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haredStrings.xml" ContentType="application/vnd.openxmlformats-officedocument.spreadsheetml.sharedStrings+xml"/>
  <Override PartName="/xl/drawings/drawing3.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activeX/activeX1.xml" ContentType="application/vnd.ms-office.activeX+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C:\Users\dsanchez\Desktop\ARCHIVOS PARA FIRMA\CBSA\"/>
    </mc:Choice>
  </mc:AlternateContent>
  <xr:revisionPtr revIDLastSave="0" documentId="13_ncr:1_{5CC0D64A-732B-4669-91C5-F4A9D9DAA448}" xr6:coauthVersionLast="47" xr6:coauthVersionMax="47" xr10:uidLastSave="{00000000-0000-0000-0000-000000000000}"/>
  <bookViews>
    <workbookView xWindow="-108" yWindow="-108" windowWidth="23256" windowHeight="12456" tabRatio="1000" xr2:uid="{00000000-000D-0000-FFFF-FFFF00000000}"/>
  </bookViews>
  <sheets>
    <sheet name="Portada" sheetId="1" r:id="rId1"/>
    <sheet name="Información General" sheetId="2" r:id="rId2"/>
    <sheet name="BG" sheetId="3" r:id="rId3"/>
    <sheet name="EERR" sheetId="4" r:id="rId4"/>
    <sheet name="VPN" sheetId="5" r:id="rId5"/>
    <sheet name="EFE" sheetId="6" r:id="rId6"/>
    <sheet name="Nota I" sheetId="7" r:id="rId7"/>
    <sheet name="Nota II" sheetId="12" r:id="rId8"/>
    <sheet name="BG 2024" sheetId="11" state="hidden" r:id="rId9"/>
    <sheet name="Clasificacion Balance " sheetId="9" state="hidden" r:id="rId10"/>
    <sheet name="Clasificacion EERR" sheetId="10" state="hidden" r:id="rId11"/>
    <sheet name="CA EF" sheetId="8" state="hidden" r:id="rId12"/>
    <sheet name="BG 2023" sheetId="13" state="hidden" r:id="rId13"/>
    <sheet name="CA EF," sheetId="14"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s>
  <definedNames>
    <definedName name="\0">#REF!</definedName>
    <definedName name="\a" localSheetId="11">#REF!</definedName>
    <definedName name="\a" localSheetId="13">#REF!</definedName>
    <definedName name="\a" localSheetId="1">#REF!</definedName>
    <definedName name="\a" localSheetId="6">#REF!</definedName>
    <definedName name="\a" localSheetId="7">#REF!</definedName>
    <definedName name="\a">#REF!</definedName>
    <definedName name="\b">#REF!</definedName>
    <definedName name="\d">#REF!</definedName>
    <definedName name="\E">#REF!</definedName>
    <definedName name="\F">[1]Tartan!#REF!</definedName>
    <definedName name="\G">[1]Tartan!#REF!</definedName>
    <definedName name="\h">#REF!</definedName>
    <definedName name="\i">#REF!</definedName>
    <definedName name="\I1">'[2]513-54678'!#REF!</definedName>
    <definedName name="\III_1">'[3]Back-up'!$A$1:$Q$37</definedName>
    <definedName name="\III_2">'[3]Back-up'!#REF!</definedName>
    <definedName name="\III_3">'[3]Back-up'!#REF!</definedName>
    <definedName name="\III_4">'[3]Back-up'!#REF!</definedName>
    <definedName name="\III_5">'[3]Back-up'!#REF!</definedName>
    <definedName name="\III_6">#REF!</definedName>
    <definedName name="\m">#N/A</definedName>
    <definedName name="\P">#REF!</definedName>
    <definedName name="\r">#REF!</definedName>
    <definedName name="\s">#REF!</definedName>
    <definedName name="\x">#REF!</definedName>
    <definedName name="\y">#REF!</definedName>
    <definedName name="\z">#REF!</definedName>
    <definedName name="__________________________________DAT22">[4]AF!$V$2</definedName>
    <definedName name="__________________________________DAT8">#REF!</definedName>
    <definedName name="_________________________________DAT1">#REF!</definedName>
    <definedName name="_________________________________DAT10">#REF!</definedName>
    <definedName name="_________________________________DAT14">#REF!</definedName>
    <definedName name="_________________________________DAT16">#REF!</definedName>
    <definedName name="_________________________________DAT17">#REF!</definedName>
    <definedName name="_________________________________DAT18">#REF!</definedName>
    <definedName name="_________________________________DAT19">'[5]504010019'!#REF!</definedName>
    <definedName name="_________________________________DAT2">#REF!</definedName>
    <definedName name="_________________________________DAT20">#REF!</definedName>
    <definedName name="_________________________________DAT21">#REF!</definedName>
    <definedName name="_________________________________DAT22">[4]AF!$V$2</definedName>
    <definedName name="_________________________________DAT5">[6]ARS!#REF!</definedName>
    <definedName name="_________________________________DAT7">#REF!</definedName>
    <definedName name="_________________________________DAT8">#REF!</definedName>
    <definedName name="________________________________DAT22">[4]AF!$V$2</definedName>
    <definedName name="________________________________DAT8">#REF!</definedName>
    <definedName name="_______________________________DAT1">#REF!</definedName>
    <definedName name="_______________________________DAT10">#REF!</definedName>
    <definedName name="_______________________________DAT14">#REF!</definedName>
    <definedName name="_______________________________DAT16">#REF!</definedName>
    <definedName name="_______________________________DAT17">#REF!</definedName>
    <definedName name="_______________________________DAT18">#REF!</definedName>
    <definedName name="_______________________________DAT19">'[5]504010019'!#REF!</definedName>
    <definedName name="_______________________________DAT2">#REF!</definedName>
    <definedName name="_______________________________DAT20">#REF!</definedName>
    <definedName name="_______________________________DAT21">#REF!</definedName>
    <definedName name="_______________________________DAT22">[4]AF!$V$2</definedName>
    <definedName name="_______________________________DAT5">[6]ARS!#REF!</definedName>
    <definedName name="_______________________________DAT7">#REF!</definedName>
    <definedName name="_______________________________DAT8">#REF!</definedName>
    <definedName name="_______________________________TPy530231">#REF!</definedName>
    <definedName name="______________________________DAT22">[7]AF!$V$2</definedName>
    <definedName name="______________________________TPy530231">#REF!</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14">#REF!</definedName>
    <definedName name="_____________________________DAT15">#REF!</definedName>
    <definedName name="_____________________________DAT16">#REF!</definedName>
    <definedName name="_____________________________DAT17">#REF!</definedName>
    <definedName name="_____________________________DAT18">#REF!</definedName>
    <definedName name="_____________________________DAT19">'[5]504010019'!#REF!</definedName>
    <definedName name="_____________________________DAT2">#REF!</definedName>
    <definedName name="_____________________________DAT20">#REF!</definedName>
    <definedName name="_____________________________DAT21">#REF!</definedName>
    <definedName name="_____________________________DAT22">[4]AF!$V$2</definedName>
    <definedName name="_____________________________DAT3">#REF!</definedName>
    <definedName name="_____________________________DAT4">[6]ARS!#REF!</definedName>
    <definedName name="_____________________________DAT5">[6]ARS!#REF!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TPy530231">#REF!</definedName>
    <definedName name="____________________________DAT1">#REF!</definedName>
    <definedName name="____________________________DAT10">#REF!</definedName>
    <definedName name="____________________________DAT14">#REF!</definedName>
    <definedName name="____________________________DAT16">#REF!</definedName>
    <definedName name="____________________________DAT17">#REF!</definedName>
    <definedName name="____________________________DAT18">#REF!</definedName>
    <definedName name="____________________________DAT19">'[5]504010019'!#REF!</definedName>
    <definedName name="____________________________DAT2">#REF!</definedName>
    <definedName name="____________________________DAT20">#REF!</definedName>
    <definedName name="____________________________DAT21">#REF!</definedName>
    <definedName name="____________________________DAT22">[4]AF!$V$2</definedName>
    <definedName name="____________________________DAT5">[6]ARS!#REF!</definedName>
    <definedName name="____________________________DAT7">#REF!</definedName>
    <definedName name="____________________________DAT8">#REF!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14">#REF!</definedName>
    <definedName name="___________________________DAT15">#REF!</definedName>
    <definedName name="___________________________DAT16">#REF!</definedName>
    <definedName name="___________________________DAT17">#REF!</definedName>
    <definedName name="___________________________DAT18">#REF!</definedName>
    <definedName name="___________________________DAT19">'[5]504010019'!#REF!</definedName>
    <definedName name="___________________________DAT2">#REF!</definedName>
    <definedName name="___________________________DAT20">#REF!</definedName>
    <definedName name="___________________________DAT21">#REF!</definedName>
    <definedName name="___________________________DAT22">[4]AF!$V$2</definedName>
    <definedName name="___________________________DAT3">#REF!</definedName>
    <definedName name="___________________________DAT4">[6]ARS!#REF!</definedName>
    <definedName name="___________________________DAT5">[6]ARS!#REF!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TPy530231">#REF!</definedName>
    <definedName name="__________________________DAT1">#REF!</definedName>
    <definedName name="__________________________DAT10">#REF!</definedName>
    <definedName name="__________________________DAT14">#REF!</definedName>
    <definedName name="__________________________DAT16">#REF!</definedName>
    <definedName name="__________________________DAT17">#REF!</definedName>
    <definedName name="__________________________DAT18">#REF!</definedName>
    <definedName name="__________________________DAT19">'[5]504010019'!#REF!</definedName>
    <definedName name="__________________________DAT2">#REF!</definedName>
    <definedName name="__________________________DAT20">#REF!</definedName>
    <definedName name="__________________________DAT21">#REF!</definedName>
    <definedName name="__________________________DAT22">[4]AF!$V$2</definedName>
    <definedName name="__________________________DAT5">[6]ARS!#REF!</definedName>
    <definedName name="__________________________DAT7">#REF!</definedName>
    <definedName name="__________________________DAT8">#REF!</definedName>
    <definedName name="__________________________TPy530231">#REF!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15">#REF!</definedName>
    <definedName name="_________________________DAT16">#REF!</definedName>
    <definedName name="_________________________DAT17">#REF!</definedName>
    <definedName name="_________________________DAT18">#REF!</definedName>
    <definedName name="_________________________DAT19">'[5]504010019'!#REF!</definedName>
    <definedName name="_________________________DAT2">#REF!</definedName>
    <definedName name="_________________________DAT20">#REF!</definedName>
    <definedName name="_________________________DAT21">#REF!</definedName>
    <definedName name="_________________________DAT22">[4]AF!$V$2</definedName>
    <definedName name="_________________________DAT3">#REF!</definedName>
    <definedName name="_________________________DAT4">[6]ARS!#REF!</definedName>
    <definedName name="_________________________DAT5">[6]ARS!#REF!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TPy530231">#REF!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15">#REF!</definedName>
    <definedName name="________________________DAT16">#REF!</definedName>
    <definedName name="________________________DAT17">#REF!</definedName>
    <definedName name="________________________DAT18">#REF!</definedName>
    <definedName name="________________________DAT19">'[5]504010019'!#REF!</definedName>
    <definedName name="________________________DAT2">#REF!</definedName>
    <definedName name="________________________DAT20">#REF!</definedName>
    <definedName name="________________________DAT21">#REF!</definedName>
    <definedName name="________________________DAT22">[4]AF!$V$2</definedName>
    <definedName name="________________________DAT3">#REF!</definedName>
    <definedName name="________________________DAT4">[6]ARS!#REF!</definedName>
    <definedName name="________________________DAT5">[6]ARS!#REF!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TPy530231">#REF!</definedName>
    <definedName name="_______________________DAT11">#REF!</definedName>
    <definedName name="_______________________DAT12">#REF!</definedName>
    <definedName name="_______________________DAT13">#REF!</definedName>
    <definedName name="_______________________DAT15">#REF!</definedName>
    <definedName name="_______________________DAT22">[4]AF!$V$2</definedName>
    <definedName name="_______________________DAT3">#REF!</definedName>
    <definedName name="_______________________DAT4">[6]ARS!#REF!</definedName>
    <definedName name="_______________________DAT6">#REF!</definedName>
    <definedName name="_______________________DAT8">#REF!</definedName>
    <definedName name="_______________________DAT9">#REF!</definedName>
    <definedName name="_______________________TPy530231">#REF!</definedName>
    <definedName name="______________________DAT1">'[8]19001'!#REF!</definedName>
    <definedName name="______________________DAT10">'[8]19001'!#REF!</definedName>
    <definedName name="______________________DAT11">#REF!</definedName>
    <definedName name="______________________DAT12">#REF!</definedName>
    <definedName name="______________________DAT13">#REF!</definedName>
    <definedName name="______________________DAT14">'[8]19001'!#REF!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'[5]504010019'!#REF!</definedName>
    <definedName name="______________________DAT2">'[8]19001'!#REF!</definedName>
    <definedName name="______________________DAT20">#REF!</definedName>
    <definedName name="______________________DAT21">#REF!</definedName>
    <definedName name="______________________DAT22">[4]AF!$V$2</definedName>
    <definedName name="______________________DAT3">#REF!</definedName>
    <definedName name="______________________DAT4">[6]ARS!#REF!</definedName>
    <definedName name="______________________DAT5">'[8]19001'!#REF!</definedName>
    <definedName name="______________________DAT6">#REF!</definedName>
    <definedName name="______________________DAT7">'[8]19001'!#REF!</definedName>
    <definedName name="______________________DAT8">#REF!</definedName>
    <definedName name="______________________DAT9">#REF!</definedName>
    <definedName name="______________________TPy530231">#REF!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2">#REF!</definedName>
    <definedName name="_____________________DAT22">[4]AF!$V$2</definedName>
    <definedName name="_____________________DAT3">#REF!</definedName>
    <definedName name="_____________________DAT4">[6]ARS!#REF!</definedName>
    <definedName name="_____________________DAT5">[6]ARS!#REF!</definedName>
    <definedName name="_____________________DAT6">#REF!</definedName>
    <definedName name="_____________________DAT7">#REF!</definedName>
    <definedName name="_____________________DAT8">#REF!</definedName>
    <definedName name="_____________________DAT9">#REF!</definedName>
    <definedName name="_____________________TPy530231">#REF!</definedName>
    <definedName name="____________________ACT04">#REF!</definedName>
    <definedName name="____________________ACT05">#REF!</definedName>
    <definedName name="____________________DAT1">'[8]19001'!#REF!</definedName>
    <definedName name="____________________DAT10">'[8]19001'!#REF!</definedName>
    <definedName name="____________________DAT11">#REF!</definedName>
    <definedName name="____________________DAT12">#REF!</definedName>
    <definedName name="____________________DAT13">#REF!</definedName>
    <definedName name="____________________DAT14">'[8]19001'!#REF!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'[5]504010019'!#REF!</definedName>
    <definedName name="____________________DAT2">'[8]19001'!#REF!</definedName>
    <definedName name="____________________DAT20">#REF!</definedName>
    <definedName name="____________________DAT21">#REF!</definedName>
    <definedName name="____________________DAT22">[4]AF!$V$2</definedName>
    <definedName name="____________________DAT3">#REF!</definedName>
    <definedName name="____________________DAT4">[6]ARS!#REF!</definedName>
    <definedName name="____________________DAT5">'[8]19001'!#REF!</definedName>
    <definedName name="____________________DAT6">#REF!</definedName>
    <definedName name="____________________DAT7">'[8]19001'!#REF!</definedName>
    <definedName name="____________________DAT8">'[8]19001'!#REF!</definedName>
    <definedName name="____________________DAT9">#REF!</definedName>
    <definedName name="____________________TC01">#REF!</definedName>
    <definedName name="____________________TPy530231">#REF!</definedName>
    <definedName name="___________________ACT04">#REF!</definedName>
    <definedName name="___________________ACT05">#REF!</definedName>
    <definedName name="___________________DAT16">#REF!</definedName>
    <definedName name="___________________DAT17">#REF!</definedName>
    <definedName name="___________________DAT18">#REF!</definedName>
    <definedName name="___________________DAT19">'[5]504010019'!#REF!</definedName>
    <definedName name="___________________DAT20">#REF!</definedName>
    <definedName name="___________________DAT21">#REF!</definedName>
    <definedName name="___________________DAT22">[4]AF!$V$2</definedName>
    <definedName name="___________________DAT8">'[8]19001'!#REF!</definedName>
    <definedName name="___________________TC01">#REF!</definedName>
    <definedName name="___________________TPy530231">#REF!</definedName>
    <definedName name="__________________ACT04">#REF!</definedName>
    <definedName name="__________________ACT05">#REF!</definedName>
    <definedName name="__________________DAT1">'[9]19001'!#REF!</definedName>
    <definedName name="__________________DAT10">'[9]19001'!#REF!</definedName>
    <definedName name="__________________DAT11">#REF!</definedName>
    <definedName name="__________________DAT12">#REF!</definedName>
    <definedName name="__________________DAT13">#REF!</definedName>
    <definedName name="__________________DAT14">'[9]19001'!#REF!</definedName>
    <definedName name="__________________DAT15">#REF!</definedName>
    <definedName name="__________________DAT16">#REF!</definedName>
    <definedName name="__________________DAT17">#REF!</definedName>
    <definedName name="__________________DAT18">#REF!</definedName>
    <definedName name="__________________DAT19">'[5]504010019'!#REF!</definedName>
    <definedName name="__________________DAT2">'[9]19001'!#REF!</definedName>
    <definedName name="__________________DAT20">#REF!</definedName>
    <definedName name="__________________DAT21">#REF!</definedName>
    <definedName name="__________________DAT22">[4]AF!$V$2</definedName>
    <definedName name="__________________DAT3">#REF!</definedName>
    <definedName name="__________________DAT4">[6]ARS!#REF!</definedName>
    <definedName name="__________________DAT5">'[9]19001'!#REF!</definedName>
    <definedName name="__________________DAT6">#REF!</definedName>
    <definedName name="__________________DAT7">'[9]19001'!#REF!</definedName>
    <definedName name="__________________DAT8">'[9]19001'!#REF!</definedName>
    <definedName name="__________________DAT9">#REF!</definedName>
    <definedName name="__________________TC01">#REF!</definedName>
    <definedName name="__________________TPy530231">#REF!</definedName>
    <definedName name="_________________ACT04">#REF!</definedName>
    <definedName name="_________________ACT05">#REF!</definedName>
    <definedName name="_________________DAT1">'[9]19001'!#REF!</definedName>
    <definedName name="_________________DAT10">'[9]19001'!#REF!</definedName>
    <definedName name="_________________DAT14">'[9]19001'!#REF!</definedName>
    <definedName name="_________________DAT16">#REF!</definedName>
    <definedName name="_________________DAT17">#REF!</definedName>
    <definedName name="_________________DAT18">#REF!</definedName>
    <definedName name="_________________DAT19">'[5]504010019'!#REF!</definedName>
    <definedName name="_________________DAT2">'[9]19001'!#REF!</definedName>
    <definedName name="_________________DAT20">#REF!</definedName>
    <definedName name="_________________DAT21">#REF!</definedName>
    <definedName name="_________________DAT22">[4]AF!$V$2</definedName>
    <definedName name="_________________DAT5">'[9]19001'!#REF!</definedName>
    <definedName name="_________________DAT7">'[9]19001'!#REF!</definedName>
    <definedName name="_________________DAT8">'[9]19001'!#REF!</definedName>
    <definedName name="_________________TC01">#REF!</definedName>
    <definedName name="_________________TPy530231">#REF!</definedName>
    <definedName name="________________ACT04">#REF!</definedName>
    <definedName name="________________ACT05">#REF!</definedName>
    <definedName name="________________DAT1">'[9]19001'!#REF!</definedName>
    <definedName name="________________DAT10">'[9]19001'!#REF!</definedName>
    <definedName name="________________DAT11">#REF!</definedName>
    <definedName name="________________DAT12">#REF!</definedName>
    <definedName name="________________DAT13">#REF!</definedName>
    <definedName name="________________DAT14">'[9]19001'!#REF!</definedName>
    <definedName name="________________DAT15">#REF!</definedName>
    <definedName name="________________DAT16">#REF!</definedName>
    <definedName name="________________DAT17">#REF!</definedName>
    <definedName name="________________DAT18">#REF!</definedName>
    <definedName name="________________DAT19">'[5]504010019'!#REF!</definedName>
    <definedName name="________________DAT2">'[9]19001'!#REF!</definedName>
    <definedName name="________________DAT20">#REF!</definedName>
    <definedName name="________________DAT21">#REF!</definedName>
    <definedName name="________________DAT22">[4]AF!$V$2</definedName>
    <definedName name="________________DAT3">#REF!</definedName>
    <definedName name="________________DAT4">[6]ARS!#REF!</definedName>
    <definedName name="________________DAT5">'[9]19001'!#REF!</definedName>
    <definedName name="________________DAT6">#REF!</definedName>
    <definedName name="________________DAT7">'[9]19001'!#REF!</definedName>
    <definedName name="________________DAT8">'[9]19001'!#REF!</definedName>
    <definedName name="________________DAT9">#REF!</definedName>
    <definedName name="________________TC01">#REF!</definedName>
    <definedName name="________________TPy530231">#REF!</definedName>
    <definedName name="_______________ACT04">#REF!</definedName>
    <definedName name="_______________ACT05">#REF!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'[10]Target Book'!#REF!</definedName>
    <definedName name="_______________DAT15">#REF!</definedName>
    <definedName name="_______________DAT16">'[10]Target Book'!#REF!</definedName>
    <definedName name="_______________DAT17">'[10]Target Book'!#REF!</definedName>
    <definedName name="_______________DAT18">'[10]Target Book'!#REF!</definedName>
    <definedName name="_______________DAT19">'[10]Target Book'!#REF!</definedName>
    <definedName name="_______________DAT2">#REF!</definedName>
    <definedName name="_______________DAT20">'[10]Target Book'!#REF!</definedName>
    <definedName name="_______________DAT21">'[10]Target Book'!#REF!</definedName>
    <definedName name="_______________DAT22">'[10]Target Book'!#REF!</definedName>
    <definedName name="_______________DAT3">#REF!</definedName>
    <definedName name="_______________DAT4">[6]ARS!#REF!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TC01">#REF!</definedName>
    <definedName name="_______________TPy530231">#REF!</definedName>
    <definedName name="______________ACT04">#REF!</definedName>
    <definedName name="______________ACT05">#REF!</definedName>
    <definedName name="______________DAT1">'[9]19001'!#REF!</definedName>
    <definedName name="______________DAT10">'[9]19001'!#REF!</definedName>
    <definedName name="______________DAT11">#REF!</definedName>
    <definedName name="______________DAT12">#REF!</definedName>
    <definedName name="______________DAT13">#REF!</definedName>
    <definedName name="______________DAT14">'[9]19001'!#REF!</definedName>
    <definedName name="______________DAT15">#REF!</definedName>
    <definedName name="______________DAT16">#REF!</definedName>
    <definedName name="______________DAT17">#REF!</definedName>
    <definedName name="______________DAT18">#REF!</definedName>
    <definedName name="______________DAT19">'[5]504010019'!#REF!</definedName>
    <definedName name="______________DAT2">'[9]19001'!#REF!</definedName>
    <definedName name="______________DAT20">#REF!</definedName>
    <definedName name="______________DAT21">#REF!</definedName>
    <definedName name="______________DAT22">[4]AF!$V$2</definedName>
    <definedName name="______________DAT3">#REF!</definedName>
    <definedName name="______________DAT4">[6]ARS!#REF!</definedName>
    <definedName name="______________DAT5">'[9]19001'!#REF!</definedName>
    <definedName name="______________DAT6">#REF!</definedName>
    <definedName name="______________DAT7">'[9]19001'!#REF!</definedName>
    <definedName name="______________DAT8">'[9]19001'!#REF!</definedName>
    <definedName name="______________DAT9">#REF!</definedName>
    <definedName name="______________TC01">#REF!</definedName>
    <definedName name="______________TPy530231">#REF!</definedName>
    <definedName name="_____________ACT04">#REF!</definedName>
    <definedName name="_____________ACT05">#REF!</definedName>
    <definedName name="_____________DAT1">'[9]19001'!#REF!</definedName>
    <definedName name="_____________DAT10">'[9]19001'!#REF!</definedName>
    <definedName name="_____________DAT11">#REF!</definedName>
    <definedName name="_____________DAT12">#REF!</definedName>
    <definedName name="_____________DAT13">#REF!</definedName>
    <definedName name="_____________DAT14">'[9]19001'!#REF!</definedName>
    <definedName name="_____________DAT15">'[10]Target Book'!#REF!</definedName>
    <definedName name="_____________DAT16">#REF!</definedName>
    <definedName name="_____________DAT17">#REF!</definedName>
    <definedName name="_____________DAT18">#REF!</definedName>
    <definedName name="_____________DAT19">'[5]504010019'!#REF!</definedName>
    <definedName name="_____________DAT2">'[9]19001'!#REF!</definedName>
    <definedName name="_____________DAT20">#REF!</definedName>
    <definedName name="_____________DAT21">#REF!</definedName>
    <definedName name="_____________DAT22">[4]AF!$V$2</definedName>
    <definedName name="_____________DAT3">#REF!</definedName>
    <definedName name="_____________DAT4">#REF!</definedName>
    <definedName name="_____________DAT5">'[9]19001'!#REF!</definedName>
    <definedName name="_____________DAT6">#REF!</definedName>
    <definedName name="_____________DAT7">'[9]19001'!#REF!</definedName>
    <definedName name="_____________DAT8">'[9]19001'!#REF!</definedName>
    <definedName name="_____________DAT9">#REF!</definedName>
    <definedName name="_____________hre45" hidden="1">#REF!</definedName>
    <definedName name="_____________TC01">#REF!</definedName>
    <definedName name="_____________TPy530231">#REF!</definedName>
    <definedName name="____________ACT04">#REF!</definedName>
    <definedName name="____________ACT05">#REF!</definedName>
    <definedName name="____________DAT1">'[9]19001'!#REF!</definedName>
    <definedName name="____________DAT10">'[9]19001'!#REF!</definedName>
    <definedName name="____________DAT11">#REF!</definedName>
    <definedName name="____________DAT12">#REF!</definedName>
    <definedName name="____________DAT13">#REF!</definedName>
    <definedName name="____________DAT14">'[9]19001'!#REF!</definedName>
    <definedName name="____________DAT15">#REF!</definedName>
    <definedName name="____________DAT16">#REF!</definedName>
    <definedName name="____________DAT17">#REF!</definedName>
    <definedName name="____________DAT18">#REF!</definedName>
    <definedName name="____________DAT19">'[5]504010019'!#REF!</definedName>
    <definedName name="____________DAT2">'[9]19001'!#REF!</definedName>
    <definedName name="____________DAT20">#REF!</definedName>
    <definedName name="____________DAT21">#REF!</definedName>
    <definedName name="____________DAT22">[4]AF!$V$2</definedName>
    <definedName name="____________DAT3">#REF!</definedName>
    <definedName name="____________DAT4">[6]ARS!#REF!</definedName>
    <definedName name="____________DAT5">'[9]19001'!#REF!</definedName>
    <definedName name="____________DAT6">#REF!</definedName>
    <definedName name="____________DAT7">'[9]19001'!#REF!</definedName>
    <definedName name="____________DAT8">'[9]19001'!#REF!</definedName>
    <definedName name="____________DAT9">#REF!</definedName>
    <definedName name="____________hre45" hidden="1">#REF!</definedName>
    <definedName name="____________TC01">#REF!</definedName>
    <definedName name="____________TPy530231">#REF!</definedName>
    <definedName name="___________ACT04">#REF!</definedName>
    <definedName name="___________ACT05">#REF!</definedName>
    <definedName name="___________DAT1">'[9]19001'!#REF!</definedName>
    <definedName name="___________DAT10">'[9]19001'!#REF!</definedName>
    <definedName name="___________DAT11">#REF!</definedName>
    <definedName name="___________DAT12">#REF!</definedName>
    <definedName name="___________DAT13">#REF!</definedName>
    <definedName name="___________DAT14">'[9]19001'!#REF!</definedName>
    <definedName name="___________DAT15">#REF!</definedName>
    <definedName name="___________DAT16">#REF!</definedName>
    <definedName name="___________DAT17">#REF!</definedName>
    <definedName name="___________DAT18">#REF!</definedName>
    <definedName name="___________DAT19">'[5]504010019'!#REF!</definedName>
    <definedName name="___________DAT2">'[9]19001'!#REF!</definedName>
    <definedName name="___________DAT20">#REF!</definedName>
    <definedName name="___________DAT21">#REF!</definedName>
    <definedName name="___________DAT22">[4]AF!$V$2</definedName>
    <definedName name="___________DAT3">#REF!</definedName>
    <definedName name="___________DAT4">[6]ARS!#REF!</definedName>
    <definedName name="___________DAT5">'[9]19001'!#REF!</definedName>
    <definedName name="___________DAT6">#REF!</definedName>
    <definedName name="___________DAT7">'[9]19001'!#REF!</definedName>
    <definedName name="___________DAT8">'[9]19001'!#REF!</definedName>
    <definedName name="___________DAT9">#REF!</definedName>
    <definedName name="___________hre45" hidden="1">#REF!</definedName>
    <definedName name="___________TC01">#REF!</definedName>
    <definedName name="___________TPy530231">#REF!</definedName>
    <definedName name="__________ACT04">#REF!</definedName>
    <definedName name="__________ACT05">#REF!</definedName>
    <definedName name="__________DAT1">'[11]1211600001'!#REF!</definedName>
    <definedName name="__________DAT10">#REF!</definedName>
    <definedName name="__________DAT11">#REF!</definedName>
    <definedName name="__________DAT12">#REF!</definedName>
    <definedName name="__________DAT13">#REF!</definedName>
    <definedName name="__________DAT14">'[10]Target Book'!#REF!</definedName>
    <definedName name="__________DAT15">#REF!</definedName>
    <definedName name="__________DAT16">'[10]Target Book'!#REF!</definedName>
    <definedName name="__________DAT17">'[10]Target Book'!#REF!</definedName>
    <definedName name="__________DAT18">'[10]Target Book'!#REF!</definedName>
    <definedName name="__________DAT19">'[10]Target Book'!#REF!</definedName>
    <definedName name="__________DAT2">'[12]Cruce-Aging'!#REF!</definedName>
    <definedName name="__________DAT20">'[10]Target Book'!#REF!</definedName>
    <definedName name="__________DAT21">'[10]Target Book'!#REF!</definedName>
    <definedName name="__________DAT22">'[10]Target Book'!#REF!</definedName>
    <definedName name="__________DAT3">'[12]Cruce-Aging'!#REF!</definedName>
    <definedName name="__________DAT4">'[12]Cruce-Aging'!#REF!</definedName>
    <definedName name="__________DAT5">'[12]Cruce-Aging'!#REF!</definedName>
    <definedName name="__________DAT6">'[12]Cruce-Aging'!#REF!</definedName>
    <definedName name="__________DAT7">'[12]Cruce-Aging'!#REF!</definedName>
    <definedName name="__________DAT8">'[12]Cruce-Aging'!#REF!</definedName>
    <definedName name="__________DAT9">#REF!</definedName>
    <definedName name="__________hre45" hidden="1">#REF!</definedName>
    <definedName name="__________TC01">#REF!</definedName>
    <definedName name="__________TPy530231">#REF!</definedName>
    <definedName name="_________ACT04">#REF!</definedName>
    <definedName name="_________ACT05">#REF!</definedName>
    <definedName name="_________DAT1">'[11]1211600001'!#REF!</definedName>
    <definedName name="_________DAT10">'[12]Cruce-Aging'!#REF!</definedName>
    <definedName name="_________DAT11">'[12]Cruce-Aging'!#REF!</definedName>
    <definedName name="_________DAT12">'[12]Cruce-Aging'!#REF!</definedName>
    <definedName name="_________DAT13">'[12]Cruce-Aging'!#REF!</definedName>
    <definedName name="_________DAT14">'[12]Cruce-Aging'!#REF!</definedName>
    <definedName name="_________DAT15">'[12]Cruce-Aging'!#REF!</definedName>
    <definedName name="_________DAT16">'[12]Cruce-Aging'!#REF!</definedName>
    <definedName name="_________DAT17">'[12]Cruce-Aging'!#REF!</definedName>
    <definedName name="_________DAT18">'[12]Cruce-Aging'!#REF!</definedName>
    <definedName name="_________DAT19">'[13]diferencia cbio prest'!#REF!</definedName>
    <definedName name="_________DAT2">'[12]Cruce-Aging'!#REF!</definedName>
    <definedName name="_________DAT20">'[13]diferencia cbio prest'!#REF!</definedName>
    <definedName name="_________DAT21">#REF!</definedName>
    <definedName name="_________DAT22">[4]AF!$V$2</definedName>
    <definedName name="_________DAT24">#REF!</definedName>
    <definedName name="_________DAT3">'[12]Cruce-Aging'!#REF!</definedName>
    <definedName name="_________DAT4">'[12]Cruce-Aging'!#REF!</definedName>
    <definedName name="_________DAT5">'[12]Cruce-Aging'!#REF!</definedName>
    <definedName name="_________DAT6">'[12]Cruce-Aging'!#REF!</definedName>
    <definedName name="_________DAT7">'[12]Cruce-Aging'!#REF!</definedName>
    <definedName name="_________DAT8">'[12]Cruce-Aging'!#REF!</definedName>
    <definedName name="_________DAT9">'[12]Cruce-Aging'!#REF!</definedName>
    <definedName name="_________dic93">#REF!</definedName>
    <definedName name="_________dic94">#REF!</definedName>
    <definedName name="_________hre45" hidden="1">#REF!</definedName>
    <definedName name="_________jun93">#REF!</definedName>
    <definedName name="_________jun94">#REF!</definedName>
    <definedName name="_________jun95">#REF!</definedName>
    <definedName name="_________mar94">#REF!</definedName>
    <definedName name="_________MAR95">#REF!</definedName>
    <definedName name="_________RIV2">'[14]Sarmiento 517'!#REF!</definedName>
    <definedName name="_________RIV3">'[14]Sarmiento 517'!#REF!</definedName>
    <definedName name="_________SAR10">'[14]Reconquista 823'!#REF!</definedName>
    <definedName name="_________SAR5">'[14]Reconquista 823'!#REF!</definedName>
    <definedName name="_________SAR80">'[14]Reconquista 823'!#REF!</definedName>
    <definedName name="_________set94">#REF!</definedName>
    <definedName name="_________set95">#REF!</definedName>
    <definedName name="_________TC01">#REF!</definedName>
    <definedName name="_________TPy530231">#REF!</definedName>
    <definedName name="________ACT04">#REF!</definedName>
    <definedName name="________ACT05">#REF!</definedName>
    <definedName name="________DAT1">'[11]1211600001'!#REF!</definedName>
    <definedName name="________DAT10">'[12]Cruce-Aging'!#REF!</definedName>
    <definedName name="________DAT11">'[12]Cruce-Aging'!#REF!</definedName>
    <definedName name="________DAT12">'[12]Cruce-Aging'!#REF!</definedName>
    <definedName name="________DAT13">'[12]Cruce-Aging'!#REF!</definedName>
    <definedName name="________DAT14">'[12]Cruce-Aging'!#REF!</definedName>
    <definedName name="________DAT15">'[12]Cruce-Aging'!#REF!</definedName>
    <definedName name="________DAT16">'[12]Cruce-Aging'!#REF!</definedName>
    <definedName name="________DAT17">'[12]Cruce-Aging'!#REF!</definedName>
    <definedName name="________DAT18">'[12]Cruce-Aging'!#REF!</definedName>
    <definedName name="________DAT19">'[13]diferencia cbio prest'!#REF!</definedName>
    <definedName name="________DAT2">'[12]Cruce-Aging'!#REF!</definedName>
    <definedName name="________DAT20">'[13]diferencia cbio prest'!#REF!</definedName>
    <definedName name="________DAT21">#REF!</definedName>
    <definedName name="________DAT22">[4]AF!$V$2</definedName>
    <definedName name="________DAT24">#REF!</definedName>
    <definedName name="________DAT3">'[12]Cruce-Aging'!#REF!</definedName>
    <definedName name="________DAT4">'[12]Cruce-Aging'!#REF!</definedName>
    <definedName name="________DAT5">'[12]Cruce-Aging'!#REF!</definedName>
    <definedName name="________DAT6">'[12]Cruce-Aging'!#REF!</definedName>
    <definedName name="________DAT7">'[12]Cruce-Aging'!#REF!</definedName>
    <definedName name="________DAT8">'[12]Cruce-Aging'!#REF!</definedName>
    <definedName name="________DAT9">'[12]Cruce-Aging'!#REF!</definedName>
    <definedName name="________dic93">#REF!</definedName>
    <definedName name="________dic94">#REF!</definedName>
    <definedName name="________hre45" hidden="1">#REF!</definedName>
    <definedName name="________jun93">#REF!</definedName>
    <definedName name="________jun94">#REF!</definedName>
    <definedName name="________jun95">#REF!</definedName>
    <definedName name="________mar94">#REF!</definedName>
    <definedName name="________MAR95">#REF!</definedName>
    <definedName name="________RIV2">'[14]Sarmiento 517'!#REF!</definedName>
    <definedName name="________RIV3">'[14]Sarmiento 517'!#REF!</definedName>
    <definedName name="________SAR10">'[14]Reconquista 823'!#REF!</definedName>
    <definedName name="________SAR5">'[14]Reconquista 823'!#REF!</definedName>
    <definedName name="________SAR80">'[14]Reconquista 823'!#REF!</definedName>
    <definedName name="________set94">#REF!</definedName>
    <definedName name="________set95">#REF!</definedName>
    <definedName name="________TC01">#REF!</definedName>
    <definedName name="________TPy530231">#REF!</definedName>
    <definedName name="________TPy530231_7">#REF!</definedName>
    <definedName name="_______ACT04">#REF!</definedName>
    <definedName name="_______ACT05">#REF!</definedName>
    <definedName name="_______DAT1">'[11]1211600001'!#REF!</definedName>
    <definedName name="_______DAT10">'[12]Cruce-Aging'!#REF!</definedName>
    <definedName name="_______DAT11">'[12]Cruce-Aging'!#REF!</definedName>
    <definedName name="_______DAT12">'[12]Cruce-Aging'!#REF!</definedName>
    <definedName name="_______DAT13">'[12]Cruce-Aging'!#REF!</definedName>
    <definedName name="_______DAT14">'[12]Cruce-Aging'!#REF!</definedName>
    <definedName name="_______DAT15">'[12]Cruce-Aging'!#REF!</definedName>
    <definedName name="_______DAT16">'[12]Cruce-Aging'!#REF!</definedName>
    <definedName name="_______DAT17">'[12]Cruce-Aging'!#REF!</definedName>
    <definedName name="_______DAT18">'[12]Cruce-Aging'!#REF!</definedName>
    <definedName name="_______DAT19">'[13]diferencia cbio prest'!#REF!</definedName>
    <definedName name="_______DAT2">'[12]Cruce-Aging'!#REF!</definedName>
    <definedName name="_______DAT20">'[13]diferencia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'[12]Cruce-Aging'!#REF!</definedName>
    <definedName name="_______DAT30">#REF!</definedName>
    <definedName name="_______DAT31">#REF!</definedName>
    <definedName name="_______DAT4">'[12]Cruce-Aging'!#REF!</definedName>
    <definedName name="_______DAT5">'[12]Cruce-Aging'!#REF!</definedName>
    <definedName name="_______DAT6">'[12]Cruce-Aging'!#REF!</definedName>
    <definedName name="_______DAT7">'[12]Cruce-Aging'!#REF!</definedName>
    <definedName name="_______DAT8">'[12]Cruce-Aging'!#REF!</definedName>
    <definedName name="_______DAT9">'[12]Cruce-Aging'!#REF!</definedName>
    <definedName name="_______dic20">#REF!</definedName>
    <definedName name="_______dic93">#REF!</definedName>
    <definedName name="_______dic94">#REF!</definedName>
    <definedName name="_______hre45" hidden="1">#REF!</definedName>
    <definedName name="_______jun93">#REF!</definedName>
    <definedName name="_______jun94">#REF!</definedName>
    <definedName name="_______jun95">#REF!</definedName>
    <definedName name="_______mar94">#REF!</definedName>
    <definedName name="_______MAR95">#REF!</definedName>
    <definedName name="_______res12">'[15]Datos del Balance'!$B$8</definedName>
    <definedName name="_______RIV2">'[14]Sarmiento 517'!#REF!</definedName>
    <definedName name="_______RIV3">'[14]Sarmiento 517'!#REF!</definedName>
    <definedName name="_______SAR10">'[14]Reconquista 823'!#REF!</definedName>
    <definedName name="_______SAR5">'[14]Reconquista 823'!#REF!</definedName>
    <definedName name="_______SAR80">'[14]Reconquista 823'!#REF!</definedName>
    <definedName name="_______set94">#REF!</definedName>
    <definedName name="_______set95">#REF!</definedName>
    <definedName name="_______TC01">#REF!</definedName>
    <definedName name="_______TPy530231">#REF!</definedName>
    <definedName name="_______TPy530231_7">#REF!</definedName>
    <definedName name="______ABR95">'[16]Bs.Uso Trim.'!$Z$8</definedName>
    <definedName name="______ACT04">#REF!</definedName>
    <definedName name="______ACT0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'[16]Bs.Uso Trim.'!$Z$5</definedName>
    <definedName name="______FEB95">'[16]Bs.Uso Trim.'!$Z$6</definedName>
    <definedName name="______hre45" hidden="1">#REF!</definedName>
    <definedName name="______jun93">#REF!</definedName>
    <definedName name="______jun94">#REF!</definedName>
    <definedName name="______jun95">#REF!</definedName>
    <definedName name="______mar94">#REF!</definedName>
    <definedName name="______MAR95">#REF!</definedName>
    <definedName name="______MAY95">'[16]Bs.Uso Trim.'!$Z$9</definedName>
    <definedName name="______res12">'[15]Datos del Balance'!$B$8</definedName>
    <definedName name="______RIV2">'[14]Sarmiento 517'!#REF!</definedName>
    <definedName name="______RIV3">'[14]Sarmiento 517'!#REF!</definedName>
    <definedName name="______SAR10">'[14]Reconquista 823'!#REF!</definedName>
    <definedName name="______SAR5">'[14]Reconquista 823'!#REF!</definedName>
    <definedName name="______SAR80">'[14]Reconquista 823'!#REF!</definedName>
    <definedName name="______set94">#REF!</definedName>
    <definedName name="______set95">#REF!</definedName>
    <definedName name="______TC01">#REF!</definedName>
    <definedName name="______TPy530231">#N/A</definedName>
    <definedName name="_____ABR95">'[16]Bs.Uso Trim.'!$Z$8</definedName>
    <definedName name="_____ACT04">#REF!</definedName>
    <definedName name="_____ACT0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 localSheetId="1">#REF!</definedName>
    <definedName name="_____DAT23" localSheetId="6">#REF!</definedName>
    <definedName name="_____DAT23" localSheetId="7">#REF!</definedName>
    <definedName name="_____DAT23">#REF!</definedName>
    <definedName name="_____DAT24" localSheetId="1">#REF!</definedName>
    <definedName name="_____DAT24" localSheetId="6">#REF!</definedName>
    <definedName name="_____DAT24" localSheetId="7">#REF!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ATT">#REF!</definedName>
    <definedName name="_____dic20">#REF!</definedName>
    <definedName name="_____dic93">#REF!</definedName>
    <definedName name="_____dic94">#REF!</definedName>
    <definedName name="_____ENE95">'[16]Bs.Uso Trim.'!$Z$5</definedName>
    <definedName name="_____FEB95">'[16]Bs.Uso Trim.'!$Z$6</definedName>
    <definedName name="_____hre45" hidden="1">#REF!</definedName>
    <definedName name="_____jun93">#REF!</definedName>
    <definedName name="_____jun94">#REF!</definedName>
    <definedName name="_____jun95">#REF!</definedName>
    <definedName name="_____mar94">#REF!</definedName>
    <definedName name="_____MAR95">#REF!</definedName>
    <definedName name="_____MAY95">'[16]Bs.Uso Trim.'!$Z$9</definedName>
    <definedName name="_____res12">'[15]Datos del Balance'!$B$8</definedName>
    <definedName name="_____RIV2">'[14]Sarmiento 517'!#REF!</definedName>
    <definedName name="_____RIV3">'[14]Sarmiento 517'!#REF!</definedName>
    <definedName name="_____SAR10">'[14]Reconquista 823'!#REF!</definedName>
    <definedName name="_____SAR5">'[14]Reconquista 823'!#REF!</definedName>
    <definedName name="_____SAR80">'[14]Reconquista 823'!#REF!</definedName>
    <definedName name="_____set94">#REF!</definedName>
    <definedName name="_____set95">#REF!</definedName>
    <definedName name="_____TC01">#REF!</definedName>
    <definedName name="_____TPy530231">#N/A</definedName>
    <definedName name="_____ZZ4">#REF!</definedName>
    <definedName name="____ABR95">'[16]Bs.Uso Trim.'!$Z$8</definedName>
    <definedName name="____ACT04">#REF!</definedName>
    <definedName name="____ACT05">#REF!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'[16]Bs.Uso Trim.'!$Z$5</definedName>
    <definedName name="____FEB95">'[16]Bs.Uso Trim.'!$Z$6</definedName>
    <definedName name="____hre45" hidden="1">#REF!</definedName>
    <definedName name="____jun93">#REF!</definedName>
    <definedName name="____jun94">#REF!</definedName>
    <definedName name="____jun95">#REF!</definedName>
    <definedName name="____mar94">#REF!</definedName>
    <definedName name="____MAR95">#REF!</definedName>
    <definedName name="____MAY95">'[16]Bs.Uso Trim.'!$Z$9</definedName>
    <definedName name="____res12">'[15]Datos del Balance'!$B$8</definedName>
    <definedName name="____RIV2">#REF!</definedName>
    <definedName name="____RIV3">#REF!</definedName>
    <definedName name="____SAR10">#REF!</definedName>
    <definedName name="____SAR5">#REF!</definedName>
    <definedName name="____SAR80">#REF!</definedName>
    <definedName name="____set94">#REF!</definedName>
    <definedName name="____set95">#REF!</definedName>
    <definedName name="____TC01">#REF!</definedName>
    <definedName name="____TPy530231">'[17]#REF'!$A$4</definedName>
    <definedName name="____ZZ4">#REF!</definedName>
    <definedName name="___ABC1">[18]POA!#REF!</definedName>
    <definedName name="___ABR95">'[16]Bs.Uso Trim.'!$Z$8</definedName>
    <definedName name="___ACT04">#REF!</definedName>
    <definedName name="___act041">[19]Hidden!$T$11</definedName>
    <definedName name="___act0410">[20]Hidden!$AC$11</definedName>
    <definedName name="___act0411">[20]Hidden!$AD$11</definedName>
    <definedName name="___act0412">[20]Hidden!$AE$11</definedName>
    <definedName name="___act042">[19]Hidden!$U$11</definedName>
    <definedName name="___act043">[19]Hidden!$V$11</definedName>
    <definedName name="___act044">[19]Hidden!$W$11</definedName>
    <definedName name="___act045">[19]Hidden!$X$11</definedName>
    <definedName name="___act046">[19]Hidden!$Y$11</definedName>
    <definedName name="___act047">[20]Hidden!$Z$11</definedName>
    <definedName name="___act048">[20]Hidden!$AA$11</definedName>
    <definedName name="___act049">[20]Hidden!$AB$11</definedName>
    <definedName name="___ACT05">#REF!</definedName>
    <definedName name="___ACT1">[21]Hidden!$F$11</definedName>
    <definedName name="___ACT2">[21]Hidden!$G$11</definedName>
    <definedName name="___ACT3">[21]Hidden!$H$11</definedName>
    <definedName name="___Act4">[22]Parameters!#REF!</definedName>
    <definedName name="___Act5">[22]Parameters!#REF!</definedName>
    <definedName name="___Act6">[22]Parameters!#REF!</definedName>
    <definedName name="___ASI1">#REF!</definedName>
    <definedName name="___Buc2">[23]Hoja1!$AN$81</definedName>
    <definedName name="___bud041">[19]Hidden!$G$11</definedName>
    <definedName name="___bud0410">[19]Hidden!$P$11</definedName>
    <definedName name="___bud0411">[19]Hidden!$Q$11</definedName>
    <definedName name="___bud0412">[19]Hidden!$R$11</definedName>
    <definedName name="___bud042">[19]Hidden!$H$11</definedName>
    <definedName name="___bud043">[19]Hidden!$I$11</definedName>
    <definedName name="___bud044">[19]Hidden!$J$11</definedName>
    <definedName name="___bud045">[19]Hidden!$K$11</definedName>
    <definedName name="___bud046">[19]Hidden!$L$11</definedName>
    <definedName name="___bud047">[19]Hidden!$M$11</definedName>
    <definedName name="___bud048">[19]Hidden!$N$11</definedName>
    <definedName name="___bud049">[19]Hidden!$O$11</definedName>
    <definedName name="___Bud3">#REF!</definedName>
    <definedName name="___Bud31">#REF!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'[16]Bs.Uso Trim.'!$Z$5</definedName>
    <definedName name="___FEB95">'[16]Bs.Uso Trim.'!$Z$6</definedName>
    <definedName name="___Hei2">[23]Hoja1!$AN$79</definedName>
    <definedName name="___Hei3">[23]Hoja1!$AN$80</definedName>
    <definedName name="___HLN101">#REF!</definedName>
    <definedName name="___hre45" hidden="1">#REF!</definedName>
    <definedName name="___JOB1">[24]Data!#REF!</definedName>
    <definedName name="___JOB2">[24]Data!#REF!</definedName>
    <definedName name="___jun93">#REF!</definedName>
    <definedName name="___jun94">#REF!</definedName>
    <definedName name="___jun95">#REF!</definedName>
    <definedName name="___KF3">#REF!</definedName>
    <definedName name="___mac5">#REF!</definedName>
    <definedName name="___mar94">#REF!</definedName>
    <definedName name="___MAR95">#REF!</definedName>
    <definedName name="___MAY95">'[16]Bs.Uso Trim.'!$Z$9</definedName>
    <definedName name="___MK244">'[25]MK 244'!#REF!</definedName>
    <definedName name="___Per1">[22]Parameters!#REF!</definedName>
    <definedName name="___Per2">[22]Parameters!#REF!</definedName>
    <definedName name="___Per3">[22]Parameters!#REF!</definedName>
    <definedName name="___Per4">[22]Parameters!#REF!</definedName>
    <definedName name="___Per5">[22]Parameters!#REF!</definedName>
    <definedName name="___Per6">[22]Parameters!#REF!</definedName>
    <definedName name="___pg2">[26]COMPS!#REF!</definedName>
    <definedName name="___Poa1">[18]POA!#REF!</definedName>
    <definedName name="___PT1">#REF!</definedName>
    <definedName name="___r">[27]ARMADO!#REF!</definedName>
    <definedName name="___res12">'[15]Datos del Balance'!$B$8</definedName>
    <definedName name="___RES2">#REF!</definedName>
    <definedName name="___Rio1">[18]POA!#REF!</definedName>
    <definedName name="___RIV2">#REF!</definedName>
    <definedName name="___RIV3">#REF!</definedName>
    <definedName name="___SAR10">#REF!</definedName>
    <definedName name="___SAR5">#REF!</definedName>
    <definedName name="___SAR80">#REF!</definedName>
    <definedName name="___set94">#REF!</definedName>
    <definedName name="___set95">#REF!</definedName>
    <definedName name="___TAB1">[28]Plan1!$A$2:$AC$45</definedName>
    <definedName name="___TAB2">#REF!</definedName>
    <definedName name="___TC01">#REF!</definedName>
    <definedName name="___TC2">#REF!</definedName>
    <definedName name="___TPy530231">'[17]#REF'!$A$4</definedName>
    <definedName name="___ZZ4">#REF!</definedName>
    <definedName name="__123Graph_A" hidden="1">[29]은행!#REF!</definedName>
    <definedName name="__123Graph_AGRAF1" hidden="1">'[30]RG Depots'!$C$43:$E$43</definedName>
    <definedName name="__123Graph_B" hidden="1">[29]은행!#REF!</definedName>
    <definedName name="__123Graph_BGRAF1" hidden="1">'[30]RG Depots'!$C$44:$E$44</definedName>
    <definedName name="__123Graph_C" hidden="1">'[30]RG Depots'!$C$45:$E$45</definedName>
    <definedName name="__123Graph_CGRAF1" hidden="1">'[30]RG Depots'!$C$45:$E$45</definedName>
    <definedName name="__123Graph_D" hidden="1">'[30]RG Depots'!$C$46:$E$46</definedName>
    <definedName name="__123Graph_DGRAF1" hidden="1">'[30]RG Depots'!$C$46:$E$46</definedName>
    <definedName name="__123Graph_E" hidden="1">'[30]RG Depots'!$C$48:$E$48</definedName>
    <definedName name="__123Graph_EGRAF1" hidden="1">'[30]RG Depots'!$C$48:$E$48</definedName>
    <definedName name="__123Graph_X" hidden="1">'[30]RG Depots'!$C$42:$E$42</definedName>
    <definedName name="__123Graph_XGRAF1" hidden="1">'[30]RG Depots'!$C$42:$E$42</definedName>
    <definedName name="__1Excel_BuiltIn_Print_Area_11_1">#REF!</definedName>
    <definedName name="__ABC1">[18]POA!#REF!</definedName>
    <definedName name="__ABR95">'[16]Bs.Uso Trim.'!$Z$8</definedName>
    <definedName name="__ACT04">#REF!</definedName>
    <definedName name="__act041">[19]Hidden!$T$11</definedName>
    <definedName name="__act0410">[20]Hidden!$AC$11</definedName>
    <definedName name="__act0411">[20]Hidden!$AD$11</definedName>
    <definedName name="__act0412">[20]Hidden!$AE$11</definedName>
    <definedName name="__act042">[19]Hidden!$U$11</definedName>
    <definedName name="__act043">[19]Hidden!$V$11</definedName>
    <definedName name="__act044">[19]Hidden!$W$11</definedName>
    <definedName name="__act045">[19]Hidden!$X$11</definedName>
    <definedName name="__act046">[19]Hidden!$Y$11</definedName>
    <definedName name="__act047">[20]Hidden!$Z$11</definedName>
    <definedName name="__act048">[20]Hidden!$AA$11</definedName>
    <definedName name="__act049">[20]Hidden!$AB$11</definedName>
    <definedName name="__ACT05">#REF!</definedName>
    <definedName name="__ACT1">[21]Hidden!$F$11</definedName>
    <definedName name="__ACT2">[21]Hidden!$G$11</definedName>
    <definedName name="__ACT3">[21]Hidden!$H$11</definedName>
    <definedName name="__Act4">[22]Parameters!#REF!</definedName>
    <definedName name="__Act5">[22]Parameters!#REF!</definedName>
    <definedName name="__Act6">[22]Parameters!#REF!</definedName>
    <definedName name="__ASI1">#REF!</definedName>
    <definedName name="__bce0399">'[31]CUENTAS SAP'!$A$1:$IV$65536</definedName>
    <definedName name="__Buc2">[23]Hoja1!$AN$81</definedName>
    <definedName name="__bud041">[19]Hidden!$G$11</definedName>
    <definedName name="__bud0410">[19]Hidden!$P$11</definedName>
    <definedName name="__bud0411">[19]Hidden!$Q$11</definedName>
    <definedName name="__bud0412">[19]Hidden!$R$11</definedName>
    <definedName name="__bud042">[19]Hidden!$H$11</definedName>
    <definedName name="__bud043">[19]Hidden!$I$11</definedName>
    <definedName name="__bud044">[19]Hidden!$J$11</definedName>
    <definedName name="__bud045">[19]Hidden!$K$11</definedName>
    <definedName name="__bud046">[19]Hidden!$L$11</definedName>
    <definedName name="__bud047">[19]Hidden!$M$11</definedName>
    <definedName name="__bud048">[19]Hidden!$N$11</definedName>
    <definedName name="__bud049">[19]Hidden!$O$11</definedName>
    <definedName name="__Bud3">#REF!</definedName>
    <definedName name="__Bud31">#REF!</definedName>
    <definedName name="__cd1" hidden="1">{"'cua 42'!$A$1:$O$40"}</definedName>
    <definedName name="__CED10" hidden="1">{"Prenissas",#N/A,FALSE,"Consolidado (3)";"Lucros000",#N/A,FALSE,"Consolidado (3)";"LucrosHL",#N/A,FALSE,"Consolidado (3)";"Balanco",#N/A,FALSE,"Consolidado (3)";"FluxoC",#N/A,FALSE,"Consolidado (3)"}</definedName>
    <definedName name="__CED101" hidden="1">{"Prenissas",#N/A,FALSE,"Consolidado (3)";"Lucros000",#N/A,FALSE,"Consolidado (3)";"LucrosHL",#N/A,FALSE,"Consolidado (3)";"Balanco",#N/A,FALSE,"Consolidado (3)";"FluxoC",#N/A,FALSE,"Consolidado (3)"}</definedName>
    <definedName name="__CED11" hidden="1">{"miles",#N/A,FALSE,"LUCROS E PERDAS (US$ 000)";"hl",#N/A,FALSE,"LUCROS E PERDAS (US$ 000)"}</definedName>
    <definedName name="__CED112" hidden="1">{"miles",#N/A,FALSE,"LUCROS E PERDAS (US$ 000)";"hl",#N/A,FALSE,"LUCROS E PERDAS (US$ 000)"}</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 localSheetId="4">#REF!</definedName>
    <definedName name="__DAT23">#REF!</definedName>
    <definedName name="__dat2323">#REF!</definedName>
    <definedName name="__DAT24" localSheetId="4">#REF!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escription">NA()</definedName>
    <definedName name="__dic20">#REF!</definedName>
    <definedName name="__dic93">#REF!</definedName>
    <definedName name="__dic94">#REF!</definedName>
    <definedName name="__ds13" hidden="1">{#N/A,#N/A,FALSE,"PRECIO FULL";#N/A,#N/A,FALSE,"LARA";#N/A,#N/A,FALSE,"CARACAS";#N/A,#N/A,FALSE,"DISBRACENTRO";#N/A,#N/A,FALSE,"ANDES";#N/A,#N/A,FALSE,"MAR CARIBE";#N/A,#N/A,FALSE,"RIO BEER";#N/A,#N/A,FALSE,"DISBRAH"}</definedName>
    <definedName name="__ENE95">'[16]Bs.Uso Trim.'!$Z$5</definedName>
    <definedName name="__FEB95">'[16]Bs.Uso Trim.'!$Z$6</definedName>
    <definedName name="__Group">NA()</definedName>
    <definedName name="__Hei2">[23]Hoja1!$AN$79</definedName>
    <definedName name="__Hei3">[23]Hoja1!$AN$80</definedName>
    <definedName name="__HLN101">#REF!</definedName>
    <definedName name="__hre45" hidden="1">#REF!</definedName>
    <definedName name="__imp2" hidden="1">{#N/A,#N/A,FALSE,"Hoja1";#N/A,#N/A,FALSE,"Hoja2"}</definedName>
    <definedName name="__JOB1">[24]Data!#REF!</definedName>
    <definedName name="__JOB2">[24]Data!#REF!</definedName>
    <definedName name="__jun93">#REF!</definedName>
    <definedName name="__jun94">#REF!</definedName>
    <definedName name="__jun95">#REF!</definedName>
    <definedName name="__KF3">#REF!</definedName>
    <definedName name="__LongDescrip">NA()</definedName>
    <definedName name="__mac5">#REF!</definedName>
    <definedName name="__mar94">#REF!</definedName>
    <definedName name="__MAR95">#REF!</definedName>
    <definedName name="__MAY95">'[16]Bs.Uso Trim.'!$Z$9</definedName>
    <definedName name="__MK244">'[25]MK 244'!#REF!</definedName>
    <definedName name="__o1" hidden="1">{"det (May)",#N/A,FALSE,"June";"sum (MAY YTD)",#N/A,FALSE,"June YTD"}</definedName>
    <definedName name="__Per1">[22]Parameters!#REF!</definedName>
    <definedName name="__Per2">[22]Parameters!#REF!</definedName>
    <definedName name="__Per3">[22]Parameters!#REF!</definedName>
    <definedName name="__Per4">[22]Parameters!#REF!</definedName>
    <definedName name="__Per5">[22]Parameters!#REF!</definedName>
    <definedName name="__Per6">[22]Parameters!#REF!</definedName>
    <definedName name="__pg2">[26]COMPS!#REF!</definedName>
    <definedName name="__Poa1">[18]POA!#REF!</definedName>
    <definedName name="__PT1">#REF!</definedName>
    <definedName name="__r">[32]ARMADO!#REF!</definedName>
    <definedName name="__res12">'[15]Datos del Balance'!$B$8</definedName>
    <definedName name="__RES2">#REF!</definedName>
    <definedName name="__Rev">NA()</definedName>
    <definedName name="__Rio1">[18]POA!#REF!</definedName>
    <definedName name="__RIV2">#REF!</definedName>
    <definedName name="__RIV3">#REF!</definedName>
    <definedName name="__RSE1">#REF!</definedName>
    <definedName name="__RSE2">#REF!</definedName>
    <definedName name="__SAR10">#REF!</definedName>
    <definedName name="__SAR5">#REF!</definedName>
    <definedName name="__SAR80">#REF!</definedName>
    <definedName name="__set94">#REF!</definedName>
    <definedName name="__set95">#REF!</definedName>
    <definedName name="__TAB1">[28]Plan1!$A$2:$AC$45</definedName>
    <definedName name="__TAB2">#REF!</definedName>
    <definedName name="__TC01">#REF!</definedName>
    <definedName name="__TC2">#REF!</definedName>
    <definedName name="__TitleTemp">NA()</definedName>
    <definedName name="__TPy530231">'[17]#REF'!$A$4</definedName>
    <definedName name="__TPy530231_4">#REF!</definedName>
    <definedName name="__TPy530231_6">#REF!</definedName>
    <definedName name="__TPy530231_7">NA()</definedName>
    <definedName name="__Type">NA()</definedName>
    <definedName name="__ZZ4">#REF!</definedName>
    <definedName name="__ZZ4_4">#REF!</definedName>
    <definedName name="__ZZ4_6">#REF!</definedName>
    <definedName name="_0021A">#REF!</definedName>
    <definedName name="_002CTCC">'[33]1E info'!#REF!</definedName>
    <definedName name="_002CTCE">'[33]1E info'!#REF!</definedName>
    <definedName name="_003CTCC">'[33]1E info'!#REF!</definedName>
    <definedName name="_0121A">#REF!</definedName>
    <definedName name="_012UHQC">'[33]1E info'!#REF!</definedName>
    <definedName name="_012UHQE">'[33]1E info'!#REF!</definedName>
    <definedName name="_012UOIC">'[33]1E info'!#REF!</definedName>
    <definedName name="_012UOIE">'[33]1E info'!#REF!</definedName>
    <definedName name="_013">#REF!</definedName>
    <definedName name="_017">'[33]1E info'!#REF!</definedName>
    <definedName name="_021">#N/A</definedName>
    <definedName name="_034">#REF!</definedName>
    <definedName name="_0507">NA()</definedName>
    <definedName name="_1__123Graph_ACHART_1" hidden="1">'[34]Latin America'!$D$8:$D$15</definedName>
    <definedName name="_10__123Graph_ACHART_18" hidden="1">[34]Caribbean!$S$25:$S$32</definedName>
    <definedName name="_12__123Graph_ACHART_2" hidden="1">'[34]Latin America'!#REF!</definedName>
    <definedName name="_13__123Graph_ACHART_3" hidden="1">'[34]River Plate HPC'!$E$8:$E$15</definedName>
    <definedName name="_14__123Graph_ACHART_4" hidden="1">'[34]River Plate HPC'!$S$25:$S$32</definedName>
    <definedName name="_1436">[1]Tartan!#REF!</definedName>
    <definedName name="_1443">[1]Tartan!#REF!</definedName>
    <definedName name="_1443B">[1]Tartan!#REF!</definedName>
    <definedName name="_15__123Graph_ACHART_5" hidden="1">'[34]Brazil HPC'!$D$8:$D$15</definedName>
    <definedName name="_16__123Graph_ACHART_6" hidden="1">'[34]Brazil HPC'!$S$25:$S$32</definedName>
    <definedName name="_1641">[1]Tartan!#REF!</definedName>
    <definedName name="_17__123Graph_ACHART_7" hidden="1">[34]Chile!$D$8:$D$15</definedName>
    <definedName name="_1722">[1]Tartan!#REF!</definedName>
    <definedName name="_1743A">[1]Tartan!#REF!</definedName>
    <definedName name="_1771">[1]Tartan!#REF!</definedName>
    <definedName name="_1771a">[1]Tartan!#REF!</definedName>
    <definedName name="_1771b">[1]Tartan!#REF!</definedName>
    <definedName name="_1771i">[1]Tartan!#REF!</definedName>
    <definedName name="_1783">[1]Tartan!#REF!</definedName>
    <definedName name="_18__123Graph_ACHART_8" hidden="1">[34]Chile!$S$25:$S$32</definedName>
    <definedName name="_1860">[1]Tartan!#REF!</definedName>
    <definedName name="_1867A">[1]Tartan!#REF!</definedName>
    <definedName name="_1883">[1]Tartan!#REF!</definedName>
    <definedName name="_19__123Graph_ACHART_9" hidden="1">'[34]South Andina'!$D$8:$D$15</definedName>
    <definedName name="_1ANEX_A">#REF!</definedName>
    <definedName name="_1E">'[33]1E info'!#REF!</definedName>
    <definedName name="_1E002CTC">'[33]1E info'!#REF!</definedName>
    <definedName name="_1E012UHQ">'[33]1E info'!#REF!</definedName>
    <definedName name="_1E012UOI">'[33]1E info'!#REF!</definedName>
    <definedName name="_1E472">'[33]1E info'!#REF!</definedName>
    <definedName name="_1E719RFU">'[33]1E info'!#REF!</definedName>
    <definedName name="_1ECTC">'[33]1E info'!#REF!</definedName>
    <definedName name="_1EUHQ">#N/A</definedName>
    <definedName name="_1EUOI">#N/A</definedName>
    <definedName name="_1Excel_BuiltIn_Print_Area_10_1_1_1">#REF!</definedName>
    <definedName name="_1Excel_BuiltIn_Print_Area_10_1_1_1_4">#REF!</definedName>
    <definedName name="_1Excel_BuiltIn_Print_Area_10_1_1_1_6">#REF!</definedName>
    <definedName name="_1Excel_BuiltIn_Print_Area_11_1">#REF!</definedName>
    <definedName name="_1Excel_BuiltIn_Print_Area_11_1_4">#REF!</definedName>
    <definedName name="_1Excel_BuiltIn_Print_Area_11_1_6">#REF!</definedName>
    <definedName name="_2__123Graph_ACHART_10" hidden="1">'[34]South Andina'!$P$25:$P$32</definedName>
    <definedName name="_20__123Graph_XCHART_10" hidden="1">'[34]South Andina'!$C$25:$C$32</definedName>
    <definedName name="_2035">[1]Tartan!#REF!</definedName>
    <definedName name="_2036">[1]Tartan!#REF!</definedName>
    <definedName name="_21__123Graph_XCHART_12" hidden="1">'[34]Greater Andina'!$C$25:$C$32</definedName>
    <definedName name="_2178">[1]Tartan!#REF!</definedName>
    <definedName name="_22__123Graph_XCHART_14" hidden="1">'[34]C. America'!$C$25:$C$32</definedName>
    <definedName name="_23__123Graph_XCHART_16" hidden="1">[34]Mexico!$C$25:$C$32</definedName>
    <definedName name="_24__123Graph_XCHART_18" hidden="1">[34]Caribbean!$C$25:$C$32</definedName>
    <definedName name="_2493">[1]Tartan!#REF!</definedName>
    <definedName name="_25__123Graph_XCHART_2" hidden="1">'[34]Latin America'!$C$8:$C$15</definedName>
    <definedName name="_2513">[1]Tartan!#REF!</definedName>
    <definedName name="_2559">[1]Tartan!#REF!</definedName>
    <definedName name="_2559A">[1]Tartan!#REF!</definedName>
    <definedName name="_2559I">[1]Tartan!#REF!</definedName>
    <definedName name="_2582">[1]Tartan!#REF!</definedName>
    <definedName name="_26__123Graph_XCHART_4" hidden="1">'[34]River Plate HPC'!$C$25:$C$31</definedName>
    <definedName name="_2671">[1]Tartan!#REF!</definedName>
    <definedName name="_27__123Graph_XCHART_6" hidden="1">'[34]Brazil HPC'!$C$25:$C$32</definedName>
    <definedName name="_2725">[1]Tartan!#REF!</definedName>
    <definedName name="_2746">[1]Tartan!#REF!</definedName>
    <definedName name="_2746A">[1]Tartan!#REF!</definedName>
    <definedName name="_2746B">[1]Tartan!#REF!</definedName>
    <definedName name="_2753">[1]Tartan!#REF!</definedName>
    <definedName name="_2763">[1]Tartan!#REF!</definedName>
    <definedName name="_2777">[1]Tartan!#REF!</definedName>
    <definedName name="_2783">[1]Tartan!#REF!</definedName>
    <definedName name="_28__123Graph_XCHART_8" hidden="1">[34]Chile!$C$25:$C$31</definedName>
    <definedName name="_2805">[1]Tartan!#REF!</definedName>
    <definedName name="_2805A">[1]Tartan!#REF!</definedName>
    <definedName name="_2812">[1]Tartan!#REF!</definedName>
    <definedName name="_2813">[1]Tartan!#REF!</definedName>
    <definedName name="_2817">[1]Tartan!#REF!</definedName>
    <definedName name="_2819">[1]Tartan!#REF!</definedName>
    <definedName name="_2842">[1]Tartan!#REF!</definedName>
    <definedName name="_2853">[1]Tartan!#REF!</definedName>
    <definedName name="_2905">[1]Tartan!#REF!</definedName>
    <definedName name="_2906">[1]Tartan!#REF!</definedName>
    <definedName name="_2ANEX_A">#REF!</definedName>
    <definedName name="_2ANEX_H">#REF!</definedName>
    <definedName name="_2Excel_BuiltIn_Print_Area_10_1_1_1_1">#REF!</definedName>
    <definedName name="_2Excel_BuiltIn_Print_Area_10_1_1_1_1_4">#REF!</definedName>
    <definedName name="_2Excel_BuiltIn_Print_Area_10_1_1_1_1_6">#REF!</definedName>
    <definedName name="_3__123Graph_ACHART_11" hidden="1">'[34]Greater Andina'!$E$8:$E$15</definedName>
    <definedName name="_3010">[1]Tartan!#REF!</definedName>
    <definedName name="_3010A">[1]Tartan!#REF!</definedName>
    <definedName name="_3010b">[1]Tartan!#REF!</definedName>
    <definedName name="_3025">[1]Tartan!#REF!</definedName>
    <definedName name="_3025A">[1]Tartan!#REF!</definedName>
    <definedName name="_3025AA">[1]Tartan!#REF!</definedName>
    <definedName name="_3025i">[1]Tartan!#REF!</definedName>
    <definedName name="_3025t">[1]Tartan!#REF!</definedName>
    <definedName name="_3025uk">[1]Tartan!#REF!</definedName>
    <definedName name="_3027">[1]Tartan!#REF!</definedName>
    <definedName name="_3033">[1]Tartan!#REF!</definedName>
    <definedName name="_3073">[1]Tartan!#REF!</definedName>
    <definedName name="_3085">[1]Tartan!#REF!</definedName>
    <definedName name="_3085A">[1]Tartan!#REF!</definedName>
    <definedName name="_3085B">[1]Tartan!#REF!</definedName>
    <definedName name="_3094">[1]Tartan!#REF!</definedName>
    <definedName name="_3107">[1]Tartan!#REF!</definedName>
    <definedName name="_3107A">[1]Tartan!#REF!</definedName>
    <definedName name="_3107B">[1]Tartan!#REF!</definedName>
    <definedName name="_3107i">[1]Tartan!#REF!</definedName>
    <definedName name="_311">'[33]1E info'!#REF!</definedName>
    <definedName name="_3143">[1]Tartan!#REF!</definedName>
    <definedName name="_3144">[1]Tartan!#REF!</definedName>
    <definedName name="_3207">[1]Tartan!#REF!</definedName>
    <definedName name="_3208">[1]Tartan!#REF!</definedName>
    <definedName name="_3209">[1]Tartan!#REF!</definedName>
    <definedName name="_3215">[1]Tartan!#REF!</definedName>
    <definedName name="_3223">[1]Tartan!#REF!</definedName>
    <definedName name="_3224">[1]Tartan!#REF!</definedName>
    <definedName name="_3224A">[1]Tartan!#REF!</definedName>
    <definedName name="_3224b">[1]Tartan!#REF!</definedName>
    <definedName name="_3230">[1]Tartan!#REF!</definedName>
    <definedName name="_3231">[1]Tartan!#REF!</definedName>
    <definedName name="_3235">[1]Tartan!#REF!</definedName>
    <definedName name="_3250">[1]Tartan!#REF!</definedName>
    <definedName name="_3250B">[1]Tartan!#REF!</definedName>
    <definedName name="_3250I">[1]Tartan!#REF!</definedName>
    <definedName name="_3328">[1]Tartan!#REF!</definedName>
    <definedName name="_3330">[1]Tartan!#REF!</definedName>
    <definedName name="_3334">[1]Tartan!#REF!</definedName>
    <definedName name="_3401">[1]Tartan!#REF!</definedName>
    <definedName name="_3401A">[1]Tartan!#REF!</definedName>
    <definedName name="_3403">[1]Tartan!#REF!</definedName>
    <definedName name="_3405">[1]Tartan!#REF!</definedName>
    <definedName name="_3416">[1]Tartan!#REF!</definedName>
    <definedName name="_3422">[1]Tartan!#REF!</definedName>
    <definedName name="_3424">[1]Tartan!#REF!</definedName>
    <definedName name="_3430">[1]Tartan!#REF!</definedName>
    <definedName name="_3434">[1]Tartan!#REF!</definedName>
    <definedName name="_3436">[1]Tartan!#REF!</definedName>
    <definedName name="_3438">[1]Tartan!#REF!</definedName>
    <definedName name="_3441">[1]Tartan!#REF!</definedName>
    <definedName name="_3442">[1]Tartan!#REF!</definedName>
    <definedName name="_3446">[1]Tartan!#REF!</definedName>
    <definedName name="_3481">[1]Tartan!#REF!</definedName>
    <definedName name="_3481I">[1]Tartan!#REF!</definedName>
    <definedName name="_3483">[1]Tartan!#REF!</definedName>
    <definedName name="_3488">[1]Tartan!#REF!</definedName>
    <definedName name="_3554">[1]Tartan!#REF!</definedName>
    <definedName name="_3560">[1]Tartan!#REF!</definedName>
    <definedName name="_3652">[1]Tartan!#REF!</definedName>
    <definedName name="_3723">[1]Tartan!#REF!</definedName>
    <definedName name="_3723a">[1]Tartan!#REF!</definedName>
    <definedName name="_3723B">[1]Tartan!#REF!</definedName>
    <definedName name="_3762">[1]Tartan!#REF!</definedName>
    <definedName name="_3808">[1]Tartan!#REF!</definedName>
    <definedName name="_3810">[1]Tartan!#REF!</definedName>
    <definedName name="_3810a">[1]Tartan!#REF!</definedName>
    <definedName name="_3852">[1]Tartan!#REF!</definedName>
    <definedName name="_3905">[1]Tartan!#REF!</definedName>
    <definedName name="_3962">[1]Tartan!#REF!</definedName>
    <definedName name="_3Excel_BuiltIn_Print_Area_2_1">#REF!</definedName>
    <definedName name="_3Excel_BuiltIn_Print_Area_2_1_4">#REF!</definedName>
    <definedName name="_3Excel_BuiltIn_Print_Area_2_1_6">#REF!</definedName>
    <definedName name="_3Excel_BuiltIn_Print_Area_5_1">#REF!</definedName>
    <definedName name="_4__123Graph_ACHART_12" hidden="1">'[34]Greater Andina'!$S$25:$S$32</definedName>
    <definedName name="_4_Pt_Avg">#REF!</definedName>
    <definedName name="_4006">[1]Tartan!#REF!</definedName>
    <definedName name="_4006b">[1]Tartan!#REF!</definedName>
    <definedName name="_4006i">[1]Tartan!#REF!</definedName>
    <definedName name="_4007">[1]Tartan!#REF!</definedName>
    <definedName name="_4009">[1]Tartan!#REF!</definedName>
    <definedName name="_4018">[1]Tartan!#REF!</definedName>
    <definedName name="_4026">[1]Tartan!#REF!</definedName>
    <definedName name="_4092">[1]Tartan!#REF!</definedName>
    <definedName name="_4205">[1]Tartan!#REF!</definedName>
    <definedName name="_4205A">[1]Tartan!#REF!</definedName>
    <definedName name="_4252">[1]Tartan!#REF!</definedName>
    <definedName name="_4252a">[1]Tartan!#REF!</definedName>
    <definedName name="_4252b">[1]Tartan!#REF!</definedName>
    <definedName name="_4315b">[1]Tartan!#REF!</definedName>
    <definedName name="_4318A">[1]Tartan!#REF!</definedName>
    <definedName name="_4318b">[1]Tartan!#REF!</definedName>
    <definedName name="_4408">[1]Tartan!#REF!</definedName>
    <definedName name="_4451">[1]Tartan!#REF!</definedName>
    <definedName name="_4453">[1]Tartan!#REF!</definedName>
    <definedName name="_4474">[1]Tartan!#REF!</definedName>
    <definedName name="_4534A">[1]Tartan!#REF!</definedName>
    <definedName name="_4572">[1]Tartan!#REF!</definedName>
    <definedName name="_4607">[1]Tartan!#REF!</definedName>
    <definedName name="_4607A">[1]Tartan!#REF!</definedName>
    <definedName name="_4607B">[1]Tartan!#REF!</definedName>
    <definedName name="_4622">[1]Tartan!#REF!</definedName>
    <definedName name="_4639">[1]Tartan!#REF!</definedName>
    <definedName name="_4648">[1]Tartan!#REF!</definedName>
    <definedName name="_4701">[1]Tartan!#REF!</definedName>
    <definedName name="_472">'[35]472'!$A$1:$J$48</definedName>
    <definedName name="_4721E">'[35]472'!$A$50:$H$111</definedName>
    <definedName name="_4744">[1]Tartan!#REF!</definedName>
    <definedName name="_4744i">[1]Tartan!#REF!</definedName>
    <definedName name="_4902">[1]Tartan!#REF!</definedName>
    <definedName name="_4905">[1]Tartan!#REF!</definedName>
    <definedName name="_4907">[1]Tartan!#REF!</definedName>
    <definedName name="_4952">[1]Tartan!#REF!</definedName>
    <definedName name="_4954">[1]Tartan!#REF!</definedName>
    <definedName name="_4955">[1]Tartan!#REF!</definedName>
    <definedName name="_4ANEX_H">#REF!</definedName>
    <definedName name="_4Excel_BuiltIn_Print_Area_2_1_1">#REF!</definedName>
    <definedName name="_4Excel_BuiltIn_Print_Area_2_1_1_4">#REF!</definedName>
    <definedName name="_4Excel_BuiltIn_Print_Area_2_1_1_6">#REF!</definedName>
    <definedName name="_5__123Graph_ACHART_13" hidden="1">'[34]C. America'!$D$8:$D$15</definedName>
    <definedName name="_5000">[1]Tartan!#REF!</definedName>
    <definedName name="_5002">[1]Tartan!#REF!</definedName>
    <definedName name="_5011">[1]Tartan!#REF!</definedName>
    <definedName name="_5020">[1]Tartan!#REF!</definedName>
    <definedName name="_5026">[1]Tartan!#REF!</definedName>
    <definedName name="_5032">[1]Tartan!#REF!</definedName>
    <definedName name="_5049">[1]Tartan!#REF!</definedName>
    <definedName name="_5069">[1]Tartan!#REF!</definedName>
    <definedName name="_5074">[1]Tartan!#REF!</definedName>
    <definedName name="_5188">[1]Tartan!#REF!</definedName>
    <definedName name="_5238">[1]Tartan!#REF!</definedName>
    <definedName name="_5305">[1]Tartan!#REF!</definedName>
    <definedName name="_5305b">[1]Tartan!#REF!</definedName>
    <definedName name="_5405">[1]Tartan!#REF!</definedName>
    <definedName name="_5511">[1]Tartan!#REF!</definedName>
    <definedName name="_5511A">[1]Tartan!#REF!</definedName>
    <definedName name="_5511B">[1]Tartan!#REF!</definedName>
    <definedName name="_5604">[1]Tartan!#REF!</definedName>
    <definedName name="_5604A">[1]Tartan!#REF!</definedName>
    <definedName name="_5604B">[1]Tartan!#REF!</definedName>
    <definedName name="_5623">[1]Tartan!#REF!</definedName>
    <definedName name="_5623A">[1]Tartan!#REF!</definedName>
    <definedName name="_5623B">[1]Tartan!#REF!</definedName>
    <definedName name="_5623i">[1]Tartan!#REF!</definedName>
    <definedName name="_5632">[1]Tartan!#REF!</definedName>
    <definedName name="_5641">[1]Tartan!#REF!</definedName>
    <definedName name="_5641b">[1]Tartan!#REF!</definedName>
    <definedName name="_5708">[1]Tartan!#REF!</definedName>
    <definedName name="_5807">[1]Tartan!#REF!</definedName>
    <definedName name="_5807a">[1]Tartan!#REF!</definedName>
    <definedName name="_5807i">[1]Tartan!#REF!</definedName>
    <definedName name="_5907">[1]Tartan!#REF!</definedName>
    <definedName name="_5907A">[1]Tartan!#REF!</definedName>
    <definedName name="_5907B">[1]Tartan!#REF!</definedName>
    <definedName name="_5908">[1]Tartan!#REF!</definedName>
    <definedName name="_5920">[1]Tartan!#REF!</definedName>
    <definedName name="_5Excel_BuiltIn_Print_Area_7_1">'[36]ANEXO IV'!#REF!</definedName>
    <definedName name="_6__123Graph_ACHART_14" hidden="1">'[34]C. America'!$S$25:$S$32</definedName>
    <definedName name="_6005">[1]Tartan!#REF!</definedName>
    <definedName name="_6112">[1]Tartan!#REF!</definedName>
    <definedName name="_6116">[1]Tartan!#REF!</definedName>
    <definedName name="_6119">[1]Tartan!#REF!</definedName>
    <definedName name="_6159">[1]Tartan!#REF!</definedName>
    <definedName name="_6162">[1]Tartan!#REF!</definedName>
    <definedName name="_6167">[1]Tartan!#REF!</definedName>
    <definedName name="_6176">[1]Tartan!#REF!</definedName>
    <definedName name="_6206">[1]Tartan!#REF!</definedName>
    <definedName name="_6206A">[1]Tartan!#REF!</definedName>
    <definedName name="_6206B">[1]Tartan!#REF!</definedName>
    <definedName name="_6281">[1]Tartan!#REF!</definedName>
    <definedName name="_6281A">[1]Tartan!#REF!</definedName>
    <definedName name="_6291">[1]Tartan!#REF!</definedName>
    <definedName name="_6291a">[1]Tartan!#REF!</definedName>
    <definedName name="_6305">[1]Tartan!#REF!</definedName>
    <definedName name="_6305A">[1]Tartan!#REF!</definedName>
    <definedName name="_6340">[1]Tartan!#REF!</definedName>
    <definedName name="_6350">[1]Tartan!#REF!</definedName>
    <definedName name="_6350A">[1]Tartan!#REF!</definedName>
    <definedName name="_6402">[1]Tartan!#REF!</definedName>
    <definedName name="_6402A">[1]Tartan!#REF!</definedName>
    <definedName name="_6402I">[1]Tartan!#REF!</definedName>
    <definedName name="_6450">[1]Tartan!#REF!</definedName>
    <definedName name="_6450a">[1]Tartan!#REF!</definedName>
    <definedName name="_6504">[1]Tartan!#REF!</definedName>
    <definedName name="_6505">[1]Tartan!#REF!</definedName>
    <definedName name="_6505A">[1]Tartan!#REF!</definedName>
    <definedName name="_6505B">[1]Tartan!#REF!</definedName>
    <definedName name="_6513">[1]Tartan!#REF!</definedName>
    <definedName name="_6520">[1]Tartan!#REF!</definedName>
    <definedName name="_6605">[1]Tartan!#REF!</definedName>
    <definedName name="_6605A">[1]Tartan!#REF!</definedName>
    <definedName name="_6706">[1]Tartan!#REF!</definedName>
    <definedName name="_6706a">[1]Tartan!#REF!</definedName>
    <definedName name="_6822">[1]Tartan!#REF!</definedName>
    <definedName name="_6905">[1]Tartan!#REF!</definedName>
    <definedName name="_6905A">[1]Tartan!#REF!</definedName>
    <definedName name="_6906a">[1]Tartan!#REF!</definedName>
    <definedName name="_7__123Graph_ACHART_15" hidden="1">[34]Mexico!$D$8:$D$15</definedName>
    <definedName name="_7007">[1]Tartan!#REF!</definedName>
    <definedName name="_7007A">[1]Tartan!#REF!</definedName>
    <definedName name="_7007B">[1]Tartan!#REF!</definedName>
    <definedName name="_7008">[1]Tartan!#REF!</definedName>
    <definedName name="_7009">[1]Tartan!#REF!</definedName>
    <definedName name="_7010">[1]Tartan!#REF!</definedName>
    <definedName name="_7016">[1]Tartan!#REF!</definedName>
    <definedName name="_7018">[1]Tartan!#REF!</definedName>
    <definedName name="_7040pg1">'[37]Legacy 4082'!#REF!</definedName>
    <definedName name="_7040pg2">'[37]Legacy 4082'!#REF!</definedName>
    <definedName name="_710">'[33]1E info'!#REF!</definedName>
    <definedName name="_7191A">'[37]Div 82'!#REF!</definedName>
    <definedName name="_7302">[1]Tartan!#REF!</definedName>
    <definedName name="_7322">[1]Tartan!#REF!</definedName>
    <definedName name="_7323">[1]Tartan!#REF!</definedName>
    <definedName name="_7405">[1]Tartan!#REF!</definedName>
    <definedName name="_7405A">[1]Tartan!#REF!</definedName>
    <definedName name="_7405B">[1]Tartan!#REF!</definedName>
    <definedName name="_7405I">[1]Tartan!#REF!</definedName>
    <definedName name="_7411a">[1]Tartan!#REF!</definedName>
    <definedName name="_7505">[1]Tartan!#REF!</definedName>
    <definedName name="_7609">[1]Tartan!#REF!</definedName>
    <definedName name="_7610">[1]Tartan!#REF!</definedName>
    <definedName name="_7610B">[1]Tartan!#REF!</definedName>
    <definedName name="_7612">[1]Tartan!#REF!</definedName>
    <definedName name="_7613">[1]Tartan!#REF!</definedName>
    <definedName name="_7613a">[1]Tartan!#REF!</definedName>
    <definedName name="_7613I">[1]Tartan!#REF!</definedName>
    <definedName name="_7614">[1]Tartan!#REF!</definedName>
    <definedName name="_7615">[1]Tartan!#REF!</definedName>
    <definedName name="_7631">[1]Tartan!#REF!</definedName>
    <definedName name="_7805">[1]Tartan!#REF!</definedName>
    <definedName name="_7805A">[1]Tartan!#REF!</definedName>
    <definedName name="_7818">[1]Tartan!#REF!</definedName>
    <definedName name="_7903">[1]Tartan!#REF!</definedName>
    <definedName name="_8__123Graph_ACHART_16" hidden="1">[34]Mexico!$S$25:$S$32</definedName>
    <definedName name="_8212">[1]Tartan!#REF!</definedName>
    <definedName name="_8212F">[1]Tartan!#REF!</definedName>
    <definedName name="_8213">[1]Tartan!#REF!</definedName>
    <definedName name="_8215">[1]Tartan!#REF!</definedName>
    <definedName name="_8218">[1]Tartan!#REF!</definedName>
    <definedName name="_8302">[1]Tartan!#REF!</definedName>
    <definedName name="_8302a">[1]Tartan!#REF!</definedName>
    <definedName name="_8302b">[1]Tartan!#REF!</definedName>
    <definedName name="_8302I">[1]Tartan!#REF!</definedName>
    <definedName name="_8310">[1]Tartan!#REF!</definedName>
    <definedName name="_8316">[1]Tartan!#REF!</definedName>
    <definedName name="_8323">[1]Tartan!#REF!</definedName>
    <definedName name="_8405">[1]Tartan!#REF!</definedName>
    <definedName name="_8405A">[1]Tartan!#REF!</definedName>
    <definedName name="_8405b">[1]Tartan!#REF!</definedName>
    <definedName name="_8415">[1]Tartan!#REF!</definedName>
    <definedName name="_8415a">[1]Tartan!#REF!</definedName>
    <definedName name="_8457">[1]Tartan!#REF!</definedName>
    <definedName name="_8462">[1]Tartan!#REF!</definedName>
    <definedName name="_8477">[1]Tartan!#REF!</definedName>
    <definedName name="_8512">[1]Tartan!#REF!</definedName>
    <definedName name="_8512a">[1]Tartan!#REF!</definedName>
    <definedName name="_8517">[1]Tartan!#REF!</definedName>
    <definedName name="_8522">[1]Tartan!#REF!</definedName>
    <definedName name="_8527">[1]Tartan!#REF!</definedName>
    <definedName name="_8537">[1]Tartan!#REF!</definedName>
    <definedName name="_8542">[1]Tartan!#REF!</definedName>
    <definedName name="_8547">[1]Tartan!#REF!</definedName>
    <definedName name="_8552">[1]Tartan!#REF!</definedName>
    <definedName name="_8557">[1]Tartan!#REF!</definedName>
    <definedName name="_8562">[1]Tartan!#REF!</definedName>
    <definedName name="_8562a">[1]Tartan!#REF!</definedName>
    <definedName name="_8567i">[1]Tartan!#REF!</definedName>
    <definedName name="_8572">[1]Tartan!#REF!</definedName>
    <definedName name="_8577">[1]Tartan!#REF!</definedName>
    <definedName name="_8592">[1]Tartan!#REF!</definedName>
    <definedName name="_8597">[1]Tartan!#REF!</definedName>
    <definedName name="_8623">[1]Tartan!#REF!</definedName>
    <definedName name="_8623A">[1]Tartan!#REF!</definedName>
    <definedName name="_8625">[1]Tartan!#REF!</definedName>
    <definedName name="_8625a">[1]Tartan!#REF!</definedName>
    <definedName name="_8628">[1]Tartan!#REF!</definedName>
    <definedName name="_8650">[1]Tartan!#REF!</definedName>
    <definedName name="_8902">[1]Tartan!#REF!</definedName>
    <definedName name="_8907">[1]Tartan!#REF!</definedName>
    <definedName name="_8911">[1]Tartan!#REF!</definedName>
    <definedName name="_8922">[1]Tartan!#REF!</definedName>
    <definedName name="_8927">[1]Tartan!#REF!</definedName>
    <definedName name="_8952">[1]Tartan!#REF!</definedName>
    <definedName name="_9__123Graph_ACHART_17" hidden="1">[34]Caribbean!$D$8:$D$15</definedName>
    <definedName name="_9019">[1]Tartan!#REF!</definedName>
    <definedName name="_9019a">[1]Tartan!#REF!</definedName>
    <definedName name="_9020">[1]Tartan!#REF!</definedName>
    <definedName name="_9032">[1]Tartan!#REF!</definedName>
    <definedName name="_9033">[1]Tartan!#REF!</definedName>
    <definedName name="_9036">[1]Tartan!#REF!</definedName>
    <definedName name="_9037">[1]Tartan!#REF!</definedName>
    <definedName name="_9047">[1]Tartan!#REF!</definedName>
    <definedName name="_9049">[1]Tartan!#REF!</definedName>
    <definedName name="_9087">[1]Tartan!#REF!</definedName>
    <definedName name="_9088">[1]Tartan!#REF!</definedName>
    <definedName name="_9107">[1]Tartan!#REF!</definedName>
    <definedName name="_9147">[1]Tartan!#REF!</definedName>
    <definedName name="_9971">[1]Tartan!#REF!</definedName>
    <definedName name="_9971A">[1]Tartan!#REF!</definedName>
    <definedName name="_9974">[1]Tartan!#REF!</definedName>
    <definedName name="_9974A">[1]Tartan!#REF!</definedName>
    <definedName name="_9974I">[1]Tartan!#REF!</definedName>
    <definedName name="_9988">[1]Tartan!#REF!</definedName>
    <definedName name="_9997">[1]Tartan!#REF!</definedName>
    <definedName name="_9999">[1]Tartan!#REF!</definedName>
    <definedName name="_9E____ဠ0__큌〈Ř">#REF!</definedName>
    <definedName name="_a">#REF!</definedName>
    <definedName name="_ABC1">NA()</definedName>
    <definedName name="_ABR95">'[16]Bs.Uso Trim.'!$Z$8</definedName>
    <definedName name="_ACT04">#REF!</definedName>
    <definedName name="_act041">NA()</definedName>
    <definedName name="_act0410">NA()</definedName>
    <definedName name="_act0411">NA()</definedName>
    <definedName name="_act0412">NA()</definedName>
    <definedName name="_act042">NA()</definedName>
    <definedName name="_act043">NA()</definedName>
    <definedName name="_act044">NA()</definedName>
    <definedName name="_act045">NA()</definedName>
    <definedName name="_act046">NA()</definedName>
    <definedName name="_act047">NA()</definedName>
    <definedName name="_act048">NA()</definedName>
    <definedName name="_act049">NA()</definedName>
    <definedName name="_ACT05">#REF!</definedName>
    <definedName name="_ACT1">NA()</definedName>
    <definedName name="_ACT2">NA()</definedName>
    <definedName name="_ACT3">NA()</definedName>
    <definedName name="_Act4">NA()</definedName>
    <definedName name="_Act5">NA()</definedName>
    <definedName name="_Act6">NA()</definedName>
    <definedName name="_ADV1">#REF!</definedName>
    <definedName name="_ADV2">#REF!</definedName>
    <definedName name="_ADV3">#REF!</definedName>
    <definedName name="_ADV4">#REF!</definedName>
    <definedName name="_ADV5">#REF!</definedName>
    <definedName name="_ADV6">#REF!</definedName>
    <definedName name="_ADV7">#REF!</definedName>
    <definedName name="_ADV8">#REF!</definedName>
    <definedName name="_ARGENT">#REF!</definedName>
    <definedName name="_ARP99">#REF!</definedName>
    <definedName name="_ASI1">NA()</definedName>
    <definedName name="_AtRisk_SimSetting_AutomaticallyGenerateReports" hidden="1">TRUE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1799</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2</definedName>
    <definedName name="_AtRisk_SimSetting_StdRecalcWithoutRiskStaticPercentile" hidden="1">0.5</definedName>
    <definedName name="_AUD99">#REF!</definedName>
    <definedName name="_bce0399">'[38]CUENTAS SAP'!$A:$IV</definedName>
    <definedName name="_BENEFITS">#REF!</definedName>
    <definedName name="_BQ4.1" hidden="1">#REF!</definedName>
    <definedName name="_BQ4.2" hidden="1">#REF!</definedName>
    <definedName name="_BRR99">#REF!</definedName>
    <definedName name="_Buc2">NA()</definedName>
    <definedName name="_bud041">NA()</definedName>
    <definedName name="_bud0410">NA()</definedName>
    <definedName name="_bud0411">NA()</definedName>
    <definedName name="_bud0412">NA()</definedName>
    <definedName name="_bud042">NA()</definedName>
    <definedName name="_bud043">NA()</definedName>
    <definedName name="_bud044">NA()</definedName>
    <definedName name="_bud045">NA()</definedName>
    <definedName name="_bud046">NA()</definedName>
    <definedName name="_bud047">NA()</definedName>
    <definedName name="_bud048">NA()</definedName>
    <definedName name="_bud049">NA()</definedName>
    <definedName name="_Bud3">NA()</definedName>
    <definedName name="_Bud31">NA()</definedName>
    <definedName name="_CAD99">#REF!</definedName>
    <definedName name="_cd1" hidden="1">{"'cua 42'!$A$1:$O$40"}</definedName>
    <definedName name="_CDS1">#REF!</definedName>
    <definedName name="_CDS2">#REF!</definedName>
    <definedName name="_CED10" hidden="1">{"Prenissas",#N/A,FALSE,"Consolidado (3)";"Lucros000",#N/A,FALSE,"Consolidado (3)";"LucrosHL",#N/A,FALSE,"Consolidado (3)";"Balanco",#N/A,FALSE,"Consolidado (3)";"FluxoC",#N/A,FALSE,"Consolidado (3)"}</definedName>
    <definedName name="_CED101" hidden="1">{"Prenissas",#N/A,FALSE,"Consolidado (3)";"Lucros000",#N/A,FALSE,"Consolidado (3)";"LucrosHL",#N/A,FALSE,"Consolidado (3)";"Balanco",#N/A,FALSE,"Consolidado (3)";"FluxoC",#N/A,FALSE,"Consolidado (3)"}</definedName>
    <definedName name="_CED11" hidden="1">{"miles",#N/A,FALSE,"LUCROS E PERDAS (US$ 000)";"hl",#N/A,FALSE,"LUCROS E PERDAS (US$ 000)"}</definedName>
    <definedName name="_CED112" hidden="1">{"miles",#N/A,FALSE,"LUCROS E PERDAS (US$ 000)";"hl",#N/A,FALSE,"LUCROS E PERDAS (US$ 000)"}</definedName>
    <definedName name="_Cri2">[39]forecast!$AE$26:$AF$820</definedName>
    <definedName name="_CTCRECON">#REF!</definedName>
    <definedName name="_DAT1">#REF!</definedName>
    <definedName name="_DAT10">#REF!</definedName>
    <definedName name="_dat100">#REF!</definedName>
    <definedName name="_DAT11">#REF!</definedName>
    <definedName name="_DAT12">#REF!</definedName>
    <definedName name="_DAT13" localSheetId="4">#REF!</definedName>
    <definedName name="_DAT13">#REF!</definedName>
    <definedName name="_DAT14" localSheetId="4">#REF!</definedName>
    <definedName name="_DAT14">#REF!</definedName>
    <definedName name="_DAT15">#REF!</definedName>
    <definedName name="_DAT16">#REF!</definedName>
    <definedName name="_DAT17" localSheetId="4">#REF!</definedName>
    <definedName name="_DAT17">#REF!</definedName>
    <definedName name="_DAT18" localSheetId="4">#REF!</definedName>
    <definedName name="_DAT18">#REF!</definedName>
    <definedName name="_DAT19" localSheetId="4">#REF!</definedName>
    <definedName name="_DAT19">#REF!</definedName>
    <definedName name="_DAT2">#REF!</definedName>
    <definedName name="_DAT20" localSheetId="4">#REF!</definedName>
    <definedName name="_DAT20">#REF!</definedName>
    <definedName name="_DAT21">#REF!</definedName>
    <definedName name="_DAT22" localSheetId="4">#REF!</definedName>
    <definedName name="_DAT22">#REF!</definedName>
    <definedName name="_dat222">[7]AF!$V$2</definedName>
    <definedName name="_DAT23" localSheetId="4">#REF!</definedName>
    <definedName name="_DAT23">#REF!</definedName>
    <definedName name="_dat2323">#REF!</definedName>
    <definedName name="_DAT24" localSheetId="4">#REF!</definedName>
    <definedName name="_DAT24">#REF!</definedName>
    <definedName name="_DAT25">#REF!</definedName>
    <definedName name="_DAT26">#REF!</definedName>
    <definedName name="_DAT27">#REF!</definedName>
    <definedName name="_DAT28">#REF!</definedName>
    <definedName name="_DAT29">#REF!</definedName>
    <definedName name="_DAT3" localSheetId="4">#REF!</definedName>
    <definedName name="_DAT3">#REF!</definedName>
    <definedName name="_DAT30">#REF!</definedName>
    <definedName name="_DAT31">#REF!</definedName>
    <definedName name="_DAT32">#REF!</definedName>
    <definedName name="_DAT33">#REF!</definedName>
    <definedName name="_DAT34">#REF!</definedName>
    <definedName name="_DAT4" localSheetId="4">#REF!</definedName>
    <definedName name="_DAT4">#REF!</definedName>
    <definedName name="_DAT5" localSheetId="4">#REF!</definedName>
    <definedName name="_DAT5">#REF!</definedName>
    <definedName name="_DAT6">#REF!</definedName>
    <definedName name="_DAT7">#REF!</definedName>
    <definedName name="_DAT8">#REF!</definedName>
    <definedName name="_DAT9">#REF!</definedName>
    <definedName name="_DÉBITO_">#REF!</definedName>
    <definedName name="_dic20">#REF!</definedName>
    <definedName name="_dic93">#REF!</definedName>
    <definedName name="_dic94">#REF!</definedName>
    <definedName name="_ds13" hidden="1">{#N/A,#N/A,FALSE,"PRECIO FULL";#N/A,#N/A,FALSE,"LARA";#N/A,#N/A,FALSE,"CARACAS";#N/A,#N/A,FALSE,"DISBRACENTRO";#N/A,#N/A,FALSE,"ANDES";#N/A,#N/A,FALSE,"MAR CARIBE";#N/A,#N/A,FALSE,"RIO BEER";#N/A,#N/A,FALSE,"DISBRAH"}</definedName>
    <definedName name="_ENE95">'[16]Bs.Uso Trim.'!$Z$5</definedName>
    <definedName name="_ext2">[39]forecast!$AI$24:$AY$24</definedName>
    <definedName name="_f">NA()</definedName>
    <definedName name="_F1.8">[40]Indice!#REF!</definedName>
    <definedName name="_FEB95">'[16]Bs.Uso Trim.'!$Z$6</definedName>
    <definedName name="_Fill" hidden="1">#REF!</definedName>
    <definedName name="_xlnm._FilterDatabase" localSheetId="12" hidden="1">'BG 2023'!$A:$F</definedName>
    <definedName name="_xlnm._FilterDatabase" localSheetId="8" hidden="1">'BG 2024'!$A$7:$G$815</definedName>
    <definedName name="_xlnm._FilterDatabase" localSheetId="11" hidden="1">'CA EF'!$A$3:$AA$845</definedName>
    <definedName name="_xlnm._FilterDatabase" localSheetId="13" hidden="1">'CA EF,'!$B$2:$AN$324</definedName>
    <definedName name="_xlnm._FilterDatabase" localSheetId="9" hidden="1">'Clasificacion Balance '!$A$2:$K$2</definedName>
    <definedName name="_xlnm._FilterDatabase" localSheetId="10" hidden="1">'Clasificacion EERR'!$A$4:$J$1112</definedName>
    <definedName name="_xlnm._FilterDatabase" localSheetId="3" hidden="1">EERR!$F$12:$G$12</definedName>
    <definedName name="_xlnm._FilterDatabase" localSheetId="7" hidden="1">'Nota II'!$A$104:$P$1126</definedName>
    <definedName name="_xlnm._FilterDatabase" hidden="1">#REF!</definedName>
    <definedName name="_GBP99">#REF!</definedName>
    <definedName name="_gbv2" hidden="1">{#N/A,#N/A,FALSE,"DEF1";#N/A,#N/A,FALSE,"DEF2";#N/A,#N/A,FALSE,"DEF3"}</definedName>
    <definedName name="_GCS1">#REF!</definedName>
    <definedName name="_GCS2">#REF!</definedName>
    <definedName name="_GSRATES_1" hidden="1">"CT300001Latest          "</definedName>
    <definedName name="_GSRATES_COUNT" hidden="1">1</definedName>
    <definedName name="_Hei2">NA()</definedName>
    <definedName name="_Hei3">NA()</definedName>
    <definedName name="_Hlk193908058" localSheetId="2">BG!$B$9</definedName>
    <definedName name="_HLN101">NA()</definedName>
    <definedName name="_hre45" hidden="1">#REF!</definedName>
    <definedName name="_i">NA()</definedName>
    <definedName name="_I001_Discounted_Cash_Flow">NA()</definedName>
    <definedName name="_i482_Assumptions">NA()</definedName>
    <definedName name="_III_1">NA()</definedName>
    <definedName name="_III_2">NA()</definedName>
    <definedName name="_III_3">NA()</definedName>
    <definedName name="_III_4">NA()</definedName>
    <definedName name="_III_5">NA()</definedName>
    <definedName name="_III_6">NA()</definedName>
    <definedName name="_imp2" hidden="1">{#N/A,#N/A,FALSE,"Hoja1";#N/A,#N/A,FALSE,"Hoja2"}</definedName>
    <definedName name="_Italy1">#REF!</definedName>
    <definedName name="_Italy2">#REF!</definedName>
    <definedName name="_jh">[1]Tartan!#REF!</definedName>
    <definedName name="_JOB1">NA()</definedName>
    <definedName name="_JOB2">NA()</definedName>
    <definedName name="_jun93">#REF!</definedName>
    <definedName name="_jun94">#REF!</definedName>
    <definedName name="_jun95">#REF!</definedName>
    <definedName name="_Key1" localSheetId="1" hidden="1">#REF!</definedName>
    <definedName name="_Key1" localSheetId="4" hidden="1">#REF!</definedName>
    <definedName name="_Key1" hidden="1">#REF!</definedName>
    <definedName name="_Key2" localSheetId="4" hidden="1">#REF!</definedName>
    <definedName name="_Key2" hidden="1">#REF!</definedName>
    <definedName name="_KF3">NA()</definedName>
    <definedName name="_Klabin">#REF!</definedName>
    <definedName name="_mac5">#REF!</definedName>
    <definedName name="_mar94">#REF!</definedName>
    <definedName name="_MAR95">#REF!</definedName>
    <definedName name="_MAY95">'[16]Bs.Uso Trim.'!$Z$9</definedName>
    <definedName name="_Mexico">#REF!</definedName>
    <definedName name="_MK244">NA()</definedName>
    <definedName name="_MKR1">#REF!</definedName>
    <definedName name="_MKR2">#REF!</definedName>
    <definedName name="_MXP99">#REF!</definedName>
    <definedName name="_mycogen">[1]Tartan!#REF!</definedName>
    <definedName name="_NZD99">#REF!</definedName>
    <definedName name="_o1" hidden="1">{"det (May)",#N/A,FALSE,"June";"sum (MAY YTD)",#N/A,FALSE,"June YTD"}</definedName>
    <definedName name="_old">{0.1;0;0.382758620689655;0;0;0;0.258620689655172;0;0.258620689655172}</definedName>
    <definedName name="_Order1" hidden="1">255</definedName>
    <definedName name="_Order2" hidden="1">255</definedName>
    <definedName name="_p">NA()</definedName>
    <definedName name="_P00costdebt">NA()</definedName>
    <definedName name="_P00Data1">NA()</definedName>
    <definedName name="_P00dilution">NA()</definedName>
    <definedName name="_P00dilution2">NA()</definedName>
    <definedName name="_P00Multiple">NA()</definedName>
    <definedName name="_P00Notes">NA()</definedName>
    <definedName name="_P00Print_All">NA()</definedName>
    <definedName name="_P00Val_Summ">NA()</definedName>
    <definedName name="_Parse_In" localSheetId="4" hidden="1">#REF!</definedName>
    <definedName name="_Parse_In" hidden="1">#REF!</definedName>
    <definedName name="_Parse_Out" localSheetId="4" hidden="1">#REF!</definedName>
    <definedName name="_Parse_Out" hidden="1">#REF!</definedName>
    <definedName name="_PAYROLL">#REF!</definedName>
    <definedName name="_PBS2">#REF!</definedName>
    <definedName name="_PE1">#REF!</definedName>
    <definedName name="_PE2">#REF!</definedName>
    <definedName name="_PE3">#REF!</definedName>
    <definedName name="_PE4">#REF!</definedName>
    <definedName name="_Per1">NA()</definedName>
    <definedName name="_Per2">NA()</definedName>
    <definedName name="_Per3">NA()</definedName>
    <definedName name="_Per4">NA()</definedName>
    <definedName name="_Per5">NA()</definedName>
    <definedName name="_Per6">NA()</definedName>
    <definedName name="_pg2">NA()</definedName>
    <definedName name="_PLA1">[39]forecast!$B$24:$V$62</definedName>
    <definedName name="_PLA2">[39]forecast!$B$200:$V$1319</definedName>
    <definedName name="_PLZ99">#REF!</definedName>
    <definedName name="_Poa1">NA()</definedName>
    <definedName name="_PR1">#REF!</definedName>
    <definedName name="_PR10">#REF!</definedName>
    <definedName name="_PR11">#REF!</definedName>
    <definedName name="_PR2">#REF!</definedName>
    <definedName name="_PR3">#REF!</definedName>
    <definedName name="_PR4">#REF!</definedName>
    <definedName name="_PR5">#REF!</definedName>
    <definedName name="_PR6">#REF!</definedName>
    <definedName name="_PR7">#REF!</definedName>
    <definedName name="_PR8">#REF!</definedName>
    <definedName name="_PR9">#REF!</definedName>
    <definedName name="_PT1">NA()</definedName>
    <definedName name="_r">[32]ARMADO!#REF!</definedName>
    <definedName name="_Regression_Int">1</definedName>
    <definedName name="_Report">"Val Summ"</definedName>
    <definedName name="_res12">'[41]Datos del Balance'!$B$8</definedName>
    <definedName name="_RES2">#REF!</definedName>
    <definedName name="_Rio1">NA()</definedName>
    <definedName name="_RIV2">#REF!</definedName>
    <definedName name="_RIV3">#REF!</definedName>
    <definedName name="_RSE1">#REF!</definedName>
    <definedName name="_RSE2">#REF!</definedName>
    <definedName name="_RSE3">'[42]CMA Calculations- Figure 5440.1'!$H$101</definedName>
    <definedName name="_S_1">{0.1;0;0.382758620689655;0;0;0;0.258620689655172;0;0.258620689655172}</definedName>
    <definedName name="_S_B">{0.1;0;0.382758620689655;0;0;0;0.258620689655172;0;0.258620689655172}</definedName>
    <definedName name="_S_Bas">{0.1;0;0.382758620689655;0;0;0;0.258620689655172;0;0.258620689655172}</definedName>
    <definedName name="_S_Base">{0.1;0;0.382758620689655;0;0;0;0.258620689655172;0;0.258620689655172}</definedName>
    <definedName name="_S_Base2">{0.1;0;0.382758620689655;0;0;0;0.258620689655172;0;0.258620689655172}</definedName>
    <definedName name="_S_Base3">{0.1;0;0.382758620689655;0;0;0;0.258620689655172;0;0.258620689655172}</definedName>
    <definedName name="_S_Base4">{0.1;0;0.382758620689655;0;0;0;0.258620689655172;0;0.258620689655172}</definedName>
    <definedName name="_S_Base7">{0.1;0;0.382758620689655;0;0;0;0.258620689655172;0;0.258620689655172}</definedName>
    <definedName name="_S_BOD">{0.1;0;0.45;0;0;0;0;0;0.45}</definedName>
    <definedName name="_S_C">{0.1;0;0.382758620689655;0;0;0;0.258620689655172;0;0.258620689655172}</definedName>
    <definedName name="_S_case">{0.1;0;0.45;0;0;0;0;0;0.45}</definedName>
    <definedName name="_S_D">{0.1;0;0.382758620689655;0;0;0;0.258620689655172;0;0.258620689655172}</definedName>
    <definedName name="_S_New">{0.1;0;0.382758620689655;0;0;0;0.258620689655172;0;0.258620689655172}</definedName>
    <definedName name="_S_new_case">{0.1;0;0.45;0;0;0;0;0;0.45}</definedName>
    <definedName name="_S_new_case2">{0.1;0;0.45;0;0;0;0;0;0.45}</definedName>
    <definedName name="_S_old_case">{0.1;0;0.45;0;0;0;0;0;0.45}</definedName>
    <definedName name="_S_Tony">{0.1;0;0.382758620689655;0;0;0;0.258620689655172;0;0.258620689655172}</definedName>
    <definedName name="_S_Trend">{0.1;0;0.382758620689655;0;0;0;0.258620689655172;0;0.258620689655172}</definedName>
    <definedName name="_SAR10">#REF!</definedName>
    <definedName name="_SAR5">#REF!</definedName>
    <definedName name="_SAR80">#REF!</definedName>
    <definedName name="_SBaseRef">NA()</definedName>
    <definedName name="_set94">#REF!</definedName>
    <definedName name="_set95">#REF!</definedName>
    <definedName name="_SGD99">#REF!</definedName>
    <definedName name="_Sort" hidden="1">[43]PIC98!$A$29:$D$184</definedName>
    <definedName name="_Splits">#REF!</definedName>
    <definedName name="_TAB1">NA()</definedName>
    <definedName name="_TAB2">NA()</definedName>
    <definedName name="_Table2_Out" hidden="1">#REF!</definedName>
    <definedName name="_TC01">#REF!</definedName>
    <definedName name="_TC2">#REF!</definedName>
    <definedName name="_TieOut">#REF!</definedName>
    <definedName name="_TIEOUT1">#REF!</definedName>
    <definedName name="_TPy530231">#REF!</definedName>
    <definedName name="_TPy530231_4">#REF!</definedName>
    <definedName name="_TPy530231_6">#REF!</definedName>
    <definedName name="_TPy530231_7">NA()</definedName>
    <definedName name="_TWD99">#REF!</definedName>
    <definedName name="_UOIRECON">#REF!</definedName>
    <definedName name="_VOL1">#REF!</definedName>
    <definedName name="_WM">[1]Tartan!#REF!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_z">NA()</definedName>
    <definedName name="_Zcostdebt">{0;0;0;0;1;#N/A;0.55;0.2;0.6;0.55;2;TRUE;FALSE;FALSE;FALSE;FALSE;#N/A;1;100;#N/A;#N/A;"&amp;R&amp;""Times New Roman,Italic""&amp;11Confidential";"&amp;L&amp;""Kennerly,Roman""&amp;11LEHMAN BROTHERS"}</definedName>
    <definedName name="_ZData1">{0;0;0;0;1;#N/A;0.4;0.15;0.25;0.15;2;FALSE;FALSE;FALSE;FALSE;FALSE;#N/A;1;79;#N/A;#N/A;"&amp;R&amp;""Times New Roman,Italic""&amp;11Confidential";"&amp;L&amp;""Kennerly,Roman""&amp;11LEHMAN BROTHERS"}</definedName>
    <definedName name="_Zdilution">{0;0;0;0;1;#N/A;0.55;0.2;0.6;0.55;2;FALSE;FALSE;FALSE;FALSE;FALSE;#N/A;1;100;#N/A;#N/A;"&amp;R&amp;""Times New Roman,Italic""&amp;11Confidential";"&amp;L&amp;""Kennerly,Roman""&amp;11LEHMAN BROTHERS"}</definedName>
    <definedName name="_Zdilution2">{0;0;0;0;1;#N/A;0.55;0.2;0.6;0.55;2;FALSE;FALSE;FALSE;FALSE;FALSE;#N/A;1;100;#N/A;#N/A;"&amp;R&amp;""Times New Roman,Italic""&amp;11Confidential";"&amp;L&amp;""Kennerly,Roman""&amp;11LEHMAN BROTHERS"}</definedName>
    <definedName name="_ZMrktg_Syn_Agrevo">{0;0;0;0;1;#N/A;0.75;0.75;0.58;0.92;2;FALSE;FALSE;FALSE;FALSE;FALSE;#N/A;1;100;#N/A;#N/A;"";"&amp;L&amp;""Arial,Italic""&amp;8&amp;F Page &amp;P of &amp;N &amp;D &amp;T "}</definedName>
    <definedName name="_ZMrktg_Syn_Bway">{0;0;0;0;1;#N/A;0.75;0.75;0.58;0.63;2;FALSE;FALSE;FALSE;FALSE;FALSE;#N/A;1;98;#N/A;#N/A;"&amp;L&amp;7 LON-IBD1\DATA:GLOBAL\INDUSTRY\EMPLOYEE\HUBER\BROADWAY\&amp;F -- &amp;D, &amp;T -- Page &amp;P of &amp;N
&amp;10";"&amp;L&amp;""Arial,Italic""&amp;8&amp;F Page &amp;P of &amp;N &amp;D &amp;T "}</definedName>
    <definedName name="_ZMultiple">{0;0;0;0;1;#N/A;0.15;0.15;0.35;0.2;2;FALSE;FALSE;FALSE;FALSE;FALSE;#N/A;1;78;#N/A;#N/A;"&amp;R&amp;""Times New Roman,Italic""&amp;11Confidential";"&amp;L&amp;""Kennerly,Roman""&amp;11LEHMAN BROTHERS"}</definedName>
    <definedName name="_ZNotes">{0;0;0;0;1;#N/A;0.2;0.2;0.4;0.3;2;FALSE;FALSE;FALSE;FALSE;FALSE;#N/A;1;#N/A;1;1;"&amp;R&amp;""Times New Roman,Italic""&amp;11Confidential";"&amp;L&amp;""Kennerly,Roman""&amp;11LEHMAN BROTHERS"}</definedName>
    <definedName name="_ZVal_Summ">{0;0;0;0;1;#N/A;0.354330708661417;0.354330708661417;0.590551181102362;0.590551181102362;2;TRUE;FALSE;FALSE;FALSE;FALSE;#N/A;1;#N/A;1;1;"";""}</definedName>
    <definedName name="_ZZ4">#REF!</definedName>
    <definedName name="_ZZ4_4">#REF!</definedName>
    <definedName name="_ZZ4_6">#REF!</definedName>
    <definedName name="a" localSheetId="11" hidden="1">{#N/A,#N/A,FALSE,"Aging Summary";#N/A,#N/A,FALSE,"Ratio Analysis";#N/A,#N/A,FALSE,"Test 120 Day Accts";#N/A,#N/A,FALSE,"Tickmarks"}</definedName>
    <definedName name="a" localSheetId="13" hidden="1">{#N/A,#N/A,FALSE,"Aging Summary";#N/A,#N/A,FALSE,"Ratio Analysis";#N/A,#N/A,FALSE,"Test 120 Day Accts";#N/A,#N/A,FALSE,"Tickmarks"}</definedName>
    <definedName name="a" localSheetId="3" hidden="1">{#N/A,#N/A,FALSE,"Aging Summary";#N/A,#N/A,FALSE,"Ratio Analysis";#N/A,#N/A,FALSE,"Test 120 Day Accts";#N/A,#N/A,FALSE,"Tickmarks"}</definedName>
    <definedName name="a" localSheetId="5" hidden="1">{#N/A,#N/A,FALSE,"Aging Summary";#N/A,#N/A,FALSE,"Ratio Analysis";#N/A,#N/A,FALSE,"Test 120 Day Accts";#N/A,#N/A,FALSE,"Tickmarks"}</definedName>
    <definedName name="a" localSheetId="1" hidden="1">{#N/A,#N/A,FALSE,"Aging Summary";#N/A,#N/A,FALSE,"Ratio Analysis";#N/A,#N/A,FALSE,"Test 120 Day Accts";#N/A,#N/A,FALSE,"Tickmarks"}</definedName>
    <definedName name="a" localSheetId="6"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4">#REF!</definedName>
    <definedName name="a" hidden="1">{#N/A,#N/A,FALSE,"Aging Summary";#N/A,#N/A,FALSE,"Ratio Analysis";#N/A,#N/A,FALSE,"Test 120 Day Accts";#N/A,#N/A,FALSE,"Tickmarks"}</definedName>
    <definedName name="A.I.AA" hidden="1">{"det (May)",#N/A,FALSE,"June";"sum (MAY YTD)",#N/A,FALSE,"June YTD"}</definedName>
    <definedName name="A_">#REF!</definedName>
    <definedName name="a_7">NA()</definedName>
    <definedName name="A_IMPRESION_IM">#REF!</definedName>
    <definedName name="A_impresión_IM" localSheetId="4">#REF!</definedName>
    <definedName name="A_impresión_IM">#REF!</definedName>
    <definedName name="A_IMPRESIÓN_IM___0">#N/A</definedName>
    <definedName name="A_IMPRESIÓN_IM___13">#N/A</definedName>
    <definedName name="A_IMPRESIÓN_IM___14">NA()</definedName>
    <definedName name="A_IMPRESIÓN_IM___15">NA()</definedName>
    <definedName name="A_IMPRESIÓN_IM___16">NA()</definedName>
    <definedName name="A_IMPRESIÓN_IM___17">NA()</definedName>
    <definedName name="A_Prev">NA()</definedName>
    <definedName name="A_SPM">NA()</definedName>
    <definedName name="aa">'[44]3210001'!$A$6:$A$85</definedName>
    <definedName name="aaa">NA()</definedName>
    <definedName name="aaaa">[45]Cash_Flow!#REF!</definedName>
    <definedName name="aaaaa" hidden="1">{"det (May)",#N/A,FALSE,"June";"sum (MAY YTD)",#N/A,FALSE,"June YTD"}</definedName>
    <definedName name="AAAAAAAAAAAAAAAAAAAAAAAAAAAA">'[46]Rep. y Mant. Rodados'!#REF!</definedName>
    <definedName name="aaaaaaaaaaaaaaaaaaaaaaaaaaaaaaa">'[47]Cálculo del Exceso'!#REF!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CC">#REF!</definedName>
    <definedName name="aakdkadk" hidden="1">#REF!</definedName>
    <definedName name="AB" hidden="1">{#N/A,#N/A,TRUE,"MEMO";#N/A,#N/A,TRUE,"PARAMETROS";#N/A,#N/A,TRUE,"RLI ";#N/A,#N/A,TRUE,"IMPTO.DET.";#N/A,#N/A,TRUE,"FUT-FUNT";#N/A,#N/A,TRUE,"CPI-PATR.";#N/A,#N/A,TRUE,"CM CPI";#N/A,#N/A,TRUE,"PROV";#N/A,#N/A,TRUE,"A FIJO";#N/A,#N/A,TRUE,"LEASING";#N/A,#N/A,TRUE,"VPP";#N/A,#N/A,TRUE,"PPM";#N/A,#N/A,TRUE,"OTROS"}</definedName>
    <definedName name="AB_">#REF!</definedName>
    <definedName name="abc" hidden="1">{"det (May)",#N/A,FALSE,"June";"sum (MAY YTD)",#N/A,FALSE,"June YTD"}</definedName>
    <definedName name="ABCAcumulado">NA()</definedName>
    <definedName name="ABCAcumulado1">NA()</definedName>
    <definedName name="aboaaa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BR">'[48]1OK'!#REF!</definedName>
    <definedName name="Abril">NA()</definedName>
    <definedName name="ABRIL_AC">#REF!</definedName>
    <definedName name="ABRIL_MES">#REF!</definedName>
    <definedName name="AbrilM">NA()</definedName>
    <definedName name="AbrilMM">NA()</definedName>
    <definedName name="abrilR">NA()</definedName>
    <definedName name="abs_fasb">#REF!</definedName>
    <definedName name="ac" hidden="1">{#N/A,#N/A,TRUE,"MEMO";#N/A,#N/A,TRUE,"PARAMETROS";#N/A,#N/A,TRUE,"RLI ";#N/A,#N/A,TRUE,"IMPTO.DET.";#N/A,#N/A,TRUE,"FUT-FUNT";#N/A,#N/A,TRUE,"CPI-PATR.";#N/A,#N/A,TRUE,"CM CPI";#N/A,#N/A,TRUE,"PROV";#N/A,#N/A,TRUE,"A FIJO";#N/A,#N/A,TRUE,"LEASING";#N/A,#N/A,TRUE,"VPP";#N/A,#N/A,TRUE,"PPM";#N/A,#N/A,TRUE,"OTROS"}</definedName>
    <definedName name="AC_">#REF!</definedName>
    <definedName name="Accepted">NA()</definedName>
    <definedName name="Acceso_Ganado">#REF!</definedName>
    <definedName name="Account_Balance">#REF!</definedName>
    <definedName name="ACCRUAL">#REF!</definedName>
    <definedName name="ACCT">'[49] VTOS'!#REF!</definedName>
    <definedName name="acctascomb">#REF!</definedName>
    <definedName name="acctashold1">#REF!</definedName>
    <definedName name="acctashold2">#REF!</definedName>
    <definedName name="acctasnorte">#REF!</definedName>
    <definedName name="acctassur">#REF!</definedName>
    <definedName name="AcqDate">NA()</definedName>
    <definedName name="ACREEDORES">#REF!</definedName>
    <definedName name="ACT_CUR">NA()</definedName>
    <definedName name="Act_Obj_Accuracy">#REF!</definedName>
    <definedName name="Act_Obj_Existence">#REF!</definedName>
    <definedName name="ACT_YTD">NA()</definedName>
    <definedName name="ACT04_2">#REF!</definedName>
    <definedName name="ACT05_2">#REF!</definedName>
    <definedName name="ACT05_2v">#REF!</definedName>
    <definedName name="Act1_KPI">NA()</definedName>
    <definedName name="Act1_KPI_LY">NA()</definedName>
    <definedName name="Act1_LY">NA()</definedName>
    <definedName name="Act2_KPI">NA()</definedName>
    <definedName name="Act2_KPI_LY">NA()</definedName>
    <definedName name="Act2_LY">NA()</definedName>
    <definedName name="Act3_KPI">NA()</definedName>
    <definedName name="Act3_KPI_LY">NA()</definedName>
    <definedName name="Act3_LY">NA()</definedName>
    <definedName name="Act4_KPI">NA()</definedName>
    <definedName name="Act4_KPI_LY">NA()</definedName>
    <definedName name="Act4_LY">NA()</definedName>
    <definedName name="Act5_KPI">NA()</definedName>
    <definedName name="Act5_KPI_LY">NA()</definedName>
    <definedName name="Act5_LY">NA()</definedName>
    <definedName name="Act6_KPI">NA()</definedName>
    <definedName name="Act6_KPI_LY">NA()</definedName>
    <definedName name="Act6_LY">NA()</definedName>
    <definedName name="ACTION">NA()</definedName>
    <definedName name="ACTION_COMMENTS">NA()</definedName>
    <definedName name="ACTIONS_DATA">NA()</definedName>
    <definedName name="ActionStatus">NA()</definedName>
    <definedName name="activo">#REF!</definedName>
    <definedName name="actual">NA()</definedName>
    <definedName name="actual_month">NA()</definedName>
    <definedName name="Actuality">NA()</definedName>
    <definedName name="Actuality_1">NA()</definedName>
    <definedName name="Actuality_2">NA()</definedName>
    <definedName name="Actuality_3">NA()</definedName>
    <definedName name="Actuality_BGT">NA()</definedName>
    <definedName name="Actuality_IS_1">NA()</definedName>
    <definedName name="Actuality_IS_2">NA()</definedName>
    <definedName name="Actuality_IS_3">NA()</definedName>
    <definedName name="Actuality_KPI_1">NA()</definedName>
    <definedName name="Actuality_KPI_2">NA()</definedName>
    <definedName name="Actuality_KPI_3">NA()</definedName>
    <definedName name="ActualMS">NA()</definedName>
    <definedName name="Açúcar_Cristal">[50]Lista!$D$3:$D$50</definedName>
    <definedName name="acufcser">#REF!</definedName>
    <definedName name="ACUM">[51]INPUT!$O$1:$O$65536</definedName>
    <definedName name="acumvtaBC">#REF!</definedName>
    <definedName name="ACUVTABCPRE">#REF!</definedName>
    <definedName name="AD">#REF!</definedName>
    <definedName name="AD_">#REF!</definedName>
    <definedName name="ADAWEFGERG" hidden="1">#REF!</definedName>
    <definedName name="ADImpDiferidos">#REF!</definedName>
    <definedName name="Adj">NA()</definedName>
    <definedName name="ADJUST">#REF!</definedName>
    <definedName name="adm">NA()</definedName>
    <definedName name="admin">NA()</definedName>
    <definedName name="ADV_AF_IN">#REF!</definedName>
    <definedName name="ADV_MEDIA_IN">#REF!</definedName>
    <definedName name="ADV_OTH_IN">#REF!</definedName>
    <definedName name="ADV_PRO_IN">#REF!</definedName>
    <definedName name="ADV_PROM" localSheetId="4">#REF!</definedName>
    <definedName name="ADV_PROM">#REF!</definedName>
    <definedName name="ADVINPUT">#REF!</definedName>
    <definedName name="affff" hidden="1">{"'cua 42'!$A$1:$O$40"}</definedName>
    <definedName name="AGGIR">#REF!</definedName>
    <definedName name="Aging_percent">'[52]Statistics {pbe}'!$A$13:$G$13,'[52]Statistics {pbe}'!$A$22:$G$26</definedName>
    <definedName name="AGMZN">#REF!</definedName>
    <definedName name="AGO">'[48]1OK'!#REF!</definedName>
    <definedName name="Agora">NA()</definedName>
    <definedName name="AGSJ">#REF!</definedName>
    <definedName name="AGSJ2">#REF!</definedName>
    <definedName name="AGTRN">#REF!</definedName>
    <definedName name="Agudos">NA()</definedName>
    <definedName name="Agudos1">NA()</definedName>
    <definedName name="AgudosAcumulado">NA()</definedName>
    <definedName name="AgudosAcumulado1">NA()</definedName>
    <definedName name="air">[39]forecast!$B$445:$V$666</definedName>
    <definedName name="AJ_FASB">#REF!</definedName>
    <definedName name="Aj_mens_legal">NA()</definedName>
    <definedName name="ajajajajajajaj">IF(BefAft=1,"","[1] The Pre-Tax Cost of Capital = After-Tax Cost of Capital/(1-Tax Rate)")</definedName>
    <definedName name="ajajajjja">IF(BefAft=1,"","[1] The Pre-Tax Cost of Capital = After-Tax Cost of Capital/(1-Tax Rate)")</definedName>
    <definedName name="Ajuste_Fasb">NA()</definedName>
    <definedName name="Ajuste_Fasb_52">NA()</definedName>
    <definedName name="AJUSTES">[53]AJUSTES!$L$351</definedName>
    <definedName name="Ajustes_mensuales">NA()</definedName>
    <definedName name="al">NA()</definedName>
    <definedName name="Alarma">[54]Alarma!$A$7:$W$133</definedName>
    <definedName name="ale">IF(BefAft=1,"Cost of Capital (C*)","Pre-Tax Cost of Capital [1]")</definedName>
    <definedName name="Alfabeto">#REF!</definedName>
    <definedName name="Allowance_to_Receivables">'[52]Statistics {pbe}'!$A$2:$G$2,'[52]Statistics {pbe}'!$A$9:$G$9</definedName>
    <definedName name="Allowance_to_Sales">'[52]Statistics {pbe}'!$A$2:$G$2,'[52]Statistics {pbe}'!$A$10:$G$10</definedName>
    <definedName name="alquiacum">#REF!</definedName>
    <definedName name="alquileres">#REF!</definedName>
    <definedName name="alquimes">#REF!</definedName>
    <definedName name="amort">[55]Tabla!$A$1:$B$622</definedName>
    <definedName name="Amortisation">NA()</definedName>
    <definedName name="AmortYears">NA()</definedName>
    <definedName name="Análi">[56]AF!$V$2</definedName>
    <definedName name="analogchannels">'[57]atc e dtc'!$AE$4:$BL$152</definedName>
    <definedName name="Análsis">'[58]Pantalla Efectivo'!#REF!</definedName>
    <definedName name="Anápolis">NA()</definedName>
    <definedName name="Anápolis1">NA()</definedName>
    <definedName name="AnápolisAcumulado">NA()</definedName>
    <definedName name="AnápolisAcumulado1">NA()</definedName>
    <definedName name="ANEX">#REF!</definedName>
    <definedName name="Anexo_Exportador">#REF!</definedName>
    <definedName name="ANEZ">#REF!</definedName>
    <definedName name="ANNA" hidden="1">{"det (May)",#N/A,FALSE,"June";"sum (MAY YTD)",#N/A,FALSE,"June YTD"}</definedName>
    <definedName name="Annee">#REF!</definedName>
    <definedName name="Annual_Int">[59]Cash_Flow!#REF!</definedName>
    <definedName name="ano">NA()</definedName>
    <definedName name="ANOAHORA">[60]INDICE!$N$1</definedName>
    <definedName name="anscount" hidden="1">1</definedName>
    <definedName name="ANT">NA()</definedName>
    <definedName name="ANTARCTICA">NA()</definedName>
    <definedName name="anterior">NA()</definedName>
    <definedName name="ANTERIORES">NA()</definedName>
    <definedName name="antomerlo" hidden="1">[61]XREF!#REF!</definedName>
    <definedName name="antoooo">'[47]Cálculo del Exceso'!#REF!</definedName>
    <definedName name="AÑO">#N/A</definedName>
    <definedName name="año01">NA()</definedName>
    <definedName name="año02">NA()</definedName>
    <definedName name="año03">NA()</definedName>
    <definedName name="año2004">NA()</definedName>
    <definedName name="año2005">NA()</definedName>
    <definedName name="APARC">#REF!</definedName>
    <definedName name="APARC2">#REF!</definedName>
    <definedName name="APARC3">#REF!</definedName>
    <definedName name="APARC4">#REF!</definedName>
    <definedName name="APERTUR">'[62]255102 Quinsa Sep-02'!#REF!</definedName>
    <definedName name="APERTURA">'[62]255102 Quinsa Sep-02'!#REF!</definedName>
    <definedName name="app">NA()</definedName>
    <definedName name="Application">NA()</definedName>
    <definedName name="Apr">#REF!</definedName>
    <definedName name="APSUMMARY">#REF!</definedName>
    <definedName name="aquimgir">#REF!</definedName>
    <definedName name="aquimsj1">#REF!</definedName>
    <definedName name="aquimsj2">#REF!</definedName>
    <definedName name="AR_Balance">#REF!</definedName>
    <definedName name="ARA_Threshold">#REF!</definedName>
    <definedName name="ARA_Threshold_10">#REF!</definedName>
    <definedName name="ARA_Threshold_4">#REF!</definedName>
    <definedName name="ARA_Threshold_6">#REF!</definedName>
    <definedName name="ARA_Threshold_7">#REF!</definedName>
    <definedName name="Araraquara">NA()</definedName>
    <definedName name="Araraquara1">NA()</definedName>
    <definedName name="AraraquaraAcumulado">NA()</definedName>
    <definedName name="AraraquaraAcumulado1">NA()</definedName>
    <definedName name="arcom">[63]CVC!$G$5264</definedName>
    <definedName name="area">NA()</definedName>
    <definedName name="_xlnm.Extract">#REF!</definedName>
    <definedName name="_xlnm.Print_Area" localSheetId="2">BG!$B$8:$I$88</definedName>
    <definedName name="_xlnm.Print_Area" localSheetId="3">EERR!$B$8:$G$98</definedName>
    <definedName name="_xlnm.Print_Area" localSheetId="7">'Nota II'!$A$13:$J$2334</definedName>
    <definedName name="_xlnm.Print_Area">#REF!</definedName>
    <definedName name="Area_de_impresión2" localSheetId="1">#REF!</definedName>
    <definedName name="Area_de_impresión2" localSheetId="6">#REF!</definedName>
    <definedName name="Area_de_impresión2" localSheetId="7">#REF!</definedName>
    <definedName name="Area_de_impresión2" localSheetId="4">#REF!</definedName>
    <definedName name="Area_de_impresión2">#REF!</definedName>
    <definedName name="Area_de_impresión3" localSheetId="4">#REF!</definedName>
    <definedName name="Area_de_impresión3">#REF!</definedName>
    <definedName name="AREA_FIEX_ABERTO">NA()</definedName>
    <definedName name="area_graf1">NA()</definedName>
    <definedName name="area_graf2">NA()</definedName>
    <definedName name="area_graf3">NA()</definedName>
    <definedName name="area_graf4">NA()</definedName>
    <definedName name="AREA_OFFSHORE_ABERTO">NA()</definedName>
    <definedName name="AREA_RF_ABERTO">NA()</definedName>
    <definedName name="AREA_RV_ABERTO">NA()</definedName>
    <definedName name="AREA_SUCESSAO_ABERTO">NA()</definedName>
    <definedName name="Area1">NA()</definedName>
    <definedName name="Area2">NA()</definedName>
    <definedName name="AREAA">NA()</definedName>
    <definedName name="AREAAA">NA()</definedName>
    <definedName name="Areas">NA()</definedName>
    <definedName name="arg">#REF!</definedName>
    <definedName name="ARGENTINA" localSheetId="4">#REF!</definedName>
    <definedName name="ARGENTINA">#REF!</definedName>
    <definedName name="args">{0.1;0;0.382758620689655;0;0;0;0.258620689655172;0;0.258620689655172}</definedName>
    <definedName name="arm">NA()</definedName>
    <definedName name="armado">#REF!</definedName>
    <definedName name="ARP">#REF!</definedName>
    <definedName name="ARP_Threshold">#REF!</definedName>
    <definedName name="ARP_Threshold_10">#REF!</definedName>
    <definedName name="ARP_Threshold_4">#REF!</definedName>
    <definedName name="ARP_Threshold_6">#REF!</definedName>
    <definedName name="ARP_Threshold_7">#REF!</definedName>
    <definedName name="ARQPESQ">NA()</definedName>
    <definedName name="Arquivo">#REF!</definedName>
    <definedName name="Array">#REF!</definedName>
    <definedName name="as">#REF!</definedName>
    <definedName name="AS_IS_SITUATION">NA()</definedName>
    <definedName name="AS2DocOpenMode" hidden="1">"AS2DocumentEdit"</definedName>
    <definedName name="AS2HasNoAutoHeaderFooter" hidden="1">" "</definedName>
    <definedName name="AS2NamedRange" hidden="1">8</definedName>
    <definedName name="AS2ReportLS" hidden="1">1</definedName>
    <definedName name="AS2StaticLS" localSheetId="4" hidden="1">#REF!</definedName>
    <definedName name="AS2StaticLS" hidden="1">#REF!</definedName>
    <definedName name="AS2SyncStepLS" hidden="1">0</definedName>
    <definedName name="AS2TickmarkLS" localSheetId="4" hidden="1">#REF!</definedName>
    <definedName name="AS2TickmarkLS" hidden="1">#REF!</definedName>
    <definedName name="AS2VersionLS" hidden="1">300</definedName>
    <definedName name="asd" hidden="1">{#N/A,#N/A,FALSE,"FIN AÑO"}</definedName>
    <definedName name="asdasda" hidden="1">{"prem1",#N/A,FALSE,"Consolidado";"pl_us",#N/A,FALSE,"Consolidado";"pl_hl",#N/A,FALSE,"Consolidado";"bs",#N/A,FALSE,"Consolidado";"cf",#N/A,FALSE,"Consolidado"}</definedName>
    <definedName name="ASDE" hidden="1">{#N/A,#N/A,FALSE,"FIN AÑO"}</definedName>
    <definedName name="asdf">{0.1;0;0.382758620689655;0;0;0;0.258620689655172;0;0.258620689655172}</definedName>
    <definedName name="asdfasg" hidden="1">{"det (May)",#N/A,FALSE,"June";"sum (MAY YTD)",#N/A,FALSE,"June YTD"}</definedName>
    <definedName name="ASDSEFSERFRGR"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dwefrergfergerger"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dwegergtgr" hidden="1">{#N/A,#N/A,FALSE,"DEF1";#N/A,#N/A,FALSE,"DEF2";#N/A,#N/A,FALSE,"DEF3"}</definedName>
    <definedName name="asfseergtrg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I">NA()</definedName>
    <definedName name="ass" hidden="1">{#N/A,#N/A,FALSE,"Hoja1";#N/A,#N/A,FALSE,"Hoja2"}</definedName>
    <definedName name="ASSsqswqswSWQ"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sssssssssssssssssssssssssssssssssssssssss" hidden="1">#REF!</definedName>
    <definedName name="Assumptions">"INPUT"</definedName>
    <definedName name="ASwewadasdefefs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x" hidden="1">{"Prenissas",#N/A,FALSE,"Consolidado (3)";"Lucros000",#N/A,FALSE,"Consolidado (3)";"LucrosHL",#N/A,FALSE,"Consolidado (3)";"Balanco",#N/A,FALSE,"Consolidado (3)";"FluxoC",#N/A,FALSE,"Consolidado (3)"}</definedName>
    <definedName name="Ata" hidden="1">{#N/A,#N/A,FALSE,"ROTINA";#N/A,#N/A,FALSE,"ITENS";#N/A,#N/A,FALSE,"ACOMP"}</definedName>
    <definedName name="ATAA" hidden="1">{#N/A,#N/A,FALSE,"ROTINA";#N/A,#N/A,FALSE,"ITENS";#N/A,#N/A,FALSE,"ACOMP"}</definedName>
    <definedName name="atcdtc">'[57]RESUMO ATC-DTC'!$A$4:$C$153</definedName>
    <definedName name="Atendimento">NA()</definedName>
    <definedName name="AUD">#REF!</definedName>
    <definedName name="Auditor_de_la_entidad">[64]TR!#REF!</definedName>
    <definedName name="aus">#REF!</definedName>
    <definedName name="AUTO_STATUS">NA()</definedName>
    <definedName name="AV.3">[65]Balance!#REF!</definedName>
    <definedName name="awe" hidden="1">{"total",#N/A,FALSE,"TOTAL $";"totalhl",#N/A,FALSE,"TOTAL $HL";"vol",#N/A,FALSE,"VOLUMEN";"xprod1",#N/A,FALSE,"X PROD";"xprod2",#N/A,FALSE,"X PROD";"finaño1",#N/A,FALSE,"FIN AÑO Meta";"finaño2",#N/A,FALSE,"FIN AÑO Meta"}</definedName>
    <definedName name="AWER" hidden="1">{"total",#N/A,FALSE,"TOTAL $";"totalhl",#N/A,FALSE,"TOTAL $HL";"vol",#N/A,FALSE,"VOLUMEN";"xprod1",#N/A,FALSE,"X PROD";"xprod2",#N/A,FALSE,"X PROD";"finaño1",#N/A,FALSE,"FIN AÑO Meta";"finaño2",#N/A,FALSE,"FIN AÑO Meta"}</definedName>
    <definedName name="axaafsaf">#REF!</definedName>
    <definedName name="axcfas">NA()</definedName>
    <definedName name="B" localSheetId="4">#REF!</definedName>
    <definedName name="B">#REF!</definedName>
    <definedName name="B.IV.r" hidden="1">{"det (May)",#N/A,FALSE,"June";"sum (MAY YTD)",#N/A,FALSE,"June YTD"}</definedName>
    <definedName name="B.IV.r.SBC" hidden="1">{"det (May)",#N/A,FALSE,"June";"sum (MAY YTD)",#N/A,FALSE,"June YTD"}</definedName>
    <definedName name="B_">#REF!</definedName>
    <definedName name="B_Dist">NA()</definedName>
    <definedName name="B_Prev">NA()</definedName>
    <definedName name="baba">NA()</definedName>
    <definedName name="babab" hidden="1">{#N/A,#N/A,FALSE,"Hoja1";#N/A,#N/A,FALSE,"Hoja2"}</definedName>
    <definedName name="BABABB" hidden="1">{#N/A,#N/A,FALSE,"Hoja1";#N/A,#N/A,FALSE,"Hoja2"}</definedName>
    <definedName name="Bahia">NA()</definedName>
    <definedName name="Bahia1">NA()</definedName>
    <definedName name="BahiaAcumulado">NA()</definedName>
    <definedName name="BahiaAcumulado1">NA()</definedName>
    <definedName name="BALANCE">NA()</definedName>
    <definedName name="BALANCES">#REF!</definedName>
    <definedName name="ban">[39]forecast!$B$728:$V$796</definedName>
    <definedName name="Bancos" hidden="1">{#N/A,#N/A,FALSE,"Aging Summary";#N/A,#N/A,FALSE,"Ratio Analysis";#N/A,#N/A,FALSE,"Test 120 Day Accts";#N/A,#N/A,FALSE,"Tickmarks"}</definedName>
    <definedName name="BAND">NA()</definedName>
    <definedName name="bandaAe1">'[66]BANDA A'!$J$23:$U$23,'[66]BANDA A'!$A$24:$U$24,'[66]BANDA A'!$A$24:$Q$25</definedName>
    <definedName name="bandaAe2">'[66]BANDA A'!$S$20:$U$20,'[66]BANDA A'!$A$21:$U$21,'[66]BANDA A'!$A$22:$I$22</definedName>
    <definedName name="bandaAn">'[66]BANDA A'!$A$4:$U$18,'[66]BANDA A'!$A$19:$R$19</definedName>
    <definedName name="BASE">[67]Precio!$A$7:$D$249</definedName>
    <definedName name="base_cityname">NA()</definedName>
    <definedName name="base_comercial">NA()</definedName>
    <definedName name="base_currency">NA()</definedName>
    <definedName name="base_exp">NA()</definedName>
    <definedName name="base_geografias">NA()</definedName>
    <definedName name="base_inflation">NA()</definedName>
    <definedName name="Base_Safra">NA()</definedName>
    <definedName name="base_total">NA()</definedName>
    <definedName name="base_ttv">NA()</definedName>
    <definedName name="base_xrate">NA()</definedName>
    <definedName name="BASE1">NA()</definedName>
    <definedName name="base2">[39]forecast!$B$197:$W$1318</definedName>
    <definedName name="_xlnm.Database" localSheetId="4">#REF!</definedName>
    <definedName name="_xlnm.Database">#REF!</definedName>
    <definedName name="basemeta" localSheetId="4">#REF!</definedName>
    <definedName name="basemeta">#REF!</definedName>
    <definedName name="basenueva" localSheetId="4">#REF!</definedName>
    <definedName name="basenueva">#REF!</definedName>
    <definedName name="BaseYear">NA()</definedName>
    <definedName name="basic_level">'[68]Tabla del Limite'!$A$6:$C$11</definedName>
    <definedName name="Baviera">NA()</definedName>
    <definedName name="BB">#REF!</definedName>
    <definedName name="bbb">NA()</definedName>
    <definedName name="bbbb" hidden="1">{#N/A,#N/A,FALSE,"ROTINA";#N/A,#N/A,FALSE,"ITENS";#N/A,#N/A,FALSE,"ACOMP"}</definedName>
    <definedName name="BBC">NA()</definedName>
    <definedName name="bbg">#REF!</definedName>
    <definedName name="bcalqui">#REF!</definedName>
    <definedName name="BCC">'[69]Nota 8'!$F$101</definedName>
    <definedName name="BCDE" localSheetId="11" hidden="1">{#N/A,#N/A,FALSE,"Aging Summary";#N/A,#N/A,FALSE,"Ratio Analysis";#N/A,#N/A,FALSE,"Test 120 Day Accts";#N/A,#N/A,FALSE,"Tickmarks"}</definedName>
    <definedName name="BCDE" localSheetId="13" hidden="1">{#N/A,#N/A,FALSE,"Aging Summary";#N/A,#N/A,FALSE,"Ratio Analysis";#N/A,#N/A,FALSE,"Test 120 Day Accts";#N/A,#N/A,FALSE,"Tickmarks"}</definedName>
    <definedName name="BCDE" localSheetId="3" hidden="1">{#N/A,#N/A,FALSE,"Aging Summary";#N/A,#N/A,FALSE,"Ratio Analysis";#N/A,#N/A,FALSE,"Test 120 Day Accts";#N/A,#N/A,FALSE,"Tickmarks"}</definedName>
    <definedName name="BCDE" localSheetId="5" hidden="1">{#N/A,#N/A,FALSE,"Aging Summary";#N/A,#N/A,FALSE,"Ratio Analysis";#N/A,#N/A,FALSE,"Test 120 Day Accts";#N/A,#N/A,FALSE,"Tickmarks"}</definedName>
    <definedName name="BCDE" localSheetId="1" hidden="1">{#N/A,#N/A,FALSE,"Aging Summary";#N/A,#N/A,FALSE,"Ratio Analysis";#N/A,#N/A,FALSE,"Test 120 Day Accts";#N/A,#N/A,FALSE,"Tickmarks"}</definedName>
    <definedName name="BCDE" localSheetId="6" hidden="1">{#N/A,#N/A,FALSE,"Aging Summary";#N/A,#N/A,FALSE,"Ratio Analysis";#N/A,#N/A,FALSE,"Test 120 Day Accts";#N/A,#N/A,FALSE,"Tickmarks"}</definedName>
    <definedName name="BCDE" localSheetId="7" hidden="1">{#N/A,#N/A,FALSE,"Aging Summary";#N/A,#N/A,FALSE,"Ratio Analysis";#N/A,#N/A,FALSE,"Test 120 Day Accts";#N/A,#N/A,FALSE,"Tickmarks"}</definedName>
    <definedName name="BCDE" localSheetId="4" hidden="1">{#N/A,#N/A,FALSE,"Aging Summary";#N/A,#N/A,FALSE,"Ratio Analysis";#N/A,#N/A,FALSE,"Test 120 Day Accts";#N/A,#N/A,FALSE,"Tickmarks"}</definedName>
    <definedName name="BCDE" hidden="1">{#N/A,#N/A,FALSE,"Aging Summary";#N/A,#N/A,FALSE,"Ratio Analysis";#N/A,#N/A,FALSE,"Test 120 Day Accts";#N/A,#N/A,FALSE,"Tickmarks"}</definedName>
    <definedName name="BCI">#REF!</definedName>
    <definedName name="BCII">#REF!</definedName>
    <definedName name="BCNC">'[69]Nota 8'!$F$104</definedName>
    <definedName name="bd_br_dir">NA()</definedName>
    <definedName name="bdfgtrdhfgbd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DU">'[69]Bce Patrim'!$C$20</definedName>
    <definedName name="BDUU">'[70]Bce Patrim'!$C$20</definedName>
    <definedName name="BefAft">NA()</definedName>
    <definedName name="Beg_Bal">#REF!</definedName>
    <definedName name="BETTER">NA()</definedName>
    <definedName name="BEx0017DGUEDPCFJUPUZOOLJCS2B" hidden="1">[71]Table!#REF!</definedName>
    <definedName name="BEx001CNWHJ5RULCSFM36ZCGJ1UH" hidden="1">[71]Table!#REF!</definedName>
    <definedName name="BEx0041RNVGGN8SKGQTWHTVAGKBV" hidden="1">#REF!</definedName>
    <definedName name="BEx004791UAJIJSN57OT7YBLNP82" hidden="1">[71]Table!#REF!</definedName>
    <definedName name="BEx008P2NVFDLBHL7IZ5WTMVOQ1F" hidden="1">[71]Table!#REF!</definedName>
    <definedName name="BEx009G00IN0JUIAQ4WE9NHTMQE2" hidden="1">[71]Table!#REF!</definedName>
    <definedName name="BEx00DXTY2JDVGWQKV8H7FG4SV30" hidden="1">[71]Table!#REF!</definedName>
    <definedName name="BEx00GHLTYRH5N2S6P78YW1CD30N" hidden="1">[71]Table!#REF!</definedName>
    <definedName name="BEx00J6L4N3WDFUWI1GNCD89U2A5" hidden="1">#REF!</definedName>
    <definedName name="BEx00JC31DY11L45SEU4B10BIN6W" hidden="1">[71]Table!#REF!</definedName>
    <definedName name="BEx00KZHZBHP3TDV1YMX4B19B95O" hidden="1">[71]Table!#REF!</definedName>
    <definedName name="BEx00U9SHQ0NHO9GPJITAMG5T4E9" hidden="1">#REF!</definedName>
    <definedName name="BEx01HY6E3GJ66ABU5ABN26V6Q13" hidden="1">[71]Table!#REF!</definedName>
    <definedName name="BEx01PW5YQKEGAR8JDDI5OARYXDF" hidden="1">[71]Table!#REF!</definedName>
    <definedName name="BEx01T1EVAEW9BLAP4L6II4G6OC4" hidden="1">#REF!</definedName>
    <definedName name="BEx01X35DZBL50I19K4ZSW4F1ESH" hidden="1">#REF!</definedName>
    <definedName name="BEx01XJ94SHJ1YQ7ORPW0RQGKI2H" hidden="1">[71]Table!#REF!</definedName>
    <definedName name="BEx02Q08R9G839Q4RFGG9026C7PX" hidden="1">[71]Table!#REF!</definedName>
    <definedName name="BEx02SEL3Z1QWGAHXDPUA9WLTTPS" hidden="1">[71]Table!#REF!</definedName>
    <definedName name="BEx02Y3KJZH5BGDM9QEZ1PVVI114" hidden="1">[71]Table!#REF!</definedName>
    <definedName name="BEx0313GRLLASDTVPW5DHTXHE74M" hidden="1">[71]Table!#REF!</definedName>
    <definedName name="BEx040GNGACOQI5MY5X2NE42ZWDU" hidden="1">#REF!</definedName>
    <definedName name="BEx1F0SOZ3H5XUHXD7O01TCR8T6J" hidden="1">[71]Table!#REF!</definedName>
    <definedName name="BEx1F9HL824UCNCVZ2U62J4KZCX8" hidden="1">[71]Table!#REF!</definedName>
    <definedName name="BEx1FEVSJKTI1Q1Z874QZVFSJSVA" hidden="1">[71]Table!#REF!</definedName>
    <definedName name="BEx1FGDRUHHLI1GBHELT4PK0LY4V" hidden="1">[71]Table!#REF!</definedName>
    <definedName name="BEx1FJZ7GKO99IYTP6GGGF7EUL3Z" hidden="1">[71]Table!#REF!</definedName>
    <definedName name="BEx1FZV2CM77TBH1R6YYV9P06KA2" hidden="1">[71]Table!#REF!</definedName>
    <definedName name="BEx1G59AY8195JTUM6P18VXUFJ3E" hidden="1">[71]Table!#REF!</definedName>
    <definedName name="BEx1GACQL91IG43LSU6M1F2TWPZN" hidden="1">#REF!</definedName>
    <definedName name="BEx1GB92OWY6P3B3Z6EYFUUWMITG" hidden="1">#REF!</definedName>
    <definedName name="BEx1GVMRHFXUP6XYYY9NR12PV5TF" hidden="1">[71]Table!#REF!</definedName>
    <definedName name="BEx1H6KIT7BHUH6MDDWC935V9N47" hidden="1">[71]Table!#REF!</definedName>
    <definedName name="BEx1HDGOOJ3SKHYMWUZJ1P0RQZ9N" hidden="1">[71]Table!#REF!</definedName>
    <definedName name="BEx1HDM5ZXSJG6JQEMSFV52PZ10V" hidden="1">[71]Table!#REF!</definedName>
    <definedName name="BEx1HETBBZVN5F43LKOFMC4QB0CR" hidden="1">[71]Table!#REF!</definedName>
    <definedName name="BEx1HGM2TBFL6UBVA6E4PKNSPI96" hidden="1">#REF!</definedName>
    <definedName name="BEx1HGWNWPLNXICOTP90TKQVVE4E" hidden="1">[71]Table!#REF!</definedName>
    <definedName name="BEx1HIPLJZABY0EMUOTZN0EQMDPU" hidden="1">[71]Table!#REF!</definedName>
    <definedName name="BEx1HO94JIRX219MPWMB5E5XZ04X" hidden="1">[71]Table!#REF!</definedName>
    <definedName name="BEx1HQNF6KHM21E3XLW0NMSSEI9S" hidden="1">[71]Table!#REF!</definedName>
    <definedName name="BEx1HSLNWIW4S97ZBYY7I7M5YVH4" hidden="1">[71]Table!#REF!</definedName>
    <definedName name="BEx1I38LBZSH2UZJIZXAE5XOUU55" hidden="1">#REF!</definedName>
    <definedName name="BEx1I4QKTILCKZUSOJCVZN7SNHL5" hidden="1">[71]Table!#REF!</definedName>
    <definedName name="BEx1IE0ZP7RIFM9FI24S9I6AAJ14" hidden="1">[71]Table!#REF!</definedName>
    <definedName name="BEx1IGQ5B697MNDOE06MVSR0H58E" hidden="1">[71]Table!#REF!</definedName>
    <definedName name="BEx1IKRPW8MLB9Y485M1TL2IT9SH" hidden="1">[71]Table!#REF!</definedName>
    <definedName name="BEx1J0CSSHDJGBJUHVOEMCF2P4DL" hidden="1">[71]Table!#REF!</definedName>
    <definedName name="BEx1J7E8VCGLPYU82QXVUG5N3ZAI" hidden="1">[71]Table!#REF!</definedName>
    <definedName name="BEx1JGE2YQWH8S25USOY08XVGO0D" hidden="1">[71]Table!#REF!</definedName>
    <definedName name="BEx1JJJC9T1W7HY4V7HP1S1W4JO1" hidden="1">[71]Table!#REF!</definedName>
    <definedName name="BEx1JKKZSJ7DI4PTFVI9VVFMB1X2" hidden="1">[71]Table!#REF!</definedName>
    <definedName name="BEx1JUBQFRVMASSFK4B3V0AD7YP9" hidden="1">[71]Table!#REF!</definedName>
    <definedName name="BEx1JXBM5W4YRWNQ0P95QQS6JWD6" hidden="1">[71]Table!#REF!</definedName>
    <definedName name="BEx1KCWQ445PDI0YUBIXZBK5EWCP" hidden="1">#REF!</definedName>
    <definedName name="BEx1KGY9QEHZ9QSARMQUTQKRK4UX" hidden="1">[71]Table!#REF!</definedName>
    <definedName name="BEx1KKP1ELIF2UII2FWVGL7M1X7J" hidden="1">[71]Table!#REF!</definedName>
    <definedName name="BEx1KUVWMB0QCWA3RBE4CADFVRIS" hidden="1">[71]Table!#REF!</definedName>
    <definedName name="BEx1L1BY81Q8NO0YSCTZ4GB8NRS8" hidden="1">[71]Table!#REF!</definedName>
    <definedName name="BEx1L2OG1SDFK2TPXELJ77YP4NI2" hidden="1">[71]Table!#REF!</definedName>
    <definedName name="BEx1L6Q60MWRDJB4L20LK0XPA0Z2" hidden="1">[71]Table!#REF!</definedName>
    <definedName name="BEx1LD63FP2Z4BR9TKSHOZW9KKZ5" hidden="1">[71]Table!#REF!</definedName>
    <definedName name="BEx1LDMB9RW982DUILM2WPT5VWQ3" hidden="1">[71]Table!#REF!</definedName>
    <definedName name="BEx1LRPGDQCOEMW8YT80J1XCDCIV" hidden="1">[71]Table!#REF!</definedName>
    <definedName name="BEx1LRUSJW4JG54X07QWD9R27WV9" hidden="1">[71]Table!#REF!</definedName>
    <definedName name="BEx1M1WBK5T0LP1AK2JYV6W87ID6" hidden="1">[71]Table!#REF!</definedName>
    <definedName name="BEx1M3JJGKF1YALMTNWMK99YH9FT" hidden="1">#REF!</definedName>
    <definedName name="BEx1M51HHDYGIT8PON7U8ICL2S95" hidden="1">[71]Table!#REF!</definedName>
    <definedName name="BEx1MEBZTWO6XAWNC9Z6T7VUC26Q" hidden="1">#REF!</definedName>
    <definedName name="BEx1MMQ3H3E9MBH330J6MD3EP8AD" hidden="1">#REF!</definedName>
    <definedName name="BEx1MTRKKVCHOZ0YGID6HZ49LJTO" hidden="1">[71]Table!#REF!</definedName>
    <definedName name="BEx1MVKAYPUQY7B0JD46V2SU1UUE" hidden="1">#REF!</definedName>
    <definedName name="BEx1N0IFWPSL686RSLZTZA4KIY2A" hidden="1">#REF!</definedName>
    <definedName name="BEx1N3CUJ3UX61X38ZAJVPEN4KMC" hidden="1">[71]Table!#REF!</definedName>
    <definedName name="BEx1NFCG8AI9NXWO5ROKI6DYZP77" hidden="1">#REF!</definedName>
    <definedName name="BEx1NM34KQTO1LDNSAFD1L82UZFG" hidden="1">[71]Table!#REF!</definedName>
    <definedName name="BEx1NO6TXZVOGCUWCCRTXRXWW0XL" hidden="1">[71]Table!#REF!</definedName>
    <definedName name="BEx1NS8EU5P9FQV3S0WRTXI5L361" hidden="1">[71]Table!#REF!</definedName>
    <definedName name="BEx1NUBX5VUYZFKQH69FN6BTLWCR" hidden="1">[71]Table!#REF!</definedName>
    <definedName name="BEx1NZ4K1L8UON80Y2A4RASKWGNP" hidden="1">[71]Table!#REF!</definedName>
    <definedName name="BEx1O0XA02OXBEY6AAS94L6P1KSR" hidden="1">#REF!</definedName>
    <definedName name="BEx1OLAZ915OGYWP0QP1QQWDLCRX" hidden="1">[71]Table!#REF!</definedName>
    <definedName name="BEx1OO5ER042IS6IC4TLDI75JNVH" hidden="1">[71]Table!#REF!</definedName>
    <definedName name="BEx1OTE54CBSUT8FWKRALEDCUWN4" hidden="1">[71]Table!#REF!</definedName>
    <definedName name="BEx1OVSMPADTX95QUOX34KZQ8EDY" hidden="1">[71]Table!#REF!</definedName>
    <definedName name="BEx1OX544IO9FQJI7YYQGZCEHB3O" hidden="1">[71]Table!#REF!</definedName>
    <definedName name="BEx1OY6SVEUT2EQ26P7EKEND342G" hidden="1">[71]Table!#REF!</definedName>
    <definedName name="BEx1OYN1LPIPI12O9G6F7QAOS9T4" hidden="1">[71]Table!#REF!</definedName>
    <definedName name="BEx1P1HHKJA799O3YZXQAX6KFH58" hidden="1">[71]Table!#REF!</definedName>
    <definedName name="BEx1P34W467WGPOXPK292QFJIPHJ" hidden="1">[71]Table!#REF!</definedName>
    <definedName name="BEx1P4S5Y4X1AG5YL9DS164978PB" hidden="1">#REF!</definedName>
    <definedName name="BEx1P7S1J4TKGVJ43C2Q2R3M9WRB" hidden="1">[71]Table!#REF!</definedName>
    <definedName name="BEx1PA11BLPVZM8RC5BL46WX8YB5" hidden="1">[71]Table!#REF!</definedName>
    <definedName name="BEx1PBZ4BEFIPGMQXT9T8S4PZ2IM" hidden="1">[71]Table!#REF!</definedName>
    <definedName name="BEx1PLF2CFSXBZPVI6CJ534EIJDN" hidden="1">[71]Table!#REF!</definedName>
    <definedName name="BEx1PMWZB2DO6EM9BKLUICZJ65HD" hidden="1">[71]Table!#REF!</definedName>
    <definedName name="BEx1PR415U01RF514LC24LSXZ46E" hidden="1">#REF!</definedName>
    <definedName name="BEx1PXUPD5XRUU2SPVGZCRNTWS98" hidden="1">#REF!</definedName>
    <definedName name="BEx1QA54J2A4I7IBQR19BTY28ZMR" hidden="1">[71]Table!#REF!</definedName>
    <definedName name="BEx1QIU02UKQDRQO4JFJQTQPA9M2" hidden="1">#REF!</definedName>
    <definedName name="BEx1QMQAHG3KQUK59DVM68SWKZIZ" hidden="1">[71]Table!#REF!</definedName>
    <definedName name="BEx1QOTTD8A7ZISZKTC3BOOVKWEN" hidden="1">#REF!</definedName>
    <definedName name="BEx1R02C8KNH9YXA8P430NC2J4P0" hidden="1">#REF!</definedName>
    <definedName name="BEx1R9YFKJCMSEST8OVCAO5E47FO" hidden="1">[71]Table!#REF!</definedName>
    <definedName name="BEx1RBGC06B3T52OIC0EQ1KGVP1I" hidden="1">[71]Table!#REF!</definedName>
    <definedName name="BEx1RRC7X4NI1CU4EO5XYE2GVARJ" hidden="1">[71]Table!#REF!</definedName>
    <definedName name="BEx1RZA1NCGT832L7EMR7GMF588W" hidden="1">[71]Table!#REF!</definedName>
    <definedName name="BEx1S0MOOGSSYT24R5GZFG5GMGFR" hidden="1">#REF!</definedName>
    <definedName name="BEx1S0XGIPUSZQUCSGWSK10GKW7Y" hidden="1">[71]Table!#REF!</definedName>
    <definedName name="BEx1S5VFNKIXHTTCWSV60UC50EZ8" hidden="1">[71]Table!#REF!</definedName>
    <definedName name="BEx1SK3U02H0RGKEYXW7ZMCEOF3V" hidden="1">[71]Table!#REF!</definedName>
    <definedName name="BEx1SSNEZINBJT29QVS62VS1THT4" hidden="1">[71]Table!#REF!</definedName>
    <definedName name="BEx1SVNCHNANBJIDIQVB8AFK4HAN" hidden="1">[71]Table!#REF!</definedName>
    <definedName name="BEx1T7SCX7KK0ROG334AKM67Y8WU" hidden="1">#REF!</definedName>
    <definedName name="BEx1TJ0WLS9O7KNSGIPWTYHDYI1D" hidden="1">[71]Table!#REF!</definedName>
    <definedName name="BEx1TNTKITTEKOJ5Q0RUF0799ZGD" hidden="1">#REF!</definedName>
    <definedName name="BEx1U7WFO8OZKB1EBF4H386JW91L" hidden="1">[71]Table!#REF!</definedName>
    <definedName name="BEx1U87938YR9N6HYI24KVBKLOS3" hidden="1">[71]Table!#REF!</definedName>
    <definedName name="BEx1UESH4KDWHYESQU2IE55RS3LI" hidden="1">[71]Table!#REF!</definedName>
    <definedName name="BEx1UI8N9KTCPSOJ7RDW0T8UEBNP" hidden="1">[71]Table!#REF!</definedName>
    <definedName name="BEx1UML0HHJFHA5TBOYQ24I3RV1W" hidden="1">[71]Table!#REF!</definedName>
    <definedName name="BEx1UUDIQPZ23XQ79GUL0RAWRSCK" hidden="1">[71]Table!#REF!</definedName>
    <definedName name="BEx1V67SEV778NVW68J8W5SND1J7" hidden="1">[71]Table!#REF!</definedName>
    <definedName name="BEx1VIY9SQLRESD11CC4PHYT0XSG" hidden="1">[71]Table!#REF!</definedName>
    <definedName name="BEx1VQQSB5BKTBE7EAFXSN31CNVX" hidden="1">#REF!</definedName>
    <definedName name="BEx1W8FDLOFGE28JXY6J54MICRMP" hidden="1">#REF!</definedName>
    <definedName name="BEx1WC67EH10SC38QWX3WEA5KH3A" hidden="1">[71]Table!#REF!</definedName>
    <definedName name="BEx1WDO53ZG95BCDDJH20QVTZIEM" hidden="1">#REF!</definedName>
    <definedName name="BEx1WGYTKZZIPM1577W5FEYKFH3V" hidden="1">[71]Table!#REF!</definedName>
    <definedName name="BEx1WHPURIV3D3PTJJ359H1OP7ZV" hidden="1">[71]Table!#REF!</definedName>
    <definedName name="BEx1WLWY2CR1WRD694JJSWSDFAIR" hidden="1">[71]Table!#REF!</definedName>
    <definedName name="BEx1WMD1LWPWRIK6GGAJRJAHJM8I" hidden="1">[71]Table!#REF!</definedName>
    <definedName name="BEx1WR0D41MR174LBF3P9E3K0J51" hidden="1">[71]Table!#REF!</definedName>
    <definedName name="BEx1WU09CIHOI0L84XXCKC501H1F" hidden="1">#REF!</definedName>
    <definedName name="BEx1WUB1FAS5PHU33TJ60SUHR618" hidden="1">[71]Table!#REF!</definedName>
    <definedName name="BEx1WX04G0INSPPG9NTNR3DYR6PZ" hidden="1">[71]Table!#REF!</definedName>
    <definedName name="BEx1X3LHU9DPG01VWX2IF65TRATF" hidden="1">[71]Table!#REF!</definedName>
    <definedName name="BEx1X3QU07GK7I7KLROCFBELK7NH" hidden="1">#REF!</definedName>
    <definedName name="BEx1XK8AAMO0AH0Z1OUKW30CA7EQ" hidden="1">[71]Table!#REF!</definedName>
    <definedName name="BEx1XL4MZ7C80495GHQRWOBS16PQ" hidden="1">[71]Table!#REF!</definedName>
    <definedName name="BEx1XN86QZPXEC2550TP8XT6SWZX" hidden="1">#REF!</definedName>
    <definedName name="BEx1Y2IGS2K95E1M51PEF9KJZ0KB" hidden="1">[71]Table!#REF!</definedName>
    <definedName name="BEx1Y3PKK83X2FN9SAALFHOWKMRQ" hidden="1">[71]Table!#REF!</definedName>
    <definedName name="BEx1YKHSW5HDSZLEI6ETN0XC509V" hidden="1">#REF!</definedName>
    <definedName name="BEx1YL3DJ7Y4AZ01ERCOGW0FJ26T" hidden="1">[71]Table!#REF!</definedName>
    <definedName name="BEx1Z2RYHSVD1H37817SN93VMURZ" hidden="1">[71]Table!#REF!</definedName>
    <definedName name="BEx3AMAKWI6458B67VKZO56MCNJW" hidden="1">[71]Table!#REF!</definedName>
    <definedName name="BEx3AOOVM42G82TNF53W0EKXLUSI" hidden="1">[71]Table!#REF!</definedName>
    <definedName name="BEx3AZH9W4SUFCAHNDOQ728R9V4L" hidden="1">[71]Table!#REF!</definedName>
    <definedName name="BEx3BNR9ES4KY7Q1DK83KC5NDGL8" hidden="1">[71]Table!#REF!</definedName>
    <definedName name="BEx3BQR5VZXNQ4H949ORM8ESU3B3" hidden="1">[71]Table!#REF!</definedName>
    <definedName name="BEx3BTLL3ASJN134DLEQTQM70VZM" hidden="1">[71]Table!#REF!</definedName>
    <definedName name="BEx3BW5CTV0DJU5AQS3ZQFK2VLF3" hidden="1">[71]Table!#REF!</definedName>
    <definedName name="BEx3BYP0FG369M7G3JEFLMMXAKTS" hidden="1">[71]Table!#REF!</definedName>
    <definedName name="BEx3C2QR0WUD19QSVO8EMIPNQJKH" hidden="1">[71]Table!#REF!</definedName>
    <definedName name="BEx3C5ACPKV4XIAY0LO077TCRNLJ" hidden="1">#REF!</definedName>
    <definedName name="BEx3CBKXPIN2XM7QJNI7O0MB70AR" hidden="1">#REF!</definedName>
    <definedName name="BEx3CKFCCPZZ6ROLAT5C1DZNIC1U" hidden="1">[71]Table!#REF!</definedName>
    <definedName name="BEx3CO0SVO4WLH0DO43DCHYDTH1P" hidden="1">[71]Table!#REF!</definedName>
    <definedName name="BEx3D35KVB55GTY44YX4O9YGEVQI" hidden="1">#REF!</definedName>
    <definedName name="BEx3D9G6QTSPF9UYI4X0XY0VE896" hidden="1">[71]Table!#REF!</definedName>
    <definedName name="BEx3DCQU9PBRXIMLO62KS5RLH447" hidden="1">[71]Table!#REF!</definedName>
    <definedName name="BEx3E22INXU2VKWET4AVSBR8WAD6" hidden="1">#REF!</definedName>
    <definedName name="BEx3EF99FD6QNNCNOKDEE67JHTUJ" hidden="1">[71]Table!#REF!</definedName>
    <definedName name="BEx3EHCSERZ2O2OAG8Y95UPG2IY9" hidden="1">[71]Table!#REF!</definedName>
    <definedName name="BEx3EJR3TCJDYS7ZXNDS5N9KTGIK" hidden="1">[71]Table!#REF!</definedName>
    <definedName name="BEx3ELJTTBS6P05CNISMGOJOA60V" hidden="1">[71]Table!#REF!</definedName>
    <definedName name="BEx3EQSLJBDDJRHNX19PBFCKNY2I" hidden="1">[71]Table!#REF!</definedName>
    <definedName name="BEx3EQY1DLE7G1BN4GY27QI7C7L8" hidden="1">#REF!</definedName>
    <definedName name="BEx3EUUAX947Q5N6MY6W0KSNY78Y" hidden="1">[71]Table!#REF!</definedName>
    <definedName name="BEx3FG4DPAPTA9PM2Q6BMWI6BIHV" hidden="1">#REF!</definedName>
    <definedName name="BEx3FHMD1P5XBCH23ZKIFO6ZTCNB" hidden="1">[71]Table!#REF!</definedName>
    <definedName name="BEx3FI2G3YYIACQHXNXEA15M8ZK5" hidden="1">[71]Table!#REF!</definedName>
    <definedName name="BEx3FJ9MHSLDK8W91GO85FX1GX57" hidden="1">[71]Table!#REF!</definedName>
    <definedName name="BEx3FR251HFU7A33PU01SJUENL2B" hidden="1">[71]Table!#REF!</definedName>
    <definedName name="BEx3FX7EJL47JSLSWP3EOC265WAE" hidden="1">[71]Table!#REF!</definedName>
    <definedName name="BEx3G201R8NLJ6FIHO2QS0SW9QVV" hidden="1">[71]Table!#REF!</definedName>
    <definedName name="BEx3G2LL2II66XY5YCDPG4JE13A3" hidden="1">[71]Table!#REF!</definedName>
    <definedName name="BEx3G2WA0DTYY9D8AGHHOBTPE2B2" hidden="1">[71]Table!#REF!</definedName>
    <definedName name="BEx3G5LHGBD0VNK705O41E3NIY3K" hidden="1">#REF!</definedName>
    <definedName name="BEx3G8AGR7EDSHVQXYNJ43B23IZ2" hidden="1">#REF!</definedName>
    <definedName name="BEx3G8FY85SUKO01ZJQZYO51EA75" hidden="1">#REF!</definedName>
    <definedName name="BEx3GCXR6IAS0B6WJ03GJVH7CO52" hidden="1">[71]Table!#REF!</definedName>
    <definedName name="BEx3GDZH5KHUU0C7RY1PDVGKTH8E" hidden="1">#REF!</definedName>
    <definedName name="BEx3GEVV18SEQDI1JGY7EN6D1GT1" hidden="1">[71]Table!#REF!</definedName>
    <definedName name="BEx3GHQE9GT8UESCJJZ2AKFIVCUR" hidden="1">[71]Table!#REF!</definedName>
    <definedName name="BEx3GKFH64MKQX61S7DYTZ15JCPY" hidden="1">[71]Table!#REF!</definedName>
    <definedName name="BEx3GMJ1Y6UU02DLRL0QXCEKDA6C" hidden="1">[71]Table!#REF!</definedName>
    <definedName name="BEx3GN4LY0135CBDIN1TU2UEODGF" hidden="1">[71]Table!#REF!</definedName>
    <definedName name="BEx3GPDH2AH4QKT4OOSN563XUHBD" hidden="1">[71]Table!#REF!</definedName>
    <definedName name="BEx3GQ9V1DONRHIKU8HGIPUP1EGT" hidden="1">#REF!</definedName>
    <definedName name="BEx3GYD63FJ4YU53S2I0CX8SQZ3G" hidden="1">#REF!</definedName>
    <definedName name="BEx3H5UX2GZFZZT657YR76RHW5I6" hidden="1">[71]Table!#REF!</definedName>
    <definedName name="BEx3HMSEFOP6DBM4R97XA6B7NFG6" hidden="1">[71]Table!#REF!</definedName>
    <definedName name="BEx3HWJ5SQSD2CVCQNR183X44FR8" hidden="1">[71]Table!#REF!</definedName>
    <definedName name="BEx3I09YVXO0G4X7KGSA4WGORM35" hidden="1">[71]Table!#REF!</definedName>
    <definedName name="BEx3ICF1GY8HQEBIU9S43PDJ90BX" hidden="1">[71]Table!#REF!</definedName>
    <definedName name="BEx3IMLPLFDY04Z6ON69TCWA33TL" hidden="1">#REF!</definedName>
    <definedName name="BEx3IMR6PD8JVI8I1YGWCOH92QR1" hidden="1">#REF!</definedName>
    <definedName name="BEx3IWN8YPN2XHSCISQB9608ZLOD" hidden="1">#REF!</definedName>
    <definedName name="BEx3IYAH2DEBFWO8F94H4MXE3RLY" hidden="1">[71]Table!#REF!</definedName>
    <definedName name="BEx3IZXXSYEW50379N2EAFWO8DZV" hidden="1">[71]Table!#REF!</definedName>
    <definedName name="BEx3J1VZVGTKT4ATPO9O5JCSFTTR" hidden="1">[71]Table!#REF!</definedName>
    <definedName name="BEx3J2XUDDF0SSPYVBJC3N2BVRNR" hidden="1">#REF!</definedName>
    <definedName name="BEx3JC2TY7JNAAC3L7QHVPQXLGQ8" hidden="1">[71]Table!#REF!</definedName>
    <definedName name="BEx3JWB8EIB42E4QPNP0F6ZKJHSM" hidden="1">#REF!</definedName>
    <definedName name="BEx3JX23SYDIGOGM4Y0CQFBW8ZBV" hidden="1">[71]Table!#REF!</definedName>
    <definedName name="BEx3JXCXCVBZJGV5VEG9MJEI01AL" hidden="1">[71]Table!#REF!</definedName>
    <definedName name="BEx3JYK2N7X59TPJSKYZ77ENY8SS" hidden="1">[71]Table!#REF!</definedName>
    <definedName name="BEx3JZAXL8KNT6BS2DKSBQW8WFTT" hidden="1">#REF!</definedName>
    <definedName name="BEx3K4EII7GU1CG0BN7UL15M6J8Z" hidden="1">[71]Table!#REF!</definedName>
    <definedName name="BEx3K4ZXQUQ2KYZF74B84SO48XMW" hidden="1">[71]Table!#REF!</definedName>
    <definedName name="BEx3KEFXUCVNVPH7KSEGAZYX13B5" hidden="1">[71]Table!#REF!</definedName>
    <definedName name="BEx3KFXUAF6YXAA47B7Q6X9B3VGB" hidden="1">[71]Table!#REF!</definedName>
    <definedName name="BEx3KIXQYOGMPK4WJJAVBRX4NR28" hidden="1">[71]Table!#REF!</definedName>
    <definedName name="BEx3KJOMVOSFZVJUL3GKCNP6DQDS" hidden="1">[71]Table!#REF!</definedName>
    <definedName name="BEx3KP2VRBMORK0QEAZUYCXL3DHJ" hidden="1">[71]Table!#REF!</definedName>
    <definedName name="BEx3L4IN3LI4C26SITKTGAH27CDU" hidden="1">[71]Table!#REF!</definedName>
    <definedName name="BEx3L4YQ0J7ZU0M5QM6YIPCEYC9K" hidden="1">[71]Table!#REF!</definedName>
    <definedName name="BEx3L60DJOR7NQN42G7YSAODP1EX" hidden="1">[71]Table!#REF!</definedName>
    <definedName name="BEx3L7D0PI38HWZ7VADU16C9E33D" hidden="1">[71]Table!#REF!</definedName>
    <definedName name="BEx3L9WT886UPC0M8AH5Y82YAB1H" hidden="1">#REF!</definedName>
    <definedName name="BEx3LM1PR4Y7KINKMTMKR984GX8Q" hidden="1">[71]Table!#REF!</definedName>
    <definedName name="BEx3LPCEZ1C0XEKNCM3YT09JWCUO" hidden="1">[71]Table!#REF!</definedName>
    <definedName name="BEx3LRQPBEYUQ8NMLL8AOZ2SXLOI" hidden="1">#REF!</definedName>
    <definedName name="BEx3M1MR1K1NQD03H74BFWOK4MWQ" hidden="1">[71]Table!#REF!</definedName>
    <definedName name="BEx3M3FI0QP1IH8CSJW9XLRY3VLY" hidden="1">#REF!</definedName>
    <definedName name="BEx3M4H77MYUKOOD31H9F80NMVK8" hidden="1">[71]Table!#REF!</definedName>
    <definedName name="BEx3M9VFX329PZWYC4DMZ6P3W9R2" hidden="1">[71]Table!#REF!</definedName>
    <definedName name="BEx3MCQ0VEBV0CZXDS505L38EQ8N" hidden="1">[71]Table!#REF!</definedName>
    <definedName name="BEx3MEYV5LQY0BAL7V3CFAFVOM3T" hidden="1">[71]Table!#REF!</definedName>
    <definedName name="BEx3MREOFWJQEYMCMBL7ZE06NBN6" hidden="1">[71]Table!#REF!</definedName>
    <definedName name="BEx3MW1VHR8JIAS5J58XQ0CC4L8U" hidden="1">#REF!</definedName>
    <definedName name="BEx3N2SPRME4JWF0DC3L4M3QZM55" hidden="1">#REF!</definedName>
    <definedName name="BEx3N7FW0O3BI5FG5H3TN8ESSC61" hidden="1">#REF!</definedName>
    <definedName name="BEx3N7VYL8CCBFTRFOA6W3BWAQJ0" hidden="1">#REF!</definedName>
    <definedName name="BEx3NKXF7GYXHBK75UI6MDRUSU0J" hidden="1">[71]Table!#REF!</definedName>
    <definedName name="BEx3NLIZ7PHF2XE59ECZ3MD04ZG1" hidden="1">[71]Table!#REF!</definedName>
    <definedName name="BEx3NMQ4BVC94728AUM7CCX7UHTU" hidden="1">[71]Table!#REF!</definedName>
    <definedName name="BEx3NR2I4OUFP3Z2QZEDU2PIFIDI" hidden="1">[71]Table!#REF!</definedName>
    <definedName name="BEx3O19B8FTTAPVT5DZXQGQXWFR8" hidden="1">[71]Table!#REF!</definedName>
    <definedName name="BEx3O85IKWARA6NCJOLRBRJFMEWW" hidden="1">[71]Table!#REF!</definedName>
    <definedName name="BEx3OJZSCGFRW7SVGBFI0X9DNVMM" hidden="1">[71]Table!#REF!</definedName>
    <definedName name="BEx3OK5349EJ2XRYXV7W13YG9FSL" hidden="1">#REF!</definedName>
    <definedName name="BEx3ORSBUXAF21MKEY90YJV9AY9A" hidden="1">[71]Table!#REF!</definedName>
    <definedName name="BEx3OSDPC76YELEXOE4HPHR08Z63" hidden="1">#REF!</definedName>
    <definedName name="BEx3OV8BH6PYNZT7C246LOAU9SVX" hidden="1">[71]Table!#REF!</definedName>
    <definedName name="BEx3OXRYJZUEY6E72UJU0PHLMYAR" hidden="1">[71]Table!#REF!</definedName>
    <definedName name="BEx3P54EFPJ9XERKXPZGLNSLQXCN" hidden="1">#REF!</definedName>
    <definedName name="BEx3P59TTRSGQY888P5C1O7M2PQT" hidden="1">[71]Table!#REF!</definedName>
    <definedName name="BEx3PDNRRNKD5GOUBUQFXAHIXLD9" hidden="1">[71]Table!#REF!</definedName>
    <definedName name="BEx3PDT8GNPWLLN02IH1XPV90XYK" hidden="1">[71]Table!#REF!</definedName>
    <definedName name="BEx3PH99MLZU1LB38QDL3NELDJBG" hidden="1">#REF!</definedName>
    <definedName name="BEx3PKEMDW8KZEP11IL927C5O7I2" hidden="1">[71]Table!#REF!</definedName>
    <definedName name="BEx3PKJZ1Z7L9S6KV8KXVS6B2FX4" hidden="1">[71]Table!#REF!</definedName>
    <definedName name="BEx3PMNG53Z5HY138H99QOMTX8W3" hidden="1">[71]Table!#REF!</definedName>
    <definedName name="BEx3PP1RRSFZ8UC0JC9R91W6LNKW" hidden="1">[71]Table!#REF!</definedName>
    <definedName name="BEx3PPNDD7L6SUISGSI2D375NSCH" hidden="1">#REF!</definedName>
    <definedName name="BEx3PQZZ6L9TOCDKNGIDPO8Y2G54" hidden="1">#REF!</definedName>
    <definedName name="BEx3PVXYZC8WB9ZJE7OCKUXZ46EA" hidden="1">[71]Table!#REF!</definedName>
    <definedName name="BEx3Q0VWPU5EQECK7MQ47TYJ3SWW" hidden="1">[71]Table!#REF!</definedName>
    <definedName name="BEx3Q3QHHJB3PUJIXDIL8G6EHCRE" hidden="1">#REF!</definedName>
    <definedName name="BEx3Q7BZ9PUXK2RLIOFSIS9AHU1B" hidden="1">[71]Table!#REF!</definedName>
    <definedName name="BEx3Q8J42S9VU6EAN2Y28MR6DF88" hidden="1">[71]Table!#REF!</definedName>
    <definedName name="BEx3Q9QA35ZVN9VVHN81BBIVN881" hidden="1">#REF!</definedName>
    <definedName name="BEx3QD0XYUEL1G6J200V2STCORG5" hidden="1">#REF!</definedName>
    <definedName name="BEx3QEDFOYFY5NBTININ5W4RLD4Q" hidden="1">[71]Table!#REF!</definedName>
    <definedName name="BEx3QH2K40ZZFYJES4QCRY78Q560" hidden="1">#REF!</definedName>
    <definedName name="BEx3QIKJ3U962US1Q564NZDLU8LD" hidden="1">[71]Table!#REF!</definedName>
    <definedName name="BEx3QR9D45DHW50VQ7Y3Q1AXPOB9" hidden="1">[71]Table!#REF!</definedName>
    <definedName name="BEx3QSWT2S5KWG6U2V9711IYDQBM" hidden="1">[71]Table!#REF!</definedName>
    <definedName name="BEx3QVB4D33FK251HJTDEML5AKS8" hidden="1">[71]Table!#REF!</definedName>
    <definedName name="BEx3QVGG7Q2X4HZHJAM35A8T3VR7" hidden="1">[71]Table!#REF!</definedName>
    <definedName name="BEx3R0JUB9YN8PHPPQTAMIT1IHWK" hidden="1">[71]Table!#REF!</definedName>
    <definedName name="BEx3R81NFRO7M81VHVKOBFT0QBIL" hidden="1">[71]Table!#REF!</definedName>
    <definedName name="BEx3RHC2ZD5UFS6QD4OPFCNNMWH1" hidden="1">[71]Table!#REF!</definedName>
    <definedName name="BEx3RQ10QIWBAPHALAA91BUUCM2X" hidden="1">[71]Table!#REF!</definedName>
    <definedName name="BEx3RSFBB83TAKX7N3F394TT3RW4" hidden="1">#REF!</definedName>
    <definedName name="BEx3RV4E1WT43SZBUN09RTB8EK1O" hidden="1">[71]Table!#REF!</definedName>
    <definedName name="BEx3RXYU0QLFXSFTM5EB20GD03W5" hidden="1">[71]Table!#REF!</definedName>
    <definedName name="BEx3RYKLC3QQO3XTUN7BEW2AQL98" hidden="1">[71]Table!#REF!</definedName>
    <definedName name="BEx3S2WXUEQA8PLX4U6G9LJB63ZN" hidden="1">#REF!</definedName>
    <definedName name="BEx3SICJ45BYT6FHBER86PJT25FC" hidden="1">[71]Table!#REF!</definedName>
    <definedName name="BEx3SL1NUYCLQWKW8EFSFZGONHKE" hidden="1">#REF!</definedName>
    <definedName name="BEx3SMUCMJVGQ2H4EHQI5ZFHEF0P" hidden="1">[71]Table!#REF!</definedName>
    <definedName name="BEx3SN56F03CPDRDA7LZ763V0N4I" hidden="1">[71]Table!#REF!</definedName>
    <definedName name="BEx3SPE6N1ORXPRCDL3JPZD73Z9F" hidden="1">[71]Table!#REF!</definedName>
    <definedName name="BEx3ST4Y5OZXSIK7V846SMFT5B23" hidden="1">#REF!</definedName>
    <definedName name="BEx3SWQG9ED1M1Q5D63K0HZ15GQG" hidden="1">#REF!</definedName>
    <definedName name="BEx3T29ZTULQE0OMSMWUMZDU9ZZ0" hidden="1">[71]Table!#REF!</definedName>
    <definedName name="BEx3T6MJ1QDJ929WMUDVZ0O3UW0Y" hidden="1">[71]Table!#REF!</definedName>
    <definedName name="BEx3TEPSM88IET8PDLKKCHMFEMFM" hidden="1">#REF!</definedName>
    <definedName name="BEx3TK41D62HFC8GFDG551KNSO6N" hidden="1">#REF!</definedName>
    <definedName name="BEx3TO09F9SV99SJXCUC1B49RVCJ" hidden="1">#REF!</definedName>
    <definedName name="BEx3TPCSI16OAB2L9M9IULQMQ9J9" hidden="1">[71]Table!#REF!</definedName>
    <definedName name="BEx3U64YUOZ419BAJS2W78UMATAW" hidden="1">[71]Table!#REF!</definedName>
    <definedName name="BEx3U94WCEA5DKMWBEX1GU0LKYG2" hidden="1">[71]Table!#REF!</definedName>
    <definedName name="BEx3U9VZ8SQVYS6ZA038J7AP7ZGW" hidden="1">[71]Table!#REF!</definedName>
    <definedName name="BEx3UIQ5WRJBGNTFCCLOR4N7B1OQ" hidden="1">[71]Table!#REF!</definedName>
    <definedName name="BEx3UJBQWUJW9KX0PXKZ4TRHMR71" hidden="1">#REF!</definedName>
    <definedName name="BEx3UJMIX2NUSSWGMSI25A5DM4CH" hidden="1">[71]Table!#REF!</definedName>
    <definedName name="BEx3UKOCOQG7S1YQ436S997K1KWV" hidden="1">[71]Table!#REF!</definedName>
    <definedName name="BEx3UYM19VIXLA0EU7LB9NHA77PB" hidden="1">[71]Table!#REF!</definedName>
    <definedName name="BEx3V6EJO8BG91O9M5DVBLNPDBKG" hidden="1">#REF!</definedName>
    <definedName name="BEx3VML7CG70HPISMVYIUEN3711Q" hidden="1">[71]Table!#REF!</definedName>
    <definedName name="BEx56ZID5H04P9AIYLP1OASFGV56" hidden="1">[71]Table!#REF!</definedName>
    <definedName name="BEx5802QAJKNHFBFPTR0PSRHQPJE" hidden="1">#REF!</definedName>
    <definedName name="BEx587EYSS57E3PI8DT973HLJM9E" hidden="1">[71]Table!#REF!</definedName>
    <definedName name="BEx587KFQ3VKCOCY1SA5F24PQGUI" hidden="1">[71]Table!#REF!</definedName>
    <definedName name="BEx58O780PQ05NF0Z1SKKRB3N099" hidden="1">[71]Table!#REF!</definedName>
    <definedName name="BEx58XHO7ZULLF2EUD7YIS0MGQJ5" hidden="1">[71]Table!#REF!</definedName>
    <definedName name="BEx58ZW0HAIGIPEX9CVA1PQQTR6X" hidden="1">[71]Table!#REF!</definedName>
    <definedName name="BEx591ZJ14LAJI4Q8DU3CQQBHZDV" hidden="1">#REF!</definedName>
    <definedName name="BEx59BA1KH3RG6K1LHL7YS2VB79N" hidden="1">[71]Table!#REF!</definedName>
    <definedName name="BEx59E9WABJP2TN71QAIKK79HPK9" hidden="1">[71]Table!#REF!</definedName>
    <definedName name="BEx59P7MAPNU129ZTC5H3EH892G1" hidden="1">[71]Table!#REF!</definedName>
    <definedName name="BEx59WPJZYWUOEGJHPOVM5ETCM6G" hidden="1">#REF!</definedName>
    <definedName name="BEx5A11WZRQSIE089QE119AOX9ZG" hidden="1">[71]Table!#REF!</definedName>
    <definedName name="BEx5A53I4OI80LV9DRIR9EFD2XUD" hidden="1">#REF!</definedName>
    <definedName name="BEx5A7CIGCOTHJKHGUBDZG91JGPZ" hidden="1">[71]Table!#REF!</definedName>
    <definedName name="BEx5A8UFLT2SWVSG5COFA9B8P376" hidden="1">[71]Table!#REF!</definedName>
    <definedName name="BEx5ACAHJPLAS35SPSXQ88PJYGPI" hidden="1">#REF!</definedName>
    <definedName name="BEx5AFFTN3IXIBHDKM0FYC4OFL1S" hidden="1">[71]Table!#REF!</definedName>
    <definedName name="BEx5ANDOOW91YBCYUL4H4JOJKCSS" hidden="1">#REF!</definedName>
    <definedName name="BEx5AOFIO8KVRHIZ1RII337AA8ML" hidden="1">[71]Table!#REF!</definedName>
    <definedName name="BEx5APRZ66L5BWHFE8E4YYNEDTI4" hidden="1">[71]Table!#REF!</definedName>
    <definedName name="BEx5ARQ6V82KDMN77WT0B1AK7B5S" hidden="1">#REF!</definedName>
    <definedName name="BEx5AUVDSQ35VO4BD9AKKGBM5S7D" hidden="1">[71]Table!#REF!</definedName>
    <definedName name="BEx5B4RHHX0J1BF2FZKEA0SPP29O" hidden="1">[71]Table!#REF!</definedName>
    <definedName name="BEx5B5YMSWP0OVI5CIQRP5V18D0C" hidden="1">[71]Table!#REF!</definedName>
    <definedName name="BEx5B825RW35M5H0UB2IZGGRS4ER" hidden="1">[71]Table!#REF!</definedName>
    <definedName name="BEx5BAWPMY0TL684WDXX6KKJLRCN" hidden="1">[71]Table!#REF!</definedName>
    <definedName name="BEx5BBI61U4Y65GD0ARMTALPP7SJ" hidden="1">[71]Table!#REF!</definedName>
    <definedName name="BEx5BDR56MEV4IHY6CIH2SVNG1UB" hidden="1">[71]Table!#REF!</definedName>
    <definedName name="BEx5BESZC5H329SKHGJOHZFILYJJ" hidden="1">[71]Table!#REF!</definedName>
    <definedName name="BEx5BHSQ42B50IU1TEQFUXFX9XQD" hidden="1">[71]Table!#REF!</definedName>
    <definedName name="BEx5BKSM4UN4C1DM3EYKM79MRC5K" hidden="1">[71]Table!#REF!</definedName>
    <definedName name="BEx5BNN8NPH9KVOBARB9CDD9WLB6" hidden="1">[71]Table!#REF!</definedName>
    <definedName name="BEx5BQN48A0P0HALA6YWGQLFIY7R" hidden="1">#REF!</definedName>
    <definedName name="BEx5BYFMZ80TDDN2EZO8CF39AIAC" hidden="1">[71]Table!#REF!</definedName>
    <definedName name="BEx5BYVR68Y6M68QJK6GRAWFUH0U" hidden="1">#REF!</definedName>
    <definedName name="BEx5C2BWFW6SHZBFDEISKGXHZCQW" hidden="1">[71]Table!#REF!</definedName>
    <definedName name="BEx5C49ZFH8TO9ZU55729C3F7XG7" hidden="1">[71]Table!#REF!</definedName>
    <definedName name="BEx5C8GZQK13G60ZM70P63I5OS0L" hidden="1">[71]Table!#REF!</definedName>
    <definedName name="BEx5CAPTVN2NBT3UOMA1UFAL1C2R" hidden="1">[71]Table!#REF!</definedName>
    <definedName name="BEx5CEM3SYF9XP0ZZVE0GEPCLV3F" hidden="1">[71]Table!#REF!</definedName>
    <definedName name="BEx5CFYQ0F1Z6P8SCVJ0I3UPVFE4" hidden="1">[71]Table!#REF!</definedName>
    <definedName name="BEx5CINUDCSDCAJSNNV7XVNU8Q79" hidden="1">[71]Table!#REF!</definedName>
    <definedName name="BEx5CNLUIOYU8EODGA03Z3547I9T" hidden="1">[71]Table!#REF!</definedName>
    <definedName name="BEx5CNR9ZYFH7VDST1YKR6JOAOVD" hidden="1">#REF!</definedName>
    <definedName name="BEx5CPEKNSJORIPFQC2E1LTRYY8L" hidden="1">[71]Table!#REF!</definedName>
    <definedName name="BEx5CQR6PPHZ1S1UI8J4XM1TRDYC" hidden="1">#REF!</definedName>
    <definedName name="BEx5CSUOL05D8PAM2TRDA9VRJT1O" hidden="1">[71]Table!#REF!</definedName>
    <definedName name="BEx5CUNFOO4YDFJ22HCMI2QKIGKM" hidden="1">[71]Table!#REF!</definedName>
    <definedName name="BEx5D8L47OF0WHBPFWXGZINZWUBZ" hidden="1">[71]Table!#REF!</definedName>
    <definedName name="BEx5DAJAHQ2SKUPCKSCR3PYML67L" hidden="1">[71]Table!#REF!</definedName>
    <definedName name="BEx5DC18JM1KJCV44PF18E0LNRKA" hidden="1">[71]Table!#REF!</definedName>
    <definedName name="BEx5DI10SV831NTNKR1QZ3J7KCND" hidden="1">[71]Table!#REF!</definedName>
    <definedName name="BEx5DJIZBTNS011R9IIG2OQ2L6ZX" hidden="1">[71]Table!#REF!</definedName>
    <definedName name="BEx5E123OLO9WQUOIRIDJ967KAGK" hidden="1">[71]Table!#REF!</definedName>
    <definedName name="BEx5E2UU5NES6W779W2OZTZOB4O7" hidden="1">[71]Table!#REF!</definedName>
    <definedName name="BEx5E4CSE5G83J5K32WENF7BXL82" hidden="1">[71]Table!#REF!</definedName>
    <definedName name="BEx5ELQL9B0VR6UT18KP11DHOTFX" hidden="1">[71]Table!#REF!</definedName>
    <definedName name="BEx5ER4TJTFPN7IB1MNEB1ZFR5M6" hidden="1">[71]Table!#REF!</definedName>
    <definedName name="BEx5EZ2ORDJQSTT4KQMZALOFR80B" hidden="1">#REF!</definedName>
    <definedName name="BEx5F6V72QTCK7O39Y59R0EVM6CW" hidden="1">[71]Table!#REF!</definedName>
    <definedName name="BEx5FGLQVACD5F5YZG4DGSCHCGO2" hidden="1">[71]Table!#REF!</definedName>
    <definedName name="BEx5FGR7YST9UWW32VFER0W4LEF2" hidden="1">#REF!</definedName>
    <definedName name="BEx5FLJWHLW3BTZILDPN5NMA449V" hidden="1">[71]Table!#REF!</definedName>
    <definedName name="BEx5FNI2O10YN2SI1NO4X5GP3GTF" hidden="1">[71]Table!#REF!</definedName>
    <definedName name="BEx5FO8YRFSZCG3L608EHIHIHFY4" hidden="1">[71]Table!#REF!</definedName>
    <definedName name="BEx5FQNA6V4CNYSH013K45RI4BCV" hidden="1">[71]Table!#REF!</definedName>
    <definedName name="BEx5FSW55LVAZI956T9XU4KIBELE" hidden="1">#REF!</definedName>
    <definedName name="BEx5FTCEIIRM9OOPXK6PB2KJSLTA" hidden="1">#REF!</definedName>
    <definedName name="BEx5FVQPPEU32CPNV9RRQ9MNLLVE" hidden="1">[71]Table!#REF!</definedName>
    <definedName name="BEx5G08KGMG5X2AQKDGPFYG5GH94" hidden="1">[71]Table!#REF!</definedName>
    <definedName name="BEx5G1A8TFN4C4QII35U9DKYNIS8" hidden="1">[71]Table!#REF!</definedName>
    <definedName name="BEx5G1L0QO91KEPDMV1D8OT4BT73" hidden="1">[71]Table!#REF!</definedName>
    <definedName name="BEx5G86DZL1VYUX6KWODAP3WFAWP" hidden="1">[71]Table!#REF!</definedName>
    <definedName name="BEx5G8BV2GIOCM3C7IUFK8L04A6M" hidden="1">[71]Table!#REF!</definedName>
    <definedName name="BEx5G8H70AOIQNK90C2VU5BAF8TV" hidden="1">#REF!</definedName>
    <definedName name="BEx5GE66YNPSS5MSPTBXLYLNUHSJ" hidden="1">#REF!</definedName>
    <definedName name="BEx5GID9MVBUPFFT9M8K8B5MO9NV" hidden="1">[71]Table!#REF!</definedName>
    <definedName name="BEx5GL2CVWMY3S947ALVPBQG1W21" hidden="1">#REF!</definedName>
    <definedName name="BEx5GN0EWA9SCQDPQ7NTUQH82QVK" hidden="1">[71]Table!#REF!</definedName>
    <definedName name="BEx5GNBCU4WZ74I0UXFL9ZG2XSGJ" hidden="1">[71]Table!#REF!</definedName>
    <definedName name="BEx5GT5PB17R2GKX3F4H7WWN4M94" hidden="1">#REF!</definedName>
    <definedName name="BEx5GUCTYC7QCWGWU5BTO7Y7HDZX" hidden="1">[71]Table!#REF!</definedName>
    <definedName name="BEx5GYUPJULJQ624TEESYFG1NFOH" hidden="1">[71]Table!#REF!</definedName>
    <definedName name="BEx5GZR2KDETMC7ZPNE1YU6YELWI" hidden="1">#REF!</definedName>
    <definedName name="BEx5H0NEE0AIN5E2UHJ9J9ISU9N1" hidden="1">[71]Table!#REF!</definedName>
    <definedName name="BEx5H1UJSEUQM2K8QHQXO5THVHSO" hidden="1">[71]Table!#REF!</definedName>
    <definedName name="BEx5HAOT9XWUF7XIFRZZS8B9F5TZ" hidden="1">[71]Table!#REF!</definedName>
    <definedName name="BEx5HE4XRF9BUY04MENWY9CHHN5H" hidden="1">[71]Table!#REF!</definedName>
    <definedName name="BEx5HFHMABAT0H9KKS754X4T304E" hidden="1">[71]Table!#REF!</definedName>
    <definedName name="BEx5HGDZ7MX1S3KNXLRL9WU565V4" hidden="1">[71]Table!#REF!</definedName>
    <definedName name="BEx5HJZ9FAVNZSSBTAYRPZDYM9NU" hidden="1">[71]Table!#REF!</definedName>
    <definedName name="BEx5HZ9JMKHNLFWLVUB1WP5B39BL" hidden="1">[71]Table!#REF!</definedName>
    <definedName name="BEx5I244LQHZTF3XI66J8705R9XX" hidden="1">[71]Table!#REF!</definedName>
    <definedName name="BEx5I3B4OHOD6SAPLK3PZDRO1GYC" hidden="1">#REF!</definedName>
    <definedName name="BEx5I4CZWURJPJZH95QO8E7MXFWV" hidden="1">#REF!</definedName>
    <definedName name="BEx5I8PBP4LIXDGID5BP0THLO0AQ" hidden="1">[71]Table!#REF!</definedName>
    <definedName name="BEx5I8USVUB3JP4S9OXGMZVMOQXR" hidden="1">[71]Table!#REF!</definedName>
    <definedName name="BEx5I9GDQSYIAL65UQNDMNFQCS9Y" hidden="1">[71]Table!#REF!</definedName>
    <definedName name="BEx5IBUPG9AWNW5PK7JGRGEJ4OLM" hidden="1">[71]Table!#REF!</definedName>
    <definedName name="BEx5IC06RVN8BSAEPREVKHKLCJ2L" hidden="1">[71]Table!#REF!</definedName>
    <definedName name="BEx5J0FFP1KS4NGY20AEJI8VREEA" hidden="1">[71]Table!#REF!</definedName>
    <definedName name="BEx5JENVO7X0TBQGRMGKRTMFB470" hidden="1">#REF!</definedName>
    <definedName name="BEx5JF3ZXLDIS8VNKDCY7ZI7H1CI" hidden="1">[71]Table!#REF!</definedName>
    <definedName name="BEx5JHCZJ8G6OOOW6EF3GABXKH6F" hidden="1">[71]Table!#REF!</definedName>
    <definedName name="BEx5JJB6W446THXQCRUKD3I7RKLP" hidden="1">[71]Table!#REF!</definedName>
    <definedName name="BEx5JNCT8Z7XSSPD5EMNAJELCU2V" hidden="1">[71]Table!#REF!</definedName>
    <definedName name="BEx5JP02DZ97IB62ITCKG1MMWBKN" hidden="1">#REF!</definedName>
    <definedName name="BEx5JQCNT9Y4RM306CHC8IPY3HBZ" hidden="1">[71]Table!#REF!</definedName>
    <definedName name="BEx5JTHW7OW4QTNV5XZ3NC20LDLF" hidden="1">#REF!</definedName>
    <definedName name="BEx5K08PYKE6JOKBYIB006TX619P" hidden="1">[71]Table!#REF!</definedName>
    <definedName name="BEx5K1AKPNBF18M8BS3MHI13PF7R" hidden="1">#REF!</definedName>
    <definedName name="BEx5K21HQCDNYPG2QWFOVS99PE4A" hidden="1">#REF!</definedName>
    <definedName name="BEx5K51DSERT1TR7B4A29R41W4NX" hidden="1">[71]Table!#REF!</definedName>
    <definedName name="BEx5KCJ4JCAHU2E4LCLVKFWL64CX" hidden="1">#REF!</definedName>
    <definedName name="BEx5KM9PJMIQFJSBANJO5FVW3Z28" hidden="1">#REF!</definedName>
    <definedName name="BEx5KOO1FHA4BJJBZGOZKTK8PRRN" hidden="1">#REF!</definedName>
    <definedName name="BEx5KRIL3PFC9PIM7NQWA09TEQWG" hidden="1">#REF!</definedName>
    <definedName name="BEx5KYER580I4T7WTLMUN7NLNP5K" hidden="1">[71]Table!#REF!</definedName>
    <definedName name="BEx5LHLB3M6K4ZKY2F42QBZT30ZH" hidden="1">[71]Table!#REF!</definedName>
    <definedName name="BEx5LRMNU3HXIE1BUMDHRU31F7JJ" hidden="1">[71]Table!#REF!</definedName>
    <definedName name="BEx5LSJ1LPUAX3ENSPECWPG4J7D1" hidden="1">[71]Table!#REF!</definedName>
    <definedName name="BEx5LTKQ8RQWJE4BC88OP928893U" hidden="1">[71]Table!#REF!</definedName>
    <definedName name="BEx5LWQ2YRWKLHNPUOX7A77685LZ" hidden="1">#REF!</definedName>
    <definedName name="BEx5LYO5AGM9ICPKZBV7EN03XYO9" hidden="1">#REF!</definedName>
    <definedName name="BEx5M7T5JER9G2MLDH3G50GCW8PO" hidden="1">#REF!</definedName>
    <definedName name="BEx5MAIGJD3C3AO0RGLKRTEZBVUE" hidden="1">#REF!</definedName>
    <definedName name="BEx5MAYIJNM2699GZIU7TZSBHUOL" hidden="1">#REF!</definedName>
    <definedName name="BEx5MB9BR71LZDG7XXQ2EO58JC5F" hidden="1">[71]Table!#REF!</definedName>
    <definedName name="BEx5MJSWQ04VS8WFHCZXYA7ZWU81" hidden="1">#REF!</definedName>
    <definedName name="BEx5MLQZCCXGCOO9OY3XJJEA2JDJ" hidden="1">#REF!</definedName>
    <definedName name="BEx5MLQZM68YQSKARVWTTPINFQ2C" hidden="1">[71]Table!#REF!</definedName>
    <definedName name="BEx5MVXTKNBXHNWTL43C670E4KXC" hidden="1">[71]Table!#REF!</definedName>
    <definedName name="BEx5N4XI4PWB1W9PMZ4O5R0HWTYD" hidden="1">[71]Table!#REF!</definedName>
    <definedName name="BEx5NA68N6FJFX9UJXK4M14U487F" hidden="1">[71]Table!#REF!</definedName>
    <definedName name="BEx5NIKBG2GDJOYGE3WCXKU7YY51" hidden="1">[71]Table!#REF!</definedName>
    <definedName name="BEx5NUEM24ZED9VYADF1LHA31YNV" hidden="1">#REF!</definedName>
    <definedName name="BEx5NV06L5J5IMKGOMGKGJ4PBZCD" hidden="1">[71]Table!#REF!</definedName>
    <definedName name="BEx5NZSSQ6PY99ZX2D7Q9IGOR34W" hidden="1">[71]Table!#REF!</definedName>
    <definedName name="BEx5O3ZUQ2OARA1CDOZ3NC4UE5AA" hidden="1">[71]Table!#REF!</definedName>
    <definedName name="BEx5OAFS0NJ2CB86A02E1JYHMLQ1" hidden="1">[71]Table!#REF!</definedName>
    <definedName name="BEx5OG4RPU8W1ETWDWM234NYYYEN" hidden="1">[71]Table!#REF!</definedName>
    <definedName name="BEx5OHXI4R617RH4NY6VKOI4ZRA2" hidden="1">#REF!</definedName>
    <definedName name="BEx5OL87PVSZSDHUK8KZBXSXHK2L" hidden="1">#REF!</definedName>
    <definedName name="BEx5OP9Y43F99O2IT69MKCCXGL61" hidden="1">[71]Table!#REF!</definedName>
    <definedName name="BEx5OXIKDIYQDT89AL1I005KPLFQ" hidden="1">#REF!</definedName>
    <definedName name="BEx5P9Y9RDXNUAJ6CZ2LHMM8IM7T" hidden="1">[71]Table!#REF!</definedName>
    <definedName name="BEx5PHG040UB6SAJGMT6H4JLV2O8" hidden="1">#REF!</definedName>
    <definedName name="BEx5PHWB2C0D5QLP3BZIP3UO7DIZ" hidden="1">[71]Table!#REF!</definedName>
    <definedName name="BEx5PJP02W68K2E46L5C5YBSNU6T" hidden="1">[71]Table!#REF!</definedName>
    <definedName name="BEx5PLCA8DOMAU315YCS5275L2HS" hidden="1">[71]Table!#REF!</definedName>
    <definedName name="BEx5PRXMZ5M65Z732WNNGV564C2J" hidden="1">[71]Table!#REF!</definedName>
    <definedName name="BEx5PYJ1M7KNW4566RAPKTK159HP" hidden="1">#REF!</definedName>
    <definedName name="BEx5QGT6ZJDVW73MNRC6IUML0GKF" hidden="1">#REF!</definedName>
    <definedName name="BEx5QPSW4IPLH50WSR87HRER05RF" hidden="1">[71]Table!#REF!</definedName>
    <definedName name="BEx73V0EP8EMNRC3EZJJKKVKWQVB" hidden="1">[71]Table!#REF!</definedName>
    <definedName name="BEx741WJHIJVXUX131SBXTVW8D71" hidden="1">[71]Table!#REF!</definedName>
    <definedName name="BEx746ZZ73QHTXKD87X7R3HKC2KM" hidden="1">#REF!</definedName>
    <definedName name="BEx74IZJLRUQ03RCK06W91H2260J" hidden="1">#REF!</definedName>
    <definedName name="BEx74Q6H3O7133AWQXWC21MI2UFT" hidden="1">[71]Table!#REF!</definedName>
    <definedName name="BEx74W6BJ8ENO3J25WNM5H5APKA3" hidden="1">[71]Table!#REF!</definedName>
    <definedName name="BEx755GRRD9BL27YHLH5QWIYLWB7" hidden="1">[71]Table!#REF!</definedName>
    <definedName name="BEx757V4HY4OAGXYAJGM7RJQE3NM" hidden="1">#REF!</definedName>
    <definedName name="BEx759D1D5SXS5ELLZVBI0SXYUNF" hidden="1">[71]Table!#REF!</definedName>
    <definedName name="BEx75BGL4B587TM29E78APZYJUTT" hidden="1">#REF!</definedName>
    <definedName name="BEx75GJZSZHUDN6OOAGQYFUDA2LP" hidden="1">[71]Table!#REF!</definedName>
    <definedName name="BEx75HGCCV5K4UCJWYV8EV9AG5YT" hidden="1">[71]Table!#REF!</definedName>
    <definedName name="BEx75MJT47XEWZSLZAG6IUOQKXIX" hidden="1">#REF!</definedName>
    <definedName name="BEx75PZT8TY5P13U978NVBUXKHT4" hidden="1">[71]Table!#REF!</definedName>
    <definedName name="BEx75T55F7GML8V1DMWL26WRT006" hidden="1">[71]Table!#REF!</definedName>
    <definedName name="BEx75VJGR07JY6UUWURQ4PJ29UKC" hidden="1">[71]Table!#REF!</definedName>
    <definedName name="BEx765A28KL05DU9PG2REPK40UX3" hidden="1">#REF!</definedName>
    <definedName name="BEx76V1XKGBEDZIV9DV1A2YV1JOI" hidden="1">#REF!</definedName>
    <definedName name="BEx7741OUGLA0WJQLQRUJSL4DE00" hidden="1">[71]Table!#REF!</definedName>
    <definedName name="BEx774N83DXLJZ54Q42PWIJZ2DN1" hidden="1">[71]Table!#REF!</definedName>
    <definedName name="BEx779QNIY3061ZV9BR462WKEGRW" hidden="1">[71]Table!#REF!</definedName>
    <definedName name="BEx77G19QU9A95CNHE6QMVSQR2T3" hidden="1">[71]Table!#REF!</definedName>
    <definedName name="BEx77OQ625E4LSEXLQEMAZHPDMMC" hidden="1">#REF!</definedName>
    <definedName name="BEx77P0S3GVMS7BJUL9OWUGJ1B02" hidden="1">[71]Table!#REF!</definedName>
    <definedName name="BEx77QDESURI6WW5582YXSK3A972" hidden="1">[71]Table!#REF!</definedName>
    <definedName name="BEx77VBI9XOPFHKEWU5EHQ9J675Y" hidden="1">[71]Table!#REF!</definedName>
    <definedName name="BEx7809GQOCLHSNH95VOYIX7P1TV" hidden="1">[71]Table!#REF!</definedName>
    <definedName name="BEx780K8XAXUHGVZGZWQ74DK4CI3" hidden="1">[71]Table!#REF!</definedName>
    <definedName name="BEx78226TN58UE0CTY98YEDU0LSL" hidden="1">[71]Table!#REF!</definedName>
    <definedName name="BEx7881ZZBWHRAX6W2GY19J8MGEQ" hidden="1">[71]Table!#REF!</definedName>
    <definedName name="BEx78A5IYYCMR88AXOWEFKVY8371" hidden="1">#REF!</definedName>
    <definedName name="BEx78A5JAWI6EMCWJ7AJWGAH8AMJ" hidden="1">#REF!</definedName>
    <definedName name="BEx78HHRIWDLHQX2LG0HWFRYEL1T" hidden="1">[71]Table!#REF!</definedName>
    <definedName name="BEx78NSKC3OQCQ4WQAIZ6JURE7GW" hidden="1">#REF!</definedName>
    <definedName name="BEx78OOPYID4QYC9KQ8TPDG220E4" hidden="1">#REF!</definedName>
    <definedName name="BEx78QMXZ2P1ZB3HJ9O50DWHCMXR" hidden="1">[71]Table!#REF!</definedName>
    <definedName name="BEx78SFO5VR28677DWZEMDN7G86X" hidden="1">[71]Table!#REF!</definedName>
    <definedName name="BEx78SFOYH1Z0ZDTO47W2M60TW6K" hidden="1">[71]Table!#REF!</definedName>
    <definedName name="BEx79HRD8NL9EMUOALME68ALFZYA" hidden="1">#REF!</definedName>
    <definedName name="BEx79JK3E6JO8MX4O35A5G8NZCC8" hidden="1">[71]Table!#REF!</definedName>
    <definedName name="BEx79OCP4HQ6XP8EWNGEUDLOZBBS" hidden="1">[71]Table!#REF!</definedName>
    <definedName name="BEx79SEAYKUZB0H4LYBCD6WWJBG2" hidden="1">[71]Table!#REF!</definedName>
    <definedName name="BEx79SJRHTLS9PYM69O9BWW1FMJK" hidden="1">[71]Table!#REF!</definedName>
    <definedName name="BEx79YJJLBELICW9F9FRYSCQ101L" hidden="1">[71]Table!#REF!</definedName>
    <definedName name="BEx79YOUHTDD16ZGGUBH3JDBW1VZ" hidden="1">#REF!</definedName>
    <definedName name="BEx79YUC7B0V77FSBGIRCY1BR4VK" hidden="1">[71]Table!#REF!</definedName>
    <definedName name="BEx7A06T3RC2891FUX05G3QPRAUE" hidden="1">[71]Table!#REF!</definedName>
    <definedName name="BEx7A9S3JA1X7FH4CFSQLTZC4691" hidden="1">[71]Table!#REF!</definedName>
    <definedName name="BEx7ABA2C9IWH5VSLVLLLCY62161" hidden="1">[71]Table!#REF!</definedName>
    <definedName name="BEx7AE4LPLX8N85BYB0WCO5S7ZPV" hidden="1">[71]Table!#REF!</definedName>
    <definedName name="BEx7AIMG2IVQGR1OQZJ2JVW907VR" hidden="1">[71]Table!#REF!</definedName>
    <definedName name="BEx7AQV3PGI9EVX19Y61TNZWQD3Z" hidden="1">#REF!</definedName>
    <definedName name="BEx7ARM5WGVVZ34PKWA7WOLBWHO1" hidden="1">#REF!</definedName>
    <definedName name="BEx7ASD1I654MEDCO6GGWA95PXSC" hidden="1">[71]Table!#REF!</definedName>
    <definedName name="BEx7ASYMO87QTI4OGS8RP4M3OLYE" hidden="1">#REF!</definedName>
    <definedName name="BEx7AVCX9S5RJP3NSZ4QM4E6ERDT" hidden="1">[71]Table!#REF!</definedName>
    <definedName name="BEx7AVYIGP0930MV5JEBWRYCJN68" hidden="1">[71]Table!#REF!</definedName>
    <definedName name="BEx7B11YDBMRZG7EYCKJUO3H1Y6F" hidden="1">#REF!</definedName>
    <definedName name="BEx7B3LKPGMDIE1WTF5ZO95GA2PN" hidden="1">#REF!</definedName>
    <definedName name="BEx7B6LH6917TXOSAAQ6U7HVF018" hidden="1">[71]Table!#REF!</definedName>
    <definedName name="BEx7BIQJ5XHOJHZUAVG3KLP0T1HX" hidden="1">#REF!</definedName>
    <definedName name="BEx7BPXFZXJ79FQ0E8AQE21PGVHA" hidden="1">[71]Table!#REF!</definedName>
    <definedName name="BEx7C04AM39DQMC1TIX7CFZ2ADHX" hidden="1">[71]Table!#REF!</definedName>
    <definedName name="BEx7C40F0PQURHPI6YQ39NFIR86Z" hidden="1">[71]Table!#REF!</definedName>
    <definedName name="BEx7C93VR7SYRIJS1JO8YZKSFAW9" hidden="1">[71]Table!#REF!</definedName>
    <definedName name="BEx7CCPC6R1KQQZ2JQU6EFI1G0RM" hidden="1">[71]Table!#REF!</definedName>
    <definedName name="BEx7CIJST9GLS2QD383UK7VUDTGL" hidden="1">[71]Table!#REF!</definedName>
    <definedName name="BEx7CO8T2XKC7GHDSYNAWTZ9L7YR" hidden="1">[71]Table!#REF!</definedName>
    <definedName name="BEx7CTN1DFY00Q23T8JFK6J9CCPL" hidden="1">[71]Table!#REF!</definedName>
    <definedName name="BEx7CW1CF00DO8A36UNC2X7K65C2" hidden="1">[71]Table!#REF!</definedName>
    <definedName name="BEx7CW6NFRL2P4XWP0MWHIYA97KF" hidden="1">[71]Table!#REF!</definedName>
    <definedName name="BEx7D5RWKRS4W71J4NZ6ZSFHPKFT" hidden="1">[71]Table!#REF!</definedName>
    <definedName name="BEx7D8H1TPOX1UN17QZYEV7Q58GA" hidden="1">[71]Table!#REF!</definedName>
    <definedName name="BEx7DD4D7DAI5BN4L7AHWYB979CQ" hidden="1">#REF!</definedName>
    <definedName name="BEx7DGF13H2074LRWFZQ45PZ6JPX" hidden="1">[71]Table!#REF!</definedName>
    <definedName name="BEx7DKWUXEDIISSX4GDD4YYT887F" hidden="1">[71]Table!#REF!</definedName>
    <definedName name="BEx7DMUYR2HC26WW7AOB1TULERMB" hidden="1">[71]Table!#REF!</definedName>
    <definedName name="BEx7DVJTRV44IMJIBFXELE67SZ7S" hidden="1">[71]Table!#REF!</definedName>
    <definedName name="BEx7DVUMFCI5INHMVFIJ44RTTSTT" hidden="1">[71]Table!#REF!</definedName>
    <definedName name="BEx7DXHVQ3XRVZ2H7QO8TYMIA4P9" hidden="1">#REF!</definedName>
    <definedName name="BEx7E2QT2U8THYOKBPXONB1B47WH" hidden="1">[71]Table!#REF!</definedName>
    <definedName name="BEx7E5QP7W6UKO74F5Y0VJ741HS5" hidden="1">[71]Table!#REF!</definedName>
    <definedName name="BEx7E6N29HGH3I47AFB2DCS6MVS6" hidden="1">[71]Table!#REF!</definedName>
    <definedName name="BEx7EBA8IYHQKT7IQAOAML660SYA" hidden="1">[71]Table!#REF!</definedName>
    <definedName name="BEx7EI6C8MCRZFEQYUBE5FSUTIHK" hidden="1">[71]Table!#REF!</definedName>
    <definedName name="BEx7EI6DL1Z6UWLFBXAKVGZTKHWJ" hidden="1">[71]Table!#REF!</definedName>
    <definedName name="BEx7EQKHX7GZYOLXRDU534TT4H64" hidden="1">[71]Table!#REF!</definedName>
    <definedName name="BEx7ETV6L1TM7JSXJIGK3FC6RVZW" hidden="1">[71]Table!#REF!</definedName>
    <definedName name="BEx7EYYLHMBYQTH6I377FCQS7CSX" hidden="1">[71]Table!#REF!</definedName>
    <definedName name="BEx7F3GG2FI10JUMINUOIYICFVD9" hidden="1">#REF!</definedName>
    <definedName name="BEx7F4NMGGTZWR8S7710RWGFG8W2" hidden="1">#REF!</definedName>
    <definedName name="BEx7FBJRLJUZKK1FVSCNP0F4GBYT" hidden="1">#REF!</definedName>
    <definedName name="BEx7FCLG1RYI2SNOU1Y2GQZNZSWA" hidden="1">[71]Table!#REF!</definedName>
    <definedName name="BEx7FEJOQNYA7A6O7YB4SBB1KK73" hidden="1">#REF!</definedName>
    <definedName name="BEx7FIL87TXQSUJ03S7NBB9S4HA5" hidden="1">#REF!</definedName>
    <definedName name="BEx7FN32ZGWOAA4TTH79KINTDWR9" hidden="1">[71]Table!#REF!</definedName>
    <definedName name="BEx7FTOFOYQLDCCOJY1H3JHICFOI" hidden="1">#REF!</definedName>
    <definedName name="BEx7FVMORQ1N6SIECWJVJWT23E6Y" hidden="1">#REF!</definedName>
    <definedName name="BEx7FZ2NBD60FXGNYS120WYBTXA3" hidden="1">#REF!</definedName>
    <definedName name="BEx7G82CKM3NIY1PHNFK28M09PCH" hidden="1">[71]Table!#REF!</definedName>
    <definedName name="BEx7GMG8RQ2YB3WVSLKZZZKKRMV0" hidden="1">#REF!</definedName>
    <definedName name="BEx7GQCIM1W1OR8EP7JKRMYGFHW2" hidden="1">#REF!</definedName>
    <definedName name="BEx7GR3ENYWRXXS5IT0UMEGOLGUH" hidden="1">[71]Table!#REF!</definedName>
    <definedName name="BEx7GSAL6P7TASL8MB63RFST1LJL" hidden="1">[71]Table!#REF!</definedName>
    <definedName name="BEx7GSLEAEDT83F2LWWOC5ZLL5JW" hidden="1">#REF!</definedName>
    <definedName name="BEx7H0JD6I5I8WQLLWOYWY5YWPQE" hidden="1">[71]Table!#REF!</definedName>
    <definedName name="BEx7H14XCXH7WEXEY1HVO53A6AGH" hidden="1">[71]Table!#REF!</definedName>
    <definedName name="BEx7H6ZA84EDCYX9HQKE2VH03R77" hidden="1">#REF!</definedName>
    <definedName name="BEx7H7A3IND3XX895B1NI519TC8J" hidden="1">#REF!</definedName>
    <definedName name="BEx7HFTIA8AC8BR8HKIN81VE1SGW" hidden="1">[71]Table!#REF!</definedName>
    <definedName name="BEx7HGVBEF4LEIF6RC14N3PSU461" hidden="1">[71]Table!#REF!</definedName>
    <definedName name="BEx7HHRP6OIBN749NAR4JO512P36" hidden="1">#REF!</definedName>
    <definedName name="BEx7HQ5T9FZ42QWS09UO4DT42Y0R" hidden="1">[71]Table!#REF!</definedName>
    <definedName name="BEx7HRCZE3CVGON1HV07MT5MNDZ3" hidden="1">[71]Table!#REF!</definedName>
    <definedName name="BEx7HWGE2CANG5M17X4C8YNC3N8F" hidden="1">[71]Table!#REF!</definedName>
    <definedName name="BEx7IBVYN47SFZIA0K4MDKQZNN9V" hidden="1">[71]Table!#REF!</definedName>
    <definedName name="BEx7IJTYZHWYWQ1TQVKRC67VVT77" hidden="1">#REF!</definedName>
    <definedName name="BEx7IV2IJ5WT7UC0UG7WP0WF2JZI" hidden="1">[71]Table!#REF!</definedName>
    <definedName name="BEx7IWV99LM4FB1AXIXRNLT7DZJM" hidden="1">#REF!</definedName>
    <definedName name="BEx7IXGU74GE5E4S6W4Z13AR092Y" hidden="1">[71]Table!#REF!</definedName>
    <definedName name="BEx7J4YL8Q3BI1MLH16YYQ18IJRD" hidden="1">[71]Table!#REF!</definedName>
    <definedName name="BEx7J9B4EOP8JPRQCUQJTYF4X0D6" hidden="1">#REF!</definedName>
    <definedName name="BEx7JBJYIPC87AZQWIQZCE532UZU" hidden="1">#REF!</definedName>
    <definedName name="BEx7JH3HGBPI07OHZ5LFYK0UFZQR" hidden="1">[71]Table!#REF!</definedName>
    <definedName name="BEx7JV194190CNM6WWGQ3UBJ3CHH" hidden="1">[71]Table!#REF!</definedName>
    <definedName name="BEx7K0VL25LF11UTEBHWBIQ4JLM9" hidden="1">#REF!</definedName>
    <definedName name="BEx7K7GZ607XQOGB81A1HINBTGOZ" hidden="1">[71]Table!#REF!</definedName>
    <definedName name="BEx7KEYPBDXSNROH8M6CDCBN6B50" hidden="1">[71]Table!#REF!</definedName>
    <definedName name="BEx7KSAS8BZT6H8OQCZ5DNSTMO07" hidden="1">[71]Table!#REF!</definedName>
    <definedName name="BEx7KWHTBD21COXVI4HNEQH0Z3L8" hidden="1">[71]Table!#REF!</definedName>
    <definedName name="BEx7KXUGRMRSUXCM97Z7VRZQ9JH2" hidden="1">[71]Table!#REF!</definedName>
    <definedName name="BEx7L21IQVP1N1TTQLRMANSSLSLE" hidden="1">[71]Table!#REF!</definedName>
    <definedName name="BEx7L3DZH58ZUVXJY3QMJYM4KE2N" hidden="1">#REF!</definedName>
    <definedName name="BEx7L5C6U8MP6IZ67BD649WQYJEK" hidden="1">[71]Table!#REF!</definedName>
    <definedName name="BEx7L8HEYEVTATR0OG5JJO647KNI" hidden="1">[71]Table!#REF!</definedName>
    <definedName name="BEx7L8XOV64OMS15ZFURFEUXLMWF" hidden="1">[71]Table!#REF!</definedName>
    <definedName name="BEx7MAUI1JJFDIJGDW4RWY5384LY" hidden="1">[71]Table!#REF!</definedName>
    <definedName name="BEx7MJZO3UKAMJ53UWOJ5ZD4GGMQ" hidden="1">[71]Table!#REF!</definedName>
    <definedName name="BEx7MT4MFNXIVQGAT6D971GZW7CA" hidden="1">[71]Table!#REF!</definedName>
    <definedName name="BEx7NI062THZAM6I8AJWTFJL91CS" hidden="1">[71]Table!#REF!</definedName>
    <definedName name="BEx8ZY6UFM571XUE82FQZRNOKP90" hidden="1">#REF!</definedName>
    <definedName name="BEx904S75BPRYMHF0083JF7ES4NG" hidden="1">[71]Table!#REF!</definedName>
    <definedName name="BEx90CVJHW2G83ZSI8F4ZSPTFSPI" hidden="1">#REF!</definedName>
    <definedName name="BEx90HDD4RWF7JZGA8GCGG7D63MG" hidden="1">[71]Table!#REF!</definedName>
    <definedName name="BEx90VGH5H09ON2QXYC9WIIEU98T" hidden="1">[71]Table!#REF!</definedName>
    <definedName name="BEx9175B70QXYAU5A8DJPGZQ46L9" hidden="1">[71]Table!#REF!</definedName>
    <definedName name="BEx91AQQRTV87AO27VWHSFZAD4ZR" hidden="1">[71]Table!#REF!</definedName>
    <definedName name="BEx91L8FLL5CWLA2CDHKCOMGVDZN" hidden="1">[71]Table!#REF!</definedName>
    <definedName name="BEx91OTVH9ZDBC3QTORU8RZX4EOC" hidden="1">[71]Table!#REF!</definedName>
    <definedName name="BEx91QH5JRZKQP1GPN2SQMR3CKAG" hidden="1">[71]Table!#REF!</definedName>
    <definedName name="BEx91ROALDNHO7FI4X8L61RH4UJE" hidden="1">[71]Table!#REF!</definedName>
    <definedName name="BEx91TMID71GVYH0U16QM1RV3PX0" hidden="1">[71]Table!#REF!</definedName>
    <definedName name="BEx91VF2D78PAF337E3L2L81K9W2" hidden="1">[71]Table!#REF!</definedName>
    <definedName name="BEx91YKG5M0ZZDVWNGF80SPL8GUP" hidden="1">#REF!</definedName>
    <definedName name="BEx921PNZ46VORG2VRMWREWIC0SE" hidden="1">[71]Table!#REF!</definedName>
    <definedName name="BEx92C1ZMFWSXLL4PA3HHIGLXY56" hidden="1">[71]Table!#REF!</definedName>
    <definedName name="BEx92DJXEXVC627QL1HYSV2VSHSS" hidden="1">#REF!</definedName>
    <definedName name="BEx92DPEKL5WM5A3CN8674JI0PR3" hidden="1">[71]Table!#REF!</definedName>
    <definedName name="BEx92ER2RMY93TZK0D9L9T3H0GI5" hidden="1">[71]Table!#REF!</definedName>
    <definedName name="BEx92FI04PJT4LI23KKIHRXWJDTT" hidden="1">[71]Table!#REF!</definedName>
    <definedName name="BEx92HR14HQ9D5JXCSPA4SS4RT62" hidden="1">[71]Table!#REF!</definedName>
    <definedName name="BEx92HWA2D6A5EX9MFG68G0NOMSN" hidden="1">[71]Table!#REF!</definedName>
    <definedName name="BEx92PUBDIXAU1FW5ZAXECMAU0LN" hidden="1">[71]Table!#REF!</definedName>
    <definedName name="BEx92S8MHFFIVRQ2YSHZNQGOFUHD" hidden="1">[71]Table!#REF!</definedName>
    <definedName name="BEx935VHGQGAJAXJKSPCC6GC2KIE" hidden="1">#REF!</definedName>
    <definedName name="BEx93B9OULL2YGC896XXYAAJSTRK" hidden="1">[71]Table!#REF!</definedName>
    <definedName name="BEx93EF2OPUY92WSYH0W2RMHNX2M" hidden="1">#REF!</definedName>
    <definedName name="BEx93FRKF99NRT3LH99UTIH7AAYF" hidden="1">[71]Table!#REF!</definedName>
    <definedName name="BEx93M7FSHP50OG34A4W8W8DF12U" hidden="1">[71]Table!#REF!</definedName>
    <definedName name="BEx93OLWY2O3PRA74U41VG5RXT4Q" hidden="1">[71]Table!#REF!</definedName>
    <definedName name="BEx93RWFAF6YJGYUTITVM445C02U" hidden="1">[71]Table!#REF!</definedName>
    <definedName name="BEx93SY9RWG3HUV4YXQKXJH9FH14" hidden="1">[71]Table!#REF!</definedName>
    <definedName name="BEx93TJUX3U0FJDBG6DDSNQ91R5J" hidden="1">[71]Table!#REF!</definedName>
    <definedName name="BEx942UCRHMI4B0US31HO95GSC2X" hidden="1">[71]Table!#REF!</definedName>
    <definedName name="BEx948ZFFQWVIDNG4AZAUGGGEB5U" hidden="1">[71]Table!#REF!</definedName>
    <definedName name="BEx94CKXG92OMURH41SNU6IOHK4J" hidden="1">[71]Table!#REF!</definedName>
    <definedName name="BEx94E8CBMGM9YP8Z0W8OWHAAZH1" hidden="1">#REF!</definedName>
    <definedName name="BEx94GXG30CIVB6ZQN3X3IK6BZXQ" hidden="1">[71]Table!#REF!</definedName>
    <definedName name="BEx94HZ5LURYM9ST744ALV6ZCKYP" hidden="1">[71]Table!#REF!</definedName>
    <definedName name="BEx94IQ75E90YUMWJ9N591LR7DQQ" hidden="1">[71]Table!#REF!</definedName>
    <definedName name="BEx94N7W5T3U7UOE97D6OVIBUCXS" hidden="1">[71]Table!#REF!</definedName>
    <definedName name="BEx955NIAWX5OLAHMTV6QFUZPR30" hidden="1">[71]Table!#REF!</definedName>
    <definedName name="BEx9581TYVI2M5TT4ISDAJV4W7Z6" hidden="1">[71]Table!#REF!</definedName>
    <definedName name="BEx95NHF4RVUE0YDOAFZEIVBYJXD" hidden="1">[71]Table!#REF!</definedName>
    <definedName name="BEx95QBZMG0E2KQ9BERJ861QLYN3" hidden="1">[71]Table!#REF!</definedName>
    <definedName name="BEx95QHBVDN795UNQJLRXG3RDU49" hidden="1">[71]Table!#REF!</definedName>
    <definedName name="BEx95TBVUWV7L7OMFMZDQEXGVHU6" hidden="1">[71]Table!#REF!</definedName>
    <definedName name="BEx95U89DZZSVO39TGS62CX8G9N4" hidden="1">[71]Table!#REF!</definedName>
    <definedName name="BEx9602K2GHNBUEUVT9ONRQU1GMD" hidden="1">[71]Table!#REF!</definedName>
    <definedName name="BEx962BL3Y4LA53EBYI64ZYMZE8U" hidden="1">[71]Table!#REF!</definedName>
    <definedName name="BEx96KR21O7H9R29TN0S45Y3QPUK" hidden="1">[71]Table!#REF!</definedName>
    <definedName name="BEx96SUFKHHFE8XQ6UUO6ILDOXHO" hidden="1">[71]Table!#REF!</definedName>
    <definedName name="BEx96UN4YWXBDEZ1U1ZUIPP41Z7I" hidden="1">[71]Table!#REF!</definedName>
    <definedName name="BEx9706NFOGJWDFFOFDUAFC8NNTP" hidden="1">#REF!</definedName>
    <definedName name="BEx970MYCPJ6DQ44TKLOIGZO5LHH" hidden="1">[71]Table!#REF!</definedName>
    <definedName name="BEx978KSD61YJH3S9DGO050R2EHA" hidden="1">[71]Table!#REF!</definedName>
    <definedName name="BEx97H9O1NAKAPK4MX4PKO34ICL5" hidden="1">[71]Table!#REF!</definedName>
    <definedName name="BEx97HVA5F2I0D6ID81KCUDEQOIH" hidden="1">[71]Table!#REF!</definedName>
    <definedName name="BEx97MNUZQ1Z0AO2FL7XQYVNCPR7" hidden="1">[71]Table!#REF!</definedName>
    <definedName name="BEx97NPQBACJVD9K1YXI08RTW9E2" hidden="1">[71]Table!#REF!</definedName>
    <definedName name="BEx97RWQLXS0OORDCN69IGA58CWU" hidden="1">[71]Table!#REF!</definedName>
    <definedName name="BEx97YNGGDFIXHTMGFL2IHAQX9MI" hidden="1">[71]Table!#REF!</definedName>
    <definedName name="BEx981HW73BUZWT14TBTZHC0ZTJ4" hidden="1">[71]Table!#REF!</definedName>
    <definedName name="BEx9871KU0N99P0900EAK69VFYT2" hidden="1">[71]Table!#REF!</definedName>
    <definedName name="BEx98FL0Y178QIN4TGGBHXRB22MV" hidden="1">[71]Table!#REF!</definedName>
    <definedName name="BEx98IFKNJFGZFLID1YTRFEG1SXY" hidden="1">[71]Table!#REF!</definedName>
    <definedName name="BEx9915UVD4G7RA3IMLFZ0LG3UA2" hidden="1">[71]Table!#REF!</definedName>
    <definedName name="BEx992CZON8AO7U7V88VN1JBO0MG" hidden="1">[71]Table!#REF!</definedName>
    <definedName name="BEx9952469XMFGSPXL7CMXHPJF90" hidden="1">[71]Table!#REF!</definedName>
    <definedName name="BEx99995OO0X4HC0IQDAISYRWAJG" hidden="1">#REF!</definedName>
    <definedName name="BEx99B77I7TUSHRR4HIZ9FU2EIUT" hidden="1">[71]Table!#REF!</definedName>
    <definedName name="BEx99Q6PH5F3OQKCCAAO75PYDEFN" hidden="1">[71]Table!#REF!</definedName>
    <definedName name="BEx99WBYT2D6UUC1PT7A40ENYID4" hidden="1">[71]Table!#REF!</definedName>
    <definedName name="BEx99YFJ8JDPEEEQRABGIA0M020Y" hidden="1">#REF!</definedName>
    <definedName name="BEx99ZRZ4I7FHDPGRAT5VW7NVBPU" hidden="1">[71]Table!#REF!</definedName>
    <definedName name="BEx9ADPRQZSMQBC5ZVK9Y67PRZBV" hidden="1">#REF!</definedName>
    <definedName name="BEx9AKWPNM58M88D1ZL7PKKW6ES3" hidden="1">#REF!</definedName>
    <definedName name="BEx9ARY7F2Q2JQT63RW0CEZQ1WDB" hidden="1">#REF!</definedName>
    <definedName name="BEx9AT5E3ZSHKSOL35O38L8HF9TH" hidden="1">[71]Table!#REF!</definedName>
    <definedName name="BEx9AV8W1FAWF5BHATYEN47X12JN" hidden="1">[71]Table!#REF!</definedName>
    <definedName name="BEx9B8A5186FNTQQNLIO5LK02ABI" hidden="1">[71]Table!#REF!</definedName>
    <definedName name="BEx9B8VR20E2CILU4CDQUQQ9ONXK" hidden="1">[71]Table!#REF!</definedName>
    <definedName name="BEx9B917EUP13X6FQ3NPQL76XM5V" hidden="1">[71]Table!#REF!</definedName>
    <definedName name="BEx9BAJ5WYEQ623HUT9NNCMP3RUG" hidden="1">[71]Table!#REF!</definedName>
    <definedName name="BEx9BAOGUISRQKRB42IUZNSUS3RS" hidden="1">#REF!</definedName>
    <definedName name="BEx9BCBV86NAOTMCAYGOG2K426CC" hidden="1">#REF!</definedName>
    <definedName name="BEx9BYSYW7QCPXS2NAVLFAU5Y2Z2" hidden="1">[71]Table!#REF!</definedName>
    <definedName name="BEx9C17AHM4NMY8G3WK6YQ0T0WDU" hidden="1">#REF!</definedName>
    <definedName name="BEx9C590HJ2O31IWJB73C1HR74AI" hidden="1">[71]Table!#REF!</definedName>
    <definedName name="BEx9CCQRMYYOGIOYTOM73VKDIPS1" hidden="1">[71]Table!#REF!</definedName>
    <definedName name="BEx9CJHG02ADUIJ0WCG5FYLWETIN" hidden="1">#REF!</definedName>
    <definedName name="BEx9CMMSQA4LXHX5RGGTAJ9WVHTY" hidden="1">#REF!</definedName>
    <definedName name="BEx9CTDJ6OYUCCHJVREB4QE71EVB" hidden="1">#REF!</definedName>
    <definedName name="BEx9D1BC9FT19KY0INAABNDBAMR1" hidden="1">[71]Table!#REF!</definedName>
    <definedName name="BEx9DGLRBAA81DUUOT35XR05XLKG" hidden="1">#REF!</definedName>
    <definedName name="BEx9DIZXF9X0GE90ROFYKV6K3PM9" hidden="1">#REF!</definedName>
    <definedName name="BEx9DMLFSSL7XLKYI6OHAT2KJFA4" hidden="1">#REF!</definedName>
    <definedName name="BEx9DN6ZMF18Q39MPMXSDJTZQNJ3" hidden="1">[71]Table!#REF!</definedName>
    <definedName name="BEx9E08EK253W8SNA7NOGR32IG6U" hidden="1">#REF!</definedName>
    <definedName name="BEx9E14TDNSEMI784W0OTIEQMWN6" hidden="1">[71]Table!#REF!</definedName>
    <definedName name="BEx9E2BZ2B1R41FMGJCJ7JLGLUAJ" hidden="1">[71]Table!#REF!</definedName>
    <definedName name="BEx9E2S1LDHWNY3YCSQ6AY2CX2VH" hidden="1">#REF!</definedName>
    <definedName name="BEx9EEGVFGD9P2J88ICA4KVPXY9N" hidden="1">#REF!</definedName>
    <definedName name="BEx9EG9KBJ77M8LEOR9ITOKN5KXY" hidden="1">[71]Table!#REF!</definedName>
    <definedName name="BEx9EHGQHOBSWB60JAPUOVE46FK0" hidden="1">#REF!</definedName>
    <definedName name="BEx9EMK6HAJJMVYZTN5AUIV7O1E6" hidden="1">[71]Table!#REF!</definedName>
    <definedName name="BEx9EQLVZHYQ1TPX7WH3SOWXCZLE" hidden="1">[71]Table!#REF!</definedName>
    <definedName name="BEx9ETLU0EK5LGEM1QCNYN2S8O5F" hidden="1">[71]Table!#REF!</definedName>
    <definedName name="BEx9F0Y2ESUNE3U7TQDLMPE9BO67" hidden="1">[71]Table!#REF!</definedName>
    <definedName name="BEx9F5W18ZGFOKGRE8PR6T1MO6GT" hidden="1">[71]Table!#REF!</definedName>
    <definedName name="BEx9F78N4HY0XFGBQ4UJRD52L1EI" hidden="1">[71]Table!#REF!</definedName>
    <definedName name="BEx9FF16LOQP5QIR4UHW5EIFGQB8" hidden="1">[71]Table!#REF!</definedName>
    <definedName name="BEx9FJTSRCZ3ZXT3QVBJT5NF8T7V" hidden="1">[71]Table!#REF!</definedName>
    <definedName name="BEx9FLRVEKHKYUC14ZMVEXYYH8R8" hidden="1">#REF!</definedName>
    <definedName name="BEx9FRBEEYPS5HLS3XT34AKZN94G" hidden="1">[71]Table!#REF!</definedName>
    <definedName name="BEx9G17GB2V3PQ50QQFW2NROEZT9" hidden="1">#REF!</definedName>
    <definedName name="BEx9G7CR5TW9A0MZMTO6OT20XKWW" hidden="1">[71]Table!#REF!</definedName>
    <definedName name="BEx9G892CF6SM99J007LDYZPPYNL" hidden="1">#REF!</definedName>
    <definedName name="BEx9GDY4D8ZPQJCYFIMYM0V0C51Y" hidden="1">[71]Table!#REF!</definedName>
    <definedName name="BEx9GGY04V0ZWI6O9KZH4KSBB389" hidden="1">[71]Table!#REF!</definedName>
    <definedName name="BEx9GJCC7BWX156MTPY59VC5JN0O" hidden="1">#REF!</definedName>
    <definedName name="BEx9GNOPB6OZ2RH3FCDNJR38RJOS" hidden="1">[71]Table!#REF!</definedName>
    <definedName name="BEx9GNU701BD7YSS9TFG6GMA2Z8A" hidden="1">#REF!</definedName>
    <definedName name="BEx9GUQALUWCD30UKUQGSWW8KBQ7" hidden="1">[71]Table!#REF!</definedName>
    <definedName name="BEx9GY6BVFQGCLMOWVT6PIC9WP5X" hidden="1">[71]Table!#REF!</definedName>
    <definedName name="BEx9GZ2P3FDHKXEBXX2VS0BG2NP2" hidden="1">[71]Table!#REF!</definedName>
    <definedName name="BEx9H04IB14E1437FF2OIRRWBSD7" hidden="1">[71]Table!#REF!</definedName>
    <definedName name="BEx9H5O1KDZJCW91Q29VRPY5YS6P" hidden="1">[71]Table!#REF!</definedName>
    <definedName name="BEx9H8YR0E906F1JXZMBX3LNT004" hidden="1">[71]Table!#REF!</definedName>
    <definedName name="BEx9H9V5D52IFWEZD3I221Z2VYVD" hidden="1">#REF!</definedName>
    <definedName name="BEx9HQHV4N00R3PBTH3QTYPDU3WQ" hidden="1">#REF!</definedName>
    <definedName name="BEx9I8XIG7E5NB48QQHXP23FIN60" hidden="1">[71]Table!#REF!</definedName>
    <definedName name="BEx9IQRF01ATLVK0YE60ARKQJ68L" hidden="1">[71]Table!#REF!</definedName>
    <definedName name="BEx9IT5QNZWKM6YQ5WER0DC2PMMU" hidden="1">[71]Table!#REF!</definedName>
    <definedName name="BEx9IW5MFLXTVCJHVUZTUH93AXOS" hidden="1">[71]Table!#REF!</definedName>
    <definedName name="BEx9IX1ZRFUE85ATW4NGTSACFIOO" hidden="1">#REF!</definedName>
    <definedName name="BEx9IXCSPSZC80YZUPRCYTG326KV" hidden="1">[71]Table!#REF!</definedName>
    <definedName name="BEx9IZR39NHDGOM97H4E6F81RTQW" hidden="1">[71]Table!#REF!</definedName>
    <definedName name="BEx9J1EJIB9UVZKMZ7QHB9U6VVOO" hidden="1">#REF!</definedName>
    <definedName name="BEx9J6CH5E7YZPER7HXEIOIKGPCA" hidden="1">[71]Table!#REF!</definedName>
    <definedName name="BEx9JJTZKVUJAVPTRE0RAVTEH41G" hidden="1">[71]Table!#REF!</definedName>
    <definedName name="BEx9JLBYK239B3F841C7YG1GT7ST" hidden="1">[71]Table!#REF!</definedName>
    <definedName name="BExAW4IIW5D0MDY6TJ3G4FOLPYIR" hidden="1">[71]Table!#REF!</definedName>
    <definedName name="BExAX2TU15VIP65OGKSZD41PMO4N" hidden="1">#REF!</definedName>
    <definedName name="BExAX410NB4F2XOB84OR2197H8M5" hidden="1">[71]Table!#REF!</definedName>
    <definedName name="BExAX8TNG8LQ5Q4904SAYQIPGBSV" hidden="1">[71]Table!#REF!</definedName>
    <definedName name="BExAXEDC2IXZ6Z8R5OUFS8OGJR89" hidden="1">#REF!</definedName>
    <definedName name="BExAXI9K2PJQH4QLETR7MGS2BNZZ" hidden="1">#REF!</definedName>
    <definedName name="BExAXL3ZT02BUZOGSRNS6WGCOV7K" hidden="1">#REF!</definedName>
    <definedName name="BExAXL40LDNIK611AYB1QPTYW9XW" hidden="1">#REF!</definedName>
    <definedName name="BExAY0EAT2LXR5MFGM0DLIB45PLO" hidden="1">[71]Table!#REF!</definedName>
    <definedName name="BExAY9DZDS6RN4F7LPICOBGZ4AF5" hidden="1">#REF!</definedName>
    <definedName name="BExAY9ZJT64UBNSHPOGOXOER0FA5" hidden="1">#REF!</definedName>
    <definedName name="BExAYE6LNIEBR9DSNI5JGNITGKIT" hidden="1">[71]Table!#REF!</definedName>
    <definedName name="BExAYHMLXGGO25P8HYB2S75DEB4F" hidden="1">[71]Table!#REF!</definedName>
    <definedName name="BExAYKXAUWGDOPG952TEJ2UKZKWN" hidden="1">[71]Table!#REF!</definedName>
    <definedName name="BExAYOO9DKXP4BYOJNDXGK1R2ZSV" hidden="1">#REF!</definedName>
    <definedName name="BExAYP9TDTI2MBP6EYE0H39CPMXN" hidden="1">[71]Table!#REF!</definedName>
    <definedName name="BExAYPPWJPWDKU59O051WMGB7O0J" hidden="1">[71]Table!#REF!</definedName>
    <definedName name="BExAYR2JZCJBUH6F1LZC2A7JIVRJ" hidden="1">[71]Table!#REF!</definedName>
    <definedName name="BExAYTGVRD3DLKO75RFPMBKCIWB8" hidden="1">[71]Table!#REF!</definedName>
    <definedName name="BExAYVKDXJJ761HTFFUOH6P2CSF7" hidden="1">#REF!</definedName>
    <definedName name="BExAYY9H9COOT46HJLPVDLTO12UL" hidden="1">[71]Table!#REF!</definedName>
    <definedName name="BExAZCNEGB4JYHC8CZ51KTN890US" hidden="1">[71]Table!#REF!</definedName>
    <definedName name="BExAZFCI302YFYRDJYQDWQQL0Q0O" hidden="1">[71]Table!#REF!</definedName>
    <definedName name="BExAZLHLST9OP89R1HJMC1POQG8H" hidden="1">[71]Table!#REF!</definedName>
    <definedName name="BExAZMDYMIAA7RX1BMCKU1VLBRGY" hidden="1">[71]Table!#REF!</definedName>
    <definedName name="BExAZNFTTSXASHLBAG5O0MNFU583" hidden="1">#REF!</definedName>
    <definedName name="BExAZNL6BHI8DCQWXOX4I2P839UX" hidden="1">[71]Table!#REF!</definedName>
    <definedName name="BExAZRMWSONMCG9KDUM4KAQ7BONM" hidden="1">[71]Table!#REF!</definedName>
    <definedName name="BExAZTFG4SJRG4TW6JXRF7N08JFI" hidden="1">[71]Table!#REF!</definedName>
    <definedName name="BExAZUS4A8OHDZK0MWAOCCCKTH73" hidden="1">[71]Table!#REF!</definedName>
    <definedName name="BExAZX6FECVK3E07KXM2XPYKGM6U" hidden="1">[71]Table!#REF!</definedName>
    <definedName name="BExB012NJ8GASTNNPBRRFTLHIOC9" hidden="1">[71]Table!#REF!</definedName>
    <definedName name="BExB072HHXVMUC0VYNGG48GRSH5Q" hidden="1">[71]Table!#REF!</definedName>
    <definedName name="BExB0FRDEYDEUEAB1W8KD6D965XA" hidden="1">[71]Table!#REF!</definedName>
    <definedName name="BExB0JI6AW2SBX6M4NZZLM6VPC2O" hidden="1">#REF!</definedName>
    <definedName name="BExB0KPCN7YJORQAYUCF4YKIKPMC" hidden="1">[71]Table!#REF!</definedName>
    <definedName name="BExB0OASZZC08FMDYX9HRSM9OXEF" hidden="1">#REF!</definedName>
    <definedName name="BExB0WE4PI3NOBXXVO9CTEN4DIU2" hidden="1">[71]Table!#REF!</definedName>
    <definedName name="BExB10QNIVITUYS55OAEKK3VLJFE" hidden="1">[71]Table!#REF!</definedName>
    <definedName name="BExB12OPX4FIWY3UUQ7N9MXBTXY2" hidden="1">#REF!</definedName>
    <definedName name="BExB12ZHTPYICL0A8RA5MRDZPYAX" hidden="1">#REF!</definedName>
    <definedName name="BExB15ZDRY4CIJ911DONP0KCY9KU" hidden="1">[71]Table!#REF!</definedName>
    <definedName name="BExB16VQY0O0RLZYJFU3OFEONVTE" hidden="1">[71]Table!#REF!</definedName>
    <definedName name="BExB1D6DDDMV7AOB9S4XD45OPKJ3" hidden="1">#REF!</definedName>
    <definedName name="BExB1FKN9YUYJ7B8ZJSMRSJ6ONT6" hidden="1">#REF!</definedName>
    <definedName name="BExB1FKNY2UO4W5FUGFHJOA2WFGG" hidden="1">[71]Table!#REF!</definedName>
    <definedName name="BExB1GMD0PIDGTFBGQOPRWQSP9I4" hidden="1">[71]Table!#REF!</definedName>
    <definedName name="BExB1HIQKUZGEBQ2MPH0TPTAZKIT" hidden="1">#REF!</definedName>
    <definedName name="BExB1I4BK3AB6GEEFY7ZAOON31BO" hidden="1">#REF!</definedName>
    <definedName name="BExB1Q29OO6LNFNT1EQLA3KYE7MX" hidden="1">[71]Table!#REF!</definedName>
    <definedName name="BExB1TNRV5EBWZEHYLHI76T0FVA7" hidden="1">[71]Table!#REF!</definedName>
    <definedName name="BExB1UENFKIO27UN311RA6Q7UZX5" hidden="1">#REF!</definedName>
    <definedName name="BExB1WI6M8I0EEP1ANUQZCFY24EV" hidden="1">[71]Table!#REF!</definedName>
    <definedName name="BExB203OWC9QZA3BYOKQ18L4FUJE" hidden="1">[71]Table!#REF!</definedName>
    <definedName name="BExB2CJHTU7C591BR4WRL5L2F2K6" hidden="1">[71]Table!#REF!</definedName>
    <definedName name="BExB2K1AV4PGNS1O6C7D7AO411AX" hidden="1">[71]Table!#REF!</definedName>
    <definedName name="BExB2O2UYHKI324YE324E1N7FVIB" hidden="1">[71]Table!#REF!</definedName>
    <definedName name="BExB2Q0VJ0MU2URO3JOVUAVHEI3V" hidden="1">[71]Table!#REF!</definedName>
    <definedName name="BExB2V4G4W3DIHZU05TOOTUR2SQF" hidden="1">#REF!</definedName>
    <definedName name="BExB30IP1DNKNQ6PZ5ERUGR5MK4Z" hidden="1">[71]Table!#REF!</definedName>
    <definedName name="BExB35M4M9VQF0DHGYBEA3KV711P" hidden="1">#REF!</definedName>
    <definedName name="BExB406HXCZGNSDPPO8VOG1110ZG" hidden="1">#REF!</definedName>
    <definedName name="BExB442RX0T3L6HUL6X5T21CENW6" hidden="1">[71]Table!#REF!</definedName>
    <definedName name="BExB4ADD0L7417CII901XTFKXD1J" hidden="1">[71]Table!#REF!</definedName>
    <definedName name="BExB4B9PTN6T4CSKH6U5OZ3JFDD8" hidden="1">#REF!</definedName>
    <definedName name="BExB4DO1V1NL2AVK5YE1RSL5RYHL" hidden="1">[71]Table!#REF!</definedName>
    <definedName name="BExB4DYU06HCGRIPBSWRCXK804UM" hidden="1">[71]Table!#REF!</definedName>
    <definedName name="BExB4R5JZFW6A1CMY56N51JV2U9K" hidden="1">#REF!</definedName>
    <definedName name="BExB4Z3EZBGYYI33U0KQ8NEIH8PY" hidden="1">[71]Table!#REF!</definedName>
    <definedName name="BExB541CBB1D8CTY30SOY75V64NO" hidden="1">#REF!</definedName>
    <definedName name="BExB55368XW7UX657ZSPC6BFE92S" hidden="1">[71]Table!#REF!</definedName>
    <definedName name="BExB57MZEPL2SA2ONPK66YFLZWJU" hidden="1">[71]Table!#REF!</definedName>
    <definedName name="BExB5833OAOJ22VK1YK47FHUSVK2" hidden="1">[71]Table!#REF!</definedName>
    <definedName name="BExB58JDIHS42JZT9DJJMKA8QFCO" hidden="1">[71]Table!#REF!</definedName>
    <definedName name="BExB58U5FQC5JWV9CGC83HLLZUZI" hidden="1">[71]Table!#REF!</definedName>
    <definedName name="BExB5EDO9XUKHF74X3HAU2WPPHZH" hidden="1">[71]Table!#REF!</definedName>
    <definedName name="BExB5G6EH68AYEP1UT0GHUEL3SLN" hidden="1">[71]Table!#REF!</definedName>
    <definedName name="BExB5QO30WI9WES28Y2RINNXRHWC" hidden="1">#REF!</definedName>
    <definedName name="BExB5QYVEZWFE5DQVHAM760EV05X" hidden="1">[71]Table!#REF!</definedName>
    <definedName name="BExB5U9IRH14EMOE0YGIE3WIVLFS" hidden="1">[71]Table!#REF!</definedName>
    <definedName name="BExB5VWYMOV6BAIH7XUBBVPU7MMD" hidden="1">[71]Table!#REF!</definedName>
    <definedName name="BExB610DZWIJP1B72U9QM42COH2B" hidden="1">[71]Table!#REF!</definedName>
    <definedName name="BExB6692ZQP36NHHWV7TLSTYCP8G" hidden="1">#REF!</definedName>
    <definedName name="BExB6C3FUAKK9ML5T767NMWGA9YB" hidden="1">[71]Table!#REF!</definedName>
    <definedName name="BExB6C8X6JYRLKZKK17VE3QUNL3D" hidden="1">[71]Table!#REF!</definedName>
    <definedName name="BExB6CZTE0PWILZ6X0SQ2FCCSK0D" hidden="1">#REF!</definedName>
    <definedName name="BExB6HN3QRFPXM71MDUK21BKM7PF" hidden="1">[71]Table!#REF!</definedName>
    <definedName name="BExB6IZMHCZ3LB7N73KD90YB1HBZ" hidden="1">[71]Table!#REF!</definedName>
    <definedName name="BExB6Q6JKBMO3M4WX8XUD0JET6HB" hidden="1">#REF!</definedName>
    <definedName name="BExB719SGNX4Y8NE6JEXC555K596" hidden="1">[71]Table!#REF!</definedName>
    <definedName name="BExB7265DCHKS7V2OWRBXCZTEIW9" hidden="1">[71]Table!#REF!</definedName>
    <definedName name="BExB74PS5P9G0P09Y6DZSCX0FLTJ" hidden="1">[71]Table!#REF!</definedName>
    <definedName name="BExB78RH79J0MIF7H8CAZ0CFE88Q" hidden="1">[71]Table!#REF!</definedName>
    <definedName name="BExB7ELT09HGDVO5BJC1ZY9D09GZ" hidden="1">[71]Table!#REF!</definedName>
    <definedName name="BExB806PAXX70XUTA3ZI7OORD78R" hidden="1">[71]Table!#REF!</definedName>
    <definedName name="BExB8HF4UBVZKQCSRFRUQL2EE6VL" hidden="1">[71]Table!#REF!</definedName>
    <definedName name="BExB8HKHKZ1ORJZUYGG2M4VSCC39" hidden="1">[71]Table!#REF!</definedName>
    <definedName name="BExB8QPH8DC5BESEVPSMBCWVN6PO" hidden="1">[71]Table!#REF!</definedName>
    <definedName name="BExB8U5N0D85YR8APKN3PPKG0FWP" hidden="1">[71]Table!#REF!</definedName>
    <definedName name="BExB9DHI5I2TJ2LXYPM98EE81L27" hidden="1">[71]Table!#REF!</definedName>
    <definedName name="BExB9Q2MZZHBGW8QQKVEYIMJBPIE" hidden="1">[71]Table!#REF!</definedName>
    <definedName name="BExB9S66MFUL9J891R547MSVIVV1" hidden="1">#REF!</definedName>
    <definedName name="BExBA1GON0EZRJ20UYPILAPLNQWM" hidden="1">[71]Table!#REF!</definedName>
    <definedName name="BExBA69ASGYRZW1G1DYIS9QRRTBN" hidden="1">[71]Table!#REF!</definedName>
    <definedName name="BExBA6K42582A14WFFWQ3Q8QQWB6" hidden="1">[71]Table!#REF!</definedName>
    <definedName name="BExBA8I5D4R8R2PYQ1K16TWGTOEP" hidden="1">[71]Table!#REF!</definedName>
    <definedName name="BExBA93PE0DGUUTA7LLSIGBIXWE5" hidden="1">[71]Table!#REF!</definedName>
    <definedName name="BExBAA5LOCPKJOQBVC1E7G95K582" hidden="1">[71]Table!#REF!</definedName>
    <definedName name="BExBAGQYIBV77JKN346FU4VT1MB4" hidden="1">#REF!</definedName>
    <definedName name="BExBAI8X0FKDQJ6YZJQDTTG4ZCWY" hidden="1">[71]Table!#REF!</definedName>
    <definedName name="BExBAKN7XIBAXCF9PCNVS038PCQO" hidden="1">[71]Table!#REF!</definedName>
    <definedName name="BExBAKXZ7PBW3DDKKA5MWC1ZUC7O" hidden="1">[71]Table!#REF!</definedName>
    <definedName name="BExBAO8NLXZXHO6KCIECSFCH3RR0" hidden="1">[71]Table!#REF!</definedName>
    <definedName name="BExBAOOT1KBSIEISN1ADL4RMY879" hidden="1">[71]Table!#REF!</definedName>
    <definedName name="BExBATS6QTKFZ3S66DBSAAJJ1257" hidden="1">#REF!</definedName>
    <definedName name="BExBAVKX8Q09370X1GCZWJ4E91YJ" hidden="1">[71]Table!#REF!</definedName>
    <definedName name="BExBAX2X2ENJYO4QTR5VAIQ86L7B" hidden="1">[71]Table!#REF!</definedName>
    <definedName name="BExBAZ13D3F1DVJQ6YJ8JGUYEYJE" hidden="1">[71]Table!#REF!</definedName>
    <definedName name="BExBB9D9GNURCRZN3NR6UY375OX5" hidden="1">#REF!</definedName>
    <definedName name="BExBBTG649R9I0CT042JLL8LXV18" hidden="1">[71]Table!#REF!</definedName>
    <definedName name="BExBBUCJQRR74Q7GPWDEZXYK2KJL" hidden="1">[71]Table!#REF!</definedName>
    <definedName name="BExBBV8XVMD9CKZY711T0BN7H3PM" hidden="1">[71]Table!#REF!</definedName>
    <definedName name="BExBC6S9JZS9ZX6V7SBKDJ5R3CGN" hidden="1">#REF!</definedName>
    <definedName name="BExBC78HXWXHO3XAB6E8NVTBGLJS" hidden="1">[71]Table!#REF!</definedName>
    <definedName name="BExBCDTV7GTBOTIE9EFJ36EX4FKM" hidden="1">#REF!</definedName>
    <definedName name="BExBCK4H2CF3XDL7AH3W254CWF4R" hidden="1">#REF!</definedName>
    <definedName name="BExBCKKJTIRKC1RZJRTK65HHLX4W" hidden="1">[71]Table!#REF!</definedName>
    <definedName name="BExBCLMEPAN3XXX174TU8SS0627Q" hidden="1">[71]Table!#REF!</definedName>
    <definedName name="BExBCMTEH63P6H1CKWQH2DGVNSVX" hidden="1">#REF!</definedName>
    <definedName name="BExBCQ48Z0EALZR0AHY2OLNV7NYA" hidden="1">#REF!</definedName>
    <definedName name="BExBCRBEYR2KZ8FAQFZ2NHY13WIY" hidden="1">[71]Table!#REF!</definedName>
    <definedName name="BExBCYYG3EN7OT5LRC7551QBL89Q" hidden="1">[71]Table!#REF!</definedName>
    <definedName name="BExBCZUU1UR90PQUCOSYNFQQTXI1" hidden="1">#REF!</definedName>
    <definedName name="BExBD1CR31JE4TBZEMZ6ZNRFIDNP" hidden="1">#REF!</definedName>
    <definedName name="BExBD4I559NXSV6J07Q343TKYMVJ" hidden="1">[71]Table!#REF!</definedName>
    <definedName name="BExBDBZQLTX3OGFYGULQFK5WEZU5" hidden="1">[71]Table!#REF!</definedName>
    <definedName name="BExBDHZI0SD2YPEE4GZ7O7FVSQJO" hidden="1">#REF!</definedName>
    <definedName name="BExBDJS9TUEU8Z84IV59E5V4T8K6" hidden="1">[71]Table!#REF!</definedName>
    <definedName name="BExBDKOMSVH4XMH52CFJ3F028I9R" hidden="1">[71]Table!#REF!</definedName>
    <definedName name="BExBDSRXVZQ0W5WXQMP5XD00GRRL" hidden="1">[71]Table!#REF!</definedName>
    <definedName name="BExBDTDIHS3IA85P49E3FM64KE4B" hidden="1">#REF!</definedName>
    <definedName name="BExBDUVGK3E1J4JY9ZYTS7V14BLY" hidden="1">[71]Table!#REF!</definedName>
    <definedName name="BExBDWDG2GXBTEGBOQMQLB38QUEV" hidden="1">#REF!</definedName>
    <definedName name="BExBDZITI2UCDSH0V24NITQG9SFA" hidden="1">#REF!</definedName>
    <definedName name="BExBE162OSBKD30I7T1DKKPT3I9I" hidden="1">[71]Table!#REF!</definedName>
    <definedName name="BExBE4M6YL512JJD7QCT5NHC893P" hidden="1">#REF!</definedName>
    <definedName name="BExBEC9ATLQZF86W1M3APSM4HEOH" hidden="1">[71]Table!#REF!</definedName>
    <definedName name="BExBEYFQJE9YK12A6JBMRFKEC7RN" hidden="1">[71]Table!#REF!</definedName>
    <definedName name="BExBF0U1PNBWLGLVVPNYEZHKB0ON" hidden="1">#REF!</definedName>
    <definedName name="BExBF3TXJTJ52WTH5JS1IEEUKRWA" hidden="1">#REF!</definedName>
    <definedName name="BExBG1ED81J2O4A2S5F5Y3BPHMCR" hidden="1">[71]Table!#REF!</definedName>
    <definedName name="BExCRLIHS7466WFJ3RPIUGGXYESZ" hidden="1">[71]Table!#REF!</definedName>
    <definedName name="BExCRRIBGG57IJ1DUG0GCSPL72DO" hidden="1">#REF!</definedName>
    <definedName name="BExCS078RE3CUATM8A8NCC0WWHGC" hidden="1">#REF!</definedName>
    <definedName name="BExCS1EDDUEAEWHVYXHIP9I1WCJH" hidden="1">[71]Table!#REF!</definedName>
    <definedName name="BExCS6SLRCBH006GNRE27HFRHP40" hidden="1">[71]Table!#REF!</definedName>
    <definedName name="BExCS7ZPMHFJ4UJDAL8CQOLSZ13B" hidden="1">[71]Table!#REF!</definedName>
    <definedName name="BExCS8AK56EGLVH6N5Y7DAAJ2HL9" hidden="1">#REF!</definedName>
    <definedName name="BExCS8W4NJUZH9S1CYB6XSDLEPBW" hidden="1">[71]Table!#REF!</definedName>
    <definedName name="BExCSAE1M6G20R41J0Y24YNN0YC1" hidden="1">[71]Table!#REF!</definedName>
    <definedName name="BExCSAOUZOYKHN7HV511TO8VDJ02" hidden="1">[71]Table!#REF!</definedName>
    <definedName name="BExCSGZG9G2SOKYYBCQF48XUIYCJ" hidden="1">#REF!</definedName>
    <definedName name="BExCSMOFTXSUEC1T46LR1UPYRCX5" hidden="1">[71]Table!#REF!</definedName>
    <definedName name="BExCSSDG3TM6TPKS19E9QYJEELZ6" hidden="1">[71]Table!#REF!</definedName>
    <definedName name="BExCSZV7U67UWXL2HKJNM5W1E4OO" hidden="1">[71]Table!#REF!</definedName>
    <definedName name="BExCT4NSDT61OCH04Y2QIFIOP75H" hidden="1">[71]Table!#REF!</definedName>
    <definedName name="BExCTW8G3VCZ55S09HTUGXKB1P2M" hidden="1">[71]Table!#REF!</definedName>
    <definedName name="BExCTYS2KX0QANOLT8LGZ9WV3S3T" hidden="1">[71]Table!#REF!</definedName>
    <definedName name="BExCTZZ9JNES4EDHW97NP0EGQALX" hidden="1">[71]Table!#REF!</definedName>
    <definedName name="BExCU0A1V6NMZQ9ASYJ8QIVQ5UR2" hidden="1">[71]Table!#REF!</definedName>
    <definedName name="BExCU16FAFHSYEENQXBNLERR7V3K" hidden="1">#REF!</definedName>
    <definedName name="BExCU2834920JBHSPCRC4UF80OLL" hidden="1">[71]Table!#REF!</definedName>
    <definedName name="BExCU8O54I3P3WRYWY1CRP3S78QY" hidden="1">[71]Table!#REF!</definedName>
    <definedName name="BExCUD60H1UMM2E28QIX022PMAO3" hidden="1">#REF!</definedName>
    <definedName name="BExCUDRJO23YOKT8GPWOVQ4XEHF5" hidden="1">[71]Table!#REF!</definedName>
    <definedName name="BExCUPAWHM0P4BSKFZ5SJKV1ERM7" hidden="1">#REF!</definedName>
    <definedName name="BExCUPAXFR16YMWL30ME3F3BSRDZ" hidden="1">[71]Table!#REF!</definedName>
    <definedName name="BExCUR94DHCE47PUUWEMT5QZOYR2" hidden="1">[71]Table!#REF!</definedName>
    <definedName name="BExCUW1Q2AR1JX2Z1B9CGJ6H60GY" hidden="1">#REF!</definedName>
    <definedName name="BExCUW1RF5RHW7OK9J4GFUGR30IK" hidden="1">#REF!</definedName>
    <definedName name="BExCV634L7SVHGB0UDDTRRQ2Q72H" hidden="1">[71]Table!#REF!</definedName>
    <definedName name="BExCVBXG4TTE2ERW52ZA09FBTDH2" hidden="1">#REF!</definedName>
    <definedName name="BExCVBXGSXT9FWJRG62PX9S1RK83" hidden="1">[71]Table!#REF!</definedName>
    <definedName name="BExCVHBNLOHNFS0JAV3I1XGPNH9W" hidden="1">[71]Table!#REF!</definedName>
    <definedName name="BExCVI86R31A2IOZIEBY1FJLVILD" hidden="1">[71]Table!#REF!</definedName>
    <definedName name="BExCVKGZXE0I9EIXKBZVSGSEY2RR" hidden="1">[71]Table!#REF!</definedName>
    <definedName name="BExCVKH0KFLY4D0IVRFGVTJYRXFX" hidden="1">#REF!</definedName>
    <definedName name="BExCVRD6UP500ZFMQEIHHBEP0IXH" hidden="1">#REF!</definedName>
    <definedName name="BExCVV44WY5807WGMTGKPW0GT256" hidden="1">[71]Table!#REF!</definedName>
    <definedName name="BExCVWLXVAKW0MGL9EAXK4DRRB6T" hidden="1">#REF!</definedName>
    <definedName name="BExCVZ5PN4V6MRBZ04PZJW3GEF8S" hidden="1">[71]Table!#REF!</definedName>
    <definedName name="BExCW13R0GWJYGXZBNCPAHQN4NR2" hidden="1">[71]Table!#REF!</definedName>
    <definedName name="BExCW3CRBI19WT6AU187VGNOD8M7" hidden="1">#REF!</definedName>
    <definedName name="BExCW9Y5HWU4RJTNX74O6L24VGCK" hidden="1">[71]Table!#REF!</definedName>
    <definedName name="BExCWPDPESGZS07QGBLSBWDNVJLZ" hidden="1">[71]Table!#REF!</definedName>
    <definedName name="BExCWTVKHIVCRHF8GC39KI58YM5K" hidden="1">[71]Table!#REF!</definedName>
    <definedName name="BExCWX69ER7R6C6VGOZAPRGXJR2R" hidden="1">#REF!</definedName>
    <definedName name="BExCX2KGRZBRVLZNM8SUSIE6A0RL" hidden="1">[71]Table!#REF!</definedName>
    <definedName name="BExCX3X451T70LZ1VF95L7W4Y4TM" hidden="1">[71]Table!#REF!</definedName>
    <definedName name="BExCX4NZ2N1OUGXM7EV0U7VULJMM" hidden="1">[71]Table!#REF!</definedName>
    <definedName name="BExCXAYLA3TMOHIRCEXCXXUSNOKZ" hidden="1">#REF!</definedName>
    <definedName name="BExCXC0EIRZGKHGFWVH6BZGZKSL5" hidden="1">#REF!</definedName>
    <definedName name="BExCXILMURGYMAH6N5LF5DV6K3GM" hidden="1">[71]Table!#REF!</definedName>
    <definedName name="BExCXQUFBMXQ1650735H48B1AZT3" hidden="1">[71]Table!#REF!</definedName>
    <definedName name="BExCY2DQO9VLA77Q7EG3T0XNXX4F" hidden="1">[71]Table!#REF!</definedName>
    <definedName name="BExCY4H9JMPB090TG2SILY28IPCR" hidden="1">#REF!</definedName>
    <definedName name="BExCY6VMJ68MX3C981R5Q0BX5791" hidden="1">[71]Table!#REF!</definedName>
    <definedName name="BExCYAH2SAZCPW6XCB7V7PMMCAWO" hidden="1">[71]Table!#REF!</definedName>
    <definedName name="BExCYJBB52X8B3AREHCC1L5QNPX7" hidden="1">[71]Table!#REF!</definedName>
    <definedName name="BExCYK7MZ56O5XIV8T5XIE9VBQXN" hidden="1">#REF!</definedName>
    <definedName name="BExCYPRC5HJE6N2XQTHCT6NXGP8N" hidden="1">[71]Table!#REF!</definedName>
    <definedName name="BExCYSGGJ2B12KGCJK9MPKNIRBHA" hidden="1">[71]Table!#REF!</definedName>
    <definedName name="BExCYUK0I3UEXZNFDW71G6Z6D8XR" hidden="1">[71]Table!#REF!</definedName>
    <definedName name="BExCZBHJ4ZDFD4N4ZS7VAL7FA7P7" hidden="1">#REF!</definedName>
    <definedName name="BExCZFZCXMLY5DWESYJ9NGTJYQ8M" hidden="1">[71]Table!#REF!</definedName>
    <definedName name="BExCZJ4P8WS0BDT31WDXI0ROE7D6" hidden="1">[71]Table!#REF!</definedName>
    <definedName name="BExCZKH6NI0EE02L995IFVBD1J59" hidden="1">[71]Table!#REF!</definedName>
    <definedName name="BExCZNRWFGG1SN1TAKAHPB1VI5OF" hidden="1">[71]Table!#REF!</definedName>
    <definedName name="BExCZUD9FEOJBKDJ51Z3JON9LKJ8" hidden="1">[71]Table!#REF!</definedName>
    <definedName name="BExD0508DAALLU00PHFPBC8SRRKT" hidden="1">[71]Table!#REF!</definedName>
    <definedName name="BExD06SXR2OPV4282WTX6ARRQ4JS" hidden="1">#REF!</definedName>
    <definedName name="BExD0HALIN0JR4JTPGDEVAEE5EX5" hidden="1">[71]Table!#REF!</definedName>
    <definedName name="BExD0LCCDPG16YLY5WQSZF1XI5DA" hidden="1">[71]Table!#REF!</definedName>
    <definedName name="BExD0RMWSB4TRECEHTH6NN4K9DFZ" hidden="1">[71]Table!#REF!</definedName>
    <definedName name="BExD0U6KG10QGVDI1XSHK0J10A2V" hidden="1">[71]Table!#REF!</definedName>
    <definedName name="BExD0WQ71JYMUDXQTQEITA6DXV3F" hidden="1">#REF!</definedName>
    <definedName name="BExD13RUIBGRXDL4QDZ305UKUR12" hidden="1">[71]Table!#REF!</definedName>
    <definedName name="BExD14DETV5R4OOTMAXD5NAKWRO3" hidden="1">[71]Table!#REF!</definedName>
    <definedName name="BExD189NLCZ0MV1E8GXPW23W160D" hidden="1">#REF!</definedName>
    <definedName name="BExD1OAU9OXQAZA4D70HP72CU6GB" hidden="1">[71]Table!#REF!</definedName>
    <definedName name="BExD1UW7MG1VXKZER8AX3TWDDPON" hidden="1">#REF!</definedName>
    <definedName name="BExD1Y1JV61416YA1XRQHKWPZIE7" hidden="1">[71]Table!#REF!</definedName>
    <definedName name="BExD2CFHIRMBKN5KXE5QP4XXEWFS" hidden="1">[71]Table!#REF!</definedName>
    <definedName name="BExD2DMHH1HWXQ9W0YYMDP8AAX8Q" hidden="1">[71]Table!#REF!</definedName>
    <definedName name="BExD2HTPC7IWBAU6OSQ67MQA8BYZ" hidden="1">[71]Table!#REF!</definedName>
    <definedName name="BExD2MRMSOCW29ZLJ226FVCE2K34" hidden="1">#REF!</definedName>
    <definedName name="BExD2RK9LE7I985N677G3WNH5DIV" hidden="1">#REF!</definedName>
    <definedName name="BExD363H2VGFIQUCE6LS4AC5J0ZT" hidden="1">[71]Table!#REF!</definedName>
    <definedName name="BExD37W7YUULHO5DGYRP7KYM65NC" hidden="1">#REF!</definedName>
    <definedName name="BExD3A588E939V61P1XEW0FI5Q0S" hidden="1">[71]Table!#REF!</definedName>
    <definedName name="BExD3CJJDKVR9M18XI3WDZH80WL6" hidden="1">[71]Table!#REF!</definedName>
    <definedName name="BExD3ESD9WYJIB3TRDPJ1CKXRAVL" hidden="1">[71]Table!#REF!</definedName>
    <definedName name="BExD3F368X5S25MWSUNIV57RDB57" hidden="1">[71]Table!#REF!</definedName>
    <definedName name="BExD3IJ5IT335SOSNV9L85WKAOSI" hidden="1">[71]Table!#REF!</definedName>
    <definedName name="BExD3KBVUY57GMMQTOFEU6S6G1AY" hidden="1">[71]Table!#REF!</definedName>
    <definedName name="BExD3NMR7AW2Z6V8SC79VQR37NA6" hidden="1">[71]Table!#REF!</definedName>
    <definedName name="BExD3PKTT0MHJPK56ADYPFIYXKO7" hidden="1">#REF!</definedName>
    <definedName name="BExD3QXA2UQ2W4N7NYLUEOG40BZB" hidden="1">[71]Table!#REF!</definedName>
    <definedName name="BExD3U2N041TEJ7GCN005UTPHNXY" hidden="1">[71]Table!#REF!</definedName>
    <definedName name="BExD40O0CFTNJFOFMMM1KH0P7BUI" hidden="1">[71]Table!#REF!</definedName>
    <definedName name="BExD47UZN79E7UZ1PF13H1AL03VT" hidden="1">#REF!</definedName>
    <definedName name="BExD4B5OJKUPJMFR7AZJGR6UVR3E" hidden="1">#REF!</definedName>
    <definedName name="BExD4BR9HJ3MWWZ5KLVZWX9FJAUS" hidden="1">[71]Table!#REF!</definedName>
    <definedName name="BExD4F1WTKT3H0N9MF4H1LX7MBSY" hidden="1">[71]Table!#REF!</definedName>
    <definedName name="BExD4H5GQWXBS6LUL3TSP36DVO38" hidden="1">[71]Table!#REF!</definedName>
    <definedName name="BExD4JJSS3QDBLABCJCHD45SRNPI" hidden="1">[71]Table!#REF!</definedName>
    <definedName name="BExD4R1I0MKF033I5LPUYIMTZ6E8" hidden="1">[71]Table!#REF!</definedName>
    <definedName name="BExD4RHMHOHG2WM6HI950PSP13F8" hidden="1">#REF!</definedName>
    <definedName name="BExD50MT3M6XZLNUP9JL93EG6D9R" hidden="1">[71]Table!#REF!</definedName>
    <definedName name="BExD5EV7KDSVF1CJT38M4IBPFLPY" hidden="1">[71]Table!#REF!</definedName>
    <definedName name="BExD5FRK547OESJRYAW574DZEZ7J" hidden="1">[71]Table!#REF!</definedName>
    <definedName name="BExD5I5X2YA2YNCTCDSMEL4CWF4N" hidden="1">[71]Table!#REF!</definedName>
    <definedName name="BExD5P7D7B3TCMJQY4TM56KCPB73" hidden="1">#REF!</definedName>
    <definedName name="BExD5QUSRFJWRQ1ZM50WYLCF74DF" hidden="1">[71]Table!#REF!</definedName>
    <definedName name="BExD5SSUIF6AJQHBHK8PNMFBPRYB" hidden="1">[71]Table!#REF!</definedName>
    <definedName name="BExD623C9LRX18BE0W2V6SZLQUXX" hidden="1">[71]Table!#REF!</definedName>
    <definedName name="BExD6BZF6UGC8YXEZJ8URJDY0HUJ" hidden="1">#REF!</definedName>
    <definedName name="BExD6CQA7UMJBXV7AIFAIHUF2ICX" hidden="1">[71]Table!#REF!</definedName>
    <definedName name="BExD6FKVK8WJWNYPVENR7Q8Q30PK" hidden="1">[71]Table!#REF!</definedName>
    <definedName name="BExD6GMP0LK8WKVWMIT1NNH8CHLF" hidden="1">[71]Table!#REF!</definedName>
    <definedName name="BExD6H2TE0WWAUIWVSSCLPZ6B88N" hidden="1">[71]Table!#REF!</definedName>
    <definedName name="BExD6XV0BDU8LPQPWSKHU0XX0UPR" hidden="1">#REF!</definedName>
    <definedName name="BExD71LTOE015TV5RSAHM8NT8GVW" hidden="1">[71]Table!#REF!</definedName>
    <definedName name="BExD73USXVADC7EHGHVTQNCT06ZA" hidden="1">[71]Table!#REF!</definedName>
    <definedName name="BExD7CE8ZR0EL3ZQP0AYQ5XQUH9L" hidden="1">#REF!</definedName>
    <definedName name="BExD7GAIGULTB3YHM1OS9RBQOTEC" hidden="1">[71]Table!#REF!</definedName>
    <definedName name="BExD7GAIHX094KROB46WFTL2XBWL" hidden="1">#REF!</definedName>
    <definedName name="BExD7IE1DHIS52UFDCTSKPJQNRD5" hidden="1">[71]Table!#REF!</definedName>
    <definedName name="BExD7IUBGUWHYC9UNZ1IY5XFYKQN" hidden="1">[71]Table!#REF!</definedName>
    <definedName name="BExD7IZMKM0QIFE7EV1NYL6EZVJZ" hidden="1">#REF!</definedName>
    <definedName name="BExD7JQOJ35HGL8U2OCEI2P2JT7I" hidden="1">[71]Table!#REF!</definedName>
    <definedName name="BExD7KSDKNDNH95NDT3S7GM3MUU2" hidden="1">[71]Table!#REF!</definedName>
    <definedName name="BExD7SVOH5J3ZVHK9KI2N1XE0CC3" hidden="1">#REF!</definedName>
    <definedName name="BExD7V4PCVR1ACVPOJXKJ4CSROIX" hidden="1">#REF!</definedName>
    <definedName name="BExD7Z0SLOQ6VOMCWULEQHED1TFS" hidden="1">#REF!</definedName>
    <definedName name="BExD819S39VUTMASCBMYI883THJ3" hidden="1">#REF!</definedName>
    <definedName name="BExD8CYKX2WGEDSW6KFP6MND1PM0" hidden="1">#REF!</definedName>
    <definedName name="BExD8H5MGJFMK4HK6DOAGTFYV6JT" hidden="1">#REF!</definedName>
    <definedName name="BExD8H5O087KQVWIVPUUID5VMGMS" hidden="1">[71]Table!#REF!</definedName>
    <definedName name="BExD8KWFYVMYYY2YJ34JT4QNLLTE" hidden="1">#REF!</definedName>
    <definedName name="BExD8OCLZMFN5K3VZYI4Q4ITVKUA" hidden="1">[71]Table!#REF!</definedName>
    <definedName name="BExD93C1R6LC0631ECHVFYH0R0PD" hidden="1">[71]Table!#REF!</definedName>
    <definedName name="BExD97TXIO0COVNN4OH3DEJ33YLM" hidden="1">[71]Table!#REF!</definedName>
    <definedName name="BExD99RZ1RFIMK6O1ZHSPJ68X9Y5" hidden="1">[71]Table!#REF!</definedName>
    <definedName name="BExD9IMBI0P6S6QRAXHE26HMK86D" hidden="1">#REF!</definedName>
    <definedName name="BExD9L0ID3VSOU609GKWYTA5BFMA" hidden="1">[71]Table!#REF!</definedName>
    <definedName name="BExD9M7SEMG0JK2FUTTZXWIEBTKB" hidden="1">[71]Table!#REF!</definedName>
    <definedName name="BExD9MNYBYB1AICQL5165G472IE2" hidden="1">[71]Table!#REF!</definedName>
    <definedName name="BExD9PNSYT7GASEGUVL48MUQ02WO" hidden="1">[71]Table!#REF!</definedName>
    <definedName name="BExD9TK2MIWFH5SKUYU9ZKF4NPHQ" hidden="1">[71]Table!#REF!</definedName>
    <definedName name="BExDA6LD9061UULVKUUI4QP8SK13" hidden="1">[71]Table!#REF!</definedName>
    <definedName name="BExDAGMVMNLQ6QXASB9R6D8DIT12" hidden="1">[71]Table!#REF!</definedName>
    <definedName name="BExDAYBHU9ADLXI8VRC7F608RVGM" hidden="1">[71]Table!#REF!</definedName>
    <definedName name="BExDB39GNDHCPPB7U2PZQO5TJ1OI" hidden="1">#REF!</definedName>
    <definedName name="BExDBDR1XR0FV0CYUCB2OJ7CJCZU" hidden="1">[71]Table!#REF!</definedName>
    <definedName name="BExDBECNFJKO0HIOIKTWDCSWP755" hidden="1">#REF!</definedName>
    <definedName name="BExDBI8WRY61SHXKAT4UFXLB15E8" hidden="1">#REF!</definedName>
    <definedName name="BExDBZBW3EHQF6J0XXIT3ZMXPL8C" hidden="1">#REF!</definedName>
    <definedName name="BExDC7F818VN0S18ID7XRCRVYPJ4" hidden="1">[71]Table!#REF!</definedName>
    <definedName name="BExDCL7K96PC9VZYB70ZW3QPVIJE" hidden="1">[71]Table!#REF!</definedName>
    <definedName name="BExDCP3UZ3C2O4C1F7KMU0Z9U32N" hidden="1">[71]Table!#REF!</definedName>
    <definedName name="BExENRJDC2MGQRJ6EHLAWX5I4SRS" hidden="1">#REF!</definedName>
    <definedName name="BExEOBX3WECDMYCV9RLN49APTXMM" hidden="1">[71]Table!#REF!</definedName>
    <definedName name="BExEP4E4F36662JDI0TOD85OP7X9" hidden="1">[71]Table!#REF!</definedName>
    <definedName name="BExEP7388TKNL6FEJW00XN7FHEUG" hidden="1">#REF!</definedName>
    <definedName name="BExEPN9VIYI0FVL0HLZQXJFO6TT0" hidden="1">[71]Table!#REF!</definedName>
    <definedName name="BExEPYT6VDSMR8MU2341Q5GM2Y9V" hidden="1">[71]Table!#REF!</definedName>
    <definedName name="BExEQ2ENYLMY8K1796XBB31CJHNN" hidden="1">[71]Table!#REF!</definedName>
    <definedName name="BExEQ2PFE4N40LEPGDPS90WDL6BN" hidden="1">[71]Table!#REF!</definedName>
    <definedName name="BExEQ2PFURT24NQYGYVE8NKX1EGA" hidden="1">[71]Table!#REF!</definedName>
    <definedName name="BExEQB8ZWXO6IIGOEPWTLOJGE2NR" hidden="1">[71]Table!#REF!</definedName>
    <definedName name="BExEQBZX0EL6LIKPY01197ACK65H" hidden="1">[71]Table!#REF!</definedName>
    <definedName name="BExEQD73QE34MW57L1HFXSTB7QEG" hidden="1">#REF!</definedName>
    <definedName name="BExEQDXZALJLD4OBF74IKZBR13SR" hidden="1">[71]Table!#REF!</definedName>
    <definedName name="BExEQFLE2RPWGMWQAI4JMKUEFRPT" hidden="1">[71]Table!#REF!</definedName>
    <definedName name="BExEQTZAP8R69U31W4LKGTKKGKQE" hidden="1">[71]Table!#REF!</definedName>
    <definedName name="BExER2O72H1F9WV6S1J04C15PXX7" hidden="1">[71]Table!#REF!</definedName>
    <definedName name="BExERAWVCNXZMKILLJ8XK0E424RN" hidden="1">[71]Table!#REF!</definedName>
    <definedName name="BExERCETL5ZVXSS6EENB85QCSRYG" hidden="1">#REF!</definedName>
    <definedName name="BExERIUTB21WQ9WVQXUCDCGSH23E" hidden="1">#REF!</definedName>
    <definedName name="BExERRUIKIOATPZ9U4HQ0V52RJAU" hidden="1">[71]Table!#REF!</definedName>
    <definedName name="BExERSANFNM1O7T65PC5MJ301YET" hidden="1">[71]Table!#REF!</definedName>
    <definedName name="BExERSLFEDXNMOLAZ2VOI6VVJCBW" hidden="1">#REF!</definedName>
    <definedName name="BExERTHSUHI2LOXKBEM9AI47WVVZ" hidden="1">#REF!</definedName>
    <definedName name="BExERWCEBKQRYWRQLYJ4UCMMKTHG" hidden="1">[71]Table!#REF!</definedName>
    <definedName name="BExERWSHS5678NWP0NM8J09K2OGY" hidden="1">#REF!</definedName>
    <definedName name="BExES44RHHDL3V7FLV6M20834WF1" hidden="1">[71]Table!#REF!</definedName>
    <definedName name="BExES4A7VE2X3RYYTVRLKZD4I7WU" hidden="1">[71]Table!#REF!</definedName>
    <definedName name="BExES6ZC8R7PHJ21OVJFLIR7DY30" hidden="1">[71]Table!#REF!</definedName>
    <definedName name="BExESMKD95A649M0WRSG6CXXP326" hidden="1">[71]Table!#REF!</definedName>
    <definedName name="BExESR27ZXJG5VMY4PR9D940VS7T" hidden="1">[71]Table!#REF!</definedName>
    <definedName name="BExESZ03KXL8DQ2591HLR56ZML94" hidden="1">[71]Table!#REF!</definedName>
    <definedName name="BExESZAW5N443NRTKIP59OEI1CR6" hidden="1">[71]Table!#REF!</definedName>
    <definedName name="BExET3HXQ60A4O2OLKX8QNXRI6LQ" hidden="1">[71]Table!#REF!</definedName>
    <definedName name="BExETA3B1FCIOA80H94K90FWXQKE" hidden="1">[71]Table!#REF!</definedName>
    <definedName name="BExETAZOYT4CJIT8RRKC9F2HJG1D" hidden="1">[71]Table!#REF!</definedName>
    <definedName name="BExETF6QD5A9GEINE1KZRRC2LXWM" hidden="1">[71]Table!#REF!</definedName>
    <definedName name="BExETQ9XRXLUACN82805SPSPNKHI" hidden="1">[71]Table!#REF!</definedName>
    <definedName name="BExETQFFLH766OHX0PD3NEIK0DIF" hidden="1">#REF!</definedName>
    <definedName name="BExETR0YRMOR63E6DHLEHV9QVVON" hidden="1">[71]Table!#REF!</definedName>
    <definedName name="BExETVDCXGPYA4OP2UI1URTJ60TK" hidden="1">#REF!</definedName>
    <definedName name="BExETVTGY38YXYYF7N73OYN6FYY3" hidden="1">[71]Table!#REF!</definedName>
    <definedName name="BExEUGHYKXEMCMHS8PSAD1DJ6729" hidden="1">#REF!</definedName>
    <definedName name="BExEUM6Y5MUDV2WYYY9ICV8796JQ" hidden="1">#REF!</definedName>
    <definedName name="BExEUNE4T242Y59C6MS28MXEUGCP" hidden="1">[71]Table!#REF!</definedName>
    <definedName name="BExEUTOOSAR1CJ6S2O9NTTQMWXNZ" hidden="1">#REF!</definedName>
    <definedName name="BExEV2TP7NA3ZR6RJGH5ER370OUM" hidden="1">[71]Table!#REF!</definedName>
    <definedName name="BExEV69USLNYO2QRJRC0J92XUF00" hidden="1">[71]Table!#REF!</definedName>
    <definedName name="BExEV6KNTQOCFD7GV726XQEVQ7R6" hidden="1">[71]Table!#REF!</definedName>
    <definedName name="BExEV6VGM4POO9QT9KH3QA3VYCWM" hidden="1">[71]Table!#REF!</definedName>
    <definedName name="BExEVAM8BLTWVS6IMVJWDOZBQK9R" hidden="1">#REF!</definedName>
    <definedName name="BExEVET98G3FU6QBF9LHYWSAMV0O" hidden="1">[71]Table!#REF!</definedName>
    <definedName name="BExEVL3UZ22W55ZRF3F0J21PKQLX" hidden="1">#REF!</definedName>
    <definedName name="BExEVNCUT0PDUYNJH7G6BSEWZOT2" hidden="1">[71]Table!#REF!</definedName>
    <definedName name="BExEVPGF4V5J0WQRZKUM8F9TTKZJ" hidden="1">[71]Table!#REF!</definedName>
    <definedName name="BExEVVLIEVWYRF2UUC1H0H5QU1CP" hidden="1">[71]Table!#REF!</definedName>
    <definedName name="BExEVWCKO8T84GW9Z3X47915XKSH" hidden="1">[71]Table!#REF!</definedName>
    <definedName name="BExEVZSJWMZ5L2ZE7AZC57CXKW6T" hidden="1">[71]Table!#REF!</definedName>
    <definedName name="BExEW0JL1GFFCXMDGW54CI7Y8FZN" hidden="1">[71]Table!#REF!</definedName>
    <definedName name="BExEW6357VV6LVZCWOOM0R3T78QK" hidden="1">#REF!</definedName>
    <definedName name="BExEW68M9WL8214QH9C7VCK7BN08" hidden="1">[71]Table!#REF!</definedName>
    <definedName name="BExEW8HFKH6F47KIHYBDRUEFZ2ZZ" hidden="1">[71]Table!#REF!</definedName>
    <definedName name="BExEWHXF5F2E8FN7TRI5U2ZY0T0P" hidden="1">#REF!</definedName>
    <definedName name="BExEWLO75K95C6IRKHXSP7VP81T4" hidden="1">[71]Table!#REF!</definedName>
    <definedName name="BExEWNBGQS1U2LW3W84T4LSJ9K00" hidden="1">[71]Table!#REF!</definedName>
    <definedName name="BExEWO7STL7HNZSTY8VQBPTX1WK6" hidden="1">[71]Table!#REF!</definedName>
    <definedName name="BExEWQ0M1N3KMKTDJ73H10QSG4W1" hidden="1">[71]Table!#REF!</definedName>
    <definedName name="BExEX85F3OSW8NSCYGYPS9372Z1Q" hidden="1">[71]Table!#REF!</definedName>
    <definedName name="BExEX9HWY2G6928ZVVVQF77QCM2C" hidden="1">[71]Table!#REF!</definedName>
    <definedName name="BExEXBQWAYKMVBRJRHB8PFCSYFVN" hidden="1">[71]Table!#REF!</definedName>
    <definedName name="BExEXOXGP6OTB8KDA0FK65S0V98V" hidden="1">[71]Table!#REF!</definedName>
    <definedName name="BExEXRBZ0DI9E2UFLLKYWGN66B61" hidden="1">[71]Table!#REF!</definedName>
    <definedName name="BExEY067KMBNYP9WMRGOH8ITDBLD" hidden="1">#REF!</definedName>
    <definedName name="BExEYGCSYH6XC1X89ZT8VJVQ6THP" hidden="1">#REF!</definedName>
    <definedName name="BExEYLG9FL9V1JPPNZ3FUDNSEJ4V" hidden="1">[71]Table!#REF!</definedName>
    <definedName name="BExEYOW8C1B3OUUCIGEC7L8OOW1Z" hidden="1">[71]Table!#REF!</definedName>
    <definedName name="BExEYUQJXZT6N5HJH8ACJF6SRWEE" hidden="1">[71]Table!#REF!</definedName>
    <definedName name="BExEYVHM7COM2XBAZH71USCAT6K9" hidden="1">#REF!</definedName>
    <definedName name="BExEYW8O56SE67A8CIT413PPQFWN" hidden="1">#REF!</definedName>
    <definedName name="BExEYXQGOT90CC2QXVUDAMIS2SD6" hidden="1">#REF!</definedName>
    <definedName name="BExEYY17N22FDMK6IA4HQRCTNPYL" hidden="1">#REF!</definedName>
    <definedName name="BExEZ1S6VZCG01ZPLBSS9Z1SBOJ2" hidden="1">[71]Table!#REF!</definedName>
    <definedName name="BExEZFPZKLS4GGKV39NX0GL8AK7B" hidden="1">#REF!</definedName>
    <definedName name="BExEZGBFNJR8DLPN0V11AU22L6WY" hidden="1">[71]Table!#REF!</definedName>
    <definedName name="BExEZQYJW81F362CWKW5HLAAM45I" hidden="1">#REF!</definedName>
    <definedName name="BExEZSWLMZZ2RK34GSJ9Q3NPCFT2" hidden="1">#REF!</definedName>
    <definedName name="BExF02Y3V3QEPO2XLDSK47APK9XJ" hidden="1">[71]Table!#REF!</definedName>
    <definedName name="BExF09OS91RT7N7IW8JLMZ121ZP3" hidden="1">[71]Table!#REF!</definedName>
    <definedName name="BExF0LOEHV42P2DV7QL8O7HOQ3N9" hidden="1">[71]Table!#REF!</definedName>
    <definedName name="BExF0QH116YF95UAL83HSM0C2X7Y" hidden="1">#REF!</definedName>
    <definedName name="BExF0WRM9VO25RLSO03ZOCE8H7K5" hidden="1">[71]Table!#REF!</definedName>
    <definedName name="BExF0ZRI7W4RSLIDLHTSM0AWXO3S" hidden="1">[71]Table!#REF!</definedName>
    <definedName name="BExF19CT3MMZZ2T5EWMDNG3UOJ01" hidden="1">[71]Table!#REF!</definedName>
    <definedName name="BExF1M38U6NX17YJA8YU359B5Z4M" hidden="1">[71]Table!#REF!</definedName>
    <definedName name="BExF1MU4W3NPEY0OHRDWP5IANCBB" hidden="1">[71]Table!#REF!</definedName>
    <definedName name="BExF1MZN8MWMOKOARHJ1QAF9HPGT" hidden="1">[71]Table!#REF!</definedName>
    <definedName name="BExF1US4ZIQYSU5LBFYNRA9N0K2O" hidden="1">[71]Table!#REF!</definedName>
    <definedName name="BExF200VK438ANZMJEAPZ2RQDB8U" hidden="1">#REF!</definedName>
    <definedName name="BExF21OBXGVA9D1CPMHVJHL599BC" hidden="1">#REF!</definedName>
    <definedName name="BExF28PXA9VBW4OZ74OITX6LHR12" hidden="1">#REF!</definedName>
    <definedName name="BExF2CWZN6E87RGTBMD4YQI2QT7R" hidden="1">[71]Table!#REF!</definedName>
    <definedName name="BExF2DYO1WQ7GMXSTAQRDBW1NSFG" hidden="1">[71]Table!#REF!</definedName>
    <definedName name="BExF2LR83KWDOSK9ACAROCGMTQ8X" hidden="1">#REF!</definedName>
    <definedName name="BExF2MSWNUY9Z6BZJQZ538PPTION" hidden="1">[71]Table!#REF!</definedName>
    <definedName name="BExF2QZYWHTYGUTTXR15CKCV3LS7" hidden="1">[71]Table!#REF!</definedName>
    <definedName name="BExF2T8Y6TSJ74RMSZOA9CEH4OZ6" hidden="1">[71]Table!#REF!</definedName>
    <definedName name="BExF31N3YM4F37EOOY8M8VI1KXN8" hidden="1">[71]Table!#REF!</definedName>
    <definedName name="BExF37C1YKBT79Z9SOJAG5MXQGTU" hidden="1">[71]Table!#REF!</definedName>
    <definedName name="BExF3A6HPA6DGYALZNHHJPMCUYZR" hidden="1">[71]Table!#REF!</definedName>
    <definedName name="BExF3AS2T7GFVNU9JPBXWUQH845Y" hidden="1">#REF!</definedName>
    <definedName name="BExF3GBMLCA5ZT2251N0N3CRN11O" hidden="1">#REF!</definedName>
    <definedName name="BExF3I9T44X7DV9HHV51DVDDPPZG" hidden="1">[71]Table!#REF!</definedName>
    <definedName name="BExF3JMFX5DILOIFUDIO1HZUK875" hidden="1">[71]Table!#REF!</definedName>
    <definedName name="BExF3NTC4BGZEM6B87TCFX277QCS" hidden="1">[71]Table!#REF!</definedName>
    <definedName name="BExF3Q7NI90WT31QHYSJDIG0LLLJ" hidden="1">[71]Table!#REF!</definedName>
    <definedName name="BExF3QD55TIY1MSBSRK9TUJKBEWO" hidden="1">[71]Table!#REF!</definedName>
    <definedName name="BExF3QT8J6RIF1L3R700MBSKIOKW" hidden="1">[71]Table!#REF!</definedName>
    <definedName name="BExF3RET913530OJZJYWUA4LCSLF" hidden="1">#REF!</definedName>
    <definedName name="BExF42SSBVPMLK2UB3B7FPEIY9TU" hidden="1">[71]Table!#REF!</definedName>
    <definedName name="BExF4HXSWB50BKYPWA0HTT8W56H6" hidden="1">[71]Table!#REF!</definedName>
    <definedName name="BExF4KHF04IWW4LQ95FHQPFE4Y9K" hidden="1">[71]Table!#REF!</definedName>
    <definedName name="BExF4MVQM5Y0QRDLDFSKWWTF709C" hidden="1">[71]Table!#REF!</definedName>
    <definedName name="BExF4PVMZYV36E8HOYY06J81AMBI" hidden="1">[71]Table!#REF!</definedName>
    <definedName name="BExF4SF9NEX1FZE9N8EXT89PM54D" hidden="1">[71]Table!#REF!</definedName>
    <definedName name="BExF52GTGP8MHGII4KJ8TJGR8W8U" hidden="1">[71]Table!#REF!</definedName>
    <definedName name="BExF57K7L3UC1I2FSAWURR4SN0UN" hidden="1">[71]Table!#REF!</definedName>
    <definedName name="BExF59NQHJ39J7AF8B91RVX0H3P6" hidden="1">#REF!</definedName>
    <definedName name="BExF5HR2GFV7O8LKG9SJ4BY78LYA" hidden="1">[71]Table!#REF!</definedName>
    <definedName name="BExF5ZFO2A29GHWR5ES64Z9OS16J" hidden="1">[71]Table!#REF!</definedName>
    <definedName name="BExF63S045JO7H2ZJCBTBVH3SUIF" hidden="1">[71]Table!#REF!</definedName>
    <definedName name="BExF642TEGTXCI9A61ZOONJCB0U1" hidden="1">[71]Table!#REF!</definedName>
    <definedName name="BExF67O951CF8UJF3KBDNR0E83C1" hidden="1">[71]Table!#REF!</definedName>
    <definedName name="BExF6EV7I35NVMIJGYTB6E24YVPA" hidden="1">[71]Table!#REF!</definedName>
    <definedName name="BExF6FGUF393KTMBT40S5BYAFG00" hidden="1">[71]Table!#REF!</definedName>
    <definedName name="BExF6GNYXWY8A0SY4PW1B6KJMMTM" hidden="1">[71]Table!#REF!</definedName>
    <definedName name="BExF6IB8K74Z0AFT05GPOKKZW7C9" hidden="1">[71]Table!#REF!</definedName>
    <definedName name="BExF6JNWE4H8L694Y8Z1VCZ9EMVP" hidden="1">#REF!</definedName>
    <definedName name="BExF6NUXJI11W2IAZNAM1QWC0459" hidden="1">[71]Table!#REF!</definedName>
    <definedName name="BExF6RR76KNVIXGJOVFO8GDILKGZ" hidden="1">[71]Table!#REF!</definedName>
    <definedName name="BExF6ZE8D5CMPJPRWT6S4HM56LPF" hidden="1">[71]Table!#REF!</definedName>
    <definedName name="BExF71SL7S5BDGRZ694893ZZ2ZTI" hidden="1">#REF!</definedName>
    <definedName name="BExF76FV8SF7AJK7B35AL7VTZF6D" hidden="1">[71]Table!#REF!</definedName>
    <definedName name="BExF7EOIMC1OYL1N7835KGOI0FIZ" hidden="1">[71]Table!#REF!</definedName>
    <definedName name="BExF7FVNFEHQQH5MIO6AIUWSERR7" hidden="1">#REF!</definedName>
    <definedName name="BExF7K88K7ASGV6RAOAGH52G04VR" hidden="1">[71]Table!#REF!</definedName>
    <definedName name="BExF7OVDRP3LHNAF2CX4V84CKKIR" hidden="1">[71]Table!#REF!</definedName>
    <definedName name="BExF7QO41X2A2SL8UXDNP99GY7U9" hidden="1">[71]Table!#REF!</definedName>
    <definedName name="BExF7RV9JQHNUU59Z7TLWW2ARAN8" hidden="1">#REF!</definedName>
    <definedName name="BExF81GI8B8WBHXFTET68A9358BR" hidden="1">[71]Table!#REF!</definedName>
    <definedName name="BExF84R8ZH2K4C0CYI1IVFH8WUYD" hidden="1">#REF!</definedName>
    <definedName name="BExF9CTA0UGH0U2JUPUJKMEEI1Z2" hidden="1">#REF!</definedName>
    <definedName name="BExGKNC6UCNO0YTOPVJZMQ34IVMH" hidden="1">#REF!</definedName>
    <definedName name="BExGKT17Q7NLLXEVPD5JH5USNBZN" hidden="1">#REF!</definedName>
    <definedName name="BExGL97US0Y3KXXASUTVR26XLT70" hidden="1">[71]Table!#REF!</definedName>
    <definedName name="BExGLC7R4C33RO0PID97ZPPVCW4M" hidden="1">[71]Table!#REF!</definedName>
    <definedName name="BExGLFIF7HCFSHNQHKEV6RY0WCO3" hidden="1">[71]Table!#REF!</definedName>
    <definedName name="BExGLTARRL0J772UD2TXEYAVPY6E" hidden="1">[71]Table!#REF!</definedName>
    <definedName name="BExGLVP1IU8K5A8J1340XFMYPR88" hidden="1">[71]Table!#REF!</definedName>
    <definedName name="BExGLYE6RZTAAWHJBG2QFJPTDS2Q" hidden="1">[71]Table!#REF!</definedName>
    <definedName name="BExGM4DZ65OAQP7MA4LN6QMYZOFF" hidden="1">[71]Table!#REF!</definedName>
    <definedName name="BExGMCXCWEC9XNUOEMZ61TMI6CUO" hidden="1">[71]Table!#REF!</definedName>
    <definedName name="BExGMEFBL47KYW564WF1RQ6VY453" hidden="1">#REF!</definedName>
    <definedName name="BExGMJDGIH0MEPC2TUSFUCY2ROTB" hidden="1">[71]Table!#REF!</definedName>
    <definedName name="BExGMKPW2HPKN0M0XKF3AZ8YP0D6" hidden="1">[71]Table!#REF!</definedName>
    <definedName name="BExGMP2F175LGL6QVSJGP6GKYHHA" hidden="1">[71]Table!#REF!</definedName>
    <definedName name="BExGMPIIP8GKML2VVA8OEFL43NCS" hidden="1">[71]Table!#REF!</definedName>
    <definedName name="BExGMZ3SRIXLXMWBVOXXV3M4U4YL" hidden="1">[71]Table!#REF!</definedName>
    <definedName name="BExGMZ3UBN48IXU1ZEFYECEMZ1IM" hidden="1">[71]Table!#REF!</definedName>
    <definedName name="BExGN0LRKAPMAKXJTDAKS7Q1MV6S" hidden="1">#REF!</definedName>
    <definedName name="BExGN4I0QATXNZCLZJM1KH1OIJQH" hidden="1">[71]Table!#REF!</definedName>
    <definedName name="BExGN9FZ2RWCMSY1YOBJKZMNIM9R" hidden="1">[71]Table!#REF!</definedName>
    <definedName name="BExGNCFW1HJRE2CBZ65J7JB4DCF3" hidden="1">#REF!</definedName>
    <definedName name="BExGNDSIMTHOCXXG6QOGR6DA8SGG" hidden="1">[71]Table!#REF!</definedName>
    <definedName name="BExGNN2YQ9BDAZXT2GLCSAPXKIM7" hidden="1">[71]Table!#REF!</definedName>
    <definedName name="BExGNPBUQ4MFVXFVD9LJPL5PZU68" hidden="1">#REF!</definedName>
    <definedName name="BExGNSS0CKRPKHO25R3TDBEL2NHX" hidden="1">[71]Table!#REF!</definedName>
    <definedName name="BExGNYH0MO8NOVS85L15G0RWX4GW" hidden="1">[71]Table!#REF!</definedName>
    <definedName name="BExGNZO44DEG8CGIDYSEGDUQ531R" hidden="1">[71]Table!#REF!</definedName>
    <definedName name="BExGO2O0V6UYDY26AX8OSN72F77N" hidden="1">[71]Table!#REF!</definedName>
    <definedName name="BExGO2YUBOVLYHY1QSIHRE1KLAFV" hidden="1">[71]Table!#REF!</definedName>
    <definedName name="BExGO70E2O70LF46V8T26YFPL4V8" hidden="1">[71]Table!#REF!</definedName>
    <definedName name="BExGOB25QJMQCQE76MRW9X58OIOO" hidden="1">[71]Table!#REF!</definedName>
    <definedName name="BExGODAZKJ9EXMQZNQR5YDBSS525" hidden="1">[71]Table!#REF!</definedName>
    <definedName name="BExGODR8ZSMUC11I56QHSZ686XV5" hidden="1">[71]Table!#REF!</definedName>
    <definedName name="BExGOE7C2HSW9M6L6R25H0Z4JEKM" hidden="1">#REF!</definedName>
    <definedName name="BExGOI3M84PCOV0FSX0APR834A9T" hidden="1">#REF!</definedName>
    <definedName name="BExGOL903YF63SRYHHD7UNE2B0E7" hidden="1">#REF!</definedName>
    <definedName name="BExGOROWSCEN1I6IXZVXWNFSY76K" hidden="1">#REF!</definedName>
    <definedName name="BExGOXJDHUDPDT8I8IVGVW9J0R5Q" hidden="1">[71]Table!#REF!</definedName>
    <definedName name="BExGPB0QWZQYZ4O1B28QZMIZK4R5" hidden="1">#REF!</definedName>
    <definedName name="BExGPHGT5KDOCMV2EFS4OVKTWBRD" hidden="1">[71]Table!#REF!</definedName>
    <definedName name="BExGPID72Y4Y619LWASUQZKZHJNC" hidden="1">[71]Table!#REF!</definedName>
    <definedName name="BExGPPENQIANVGLVQJ77DK5JPRTB" hidden="1">[71]Table!#REF!</definedName>
    <definedName name="BExGQ1ZU4967P72AHF4V1D0FOL5C" hidden="1">[71]Table!#REF!</definedName>
    <definedName name="BExGQ36ZOMR9GV8T05M605MMOY3Y" hidden="1">[71]Table!#REF!</definedName>
    <definedName name="BExGQ61DTJ0SBFMDFBAK3XZ9O0ZO" hidden="1">[71]Table!#REF!</definedName>
    <definedName name="BExGQ6SG9XEOD0VMBAR22YPZWSTA" hidden="1">[71]Table!#REF!</definedName>
    <definedName name="BExGQGJ1A7LNZUS8QSMOG8UNGLMK" hidden="1">[71]Table!#REF!</definedName>
    <definedName name="BExGQOX5SC3QE5GND2P8HAHC7ZN6" hidden="1">#REF!</definedName>
    <definedName name="BExGQP2M90PWKZU8RDMLC9SJN90J" hidden="1">#REF!</definedName>
    <definedName name="BExGQPO7ENFEQC0NC6MC9OZR2LHY" hidden="1">[71]Table!#REF!</definedName>
    <definedName name="BExGQRM9NCME1AQA8RNH8GRKBEY8" hidden="1">#REF!</definedName>
    <definedName name="BExGQX0H4EZMXBJTKJJE4ICJWN5O" hidden="1">[71]Table!#REF!</definedName>
    <definedName name="BExGR23WEFG8G3CHQC5Q2M1VP9Q0" hidden="1">#REF!</definedName>
    <definedName name="BExGR4CW3WRIID17GGX4MI9ZDHFE" hidden="1">[71]Table!#REF!</definedName>
    <definedName name="BExGR65GJX27MU2OL6NI5PB8XVB4" hidden="1">[71]Table!#REF!</definedName>
    <definedName name="BExGR6LQ97HETGS3CT96L4IK0JSH" hidden="1">[71]Table!#REF!</definedName>
    <definedName name="BExGR9ATP2LVT7B9OCPSLJ11H9SX" hidden="1">[71]Table!#REF!</definedName>
    <definedName name="BExGRHZROC86IFGNDBDWZNBH5Q2V" hidden="1">#REF!</definedName>
    <definedName name="BExGROVX43BLQ5MJFOMM7CV8ZZ0H" hidden="1">#REF!</definedName>
    <definedName name="BExGRUKVVKDL8483WI70VN2QZDGD" hidden="1">[71]Table!#REF!</definedName>
    <definedName name="BExGRWOG8H774BWL55XHDM510RIO" hidden="1">#REF!</definedName>
    <definedName name="BExGS2IWR5DUNJ1U9PAKIV8CMBNI" hidden="1">[71]Table!#REF!</definedName>
    <definedName name="BExGS69P9FFTEOPDS0MWFKF45G47" hidden="1">[71]Table!#REF!</definedName>
    <definedName name="BExGS6F1JFHM5MUJ1RFO50WP6D05" hidden="1">[71]Table!#REF!</definedName>
    <definedName name="BExGSA5YB5ZGE4NHDVCZ55TQAJTL" hidden="1">[71]Table!#REF!</definedName>
    <definedName name="BExGSCEUCQQVDEEKWJ677QTGUVTE" hidden="1">[71]Table!#REF!</definedName>
    <definedName name="BExGSQY65LH1PCKKM5WHDW83F35O" hidden="1">[71]Table!#REF!</definedName>
    <definedName name="BExGSYW1GKISF0PMUAK3XJK9PEW9" hidden="1">[71]Table!#REF!</definedName>
    <definedName name="BExGT0DZJB6LSF6L693UUB9EY1VQ" hidden="1">[71]Table!#REF!</definedName>
    <definedName name="BExGTGVFIF8HOQXR54SK065A8M4K" hidden="1">[71]Table!#REF!</definedName>
    <definedName name="BExGTIYX3OWPIINOGY1E4QQYSKHP" hidden="1">[71]Table!#REF!</definedName>
    <definedName name="BExGTKGUN0KUU3C0RL2LK98D8MEK" hidden="1">[71]Table!#REF!</definedName>
    <definedName name="BExGTZ046J7VMUG4YPKFN2K8TWB7" hidden="1">[71]Table!#REF!</definedName>
    <definedName name="BExGU2G9OPRZRIU9YGF6NX9FUW0J" hidden="1">[71]Table!#REF!</definedName>
    <definedName name="BExGU6HTKLRZO8UOI3DTAM5RFDBA" hidden="1">[71]Table!#REF!</definedName>
    <definedName name="BExGUDDZXFFQHAF4UZF8ZB1HO7H6" hidden="1">[71]Table!#REF!</definedName>
    <definedName name="BExGUIBXBRHGM97ZX6GBA4ZDQ79C" hidden="1">[71]Table!#REF!</definedName>
    <definedName name="BExGUM8D91UNPCOO4TKP9FGX85TF" hidden="1">[71]Table!#REF!</definedName>
    <definedName name="BExGUQF9N9FKI7S0H30WUAEB5LPD" hidden="1">[71]Table!#REF!</definedName>
    <definedName name="BExGUQVJE1MV019H8EUN9O73RXA9" hidden="1">#REF!</definedName>
    <definedName name="BExGUR6BA03XPBK60SQUW197GJ5X" hidden="1">[71]Table!#REF!</definedName>
    <definedName name="BExGUVIP60TA4B7X2PFGMBFUSKGX" hidden="1">[71]Table!#REF!</definedName>
    <definedName name="BExGUZKF06F209XL1IZWVJEQ82EE" hidden="1">[71]Table!#REF!</definedName>
    <definedName name="BExGV2EVT380QHD4AP2RL9MR8L5L" hidden="1">[71]Table!#REF!</definedName>
    <definedName name="BExGV42AKU0FDMQFCH6NBW5F29QK" hidden="1">#REF!</definedName>
    <definedName name="BExGVFWDKW8LO48OL2ZZUGFJFDDA" hidden="1">#REF!</definedName>
    <definedName name="BExGVV6OOLDQ3TXZK51TTF3YX0WN" hidden="1">[71]Table!#REF!</definedName>
    <definedName name="BExGW0KVOL93Z29HD7AAKNQ59I24" hidden="1">#REF!</definedName>
    <definedName name="BExGW0KVS7U0C87XFZ78QW991IEV" hidden="1">[71]Table!#REF!</definedName>
    <definedName name="BExGW2Z7AMPG6H9EXA9ML6EZVGGA" hidden="1">[71]Table!#REF!</definedName>
    <definedName name="BExGWABG5VT5XO1A196RK61AXA8C" hidden="1">[71]Table!#REF!</definedName>
    <definedName name="BExGWEO0JDG84NYLEAV5NSOAGMJZ" hidden="1">[71]Table!#REF!</definedName>
    <definedName name="BExGWLEOC70Z8QAJTPT2PDHTNM4L" hidden="1">[71]Table!#REF!</definedName>
    <definedName name="BExGWNCXLCRTLBVMTXYJ5PHQI6SS" hidden="1">[71]Table!#REF!</definedName>
    <definedName name="BExGX453OMLZPGJF63K8PNB8EDJJ" hidden="1">#REF!</definedName>
    <definedName name="BExGX6U988MCFIGDA1282F92U9AA" hidden="1">[71]Table!#REF!</definedName>
    <definedName name="BExGX7FTB1CKAT5HUW6H531FIY6I" hidden="1">[71]Table!#REF!</definedName>
    <definedName name="BExGX9DVACJQIZ4GH6YAD2A7F70O" hidden="1">[71]Table!#REF!</definedName>
    <definedName name="BExGXDVP2S2Y8Z8Q43I78RCIK3DD" hidden="1">[71]Table!#REF!</definedName>
    <definedName name="BExGXJ9W5JU7TT9S0BKL5Y6VVB39" hidden="1">[71]Table!#REF!</definedName>
    <definedName name="BExGXQGVELUHEDSBNLEGTLOGNVS5" hidden="1">#REF!</definedName>
    <definedName name="BExGXWB73RJ4BASBQTQ8EY0EC1EB" hidden="1">[71]Table!#REF!</definedName>
    <definedName name="BExGXZ0ABB43C7SMRKZHWOSU9EQX" hidden="1">[71]Table!#REF!</definedName>
    <definedName name="BExGY2061UQCF504T29ODCRJJBOD" hidden="1">[71]Table!#REF!</definedName>
    <definedName name="BExGY6SU3SYVCJ3AG2ITY59SAZ5A" hidden="1">[71]Table!#REF!</definedName>
    <definedName name="BExGY6YA4P5KMY2VHT0DYK3YTFAX" hidden="1">[71]Table!#REF!</definedName>
    <definedName name="BExGY8G88PVVRYHPHRPJZFSX6HSC" hidden="1">[71]Table!#REF!</definedName>
    <definedName name="BExGYC718HTZ80PNKYPVIYGRJVF6" hidden="1">[71]Table!#REF!</definedName>
    <definedName name="BExGYCNATXZY2FID93B17YWIPPRD" hidden="1">[71]Table!#REF!</definedName>
    <definedName name="BExGYGJJJ3BBCQAOA51WHP01HN73" hidden="1">[71]Table!#REF!</definedName>
    <definedName name="BExGYHAGH0IZT9WAS43U752U84WI" hidden="1">#REF!</definedName>
    <definedName name="BExGYOS6TV2C72PLRFU8RP1I58GY" hidden="1">[71]Table!#REF!</definedName>
    <definedName name="BExGYXXCM53K2H84S4WZTHTHZPHE" hidden="1">#REF!</definedName>
    <definedName name="BExGYY2PBI68I55GPNKXV5RYR1WF" hidden="1">#REF!</definedName>
    <definedName name="BExGZ0MC1XT4VWABFT1UK2UMI0CP" hidden="1">#REF!</definedName>
    <definedName name="BExGZJ78ZWZCVHZ3BKEKFJZ6MAEO" hidden="1">[71]Table!#REF!</definedName>
    <definedName name="BExGZNEBDVXGYSE9B7MWOR8GCTII" hidden="1">[71]Table!#REF!</definedName>
    <definedName name="BExGZOLH2QV73J3M9IWDDPA62TP4" hidden="1">[71]Table!#REF!</definedName>
    <definedName name="BExGZP1PWGFKVVVN4YDIS22DZPCR" hidden="1">[71]Table!#REF!</definedName>
    <definedName name="BExGZSN96MC2HMMYQ3BMZ50490SJ" hidden="1">#REF!</definedName>
    <definedName name="BExGZYXS0GTA29TRAW6KAUBGG6D4" hidden="1">#REF!</definedName>
    <definedName name="BExH00L21GZX5YJJGVMOAWBERLP5" hidden="1">[71]Table!#REF!</definedName>
    <definedName name="BExH02ZD6VAY1KQLAQYBBI6WWIZB" hidden="1">[71]Table!#REF!</definedName>
    <definedName name="BExH02ZDR50TQJ3XCPLJFP1FHPYE" hidden="1">#REF!</definedName>
    <definedName name="BExH07XC83E8WXF2O7EJTNS1DOZD" hidden="1">#REF!</definedName>
    <definedName name="BExH08Z6LQCGGSGSAILMHX4X7JMD" hidden="1">[71]Table!#REF!</definedName>
    <definedName name="BExH0KT9Z8HEVRRQRGQ8YHXRLIJA" hidden="1">[71]Table!#REF!</definedName>
    <definedName name="BExH0M0FDN12YBOCKL3XL2Z7T7Y8" hidden="1">[71]Table!#REF!</definedName>
    <definedName name="BExH0O9G06YPZ5TN9RYT326I1CP2" hidden="1">[71]Table!#REF!</definedName>
    <definedName name="BExH0WNJAKTJRCKMTX8O4KNMIIJM" hidden="1">[71]Table!#REF!</definedName>
    <definedName name="BExH0Y5JGUO7Z6TD8HXAB8MDIXSA" hidden="1">#REF!</definedName>
    <definedName name="BExH12Y4WX542WI3ZEM15AK4UM9J" hidden="1">[71]Table!#REF!</definedName>
    <definedName name="BExH1AFVY3DFB10LXJXXA05EU6X8" hidden="1">#REF!</definedName>
    <definedName name="BExH1FDTQXR9QQ31WDB7OPXU7MPT" hidden="1">[71]Table!#REF!</definedName>
    <definedName name="BExH1FOMEUIJNIDJAUY0ZQFBJSY9" hidden="1">[71]Table!#REF!</definedName>
    <definedName name="BExH1JFFHEBFX9BWJMNIA3N66R3Z" hidden="1">[71]Table!#REF!</definedName>
    <definedName name="BExH1NRXNXU0WLQASP81I62087ON" hidden="1">#REF!</definedName>
    <definedName name="BExH1QMD1UU8X5NZERDZ7OIP3IBI" hidden="1">#REF!</definedName>
    <definedName name="BExH1Z0GIUSVTF2H1G1I3PDGBNK2" hidden="1">[71]Table!#REF!</definedName>
    <definedName name="BExH225UTM6S9FW4MUDZS7F1PQSH" hidden="1">[71]Table!#REF!</definedName>
    <definedName name="BExH23271RF7AYZ542KHQTH68GQ7" hidden="1">[71]Table!#REF!</definedName>
    <definedName name="BExH2GJQR4JALNB314RY0LDI49VH" hidden="1">[71]Table!#REF!</definedName>
    <definedName name="BExH2JZR49T7644JFVE7B3N7RZM9" hidden="1">[71]Table!#REF!</definedName>
    <definedName name="BExH2UHF0QTJG107MULYB16WBJM9" hidden="1">[71]Table!#REF!</definedName>
    <definedName name="BExH2VU17ZSQ6UMFZ9FOP753TT9E" hidden="1">#REF!</definedName>
    <definedName name="BExH2WKXV8X5S2GSBBTWGI0NLNAH" hidden="1">[71]Table!#REF!</definedName>
    <definedName name="BExH2XS1UFYFGU0S0EBXX90W2WE8" hidden="1">[71]Table!#REF!</definedName>
    <definedName name="BExH2XS2TND9SB0GC295R4FP6K5Y" hidden="1">[71]Table!#REF!</definedName>
    <definedName name="BExH2ZA0SZ4SSITL50NA8LZ3OEX6" hidden="1">[71]Table!#REF!</definedName>
    <definedName name="BExH31Z3JNVJPESWKXHILGXZHP2M" hidden="1">[71]Table!#REF!</definedName>
    <definedName name="BExH3BPW245WVGA1K1DGTL1XWDCH" hidden="1">#REF!</definedName>
    <definedName name="BExH3E9HZ3QJCDZW7WI7YACFQCHE" hidden="1">[71]Table!#REF!</definedName>
    <definedName name="BExH3IRB6764RQ5HBYRLH6XCT29X" hidden="1">[71]Table!#REF!</definedName>
    <definedName name="BExH4HTPYPQ91XIJ8IWIMHWOB0RA" hidden="1">#REF!</definedName>
    <definedName name="BExIG2U8V6RSB47SXLCQG3Q68YRO" hidden="1">[71]Table!#REF!</definedName>
    <definedName name="BExIG9FMY6OOSODNTWQJ2F28Y2FK" hidden="1">#REF!</definedName>
    <definedName name="BExIGJBO8R13LV7CZ7C1YCP974NN" hidden="1">[71]Table!#REF!</definedName>
    <definedName name="BExIGWT86FPOEYTI8GXCGU5Y3KGK" hidden="1">[71]Table!#REF!</definedName>
    <definedName name="BExIH51URLQJA6KNX5CJKIUIR5UQ" hidden="1">#REF!</definedName>
    <definedName name="BExIHBHXA7E7VUTBVHXXXCH3A5CL" hidden="1">[71]Table!#REF!</definedName>
    <definedName name="BExIHNMT9P59WY619GEWB1XONTAE" hidden="1">#REF!</definedName>
    <definedName name="BExIHNMTY8HBM7KQDSTMXEM6MHL4" hidden="1">#REF!</definedName>
    <definedName name="BExIHPQCQTGEW8QOJVIQ4VX0P6DX" hidden="1">[71]Table!#REF!</definedName>
    <definedName name="BExIHU2VSXTKRMO3RHJI6RZ206Q5" hidden="1">#REF!</definedName>
    <definedName name="BExIHZ6ALVREAYK4T741OOLGXOZA" hidden="1">#REF!</definedName>
    <definedName name="BExII1KN91Q7DLW0UB7W2TJ5ACT9" hidden="1">[71]Table!#REF!</definedName>
    <definedName name="BExII20QQ1K3GHOPL1ZQX5SL618M" hidden="1">#REF!</definedName>
    <definedName name="BExII50LI8I0CDOOZEMIVHVA2V95" hidden="1">[71]Table!#REF!</definedName>
    <definedName name="BExIIXMY38TQD12CVV4S57L3I809" hidden="1">[71]Table!#REF!</definedName>
    <definedName name="BExIIY37NEVU2LGS1JE4VR9AN6W4" hidden="1">[71]Table!#REF!</definedName>
    <definedName name="BExIIYJAGXR8TPZ1KCYM7EGJ79UW" hidden="1">[71]Table!#REF!</definedName>
    <definedName name="BExIJ3160YCWGAVEU0208ZGXXG3P" hidden="1">[71]Table!#REF!</definedName>
    <definedName name="BExIJ8Q4WWPTKVONF0FPLTD4L7CH" hidden="1">#REF!</definedName>
    <definedName name="BExIJ9MI8QNCVF6L1SK4ZWC4CPJ7" hidden="1">#REF!</definedName>
    <definedName name="BExIJFGZJ5ED9D6KAY4PGQYLELAX" hidden="1">[71]Table!#REF!</definedName>
    <definedName name="BExIJQK80ZEKSTV62E59AYJYUNLI" hidden="1">[71]Table!#REF!</definedName>
    <definedName name="BExIJRLX3M0YQLU1D5Y9V7HM5QNM" hidden="1">[71]Table!#REF!</definedName>
    <definedName name="BExIJV22J0QA7286KNPMHO1ZUCB3" hidden="1">[71]Table!#REF!</definedName>
    <definedName name="BExIJVI6OC7B6ZE9V4PAOYZXKNER" hidden="1">[71]Table!#REF!</definedName>
    <definedName name="BExIJWK0NGTGQ4X7D5VIVXD14JHI" hidden="1">[71]Table!#REF!</definedName>
    <definedName name="BExIJWPCIYINEJUTXU74VK7WG031" hidden="1">[71]Table!#REF!</definedName>
    <definedName name="BExIJZP8AKK000EFDGK7KZ1YKRXT" hidden="1">#REF!</definedName>
    <definedName name="BExIKHTXPZR5A8OHB6HDP6QWDHAD" hidden="1">[71]Table!#REF!</definedName>
    <definedName name="BExIKMMJOETSAXJYY1SIKM58LMA2" hidden="1">[71]Table!#REF!</definedName>
    <definedName name="BExIKRF6AQ6VOO9KCIWSM6FY8M7D" hidden="1">[71]Table!#REF!</definedName>
    <definedName name="BExIKTYZESFT3LC0ASFMFKSE0D1X" hidden="1">[71]Table!#REF!</definedName>
    <definedName name="BExIKXVA6M8K0PTRYAGXS666L335" hidden="1">[71]Table!#REF!</definedName>
    <definedName name="BExIKY0K6WBCR8Z93LBDHJWPBPTG" hidden="1">#REF!</definedName>
    <definedName name="BExIL0PMZ2SXK9R6MLP43KBU1J2P" hidden="1">[71]Table!#REF!</definedName>
    <definedName name="BExIL45UAJTQCLO0PRR3OAT4FUN0" hidden="1">#REF!</definedName>
    <definedName name="BExILAAXRTRAD18K74M6MGUEEPUM" hidden="1">[71]Table!#REF!</definedName>
    <definedName name="BExILG5F338C0FFLMVOKMKF8X5ZP" hidden="1">[71]Table!#REF!</definedName>
    <definedName name="BExILGQTQM0HOD0BJI90YO7GOIN3" hidden="1">[71]Table!#REF!</definedName>
    <definedName name="BExILJ558DU4VWYTKQGUZWNZN6KS" hidden="1">#REF!</definedName>
    <definedName name="BExIM02UP3RCUWZ2RO86WO6595EZ" hidden="1">#REF!</definedName>
    <definedName name="BExIM9DBUB7ZGF4B20FVUO9QGOX2" hidden="1">[71]Table!#REF!</definedName>
    <definedName name="BExIMGK9Z94TFPWWZFMD10HV0IF6" hidden="1">[71]Table!#REF!</definedName>
    <definedName name="BExIMIT427CJSYOCFG8JGTIJC8EC" hidden="1">#REF!</definedName>
    <definedName name="BExIMPEGKG18TELVC33T4OQTNBWC" hidden="1">[71]Table!#REF!</definedName>
    <definedName name="BExIMTAR1TFV3DP2D7HWECJEOYUG" hidden="1">#REF!</definedName>
    <definedName name="BExIN4OR435DL1US13JQPOQK8GD5" hidden="1">[71]Table!#REF!</definedName>
    <definedName name="BExIN8FK0VJT3CRRWGRO3XE26YZS" hidden="1">#REF!</definedName>
    <definedName name="BExINI6A7H3KSFRFA6UBBDPKW37F" hidden="1">[71]Table!#REF!</definedName>
    <definedName name="BExINIMK8XC3JOBT2EXYFHHH52H0" hidden="1">[71]Table!#REF!</definedName>
    <definedName name="BExINLX401ZKEGWU168DS4JUM2J6" hidden="1">[71]Table!#REF!</definedName>
    <definedName name="BExINMYYJO1FTV1CZF6O5XCFAMQX" hidden="1">[71]Table!#REF!</definedName>
    <definedName name="BExINP2H4KI05FRFV5PKZFE00HKO" hidden="1">[71]Table!#REF!</definedName>
    <definedName name="BExINVT50DNQFXWZEBLEC0HIJDBS" hidden="1">#REF!</definedName>
    <definedName name="BExINYT1S9HTKX12F6T1MBDFL53T" hidden="1">#REF!</definedName>
    <definedName name="BExINZELVWYGU876QUUZCIMXPBQC" hidden="1">[71]Table!#REF!</definedName>
    <definedName name="BExIOCQUQHKUU1KONGSDOLQTQEIC" hidden="1">[71]Table!#REF!</definedName>
    <definedName name="BExIOEUDLMQULYKSXV94CO63QD9I" hidden="1">#REF!</definedName>
    <definedName name="BExIOFL8Y5O61VLKTB4H20IJNWS1" hidden="1">[71]Table!#REF!</definedName>
    <definedName name="BExIOMBXRW5NS4ZPYX9G5QREZ5J6" hidden="1">[71]Table!#REF!</definedName>
    <definedName name="BExIORA3GK78T7C7SNBJJUONJ0LS" hidden="1">[71]Table!#REF!</definedName>
    <definedName name="BExIORFDXP4AVIEBLSTZ8ETSXMNM" hidden="1">[71]Table!#REF!</definedName>
    <definedName name="BExIOTZ5EFZ2NASVQ05RH15HRSW6" hidden="1">[71]Table!#REF!</definedName>
    <definedName name="BExIP3EYMLXYSYD644AIULVB4SM4" hidden="1">#REF!</definedName>
    <definedName name="BExIP8YNN6UUE1GZ223SWH7DLGKO" hidden="1">[71]Table!#REF!</definedName>
    <definedName name="BExIPAB4AOL592OJCC1CFAXTLF1A" hidden="1">[71]Table!#REF!</definedName>
    <definedName name="BExIPB25DKX4S2ZCKQN7KWSC3JBF" hidden="1">[71]Table!#REF!</definedName>
    <definedName name="BExIPDLT8JYAMGE5HTN4D1YHZF3V" hidden="1">[71]Table!#REF!</definedName>
    <definedName name="BExIPG040Q08EWIWL6CAVR3GRI43" hidden="1">[71]Table!#REF!</definedName>
    <definedName name="BExIPKCNG2M6L73ES2UQI5310WB7" hidden="1">#REF!</definedName>
    <definedName name="BExIPKNFUDPDKOSH5GHDVNA8D66S" hidden="1">[71]Table!#REF!</definedName>
    <definedName name="BExIPLJTRJRKOL7VVP0PEP05W0QL" hidden="1">#REF!</definedName>
    <definedName name="BExIPYFR9Q89IRAL0HPOES7623H9" hidden="1">#REF!</definedName>
    <definedName name="BExIQ1VS9A2FHVD9TUHKG9K8EVVP" hidden="1">[71]Table!#REF!</definedName>
    <definedName name="BExIQ3J19L30PSQ2CXNT6IHW0I7V" hidden="1">[71]Table!#REF!</definedName>
    <definedName name="BExIQ3OJ7M04XCY276IO0LJA5XUK" hidden="1">[71]Table!#REF!</definedName>
    <definedName name="BExIQ5S19ITB0NDRUN4XV7B905ED" hidden="1">[71]Table!#REF!</definedName>
    <definedName name="BExIQ9TMQT2EIXSVQW7GVSOAW2VJ" hidden="1">[71]Table!#REF!</definedName>
    <definedName name="BExIQBMDE1L6J4H27K1FMSHQKDSE" hidden="1">[71]Table!#REF!</definedName>
    <definedName name="BExIQCDFFALELXAMMR1ZQBGNV1HO" hidden="1">#REF!</definedName>
    <definedName name="BExIQCTILU1D6OD8XR0K44Z9OTI8" hidden="1">#REF!</definedName>
    <definedName name="BExIQE65LVXUOF3UZFO7SDHFJH22" hidden="1">[71]Table!#REF!</definedName>
    <definedName name="BExIQG9OO2KKBOWTMD1OXY36TEGA" hidden="1">[71]Table!#REF!</definedName>
    <definedName name="BExIQIII4MABGPDVFEBH294F5JBS" hidden="1">#REF!</definedName>
    <definedName name="BExIQX1XBB31HZTYEEVOBSE3C5A6" hidden="1">[71]Table!#REF!</definedName>
    <definedName name="BExIQYP5T1TPAQYW7QU1Q98BKX7W" hidden="1">[71]Table!#REF!</definedName>
    <definedName name="BExIR2ALYRP9FW99DK2084J7IIDC" hidden="1">[71]Table!#REF!</definedName>
    <definedName name="BExIR8FQETPTQYW37DBVDWG3J4JW" hidden="1">[71]Table!#REF!</definedName>
    <definedName name="BExIRRBGTY01OQOI3U5SW59RFDFI" hidden="1">[71]Table!#REF!</definedName>
    <definedName name="BExIS4T0DRF57HYO7OGG72KBOFOI" hidden="1">[71]Table!#REF!</definedName>
    <definedName name="BExIS77BJDDK18PGI9DSEYZPIL7P" hidden="1">[71]Table!#REF!</definedName>
    <definedName name="BExIS8USL1T3Z97CZ30HJ98E2GXQ" hidden="1">[71]Table!#REF!</definedName>
    <definedName name="BExISC5B700MZUBFTQ9K4IKTF7HR" hidden="1">[71]Table!#REF!</definedName>
    <definedName name="BExISDHXS49S1H56ENBPRF1NLD5C" hidden="1">[71]Table!#REF!</definedName>
    <definedName name="BExISF56QXIVO75SSNFBOCBRV7WL" hidden="1">#REF!</definedName>
    <definedName name="BExISJ6WFYQKE0RGTDWHAWUAE1AP" hidden="1">#REF!</definedName>
    <definedName name="BExISM1JLV54A21A164IURMPGUMU" hidden="1">[71]Table!#REF!</definedName>
    <definedName name="BExISRFKJYUZ4AKW44IJF7RF9Y90" hidden="1">[71]Table!#REF!</definedName>
    <definedName name="BExIT1MK8TBAK3SNP36A8FKDQSOK" hidden="1">[71]Table!#REF!</definedName>
    <definedName name="BExIT2IT2V9GEHP8BOT7V4TQL64A" hidden="1">#REF!</definedName>
    <definedName name="BExITBNYANV2S8KD56GOGCKW393R" hidden="1">[71]Table!#REF!</definedName>
    <definedName name="BExIUB6GMB0SK1G4X7OS9A0AYW30" hidden="1">#REF!</definedName>
    <definedName name="BExIUD4OJGH65NFNQ4VMCE3R4J1X" hidden="1">[71]Table!#REF!</definedName>
    <definedName name="BExIULYTKJ6F74ZZ6GFR3H0502B9" hidden="1">#REF!</definedName>
    <definedName name="BExIUTB5OAAXYW0OFMP0PS40SPOB" hidden="1">[71]Table!#REF!</definedName>
    <definedName name="BExIUUT2MHIOV6R3WHA0DPM1KBKY" hidden="1">[71]Table!#REF!</definedName>
    <definedName name="BExIUXI7T2XUZCSZE9GKUIN8NC2X" hidden="1">#REF!</definedName>
    <definedName name="BExIUYPDT1AM6MWGWQS646PIZIWC" hidden="1">[71]Table!#REF!</definedName>
    <definedName name="BExIV0I2O9F8D1UK1SI8AEYR6U0A" hidden="1">[71]Table!#REF!</definedName>
    <definedName name="BExIV2LM38XPLRTWT0R44TMQ59E5" hidden="1">[71]Table!#REF!</definedName>
    <definedName name="BExIV3HY4S0YRV1F7XEMF2YHAR2I" hidden="1">[71]Table!#REF!</definedName>
    <definedName name="BExIV6HUZFRIFLXW2SICKGTAH1PV" hidden="1">[71]Table!#REF!</definedName>
    <definedName name="BExIVC6WZMHRBRGIBUVX0CO2RK05" hidden="1">[71]Table!#REF!</definedName>
    <definedName name="BExIVCXWL6H5LD9DHDIA4F5U9TQL" hidden="1">[71]Table!#REF!</definedName>
    <definedName name="BExIVHVWLE97GSYXI5MCGEPG5OPB" hidden="1">#REF!</definedName>
    <definedName name="BExIVMOIPSEWSIHIDDLOXESQ28A0" hidden="1">[71]Table!#REF!</definedName>
    <definedName name="BExIVNVNJX9BYDLC88NG09YF5XQ6" hidden="1">[71]Table!#REF!</definedName>
    <definedName name="BExIVQVKLMGSRYT1LFZH0KUIA4OR" hidden="1">[71]Table!#REF!</definedName>
    <definedName name="BExIVYTFI35KNR2XSA6N8OJYUTUR" hidden="1">[71]Table!#REF!</definedName>
    <definedName name="BExIWB3SY3WRIVIOF988DNNODBOA" hidden="1">[71]Table!#REF!</definedName>
    <definedName name="BExIWB99CG0H52LRD6QWPN4L6DV2" hidden="1">[71]Table!#REF!</definedName>
    <definedName name="BExIWG1W7XP9DFYYSZAIOSHM0QLQ" hidden="1">[71]Table!#REF!</definedName>
    <definedName name="BExIWH3KUK94B7833DD4TB0Y6KP9" hidden="1">[71]Table!#REF!</definedName>
    <definedName name="BExIWKE9MGIDWORBI43AWTUNYFAN" hidden="1">[71]Table!#REF!</definedName>
    <definedName name="BExIX2DMJCFY68X9XPKX7A9YBWQV" hidden="1">#REF!</definedName>
    <definedName name="BExIX34PM5DBTRHRQWP6PL6WIX88" hidden="1">[71]Table!#REF!</definedName>
    <definedName name="BExIX4S01VKH0V2KWQZGAY2FUFFS" hidden="1">#REF!</definedName>
    <definedName name="BExIX5OAP9KSUE5SIZCW9P39Q4WE" hidden="1">[71]Table!#REF!</definedName>
    <definedName name="BExIXGRJPVJMUDGSG7IHPXPNO69B" hidden="1">[71]Table!#REF!</definedName>
    <definedName name="BExIXM5R87ZL3FHALWZXYCPHGX3E" hidden="1">[71]Table!#REF!</definedName>
    <definedName name="BExIXS036ZCKT2Z8XZKLZ8PFWQGL" hidden="1">[71]Table!#REF!</definedName>
    <definedName name="BExIXY5CF9PFM0P40AZ4U51TMWV0" hidden="1">[71]Table!#REF!</definedName>
    <definedName name="BExIYEXJBK8JDWIRSVV4RJSKZVV1" hidden="1">[71]Table!#REF!</definedName>
    <definedName name="BExIYI2RH0K4225XO970K2IQ1E79" hidden="1">[71]Table!#REF!</definedName>
    <definedName name="BExIYMPZ0KS2KOJFQAUQJ77L7701" hidden="1">[71]Table!#REF!</definedName>
    <definedName name="BExIYOO4P2NLI0GTES3GN8FDL0US" hidden="1">#REF!</definedName>
    <definedName name="BExIYP9Q6FV9T0R9G3UDKLS4TTYX" hidden="1">[71]Table!#REF!</definedName>
    <definedName name="BExIYRTCOZA1OQ7D46XDWMCW6RFR" hidden="1">#REF!</definedName>
    <definedName name="BExIYZGLDQ1TN7BIIN4RLDP31GIM" hidden="1">[71]Table!#REF!</definedName>
    <definedName name="BExIZ4K0EZJK6PW3L8SVKTJFSWW9" hidden="1">[71]Table!#REF!</definedName>
    <definedName name="BExIZAECOEZGBAO29QMV14E6XDIV" hidden="1">[71]Table!#REF!</definedName>
    <definedName name="BExIZKVXYD5O2JBU81F2UFJZLLSI" hidden="1">[71]Table!#REF!</definedName>
    <definedName name="BExIZPZDHC8HGER83WHCZAHOX7LK" hidden="1">[71]Table!#REF!</definedName>
    <definedName name="BExIZY2PUZ0OF9YKK1B13IW0VS6G" hidden="1">[71]Table!#REF!</definedName>
    <definedName name="BExJ08KB42GOUC2P92D8UI7KEHKL" hidden="1">#REF!</definedName>
    <definedName name="BExJ08KBRR2XMWW3VZMPSQKXHZUH" hidden="1">[71]Table!#REF!</definedName>
    <definedName name="BExJ0DYJWXGE7DA39PYL3WM05U9O" hidden="1">[71]Table!#REF!</definedName>
    <definedName name="BExJ0MY8SY5J5V50H3UKE78ODTVB" hidden="1">[71]Table!#REF!</definedName>
    <definedName name="BExJ0YC98G37ML4N8FLP8D95EFRF" hidden="1">[71]Table!#REF!</definedName>
    <definedName name="BExJ11MY9B0F7RFESFSORX1Z25QM" hidden="1">#REF!</definedName>
    <definedName name="BExKCCREBIWYDT3KYY47J6PKFUJC" hidden="1">#REF!</definedName>
    <definedName name="BExKCDYKAEV45AFXHVHZZ62E5BM3" hidden="1">[71]Table!#REF!</definedName>
    <definedName name="BExKDJBKAJPY1RL4WY6D99TGYHCW" hidden="1">#REF!</definedName>
    <definedName name="BExKDKO0W4AGQO1V7K6Q4VM750FT" hidden="1">[71]Table!#REF!</definedName>
    <definedName name="BExKDLF10G7W77J87QWH3ZGLUCLW" hidden="1">[71]Table!#REF!</definedName>
    <definedName name="BExKDO45GL6PAZQR3PAOWFVA6WLZ" hidden="1">#REF!</definedName>
    <definedName name="BExKEFE0I3MT6ZLC4T1L9465HKTN" hidden="1">[71]Table!#REF!</definedName>
    <definedName name="BExKEK6O5BVJP4VY02FY7JNAZ6BT" hidden="1">[71]Table!#REF!</definedName>
    <definedName name="BExKEKMRQLC0TPETMUVPBOHVEK6D" hidden="1">#REF!</definedName>
    <definedName name="BExKEKXK6E6QX339ELPXDIRZSJE0" hidden="1">[71]Table!#REF!</definedName>
    <definedName name="BExKEOOIBMP7N8033EY2CJYCBX6H" hidden="1">[71]Table!#REF!</definedName>
    <definedName name="BExKES9ZA5L22XTSO9Y8GAI2RIIH" hidden="1">#REF!</definedName>
    <definedName name="BExKEUITS96GPX0OL4XEE055O3DR" hidden="1">#REF!</definedName>
    <definedName name="BExKEW0RR5LA3VC46A2BEOOMQE56" hidden="1">[71]Table!#REF!</definedName>
    <definedName name="BExKF02HYBPMKRSPJGAK1MWM2V4R" hidden="1">#REF!</definedName>
    <definedName name="BExKFA3VI1CZK21SM0N3LZWT9LA1" hidden="1">[71]Table!#REF!</definedName>
    <definedName name="BExKFINBFV5J2NFRCL4YUO3YF0ZE" hidden="1">[71]Table!#REF!</definedName>
    <definedName name="BExKFISRBFACTAMJSALEYMY66F6X" hidden="1">[71]Table!#REF!</definedName>
    <definedName name="BExKFOSK5DJ151C4E8544UWMYTOC" hidden="1">[71]Table!#REF!</definedName>
    <definedName name="BExKFYJC4EVEV54F82K6VKP7Q3OU" hidden="1">[71]Table!#REF!</definedName>
    <definedName name="BExKG4IYHBKQQ8J8FN10GB2IKO33" hidden="1">[71]Table!#REF!</definedName>
    <definedName name="BExKG8KO0T2K2PJKN0MY59LZRPC0" hidden="1">#REF!</definedName>
    <definedName name="BExKGF0L44S78D33WMQ1A75TRKB9" hidden="1">[71]Table!#REF!</definedName>
    <definedName name="BExKGFRN31B3G20LMQ4LRF879J68" hidden="1">[71]Table!#REF!</definedName>
    <definedName name="BExKGJD3U3ADZILP20U3EURP0UQP" hidden="1">[71]Table!#REF!</definedName>
    <definedName name="BExKGNK5YGKP0YHHTAAOV17Z9EIM" hidden="1">[71]Table!#REF!</definedName>
    <definedName name="BExKGV77YH9YXIQTRKK2331QGYKF" hidden="1">[71]Table!#REF!</definedName>
    <definedName name="BExKGWUGUAZ9RHGMMEHY6AG0GBZC" hidden="1">#REF!</definedName>
    <definedName name="BExKH0ANKNJUT5MEASVBDV24PB47" hidden="1">#REF!</definedName>
    <definedName name="BExKH3FTZ5VGTB86W9M4AB39R0G8" hidden="1">[71]Table!#REF!</definedName>
    <definedName name="BExKH3FV5U5O6XZM7STS3NZKQFGJ" hidden="1">[71]Table!#REF!</definedName>
    <definedName name="BExKH6L8BUEGZ1O7ZYFE7R04MJJV" hidden="1">#REF!</definedName>
    <definedName name="BExKHAMUH8NR3HRV0V6FHJE3ROLN" hidden="1">[71]Table!#REF!</definedName>
    <definedName name="BExKHBDVHSHZF30DJZ2F4J7XG9BC" hidden="1">#REF!</definedName>
    <definedName name="BExKHCFKOWFHO2WW0N7Y5XDXEWAO" hidden="1">[71]Table!#REF!</definedName>
    <definedName name="BExKHIVLONZ46HLMR50DEXKEUNEP" hidden="1">[71]Table!#REF!</definedName>
    <definedName name="BExKHPM9XA0ADDK7TUR0N38EXWEP" hidden="1">[71]Table!#REF!</definedName>
    <definedName name="BExKI4076KXCDE5KXL79KT36OKLO" hidden="1">[71]Table!#REF!</definedName>
    <definedName name="BExKI703H6LLQ9SUAO1Q66RXBCFT" hidden="1">#REF!</definedName>
    <definedName name="BExKI7LO70WYISR7Q0Y1ZDWO9M3B" hidden="1">[71]Table!#REF!</definedName>
    <definedName name="BExKIGQV6TXIZG039HBOJU62WP2U" hidden="1">[71]Table!#REF!</definedName>
    <definedName name="BExKILE008SF3KTAN8WML3XKI1NZ" hidden="1">[71]Table!#REF!</definedName>
    <definedName name="BExKINSBB6RS7I489QHMCOMU4Z2X" hidden="1">[71]Table!#REF!</definedName>
    <definedName name="BExKIU87ZKSOC2DYZWFK6SAK9I8E" hidden="1">[71]Table!#REF!</definedName>
    <definedName name="BExKJ449HLYX2DJ9UF0H9GTPSQ73" hidden="1">[71]Table!#REF!</definedName>
    <definedName name="BExKJELX2RUC8UEC56IZPYYZXHA7" hidden="1">[71]Table!#REF!</definedName>
    <definedName name="BExKJINMXS61G2TZEXCJAWVV4F57" hidden="1">[71]Table!#REF!</definedName>
    <definedName name="BExKJK5ME8KB7HA0180L7OUZDDGV" hidden="1">[71]Table!#REF!</definedName>
    <definedName name="BExKJN5IF0VMDILJ5K8ZENF2QYV1" hidden="1">[71]Table!#REF!</definedName>
    <definedName name="BExKJUSJPFUIK20FTVAFJWR2OUYX" hidden="1">[71]Table!#REF!</definedName>
    <definedName name="BExKK8VP5RS3D0UXZVKA37C4SYBP" hidden="1">[71]Table!#REF!</definedName>
    <definedName name="BExKKIM9NPF6B3SPMPIQB27HQME4" hidden="1">[71]Table!#REF!</definedName>
    <definedName name="BExKKIX1BCBQ4R3K41QD8NTV0OV0" hidden="1">[71]Table!#REF!</definedName>
    <definedName name="BExKKQ3ZWADYV03YHMXDOAMU90EB" hidden="1">[71]Table!#REF!</definedName>
    <definedName name="BExKKUGD2HMJWQEYZ8H3X1BMXFS9" hidden="1">[71]Table!#REF!</definedName>
    <definedName name="BExKKX05KCZZZPKOR1NE5A8RGVT4" hidden="1">[71]Table!#REF!</definedName>
    <definedName name="BExKL002TQQTZZ9BETERCDLUDV0K" hidden="1">#REF!</definedName>
    <definedName name="BExKLD6S9L66QYREYHBE5J44OK7X" hidden="1">[71]Table!#REF!</definedName>
    <definedName name="BExKLEZK32L28GYJWVO63BZ5E1JD" hidden="1">[71]Table!#REF!</definedName>
    <definedName name="BExKLGBZ8D7W1HW672WZB4ZK47TN" hidden="1">#REF!</definedName>
    <definedName name="BExKLLKVVHT06LA55JB2FC871DC5" hidden="1">[71]Table!#REF!</definedName>
    <definedName name="BExKLWYWL8HEKZRA5IGCCM60HYID" hidden="1">#REF!</definedName>
    <definedName name="BExKLX9OMIZRVELEESUGRFHXM0CU" hidden="1">#REF!</definedName>
    <definedName name="BExKMWBX4EH3EYJ07UFEM08NB40Z" hidden="1">[71]Table!#REF!</definedName>
    <definedName name="BExKNBGV2IR3S7M0BX4810KZB4V3" hidden="1">[71]Table!#REF!</definedName>
    <definedName name="BExKNCTBZTSY3MO42VU5PLV6YUHZ" hidden="1">[71]Table!#REF!</definedName>
    <definedName name="BExKNGV2YY749C42AQ2T9QNIE5C3" hidden="1">[71]Table!#REF!</definedName>
    <definedName name="BExKNM3TO8JLDR94J4BKF7TE6872" hidden="1">#REF!</definedName>
    <definedName name="BExKNV8UOHVWEHDJWI2WMJ9X6QHZ" hidden="1">[71]Table!#REF!</definedName>
    <definedName name="BExKNYUAYWR68YCUOIW6WYVNJ198" hidden="1">#REF!</definedName>
    <definedName name="BExKNZLD7UATC1MYRNJD8H2NH4KU" hidden="1">[71]Table!#REF!</definedName>
    <definedName name="BExKNZQUKQQG2Y97R74G4O4BJP1L" hidden="1">[71]Table!#REF!</definedName>
    <definedName name="BExKO06X0EAD3ABEG1E8PWLDWHBA" hidden="1">[71]Table!#REF!</definedName>
    <definedName name="BExKO2AHHSGNI1AZOIOW21KPXKPE" hidden="1">[71]Table!#REF!</definedName>
    <definedName name="BExKO2FXWJWC5IZLDN8JHYILQJ2N" hidden="1">[71]Table!#REF!</definedName>
    <definedName name="BExKO438WZ8FKOU00NURGFMOYXWN" hidden="1">[71]Table!#REF!</definedName>
    <definedName name="BExKOBVR6FBO1U02GWCHZEQEFC13" hidden="1">#REF!</definedName>
    <definedName name="BExKODIZGWW2EQD0FEYW6WK6XLCM" hidden="1">[71]Table!#REF!</definedName>
    <definedName name="BExKOEA1HY8RIY04636RSKF38SDX" hidden="1">#REF!</definedName>
    <definedName name="BExKOPO2HPWVQGAKW8LOZMPIDEFG" hidden="1">[71]Table!#REF!</definedName>
    <definedName name="BExKPEZP0QTKOTLIMMIFSVTHQEEK" hidden="1">[71]Table!#REF!</definedName>
    <definedName name="BExKPLQJX0HJ8OTXBXH9IC9J2V0W" hidden="1">[71]Table!#REF!</definedName>
    <definedName name="BExKPN8C7GN36ZJZHLOB74LU6KT0" hidden="1">[71]Table!#REF!</definedName>
    <definedName name="BExKPX9VZ1J5021Q98K60HMPJU58" hidden="1">[71]Table!#REF!</definedName>
    <definedName name="BExKQJ01GRP9KX7BHWUGSV76KSSN" hidden="1">#REF!</definedName>
    <definedName name="BExKQJGAAWNM3NT19E9I0CQDBTU0" hidden="1">[71]Table!#REF!</definedName>
    <definedName name="BExKQM5GJ1ZN5REKFE7YVBQ0KXWF" hidden="1">[71]Table!#REF!</definedName>
    <definedName name="BExKQO3G0R230211GSQXEUMGOJJH" hidden="1">#REF!</definedName>
    <definedName name="BExKQOEA7HV9U5DH9C8JXFD62EKH" hidden="1">[71]Table!#REF!</definedName>
    <definedName name="BExKQQ71278061G7ZFYGPWOMOMY2" hidden="1">[71]Table!#REF!</definedName>
    <definedName name="BExKQROXFHOAXZAJ9P338TCB51AS" hidden="1">#REF!</definedName>
    <definedName name="BExKQTXRG3ECU8NT47UR7643LO5G" hidden="1">[71]Table!#REF!</definedName>
    <definedName name="BExKQVL7HPOIZ4FHANDFMVOJLEPR" hidden="1">[71]Table!#REF!</definedName>
    <definedName name="BExKR32XG1WY77WDT8KW9FJPGQTU" hidden="1">[71]Table!#REF!</definedName>
    <definedName name="BExKR8RZSEHW184G0Z56B4EGNU72" hidden="1">[71]Table!#REF!</definedName>
    <definedName name="BExKRS3TU9ZISEFNAGIP4D2THSPK" hidden="1">#REF!</definedName>
    <definedName name="BExKRVUSQ6PA7ZYQSTEQL3X7PB9P" hidden="1">[71]Table!#REF!</definedName>
    <definedName name="BExKRY3KZ7F7RB2KH8HXSQ85IEQO" hidden="1">[71]Table!#REF!</definedName>
    <definedName name="BExKSA37DZTCK6H13HPIKR0ZFVL8" hidden="1">[71]Table!#REF!</definedName>
    <definedName name="BExKSAJ9PLFSAM5DGYLJ0LGWBOCJ" hidden="1">#REF!</definedName>
    <definedName name="BExKSFHEJYQU3MJ64AXH349TS3AS" hidden="1">#REF!</definedName>
    <definedName name="BExKSFMOMSZYDE0WNC94F40S6636" hidden="1">[71]Table!#REF!</definedName>
    <definedName name="BExKSHQ9K79S8KYUWIV5M5LAHHF1" hidden="1">[71]Table!#REF!</definedName>
    <definedName name="BExKSIS3VA1NCEFCZZSIK8B3YIBZ" hidden="1">[71]Table!#REF!</definedName>
    <definedName name="BExKSJTWG9L3FCX8FLK4EMUJMF27" hidden="1">[71]Table!#REF!</definedName>
    <definedName name="BExKSMDKVAO0A43CLVBQQD41BXOS" hidden="1">#REF!</definedName>
    <definedName name="BExKSR66M8VX6DOVY5XKESJ3UH2N" hidden="1">#REF!</definedName>
    <definedName name="BExKSU0MKNAVZYYPKCYTZDWQX4R8" hidden="1">[71]Table!#REF!</definedName>
    <definedName name="BExKSX60G1MUS689FXIGYP2F7C62" hidden="1">[71]Table!#REF!</definedName>
    <definedName name="BExKT2UZ7Y2VWF5NQE18SJRLD2RN" hidden="1">[71]Table!#REF!</definedName>
    <definedName name="BExKT3GJFNGAM09H5F615E36A38C" hidden="1">[71]Table!#REF!</definedName>
    <definedName name="BExKTGHU41U7OXQNLCH9L528CTKN" hidden="1">#REF!</definedName>
    <definedName name="BExKTQZGN8GI3XGSEXMPCCA3S19H" hidden="1">[71]Table!#REF!</definedName>
    <definedName name="BExKTUKYYU0F6TUW1RXV24LRAZFE" hidden="1">[71]Table!#REF!</definedName>
    <definedName name="BExKU3FBLHQBIUTN6XEZW5GC9OG1" hidden="1">[71]Table!#REF!</definedName>
    <definedName name="BExKU82I99FEUIZLODXJDOJC96CQ" hidden="1">[71]Table!#REF!</definedName>
    <definedName name="BExKUDM0DFSCM3D91SH0XLXJSL18" hidden="1">[71]Table!#REF!</definedName>
    <definedName name="BExKUEIEGD9JH03Q4QGCL2ZVM2AQ" hidden="1">#REF!</definedName>
    <definedName name="BExKULEKJLA77AUQPDUHSM94Y76Z" hidden="1">[71]Table!#REF!</definedName>
    <definedName name="BExKUPASS3H5268MTUCTQGAWNU4C" hidden="1">#REF!</definedName>
    <definedName name="BExKV08R85MKI3MAX9E2HERNQUNL" hidden="1">[71]Table!#REF!</definedName>
    <definedName name="BExKV4AAUNNJL5JWD7PX6BFKVS6O" hidden="1">[71]Table!#REF!</definedName>
    <definedName name="BExKV8S497WD25N3LA72PSCGO8G3" hidden="1">#REF!</definedName>
    <definedName name="BExKVDVK6HN74GQPTXICP9BFC8CF" hidden="1">[71]Table!#REF!</definedName>
    <definedName name="BExKVFZ3ZZGIC1QI8XN6BYFWN0ZY" hidden="1">[71]Table!#REF!</definedName>
    <definedName name="BExKVG4KGO28KPGTAFL1R8TTZ10N" hidden="1">[71]Table!#REF!</definedName>
    <definedName name="BExKW0CSH7DA02YSNV64PSEIXB2P" hidden="1">[71]Table!#REF!</definedName>
    <definedName name="BExM9NUG3Q31X01AI9ZJCZIX25CS" hidden="1">[71]Table!#REF!</definedName>
    <definedName name="BExM9OG182RP30MY23PG49LVPZ1C" hidden="1">[71]Table!#REF!</definedName>
    <definedName name="BExM9UQN0TIL2QB8BQX5YK9L7EW9" hidden="1">#REF!</definedName>
    <definedName name="BExMA64MW1S18NH8DCKPCCEI5KCB" hidden="1">[71]Table!#REF!</definedName>
    <definedName name="BExMALEWFUEM8Y686IT03ECURUBR" hidden="1">[71]Table!#REF!</definedName>
    <definedName name="BExMAXJS82ZJ8RS22VLE0V0LDUII" hidden="1">[71]Table!#REF!</definedName>
    <definedName name="BExMB4QRS0R3MTB4CMUHFZ84LNZQ" hidden="1">[71]Table!#REF!</definedName>
    <definedName name="BExMBC35WKQY5CWQJLV4D05O6971" hidden="1">[71]Table!#REF!</definedName>
    <definedName name="BExMBFTZV4Q1A5KG25C1N9PHQNSW" hidden="1">[71]Table!#REF!</definedName>
    <definedName name="BExMBK6ISK3U7KHZKUJXIDKGF6VW" hidden="1">[71]Table!#REF!</definedName>
    <definedName name="BExMBYPQDG9AYDQ5E8IECVFREPO6" hidden="1">[71]Table!#REF!</definedName>
    <definedName name="BExMC5R82S07KSLMO7YA8CCU0ZAI" hidden="1">#REF!</definedName>
    <definedName name="BExMC8AZUTX8LG89K2JJR7ZG62XX" hidden="1">[71]Table!#REF!</definedName>
    <definedName name="BExMCA96YR10V72G2R0SCIKPZLIZ" hidden="1">[71]Table!#REF!</definedName>
    <definedName name="BExMCAPB2KR2CNKS8MYVWTH5MOT2" hidden="1">#REF!</definedName>
    <definedName name="BExMCB5JU5I2VQDUBS4O42BTEVKI" hidden="1">[71]Table!#REF!</definedName>
    <definedName name="BExMCFSQFSEMPY5IXDIRKZDASDBR" hidden="1">[71]Table!#REF!</definedName>
    <definedName name="BExMCMZOEYWVOOJ98TBHTTCS7XB8" hidden="1">[71]Table!#REF!</definedName>
    <definedName name="BExMCRSC61GNE2C255DR0NN6NYI0" hidden="1">#REF!</definedName>
    <definedName name="BExMCS8EF2W3FS9QADNKREYSI8P0" hidden="1">[71]Table!#REF!</definedName>
    <definedName name="BExMCUS7GSOM96J0HJ7EH0FFM2AC" hidden="1">[71]Table!#REF!</definedName>
    <definedName name="BExMCXMMDFHHNJDRURMCXF1DGUOM" hidden="1">#REF!</definedName>
    <definedName name="BExMCYTT6TVDWMJXO1NZANRTVNAN" hidden="1">[71]Table!#REF!</definedName>
    <definedName name="BExMD5F6IAV108XYJLXUO9HD0IT6" hidden="1">[71]Table!#REF!</definedName>
    <definedName name="BExMD963673NTBXBO0VDNBAG9YWM" hidden="1">#REF!</definedName>
    <definedName name="BExMDANV66W9T3XAXID40XFJ0J93" hidden="1">[71]Table!#REF!</definedName>
    <definedName name="BExMDGD1KQP7NNR78X2ZX4FCBQ1S" hidden="1">[71]Table!#REF!</definedName>
    <definedName name="BExMDIRDK0DI8P86HB7WPH8QWLSQ" hidden="1">[71]Table!#REF!</definedName>
    <definedName name="BExMDPI2FVMORSWDDCVAJ85WYAYO" hidden="1">[71]Table!#REF!</definedName>
    <definedName name="BExMDQ3NI3GV1A8JDHIRIL4YLESR" hidden="1">#REF!</definedName>
    <definedName name="BExMDUWB7VWHFFR266QXO46BNV2S" hidden="1">[71]Table!#REF!</definedName>
    <definedName name="BExMDVHUXVSA08WZW2MIQ8ZDPUO1" hidden="1">#REF!</definedName>
    <definedName name="BExMDVSO20ADTTVCKT513NZBKC0Q" hidden="1">#REF!</definedName>
    <definedName name="BExME1HN87DFXFUO9KVDZLK6IR9B" hidden="1">#REF!</definedName>
    <definedName name="BExME2U47N8LZG0BPJ49ANY5QVV2" hidden="1">[71]Table!#REF!</definedName>
    <definedName name="BExME88DH5DUKMUFI9FNVECXFD2E" hidden="1">[71]Table!#REF!</definedName>
    <definedName name="BExME9A7MOGAK7YTTQYXP5DL6VYA" hidden="1">[71]Table!#REF!</definedName>
    <definedName name="BExMEDH9404LZSZJ01KUOC3VI11Z" hidden="1">#REF!</definedName>
    <definedName name="BExMEE2T95CM4SUREU6BDU0S4L8X" hidden="1">#REF!</definedName>
    <definedName name="BExMEKTHIM47ERJ7ML7M759FF32G" hidden="1">#REF!</definedName>
    <definedName name="BExMEOV9YFRY5C3GDLU60GIX10BY" hidden="1">[71]Table!#REF!</definedName>
    <definedName name="BExMEQIHMQIMO3LWTPE2P9KZ7JBK" hidden="1">#REF!</definedName>
    <definedName name="BExMEY095ELVR1FY94CBBWCTD3ND" hidden="1">#REF!</definedName>
    <definedName name="BExMEY09ESM4H2YGKEQQRYUD114R" hidden="1">[71]Table!#REF!</definedName>
    <definedName name="BExMF4G4IUPQY1Y5GEY5N3E04CL6" hidden="1">[71]Table!#REF!</definedName>
    <definedName name="BExMF9UIGYMOAQK0ELUWP0S0HZZY" hidden="1">[71]Table!#REF!</definedName>
    <definedName name="BExMFDLBSWFMRDYJ2DZETI3EXKN2" hidden="1">[71]Table!#REF!</definedName>
    <definedName name="BExMFFJCU2N6QOC5V50II5WTLPAF" hidden="1">#REF!</definedName>
    <definedName name="BExMFH6SWBYCN98LEO4HJ8MYBMEV" hidden="1">#REF!</definedName>
    <definedName name="BExMFLDTMRTCHKA37LQW67BG8D5C" hidden="1">[71]Table!#REF!</definedName>
    <definedName name="BExMFQ102FN53YEFF1Q73O5PKTN2" hidden="1">#REF!</definedName>
    <definedName name="BExMFY4B5JW31L4PL9F4S16LTC8G" hidden="1">#REF!</definedName>
    <definedName name="BExMGFSWSVUC8O4EM6ZP6T82VC1A" hidden="1">#REF!</definedName>
    <definedName name="BExMGG3PFIHPHX7NXB7HDFI3N12L" hidden="1">[71]Table!#REF!</definedName>
    <definedName name="BExMH3H9TW5TJCNU5Z1EWXP3BAEP" hidden="1">[71]Table!#REF!</definedName>
    <definedName name="BExMHOWPB34KPZ76M2KIX2C9R2VB" hidden="1">[71]Table!#REF!</definedName>
    <definedName name="BExMHSSYC6KVHA3QDTSYPN92TWMI" hidden="1">[71]Table!#REF!</definedName>
    <definedName name="BExMI0WA793SF41LQ40A28U8OXQY" hidden="1">[71]Table!#REF!</definedName>
    <definedName name="BExMI3AJ9477KDL4T9DHET4LJJTW" hidden="1">[71]Table!#REF!</definedName>
    <definedName name="BExMI3QOZTYEQUF0SE6AK4HHWJO7" hidden="1">#REF!</definedName>
    <definedName name="BExMI6L9KX05GAK523JFKICJMTA5" hidden="1">[71]Table!#REF!</definedName>
    <definedName name="BExMI6QQ20XHD0NWJUN741B37182" hidden="1">[71]Table!#REF!</definedName>
    <definedName name="BExMI8JB94SBD9EMNJEK7Y2T6GYU" hidden="1">[71]Table!#REF!</definedName>
    <definedName name="BExMI8OS85YTW3KYVE4YD0R7Z6UV" hidden="1">[71]Table!#REF!</definedName>
    <definedName name="BExMIBOOZU40JS3F89OMPSRCE9MM" hidden="1">[71]Table!#REF!</definedName>
    <definedName name="BExMIIQ5MBWSIHTFWAQADXMZC22Q" hidden="1">[71]Table!#REF!</definedName>
    <definedName name="BExMIKZ5EDDZDK5D6GTXJPH9XWND" hidden="1">#REF!</definedName>
    <definedName name="BExMIL4I2GE866I25CR5JBLJWJ6A" hidden="1">[71]Table!#REF!</definedName>
    <definedName name="BExMIRKIPF27SNO82SPFSB3T5U17" hidden="1">[71]Table!#REF!</definedName>
    <definedName name="BExMIV0KC8555D5E42ZGWG15Y0MO" hidden="1">[71]Table!#REF!</definedName>
    <definedName name="BExMIZT6AN7E6YMW2S87CTCN2UXH" hidden="1">[71]Table!#REF!</definedName>
    <definedName name="BExMJ15T9F3475M0896SG60TN0SR" hidden="1">[71]Table!#REF!</definedName>
    <definedName name="BExMJ51XJZN31B84NVPI18J3CWTB" hidden="1">#REF!</definedName>
    <definedName name="BExMJA01LCAWUR1OX7H4E7JGNN3W" hidden="1">#REF!</definedName>
    <definedName name="BExMJNC8ZFB9DRFOJ961ZAJ8U3A8" hidden="1">[71]Table!#REF!</definedName>
    <definedName name="BExMJTBV8A3D31W2IQHP9RDFPPHQ" hidden="1">[71]Table!#REF!</definedName>
    <definedName name="BExMK0OA4CYPHQFXIOZFG5E4Y027" hidden="1">#REF!</definedName>
    <definedName name="BExMK2RTXN4QJWEUNX002XK8VQP8" hidden="1">[71]Table!#REF!</definedName>
    <definedName name="BExMKBGQDUZ8AWXYHA3QVMSDVZ3D" hidden="1">[71]Table!#REF!</definedName>
    <definedName name="BExMKBM1467553LDFZRRKVSHN374" hidden="1">[71]Table!#REF!</definedName>
    <definedName name="BExMKGK5FJUC0AU8MABRGDC5ZM70" hidden="1">[71]Table!#REF!</definedName>
    <definedName name="BExMKM3OA6OVLFO6MFBH832ERPMS" hidden="1">#REF!</definedName>
    <definedName name="BExMKOI0IEYQSWL82F4MI37J9NZ3" hidden="1">#REF!</definedName>
    <definedName name="BExMKTW7R5SOV4PHAFGHU3W73DYE" hidden="1">[71]Table!#REF!</definedName>
    <definedName name="BExMKU7051J2W1RQXGZGE62NBRUZ" hidden="1">[71]Table!#REF!</definedName>
    <definedName name="BExMKUN3WPECJR2XRID2R7GZRGNX" hidden="1">[71]Table!#REF!</definedName>
    <definedName name="BExMKZ535P011X4TNV16GCOH4H21" hidden="1">[71]Table!#REF!</definedName>
    <definedName name="BExML3XQNDIMX55ZCHHXKUV3D6E6" hidden="1">[71]Table!#REF!</definedName>
    <definedName name="BExML5QGSWHLI18BGY4CGOTD3UWH" hidden="1">[71]Table!#REF!</definedName>
    <definedName name="BExMLO5Z61RE85X8HHX2G4IU3AZW" hidden="1">[71]Table!#REF!</definedName>
    <definedName name="BExMLVI7UORSHM9FMO8S2EI0TMTS" hidden="1">[71]Table!#REF!</definedName>
    <definedName name="BExMM5UCOT2HSSN0ZIPZW55GSOVO" hidden="1">[71]Table!#REF!</definedName>
    <definedName name="BExMM8ZRS5RQ8H1H55RVPVTDL5NL" hidden="1">[71]Table!#REF!</definedName>
    <definedName name="BExMMH8EAZB09XXQ5X4LR0P4NHG9" hidden="1">[71]Table!#REF!</definedName>
    <definedName name="BExMMIQH5BABNZVCIQ7TBCQ10AY5" hidden="1">[71]Table!#REF!</definedName>
    <definedName name="BExMMNIZ2T7M22WECMUQXEF4NJ71" hidden="1">[71]Table!#REF!</definedName>
    <definedName name="BExMMPMIOU7BURTV0L1K6ACW9X73" hidden="1">[71]Table!#REF!</definedName>
    <definedName name="BExMMQ835AJDHS4B419SS645P67Q" hidden="1">[71]Table!#REF!</definedName>
    <definedName name="BExMMQIUVPCOBISTEJJYNCCLUCPY" hidden="1">[71]Table!#REF!</definedName>
    <definedName name="BExMMTIXETA5VAKBSOFDD5SRU887" hidden="1">[71]Table!#REF!</definedName>
    <definedName name="BExMMV0P6P5YS3C35G0JYYHI7992" hidden="1">[71]Table!#REF!</definedName>
    <definedName name="BExMMZTDDCFDHK0GU54VF8EVH99F" hidden="1">#REF!</definedName>
    <definedName name="BExMNDR4V2VG5RFZDGTAGD3Q9PPG" hidden="1">[71]Table!#REF!</definedName>
    <definedName name="BExMNJLFWZBRN9PZF1IO9CYWV1B2" hidden="1">[71]Table!#REF!</definedName>
    <definedName name="BExMNKCJ0FA57YEUUAJE43U1QN5P" hidden="1">[71]Table!#REF!</definedName>
    <definedName name="BExMNKN5D1WEF2OOJVP6LZ6DLU3Y" hidden="1">[71]Table!#REF!</definedName>
    <definedName name="BExMNQ1J7QX20FWV4DQ41E6S4T2W" hidden="1">#REF!</definedName>
    <definedName name="BExMNQMY2IUP61KESI720VOMTAJ1" hidden="1">#REF!</definedName>
    <definedName name="BExMNR38HMPLWAJRQ9MMS3ZAZ9IU" hidden="1">[71]Table!#REF!</definedName>
    <definedName name="BExMNRDZULKJMVY2VKIIRM2M5A1M" hidden="1">[71]Table!#REF!</definedName>
    <definedName name="BExMNUZHMKFZ814RTA641MNKZ7HQ" hidden="1">#REF!</definedName>
    <definedName name="BExMNW6NIOK4PW2K16RX2DT8BCKP" hidden="1">#REF!</definedName>
    <definedName name="BExMO9IOWKTWHO8LQJJQI5P3INWY" hidden="1">[71]Table!#REF!</definedName>
    <definedName name="BExMOI29DOEK5R1A5QZPUDKF7N6T" hidden="1">[71]Table!#REF!</definedName>
    <definedName name="BExMOJ9GY6AQGI153FV703AE296H" hidden="1">#REF!</definedName>
    <definedName name="BExMP06Y7JRUYXTNBLZEZIIFMP8Z" hidden="1">#REF!</definedName>
    <definedName name="BExMPAJ5AJAXGKGK3F6H3ODS6RF4" hidden="1">[71]Table!#REF!</definedName>
    <definedName name="BExMPD2X55FFBVJ6CBUKNPROIOEU" hidden="1">[71]Table!#REF!</definedName>
    <definedName name="BExMPGTVPYQ1ACGV1RRRS5LYB125" hidden="1">#REF!</definedName>
    <definedName name="BExMPGZ848E38FUH1JBQN97DGWAT" hidden="1">[71]Table!#REF!</definedName>
    <definedName name="BExMPLBKFPJM4GF27I2D45X0U9QF" hidden="1">#REF!</definedName>
    <definedName name="BExMPMTICOSMQENOFKQ18K0ZT4S8" hidden="1">[71]Table!#REF!</definedName>
    <definedName name="BExMPMZ07II0R4KGWQQ7PGS3RZS4" hidden="1">[71]Table!#REF!</definedName>
    <definedName name="BExMPOBH04JMDO6Z8DMSEJZM4ANN" hidden="1">[71]Table!#REF!</definedName>
    <definedName name="BExMPSD77XQ3HA6A4FZOJK8G2JP3" hidden="1">[71]Table!#REF!</definedName>
    <definedName name="BExMQ41ZQNCI291UVV7EBWD8RXWS" hidden="1">#REF!</definedName>
    <definedName name="BExMQ4I3Q7F0BMPHSFMFW9TZ87UD" hidden="1">[71]Table!#REF!</definedName>
    <definedName name="BExMQ4SWDWI4N16AZ0T5CJ6HH8WC" hidden="1">[71]Table!#REF!</definedName>
    <definedName name="BExMQ71WHW50GVX45JU951AGPLFQ" hidden="1">[71]Table!#REF!</definedName>
    <definedName name="BExMQGXSLPT4A6N47LE6FBVHWBOF" hidden="1">[71]Table!#REF!</definedName>
    <definedName name="BExMQSBR7PL4KLB1Q4961QO45Y4G" hidden="1">[71]Table!#REF!</definedName>
    <definedName name="BExMR1MA4I1X77714ZEPUVC8W398" hidden="1">[71]Table!#REF!</definedName>
    <definedName name="BExMR4GUTFCN4RD7H81IOKECLEG3" hidden="1">#REF!</definedName>
    <definedName name="BExMR8YQHA7N77HGHY4Y6R30I3XT" hidden="1">[71]Table!#REF!</definedName>
    <definedName name="BExMRENOIARWRYOIVPDIEBVNRDO7" hidden="1">[71]Table!#REF!</definedName>
    <definedName name="BExMRP5C9V3XNIT2DRA9I6G73H2V" hidden="1">#REF!</definedName>
    <definedName name="BExMRPG54LNH7HRC92MBSUT6UL6L" hidden="1">#REF!</definedName>
    <definedName name="BExMRRJNUMGRSDD5GGKKGEIZ6FTS" hidden="1">[71]Table!#REF!</definedName>
    <definedName name="BExMRU3ACIU0RD2BNWO55LH5U2BR" hidden="1">[71]Table!#REF!</definedName>
    <definedName name="BExMSM9I7XZ0BC793Y8GWVJNG1V9" hidden="1">#REF!</definedName>
    <definedName name="BExMSQRCC40AP8BDUPL2I2DNC210" hidden="1">[71]Table!#REF!</definedName>
    <definedName name="BExO4J9LR712G00TVA82VNTG8O7H" hidden="1">[71]Table!#REF!</definedName>
    <definedName name="BExO4P9G3CC5P66YXQJ1MQZE3Q3L" hidden="1">#REF!</definedName>
    <definedName name="BExO4Q5T1IO39TUFXG41PZPWD8H5" hidden="1">#REF!</definedName>
    <definedName name="BExO55G2KVZ7MIJ30N827CLH0I2A" hidden="1">[71]Table!#REF!</definedName>
    <definedName name="BExO5A8PZD9EUHC5CMPU6N3SQ15L" hidden="1">[71]Table!#REF!</definedName>
    <definedName name="BExO5XMAHL7CY3X0B1OPKZ28DCJ5" hidden="1">[71]Table!#REF!</definedName>
    <definedName name="BExO66LZJKY4PTQVREELI6POS4AY" hidden="1">[71]Table!#REF!</definedName>
    <definedName name="BExO6LLHCYTF7CIVHKAO0NMET14Q" hidden="1">[71]Table!#REF!</definedName>
    <definedName name="BExO6N8QLT3RHA4Z7T9VKU40HNAP" hidden="1">#REF!</definedName>
    <definedName name="BExO7A0RAM8VLJ9WVOS0CNSGVOZA" hidden="1">#REF!</definedName>
    <definedName name="BExO7NT1LN1TAP5DBODIVAQ2F1NF" hidden="1">[71]Table!#REF!</definedName>
    <definedName name="BExO7OUQS3XTUQ2LDKGQ8AAQ3OJJ" hidden="1">[71]Table!#REF!</definedName>
    <definedName name="BExO7RUSODZC2NQZMT2AFSMV2ONF" hidden="1">[71]Table!#REF!</definedName>
    <definedName name="BExO7W1PSMP8KLLJ6LI9QUDVQEVV" hidden="1">#REF!</definedName>
    <definedName name="BExO85HMYXZJ7SONWBKKIAXMCI3C" hidden="1">[71]Table!#REF!</definedName>
    <definedName name="BExO863922O4PBGQMUNEQKGN3K96" hidden="1">[71]Table!#REF!</definedName>
    <definedName name="BExO89ZIOXN0HOKHY24F7HDZ87UT" hidden="1">[71]Table!#REF!</definedName>
    <definedName name="BExO8CDTBCABLEUD6PE2UM2EZ6C4" hidden="1">[71]Table!#REF!</definedName>
    <definedName name="BExO8IZ05ZG0XVOL3W41KBQE176A" hidden="1">[71]Table!#REF!</definedName>
    <definedName name="BExO8TM4L261JTCSQ24FHE73242J" hidden="1">#REF!</definedName>
    <definedName name="BExO8TM5V5CFSV5A13AYOWY4NGRS" hidden="1">#REF!</definedName>
    <definedName name="BExO8UTAGQWDBQZEEF4HUNMLQCVU" hidden="1">[71]Table!#REF!</definedName>
    <definedName name="BExO937E20IHMGQOZMECL3VZC7OX" hidden="1">[71]Table!#REF!</definedName>
    <definedName name="BExO94UTJKQQ7TJTTJRTSR70YVJC" hidden="1">[71]Table!#REF!</definedName>
    <definedName name="BExO9J3A438976RXIUX5U9SU5T55" hidden="1">[71]Table!#REF!</definedName>
    <definedName name="BExO9RS5RXFJ1911HL3CCK6M74EP" hidden="1">[71]Table!#REF!</definedName>
    <definedName name="BExO9SDRI1M6KMHXSG3AE5L0F2U3" hidden="1">[71]Table!#REF!</definedName>
    <definedName name="BExO9V2U2YXAY904GYYGU6TD8Y7M" hidden="1">[71]Table!#REF!</definedName>
    <definedName name="BExOA8PPAT6BFKDHD9OQK39O9RSG" hidden="1">#REF!</definedName>
    <definedName name="BExOAFR6JHRK4AP8O7TB9UDEAVJL" hidden="1">#REF!</definedName>
    <definedName name="BExOAGCX9ISY83KMXO02KFMKR8OW" hidden="1">#REF!</definedName>
    <definedName name="BExOAQ3GKCT7YZW1EMVU3EILSZL2" hidden="1">[71]Table!#REF!</definedName>
    <definedName name="BExOB886RIKYRO6D0LXJDAB2M84Z" hidden="1">#REF!</definedName>
    <definedName name="BExOB9KT2THGV4SPLDVFTFXS4B14" hidden="1">[71]Table!#REF!</definedName>
    <definedName name="BExOBEZ0IE2WBEYY3D3CMRI72N1K" hidden="1">[71]Table!#REF!</definedName>
    <definedName name="BExOBIPU8760ITY0C8N27XZ3KWEF" hidden="1">[71]Table!#REF!</definedName>
    <definedName name="BExOBM0I5L0MZ1G4H9MGMD87SBMZ" hidden="1">[71]Table!#REF!</definedName>
    <definedName name="BExOBNNWXJI9Y0IQ9VT4NMZCB3SW" hidden="1">#REF!</definedName>
    <definedName name="BExOBOUXMP88KJY2BX2JLUJH5N0K" hidden="1">[71]Table!#REF!</definedName>
    <definedName name="BExOBP0FKQ4SVR59FB48UNLKCOR6" hidden="1">[71]Table!#REF!</definedName>
    <definedName name="BExOBYAVUCQ0IGM0Y6A75QHP0Q1A" hidden="1">[71]Table!#REF!</definedName>
    <definedName name="BExOBYLMYCYZ1NJLHJCPLA3PVKYK" hidden="1">#REF!</definedName>
    <definedName name="BExOBYLO8NTLBKV3569Y2UNNIV1K" hidden="1">#REF!</definedName>
    <definedName name="BExOC08Y6OIMB5N7XH5Q1IR1M20Q" hidden="1">#REF!</definedName>
    <definedName name="BExOC3UEHB1CZNINSQHZANWJYKR8" hidden="1">[71]Table!#REF!</definedName>
    <definedName name="BExOC7LCVAJC36Q60I8PKPCD0T1S" hidden="1">#REF!</definedName>
    <definedName name="BExOCBSF3XGO9YJ23LX2H78VOUR7" hidden="1">[71]Table!#REF!</definedName>
    <definedName name="BExOCKXFMOW6WPFEVX1I7R7FNDSS" hidden="1">[71]Table!#REF!</definedName>
    <definedName name="BExOCQX7MZG1R6UPBHNGI606SL8K" hidden="1">#REF!</definedName>
    <definedName name="BExOCYEXOB95DH5NOB0M5NOYX398" hidden="1">[71]Table!#REF!</definedName>
    <definedName name="BExOD2WSU161FPNOCMZMQIEPDLQM" hidden="1">#REF!</definedName>
    <definedName name="BExOD4ERMDMFD8X1016N4EXOUR0S" hidden="1">[71]Table!#REF!</definedName>
    <definedName name="BExOD55RS7BQUHRQ6H3USVGKR0P7" hidden="1">[71]Table!#REF!</definedName>
    <definedName name="BExODEWDDEABM4ZY3XREJIBZ8IVP" hidden="1">[71]Table!#REF!</definedName>
    <definedName name="BExODZFEIWV26E8RFU7XQYX1J458" hidden="1">[71]Table!#REF!</definedName>
    <definedName name="BExOE89QWLYZ033JJYOXL9EN126C" hidden="1">#REF!</definedName>
    <definedName name="BExOEBKG55EROA2VL360A06LKASE" hidden="1">[71]Table!#REF!</definedName>
    <definedName name="BExOERG5LWXYYEN1DY1H2FWRJS9T" hidden="1">[71]Table!#REF!</definedName>
    <definedName name="BExOEV1S6JJVO5PP4BZ20SNGZR7D" hidden="1">[71]Table!#REF!</definedName>
    <definedName name="BExOF5ZJR1UJ9IQRGDTEZM7GPQX4" hidden="1">#REF!</definedName>
    <definedName name="BExOFEDNCYI2TPTMQ8SJN3AW4YMF" hidden="1">[71]Table!#REF!</definedName>
    <definedName name="BExOFJH1W33H5R9GH680DNXTZ0ZN" hidden="1">#REF!</definedName>
    <definedName name="BExOFN2CCI1J0EUWG6CV07EKJOT7" hidden="1">#REF!</definedName>
    <definedName name="BExOFVLXVD6RVHSQO8KZOOACSV24" hidden="1">[71]Table!#REF!</definedName>
    <definedName name="BExOG1AZCK9QN09SNEN2DTTFFCLJ" hidden="1">#REF!</definedName>
    <definedName name="BExOG2SW3XOGP9VAPQ3THV3VWV12" hidden="1">[71]Table!#REF!</definedName>
    <definedName name="BExOG45J81K4OPA40KW5VQU54KY3" hidden="1">[71]Table!#REF!</definedName>
    <definedName name="BExOGFE2SCL8HHT4DFAXKLUTJZOG" hidden="1">[71]Table!#REF!</definedName>
    <definedName name="BExOGT6D0LJ3C22RDW8COECKB1J5" hidden="1">[71]Table!#REF!</definedName>
    <definedName name="BExOGTMI1HT31M1RGWVRAVHAK7DE" hidden="1">[71]Table!#REF!</definedName>
    <definedName name="BExOGXO9JE5XSE9GC3I6O21UEKAO" hidden="1">[71]Table!#REF!</definedName>
    <definedName name="BExOGYVEAJFUXQVT8YQO2U7YT5OY" hidden="1">#REF!</definedName>
    <definedName name="BExOH2GVFOFXDG3YQK89NSKG7WJG" hidden="1">#REF!</definedName>
    <definedName name="BExOH7KB5HAPBB5K1Z3DIW5LCRSI" hidden="1">#REF!</definedName>
    <definedName name="BExOH9ICZ13C1LAW8OTYTR9S7ZP3" hidden="1">[71]Table!#REF!</definedName>
    <definedName name="BExOHBB43JS54D6MARIQR5PJNUDG" hidden="1">#REF!</definedName>
    <definedName name="BExOHL75H3OT4WAKKPUXIVXWFVDS" hidden="1">[71]Table!#REF!</definedName>
    <definedName name="BExOHLHXXJL6363CC082M9M5VVXQ" hidden="1">[71]Table!#REF!</definedName>
    <definedName name="BExOHNAO5UDXSO73BK2ARHWKS90Y" hidden="1">[71]Table!#REF!</definedName>
    <definedName name="BExOHR1G1I9A9CI1HG94EWBLWNM2" hidden="1">[71]Table!#REF!</definedName>
    <definedName name="BExOHTQPP8LQ98L6PYUI6QW08YID" hidden="1">[71]Table!#REF!</definedName>
    <definedName name="BExOHX6Q6NJI793PGX59O5EKTP4G" hidden="1">[71]Table!#REF!</definedName>
    <definedName name="BExOI5VMTHH7Y8MQQ1N635CHYI0P" hidden="1">[71]Table!#REF!</definedName>
    <definedName name="BExOIEVCP4Y6VDS23AK84MCYYHRT" hidden="1">[71]Table!#REF!</definedName>
    <definedName name="BExOIHPQIXR0NDR5WD01BZKPKEO3" hidden="1">[71]Table!#REF!</definedName>
    <definedName name="BExOIM7L0Z3LSII9P7ZTV4KJ8RMA" hidden="1">[71]Table!#REF!</definedName>
    <definedName name="BExOIN9ETPA87K6NINBIFRSWHK4C" hidden="1">#REF!</definedName>
    <definedName name="BExOIWJVMJ6MG6JC4SPD1L00OHU1" hidden="1">[71]Table!#REF!</definedName>
    <definedName name="BExOIYCN8Z4JK3OOG86KYUCV0ME8" hidden="1">[71]Table!#REF!</definedName>
    <definedName name="BExOJ3AKZ9BCBZT3KD8WMSLK6MN2" hidden="1">[71]Table!#REF!</definedName>
    <definedName name="BExOJ7XQK71I4YZDD29AKOOWZ47E" hidden="1">[71]Table!#REF!</definedName>
    <definedName name="BExOJDHG7E6VGIN32W722M80E1PS" hidden="1">#REF!</definedName>
    <definedName name="BExOJM0W6XGSW5MXPTTX0GNF6SFT" hidden="1">[71]Table!#REF!</definedName>
    <definedName name="BExOJXEUJJ9SYRJXKYYV2NCCDT2R" hidden="1">[71]Table!#REF!</definedName>
    <definedName name="BExOK0EQYM9JUMAGWOUN7QDH7VMZ" hidden="1">[71]Table!#REF!</definedName>
    <definedName name="BExOK4WM9O7QNG6O57FOASI5QSN1" hidden="1">[71]Table!#REF!</definedName>
    <definedName name="BExOK57EMWWZL9ZIL5FQYSQ4J2NO" hidden="1">[71]Table!#REF!</definedName>
    <definedName name="BExOKCECQSFWA99RY6KEDPH30KT6" hidden="1">#REF!</definedName>
    <definedName name="BExOKDAQ31PVS0Q7NXOF66C24GYL" hidden="1">#REF!</definedName>
    <definedName name="BExOKKHOPWUVRJGQJ5ONR2U40JX8" hidden="1">[71]Table!#REF!</definedName>
    <definedName name="BExOKTXMJP351VXKH8VT6SXUNIMF" hidden="1">[71]Table!#REF!</definedName>
    <definedName name="BExOKU8GMLOCNVORDE329819XN67" hidden="1">[71]Table!#REF!</definedName>
    <definedName name="BExOL0Z3Z7IAMHPB91EO2MF49U57" hidden="1">[71]Table!#REF!</definedName>
    <definedName name="BExOL7KH12VAR0LG741SIOJTLWFD" hidden="1">[71]Table!#REF!</definedName>
    <definedName name="BExOLB5SC7VD8OG53K8II93SAENQ" hidden="1">#REF!</definedName>
    <definedName name="BExOLD411QWFX4FN11349510DRJ8" hidden="1">#REF!</definedName>
    <definedName name="BExOLICXFHJLILCJVFMJE5MGGWKR" hidden="1">[71]Table!#REF!</definedName>
    <definedName name="BExOLOI0WJS3QC12I3ISL0D9AWOF" hidden="1">[71]Table!#REF!</definedName>
    <definedName name="BExOLYZNCQU9YFRCJTSR1R7098U7" hidden="1">#REF!</definedName>
    <definedName name="BExOLYZNG5RBD0BTS1OEZJNU92Q5" hidden="1">[71]Table!#REF!</definedName>
    <definedName name="BExOM3HIJ3UZPOKJI68KPBJAHPDC" hidden="1">[71]Table!#REF!</definedName>
    <definedName name="BExOMBFCBGGM6KO5RX1LMJ0M22S4" hidden="1">#REF!</definedName>
    <definedName name="BExOMI672TH8VPB5MGW4I7CD339Q" hidden="1">#REF!</definedName>
    <definedName name="BExOMKPURE33YQ3K1JG9NVQD4W49" hidden="1">[71]Table!#REF!</definedName>
    <definedName name="BExOMP7NGCLUNFK50QD2LPKRG078" hidden="1">[71]Table!#REF!</definedName>
    <definedName name="BExOMU0A6XMY48SZRYL4WQZD13BI" hidden="1">[71]Table!#REF!</definedName>
    <definedName name="BExOMVT0HSNC59DJP4CLISASGHKL" hidden="1">[71]Table!#REF!</definedName>
    <definedName name="BExON0AX35F2SI0UCVMGWGVIUNI3" hidden="1">[71]Table!#REF!</definedName>
    <definedName name="BExON3WDUMTME7Y6N94GYVOPLQ6D" hidden="1">[71]Table!#REF!</definedName>
    <definedName name="BExON41U4296DV3DPG6I5EF3OEYF" hidden="1">[71]Table!#REF!</definedName>
    <definedName name="BExON8UB96J8UZO1ZX4IVWLM8DGA" hidden="1">#REF!</definedName>
    <definedName name="BExONB3A7CO4YD8RB41PHC93BQ9M" hidden="1">[71]Table!#REF!</definedName>
    <definedName name="BExONFL4TFXSXWK3WNKGBKED9MO0" hidden="1">#REF!</definedName>
    <definedName name="BExONFQH6UUXF8V0GI4BRIST9RFO" hidden="1">[71]Table!#REF!</definedName>
    <definedName name="BExONIL1EPN8W1SVF4S473NVT9G0" hidden="1">#REF!</definedName>
    <definedName name="BExONIL31DZWU7IFVN3VV0XTXJA1" hidden="1">[71]Table!#REF!</definedName>
    <definedName name="BExONJ1BU17R0F5A2UP1UGJBOGKS" hidden="1">[71]Table!#REF!</definedName>
    <definedName name="BExONNZ9VMHVX3J6NLNJY7KZA61O" hidden="1">[71]Table!#REF!</definedName>
    <definedName name="BExONRQ1BAA4F3TXP2MYQ4YCZ09S" hidden="1">[71]Table!#REF!</definedName>
    <definedName name="BExONVBIXX436X1BG1TMAO4S9LD0" hidden="1">#REF!</definedName>
    <definedName name="BExOO1WWIZSGB0YTGKESB45TSVMZ" hidden="1">[71]Table!#REF!</definedName>
    <definedName name="BExOO4B8FPAFYPHCTYTX37P1TQM5" hidden="1">[71]Table!#REF!</definedName>
    <definedName name="BExOOIULUDOJRMYABWV5CCL906X6" hidden="1">[71]Table!#REF!</definedName>
    <definedName name="BExOORE1DP6UVW28XJX2VS05649B" hidden="1">#REF!</definedName>
    <definedName name="BExOOTN0KTXJCL7E476XBN1CJ553" hidden="1">[71]Table!#REF!</definedName>
    <definedName name="BExOP9DEBV5W5P4Q25J3XCJBP5S9" hidden="1">[71]Table!#REF!</definedName>
    <definedName name="BExOPFNYRBL0BFM23LZBJTADNOE4" hidden="1">[71]Table!#REF!</definedName>
    <definedName name="BExOPINVFSIZMCVT9YGT2AODVCX3" hidden="1">[71]Table!#REF!</definedName>
    <definedName name="BExOPJV0G43Z50LNI0UWME9NPU9S" hidden="1">#REF!</definedName>
    <definedName name="BExOQ1JN4SAC44RTMZIGHSW023WA" hidden="1">[71]Table!#REF!</definedName>
    <definedName name="BExOQ256YMF115DJL3KBPNKABJ90" hidden="1">[71]Table!#REF!</definedName>
    <definedName name="BExQ19DEUOLC11IW32E2AMVZLFF1" hidden="1">[71]Table!#REF!</definedName>
    <definedName name="BExQ1FD6KISGYU1JWEQ4G243ZPVD" hidden="1">[71]Table!#REF!</definedName>
    <definedName name="BExQ1WG6RRN0MZQ6J92I5KR10T7E" hidden="1">#REF!</definedName>
    <definedName name="BExQ1X1RE71HCCMKWV64X8HPHR0R" hidden="1">#REF!</definedName>
    <definedName name="BExQ29C73XR33S3668YYSYZAIHTG" hidden="1">[71]Table!#REF!</definedName>
    <definedName name="BExQ2FS228IUDUP2023RA1D4AO4C" hidden="1">[71]Table!#REF!</definedName>
    <definedName name="BExQ2L0XYWLY9VPZWXYYFRIRQRJ1" hidden="1">[71]Table!#REF!</definedName>
    <definedName name="BExQ2M841F5Z1BQYR8DG5FKK0LIU" hidden="1">[71]Table!#REF!</definedName>
    <definedName name="BExQ300G8I8TK45A0MVHV15422EU" hidden="1">[71]Table!#REF!</definedName>
    <definedName name="BExQ39R28MXSG2SEV956F0KZ20AN" hidden="1">[71]Table!#REF!</definedName>
    <definedName name="BExQ3D1P3M5Z3HLMEZ17E0BLEE4U" hidden="1">[71]Table!#REF!</definedName>
    <definedName name="BExQ3O4W7QF8BOXTUT4IOGF6YKUD" hidden="1">[71]Table!#REF!</definedName>
    <definedName name="BExQ3PXOWSN8561ZR8IEY8ZASI3B" hidden="1">[71]Table!#REF!</definedName>
    <definedName name="BExQ3TZF04IPY0B0UG9CQQ5736UA" hidden="1">[71]Table!#REF!</definedName>
    <definedName name="BExQ41BOL730OSEM60CEMAMP4ARQ" hidden="1">#REF!</definedName>
    <definedName name="BExQ42IU9MNDYLODP41DL6YTZMAR" hidden="1">[71]Table!#REF!</definedName>
    <definedName name="BExQ452HF7N1HYPXJXQ8WD6SOWUV" hidden="1">[71]Table!#REF!</definedName>
    <definedName name="BExQ499KBJ5W7A1G293A0K14EVQB" hidden="1">[71]Table!#REF!</definedName>
    <definedName name="BExQ4B7Q3NN5PZMR9C0YCQ9KMIUO" hidden="1">#REF!</definedName>
    <definedName name="BExQ4BTBSHPHVEDRCXC2ROW8PLFC" hidden="1">[71]Table!#REF!</definedName>
    <definedName name="BExQ4DGKF54SRKQUTUT4B1CZSS62" hidden="1">[71]Table!#REF!</definedName>
    <definedName name="BExQ4T74LQ5PYTV1MUQUW75A4BDY" hidden="1">[71]Table!#REF!</definedName>
    <definedName name="BExQ4XJHD7EJCNH7S1MJDZJ2MNWG" hidden="1">[71]Table!#REF!</definedName>
    <definedName name="BExQ5039ZCEWBUJHU682G4S89J03" hidden="1">[71]Table!#REF!</definedName>
    <definedName name="BExQ53U1WPQDQWX1BVV1GSXRBF6E" hidden="1">#REF!</definedName>
    <definedName name="BExQ56Z9W6YHZHRXOFFI8EFA7CDI" hidden="1">[71]Table!#REF!</definedName>
    <definedName name="BExQ5KX3Z668H1KUCKZ9J24HUQ1F" hidden="1">[71]Table!#REF!</definedName>
    <definedName name="BExQ5SPMSOCJYLAY20NB5A6O32RE" hidden="1">[71]Table!#REF!</definedName>
    <definedName name="BExQ5UICMGTMK790KTLK49MAGXRC" hidden="1">[71]Table!#REF!</definedName>
    <definedName name="BExQ5YUUK9FD0QGTY4WD0W90O7OL" hidden="1">[71]Table!#REF!</definedName>
    <definedName name="BExQ63793YQ9BH7JLCNRIATIGTRG" hidden="1">[71]Table!#REF!</definedName>
    <definedName name="BExQ6CN1EF2UPZ57ZYMGK8TUJQSS" hidden="1">[71]Table!#REF!</definedName>
    <definedName name="BExQ6JJ6GQ820H268M24Q000VLS5" hidden="1">#REF!</definedName>
    <definedName name="BExQ6M2YXJ8AMRJF3QGHC40ADAHZ" hidden="1">[71]Table!#REF!</definedName>
    <definedName name="BExQ6M8B0X44N9TV56ATUVHGDI00" hidden="1">[71]Table!#REF!</definedName>
    <definedName name="BExQ6NKT7GLCK5DO3FT99FA0VH7Y" hidden="1">#REF!</definedName>
    <definedName name="BExQ6PIZEB3532T46HXOTSDMM8XR" hidden="1">#REF!</definedName>
    <definedName name="BExQ6POH065GV0I74XXVD0VUPBJW" hidden="1">[71]Table!#REF!</definedName>
    <definedName name="BExQ6WV9KPSMXPPLGZ3KK4WNYTHU" hidden="1">[71]Table!#REF!</definedName>
    <definedName name="BExQ783XTMM2A9I3UKCFWJH1PP2N" hidden="1">[71]Table!#REF!</definedName>
    <definedName name="BExQ79LX01ZPQB8EGD1ZHR2VK2H3" hidden="1">[71]Table!#REF!</definedName>
    <definedName name="BExQ7B3V9MGDK2OIJ61XXFBFLJFZ" hidden="1">[71]Table!#REF!</definedName>
    <definedName name="BExQ7CB046NVPF9ZXDGA7OXOLSLX" hidden="1">[71]Table!#REF!</definedName>
    <definedName name="BExQ7IWDCGGOO1HTJ97YGO1CK3R9" hidden="1">[71]Table!#REF!</definedName>
    <definedName name="BExQ7JNFIEGS2HKNBALH3Q2N5G7Z" hidden="1">[71]Table!#REF!</definedName>
    <definedName name="BExQ7MY3U2Z1IZ71U5LJUD00VVB4" hidden="1">[71]Table!#REF!</definedName>
    <definedName name="BExQ7XL2Q1GVUFL1F9KK0K0EXMWG" hidden="1">[71]Table!#REF!</definedName>
    <definedName name="BExQ82TT40QJ7QYBMW6QEYPD7A9M" hidden="1">[71]Table!#REF!</definedName>
    <definedName name="BExQ8469L3ZRZ3KYZPYMSJIDL7Y5" hidden="1">[71]Table!#REF!</definedName>
    <definedName name="BExQ84MJB94HL3BWRN50M4NCB6Z0" hidden="1">[71]Table!#REF!</definedName>
    <definedName name="BExQ8583ZE00NW7T9OF11OT9IA14" hidden="1">[71]Table!#REF!</definedName>
    <definedName name="BExQ8A0RPE3IMIFIZLUE7KD2N21W" hidden="1">[71]Table!#REF!</definedName>
    <definedName name="BExQ8ABK6H1ADV2R2OYT8NFFYG2N" hidden="1">[71]Table!#REF!</definedName>
    <definedName name="BExQ8DM90XJ6GCJIK9LC5O82I2TJ" hidden="1">[71]Table!#REF!</definedName>
    <definedName name="BExQ8G0K46ZORA0QVQTDI7Z8LXGF" hidden="1">[71]Table!#REF!</definedName>
    <definedName name="BExQ8O3WEU8HNTTGKTW5T0QSKCLP" hidden="1">[71]Table!#REF!</definedName>
    <definedName name="BExQ8U95JXE2ZGDDWOEHH46ENO5L" hidden="1">#REF!</definedName>
    <definedName name="BExQ8UUP7KQWLXPL81ZMF3AC1K7V" hidden="1">#REF!</definedName>
    <definedName name="BExQ8ZCEDBOBJA3D9LDP5TU2WYGR" hidden="1">[71]Table!#REF!</definedName>
    <definedName name="BExQ94LAW6MAQBWY25WTBFV5PPZJ" hidden="1">[71]Table!#REF!</definedName>
    <definedName name="BExQ97QIPOSSRK978N8P234Y1XA4" hidden="1">[71]Table!#REF!</definedName>
    <definedName name="BExQ9DQATTM64NGUOQWM96CIR7J1" hidden="1">#REF!</definedName>
    <definedName name="BExQ9DVR0WJQK432BJFWT5WHPMRB" hidden="1">#REF!</definedName>
    <definedName name="BExQ9E6FBAXTHGF3RXANFIA77GXP" hidden="1">[71]Table!#REF!</definedName>
    <definedName name="BExQ9F2YH4UUCCMQITJ475B3S3NP" hidden="1">[71]Table!#REF!</definedName>
    <definedName name="BExQ9KX9734KIAK7IMRLHCPYDHO2" hidden="1">[71]Table!#REF!</definedName>
    <definedName name="BExQ9L81FF4I7816VTPFBDWVU4CW" hidden="1">[71]Table!#REF!</definedName>
    <definedName name="BExQ9M4E2ACZOWWWP1JJIQO8AHUM" hidden="1">[71]Table!#REF!</definedName>
    <definedName name="BExQ9UTANMJCK7LJ4OQMD6F2Q01L" hidden="1">[71]Table!#REF!</definedName>
    <definedName name="BExQ9XNQG1VWBGA5Q6PWQ4T5DDTC" hidden="1">[71]Table!#REF!</definedName>
    <definedName name="BExQ9ZLYHWABXAA9NJDW8ZS0UQ9P" hidden="1">[71]Table!#REF!</definedName>
    <definedName name="BExQA324HSCK40ENJUT9CS9EC71B" hidden="1">[71]Table!#REF!</definedName>
    <definedName name="BExQA55GY0STSNBWQCWN8E31ZXCS" hidden="1">[71]Table!#REF!</definedName>
    <definedName name="BExQA9HZIN9XEMHEEVHT99UU9Z82" hidden="1">[71]Table!#REF!</definedName>
    <definedName name="BExQAELFYH92K8CJL155181UDORO" hidden="1">[71]Table!#REF!</definedName>
    <definedName name="BExQAG8PP8R5NJKNQD1U4QOSD6X5" hidden="1">[71]Table!#REF!</definedName>
    <definedName name="BExQBDICMZTSA1X73TMHNO4JSFLN" hidden="1">[71]Table!#REF!</definedName>
    <definedName name="BExQBEER6CRCRPSSL61S0OMH57ZA" hidden="1">[71]Table!#REF!</definedName>
    <definedName name="BExQBIGGY5TXI2FJVVZSLZ0LTZYH" hidden="1">[71]Table!#REF!</definedName>
    <definedName name="BExQBM1RUSIQ85LLMM2159BYDPIP" hidden="1">[71]Table!#REF!</definedName>
    <definedName name="BExQBPSOZ47V81YAEURP0NQJNTJH" hidden="1">[71]Table!#REF!</definedName>
    <definedName name="BExQC5TWT21CGBKD0IHAXTIN2QB8" hidden="1">[71]Table!#REF!</definedName>
    <definedName name="BExQC94JL9F5GW4S8DQCAF4WB2DA" hidden="1">[71]Table!#REF!</definedName>
    <definedName name="BExQCI9M5F9BX0WO90T8KQKXJECZ" hidden="1">#REF!</definedName>
    <definedName name="BExQCKTD8AT0824LGWREXM1B5D1X" hidden="1">[71]Table!#REF!</definedName>
    <definedName name="BExQD571YWOXKR2SX85K5MKQ0AO2" hidden="1">[71]Table!#REF!</definedName>
    <definedName name="BExQDB6VCHN8PNX8EA6JNIEQ2JC2" hidden="1">[71]Table!#REF!</definedName>
    <definedName name="BExQDE1B6U2Q9B73KBENABP71YM1" hidden="1">[71]Table!#REF!</definedName>
    <definedName name="BExQDGQCN7ZW41QDUHOBJUGQAX40" hidden="1">[71]Table!#REF!</definedName>
    <definedName name="BExQE6IAA3QFZ6TX9BXPJISLE0Q1" hidden="1">#REF!</definedName>
    <definedName name="BExQEC7BRIJ30PTU3UPFOIP2HPE3" hidden="1">[71]Table!#REF!</definedName>
    <definedName name="BExQEJUD5RQJ325ULPV2E4W8QAL6" hidden="1">#REF!</definedName>
    <definedName name="BExQEMUA4HEFM4OVO8M8MA8PIAW1" hidden="1">[71]Table!#REF!</definedName>
    <definedName name="BExQEQ4XZQFIKUXNU9H7WE7AMZ1U" hidden="1">[71]Table!#REF!</definedName>
    <definedName name="BExQF00ZDAC842R706797DN4H4HE" hidden="1">#REF!</definedName>
    <definedName name="BExQF1OEB07CRAP6ALNNMJNJ3P2D" hidden="1">[71]Table!#REF!</definedName>
    <definedName name="BExQF9X2AQPFJZTCHTU5PTTR0JAH" hidden="1">[71]Table!#REF!</definedName>
    <definedName name="BExQFC0M9KKFMQKPLPEO2RQDB7MM" hidden="1">[71]Table!#REF!</definedName>
    <definedName name="BExQFEEV7627R8TYZCM28C6V6WHE" hidden="1">[71]Table!#REF!</definedName>
    <definedName name="BExQFEK8NUD04X2OBRA275ADPSDL" hidden="1">[71]Table!#REF!</definedName>
    <definedName name="BExQFGYIWDR4W0YF7XR6E4EWWJ02" hidden="1">[71]Table!#REF!</definedName>
    <definedName name="BExQFMNOOBC2XE1R03V1MF8QJSDG" hidden="1">#REF!</definedName>
    <definedName name="BExQFNPE0JNBFPGM91B5GNSDG31N" hidden="1">#REF!</definedName>
    <definedName name="BExQFPNFKA36IAPS22LAUMBDI4KE" hidden="1">[71]Table!#REF!</definedName>
    <definedName name="BExQFPSWEMA8WBUZ4WK20LR13VSU" hidden="1">[71]Table!#REF!</definedName>
    <definedName name="BExQFVSPOSCCPF1TLJPIWYWYB8A9" hidden="1">[71]Table!#REF!</definedName>
    <definedName name="BExQFWJQXNQAW6LUMOEDS6KMJMYL" hidden="1">[71]Table!#REF!</definedName>
    <definedName name="BExQG8TYRD2G42UA5ZPCRLNKUDMX" hidden="1">[71]Table!#REF!</definedName>
    <definedName name="BExQGFKTOP6WGJAF2OI8PXQPMWT4" hidden="1">#REF!</definedName>
    <definedName name="BExQGMM9RZL83B2Z0ZZPHKUY6VTK" hidden="1">#REF!</definedName>
    <definedName name="BExQGO48J9MPCDQ96RBB9UN9AIGT" hidden="1">[71]Table!#REF!</definedName>
    <definedName name="BExQGSBB6MJWDW7AYWA0MSFTXKRR" hidden="1">[71]Table!#REF!</definedName>
    <definedName name="BExQH0UURAJ13AVO5UI04HSRGVYW" hidden="1">[71]Table!#REF!</definedName>
    <definedName name="BExQH6ZZY0NR8SE48PSI9D0CU1TC" hidden="1">[71]Table!#REF!</definedName>
    <definedName name="BExQH9P2MCXAJOVEO4GFQT6MNW22" hidden="1">[71]Table!#REF!</definedName>
    <definedName name="BExQHCZSBYUY8OKKJXFYWKBBM6AH" hidden="1">[71]Table!#REF!</definedName>
    <definedName name="BExQHPKXZ1K33V2F90NZIQRZYIAW" hidden="1">[71]Table!#REF!</definedName>
    <definedName name="BExQHVF9KD06AG2RXUQJ9X4PVGX4" hidden="1">[71]Table!#REF!</definedName>
    <definedName name="BExQHZBHVN2L4HC7ACTR73T5OCV0" hidden="1">[71]Table!#REF!</definedName>
    <definedName name="BExQHZGZ5JZ4AE00IROC5LG5734F" hidden="1">#REF!</definedName>
    <definedName name="BExQI85V9TNLDJT5LTRZS10Y26SG" hidden="1">[71]Table!#REF!</definedName>
    <definedName name="BExQIAPKHVEV8CU1L3TTHJW67FJ5" hidden="1">[71]Table!#REF!</definedName>
    <definedName name="BExQIBB4I3Z6AUU0HYV1DHRS13M4" hidden="1">[71]Table!#REF!</definedName>
    <definedName name="BExQIBWPAXU7HJZLKGJZY3EB7MIS" hidden="1">[71]Table!#REF!</definedName>
    <definedName name="BExQICT281Q1E6HHLEIC7LOYTR4F" hidden="1">#REF!</definedName>
    <definedName name="BExQIDUXFRRQTUP42M6V5KODFDPZ" hidden="1">#REF!</definedName>
    <definedName name="BExQIEWM4YHWE15RFGAT8AWBZ25Y" hidden="1">#REF!</definedName>
    <definedName name="BExQIII2YKNNBPUFZNOC88FK394S" hidden="1">#REF!</definedName>
    <definedName name="BExQINW95C7N048P3U0KM5A2Q0VU" hidden="1">#REF!</definedName>
    <definedName name="BExQIS8O6R36CI01XRY9ISM99TW9" hidden="1">[71]Table!#REF!</definedName>
    <definedName name="BExQIVJB9MJ25NDUHTCVMSODJY2C" hidden="1">[71]Table!#REF!</definedName>
    <definedName name="BExQJ7IXTYN8ELZIUSOUURFAP5Z5" hidden="1">#REF!</definedName>
    <definedName name="BExQJBF7LAX128WR7VTMJC88ZLPG" hidden="1">[71]Table!#REF!</definedName>
    <definedName name="BExQJEVCKX6KZHNCLYXY7D0MX5KN" hidden="1">[71]Table!#REF!</definedName>
    <definedName name="BExQJIBCENFZ4FNIPQ8IC1PBMHA9" hidden="1">#REF!</definedName>
    <definedName name="BExQJJYSDX8B0J1QGF2HL071KKA3" hidden="1">[71]Table!#REF!</definedName>
    <definedName name="BExQJX019VWBQMW1HCV154DP9287" hidden="1">#REF!</definedName>
    <definedName name="BExQK1HV6SQQ7CP8H8IUKI9TYXTD" hidden="1">[71]Table!#REF!</definedName>
    <definedName name="BExQK1SODHG66277P2K5V2W6173O" hidden="1">#REF!</definedName>
    <definedName name="BExQK3LE5CSBW1E4H4KHW548FL2R" hidden="1">[71]Table!#REF!</definedName>
    <definedName name="BExQKG6LD6PLNDGNGO9DJXY865BR" hidden="1">[71]Table!#REF!</definedName>
    <definedName name="BExQLE1TOW3A287TQB0AVWENT8O1" hidden="1">[71]Table!#REF!</definedName>
    <definedName name="BExRYOYB4A3E5F6MTROY69LR0PMG" hidden="1">[71]Table!#REF!</definedName>
    <definedName name="BExRYZLA9EW71H4SXQR525S72LLP" hidden="1">[71]Table!#REF!</definedName>
    <definedName name="BExRZ66M8G9FQ0VFP077QSZBSOA5" hidden="1">[71]Table!#REF!</definedName>
    <definedName name="BExRZ8FMQQL46I8AQWU17LRNZD5T" hidden="1">[71]Table!#REF!</definedName>
    <definedName name="BExRZ9XL878A0YYY4VVEY4D0W78V" hidden="1">[71]Table!#REF!</definedName>
    <definedName name="BExRZIRRIXRUMZ5GOO95S7460BMP" hidden="1">[71]Table!#REF!</definedName>
    <definedName name="BExRZK9RAHMM0ZLTNSK7A4LDC42D" hidden="1">[71]Table!#REF!</definedName>
    <definedName name="BExRZOGSR69INI6GAEPHDWSNK5Q4" hidden="1">[71]Table!#REF!</definedName>
    <definedName name="BExS02PDU3RIYDBR02EV6VUXEVN6" hidden="1">#REF!</definedName>
    <definedName name="BExS0ASQBKRTPDWFK0KUDFOS9LE5" hidden="1">[71]Table!#REF!</definedName>
    <definedName name="BExS0GHQUF6YT0RU3TKDEO8CSJYB" hidden="1">[71]Table!#REF!</definedName>
    <definedName name="BExS0K8IHC45I78DMZBOJ1P13KQA" hidden="1">[71]Table!#REF!</definedName>
    <definedName name="BExS0UFCKI6Z4BDWL0C1TI1UZA8D" hidden="1">#REF!</definedName>
    <definedName name="BExS152B2LFCRAUHSLI5T6QRNII0" hidden="1">[71]Table!#REF!</definedName>
    <definedName name="BExS15IJV0WW662NXQUVT3FGP4ST" hidden="1">[71]Table!#REF!</definedName>
    <definedName name="BExS16PROWSNHW3MZQBGQNQU7S8R" hidden="1">#REF!</definedName>
    <definedName name="BExS194110MR25BYJI3CJ2EGZ8XT" hidden="1">[71]Table!#REF!</definedName>
    <definedName name="BExS1BNVGNSGD4EP90QL8WXYWZ66" hidden="1">[71]Table!#REF!</definedName>
    <definedName name="BExS1UE39N6NCND7MAARSBWXS6HU" hidden="1">[71]Table!#REF!</definedName>
    <definedName name="BExS1VQKWZC7SM0UY7BWIPST3VU3" hidden="1">#REF!</definedName>
    <definedName name="BExS226HTWL5WVC76MP5A1IBI8WD" hidden="1">[71]Table!#REF!</definedName>
    <definedName name="BExS26OI2QNNAH2WMDD95Z400048" hidden="1">[71]Table!#REF!</definedName>
    <definedName name="BExS2DF6B4ZUF3VZLI4G6LJ3BF38" hidden="1">[71]Table!#REF!</definedName>
    <definedName name="BExS2OT61VXS58SSI0I90Z76DFCQ" hidden="1">#REF!</definedName>
    <definedName name="BExS2QB5FS5LYTFYO4BROTWG3OV5" hidden="1">[71]Table!#REF!</definedName>
    <definedName name="BExS2RIBMZPBDB3W6PKRNHUM06WI" hidden="1">#REF!</definedName>
    <definedName name="BExS2TLU1HONYV6S3ZD9T12D7CIG" hidden="1">[71]Table!#REF!</definedName>
    <definedName name="BExS318UV9I2FXPQQWUKKX00QLPJ" hidden="1">[71]Table!#REF!</definedName>
    <definedName name="BExS3BL7KZUM0PK7UW1Y6M98ZKXC" hidden="1">#REF!</definedName>
    <definedName name="BExS3LBS0SMTHALVM4NRI1BAV1NP" hidden="1">[71]Table!#REF!</definedName>
    <definedName name="BExS3MTQ75VBXDGEBURP6YT8RROE" hidden="1">[71]Table!#REF!</definedName>
    <definedName name="BExS3OH5XH1H0NEUDJGB0D1EF3C6" hidden="1">#REF!</definedName>
    <definedName name="BExS3OMGYO0DFN5186UFKEXZ2RX3" hidden="1">[71]Table!#REF!</definedName>
    <definedName name="BExS3SDERJ27OER67TIGOVZU13A2" hidden="1">[71]Table!#REF!</definedName>
    <definedName name="BExS3WV2VQ19L2A1DJ73AUFN7SRX" hidden="1">#REF!</definedName>
    <definedName name="BExS41YPAVZR3FA2N7T5M82NTUWD" hidden="1">[71]Table!#REF!</definedName>
    <definedName name="BExS46R5WDNU5KL04FKY5LHJUCB8" hidden="1">[71]Table!#REF!</definedName>
    <definedName name="BExS4ASWKM93XA275AXHYP8AG6SU" hidden="1">[71]Table!#REF!</definedName>
    <definedName name="BExS4IAMWTT1CKFNHGN8SPWSD3QR" hidden="1">#REF!</definedName>
    <definedName name="BExS4JN3Y6SVBKILQK0R9HS45Y52" hidden="1">[71]Table!#REF!</definedName>
    <definedName name="BExS4P6S41O6Z6BED77U3GD9PNH1" hidden="1">[71]Table!#REF!</definedName>
    <definedName name="BExS4UFKWNI7QAX0PTOVVBUB0LP8" hidden="1">#REF!</definedName>
    <definedName name="BExS51H0N51UT0FZOPZRCF1GU063" hidden="1">[71]Table!#REF!</definedName>
    <definedName name="BExS54X72TJFC41FJK72MLRR2OO7" hidden="1">[71]Table!#REF!</definedName>
    <definedName name="BExS59F0PA1V2ZC7S5TN6IT41SXP" hidden="1">[71]Table!#REF!</definedName>
    <definedName name="BExS5BYO19H5ZKO75ERO60KF7DQH" hidden="1">#REF!</definedName>
    <definedName name="BExS5DRER9US6NXY9ATYT41KZII3" hidden="1">[71]Table!#REF!</definedName>
    <definedName name="BExS5L3TGB8JVW9ROYWTKYTUPW27" hidden="1">[71]Table!#REF!</definedName>
    <definedName name="BExS5SG3GBHVDR15MOYHV230A4BG" hidden="1">#REF!</definedName>
    <definedName name="BExS5TY0F5R1ZXIVJHAAVVG81G5H" hidden="1">#REF!</definedName>
    <definedName name="BExS6GKQ96EHVLYWNJDWXZXUZW90" hidden="1">[71]Table!#REF!</definedName>
    <definedName name="BExS6ITKSZFRR01YD5B0F676SYN7" hidden="1">[71]Table!#REF!</definedName>
    <definedName name="BExS6IYVVGGZJXGGYPX7UNAQOB2X" hidden="1">#REF!</definedName>
    <definedName name="BExS6KGU63BUOXCPJ9TSCDS9ZY2T" hidden="1">#REF!</definedName>
    <definedName name="BExS6N0LI574IAC89EFW6CLTCQ33" hidden="1">[71]Table!#REF!</definedName>
    <definedName name="BExS6WRDBF3ST86ZOBBUL3GTCR11" hidden="1">[71]Table!#REF!</definedName>
    <definedName name="BExS6XNRKR0C3MTA0LV5B60UB908" hidden="1">[71]Table!#REF!</definedName>
    <definedName name="BExS79HUY1GAJJP4VMMZHU8UJI6O" hidden="1">#REF!</definedName>
    <definedName name="BExS7DU7IOWG5MHL28Z4KOM2V434" hidden="1">#REF!</definedName>
    <definedName name="BExS7G38ASJVTDO2IAPA36EB2SPF" hidden="1">#REF!</definedName>
    <definedName name="BExS7HQI0PBQNP39JUZ69RMC7M7N" hidden="1">#REF!</definedName>
    <definedName name="BExS7TKQYLRZGM93UY3ZJZJBQNFJ" hidden="1">[71]Table!#REF!</definedName>
    <definedName name="BExS7TVIHJQ54K2Q7S5TI60WWB6A" hidden="1">#REF!</definedName>
    <definedName name="BExS7Y2LNGVHSIBKC7C3R6X4LDR6" hidden="1">[71]Table!#REF!</definedName>
    <definedName name="BExS80RP8GCPNFHHGN85D3RLJQWW" hidden="1">#REF!</definedName>
    <definedName name="BExS81TE0EY44Y3W2M4Z4MGNP5OM" hidden="1">[71]Table!#REF!</definedName>
    <definedName name="BExS81YPDZDVJJVS15HV2HDXAC3Y" hidden="1">[71]Table!#REF!</definedName>
    <definedName name="BExS82PRVNUTEKQZS56YT2DVF6C2" hidden="1">[71]Table!#REF!</definedName>
    <definedName name="BExS8BPG5A0GR5AO1U951NDGGR0L" hidden="1">[71]Table!#REF!</definedName>
    <definedName name="BExS8GSUS17UY50TEM2AWF36BR9Z" hidden="1">[71]Table!#REF!</definedName>
    <definedName name="BExS8HJRBVG0XI6PWA9KTMJZMQXK" hidden="1">[71]Table!#REF!</definedName>
    <definedName name="BExS8LQTNX922FCMI8FORKMV1ZCD" hidden="1">#REF!</definedName>
    <definedName name="BExS8R51C8RM2FS6V6IRTYO9GA4A" hidden="1">[71]Table!#REF!</definedName>
    <definedName name="BExS8W8G0X4RIQXAZCCLUM05FF9P" hidden="1">#REF!</definedName>
    <definedName name="BExS8WDX408F60MH1X9B9UZ2H4R7" hidden="1">[71]Table!#REF!</definedName>
    <definedName name="BExS8Z2W2QEC3MH0BZIYLDFQNUIP" hidden="1">[71]Table!#REF!</definedName>
    <definedName name="BExS92DKGRFFCIA9C0IXDOLO57EP" hidden="1">[71]Table!#REF!</definedName>
    <definedName name="BExS970VMB40OE1CEB7FR2ZHFGZ0" hidden="1">#REF!</definedName>
    <definedName name="BExS98OB4321YCHLCQ022PXKTT2W" hidden="1">[71]Table!#REF!</definedName>
    <definedName name="BExS999RF4X3TFQF9YI35GWG7ABP" hidden="1">#REF!</definedName>
    <definedName name="BExS9C9N8GFISC6HUERJ0EI06GB2" hidden="1">[71]Table!#REF!</definedName>
    <definedName name="BExS9DX13CACP3J8JDREK30JB1SQ" hidden="1">[71]Table!#REF!</definedName>
    <definedName name="BExS9FPRS2KRRCS33SE6WFNF5GYL" hidden="1">[71]Table!#REF!</definedName>
    <definedName name="BExS9WI0A6PSEB8N9GPXF2Z7MWHM" hidden="1">[71]Table!#REF!</definedName>
    <definedName name="BExSA5HP306TN9XJS0TU619DLRR7" hidden="1">[71]Table!#REF!</definedName>
    <definedName name="BExSAA4TQVBEW9YTSAC7IB9WGR0N" hidden="1">#REF!</definedName>
    <definedName name="BExSAAVWQOOIA6B3JHQVGP08HFEM" hidden="1">[71]Table!#REF!</definedName>
    <definedName name="BExSAFJ3IICU2M7QPVE4ARYMXZKX" hidden="1">[71]Table!#REF!</definedName>
    <definedName name="BExSAH6ID8OHX379UXVNGFO8J6KQ" hidden="1">[71]Table!#REF!</definedName>
    <definedName name="BExSAQBHIXGQRNIRGCJMBXUPCZQA" hidden="1">[71]Table!#REF!</definedName>
    <definedName name="BExSAT5WZEM6Z4GG7X374JPK349Y" hidden="1">#REF!</definedName>
    <definedName name="BExSAUTCT4P7JP57NOR9MTX33QJZ" hidden="1">[71]Table!#REF!</definedName>
    <definedName name="BExSAY9CA9TFXQ9M9FBJRGJO9T9E" hidden="1">[71]Table!#REF!</definedName>
    <definedName name="BExSB1K1PUQIU1UMZ3RX01MKPNO5" hidden="1">[71]Table!#REF!</definedName>
    <definedName name="BExSB4JYKQ3MINI7RAYK5M8BLJDC" hidden="1">[71]Table!#REF!</definedName>
    <definedName name="BExSBLHMDPAU7TLJHXOGAD2L0A74" hidden="1">#REF!</definedName>
    <definedName name="BExSBMOS41ZRLWYLOU29V6Y7YORR" hidden="1">[71]Table!#REF!</definedName>
    <definedName name="BExSBRBXXQMBU1TYDW1BXTEVEPRU" hidden="1">[71]Table!#REF!</definedName>
    <definedName name="BExSC54998WTZ21DSL0R8UN0Y9JH" hidden="1">[71]Table!#REF!</definedName>
    <definedName name="BExSC60N7WR9PJSNC9B7ORCX9NGY" hidden="1">[71]Table!#REF!</definedName>
    <definedName name="BExSC9M353D3EKCXI5GRYJZYPZYZ" hidden="1">#REF!</definedName>
    <definedName name="BExSCBUYJU81L4UFCDK7466YPUEE" hidden="1">[71]Table!#REF!</definedName>
    <definedName name="BExSCE99EZTILTTCE4NJJF96OYYM" hidden="1">[71]Table!#REF!</definedName>
    <definedName name="BExSCHUQZ2HFEWS54X67DIS8OSXZ" hidden="1">[71]Table!#REF!</definedName>
    <definedName name="BExSCOG41SKKG4GYU76WRWW1CTE6" hidden="1">[71]Table!#REF!</definedName>
    <definedName name="BExSCVC9P86YVFMRKKUVRV29MZXZ" hidden="1">[71]Table!#REF!</definedName>
    <definedName name="BExSD16RWPJ4BKJERNVKGA3W1V8N" hidden="1">#REF!</definedName>
    <definedName name="BExSD233CH4MU9ZMGNRF97ZV7KWU" hidden="1">[71]Table!#REF!</definedName>
    <definedName name="BExSD2U0F3BN6IN9N4R2DTTJG15H" hidden="1">[71]Table!#REF!</definedName>
    <definedName name="BExSD6A6NY15YSMFH51ST6XJY429" hidden="1">[71]Table!#REF!</definedName>
    <definedName name="BExSD9VH6PF6RQ135VOEE08YXPAW" hidden="1">[71]Table!#REF!</definedName>
    <definedName name="BExSDJ5ZE3T46HSF6W0OXL80TXQG" hidden="1">#REF!</definedName>
    <definedName name="BExSDJBF8DUVY8B4XW5MV414GN2Z" hidden="1">#REF!</definedName>
    <definedName name="BExSDP5Y04WWMX2WWRITWOX8R5I9" hidden="1">[71]Table!#REF!</definedName>
    <definedName name="BExSDSGM203BJTNS9MKCBX453HMD" hidden="1">[71]Table!#REF!</definedName>
    <definedName name="BExSDT20XUFXTDM37M148AXAP7HN" hidden="1">[71]Table!#REF!</definedName>
    <definedName name="BExSEEHK1VLWD7JBV9SVVVIKQZ3I" hidden="1">[71]Table!#REF!</definedName>
    <definedName name="BExSEJKZLX37P3V33TRTFJ30BFRK" hidden="1">[71]Table!#REF!</definedName>
    <definedName name="BExSEP9UVOAI6TMXKNK587PQ3328" hidden="1">[71]Table!#REF!</definedName>
    <definedName name="BExSF07QFLZCO4P6K6QF05XG7PH1" hidden="1">[71]Table!#REF!</definedName>
    <definedName name="BExSFELNPJYUZX393PKWKNNZYV1N" hidden="1">[71]Table!#REF!</definedName>
    <definedName name="BExSFJ8ZAGQ63A4MVMZRQWLVRGQ5" hidden="1">[71]Table!#REF!</definedName>
    <definedName name="BExSFKQRST2S9KXWWLCXYLKSF4G1" hidden="1">[71]Table!#REF!</definedName>
    <definedName name="BExSFYDRRTAZVPXRWUF5PDQ97WFF" hidden="1">[71]Table!#REF!</definedName>
    <definedName name="BExSFZVPFTXA3F0IJ2NGH1GXX9R7" hidden="1">[71]Table!#REF!</definedName>
    <definedName name="BExSG90Q4ZUU2IPGDYOM169NJV9S" hidden="1">[71]Table!#REF!</definedName>
    <definedName name="BExSG9X3DU845PNXYJGGLBQY2UHG" hidden="1">[71]Table!#REF!</definedName>
    <definedName name="BExSGE45J27MDUUNXW7Z8Q33UAON" hidden="1">[71]Table!#REF!</definedName>
    <definedName name="BExSGE9LY91Q0URHB4YAMX0UAMYI" hidden="1">[71]Table!#REF!</definedName>
    <definedName name="BExSGEEWSM6V6B3J3F29MN7WAH14" hidden="1">#REF!</definedName>
    <definedName name="BExSGJT4LF1CNH5RN5GZ373ISW9D" hidden="1">#REF!</definedName>
    <definedName name="BExSGLB2URTLBCKBB4Y885W925F2" hidden="1">[71]Table!#REF!</definedName>
    <definedName name="BExSGOAYG73SFWOPAQV80P710GID" hidden="1">[71]Table!#REF!</definedName>
    <definedName name="BExSGOWJHRW7FWKLO2EHUOOGHNAF" hidden="1">[71]Table!#REF!</definedName>
    <definedName name="BExSGOWJTAP41ZV5Q23H7MI9C76W" hidden="1">[71]Table!#REF!</definedName>
    <definedName name="BExSGR5JQVX2HQ0PKCGZNSSUM1RV" hidden="1">[71]Table!#REF!</definedName>
    <definedName name="BExSGVHX69GJZHD99DKE4RZ042B1" hidden="1">[71]Table!#REF!</definedName>
    <definedName name="BExSGZJO4J4ZO04E2N2ECVYS9DEZ" hidden="1">[71]Table!#REF!</definedName>
    <definedName name="BExSH4HLTQVL4MI545VJL4WFN9U2" hidden="1">#REF!</definedName>
    <definedName name="BExSH4HMJS0TXSYHRWJRFTJ7NOSN" hidden="1">#REF!</definedName>
    <definedName name="BExSHAHFHS7MMNJR8JPVABRGBVIT" hidden="1">[71]Table!#REF!</definedName>
    <definedName name="BExSHDS3RJMD6MEJ67RL63M0SEIC" hidden="1">#REF!</definedName>
    <definedName name="BExSHGH88QZWW4RNAX4YKAZ5JEBL" hidden="1">[71]Table!#REF!</definedName>
    <definedName name="BExSHOKK1OO3CX9Z28C58E5J1D9W" hidden="1">[71]Table!#REF!</definedName>
    <definedName name="BExSHQD8KYLTQGDXIRKCHQQ7MKIH" hidden="1">[71]Table!#REF!</definedName>
    <definedName name="BExSHUKBQVT2G9G0K9ORVIJO6TU8" hidden="1">#REF!</definedName>
    <definedName name="BExSHVGPIAHXI97UBLI9G4I4M29F" hidden="1">[71]Table!#REF!</definedName>
    <definedName name="BExSI0K2YL3HTCQAD8A7TR4QCUR6" hidden="1">[71]Table!#REF!</definedName>
    <definedName name="BExSIFUDNRWXWIWNGCCFOOD8WIAZ" hidden="1">[71]Table!#REF!</definedName>
    <definedName name="BExTTZNS2PBCR93C9IUW49UZ4I6T" hidden="1">[71]Table!#REF!</definedName>
    <definedName name="BExTU2YFQ25JQ6MEMRHHN66VLTPJ" hidden="1">[71]Table!#REF!</definedName>
    <definedName name="BExTU75IOII1V5O0C9X2VAYYVJUG" hidden="1">[71]Table!#REF!</definedName>
    <definedName name="BExTUA5F7V4LUIIAM17J3A8XF3JE" hidden="1">[71]Table!#REF!</definedName>
    <definedName name="BExTUJ53ANGZ3H1KDK4CR4Q0OD6P" hidden="1">[71]Table!#REF!</definedName>
    <definedName name="BExTUKXSZBM7C57G6NGLWGU4WOHY" hidden="1">[71]Table!#REF!</definedName>
    <definedName name="BExTUOOMC43GH95KQ1PJ86MN9XDF" hidden="1">#REF!</definedName>
    <definedName name="BExTUSQCFFYZCDNHWHADBC2E1ZP1" hidden="1">[71]Table!#REF!</definedName>
    <definedName name="BExTUVFGOJEYS28JURA5KHQFDU5J" hidden="1">[71]Table!#REF!</definedName>
    <definedName name="BExTUW10U40QCYGHM5NJ3YR1O5SP" hidden="1">[71]Table!#REF!</definedName>
    <definedName name="BExTUWXFQHINU66YG82BI20ATMB5" hidden="1">[71]Table!#REF!</definedName>
    <definedName name="BExTUY9WNSJ91GV8CP0SKJTEIV82" hidden="1">[71]Table!#REF!</definedName>
    <definedName name="BExTV67VIM8PV6KO253M4DUBJQLC" hidden="1">[71]Table!#REF!</definedName>
    <definedName name="BExTVELZCF2YA5L6F23BYZZR6WHF" hidden="1">[71]Table!#REF!</definedName>
    <definedName name="BExTVGPIQZ99YFXUC8OONUX5BD42" hidden="1">[71]Table!#REF!</definedName>
    <definedName name="BExTVTLH2E1SH7Z2XBYHUOQBWWLI" hidden="1">#REF!</definedName>
    <definedName name="BExTVZQLP9VFLEYQ9280W13X7E8K" hidden="1">[71]Table!#REF!</definedName>
    <definedName name="BExTWB4LA1PODQOH4LDTHQKBN16K" hidden="1">[71]Table!#REF!</definedName>
    <definedName name="BExTWFX8OYD9IX59PTP73YAC8O9G" hidden="1">#REF!</definedName>
    <definedName name="BExTWI0Q8AWXUA3ZN7I5V3QK2KM1" hidden="1">[71]Table!#REF!</definedName>
    <definedName name="BExTWI0R31187AOWYLZ1W1WNI84K" hidden="1">#REF!</definedName>
    <definedName name="BExTWJTGTEM42YMMOXES1DOPT9UG" hidden="1">#REF!</definedName>
    <definedName name="BExTWJTIA3WUW1PUWXAOP9O8NKLZ" hidden="1">[71]Table!#REF!</definedName>
    <definedName name="BExTWTERU1SE8R3LRC2C4HQMOIB1" hidden="1">#REF!</definedName>
    <definedName name="BExTWW95OX07FNA01WF5MSSSFQLX" hidden="1">[71]Table!#REF!</definedName>
    <definedName name="BExTX476KI0RNB71XI5TYMANSGBG" hidden="1">[71]Table!#REF!</definedName>
    <definedName name="BExTXJ6HBAIXMMWKZTJNFDYVZCAY" hidden="1">[71]Table!#REF!</definedName>
    <definedName name="BExTXT812NQT8GAEGH738U29BI0D" hidden="1">[71]Table!#REF!</definedName>
    <definedName name="BExTXWIP2TFPTQ76NHFOB72NICRZ" hidden="1">[71]Table!#REF!</definedName>
    <definedName name="BExTY1WXTBXUD0M1NWE12NMAUGCO" hidden="1">#REF!</definedName>
    <definedName name="BExTY5T62H651VC86QM4X7E28JVA" hidden="1">[71]Table!#REF!</definedName>
    <definedName name="BExTY8T41OBZ32MRCWT76H4XO1YE" hidden="1">#REF!</definedName>
    <definedName name="BExTYHCJJ2NWRM1RV59FYR41534U" hidden="1">[71]Table!#REF!</definedName>
    <definedName name="BExTYKCEFJ83LZM95M1V7CSFQVEA" hidden="1">[71]Table!#REF!</definedName>
    <definedName name="BExTYPLA9N640MFRJJQPKXT7P88M" hidden="1">[71]Table!#REF!</definedName>
    <definedName name="BExTZ7F71SNTOX4LLZCK5R9VUMIJ" hidden="1">[71]Table!#REF!</definedName>
    <definedName name="BExTZ8X5G9S3PA4FPSNK7T69W7QT" hidden="1">[71]Table!#REF!</definedName>
    <definedName name="BExTZ97Y0RMR8V5BI9F2H4MFB77O" hidden="1">[71]Table!#REF!</definedName>
    <definedName name="BExTZK5PMCAXJL4DUIGL6H9Y8U4C" hidden="1">[71]Table!#REF!</definedName>
    <definedName name="BExTZKB6L5SXV5UN71YVTCBEIGWY" hidden="1">[71]Table!#REF!</definedName>
    <definedName name="BExTZLICVKK4NBJFEGL270GJ2VQO" hidden="1">[71]Table!#REF!</definedName>
    <definedName name="BExTZO2596CBZKPI7YNA1QQNPAIJ" hidden="1">[71]Table!#REF!</definedName>
    <definedName name="BExTZY8TDV4U7FQL7O10G6VKWKPJ" hidden="1">[71]Table!#REF!</definedName>
    <definedName name="BExU02QNT4LT7H9JPUC4FXTLVGZT" hidden="1">[71]Table!#REF!</definedName>
    <definedName name="BExU091A10QVE7583Q5CAHW138RD" hidden="1">#REF!</definedName>
    <definedName name="BExU0BFJJQO1HJZKI14QGOQ6JROO" hidden="1">[71]Table!#REF!</definedName>
    <definedName name="BExU0FH5WTGW8MRFUFMDDSMJ6YQ5" hidden="1">[71]Table!#REF!</definedName>
    <definedName name="BExU0FMLYKBHXH0JHAD0FA64EF92" hidden="1">#REF!</definedName>
    <definedName name="BExU0GDOIL9U33QGU9ZU3YX3V1I4" hidden="1">[71]Table!#REF!</definedName>
    <definedName name="BExU0HKTO8WJDQDWRTUK5TETM3HS" hidden="1">[71]Table!#REF!</definedName>
    <definedName name="BExU0MTJQPE041ZN7H8UKGV6MZT7" hidden="1">[71]Table!#REF!</definedName>
    <definedName name="BExU0ZUUFYHLUK4M4E8GLGIBBNT0" hidden="1">[71]Table!#REF!</definedName>
    <definedName name="BExU147D6RPG6ZVTSXRKFSVRHSBG" hidden="1">[71]Table!#REF!</definedName>
    <definedName name="BExU16R10W1SOAPNG4CDJ01T7JRE" hidden="1">[71]Table!#REF!</definedName>
    <definedName name="BExU17CKOR3GNIHDNVLH9L1IOJS9" hidden="1">[71]Table!#REF!</definedName>
    <definedName name="BExU1DN4RELJSQTQUF8YK7BNGXKO" hidden="1">#REF!</definedName>
    <definedName name="BExU1GXUTLRPJN4MRINLAPHSZQFG" hidden="1">[71]Table!#REF!</definedName>
    <definedName name="BExU1IL9AOHFO85BZB6S60DK3N8H" hidden="1">[71]Table!#REF!</definedName>
    <definedName name="BExU1NOPS09CLFZL1O31RAF9BQNQ" hidden="1">[71]Table!#REF!</definedName>
    <definedName name="BExU1PH9MOEX1JZVZ3D5M9DXB191" hidden="1">[71]Table!#REF!</definedName>
    <definedName name="BExU1QZEEKJA35IMEOLOJ3ODX0ZA" hidden="1">[71]Table!#REF!</definedName>
    <definedName name="BExU1VRURIWWVJ95O40WA23LMTJD" hidden="1">[71]Table!#REF!</definedName>
    <definedName name="BExU2941Z7GTMQ5O1VVPEU7YRR7P" hidden="1">#REF!</definedName>
    <definedName name="BExU2M5CK6XK55UIHDVYRXJJJRI4" hidden="1">[71]Table!#REF!</definedName>
    <definedName name="BExU2TXVT25ZTOFQAF6CM53Z1RLF" hidden="1">[71]Table!#REF!</definedName>
    <definedName name="BExU2XZLYIU19G7358W5T9E87AFR" hidden="1">[71]Table!#REF!</definedName>
    <definedName name="BExU3B66MCKJFSKT3HL8B5EJGVX0" hidden="1">[71]Table!#REF!</definedName>
    <definedName name="BExU3D9R4DRJADX0E7E2OZ3T6J9D" hidden="1">#REF!</definedName>
    <definedName name="BExU3HX1IEJGNDJI6N6CLR8ZJK9D" hidden="1">#REF!</definedName>
    <definedName name="BExU3QWQVA35KFNEQYRLU0ZG2TZ0" hidden="1">#REF!</definedName>
    <definedName name="BExU3UNI9NR1RNZR07NSLSZMDOQQ" hidden="1">[71]Table!#REF!</definedName>
    <definedName name="BExU401R18N6XKZKL7CNFOZQCM14" hidden="1">[71]Table!#REF!</definedName>
    <definedName name="BExU42QVGY7TK39W1BIN6CDRG2OE" hidden="1">[71]Table!#REF!</definedName>
    <definedName name="BExU44P2AEX6PD8VC4ISCROUCQSP" hidden="1">[71]Table!#REF!</definedName>
    <definedName name="BExU47OZMS6TCWMEHHF0UCSFLLPI" hidden="1">[71]Table!#REF!</definedName>
    <definedName name="BExU4D36E8TXN0M8KSNGEAFYP4DQ" hidden="1">[71]Table!#REF!</definedName>
    <definedName name="BExU4G31RRVLJ3AC6E1FNEFMXM3O" hidden="1">[71]Table!#REF!</definedName>
    <definedName name="BExU4GDVLPUEWBA4MRYRTQAUNO7B" hidden="1">[71]Table!#REF!</definedName>
    <definedName name="BExU4I148DA7PRCCISLWQ6ABXFK6" hidden="1">[71]Table!#REF!</definedName>
    <definedName name="BExU4L101H2KQHVKCKQ4PBAWZV6K" hidden="1">[71]Table!#REF!</definedName>
    <definedName name="BExU4MIZMMFZZWTK4WHGFZSMWPS8" hidden="1">#REF!</definedName>
    <definedName name="BExU4NA00RRRBGRT6TOB0MXZRCRZ" hidden="1">[71]Table!#REF!</definedName>
    <definedName name="BExU4XWZRGDFLCPK6HI2B3EXIQNU" hidden="1">#REF!</definedName>
    <definedName name="BExU51IFNZXPBDES28457LR8X60M" hidden="1">[71]Table!#REF!</definedName>
    <definedName name="BExU529CJ5AWHU0WNPZUYLVVT9GO" hidden="1">#REF!</definedName>
    <definedName name="BExU529I6YHVOG83TJHWSILIQU1S" hidden="1">[71]Table!#REF!</definedName>
    <definedName name="BExU57YCIKPRD8QWL6EU0YR3NG3J" hidden="1">[71]Table!#REF!</definedName>
    <definedName name="BExU5DSTBWXLN6E59B757KRWRI6E" hidden="1">[71]Table!#REF!</definedName>
    <definedName name="BExU5N8L0E2WDEBA4ITD4A8FT8ON" hidden="1">#REF!</definedName>
    <definedName name="BExU5TDWM8NNDHYPQ7OQODTQ368A" hidden="1">[71]Table!#REF!</definedName>
    <definedName name="BExU5X4OX1V1XHS6WSSORVQPP6Z3" hidden="1">[71]Table!#REF!</definedName>
    <definedName name="BExU5XVPARTFMRYHNUTBKDIL4UJN" hidden="1">[71]Table!#REF!</definedName>
    <definedName name="BExU66KMFBAP8JCVG9VM1RD1TNFF" hidden="1">[71]Table!#REF!</definedName>
    <definedName name="BExU67BIP4IDGLTCZMUKNEA7DFWZ" hidden="1">#REF!</definedName>
    <definedName name="BExU68IOM3CB3TACNAE9565TW7SH" hidden="1">[71]Table!#REF!</definedName>
    <definedName name="BExU6AM82KN21E82HMWVP3LWP9IL" hidden="1">[71]Table!#REF!</definedName>
    <definedName name="BExU6FEU1MRHU98R9YOJC5OKUJ6L" hidden="1">[71]Table!#REF!</definedName>
    <definedName name="BExU6KIAJ663Y8W8QMU4HCF183DF" hidden="1">[71]Table!#REF!</definedName>
    <definedName name="BExU6KT19B4PG6SHXFBGBPLM66KT" hidden="1">[71]Table!#REF!</definedName>
    <definedName name="BExU6MWL30NHY8I1G97R2SU1TD1Y" hidden="1">#REF!</definedName>
    <definedName name="BExU6PAVKIOAIMQ9XQIHHF1SUAGO" hidden="1">[71]Table!#REF!</definedName>
    <definedName name="BExU6WXXC7SSQDMHSLUN5C2V4IYX" hidden="1">[71]Table!#REF!</definedName>
    <definedName name="BExU73387E74XE8A9UKZLZNJYY65" hidden="1">[71]Table!#REF!</definedName>
    <definedName name="BExU76ZHCJM8I7VSICCMSTC33O6U" hidden="1">[71]Table!#REF!</definedName>
    <definedName name="BExU77L1ZM2BRJB4M5RWTLREPRBO" hidden="1">#REF!</definedName>
    <definedName name="BExU7BBTUF8BQ42DSGM94X5TG5GF" hidden="1">[71]Table!#REF!</definedName>
    <definedName name="BExU7DVMNLPZ8DIZKTOS0GLZESXN" hidden="1">#REF!</definedName>
    <definedName name="BExU7HH4EAHFQHT4AXKGWAWZP3I0" hidden="1">[71]Table!#REF!</definedName>
    <definedName name="BExU7MF1ZVPDHOSMCAXOSYICHZ4I" hidden="1">[71]Table!#REF!</definedName>
    <definedName name="BExU7O2BJ6D5YCKEL6FD2EFCWYRX" hidden="1">[71]Table!#REF!</definedName>
    <definedName name="BExU7Q0JS9YIUKUPNSSAIDK2KJAV" hidden="1">[71]Table!#REF!</definedName>
    <definedName name="BExU7VUWIK7942LR3XULMKX3BJWZ" hidden="1">#REF!</definedName>
    <definedName name="BExU80I6AE5OU7P7F5V7HWIZBJ4P" hidden="1">[71]Table!#REF!</definedName>
    <definedName name="BExU85AUW6RSKQIVXFO60KKE5T20" hidden="1">#REF!</definedName>
    <definedName name="BExU86NB26MCPYIISZ36HADONGT2" hidden="1">[71]Table!#REF!</definedName>
    <definedName name="BExU87UGZSHEDZ4WQC80NR5LZC0O" hidden="1">#REF!</definedName>
    <definedName name="BExU885EZZNSZV3GP298UJ8LB7OL" hidden="1">[71]Table!#REF!</definedName>
    <definedName name="BExU89XZ24NAEGSD8GN6NKO3596G" hidden="1">#REF!</definedName>
    <definedName name="BExU8FSAUP9TUZ1NO9WXK80QPHWV" hidden="1">[71]Table!#REF!</definedName>
    <definedName name="BExU8FSGATXULCM675VF1KYAHGP1" hidden="1">#REF!</definedName>
    <definedName name="BExU8KFLAN778MBN93NYZB0FV30G" hidden="1">[71]Table!#REF!</definedName>
    <definedName name="BExU8S2O68RLH6LUDGJKFXMKKE5J" hidden="1">#REF!</definedName>
    <definedName name="BExU8UX9JX3XLB47YZ8GFXE0V7R2" hidden="1">[71]Table!#REF!</definedName>
    <definedName name="BExU8V2QEONF9R0X2D3R15MZ0GVY" hidden="1">#REF!</definedName>
    <definedName name="BExU91DC3DGKPZD6LTER2IRTF89C" hidden="1">[71]Table!#REF!</definedName>
    <definedName name="BExU96M1J7P9DZQ3S9H0C12KGYTW" hidden="1">[71]Table!#REF!</definedName>
    <definedName name="BExU9B98E0WUJ89KDTIKL2K0JEM7" hidden="1">#REF!</definedName>
    <definedName name="BExU9F05OR1GZ3057R6UL3WPEIYI" hidden="1">[71]Table!#REF!</definedName>
    <definedName name="BExU9GCSO5YILIKG6VAHN13DL75K" hidden="1">[71]Table!#REF!</definedName>
    <definedName name="BExU9KJOZLO15N11MJVN782NFGJ0" hidden="1">[71]Table!#REF!</definedName>
    <definedName name="BExU9LG29XU2K1GNKRO4438JYQZE" hidden="1">[71]Table!#REF!</definedName>
    <definedName name="BExU9RW36I5Z6JIXUIUB3PJH86LT" hidden="1">[71]Table!#REF!</definedName>
    <definedName name="BExUA28AO7OWDG3H23Q0CL4B7BHW" hidden="1">[71]Table!#REF!</definedName>
    <definedName name="BExUA5O923FFNEBY8BPO1TU3QGBM" hidden="1">[71]Table!#REF!</definedName>
    <definedName name="BExUA6Q4K25VH452AQ3ZIRBCMS61" hidden="1">[71]Table!#REF!</definedName>
    <definedName name="BExUAFV4JMBSM2SKBQL9NHL0NIBS" hidden="1">[71]Table!#REF!</definedName>
    <definedName name="BExUAMWQODKBXMRH1QCMJLJBF8M7" hidden="1">[71]Table!#REF!</definedName>
    <definedName name="BExUAX8WS5OPVLCDXRGKTU2QMTFO" hidden="1">[71]Table!#REF!</definedName>
    <definedName name="BExUB33FJHDI3XKPQSVL75HO9RQ3" hidden="1">#REF!</definedName>
    <definedName name="BExUB3JHDL430WKBOVB9KNTSWU3Q" hidden="1">#REF!</definedName>
    <definedName name="BExUB8HLEXSBVPZ5AXNQEK96F1N4" hidden="1">[71]Table!#REF!</definedName>
    <definedName name="BExUBCDVZIEA7YT0LPSMHL5ZSERQ" hidden="1">[71]Table!#REF!</definedName>
    <definedName name="BExUBKXBUCN760QYU7Q8GESBWOQH" hidden="1">[71]Table!#REF!</definedName>
    <definedName name="BExUBL83ED0P076RN9RJ8P1MZ299" hidden="1">[71]Table!#REF!</definedName>
    <definedName name="BExUBN64LPXX4Z738WO97YQ5MXMX" hidden="1">#REF!</definedName>
    <definedName name="BExUBNRVHXRIJBHKA2TWL10IFYUF" hidden="1">#REF!</definedName>
    <definedName name="BExUBPV8GB3LLCKQZCK9OFOFPN4G" hidden="1">#REF!</definedName>
    <definedName name="BExUC623BDYEODBN0N4DO6PJQ7NU" hidden="1">[71]Table!#REF!</definedName>
    <definedName name="BExUC6CP290YFTTNAQBVPKL0L4YX" hidden="1">#REF!</definedName>
    <definedName name="BExUC8WH8TCKBB5313JGYYQ1WFLT" hidden="1">[71]Table!#REF!</definedName>
    <definedName name="BExUCAEGQZ6PB4AG64761OAR17RY" hidden="1">#REF!</definedName>
    <definedName name="BExUCFCDK6SPH86I6STXX8X3WMC4" hidden="1">[71]Table!#REF!</definedName>
    <definedName name="BExUCLC6AQ5KR6LXSAXV4QQ8ASVG" hidden="1">[71]Table!#REF!</definedName>
    <definedName name="BExUD4IOJ12X3PJG5WXNNGDRCKAP" hidden="1">[71]Table!#REF!</definedName>
    <definedName name="BExUD9WX9BWK72UWVSLYZJLAY5VY" hidden="1">[71]Table!#REF!</definedName>
    <definedName name="BExUDBEUJH9IACZDBL1VAUWPG0QW" hidden="1">[71]Table!#REF!</definedName>
    <definedName name="BExUDEV0CYVO7Y5IQQBEJ6FUY9S6" hidden="1">[71]Table!#REF!</definedName>
    <definedName name="BExUDQ3JPLF15XXZMZ6T43VLXCV3" hidden="1">#REF!</definedName>
    <definedName name="BExUDWOXQGIZW0EAIIYLQUPXF8YV" hidden="1">[71]Table!#REF!</definedName>
    <definedName name="BExUDXAIC17W1FUU8Z10XUAVB7CS" hidden="1">[71]Table!#REF!</definedName>
    <definedName name="BExUE5OMY7OAJQ9WR8C8HG311ORP" hidden="1">[71]Table!#REF!</definedName>
    <definedName name="BExUEFKOQWXXGRNLAOJV2BJ66UB8" hidden="1">[71]Table!#REF!</definedName>
    <definedName name="BExUEJGX3OQQP5KFRJSRCZ70EI9V" hidden="1">[71]Table!#REF!</definedName>
    <definedName name="BExUEYR71COFS2X8PDNU21IPMQEU" hidden="1">[71]Table!#REF!</definedName>
    <definedName name="BExVPRLJ9I6RX45EDVFSQGCPJSOK" hidden="1">[71]Table!#REF!</definedName>
    <definedName name="BExVR15ITEN8TF2H5MGLG77YNGFE" hidden="1">#REF!</definedName>
    <definedName name="BExVR8NAH73TVNEQ6TXX8GAYA4RX" hidden="1">#REF!</definedName>
    <definedName name="BExVRRTTBWK5WTYD30WHBW3NGNX5" hidden="1">#REF!</definedName>
    <definedName name="BExVS6TAND82CBJNY4L4SO9LKEMV" hidden="1">#REF!</definedName>
    <definedName name="BExVSL787C8E4HFQZ2NVLT35I2XV" hidden="1">[71]Table!#REF!</definedName>
    <definedName name="BExVSTFTVV14SFGHQUOJL5SQ5TX9" hidden="1">[71]Table!#REF!</definedName>
    <definedName name="BExVT3MPE8LQ5JFN3HQIFKSQ80U4" hidden="1">[71]Table!#REF!</definedName>
    <definedName name="BExVT7TRK3NZHPME2TFBXOF1WBR9" hidden="1">[71]Table!#REF!</definedName>
    <definedName name="BExVT9H0R0T7WGQAAC0HABMG54YM" hidden="1">[71]Table!#REF!</definedName>
    <definedName name="BExVTCMDDEDGLUIMUU6BSFHEWTOP" hidden="1">[71]Table!#REF!</definedName>
    <definedName name="BExVTCMDQMLKRA2NQR72XU6Y54IK" hidden="1">[71]Table!#REF!</definedName>
    <definedName name="BExVTCRV8FQ5U9OYWWL44N6KFNHU" hidden="1">[71]Table!#REF!</definedName>
    <definedName name="BExVTNESHPVG0A0KZ7BRX26MS0PF" hidden="1">[71]Table!#REF!</definedName>
    <definedName name="BExVTTJVTNRSBHBTUZ78WG2JM5MK" hidden="1">[71]Table!#REF!</definedName>
    <definedName name="BExVTUAYUR922VXBNO4MN569BULR" hidden="1">#REF!</definedName>
    <definedName name="BExVTW3OZ04QHKTFPPDM5JDNT6C1" hidden="1">#REF!</definedName>
    <definedName name="BExVTXLMYR87BC04D1ERALPUFVPG" hidden="1">[71]Table!#REF!</definedName>
    <definedName name="BExVU6QMM5J49S1312H8AMNK3Y8U" hidden="1">#REF!</definedName>
    <definedName name="BExVUL9V3H8ZF6Y72LQBBN639YAA" hidden="1">[71]Table!#REF!</definedName>
    <definedName name="BExVV5T14N2HZIK7HQ4P2KG09U0J" hidden="1">[71]Table!#REF!</definedName>
    <definedName name="BExVV7R410VYLADLX9LNG63ID6H1" hidden="1">[71]Table!#REF!</definedName>
    <definedName name="BExVVA033OB71P301YYKYS90S2LK" hidden="1">#REF!</definedName>
    <definedName name="BExVVCEED4JEKF59OV0G3T4XFMFO" hidden="1">[71]Table!#REF!</definedName>
    <definedName name="BExVVPFO2J7FMSRPD36909HN4BZJ" hidden="1">[71]Table!#REF!</definedName>
    <definedName name="BExVVQ19AQ3VCARJOC38SF7OYE9Y" hidden="1">[71]Table!#REF!</definedName>
    <definedName name="BExVVQ19TAECID45CS4HXT1RD3AQ" hidden="1">[71]Table!#REF!</definedName>
    <definedName name="BExVW3YV5XGIVJ97UUPDJGJ2P15B" hidden="1">[71]Table!#REF!</definedName>
    <definedName name="BExVW5X571GEYR5SCU1Z2DHKWM79" hidden="1">[71]Table!#REF!</definedName>
    <definedName name="BExVW6YTKA098AF57M4PHNQ54XMH" hidden="1">[71]Table!#REF!</definedName>
    <definedName name="BExVW9TCOG3HYRTI4P75PLQAHJSU" hidden="1">#REF!</definedName>
    <definedName name="BExVWINKCH0V0NUWH363SMXAZE62" hidden="1">[71]Table!#REF!</definedName>
    <definedName name="BExVWYU8EK669NP172GEIGCTVPPA" hidden="1">[71]Table!#REF!</definedName>
    <definedName name="BExVX3HJPV9ZPAY12RMBV261NE68" hidden="1">#REF!</definedName>
    <definedName name="BExVX3MVJ0GHWPP1EL59ZQNKMX0B" hidden="1">[71]Table!#REF!</definedName>
    <definedName name="BExVX3XN2DRJKL8EDBIG58RYQ36R" hidden="1">[71]Table!#REF!</definedName>
    <definedName name="BExVX48GBEYDTWELM398B7F6683B" hidden="1">#REF!</definedName>
    <definedName name="BExVXDZ63PUART77BBR5SI63TPC6" hidden="1">[71]Table!#REF!</definedName>
    <definedName name="BExVXHKI6LFYMGWISMPACMO247HL" hidden="1">[71]Table!#REF!</definedName>
    <definedName name="BExVXLX2BZ5EF2X6R41BTKRJR1NM" hidden="1">[71]Table!#REF!</definedName>
    <definedName name="BExVY11V7U1SAY4QKYE0PBSPD7LW" hidden="1">[71]Table!#REF!</definedName>
    <definedName name="BExVY1SV37DL5YU59HS4IG3VBCP4" hidden="1">[71]Table!#REF!</definedName>
    <definedName name="BExVY3WFGJKSQA08UF9NCMST928Y" hidden="1">[71]Table!#REF!</definedName>
    <definedName name="BExVY7N7APOSX562C86T41J73BNN" hidden="1">#REF!</definedName>
    <definedName name="BExVY7XZS7ZEEEI66TWUYUKRGMHJ" hidden="1">#REF!</definedName>
    <definedName name="BExVY954UOEVQEIC5OFO4NEWVKAQ" hidden="1">[71]Table!#REF!</definedName>
    <definedName name="BExVYHDYIV5397LC02V4FEP8VD6W" hidden="1">[71]Table!#REF!</definedName>
    <definedName name="BExVYOVIZDA18YIQ0A30Q052PCAK" hidden="1">[71]Table!#REF!</definedName>
    <definedName name="BExVYQIXPEM6J4JVP78BRHIC05PV" hidden="1">[71]Table!#REF!</definedName>
    <definedName name="BExVYVGWN7SONLVDH9WJ2F1JS264" hidden="1">[71]Table!#REF!</definedName>
    <definedName name="BExVZ9EO732IK6MNMG17Y1EFTJQC" hidden="1">[71]Table!#REF!</definedName>
    <definedName name="BExVZB1Y5J4UL2LKK0363EU7GIJ1" hidden="1">[71]Table!#REF!</definedName>
    <definedName name="BExVZESW4KWQ72XZ6AAT3JSAGMMO" hidden="1">#REF!</definedName>
    <definedName name="BExVZJQVO5LQ0BJH5JEN5NOBIAF6" hidden="1">[71]Table!#REF!</definedName>
    <definedName name="BExVZNXWS91RD7NXV5NE2R3C8WW7" hidden="1">[71]Table!#REF!</definedName>
    <definedName name="BExW0386REQRCQCVT9BCX80UPTRY" hidden="1">[71]Table!#REF!</definedName>
    <definedName name="BExW08X7MUCAUZUT84HH2K0HG8JM" hidden="1">#REF!</definedName>
    <definedName name="BExW0FYP4WXY71CYUG40SUBG9UWU" hidden="1">[71]Table!#REF!</definedName>
    <definedName name="BExW0HBAR94L0RTT4FLGEJ88FO94" hidden="1">#REF!</definedName>
    <definedName name="BExW0HBC1RMZ2GDGOGDTNAOOFO74" hidden="1">#REF!</definedName>
    <definedName name="BExW0PJY0QT1YYHEOQPDHHNJJOC5" hidden="1">#REF!</definedName>
    <definedName name="BExW0RI61B4VV0ARXTFVBAWRA1C5" hidden="1">[71]Table!#REF!</definedName>
    <definedName name="BExW0ZFZK22WVH1ET2MVEUVKIIWF" hidden="1">#REF!</definedName>
    <definedName name="BExW1BVUYQTKMOR56MW7RVRX4L1L" hidden="1">[71]Table!#REF!</definedName>
    <definedName name="BExW1F1220628FOMTW5UAATHRJHK" hidden="1">[71]Table!#REF!</definedName>
    <definedName name="BExW1TKA0Z9OP2DTG50GZR5EG8C7" hidden="1">[71]Table!#REF!</definedName>
    <definedName name="BExW1U0JLKQ094DW5MMOI8UHO09V" hidden="1">[71]Table!#REF!</definedName>
    <definedName name="BExW22PGTQTO5C5TK1RQUWPR4X8X" hidden="1">#REF!</definedName>
    <definedName name="BExW27CKTHXIQCUL3RSLAFEQV8VT" hidden="1">#REF!</definedName>
    <definedName name="BExW283NP9D366XFPXLGSCI5UB0L" hidden="1">[71]Table!#REF!</definedName>
    <definedName name="BExW29WF535OHEG91SW5OF7MQBU2" hidden="1">#REF!</definedName>
    <definedName name="BExW2H3C8WJSBW5FGTFKVDVJC4CL" hidden="1">[71]Table!#REF!</definedName>
    <definedName name="BExW2MSCKPGF5K3I7TL4KF5ISUOL" hidden="1">[71]Table!#REF!</definedName>
    <definedName name="BExW2SMO90FU9W8DVVES6Q4E6BZR" hidden="1">[71]Table!#REF!</definedName>
    <definedName name="BExW35YV9V70DFOPLUGI2W7IYOU2" hidden="1">#REF!</definedName>
    <definedName name="BExW36V9N91OHCUMGWJQL3I5P4JK" hidden="1">[71]Table!#REF!</definedName>
    <definedName name="BExW3EIBA1J9Q9NA9VCGZGRS8WV7" hidden="1">[71]Table!#REF!</definedName>
    <definedName name="BExW3FEO8FI8N6AGQKYEG4SQVJWB" hidden="1">[71]Table!#REF!</definedName>
    <definedName name="BExW3GB28STOMJUSZEIA7YKYNS4Y" hidden="1">[71]Table!#REF!</definedName>
    <definedName name="BExW3T1K638HT5E0Y8MMK108P5JT" hidden="1">[71]Table!#REF!</definedName>
    <definedName name="BExW4217ZHL9VO39POSTJOD090WU" hidden="1">[71]Table!#REF!</definedName>
    <definedName name="BExW4GPW71EBF8XPS2QGVQHBCDX3" hidden="1">[71]Table!#REF!</definedName>
    <definedName name="BExW4JKC5837JBPCOJV337ZVYYY3" hidden="1">[71]Table!#REF!</definedName>
    <definedName name="BExW4L7R1NVUKEQSVWZPXWCI6NVN" hidden="1">#REF!</definedName>
    <definedName name="BExW4QR9FV9MP5K610THBSM51RYO" hidden="1">[71]Table!#REF!</definedName>
    <definedName name="BExW4S980QVHHT7SZ0CMVH1Z25PN" hidden="1">#REF!</definedName>
    <definedName name="BExW4W5HHUEZ3O9DYN9KJZWC1FEL" hidden="1">#REF!</definedName>
    <definedName name="BExW4Z029R9E19ZENN3WEA3VDAD1" hidden="1">[71]Table!#REF!</definedName>
    <definedName name="BExW5AZNT6IAZGNF2C879ODHY1B8" hidden="1">[71]Table!#REF!</definedName>
    <definedName name="BExW5EFO6R6U4UQLT4G2G4W9SX94" hidden="1">#REF!</definedName>
    <definedName name="BExW5WPU27WD4NWZOT0ZEJIDLX5J" hidden="1">[71]Table!#REF!</definedName>
    <definedName name="BExW5X64UZDAB8GEIIQBWQV66NV9" hidden="1">#REF!</definedName>
    <definedName name="BExW61NYOHBXEBCZ80ZJTB38E7BS" hidden="1">#REF!</definedName>
    <definedName name="BExW64T5GUYKW4V1314DJGUR4ABG" hidden="1">#REF!</definedName>
    <definedName name="BExW660AV1TUV2XNUPD65RZR3QOO" hidden="1">[71]Table!#REF!</definedName>
    <definedName name="BExW66LVVZK656PQY1257QMHP2AY" hidden="1">[71]Table!#REF!</definedName>
    <definedName name="BExW66WOI6V2QTASDSLV128NGWLO" hidden="1">[71]Table!#REF!</definedName>
    <definedName name="BExW6EJPHAP1TWT380AZLXNHR22P" hidden="1">[71]Table!#REF!</definedName>
    <definedName name="BExW6G1PJ38H10DVLL8WPQ736OEB" hidden="1">[71]Table!#REF!</definedName>
    <definedName name="BExW6QE0VJ5RRAQZB4SWWF8JTHCL" hidden="1">#REF!</definedName>
    <definedName name="BExW6WJ2VW51JNF32JZF98WJDRR3" hidden="1">#REF!</definedName>
    <definedName name="BExW74MG1WIOS7FRGX4CXWYNPZV1" hidden="1">#REF!</definedName>
    <definedName name="BExW782LBJUIVCV6ACRLJBIKVJFQ" hidden="1">#REF!</definedName>
    <definedName name="BExW794A74Z5F2K8LVQLD6VSKXUE" hidden="1">[71]Table!#REF!</definedName>
    <definedName name="BExW7NSY9CQA1O23DAZ9TYTC0PAO" hidden="1">#REF!</definedName>
    <definedName name="BExW7Q79RJWXCSWJIY4GLGGQXX5G" hidden="1">#REF!</definedName>
    <definedName name="BExW89DT2OUQ24LOFUS7BMP44P4B" hidden="1">#REF!</definedName>
    <definedName name="BExW8K0SSIPSKBVP06IJ71600HJZ" hidden="1">[71]Table!#REF!</definedName>
    <definedName name="BExW8T0GVY3ZYO4ACSBLHS8SH895" hidden="1">[71]Table!#REF!</definedName>
    <definedName name="BExW8YEP73JMMU9HZ08PM4WHJQZ4" hidden="1">[71]Table!#REF!</definedName>
    <definedName name="BExW937AT53OZQRHNWQZ5BVH24IE" hidden="1">[71]Table!#REF!</definedName>
    <definedName name="BExW95LN5N0LYFFVP7GJEGDVDLF0" hidden="1">[71]Table!#REF!</definedName>
    <definedName name="BExW967733Q8RAJOHR2GJ3HO8JIW" hidden="1">[71]Table!#REF!</definedName>
    <definedName name="BExW9G39X58B5FGJEE8EY65TJ80A" hidden="1">#REF!</definedName>
    <definedName name="BExW9JZK2CSFMKED1TX7YD9FRDO3" hidden="1">#REF!</definedName>
    <definedName name="BExW9P2YN6TPSWBMQIHBAH4AANOD" hidden="1">[71]Table!#REF!</definedName>
    <definedName name="BExW9POK1KIOI0ALS5MZIKTDIYMA" hidden="1">[71]Table!#REF!</definedName>
    <definedName name="BExXLDE6PN4ESWT3LXJNQCY94NE4" hidden="1">[71]Table!#REF!</definedName>
    <definedName name="BExXLDOYNIS8GLKISUIBXIOW06CA" hidden="1">#REF!</definedName>
    <definedName name="BExXLQVPK2H3IF0NDDA5CT612EUK" hidden="1">[71]Table!#REF!</definedName>
    <definedName name="BExXLR6IO70TYTACKQH9M5PGV24J" hidden="1">[71]Table!#REF!</definedName>
    <definedName name="BExXM065WOLYRYHGHOJE0OOFXA4M" hidden="1">[71]Table!#REF!</definedName>
    <definedName name="BExXM3GUNXVDM82KUR17NNUMQCNI" hidden="1">[71]Table!#REF!</definedName>
    <definedName name="BExXMA28M8SH7MKIGETSDA72WUIZ" hidden="1">[71]Table!#REF!</definedName>
    <definedName name="BExXMOLHIAHDLFSA31PUB36SC3I9" hidden="1">[71]Table!#REF!</definedName>
    <definedName name="BExXMT8T5Z3M2JBQN65X2LKH0YQI" hidden="1">[71]Table!#REF!</definedName>
    <definedName name="BExXN1XNO7H60M9X1E7EVWFJDM5N" hidden="1">[71]Table!#REF!</definedName>
    <definedName name="BExXN22ZOTIW49GPLWFYKVM90FNZ" hidden="1">[71]Table!#REF!</definedName>
    <definedName name="BExXN6QAP8UJQVN4R4BQKPP4QK35" hidden="1">[71]Table!#REF!</definedName>
    <definedName name="BExXNBOA39T2X6Y5Y5GZ5DDNA1AX" hidden="1">[71]Table!#REF!</definedName>
    <definedName name="BExXND6872VJ3M2PGT056WQMWBHD" hidden="1">[71]Table!#REF!</definedName>
    <definedName name="BExXNPM24UN2PGVL9D1TUBFRIKR4" hidden="1">[71]Table!#REF!</definedName>
    <definedName name="BExXNRUWHTVKJZUNKVBFHLNVSDV2" hidden="1">#REF!</definedName>
    <definedName name="BExXNSLYWITH4246M4YVOUIV04ZJ" hidden="1">#REF!</definedName>
    <definedName name="BExXNWYB165VO9MHARCL5WLCHWS0" hidden="1">[71]Table!#REF!</definedName>
    <definedName name="BExXO1G5TG80TSHNS86X0DXO6YHY" hidden="1">#REF!</definedName>
    <definedName name="BExXO278QHQN8JDK5425EJ615ECC" hidden="1">[71]Table!#REF!</definedName>
    <definedName name="BExXO6E9ABFOYA2LVN6RLW4BO9G6" hidden="1">#REF!</definedName>
    <definedName name="BExXO6ZP85325PSLSXWM38N73O6V" hidden="1">#REF!</definedName>
    <definedName name="BExXOBHOP0WGFHI2Y9AO4L440UVQ" hidden="1">[71]Table!#REF!</definedName>
    <definedName name="BExXOHSAD2NSHOLLMZ2JWA4I3I1R" hidden="1">[71]Table!#REF!</definedName>
    <definedName name="BExXOJQBVBDGLVEYZAE7AL8F0VWX" hidden="1">#REF!</definedName>
    <definedName name="BExXOMQ9421Y32TZ81U6YGIP35QU" hidden="1">#REF!</definedName>
    <definedName name="BExXP80B5FGA00JCM7UXKPI3PB7Y" hidden="1">[71]Table!#REF!</definedName>
    <definedName name="BExXP85M4WXYVN1UVHUTOEKEG5XS" hidden="1">[71]Table!#REF!</definedName>
    <definedName name="BExXPDUMN4B85QFXGPSJPII52QR3" hidden="1">#REF!</definedName>
    <definedName name="BExXPELOTHOAG0OWILLAH94OZV5J" hidden="1">[71]Table!#REF!</definedName>
    <definedName name="BExXPKW876HLYSDB7N98H56JNDRI" hidden="1">#REF!</definedName>
    <definedName name="BExXPS31W1VD2NMIE4E37LHVDF0L" hidden="1">[71]Table!#REF!</definedName>
    <definedName name="BExXPUMU4BLFWI2L0MHMM5F3OUPL" hidden="1">#REF!</definedName>
    <definedName name="BExXPZKYEMVF5JOC14HYOOYQK6JK" hidden="1">[71]Table!#REF!</definedName>
    <definedName name="BExXQ06J7OF0O2FO4WR0QK93RJ17" hidden="1">#REF!</definedName>
    <definedName name="BExXQ89PA10X79WBWOEP1AJX1OQM" hidden="1">[71]Table!#REF!</definedName>
    <definedName name="BExXQCGQGGYSI0LTRVR73MUO50AW" hidden="1">[71]Table!#REF!</definedName>
    <definedName name="BExXQEEXFHDQ8DSRAJSB5ET6J004" hidden="1">[71]Table!#REF!</definedName>
    <definedName name="BExXQH41O5HZAH8BO6HCFY8YC3TU" hidden="1">[71]Table!#REF!</definedName>
    <definedName name="BExXQHPNAFE4M6C2HYRCQNIU9D31" hidden="1">#REF!</definedName>
    <definedName name="BExXQIRBLQSLAJTFL7224FCFUTKH" hidden="1">[71]Table!#REF!</definedName>
    <definedName name="BExXQJIEF5R3QQ6D8HO3NGPU0IQC" hidden="1">[71]Table!#REF!</definedName>
    <definedName name="BExXQMYEOGRO69K9BLZF14USRMVP" hidden="1">#REF!</definedName>
    <definedName name="BExXQS1SGPIQX0ESRMCECOYMUQQJ" hidden="1">#REF!</definedName>
    <definedName name="BExXQU00K9ER4I1WM7T9J0W1E7ZC" hidden="1">[71]Table!#REF!</definedName>
    <definedName name="BExXQU00KOR7XLM8B13DGJ1MIQDY" hidden="1">[71]Table!#REF!</definedName>
    <definedName name="BExXQXG18PS8HGBOS03OSTQ0KEYC" hidden="1">[71]Table!#REF!</definedName>
    <definedName name="BExXQXQT4OAFQT5B0YB3USDJOJOB" hidden="1">[71]Table!#REF!</definedName>
    <definedName name="BExXR3FSEXAHSXEQNJORWFCPX86N" hidden="1">[71]Table!#REF!</definedName>
    <definedName name="BExXR3W3FKYQBLR299HO9RZ70C43" hidden="1">[71]Table!#REF!</definedName>
    <definedName name="BExXR46U23CRRBV6IZT982MAEQKI" hidden="1">[71]Table!#REF!</definedName>
    <definedName name="BExXR8OKAVX7O70V5IYG2PRKXSTI" hidden="1">[71]Table!#REF!</definedName>
    <definedName name="BExXRA6N6XCLQM6XDV724ZIH6G93" hidden="1">[71]Table!#REF!</definedName>
    <definedName name="BExXRABZ1CNKCG6K1MR6OUFHF7J9" hidden="1">[71]Table!#REF!</definedName>
    <definedName name="BExXRBOFETC0OTJ6WY3VPMFH03VB" hidden="1">[71]Table!#REF!</definedName>
    <definedName name="BExXRD13K1S9Y3JGR7CXSONT7RJZ" hidden="1">[71]Table!#REF!</definedName>
    <definedName name="BExXRHIY77F53DUYX7CMZPXGRDAG" hidden="1">#REF!</definedName>
    <definedName name="BExXRIFB4QQ87QIGA9AG0NXP577K" hidden="1">[71]Table!#REF!</definedName>
    <definedName name="BExXRIQ2JF2CVTRDQX2D9SPH7FTN" hidden="1">[71]Table!#REF!</definedName>
    <definedName name="BExXRO4A6VUH1F4XV8N1BRJ4896W" hidden="1">[71]Table!#REF!</definedName>
    <definedName name="BExXRO9N1SNJZGKD90P4K7FU1J0P" hidden="1">[71]Table!#REF!</definedName>
    <definedName name="BExXRV5QP3Z0KAQ1EQT9JYT2FV0L" hidden="1">[71]Table!#REF!</definedName>
    <definedName name="BExXRZ20LZZCW8LVGDK0XETOTSAI" hidden="1">[71]Table!#REF!</definedName>
    <definedName name="BExXRZNM651EJ5HJPGKGTVYLAZQ1" hidden="1">[71]Table!#REF!</definedName>
    <definedName name="BExXS63O4OMWMNXXAODZQFSDG33N" hidden="1">[71]Table!#REF!</definedName>
    <definedName name="BExXSBSP1TOY051HSPEPM0AEIO2M" hidden="1">[71]Table!#REF!</definedName>
    <definedName name="BExXSBY0S70HRJ1R0POASBK3RJTG" hidden="1">#REF!</definedName>
    <definedName name="BExXSC8RFK5D68FJD2HI4K66SA6I" hidden="1">[71]Table!#REF!</definedName>
    <definedName name="BExXSNHC88W4UMXEOIOOATJAIKZO" hidden="1">[71]Table!#REF!</definedName>
    <definedName name="BExXSTBS08WIA9TLALV3UQ2Z3MRG" hidden="1">[71]Table!#REF!</definedName>
    <definedName name="BExXSVQ2WOJJ73YEO8Q2FK60V4G8" hidden="1">[71]Table!#REF!</definedName>
    <definedName name="BExXTHLRNL82GN7KZY3TOLO508N7" hidden="1">[71]Table!#REF!</definedName>
    <definedName name="BExXTINEGPKZ75DCUCEF3QOV6OES" hidden="1">#REF!</definedName>
    <definedName name="BExXTKAV4Y4JQ7D62LKGD89F9WMF" hidden="1">#REF!</definedName>
    <definedName name="BExXTL72MKEQSQH9L2OTFLU8DM2B" hidden="1">[71]Table!#REF!</definedName>
    <definedName name="BExXTM3M4RTCRSX7VGAXGQNPP668" hidden="1">[71]Table!#REF!</definedName>
    <definedName name="BExXTOCF78J7WY6FOVBRY1N2RBBR" hidden="1">[71]Table!#REF!</definedName>
    <definedName name="BExXTP3GYO6Z9RTKKT10XA0UTV3T" hidden="1">[71]Table!#REF!</definedName>
    <definedName name="BExXTZKZ4CG92ZQLIRKEXXH9BFIR" hidden="1">[71]Table!#REF!</definedName>
    <definedName name="BExXU4J2BM2964GD5UZHM752Q4NS" hidden="1">[71]Table!#REF!</definedName>
    <definedName name="BExXU6XDTT7RM93KILIDEYPA9XKF" hidden="1">[71]Table!#REF!</definedName>
    <definedName name="BExXU8VLZA7WLPZ3RAQZGNERUD26" hidden="1">[71]Table!#REF!</definedName>
    <definedName name="BExXUB9RSLSCNN5ETLXY72DAPZZM" hidden="1">[71]Table!#REF!</definedName>
    <definedName name="BExXUFRM82XQIN2T8KGLDQL1IBQW" hidden="1">[71]Table!#REF!</definedName>
    <definedName name="BExXUQEQBF6FI240ZGIF9YXZSRAU" hidden="1">[71]Table!#REF!</definedName>
    <definedName name="BExXUYND6EJO7CJ5KRICV4O1JNWK" hidden="1">[71]Table!#REF!</definedName>
    <definedName name="BExXV1HWKTB46UXT08JLMPP8P4SP" hidden="1">#REF!</definedName>
    <definedName name="BExXV6FWG4H3S2QEUJZYIXILNGJ7" hidden="1">[71]Table!#REF!</definedName>
    <definedName name="BExXVK87BMMO6LHKV0CFDNIQVIBS" hidden="1">[71]Table!#REF!</definedName>
    <definedName name="BExXVKZ9WXPGL6IVY6T61IDD771I" hidden="1">[71]Table!#REF!</definedName>
    <definedName name="BExXW0K72T1Y8K1I4VZT87UY9S2G" hidden="1">[71]Table!#REF!</definedName>
    <definedName name="BExXW27MMXHXUXX78SDTBE1JYTHT" hidden="1">[71]Table!#REF!</definedName>
    <definedName name="BExXW2YIM2MYBSHRIX0RP9D4PRMN" hidden="1">[71]Table!#REF!</definedName>
    <definedName name="BExXWBNE4KTFSXKVSRF6WX039WPB" hidden="1">[71]Table!#REF!</definedName>
    <definedName name="BExXWCEFPM2UFC3LC37H8GSMA5GA" hidden="1">#REF!</definedName>
    <definedName name="BExXWFP5AYE7EHYTJWBZSQ8PQ0YX" hidden="1">[71]Table!#REF!</definedName>
    <definedName name="BExXWVFIBQT8OY1O41FRFPFGXQHK" hidden="1">[71]Table!#REF!</definedName>
    <definedName name="BExXWWXHBZHA9J3N8K47F84X0M0L" hidden="1">[71]Table!#REF!</definedName>
    <definedName name="BExXXBM521DL8R4ZX7NZ3DBCUOR5" hidden="1">[71]Table!#REF!</definedName>
    <definedName name="BExXXC7OZI33XZ03NRMEP7VRLQK4" hidden="1">[71]Table!#REF!</definedName>
    <definedName name="BExXXGPLO23USZLT93HIBZMPV92K" hidden="1">#REF!</definedName>
    <definedName name="BExXXH5N3NKBQ7BCJPJTBF8CYM2Q" hidden="1">[71]Table!#REF!</definedName>
    <definedName name="BExXXKWLM4D541BH6O8GOJMHFHMW" hidden="1">[71]Table!#REF!</definedName>
    <definedName name="BExXXPPA1Q87XPI97X0OXCPBPDON" hidden="1">[71]Table!#REF!</definedName>
    <definedName name="BExXXVUDA98IZTQ6MANKU4MTTDVR" hidden="1">[71]Table!#REF!</definedName>
    <definedName name="BExXXZQNZY6IZI45DJXJK0MQZWA7" hidden="1">[71]Table!#REF!</definedName>
    <definedName name="BExXY0SAZOPJMDG9GOR625UDCCS8" hidden="1">#REF!</definedName>
    <definedName name="BExXY2FR7PFLXNGA6J0Z6IQF8TYJ" hidden="1">#REF!</definedName>
    <definedName name="BExXY5QFG6QP94SFT3935OBM8Y4K" hidden="1">[71]Table!#REF!</definedName>
    <definedName name="BExXY7TYEBFXRYUYIFHTN65RJ8EW" hidden="1">[71]Table!#REF!</definedName>
    <definedName name="BExXYLBHANUXC5FCTDDTGOVD3GQS" hidden="1">[71]Table!#REF!</definedName>
    <definedName name="BExXYMNYAYH3WA2ZCFAYKZID9ZCI" hidden="1">[71]Table!#REF!</definedName>
    <definedName name="BExXYXLUVLC0KA9GFGL76YP9C7X0" hidden="1">[71]Table!#REF!</definedName>
    <definedName name="BExXYYT12SVN2VDMLVNV4P3ISD8T" hidden="1">[71]Table!#REF!</definedName>
    <definedName name="BExXZ3WEYVVV9XKKD5E86QEX5U57" hidden="1">#REF!</definedName>
    <definedName name="BExXZ4CKWN3R9HA311KINBA3R2K4" hidden="1">#REF!</definedName>
    <definedName name="BExXZ6QU5C0UMWY7U4BHVZNIPANK" hidden="1">#REF!</definedName>
    <definedName name="BExXZEDWUYH25UZMW2QU2RXFILJE" hidden="1">[71]Table!#REF!</definedName>
    <definedName name="BExXZFVV4YB42AZ3H1I40YG3JAPU" hidden="1">[71]Table!#REF!</definedName>
    <definedName name="BExXZHJ9T2JELF12CHHGD54J1B0C" hidden="1">[71]Table!#REF!</definedName>
    <definedName name="BExXZM14XID3OAA88OURJ7QSZW1E" hidden="1">#REF!</definedName>
    <definedName name="BExXZNJ2X1TK2LRK5ZY3MX49H5T7" hidden="1">[71]Table!#REF!</definedName>
    <definedName name="BExXZOVPCEP495TQSON6PSRQ8XCY" hidden="1">[71]Table!#REF!</definedName>
    <definedName name="BExXZP11T0TOG0O36C4N6M8WMAXJ" hidden="1">[71]Table!#REF!</definedName>
    <definedName name="BExXZXKH7NBARQQAZM69Z57IH1MM" hidden="1">[71]Table!#REF!</definedName>
    <definedName name="BExY05T95YHBLI9ZYWFFT2O2B871" hidden="1">#REF!</definedName>
    <definedName name="BExY07WSDH5QEVM7BJXJK2ZRAI1O" hidden="1">[71]Table!#REF!</definedName>
    <definedName name="BExY0C3UBVC4M59JIRXVQ8OWAJC1" hidden="1">[71]Table!#REF!</definedName>
    <definedName name="BExY0OE8GFHMLLTEAFIOQTOPEVPB" hidden="1">[71]Table!#REF!</definedName>
    <definedName name="BExY0OJHW85S0VKBA8T4HTYPYBOS" hidden="1">[71]Table!#REF!</definedName>
    <definedName name="BExY0T1E034D7XAXNC6F7540LLIE" hidden="1">[71]Table!#REF!</definedName>
    <definedName name="BExY0XTZLHN49J2JH94BYTKBJLT3" hidden="1">[71]Table!#REF!</definedName>
    <definedName name="BExY11FH9TXHERUYGG8FE50U7H7J" hidden="1">[71]Table!#REF!</definedName>
    <definedName name="BExY180UKNW5NIAWD6ZUYTFEH8QS" hidden="1">[71]Table!#REF!</definedName>
    <definedName name="BExY1DPTV4LSY9MEOUGXF8X052NA" hidden="1">[71]Table!#REF!</definedName>
    <definedName name="BExY1FIMLW9L499KIE7ZJ706UYLM" hidden="1">#REF!</definedName>
    <definedName name="BExY1GK9ELBEKDD7O6HR6DUO8YGO" hidden="1">[71]Table!#REF!</definedName>
    <definedName name="BExY1NWOXXFV9GGZ3PX444LZ8TVX" hidden="1">[71]Table!#REF!</definedName>
    <definedName name="BExY1ONMI973LYH6W67SZIDXWDA0" hidden="1">#REF!</definedName>
    <definedName name="BExY1UCL0RND63LLSM9X5SFRG117" hidden="1">[71]Table!#REF!</definedName>
    <definedName name="BExY1WAT3937L08HLHIRQHMP2A3H" hidden="1">[71]Table!#REF!</definedName>
    <definedName name="BExY1YEBOSLMID7LURP8QB46AI91" hidden="1">[71]Table!#REF!</definedName>
    <definedName name="BExY2FS4LFX9OHOTQT7SJ2PXAC25" hidden="1">[71]Table!#REF!</definedName>
    <definedName name="BExY2GDPCZPVU0IQ6IJIB1YQQRQ6" hidden="1">[71]Table!#REF!</definedName>
    <definedName name="BExY2GTSZ3VA9TXLY7KW1LIAKJ61" hidden="1">[71]Table!#REF!</definedName>
    <definedName name="BExY2IXBR1SGYZH08T7QHKEFS8HA" hidden="1">[71]Table!#REF!</definedName>
    <definedName name="BExY2Q4B5FUDA5VU4VRUHX327QN0" hidden="1">[71]Table!#REF!</definedName>
    <definedName name="BExY3BUHF49HBMC20Z30YPLFCPS7" hidden="1">#REF!</definedName>
    <definedName name="BExY3C59PDF2BON135CH8LLYNO9W" hidden="1">#REF!</definedName>
    <definedName name="BExY3FAME3HIN2RXBJJ7BFZOQELW" hidden="1">#REF!</definedName>
    <definedName name="BExY3HOSK7YI364K15OX70AVR6F1" hidden="1">[71]Table!#REF!</definedName>
    <definedName name="BExY3JXT10HDV8IRQXYNHEEU49VD" hidden="1">#REF!</definedName>
    <definedName name="BExY3PS9FF16S8QWSYU89GM4E8VB" hidden="1">#REF!</definedName>
    <definedName name="BExY3T89AUR83SOAZZ3OMDEJDQ39" hidden="1">[71]Table!#REF!</definedName>
    <definedName name="BExY3YMHKXSM8ZA6J2QVK2F5QV01" hidden="1">#REF!</definedName>
    <definedName name="BExY4DRA1NB56I6KHB22C0U0NKPH" hidden="1">#REF!</definedName>
    <definedName name="BExY4MG771JQ84EMIVB6HQGGHZY7" hidden="1">[71]Table!#REF!</definedName>
    <definedName name="BExY4PQUTBYZGBCOH80JJH5VLRD6" hidden="1">#REF!</definedName>
    <definedName name="BExY4PWCSFB8P3J3TBQB2MD67263" hidden="1">[71]Table!#REF!</definedName>
    <definedName name="BExY4RZW3KK11JLYBA4DWZ92M6LQ" hidden="1">[71]Table!#REF!</definedName>
    <definedName name="BExY4SW8AV0ZS8G2TZLIRJTOBSGD" hidden="1">#REF!</definedName>
    <definedName name="BExY4XOVTTNVZ577RLIEC7NZQFIX" hidden="1">[71]Table!#REF!</definedName>
    <definedName name="BExY50JAF5CG01GTHAUS7I4ZLUDC" hidden="1">[71]Table!#REF!</definedName>
    <definedName name="BExY53J7EXFEOFTRNAHLK7IH3ACB" hidden="1">[71]Table!#REF!</definedName>
    <definedName name="BExY5515SJTJS3VM80M3YYR0WF37" hidden="1">[71]Table!#REF!</definedName>
    <definedName name="BExY5515WE39FQ3EG5QHG67V9C0O" hidden="1">[71]Table!#REF!</definedName>
    <definedName name="BExY5986WNAD8NFCPXC9TVLBU4FG" hidden="1">[71]Table!#REF!</definedName>
    <definedName name="BExY5BXBLQUW4SOF44M3WMGHRNE2" hidden="1">#REF!</definedName>
    <definedName name="BExY5DF9MS25IFNWGJ1YAS5MDN8R" hidden="1">[71]Table!#REF!</definedName>
    <definedName name="BExY5ERVGL3UM2MGT8LJ0XPKTZEK" hidden="1">[71]Table!#REF!</definedName>
    <definedName name="BExY5EX6NJFK8W754ZVZDN5DS04K" hidden="1">[71]Table!#REF!</definedName>
    <definedName name="BExY5S3XD1NJT109CV54IFOHVLQ6" hidden="1">[71]Table!#REF!</definedName>
    <definedName name="BExY6KVS1MMZ2R34PGEFR2BMTU9W" hidden="1">[71]Table!#REF!</definedName>
    <definedName name="BExY6Q9YY7LW745GP7CYOGGSPHGE" hidden="1">[71]Table!#REF!</definedName>
    <definedName name="BExZIA3C8LKJTEH3MKQ57KJH5TA2" hidden="1">[71]Table!#REF!</definedName>
    <definedName name="BExZIIHH3QNQE3GFMHEE4UMHY6WQ" hidden="1">[71]Table!#REF!</definedName>
    <definedName name="BExZIYO22G5UXOB42GDLYGVRJ6U7" hidden="1">[71]Table!#REF!</definedName>
    <definedName name="BExZJ7I9T8XU4MZRKJ1VVU76V2LZ" hidden="1">[71]Table!#REF!</definedName>
    <definedName name="BExZJA22HQFUO0AXG89KJGS2WE03" hidden="1">#REF!</definedName>
    <definedName name="BExZJMY170JCUU1RWASNZ1HJPRTA" hidden="1">[71]Table!#REF!</definedName>
    <definedName name="BExZJOQR77H0P4SUKVYACDCFBBXO" hidden="1">[71]Table!#REF!</definedName>
    <definedName name="BExZJS6RG34ODDY9HMZ0O34MEMSB" hidden="1">[71]Table!#REF!</definedName>
    <definedName name="BExZJU4ZJUO53Z0ZDKXRX3KI682X" hidden="1">#REF!</definedName>
    <definedName name="BExZK34NR4BAD7HJAP7SQ926UQP3" hidden="1">[71]Table!#REF!</definedName>
    <definedName name="BExZK3FGPHH5H771U7D5XY7XBS6E" hidden="1">[71]Table!#REF!</definedName>
    <definedName name="BExZKGRIH1C8XY2R7Z1LHBXCBRJC" hidden="1">#REF!</definedName>
    <definedName name="BExZKHYORG3O8C772XPFHM1N8T80" hidden="1">[71]Table!#REF!</definedName>
    <definedName name="BExZKJRF2IRR57DG9CLC7MSHWNNN" hidden="1">[71]Table!#REF!</definedName>
    <definedName name="BExZKV5GYXO0X760SBD9TWTIQHGI" hidden="1">[71]Table!#REF!</definedName>
    <definedName name="BExZL6E4YVXRUN7ZGF2BIGIXFR8K" hidden="1">[71]Table!#REF!</definedName>
    <definedName name="BExZLCDWOXSAL3E45Y87GOH1NUUX" hidden="1">#REF!</definedName>
    <definedName name="BExZLGVLMKTPFXG42QYT0PO81G7F" hidden="1">[71]Table!#REF!</definedName>
    <definedName name="BExZLHRZMB1LAT56CZDZRRPS2Q5E" hidden="1">#REF!</definedName>
    <definedName name="BExZLKMK7LRK14S09WLMH7MXSQXM" hidden="1">[71]Table!#REF!</definedName>
    <definedName name="BExZLT5ZPFGYISDYWOPOK90JLRBR" hidden="1">#REF!</definedName>
    <definedName name="BExZM7JVLG0W8EG5RBU915U3SKBY" hidden="1">[71]Table!#REF!</definedName>
    <definedName name="BExZM85FOVUFF110XMQ9O2ODSJUK" hidden="1">[71]Table!#REF!</definedName>
    <definedName name="BExZMCCILUDXW1E0FLU3151GNICV" hidden="1">[71]Table!#REF!</definedName>
    <definedName name="BExZMF1MMTZ1TA14PZ8ASSU2CBSP" hidden="1">[71]Table!#REF!</definedName>
    <definedName name="BExZMKL5YQZD7F0FUCSVFGLPFK52" hidden="1">[71]Table!#REF!</definedName>
    <definedName name="BExZMOC3VNZALJM71X2T6FV91GTB" hidden="1">[71]Table!#REF!</definedName>
    <definedName name="BExZMXH39OB0I43XEL3K11U3G9PM" hidden="1">[71]Table!#REF!</definedName>
    <definedName name="BExZMZQ3RBKDHT5GLFNLS52OSJA0" hidden="1">[71]Table!#REF!</definedName>
    <definedName name="BExZN2F7Y2J2L2LN5WZRG949MS4A" hidden="1">[71]Table!#REF!</definedName>
    <definedName name="BExZN847WUWKRYTZWG9TCQZJS3OL" hidden="1">[71]Table!#REF!</definedName>
    <definedName name="BExZNH3VISFF4NQI11BZDP5IQ7VG" hidden="1">[71]Table!#REF!</definedName>
    <definedName name="BExZNIB2Z0PW4MJVTRVEDQX8NTGC" hidden="1">#REF!</definedName>
    <definedName name="BExZNJ1Y8RSOGU7HCLNI4JJ9WA8U" hidden="1">#REF!</definedName>
    <definedName name="BExZNJYCFYVMAOI62GB2BABK1ELE" hidden="1">[71]Table!#REF!</definedName>
    <definedName name="BExZNT3IENBP4PJ3O1VRGS96XB1T" hidden="1">#REF!</definedName>
    <definedName name="BExZNV707LIU6Z5H6QI6H67LHTI1" hidden="1">[71]Table!#REF!</definedName>
    <definedName name="BExZNVCBKB930QQ9QW7KSGOZ0V1M" hidden="1">[71]Table!#REF!</definedName>
    <definedName name="BExZNW8QJ18X0RSGFDWAE9ZSDX39" hidden="1">[71]Table!#REF!</definedName>
    <definedName name="BExZNZDWRS6Q40L8OCWFEIVI0A1O" hidden="1">[71]Table!#REF!</definedName>
    <definedName name="BExZOBO9NYLGVJQ31LVQ9XS2ZT4N" hidden="1">[71]Table!#REF!</definedName>
    <definedName name="BExZOEIVPQXLMQIOFZKVB6QU4PL2" hidden="1">#REF!</definedName>
    <definedName name="BExZOETNB1CJ3Y2RKLI1ZK0S8Z6H" hidden="1">[71]Table!#REF!</definedName>
    <definedName name="BExZOGBLV9VKIJSZA9FTH6F6I902" hidden="1">#REF!</definedName>
    <definedName name="BExZOL9K1RUXBTLZ6FJ65BIE9G5R" hidden="1">[71]Table!#REF!</definedName>
    <definedName name="BExZOREMVSK4E5VSWM838KHUB8AI" hidden="1">[71]Table!#REF!</definedName>
    <definedName name="BExZOVR745T5P1KS9NV2PXZPZVRG" hidden="1">[71]Table!#REF!</definedName>
    <definedName name="BExZOZSWGLSY2XYVRIS6VSNJDSGD" hidden="1">[71]Table!#REF!</definedName>
    <definedName name="BExZP7AIJKLM6C6CSUIIFAHFBNX2" hidden="1">[71]Table!#REF!</definedName>
    <definedName name="BExZPFU3AP7RASS5X21Q6MTP5DI1" hidden="1">#REF!</definedName>
    <definedName name="BExZPQ0XY507N8FJMVPKCTK8HC9H" hidden="1">[71]Table!#REF!</definedName>
    <definedName name="BExZPUO3WXZZLJS5CMNV98Z7IUYV" hidden="1">#REF!</definedName>
    <definedName name="BExZPWBJ4H8RND8XVKNCJ474L2J6" hidden="1">#REF!</definedName>
    <definedName name="BExZQ37OVBR25U32CO2YYVPZOMR5" hidden="1">[71]Table!#REF!</definedName>
    <definedName name="BExZQ3NT7H06VO0AR48WHZULZB93" hidden="1">[71]Table!#REF!</definedName>
    <definedName name="BExZQ7PJU07SEJMDX18U9YVDC2GU" hidden="1">[71]Table!#REF!</definedName>
    <definedName name="BExZQ97GRS1JT451BUNZG7OVGF7Q" hidden="1">#REF!</definedName>
    <definedName name="BExZQIHTGHK7OOI2Y2PN3JYBY82I" hidden="1">[71]Table!#REF!</definedName>
    <definedName name="BExZQJJMGU5MHQOILGXGJPAQI5XI" hidden="1">[71]Table!#REF!</definedName>
    <definedName name="BExZQV8GBRRP8QCA4WYR3VNX86IX" hidden="1">#REF!</definedName>
    <definedName name="BExZQXBYEBN28QUH1KOVW6KKA5UM" hidden="1">[71]Table!#REF!</definedName>
    <definedName name="BExZQZKT146WEN8FTVZ7Y5TSB8L5" hidden="1">[71]Table!#REF!</definedName>
    <definedName name="BExZR485AKBH93YZ08CMUC3WROED" hidden="1">[71]Table!#REF!</definedName>
    <definedName name="BExZR7TL98P2PPUVGIZYR5873DWW" hidden="1">[71]Table!#REF!</definedName>
    <definedName name="BExZRGD1603X5ACFALUUDKCD7X48" hidden="1">[71]Table!#REF!</definedName>
    <definedName name="BExZRGNSUPG6TBX2L292MP1PLVMU" hidden="1">#REF!</definedName>
    <definedName name="BExZRP1X6UVLN1UOLHH5VF4STP1O" hidden="1">[71]Table!#REF!</definedName>
    <definedName name="BExZRQ930U6OCYNV00CH5I0Q4LPE" hidden="1">[71]Table!#REF!</definedName>
    <definedName name="BExZRW8W514W8OZ72YBONYJ64GXF" hidden="1">[71]Table!#REF!</definedName>
    <definedName name="BExZRWJP2BUVFJPO8U8ATQEP0LZU" hidden="1">[71]Table!#REF!</definedName>
    <definedName name="BExZRYN6TKLS1N70DLRI2IKWN37Q" hidden="1">#REF!</definedName>
    <definedName name="BExZS1CBTC8QC8S2HIB93A2TPFQA" hidden="1">#REF!</definedName>
    <definedName name="BExZS2OY9JTSSP01ZQ6V2T2LO5R9" hidden="1">[71]Table!#REF!</definedName>
    <definedName name="BExZSI9USDLZAN8LI8M4YYQL24GZ" hidden="1">[71]Table!#REF!</definedName>
    <definedName name="BExZSS0LA2JY4ZLJ1Z5YCMLJJZCH" hidden="1">[71]Table!#REF!</definedName>
    <definedName name="BExZSYRAL38T8SFTHLEC94VZAPTB" hidden="1">#REF!</definedName>
    <definedName name="BExZSZ21VX9ESDG8PFXHDLT82KLO" hidden="1">#REF!</definedName>
    <definedName name="BExZTAQV2QVSZY5Y3VCCWUBSBW9P" hidden="1">[71]Table!#REF!</definedName>
    <definedName name="BExZTC8S1L60TW34BLBQLDKD9RH4" hidden="1">#REF!</definedName>
    <definedName name="BExZTCP3AS1RQUH3NNZGOJY7ORHW" hidden="1">#REF!</definedName>
    <definedName name="BExZTHSI2FX56PWRSNX9H5EWTZFO" hidden="1">[71]Table!#REF!</definedName>
    <definedName name="BExZTJL3HVBFY139H6CJHEQCT1EL" hidden="1">[71]Table!#REF!</definedName>
    <definedName name="BExZTLOL8OPABZI453E0KVNA1GJS" hidden="1">[71]Table!#REF!</definedName>
    <definedName name="BExZTT6J3X0TOX0ZY6YPLUVMCW9X" hidden="1">[71]Table!#REF!</definedName>
    <definedName name="BExZTW6ECBRA0BBITWBQ8R93RMCL" hidden="1">[71]Table!#REF!</definedName>
    <definedName name="BExZTYQ1JEJ7OY2XU5OVPIV2ST7B" hidden="1">#REF!</definedName>
    <definedName name="BExZU2BHYAOKSCBM3C5014ZF6IXS" hidden="1">[71]Table!#REF!</definedName>
    <definedName name="BExZU2RMJTXOCS0ROPMYPE6WTD87" hidden="1">[71]Table!#REF!</definedName>
    <definedName name="BExZUF7G8FENTJKH9R1XUWXM6CWD" hidden="1">[71]Table!#REF!</definedName>
    <definedName name="BExZUNARUJBIZ08VCAV3GEVBIR3D" hidden="1">[71]Table!#REF!</definedName>
    <definedName name="BExZUSZSJZU49WES7TCI0N0HW4M5" hidden="1">#REF!</definedName>
    <definedName name="BExZUSZT5496UMBP4LFSLTR1GVEW" hidden="1">[71]Table!#REF!</definedName>
    <definedName name="BExZUT54340I38GVCV79EL116WR0" hidden="1">[71]Table!#REF!</definedName>
    <definedName name="BExZUYDULCX65H9OZ9JHPBNKF3MI" hidden="1">[71]Table!#REF!</definedName>
    <definedName name="BExZV2QD5ZDK3AGDRULLA7JB46C3" hidden="1">[71]Table!#REF!</definedName>
    <definedName name="BExZV4OFC4E044NV2AK8G2UA1XAF" hidden="1">#REF!</definedName>
    <definedName name="BExZVBQ29OM0V8XAL3HL0JIM0MMU" hidden="1">[71]Table!#REF!</definedName>
    <definedName name="BExZVCRRWDAEMKOMWLKW8Y589BTB" hidden="1">#REF!</definedName>
    <definedName name="BExZVGYTWGXZWT45Q812GFNR3ATE" hidden="1">[71]Table!#REF!</definedName>
    <definedName name="BExZVLM4T9ORS4ZWHME46U4Q103C" hidden="1">[71]Table!#REF!</definedName>
    <definedName name="BExZVM7OZWPPRH5YQW50EYMMIW1A" hidden="1">[71]Table!#REF!</definedName>
    <definedName name="BExZVPYGX2C5OSHMZ6F0KBKZ6B1S" hidden="1">[71]Table!#REF!</definedName>
    <definedName name="BExZVW92BIGOE7S7BGNAK369OBAA" hidden="1">#REF!</definedName>
    <definedName name="BExZW5UARC8W9AQNLJX2I5WQWS5F" hidden="1">[71]Table!#REF!</definedName>
    <definedName name="BExZW7HRGN6A9YS41KI2B2UUMJ7X" hidden="1">[71]Table!#REF!</definedName>
    <definedName name="BExZW8ZPNV43UXGOT98FDNIBQHZY" hidden="1">[71]Table!#REF!</definedName>
    <definedName name="BExZWKZ5N3RDXU8MZ8HQVYYD8O0F" hidden="1">[71]Table!#REF!</definedName>
    <definedName name="BExZWO4ITR24TI60TY7ZB4VTJJ3K" hidden="1">#REF!</definedName>
    <definedName name="BExZWSMC9T48W74GFGQCIUJ8ZPP3" hidden="1">[71]Table!#REF!</definedName>
    <definedName name="BExZWTO13WI5HYOD923V9HWRJYKJ" hidden="1">#REF!</definedName>
    <definedName name="BExZWUF2V4HY3HI8JN9ZVPRWK1H3" hidden="1">[71]Table!#REF!</definedName>
    <definedName name="BExZWX45URTK9KYDJHEXL1OTZ833" hidden="1">[71]Table!#REF!</definedName>
    <definedName name="BExZX0EWQEZO86WDAD9A4EAEZ012" hidden="1">[71]Table!#REF!</definedName>
    <definedName name="BExZX1WSR48BBWSFW7QP7EUMPQM7" hidden="1">#REF!</definedName>
    <definedName name="BExZX2T6ZT2DZLYSDJJBPVIT5OK2" hidden="1">[71]Table!#REF!</definedName>
    <definedName name="BExZX8I6XYE9MJFC5JUG3ZJE9YCS" hidden="1">#REF!</definedName>
    <definedName name="BExZXOJDELULNLEH7WG0OYJT0NJ4" hidden="1">[71]Table!#REF!</definedName>
    <definedName name="BExZXOOTRNUK8LGEAZ8ZCFW9KXQ1" hidden="1">[71]Table!#REF!</definedName>
    <definedName name="BExZXT6JOXNKEDU23DKL8XZAJZIH" hidden="1">[71]Table!#REF!</definedName>
    <definedName name="BExZXUTYW1HWEEZ1LIX4OQWC7HL1" hidden="1">[71]Table!#REF!</definedName>
    <definedName name="BExZXY4NKQL9QD76YMQJ15U1C2G8" hidden="1">[71]Table!#REF!</definedName>
    <definedName name="BExZXYA4YA3LROELPDUCJ8SP9YM0" hidden="1">#REF!</definedName>
    <definedName name="BExZXYQ7U5G08FQGUIGYT14QCBOF" hidden="1">[71]Table!#REF!</definedName>
    <definedName name="BExZY02V77YJBMODJSWZOYCMPS5X" hidden="1">[71]Table!#REF!</definedName>
    <definedName name="BExZY49QRZIR6CA41LFA9LM6EULU" hidden="1">[71]Table!#REF!</definedName>
    <definedName name="BExZZ24YQOBUJTDPVU4JE2DI81OU" hidden="1">#REF!</definedName>
    <definedName name="BExZZ2FQA9A8C7CJKMEFQ9VPSLCE" hidden="1">[71]Table!#REF!</definedName>
    <definedName name="BExZZC6HAIITD2LG9VYL7VF2213L" hidden="1">#REF!</definedName>
    <definedName name="BExZZCHAVHW8C2H649KRGVQ0WVRT" hidden="1">[71]Table!#REF!</definedName>
    <definedName name="BExZZTK54OTLF2YB68BHGOS27GEN" hidden="1">[71]Table!#REF!</definedName>
    <definedName name="BExZZXB3JQQG4SIZS4MRU6NNW7HI" hidden="1">[71]Table!#REF!</definedName>
    <definedName name="BExZZZEMIIFKMLLV4DJKX5TB9R5V" hidden="1">[71]Table!#REF!</definedName>
    <definedName name="BG_Del" hidden="1">15</definedName>
    <definedName name="BG_Ins" hidden="1">4</definedName>
    <definedName name="BG_Mod" hidden="1">6</definedName>
    <definedName name="bgfhfgththth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hub" hidden="1">{"04-12brpr",#N/A,FALSE,"Total jan-dec";"05brpr",#N/A,FALSE,"Total jan-dec";"07brpr",#N/A,FALSE,"Total jan-dec";"01-12absdet",#N/A,FALSE,"Total jan-dec";"01-12abs",#N/A,FALSE,"Total jan-dec";"04-12abs",#N/A,FALSE,"Total jan-dec";"04-12absdet",#N/A,FALSE,"Total jan-dec";"01-12hl",#N/A,FALSE,"Total jan-dec";"04-12HL",#N/A,FALSE,"Total jan-dec"}</definedName>
    <definedName name="BIHSIEJFIUDHFSKFVHJSF" hidden="1">#REF!</definedName>
    <definedName name="bjhgugydrfshdxhcfi" hidden="1">#REF!</definedName>
    <definedName name="blb" hidden="1">{"det (May)",#N/A,FALSE,"June";"sum (MAY YTD)",#N/A,FALSE,"June YTD"}</definedName>
    <definedName name="BLPH1" hidden="1">[72]KF6!#REF!</definedName>
    <definedName name="BLPH10" hidden="1">#REF!</definedName>
    <definedName name="BLPH100" hidden="1">[72]KF6!$I$5</definedName>
    <definedName name="BLPH101" hidden="1">[72]KF6!$G$5</definedName>
    <definedName name="BLPH102" hidden="1">[72]KF6!$E$5</definedName>
    <definedName name="BLPH103" hidden="1">[72]KF6!$C$5</definedName>
    <definedName name="BLPH104" hidden="1">[72]KF6!$A$5</definedName>
    <definedName name="BLPH107" hidden="1">[72]KF6!#REF!</definedName>
    <definedName name="BLPH19" hidden="1">[73]COTAÇÕES!$A$4</definedName>
    <definedName name="BLPH2" hidden="1">#REF!</definedName>
    <definedName name="BLPH20" hidden="1">[73]COTAÇÕES!$C$4</definedName>
    <definedName name="BLPH21" hidden="1">[73]COTAÇÕES!#REF!</definedName>
    <definedName name="BLPH22" hidden="1">[73]COTAÇÕES!#REF!</definedName>
    <definedName name="BLPH23" hidden="1">#REF!</definedName>
    <definedName name="BLPH24" hidden="1">#REF!</definedName>
    <definedName name="BLPH25" hidden="1">#REF!</definedName>
    <definedName name="BLPH3" hidden="1">[72]KF6!$A$3</definedName>
    <definedName name="BLPH4" hidden="1">#REF!</definedName>
    <definedName name="BLPH5" hidden="1">#REF!</definedName>
    <definedName name="BLPH6" hidden="1">#REF!</definedName>
    <definedName name="BLPH7" hidden="1">#REF!</definedName>
    <definedName name="BLPH8" hidden="1">#REF!</definedName>
    <definedName name="BLPH96" hidden="1">[72]KF6!$Q$5</definedName>
    <definedName name="BLPH97" hidden="1">[72]KF6!$O$5</definedName>
    <definedName name="BLPH98" hidden="1">[72]KF6!$M$5</definedName>
    <definedName name="BLPH99" hidden="1">[72]KF6!$K$5</definedName>
    <definedName name="bnb" hidden="1">{#N/A,#N/A,FALSE,"Hoja1";#N/A,#N/A,FALSE,"Hoja2"}</definedName>
    <definedName name="bol">[39]forecast!$B$879:$V$946</definedName>
    <definedName name="BONIFICACIONES">#REF!</definedName>
    <definedName name="BONIFICACIONES_POR_DESEMPENO">#REF!</definedName>
    <definedName name="book" hidden="1">{"det (May)",#N/A,FALSE,"June";"sum (MAY YTD)",#N/A,FALSE,"June YTD"}</definedName>
    <definedName name="BOOLEAN">NA()</definedName>
    <definedName name="BOTMHR01">NA()</definedName>
    <definedName name="BOX">NA()</definedName>
    <definedName name="Box_analysed">#REF!</definedName>
    <definedName name="Box_Capex">'[74]Data by box analysed'!#REF!</definedName>
    <definedName name="Box_interest">'[75]Data by box analysed'!#REF!</definedName>
    <definedName name="Box_quantities">'[76]Data by box analysed'!#REF!</definedName>
    <definedName name="BOY">NA()</definedName>
    <definedName name="BP">[1]Tartan!#REF!</definedName>
    <definedName name="br">#REF!</definedName>
    <definedName name="Brahma">NA()</definedName>
    <definedName name="BRAND">NA()</definedName>
    <definedName name="BRASIL" localSheetId="4">#REF!</definedName>
    <definedName name="BRASIL">#REF!</definedName>
    <definedName name="Brasília">NA()</definedName>
    <definedName name="Brasília1">NA()</definedName>
    <definedName name="BrasíliaAcumulado">NA()</definedName>
    <definedName name="BrasíliaAcumulado1">NA()</definedName>
    <definedName name="BREWMHR01">NA()</definedName>
    <definedName name="BREWMHRLE">NA()</definedName>
    <definedName name="BREWVOL01">NA()</definedName>
    <definedName name="BREWVOLLE">NA()</definedName>
    <definedName name="bri">NA()</definedName>
    <definedName name="BRR">#REF!</definedName>
    <definedName name="BRWBTL">NA()</definedName>
    <definedName name="BS_AP">NA()</definedName>
    <definedName name="BS_AR">NA()</definedName>
    <definedName name="BS_Cash">NA()</definedName>
    <definedName name="BS_CL">NA()</definedName>
    <definedName name="BS_Convertible_Debt">NA()</definedName>
    <definedName name="BS_Convertible_Preferred">NA()</definedName>
    <definedName name="BS_Deferred_Taxes">NA()</definedName>
    <definedName name="BS_Equity">NA()</definedName>
    <definedName name="BS_Intangibles">NA()</definedName>
    <definedName name="BS_Inventory">NA()</definedName>
    <definedName name="BS_Investments">NA()</definedName>
    <definedName name="BS_Minority">NA()</definedName>
    <definedName name="BS_Other_CA">NA()</definedName>
    <definedName name="BS_Other_LTAssets">NA()</definedName>
    <definedName name="BS_Other_LTLiabilities">NA()</definedName>
    <definedName name="BS_PPE">NA()</definedName>
    <definedName name="BS_Provisions">NA()</definedName>
    <definedName name="BS_Revolver">NA()</definedName>
    <definedName name="BS_Straight_Debt">NA()</definedName>
    <definedName name="BS_Straight_Preferred">NA()</definedName>
    <definedName name="bschaeck">NA()</definedName>
    <definedName name="BShares">NA()</definedName>
    <definedName name="bsusocomb1">#REF!</definedName>
    <definedName name="bsusonorte1">#REF!</definedName>
    <definedName name="bsusosur1">#REF!</definedName>
    <definedName name="btghtgbttyyty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u">NA()</definedName>
    <definedName name="BU_USD">#REF!</definedName>
    <definedName name="BUD_CUR">NA()</definedName>
    <definedName name="BUD_YTD">NA()</definedName>
    <definedName name="bud04_TOT">NA()</definedName>
    <definedName name="Budget_ID">NA()</definedName>
    <definedName name="budgetname">NA()</definedName>
    <definedName name="BuiltIn_Print_Area" localSheetId="4">#REF!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4">#REF!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4">#REF!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bil">[77]B.BUSINESS!#REF!</definedName>
    <definedName name="buttons">#REF!</definedName>
    <definedName name="bvbb" hidden="1">#REF!</definedName>
    <definedName name="bvbv" hidden="1">{"prem1",#N/A,FALSE,"Consolidado";"pl_us",#N/A,FALSE,"Consolidado";"pl_hl",#N/A,FALSE,"Consolidado";"bs",#N/A,FALSE,"Consolidado";"cf",#N/A,FALSE,"Consolidado"}</definedName>
    <definedName name="bvbvbbbbbbbbbbbbbbbb">'[47]Cálculo del Exceso'!#REF!</definedName>
    <definedName name="bvbvbv" hidden="1">{#N/A,"Carabeer",FALSE,"Dscto.";#N/A,"Disbracentro",FALSE,"Dscto.";#N/A,"Río Beer",FALSE,"Dscto.";#N/A,"Andes",FALSE,"Dscto."}</definedName>
    <definedName name="bvbvgfhg" hidden="1">{"prem1",#N/A,FALSE,"Consolidado";"pl_us",#N/A,FALSE,"Consolidado";"pl_hl",#N/A,FALSE,"Consolidado";"bs",#N/A,FALSE,"Consolidado";"cf",#N/A,FALSE,"Consolidado"}</definedName>
    <definedName name="bvcbcbf" hidden="1">{"miles",#N/A,FALSE,"LUCROS E PERDAS (US$ 000)";"hl",#N/A,FALSE,"LUCROS E PERDAS (US$ 000)"}</definedName>
    <definedName name="bvhfhgff" hidden="1">{#N/A,#N/A,FALSE,"Hoja1";#N/A,#N/A,FALSE,"Hoja2"}</definedName>
    <definedName name="bvnbvnv" hidden="1">{"prem1",#N/A,FALSE,"Consolidado";"pl_us",#N/A,FALSE,"Consolidado";"pl_hl",#N/A,FALSE,"Consolidado";"bs",#N/A,FALSE,"Consolidado";"cf",#N/A,FALSE,"Consolidado"}</definedName>
    <definedName name="bwbwbwbw" hidden="1">"23K09EMO7ZZCJZMYC7EYJNFDN"</definedName>
    <definedName name="bxbcbcv" hidden="1">{"Prenissas",#N/A,FALSE,"Consolidado (3)";"Lucros000",#N/A,FALSE,"Consolidado (3)";"LucrosHL",#N/A,FALSE,"Consolidado (3)";"Balanco",#N/A,FALSE,"Consolidado (3)";"FluxoC",#N/A,FALSE,"Consolidado (3)"}</definedName>
    <definedName name="C_">#REF!</definedName>
    <definedName name="C_CONT.">#REF!</definedName>
    <definedName name="c_dateswitch">NA()</definedName>
    <definedName name="C_Dist">NA()</definedName>
    <definedName name="c_pageswitch">NA()</definedName>
    <definedName name="c_pathswitch">NA()</definedName>
    <definedName name="c_proj_switch">NA()</definedName>
    <definedName name="c_SSBswitch">NA()</definedName>
    <definedName name="CA">NA()</definedName>
    <definedName name="caas" hidden="1">{"bs",#N/A,FALSE,"Consolidado";"cf",#N/A,FALSE,"Consolidado";"pl_hl",#N/A,FALSE,"Consolidado";"pl_us",#N/A,FALSE,"Consolidado";"Prem1",#N/A,FALSE,"Consolidado"}</definedName>
    <definedName name="CAASS" hidden="1">{"bs",#N/A,FALSE,"Consolidado";"cf",#N/A,FALSE,"Consolidado";"pl_hl",#N/A,FALSE,"Consolidado";"pl_us",#N/A,FALSE,"Consolidado";"Prem1",#N/A,FALSE,"Consolidado"}</definedName>
    <definedName name="Cabezas">#REF!</definedName>
    <definedName name="caca">[78]PRESUP_AJUSTADO!$A$1:$R$47</definedName>
    <definedName name="caca___0">[79]PRESUP_AJUSTADO!$A$1:$R$47</definedName>
    <definedName name="caca___15">[78]PRESUP_AJUSTADO!$A$1:$R$47</definedName>
    <definedName name="caca___16">[78]PRESUP_AJUSTADO!$A$1:$R$47</definedName>
    <definedName name="caca___17">[78]PRESUP_AJUSTADO!$A$1:$R$47</definedName>
    <definedName name="CAD">#REF!</definedName>
    <definedName name="cad_GVM">NA()</definedName>
    <definedName name="Cad_Mes1">NA()</definedName>
    <definedName name="Cadastro">NA()</definedName>
    <definedName name="Caja">#REF!</definedName>
    <definedName name="canal" localSheetId="4">#REF!</definedName>
    <definedName name="canal">#REF!</definedName>
    <definedName name="CAOPEX">NA()</definedName>
    <definedName name="capcase">NA()</definedName>
    <definedName name="capcasename">NA()</definedName>
    <definedName name="Capex">NA()</definedName>
    <definedName name="capex_eur">NA()</definedName>
    <definedName name="capex_excl">NA()</definedName>
    <definedName name="capex_na">NA()</definedName>
    <definedName name="capex_rheox">NA()</definedName>
    <definedName name="CapExIncrement">NA()</definedName>
    <definedName name="CapexYear">NA()</definedName>
    <definedName name="capital">NA()</definedName>
    <definedName name="Capitali">#REF!</definedName>
    <definedName name="CAPTURA2" hidden="1">{"'171'!$A$1:$Z$50"}</definedName>
    <definedName name="Car">{0.1;0;0.382758620689655;0;0;0;0.258620689655172;0;0.258620689655172}</definedName>
    <definedName name="CARA">#REF!</definedName>
    <definedName name="CARATULA">#REF!</definedName>
    <definedName name="Carga_datos">NA()</definedName>
    <definedName name="Cargill_Espana__S.A.">[1]Tartan!#REF!</definedName>
    <definedName name="CASA" hidden="1">{"'Resumen US$'!$A$104:$B$104"}</definedName>
    <definedName name="Case">NA()</definedName>
    <definedName name="CaseC">NA()</definedName>
    <definedName name="CaseP">NA()</definedName>
    <definedName name="CASH">NA()</definedName>
    <definedName name="Cash_Flow_Novo">IF(BefAft=1,"","[1] The Pre-Tax Cost of Capital = After-Tax Cost of Capital/(1-Tax Rate)")</definedName>
    <definedName name="CASKMHR01">NA()</definedName>
    <definedName name="CASKMHRLE">NA()</definedName>
    <definedName name="CASKVOL01">NA()</definedName>
    <definedName name="CASKVOLLE">NA()</definedName>
    <definedName name="Category">NA()</definedName>
    <definedName name="CategoryGroups">NA()</definedName>
    <definedName name="CATV">NA()</definedName>
    <definedName name="CauseDrop">NA()</definedName>
    <definedName name="Caxias">NA()</definedName>
    <definedName name="Caxias1">NA()</definedName>
    <definedName name="CaxiasAcumulado">NA()</definedName>
    <definedName name="CaxiasAcumulado1">NA()</definedName>
    <definedName name="CB">NA()</definedName>
    <definedName name="CC" localSheetId="4">#REF!</definedName>
    <definedName name="CC">#REF!</definedName>
    <definedName name="ccc">NA()</definedName>
    <definedName name="cccc" hidden="1">{"det (May)",#N/A,FALSE,"June";"sum (MAY YTD)",#N/A,FALSE,"June YTD"}</definedName>
    <definedName name="ccd">NA()</definedName>
    <definedName name="CCF_Tab">NA()</definedName>
    <definedName name="ccFootnote">IF(BefAft=1,"","[1] The Pre-Tax Cost of Capital = After-Tax Cost of Capital/(1-Tax Rate)")</definedName>
    <definedName name="cchj" hidden="1">{#N/A,#N/A,FALSE,"Aging Summary";#N/A,#N/A,FALSE,"Ratio Analysis";#N/A,#N/A,FALSE,"Test 120 Day Accts";#N/A,#N/A,FALSE,"Tickmarks"}</definedName>
    <definedName name="ccss">NA()</definedName>
    <definedName name="CD">#REF!</definedName>
    <definedName name="CDD_REV">NA()</definedName>
    <definedName name="CDG">#REF!</definedName>
    <definedName name="cdghjf">#REF!</definedName>
    <definedName name="cdgiro">#REF!</definedName>
    <definedName name="CDI_Accum">NA()</definedName>
    <definedName name="CDI_Proj_Mes">NA()</definedName>
    <definedName name="cdi_tab">NA()</definedName>
    <definedName name="CDI_Table">NA()</definedName>
    <definedName name="cdmzn">#REF!</definedName>
    <definedName name="CDMZO">#REF!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cos">'[80]plan de cuentas PY'!$G$2:$G$554</definedName>
    <definedName name="celso">'[81]3210001'!$A$3:$H$3</definedName>
    <definedName name="Central">NA()</definedName>
    <definedName name="cf">#REF!</definedName>
    <definedName name="CF_Amortization">NA()</definedName>
    <definedName name="CF_AP">NA()</definedName>
    <definedName name="CF_AR">NA()</definedName>
    <definedName name="CF_Beg_Cash">NA()</definedName>
    <definedName name="CF_Capex">NA()</definedName>
    <definedName name="CF_Convertible_Debt">NA()</definedName>
    <definedName name="CF_Convertible_Preferred">NA()</definedName>
    <definedName name="CF_Deferred_Taxes">NA()</definedName>
    <definedName name="CF_Depreciation">NA()</definedName>
    <definedName name="CF_Dividends">NA()</definedName>
    <definedName name="CF_Dividends_Subsidiary">NA()</definedName>
    <definedName name="CF_Equity">NA()</definedName>
    <definedName name="CF_Equity_Earnings">NA()</definedName>
    <definedName name="CF_Inventory">NA()</definedName>
    <definedName name="CF_Investments">NA()</definedName>
    <definedName name="CF_Minority_NI">NA()</definedName>
    <definedName name="CF_NI">NA()</definedName>
    <definedName name="CF_Non_Cash_Charges">NA()</definedName>
    <definedName name="CF_Non_Cash_Interest">NA()</definedName>
    <definedName name="CF_Non_Cash_Straight_PDividend">NA()</definedName>
    <definedName name="CF_Other">NA()</definedName>
    <definedName name="CF_Other_CA">NA()</definedName>
    <definedName name="CF_Other_CL">NA()</definedName>
    <definedName name="CF_Provisions">NA()</definedName>
    <definedName name="CF_Straight_Debt">NA()</definedName>
    <definedName name="CF_Straight_Preferred">NA()</definedName>
    <definedName name="CFC">'[69]Nota 8'!$F$165</definedName>
    <definedName name="CH_">#REF!</definedName>
    <definedName name="CHAP">[82]ABER!$I$1:$L$40</definedName>
    <definedName name="chart1" localSheetId="4">#REF!</definedName>
    <definedName name="chart1">#REF!</definedName>
    <definedName name="Chave">#REF!</definedName>
    <definedName name="ChCenter">NA()</definedName>
    <definedName name="chcontrole">'[57]resumo dcch e acc'!$A$4:$L$152</definedName>
    <definedName name="ChemSys">NA()</definedName>
    <definedName name="CHEQ_PTE">#REF!</definedName>
    <definedName name="ChKiev">NA()</definedName>
    <definedName name="ChNE">NA()</definedName>
    <definedName name="chppmTotnetCapexAtNetBookvsTNT_Root">NA()</definedName>
    <definedName name="chppmTotnetCapexAtNetBookvsTNTEUR_Root">NA()</definedName>
    <definedName name="ChSE">NA()</definedName>
    <definedName name="ChSouth">NA()</definedName>
    <definedName name="Chwest">NA()</definedName>
    <definedName name="city_name">NA()</definedName>
    <definedName name="Clasificación_Final">[64]TR!#REF!</definedName>
    <definedName name="CLASS">NA()</definedName>
    <definedName name="CLASSIFICATION">NA()</definedName>
    <definedName name="CLIENT_NAME">[83]Básico!$D$3</definedName>
    <definedName name="cliente" localSheetId="4">#REF!</definedName>
    <definedName name="cliente">#REF!</definedName>
    <definedName name="cliente2" localSheetId="4">#REF!</definedName>
    <definedName name="cliente2">#REF!</definedName>
    <definedName name="Clientes" localSheetId="4">#REF!</definedName>
    <definedName name="Clientes">#REF!</definedName>
    <definedName name="Clients_Population_Total" localSheetId="4">#REF!</definedName>
    <definedName name="Clients_Population_Total">#REF!</definedName>
    <definedName name="ClosingVersion">NA()</definedName>
    <definedName name="ClosingVersion_1">NA()</definedName>
    <definedName name="ClosingVersion_2">NA()</definedName>
    <definedName name="ClosingVersion_3">NA()</definedName>
    <definedName name="Cname1">NA()</definedName>
    <definedName name="Cname2">NA()</definedName>
    <definedName name="CNDCJDHCFJIDFCSICF">'[47]Cálculo del Exceso'!#REF!</definedName>
    <definedName name="cndsuuuuuuuuuuuuuuuuuuuuuuuuuuuuuuuuuuuuuuuuuuuuuuuuuuuuu" hidden="1">#REF!</definedName>
    <definedName name="co" localSheetId="4">#REF!</definedName>
    <definedName name="co">#REF!</definedName>
    <definedName name="Cob_GAP_PR">NA()</definedName>
    <definedName name="COD.SAP">#REF!</definedName>
    <definedName name="Code">NA()</definedName>
    <definedName name="Code1">NA()</definedName>
    <definedName name="CODE3">NA()</definedName>
    <definedName name="codigo">NA()</definedName>
    <definedName name="codigos">'[39]x sku'!$I$11:$I$1127</definedName>
    <definedName name="COEF">#N/A</definedName>
    <definedName name="CoGS">NA()</definedName>
    <definedName name="Colgate_Palmolive_Mexico">#REF!</definedName>
    <definedName name="colgroup">NA()</definedName>
    <definedName name="colo">#REF!</definedName>
    <definedName name="colorcode">'[57]resumo color code'!$A$3:$I$152</definedName>
    <definedName name="COLORSTATUS">NA()</definedName>
    <definedName name="colsegment">NA()</definedName>
    <definedName name="COLUNA_MES">NA()</definedName>
    <definedName name="Combin">#REF!</definedName>
    <definedName name="COMERCIAL">NA()</definedName>
    <definedName name="COMERCIAL_CDD">NA()</definedName>
    <definedName name="COMERCIALIZA_ANTARCTICA">NA()</definedName>
    <definedName name="COMERCIALIZA_BRAHMA">NA()</definedName>
    <definedName name="COMERCIALIZA_SKOL">NA()</definedName>
    <definedName name="Comisiones">NA()</definedName>
    <definedName name="Comm" hidden="1">{"miles",#N/A,FALSE,"LUCROS E PERDAS (US$ 000)";"hl",#N/A,FALSE,"LUCROS E PERDAS (US$ 000)"}</definedName>
    <definedName name="commscope">[63]CVC!$G$1604</definedName>
    <definedName name="commscope_cable">[63]CVC!$G$5261</definedName>
    <definedName name="COMP">NA()</definedName>
    <definedName name="comp_fijos">NA()</definedName>
    <definedName name="Comp_FPC">[84]AP!$B$3:$AY$45,[84]AP!$B$56:$AY$95,[84]AP!$B$98:$AY$145,[84]AP!$B$148:$AY$175</definedName>
    <definedName name="Company">NA()</definedName>
    <definedName name="Company_2">NA()</definedName>
    <definedName name="Company_KPI">NA()</definedName>
    <definedName name="CompanyDesc_IS">NA()</definedName>
    <definedName name="COMPAÑIAS" localSheetId="4">#REF!</definedName>
    <definedName name="COMPAÑIAS">#REF!</definedName>
    <definedName name="ComparableAnalysis">NA()</definedName>
    <definedName name="COMPARATIVO">NA()</definedName>
    <definedName name="Compilacion">#REF!</definedName>
    <definedName name="complacu" localSheetId="4">#REF!</definedName>
    <definedName name="complacu">#REF!</definedName>
    <definedName name="complemes" localSheetId="4">#REF!</definedName>
    <definedName name="complemes">#REF!</definedName>
    <definedName name="complete">NA()</definedName>
    <definedName name="compprueb">#REF!</definedName>
    <definedName name="compra">NA()</definedName>
    <definedName name="Comprador">'[85]Asiento de Ajuste'!$G$4</definedName>
    <definedName name="compras">#REF!</definedName>
    <definedName name="COMPRASVARIAS">'[86]A DESAFECTAR'!$J$21</definedName>
    <definedName name="COMPTBL">#REF!</definedName>
    <definedName name="Computed_Sample_Population_Total" localSheetId="4">#REF!</definedName>
    <definedName name="Computed_Sample_Population_Total">#REF!</definedName>
    <definedName name="CONC">#N/A</definedName>
    <definedName name="CONC_RES">#REF!</definedName>
    <definedName name="Conciliacion">NA()</definedName>
    <definedName name="CONFIG">#REF!</definedName>
    <definedName name="CONS">#REF!</definedName>
    <definedName name="CONS2">#REF!</definedName>
    <definedName name="Consolidado">NA()</definedName>
    <definedName name="CONSOLIDADOR">NA()</definedName>
    <definedName name="CONSOLIDADOR_DIR">NA()</definedName>
    <definedName name="ConsoTp1">NA()</definedName>
    <definedName name="ConsoTp1_LY">NA()</definedName>
    <definedName name="ConsoTp10">NA()</definedName>
    <definedName name="ConsoTp11">NA()</definedName>
    <definedName name="ConsoTp12">NA()</definedName>
    <definedName name="ConsoTp2">NA()</definedName>
    <definedName name="ConsoTp2_LY">NA()</definedName>
    <definedName name="ConsoTp3">NA()</definedName>
    <definedName name="ConsoTp3_LY">NA()</definedName>
    <definedName name="ConsoTp4">NA()</definedName>
    <definedName name="ConsoTp4_LY">NA()</definedName>
    <definedName name="ConsoTp5">NA()</definedName>
    <definedName name="ConsoTp5_LY">NA()</definedName>
    <definedName name="ConsoTp6">NA()</definedName>
    <definedName name="ConsoTp6_LY">NA()</definedName>
    <definedName name="ConsoTp7">NA()</definedName>
    <definedName name="ConsoTp8">NA()</definedName>
    <definedName name="ConsoTp9">NA()</definedName>
    <definedName name="ConsoType">NA()</definedName>
    <definedName name="CONSTITUCION">#REF!</definedName>
    <definedName name="CONT1">[87]PLANNING!$B$62</definedName>
    <definedName name="CONT2">[87]PLANNING!$B$63</definedName>
    <definedName name="CONT3">[87]PLANNING!$B$64</definedName>
    <definedName name="CONT4">[87]PLANNING!$B$65</definedName>
    <definedName name="Contrib_acum_proyecto">#REF!</definedName>
    <definedName name="Control">NA()</definedName>
    <definedName name="Control_5_dígitos">NA()</definedName>
    <definedName name="control_canal">NA()</definedName>
    <definedName name="Controla">NA()</definedName>
    <definedName name="ControleDonnees">#REF!</definedName>
    <definedName name="CONTROLLER_DATAENTRY">"45I!$A$1"</definedName>
    <definedName name="CONTROLLERFDOPTION.VIEWABLE_RANGE_LRC.38363A3239">"A1"</definedName>
    <definedName name="CONTROLLERFDOPTION.VIEWABLE_RANGE_ULC.343A34">"A1"</definedName>
    <definedName name="ConvertHide">NA()</definedName>
    <definedName name="Convertible_Debt_1_1">NA()</definedName>
    <definedName name="Convertible_Debt_1_2">NA()</definedName>
    <definedName name="Convertible_Debt_1_3">NA()</definedName>
    <definedName name="Convertible_Debt_1_4">NA()</definedName>
    <definedName name="Convertible_Debt_1_5">NA()</definedName>
    <definedName name="Convertible_Debt_2_1">NA()</definedName>
    <definedName name="Convertible_Debt_2_2">NA()</definedName>
    <definedName name="Convertible_Debt_2_3">NA()</definedName>
    <definedName name="Convertible_Debt_2_4">NA()</definedName>
    <definedName name="Convertible_Debt_2_5">NA()</definedName>
    <definedName name="Convertible_Debt_3_1">NA()</definedName>
    <definedName name="Convertible_Debt_3_2">NA()</definedName>
    <definedName name="Convertible_Debt_3_3">NA()</definedName>
    <definedName name="Convertible_Debt_3_4">NA()</definedName>
    <definedName name="Convertible_Debt_3_5">NA()</definedName>
    <definedName name="Convertible_Debt_4_1">NA()</definedName>
    <definedName name="Convertible_Debt_4_2">NA()</definedName>
    <definedName name="Convertible_Debt_4_3">NA()</definedName>
    <definedName name="Convertible_Debt_4_4">NA()</definedName>
    <definedName name="Convertible_Debt_4_5">NA()</definedName>
    <definedName name="Convertible_Debt_5_1">NA()</definedName>
    <definedName name="Convertible_Debt_5_2">NA()</definedName>
    <definedName name="Convertible_Debt_5_3">NA()</definedName>
    <definedName name="Convertible_Debt_5_4">NA()</definedName>
    <definedName name="Convertible_Debt_5_5">NA()</definedName>
    <definedName name="Convertible_Debt_6_1">NA()</definedName>
    <definedName name="Convertible_Debt_6_2">NA()</definedName>
    <definedName name="Convertible_Debt_6_3">NA()</definedName>
    <definedName name="Convertible_Debt_6_4">NA()</definedName>
    <definedName name="Convertible_Debt_6_5">NA()</definedName>
    <definedName name="Convertible_Debt_Converted">NA()</definedName>
    <definedName name="Convertible_Preferred_1_1">NA()</definedName>
    <definedName name="Convertible_Preferred_1_2">NA()</definedName>
    <definedName name="Convertible_Preferred_1_3">NA()</definedName>
    <definedName name="Convertible_Preferred_1_4">NA()</definedName>
    <definedName name="Convertible_Preferred_1_5">NA()</definedName>
    <definedName name="Convertible_Preferred_2_1">NA()</definedName>
    <definedName name="Convertible_Preferred_2_2">NA()</definedName>
    <definedName name="Convertible_Preferred_2_3">NA()</definedName>
    <definedName name="Convertible_Preferred_2_4">NA()</definedName>
    <definedName name="Convertible_Preferred_2_5">NA()</definedName>
    <definedName name="Convertible_Preferred_3_1">NA()</definedName>
    <definedName name="Convertible_Preferred_3_2">NA()</definedName>
    <definedName name="Convertible_Preferred_3_3">NA()</definedName>
    <definedName name="Convertible_Preferred_3_4">NA()</definedName>
    <definedName name="Convertible_Preferred_3_5">NA()</definedName>
    <definedName name="Convertible_Preferred_4_1">NA()</definedName>
    <definedName name="Convertible_Preferred_4_2">NA()</definedName>
    <definedName name="Convertible_Preferred_4_3">NA()</definedName>
    <definedName name="Convertible_Preferred_4_4">NA()</definedName>
    <definedName name="Convertible_Preferred_4_5">NA()</definedName>
    <definedName name="Convertible_Preferred_5_1">NA()</definedName>
    <definedName name="Convertible_Preferred_5_2">NA()</definedName>
    <definedName name="Convertible_Preferred_5_3">NA()</definedName>
    <definedName name="Convertible_Preferred_5_4">NA()</definedName>
    <definedName name="Convertible_Preferred_5_5">NA()</definedName>
    <definedName name="Convertible_Preferred_6_1">NA()</definedName>
    <definedName name="Convertible_Preferred_6_2">NA()</definedName>
    <definedName name="Convertible_Preferred_6_3">NA()</definedName>
    <definedName name="Convertible_Preferred_6_4">NA()</definedName>
    <definedName name="Convertible_Preferred_6_5">NA()</definedName>
    <definedName name="Convertible_Preferred_Converted">NA()</definedName>
    <definedName name="ConvPrefHide">NA()</definedName>
    <definedName name="coordenadas">[88]Coordenadas!#REF!</definedName>
    <definedName name="copia">'[89]Datos del Balance'!$B$8</definedName>
    <definedName name="copiaranc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rnprice">[90]Ref!$H$21</definedName>
    <definedName name="Corretores">[50]Lista!$G$3:$G$400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4">#REF!</definedName>
    <definedName name="COST_MP">#REF!</definedName>
    <definedName name="costo">#REF!</definedName>
    <definedName name="costobc">[91]Hoja1!$I$2:$I$24</definedName>
    <definedName name="COSTOÇ" hidden="1">{#N/A,#N/A,FALSE,"Aging Summary";#N/A,#N/A,FALSE,"Ratio Analysis";#N/A,#N/A,FALSE,"Test 120 Day Accts";#N/A,#N/A,FALSE,"Tickmarks"}</definedName>
    <definedName name="Costos_depreciación">#N/A</definedName>
    <definedName name="CostSavings">NA()</definedName>
    <definedName name="Counterparty">[50]Lista!$F$3:$F$461</definedName>
    <definedName name="countries">{0.1;0;0.382758620689655;0;0;0;0.258620689655172;0;0.258620689655172}</definedName>
    <definedName name="Country">NA()</definedName>
    <definedName name="COUNTRY1">NA()</definedName>
    <definedName name="Coviedo">NA()</definedName>
    <definedName name="cpaex_excl">NA()</definedName>
    <definedName name="CPC">'[69]Nota 8'!$F$52</definedName>
    <definedName name="CPERNR">NA()</definedName>
    <definedName name="CPP">'[69]Nota 8'!$F$125</definedName>
    <definedName name="cq">[92]DETALLE!$DL$4:$DL$1586</definedName>
    <definedName name="CR">#REF!</definedName>
    <definedName name="CRC_diciembre_2008">'[93]DICIEMBRE 07'!#REF!</definedName>
    <definedName name="CRC_marzo_2008">'[93]MARZO 08'!#REF!</definedName>
    <definedName name="credito">#REF!</definedName>
    <definedName name="CRÉDITO">#REF!</definedName>
    <definedName name="CRÉDITO_GS">#REF!</definedName>
    <definedName name="CRÉDITOFISCALDELPERIODOANTERIOR">'[94]0708'!$H$87</definedName>
    <definedName name="crin0010">#REF!</definedName>
    <definedName name="CRIT">NA()</definedName>
    <definedName name="CRIT1">NA()</definedName>
    <definedName name="CRIT2">NA()</definedName>
    <definedName name="CRIT3">NA()</definedName>
    <definedName name="criterio">NA()</definedName>
    <definedName name="criterio1">NA()</definedName>
    <definedName name="_xlnm.Criteria">#REF!</definedName>
    <definedName name="Critérios1">NA()</definedName>
    <definedName name="Critérios2">NA()</definedName>
    <definedName name="Critérios3">NA()</definedName>
    <definedName name="Critérios4">NA()</definedName>
    <definedName name="CritO">NA()</definedName>
    <definedName name="CRUCECONLC">'[86]MAYOR COMPRAS'!$H$1450</definedName>
    <definedName name="CS">[1]Tartan!#REF!</definedName>
    <definedName name="csa" hidden="1">[95]DDJJ!#REF!</definedName>
    <definedName name="CSD">NA()</definedName>
    <definedName name="CTA">#REF!</definedName>
    <definedName name="Cta_Esp">NA()</definedName>
    <definedName name="CTC1E">#REF!</definedName>
    <definedName name="CTCC">#REF!</definedName>
    <definedName name="CTCE">#REF!</definedName>
    <definedName name="ctovtanorte">'[49]CTO VTAS'!#REF!</definedName>
    <definedName name="CtrlExt">[39]forecast!$AF$24</definedName>
    <definedName name="cu">NA()</definedName>
    <definedName name="cuad1">#REF!</definedName>
    <definedName name="cuad2">#REF!</definedName>
    <definedName name="cuad3">#REF!</definedName>
    <definedName name="cuada">#REF!</definedName>
    <definedName name="CUADRO" hidden="1">#REF!</definedName>
    <definedName name="CUADRO_4">NA()</definedName>
    <definedName name="CUADRO1">'[96]10'!#REF!</definedName>
    <definedName name="CUADRO1___0">#REF!</definedName>
    <definedName name="CUADRO1___10">'[96]10'!#REF!</definedName>
    <definedName name="CUADRO1___11">'[96]10'!#REF!</definedName>
    <definedName name="CUADRO1___12">'[96]10'!#REF!</definedName>
    <definedName name="CUADRO1___5">'[96]10'!#REF!</definedName>
    <definedName name="CUADRO1___9">'[96]10'!#REF!</definedName>
    <definedName name="CUADRO2">'[96]10'!#REF!</definedName>
    <definedName name="CUADRO2___0">#REF!</definedName>
    <definedName name="CUADRO2___10">'[96]10'!#REF!</definedName>
    <definedName name="CUADRO2___11">'[96]10'!#REF!</definedName>
    <definedName name="CUADRO2___12">'[96]10'!#REF!</definedName>
    <definedName name="CUADRO2___5">'[96]10'!#REF!</definedName>
    <definedName name="CUADRO2___9">'[96]10'!#REF!</definedName>
    <definedName name="CUADRO3">NA()</definedName>
    <definedName name="Cuentas">'[80]plan de cuentas PY'!#REF!</definedName>
    <definedName name="CUG_Agua">#REF!</definedName>
    <definedName name="cumples">NA()</definedName>
    <definedName name="Cuota_Fija">#REF!</definedName>
    <definedName name="Cuota_Telefono">#REF!</definedName>
    <definedName name="Curitiba">NA()</definedName>
    <definedName name="Curitiba1">NA()</definedName>
    <definedName name="CuritibaAcumulado">NA()</definedName>
    <definedName name="CuritibaAcumulado1">NA()</definedName>
    <definedName name="Curr_Rates">NA()</definedName>
    <definedName name="currency">[97]CURRENCY!$E$1</definedName>
    <definedName name="Currency_1">NA()</definedName>
    <definedName name="Currency_2">NA()</definedName>
    <definedName name="Currency_3">NA()</definedName>
    <definedName name="current">NA()</definedName>
    <definedName name="current_year">NA()</definedName>
    <definedName name="currentrate">[90]Ref!$H$17</definedName>
    <definedName name="CurrentSO">NA()</definedName>
    <definedName name="CurrentYear">NA()</definedName>
    <definedName name="CurrYear">NA()</definedName>
    <definedName name="CURVA2" hidden="1">{"'171'!$A$1:$Z$50"}</definedName>
    <definedName name="CUSTO_VAR">NA()</definedName>
    <definedName name="Customer">#REF!</definedName>
    <definedName name="customerld">#REF!</definedName>
    <definedName name="CustomerPCS">#REF!</definedName>
    <definedName name="Cut">NA()</definedName>
    <definedName name="cvbhgf" hidden="1">{"CAP VOL",#N/A,FALSE,"CAPITAL";"CAP VAR",#N/A,FALSE,"CAPITAL";"CAP FIJ",#N/A,FALSE,"CAPITAL";"CAP CONS",#N/A,FALSE,"CAPITAL";"CAP DATA",#N/A,FALSE,"CAPITAL"}</definedName>
    <definedName name="CVGQ">NA()</definedName>
    <definedName name="CY_Accounts_Receivable" localSheetId="4">#REF!</definedName>
    <definedName name="CY_Accounts_Receivable">[17]Balance!$B$8</definedName>
    <definedName name="CY_Accounts_Receivable_7">#REF!</definedName>
    <definedName name="CY_Administration" localSheetId="4">#REF!</definedName>
    <definedName name="CY_Administration">#REF!</definedName>
    <definedName name="CY_Cash" localSheetId="4">#REF!</definedName>
    <definedName name="CY_Cash">[17]Balance!$B$6</definedName>
    <definedName name="CY_Cash_7">#REF!</definedName>
    <definedName name="CY_Cash_Div_Dec" localSheetId="4">#REF!</definedName>
    <definedName name="CY_Cash_Div_Dec">[98]Estado_Resultados!#REF!</definedName>
    <definedName name="CY_CASH_DIVIDENDS_DECLARED__per_common_share" localSheetId="4">#REF!</definedName>
    <definedName name="CY_CASH_DIVIDENDS_DECLARED__per_common_share">[98]Estado_Resultados!#REF!</definedName>
    <definedName name="CY_Common_Equity" localSheetId="4">#REF!</definedName>
    <definedName name="CY_Common_Equity">'[99]Balance General'!$C$35</definedName>
    <definedName name="CY_Cost_of_Sales" localSheetId="4">#REF!</definedName>
    <definedName name="CY_Cost_of_Sales">'[17]Estado de Resultados'!$B$7</definedName>
    <definedName name="CY_Cost_of_Sales_7">#REF!</definedName>
    <definedName name="CY_Current_Liabilities" localSheetId="4">#REF!</definedName>
    <definedName name="CY_Current_Liabilities">[17]Balance!$B$23</definedName>
    <definedName name="CY_Current_Liabilities_7">#REF!</definedName>
    <definedName name="CY_Depreciation" localSheetId="4">#REF!</definedName>
    <definedName name="CY_Depreciation">'[99]Estado de Resultados'!$C$16</definedName>
    <definedName name="CY_Disc._Ops." localSheetId="4">#REF!</definedName>
    <definedName name="CY_Disc._Ops.">'[99]Estado de Resultados'!$C$28</definedName>
    <definedName name="CY_Disc_mnth">#REF!</definedName>
    <definedName name="CY_Disc_pd">#REF!</definedName>
    <definedName name="CY_Discounts">#REF!</definedName>
    <definedName name="CY_Earnings_per_share" localSheetId="4">#REF!</definedName>
    <definedName name="CY_Earnings_per_share">[98]Razones!#REF!</definedName>
    <definedName name="CY_Extraord." localSheetId="4">#REF!</definedName>
    <definedName name="CY_Extraord.">'[99]Estado de Resultados'!$C$32</definedName>
    <definedName name="CY_Gross_Profit" localSheetId="4">#REF!</definedName>
    <definedName name="CY_Gross_Profit">'[17]Estado de Resultados'!$B$9</definedName>
    <definedName name="CY_Gross_Profit_7">#REF!</definedName>
    <definedName name="CY_INC_AFT_TAX" localSheetId="4">#REF!</definedName>
    <definedName name="CY_INC_AFT_TAX">'[99]Estado de Resultados'!$C$26</definedName>
    <definedName name="CY_INC_BEF_EXTRAORD" localSheetId="4">#REF!</definedName>
    <definedName name="CY_INC_BEF_EXTRAORD">'[99]Estado de Resultados'!$C$30</definedName>
    <definedName name="CY_Inc_Bef_Tax" localSheetId="4">#REF!</definedName>
    <definedName name="CY_Inc_Bef_Tax">'[99]Estado de Resultados'!$C$22</definedName>
    <definedName name="CY_Intangible_Assets" localSheetId="4">#REF!</definedName>
    <definedName name="CY_Intangible_Assets">#REF!</definedName>
    <definedName name="CY_Interest_Expense" localSheetId="4">#REF!</definedName>
    <definedName name="CY_Interest_Expense">'[17]Estado de Resultados'!$B$18</definedName>
    <definedName name="CY_Interest_Expense_7">#REF!</definedName>
    <definedName name="CY_Inventory" localSheetId="4">#REF!</definedName>
    <definedName name="CY_Inventory">[17]Balance!$B$12</definedName>
    <definedName name="CY_Inventory_7">#REF!</definedName>
    <definedName name="CY_LIABIL_EQUITY" localSheetId="4">#REF!</definedName>
    <definedName name="CY_LIABIL_EQUITY">#REF!</definedName>
    <definedName name="CY_Long_term_Debt__excl_Dfd_Taxes" localSheetId="4">#REF!</definedName>
    <definedName name="CY_Long_term_Debt__excl_Dfd_Taxes">'[99]Balance General'!$C$29</definedName>
    <definedName name="CY_LT_Debt" localSheetId="4">#REF!</definedName>
    <definedName name="CY_LT_Debt">[17]Balance!$B$24</definedName>
    <definedName name="CY_LT_Debt_7">#REF!</definedName>
    <definedName name="CY_Market_Value_of_Equity" localSheetId="4">#REF!</definedName>
    <definedName name="CY_Market_Value_of_Equity">[98]Estado_Resultados!#REF!</definedName>
    <definedName name="CY_Marketable_Sec" localSheetId="4">#REF!</definedName>
    <definedName name="CY_Marketable_Sec">#REF!</definedName>
    <definedName name="CY_NET_INCOME" localSheetId="4">#REF!</definedName>
    <definedName name="CY_NET_INCOME">'[99]Estado de Resultados'!$C$34</definedName>
    <definedName name="CY_NET_PROFIT">#REF!</definedName>
    <definedName name="CY_NET_PROFIT_7">#REF!</definedName>
    <definedName name="CY_Net_Revenue" localSheetId="4">#REF!</definedName>
    <definedName name="CY_Net_Revenue">'[17]Estado de Resultados'!$B$6</definedName>
    <definedName name="CY_Net_Revenue_7">#REF!</definedName>
    <definedName name="CY_Operating_Income" localSheetId="4">#REF!</definedName>
    <definedName name="CY_Operating_Income">#REF!</definedName>
    <definedName name="CY_Operating_Income_7">#REF!</definedName>
    <definedName name="CY_Other" localSheetId="4">#REF!</definedName>
    <definedName name="CY_Other">#REF!</definedName>
    <definedName name="CY_Other_Curr_Assets" localSheetId="4">#REF!</definedName>
    <definedName name="CY_Other_Curr_Assets">#REF!</definedName>
    <definedName name="CY_Other_LT_Assets" localSheetId="4">#REF!</definedName>
    <definedName name="CY_Other_LT_Assets">#REF!</definedName>
    <definedName name="CY_Other_LT_Liabilities" localSheetId="4">#REF!</definedName>
    <definedName name="CY_Other_LT_Liabilities">#REF!</definedName>
    <definedName name="CY_Preferred_Stock" localSheetId="4">#REF!</definedName>
    <definedName name="CY_Preferred_Stock">#REF!</definedName>
    <definedName name="CY_QUICK_ASSETS" localSheetId="4">#REF!</definedName>
    <definedName name="CY_QUICK_ASSETS">[17]Balance!$B$10</definedName>
    <definedName name="CY_QUICK_ASSETS_7">#REF!</definedName>
    <definedName name="CY_Ret_mnth">#REF!</definedName>
    <definedName name="CY_Ret_pd">#REF!</definedName>
    <definedName name="CY_Retained_Earnings" localSheetId="4">#REF!</definedName>
    <definedName name="CY_Retained_Earnings">#REF!</definedName>
    <definedName name="CY_Returns">#REF!</definedName>
    <definedName name="CY_Selling" localSheetId="4">#REF!</definedName>
    <definedName name="CY_Selling">#REF!</definedName>
    <definedName name="CY_Tangible_Assets" localSheetId="4">#REF!</definedName>
    <definedName name="CY_Tangible_Assets">#REF!</definedName>
    <definedName name="CY_Tangible_Net_Worth" localSheetId="4">#REF!</definedName>
    <definedName name="CY_Tangible_Net_Worth">'[17]Estado de Resultados'!$B$31</definedName>
    <definedName name="CY_Tangible_Net_Worth_7">#REF!</definedName>
    <definedName name="CY_Taxes" localSheetId="4">#REF!</definedName>
    <definedName name="CY_Taxes">'[99]Estado de Resultados'!$C$24</definedName>
    <definedName name="CY_TOTAL_ASSETS" localSheetId="4">#REF!</definedName>
    <definedName name="CY_TOTAL_ASSETS">[17]Balance!$B$21</definedName>
    <definedName name="CY_TOTAL_ASSETS_7">#REF!</definedName>
    <definedName name="CY_TOTAL_CURR_ASSETS" localSheetId="4">#REF!</definedName>
    <definedName name="CY_TOTAL_CURR_ASSETS">[17]Balance!$B$15</definedName>
    <definedName name="CY_TOTAL_CURR_ASSETS_7">#REF!</definedName>
    <definedName name="CY_TOTAL_DEBT" localSheetId="4">#REF!</definedName>
    <definedName name="CY_TOTAL_DEBT">[17]Balance!$B$27</definedName>
    <definedName name="CY_TOTAL_DEBT_7">#REF!</definedName>
    <definedName name="CY_TOTAL_EQUITY" localSheetId="4">#REF!</definedName>
    <definedName name="CY_TOTAL_EQUITY">[17]Balance!$B$33</definedName>
    <definedName name="CY_TOTAL_EQUITY_7">#REF!</definedName>
    <definedName name="CY_Trade_Payables" localSheetId="4">#REF!</definedName>
    <definedName name="CY_Trade_Payables">'[99]Balance General'!$C$27</definedName>
    <definedName name="CY_Weighted_Average" localSheetId="4">#REF!</definedName>
    <definedName name="CY_Weighted_Average">[98]Estado_Resultados!#REF!</definedName>
    <definedName name="CY_Working_Capital" localSheetId="4">#REF!</definedName>
    <definedName name="CY_Working_Capital">[98]Estado_Resultados!#REF!</definedName>
    <definedName name="CY_Year_Income_Statement" localSheetId="4">#REF!</definedName>
    <definedName name="CY_Year_Income_Statement">'[99]Estado de Resultados'!$C$3</definedName>
    <definedName name="CYB">'[69]Nota 8'!$F$20</definedName>
    <definedName name="Cyear">NA()</definedName>
    <definedName name="CZA">NA()</definedName>
    <definedName name="d">#REF!</definedName>
    <definedName name="D_">#REF!</definedName>
    <definedName name="D_Dist">NA()</definedName>
    <definedName name="da" localSheetId="11" hidden="1">{#N/A,#N/A,FALSE,"Aging Summary";#N/A,#N/A,FALSE,"Ratio Analysis";#N/A,#N/A,FALSE,"Test 120 Day Accts";#N/A,#N/A,FALSE,"Tickmarks"}</definedName>
    <definedName name="da" localSheetId="13" hidden="1">{#N/A,#N/A,FALSE,"Aging Summary";#N/A,#N/A,FALSE,"Ratio Analysis";#N/A,#N/A,FALSE,"Test 120 Day Accts";#N/A,#N/A,FALSE,"Tickmarks"}</definedName>
    <definedName name="da" localSheetId="3" hidden="1">{#N/A,#N/A,FALSE,"Aging Summary";#N/A,#N/A,FALSE,"Ratio Analysis";#N/A,#N/A,FALSE,"Test 120 Day Accts";#N/A,#N/A,FALSE,"Tickmarks"}</definedName>
    <definedName name="da" localSheetId="5" hidden="1">{#N/A,#N/A,FALSE,"Aging Summary";#N/A,#N/A,FALSE,"Ratio Analysis";#N/A,#N/A,FALSE,"Test 120 Day Accts";#N/A,#N/A,FALSE,"Tickmarks"}</definedName>
    <definedName name="da" localSheetId="1" hidden="1">{#N/A,#N/A,FALSE,"Aging Summary";#N/A,#N/A,FALSE,"Ratio Analysis";#N/A,#N/A,FALSE,"Test 120 Day Accts";#N/A,#N/A,FALSE,"Tickmarks"}</definedName>
    <definedName name="da" localSheetId="6" hidden="1">{#N/A,#N/A,FALSE,"Aging Summary";#N/A,#N/A,FALSE,"Ratio Analysis";#N/A,#N/A,FALSE,"Test 120 Day Accts";#N/A,#N/A,FALSE,"Tickmarks"}</definedName>
    <definedName name="da" localSheetId="7" hidden="1">{#N/A,#N/A,FALSE,"Aging Summary";#N/A,#N/A,FALSE,"Ratio Analysis";#N/A,#N/A,FALSE,"Test 120 Day Accts";#N/A,#N/A,FALSE,"Tickmarks"}</definedName>
    <definedName name="da" localSheetId="4" hidden="1">{#N/A,#N/A,FALSE,"Aging Summary";#N/A,#N/A,FALSE,"Ratio Analysis";#N/A,#N/A,FALSE,"Test 120 Day Accts";#N/A,#N/A,FALSE,"Tickmarks"}</definedName>
    <definedName name="da" hidden="1">{#N/A,#N/A,FALSE,"Aging Summary";#N/A,#N/A,FALSE,"Ratio Analysis";#N/A,#N/A,FALSE,"Test 120 Day Accts";#N/A,#N/A,FALSE,"Tickmarks"}</definedName>
    <definedName name="DA_3583319924100000454" localSheetId="11" hidden="1">#REF!</definedName>
    <definedName name="DA_3583319924100000454" hidden="1">'Nota II'!#REF!</definedName>
    <definedName name="dados">NA()</definedName>
    <definedName name="DADOS_COMERCIAL">NA()</definedName>
    <definedName name="DADOS_REVENDAS_COMERCIAL">NA()</definedName>
    <definedName name="dados1">NA()</definedName>
    <definedName name="DadosHl">NA()</definedName>
    <definedName name="DAFDFAD" localSheetId="11" hidden="1">{#N/A,#N/A,FALSE,"VOL"}</definedName>
    <definedName name="DAFDFAD" localSheetId="13" hidden="1">{#N/A,#N/A,FALSE,"VOL"}</definedName>
    <definedName name="DAFDFAD" localSheetId="3" hidden="1">{#N/A,#N/A,FALSE,"VOL"}</definedName>
    <definedName name="DAFDFAD" localSheetId="5" hidden="1">{#N/A,#N/A,FALSE,"VOL"}</definedName>
    <definedName name="DAFDFAD" localSheetId="1" hidden="1">{#N/A,#N/A,FALSE,"VOL"}</definedName>
    <definedName name="DAFDFAD" localSheetId="6" hidden="1">{#N/A,#N/A,FALSE,"VOL"}</definedName>
    <definedName name="DAFDFAD" localSheetId="7" hidden="1">{#N/A,#N/A,FALSE,"VOL"}</definedName>
    <definedName name="DAFDFAD" localSheetId="4" hidden="1">{#N/A,#N/A,FALSE,"VOL"}</definedName>
    <definedName name="DAFDFAD" hidden="1">{#N/A,#N/A,FALSE,"VOL"}</definedName>
    <definedName name="DASA" localSheetId="4">#REF!</definedName>
    <definedName name="DASA">#REF!</definedName>
    <definedName name="dasasd" hidden="1">{#N/A,#N/A,FALSE,"Hoja1";#N/A,#N/A,FALSE,"Hoja2"}</definedName>
    <definedName name="dasasdads" hidden="1">{#N/A,#N/A,FALSE,"Hoja1";#N/A,#N/A,FALSE,"Hoja2"}</definedName>
    <definedName name="DAT1_7">#REF!</definedName>
    <definedName name="DAT10_7">#REF!</definedName>
    <definedName name="DAT11_7">#REF!</definedName>
    <definedName name="DAT12_7">#REF!</definedName>
    <definedName name="DAT13_7">#REF!</definedName>
    <definedName name="DAT2_7">#REF!</definedName>
    <definedName name="DAT3_7">#REF!</definedName>
    <definedName name="DAT4_7">#REF!</definedName>
    <definedName name="DAT5_7">#REF!</definedName>
    <definedName name="DAT6_7">#REF!</definedName>
    <definedName name="DAT7_7">#REF!</definedName>
    <definedName name="DAT8_7">#REF!</definedName>
    <definedName name="DAT9_7">#REF!</definedName>
    <definedName name="data" localSheetId="4">#REF!</definedName>
    <definedName name="data">#REF!</definedName>
    <definedName name="Data_Fech_Mes">NA()</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[100]Base!#REF!</definedName>
    <definedName name="DATA25">[100]Base!#REF!</definedName>
    <definedName name="DATA26">[100]Base!#REF!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inicial">NA()</definedName>
    <definedName name="DATE">#REF!</definedName>
    <definedName name="DATE99">#REF!</definedName>
    <definedName name="DateHeader">NA()</definedName>
    <definedName name="DATO">#REF!</definedName>
    <definedName name="datos" localSheetId="4">#REF!</definedName>
    <definedName name="datos">#REF!</definedName>
    <definedName name="days">[59]Cash_Flow!#REF!</definedName>
    <definedName name="Days_in_Receivables">'[52]Statistics {pbe}'!$A$2:$G$2,'[52]Statistics {pbe}'!$A$8:$G$8</definedName>
    <definedName name="DB_34">NA()</definedName>
    <definedName name="DB_ANS">NA()</definedName>
    <definedName name="DB_Invoices">NA()</definedName>
    <definedName name="DB_J50">NA()</definedName>
    <definedName name="DB_Porjects">NA()</definedName>
    <definedName name="DB_samuil">NA()</definedName>
    <definedName name="DB_samuilikovich">NA()</definedName>
    <definedName name="DC">NA()</definedName>
    <definedName name="DCF">NA()</definedName>
    <definedName name="dd">'[101]IRSA HIST'!#REF!</definedName>
    <definedName name="DD_Curr">[102]Currency!$C$3</definedName>
    <definedName name="ddd" hidden="1">{#N/A,#N/A,TRUE,"MEMO";#N/A,#N/A,TRUE,"PARAMETROS";#N/A,#N/A,TRUE,"RLI ";#N/A,#N/A,TRUE,"IMPTO.DET.";#N/A,#N/A,TRUE,"FUT-FUNT";#N/A,#N/A,TRUE,"CPI-PATR.";#N/A,#N/A,TRUE,"CM CPI";#N/A,#N/A,TRUE,"PROV";#N/A,#N/A,TRUE,"A FIJO";#N/A,#N/A,TRUE,"LEASING";#N/A,#N/A,TRUE,"VPP";#N/A,#N/A,TRUE,"PPM";#N/A,#N/A,TRUE,"OTROS"}</definedName>
    <definedName name="dddd">'[81]3210001'!$A$6:$H$70</definedName>
    <definedName name="DDDDD">#REF!</definedName>
    <definedName name="DDDDDDDD">'[65]Estado de Resultados'!$F$9</definedName>
    <definedName name="DDDDDDDDD">'[65]Estado de Resultados'!$B$31</definedName>
    <definedName name="DEB_NO_CONT">#REF!</definedName>
    <definedName name="debito">#REF!</definedName>
    <definedName name="DÉBITO">#REF!</definedName>
    <definedName name="DÉBITO_GS">#REF!</definedName>
    <definedName name="DEBITOFISCAL">#REF!</definedName>
    <definedName name="DEBT">NA()</definedName>
    <definedName name="Debt_1_1">NA()</definedName>
    <definedName name="Debt_1_2">NA()</definedName>
    <definedName name="Debt_1_3">NA()</definedName>
    <definedName name="Debt_1_4">NA()</definedName>
    <definedName name="Debt_1_5">NA()</definedName>
    <definedName name="Debt_10_1">NA()</definedName>
    <definedName name="Debt_10_2">NA()</definedName>
    <definedName name="Debt_10_3">NA()</definedName>
    <definedName name="Debt_10_4">NA()</definedName>
    <definedName name="Debt_10_5">NA()</definedName>
    <definedName name="Debt_11_1">NA()</definedName>
    <definedName name="Debt_11_2">NA()</definedName>
    <definedName name="Debt_11_3">NA()</definedName>
    <definedName name="Debt_11_4">NA()</definedName>
    <definedName name="Debt_11_5">NA()</definedName>
    <definedName name="Debt_12_1">NA()</definedName>
    <definedName name="Debt_12_2">NA()</definedName>
    <definedName name="Debt_12_3">NA()</definedName>
    <definedName name="Debt_12_4">NA()</definedName>
    <definedName name="Debt_12_5">NA()</definedName>
    <definedName name="Debt_13_1">NA()</definedName>
    <definedName name="Debt_13_2">NA()</definedName>
    <definedName name="Debt_13_3">NA()</definedName>
    <definedName name="Debt_13_4">NA()</definedName>
    <definedName name="Debt_13_5">NA()</definedName>
    <definedName name="Debt_14_1">NA()</definedName>
    <definedName name="Debt_14_2">NA()</definedName>
    <definedName name="Debt_14_3">NA()</definedName>
    <definedName name="Debt_14_4">NA()</definedName>
    <definedName name="Debt_14_5">NA()</definedName>
    <definedName name="Debt_15_1">NA()</definedName>
    <definedName name="Debt_15_2">NA()</definedName>
    <definedName name="Debt_15_3">NA()</definedName>
    <definedName name="Debt_15_4">NA()</definedName>
    <definedName name="Debt_15_5">NA()</definedName>
    <definedName name="Debt_16_1">NA()</definedName>
    <definedName name="Debt_16_2">NA()</definedName>
    <definedName name="Debt_16_3">NA()</definedName>
    <definedName name="Debt_16_4">NA()</definedName>
    <definedName name="Debt_16_5">NA()</definedName>
    <definedName name="Debt_17_1">NA()</definedName>
    <definedName name="Debt_17_2">NA()</definedName>
    <definedName name="Debt_17_3">NA()</definedName>
    <definedName name="Debt_17_4">NA()</definedName>
    <definedName name="Debt_17_5">NA()</definedName>
    <definedName name="Debt_18_1">NA()</definedName>
    <definedName name="Debt_18_2">NA()</definedName>
    <definedName name="Debt_18_3">NA()</definedName>
    <definedName name="Debt_18_4">NA()</definedName>
    <definedName name="Debt_18_5">NA()</definedName>
    <definedName name="Debt_19_1">NA()</definedName>
    <definedName name="Debt_19_2">NA()</definedName>
    <definedName name="Debt_19_3">NA()</definedName>
    <definedName name="Debt_19_4">NA()</definedName>
    <definedName name="Debt_19_5">NA()</definedName>
    <definedName name="Debt_2_1">NA()</definedName>
    <definedName name="Debt_2_2">NA()</definedName>
    <definedName name="Debt_2_3">NA()</definedName>
    <definedName name="Debt_2_4">NA()</definedName>
    <definedName name="Debt_2_5">NA()</definedName>
    <definedName name="Debt_3_1">NA()</definedName>
    <definedName name="Debt_3_2">NA()</definedName>
    <definedName name="Debt_3_3">NA()</definedName>
    <definedName name="Debt_3_4">NA()</definedName>
    <definedName name="Debt_3_5">NA()</definedName>
    <definedName name="Debt_4_1">NA()</definedName>
    <definedName name="Debt_4_2">NA()</definedName>
    <definedName name="Debt_4_3">NA()</definedName>
    <definedName name="Debt_4_4">NA()</definedName>
    <definedName name="Debt_4_5">NA()</definedName>
    <definedName name="Debt_5_1">NA()</definedName>
    <definedName name="Debt_5_2">NA()</definedName>
    <definedName name="Debt_5_3">NA()</definedName>
    <definedName name="Debt_5_4">NA()</definedName>
    <definedName name="Debt_5_5">NA()</definedName>
    <definedName name="Debt_6_1">NA()</definedName>
    <definedName name="Debt_6_2">NA()</definedName>
    <definedName name="Debt_6_3">NA()</definedName>
    <definedName name="Debt_6_4">NA()</definedName>
    <definedName name="Debt_6_5">NA()</definedName>
    <definedName name="Debt_7_1">NA()</definedName>
    <definedName name="Debt_7_2">NA()</definedName>
    <definedName name="Debt_7_3">NA()</definedName>
    <definedName name="Debt_7_4">NA()</definedName>
    <definedName name="Debt_7_5">NA()</definedName>
    <definedName name="Debt_8_1">NA()</definedName>
    <definedName name="Debt_8_2">NA()</definedName>
    <definedName name="Debt_8_3">NA()</definedName>
    <definedName name="Debt_8_4">NA()</definedName>
    <definedName name="Debt_8_5">NA()</definedName>
    <definedName name="Debt_9_1">NA()</definedName>
    <definedName name="Debt_9_2">NA()</definedName>
    <definedName name="Debt_9_3">NA()</definedName>
    <definedName name="Debt_9_4">NA()</definedName>
    <definedName name="Debt_9_5">NA()</definedName>
    <definedName name="Debt_Exp_to_Sales">'[52]Statistics {pbe}'!$A$2:$G$2,'[52]Statistics {pbe}'!$A$11:$G$11</definedName>
    <definedName name="DebtHide">NA()</definedName>
    <definedName name="Dec_93">#REF!</definedName>
    <definedName name="ded" hidden="1">{#N/A,#N/A,FALSE,"Aging Summary";#N/A,#N/A,FALSE,"Ratio Analysis";#N/A,#N/A,FALSE,"Test 120 Day Accts";#N/A,#N/A,FALSE,"Tickmarks"}</definedName>
    <definedName name="dedwedwd">#REF!</definedName>
    <definedName name="Definición">#REF!</definedName>
    <definedName name="definitions">NA()</definedName>
    <definedName name="defwergtqergt">#REF!</definedName>
    <definedName name="dep">NA()</definedName>
    <definedName name="DEP_CR_NO_CONT">#REF!</definedName>
    <definedName name="dep_eur">NA()</definedName>
    <definedName name="dep_na">NA()</definedName>
    <definedName name="DEP_NOCONT_BCO">#REF!</definedName>
    <definedName name="dep_rheox">NA()</definedName>
    <definedName name="dep_xecl">NA()</definedName>
    <definedName name="DEPARTAM">NA()</definedName>
    <definedName name="Departamento">[50]Lista!$I$3:$I$102</definedName>
    <definedName name="DEPARTMENT">NA()</definedName>
    <definedName name="Depósitso">'[103]Con asto'!$A$1:$M$1149</definedName>
    <definedName name="depreciaciones">#REF!</definedName>
    <definedName name="Depreciation">NA()</definedName>
    <definedName name="DEPT">NA()</definedName>
    <definedName name="desc" localSheetId="4">#REF!</definedName>
    <definedName name="desc">#REF!</definedName>
    <definedName name="desc_mes">NA()</definedName>
    <definedName name="desc_month">NA()</definedName>
    <definedName name="desc_period">NA()</definedName>
    <definedName name="desc_periodo">NA()</definedName>
    <definedName name="DESIN">NA()</definedName>
    <definedName name="Despachosdeagostoensetiembre">[86]AGREGADOS!$J$39</definedName>
    <definedName name="DET_AJFASB">#REF!</definedName>
    <definedName name="DET_AJIMPO">'[104]Bce impositivo'!#REF!</definedName>
    <definedName name="detaacu" localSheetId="4">#REF!</definedName>
    <definedName name="detaacu">#REF!</definedName>
    <definedName name="detail">#REF!</definedName>
    <definedName name="detail2">#REF!</definedName>
    <definedName name="Detalle_de_Bienes_de_Uso_">'[105]Detalle de Ref.'!$A$1:$D$111</definedName>
    <definedName name="detames" localSheetId="4">#REF!</definedName>
    <definedName name="detames">#REF!</definedName>
    <definedName name="DEUDA_CP">[106]BSAS032003!#REF!</definedName>
    <definedName name="DEUDORES">#REF!</definedName>
    <definedName name="deuxfp">#REF!</definedName>
    <definedName name="devengado">#REF!</definedName>
    <definedName name="devolucion" hidden="1">{#N/A,#N/A,FALSE,"Aging Summary";#N/A,#N/A,FALSE,"Ratio Analysis";#N/A,#N/A,FALSE,"Test 120 Day Accts";#N/A,#N/A,FALSE,"Tickmarks"}</definedName>
    <definedName name="df">NA()</definedName>
    <definedName name="dfd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g">NA()</definedName>
    <definedName name="dfgdfgdfgrtrtr"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gdfgs" hidden="1">{#N/A,#N/A,FALSE,"PRECIO FULL";#N/A,#N/A,FALSE,"LARA";#N/A,#N/A,FALSE,"CARACAS";#N/A,#N/A,FALSE,"DISBRACENTRO";#N/A,#N/A,FALSE,"ANDES";#N/A,#N/A,FALSE,"MAR CARIBE";#N/A,#N/A,FALSE,"RIO BEER";#N/A,#N/A,FALSE,"DISBRAH"}</definedName>
    <definedName name="dfgdgf" hidden="1">{#N/A,#N/A,FALSE,"FIN AÑO"}</definedName>
    <definedName name="dfgegheryh" hidden="1">[107]XREF!#REF!</definedName>
    <definedName name="dfgh" hidden="1">{"'cua 42'!$A$1:$O$40"}</definedName>
    <definedName name="dfh">NA()</definedName>
    <definedName name="dfsa">#REF!</definedName>
    <definedName name="dfsfsdf" hidden="1">{"prem1",#N/A,FALSE,"Consolidado";"pl_us",#N/A,FALSE,"Consolidado";"pl_hl",#N/A,FALSE,"Consolidado";"bs",#N/A,FALSE,"Consolidado";"cf",#N/A,FALSE,"Consolidado"}</definedName>
    <definedName name="dfshydg">#REF!</definedName>
    <definedName name="dfss" hidden="1">{#N/A,#N/A,FALSE,"FIN AÑO"}</definedName>
    <definedName name="dgh">#REF!</definedName>
    <definedName name="dhlajksd" hidden="1">{"a_assump1",#N/A,FALSE,"BPlan 96-00 - Base";"a_assump2",#N/A,FALSE,"BPlan 96-00 - Base";"a_plus",#N/A,FALSE,"BPlan 96-00 - Base";"a_bs",#N/A,FALSE,"BPlan 96-00 - Base";"a_cf",#N/A,FALSE,"BPlan 96-00 - Base";"a_irrbase",#N/A,FALSE,"BPlan 96-00 - Base";"a_notes",#N/A,FALSE,"BPlan 96-00 - Base"}</definedName>
    <definedName name="DIA">#N/A</definedName>
    <definedName name="DialRadius">NA()</definedName>
    <definedName name="DialRadiusA">NA()</definedName>
    <definedName name="DialRadiusB">NA()</definedName>
    <definedName name="DialXCenter">NA()</definedName>
    <definedName name="DialXCenterA">NA()</definedName>
    <definedName name="DialXCenterB">NA()</definedName>
    <definedName name="DialYCenter">NA()</definedName>
    <definedName name="DialYCenterA">NA()</definedName>
    <definedName name="DialYCenterB">NA()</definedName>
    <definedName name="DIC">'[48]1OK'!#REF!</definedName>
    <definedName name="Dif">#REF!</definedName>
    <definedName name="DIFERENCIAMAYORVSLIBRO">'[86]MAYOR COMPRAS'!$H$1452</definedName>
    <definedName name="Diferencias_de_redondeo">#REF!</definedName>
    <definedName name="Difference">#REF!</definedName>
    <definedName name="digitalchannels">'[57]atc e dtc'!$L$4:$AD$152</definedName>
    <definedName name="DilutedShares">NA()</definedName>
    <definedName name="Dimension_1">NA()</definedName>
    <definedName name="Dimension1_1">NA()</definedName>
    <definedName name="Dimension1_2">NA()</definedName>
    <definedName name="Dimension1_3">NA()</definedName>
    <definedName name="Dis">Dis</definedName>
    <definedName name="Disagg_AR_Balance">#REF!</definedName>
    <definedName name="Disaggregations">#REF!</definedName>
    <definedName name="Disaggregations_SRD">#REF!</definedName>
    <definedName name="Disc_Allowance">#REF!</definedName>
    <definedName name="discamp">[63]CVC!$G$5301</definedName>
    <definedName name="disciplinas">NA()</definedName>
    <definedName name="DISCNTS">NA()</definedName>
    <definedName name="DiscountYears">NA()</definedName>
    <definedName name="DiscRate">IF(BefAft=1,"Cost of Capital (C*)","Pre-Tax Cost of Capital [1]")</definedName>
    <definedName name="Dist" localSheetId="4">#REF!</definedName>
    <definedName name="Dist">#REF!</definedName>
    <definedName name="DIST.EXP">NA()</definedName>
    <definedName name="DIST.NAC">NA()</definedName>
    <definedName name="Dist_Cons">#REF!</definedName>
    <definedName name="Dist_Finc">#REF!</definedName>
    <definedName name="distribuidores" localSheetId="4">#REF!</definedName>
    <definedName name="distribuidores">#REF!</definedName>
    <definedName name="DistributionSynergies">NA()</definedName>
    <definedName name="DIV_ADMIN">NA()</definedName>
    <definedName name="DIV_COM">NA()</definedName>
    <definedName name="DIV_EURCountry">NA()</definedName>
    <definedName name="DIV_EURExercise">NA()</definedName>
    <definedName name="DIV_EURPlant">NA()</definedName>
    <definedName name="DIV_EURPlantNo">NA()</definedName>
    <definedName name="DIV_IT">NA()</definedName>
    <definedName name="DIV_LOG">NA()</definedName>
    <definedName name="DIV_OTHERCountry">NA()</definedName>
    <definedName name="DIV_OtherCountryOld">NA()</definedName>
    <definedName name="DIV_OtherExcerciseOld">NA()</definedName>
    <definedName name="DIV_OTHERExercise">NA()</definedName>
    <definedName name="DIV_OTHERPlant">NA()</definedName>
    <definedName name="DIV_OTHERPlantNo">NA()</definedName>
    <definedName name="DIV_OtherPlantNoOld">NA()</definedName>
    <definedName name="DIV_OtherPlantOld">NA()</definedName>
    <definedName name="DIV_PACK">NA()</definedName>
    <definedName name="DIV_PROD">NA()</definedName>
    <definedName name="DIV_SEC">NA()</definedName>
    <definedName name="DivAfterRate">NA()</definedName>
    <definedName name="DivAvRate1">NA()</definedName>
    <definedName name="DivAvRate2">NA()</definedName>
    <definedName name="DivAvRate3">NA()</definedName>
    <definedName name="DivBefore">NA()</definedName>
    <definedName name="DivBudgetRate">NA()</definedName>
    <definedName name="divcase">NA()</definedName>
    <definedName name="DivLERate">NA()</definedName>
    <definedName name="dlleu">#REF!</definedName>
    <definedName name="DLLEUR">#REF!</definedName>
    <definedName name="dms">NA()</definedName>
    <definedName name="DOC">#REF!</definedName>
    <definedName name="DocType">NA()</definedName>
    <definedName name="dol">#REF!</definedName>
    <definedName name="dolar">NA()</definedName>
    <definedName name="Dolar_Fech_Mes">NA()</definedName>
    <definedName name="Dolar_Spot_Ultima">NA()</definedName>
    <definedName name="dolar2">NA()</definedName>
    <definedName name="dolares">'[108]536-100'!#REF!</definedName>
    <definedName name="Dollar_Threshold" localSheetId="4">#REF!</definedName>
    <definedName name="Dollar_Threshold">#REF!</definedName>
    <definedName name="Dollar95">NA()</definedName>
    <definedName name="Dor_Sol_98">NA()</definedName>
    <definedName name="Dor_Solver">NA()</definedName>
    <definedName name="Dos">'[109]Income Statement Data'!#REF!</definedName>
    <definedName name="DOTA1">NA()</definedName>
    <definedName name="DOTA2">NA()</definedName>
    <definedName name="Dota3">NA()</definedName>
    <definedName name="DPS">NA()</definedName>
    <definedName name="draft53" hidden="1">{"det (May)",#N/A,FALSE,"June";"sum (MAY YTD)",#N/A,FALSE,"June YTD"}</definedName>
    <definedName name="drlFilter">NA()</definedName>
    <definedName name="ds">IF(BefAft=1,"Cost of Capital (C*)","Pre-Tax Cost of Capital [1]")</definedName>
    <definedName name="dsc" hidden="1">{#N/A,#N/A,FALSE,"Hoja1";#N/A,#N/A,FALSE,"Hoja2"}</definedName>
    <definedName name="DSCA" hidden="1">{#N/A,#N/A,FALSE,"Hoja1";#N/A,#N/A,FALSE,"Hoja2"}</definedName>
    <definedName name="dsds">'[110]BG ARS Post ajuste'!#REF!</definedName>
    <definedName name="dsdsd" hidden="1">{#N/A,#N/A,FALSE,"Hoja1";#N/A,#N/A,FALSE,"Hoja2"}</definedName>
    <definedName name="DSF" hidden="1">{#N/A,#N/A,FALSE,"Hoja1";#N/A,#N/A,FALSE,"Hoja2"}</definedName>
    <definedName name="dssdsd" hidden="1">{#N/A,#N/A,FALSE,"Hoja1";#N/A,#N/A,FALSE,"Hoja2"}</definedName>
    <definedName name="dsx" hidden="1">{"prem1",#N/A,FALSE,"Consolidado";"pl_us",#N/A,FALSE,"Consolidado";"pl_hl",#N/A,FALSE,"Consolidado";"bs",#N/A,FALSE,"Consolidado";"cf",#N/A,FALSE,"Consolidado"}</definedName>
    <definedName name="DSXA" hidden="1">{"prem1",#N/A,FALSE,"Consolidado";"pl_us",#N/A,FALSE,"Consolidado";"pl_hl",#N/A,FALSE,"Consolidado";"bs",#N/A,FALSE,"Consolidado";"cf",#N/A,FALSE,"Consolidado"}</definedName>
    <definedName name="DT">#REF!</definedName>
    <definedName name="dtt" hidden="1">#REF!</definedName>
    <definedName name="dtype">NA()</definedName>
    <definedName name="DUPONT_1">#REF!</definedName>
    <definedName name="dx" hidden="1">{"miles",#N/A,FALSE,"LUCROS E PERDAS (US$ 000)";"hl",#N/A,FALSE,"LUCROS E PERDAS (US$ 000)"}</definedName>
    <definedName name="DXC" hidden="1">{"miles",#N/A,FALSE,"LUCROS E PERDAS (US$ 000)";"hl",#N/A,FALSE,"LUCROS E PERDAS (US$ 000)"}</definedName>
    <definedName name="e" hidden="1">{#N/A,#N/A,FALSE,"Aging Summary";#N/A,#N/A,FALSE,"Ratio Analysis";#N/A,#N/A,FALSE,"Test 120 Day Accts";#N/A,#N/A,FALSE,"Tickmarks"}</definedName>
    <definedName name="E_">'[111]BG Armado'!#REF!</definedName>
    <definedName name="E_20Activo_20Fijo_202013.xlsx__E1__A1">"E1"</definedName>
    <definedName name="E3_">'[111]BG Armado'!#REF!</definedName>
    <definedName name="EBITDA">NA()</definedName>
    <definedName name="EBITDAAdjustment">NA()</definedName>
    <definedName name="EBM">NA()</definedName>
    <definedName name="ed">'[112]Fixed and Variable Expenses'!#REF!</definedName>
    <definedName name="ed_date">#REF!</definedName>
    <definedName name="Edesa" localSheetId="4">#REF!</definedName>
    <definedName name="Edesa">#REF!</definedName>
    <definedName name="edgehneh" hidden="1">[107]XREF!#REF!</definedName>
    <definedName name="ee" hidden="1">{"det (May)",#N/A,FALSE,"June";"sum (MAY YTD)",#N/A,FALSE,"June YTD"}</definedName>
    <definedName name="eebitmv">NA()</definedName>
    <definedName name="eeeeeeee">{0.1;0;0.382758620689655;0;0;0;0.258620689655172;0;0.258620689655172}</definedName>
    <definedName name="EEPP">#REF!</definedName>
    <definedName name="ef">'[92]DETALLE-OTROS'!$P$4:$P$1617</definedName>
    <definedName name="effective_date">'[113]Interface Hub'!#REF!</definedName>
    <definedName name="efftax">NA()</definedName>
    <definedName name="egresos">IF([0]!Loan_Amount*Interest_Rate*Loan_Years*Loan_Start&gt;0,1,0)</definedName>
    <definedName name="eirhg" hidden="1">{"det (May)",#N/A,FALSE,"June";"sum (MAY YTD)",#N/A,FALSE,"June YTD"}</definedName>
    <definedName name="eirnf" hidden="1">{"det (May)",#N/A,FALSE,"June";"sum (MAY YTD)",#N/A,FALSE,"June YTD"}</definedName>
    <definedName name="elasmjsdlkfjsdf">#REF!</definedName>
    <definedName name="eliminaciones">[114]VARIACIONES!#REF!</definedName>
    <definedName name="emm">'[115]Comparativo BG'!#REF!</definedName>
    <definedName name="empleados">NA()</definedName>
    <definedName name="EMPPUB">#REF!</definedName>
    <definedName name="ems">NA()</definedName>
    <definedName name="End">NA()</definedName>
    <definedName name="End_Bal">#REF!</definedName>
    <definedName name="Enero">NA()</definedName>
    <definedName name="Enero2011">#REF!</definedName>
    <definedName name="EneroM">NA()</definedName>
    <definedName name="EneroMM">NA()</definedName>
    <definedName name="EneroR">NA()</definedName>
    <definedName name="Enriputo" localSheetId="4">#REF!</definedName>
    <definedName name="Enriputo">#REF!</definedName>
    <definedName name="Entity">NA()</definedName>
    <definedName name="entr">NA()</definedName>
    <definedName name="ENVA">#REF!</definedName>
    <definedName name="EOAF">#REF!</definedName>
    <definedName name="eoafh">#REF!</definedName>
    <definedName name="eoafn">#REF!</definedName>
    <definedName name="eoafs">#REF!</definedName>
    <definedName name="epg">#REF!</definedName>
    <definedName name="EPN">#REF!</definedName>
    <definedName name="Equatorial" hidden="1">{#N/A,#N/A,FALSE,"TOTAL"}</definedName>
    <definedName name="EquityTable">#REF!</definedName>
    <definedName name="er">#REF!</definedName>
    <definedName name="er_4">#REF!</definedName>
    <definedName name="er_6">#REF!</definedName>
    <definedName name="erefefe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rer" hidden="1">{#N/A,#N/A,FALSE,"Hoja1";#N/A,#N/A,FALSE,"Hoja2"}</definedName>
    <definedName name="ERERE" hidden="1">{#N/A,#N/A,FALSE,"Hoja1";#N/A,#N/A,FALSE,"Hoja2"}</definedName>
    <definedName name="ERO">#REF!</definedName>
    <definedName name="eroweir" hidden="1">{"det (May)",#N/A,FALSE,"June";"sum (MAY YTD)",#N/A,FALSE,"June YTD"}</definedName>
    <definedName name="Err_Box_AddSamp">'[116]Non-Statistical Sampling'!$AR$6</definedName>
    <definedName name="Err_Box_Rej">'[116]Non-Statistical Sampling'!$AR$5</definedName>
    <definedName name="Err_CellComments">'[116]Non-Statistical Sampling'!$AJ$13</definedName>
    <definedName name="Err_SampErr">'[116]Non-Statistical Sampling'!$AK$15</definedName>
    <definedName name="erre" hidden="1">{"CAP VOL",#N/A,FALSE,"CAPITAL";"CAP VAR",#N/A,FALSE,"CAPITAL";"CAP FIJ",#N/A,FALSE,"CAPITAL";"CAP CONS",#N/A,FALSE,"CAPITAL";"CAP DATA",#N/A,FALSE,"CAPITAL"}</definedName>
    <definedName name="ERRER" hidden="1">{"CAP VOL",#N/A,FALSE,"CAPITAL";"CAP VAR",#N/A,FALSE,"CAPITAL";"CAP FIJ",#N/A,FALSE,"CAPITAL";"CAP CONS",#N/A,FALSE,"CAPITAL";"CAP DATA",#N/A,FALSE,"CAPITAL"}</definedName>
    <definedName name="erro">'[117]PARAM-22-12-1999'!$A$6:$DP$23</definedName>
    <definedName name="ES">NA()</definedName>
    <definedName name="Esc">NA()</definedName>
    <definedName name="ESCALA_EXTERNA">NA()</definedName>
    <definedName name="esdr" hidden="1">{#N/A,#N/A,FALSE,"ROTINA";#N/A,#N/A,FALSE,"ITENS";#N/A,#N/A,FALSE,"ACOMP"}</definedName>
    <definedName name="ESP">#REF!</definedName>
    <definedName name="Espinha1">NA()</definedName>
    <definedName name="EssfHasNonUnique">"FALSE"</definedName>
    <definedName name="EssOptions">"A1100000000030000000001100000_0000"</definedName>
    <definedName name="est" localSheetId="4">#REF!</definedName>
    <definedName name="est">#REF!</definedName>
    <definedName name="EST00">'[118]EST 00'!$A$3:$R$211</definedName>
    <definedName name="ESTBF" localSheetId="4">#REF!</definedName>
    <definedName name="ESTBF">#REF!</definedName>
    <definedName name="Este">NA()</definedName>
    <definedName name="ESTIMADO" localSheetId="4">#REF!</definedName>
    <definedName name="ESTIMADO">#REF!</definedName>
    <definedName name="ESTIMADOSCONTI">[119]ESTIMADOS!$A$4:$BI$32</definedName>
    <definedName name="etyw" hidden="1">'[120]Ventas vs Costo EERR'!$C$19</definedName>
    <definedName name="EUR">#REF!</definedName>
    <definedName name="EURCountry">NA()</definedName>
    <definedName name="EURExercise">NA()</definedName>
    <definedName name="EURO_USD_RATE">NA()</definedName>
    <definedName name="Euro1">NA()</definedName>
    <definedName name="Euro31399">NA()</definedName>
    <definedName name="Euro98">NA()</definedName>
    <definedName name="euros">NA()</definedName>
    <definedName name="EURPlant">NA()</definedName>
    <definedName name="EURPlantNo">NA()</definedName>
    <definedName name="EV__LASTREFTIME__" hidden="1">38972.3597337963</definedName>
    <definedName name="eva">NA()</definedName>
    <definedName name="Eval_btn_Ans">'[116]Non-Statistical Sampling'!$AR$12</definedName>
    <definedName name="Eval_MR">'[116]Non-Statistical Sampling'!$Y$20</definedName>
    <definedName name="Evol_PN_Legal">NA()</definedName>
    <definedName name="Evolución_PN">NA()</definedName>
    <definedName name="EX" localSheetId="4">#REF!</definedName>
    <definedName name="EX">#REF!</definedName>
    <definedName name="ExactAddinReports" hidden="1">1</definedName>
    <definedName name="excash">NA()</definedName>
    <definedName name="excashdist">NA()</definedName>
    <definedName name="Excel_BuiltIn__FilterDatabase_1">#REF!</definedName>
    <definedName name="Excel_BuiltIn__FilterDatabase_1_1">#REF!</definedName>
    <definedName name="Excel_BuiltIn__FilterDatabase_13">#REF!</definedName>
    <definedName name="Excel_BuiltIn__FilterDatabase_14">#REF!</definedName>
    <definedName name="Excel_BuiltIn__FilterDatabase_15">#REF!</definedName>
    <definedName name="Excel_BuiltIn__FilterDatabase_2">#REF!</definedName>
    <definedName name="Excel_BuiltIn__FilterDatabase_27">'[121]proveed ml'!#REF!</definedName>
    <definedName name="Excel_BuiltIn__FilterDatabase_27_2">'[121]proveed ml'!#REF!</definedName>
    <definedName name="Excel_BuiltIn__FilterDatabase_27_33">'[121]proveed ml'!#REF!</definedName>
    <definedName name="Excel_BuiltIn__FilterDatabase_27_34">'[121]proveed ml'!#REF!</definedName>
    <definedName name="Excel_BuiltIn__FilterDatabase_28">#REF!</definedName>
    <definedName name="Excel_BuiltIn__FilterDatabase_28_2">#REF!</definedName>
    <definedName name="Excel_BuiltIn__FilterDatabase_28_33">#REF!</definedName>
    <definedName name="Excel_BuiltIn__FilterDatabase_28_34">#REF!</definedName>
    <definedName name="Excel_BuiltIn__FilterDatabase_3">#REF!</definedName>
    <definedName name="Excel_BuiltIn__FilterDatabase_4">#REF!</definedName>
    <definedName name="Excel_BuiltIn__FilterDatabase_5">#REF!</definedName>
    <definedName name="Excel_BuiltIn__FilterDatabase_6">#REF!</definedName>
    <definedName name="Excel_BuiltIn__FilterDatabase_7">#REF!</definedName>
    <definedName name="Excel_BuiltIn__FilterDatabase_8">#REF!</definedName>
    <definedName name="Excel_BuiltIn__FilterDatabase_8_1">#REF!</definedName>
    <definedName name="Excel_BuiltIn_Criteria">NA()</definedName>
    <definedName name="Excel_BuiltIn_Database">NA()</definedName>
    <definedName name="Excel_BuiltIn_Print_Area">NA()</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4">#REF!</definedName>
    <definedName name="Excel_BuiltIn_Print_Area_1_1_14">#REF!</definedName>
    <definedName name="Excel_BuiltIn_Print_Area_1_1_14_4">#REF!</definedName>
    <definedName name="Excel_BuiltIn_Print_Area_1_1_14_6">#REF!</definedName>
    <definedName name="Excel_BuiltIn_Print_Area_1_1_16">#REF!</definedName>
    <definedName name="Excel_BuiltIn_Print_Area_1_1_16_1">#REF!</definedName>
    <definedName name="Excel_BuiltIn_Print_Area_1_1_16_1_4">#REF!</definedName>
    <definedName name="Excel_BuiltIn_Print_Area_1_1_16_14">#REF!</definedName>
    <definedName name="Excel_BuiltIn_Print_Area_1_1_16_14_4">#REF!</definedName>
    <definedName name="Excel_BuiltIn_Print_Area_1_1_16_14_6">#REF!</definedName>
    <definedName name="Excel_BuiltIn_Print_Area_1_1_16_4">#REF!</definedName>
    <definedName name="Excel_BuiltIn_Print_Area_1_1_17">#REF!</definedName>
    <definedName name="Excel_BuiltIn_Print_Area_1_1_17_4">#REF!</definedName>
    <definedName name="Excel_BuiltIn_Print_Area_1_1_4">#REF!</definedName>
    <definedName name="Excel_BuiltIn_Print_Area_10_1">#REF!</definedName>
    <definedName name="Excel_BuiltIn_Print_Area_10_1_1">#REF!</definedName>
    <definedName name="Excel_BuiltIn_Print_Area_10_1_1_1">#REF!</definedName>
    <definedName name="Excel_BuiltIn_Print_Area_10_1_1_1_1">#REF!</definedName>
    <definedName name="Excel_BuiltIn_Print_Area_10_1_1_1_1_1">#REF!</definedName>
    <definedName name="Excel_BuiltIn_Print_Area_10_1_1_1_1_1_4">#REF!</definedName>
    <definedName name="Excel_BuiltIn_Print_Area_10_1_1_1_1_4">#REF!</definedName>
    <definedName name="Excel_BuiltIn_Print_Area_10_1_1_1_14">#REF!</definedName>
    <definedName name="Excel_BuiltIn_Print_Area_10_1_1_1_14_4">#REF!</definedName>
    <definedName name="Excel_BuiltIn_Print_Area_10_1_1_1_14_6">#REF!</definedName>
    <definedName name="Excel_BuiltIn_Print_Area_10_1_1_1_16">#REF!</definedName>
    <definedName name="Excel_BuiltIn_Print_Area_10_1_1_1_16_1">#REF!</definedName>
    <definedName name="Excel_BuiltIn_Print_Area_10_1_1_1_16_1_4">#REF!</definedName>
    <definedName name="Excel_BuiltIn_Print_Area_10_1_1_1_16_14">#REF!</definedName>
    <definedName name="Excel_BuiltIn_Print_Area_10_1_1_1_16_14_4">#REF!</definedName>
    <definedName name="Excel_BuiltIn_Print_Area_10_1_1_1_16_14_6">#REF!</definedName>
    <definedName name="Excel_BuiltIn_Print_Area_10_1_1_1_16_4">#REF!</definedName>
    <definedName name="Excel_BuiltIn_Print_Area_10_1_1_1_17">#REF!</definedName>
    <definedName name="Excel_BuiltIn_Print_Area_10_1_1_1_17_4">#REF!</definedName>
    <definedName name="Excel_BuiltIn_Print_Area_10_1_1_1_4">#REF!</definedName>
    <definedName name="Excel_BuiltIn_Print_Area_10_1_1_14">#REF!</definedName>
    <definedName name="Excel_BuiltIn_Print_Area_10_1_1_14_4">#REF!</definedName>
    <definedName name="Excel_BuiltIn_Print_Area_10_1_1_17">#REF!</definedName>
    <definedName name="Excel_BuiltIn_Print_Area_10_1_1_17_4">#REF!</definedName>
    <definedName name="Excel_BuiltIn_Print_Area_10_1_1_4">#REF!</definedName>
    <definedName name="Excel_BuiltIn_Print_Area_10_1_14">#REF!</definedName>
    <definedName name="Excel_BuiltIn_Print_Area_10_1_14_4">#REF!</definedName>
    <definedName name="Excel_BuiltIn_Print_Area_10_1_17">#REF!</definedName>
    <definedName name="Excel_BuiltIn_Print_Area_10_1_17_4">#REF!</definedName>
    <definedName name="Excel_BuiltIn_Print_Area_10_1_4">#REF!</definedName>
    <definedName name="Excel_BuiltIn_Print_Area_11_1">#REF!</definedName>
    <definedName name="Excel_BuiltIn_Print_Area_11_14">#REF!</definedName>
    <definedName name="Excel_BuiltIn_Print_Area_11_14_1">#REF!</definedName>
    <definedName name="Excel_BuiltIn_Print_Area_11_14_1_4">#REF!</definedName>
    <definedName name="Excel_BuiltIn_Print_Area_11_14_14">#REF!</definedName>
    <definedName name="Excel_BuiltIn_Print_Area_11_14_14_4">#REF!</definedName>
    <definedName name="Excel_BuiltIn_Print_Area_11_14_14_6">#REF!</definedName>
    <definedName name="Excel_BuiltIn_Print_Area_11_14_4">#REF!</definedName>
    <definedName name="Excel_BuiltIn_Print_Area_11_14_6">#REF!</definedName>
    <definedName name="Excel_BuiltIn_Print_Area_11_16">#REF!</definedName>
    <definedName name="Excel_BuiltIn_Print_Area_11_16_1">#REF!</definedName>
    <definedName name="Excel_BuiltIn_Print_Area_11_16_1_4">#REF!</definedName>
    <definedName name="Excel_BuiltIn_Print_Area_11_16_14">#REF!</definedName>
    <definedName name="Excel_BuiltIn_Print_Area_11_16_14_4">#REF!</definedName>
    <definedName name="Excel_BuiltIn_Print_Area_11_16_14_6">#REF!</definedName>
    <definedName name="Excel_BuiltIn_Print_Area_11_16_4">#REF!</definedName>
    <definedName name="Excel_BuiltIn_Print_Area_11_17">#REF!</definedName>
    <definedName name="Excel_BuiltIn_Print_Area_11_17_4">#REF!</definedName>
    <definedName name="Excel_BuiltIn_Print_Area_12">#REF!</definedName>
    <definedName name="Excel_BuiltIn_Print_Area_12_14">#REF!</definedName>
    <definedName name="Excel_BuiltIn_Print_Area_12_14_1">#REF!</definedName>
    <definedName name="Excel_BuiltIn_Print_Area_12_14_1_4">#REF!</definedName>
    <definedName name="Excel_BuiltIn_Print_Area_12_14_14">#REF!</definedName>
    <definedName name="Excel_BuiltIn_Print_Area_12_14_14_4">#REF!</definedName>
    <definedName name="Excel_BuiltIn_Print_Area_12_14_14_6">#REF!</definedName>
    <definedName name="Excel_BuiltIn_Print_Area_12_14_4">#REF!</definedName>
    <definedName name="Excel_BuiltIn_Print_Area_12_14_6">#REF!</definedName>
    <definedName name="Excel_BuiltIn_Print_Area_12_16">#REF!</definedName>
    <definedName name="Excel_BuiltIn_Print_Area_12_16_1">#REF!</definedName>
    <definedName name="Excel_BuiltIn_Print_Area_12_16_1_4">#REF!</definedName>
    <definedName name="Excel_BuiltIn_Print_Area_12_16_14">#REF!</definedName>
    <definedName name="Excel_BuiltIn_Print_Area_12_16_14_4">#REF!</definedName>
    <definedName name="Excel_BuiltIn_Print_Area_12_16_14_6">#REF!</definedName>
    <definedName name="Excel_BuiltIn_Print_Area_12_16_4">#REF!</definedName>
    <definedName name="Excel_BuiltIn_Print_Area_12_17">#REF!</definedName>
    <definedName name="Excel_BuiltIn_Print_Area_12_17_4">#REF!</definedName>
    <definedName name="Excel_BuiltIn_Print_Area_12_17_6">#REF!</definedName>
    <definedName name="Excel_BuiltIn_Print_Area_12_4">#REF!</definedName>
    <definedName name="Excel_BuiltIn_Print_Area_12_6">#REF!</definedName>
    <definedName name="Excel_BuiltIn_Print_Area_13">#REF!</definedName>
    <definedName name="Excel_BuiltIn_Print_Area_13_14">#REF!</definedName>
    <definedName name="Excel_BuiltIn_Print_Area_13_14_1">#REF!</definedName>
    <definedName name="Excel_BuiltIn_Print_Area_13_14_1_4">#REF!</definedName>
    <definedName name="Excel_BuiltIn_Print_Area_13_14_14">#REF!</definedName>
    <definedName name="Excel_BuiltIn_Print_Area_13_14_14_4">#REF!</definedName>
    <definedName name="Excel_BuiltIn_Print_Area_13_14_14_6">#REF!</definedName>
    <definedName name="Excel_BuiltIn_Print_Area_13_14_4">#REF!</definedName>
    <definedName name="Excel_BuiltIn_Print_Area_13_14_6">#REF!</definedName>
    <definedName name="Excel_BuiltIn_Print_Area_13_16">#REF!</definedName>
    <definedName name="Excel_BuiltIn_Print_Area_13_16_1">#REF!</definedName>
    <definedName name="Excel_BuiltIn_Print_Area_13_16_1_4">#REF!</definedName>
    <definedName name="Excel_BuiltIn_Print_Area_13_16_14">#REF!</definedName>
    <definedName name="Excel_BuiltIn_Print_Area_13_16_14_4">#REF!</definedName>
    <definedName name="Excel_BuiltIn_Print_Area_13_16_14_6">#REF!</definedName>
    <definedName name="Excel_BuiltIn_Print_Area_13_16_4">#REF!</definedName>
    <definedName name="Excel_BuiltIn_Print_Area_13_17">#REF!</definedName>
    <definedName name="Excel_BuiltIn_Print_Area_13_17_4">#REF!</definedName>
    <definedName name="Excel_BuiltIn_Print_Area_13_17_6">#REF!</definedName>
    <definedName name="Excel_BuiltIn_Print_Area_13_4">#REF!</definedName>
    <definedName name="Excel_BuiltIn_Print_Area_13_6">#REF!</definedName>
    <definedName name="Excel_BuiltIn_Print_Area_17">[121]SEGUROS!#REF!</definedName>
    <definedName name="Excel_BuiltIn_Print_Area_17_2">[121]SEGUROS!#REF!</definedName>
    <definedName name="Excel_BuiltIn_Print_Area_17_33">[121]SEGUROS!#REF!</definedName>
    <definedName name="Excel_BuiltIn_Print_Area_17_34">[121]SEGUROS!#REF!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4">#REF!</definedName>
    <definedName name="Excel_BuiltIn_Print_Area_2_1_1_4">#REF!</definedName>
    <definedName name="Excel_BuiltIn_Print_Area_2_1_14">#REF!</definedName>
    <definedName name="Excel_BuiltIn_Print_Area_2_1_14_4">#REF!</definedName>
    <definedName name="Excel_BuiltIn_Print_Area_2_1_14_6">#REF!</definedName>
    <definedName name="Excel_BuiltIn_Print_Area_2_1_17">#REF!</definedName>
    <definedName name="Excel_BuiltIn_Print_Area_2_1_17_4">#REF!</definedName>
    <definedName name="Excel_BuiltIn_Print_Area_2_1_4">#REF!</definedName>
    <definedName name="Excel_BuiltIn_Print_Area_2_14">#REF!</definedName>
    <definedName name="Excel_BuiltIn_Print_Area_2_14_4">#REF!</definedName>
    <definedName name="Excel_BuiltIn_Print_Area_2_14_6">#REF!</definedName>
    <definedName name="Excel_BuiltIn_Print_Area_2_16">#REF!</definedName>
    <definedName name="Excel_BuiltIn_Print_Area_2_16_1">#REF!</definedName>
    <definedName name="Excel_BuiltIn_Print_Area_2_16_1_4">#REF!</definedName>
    <definedName name="Excel_BuiltIn_Print_Area_2_16_14">#REF!</definedName>
    <definedName name="Excel_BuiltIn_Print_Area_2_16_14_4">#REF!</definedName>
    <definedName name="Excel_BuiltIn_Print_Area_2_16_14_6">#REF!</definedName>
    <definedName name="Excel_BuiltIn_Print_Area_2_16_4">#REF!</definedName>
    <definedName name="Excel_BuiltIn_Print_Area_2_17">#REF!</definedName>
    <definedName name="Excel_BuiltIn_Print_Area_2_17_4">#REF!</definedName>
    <definedName name="Excel_BuiltIn_Print_Area_2_4">#REF!</definedName>
    <definedName name="Excel_BuiltIn_Print_Area_29">'[121]REM A FACT USD'!#REF!</definedName>
    <definedName name="Excel_BuiltIn_Print_Area_29_2">'[121]REM A FACT USD'!#REF!</definedName>
    <definedName name="Excel_BuiltIn_Print_Area_29_33">'[121]REM A FACT USD'!#REF!</definedName>
    <definedName name="Excel_BuiltIn_Print_Area_29_34">'[121]REM A FACT USD'!#REF!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4">#REF!</definedName>
    <definedName name="Excel_BuiltIn_Print_Area_3_1_1_1_1_14_1">#REF!</definedName>
    <definedName name="Excel_BuiltIn_Print_Area_3_1_1_1_1_14_1_4">#REF!</definedName>
    <definedName name="Excel_BuiltIn_Print_Area_3_1_1_1_1_14_14">#REF!</definedName>
    <definedName name="Excel_BuiltIn_Print_Area_3_1_1_1_1_14_14_4">#REF!</definedName>
    <definedName name="Excel_BuiltIn_Print_Area_3_1_1_1_1_14_14_6">#REF!</definedName>
    <definedName name="Excel_BuiltIn_Print_Area_3_1_1_1_1_14_4">#REF!</definedName>
    <definedName name="Excel_BuiltIn_Print_Area_3_1_1_1_1_14_6">#REF!</definedName>
    <definedName name="Excel_BuiltIn_Print_Area_3_1_1_1_1_16">#REF!</definedName>
    <definedName name="Excel_BuiltIn_Print_Area_3_1_1_1_1_16_1">#REF!</definedName>
    <definedName name="Excel_BuiltIn_Print_Area_3_1_1_1_1_16_1_4">#REF!</definedName>
    <definedName name="Excel_BuiltIn_Print_Area_3_1_1_1_1_16_14">#REF!</definedName>
    <definedName name="Excel_BuiltIn_Print_Area_3_1_1_1_1_16_14_4">#REF!</definedName>
    <definedName name="Excel_BuiltIn_Print_Area_3_1_1_1_1_16_14_6">#REF!</definedName>
    <definedName name="Excel_BuiltIn_Print_Area_3_1_1_1_1_16_4">#REF!</definedName>
    <definedName name="Excel_BuiltIn_Print_Area_3_1_1_1_1_17">#REF!</definedName>
    <definedName name="Excel_BuiltIn_Print_Area_3_1_1_1_1_17_4">#REF!</definedName>
    <definedName name="Excel_BuiltIn_Print_Area_3_1_1_1_1_4">#REF!</definedName>
    <definedName name="Excel_BuiltIn_Print_Area_4">#REF!</definedName>
    <definedName name="Excel_BuiltIn_Print_Area_4_14">#REF!</definedName>
    <definedName name="Excel_BuiltIn_Print_Area_4_14_1">#REF!</definedName>
    <definedName name="Excel_BuiltIn_Print_Area_4_14_1_4">#REF!</definedName>
    <definedName name="Excel_BuiltIn_Print_Area_4_14_14">#REF!</definedName>
    <definedName name="Excel_BuiltIn_Print_Area_4_14_14_4">#REF!</definedName>
    <definedName name="Excel_BuiltIn_Print_Area_4_14_14_6">#REF!</definedName>
    <definedName name="Excel_BuiltIn_Print_Area_4_14_4">#REF!</definedName>
    <definedName name="Excel_BuiltIn_Print_Area_4_14_6">#REF!</definedName>
    <definedName name="Excel_BuiltIn_Print_Area_4_16">#REF!</definedName>
    <definedName name="Excel_BuiltIn_Print_Area_4_16_1">#REF!</definedName>
    <definedName name="Excel_BuiltIn_Print_Area_4_16_1_4">#REF!</definedName>
    <definedName name="Excel_BuiltIn_Print_Area_4_16_14">#REF!</definedName>
    <definedName name="Excel_BuiltIn_Print_Area_4_16_14_4">#REF!</definedName>
    <definedName name="Excel_BuiltIn_Print_Area_4_16_14_6">#REF!</definedName>
    <definedName name="Excel_BuiltIn_Print_Area_4_16_4">#REF!</definedName>
    <definedName name="Excel_BuiltIn_Print_Area_4_17">#REF!</definedName>
    <definedName name="Excel_BuiltIn_Print_Area_4_17_4">#REF!</definedName>
    <definedName name="Excel_BuiltIn_Print_Area_4_4">#REF!</definedName>
    <definedName name="Excel_BuiltIn_Print_Area_5">#REF!</definedName>
    <definedName name="Excel_BuiltIn_Print_Area_5_1_1">#REF!</definedName>
    <definedName name="Excel_BuiltIn_Print_Area_5_1_1_1">#REF!</definedName>
    <definedName name="Excel_BuiltIn_Print_Area_5_1_1_1_14">#REF!</definedName>
    <definedName name="Excel_BuiltIn_Print_Area_5_1_1_1_14_1">#REF!</definedName>
    <definedName name="Excel_BuiltIn_Print_Area_5_1_1_1_14_1_4">#REF!</definedName>
    <definedName name="Excel_BuiltIn_Print_Area_5_1_1_1_14_14">#REF!</definedName>
    <definedName name="Excel_BuiltIn_Print_Area_5_1_1_1_14_14_4">#REF!</definedName>
    <definedName name="Excel_BuiltIn_Print_Area_5_1_1_1_14_14_6">#REF!</definedName>
    <definedName name="Excel_BuiltIn_Print_Area_5_1_1_1_14_4">#REF!</definedName>
    <definedName name="Excel_BuiltIn_Print_Area_5_1_1_1_14_6">#REF!</definedName>
    <definedName name="Excel_BuiltIn_Print_Area_5_1_1_1_16">#REF!</definedName>
    <definedName name="Excel_BuiltIn_Print_Area_5_1_1_1_16_1">#REF!</definedName>
    <definedName name="Excel_BuiltIn_Print_Area_5_1_1_1_16_1_4">#REF!</definedName>
    <definedName name="Excel_BuiltIn_Print_Area_5_1_1_1_16_14">#REF!</definedName>
    <definedName name="Excel_BuiltIn_Print_Area_5_1_1_1_16_14_4">#REF!</definedName>
    <definedName name="Excel_BuiltIn_Print_Area_5_1_1_1_16_14_6">#REF!</definedName>
    <definedName name="Excel_BuiltIn_Print_Area_5_1_1_1_16_4">#REF!</definedName>
    <definedName name="Excel_BuiltIn_Print_Area_5_1_1_1_17">#REF!</definedName>
    <definedName name="Excel_BuiltIn_Print_Area_5_1_1_1_17_4">#REF!</definedName>
    <definedName name="Excel_BuiltIn_Print_Area_5_1_1_1_4">#REF!</definedName>
    <definedName name="Excel_BuiltIn_Print_Area_5_1_1_14">#REF!</definedName>
    <definedName name="Excel_BuiltIn_Print_Area_5_1_1_14_1">#REF!</definedName>
    <definedName name="Excel_BuiltIn_Print_Area_5_1_1_14_1_4">#REF!</definedName>
    <definedName name="Excel_BuiltIn_Print_Area_5_1_1_14_14">#REF!</definedName>
    <definedName name="Excel_BuiltIn_Print_Area_5_1_1_14_14_4">#REF!</definedName>
    <definedName name="Excel_BuiltIn_Print_Area_5_1_1_14_14_6">#REF!</definedName>
    <definedName name="Excel_BuiltIn_Print_Area_5_1_1_14_4">#REF!</definedName>
    <definedName name="Excel_BuiltIn_Print_Area_5_1_1_14_6">#REF!</definedName>
    <definedName name="Excel_BuiltIn_Print_Area_5_1_1_16">#REF!</definedName>
    <definedName name="Excel_BuiltIn_Print_Area_5_1_1_16_1">#REF!</definedName>
    <definedName name="Excel_BuiltIn_Print_Area_5_1_1_16_1_4">#REF!</definedName>
    <definedName name="Excel_BuiltIn_Print_Area_5_1_1_16_14">#REF!</definedName>
    <definedName name="Excel_BuiltIn_Print_Area_5_1_1_16_14_4">#REF!</definedName>
    <definedName name="Excel_BuiltIn_Print_Area_5_1_1_16_14_6">#REF!</definedName>
    <definedName name="Excel_BuiltIn_Print_Area_5_1_1_16_4">#REF!</definedName>
    <definedName name="Excel_BuiltIn_Print_Area_5_1_1_17">#REF!</definedName>
    <definedName name="Excel_BuiltIn_Print_Area_5_1_1_17_4">#REF!</definedName>
    <definedName name="Excel_BuiltIn_Print_Area_5_1_1_4">#REF!</definedName>
    <definedName name="Excel_BuiltIn_Print_Area_6_1_1_1">"$'OMNI 2007'.$#REF!$#REF!:$#REF!$#REF!"</definedName>
    <definedName name="Excel_BuiltIn_Print_Area_6_1_1_1_14">#REF!</definedName>
    <definedName name="Excel_BuiltIn_Print_Area_6_1_1_1_14_1">#REF!</definedName>
    <definedName name="Excel_BuiltIn_Print_Area_6_1_1_1_14_1_4">#REF!</definedName>
    <definedName name="Excel_BuiltIn_Print_Area_6_1_1_1_14_14">#REF!</definedName>
    <definedName name="Excel_BuiltIn_Print_Area_6_1_1_1_14_14_4">#REF!</definedName>
    <definedName name="Excel_BuiltIn_Print_Area_6_1_1_1_14_14_6">#REF!</definedName>
    <definedName name="Excel_BuiltIn_Print_Area_6_1_1_1_14_4">#REF!</definedName>
    <definedName name="Excel_BuiltIn_Print_Area_6_1_1_1_14_6">#REF!</definedName>
    <definedName name="Excel_BuiltIn_Print_Area_6_1_1_1_16">#REF!</definedName>
    <definedName name="Excel_BuiltIn_Print_Area_6_1_1_1_16_1">#REF!</definedName>
    <definedName name="Excel_BuiltIn_Print_Area_6_1_1_1_16_1_4">#REF!</definedName>
    <definedName name="Excel_BuiltIn_Print_Area_6_1_1_1_16_14">#REF!</definedName>
    <definedName name="Excel_BuiltIn_Print_Area_6_1_1_1_16_14_4">#REF!</definedName>
    <definedName name="Excel_BuiltIn_Print_Area_6_1_1_1_16_14_6">#REF!</definedName>
    <definedName name="Excel_BuiltIn_Print_Area_6_1_1_1_16_4">#REF!</definedName>
    <definedName name="Excel_BuiltIn_Print_Area_6_1_1_1_17">#REF!</definedName>
    <definedName name="Excel_BuiltIn_Print_Area_6_1_1_1_17_4">#REF!</definedName>
    <definedName name="Excel_BuiltIn_Print_Area_6_1_1_1_4">#REF!</definedName>
    <definedName name="Excel_BuiltIn_Print_Area_7">#REF!</definedName>
    <definedName name="Excel_BuiltIn_Print_Area_8_1_1_1">#REF!</definedName>
    <definedName name="Excel_BuiltIn_Print_Area_8_1_1_1_14">#REF!</definedName>
    <definedName name="Excel_BuiltIn_Print_Area_8_1_1_1_14_1">#REF!</definedName>
    <definedName name="Excel_BuiltIn_Print_Area_8_1_1_1_14_1_4">#REF!</definedName>
    <definedName name="Excel_BuiltIn_Print_Area_8_1_1_1_14_14">#REF!</definedName>
    <definedName name="Excel_BuiltIn_Print_Area_8_1_1_1_14_14_4">#REF!</definedName>
    <definedName name="Excel_BuiltIn_Print_Area_8_1_1_1_14_14_6">#REF!</definedName>
    <definedName name="Excel_BuiltIn_Print_Area_8_1_1_1_14_4">#REF!</definedName>
    <definedName name="Excel_BuiltIn_Print_Area_8_1_1_1_14_6">#REF!</definedName>
    <definedName name="Excel_BuiltIn_Print_Area_8_1_1_1_16">#REF!</definedName>
    <definedName name="Excel_BuiltIn_Print_Area_8_1_1_1_16_1">#REF!</definedName>
    <definedName name="Excel_BuiltIn_Print_Area_8_1_1_1_16_1_4">#REF!</definedName>
    <definedName name="Excel_BuiltIn_Print_Area_8_1_1_1_16_14">#REF!</definedName>
    <definedName name="Excel_BuiltIn_Print_Area_8_1_1_1_16_14_4">#REF!</definedName>
    <definedName name="Excel_BuiltIn_Print_Area_8_1_1_1_16_14_6">#REF!</definedName>
    <definedName name="Excel_BuiltIn_Print_Area_8_1_1_1_16_4">#REF!</definedName>
    <definedName name="Excel_BuiltIn_Print_Area_8_1_1_1_17">#REF!</definedName>
    <definedName name="Excel_BuiltIn_Print_Area_8_1_1_1_17_4">#REF!</definedName>
    <definedName name="Excel_BuiltIn_Print_Area_8_1_1_1_4">#REF!</definedName>
    <definedName name="Excel_BuiltIn_Print_Area_9_1">#REF!</definedName>
    <definedName name="Excel_BuiltIn_Print_Area_9_1_1">#REF!</definedName>
    <definedName name="Excel_BuiltIn_Print_Area_9_1_1_14">#REF!</definedName>
    <definedName name="Excel_BuiltIn_Print_Area_9_1_1_14_1">#REF!</definedName>
    <definedName name="Excel_BuiltIn_Print_Area_9_1_1_14_1_4">#REF!</definedName>
    <definedName name="Excel_BuiltIn_Print_Area_9_1_1_14_14">#REF!</definedName>
    <definedName name="Excel_BuiltIn_Print_Area_9_1_1_14_14_4">#REF!</definedName>
    <definedName name="Excel_BuiltIn_Print_Area_9_1_1_14_14_6">#REF!</definedName>
    <definedName name="Excel_BuiltIn_Print_Area_9_1_1_14_4">#REF!</definedName>
    <definedName name="Excel_BuiltIn_Print_Area_9_1_1_14_6">#REF!</definedName>
    <definedName name="Excel_BuiltIn_Print_Area_9_1_1_16">#REF!</definedName>
    <definedName name="Excel_BuiltIn_Print_Area_9_1_1_16_1">#REF!</definedName>
    <definedName name="Excel_BuiltIn_Print_Area_9_1_1_16_1_4">#REF!</definedName>
    <definedName name="Excel_BuiltIn_Print_Area_9_1_1_16_14">#REF!</definedName>
    <definedName name="Excel_BuiltIn_Print_Area_9_1_1_16_14_4">#REF!</definedName>
    <definedName name="Excel_BuiltIn_Print_Area_9_1_1_16_14_6">#REF!</definedName>
    <definedName name="Excel_BuiltIn_Print_Area_9_1_1_16_4">#REF!</definedName>
    <definedName name="Excel_BuiltIn_Print_Area_9_1_1_17">#REF!</definedName>
    <definedName name="Excel_BuiltIn_Print_Area_9_1_1_17_4">#REF!</definedName>
    <definedName name="Excel_BuiltIn_Print_Area_9_1_1_4">#REF!</definedName>
    <definedName name="Excel_BuiltIn_Print_Area_9_1_14">#REF!</definedName>
    <definedName name="Excel_BuiltIn_Print_Area_9_1_14_1">#REF!</definedName>
    <definedName name="Excel_BuiltIn_Print_Area_9_1_14_1_4">#REF!</definedName>
    <definedName name="Excel_BuiltIn_Print_Area_9_1_14_14">#REF!</definedName>
    <definedName name="Excel_BuiltIn_Print_Area_9_1_14_14_4">#REF!</definedName>
    <definedName name="Excel_BuiltIn_Print_Area_9_1_14_14_6">#REF!</definedName>
    <definedName name="Excel_BuiltIn_Print_Area_9_1_14_4">#REF!</definedName>
    <definedName name="Excel_BuiltIn_Print_Area_9_1_14_6">#REF!</definedName>
    <definedName name="Excel_BuiltIn_Print_Area_9_1_16">#REF!</definedName>
    <definedName name="Excel_BuiltIn_Print_Area_9_1_16_1">#REF!</definedName>
    <definedName name="Excel_BuiltIn_Print_Area_9_1_16_1_4">#REF!</definedName>
    <definedName name="Excel_BuiltIn_Print_Area_9_1_16_14">#REF!</definedName>
    <definedName name="Excel_BuiltIn_Print_Area_9_1_16_14_4">#REF!</definedName>
    <definedName name="Excel_BuiltIn_Print_Area_9_1_16_14_6">#REF!</definedName>
    <definedName name="Excel_BuiltIn_Print_Area_9_1_16_4">#REF!</definedName>
    <definedName name="Excel_BuiltIn_Print_Area_9_1_17">#REF!</definedName>
    <definedName name="Excel_BuiltIn_Print_Area_9_1_17_4">#REF!</definedName>
    <definedName name="Excel_BuiltIn_Print_Area_9_1_4">#REF!</definedName>
    <definedName name="Excel_BuiltIn_Print_Titles">NA()</definedName>
    <definedName name="Excel_BuiltIn_Print_Titles_1">#REF!</definedName>
    <definedName name="Excel_BuiltIn_Print_Titles_2">#REF!</definedName>
    <definedName name="Excel_BuiltIn_Print_Titles_2_1">#REF!</definedName>
    <definedName name="Excel_BuiltIn_Print_Titles_2_1_1">#REF!</definedName>
    <definedName name="Excel_BuiltIn_Print_Titles_3">#REF!</definedName>
    <definedName name="Excel_BuiltIn_Print_Titles_5">#REF!</definedName>
    <definedName name="Excel_BuiltIn_Print_Titles_8">#REF!</definedName>
    <definedName name="Excel_BuiltIn_Print_Titles_9">#REF!</definedName>
    <definedName name="Exchange_Rate____RR">NA()</definedName>
    <definedName name="ExitYear">NA()</definedName>
    <definedName name="Expected_balance">#REF!</definedName>
    <definedName name="Expedition">#REF!</definedName>
    <definedName name="explll">explll</definedName>
    <definedName name="EXT_DATE">NA()</definedName>
    <definedName name="Extra_Pay">#REF!</definedName>
    <definedName name="F_">#REF!</definedName>
    <definedName name="F_Dist">NA()</definedName>
    <definedName name="F_Prev">NA()</definedName>
    <definedName name="Fact" hidden="1">{#N/A,#N/A,FALSE,"Aging Summary";#N/A,#N/A,FALSE,"Ratio Analysis";#N/A,#N/A,FALSE,"Test 120 Day Accts";#N/A,#N/A,FALSE,"Tickmarks"}</definedName>
    <definedName name="Fad">NA()</definedName>
    <definedName name="fads">#REF!</definedName>
    <definedName name="Familia">NA()</definedName>
    <definedName name="FAP">#REF!</definedName>
    <definedName name="FASB_Legal">NA()</definedName>
    <definedName name="FASB52">NA()</definedName>
    <definedName name="fasd">'[122]255102 Quinsa Sep-02'!#REF!</definedName>
    <definedName name="fcaj">[123]FC!$A$2:$L$24</definedName>
    <definedName name="fcvxc" hidden="1">{#N/A,#N/A,FALSE,"Hoja1";#N/A,#N/A,FALSE,"Hoja2"}</definedName>
    <definedName name="fddfr" hidden="1">{"Prenissas",#N/A,FALSE,"Consolidado (3)";"Lucros000",#N/A,FALSE,"Consolidado (3)";"LucrosHL",#N/A,FALSE,"Consolidado (3)";"Balanco",#N/A,FALSE,"Consolidado (3)";"FluxoC",#N/A,FALSE,"Consolidado (3)"}</definedName>
    <definedName name="fdf">NA()</definedName>
    <definedName name="fdg">#REF!</definedName>
    <definedName name="fdgdfg" hidden="1">{"RESUMEN",#N/A,FALSE,"RESUMEN";"RESUMEN_MARG",#N/A,FALSE,"RESUMEN"}</definedName>
    <definedName name="fds">#REF!</definedName>
    <definedName name="fdsdfs" hidden="1">{"prem1",#N/A,FALSE,"Consolidado";"pl_us",#N/A,FALSE,"Consolidado";"pl_hl",#N/A,FALSE,"Consolidado";"bs",#N/A,FALSE,"Consolidado";"cf",#N/A,FALSE,"Consolidado"}</definedName>
    <definedName name="fdsfsdf" hidden="1">{#N/A,#N/A,FALSE,"Hoja1";#N/A,#N/A,FALSE,"Hoja2"}</definedName>
    <definedName name="fdsfsew" hidden="1">{#N/A,#N/A,FALSE,"Hoja1";#N/A,#N/A,FALSE,"Hoja2"}</definedName>
    <definedName name="fdsg">NA()</definedName>
    <definedName name="fdssdfsdf" hidden="1">{"miles",#N/A,FALSE,"LUCROS E PERDAS (US$ 000)";"hl",#N/A,FALSE,"LUCROS E PERDAS (US$ 000)"}</definedName>
    <definedName name="Feb">#REF!</definedName>
    <definedName name="Febrero">NA()</definedName>
    <definedName name="FebreroM">NA()</definedName>
    <definedName name="FebreroMM">NA()</definedName>
    <definedName name="FebreroR">NA()</definedName>
    <definedName name="FECHA">#N/A</definedName>
    <definedName name="fecha_actual">'[124]DBK ESPAÑA'!$K$5</definedName>
    <definedName name="FechaAnualCom">'[125]Datos del Balance'!$B$9</definedName>
    <definedName name="FechaBalance">'[125]Datos del Balance'!$B$7</definedName>
    <definedName name="FechaComparativo">'[125]Datos del Balance'!$B$8</definedName>
    <definedName name="FechaLitComp">'[126]Datos del Balance'!$C$9</definedName>
    <definedName name="FechaLiteral">'[125]Datos del Balance'!$C$7</definedName>
    <definedName name="Fees">NA()</definedName>
    <definedName name="fefergftegwfw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elipe_orellana">[63]CVC!$G$5273:$G$5284</definedName>
    <definedName name="FÉNIX">NA()</definedName>
    <definedName name="Fer">NA()</definedName>
    <definedName name="feriados">NA()</definedName>
    <definedName name="FERMZN">#REF!</definedName>
    <definedName name="fermzo">#REF!</definedName>
    <definedName name="fertsj1">#REF!</definedName>
    <definedName name="fertsj2">#REF!</definedName>
    <definedName name="FERTTRN">#REF!</definedName>
    <definedName name="Fevereiro">Fevereiro</definedName>
    <definedName name="ff">'[101]IRSA HIST'!#REF!</definedName>
    <definedName name="ffdgwe" hidden="1">{"Real",#N/A,FALSE,"CONSOLIDADO";"Real",#N/A,FALSE,"OCCIDENTE";"Real",#N/A,FALSE,"LARA";"Real",#N/A,FALSE,"CENTRO";"Real",#N/A,FALSE,"METROPOLITANA";"Real",#N/A,FALSE,"ORIENTE";"Real",#N/A,FALSE,"Pto.libre"}</definedName>
    <definedName name="fff">[127]WIP!#REF!</definedName>
    <definedName name="ffff" hidden="1">{#N/A,#N/A,TRUE,"MEMO";#N/A,#N/A,TRUE,"PARAMETROS";#N/A,#N/A,TRUE,"RLI ";#N/A,#N/A,TRUE,"IMPTO.DET.";#N/A,#N/A,TRUE,"FUT-FUNT";#N/A,#N/A,TRUE,"CPI-PATR.";#N/A,#N/A,TRUE,"CM CPI";#N/A,#N/A,TRUE,"PROV";#N/A,#N/A,TRUE,"A FIJO";#N/A,#N/A,TRUE,"LEASING";#N/A,#N/A,TRUE,"VPP";#N/A,#N/A,TRUE,"PPM";#N/A,#N/A,TRUE,"OTROS"}</definedName>
    <definedName name="ffffff" hidden="1">"AS2DocumentBrowse"</definedName>
    <definedName name="fffffffffff" hidden="1">{"'tasa de salida'!$A$1:$G$48"}</definedName>
    <definedName name="fgg">#REF!</definedName>
    <definedName name="fghfghf" hidden="1">{"prem1",#N/A,FALSE,"Consolidado";"pl_us",#N/A,FALSE,"Consolidado";"pl_hl",#N/A,FALSE,"Consolidado";"bs",#N/A,FALSE,"Consolidado";"cf",#N/A,FALSE,"Consolidado"}</definedName>
    <definedName name="fgsf" hidden="1">{#N/A,#N/A,FALSE,"Aging Summary";#N/A,#N/A,FALSE,"Ratio Analysis";#N/A,#N/A,FALSE,"Test 120 Day Accts";#N/A,#N/A,FALSE,"Tickmarks"}</definedName>
    <definedName name="Fig" hidden="1">{"det (May)",#N/A,FALSE,"June";"sum (MAY YTD)",#N/A,FALSE,"June YTD"}</definedName>
    <definedName name="file_iqy">[128]Control!#REF!</definedName>
    <definedName name="filter">NA()</definedName>
    <definedName name="Filtra_mensal">NA()</definedName>
    <definedName name="FINAL">NA()</definedName>
    <definedName name="financials">NA()</definedName>
    <definedName name="fINDLAY">NA()</definedName>
    <definedName name="FLAVOUR">NA()</definedName>
    <definedName name="FLETES">#N/A</definedName>
    <definedName name="Floripa">NA()</definedName>
    <definedName name="Floripa1">NA()</definedName>
    <definedName name="FloripaAcumulado">NA()</definedName>
    <definedName name="FloripaAcumulado1">NA()</definedName>
    <definedName name="fluxo" hidden="1">{"a_assump1",#N/A,FALSE,"BPlan 96-00 - Base";"a_assump2",#N/A,FALSE,"BPlan 96-00 - Base";"a_plus",#N/A,FALSE,"BPlan 96-00 - Base";"a_bs",#N/A,FALSE,"BPlan 96-00 - Base";"a_cf",#N/A,FALSE,"BPlan 96-00 - Base";"a_irrbase",#N/A,FALSE,"BPlan 96-00 - Base";"a_notes",#N/A,FALSE,"BPlan 96-00 - Base"}</definedName>
    <definedName name="FNDKSFJKSJFIJSMDF">'[47]Cálculo del Exceso'!#REF!</definedName>
    <definedName name="fnjrjkkkkkkkkkkkkkkkk" hidden="1">#REF!</definedName>
    <definedName name="fo" hidden="1">{"a_assump1",#N/A,FALSE,"BPlan 96-00 - Base";"a_assump2",#N/A,FALSE,"BPlan 96-00 - Base";"a_plus",#N/A,FALSE,"BPlan 96-00 - Base";"a_bs",#N/A,FALSE,"BPlan 96-00 - Base";"a_cf",#N/A,FALSE,"BPlan 96-00 - Base";"a_irrbase",#N/A,FALSE,"BPlan 96-00 - Base";"a_notes",#N/A,FALSE,"BPlan 96-00 - Base"}</definedName>
    <definedName name="foo" hidden="1">{"a_assump1",#N/A,FALSE,"BPlan 96-00 - Base";"a_assump2",#N/A,FALSE,"BPlan 96-00 - Base";"a_plus",#N/A,FALSE,"BPlan 96-00 - Base";"a_bs",#N/A,FALSE,"BPlan 96-00 - Base";"a_cf",#N/A,FALSE,"BPlan 96-00 - Base";"a_irrbase",#N/A,FALSE,"BPlan 96-00 - Base";"a_notes",#N/A,FALSE,"BPlan 96-00 - Base"}</definedName>
    <definedName name="FootnoteAnchor">NA()</definedName>
    <definedName name="FootnoteRange">NA()</definedName>
    <definedName name="forecast">NA()</definedName>
    <definedName name="forevis">'[129]PUT&amp;TAKE'!#REF!</definedName>
    <definedName name="Forex">NA()</definedName>
    <definedName name="form">NA()</definedName>
    <definedName name="Form_TratAgua">#REF!</definedName>
    <definedName name="formato">NA()</definedName>
    <definedName name="Fornec_por_Revendas">NA()</definedName>
    <definedName name="Fortaleza">NA()</definedName>
    <definedName name="Fortaleza1">NA()</definedName>
    <definedName name="FortalezaAcumulado">NA()</definedName>
    <definedName name="FortalezaAcumulado1">NA()</definedName>
    <definedName name="FP">#REF!</definedName>
    <definedName name="Fra_Table">NA()</definedName>
    <definedName name="Fra_table1">NA()</definedName>
    <definedName name="FRA1_table">NA()</definedName>
    <definedName name="Free">Free</definedName>
    <definedName name="FREQ">NA()</definedName>
    <definedName name="Frequency">NA()</definedName>
    <definedName name="FRP">NA()</definedName>
    <definedName name="fsdfsa">fsdfsa</definedName>
    <definedName name="fsdfsd" hidden="1">{#N/A,#N/A,FALSE,"Hoja1";#N/A,#N/A,FALSE,"Hoja2"}</definedName>
    <definedName name="fseewrewczxczx" hidden="1">{"prem1",#N/A,FALSE,"Consolidado";"pl_us",#N/A,FALSE,"Consolidado";"pl_hl",#N/A,FALSE,"Consolidado";"bs",#N/A,FALSE,"Consolidado";"cf",#N/A,FALSE,"Consolidado"}</definedName>
    <definedName name="fsfddfss" hidden="1">{"RESUMEN",#N/A,FALSE,"RESUMEN";"RESUMEN_MARG",#N/A,FALSE,"RESUMEN"}</definedName>
    <definedName name="Full_Print">#REF!</definedName>
    <definedName name="FUNC_AREA">NA()</definedName>
    <definedName name="Function">NA()</definedName>
    <definedName name="Fundo">[50]Lista!$H$3:$H$400</definedName>
    <definedName name="Fungicide">NA()</definedName>
    <definedName name="Future_dates">NA()</definedName>
    <definedName name="fx_rate">NA()</definedName>
    <definedName name="FXRATES">NA()</definedName>
    <definedName name="fyear">NA()</definedName>
    <definedName name="G_">'[111]BG Armado'!#REF!</definedName>
    <definedName name="G_Dist">NA()</definedName>
    <definedName name="GA">#REF!</definedName>
    <definedName name="gald">#REF!</definedName>
    <definedName name="GAPCS">#REF!</definedName>
    <definedName name="Gasto_Administración">NA()</definedName>
    <definedName name="Gasto_Comercial">NA()</definedName>
    <definedName name="Gasto_FASA">NA()</definedName>
    <definedName name="Gasto_Industrial">NA()</definedName>
    <definedName name="Gasto_Otros">NA()</definedName>
    <definedName name="Gasto_RRHH">NA()</definedName>
    <definedName name="GASTOS" localSheetId="4">#REF!</definedName>
    <definedName name="GASTOS">#REF!</definedName>
    <definedName name="gawetaw" hidden="1">{#N/A,#N/A,TRUE,"MEMO";#N/A,#N/A,TRUE,"PARAMETROS";#N/A,#N/A,TRUE,"RLI ";#N/A,#N/A,TRUE,"IMPTO.DET.";#N/A,#N/A,TRUE,"FUT-FUNT";#N/A,#N/A,TRUE,"CPI-PATR.";#N/A,#N/A,TRUE,"CM CPI";#N/A,#N/A,TRUE,"PROV";#N/A,#N/A,TRUE,"A FIJO";#N/A,#N/A,TRUE,"LEASING";#N/A,#N/A,TRUE,"VPP";#N/A,#N/A,TRUE,"PPM";#N/A,#N/A,TRUE,"OTROS"}</definedName>
    <definedName name="GBP">#REF!</definedName>
    <definedName name="GBPClosing">NA()</definedName>
    <definedName name="gbv" hidden="1">{#N/A,#N/A,FALSE,"DEF1";#N/A,#N/A,FALSE,"DEF2";#N/A,#N/A,FALSE,"DEF3"}</definedName>
    <definedName name="GC">#REF!</definedName>
    <definedName name="GCA">#REF!</definedName>
    <definedName name="GCC">#REF!</definedName>
    <definedName name="GCG">#REF!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 hidden="1">{#N/A,#N/A,FALSE,"지침";#N/A,#N/A,FALSE,"환경분석";#N/A,#N/A,FALSE,"Sheet16"}</definedName>
    <definedName name="gddgdf" hidden="1">{"Real",#N/A,FALSE,"CONSOLIDADO";"Real",#N/A,FALSE,"OCCIDENTE";"Real",#N/A,FALSE,"LARA";"Real",#N/A,FALSE,"CENTRO";"Real",#N/A,FALSE,"METROPOLITANA";"Real",#N/A,FALSE,"ORIENTE";"Real",#N/A,FALSE,"Pto.libre"}</definedName>
    <definedName name="gdfgdgfd" hidden="1">{"total",#N/A,FALSE,"TOTAL $";"totalhl",#N/A,FALSE,"TOTAL $HL";"vol",#N/A,FALSE,"VOLUMEN";"xprod1",#N/A,FALSE,"X PROD";"xprod2",#N/A,FALSE,"X PROD";"finaño1",#N/A,FALSE,"FIN AÑO Meta";"finaño2",#N/A,FALSE,"FIN AÑO Meta"}</definedName>
    <definedName name="GDG">#REF!</definedName>
    <definedName name="geartw4" hidden="1">{#N/A,#N/A,FALSE,"Aging Summary";#N/A,#N/A,FALSE,"Ratio Analysis";#N/A,#N/A,FALSE,"Test 120 Day Accts";#N/A,#N/A,FALSE,"Tickmarks"}</definedName>
    <definedName name="GENDER">NA()</definedName>
    <definedName name="general">#REF!</definedName>
    <definedName name="GENTE">NA()</definedName>
    <definedName name="GEO">NA()</definedName>
    <definedName name="GERENCIA">NA()</definedName>
    <definedName name="GFDGDF">#REF!</definedName>
    <definedName name="gfdgvc" hidden="1">{#N/A,#N/A,FALSE,"Hoja1";#N/A,#N/A,FALSE,"Hoja2"}</definedName>
    <definedName name="gfghgf" hidden="1">{#N/A,#N/A,FALSE,"Resumen";#N/A,#N/A,FALSE,"Full";#N/A,"Carabeer",FALSE,"Dscto.";#N/A,"Disbracentro",FALSE,"Dscto.";#N/A,"Andes",FALSE,"Dscto.";#N/A,"Mar Caribe",FALSE,"Dscto.";#N/A,"Río Beer",FALSE,"Dscto.";#N/A,#N/A,FALSE,"P.L.Full";#N/A,#N/A,FALSE,"P.L.Desc."}</definedName>
    <definedName name="gfwdfddf" hidden="1">{"miles",#N/A,FALSE,"LUCROS E PERDAS (US$ 000)";"hl",#N/A,FALSE,"LUCROS E PERDAS (US$ 000)"}</definedName>
    <definedName name="gg">#REF!</definedName>
    <definedName name="gh">NA()</definedName>
    <definedName name="ghfdgh" hidden="1">{#N/A,#N/A,FALSE,"RGD$";#N/A,#N/A,FALSE,"BG$";#N/A,#N/A,FALSE,"FC$"}</definedName>
    <definedName name="ghghgh" hidden="1">{#N/A,#N/A,FALSE,"Hoja1";#N/A,#N/A,FALSE,"Hoja2"}</definedName>
    <definedName name="ghjgh" hidden="1">{"miles",#N/A,FALSE,"LUCROS E PERDAS (US$ 000)";"hl",#N/A,FALSE,"LUCROS E PERDAS (US$ 000)"}</definedName>
    <definedName name="ghxf" hidden="1">{#N/A,#N/A,FALSE,"Aging Summary";#N/A,#N/A,FALSE,"Ratio Analysis";#N/A,#N/A,FALSE,"Test 120 Day Accts";#N/A,#N/A,FALSE,"Tickmarks"}</definedName>
    <definedName name="GIRASOL">#REF!</definedName>
    <definedName name="gj" hidden="1">{#N/A,#N/A,TRUE,"MEMO";#N/A,#N/A,TRUE,"PARAMETROS";#N/A,#N/A,TRUE,"RLI ";#N/A,#N/A,TRUE,"IMPTO.DET.";#N/A,#N/A,TRUE,"FUT-FUNT";#N/A,#N/A,TRUE,"CPI-PATR.";#N/A,#N/A,TRUE,"CM CPI";#N/A,#N/A,TRUE,"PROV";#N/A,#N/A,TRUE,"A FIJO";#N/A,#N/A,TRUE,"LEASING";#N/A,#N/A,TRUE,"VPP";#N/A,#N/A,TRUE,"PPM";#N/A,#N/A,TRUE,"OTROS"}</definedName>
    <definedName name="GM">'[130]Trading HC by Reg &amp; Platf'!#REF!</definedName>
    <definedName name="GOBCENTRAL">#REF!</definedName>
    <definedName name="_xlnm.Recorder">[131]Macro1!#REF!</definedName>
    <definedName name="grafico">NA()</definedName>
    <definedName name="grandes3">#REF!</definedName>
    <definedName name="Green">"A:G+N:R"</definedName>
    <definedName name="GROUP">NA()</definedName>
    <definedName name="Group_PL">NA()</definedName>
    <definedName name="gsertra" hidden="1">{#N/A,#N/A,TRUE,"MEMO";#N/A,#N/A,TRUE,"PARAMETROS";#N/A,#N/A,TRUE,"RLI ";#N/A,#N/A,TRUE,"IMPTO.DET.";#N/A,#N/A,TRUE,"FUT-FUNT";#N/A,#N/A,TRUE,"CPI-PATR.";#N/A,#N/A,TRUE,"CM CPI";#N/A,#N/A,TRUE,"PROV";#N/A,#N/A,TRUE,"A FIJO";#N/A,#N/A,TRUE,"LEASING";#N/A,#N/A,TRUE,"VPP";#N/A,#N/A,TRUE,"PPM";#N/A,#N/A,TRUE,"OTROS"}</definedName>
    <definedName name="gtosfuncionarios">#REF!</definedName>
    <definedName name="gtu">NA()</definedName>
    <definedName name="gu" hidden="1">'[132]dep pre'!#REF!</definedName>
    <definedName name="GUARDIAN">#REF!</definedName>
    <definedName name="guiuiui" hidden="1">{#N/A,#N/A,TRUE,"MEMO";#N/A,#N/A,TRUE,"PARAMETROS";#N/A,#N/A,TRUE,"RLI ";#N/A,#N/A,TRUE,"IMPTO.DET.";#N/A,#N/A,TRUE,"FUT-FUNT";#N/A,#N/A,TRUE,"CPI-PATR.";#N/A,#N/A,TRUE,"CM CPI";#N/A,#N/A,TRUE,"PROV";#N/A,#N/A,TRUE,"A FIJO";#N/A,#N/A,TRUE,"LEASING";#N/A,#N/A,TRUE,"VPP";#N/A,#N/A,TRUE,"PPM";#N/A,#N/A,TRUE,"OTROS"}</definedName>
    <definedName name="gvvsd">NA()</definedName>
    <definedName name="h">#REF!</definedName>
    <definedName name="H_">#REF!</definedName>
    <definedName name="H_Distrib">H_Distrib</definedName>
    <definedName name="happy">'[47]Cálculo del Exceso'!#REF!</definedName>
    <definedName name="HD_1">[128]Tables!#REF!</definedName>
    <definedName name="HD_name_1">[128]Tables!#REF!</definedName>
    <definedName name="HDA">NA()</definedName>
    <definedName name="Hea">#REF!</definedName>
    <definedName name="Head">NA()</definedName>
    <definedName name="Header">#REF!</definedName>
    <definedName name="Header_Row">ROW(#REF!)</definedName>
    <definedName name="Hein_l">NA()</definedName>
    <definedName name="hfgdj">'[46]Rep. y Mant. Rodados'!#REF!</definedName>
    <definedName name="HFSUFKHDDA">'[47]Cálculo del Exceso'!#REF!</definedName>
    <definedName name="hg">NA()</definedName>
    <definedName name="hgfh">NA()</definedName>
    <definedName name="hgfyfjyfgyyughvyughjygu">'[46]Rep. y Mant. Rodados'!#REF!</definedName>
    <definedName name="hghg"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h" hidden="1">{"prem1",#N/A,FALSE,"Consolidado";"pl_us",#N/A,FALSE,"Consolidado";"pl_hl",#N/A,FALSE,"Consolidado";"bs",#N/A,FALSE,"Consolidado";"cf",#N/A,FALSE,"Consolidado"}</definedName>
    <definedName name="hgjg" hidden="1">{"Prenissas",#N/A,FALSE,"Consolidado (3)";"Lucros000",#N/A,FALSE,"Consolidado (3)";"LucrosHL",#N/A,FALSE,"Consolidado (3)";"Balanco",#N/A,FALSE,"Consolidado (3)";"FluxoC",#N/A,FALSE,"Consolidado (3)"}</definedName>
    <definedName name="hgjghj" hidden="1">{"total",#N/A,FALSE,"TOTAL $";"totalhl",#N/A,FALSE,"TOTAL $HL";"vol",#N/A,FALSE,"VOLUMEN";"xprod1",#N/A,FALSE,"X PROD";"xprod2",#N/A,FALSE,"X PROD";"finaño1",#N/A,FALSE,"FIN AÑO Meta";"finaño2",#N/A,FALSE,"FIN AÑO Meta"}</definedName>
    <definedName name="hh">'[101]IRSA HIST'!#REF!</definedName>
    <definedName name="hhhh">'[81]3210001'!$G$6:$G$70</definedName>
    <definedName name="hhhhhhhhhjjjjjjjjjjjjjjjjjjjjjjjjjjjjlllllllllllllllllll" hidden="1">[133]XREF!#REF!</definedName>
    <definedName name="hi">'[101]IRSA HIST'!#REF!</definedName>
    <definedName name="Hidden">NA()</definedName>
    <definedName name="Hidden2">NA()</definedName>
    <definedName name="Hidden3">NA()</definedName>
    <definedName name="Hidden4">NA()</definedName>
    <definedName name="Hidden5">NA()</definedName>
    <definedName name="histor" localSheetId="4">#REF!</definedName>
    <definedName name="histor">#REF!</definedName>
    <definedName name="Historange">NA()</definedName>
    <definedName name="Historia">NA()</definedName>
    <definedName name="historicosstradcodigo">#REF!</definedName>
    <definedName name="historicostrad">#REF!</definedName>
    <definedName name="History">NA()</definedName>
    <definedName name="hj">NA()</definedName>
    <definedName name="hjgjhnghnghn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jhukj">'[46]Rep. y Mant. Rodados'!#REF!</definedName>
    <definedName name="hjkhjficjnkdhfoikds" hidden="1">#REF!</definedName>
    <definedName name="hjkk" hidden="1">{"bs",#N/A,FALSE,"Consolidado";"cf",#N/A,FALSE,"Consolidado";"pl_hl",#N/A,FALSE,"Consolidado";"pl_us",#N/A,FALSE,"Consolidado";"Prem1",#N/A,FALSE,"Consolidado"}</definedName>
    <definedName name="HJSDHSNHJ">'[47]Cálculo del Exceso'!#REF!</definedName>
    <definedName name="hkhjk" hidden="1">{"Prenissas",#N/A,FALSE,"Consolidado (3)";"Lucros000",#N/A,FALSE,"Consolidado (3)";"LucrosHL",#N/A,FALSE,"Consolidado (3)";"Balanco",#N/A,FALSE,"Consolidado (3)";"FluxoC",#N/A,FALSE,"Consolidado (3)"}</definedName>
    <definedName name="hllliun" hidden="1">'[132]dep pre'!#REF!</definedName>
    <definedName name="HLN1LE">NA()</definedName>
    <definedName name="Hoja2">'[134]2'!$B$693:$P$1189</definedName>
    <definedName name="HojaMacro2">#REF!</definedName>
    <definedName name="HojaMacro3">#REF!</definedName>
    <definedName name="HojaMacro4">#REF!</definedName>
    <definedName name="hojamacro5">#REF!</definedName>
    <definedName name="hojamacro5ing">#REF!</definedName>
    <definedName name="Hola">#REF!</definedName>
    <definedName name="holidays">NA()</definedName>
    <definedName name="HORARIO">[50]Lista!$R$3:$R$4</definedName>
    <definedName name="HORAS_MES_L1">NA()</definedName>
    <definedName name="HORAS_MES_L2">NA()</definedName>
    <definedName name="Horjor">NA()</definedName>
    <definedName name="horjorna">NA()</definedName>
    <definedName name="hormen">NA()</definedName>
    <definedName name="Hortotal">NA()</definedName>
    <definedName name="HR">#REF!</definedName>
    <definedName name="htdfjty" hidden="1">{"det (May)",#N/A,FALSE,"June";"sum (MAY YTD)",#N/A,FALSE,"June YTD"}</definedName>
    <definedName name="HTML_CodePage" hidden="1">1252</definedName>
    <definedName name="HTML_Control" hidden="1">{"'171'!$A$1:$Z$50"}</definedName>
    <definedName name="HTML_Control2" hidden="1">{"'171'!$A$1:$Z$50"}</definedName>
    <definedName name="HTML_Control3" hidden="1">{"'tasa de salida'!$A$1:$G$48"}</definedName>
    <definedName name="HTML_Description" hidden="1">""</definedName>
    <definedName name="HTML_Email" hidden="1">""</definedName>
    <definedName name="HTML_Header" hidden="1">"171"</definedName>
    <definedName name="HTML_LastUpdate" hidden="1">"29/05/01"</definedName>
    <definedName name="HTML_LineAfter" hidden="1">FALSE</definedName>
    <definedName name="HTML_LineBefore" hidden="1">FALSE</definedName>
    <definedName name="HTML_Name" hidden="1">"Luciano Fernandes Falcioni"</definedName>
    <definedName name="HTML_OBDlg2" hidden="1">TRUE</definedName>
    <definedName name="HTML_OBDlg4" hidden="1">TRUE</definedName>
    <definedName name="HTML_OS" hidden="1">0</definedName>
    <definedName name="HTML_PathFile" hidden="1">"C:\PPF\MeuHTML.htm"</definedName>
    <definedName name="HTML_Title" hidden="1">"SACI2"</definedName>
    <definedName name="hzdrfg" hidden="1">{#N/A,#N/A,FALSE,"Aging Summary";#N/A,#N/A,FALSE,"Ratio Analysis";#N/A,#N/A,FALSE,"Test 120 Day Accts";#N/A,#N/A,FALSE,"Tickmarks"}</definedName>
    <definedName name="I">#REF!</definedName>
    <definedName name="I_">#REF!</definedName>
    <definedName name="ibb">NA()</definedName>
    <definedName name="IBC">NA()</definedName>
    <definedName name="IBOVESPA">NA()</definedName>
    <definedName name="IBSA_AC">#REF!</definedName>
    <definedName name="IBSA_MES">#REF!</definedName>
    <definedName name="IC">'[69]Nota 8'!$F$30</definedName>
    <definedName name="ic2002pir">NA()</definedName>
    <definedName name="Idadep_atual">"[\\Nre00070\c\Controle\Carrao\IDADEP_0204]LIBERADO!$D$4:$G$200"</definedName>
    <definedName name="iekjowjrkew\">'[47]Cálculo del Exceso'!#REF!</definedName>
    <definedName name="IIFF">#REF!</definedName>
    <definedName name="iiyu" hidden="1">{"Prenissas",#N/A,FALSE,"Consolidado (3)";"Lucros000",#N/A,FALSE,"Consolidado (3)";"LucrosHL",#N/A,FALSE,"Consolidado (3)";"Balanco",#N/A,FALSE,"Consolidado (3)";"FluxoC",#N/A,FALSE,"Consolidado (3)"}</definedName>
    <definedName name="Ilhéus">NA()</definedName>
    <definedName name="Ilhéus1">NA()</definedName>
    <definedName name="IlhéusAcumulado">NA()</definedName>
    <definedName name="IlhéusAcumulado1">NA()</definedName>
    <definedName name="IME_PROMO2">NA()</definedName>
    <definedName name="imp" hidden="1">{#N/A,#N/A,FALSE,"Hoja1";#N/A,#N/A,FALSE,"Hoja2"}</definedName>
    <definedName name="imp_PyL">'[124]datos P_L'!$C$1</definedName>
    <definedName name="IMPLANT.2">NA()</definedName>
    <definedName name="IMPLANTACION">NA()</definedName>
    <definedName name="IMPO" hidden="1">{#N/A,#N/A,FALSE,"Hoja1";#N/A,#N/A,FALSE,"Hoja2"}</definedName>
    <definedName name="Impresión_1">NA()</definedName>
    <definedName name="Impresión_2">NA()</definedName>
    <definedName name="Impresión_3">NA()</definedName>
    <definedName name="Impresión_3mod">NA()</definedName>
    <definedName name="Impresión_Anexo_A">'[135]ANEXO A'!#REF!</definedName>
    <definedName name="Impresión_Anexo_E">#REF!</definedName>
    <definedName name="Impresión_Anexo_H">#REF!</definedName>
    <definedName name="IMPRESION_BAL">NA()</definedName>
    <definedName name="IMPRESION_BOARD">NA()</definedName>
    <definedName name="Impresión_de_EEPN">#REF!</definedName>
    <definedName name="Impressao">Impressao</definedName>
    <definedName name="IMPUESTOS">#N/A</definedName>
    <definedName name="in" hidden="1">#REF!</definedName>
    <definedName name="INC">'[69]Nota 8'!$F$36</definedName>
    <definedName name="Incobrables">#REF!</definedName>
    <definedName name="Income">'[59]Fixed and Variable Expenses'!#REF!</definedName>
    <definedName name="Indicadores">NA()</definedName>
    <definedName name="INDICES">#REF!</definedName>
    <definedName name="inflation">NA()</definedName>
    <definedName name="ing">#REF!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R1">#REF!</definedName>
    <definedName name="INGTR2">#REF!</definedName>
    <definedName name="INGTR3">#REF!</definedName>
    <definedName name="INPUT">[51]INPUT!$A$1:$IV$65536</definedName>
    <definedName name="Input_2">NA()</definedName>
    <definedName name="Input_3">NA()</definedName>
    <definedName name="Input_4">NA()</definedName>
    <definedName name="Input_5">NA()</definedName>
    <definedName name="Input_5b">NA()</definedName>
    <definedName name="Input_6">NA()</definedName>
    <definedName name="ins">[39]forecast!$B$1006:$V$1251</definedName>
    <definedName name="INST.DOMIC">'[136]504010019'!#REF!</definedName>
    <definedName name="INSTFINAN">#REF!</definedName>
    <definedName name="Institutional">NA()</definedName>
    <definedName name="INSU">NA()</definedName>
    <definedName name="INT">#REF!</definedName>
    <definedName name="int_7">NA()</definedName>
    <definedName name="INT_PAGADO">[106]BSAS032003!#REF!</definedName>
    <definedName name="intangcomb">#REF!</definedName>
    <definedName name="intanghold">#REF!</definedName>
    <definedName name="intangnorte">#REF!</definedName>
    <definedName name="intangsur">#REF!</definedName>
    <definedName name="INTARAC99">#REF!</definedName>
    <definedName name="INTARACT98">#REF!</definedName>
    <definedName name="INTARACT99">#REF!</definedName>
    <definedName name="INTARRF">#REF!</definedName>
    <definedName name="INTARUF99">#REF!</definedName>
    <definedName name="INTEGRACAO">NA()</definedName>
    <definedName name="INTER">#REF!</definedName>
    <definedName name="Interest_Rate">#REF!</definedName>
    <definedName name="interm_level">'[68]Tabla del Limite'!$D$6:$F$11</definedName>
    <definedName name="Interval" localSheetId="4">#REF!</definedName>
    <definedName name="Interval">#REF!</definedName>
    <definedName name="Interval_cutoff">'[137]Allow {pbe}'!#REF!</definedName>
    <definedName name="INTINS">#N/A</definedName>
    <definedName name="INTPAS">'[96]8'!#REF!</definedName>
    <definedName name="INTPAS___0">#REF!</definedName>
    <definedName name="INTPAS___10">'[96]8'!#REF!</definedName>
    <definedName name="INTPAS___11">'[96]8'!#REF!</definedName>
    <definedName name="INTPAS___12">'[96]8'!#REF!</definedName>
    <definedName name="INTPAS___5">'[96]8'!#REF!</definedName>
    <definedName name="INTPAS___9">'[96]8'!#REF!</definedName>
    <definedName name="INV">#REF!</definedName>
    <definedName name="InvAfterRate">NA()</definedName>
    <definedName name="INVLERate">NA()</definedName>
    <definedName name="invnorte">[49]INVERSIONES!#REF!</definedName>
    <definedName name="INVOICE">#REF!</definedName>
    <definedName name="Invoice2">#REF!</definedName>
    <definedName name="INVOLVEMENT">NA()</definedName>
    <definedName name="InvRate1">NA()</definedName>
    <definedName name="InvRate2">NA()</definedName>
    <definedName name="InvRate3">NA()</definedName>
    <definedName name="InvRate4">NA()</definedName>
    <definedName name="InvRateBefore">NA()</definedName>
    <definedName name="INVS">[82]ABER!$A$1:$B$45</definedName>
    <definedName name="invsur">[49]INVERSIONES!#REF!</definedName>
    <definedName name="iogfrio" hidden="1">{"det (May)",#N/A,FALSE,"June";"sum (MAY YTD)",#N/A,FALSE,"June YTD"}</definedName>
    <definedName name="IPCountry">NA()</definedName>
    <definedName name="IPI">NA()</definedName>
    <definedName name="IPJCompDate">NA()</definedName>
    <definedName name="IPJIRR">NA()</definedName>
    <definedName name="IPJName">NA()</definedName>
    <definedName name="IPJPlantNo">NA()</definedName>
    <definedName name="IPJProgrItemNo">NA()</definedName>
    <definedName name="IPJProgrItValue">NA()</definedName>
    <definedName name="IPO">NA()</definedName>
    <definedName name="IPPlant">NA()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MES_REVISION_DATE_" hidden="1">40588.5776157407</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IF(BefAft=1,"","[1] The Pre-Tax Cost of Capital = After-Tax Cost of Capital/(1-Tax Rate)")</definedName>
    <definedName name="IR_detalle_ac">#REF!</definedName>
    <definedName name="IR_Resumen_ac">#REF!</definedName>
    <definedName name="IR_Resumen_mes">#REF!</definedName>
    <definedName name="irl">#REF!</definedName>
    <definedName name="IRSA_AC">#REF!</definedName>
    <definedName name="IRSA_MES">#REF!</definedName>
    <definedName name="IT">NA()</definedName>
    <definedName name="ITEM">#REF!</definedName>
    <definedName name="ITEM_7">NA()</definedName>
    <definedName name="ITEM_ID">'[97]GLP 2001'!$A$7:$C$522</definedName>
    <definedName name="iui" hidden="1">{"total",#N/A,FALSE,"TOTAL $";"totalhl",#N/A,FALSE,"TOTAL $HL";"vol",#N/A,FALSE,"VOLUMEN";"xprod1",#N/A,FALSE,"X PROD";"xprod2",#N/A,FALSE,"X PROD";"finaño1",#N/A,FALSE,"FIN AÑO Meta";"finaño2",#N/A,FALSE,"FIN AÑO Meta"}</definedName>
    <definedName name="IVA">#N/A</definedName>
    <definedName name="IVAAC">#N/A</definedName>
    <definedName name="IVAINS">#N/A</definedName>
    <definedName name="j">{0.1;0;0.382758620689655;0;0;0;0.258620689655172;0;0.258620689655172}</definedName>
    <definedName name="J_">#REF!</definedName>
    <definedName name="J_cutoff">'[138]Prev. Incobrables'!#REF!</definedName>
    <definedName name="JAN">Scheduled_Payment+Extra_Payment</definedName>
    <definedName name="jfafdhf">[139]Balance_General!$C$7</definedName>
    <definedName name="jghgg" hidden="1">{#N/A,#N/A,FALSE,"P.L.Full";#N/A,#N/A,FALSE,"P.L.Desc."}</definedName>
    <definedName name="jgtyyt" hidden="1">{#N/A,#N/A,FALSE,"Hoja1";#N/A,#N/A,FALSE,"Hoja2"}</definedName>
    <definedName name="jhhj" hidden="1">#REF!</definedName>
    <definedName name="jj">'[101]IRSA HIST'!#REF!</definedName>
    <definedName name="jjee">#REF!</definedName>
    <definedName name="jjiojlk">#REF!</definedName>
    <definedName name="jjjj">#REF!</definedName>
    <definedName name="jjjjjjjjjjj" hidden="1">{"'cua 42'!$A$1:$O$40"}</definedName>
    <definedName name="jkkj" hidden="1">#REF!</definedName>
    <definedName name="jljl" hidden="1">{"det (May)",#N/A,FALSE,"June";"sum (MAY YTD)",#N/A,FALSE,"June YTD"}</definedName>
    <definedName name="jljlx" hidden="1">{"det (May)",#N/A,FALSE,"June";"sum (MAY YTD)",#N/A,FALSE,"June YTD"}</definedName>
    <definedName name="jo" hidden="1">'[140]Test de Ventas'!#REF!</definedName>
    <definedName name="Joinville">NA()</definedName>
    <definedName name="Joinville1">NA()</definedName>
    <definedName name="JoinvilleAcumulado">NA()</definedName>
    <definedName name="JoinvilleAcumulado1">NA()</definedName>
    <definedName name="JOURNAL">#REF!</definedName>
    <definedName name="JP">[1]Tartan!#REF!</definedName>
    <definedName name="jppmpñ" hidden="1">{"'cua 42'!$A$1:$O$40"}</definedName>
    <definedName name="JPS">NA()</definedName>
    <definedName name="JUL">'[48]1OK'!#REF!</definedName>
    <definedName name="Julio">NA()</definedName>
    <definedName name="JulioM">NA()</definedName>
    <definedName name="JulioMM">NA()</definedName>
    <definedName name="JulioR">NA()</definedName>
    <definedName name="Jun">#REF!</definedName>
    <definedName name="junio">#REF!</definedName>
    <definedName name="JunioM">NA()</definedName>
    <definedName name="JunioMM">NA()</definedName>
    <definedName name="JunioR">NA()</definedName>
    <definedName name="JYGJHSDSJDFD" hidden="1">#REF!</definedName>
    <definedName name="jyr" hidden="1">{#N/A,#N/A,TRUE,"MEMO";#N/A,#N/A,TRUE,"PARAMETROS";#N/A,#N/A,TRUE,"RLI ";#N/A,#N/A,TRUE,"IMPTO.DET.";#N/A,#N/A,TRUE,"FUT-FUNT";#N/A,#N/A,TRUE,"CPI-PATR.";#N/A,#N/A,TRUE,"CM CPI";#N/A,#N/A,TRUE,"PROV";#N/A,#N/A,TRUE,"A FIJO";#N/A,#N/A,TRUE,"LEASING";#N/A,#N/A,TRUE,"VPP";#N/A,#N/A,TRUE,"PPM";#N/A,#N/A,TRUE,"OTROS"}</definedName>
    <definedName name="k">#REF!</definedName>
    <definedName name="K_">#REF!</definedName>
    <definedName name="K2_WBEVMODE" hidden="1">-1</definedName>
    <definedName name="kar">{0.1;0;0.382758620689655;0;0;0;0.258620689655172;0;0.258620689655172}</definedName>
    <definedName name="KBC">NA()</definedName>
    <definedName name="KCC">'[141]513-53583'!#REF!</definedName>
    <definedName name="KCCSEA">[142]!KCCSEA</definedName>
    <definedName name="KCISC">'[33]1E info'!#REF!</definedName>
    <definedName name="Kd">NA()</definedName>
    <definedName name="kdkdk">#REF!</definedName>
    <definedName name="KEGMHR01">NA()</definedName>
    <definedName name="KEGMHRLE">NA()</definedName>
    <definedName name="kegs" hidden="1">{"det (May)",#N/A,FALSE,"June";"sum (MAY YTD)",#N/A,FALSE,"June YTD"}</definedName>
    <definedName name="kegsx" hidden="1">{"det (May)",#N/A,FALSE,"June";"sum (MAY YTD)",#N/A,FALSE,"June YTD"}</definedName>
    <definedName name="KEGVOL01">NA()</definedName>
    <definedName name="KEGVOLLE">NA()</definedName>
    <definedName name="kfdg">#REF!</definedName>
    <definedName name="kfg">#REF!</definedName>
    <definedName name="kiev">NA()</definedName>
    <definedName name="kiev3">NA()</definedName>
    <definedName name="Kilogramos">#REF!</definedName>
    <definedName name="KPMG">NA()</definedName>
    <definedName name="KVHFLSHVS">'[47]Cálculo del Exceso'!#REF!</definedName>
    <definedName name="kx" hidden="1">{"det (May)",#N/A,FALSE,"June";"sum (MAY YTD)",#N/A,FALSE,"June YTD"}</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'[111]BG Armado'!#REF!</definedName>
    <definedName name="L_24">'[111]BG Armado'!#REF!</definedName>
    <definedName name="L_Adjust">[143]Links!$H$1:$H$65536</definedName>
    <definedName name="L_AJE_Tot">[143]Links!$G$1:$G$65536</definedName>
    <definedName name="L_CY_Beg">[143]Links!$F$1:$F$65536</definedName>
    <definedName name="L_CY_End">[143]Links!$J$1:$J$65536</definedName>
    <definedName name="L_PY_End">[143]Links!$K$1:$K$65536</definedName>
    <definedName name="L_RJE_Tot">[143]Links!$I$1:$I$65536</definedName>
    <definedName name="labgir">#REF!</definedName>
    <definedName name="LABMZN">#REF!</definedName>
    <definedName name="labmzo">#REF!</definedName>
    <definedName name="Labor_Rate">NA()</definedName>
    <definedName name="LABSJ">#REF!</definedName>
    <definedName name="labsj1">#REF!</definedName>
    <definedName name="labsj2">#REF!</definedName>
    <definedName name="LABTRN">#REF!</definedName>
    <definedName name="LALALALA">'[144]plan de cuentas PY'!#REF!</definedName>
    <definedName name="Last_Row">IF(Values_Entered,Header_Row+Number_of_Payments,Header_Row)</definedName>
    <definedName name="latinoamericana">[63]CVC!$G$5265</definedName>
    <definedName name="latinoamericana_factura">[63]CVC!$G$5254</definedName>
    <definedName name="latinoamericana_factura_abierta_por_item">[63]CVC!$G$5266:$G$5269</definedName>
    <definedName name="LAURA"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hidden="1">{"04-12brpr",#N/A,FALSE,"Total jan-dec";"05brpr",#N/A,FALSE,"Total jan-dec";"07brpr",#N/A,FALSE,"Total jan-dec";"01-12absdet",#N/A,FALSE,"Total jan-dec";"01-12abs",#N/A,FALSE,"Total jan-dec";"04-12abs",#N/A,FALSE,"Total jan-dec";"04-12absdet",#N/A,FALSE,"Total jan-dec";"01-12hl",#N/A,FALSE,"Total jan-dec";"04-12HL",#N/A,FALSE,"Total jan-dec"}</definedName>
    <definedName name="LBO">NA()</definedName>
    <definedName name="LBOIPOExit1">NA()</definedName>
    <definedName name="LBOIPOExit2">NA()</definedName>
    <definedName name="LBOMinCash">NA()</definedName>
    <definedName name="LBOSaleExit1">NA()</definedName>
    <definedName name="LBOSaleExit2">NA()</definedName>
    <definedName name="LE_4_20_1995">#REF!</definedName>
    <definedName name="LE1_041">NA()</definedName>
    <definedName name="LE1_0410">NA()</definedName>
    <definedName name="LE1_0411">NA()</definedName>
    <definedName name="LE1_0412">NA()</definedName>
    <definedName name="LE1_042">NA()</definedName>
    <definedName name="LE1_043">NA()</definedName>
    <definedName name="LE1_044">NA()</definedName>
    <definedName name="LE1_045">NA()</definedName>
    <definedName name="LE1_046">NA()</definedName>
    <definedName name="LE1_047">NA()</definedName>
    <definedName name="LE1_048">NA()</definedName>
    <definedName name="LE1_049">NA()</definedName>
    <definedName name="Leadsheet">#REF!</definedName>
    <definedName name="Lease_Rentals">NA()</definedName>
    <definedName name="Legal">NA()</definedName>
    <definedName name="Level">NA()</definedName>
    <definedName name="liab_titles">NA()</definedName>
    <definedName name="LIBROCOMPRAS">'[53]LIBRO COMPRAS PPC'!$I$384</definedName>
    <definedName name="LIBROCOMPRASAL5">'[53]LIBRO COMPRAS PPC'!$J$384</definedName>
    <definedName name="LIBROVENTAS">'[53]VENTAS PwC'!$H$101</definedName>
    <definedName name="lim">[39]forecast!$B$797:$V$875</definedName>
    <definedName name="limcount" hidden="1">1</definedName>
    <definedName name="Limpar">Limpar</definedName>
    <definedName name="LINK">NA()</definedName>
    <definedName name="liq" localSheetId="11" hidden="1">{#N/A,#N/A,FALSE,"VOL"}</definedName>
    <definedName name="liq" localSheetId="13" hidden="1">{#N/A,#N/A,FALSE,"VOL"}</definedName>
    <definedName name="liq" localSheetId="3" hidden="1">{#N/A,#N/A,FALSE,"VOL"}</definedName>
    <definedName name="liq" localSheetId="5" hidden="1">{#N/A,#N/A,FALSE,"VOL"}</definedName>
    <definedName name="liq" localSheetId="1" hidden="1">{#N/A,#N/A,FALSE,"VOL"}</definedName>
    <definedName name="liq" localSheetId="6" hidden="1">{#N/A,#N/A,FALSE,"VOL"}</definedName>
    <definedName name="liq" localSheetId="7" hidden="1">{#N/A,#N/A,FALSE,"VOL"}</definedName>
    <definedName name="liq" localSheetId="4" hidden="1">{#N/A,#N/A,FALSE,"VOL"}</definedName>
    <definedName name="liq" hidden="1">{#N/A,#N/A,FALSE,"VOL"}</definedName>
    <definedName name="Liq_FPC">[84]AP!#REF!,[84]AP!#REF!,[84]AP!#REF!,[84]AP!#REF!</definedName>
    <definedName name="List_ARPopulation">'[145]AR Drop Downs'!$I$5:$I$10</definedName>
    <definedName name="List_Curr">[102]Currency!$B$9:$B$31</definedName>
    <definedName name="List_ExpandedTesting">'[145]AR Drop Downs'!$E$5:$E$8</definedName>
    <definedName name="List_Level_Assr">[116]DropDown!$B$1:$B$4</definedName>
    <definedName name="List_LevelAssurance">'[145]AR Drop Downs'!$A$5:$A$8</definedName>
    <definedName name="List_Number_of_Exceptions_Identified">'[145]AR Drop Downs'!$K$5:$K$27</definedName>
    <definedName name="List_NumberTolerableExceptions">'[145]AR Drop Downs'!$C$5:$C$8</definedName>
    <definedName name="List_Proj_Meth">[116]DropDown!$H$1:$H$2</definedName>
    <definedName name="List_Samp_Sel">[116]DropDown!$D$1:$D$4</definedName>
    <definedName name="List_SampleSelectionMethod">'[145]AR Drop Downs'!$G$5:$G$7</definedName>
    <definedName name="Lista">NA()</definedName>
    <definedName name="ListaCR">#REF!</definedName>
    <definedName name="LISTADO">'[146]SAN LUIS'!#REF!</definedName>
    <definedName name="ListaMes">#REF!</definedName>
    <definedName name="listasuper" localSheetId="4">#REF!</definedName>
    <definedName name="listasuper">#REF!</definedName>
    <definedName name="ljk" hidden="1">{"total",#N/A,FALSE,"TOTAL $";"totalhl",#N/A,FALSE,"TOTAL $HL";"vol",#N/A,FALSE,"VOLUMEN";"xprod1",#N/A,FALSE,"X PROD";"xprod2",#N/A,FALSE,"X PROD";"finaño1",#N/A,FALSE,"FIN AÑO Meta";"finaño2",#N/A,FALSE,"FIN AÑO Meta"}</definedName>
    <definedName name="lkjk" hidden="1">{"bs",#N/A,FALSE,"Consolidado";"cf",#N/A,FALSE,"Consolidado";"pl_hl",#N/A,FALSE,"Consolidado";"pl_us",#N/A,FALSE,"Consolidado";"Prem1",#N/A,FALSE,"Consolidado"}</definedName>
    <definedName name="lkjp" hidden="1">'[132]dep pre'!#REF!</definedName>
    <definedName name="lkñlkñl">'[141]513-53583'!#REF!</definedName>
    <definedName name="ll" hidden="1">#REF!</definedName>
    <definedName name="lll" hidden="1">{"a_assump1",#N/A,FALSE,"BPlan 96-00 - Base";"a_assump2",#N/A,FALSE,"BPlan 96-00 - Base";"a_plus",#N/A,FALSE,"BPlan 96-00 - Base";"a_bs",#N/A,FALSE,"BPlan 96-00 - Base";"a_cf",#N/A,FALSE,"BPlan 96-00 - Base";"a_irrbase",#N/A,FALSE,"BPlan 96-00 - Base";"a_notes",#N/A,FALSE,"BPlan 96-00 - Base"}</definedName>
    <definedName name="lllll">[147]Prevision!$Q$2:$Q$12</definedName>
    <definedName name="lllllllllllllllllllllllllllllllllllllllllllll">#REF!</definedName>
    <definedName name="LLLLLLLLLLLLLLLLLLLLLLLLLLLLLLLLLLLLLLLLLLLLLLLLLLLLLL">'[46]Rep. y Mant. Rodados'!#REF!</definedName>
    <definedName name="llloo" hidden="1">[120]XREF!$A$2:$IV$2</definedName>
    <definedName name="lnk_abrefonte">NA()</definedName>
    <definedName name="lnk_abreprodutos">NA()</definedName>
    <definedName name="lnk_exibevinculos">NA()</definedName>
    <definedName name="lnk_ipca">NA()</definedName>
    <definedName name="lnk_retrieveall">NA()</definedName>
    <definedName name="Loan_Amount">#REF!</definedName>
    <definedName name="Loan_Start">#REF!</definedName>
    <definedName name="Loan_Years">#REF!</definedName>
    <definedName name="LOG">NA()</definedName>
    <definedName name="logis">NA()</definedName>
    <definedName name="Logistic">NA()</definedName>
    <definedName name="Logistic_Support">NA()</definedName>
    <definedName name="Logistics_Support">NA()</definedName>
    <definedName name="LOGOMH">#REF!</definedName>
    <definedName name="loli">'[148]1E info'!#REF!</definedName>
    <definedName name="Londrina">NA()</definedName>
    <definedName name="Londrina1">NA()</definedName>
    <definedName name="LondrinaAcumulado">NA()</definedName>
    <definedName name="LondrinaAcumulado1">NA()</definedName>
    <definedName name="LookUpRange">NA()</definedName>
    <definedName name="LOTE">NA()</definedName>
    <definedName name="LOTE1">NA()</definedName>
    <definedName name="LOTE2">NA()</definedName>
    <definedName name="LOTE3">NA()</definedName>
    <definedName name="LST_COMERCIAL">NA()</definedName>
    <definedName name="LST_COMERCIAL_CDD">NA()</definedName>
    <definedName name="LST_MES">NA()</definedName>
    <definedName name="LST_REVENDA">NA()</definedName>
    <definedName name="LST_SALA_VENDA">NA()</definedName>
    <definedName name="M_">#REF!</definedName>
    <definedName name="Maceió">NA()</definedName>
    <definedName name="Maceió1">NA()</definedName>
    <definedName name="MaceióAcumulado">NA()</definedName>
    <definedName name="MaceióAcumulado1">NA()</definedName>
    <definedName name="Macro">NA()</definedName>
    <definedName name="Macro2">Macro2</definedName>
    <definedName name="macrocasename">NA()</definedName>
    <definedName name="MACROECONOMICAS">NA()</definedName>
    <definedName name="MACROS">#REF!</definedName>
    <definedName name="MAD">#REF!</definedName>
    <definedName name="MAIN_POS">NA()</definedName>
    <definedName name="Maintenance">#REF!</definedName>
    <definedName name="maintenanceld">#REF!</definedName>
    <definedName name="MaintenancePCS">#REF!</definedName>
    <definedName name="Maiores">NA()</definedName>
    <definedName name="MAN_NAME">NA()</definedName>
    <definedName name="MANAGER">NA()</definedName>
    <definedName name="Mande">NA()</definedName>
    <definedName name="MAR">'[48]1OK'!#REF!</definedName>
    <definedName name="marca" localSheetId="4">#REF!</definedName>
    <definedName name="marca">#REF!</definedName>
    <definedName name="Marcas" localSheetId="4">#REF!</definedName>
    <definedName name="Marcas">#REF!</definedName>
    <definedName name="mari">#REF!</definedName>
    <definedName name="marisel">#REF!</definedName>
    <definedName name="mariselll">#REF!</definedName>
    <definedName name="Market">[1]Tartan!#REF!</definedName>
    <definedName name="Market_Share">NA()</definedName>
    <definedName name="Marketing">NA()</definedName>
    <definedName name="Marzo">NA()</definedName>
    <definedName name="MarzoM">NA()</definedName>
    <definedName name="MarzoMM">NA()</definedName>
    <definedName name="MarzoR">NA()</definedName>
    <definedName name="mas">NA()</definedName>
    <definedName name="master_def">NA()</definedName>
    <definedName name="match">NA()</definedName>
    <definedName name="Matriz">NA()</definedName>
    <definedName name="Matriz2">NA()</definedName>
    <definedName name="max">NA()</definedName>
    <definedName name="May">#REF!</definedName>
    <definedName name="May.Ret.IVA">'[149]Mayor Ret IVA'!$D$2:$D$260</definedName>
    <definedName name="May.ret.renta">'[149]Mayor Ret Renta'!$D$2:$D$37</definedName>
    <definedName name="Mayo">NA()</definedName>
    <definedName name="MayoM">NA()</definedName>
    <definedName name="MayoMM">NA()</definedName>
    <definedName name="MayoR">NA()</definedName>
    <definedName name="MAYORCOMPRAS">'[53]Mayor Cpra'!$L$873</definedName>
    <definedName name="MAYORVENTAS">'[53]Mayor Ventas'!$J$112</definedName>
    <definedName name="MDC_OVH">#REF!</definedName>
    <definedName name="MeetingDate">NA()</definedName>
    <definedName name="MEMO">#N/A</definedName>
    <definedName name="menorte">[49]MON.EXTRANJERA!#REF!</definedName>
    <definedName name="MENU1">#N/A</definedName>
    <definedName name="Mes">#REF!</definedName>
    <definedName name="mês">NA()</definedName>
    <definedName name="Mes_7">NA()</definedName>
    <definedName name="MES_ANO">NA()</definedName>
    <definedName name="MES_ATUAL">NA()</definedName>
    <definedName name="meses">NA()</definedName>
    <definedName name="meses_Esc">NA()</definedName>
    <definedName name="meses_Vinc">NA()</definedName>
    <definedName name="MESFCSER">#REF!</definedName>
    <definedName name="mesvtaBC">#REF!</definedName>
    <definedName name="MESVTABCPRE">#REF!</definedName>
    <definedName name="META">NA()</definedName>
    <definedName name="Metas_GDD">NA()</definedName>
    <definedName name="MetaSet">NA()</definedName>
    <definedName name="Metro">NA()</definedName>
    <definedName name="mgnhtls">NA()</definedName>
    <definedName name="MGNUS">NA()</definedName>
    <definedName name="MIL">'[150]0.3 Check list'!#REF!</definedName>
    <definedName name="Milho_BMF">[151]Lista!$B$3:$B$28</definedName>
    <definedName name="Minas">NA()</definedName>
    <definedName name="Minas1">NA()</definedName>
    <definedName name="MinasAcumulado">NA()</definedName>
    <definedName name="MinasAcumulado1">NA()</definedName>
    <definedName name="minhoka">'[129]MONTH-YTD'!#REF!</definedName>
    <definedName name="Minimis">#REF!</definedName>
    <definedName name="Minimum_Cash">NA()</definedName>
    <definedName name="Misc_Adder">NA()</definedName>
    <definedName name="Mix_A_00">NA()</definedName>
    <definedName name="Mix_A_98">NA()</definedName>
    <definedName name="Mix_A_99">NA()</definedName>
    <definedName name="Mix_B_00">NA()</definedName>
    <definedName name="Mix_B_98">NA()</definedName>
    <definedName name="Mix_B_99">NA()</definedName>
    <definedName name="Mix_C_00">NA()</definedName>
    <definedName name="Mix_C_98">NA()</definedName>
    <definedName name="Mix_C_99">NA()</definedName>
    <definedName name="Mix_D_00">NA()</definedName>
    <definedName name="Mix_d_98">NA()</definedName>
    <definedName name="Mix_D_99">NA()</definedName>
    <definedName name="Mix_E_00">NA()</definedName>
    <definedName name="Mix_E_98">NA()</definedName>
    <definedName name="Mix_E_99">NA()</definedName>
    <definedName name="Mix_F_00">NA()</definedName>
    <definedName name="Mix_F_98">NA()</definedName>
    <definedName name="Mix_F_99">NA()</definedName>
    <definedName name="MIX_NACIONAL">NA()</definedName>
    <definedName name="MKT">#REF!</definedName>
    <definedName name="mktg" hidden="1">{#N/A,#N/A,FALSE,"지침";#N/A,#N/A,FALSE,"환경분석";#N/A,#N/A,FALSE,"Sheet16"}</definedName>
    <definedName name="mktld">#REF!</definedName>
    <definedName name="MKTPCS">#REF!</definedName>
    <definedName name="mmmm">[147]Prevision!$P$2:$P$12</definedName>
    <definedName name="Mnth">NA()</definedName>
    <definedName name="MOA" hidden="1">{#N/A,#N/A,FALSE,"DEF1";#N/A,#N/A,FALSE,"DEF2";#N/A,#N/A,FALSE,"DEF3"}</definedName>
    <definedName name="modelcase">NA()</definedName>
    <definedName name="modelcasename">NA()</definedName>
    <definedName name="Modificar_celdas_Anexo_A">'[135]ANEXO A'!#REF!</definedName>
    <definedName name="Mois">#REF!</definedName>
    <definedName name="MonCenter">NA()</definedName>
    <definedName name="MONEDA">#N/A</definedName>
    <definedName name="Monetary_Precision">#REF!</definedName>
    <definedName name="MonKiev">NA()</definedName>
    <definedName name="MonNE">NA()</definedName>
    <definedName name="MonSE">NA()</definedName>
    <definedName name="MonSouth">NA()</definedName>
    <definedName name="month">NA()</definedName>
    <definedName name="Months">NA()</definedName>
    <definedName name="MonWest">NA()</definedName>
    <definedName name="movimientos">[152]FEBMZO!$A$2:$H$75</definedName>
    <definedName name="MP" localSheetId="4">#REF!</definedName>
    <definedName name="MP">#REF!</definedName>
    <definedName name="MP_AR_Balance">#REF!</definedName>
    <definedName name="MP_SRD">#REF!</definedName>
    <definedName name="MPRI">#REF!</definedName>
    <definedName name="mRedes">NA()</definedName>
    <definedName name="mRedes_Esc">NA()</definedName>
    <definedName name="mRedes_Vínc">NA()</definedName>
    <definedName name="MS">NA()</definedName>
    <definedName name="msrate">NA()</definedName>
    <definedName name="mu">'[153]MONTH-YTD'!#REF!</definedName>
    <definedName name="Muda_Cor">Muda_Cor</definedName>
    <definedName name="mue">[39]forecast!$B$200:$V$257</definedName>
    <definedName name="Muestrini" hidden="1">3</definedName>
    <definedName name="multiplicador">NA()</definedName>
    <definedName name="MXP">#REF!</definedName>
    <definedName name="n">'[65]Estado de Resultados'!$B$7</definedName>
    <definedName name="N_">#REF!</definedName>
    <definedName name="nada">[154]otr_rio!#REF!</definedName>
    <definedName name="NAME">NA()</definedName>
    <definedName name="NAMES">#REF!</definedName>
    <definedName name="Natal">NA()</definedName>
    <definedName name="Natal1">NA()</definedName>
    <definedName name="NatalAcumulado">NA()</definedName>
    <definedName name="NatalAcumulado1">NA()</definedName>
    <definedName name="NAVB">#REF!</definedName>
    <definedName name="nbbnt" hidden="1">{#N/A,#N/A,FALSE,"Hoja1";#N/A,#N/A,FALSE,"Hoja2"}</definedName>
    <definedName name="nbnbhgfg" hidden="1">{#N/A,#N/A,FALSE,"Hoja1";#N/A,#N/A,FALSE,"Hoja2"}</definedName>
    <definedName name="nbngfhgh" hidden="1">{#N/A,#N/A,FALSE,"Resumen";#N/A,#N/A,FALSE,"Full";#N/A,"Carabeer",FALSE,"Dscto.";#N/A,"Disbracentro",FALSE,"Dscto.";#N/A,"Andes",FALSE,"Dscto.";#N/A,"Mar Caribe",FALSE,"Dscto.";#N/A,"Río Beer",FALSE,"Dscto.";#N/A,#N/A,FALSE,"P.L.Full";#N/A,#N/A,FALSE,"P.L.Desc."}</definedName>
    <definedName name="NCCOMPRAS">'[53]LIBRO COMPRAS PPC'!$J$385</definedName>
    <definedName name="ncjdbjfkw" hidden="1">#REF!</definedName>
    <definedName name="NCLIBROCOMPRAS">'[155]LIBRO COMPRAS PPC'!$I$538</definedName>
    <definedName name="NCLIBROVENTAS">'[156]Libro ventas Ago-08'!$I$109</definedName>
    <definedName name="NCMAYORCOMPRAS">'[53]Mayor Cpra'!$L$859</definedName>
    <definedName name="NDJFDOVFD" hidden="1">#REF!</definedName>
    <definedName name="Net_Revenues">NA()</definedName>
    <definedName name="NetDebt">NA()</definedName>
    <definedName name="Networ">#REF!</definedName>
    <definedName name="Network">#REF!</definedName>
    <definedName name="networkld">#REF!</definedName>
    <definedName name="NetworkPCS">#REF!</definedName>
    <definedName name="new" localSheetId="11" hidden="1">{#N/A,#N/A,FALSE,"Aging Summary";#N/A,#N/A,FALSE,"Ratio Analysis";#N/A,#N/A,FALSE,"Test 120 Day Accts";#N/A,#N/A,FALSE,"Tickmarks"}</definedName>
    <definedName name="new" localSheetId="13"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1" hidden="1">{#N/A,#N/A,FALSE,"Aging Summary";#N/A,#N/A,FALSE,"Ratio Analysis";#N/A,#N/A,FALSE,"Test 120 Day Accts";#N/A,#N/A,FALSE,"Tickmarks"}</definedName>
    <definedName name="new" localSheetId="6"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4" hidden="1">{#N/A,#N/A,FALSE,"Aging Summary";#N/A,#N/A,FALSE,"Ratio Analysis";#N/A,#N/A,FALSE,"Test 120 Day Accts";#N/A,#N/A,FALSE,"Tickmarks"}</definedName>
    <definedName name="new" hidden="1">{#N/A,#N/A,FALSE,"Aging Summary";#N/A,#N/A,FALSE,"Ratio Analysis";#N/A,#N/A,FALSE,"Test 120 Day Accts";#N/A,#N/A,FALSE,"Tickmarks"}</definedName>
    <definedName name="NewCenter">NA()</definedName>
    <definedName name="NewKiev">NA()</definedName>
    <definedName name="newname">#REF!</definedName>
    <definedName name="NewNE">NA()</definedName>
    <definedName name="NewSE">NA()</definedName>
    <definedName name="NewSouth">NA()</definedName>
    <definedName name="NewWest">NA()</definedName>
    <definedName name="NextMeetingDate">NA()</definedName>
    <definedName name="ngf">NA()</definedName>
    <definedName name="ngughuiyhuhhhhhhhhhhhhhhhhhh" localSheetId="11" hidden="1">#REF!</definedName>
    <definedName name="ngughuiyhuhhhhhhhhhhhhhhhhhh" localSheetId="13" hidden="1">#REF!</definedName>
    <definedName name="ngughuiyhuhhhhhhhhhhhhhhhhhh" localSheetId="1" hidden="1">#REF!</definedName>
    <definedName name="ngughuiyhuhhhhhhhhhhhhhhhhhh" localSheetId="6" hidden="1">#REF!</definedName>
    <definedName name="ngughuiyhuhhhhhhhhhhhhhhhhhh" localSheetId="7" hidden="1">#REF!</definedName>
    <definedName name="ngughuiyhuhhhhhhhhhhhhhhhhhh" hidden="1">#REF!</definedName>
    <definedName name="njkhoikh" localSheetId="1" hidden="1">#REF!</definedName>
    <definedName name="njkhoikh" localSheetId="6" hidden="1">#REF!</definedName>
    <definedName name="njkhoikh" localSheetId="7" hidden="1">#REF!</definedName>
    <definedName name="njkhoikh" hidden="1">#REF!</definedName>
    <definedName name="njsjihsues" hidden="1">[133]XREF!#REF!</definedName>
    <definedName name="nmm" localSheetId="11" hidden="1">{#N/A,#N/A,FALSE,"VOL"}</definedName>
    <definedName name="nmm" localSheetId="13" hidden="1">{#N/A,#N/A,FALSE,"VOL"}</definedName>
    <definedName name="nmm" localSheetId="3" hidden="1">{#N/A,#N/A,FALSE,"VOL"}</definedName>
    <definedName name="nmm" localSheetId="5" hidden="1">{#N/A,#N/A,FALSE,"VOL"}</definedName>
    <definedName name="nmm" localSheetId="1" hidden="1">{#N/A,#N/A,FALSE,"VOL"}</definedName>
    <definedName name="nmm" localSheetId="6" hidden="1">{#N/A,#N/A,FALSE,"VOL"}</definedName>
    <definedName name="nmm" localSheetId="7" hidden="1">{#N/A,#N/A,FALSE,"VOL"}</definedName>
    <definedName name="nmm" localSheetId="4" hidden="1">{#N/A,#N/A,FALSE,"VOL"}</definedName>
    <definedName name="nmm" hidden="1">{#N/A,#N/A,FALSE,"VOL"}</definedName>
    <definedName name="nn" hidden="1">{"det (May)",#N/A,FALSE,"June";"sum (MAY YTD)",#N/A,FALSE,"June YTD"}</definedName>
    <definedName name="nnnnnnnn">'[47]Cálculo del Exceso'!#REF!</definedName>
    <definedName name="nnnnnnnnnnn" hidden="1">{"'cua 42'!$A$1:$O$40"}</definedName>
    <definedName name="NO" localSheetId="11" hidden="1">{#N/A,#N/A,FALSE,"VOL"}</definedName>
    <definedName name="NO" localSheetId="13" hidden="1">{#N/A,#N/A,FALSE,"VOL"}</definedName>
    <definedName name="NO" localSheetId="3" hidden="1">{#N/A,#N/A,FALSE,"VOL"}</definedName>
    <definedName name="NO" localSheetId="5" hidden="1">{#N/A,#N/A,FALSE,"VOL"}</definedName>
    <definedName name="NO" localSheetId="1" hidden="1">{#N/A,#N/A,FALSE,"VOL"}</definedName>
    <definedName name="NO" localSheetId="6" hidden="1">{#N/A,#N/A,FALSE,"VOL"}</definedName>
    <definedName name="NO" localSheetId="7" hidden="1">{#N/A,#N/A,FALSE,"VOL"}</definedName>
    <definedName name="NO" localSheetId="4" hidden="1">{#N/A,#N/A,FALSE,"VOL"}</definedName>
    <definedName name="NO" hidden="1">{#N/A,#N/A,FALSE,"VOL"}</definedName>
    <definedName name="nombre">'[157]Carga de Facturas'!#REF!</definedName>
    <definedName name="NOMBRES">NA()</definedName>
    <definedName name="NombreTabla">"Dummy"</definedName>
    <definedName name="NOME">NA()</definedName>
    <definedName name="NOME_AV">NA()</definedName>
    <definedName name="NOME_GVM_GV">NA()</definedName>
    <definedName name="NOME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DiaSemana">NA()</definedName>
    <definedName name="Non_Hyper_NPAT_Using_4_Point_Average">#REF!</definedName>
    <definedName name="NonTop_Stratum_Value" localSheetId="4">#REF!</definedName>
    <definedName name="NonTop_Stratum_Value">#REF!</definedName>
    <definedName name="nopat">NA()</definedName>
    <definedName name="Norte">NA()</definedName>
    <definedName name="nota">NA()</definedName>
    <definedName name="Nota_10">#REF!</definedName>
    <definedName name="Nota_11">#REF!</definedName>
    <definedName name="Nota_12">#REF!</definedName>
    <definedName name="Nota_8">#REF!</definedName>
    <definedName name="Nota_9">#REF!</definedName>
    <definedName name="Nota1">#REF!</definedName>
    <definedName name="Nota10">#REF!</definedName>
    <definedName name="nota108">'[158]LC-Original'!#REF!</definedName>
    <definedName name="Nota12">#REF!</definedName>
    <definedName name="Nota13">#REF!</definedName>
    <definedName name="Nota14">#REF!</definedName>
    <definedName name="Nota15">#REF!</definedName>
    <definedName name="Nota16">#REF!</definedName>
    <definedName name="Nota17">#REF!</definedName>
    <definedName name="Nota2">#REF!</definedName>
    <definedName name="Nota3">#REF!</definedName>
    <definedName name="Nota4">#REF!</definedName>
    <definedName name="Nota5">#REF!</definedName>
    <definedName name="Nota6">#REF!</definedName>
    <definedName name="Nota7">#REF!</definedName>
    <definedName name="Nota8">#REF!</definedName>
    <definedName name="Nota9">#REF!</definedName>
    <definedName name="Note_a">NA()</definedName>
    <definedName name="NOV">'[48]1OK'!#REF!</definedName>
    <definedName name="Nova_Data">NA()</definedName>
    <definedName name="Novo" hidden="1">{"a_assump1",#N/A,FALSE,"BPlan 96-00 - Base";"a_assump2",#N/A,FALSE,"BPlan 96-00 - Base";"a_plus",#N/A,FALSE,"BPlan 96-00 - Base";"a_bs",#N/A,FALSE,"BPlan 96-00 - Base";"a_cf",#N/A,FALSE,"BPlan 96-00 - Base";"a_irrbase",#N/A,FALSE,"BPlan 96-00 - Base";"a_notes",#N/A,FALSE,"BPlan 96-00 - Base"}</definedName>
    <definedName name="NOYES">NA()</definedName>
    <definedName name="NPS">#REF!</definedName>
    <definedName name="NPV">NA()</definedName>
    <definedName name="NSProjectionMethodIndex">'[159]Non-Statistical Sampling Master'!$C$63</definedName>
    <definedName name="NSRequiredLevelOfEvidenceItems">'[159]Non-Statistical Sampling Master'!$C$50:$C$53</definedName>
    <definedName name="NSTargetedTestingItems">'[160]Two Step Revenue Testing Master'!$E$47</definedName>
    <definedName name="nuevo" hidden="1">{"a_assump1",#N/A,FALSE,"BPlan 96-00 - Base";"a_assump2",#N/A,FALSE,"BPlan 96-00 - Base";"a_plus",#N/A,FALSE,"BPlan 96-00 - Base";"a_bs",#N/A,FALSE,"BPlan 96-00 - Base";"a_cf",#N/A,FALSE,"BPlan 96-00 - Base";"a_irrbase",#N/A,FALSE,"BPlan 96-00 - Base";"a_notes",#N/A,FALSE,"BPlan 96-00 - Base"}</definedName>
    <definedName name="NUM_IRREGULARIDADES">NA()</definedName>
    <definedName name="Num_Pmt_Per_Year">#REF!</definedName>
    <definedName name="Number_of_Payments">MATCH(0.01,End_Bal,-1)+1</definedName>
    <definedName name="Number_of_Selections">#REF!</definedName>
    <definedName name="Numbers">NA()</definedName>
    <definedName name="Número_de_Documento">'[64]Inventario de créditos'!#REF!</definedName>
    <definedName name="NUMERO_REVENDAS">NA()</definedName>
    <definedName name="nummes">NA()</definedName>
    <definedName name="Numof_Selections2">#REF!</definedName>
    <definedName name="nvjkbgnjldjgmksjcksdksx">'[47]Cálculo del Exceso'!#REF!</definedName>
    <definedName name="nvnbvvb" hidden="1">{#N/A,#N/A,FALSE,"FIN AÑO"}</definedName>
    <definedName name="nvnv" hidden="1">{"miles",#N/A,FALSE,"LUCROS E PERDAS (US$ 000)";"hl",#N/A,FALSE,"LUCROS E PERDAS (US$ 000)"}</definedName>
    <definedName name="nwabc">NA()</definedName>
    <definedName name="NZD">#REF!</definedName>
    <definedName name="Ñ_">#REF!</definedName>
    <definedName name="ñfdsl" localSheetId="6">#REF!</definedName>
    <definedName name="ñfdsl" localSheetId="7">#REF!</definedName>
    <definedName name="ñfdsl">#REF!</definedName>
    <definedName name="ññ" localSheetId="6">#REF!</definedName>
    <definedName name="ññ" localSheetId="7">#REF!</definedName>
    <definedName name="ññ">#REF!</definedName>
    <definedName name="o" hidden="1">{"det (May)",#N/A,FALSE,"June";"sum (MAY YTD)",#N/A,FALSE,"June YTD"}</definedName>
    <definedName name="O_">#REF!</definedName>
    <definedName name="o1x" hidden="1">{"det (May)",#N/A,FALSE,"June";"sum (MAY YTD)",#N/A,FALSE,"June YTD"}</definedName>
    <definedName name="Obj_Dez97">NA()</definedName>
    <definedName name="OBS">[161]GANANCIAS!#REF!</definedName>
    <definedName name="OBZ">NA()</definedName>
    <definedName name="OBZGQ">NA()</definedName>
    <definedName name="OCC">'[69]Nota 8'!$F$78</definedName>
    <definedName name="OCNC">'[69]Nota 8'!$F$87</definedName>
    <definedName name="OCOUNTRY">NA()</definedName>
    <definedName name="OCPERNR">NA()</definedName>
    <definedName name="OCT">'[48]1OK'!#REF!</definedName>
    <definedName name="Octuber">[131]Macro1!#REF!</definedName>
    <definedName name="Oeste">NA()</definedName>
    <definedName name="OEXT_DATE">NA()</definedName>
    <definedName name="OFUNC_AREA">NA()</definedName>
    <definedName name="okbari" hidden="1">{"det (May)",#N/A,FALSE,"June";"sum (MAY YTD)",#N/A,FALSE,"June YTD"}</definedName>
    <definedName name="okbaria" hidden="1">{"det (May)",#N/A,FALSE,"June";"sum (MAY YTD)",#N/A,FALSE,"June YTD"}</definedName>
    <definedName name="okbaric" hidden="1">{"det (May)",#N/A,FALSE,"June";"sum (MAY YTD)",#N/A,FALSE,"June YTD"}</definedName>
    <definedName name="OL">#REF!</definedName>
    <definedName name="old">{0.1;0;0.382758620689655;0;0;0;0.258620689655172;0;0.258620689655172}</definedName>
    <definedName name="OLE_LINK1" localSheetId="7">'Nota II'!$C$24</definedName>
    <definedName name="OMDCINPUT">#REF!</definedName>
    <definedName name="OMPO" hidden="1">{#N/A,#N/A,FALSE,"Hoja1";#N/A,#N/A,FALSE,"Hoja2"}</definedName>
    <definedName name="on" hidden="1">{"a_assump1",#N/A,FALSE,"BPlan 96-00 - Base";"a_assump2",#N/A,FALSE,"BPlan 96-00 - Base";"a_plus",#N/A,FALSE,"BPlan 96-00 - Base";"a_bs",#N/A,FALSE,"BPlan 96-00 - Base";"a_cf",#N/A,FALSE,"BPlan 96-00 - Base";"a_irrbase",#N/A,FALSE,"BPlan 96-00 - Base";"a_notes",#N/A,FALSE,"BPlan 96-00 - Base"}</definedName>
    <definedName name="ONAME">NA()</definedName>
    <definedName name="oo">[162]EVP!#REF!</definedName>
    <definedName name="ooonfwoef">#REF!</definedName>
    <definedName name="OP">NA()</definedName>
    <definedName name="OPC">'[69]Nota 8'!$F$186</definedName>
    <definedName name="opi">NA()</definedName>
    <definedName name="OPLANS">NA()</definedName>
    <definedName name="opo" hidden="1">{#N/A,#N/A,FALSE,"지침";#N/A,#N/A,FALSE,"환경분석";#N/A,#N/A,FALSE,"Sheet16"}</definedName>
    <definedName name="OPPROD" localSheetId="1">#REF!</definedName>
    <definedName name="OPPROD" localSheetId="6">#REF!</definedName>
    <definedName name="OPPROD" localSheetId="7">#REF!</definedName>
    <definedName name="OPPROD" localSheetId="4">#REF!</definedName>
    <definedName name="OPPROD">#REF!</definedName>
    <definedName name="opt" localSheetId="1">#REF!</definedName>
    <definedName name="opt" localSheetId="6">#REF!</definedName>
    <definedName name="opt" localSheetId="7">#REF!</definedName>
    <definedName name="opt">#REF!</definedName>
    <definedName name="Option_Proceeds">NA()</definedName>
    <definedName name="OptionHide">NA()</definedName>
    <definedName name="Options_and_Warrants_1_1">NA()</definedName>
    <definedName name="Options_and_Warrants_1_2">NA()</definedName>
    <definedName name="Options_and_Warrants_1_3">NA()</definedName>
    <definedName name="Options_and_Warrants_1_4">NA()</definedName>
    <definedName name="Options_and_Warrants_2_1">NA()</definedName>
    <definedName name="Options_and_Warrants_2_2">NA()</definedName>
    <definedName name="Options_and_Warrants_2_3">NA()</definedName>
    <definedName name="Options_and_Warrants_2_4">NA()</definedName>
    <definedName name="Options_and_Warrants_3_1">NA()</definedName>
    <definedName name="Options_and_Warrants_3_2">NA()</definedName>
    <definedName name="Options_and_Warrants_3_3">NA()</definedName>
    <definedName name="Options_and_Warrants_3_4">NA()</definedName>
    <definedName name="Options_and_Warrants_4_1">NA()</definedName>
    <definedName name="Options_and_Warrants_4_2">NA()</definedName>
    <definedName name="Options_and_Warrants_4_3">NA()</definedName>
    <definedName name="Options_and_Warrants_4_4">NA()</definedName>
    <definedName name="Options_and_Warrants_5_1">NA()</definedName>
    <definedName name="Options_and_Warrants_5_2">NA()</definedName>
    <definedName name="Options_and_Warrants_5_3">NA()</definedName>
    <definedName name="Options_and_Warrants_5_4">NA()</definedName>
    <definedName name="Options_and_Warrants_6_1">NA()</definedName>
    <definedName name="Options_and_Warrants_6_2">NA()</definedName>
    <definedName name="Options_and_Warrants_6_3">NA()</definedName>
    <definedName name="Options_and_Warrants_6_4">NA()</definedName>
    <definedName name="Options_and_Warrants_7_1">NA()</definedName>
    <definedName name="Options_and_Warrants_7_2">NA()</definedName>
    <definedName name="Options_and_Warrants_7_3">NA()</definedName>
    <definedName name="Options_and_Warrants_7_4">NA()</definedName>
    <definedName name="optr">#REF!</definedName>
    <definedName name="OptTerminalValueOnDividend">'[163]Input-Expected Case'!$AA$2649</definedName>
    <definedName name="Orçamento" hidden="1">{#N/A,#N/A,FALSE,"TOTAL"}</definedName>
    <definedName name="ORDENADO">#REF!</definedName>
    <definedName name="ORIFUT">NA()</definedName>
    <definedName name="ORISWAP">NA()</definedName>
    <definedName name="oscar">[112]Cash_Flow!#REF!</definedName>
    <definedName name="ot">'[32]Income SAP PCS'!$B$357:$D$368</definedName>
    <definedName name="Other">NA()</definedName>
    <definedName name="Other_inc">NA()</definedName>
    <definedName name="OTHERCountry">NA()</definedName>
    <definedName name="OtherCountryOld">NA()</definedName>
    <definedName name="OTHERExercise">NA()</definedName>
    <definedName name="OtherExerciseOld">NA()</definedName>
    <definedName name="OTHERPlant">NA()</definedName>
    <definedName name="OTHERPlantNo">NA()</definedName>
    <definedName name="OtherPlantNoOld">NA()</definedName>
    <definedName name="OtherPlantOld">NA()</definedName>
    <definedName name="OtherProducts">NA()</definedName>
    <definedName name="Others">#REF!</definedName>
    <definedName name="othersld">#REF!</definedName>
    <definedName name="OthersPCS">#REF!</definedName>
    <definedName name="OTROSCOSTOS">NA()</definedName>
    <definedName name="Ouro">NA()</definedName>
    <definedName name="Outro">Outro</definedName>
    <definedName name="overheads">NA()</definedName>
    <definedName name="OWNER">NA()</definedName>
    <definedName name="ox" hidden="1">{"det (May)",#N/A,FALSE,"June";"sum (MAY YTD)",#N/A,FALSE,"June YTD"}</definedName>
    <definedName name="OYEAR">NA()</definedName>
    <definedName name="OZONE">NA()</definedName>
    <definedName name="P">NA()</definedName>
    <definedName name="P_">#REF!</definedName>
    <definedName name="p_Amort">NA()</definedName>
    <definedName name="p_Assump">NA()</definedName>
    <definedName name="p_BS">NA()</definedName>
    <definedName name="p_CFS">NA()</definedName>
    <definedName name="p_ConvDebt">NA()</definedName>
    <definedName name="p_ConvPref">NA()</definedName>
    <definedName name="p_DCF">NA()</definedName>
    <definedName name="p_DCF5">NA()</definedName>
    <definedName name="p_DebtBreakdownA">NA()</definedName>
    <definedName name="p_DebtBreakdownB">NA()</definedName>
    <definedName name="p_DebtBreakdownC">NA()</definedName>
    <definedName name="p_DebtBreakdownD">NA()</definedName>
    <definedName name="p_DebtSummary">NA()</definedName>
    <definedName name="p_Depr1">NA()</definedName>
    <definedName name="p_Depr2">NA()</definedName>
    <definedName name="p_Depr3">NA()</definedName>
    <definedName name="p_Depr4">NA()</definedName>
    <definedName name="p_Depr5">NA()</definedName>
    <definedName name="p_DiscretionaryDebt">NA()</definedName>
    <definedName name="p_EVA">NA()</definedName>
    <definedName name="p_FirmValue">NA()</definedName>
    <definedName name="p_football">NA()</definedName>
    <definedName name="p_IncomeStatement">NA()</definedName>
    <definedName name="p_Index">NA()</definedName>
    <definedName name="p_InterestExp">NA()</definedName>
    <definedName name="p_LBO_Amort">NA()</definedName>
    <definedName name="p_LBO_BS">NA()</definedName>
    <definedName name="p_LBO_BS_Adj">NA()</definedName>
    <definedName name="p_LBO_CF">NA()</definedName>
    <definedName name="p_LBO_Credit_Stats">NA()</definedName>
    <definedName name="p_LBO_Debt">NA()</definedName>
    <definedName name="p_LBO_DebtA">NA()</definedName>
    <definedName name="p_LBO_DebtB">NA()</definedName>
    <definedName name="p_LBO_IPOreturncalc">NA()</definedName>
    <definedName name="p_LBO_IPOreturncalcB">NA()</definedName>
    <definedName name="p_LBO_IPOreturncalcC">NA()</definedName>
    <definedName name="p_LBO_IS">NA()</definedName>
    <definedName name="p_LBO_Operating">NA()</definedName>
    <definedName name="p_LBO_returncalc">NA()</definedName>
    <definedName name="p_LBO_returncalcb">NA()</definedName>
    <definedName name="p_LBO_Returns">NA()</definedName>
    <definedName name="p_LBO_SO">NA()</definedName>
    <definedName name="p_LBO_Summary">NA()</definedName>
    <definedName name="p_LBO_Tax">NA()</definedName>
    <definedName name="p_LTM_BS">NA()</definedName>
    <definedName name="p_LTM_IS">NA()</definedName>
    <definedName name="p_MandatoryDebt">NA()</definedName>
    <definedName name="p_Options">NA()</definedName>
    <definedName name="p_Preferred">NA()</definedName>
    <definedName name="p_Premium">NA()</definedName>
    <definedName name="p_SharesOutstanding">NA()</definedName>
    <definedName name="p_Sum">NA()</definedName>
    <definedName name="p_Tax">NA()</definedName>
    <definedName name="PACK">NA()</definedName>
    <definedName name="Package">NA()</definedName>
    <definedName name="Packages">NA()</definedName>
    <definedName name="Pactual_Tab">NA()</definedName>
    <definedName name="Page">'[141]513-53583'!#REF!</definedName>
    <definedName name="PAGE1">NA()</definedName>
    <definedName name="PAGE1_7040">#REF!</definedName>
    <definedName name="PAGE2">NA()</definedName>
    <definedName name="PAGE3">NA()</definedName>
    <definedName name="PAGE4">'[37]Legacy 4082'!#REF!</definedName>
    <definedName name="PAGE5">NA()</definedName>
    <definedName name="Pallets" hidden="1">{#N/A,#N/A,FALSE,"Aging Summary";#N/A,#N/A,FALSE,"Ratio Analysis";#N/A,#N/A,FALSE,"Test 120 Day Accts";#N/A,#N/A,FALSE,"Tickmarks"}</definedName>
    <definedName name="PANEL">#REF!</definedName>
    <definedName name="par_aplic">NA()</definedName>
    <definedName name="par_cam_cerv">NA()</definedName>
    <definedName name="par_cam_refri">NA()</definedName>
    <definedName name="par_cubo">NA()</definedName>
    <definedName name="par_ipca">NA()</definedName>
    <definedName name="par_login">NA()</definedName>
    <definedName name="par_senha">NA()</definedName>
    <definedName name="par_serv">NA()</definedName>
    <definedName name="PARAGUAY" localSheetId="4">#REF!</definedName>
    <definedName name="PARAGUAY">#REF!</definedName>
    <definedName name="Paraíba">NA()</definedName>
    <definedName name="Paraíba1">NA()</definedName>
    <definedName name="ParaíbaAcumulado">NA()</definedName>
    <definedName name="ParaíbaAcumulado1">NA()</definedName>
    <definedName name="parametros_area_jg">NA()</definedName>
    <definedName name="Paranaguá">NA()</definedName>
    <definedName name="Paranaguá1">NA()</definedName>
    <definedName name="ParanaguáAcumulado">NA()</definedName>
    <definedName name="ParanaguáAcumulado1">NA()</definedName>
    <definedName name="PARCIALES">#REF!</definedName>
    <definedName name="participa" localSheetId="4">#REF!</definedName>
    <definedName name="participa">#REF!</definedName>
    <definedName name="PARTIDA_CONCILIATORIA">'[164]Partidas Conciliatorias'!$I$23</definedName>
    <definedName name="Partidas_seleccionadas_test_de_">#REF!</definedName>
    <definedName name="Partidas_Selecionadas">#REF!</definedName>
    <definedName name="pasivo">#REF!</definedName>
    <definedName name="Passa">NA()</definedName>
    <definedName name="Passou">NA()</definedName>
    <definedName name="Past_dates">NA()</definedName>
    <definedName name="pat">#REF!</definedName>
    <definedName name="Path_iqy">[128]Control!#REF!</definedName>
    <definedName name="patrimonial">#REF!</definedName>
    <definedName name="PAUTA">NA()</definedName>
    <definedName name="Pay_Date">#REF!</definedName>
    <definedName name="Pay_Grade">NA()</definedName>
    <definedName name="Pay_Num">#REF!</definedName>
    <definedName name="Payment_Date">DATE(YEAR(Loan_Start),MONTH(Loan_Start)+Payment_Number,DAY(Loan_Start))</definedName>
    <definedName name="Payment_Needed">"Paiement dû"</definedName>
    <definedName name="PB">#REF!</definedName>
    <definedName name="PBC">NA()</definedName>
    <definedName name="pbfb">#REF!</definedName>
    <definedName name="PBG">#REF!</definedName>
    <definedName name="pbgir">#REF!</definedName>
    <definedName name="PBGIRA">#REF!</definedName>
    <definedName name="PBGIRC">#REF!</definedName>
    <definedName name="pbmt">#REF!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edro">[165]Cash_Flow!#REF!</definedName>
    <definedName name="Pelo">NA()</definedName>
    <definedName name="Pelotas">NA()</definedName>
    <definedName name="Pelotas1">NA()</definedName>
    <definedName name="PelotasAcumulado">NA()</definedName>
    <definedName name="PelotasAcumulado1">NA()</definedName>
    <definedName name="PEMARKINPUT">#REF!</definedName>
    <definedName name="People">NA()</definedName>
    <definedName name="PEPE">NA()</definedName>
    <definedName name="PER">NA()</definedName>
    <definedName name="Per_US_1">NA()</definedName>
    <definedName name="Per_US_10">NA()</definedName>
    <definedName name="Per_US_11">NA()</definedName>
    <definedName name="Per_US_12">NA()</definedName>
    <definedName name="Per_US_2">NA()</definedName>
    <definedName name="Per_US_3">NA()</definedName>
    <definedName name="Per_US_4">NA()</definedName>
    <definedName name="Per_US_5">NA()</definedName>
    <definedName name="Per_US_6">NA()</definedName>
    <definedName name="Per_US_7">NA()</definedName>
    <definedName name="Per_US_8">NA()</definedName>
    <definedName name="Per_US_9">NA()</definedName>
    <definedName name="Per1_LY">NA()</definedName>
    <definedName name="Per2_LY">NA()</definedName>
    <definedName name="Per3_LY">NA()</definedName>
    <definedName name="Per4_LY">NA()</definedName>
    <definedName name="Per5_LY">NA()</definedName>
    <definedName name="Per6_LY">NA()</definedName>
    <definedName name="Percent_Threshold" localSheetId="4">#REF!</definedName>
    <definedName name="Percent_Threshold">#REF!</definedName>
    <definedName name="percepyreten">#REF!</definedName>
    <definedName name="PERF">NA()</definedName>
    <definedName name="Perfil">NA()</definedName>
    <definedName name="Period">NA()</definedName>
    <definedName name="Period_1">NA()</definedName>
    <definedName name="Period_2">NA()</definedName>
    <definedName name="Period_3">NA()</definedName>
    <definedName name="PERIOD_END">[83]Básico!$D$4</definedName>
    <definedName name="periodo">NA()</definedName>
    <definedName name="PERNR">NA()</definedName>
    <definedName name="PESQ1">NA()</definedName>
    <definedName name="PESQ2">NA()</definedName>
    <definedName name="PESQ3">NA()</definedName>
    <definedName name="PESQBMF">NA()</definedName>
    <definedName name="pf">#REF!</definedName>
    <definedName name="PFundo">NA()</definedName>
    <definedName name="PFundo1">NA()</definedName>
    <definedName name="PFundoAcumulado">NA()</definedName>
    <definedName name="PFundoAcumulado1">NA()</definedName>
    <definedName name="PG1_7040">#REF!</definedName>
    <definedName name="PG2_7040">#REF!</definedName>
    <definedName name="PGS">#REF!</definedName>
    <definedName name="pi">NA()</definedName>
    <definedName name="PIE">'[160]Two Step Revenue Testing Master'!$C$87</definedName>
    <definedName name="Pilsen">NA()</definedName>
    <definedName name="PIR">#REF!</definedName>
    <definedName name="Piracicaba">NA()</definedName>
    <definedName name="Piracicaba1">NA()</definedName>
    <definedName name="PiracicabaAcumulado">NA()</definedName>
    <definedName name="PiracicabaAcumulado1">NA()</definedName>
    <definedName name="pisscj">[39]forecast!$B$258:$V$444</definedName>
    <definedName name="Pivot1">#REF!</definedName>
    <definedName name="PL_Actual">#REF!</definedName>
    <definedName name="PL_Amortization">NA()</definedName>
    <definedName name="PL_Anterior">#REF!</definedName>
    <definedName name="PL_BasicSO">NA()</definedName>
    <definedName name="PL_COGS">NA()</definedName>
    <definedName name="PL_Convertible_Interest">NA()</definedName>
    <definedName name="PL_Convertible_PDividend">NA()</definedName>
    <definedName name="PL_Depreciation">NA()</definedName>
    <definedName name="PL_Dollar_Threshold" localSheetId="4">#REF!</definedName>
    <definedName name="PL_Dollar_Threshold">#REF!</definedName>
    <definedName name="PL_Dollar_Threshold_10">#REF!</definedName>
    <definedName name="PL_Dollar_Threshold_11">#REF!</definedName>
    <definedName name="PL_Dollar_Threshold_4">#REF!</definedName>
    <definedName name="PL_Dollar_Threshold_7">#REF!</definedName>
    <definedName name="PL_Dollar_Threshold_9">#REF!</definedName>
    <definedName name="PL_Equity_Earnings">NA()</definedName>
    <definedName name="PL_FDEPS">NA()</definedName>
    <definedName name="PL_FDSO">NA()</definedName>
    <definedName name="PL_Income_Taxes">NA()</definedName>
    <definedName name="PL_Interest_Income">NA()</definedName>
    <definedName name="PL_Loss_Debt">NA()</definedName>
    <definedName name="PL_Loss_Preferred">NA()</definedName>
    <definedName name="PL_Minority_NI">NA()</definedName>
    <definedName name="PL_Mov_Periodo">#REF!</definedName>
    <definedName name="PL_Non_Operating_Expenses">NA()</definedName>
    <definedName name="PL_Operating_Expenses">NA()</definedName>
    <definedName name="PL_Percent_Threshold" localSheetId="4">#REF!</definedName>
    <definedName name="PL_Percent_Threshold">#REF!</definedName>
    <definedName name="PL_Percent_Threshold_10">#REF!</definedName>
    <definedName name="PL_Percent_Threshold_11">#REF!</definedName>
    <definedName name="PL_Percent_Threshold_4">#REF!</definedName>
    <definedName name="PL_Percent_Threshold_7">#REF!</definedName>
    <definedName name="PL_Percent_Threshold_9">#REF!</definedName>
    <definedName name="PL_Rent">NA()</definedName>
    <definedName name="PL_Revenues">NA()</definedName>
    <definedName name="PL_SGA">NA()</definedName>
    <definedName name="PL_Straight_Interest">NA()</definedName>
    <definedName name="PL_Straight_PDividend">NA()</definedName>
    <definedName name="PL_XO">NA()</definedName>
    <definedName name="Planctas">'[80]plan de cuentas PY'!$D$2:$D$2863</definedName>
    <definedName name="Plandecuenta">#REF!</definedName>
    <definedName name="Planilhas">#REF!</definedName>
    <definedName name="PLANILLA_DE_PREPARACION">#REF!</definedName>
    <definedName name="PLANILLA_DE_TRANSFERENCIA">#REF!</definedName>
    <definedName name="PLANS_DESC">NA()</definedName>
    <definedName name="Plant">NA()</definedName>
    <definedName name="PLANT1">NA()</definedName>
    <definedName name="PlantNo">NA()</definedName>
    <definedName name="PLBTL">NA()</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XDLL">'[166]Set RB'!$J$6</definedName>
    <definedName name="PN">'[69]Bce Patrim'!$H$23</definedName>
    <definedName name="po">po</definedName>
    <definedName name="POA" hidden="1">{"det (May)",#N/A,FALSE,"June";"sum (MAY YTD)",#N/A,FALSE,"June YTD"}</definedName>
    <definedName name="PoaAcumulado">NA()</definedName>
    <definedName name="PoaAcumulado1">NA()</definedName>
    <definedName name="poblacion">'[157]Carga de Facturas'!#REF!</definedName>
    <definedName name="point">NA()</definedName>
    <definedName name="point11">NA()</definedName>
    <definedName name="POLYAR" localSheetId="4">#REF!</definedName>
    <definedName name="POLYAR">#REF!</definedName>
    <definedName name="Pop_Sig_T">'[116]Non-Statistical Sampling'!$F$26</definedName>
    <definedName name="PORC_AUMENTO">NA()</definedName>
    <definedName name="PorFavor">NA()</definedName>
    <definedName name="POS">[167]INICIO!$E$8</definedName>
    <definedName name="POTENCIAL">NA()</definedName>
    <definedName name="potir">#REF!</definedName>
    <definedName name="pparffff">{0;0;0;0;1;#N/A;0.75;0.75;0.58;0.92;2;FALSE;FALSE;FALSE;FALSE;FALSE;#N/A;1;100;#N/A;#N/A;"";"&amp;L&amp;""Arial,Italic""&amp;8&amp;F Page &amp;P of &amp;N &amp;D &amp;T "}</definedName>
    <definedName name="ppc" localSheetId="4">#REF!</definedName>
    <definedName name="ppc">#REF!</definedName>
    <definedName name="pp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_tab22">NA()</definedName>
    <definedName name="pppp">NA()</definedName>
    <definedName name="ppppp">[147]Prevision!#REF!</definedName>
    <definedName name="ppt_tab1">NA()</definedName>
    <definedName name="ppt_tab10">NA()</definedName>
    <definedName name="ppt_tab11">NA()</definedName>
    <definedName name="ppt_tab12">NA()</definedName>
    <definedName name="ppt_tab13">NA()</definedName>
    <definedName name="ppt_tab14">NA()</definedName>
    <definedName name="ppt_tab15">NA()</definedName>
    <definedName name="ppt_tab16">NA()</definedName>
    <definedName name="ppt_tab17">NA()</definedName>
    <definedName name="ppt_tab18">NA()</definedName>
    <definedName name="ppt_tab19">NA()</definedName>
    <definedName name="ppt_tab2">NA()</definedName>
    <definedName name="ppt_tab20">NA()</definedName>
    <definedName name="ppt_tab21">NA()</definedName>
    <definedName name="ppt_tab22">NA()</definedName>
    <definedName name="ppt_tab23">NA()</definedName>
    <definedName name="ppt_tab24">NA()</definedName>
    <definedName name="ppt_tab25">NA()</definedName>
    <definedName name="ppt_tab26">NA()</definedName>
    <definedName name="ppt_tab27">NA()</definedName>
    <definedName name="ppt_tab28">NA()</definedName>
    <definedName name="ppt_tab29">NA()</definedName>
    <definedName name="ppt_tab3">NA()</definedName>
    <definedName name="ppt_tab30">NA()</definedName>
    <definedName name="ppt_tab31">NA()</definedName>
    <definedName name="ppt_tab32">NA()</definedName>
    <definedName name="ppt_tab33">NA()</definedName>
    <definedName name="ppt_tab34">NA()</definedName>
    <definedName name="ppt_tab37">NA()</definedName>
    <definedName name="ppt_tab38">NA()</definedName>
    <definedName name="ppt_tab39">NA()</definedName>
    <definedName name="ppt_tab4">NA()</definedName>
    <definedName name="ppt_tab40">NA()</definedName>
    <definedName name="ppt_tab41">NA()</definedName>
    <definedName name="ppt_tab42">NA()</definedName>
    <definedName name="ppt_tab43">NA()</definedName>
    <definedName name="ppt_tab5">NA()</definedName>
    <definedName name="ppt_tab6">NA()</definedName>
    <definedName name="ppt_tab7">NA()</definedName>
    <definedName name="ppt_tab8">NA()</definedName>
    <definedName name="ppt_tab9">NA()</definedName>
    <definedName name="PPTO">NA()</definedName>
    <definedName name="PPTO06">NA()</definedName>
    <definedName name="ppto2">NA()</definedName>
    <definedName name="pr" localSheetId="4">#REF!</definedName>
    <definedName name="pr">#REF!</definedName>
    <definedName name="PRAN">'[34]Greater Andina'!$A$1:$U$59</definedName>
    <definedName name="PrBase">#REF!</definedName>
    <definedName name="PRBR">'[34]Brazil HPC'!$A$1:$U$54</definedName>
    <definedName name="PRBRF">'[34]Brazil Foods'!$A$1:$U$52</definedName>
    <definedName name="PRCA">[34]Caribbean!$A$1:$U$56</definedName>
    <definedName name="PRCH">[34]Chile!$A$1:$U$54</definedName>
    <definedName name="PRCM">'[34]C. America'!$A$1:$U$56</definedName>
    <definedName name="PrecedentAnalysis">NA()</definedName>
    <definedName name="precio">NA()</definedName>
    <definedName name="PRECIO_PROMEDIO">NA()</definedName>
    <definedName name="precio1">NA()</definedName>
    <definedName name="PRECIOS">#N/A</definedName>
    <definedName name="PRECIOS_7">NA()</definedName>
    <definedName name="Preço_Dez97">NA()</definedName>
    <definedName name="precos">NA()</definedName>
    <definedName name="PreferredHide">NA()</definedName>
    <definedName name="premi" hidden="1">{"prem1",#N/A,FALSE,"Consolidado";"pl_us",#N/A,FALSE,"Consolidado";"pl_hl",#N/A,FALSE,"Consolidado";"bs",#N/A,FALSE,"Consolidado";"cf",#N/A,FALSE,"Consolidado"}</definedName>
    <definedName name="premisas" hidden="1">{"prem1",#N/A,FALSE,"Consolidado";"pl_us",#N/A,FALSE,"Consolidado";"pl_hl",#N/A,FALSE,"Consolidado";"bs",#N/A,FALSE,"Consolidado";"cf",#N/A,FALSE,"Consolidado"}</definedName>
    <definedName name="premium">NA()</definedName>
    <definedName name="PREPARED_BY">[83]Básico!$J$3</definedName>
    <definedName name="PREPARED_DATE">[83]Básico!$J$4</definedName>
    <definedName name="Pres_Res">#REF!</definedName>
    <definedName name="PRESUP_">#REF!</definedName>
    <definedName name="presup97">#REF!</definedName>
    <definedName name="Presupuesto">[84]AP!#REF!,[84]AP!#REF!,[84]AP!#REF!,[84]AP!#REF!</definedName>
    <definedName name="previs">#REF!</definedName>
    <definedName name="prevnorte">[49]PREVISIONES!#REF!</definedName>
    <definedName name="prevsur">[49]PREVISIONES!#REF!</definedName>
    <definedName name="PRICE">NA()</definedName>
    <definedName name="Prim_Dol_Fut_Compra">NA()</definedName>
    <definedName name="Prim_Dol_Fut_Ult">NA()</definedName>
    <definedName name="Prim_Dol_Fut_Venda">NA()</definedName>
    <definedName name="PrimCoup_table">NA()</definedName>
    <definedName name="primtbl">NA()</definedName>
    <definedName name="Princ">#REF!</definedName>
    <definedName name="principio">NA()</definedName>
    <definedName name="Print">NA()</definedName>
    <definedName name="print_1993">NA()</definedName>
    <definedName name="print_1994">NA()</definedName>
    <definedName name="print_1995">NA()</definedName>
    <definedName name="print_all">NA()</definedName>
    <definedName name="PRINT_AREA_MI">#REF!</definedName>
    <definedName name="Print_Area_MI_7">NA()</definedName>
    <definedName name="Print_Area_Reset">OFFSET(Full_Print,0,0,Last_Row)</definedName>
    <definedName name="print_final_act">NA()</definedName>
    <definedName name="print_final_est">NA()</definedName>
    <definedName name="print_finalest">NA()</definedName>
    <definedName name="PRINT_TITLES_MI">#REF!</definedName>
    <definedName name="PRINT_TITLES_MI_7">NA()</definedName>
    <definedName name="Print1">[168]!Print1</definedName>
    <definedName name="Print1_7">#N/A</definedName>
    <definedName name="Print2">[168]!Print2</definedName>
    <definedName name="Print2_7">#N/A</definedName>
    <definedName name="Printit">#REF!</definedName>
    <definedName name="PRIOR_DT">'[169]Interface Hub'!$C$12</definedName>
    <definedName name="Prior_or_Last">NA()</definedName>
    <definedName name="Prioridade1">NA()</definedName>
    <definedName name="Priority">NA()</definedName>
    <definedName name="PriorYr">NA()</definedName>
    <definedName name="Private">NA()</definedName>
    <definedName name="PRLA">'[34]Latin America'!$A$1:$U$52</definedName>
    <definedName name="PRMX">[34]Mexico!$A$1:$U$56</definedName>
    <definedName name="PRO" hidden="1">{"det (May)",#N/A,FALSE,"June";"sum (MAY YTD)",#N/A,FALSE,"June YTD"}</definedName>
    <definedName name="Probability">NA()</definedName>
    <definedName name="Proc">#REF!</definedName>
    <definedName name="Processos">NA()</definedName>
    <definedName name="PROD">NA()</definedName>
    <definedName name="produ">NA()</definedName>
    <definedName name="produccion">NA()</definedName>
    <definedName name="Producción">NA()</definedName>
    <definedName name="Production">#REF!</definedName>
    <definedName name="Producto">NA()</definedName>
    <definedName name="PRODUTIVIDADE">NA()</definedName>
    <definedName name="PRODUTIVIDADEQA">NA()</definedName>
    <definedName name="Proj_costs">NA()</definedName>
    <definedName name="projecftions">{0;0;0;0;1;#N/A;0.75;0.75;0.58;0.92;2;FALSE;FALSE;FALSE;FALSE;FALSE;#N/A;1;100;#N/A;#N/A;"";"&amp;L&amp;""Arial,Italic""&amp;8&amp;F Page &amp;P of &amp;N &amp;D &amp;T "}</definedName>
    <definedName name="project">{0;0;0;0;1;#N/A;0.75;0.75;0.58;0.63;2;FALSE;FALSE;FALSE;FALSE;FALSE;#N/A;1;98;#N/A;#N/A;"&amp;L&amp;7 LON-IBD1\DATA:GLOBAL\INDUSTRY\EMPLOYEE\HUBER\BROADWAY\&amp;F -- &amp;D, &amp;T -- Page &amp;P of &amp;N
&amp;10";"&amp;L&amp;""Arial,Italic""&amp;8&amp;F Page &amp;P of &amp;N &amp;D &amp;T "}</definedName>
    <definedName name="projections">NA()</definedName>
    <definedName name="Projeta?">NA()</definedName>
    <definedName name="Projetos" hidden="1">{#N/A,#N/A,FALSE,"ROTINA";#N/A,#N/A,FALSE,"ITENS";#N/A,#N/A,FALSE,"ACOMP"}</definedName>
    <definedName name="prome1">NA()</definedName>
    <definedName name="prome2">NA()</definedName>
    <definedName name="Promedio">'[85]Asiento de Ajuste'!$G$2</definedName>
    <definedName name="prometot">NA()</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rovjuicios">#REF!</definedName>
    <definedName name="proximo">NA()</definedName>
    <definedName name="proximo2">NA()</definedName>
    <definedName name="proximo3">NA()</definedName>
    <definedName name="proximo4">NA()</definedName>
    <definedName name="proximo5">NA()</definedName>
    <definedName name="proximo6">NA()</definedName>
    <definedName name="proximo7">NA()</definedName>
    <definedName name="proximo8">NA()</definedName>
    <definedName name="proximo9">NA()</definedName>
    <definedName name="PRPE">'[34]South Andina'!$A$1:$U$55</definedName>
    <definedName name="PRRP">'[34]River Plate HPC'!$A$1:$U$57</definedName>
    <definedName name="PRSUMM">#REF!</definedName>
    <definedName name="PRTCON">#REF!</definedName>
    <definedName name="PRTCON2">#REF!</definedName>
    <definedName name="PRTHEAD">#REF!</definedName>
    <definedName name="PRTMONTHLY">#REF!</definedName>
    <definedName name="PRTPUTTAKE">#REF!</definedName>
    <definedName name="PRTSUMMARY">#REF!</definedName>
    <definedName name="prueba">#REF!</definedName>
    <definedName name="PrUSbs95">NA()</definedName>
    <definedName name="PS_Test_de_Gastos" localSheetId="6">#REF!</definedName>
    <definedName name="PS_Test_de_Gastos" localSheetId="7">#REF!</definedName>
    <definedName name="PS_Test_de_Gastos">#REF!</definedName>
    <definedName name="PT">NA()</definedName>
    <definedName name="ptax_table">NA()</definedName>
    <definedName name="pto">pto</definedName>
    <definedName name="pulp" hidden="1">{#N/A,#N/A,FALSE,"Aging Summary";#N/A,#N/A,FALSE,"Ratio Analysis";#N/A,#N/A,FALSE,"Test 120 Day Accts";#N/A,#N/A,FALSE,"Tickmarks"}</definedName>
    <definedName name="puntajes">NA()</definedName>
    <definedName name="PUS">#REF!</definedName>
    <definedName name="pux">NA()</definedName>
    <definedName name="PwC">'[170]Libro Ventas 0710'!$AG$11:$AH$14</definedName>
    <definedName name="pwv">#REF!</definedName>
    <definedName name="PY_Accounts_Receivable" localSheetId="4">#REF!</definedName>
    <definedName name="PY_Accounts_Receivable">[17]Balance!$C$8</definedName>
    <definedName name="PY_Accounts_Receivable_7">#REF!</definedName>
    <definedName name="PY_Administration" localSheetId="4">#REF!</definedName>
    <definedName name="PY_Administration">#REF!</definedName>
    <definedName name="PY_Cash" localSheetId="4">#REF!</definedName>
    <definedName name="PY_Cash">[17]Balance!$C$6</definedName>
    <definedName name="PY_Cash_7">#REF!</definedName>
    <definedName name="PY_Cash_Div_Dec" localSheetId="4">#REF!</definedName>
    <definedName name="PY_Cash_Div_Dec">[98]Estado_Resultados!#REF!</definedName>
    <definedName name="PY_CASH_DIVIDENDS_DECLARED__per_common_share" localSheetId="4">#REF!</definedName>
    <definedName name="PY_CASH_DIVIDENDS_DECLARED__per_common_share">[98]Estado_Resultados!#REF!</definedName>
    <definedName name="PY_Common_Equity" localSheetId="4">#REF!</definedName>
    <definedName name="PY_Common_Equity">'[99]Balance General'!$D$35</definedName>
    <definedName name="PY_Cost_of_Sales" localSheetId="4">#REF!</definedName>
    <definedName name="PY_Cost_of_Sales">'[17]Estado de Resultados'!$C$7</definedName>
    <definedName name="PY_Cost_of_Sales_7">#REF!</definedName>
    <definedName name="PY_Current_Liabilities" localSheetId="4">#REF!</definedName>
    <definedName name="PY_Current_Liabilities">[17]Balance!$C$23</definedName>
    <definedName name="PY_Current_Liabilities_7">#REF!</definedName>
    <definedName name="PY_Depreciation" localSheetId="4">#REF!</definedName>
    <definedName name="PY_Depreciation">'[99]Estado de Resultados'!$E$16</definedName>
    <definedName name="PY_Disc._Ops." localSheetId="4">#REF!</definedName>
    <definedName name="PY_Disc._Ops.">'[99]Estado de Resultados'!$E$28</definedName>
    <definedName name="PY_Disc_allow">#REF!</definedName>
    <definedName name="PY_Disc_mnth">#REF!</definedName>
    <definedName name="PY_Disc_pd">#REF!</definedName>
    <definedName name="PY_Discounts">#REF!</definedName>
    <definedName name="PY_Earnings_per_share" localSheetId="4">#REF!</definedName>
    <definedName name="PY_Earnings_per_share">[98]Razones!#REF!</definedName>
    <definedName name="PY_Extraord." localSheetId="4">#REF!</definedName>
    <definedName name="PY_Extraord.">'[99]Estado de Resultados'!$E$32</definedName>
    <definedName name="PY_Gross_Profit" localSheetId="4">#REF!</definedName>
    <definedName name="PY_Gross_Profit">'[17]Estado de Resultados'!$C$9</definedName>
    <definedName name="PY_Gross_Profit_7">#REF!</definedName>
    <definedName name="PY_INC_AFT_TAX" localSheetId="4">#REF!</definedName>
    <definedName name="PY_INC_AFT_TAX">'[99]Estado de Resultados'!$E$26</definedName>
    <definedName name="PY_INC_BEF_EXTRAORD" localSheetId="4">#REF!</definedName>
    <definedName name="PY_INC_BEF_EXTRAORD">'[99]Estado de Resultados'!$E$30</definedName>
    <definedName name="PY_Inc_Bef_Tax" localSheetId="4">#REF!</definedName>
    <definedName name="PY_Inc_Bef_Tax">'[99]Estado de Resultados'!$E$22</definedName>
    <definedName name="PY_Intangible_Assets" localSheetId="4">#REF!</definedName>
    <definedName name="PY_Intangible_Assets">#REF!</definedName>
    <definedName name="PY_Interest_Expense" localSheetId="4">#REF!</definedName>
    <definedName name="PY_Interest_Expense">'[17]Estado de Resultados'!$C$18</definedName>
    <definedName name="PY_Interest_Expense_7">#REF!</definedName>
    <definedName name="PY_Inventory" localSheetId="4">#REF!</definedName>
    <definedName name="PY_Inventory">[17]Balance!$C$12</definedName>
    <definedName name="PY_Inventory_7">#REF!</definedName>
    <definedName name="PY_LIABIL_EQUITY" localSheetId="4">#REF!</definedName>
    <definedName name="PY_LIABIL_EQUITY">#REF!</definedName>
    <definedName name="PY_Long_term_Debt__excl_Dfd_Taxes" localSheetId="4">#REF!</definedName>
    <definedName name="PY_Long_term_Debt__excl_Dfd_Taxes">'[99]Balance General'!$D$29</definedName>
    <definedName name="PY_LT_Debt" localSheetId="4">#REF!</definedName>
    <definedName name="PY_LT_Debt">[17]Balance!$C$24</definedName>
    <definedName name="PY_LT_Debt_7">#REF!</definedName>
    <definedName name="PY_Market_Value_of_Equity" localSheetId="4">#REF!</definedName>
    <definedName name="PY_Market_Value_of_Equity">[98]Estado_Resultados!#REF!</definedName>
    <definedName name="PY_Marketable_Sec" localSheetId="4">#REF!</definedName>
    <definedName name="PY_Marketable_Sec">#REF!</definedName>
    <definedName name="PY_NET_INCOME" localSheetId="4">#REF!</definedName>
    <definedName name="PY_NET_INCOME">'[99]Estado de Resultados'!$E$34</definedName>
    <definedName name="PY_NET_PROFIT">#REF!</definedName>
    <definedName name="PY_NET_PROFIT_7">#REF!</definedName>
    <definedName name="PY_Net_Revenue" localSheetId="4">#REF!</definedName>
    <definedName name="PY_Net_Revenue">'[17]Estado de Resultados'!$C$6</definedName>
    <definedName name="PY_Net_Revenue_7">#REF!</definedName>
    <definedName name="PY_Operating_Inc" localSheetId="4">#REF!</definedName>
    <definedName name="PY_Operating_Inc">#REF!</definedName>
    <definedName name="PY_Operating_Income" localSheetId="4">#REF!</definedName>
    <definedName name="PY_Operating_Income">#REF!</definedName>
    <definedName name="PY_Operating_Income_7">#REF!</definedName>
    <definedName name="PY_Other_Curr_Assets" localSheetId="4">#REF!</definedName>
    <definedName name="PY_Other_Curr_Assets">#REF!</definedName>
    <definedName name="PY_Other_Exp" localSheetId="4">#REF!</definedName>
    <definedName name="PY_Other_Exp">#REF!</definedName>
    <definedName name="PY_Other_LT_Assets" localSheetId="4">#REF!</definedName>
    <definedName name="PY_Other_LT_Assets">#REF!</definedName>
    <definedName name="PY_Other_LT_Liabilities" localSheetId="4">#REF!</definedName>
    <definedName name="PY_Other_LT_Liabilities">#REF!</definedName>
    <definedName name="PY_Preferred_Stock" localSheetId="4">#REF!</definedName>
    <definedName name="PY_Preferred_Stock">#REF!</definedName>
    <definedName name="PY_QUICK_ASSETS" localSheetId="4">#REF!</definedName>
    <definedName name="PY_QUICK_ASSETS">[17]Balance!$C$10</definedName>
    <definedName name="PY_QUICK_ASSETS_7">#REF!</definedName>
    <definedName name="PY_Ret_allow">#REF!</definedName>
    <definedName name="PY_Ret_mnth">#REF!</definedName>
    <definedName name="PY_Ret_pd">#REF!</definedName>
    <definedName name="PY_Retained_Earnings" localSheetId="4">#REF!</definedName>
    <definedName name="PY_Retained_Earnings">#REF!</definedName>
    <definedName name="PY_Returns">#REF!</definedName>
    <definedName name="PY_Selling" localSheetId="4">#REF!</definedName>
    <definedName name="PY_Selling">#REF!</definedName>
    <definedName name="PY_Tangible_Assets" localSheetId="4">#REF!</definedName>
    <definedName name="PY_Tangible_Assets">#REF!</definedName>
    <definedName name="PY_Tangible_Net_Worth" localSheetId="4">#REF!</definedName>
    <definedName name="PY_Tangible_Net_Worth">'[17]Estado de Resultados'!$C$31</definedName>
    <definedName name="PY_Tangible_Net_Worth_7">#REF!</definedName>
    <definedName name="PY_Taxes" localSheetId="4">#REF!</definedName>
    <definedName name="PY_Taxes">'[99]Estado de Resultados'!$E$24</definedName>
    <definedName name="PY_TOTAL_ASSETS" localSheetId="4">#REF!</definedName>
    <definedName name="PY_TOTAL_ASSETS">[17]Balance!$C$21</definedName>
    <definedName name="PY_TOTAL_ASSETS_7">#REF!</definedName>
    <definedName name="PY_TOTAL_CURR_ASSETS" localSheetId="4">#REF!</definedName>
    <definedName name="PY_TOTAL_CURR_ASSETS">[17]Balance!$C$15</definedName>
    <definedName name="PY_TOTAL_CURR_ASSETS_7">#REF!</definedName>
    <definedName name="PY_TOTAL_DEBT" localSheetId="4">#REF!</definedName>
    <definedName name="PY_TOTAL_DEBT">[17]Balance!$C$27</definedName>
    <definedName name="PY_TOTAL_DEBT_7">#REF!</definedName>
    <definedName name="PY_TOTAL_EQUITY" localSheetId="4">#REF!</definedName>
    <definedName name="PY_TOTAL_EQUITY">[17]Balance!$C$33</definedName>
    <definedName name="PY_TOTAL_EQUITY_7">#REF!</definedName>
    <definedName name="PY_Trade_Payables" localSheetId="4">#REF!</definedName>
    <definedName name="PY_Trade_Payables">'[99]Balance General'!$D$27</definedName>
    <definedName name="PY_Weighted_Average" localSheetId="4">#REF!</definedName>
    <definedName name="PY_Weighted_Average">[98]Estado_Resultados!#REF!</definedName>
    <definedName name="PY_Working_Capital" localSheetId="4">#REF!</definedName>
    <definedName name="PY_Working_Capital">[98]Estado_Resultados!#REF!</definedName>
    <definedName name="PY_Year_Income_Statement" localSheetId="4">#REF!</definedName>
    <definedName name="PY_Year_Income_Statement">'[99]Estado de Resultados'!$E$3</definedName>
    <definedName name="PY2_Accounts_Receivable" localSheetId="4">#REF!</definedName>
    <definedName name="PY2_Accounts_Receivable">[17]Balance!$F$8</definedName>
    <definedName name="PY2_Accounts_Receivable_7">#REF!</definedName>
    <definedName name="PY2_Administration" localSheetId="4">#REF!</definedName>
    <definedName name="PY2_Administration">[98]Estado_Resultados!#REF!</definedName>
    <definedName name="PY2_Cash" localSheetId="4">#REF!</definedName>
    <definedName name="PY2_Cash">[17]Balance!$F$6</definedName>
    <definedName name="PY2_Cash_7">#REF!</definedName>
    <definedName name="PY2_Cash_Div_Dec" localSheetId="4">#REF!</definedName>
    <definedName name="PY2_Cash_Div_Dec">[98]Estado_Resultados!#REF!</definedName>
    <definedName name="PY2_CASH_DIVIDENDS_DECLARED__per_common_share" localSheetId="4">#REF!</definedName>
    <definedName name="PY2_CASH_DIVIDENDS_DECLARED__per_common_share">[98]Estado_Resultados!#REF!</definedName>
    <definedName name="PY2_Common_Equity" localSheetId="4">#REF!</definedName>
    <definedName name="PY2_Common_Equity">[98]Balance_General!#REF!</definedName>
    <definedName name="PY2_Cost_of_Sales" localSheetId="4">#REF!</definedName>
    <definedName name="PY2_Cost_of_Sales">[98]Estado_Resultados!#REF!</definedName>
    <definedName name="PY2_Current_Liabilities" localSheetId="4">#REF!</definedName>
    <definedName name="PY2_Current_Liabilities">[17]Balance!$F$23</definedName>
    <definedName name="PY2_Current_Liabilities_7">#REF!</definedName>
    <definedName name="PY2_Depreciation" localSheetId="4">#REF!</definedName>
    <definedName name="PY2_Depreciation">[98]Estado_Resultados!#REF!</definedName>
    <definedName name="PY2_Disc._Ops." localSheetId="4">#REF!</definedName>
    <definedName name="PY2_Disc._Ops.">'[99]Estado de Resultados'!$L$28</definedName>
    <definedName name="PY2_Earnings_per_share" localSheetId="4">#REF!</definedName>
    <definedName name="PY2_Earnings_per_share">[98]Razones!#REF!</definedName>
    <definedName name="PY2_Extraord." localSheetId="4">#REF!</definedName>
    <definedName name="PY2_Extraord.">'[99]Estado de Resultados'!$L$32</definedName>
    <definedName name="PY2_Gross_Profit" localSheetId="4">#REF!</definedName>
    <definedName name="PY2_Gross_Profit">'[17]Estado de Resultados'!$F$9</definedName>
    <definedName name="PY2_Gross_Profit_7">#REF!</definedName>
    <definedName name="PY2_INC_AFT_TAX" localSheetId="4">#REF!</definedName>
    <definedName name="PY2_INC_AFT_TAX">'[99]Estado de Resultados'!$L$26</definedName>
    <definedName name="PY2_INC_BEF_EXTRAORD" localSheetId="4">#REF!</definedName>
    <definedName name="PY2_INC_BEF_EXTRAORD">'[99]Estado de Resultados'!$L$30</definedName>
    <definedName name="PY2_Inc_Bef_Tax" localSheetId="4">#REF!</definedName>
    <definedName name="PY2_Inc_Bef_Tax">[98]Estado_Resultados!#REF!</definedName>
    <definedName name="PY2_Intangible_Assets" localSheetId="4">#REF!</definedName>
    <definedName name="PY2_Intangible_Assets">[98]Balance_General!#REF!</definedName>
    <definedName name="PY2_Interest_Expense" localSheetId="4">#REF!</definedName>
    <definedName name="PY2_Interest_Expense">'[17]Estado de Resultados'!$F$18</definedName>
    <definedName name="PY2_Interest_Expense_7">#REF!</definedName>
    <definedName name="PY2_Inventory" localSheetId="4">#REF!</definedName>
    <definedName name="PY2_Inventory">[17]Balance!$F$12</definedName>
    <definedName name="PY2_Inventory_7">#REF!</definedName>
    <definedName name="PY2_LIABIL_EQUITY" localSheetId="4">#REF!</definedName>
    <definedName name="PY2_LIABIL_EQUITY">[98]Balance_General!#REF!</definedName>
    <definedName name="PY2_Long_term_Debt__excl_Dfd_Taxes" localSheetId="4">#REF!</definedName>
    <definedName name="PY2_Long_term_Debt__excl_Dfd_Taxes">[98]Balance_General!#REF!</definedName>
    <definedName name="PY2_LT_Debt" localSheetId="4">#REF!</definedName>
    <definedName name="PY2_LT_Debt">[17]Balance!$F$24</definedName>
    <definedName name="PY2_LT_Debt_7">#REF!</definedName>
    <definedName name="PY2_Market_Value_of_Equity" localSheetId="4">#REF!</definedName>
    <definedName name="PY2_Market_Value_of_Equity">[98]Estado_Resultados!#REF!</definedName>
    <definedName name="PY2_Marketable_Sec" localSheetId="4">#REF!</definedName>
    <definedName name="PY2_Marketable_Sec">[98]Balance_General!#REF!</definedName>
    <definedName name="PY2_NET_INCOME" localSheetId="4">#REF!</definedName>
    <definedName name="PY2_NET_INCOME">'[99]Estado de Resultados'!$L$34</definedName>
    <definedName name="PY2_NET_PROFIT">'[17]Estado de Resultados'!$F$24</definedName>
    <definedName name="PY2_NET_PROFIT_7">#REF!</definedName>
    <definedName name="PY2_Net_Revenue" localSheetId="4">#REF!</definedName>
    <definedName name="PY2_Net_Revenue">'[17]Estado de Resultados'!$F$6</definedName>
    <definedName name="PY2_Net_Revenue_7">#REF!</definedName>
    <definedName name="PY2_Operating_Inc" localSheetId="4">#REF!</definedName>
    <definedName name="PY2_Operating_Inc">[98]Estado_Resultados!#REF!</definedName>
    <definedName name="PY2_Operating_Income" localSheetId="4">#REF!</definedName>
    <definedName name="PY2_Operating_Income">'[17]Estado de Resultados'!$F$16</definedName>
    <definedName name="PY2_Operating_Income_7">#REF!</definedName>
    <definedName name="PY2_Other_Curr_Assets" localSheetId="4">#REF!</definedName>
    <definedName name="PY2_Other_Curr_Assets">[98]Balance_General!#REF!</definedName>
    <definedName name="PY2_Other_Exp." localSheetId="4">#REF!</definedName>
    <definedName name="PY2_Other_Exp.">[98]Estado_Resultados!#REF!</definedName>
    <definedName name="PY2_Other_LT_Assets" localSheetId="4">#REF!</definedName>
    <definedName name="PY2_Other_LT_Assets">[98]Balance_General!#REF!</definedName>
    <definedName name="PY2_Other_LT_Liabilities" localSheetId="4">#REF!</definedName>
    <definedName name="PY2_Other_LT_Liabilities">[98]Balance_General!#REF!</definedName>
    <definedName name="PY2_Preferred_Stock" localSheetId="4">#REF!</definedName>
    <definedName name="PY2_Preferred_Stock">[98]Balance_General!#REF!</definedName>
    <definedName name="PY2_QUICK_ASSETS" localSheetId="4">#REF!</definedName>
    <definedName name="PY2_QUICK_ASSETS">[17]Balance!$F$10</definedName>
    <definedName name="PY2_QUICK_ASSETS_7">#REF!</definedName>
    <definedName name="PY2_Retained_Earnings" localSheetId="4">#REF!</definedName>
    <definedName name="PY2_Retained_Earnings">[98]Balance_General!#REF!</definedName>
    <definedName name="PY2_Selling" localSheetId="4">#REF!</definedName>
    <definedName name="PY2_Selling">[98]Estado_Resultados!#REF!</definedName>
    <definedName name="PY2_Tangible_Assets" localSheetId="4">#REF!</definedName>
    <definedName name="PY2_Tangible_Assets">[98]Balance_General!#REF!</definedName>
    <definedName name="PY2_Tangible_Net_Worth" localSheetId="4">#REF!</definedName>
    <definedName name="PY2_Tangible_Net_Worth">'[17]Estado de Resultados'!$F$31</definedName>
    <definedName name="PY2_Tangible_Net_Worth_7">#REF!</definedName>
    <definedName name="PY2_Taxes" localSheetId="4">#REF!</definedName>
    <definedName name="PY2_Taxes">[98]Estado_Resultados!#REF!</definedName>
    <definedName name="PY2_TOTAL_ASSETS" localSheetId="4">#REF!</definedName>
    <definedName name="PY2_TOTAL_ASSETS">[17]Balance!$F$21</definedName>
    <definedName name="PY2_TOTAL_ASSETS_7">#REF!</definedName>
    <definedName name="PY2_TOTAL_CURR_ASSETS" localSheetId="4">#REF!</definedName>
    <definedName name="PY2_TOTAL_CURR_ASSETS">[17]Balance!$F$15</definedName>
    <definedName name="PY2_TOTAL_CURR_ASSETS_7">#REF!</definedName>
    <definedName name="PY2_TOTAL_DEBT" localSheetId="4">#REF!</definedName>
    <definedName name="PY2_TOTAL_DEBT">[17]Balance!$F$27</definedName>
    <definedName name="PY2_TOTAL_DEBT_7">#REF!</definedName>
    <definedName name="PY2_TOTAL_EQUITY" localSheetId="4">#REF!</definedName>
    <definedName name="PY2_TOTAL_EQUITY">[17]Balance!$F$33</definedName>
    <definedName name="PY2_TOTAL_EQUITY_7">#REF!</definedName>
    <definedName name="PY2_Trade_Payables" localSheetId="4">#REF!</definedName>
    <definedName name="PY2_Trade_Payables">[98]Balance_General!#REF!</definedName>
    <definedName name="PY2_Weighted_Average" localSheetId="4">#REF!</definedName>
    <definedName name="PY2_Weighted_Average">[98]Estado_Resultados!#REF!</definedName>
    <definedName name="PY2_Working_Capital" localSheetId="4">#REF!</definedName>
    <definedName name="PY2_Working_Capital">[98]Estado_Resultados!#REF!</definedName>
    <definedName name="PY2_Year_Income_Statement" localSheetId="4">#REF!</definedName>
    <definedName name="PY2_Year_Income_Statement">[98]Estado_Resultados!#REF!</definedName>
    <definedName name="PY3_Accounts_Receivable" localSheetId="4">#REF!</definedName>
    <definedName name="PY3_Accounts_Receivable">'[99]Balance General'!$K$10</definedName>
    <definedName name="PY3_Administration" localSheetId="4">#REF!</definedName>
    <definedName name="PY3_Administration">'[99]Estado de Resultados'!$N$13</definedName>
    <definedName name="PY3_Cash" localSheetId="4">#REF!</definedName>
    <definedName name="PY3_Cash">'[99]Balance General'!$K$8</definedName>
    <definedName name="PY3_Common_Equity" localSheetId="4">#REF!</definedName>
    <definedName name="PY3_Common_Equity">'[99]Balance General'!$K$35</definedName>
    <definedName name="PY3_Cost_of_Sales" localSheetId="4">#REF!</definedName>
    <definedName name="PY3_Cost_of_Sales">'[99]Estado de Resultados'!$N$9</definedName>
    <definedName name="PY3_Current_Liabilities" localSheetId="4">#REF!</definedName>
    <definedName name="PY3_Current_Liabilities">'[99]Balance General'!$K$28</definedName>
    <definedName name="PY3_Depreciation" localSheetId="4">#REF!</definedName>
    <definedName name="PY3_Depreciation">'[99]Estado de Resultados'!$N$16</definedName>
    <definedName name="PY3_Disc._Ops." localSheetId="4">#REF!</definedName>
    <definedName name="PY3_Disc._Ops.">'[99]Estado de Resultados'!$N$28</definedName>
    <definedName name="PY3_Extraord." localSheetId="4">#REF!</definedName>
    <definedName name="PY3_Extraord.">'[99]Estado de Resultados'!$N$32</definedName>
    <definedName name="PY3_Gross_Profit" localSheetId="4">#REF!</definedName>
    <definedName name="PY3_Gross_Profit">'[99]Estado de Resultados'!$N$11</definedName>
    <definedName name="PY3_INC_AFT_TAX" localSheetId="4">#REF!</definedName>
    <definedName name="PY3_INC_AFT_TAX">'[99]Estado de Resultados'!$N$26</definedName>
    <definedName name="PY3_INC_BEF_EXTRAORD" localSheetId="4">#REF!</definedName>
    <definedName name="PY3_INC_BEF_EXTRAORD">'[99]Estado de Resultados'!$N$30</definedName>
    <definedName name="PY3_Inc_Bef_Tax" localSheetId="4">#REF!</definedName>
    <definedName name="PY3_Inc_Bef_Tax">'[99]Estado de Resultados'!$N$22</definedName>
    <definedName name="PY3_Intangible_Assets" localSheetId="4">#REF!</definedName>
    <definedName name="PY3_Intangible_Assets">#REF!</definedName>
    <definedName name="PY3_Interest_Expense" localSheetId="4">#REF!</definedName>
    <definedName name="PY3_Interest_Expense">'[99]Estado de Resultados'!$N$20</definedName>
    <definedName name="PY3_Inventory" localSheetId="4">#REF!</definedName>
    <definedName name="PY3_Inventory">'[99]Balance General'!$K$14</definedName>
    <definedName name="PY3_LIABIL_EQUITY" localSheetId="4">#REF!</definedName>
    <definedName name="PY3_LIABIL_EQUITY">'[99]Balance General'!$K$40</definedName>
    <definedName name="PY3_Long_term_Debt__excl_Dfd_Taxes" localSheetId="4">#REF!</definedName>
    <definedName name="PY3_Long_term_Debt__excl_Dfd_Taxes">'[99]Balance General'!$K$29</definedName>
    <definedName name="PY3_Marketable_Sec" localSheetId="4">#REF!</definedName>
    <definedName name="PY3_Marketable_Sec">#REF!</definedName>
    <definedName name="PY3_NET_INCOME" localSheetId="4">#REF!</definedName>
    <definedName name="PY3_NET_INCOME">'[99]Estado de Resultados'!$N$34</definedName>
    <definedName name="PY3_Net_Revenue" localSheetId="4">#REF!</definedName>
    <definedName name="PY3_Net_Revenue">'[99]Estado de Resultados'!$N$8</definedName>
    <definedName name="PY3_Operating_Inc" localSheetId="4">#REF!</definedName>
    <definedName name="PY3_Operating_Inc">'[99]Estado de Resultados'!$N$18</definedName>
    <definedName name="PY3_Other_Curr_Assets" localSheetId="4">#REF!</definedName>
    <definedName name="PY3_Other_Curr_Assets">#REF!</definedName>
    <definedName name="PY3_Other_Exp." localSheetId="4">#REF!</definedName>
    <definedName name="PY3_Other_Exp.">'[99]Estado de Resultados'!$N$15</definedName>
    <definedName name="PY3_Other_LT_Assets" localSheetId="4">#REF!</definedName>
    <definedName name="PY3_Other_LT_Assets">#REF!</definedName>
    <definedName name="PY3_Other_LT_Liabilities" localSheetId="4">#REF!</definedName>
    <definedName name="PY3_Other_LT_Liabilities">#REF!</definedName>
    <definedName name="PY3_Preferred_Stock" localSheetId="4">#REF!</definedName>
    <definedName name="PY3_Preferred_Stock">#REF!</definedName>
    <definedName name="PY3_QUICK_ASSETS" localSheetId="4">#REF!</definedName>
    <definedName name="PY3_QUICK_ASSETS">'[99]Balance General'!$K$12</definedName>
    <definedName name="PY3_Retained_Earnings" localSheetId="4">#REF!</definedName>
    <definedName name="PY3_Retained_Earnings">#REF!</definedName>
    <definedName name="PY3_Selling" localSheetId="4">#REF!</definedName>
    <definedName name="PY3_Selling">'[99]Estado de Resultados'!$N$14</definedName>
    <definedName name="PY3_Tangible_Assets" localSheetId="4">#REF!</definedName>
    <definedName name="PY3_Tangible_Assets">#REF!</definedName>
    <definedName name="PY3_Taxes" localSheetId="4">#REF!</definedName>
    <definedName name="PY3_Taxes">'[99]Estado de Resultados'!$N$24</definedName>
    <definedName name="PY3_TOTAL_ASSETS" localSheetId="4">#REF!</definedName>
    <definedName name="PY3_TOTAL_ASSETS">'[99]Balance General'!$K$25</definedName>
    <definedName name="PY3_TOTAL_CURR_ASSETS" localSheetId="4">#REF!</definedName>
    <definedName name="PY3_TOTAL_CURR_ASSETS">'[99]Balance General'!$K$18</definedName>
    <definedName name="PY3_TOTAL_DEBT" localSheetId="4">#REF!</definedName>
    <definedName name="PY3_TOTAL_DEBT">'[99]Balance General'!$K$32</definedName>
    <definedName name="PY3_TOTAL_EQUITY" localSheetId="4">#REF!</definedName>
    <definedName name="PY3_TOTAL_EQUITY">'[99]Balance General'!$K$38</definedName>
    <definedName name="PY3_Trade_Payables" localSheetId="4">#REF!</definedName>
    <definedName name="PY3_Trade_Payables">'[99]Balance General'!$K$27</definedName>
    <definedName name="PY3_Year_Income_Statement" localSheetId="4">#REF!</definedName>
    <definedName name="PY3_Year_Income_Statement">'[99]Estado de Resultados'!$N$3</definedName>
    <definedName name="PY4_Accounts_Receivable" localSheetId="4">#REF!</definedName>
    <definedName name="PY4_Accounts_Receivable">'[99]Balance General'!$L$10</definedName>
    <definedName name="PY4_Administration" localSheetId="4">#REF!</definedName>
    <definedName name="PY4_Administration">'[99]Estado de Resultados'!$P$13</definedName>
    <definedName name="PY4_Cash" localSheetId="4">#REF!</definedName>
    <definedName name="PY4_Cash">'[99]Balance General'!$L$8</definedName>
    <definedName name="PY4_Common_Equity" localSheetId="4">#REF!</definedName>
    <definedName name="PY4_Common_Equity">'[99]Balance General'!$L$35</definedName>
    <definedName name="PY4_Cost_of_Sales" localSheetId="4">#REF!</definedName>
    <definedName name="PY4_Cost_of_Sales">'[99]Estado de Resultados'!$P$9</definedName>
    <definedName name="PY4_Current_Liabilities" localSheetId="4">#REF!</definedName>
    <definedName name="PY4_Current_Liabilities">'[99]Balance General'!$L$28</definedName>
    <definedName name="PY4_Depreciation" localSheetId="4">#REF!</definedName>
    <definedName name="PY4_Depreciation">'[99]Estado de Resultados'!$P$16</definedName>
    <definedName name="PY4_Disc._Ops." localSheetId="4">#REF!</definedName>
    <definedName name="PY4_Disc._Ops.">'[99]Estado de Resultados'!$P$28</definedName>
    <definedName name="PY4_Extraord." localSheetId="4">#REF!</definedName>
    <definedName name="PY4_Extraord.">'[99]Estado de Resultados'!$P$32</definedName>
    <definedName name="PY4_Gross_Profit" localSheetId="4">#REF!</definedName>
    <definedName name="PY4_Gross_Profit">'[99]Estado de Resultados'!$P$11</definedName>
    <definedName name="PY4_INC_AFT_TAX" localSheetId="4">#REF!</definedName>
    <definedName name="PY4_INC_AFT_TAX">'[99]Estado de Resultados'!$P$26</definedName>
    <definedName name="PY4_INC_BEF_EXTRAORD" localSheetId="4">#REF!</definedName>
    <definedName name="PY4_INC_BEF_EXTRAORD">'[99]Estado de Resultados'!$P$30</definedName>
    <definedName name="PY4_Inc_Bef_Tax" localSheetId="4">#REF!</definedName>
    <definedName name="PY4_Inc_Bef_Tax">'[99]Estado de Resultados'!$P$22</definedName>
    <definedName name="PY4_Intangible_Assets" localSheetId="4">#REF!</definedName>
    <definedName name="PY4_Intangible_Assets">#REF!</definedName>
    <definedName name="PY4_Interest_Expense" localSheetId="4">#REF!</definedName>
    <definedName name="PY4_Interest_Expense">'[99]Estado de Resultados'!$P$20</definedName>
    <definedName name="PY4_Inventory" localSheetId="4">#REF!</definedName>
    <definedName name="PY4_Inventory">'[99]Balance General'!$L$14</definedName>
    <definedName name="PY4_LIABIL_EQUITY" localSheetId="4">#REF!</definedName>
    <definedName name="PY4_LIABIL_EQUITY">'[99]Balance General'!$L$40</definedName>
    <definedName name="PY4_Long_term_Debt__excl_Dfd_Taxes" localSheetId="4">#REF!</definedName>
    <definedName name="PY4_Long_term_Debt__excl_Dfd_Taxes">'[99]Balance General'!$L$29</definedName>
    <definedName name="PY4_Marketable_Sec" localSheetId="4">#REF!</definedName>
    <definedName name="PY4_Marketable_Sec">#REF!</definedName>
    <definedName name="PY4_NET_INCOME" localSheetId="4">#REF!</definedName>
    <definedName name="PY4_NET_INCOME">'[99]Estado de Resultados'!$P$34</definedName>
    <definedName name="PY4_Net_Revenue" localSheetId="4">#REF!</definedName>
    <definedName name="PY4_Net_Revenue">'[99]Estado de Resultados'!$P$8</definedName>
    <definedName name="PY4_Operating_Inc" localSheetId="4">#REF!</definedName>
    <definedName name="PY4_Operating_Inc">'[99]Estado de Resultados'!$P$18</definedName>
    <definedName name="PY4_Other_Cur_Assets" localSheetId="4">#REF!</definedName>
    <definedName name="PY4_Other_Cur_Assets">#REF!</definedName>
    <definedName name="PY4_Other_Exp." localSheetId="4">#REF!</definedName>
    <definedName name="PY4_Other_Exp.">'[99]Estado de Resultados'!$P$15</definedName>
    <definedName name="PY4_Other_LT_Assets" localSheetId="4">#REF!</definedName>
    <definedName name="PY4_Other_LT_Assets">#REF!</definedName>
    <definedName name="PY4_Other_LT_Liabilities" localSheetId="4">#REF!</definedName>
    <definedName name="PY4_Other_LT_Liabilities">#REF!</definedName>
    <definedName name="PY4_Preferred_Stock" localSheetId="4">#REF!</definedName>
    <definedName name="PY4_Preferred_Stock">#REF!</definedName>
    <definedName name="PY4_QUICK_ASSETS" localSheetId="4">#REF!</definedName>
    <definedName name="PY4_QUICK_ASSETS">'[99]Balance General'!$L$12</definedName>
    <definedName name="PY4_Retained_Earnings" localSheetId="4">#REF!</definedName>
    <definedName name="PY4_Retained_Earnings">#REF!</definedName>
    <definedName name="PY4_Selling" localSheetId="4">#REF!</definedName>
    <definedName name="PY4_Selling">'[99]Estado de Resultados'!$P$14</definedName>
    <definedName name="PY4_Tangible_Assets" localSheetId="4">#REF!</definedName>
    <definedName name="PY4_Tangible_Assets">#REF!</definedName>
    <definedName name="PY4_Taxes" localSheetId="4">#REF!</definedName>
    <definedName name="PY4_Taxes">'[99]Estado de Resultados'!$P$24</definedName>
    <definedName name="PY4_TOTAL_ASSETS" localSheetId="4">#REF!</definedName>
    <definedName name="PY4_TOTAL_ASSETS">'[99]Balance General'!$L$25</definedName>
    <definedName name="PY4_TOTAL_CURR_ASSETS" localSheetId="4">#REF!</definedName>
    <definedName name="PY4_TOTAL_CURR_ASSETS">'[99]Balance General'!$L$18</definedName>
    <definedName name="PY4_TOTAL_DEBT" localSheetId="4">#REF!</definedName>
    <definedName name="PY4_TOTAL_DEBT">'[99]Balance General'!$L$32</definedName>
    <definedName name="PY4_TOTAL_EQUITY" localSheetId="4">#REF!</definedName>
    <definedName name="PY4_TOTAL_EQUITY">'[99]Balance General'!$L$38</definedName>
    <definedName name="PY4_Trade_Payables" localSheetId="4">#REF!</definedName>
    <definedName name="PY4_Trade_Payables">'[99]Balance General'!$L$27</definedName>
    <definedName name="PY4_Year_Income_Statement" localSheetId="4">#REF!</definedName>
    <definedName name="PY4_Year_Income_Statement">'[99]Estado de Resultados'!$P$3</definedName>
    <definedName name="PY5_Accounts_Receivable" localSheetId="4">#REF!</definedName>
    <definedName name="PY5_Accounts_Receivable">#REF!</definedName>
    <definedName name="PY5_Administration" localSheetId="4">#REF!</definedName>
    <definedName name="PY5_Administration">'[99]Estado de Resultados'!$R$13</definedName>
    <definedName name="PY5_Cash" localSheetId="4">#REF!</definedName>
    <definedName name="PY5_Cash">'[99]Balance General'!$M$8</definedName>
    <definedName name="PY5_Common_Equity" localSheetId="4">#REF!</definedName>
    <definedName name="PY5_Common_Equity">'[99]Balance General'!$M$35</definedName>
    <definedName name="PY5_Cost_of_Sales" localSheetId="4">#REF!</definedName>
    <definedName name="PY5_Cost_of_Sales">'[99]Estado de Resultados'!$R$9</definedName>
    <definedName name="PY5_Current_Liabilities" localSheetId="4">#REF!</definedName>
    <definedName name="PY5_Current_Liabilities">'[99]Balance General'!$M$28</definedName>
    <definedName name="PY5_Depreciation" localSheetId="4">#REF!</definedName>
    <definedName name="PY5_Depreciation">'[99]Estado de Resultados'!$R$16</definedName>
    <definedName name="PY5_Disc._Ops." localSheetId="4">#REF!</definedName>
    <definedName name="PY5_Disc._Ops.">'[99]Estado de Resultados'!$R$28</definedName>
    <definedName name="PY5_Extraord." localSheetId="4">#REF!</definedName>
    <definedName name="PY5_Extraord.">'[99]Estado de Resultados'!$R$32</definedName>
    <definedName name="PY5_Gross_Profit" localSheetId="4">#REF!</definedName>
    <definedName name="PY5_Gross_Profit">'[99]Estado de Resultados'!$R$11</definedName>
    <definedName name="PY5_INC_AFT_TAX" localSheetId="4">#REF!</definedName>
    <definedName name="PY5_INC_AFT_TAX">'[99]Estado de Resultados'!$R$26</definedName>
    <definedName name="PY5_INC_BEF_EXTRAORD" localSheetId="4">#REF!</definedName>
    <definedName name="PY5_INC_BEF_EXTRAORD">'[99]Estado de Resultados'!$R$30</definedName>
    <definedName name="PY5_Inc_Bef_Tax" localSheetId="4">#REF!</definedName>
    <definedName name="PY5_Inc_Bef_Tax">'[99]Estado de Resultados'!$R$22</definedName>
    <definedName name="PY5_Intangible_Assets" localSheetId="4">#REF!</definedName>
    <definedName name="PY5_Intangible_Assets">#REF!</definedName>
    <definedName name="PY5_Interest_Expense" localSheetId="4">#REF!</definedName>
    <definedName name="PY5_Interest_Expense">'[99]Estado de Resultados'!$R$20</definedName>
    <definedName name="PY5_Inventory" localSheetId="4">#REF!</definedName>
    <definedName name="PY5_Inventory">#REF!</definedName>
    <definedName name="PY5_LIABIL_EQUITY" localSheetId="4">#REF!</definedName>
    <definedName name="PY5_LIABIL_EQUITY">'[99]Balance General'!$M$40</definedName>
    <definedName name="PY5_Long_term_Debt__excl_Dfd_Taxes" localSheetId="4">#REF!</definedName>
    <definedName name="PY5_Long_term_Debt__excl_Dfd_Taxes">'[99]Balance General'!$M$29</definedName>
    <definedName name="PY5_Marketable_Sec" localSheetId="4">#REF!</definedName>
    <definedName name="PY5_Marketable_Sec">#REF!</definedName>
    <definedName name="PY5_NET_INCOME" localSheetId="4">#REF!</definedName>
    <definedName name="PY5_NET_INCOME">'[99]Estado de Resultados'!$R$34</definedName>
    <definedName name="PY5_Net_Revenue" localSheetId="4">#REF!</definedName>
    <definedName name="PY5_Net_Revenue">'[99]Estado de Resultados'!$R$8</definedName>
    <definedName name="PY5_Operating_Inc" localSheetId="4">#REF!</definedName>
    <definedName name="PY5_Operating_Inc">'[99]Estado de Resultados'!$R$18</definedName>
    <definedName name="PY5_Other_Curr_Assets" localSheetId="4">#REF!</definedName>
    <definedName name="PY5_Other_Curr_Assets">#REF!</definedName>
    <definedName name="PY5_Other_Exp." localSheetId="4">#REF!</definedName>
    <definedName name="PY5_Other_Exp.">'[99]Estado de Resultados'!$R$15</definedName>
    <definedName name="PY5_Other_LT_Assets" localSheetId="4">#REF!</definedName>
    <definedName name="PY5_Other_LT_Assets">#REF!</definedName>
    <definedName name="PY5_Other_LT_Liabilities" localSheetId="4">#REF!</definedName>
    <definedName name="PY5_Other_LT_Liabilities">#REF!</definedName>
    <definedName name="PY5_Preferred_Stock" localSheetId="4">#REF!</definedName>
    <definedName name="PY5_Preferred_Stock">#REF!</definedName>
    <definedName name="PY5_QUICK_ASSETS" localSheetId="4">#REF!</definedName>
    <definedName name="PY5_QUICK_ASSETS">'[99]Balance General'!$M$12</definedName>
    <definedName name="PY5_Retained_Earnings" localSheetId="4">#REF!</definedName>
    <definedName name="PY5_Retained_Earnings">#REF!</definedName>
    <definedName name="PY5_Selling" localSheetId="4">#REF!</definedName>
    <definedName name="PY5_Selling">'[99]Estado de Resultados'!$R$14</definedName>
    <definedName name="PY5_Tangible_Assets" localSheetId="4">#REF!</definedName>
    <definedName name="PY5_Tangible_Assets">#REF!</definedName>
    <definedName name="PY5_Taxes" localSheetId="4">#REF!</definedName>
    <definedName name="PY5_Taxes">'[99]Estado de Resultados'!$R$24</definedName>
    <definedName name="PY5_TOTAL_ASSETS" localSheetId="4">#REF!</definedName>
    <definedName name="PY5_TOTAL_ASSETS">'[99]Balance General'!$M$25</definedName>
    <definedName name="PY5_TOTAL_CURR_ASSETS" localSheetId="4">#REF!</definedName>
    <definedName name="PY5_TOTAL_CURR_ASSETS">'[99]Balance General'!$M$18</definedName>
    <definedName name="PY5_TOTAL_DEBT" localSheetId="4">#REF!</definedName>
    <definedName name="PY5_TOTAL_DEBT">'[99]Balance General'!$M$32</definedName>
    <definedName name="PY5_TOTAL_EQUITY" localSheetId="4">#REF!</definedName>
    <definedName name="PY5_TOTAL_EQUITY">'[99]Balance General'!$M$38</definedName>
    <definedName name="PY5_Trade_Payables" localSheetId="4">#REF!</definedName>
    <definedName name="PY5_Trade_Payables">'[99]Balance General'!$M$27</definedName>
    <definedName name="PY5_Year_Income_Statement" localSheetId="4">#REF!</definedName>
    <definedName name="PY5_Year_Income_Statement">'[99]Estado de Resultados'!$R$3</definedName>
    <definedName name="Q">NA()</definedName>
    <definedName name="Q_">#REF!</definedName>
    <definedName name="Q_ConsTratAgua">#REF!</definedName>
    <definedName name="qawqw" hidden="1">{"CAP VOL",#N/A,FALSE,"CAPITAL";"CAP VAR",#N/A,FALSE,"CAPITAL";"CAP FIJ",#N/A,FALSE,"CAPITAL";"CAP CONS",#N/A,FALSE,"CAPITAL";"CAP DATA",#N/A,FALSE,"CAPITAL"}</definedName>
    <definedName name="QGPL_CLTESLB">#REF!</definedName>
    <definedName name="qqq" hidden="1">{#N/A,#N/A,FALSE,"FIN AÑO"}</definedName>
    <definedName name="QUALIDADADEQA">NA()</definedName>
    <definedName name="QUALIDADE">NA()</definedName>
    <definedName name="quarter" localSheetId="4">#REF!</definedName>
    <definedName name="quarter">#REF!</definedName>
    <definedName name="Question14">[171]Guidance!#REF!</definedName>
    <definedName name="QUETZAL">#REF!</definedName>
    <definedName name="Quilmes">NA()</definedName>
    <definedName name="qwe">NA()</definedName>
    <definedName name="R_">#REF!</definedName>
    <definedName name="R_1">#REF!</definedName>
    <definedName name="R_10">#REF!</definedName>
    <definedName name="R_11">#REF!</definedName>
    <definedName name="R_12">#REF!</definedName>
    <definedName name="R_13">#REF!</definedName>
    <definedName name="R_14">#REF!</definedName>
    <definedName name="R_15">#REF!</definedName>
    <definedName name="R_16">#REF!</definedName>
    <definedName name="R_2">#REF!</definedName>
    <definedName name="R_3">#REF!</definedName>
    <definedName name="R_4">#REF!</definedName>
    <definedName name="R_5">#REF!</definedName>
    <definedName name="R_6">#REF!</definedName>
    <definedName name="R_7">#REF!</definedName>
    <definedName name="R_8">#REF!</definedName>
    <definedName name="R_9">#REF!</definedName>
    <definedName name="R_CeCo">#REF!</definedName>
    <definedName name="R_CtasBal1">#REF!</definedName>
    <definedName name="R_CtasBal2">#REF!</definedName>
    <definedName name="R_CtasBal3">#REF!</definedName>
    <definedName name="R_CtasBal4">#REF!</definedName>
    <definedName name="R_CtasImagen">#REF!</definedName>
    <definedName name="R_Cuentas">#REF!</definedName>
    <definedName name="R_Factor" localSheetId="4">#REF!</definedName>
    <definedName name="R_Factor">#REF!</definedName>
    <definedName name="R_Factor_AR_Balance">#REF!</definedName>
    <definedName name="R_Factor_SRD">#REF!</definedName>
    <definedName name="r_printfunction">NA()</definedName>
    <definedName name="R_TCCC">#REF!</definedName>
    <definedName name="Radius">NA()</definedName>
    <definedName name="RadiusA">NA()</definedName>
    <definedName name="RadiusB">NA()</definedName>
    <definedName name="RANGO">#REF!</definedName>
    <definedName name="Rango_LPT">NA()</definedName>
    <definedName name="RANGO_TOTAL_TRANSF">[168]RESUMEN!$A:$IV</definedName>
    <definedName name="RANGO_TOTAL_TRANSF_7">NA()</definedName>
    <definedName name="RANGO1">#REF!</definedName>
    <definedName name="RANGO2">#N/A</definedName>
    <definedName name="rangodatosdatos">NA()</definedName>
    <definedName name="RANSWAP">NA()</definedName>
    <definedName name="rate1">'[172]FX Rates'!$F$51</definedName>
    <definedName name="rate2">'[172]FX Rates'!$G$51</definedName>
    <definedName name="rate3">'[172]FX Rates'!$H$51</definedName>
    <definedName name="rate4">'[172]FX Rates'!$I$51</definedName>
    <definedName name="rate5">'[172]FX Rates'!$J$51</definedName>
    <definedName name="rate6">'[172]FX Rates'!$K$51</definedName>
    <definedName name="rate7">'[173]FX Rates'!$L$51</definedName>
    <definedName name="RateINR">'[174]P&amp;L summary'!$A$1</definedName>
    <definedName name="RateRMB">'[175]P&amp;L summary'!$A$1</definedName>
    <definedName name="RATES">'[33]1E info'!#REF!</definedName>
    <definedName name="Ratios">[65]Balance!$B$6</definedName>
    <definedName name="rawdata">#REF!</definedName>
    <definedName name="rawdata2">#REF!</definedName>
    <definedName name="RawHeader">#REF!</definedName>
    <definedName name="RAWMAT01">NA()</definedName>
    <definedName name="RAWMATLE">NA()</definedName>
    <definedName name="rdos">'[111]BG Armado'!#REF!</definedName>
    <definedName name="RE">[1]Tartan!#REF!</definedName>
    <definedName name="real">NA()</definedName>
    <definedName name="REAL_RATE">NA()</definedName>
    <definedName name="REASON">NA()</definedName>
    <definedName name="Recife">NA()</definedName>
    <definedName name="Recife1">NA()</definedName>
    <definedName name="RecifeAcumulado">NA()</definedName>
    <definedName name="RecifeAcumulado1">NA()</definedName>
    <definedName name="REDUCE">'[33]1E info'!#REF!</definedName>
    <definedName name="reeeee">{0;0;0;0;1;#N/A;0.354330708661417;0.354330708661417;0.590551181102362;0.590551181102362;2;TRUE;FALSE;FALSE;FALSE;FALSE;#N/A;1;#N/A;1;1;"";""}</definedName>
    <definedName name="reer" hidden="1">{"Cons_Occ_Lar",#N/A,FALSE,"márgenes";"Cen_met",#N/A,FALSE,"márgenes";"Ori_pl",#N/A,FALSE,"márgenes"}</definedName>
    <definedName name="REF">NA()</definedName>
    <definedName name="Ref_1">#REF!</definedName>
    <definedName name="Ref_2">#REF!</definedName>
    <definedName name="Ref_3">#REF!</definedName>
    <definedName name="Ref_4">#REF!</definedName>
    <definedName name="Ref_5">#REF!</definedName>
    <definedName name="Ref_6">#REF!</definedName>
    <definedName name="Ref_7">#REF!</definedName>
    <definedName name="ReferenceM">NA()</definedName>
    <definedName name="region">NA()</definedName>
    <definedName name="Region1">NA()</definedName>
    <definedName name="Reimbursement">"Remboursement"</definedName>
    <definedName name="Relação">NA()</definedName>
    <definedName name="RENDMAXTR">#REF!</definedName>
    <definedName name="RENDMEDTR">#REF!</definedName>
    <definedName name="RENDMINTR">#REF!</definedName>
    <definedName name="RENT">#REF!</definedName>
    <definedName name="RENT1">#REF!</definedName>
    <definedName name="RENT2">#REF!</definedName>
    <definedName name="RENTAL">#REF!</definedName>
    <definedName name="RENTAL1">#REF!</definedName>
    <definedName name="Rentas">#REF!</definedName>
    <definedName name="RENTG">#REF!</definedName>
    <definedName name="RENTS1">#REF!</definedName>
    <definedName name="RENTS2">#REF!</definedName>
    <definedName name="RENTT">#REF!</definedName>
    <definedName name="rep">[39]forecast!$B$961:$V$1005</definedName>
    <definedName name="REPORT">#REF!</definedName>
    <definedName name="report_type">NA()</definedName>
    <definedName name="Report_Version_3">"A1"</definedName>
    <definedName name="Report_Version_4">"A1"</definedName>
    <definedName name="Reporting_unit">#REF!</definedName>
    <definedName name="ReportVersion">NA()</definedName>
    <definedName name="RES">#REF!</definedName>
    <definedName name="Res173Balance">'[176]Res.173 Balance'!#REF!</definedName>
    <definedName name="Res173C.Result">'[176]Res.173 Cuadro Res'!#REF!</definedName>
    <definedName name="rescoring">#REF!</definedName>
    <definedName name="Residual_difference">#REF!</definedName>
    <definedName name="resultado">NA()</definedName>
    <definedName name="RESULTS_DATA">NA()</definedName>
    <definedName name="Resumen">#REF!</definedName>
    <definedName name="Ret">'[33]1E info'!#REF!</definedName>
    <definedName name="Ret_Allowance">#REF!</definedName>
    <definedName name="RETCOMP">[170]RetencComp!$N$20</definedName>
    <definedName name="Retenciones">'[141]513-53583'!#REF!</definedName>
    <definedName name="REUMEN">'[177]Cos-nue'!#REF!</definedName>
    <definedName name="Revenue">NA()</definedName>
    <definedName name="Revolver_Interest">NA()</definedName>
    <definedName name="RevSens">NA()</definedName>
    <definedName name="rewrwe" hidden="1">{"CAP VOL",#N/A,FALSE,"CAPITAL";"CAP VAR",#N/A,FALSE,"CAPITAL";"CAP FIJ",#N/A,FALSE,"CAPITAL";"CAP CONS",#N/A,FALSE,"CAPITAL";"CAP DATA",#N/A,FALSE,"CAPITAL"}</definedName>
    <definedName name="rewwrwr" hidden="1">{#N/A,"Carabeer",FALSE,"Dscto.";#N/A,"Disbracentro",FALSE,"Dscto.";#N/A,"Río Beer",FALSE,"Dscto.";#N/A,"Andes",FALSE,"Dscto."}</definedName>
    <definedName name="rfiuogft" hidden="1">{"04-12brpr",#N/A,FALSE,"Total jan-dec";"05brpr",#N/A,FALSE,"Total jan-dec";"07brpr",#N/A,FALSE,"Total jan-dec";"01-12absdet",#N/A,FALSE,"Total jan-dec";"01-12abs",#N/A,FALSE,"Total jan-dec";"04-12abs",#N/A,FALSE,"Total jan-dec";"04-12absdet",#N/A,FALSE,"Total jan-dec";"01-12hl",#N/A,FALSE,"Total jan-dec";"04-12HL",#N/A,FALSE,"Total jan-dec"}</definedName>
    <definedName name="RFU1E">'[37]Div 82'!#REF!</definedName>
    <definedName name="RFYPT">'[69]Nota 8'!$F$202</definedName>
    <definedName name="RFYPTP">'[69]Nota 8'!$F$212</definedName>
    <definedName name="rheox">NA()</definedName>
    <definedName name="Ribeirao">NA()</definedName>
    <definedName name="Ribeirao1">NA()</definedName>
    <definedName name="RibeiraoAcumulado">NA()</definedName>
    <definedName name="RibeiraoAcumulado1">NA()</definedName>
    <definedName name="rieifr" hidden="1">{"det (May)",#N/A,FALSE,"June";"sum (MAY YTD)",#N/A,FALSE,"June YTD"}</definedName>
    <definedName name="rieis" hidden="1">{"det (May)",#N/A,FALSE,"June";"sum (MAY YTD)",#N/A,FALSE,"June YTD"}</definedName>
    <definedName name="Rio">NA()</definedName>
    <definedName name="RioAcumulado">NA()</definedName>
    <definedName name="RioAcumulado1">NA()</definedName>
    <definedName name="RISK">NA()</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TSTbaselineRequested">TRUE</definedName>
    <definedName name="riskATSTboxGraph">TRUE</definedName>
    <definedName name="riskATSTcomparisonGraph">TRUE</definedName>
    <definedName name="riskATSThistogramGraph">FALSE</definedName>
    <definedName name="riskATSToutputStatistic">4</definedName>
    <definedName name="riskATSTprintReport">FALSE</definedName>
    <definedName name="riskATSTreportsInActiveBook">FALSE</definedName>
    <definedName name="riskATSTreportsSelected">TRUE</definedName>
    <definedName name="riskATSTsequentialStress">TRUE</definedName>
    <definedName name="riskATSTsummaryReport">TRUE</definedName>
    <definedName name="RiskAutoStopPercChange">1.5</definedName>
    <definedName name="RiskBeforeRecalcMacro" hidden="1">""</definedName>
    <definedName name="RiskBeforeSimMacro" hidden="1">""</definedName>
    <definedName name="RiskCollectDistributionSamples">0</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MultipleCPUSupportEnabled" hidden="1">TRUE</definedName>
    <definedName name="RiskNumIterations">5000</definedName>
    <definedName name="RiskNumSimulations">1</definedName>
    <definedName name="RiskOpportunity">NA()</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IV">#REF!</definedName>
    <definedName name="riw">#REF!</definedName>
    <definedName name="rm">NA()</definedName>
    <definedName name="RMG">#REF!</definedName>
    <definedName name="RMU">#REF!</definedName>
    <definedName name="rngBodyText">NA()</definedName>
    <definedName name="RngBottomRight">NA()</definedName>
    <definedName name="rngColDelChars">NA()</definedName>
    <definedName name="rngColumnDelete">NA()</definedName>
    <definedName name="rngDeleteColumns">NA()</definedName>
    <definedName name="rngDeleteRows">NA()</definedName>
    <definedName name="RngDiscountRateValue">'[163]Input-Expected Case'!$D$122</definedName>
    <definedName name="rngEmail">NA()</definedName>
    <definedName name="rngFileDir">NA()</definedName>
    <definedName name="rngFileFormat">NA()</definedName>
    <definedName name="rngFileName">NA()</definedName>
    <definedName name="rngPassword">NA()</definedName>
    <definedName name="rngPasswordProtect">NA()</definedName>
    <definedName name="RngPlanningHorizonValue">'[163]Input-Expected Case'!$AA$54</definedName>
    <definedName name="rngPrint">NA()</definedName>
    <definedName name="rngRetainFormulas">NA()</definedName>
    <definedName name="rngSaveFile">NA()</definedName>
    <definedName name="rngSubjectLine">NA()</definedName>
    <definedName name="rngTabName">NA()</definedName>
    <definedName name="rngTopLeft">NA()</definedName>
    <definedName name="RO">#REF!</definedName>
    <definedName name="RoganCenter">NA()</definedName>
    <definedName name="RoganKiev">NA()</definedName>
    <definedName name="RoganNE">NA()</definedName>
    <definedName name="RoganSE">NA()</definedName>
    <definedName name="RoganSouth">NA()</definedName>
    <definedName name="RoganWest">NA()</definedName>
    <definedName name="roie">#REF!</definedName>
    <definedName name="ROLE1">NA()</definedName>
    <definedName name="ROLE2">NA()</definedName>
    <definedName name="rop">[39]forecast!$B$667:$V$727</definedName>
    <definedName name="ROTA">NA()</definedName>
    <definedName name="rowgroup">NA()</definedName>
    <definedName name="rowsegment">NA()</definedName>
    <definedName name="rpptwyw">{0;0;0;0;1;#N/A;0.75;0.75;0.58;0.63;2;FALSE;FALSE;FALSE;FALSE;FALSE;#N/A;1;98;#N/A;#N/A;"&amp;L&amp;7 LON-IBD1\DATA:GLOBAL\INDUSTRY\EMPLOYEE\HUBER\BROADWAY\&amp;F -- &amp;D, &amp;T -- Page &amp;P of &amp;N
&amp;10";"&amp;L&amp;""Arial,Italic""&amp;8&amp;F Page &amp;P of &amp;N &amp;D &amp;T "}</definedName>
    <definedName name="RptEmailAddress">NA()</definedName>
    <definedName name="RPTH">[178]EE.RR!#REF!</definedName>
    <definedName name="rr">'[179] VTOS'!#REF!</definedName>
    <definedName name="rrr">[180]Balance!$F$23</definedName>
    <definedName name="rt">#REF!</definedName>
    <definedName name="RTA">#REF!</definedName>
    <definedName name="rte">#REF!</definedName>
    <definedName name="RU.Contingency_for_Russia">NA()</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euro">NA()</definedName>
    <definedName name="rub.usd">NA()</definedName>
    <definedName name="rubro">[55]Tabla!$F$1:$H$19</definedName>
    <definedName name="RUL">#REF!</definedName>
    <definedName name="Russian_Beer_Production">NA()</definedName>
    <definedName name="ruyr45" hidden="1">#REF!</definedName>
    <definedName name="rx" hidden="1">{"04-12brpr",#N/A,FALSE,"Total jan-dec";"05brpr",#N/A,FALSE,"Total jan-dec";"07brpr",#N/A,FALSE,"Total jan-dec";"01-12absdet",#N/A,FALSE,"Total jan-dec";"01-12abs",#N/A,FALSE,"Total jan-dec";"04-12abs",#N/A,FALSE,"Total jan-dec";"04-12absdet",#N/A,FALSE,"Total jan-dec";"01-12hl",#N/A,FALSE,"Total jan-dec";"04-12HL",#N/A,FALSE,"Total jan-dec"}</definedName>
    <definedName name="rxi" hidden="1">{"det (May)",#N/A,FALSE,"June";"sum (MAY YTD)",#N/A,FALSE,"June YTD"}</definedName>
    <definedName name="RYCS">'[69]Nota 8'!$F$140</definedName>
    <definedName name="s">#REF!</definedName>
    <definedName name="S_">#REF!</definedName>
    <definedName name="S_4">#REF!</definedName>
    <definedName name="S_6">#REF!</definedName>
    <definedName name="S_AcctDes">#REF!</definedName>
    <definedName name="S_Adjust">#REF!</definedName>
    <definedName name="S_Adjust_Data">[143]Lead!$I$1:$I$275</definedName>
    <definedName name="S_Adjust_GT">'[181]TB - EERR'!#REF!</definedName>
    <definedName name="S_AJE_Tot">#REF!</definedName>
    <definedName name="S_AJE_Tot_Data">[143]Lead!$H$1:$H$275</definedName>
    <definedName name="S_AJE_Tot_GT">'[181]TB - EERR'!#REF!</definedName>
    <definedName name="S_CompNum">#REF!</definedName>
    <definedName name="S_CY_Beg">#REF!</definedName>
    <definedName name="S_CY_Beg_Data">[143]Lead!$F$1:$F$275</definedName>
    <definedName name="S_CY_Beg_GT">'[181]TB - EERR'!#REF!</definedName>
    <definedName name="S_CY_End">#REF!</definedName>
    <definedName name="S_CY_End_Data">[143]Lead!$K$1:$K$275</definedName>
    <definedName name="S_CY_End_GT">'[181]TB - EERR'!#REF!</definedName>
    <definedName name="S_Diff_Amt">#REF!</definedName>
    <definedName name="S_Diff_Pct">#REF!</definedName>
    <definedName name="S_Distrib">S_Distrib</definedName>
    <definedName name="S_GrpNum">#REF!</definedName>
    <definedName name="S_Headings">#REF!</definedName>
    <definedName name="S_KeyValue">#REF!</definedName>
    <definedName name="S_PY_End">#REF!</definedName>
    <definedName name="S_PY_End_Data">[143]Lead!$M$1:$M$275</definedName>
    <definedName name="S_PY_End_GT">'[181]TB - EERR'!#REF!</definedName>
    <definedName name="S_RJE_Tot">#REF!</definedName>
    <definedName name="S_RJE_Tot_Data">[143]Lead!$J$1:$J$275</definedName>
    <definedName name="S_RJE_Tot_GT">'[181]TB - EERR'!#REF!</definedName>
    <definedName name="S_RowNum">#REF!</definedName>
    <definedName name="SA" hidden="1">{#N/A,#N/A,FALSE,"VOL"}</definedName>
    <definedName name="SACenter">NA()</definedName>
    <definedName name="sad">'[47]Cálculo del Exceso'!#REF!</definedName>
    <definedName name="safaf" hidden="1">{"a_assump1",#N/A,FALSE,"BPlan 96-00 - Base";"a_assump2",#N/A,FALSE,"BPlan 96-00 - Base";"a_plus",#N/A,FALSE,"BPlan 96-00 - Base";"a_bs",#N/A,FALSE,"BPlan 96-00 - Base";"a_cf",#N/A,FALSE,"BPlan 96-00 - Base";"a_irrbase",#N/A,FALSE,"BPlan 96-00 - Base";"a_notes",#N/A,FALSE,"BPlan 96-00 - Base"}</definedName>
    <definedName name="SAIDA">NA()</definedName>
    <definedName name="Saída">#REF!</definedName>
    <definedName name="SAIDA1">NA()</definedName>
    <definedName name="SAIDA2">NA()</definedName>
    <definedName name="SAIDA3">NA()</definedName>
    <definedName name="SaisieExpedition">#REF!</definedName>
    <definedName name="SaisieProduction">#REF!</definedName>
    <definedName name="SAKiev">NA()</definedName>
    <definedName name="SAL_BCO">#REF!</definedName>
    <definedName name="SAL_DEF_GS">#REF!</definedName>
    <definedName name="SAL_DEF_USD">#REF!</definedName>
    <definedName name="sala">NA()</definedName>
    <definedName name="SALDO_NEG">#REF!</definedName>
    <definedName name="SALDO_POS">#REF!</definedName>
    <definedName name="Saldo_s_Contabilidad_IVA">#REF!</definedName>
    <definedName name="SALDO1">NA()</definedName>
    <definedName name="SALDOIR">[182]SALDOS!$A$1:$G$1500</definedName>
    <definedName name="SALDOS">#REF!</definedName>
    <definedName name="Sales">#REF!</definedName>
    <definedName name="sales_elliott">NA()</definedName>
    <definedName name="sales_europe">NA()</definedName>
    <definedName name="sales_hss">NA()</definedName>
    <definedName name="sales_na">NA()</definedName>
    <definedName name="sales_tex">NA()</definedName>
    <definedName name="salescustomer">'[59]Income Statement Data'!#REF!</definedName>
    <definedName name="salesld">#REF!</definedName>
    <definedName name="SalesPCS">#REF!</definedName>
    <definedName name="SALF">[183]Cta5GS!$A$3:$H$1500</definedName>
    <definedName name="SALUSD_NEG">#REF!</definedName>
    <definedName name="SALUSD_POS">#REF!</definedName>
    <definedName name="Samp_TM_Exp_Diff">'[102]Non-Statistical Sampling'!#REF!</definedName>
    <definedName name="SANE">NA()</definedName>
    <definedName name="santiago" hidden="1">{"'cua 42'!$A$1:$O$40"}</definedName>
    <definedName name="SAPBEXdnldView" hidden="1">"DBJMIBUR0KWE08YKHT0YI34KK"</definedName>
    <definedName name="SAPBEXhrIndnt" hidden="1">"Wide"</definedName>
    <definedName name="SAPBEXrevision" localSheetId="4" hidden="1">1</definedName>
    <definedName name="SAPBEXrevision" hidden="1">3</definedName>
    <definedName name="SAPBEXsysID" hidden="1">"PLW"</definedName>
    <definedName name="SAPBEXwbID" localSheetId="4" hidden="1">"0B3C5WPQ1PKHTD1CRY997L2MI"</definedName>
    <definedName name="SAPBEXwbID" hidden="1">"14RHU0IXG8KL7C7PJMON454VM"</definedName>
    <definedName name="SAPFuncF4Help" hidden="1">Main.SAPF4Help()</definedName>
    <definedName name="SAPsysID" hidden="1">"708C5W7SBKP804JT78WJ0JNKI"</definedName>
    <definedName name="Sapucaia">NA()</definedName>
    <definedName name="Sapucaia1">NA()</definedName>
    <definedName name="SapucaiaAcumulado">NA()</definedName>
    <definedName name="SapucaiaAcumulado1">NA()</definedName>
    <definedName name="SAPwbID" hidden="1">"ARS"</definedName>
    <definedName name="SAR">#REF!</definedName>
    <definedName name="sas">{0.1;0;0.382758620689655;0;0;0;0.258620689655172;0;0.258620689655172}</definedName>
    <definedName name="sasas" hidden="1">{"prem1",#N/A,FALSE,"Consolidado";"pl_us",#N/A,FALSE,"Consolidado";"pl_hl",#N/A,FALSE,"Consolidado";"bs",#N/A,FALSE,"Consolidado";"cf",#N/A,FALSE,"Consolidado"}</definedName>
    <definedName name="SASE">NA()</definedName>
    <definedName name="SASouth">NA()</definedName>
    <definedName name="SAWest">NA()</definedName>
    <definedName name="SBC">NA()</definedName>
    <definedName name="sbox">'[184]Données table sbox'!$A$3:$H$383</definedName>
    <definedName name="sbprice">[90]Ref!$H$20</definedName>
    <definedName name="Scen">NA()</definedName>
    <definedName name="scf">NA()</definedName>
    <definedName name="SCFD_Category">NA()</definedName>
    <definedName name="SCFD_Sub_Category">NA()</definedName>
    <definedName name="Sched_Pay">#REF!</definedName>
    <definedName name="Schedule_1_D2">'[33]1E info'!#REF!</definedName>
    <definedName name="Scheduled_Extra_Payments">#REF!</definedName>
    <definedName name="Scheduled_Interest_Rate">#REF!</definedName>
    <definedName name="Scheduled_Monthly_Payment">#REF!</definedName>
    <definedName name="SCJ">#REF!</definedName>
    <definedName name="ScopeIN1">NA()</definedName>
    <definedName name="ScopeIN2">NA()</definedName>
    <definedName name="ScopeIN3">NA()</definedName>
    <definedName name="ScopeIN4">NA()</definedName>
    <definedName name="ScopeIN5">NA()</definedName>
    <definedName name="ScopeIN6">NA()</definedName>
    <definedName name="ScopeOUT1">NA()</definedName>
    <definedName name="ScopeOUT2">NA()</definedName>
    <definedName name="ScopeOUT3">NA()</definedName>
    <definedName name="ScopeOUT4">NA()</definedName>
    <definedName name="ScopeOUT5">NA()</definedName>
    <definedName name="ScopeOUT6">NA()</definedName>
    <definedName name="sd">{0.1;0;0.382758620689655;0;0;0;0.258620689655172;0;0.258620689655172}</definedName>
    <definedName name="sda">NA()</definedName>
    <definedName name="sdaerqwefrgthbgt" hidden="1">{#N/A,#N/A,FALSE,"DEF1";#N/A,#N/A,FALSE,"DEF2";#N/A,#N/A,FALSE,"DEF3"}</definedName>
    <definedName name="SDC">NA()</definedName>
    <definedName name="sddx" hidden="1">{"prem1",#N/A,FALSE,"Consolidado";"pl_us",#N/A,FALSE,"Consolidado";"pl_hl",#N/A,FALSE,"Consolidado";"bs",#N/A,FALSE,"Consolidado";"cf",#N/A,FALSE,"Consolidado"}</definedName>
    <definedName name="sdfdrghfnhyj"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sdfg" hidden="1">{#N/A,#N/A,FALSE,"Aging Summary";#N/A,#N/A,FALSE,"Ratio Analysis";#N/A,#N/A,FALSE,"Test 120 Day Accts";#N/A,#N/A,FALSE,"Tickmarks"}</definedName>
    <definedName name="sdfnlsd" hidden="1">#REF!</definedName>
    <definedName name="sdfsedfrser" hidden="1">{#N/A,#N/A,FALSE,"DEF1";#N/A,#N/A,FALSE,"DEF2";#N/A,#N/A,FALSE,"DEF3"}</definedName>
    <definedName name="sdfsg" hidden="1">{"04-12brpr",#N/A,FALSE,"Total jan-dec";"05brpr",#N/A,FALSE,"Total jan-dec";"07brpr",#N/A,FALSE,"Total jan-dec";"01-12absdet",#N/A,FALSE,"Total jan-dec";"01-12abs",#N/A,FALSE,"Total jan-dec";"04-12abs",#N/A,FALSE,"Total jan-dec";"04-12absdet",#N/A,FALSE,"Total jan-dec";"01-12hl",#N/A,FALSE,"Total jan-dec";"04-12HL",#N/A,FALSE,"Total jan-dec"}</definedName>
    <definedName name="sdg_geo">NA()</definedName>
    <definedName name="sdg_total">NA()</definedName>
    <definedName name="sds">'[180]Estado de Resultados'!$B$24</definedName>
    <definedName name="se">se</definedName>
    <definedName name="SECTOR">NA()</definedName>
    <definedName name="sectores">#REF!</definedName>
    <definedName name="sedal" localSheetId="4">#REF!</definedName>
    <definedName name="sedal">#REF!</definedName>
    <definedName name="seebitmv">NA()</definedName>
    <definedName name="seg" hidden="1">{#N/A,#N/A,FALSE,"Aging Summary";#N/A,#N/A,FALSE,"Ratio Analysis";#N/A,#N/A,FALSE,"Test 120 Day Accts";#N/A,#N/A,FALSE,"Tickmarks"}</definedName>
    <definedName name="Seg_Dol_Fut_Compra">NA()</definedName>
    <definedName name="Seg_Dol_Fut_Ult">NA()</definedName>
    <definedName name="Seg_Dol_Fut_Venda">NA()</definedName>
    <definedName name="segme">NA()</definedName>
    <definedName name="Seguros" hidden="1">{#N/A,#N/A,FALSE,"Aging Summary";#N/A,#N/A,FALSE,"Ratio Analysis";#N/A,#N/A,FALSE,"Test 120 Day Accts";#N/A,#N/A,FALSE,"Tickmarks"}</definedName>
    <definedName name="Selection_Remainder" localSheetId="4">#REF!</definedName>
    <definedName name="Selection_Remainder">#REF!</definedName>
    <definedName name="semgir">#REF!</definedName>
    <definedName name="SEMMZN">#REF!</definedName>
    <definedName name="SEMSJ">#REF!</definedName>
    <definedName name="semsj1">#REF!</definedName>
    <definedName name="semsj2">#REF!</definedName>
    <definedName name="SEMTRN">#REF!</definedName>
    <definedName name="sencount" hidden="1">1</definedName>
    <definedName name="Sequential_Group">NA()</definedName>
    <definedName name="Sequential_Segment">NA()</definedName>
    <definedName name="Sequential_sort">NA()</definedName>
    <definedName name="serey" hidden="1">{#N/A,#N/A,FALSE,"TOTAL"}</definedName>
    <definedName name="Sergipe">NA()</definedName>
    <definedName name="Sergipe1">NA()</definedName>
    <definedName name="SergipeAcumulado">NA()</definedName>
    <definedName name="SergipeAcumulado1">NA()</definedName>
    <definedName name="sertes" hidden="1">{"'cua 42'!$A$1:$O$40"}</definedName>
    <definedName name="serverpath">"S:\int_acct\KCISC\"</definedName>
    <definedName name="Services">NA()</definedName>
    <definedName name="SERVICIOSBÁSICOS">'[86]A DESAFECTAR'!$J$17</definedName>
    <definedName name="SERVICIOSBÁSICOSDEAGOSTO">[86]AGREGADOS!$J$14</definedName>
    <definedName name="SERVICIOSBÁSICOSDESETIEMBRE">'[185]AGREGADOS PwC'!$J$13</definedName>
    <definedName name="SET">'[48]1OK'!#REF!</definedName>
    <definedName name="sfg" hidden="1">'[132]dep pre'!#REF!</definedName>
    <definedName name="sfghd" hidden="1">{"det (May)",#N/A,FALSE,"June";"sum (MAY YTD)",#N/A,FALSE,"June YTD"}</definedName>
    <definedName name="sfsfs4" hidden="1">{#N/A,#N/A,TRUE,"MEMO";#N/A,#N/A,TRUE,"PARAMETROS";#N/A,#N/A,TRUE,"RLI ";#N/A,#N/A,TRUE,"IMPTO.DET.";#N/A,#N/A,TRUE,"FUT-FUNT";#N/A,#N/A,TRUE,"CPI-PATR.";#N/A,#N/A,TRUE,"CM CPI";#N/A,#N/A,TRUE,"PROV";#N/A,#N/A,TRUE,"A FIJO";#N/A,#N/A,TRUE,"LEASING";#N/A,#N/A,TRUE,"VPP";#N/A,#N/A,TRUE,"PPM";#N/A,#N/A,TRUE,"OTROS"}</definedName>
    <definedName name="SFU_Drops_to_be_installed">NA()</definedName>
    <definedName name="sfwerwe" hidden="1">#REF!</definedName>
    <definedName name="SGD">#REF!</definedName>
    <definedName name="sger" hidden="1">{#N/A,#N/A,TRUE,"MEMO";#N/A,#N/A,TRUE,"PARAMETROS";#N/A,#N/A,TRUE,"RLI ";#N/A,#N/A,TRUE,"IMPTO.DET.";#N/A,#N/A,TRUE,"FUT-FUNT";#N/A,#N/A,TRUE,"CPI-PATR.";#N/A,#N/A,TRUE,"CM CPI";#N/A,#N/A,TRUE,"PROV";#N/A,#N/A,TRUE,"A FIJO";#N/A,#N/A,TRUE,"LEASING";#N/A,#N/A,TRUE,"VPP";#N/A,#N/A,TRUE,"PPM";#N/A,#N/A,TRUE,"OTROS"}</definedName>
    <definedName name="sgl_mes">NA()</definedName>
    <definedName name="sgl_month">NA()</definedName>
    <definedName name="sgl_period">NA()</definedName>
    <definedName name="sgl_periodo">NA()</definedName>
    <definedName name="sgl_quarter">NA()</definedName>
    <definedName name="sgl_tri">NA()</definedName>
    <definedName name="sh" hidden="1">{#N/A,#N/A,FALSE,"TOTAL"}</definedName>
    <definedName name="Shandy">NA()</definedName>
    <definedName name="Shares">NA()</definedName>
    <definedName name="Shares_Issued_Debt">NA()</definedName>
    <definedName name="Shares_Issued_Option">NA()</definedName>
    <definedName name="Shares_Issued_Preferred">NA()</definedName>
    <definedName name="Sheet">'[58]Pantalla Efectivo'!#REF!</definedName>
    <definedName name="Sheet5bvhjvgkghk" hidden="1">{"det (May)",#N/A,FALSE,"June";"sum (MAY YTD)",#N/A,FALSE,"June YTD"}</definedName>
    <definedName name="shit" hidden="1">{"'cua 42'!$A$1:$O$40"}</definedName>
    <definedName name="sici" hidden="1">{"det (May)",#N/A,FALSE,"June";"sum (MAY YTD)",#N/A,FALSE,"June YTD"}</definedName>
    <definedName name="Simple">{0.1;0;0.382758620689655;0;0;0;0.258620689655172;0;0.258620689655172}</definedName>
    <definedName name="SIZE">NA()</definedName>
    <definedName name="SJRP">NA()</definedName>
    <definedName name="SJRP1">NA()</definedName>
    <definedName name="SJRPAcumulado">NA()</definedName>
    <definedName name="SJRPAcumulado1">NA()</definedName>
    <definedName name="SKOL">NA()</definedName>
    <definedName name="sku" localSheetId="4">#REF!</definedName>
    <definedName name="sku">#REF!</definedName>
    <definedName name="SKU.brand">NA()</definedName>
    <definedName name="SKU.Cons_Pack">NA()</definedName>
    <definedName name="skus" localSheetId="4">#REF!</definedName>
    <definedName name="skus">#REF!</definedName>
    <definedName name="sljñkf">[186]MOVCRE!$A$1:$L$38</definedName>
    <definedName name="slov" hidden="1">{"04-12brpr",#N/A,FALSE,"Total jan-dec";"05brpr",#N/A,FALSE,"Total jan-dec";"07brpr",#N/A,FALSE,"Total jan-dec";"01-12absdet",#N/A,FALSE,"Total jan-dec";"01-12abs",#N/A,FALSE,"Total jan-dec";"04-12abs",#N/A,FALSE,"Total jan-dec";"04-12absdet",#N/A,FALSE,"Total jan-dec";"01-12hl",#N/A,FALSE,"Total jan-dec";"04-12HL",#N/A,FALSE,"Total jan-dec"}</definedName>
    <definedName name="slovx" hidden="1">{"04-12brpr",#N/A,FALSE,"Total jan-dec";"05brpr",#N/A,FALSE,"Total jan-dec";"07brpr",#N/A,FALSE,"Total jan-dec";"01-12absdet",#N/A,FALSE,"Total jan-dec";"01-12abs",#N/A,FALSE,"Total jan-dec";"04-12abs",#N/A,FALSE,"Total jan-dec";"04-12absdet",#N/A,FALSE,"Total jan-dec";"01-12hl",#N/A,FALSE,"Total jan-dec";"04-12HL",#N/A,FALSE,"Total jan-dec"}</definedName>
    <definedName name="SLTax">NA()</definedName>
    <definedName name="Soergo">#REF!</definedName>
    <definedName name="Soft" hidden="1">{"det (May)",#N/A,FALSE,"June";"sum (MAY YTD)",#N/A,FALSE,"June YTD"}</definedName>
    <definedName name="Software_Options">'[97]GLP-DISCOUNT'!$E$5</definedName>
    <definedName name="softx" hidden="1">{"det (May)",#N/A,FALSE,"June";"sum (MAY YTD)",#N/A,FALSE,"June YTD"}</definedName>
    <definedName name="SOJA">#REF!</definedName>
    <definedName name="soja1">#REF!</definedName>
    <definedName name="sortcol">NA()</definedName>
    <definedName name="SPaulo">NA()</definedName>
    <definedName name="SPaulo1">NA()</definedName>
    <definedName name="SPauloAcumulado">NA()</definedName>
    <definedName name="SPauloAcumulado1">NA()</definedName>
    <definedName name="SPLITS">'[33]1E info'!#REF!</definedName>
    <definedName name="SPWS_WBID">"F802F86D-7BCE-11D3-88CE-008048AF303E"</definedName>
    <definedName name="ss">{0;0;0;0;1;#N/A;0.75;0.75;0.58;0.92;2;FALSE;FALSE;FALSE;FALSE;FALSE;#N/A;1;100;#N/A;#N/A;"";"&amp;L&amp;""Arial,Italic""&amp;8&amp;F Page &amp;P of &amp;N &amp;D &amp;T "}</definedName>
    <definedName name="sss">#REF!</definedName>
    <definedName name="ssss">{0;0;0;0;1;#N/A;0.75;0.75;0.58;0.63;2;FALSE;FALSE;FALSE;FALSE;FALSE;#N/A;1;98;#N/A;#N/A;"&amp;L&amp;7 LON-IBD1\DATA:GLOBAL\INDUSTRY\EMPLOYEE\HUBER\BROADWAY\&amp;F -- &amp;D, &amp;T -- Page &amp;P of &amp;N
&amp;10";"&amp;L&amp;""Arial,Italic""&amp;8&amp;F Page &amp;P of &amp;N &amp;D &amp;T "}</definedName>
    <definedName name="SSSSS">#REF!</definedName>
    <definedName name="ssssss">'[187]1'!$A$1:$IV$3</definedName>
    <definedName name="sssssset4" hidden="1">#REF!</definedName>
    <definedName name="STAFE">#REF!</definedName>
    <definedName name="staff_costs">NA()</definedName>
    <definedName name="STAGE">NA()</definedName>
    <definedName name="start">[90]Ref!$J$3</definedName>
    <definedName name="Starting_Point" localSheetId="4">#REF!</definedName>
    <definedName name="Starting_Point">#REF!</definedName>
    <definedName name="statements">NA()</definedName>
    <definedName name="Status">NA()</definedName>
    <definedName name="stella" hidden="1">{"det (May)",#N/A,FALSE,"June";"sum (MAY YTD)",#N/A,FALSE,"June YTD"}</definedName>
    <definedName name="stellax" hidden="1">{"det (May)",#N/A,FALSE,"June";"sum (MAY YTD)",#N/A,FALSE,"June YTD"}</definedName>
    <definedName name="STKDIARIO" localSheetId="4">#REF!</definedName>
    <definedName name="STKDIARIO">#REF!</definedName>
    <definedName name="STKDIARIOPX01" localSheetId="4">#REF!</definedName>
    <definedName name="STKDIARIOPX01">#REF!</definedName>
    <definedName name="STKDIARIOPX04" localSheetId="4">#REF!</definedName>
    <definedName name="STKDIARIOPX04">#REF!</definedName>
    <definedName name="Straight_Preferred_1_1">NA()</definedName>
    <definedName name="Straight_Preferred_1_2">NA()</definedName>
    <definedName name="Straight_Preferred_1_3">NA()</definedName>
    <definedName name="Straight_Preferred_1_4">NA()</definedName>
    <definedName name="Straight_Preferred_2_1">NA()</definedName>
    <definedName name="Straight_Preferred_2_2">NA()</definedName>
    <definedName name="Straight_Preferred_2_3">NA()</definedName>
    <definedName name="Straight_Preferred_2_4">NA()</definedName>
    <definedName name="Straight_Preferred_3_1">NA()</definedName>
    <definedName name="Straight_Preferred_3_2">NA()</definedName>
    <definedName name="Straight_Preferred_3_3">NA()</definedName>
    <definedName name="Straight_Preferred_3_4">NA()</definedName>
    <definedName name="Straight_Preferred_4_1">NA()</definedName>
    <definedName name="Straight_Preferred_4_2">NA()</definedName>
    <definedName name="Straight_Preferred_4_3">NA()</definedName>
    <definedName name="Straight_Preferred_4_4">NA()</definedName>
    <definedName name="Straight_Preferred_5_1">NA()</definedName>
    <definedName name="Straight_Preferred_5_2">NA()</definedName>
    <definedName name="Straight_Preferred_5_3">NA()</definedName>
    <definedName name="Straight_Preferred_5_4">NA()</definedName>
    <definedName name="Straight_Preferred_6_1">NA()</definedName>
    <definedName name="Straight_Preferred_6_2">NA()</definedName>
    <definedName name="Straight_Preferred_6_3">NA()</definedName>
    <definedName name="Straight_Preferred_6_4">NA()</definedName>
    <definedName name="Strat_1_Def">'[102]Non-Statistical Sampling'!#REF!</definedName>
    <definedName name="Strat_1_It">'[102]Non-Statistical Sampling'!#REF!</definedName>
    <definedName name="Strat_1_T">'[102]Non-Statistical Sampling'!#REF!</definedName>
    <definedName name="Strat_2_Def">'[102]Non-Statistical Sampling'!#REF!</definedName>
    <definedName name="Strat_2_It">'[102]Non-Statistical Sampling'!#REF!</definedName>
    <definedName name="Strat_2_T">'[102]Non-Statistical Sampling'!#REF!</definedName>
    <definedName name="Strat_Def">'[102]Non-Statistical Sampling'!#REF!</definedName>
    <definedName name="Strat_T_It">'[102]Non-Statistical Sampling'!#REF!</definedName>
    <definedName name="Strat_T_T">'[102]Non-Statistical Sampling'!#REF!</definedName>
    <definedName name="stratcasename">NA()</definedName>
    <definedName name="Strategy">NA()</definedName>
    <definedName name="Strategy2">NA()</definedName>
    <definedName name="strMonth">'[188]Interface Hub'!$U$5:$U$16</definedName>
    <definedName name="strMonthLng">'[188]Interface Hub'!$V$5:$V$16</definedName>
    <definedName name="SUB">NA()</definedName>
    <definedName name="SUBPLATFORM">[189]DATA!$U$2</definedName>
    <definedName name="SUI">#REF!</definedName>
    <definedName name="SUIP">#REF!</definedName>
    <definedName name="sum_lc">NA()</definedName>
    <definedName name="sum_usd">NA()</definedName>
    <definedName name="Suma_de_ABR_U_3">#REF!</definedName>
    <definedName name="SUMMARY" localSheetId="4">#REF!</definedName>
    <definedName name="SUMMARY">#REF!</definedName>
    <definedName name="summary2">#REF!</definedName>
    <definedName name="super" localSheetId="4">#REF!</definedName>
    <definedName name="super">#REF!</definedName>
    <definedName name="Supplemental_filter">NA()</definedName>
    <definedName name="SUPPLY">NA()</definedName>
    <definedName name="Supply_Chain_Losses">NA()</definedName>
    <definedName name="Sur">NA()</definedName>
    <definedName name="SVETotal">NA()</definedName>
    <definedName name="swap">NA()</definedName>
    <definedName name="switch">NA()</definedName>
    <definedName name="SWOT" hidden="1">{#N/A,#N/A,FALSE,"ROTINA";#N/A,#N/A,FALSE,"ITENS";#N/A,#N/A,FALSE,"ACOMP"}</definedName>
    <definedName name="sws" hidden="1">{#N/A,#N/A,FALSE,"Hoja1";#N/A,#N/A,FALSE,"Hoja2"}</definedName>
    <definedName name="sxsad" hidden="1">{#N/A,#N/A,FALSE,"Hoja1";#N/A,#N/A,FALSE,"Hoja2"}</definedName>
    <definedName name="Synergies">NA()</definedName>
    <definedName name="sysCountrySaveOnClose">NA()</definedName>
    <definedName name="sysIndGrossCapexORII_Country">NA()</definedName>
    <definedName name="sysIndGrossCapexORII_Root">NA()</definedName>
    <definedName name="sysIndGrossCapexORIIEUR_Country">NA()</definedName>
    <definedName name="sysIndGrossCapexORIIEUR_Root">NA()</definedName>
    <definedName name="sysPlantAfterRate">NA()</definedName>
    <definedName name="sysPlantAverRate">NA()</definedName>
    <definedName name="sysPlantBudgRate">NA()</definedName>
    <definedName name="sysPlantCurrency">NA()</definedName>
    <definedName name="sysPlantCyear">NA()</definedName>
    <definedName name="sysPlantLERate">NA()</definedName>
    <definedName name="sysPlantRate1">NA()</definedName>
    <definedName name="sysPlantRate2">NA()</definedName>
    <definedName name="sysPlantRate3">NA()</definedName>
    <definedName name="sysPlantRate4">NA()</definedName>
    <definedName name="sysPlantSoftCode">NA()</definedName>
    <definedName name="sysPlantSoftVersion">NA()</definedName>
    <definedName name="sysPlantYTDRate">NA()</definedName>
    <definedName name="t">NA()</definedName>
    <definedName name="T_">#REF!</definedName>
    <definedName name="T_Diferencias">[190]Sheet2!$A$2:$A$3</definedName>
    <definedName name="T_PRE_TOTAL_HL">NA()</definedName>
    <definedName name="TAB">NA()</definedName>
    <definedName name="Tab_BNDES">NA()</definedName>
    <definedName name="TAB_TRADE_FRA">NA()</definedName>
    <definedName name="tabela">NA()</definedName>
    <definedName name="Tabela_CDI">NA()</definedName>
    <definedName name="tabla">'[191]nueva reseña'!#REF!</definedName>
    <definedName name="tablasun" localSheetId="4">#REF!</definedName>
    <definedName name="tablasun">#REF!</definedName>
    <definedName name="TableName">"Dummy"</definedName>
    <definedName name="TABLITA">NA()</definedName>
    <definedName name="TABLO">[192]PLANILLA!$A$1:$U$74</definedName>
    <definedName name="tal_technologies_aun_no_pagado">[63]CVC!$G$5257:$G$5259</definedName>
    <definedName name="tal_technologies_factura_aparte_por_US__1.314_80_ya_pagado">[63]CVC!$G$5260</definedName>
    <definedName name="TallerCenter">NA()</definedName>
    <definedName name="TallerKiev">NA()</definedName>
    <definedName name="TallerNE">NA()</definedName>
    <definedName name="TallerSE">NA()</definedName>
    <definedName name="TallerSouth">NA()</definedName>
    <definedName name="TallerWest">NA()</definedName>
    <definedName name="TARGET">NA()</definedName>
    <definedName name="target_month">NA()</definedName>
    <definedName name="target_ytd">NA()</definedName>
    <definedName name="tarifador">[193]Datos!$C$13</definedName>
    <definedName name="TARJGS">#REF!</definedName>
    <definedName name="TARJUS">#REF!</definedName>
    <definedName name="TASA1">'[96]8'!#REF!</definedName>
    <definedName name="TASA1___0">#REF!</definedName>
    <definedName name="TASA1___10">'[96]8'!#REF!</definedName>
    <definedName name="TASA1___11">'[96]8'!#REF!</definedName>
    <definedName name="TASA1___12">'[96]8'!#REF!</definedName>
    <definedName name="TASA1___5">'[96]8'!#REF!</definedName>
    <definedName name="TASA1___9">'[96]8'!#REF!</definedName>
    <definedName name="tax">0.3</definedName>
    <definedName name="Tax_Amortization">NA()</definedName>
    <definedName name="taxes">NA()</definedName>
    <definedName name="TAXUS">#REF!</definedName>
    <definedName name="TbPy530057">'[17]#REF'!#REF!</definedName>
    <definedName name="TbPy530057_10">#REF!</definedName>
    <definedName name="TbPy530057_11">#REF!</definedName>
    <definedName name="TbPy530057_4">#REF!</definedName>
    <definedName name="TbPy530057_6">#REF!</definedName>
    <definedName name="TbPy530057_7">#REF!</definedName>
    <definedName name="TbPy530057_9">#REF!</definedName>
    <definedName name="TbPy530159">#REF!</definedName>
    <definedName name="TbPy530159_10">#REF!</definedName>
    <definedName name="TbPy530159_11">#REF!</definedName>
    <definedName name="TbPy530159_4">#REF!</definedName>
    <definedName name="TbPy530159_7">#REF!</definedName>
    <definedName name="TbPy530159_9">#REF!</definedName>
    <definedName name="tc">[194]PROD!$H$4</definedName>
    <definedName name="TC_Tarjetones">#REF!</definedName>
    <definedName name="TCierre">[195]Cover!$L$2</definedName>
    <definedName name="TCJULIOSET">'[196]TC-SET'!$B$6:$D$37</definedName>
    <definedName name="Tech">#REF!</definedName>
    <definedName name="techld">#REF!</definedName>
    <definedName name="Technology">NA()</definedName>
    <definedName name="TechPCS">#REF!</definedName>
    <definedName name="TEMP">#REF!</definedName>
    <definedName name="tep">'[32]Income SAP PCS'!$B$1397:$E$1475</definedName>
    <definedName name="test" hidden="1">{#N/A,#N/A,FALSE,"ROTINA";#N/A,#N/A,FALSE,"ITENS";#N/A,#N/A,FALSE,"ACOMP"}</definedName>
    <definedName name="Test_de_Gastos_Mayores">#REF!</definedName>
    <definedName name="Test_Targ">'[116]Non-Statistical Sampling'!$Y$26</definedName>
    <definedName name="TEST0" localSheetId="4">#REF!</definedName>
    <definedName name="TEST0">#REF!</definedName>
    <definedName name="TEST0_7">#REF!</definedName>
    <definedName name="TEST1" localSheetId="4">#REF!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#REF!</definedName>
    <definedName name="teste1">NA()</definedName>
    <definedName name="teste3">NA()</definedName>
    <definedName name="teste4">NA()</definedName>
    <definedName name="testes" hidden="1">{#N/A,#N/A,FALSE,"ROTINA";#N/A,#N/A,FALSE,"ITENS";#N/A,#N/A,FALSE,"ACOMP"}</definedName>
    <definedName name="TESTHKEY">#REF!</definedName>
    <definedName name="TESTHKEY_7">#REF!</definedName>
    <definedName name="TESTKEYES">#REF!</definedName>
    <definedName name="TESTKEYS" localSheetId="4">#REF!</definedName>
    <definedName name="TESTKEYS">#REF!</definedName>
    <definedName name="TESTKEYS_7">#REF!</definedName>
    <definedName name="TESTVKEY">#REF!</definedName>
    <definedName name="TESTVKEY_7">#REF!</definedName>
    <definedName name="teta" hidden="1">{#N/A,#N/A,TRUE,"MEMO";#N/A,#N/A,TRUE,"PARAMETROS";#N/A,#N/A,TRUE,"RLI ";#N/A,#N/A,TRUE,"IMPTO.DET.";#N/A,#N/A,TRUE,"FUT-FUNT";#N/A,#N/A,TRUE,"CPI-PATR.";#N/A,#N/A,TRUE,"CM CPI";#N/A,#N/A,TRUE,"PROV";#N/A,#N/A,TRUE,"A FIJO";#N/A,#N/A,TRUE,"LEASING";#N/A,#N/A,TRUE,"VPP";#N/A,#N/A,TRUE,"PPM";#N/A,#N/A,TRUE,"OTROS"}</definedName>
    <definedName name="TextRefCopy1">#REF!</definedName>
    <definedName name="TextRefCopy10" localSheetId="4">#REF!</definedName>
    <definedName name="TextRefCopy10">#REF!</definedName>
    <definedName name="TextRefCopy100" localSheetId="4">#REF!</definedName>
    <definedName name="TextRefCopy100">#REF!</definedName>
    <definedName name="TextRefCopy102" localSheetId="4">#REF!</definedName>
    <definedName name="TextRefCopy102">#REF!</definedName>
    <definedName name="TextRefCopy103" localSheetId="4">#REF!</definedName>
    <definedName name="TextRefCopy103">#REF!</definedName>
    <definedName name="TextRefCopy104" localSheetId="4">#REF!</definedName>
    <definedName name="TextRefCopy104">#REF!</definedName>
    <definedName name="TextRefCopy105" localSheetId="4">#REF!</definedName>
    <definedName name="TextRefCopy105">#REF!</definedName>
    <definedName name="TextRefCopy106">[197]Sumaria!$M$27</definedName>
    <definedName name="TextRefCopy107" localSheetId="4">#REF!</definedName>
    <definedName name="TextRefCopy107">#REF!</definedName>
    <definedName name="TextRefCopy108" localSheetId="4">#REF!</definedName>
    <definedName name="TextRefCopy108">#REF!</definedName>
    <definedName name="TextRefCopy109" localSheetId="4">#REF!</definedName>
    <definedName name="TextRefCopy109">#REF!</definedName>
    <definedName name="TextRefCopy11" localSheetId="4">#REF!</definedName>
    <definedName name="TextRefCopy11">'[198]Analítico de ventas'!$D$47</definedName>
    <definedName name="TextRefCopy111">#REF!</definedName>
    <definedName name="TextRefCopy112" localSheetId="4">#REF!</definedName>
    <definedName name="TextRefCopy112">#REF!</definedName>
    <definedName name="TextRefCopy113" localSheetId="4">#REF!</definedName>
    <definedName name="TextRefCopy113">#REF!</definedName>
    <definedName name="TextRefCopy114">#REF!</definedName>
    <definedName name="TextRefCopy116" localSheetId="4">#REF!</definedName>
    <definedName name="TextRefCopy116">#REF!</definedName>
    <definedName name="TextRefCopy118" localSheetId="4">#REF!</definedName>
    <definedName name="TextRefCopy118">#REF!</definedName>
    <definedName name="TextRefCopy119" localSheetId="4">#REF!</definedName>
    <definedName name="TextRefCopy119">#REF!</definedName>
    <definedName name="TextRefCopy12" localSheetId="4">#REF!</definedName>
    <definedName name="TextRefCopy12">[199]DDJJ!#REF!</definedName>
    <definedName name="TextRefCopy120" localSheetId="4">#REF!</definedName>
    <definedName name="TextRefCopy120">#REF!</definedName>
    <definedName name="TextRefCopy121" localSheetId="4">#REF!</definedName>
    <definedName name="TextRefCopy121">#REF!</definedName>
    <definedName name="TextRefCopy122">#REF!</definedName>
    <definedName name="TextRefCopy123">#REF!</definedName>
    <definedName name="TextRefCopy127" localSheetId="4">#REF!</definedName>
    <definedName name="TextRefCopy127">#REF!</definedName>
    <definedName name="TextRefCopy128">'[200]Análisis Gs. al 30.06.08'!$E$27</definedName>
    <definedName name="TextRefCopy129">'[200]Análisis Gs. al 30.06.08'!$E$26</definedName>
    <definedName name="TextRefCopy13" localSheetId="4">#REF!</definedName>
    <definedName name="TextRefCopy13">'[201]Provision pago incentivos'!#REF!</definedName>
    <definedName name="TextRefCopy14" localSheetId="4">#REF!</definedName>
    <definedName name="TextRefCopy14">#REF!</definedName>
    <definedName name="TextRefCopy142">'[200]Análisis US$ al 30.06.08'!$F$17</definedName>
    <definedName name="TextRefCopy143">'[200]Análisis US$ al 30.06.08'!$F$43</definedName>
    <definedName name="TextRefCopy144">'[200]Análisis US$ al 30.06.08'!$F$29</definedName>
    <definedName name="TextRefCopy145">'[200]Análisis US$ al 30.06.08'!$F$28</definedName>
    <definedName name="TextRefCopy147">'[200]Análisis US$ al 30.06.08'!$F$27</definedName>
    <definedName name="TextRefCopy148">'[200]Análisis US$ al 30.06.08'!$F$26</definedName>
    <definedName name="TextRefCopy149">'[200]Análisis US$ al 30.06.08'!$F$25</definedName>
    <definedName name="TextRefCopy15" localSheetId="4">#REF!</definedName>
    <definedName name="TextRefCopy15">#REF!</definedName>
    <definedName name="TextRefCopy150">'[200]Análisis US$ al 30.06.08'!$F$24</definedName>
    <definedName name="TextRefCopy151">'[200]Análisis US$ al 30.06.08'!$F$23</definedName>
    <definedName name="TextRefCopy153">'[200]Análisis US$ al 30.06.08'!$F$42</definedName>
    <definedName name="TextRefCopy154">'[200]Análisis US$ al 30.06.08'!$F$41</definedName>
    <definedName name="TextRefCopy155">'[200]Análisis US$ al 30.06.08'!$F$44</definedName>
    <definedName name="TextRefCopy157">'[200]Análisis US$ al 30.06.08'!$F$16</definedName>
    <definedName name="TextRefCopy158">'[200]Análisis US$ al 30.06.08'!$F$40</definedName>
    <definedName name="TextRefCopy159">'[200]Análisis US$ al 30.06.08'!$F$15</definedName>
    <definedName name="TextRefCopy16">#REF!</definedName>
    <definedName name="TextRefCopy160">'[200]Análisis US$ al 30.06.08'!$F$39</definedName>
    <definedName name="TextRefCopy161">'[200]Análisis US$ al 30.06.08'!$F$38</definedName>
    <definedName name="TextRefCopy162">'[200]Análisis US$ al 30.06.08'!$F$37</definedName>
    <definedName name="TextRefCopy163">'[200]Análisis US$ al 30.06.08'!$F$14</definedName>
    <definedName name="TextRefCopy164">'[200]Análisis US$ al 30.06.08'!$F$13</definedName>
    <definedName name="TextRefCopy165">'[200]Análisis US$ al 30.06.08'!$F$36</definedName>
    <definedName name="TextRefCopy166">'[200]Análisis US$ al 30.06.08'!$F$19</definedName>
    <definedName name="TextRefCopy169">#REF!</definedName>
    <definedName name="TextRefCopy17">#REF!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8">#REF!</definedName>
    <definedName name="TextRefCopy19">#REF!</definedName>
    <definedName name="TextRefCopy2">[202]Honorarios!#REF!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 localSheetId="4">#REF!</definedName>
    <definedName name="TextRefCopy3">#REF!</definedName>
    <definedName name="TextRefCopy3_10">#REF!</definedName>
    <definedName name="TextRefCopy3_11">#REF!</definedName>
    <definedName name="TextRefCopy3_4">#REF!</definedName>
    <definedName name="TextRefCopy3_7">#REF!</definedName>
    <definedName name="TextRefCopy3_9">#REF!</definedName>
    <definedName name="TextRefCopy30">#REF!</definedName>
    <definedName name="TextRefCopy31">#REF!</definedName>
    <definedName name="TextRefCopy32">#REF!</definedName>
    <definedName name="TextRefCopy33">'[203]EERR '!#REF!</definedName>
    <definedName name="TextRefCopy34">[204]BG!#REF!</definedName>
    <definedName name="TextRefCopy35">#REF!</definedName>
    <definedName name="TextRefCopy36">'[203]EERR '!#REF!</definedName>
    <definedName name="TextRefCopy37">#REF!</definedName>
    <definedName name="TextRefCopy38">#REF!</definedName>
    <definedName name="TextRefCopy39">#REF!</definedName>
    <definedName name="TextRefCopy4" localSheetId="4">#REF!</definedName>
    <definedName name="TextRefCopy4">#REF!</definedName>
    <definedName name="TextRefCopy4_7">#REF!</definedName>
    <definedName name="TextRefCopy40">'[205]Reproceso interes'!#REF!</definedName>
    <definedName name="TextRefCopy41">#REF!</definedName>
    <definedName name="TextRefCopy42" localSheetId="4">#REF!</definedName>
    <definedName name="TextRefCopy42">#REF!</definedName>
    <definedName name="TextRefCopy43" localSheetId="4">#REF!</definedName>
    <definedName name="TextRefCopy43">'[206]Anal. Part. Conc.'!#REF!</definedName>
    <definedName name="TextRefCopy44" localSheetId="4">#REF!</definedName>
    <definedName name="TextRefCopy44">#REF!</definedName>
    <definedName name="TextRefCopy45">'[206]Anal. Part. Conc.'!#REF!</definedName>
    <definedName name="TextRefCopy46">#REF!</definedName>
    <definedName name="TextRefCopy47">#REF!</definedName>
    <definedName name="TextRefCopy48">#REF!</definedName>
    <definedName name="TextRefCopy49">'[205]Reproceso interes'!#REF!</definedName>
    <definedName name="TextRefCopy5">'[207]Determinación de IR'!$D$20</definedName>
    <definedName name="TextRefCopy50">'[205]Reproceso interes'!#REF!</definedName>
    <definedName name="TextRefCopy51">'[205]Reproceso interes'!#REF!</definedName>
    <definedName name="TextRefCopy52">'[205]Reproceso interes'!#REF!</definedName>
    <definedName name="TextRefCopy53" localSheetId="4">#REF!</definedName>
    <definedName name="TextRefCopy53">#REF!</definedName>
    <definedName name="TextRefCopy54" localSheetId="4">#REF!</definedName>
    <definedName name="TextRefCopy54">#REF!</definedName>
    <definedName name="TextRefCopy55" localSheetId="4">#REF!</definedName>
    <definedName name="TextRefCopy55">#REF!</definedName>
    <definedName name="TextRefCopy56" localSheetId="4">#REF!</definedName>
    <definedName name="TextRefCopy56">#REF!</definedName>
    <definedName name="TextRefCopy57">[205]Resumen!#REF!</definedName>
    <definedName name="TextRefCopy58">'[205]Reproceso interes'!#REF!</definedName>
    <definedName name="TextRefCopy59">'[205]Reproceso interes'!#REF!</definedName>
    <definedName name="TextRefCopy6">#REF!</definedName>
    <definedName name="TextRefCopy60">'[205]Reproceso interes'!#REF!</definedName>
    <definedName name="TextRefCopy61">'[205]Reproceso interes'!#REF!</definedName>
    <definedName name="TextRefCopy62">'[205]Reproceso interes'!#REF!</definedName>
    <definedName name="TextRefCopy63" localSheetId="4">#REF!</definedName>
    <definedName name="TextRefCopy63">#REF!</definedName>
    <definedName name="TextRefCopy64">[208]Análisis!#REF!</definedName>
    <definedName name="TextRefCopy65" localSheetId="4">#REF!</definedName>
    <definedName name="TextRefCopy65">#REF!</definedName>
    <definedName name="TextRefCopy66" localSheetId="4">#REF!</definedName>
    <definedName name="TextRefCopy66">#REF!</definedName>
    <definedName name="TextRefCopy67" localSheetId="4">#REF!</definedName>
    <definedName name="TextRefCopy67">#REF!</definedName>
    <definedName name="TextRefCopy68" localSheetId="4">#REF!</definedName>
    <definedName name="TextRefCopy68">#REF!</definedName>
    <definedName name="TextRefCopy69">'[205]Reproceso interes'!#REF!</definedName>
    <definedName name="TextRefCopy7" localSheetId="4">#REF!</definedName>
    <definedName name="TextRefCopy7">#REF!</definedName>
    <definedName name="TextRefCopy70" localSheetId="4">#REF!</definedName>
    <definedName name="TextRefCopy70">#REF!</definedName>
    <definedName name="TextRefCopy71" localSheetId="4">#REF!</definedName>
    <definedName name="TextRefCopy71">#REF!</definedName>
    <definedName name="TextRefCopy72">'[205]Reproceso interes'!#REF!</definedName>
    <definedName name="TextRefCopy73" localSheetId="4">#REF!</definedName>
    <definedName name="TextRefCopy73">#REF!</definedName>
    <definedName name="TextRefCopy74">'[205]Reproceso interes'!#REF!</definedName>
    <definedName name="TextRefCopy75" localSheetId="4">#REF!</definedName>
    <definedName name="TextRefCopy75">#REF!</definedName>
    <definedName name="TextRefCopy76">[197]Sumaria!#REF!</definedName>
    <definedName name="TextRefCopy77" localSheetId="4">#REF!</definedName>
    <definedName name="TextRefCopy77">#REF!</definedName>
    <definedName name="TextRefCopy78">'[205]Reproceso interes'!#REF!</definedName>
    <definedName name="TextRefCopy79" localSheetId="4">#REF!</definedName>
    <definedName name="TextRefCopy79">#REF!</definedName>
    <definedName name="TextRefCopy8" localSheetId="4">#REF!</definedName>
    <definedName name="TextRefCopy8">#REF!</definedName>
    <definedName name="TextRefCopy80" localSheetId="4">#REF!</definedName>
    <definedName name="TextRefCopy80">#REF!</definedName>
    <definedName name="TextRefCopy81">[208]Análisis!#REF!</definedName>
    <definedName name="TextRefCopy82" localSheetId="4">#REF!</definedName>
    <definedName name="TextRefCopy82">#REF!</definedName>
    <definedName name="TextRefCopy83">'[205]Reproceso interes'!#REF!</definedName>
    <definedName name="TextRefCopy84">[209]Sumaria!#REF!</definedName>
    <definedName name="TextRefCopy85" localSheetId="4">#REF!</definedName>
    <definedName name="TextRefCopy85">[210]ISSUE!#REF!</definedName>
    <definedName name="TextRefCopy86" localSheetId="4">#REF!</definedName>
    <definedName name="TextRefCopy86">[210]ISSUE!#REF!</definedName>
    <definedName name="TextRefCopy87">'[211]Asientos de Aportes'!#REF!</definedName>
    <definedName name="TextRefCopy88" localSheetId="4">#REF!</definedName>
    <definedName name="TextRefCopy88">[210]ISSUE!#REF!</definedName>
    <definedName name="TextRefCopy89" localSheetId="4">#REF!</definedName>
    <definedName name="TextRefCopy89">[210]ISSUE!#REF!</definedName>
    <definedName name="TextRefCopy9">#REF!</definedName>
    <definedName name="TextRefCopy90" localSheetId="4">#REF!</definedName>
    <definedName name="TextRefCopy90">[210]ISSUE!#REF!</definedName>
    <definedName name="TextRefCopy91" localSheetId="4">#REF!</definedName>
    <definedName name="TextRefCopy91">[210]ISSUE!#REF!</definedName>
    <definedName name="TextRefCopy92" localSheetId="4">#REF!</definedName>
    <definedName name="TextRefCopy92">[210]ISSUE!#REF!</definedName>
    <definedName name="TextRefCopy93" localSheetId="4">#REF!</definedName>
    <definedName name="TextRefCopy93">[210]ISSUE!#REF!</definedName>
    <definedName name="TextRefCopy96">[209]Sumaria!#REF!</definedName>
    <definedName name="TextRefCopy97" localSheetId="4">#REF!</definedName>
    <definedName name="TextRefCopy97">#REF!</definedName>
    <definedName name="TextRefCopy98">#REF!</definedName>
    <definedName name="TextRefCopy99">'[209]Procedimiento Alternativo'!#REF!</definedName>
    <definedName name="TextRefCopyRangeCount" localSheetId="4" hidden="1">12</definedName>
    <definedName name="TextRefCopyRangeCount" hidden="1">1</definedName>
    <definedName name="Thiabendazole">NA()</definedName>
    <definedName name="thm">#REF!</definedName>
    <definedName name="thp">#REF!</definedName>
    <definedName name="Threshold">#REF!</definedName>
    <definedName name="Tic">"CheckBox1"</definedName>
    <definedName name="Ticker">""</definedName>
    <definedName name="Timbradovencidoduplicado">'[86]A DESAFECTAR'!$J$5</definedName>
    <definedName name="TIME_BAND">NA()</definedName>
    <definedName name="TIME_JOB">NA()</definedName>
    <definedName name="TIME_PROMO">NA()</definedName>
    <definedName name="TIME_PROMO1">NA()</definedName>
    <definedName name="TIME_PROMO2">NA()</definedName>
    <definedName name="timeseries">NA()</definedName>
    <definedName name="TIMING">NA()</definedName>
    <definedName name="tipo">NA()</definedName>
    <definedName name="Tipo_Agua">#REF!</definedName>
    <definedName name="TIPO_COMERCIAL">NA()</definedName>
    <definedName name="TIPO_COML">NA()</definedName>
    <definedName name="TIPOS">[212]PARAMETROS!$A$14:$A$15</definedName>
    <definedName name="Title">NA()</definedName>
    <definedName name="Titulo">NA()</definedName>
    <definedName name="_xlnm.Print_Titles">#REF!</definedName>
    <definedName name="titulos_graf">NA()</definedName>
    <definedName name="tl">NA()</definedName>
    <definedName name="tld">'[32]Income SAP LD'!$B$1228:$D$1287</definedName>
    <definedName name="TO_BE_SITUATION">NA()</definedName>
    <definedName name="TolCenter">NA()</definedName>
    <definedName name="TolKiev">NA()</definedName>
    <definedName name="TolNE">NA()</definedName>
    <definedName name="TolSE">NA()</definedName>
    <definedName name="TolSouth">NA()</definedName>
    <definedName name="TolWest">NA()</definedName>
    <definedName name="Top_Stratum_Number" localSheetId="4">#REF!</definedName>
    <definedName name="Top_Stratum_Number">#REF!</definedName>
    <definedName name="Top_Stratum_Value" localSheetId="4">#REF!</definedName>
    <definedName name="Top_Stratum_Value">#REF!</definedName>
    <definedName name="total">#REF!</definedName>
    <definedName name="Total_Amount">#REF!</definedName>
    <definedName name="Total_Interest">#REF!</definedName>
    <definedName name="Total_Number_Selections" localSheetId="4">#REF!</definedName>
    <definedName name="Total_Number_Selections">#REF!</definedName>
    <definedName name="Total_Pay">#REF!</definedName>
    <definedName name="Total_Payment">Scheduled_Payment+Extra_Payment</definedName>
    <definedName name="Total_Population2">'[42]CMA Calculations- Figure 5440.1'!$D$101</definedName>
    <definedName name="TOTAL_TRANSF">[168]RESUMEN!#REF!</definedName>
    <definedName name="TOTAL_TRANSF_7">NA()</definedName>
    <definedName name="TOTALCREDITOFISCALAL5">[155]Conciliaciones!$G$44</definedName>
    <definedName name="TOTALCREDITOIVA10">[213]Conciliaciones!$F$43</definedName>
    <definedName name="TOTALCREDITOIVA5">[213]Conciliaciones!$G$43</definedName>
    <definedName name="TOTALES_A_TRANSFERIR">NA()</definedName>
    <definedName name="TOTALES_HL">NA()</definedName>
    <definedName name="TOTALIVACREDITOAL10">[156]Conciliaciones!$F$42</definedName>
    <definedName name="totalpaid">'[214]Open Budget'!$N$271</definedName>
    <definedName name="TOTEXP">#REF!</definedName>
    <definedName name="tp" localSheetId="4">#REF!</definedName>
    <definedName name="tp">#REF!</definedName>
    <definedName name="TPy530231_10">#REF!</definedName>
    <definedName name="TPy530231_11">#REF!</definedName>
    <definedName name="TPy530231_9">#REF!</definedName>
    <definedName name="tr" hidden="1">{#N/A,#N/A,TRUE,"MEMO";#N/A,#N/A,TRUE,"PARAMETROS";#N/A,#N/A,TRUE,"RLI ";#N/A,#N/A,TRUE,"IMPTO.DET.";#N/A,#N/A,TRUE,"FUT-FUNT";#N/A,#N/A,TRUE,"CPI-PATR.";#N/A,#N/A,TRUE,"CM CPI";#N/A,#N/A,TRUE,"PROV";#N/A,#N/A,TRUE,"A FIJO";#N/A,#N/A,TRUE,"LEASING";#N/A,#N/A,TRUE,"VPP";#N/A,#N/A,TRUE,"PPM";#N/A,#N/A,TRUE,"OTROS"}</definedName>
    <definedName name="trade_pay">NA()</definedName>
    <definedName name="trade_rec">NA()</definedName>
    <definedName name="Traders">[50]Lista!$E$3:$E$12</definedName>
    <definedName name="TRANS">'[33]1E info'!#REF!</definedName>
    <definedName name="TRANSF">NA()</definedName>
    <definedName name="TRANSP">NA()</definedName>
    <definedName name="transp3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arencia">#REF!</definedName>
    <definedName name="Transport">NA()</definedName>
    <definedName name="TRAT_AGUA">#REF!</definedName>
    <definedName name="Travel">NA()</definedName>
    <definedName name="trfgfd" hidden="1">{#N/A,#N/A,FALSE,"FIN AÑO"}</definedName>
    <definedName name="tri">NA()</definedName>
    <definedName name="trigo">#REF!</definedName>
    <definedName name="trrr" hidden="1">{#N/A,#N/A,FALSE,"Aging Summary";#N/A,#N/A,FALSE,"Ratio Analysis";#N/A,#N/A,FALSE,"Test 120 Day Accts";#N/A,#N/A,FALSE,"Tickmarks"}</definedName>
    <definedName name="TTDesiredLevelOfEvidenceItems">'[160]Global Data'!$B$92:$B$95</definedName>
    <definedName name="TtlCdtR">#REF!</definedName>
    <definedName name="TtlFA">#REF!</definedName>
    <definedName name="TtlMktR">#REF!</definedName>
    <definedName name="TtlWC">#REF!</definedName>
    <definedName name="TTTT">{0.1;0;0.382758620689655;0;0;0;0.258620689655172;0;0.258620689655172}</definedName>
    <definedName name="ttttt" hidden="1">{#N/A,#N/A,FALSE,"지침";#N/A,#N/A,FALSE,"환경분석";#N/A,#N/A,FALSE,"Sheet16"}</definedName>
    <definedName name="TWD">#REF!</definedName>
    <definedName name="TwoStepMisstatementIdentified">'[160]Two Step Revenue Testing Master'!$C$85</definedName>
    <definedName name="TwoStepTolerableEstMisstmtCalc">'[160]Two Step Revenue Testing Master'!$T$45</definedName>
    <definedName name="ty" hidden="1">{"a_assump1",#N/A,FALSE,"BPlan 96-00 - Base";"a_assump2",#N/A,FALSE,"BPlan 96-00 - Base";"a_plus",#N/A,FALSE,"BPlan 96-00 - Base";"a_bs",#N/A,FALSE,"BPlan 96-00 - Base";"a_cf",#N/A,FALSE,"BPlan 96-00 - Base";"a_irrbase",#N/A,FALSE,"BPlan 96-00 - Base";"a_notes",#N/A,FALSE,"BPlan 96-00 - Base"}</definedName>
    <definedName name="tyhthdfghg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YPE">NA()</definedName>
    <definedName name="tyurt" hidden="1">{"'cua 42'!$A$1:$O$40"}</definedName>
    <definedName name="u">#REF!</definedName>
    <definedName name="U_">#REF!</definedName>
    <definedName name="Ultimo">Ultimo</definedName>
    <definedName name="Unidades" localSheetId="4">#REF!</definedName>
    <definedName name="Unidades">#REF!</definedName>
    <definedName name="Unit">NA()</definedName>
    <definedName name="Unit_1">NA()</definedName>
    <definedName name="Unit_2">NA()</definedName>
    <definedName name="Unit_3">NA()</definedName>
    <definedName name="UNITS">NA()</definedName>
    <definedName name="unnegocio">#REF!</definedName>
    <definedName name="UOI1E">#REF!</definedName>
    <definedName name="UOIC">#REF!</definedName>
    <definedName name="UOIE">#REF!</definedName>
    <definedName name="UPDATE">NA()</definedName>
    <definedName name="urf">NA()</definedName>
    <definedName name="uru">#REF!</definedName>
    <definedName name="URUGUAY" localSheetId="4">#REF!</definedName>
    <definedName name="URUGUAY">#REF!</definedName>
    <definedName name="us">NA()</definedName>
    <definedName name="usa">#REF!</definedName>
    <definedName name="USAAdjUSYTD">NA()</definedName>
    <definedName name="USACdnMonth">NA()</definedName>
    <definedName name="USACdnYTD">NA()</definedName>
    <definedName name="usage">NA()</definedName>
    <definedName name="USAUSMonth">NA()</definedName>
    <definedName name="USAUSYTD">NA()</definedName>
    <definedName name="uscon">#REF!</definedName>
    <definedName name="USD">#REF!</definedName>
    <definedName name="USD_RUR_RATE">NA()</definedName>
    <definedName name="usdeur">[215]MSS_400K!$E$25</definedName>
    <definedName name="usfb">#REF!</definedName>
    <definedName name="usmt">#REF!</definedName>
    <definedName name="UsrPd">NA()</definedName>
    <definedName name="UsrYr">NA()</definedName>
    <definedName name="Utilities">NA()</definedName>
    <definedName name="Utilizacion">[147]Prevision!$N$2:$N$12</definedName>
    <definedName name="v" hidden="1">{#N/A,#N/A,FALSE,"Aging Summary";#N/A,#N/A,FALSE,"Ratio Analysis";#N/A,#N/A,FALSE,"Test 120 Day Accts";#N/A,#N/A,FALSE,"Tickmarks"}</definedName>
    <definedName name="V_">#REF!</definedName>
    <definedName name="valeria" hidden="1">{#N/A,#N/A,FALSE,"Aging Summary";#N/A,#N/A,FALSE,"Ratio Analysis";#N/A,#N/A,FALSE,"Test 120 Day Accts";#N/A,#N/A,FALSE,"Tickmarks"}</definedName>
    <definedName name="validation">NA()</definedName>
    <definedName name="ValidFormats">NA()</definedName>
    <definedName name="valor">NA()</definedName>
    <definedName name="Valor_1">NA()</definedName>
    <definedName name="Valor_10">NA()</definedName>
    <definedName name="Valor_11">NA()</definedName>
    <definedName name="Valor_12">NA()</definedName>
    <definedName name="Valor_2">NA()</definedName>
    <definedName name="Valor_3">NA()</definedName>
    <definedName name="Valor_4">NA()</definedName>
    <definedName name="Valor_5">NA()</definedName>
    <definedName name="Valor_6">NA()</definedName>
    <definedName name="Valor_7">NA()</definedName>
    <definedName name="Valor_8">NA()</definedName>
    <definedName name="Valor_9">NA()</definedName>
    <definedName name="Valor_Frete_1">NA()</definedName>
    <definedName name="Valor_Frete_10">NA()</definedName>
    <definedName name="Valor_Frete_11">NA()</definedName>
    <definedName name="Valor_Frete_12">NA()</definedName>
    <definedName name="Valor_Frete_2">NA()</definedName>
    <definedName name="Valor_Frete_3">NA()</definedName>
    <definedName name="Valor_Frete_4">NA()</definedName>
    <definedName name="Valor_Frete_5">NA()</definedName>
    <definedName name="Valor_Frete_6">NA()</definedName>
    <definedName name="Valor_Frete_7">NA()</definedName>
    <definedName name="Valor_Frete_8">NA()</definedName>
    <definedName name="Valor_Frete_9">NA()</definedName>
    <definedName name="Valor_US_1">NA()</definedName>
    <definedName name="Valor_US_10">NA()</definedName>
    <definedName name="Valor_US_11">NA()</definedName>
    <definedName name="Valor_US_12">NA()</definedName>
    <definedName name="Valor_US_2">NA()</definedName>
    <definedName name="Valor_US_3">NA()</definedName>
    <definedName name="Valor_US_4">NA()</definedName>
    <definedName name="Valor_US_5">NA()</definedName>
    <definedName name="Valor_US_6">NA()</definedName>
    <definedName name="Valor_US_7">NA()</definedName>
    <definedName name="Valor_US_8">NA()</definedName>
    <definedName name="Valor_US_9">NA()</definedName>
    <definedName name="Valores_padrao">NA()</definedName>
    <definedName name="valores_revistos">NA()</definedName>
    <definedName name="Valuación">#REF!</definedName>
    <definedName name="valuation">NA()</definedName>
    <definedName name="ValuationSummary">NA()</definedName>
    <definedName name="ValuationYear">NA()</definedName>
    <definedName name="values">#REF!,#REF!,#REF!</definedName>
    <definedName name="Values_Entered">IF(Loan_Amount*Interest_Rate*Loan_Years*Loan_Start&gt;0,1,0)</definedName>
    <definedName name="var">NA()</definedName>
    <definedName name="VARI" hidden="1">{#N/A,#N/A,FALSE,"지침";#N/A,#N/A,FALSE,"환경분석";#N/A,#N/A,FALSE,"Sheet16"}</definedName>
    <definedName name="VARIA" hidden="1">{#N/A,#N/A,FALSE,"지침";#N/A,#N/A,FALSE,"환경분석";#N/A,#N/A,FALSE,"Sheet16"}</definedName>
    <definedName name="varlvh">NA()</definedName>
    <definedName name="VBC">NA()</definedName>
    <definedName name="vbcvb" hidden="1">{#N/A,#N/A,FALSE,"P.L.Full";#N/A,#N/A,FALSE,"P.L.Desc."}</definedName>
    <definedName name="vbcvbcv" hidden="1">{"CAP VOL",#N/A,FALSE,"CAPITAL";"CAP VAR",#N/A,FALSE,"CAPITAL";"CAP FIJ",#N/A,FALSE,"CAPITAL";"CAP CONS",#N/A,FALSE,"CAPITAL";"CAP DATA",#N/A,FALSE,"CAPITAL"}</definedName>
    <definedName name="vbnbvn"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cvccv" hidden="1">{"miles",#N/A,FALSE,"LUCROS E PERDAS (US$ 000)";"hl",#N/A,FALSE,"LUCROS E PERDAS (US$ 000)"}</definedName>
    <definedName name="vcxbcbbnv" hidden="1">{#N/A,#N/A,FALSE,"Hoja1";#N/A,#N/A,FALSE,"Hoja2"}</definedName>
    <definedName name="vcxvcxvx" hidden="1">{#N/A,#N/A,FALSE,"RGD$";#N/A,#N/A,FALSE,"BG$";#N/A,#N/A,FALSE,"FC$"}</definedName>
    <definedName name="vcxxcvxc" hidden="1">{#N/A,#N/A,FALSE,"PRECIO FULL";#N/A,#N/A,FALSE,"LARA";#N/A,#N/A,FALSE,"CARACAS";#N/A,#N/A,FALSE,"DISBRACENTRO";#N/A,#N/A,FALSE,"ANDES";#N/A,#N/A,FALSE,"MAR CARIBE";#N/A,#N/A,FALSE,"RIO BEER";#N/A,#N/A,FALSE,"DISBRAH"}</definedName>
    <definedName name="vencidos">#REF!</definedName>
    <definedName name="vencimientos">#REF!</definedName>
    <definedName name="VENDAS">NA()</definedName>
    <definedName name="Vendedor">'[85]Asiento de Ajuste'!$G$3</definedName>
    <definedName name="vene">#REF!</definedName>
    <definedName name="venta">NA()</definedName>
    <definedName name="ventas">#REF!</definedName>
    <definedName name="VENTAS_EN_MILES_DE_HECTOLITROS">NA()</definedName>
    <definedName name="VENTASBR">[156]Conciliaciones!$E$19</definedName>
    <definedName name="VENTASBRUTAS">[53]Conciliaciones!$E$19</definedName>
    <definedName name="VERSAO">NA()</definedName>
    <definedName name="VersieNr">NA()</definedName>
    <definedName name="version2">NA()</definedName>
    <definedName name="vfvfv">NA()</definedName>
    <definedName name="vghfghhhkh">'[47]Cálculo del Exceso'!#REF!</definedName>
    <definedName name="vhjgdf">NA()</definedName>
    <definedName name="vhjvhjvhjhhhhhhhhhhhhhhhhhhhh">'[47]Cálculo del Exceso'!#REF!</definedName>
    <definedName name="vhjvhjvvvvvvvvvvvvvvvvvvvvvvvvvvvvvvvvvvvvvvvvvvvv">'[47]Cálculo del Exceso'!#REF!</definedName>
    <definedName name="VIC">{0.1;0;0.45;0;0;0;0;0;0.45}</definedName>
    <definedName name="vigencia" localSheetId="4">#REF!</definedName>
    <definedName name="vigencia">#REF!</definedName>
    <definedName name="villarrica">NA()</definedName>
    <definedName name="Vinc">NA()</definedName>
    <definedName name="vjhhhhhh">#REF!</definedName>
    <definedName name="vk">{0.1;0;0.45;0;0;0;0;0;0.45}</definedName>
    <definedName name="VOL">#REF!</definedName>
    <definedName name="Vol_01">NA()</definedName>
    <definedName name="Vol_02">NA()</definedName>
    <definedName name="Vol_A_00">NA()</definedName>
    <definedName name="Vol_A_01">NA()</definedName>
    <definedName name="Vol_A_02">NA()</definedName>
    <definedName name="Vol_A_98">NA()</definedName>
    <definedName name="Vol_A_99">NA()</definedName>
    <definedName name="Vol_B_00">NA()</definedName>
    <definedName name="Vol_B_01">NA()</definedName>
    <definedName name="Vol_b_02">NA()</definedName>
    <definedName name="Vol_B_98">NA()</definedName>
    <definedName name="Vol_B_99">NA()</definedName>
    <definedName name="Vol_C_00">NA()</definedName>
    <definedName name="Vol_C_01">NA()</definedName>
    <definedName name="Vol_C_02">NA()</definedName>
    <definedName name="Vol_C_98">NA()</definedName>
    <definedName name="Vol_C_99">NA()</definedName>
    <definedName name="Vol_C1">NA()</definedName>
    <definedName name="Vol_D_00">NA()</definedName>
    <definedName name="Vol_D_01">NA()</definedName>
    <definedName name="Vol_D_02">NA()</definedName>
    <definedName name="Vol_D_98">NA()</definedName>
    <definedName name="Vol_D_99">NA()</definedName>
    <definedName name="Vol_E_00">NA()</definedName>
    <definedName name="Vol_E_01">NA()</definedName>
    <definedName name="Vol_E_02">NA()</definedName>
    <definedName name="Vol_E_98">NA()</definedName>
    <definedName name="Vol_E_99">NA()</definedName>
    <definedName name="Vol_F_00">NA()</definedName>
    <definedName name="Vol_F_01">NA()</definedName>
    <definedName name="Vol_F_02">NA()</definedName>
    <definedName name="Vol_F_98">NA()</definedName>
    <definedName name="Vol_F_99">NA()</definedName>
    <definedName name="Vol_R1">NA()</definedName>
    <definedName name="Vol_R2">NA()</definedName>
    <definedName name="Vol_R4">NA()</definedName>
    <definedName name="Volume">NA()</definedName>
    <definedName name="VOLUMEN.NAC">NA()</definedName>
    <definedName name="vpphold">#REF!</definedName>
    <definedName name="vsd">#REF!</definedName>
    <definedName name="VTADIAR" localSheetId="4">#REF!</definedName>
    <definedName name="VTADIAR">#REF!</definedName>
    <definedName name="VTO">#REF!</definedName>
    <definedName name="vtoañoc">#REF!</definedName>
    <definedName name="vtoañon">#REF!</definedName>
    <definedName name="vtoaños">#REF!</definedName>
    <definedName name="vtoshold1">'[49] VTOS'!#REF!</definedName>
    <definedName name="vtoshold2">'[49] VTOS'!#REF!</definedName>
    <definedName name="VTOSN">#REF!</definedName>
    <definedName name="vvv" hidden="1">#REF!</definedName>
    <definedName name="vvvv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vvvv">[95]DDJJ!#REF!</definedName>
    <definedName name="vvvvvvvvvvvvvvvvvvvvvvvvvvvvvvvvvvvvvvvvvvvvvv">'[46]Rep. y Mant. Rodados'!#REF!</definedName>
    <definedName name="vxvxcx" hidden="1">{"Cons_Occ_Lar",#N/A,FALSE,"márgenes";"Cen_met",#N/A,FALSE,"márgenes";"Ori_pl",#N/A,FALSE,"márgenes"}</definedName>
    <definedName name="w">#REF!</definedName>
    <definedName name="W_">#REF!</definedName>
    <definedName name="WACC">NA()</definedName>
    <definedName name="was" hidden="1">{#N/A,#N/A,FALSE,"Aging Summary";#N/A,#N/A,FALSE,"Ratio Analysis";#N/A,#N/A,FALSE,"Test 120 Day Accts";#N/A,#N/A,FALSE,"Tickmarks"}</definedName>
    <definedName name="wasd">[180]Balance!$B$12</definedName>
    <definedName name="watts" hidden="1">{#N/A,#N/A,FALSE,"Aging Summary";#N/A,#N/A,FALSE,"Ratio Analysis";#N/A,#N/A,FALSE,"Test 120 Day Accts";#N/A,#N/A,FALSE,"Tickmarks"}</definedName>
    <definedName name="WB">[1]Tartan!#REF!</definedName>
    <definedName name="WBMIN">NA()</definedName>
    <definedName name="wcol_gen_index">NA()</definedName>
    <definedName name="WDSD" hidden="1">#REF!</definedName>
    <definedName name="we">we</definedName>
    <definedName name="wee">{0.1;0;0.382758620689655;0;0;0;0.258620689655172;0;0.258620689655172}</definedName>
    <definedName name="wer" hidden="1">{#N/A,#N/A,FALSE,"지침";#N/A,#N/A,FALSE,"환경분석";#N/A,#N/A,FALSE,"Sheet16"}</definedName>
    <definedName name="werwer" hidden="1">4</definedName>
    <definedName name="werwetwgt">[180]Balance!$F$6</definedName>
    <definedName name="werwgrhb" hidden="1">#REF!</definedName>
    <definedName name="wewqewqe">wewqewqe</definedName>
    <definedName name="wewrew" hidden="1">{#N/A,#N/A,FALSE,"Hoja1";#N/A,#N/A,FALSE,"Hoja2"}</definedName>
    <definedName name="WHSEMHR01">NA()</definedName>
    <definedName name="WHSEMHRLE">NA()</definedName>
    <definedName name="WHSEVOL01">NA()</definedName>
    <definedName name="WHSEVOLLE">NA()</definedName>
    <definedName name="WiP">NA()</definedName>
    <definedName name="WIPMargin">NA()</definedName>
    <definedName name="workstationpath">"C:\DATA\"</definedName>
    <definedName name="wq" hidden="1">#REF!</definedName>
    <definedName name="wqewe">[180]Balance!$C$23</definedName>
    <definedName name="wrg.aug" hidden="1">{"det (May)",#N/A,FALSE,"June";"sum (MAY YTD)",#N/A,FALSE,"June YTD"}</definedName>
    <definedName name="wrn.1._.Month._.vs._.LY." hidden="1">{"1",#N/A,FALSE,"X2BA"}</definedName>
    <definedName name="wrn.2._.YTD._.vs._.LY." hidden="1">{"2",#N/A,FALSE,"X2BA"}</definedName>
    <definedName name="wrn.2000Base." hidden="1">{"a_assump1",#N/A,FALSE,"BPlan 96-00 - Base";"a_assump2",#N/A,FALSE,"BPlan 96-00 - Base";"a_plus",#N/A,FALSE,"BPlan 96-00 - Base";"a_bs",#N/A,FALSE,"BPlan 96-00 - Base";"a_cf",#N/A,FALSE,"BPlan 96-00 - Base";"a_irrbase",#N/A,FALSE,"BPlan 96-00 - Base";"a_notes",#N/A,FALSE,"BPlan 96-00 - Base"}</definedName>
    <definedName name="wrn.3._.STG._.vs._.LY." hidden="1">{"3",#N/A,FALSE,"X2BA"}</definedName>
    <definedName name="wrn.4._.Full._.Year._.vs._.LY." hidden="1">{"4",#N/A,FALSE,"X2BA"}</definedName>
    <definedName name="wrn.5._.Month._.vs._.BGT." hidden="1">{"5",#N/A,FALSE,"X2BA"}</definedName>
    <definedName name="wrn.6._.YTD._.vs._.BGT." hidden="1">{"6",#N/A,FALSE,"X2BA"}</definedName>
    <definedName name="wrn.7._.STG._.vs._.BGT." hidden="1">{"7",#N/A,FALSE,"X2BA"}</definedName>
    <definedName name="wrn.8._.Full._.Year._.vs._.BGT." hidden="1">{"8",#N/A,FALSE,"X2BA"}</definedName>
    <definedName name="wrn.97." hidden="1">{#N/A,#N/A,FALSE,"지침";#N/A,#N/A,FALSE,"환경분석";#N/A,#N/A,FALSE,"Sheet16"}</definedName>
    <definedName name="wrn.aaa." hidden="1">{"Vista01",#N/A,FALSE,"FichasGes"}</definedName>
    <definedName name="wrn.Aging._.and._.Trend._.Analysis." localSheetId="11"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hidden="1">{#N/A,#N/A,FALSE,"DCF";#N/A,#N/A,FALSE,"WACC";#N/A,#N/A,FALSE,"Sales_EBIT";#N/A,#N/A,FALSE,"Capex_Depreciation";#N/A,#N/A,FALSE,"WC";#N/A,#N/A,FALSE,"Interest";#N/A,#N/A,FALSE,"Assumptions"}</definedName>
    <definedName name="wrn.aug" hidden="1">{"det (May)",#N/A,FALSE,"June";"sum (MAY YTD)",#N/A,FALSE,"June YTD"}</definedName>
    <definedName name="wrn.augyt" hidden="1">{"det (May)",#N/A,FALSE,"June";"sum (MAY YTD)",#N/A,FALSE,"June YTD"}</definedName>
    <definedName name="wrn.augYTD" hidden="1">{"det (May)",#N/A,FALSE,"June";"sum (MAY YTD)",#N/A,FALSE,"June YTD"}</definedName>
    <definedName name="wrn.augYTDx" hidden="1">{"det (May)",#N/A,FALSE,"June";"sum (MAY YTD)",#N/A,FALSE,"June YTD"}</definedName>
    <definedName name="wrn.augytx" hidden="1">{"det (May)",#N/A,FALSE,"June";"sum (MAY YTD)",#N/A,FALSE,"June YTD"}</definedName>
    <definedName name="wrn.BALANCE._.PARA._.LUIZ._.CLAUDIO." hidden="1">{#N/A,#N/A,FALSE,"Hoja1";#N/A,#N/A,FALSE,"Hoja2"}</definedName>
    <definedName name="wrn.BELGO." hidden="1">{"BELGO",#N/A,FALSE,"S-BELGO"}</definedName>
    <definedName name="wrn.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business." hidden="1">{"miles",#N/A,FALSE,"LUCROS E PERDAS (US$ 000)";"hl",#N/A,FALSE,"LUCROS E PERDAS (US$ 000)"}</definedName>
    <definedName name="wrn.CAPA." hidden="1">{"CAPA",#N/A,FALSE,"CAPA"}</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dcf." hidden="1">{"mgmt forecast",#N/A,FALSE,"Mgmt Forecast";"dcf table",#N/A,FALSE,"Mgmt Forecast";"sensitivity",#N/A,FALSE,"Mgmt Forecast";"table inputs",#N/A,FALSE,"Mgmt Forecast";"calculations",#N/A,FALSE,"Mgmt Forecast"}</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ef9806." hidden="1">{#N/A,#N/A,FALSE,"DEF1";#N/A,#N/A,FALSE,"DEF2";#N/A,#N/A,FALSE,"DEF3"}</definedName>
    <definedName name="wrn.DIRETRIZ." hidden="1">{#N/A,#N/A,FALSE,"ROTINA";#N/A,#N/A,FALSE,"ITENS";#N/A,#N/A,FALSE,"ACOMP"}</definedName>
    <definedName name="wrn.EXPENSES._.98._.US." hidden="1">{"Expenses 98 MKT",#N/A,TRUE,"MKT";"Expenses 98 BUSS",#N/A,TRUE,"BusOper";"Expenses 98 TECH",#N/A,TRUE,"Tech";"Expenses 98 LOCAL",#N/A,TRUE,"LocalProg";"Expenses 98 GA",#N/A,TRUE,"G&amp;A";"Expenses 98 CONSOL",#N/A,TRUE,"Consolidate"}</definedName>
    <definedName name="wrn.EXPENSES._.99._.REAL." hidden="1">{"Reais 99 MKT",#N/A,TRUE,"MKT";"Reais 99 BUSS",#N/A,TRUE,"BusOper";"Reais 99 TECH",#N/A,TRUE,"Tech";"Reais 99 LOCAL",#N/A,TRUE,"LocalProg";"Reais 99 GA",#N/A,TRUE,"G&amp;A";"Reais 99 CONSOL",#N/A,TRUE,"Consolidate"}</definedName>
    <definedName name="wrn.FINANCIAL._.MONTH." hidden="1">{"Expense Analysis MKT",#N/A,TRUE,"MKT";"Expense Analysis BUSS",#N/A,TRUE,"BusOper";"Expense Analysis TECH",#N/A,TRUE,"Tech";"Expense Analysis LOCAL",#N/A,TRUE,"LocalProg";"Expense Analysis GA",#N/A,TRUE,"G&amp;A";"Expense Analysis CONSOL",#N/A,TRUE,"Consolidate"}</definedName>
    <definedName name="wrn.FINANCIAL._.MONTHS."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US._.MONTH." hidden="1">{"Expenses us MKT",#N/A,TRUE,"MKT";"Expenses us BUSS",#N/A,TRUE,"BusOper";"Expenses us TECH",#N/A,TRUE,"Tech";"Expenses us LOCAL",#N/A,TRUE,"LocalProg";"Expenses us GA",#N/A,TRUE,"G&amp;A";"Expenses us CONSOL",#N/A,TRUE,"Consolidate"}</definedName>
    <definedName name="wrn.FINANCIAL._.US._.MONTHS." hidden="1">{"Expenses Months us MKT",#N/A,TRUE,"MKT";"Expenses Months us BUSS",#N/A,TRUE,"BusOper";"Expenses Months us TECH",#N/A,TRUE,"Tech";"Expenses Months us LOCAL",#N/A,TRUE,"LocalProg";"Expenses Months us GA",#N/A,TRUE,"G&amp;A";"Expenses Months us CONSOL",#N/A,TRUE,"Consolidate"}</definedName>
    <definedName name="wrn.FORM._.2." hidden="1">{"FORM 2",#N/A,FALSE,"Plan3"}</definedName>
    <definedName name="wrn.form._3" hidden="1">{"FORM 2",#N/A,FALSE,"Plan3"}</definedName>
    <definedName name="wrn.FORM1." hidden="1">{"FORM 1",#N/A,FALSE,"Plan3"}</definedName>
    <definedName name="wrn.IMPRESION." hidden="1">{#N/A,#N/A,FALSE,"Hoja1";#N/A,#N/A,FALSE,"Hoja2"}</definedName>
    <definedName name="wrn.Income._.Statement." hidden="1">{"% Growth",#N/A,FALSE,"Income Statement";"% of GDAR",#N/A,FALSE,"Income Statement"}</definedName>
    <definedName name="wrn.Informe._.RLI." hidden="1">{#N/A,#N/A,TRUE,"MEMO";#N/A,#N/A,TRUE,"PARAMETROS";#N/A,#N/A,TRUE,"RLI ";#N/A,#N/A,TRUE,"IMPTO.DET.";#N/A,#N/A,TRUE,"FUT-FUNT";#N/A,#N/A,TRUE,"CPI-PATR.";#N/A,#N/A,TRUE,"CM CPI";#N/A,#N/A,TRUE,"PROV";#N/A,#N/A,TRUE,"A FIJO";#N/A,#N/A,TRUE,"LEASING";#N/A,#N/A,TRUE,"VPP";#N/A,#N/A,TRUE,"PPM";#N/A,#N/A,TRUE,"OTROS"}</definedName>
    <definedName name="wrn.June." hidden="1">{"det (May)",#N/A,FALSE,"June";"sum (MAY YTD)",#N/A,FALSE,"June YTD"}</definedName>
    <definedName name="wrn.MARG." hidden="1">{"Cons_Occ_Lar",#N/A,FALSE,"márgenes";"Cen_met",#N/A,FALSE,"márgenes";"Ori_pl",#N/A,FALSE,"márgenes"}</definedName>
    <definedName name="wrn.MDE." hidden="1">{"MDE",#N/A,FALSE,"S-MDE"}</definedName>
    <definedName name="wrn.Metas96." hidden="1">{"Prenissas",#N/A,FALSE,"Consolidado (3)";"Lucros000",#N/A,FALSE,"Consolidado (3)";"LucrosHL",#N/A,FALSE,"Consolidado (3)";"Balanco",#N/A,FALSE,"Consolidado (3)";"FluxoC",#N/A,FALSE,"Consolidado (3)"}</definedName>
    <definedName name="wrn.REAL." hidden="1">{"Real",#N/A,FALSE,"CONSOLIDADO";"Real",#N/A,FALSE,"OCCIDENTE";"Real",#N/A,FALSE,"LARA";"Real",#N/A,FALSE,"CENTRO";"Real",#N/A,FALSE,"METROPOLITANA";"Real",#N/A,FALSE,"ORIENTE";"Real",#N/A,FALSE,"Pto.libre"}</definedName>
    <definedName name="wrn.RELPA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2000." hidden="1">{"bs",#N/A,FALSE,"Consolidado";"cf",#N/A,FALSE,"Consolidado";"pl_hl",#N/A,FALSE,"Consolidado";"pl_us",#N/A,FALSE,"Consolidado";"Prem1",#N/A,FALSE,"Consolidado"}</definedName>
    <definedName name="wrn.Tendencia._.Año." hidden="1">{#N/A,#N/A,FALSE,"FIN AÑO"}</definedName>
    <definedName name="wrn.Todas._.las._.tablas." hidden="1">{#N/A,#N/A,FALSE,"Resumen";#N/A,#N/A,FALSE,"Full";#N/A,"Carabeer",FALSE,"Dscto.";#N/A,"Disbracentro",FALSE,"Dscto.";#N/A,"Andes",FALSE,"Dscto.";#N/A,"Mar Caribe",FALSE,"Dscto.";#N/A,"Río Beer",FALSE,"Dscto.";#N/A,#N/A,FALSE,"P.L.Full";#N/A,#N/A,FALSE,"P.L.Desc."}</definedName>
    <definedName name="wrn.TODOS." hidden="1">{#N/A,#N/A,FALSE,"GRAF.";"USGV",#N/A,FALSE,"S-USGV";"MDE",#N/A,FALSE,"S-MDE";"BELGO",#N/A,FALSE,"S-BELGO";#N/A,#N/A,FALSE,"CAPA"}</definedName>
    <definedName name="wrn.TODOS._.2." hidden="1">{#N/A,#N/A,FALSE,"S-USGV";#N/A,#N/A,FALSE,"S-MDE";#N/A,#N/A,FALSE,"S-BELGO";#N/A,#N/A,FALSE,"CAPA"}</definedName>
    <definedName name="wrn.total." hidden="1">{#N/A,#N/A,FALSE,"TOTAL"}</definedName>
    <definedName name="wrn.tudo." hidden="1">{"prem1",#N/A,FALSE,"Consolidado";"pl_us",#N/A,FALSE,"Consolidado";"pl_hl",#N/A,FALSE,"Consolidado";"bs",#N/A,FALSE,"Consolidado";"cf",#N/A,FALSE,"Consolidado"}</definedName>
    <definedName name="wrn.USGV." hidden="1">{"USGV",#N/A,FALSE,"S-USGV"}</definedName>
    <definedName name="wrn.VIP." hidden="1">{"total",#N/A,FALSE,"TOTAL $";"totalhl",#N/A,FALSE,"TOTAL $HL";"vol",#N/A,FALSE,"VOLUMEN";"xprod1",#N/A,FALSE,"X PROD";"xprod2",#N/A,FALSE,"X PROD";"finaño1",#N/A,FALSE,"FIN AÑO Meta";"finaño2",#N/A,FALSE,"FIN AÑO Meta"}</definedName>
    <definedName name="wrn.Volumen." localSheetId="11" hidden="1">{#N/A,#N/A,FALSE,"VOL"}</definedName>
    <definedName name="wrn.Volumen." localSheetId="13" hidden="1">{#N/A,#N/A,FALSE,"VOL"}</definedName>
    <definedName name="wrn.Volumen." localSheetId="3" hidden="1">{#N/A,#N/A,FALSE,"VOL"}</definedName>
    <definedName name="wrn.Volumen." localSheetId="5" hidden="1">{#N/A,#N/A,FALSE,"VOL"}</definedName>
    <definedName name="wrn.Volumen." localSheetId="1" hidden="1">{#N/A,#N/A,FALSE,"VOL"}</definedName>
    <definedName name="wrn.Volumen." localSheetId="6" hidden="1">{#N/A,#N/A,FALSE,"VOL"}</definedName>
    <definedName name="wrn.Volumen." localSheetId="7" hidden="1">{#N/A,#N/A,FALSE,"VOL"}</definedName>
    <definedName name="wrn.Volumen." localSheetId="4" hidden="1">{#N/A,#N/A,FALSE,"VOL"}</definedName>
    <definedName name="wrn.Volumen." hidden="1">{#N/A,#N/A,FALSE,"VOL"}</definedName>
    <definedName name="wrn.WORK._.PAPER." hidden="1">{#N/A,#N/A,TRUE,"Consolidate";"Work Paper MKT",#N/A,TRUE,"MKT";"Work Paper BUSS",#N/A,TRUE,"BusOper";"Work Paper TECH",#N/A,TRUE,"Tech";"Work Paper LOCAL",#N/A,TRUE,"LocalProg";"Work Paper GA",#N/A,TRUE,"G&amp;A";"Work Paper CONSOL",#N/A,TRUE,"Consolidate"}</definedName>
    <definedName name="wrn.WORK._.PAPER._.99." hidden="1">{"Work Paper99 MKT",#N/A,TRUE,"MKT";"Work Paper99 BUSS",#N/A,TRUE,"BusOper";"Work Paper99 TECH",#N/A,TRUE,"Tech";"Work Paper99 LOCAL",#N/A,TRUE,"LocalProg";"Work Paper99 GA",#N/A,TRUE,"G&amp;A";"Work Paper99 CONSOL",#N/A,TRUE,"Consolidate"}</definedName>
    <definedName name="wrn1.aug" hidden="1">{"det (May)",#N/A,FALSE,"June";"sum (MAY YTD)",#N/A,FALSE,"June YTD"}</definedName>
    <definedName name="wrn1.augtyd" hidden="1">{"det (May)",#N/A,FALSE,"June";"sum (MAY YTD)",#N/A,FALSE,"June YTD"}</definedName>
    <definedName name="wrn1.augyt" hidden="1">{"det (May)",#N/A,FALSE,"June";"sum (MAY YTD)",#N/A,FALSE,"June YTD"}</definedName>
    <definedName name="wrn1.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1.june" hidden="1">{"det (May)",#N/A,FALSE,"June";"sum (MAY YTD)",#N/A,FALSE,"June YTD"}</definedName>
    <definedName name="wrn2.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2.june" hidden="1">{"det (May)",#N/A,FALSE,"June";"sum (MAY YTD)",#N/A,FALSE,"June YTD"}</definedName>
    <definedName name="WSG">'[33]1E info'!#REF!</definedName>
    <definedName name="WSGO">'[33]1E info'!#REF!</definedName>
    <definedName name="wter" hidden="1">[216]XREF!#REF!</definedName>
    <definedName name="www">#REF!</definedName>
    <definedName name="x">#N/A</definedName>
    <definedName name="X_">#REF!</definedName>
    <definedName name="x_7">NA()</definedName>
    <definedName name="XCenter">NA()</definedName>
    <definedName name="XCenterA">NA()</definedName>
    <definedName name="XCenterB">NA()</definedName>
    <definedName name="xcxc" hidden="1">{#N/A,#N/A,FALSE,"Hoja1";#N/A,#N/A,FALSE,"Hoja2"}</definedName>
    <definedName name="xcxxc" hidden="1">{"CAP VOL",#N/A,FALSE,"CAPITAL";"CAP VAR",#N/A,FALSE,"CAPITAL";"CAP FIJ",#N/A,FALSE,"CAPITAL";"CAP CONS",#N/A,FALSE,"CAPITAL";"CAP DATA",#N/A,FALSE,"CAPITAL"}</definedName>
    <definedName name="xdc">#REF!</definedName>
    <definedName name="xieir" hidden="1">{"04-12brpr",#N/A,FALSE,"Total jan-dec";"05brpr",#N/A,FALSE,"Total jan-dec";"07brpr",#N/A,FALSE,"Total jan-dec";"01-12absdet",#N/A,FALSE,"Total jan-dec";"01-12abs",#N/A,FALSE,"Total jan-dec";"04-12abs",#N/A,FALSE,"Total jan-dec";"04-12absdet",#N/A,FALSE,"Total jan-dec";"01-12hl",#N/A,FALSE,"Total jan-dec";"04-12HL",#N/A,FALSE,"Total jan-dec"}</definedName>
    <definedName name="xir" hidden="1">{"det (May)",#N/A,FALSE,"June";"sum (MAY YTD)",#N/A,FALSE,"June YTD"}</definedName>
    <definedName name="xkdirhj" hidden="1">{"det (May)",#N/A,FALSE,"June";"sum (MAY YTD)",#N/A,FALSE,"June YTD"}</definedName>
    <definedName name="xkei0ori" hidden="1">{"04-12brpr",#N/A,FALSE,"Total jan-dec";"05brpr",#N/A,FALSE,"Total jan-dec";"07brpr",#N/A,FALSE,"Total jan-dec";"01-12absdet",#N/A,FALSE,"Total jan-dec";"01-12abs",#N/A,FALSE,"Total jan-dec";"04-12abs",#N/A,FALSE,"Total jan-dec";"04-12absdet",#N/A,FALSE,"Total jan-dec";"01-12hl",#N/A,FALSE,"Total jan-dec";"04-12HL",#N/A,FALSE,"Total jan-dec"}</definedName>
    <definedName name="xperiod">NA()</definedName>
    <definedName name="xrate">NA()</definedName>
    <definedName name="XREF_COLUMN_1" hidden="1">#REF!</definedName>
    <definedName name="XREF_COLUMN_10" hidden="1">#REF!</definedName>
    <definedName name="XREF_COLUMN_11" localSheetId="4" hidden="1">VPN!#REF!</definedName>
    <definedName name="XREF_COLUMN_11" hidden="1">#REF!</definedName>
    <definedName name="XREF_COLUMN_12" localSheetId="11" hidden="1">#REF!</definedName>
    <definedName name="XREF_COLUMN_12" localSheetId="13" hidden="1">#REF!</definedName>
    <definedName name="XREF_COLUMN_12" localSheetId="1" hidden="1">#REF!</definedName>
    <definedName name="XREF_COLUMN_12" localSheetId="4" hidden="1">VPN!#REF!</definedName>
    <definedName name="XREF_COLUMN_12" hidden="1">#REF!</definedName>
    <definedName name="XREF_COLUMN_13" localSheetId="11" hidden="1">#REF!</definedName>
    <definedName name="XREF_COLUMN_13" localSheetId="13" hidden="1">#REF!</definedName>
    <definedName name="XREF_COLUMN_13" localSheetId="1" hidden="1">#REF!</definedName>
    <definedName name="XREF_COLUMN_13" localSheetId="4" hidden="1">VPN!#REF!</definedName>
    <definedName name="XREF_COLUMN_13" hidden="1">#REF!</definedName>
    <definedName name="XREF_COLUMN_14" localSheetId="11" hidden="1">#REF!</definedName>
    <definedName name="XREF_COLUMN_14" localSheetId="13" hidden="1">#REF!</definedName>
    <definedName name="XREF_COLUMN_14" localSheetId="1" hidden="1">#REF!</definedName>
    <definedName name="XREF_COLUMN_14" localSheetId="4" hidden="1">VPN!$R:$R</definedName>
    <definedName name="XREF_COLUMN_14" hidden="1">#REF!</definedName>
    <definedName name="XREF_COLUMN_15" localSheetId="1" hidden="1">#REF!</definedName>
    <definedName name="XREF_COLUMN_15" localSheetId="4" hidden="1">#REF!</definedName>
    <definedName name="XREF_COLUMN_15" hidden="1">#REF!</definedName>
    <definedName name="XREF_COLUMN_16" hidden="1">'[217]Análisis detallado 2248'!#REF!</definedName>
    <definedName name="XREF_COLUMN_17" localSheetId="4" hidden="1">#REF!</definedName>
    <definedName name="XREF_COLUMN_17" hidden="1">#REF!</definedName>
    <definedName name="XREF_COLUMN_18" hidden="1">#REF!</definedName>
    <definedName name="XREF_COLUMN_19" hidden="1">'[218]PG DF'!#REF!</definedName>
    <definedName name="XREF_COLUMN_2" hidden="1">#REF!</definedName>
    <definedName name="XREF_COLUMN_20" hidden="1">'[203]Evolucion PN'!#REF!</definedName>
    <definedName name="XREF_COLUMN_21" hidden="1">'[203]Evolucion PN'!#REF!</definedName>
    <definedName name="XREF_COLUMN_22" hidden="1">'[203]Evolucion PN'!#REF!</definedName>
    <definedName name="XREF_COLUMN_23" hidden="1">'[203]Evolucion PN'!#REF!</definedName>
    <definedName name="XREF_COLUMN_24" hidden="1">#REF!</definedName>
    <definedName name="XREF_COLUMN_26" hidden="1">'[219]Evolucion PN'!#REF!</definedName>
    <definedName name="XREF_COLUMN_27" hidden="1">'[219]Evolucion PN'!#REF!</definedName>
    <definedName name="XREF_COLUMN_3" hidden="1">#REF!</definedName>
    <definedName name="XREF_COLUMN_4" localSheetId="4" hidden="1">#REF!</definedName>
    <definedName name="XREF_COLUMN_4" hidden="1">#REF!</definedName>
    <definedName name="XREF_COLUMN_5" localSheetId="4" hidden="1">VPN!$D:$D</definedName>
    <definedName name="XREF_COLUMN_5" hidden="1">#REF!</definedName>
    <definedName name="XREF_COLUMN_6" hidden="1">'[220]Cálculo IR'!#REF!</definedName>
    <definedName name="XREF_COLUMN_7" localSheetId="11" hidden="1">#REF!</definedName>
    <definedName name="XREF_COLUMN_7" localSheetId="13" hidden="1">#REF!</definedName>
    <definedName name="XREF_COLUMN_7" localSheetId="1" hidden="1">#REF!</definedName>
    <definedName name="XREF_COLUMN_7" hidden="1">#REF!</definedName>
    <definedName name="XREF_COLUMN_8" hidden="1">[221]Objetivos!#REF!</definedName>
    <definedName name="XREF_COLUMN_9" localSheetId="1" hidden="1">#REF!</definedName>
    <definedName name="XREF_COLUMN_9" hidden="1">#REF!</definedName>
    <definedName name="XRefActiveRow" localSheetId="4" hidden="1">#REF!</definedName>
    <definedName name="XRefActiveRow" hidden="1">#REF!</definedName>
    <definedName name="XRefColumnsCount" localSheetId="4" hidden="1">14</definedName>
    <definedName name="XRefColumnsCount" hidden="1">2</definedName>
    <definedName name="XRefCopy1" localSheetId="4" hidden="1">#REF!</definedName>
    <definedName name="XRefCopy1" hidden="1">#REF!</definedName>
    <definedName name="XRefCopy10" localSheetId="4" hidden="1">#REF!</definedName>
    <definedName name="XRefCopy10" hidden="1">'[220]Límite honorarios'!#REF!</definedName>
    <definedName name="XRefCopy100" localSheetId="4" hidden="1">#REF!</definedName>
    <definedName name="XRefCopy100" hidden="1">#REF!</definedName>
    <definedName name="XRefCopy100Row" localSheetId="4" hidden="1">#REF!</definedName>
    <definedName name="XRefCopy100Row" hidden="1">#REF!</definedName>
    <definedName name="XRefCopy101" localSheetId="4" hidden="1">#REF!</definedName>
    <definedName name="XRefCopy101" hidden="1">#REF!</definedName>
    <definedName name="XRefCopy101Row" localSheetId="4" hidden="1">#REF!</definedName>
    <definedName name="XRefCopy101Row" hidden="1">#REF!</definedName>
    <definedName name="XRefCopy102" localSheetId="4" hidden="1">#REF!</definedName>
    <definedName name="XRefCopy102" hidden="1">#REF!</definedName>
    <definedName name="XRefCopy102Row" localSheetId="4" hidden="1">#REF!</definedName>
    <definedName name="XRefCopy102Row" hidden="1">#REF!</definedName>
    <definedName name="XRefCopy103" localSheetId="4" hidden="1">#REF!</definedName>
    <definedName name="XRefCopy103" hidden="1">#REF!</definedName>
    <definedName name="XRefCopy103Row" localSheetId="4" hidden="1">#REF!</definedName>
    <definedName name="XRefCopy103Row" hidden="1">#REF!</definedName>
    <definedName name="XRefCopy104" localSheetId="4" hidden="1">#REF!</definedName>
    <definedName name="XRefCopy104" hidden="1">#REF!</definedName>
    <definedName name="XRefCopy104Row" localSheetId="4" hidden="1">#REF!</definedName>
    <definedName name="XRefCopy104Row" hidden="1">#REF!</definedName>
    <definedName name="XRefCopy105" hidden="1">#REF!</definedName>
    <definedName name="XRefCopy105Row" localSheetId="4" hidden="1">#REF!</definedName>
    <definedName name="XRefCopy105Row" hidden="1">#REF!</definedName>
    <definedName name="XRefCopy106" hidden="1">#REF!</definedName>
    <definedName name="XRefCopy106Row" localSheetId="4" hidden="1">#REF!</definedName>
    <definedName name="XRefCopy106Row" hidden="1">#REF!</definedName>
    <definedName name="XRefCopy107" hidden="1">#REF!</definedName>
    <definedName name="XRefCopy107Row" localSheetId="4" hidden="1">#REF!</definedName>
    <definedName name="XRefCopy107Row" hidden="1">#REF!</definedName>
    <definedName name="XRefCopy108" hidden="1">#REF!</definedName>
    <definedName name="XRefCopy108Row" localSheetId="4" hidden="1">#REF!</definedName>
    <definedName name="XRefCopy108Row" hidden="1">#REF!</definedName>
    <definedName name="XRefCopy109" hidden="1">#REF!</definedName>
    <definedName name="XRefCopy109Row" localSheetId="4" hidden="1">#REF!</definedName>
    <definedName name="XRefCopy109Row" hidden="1">#REF!</definedName>
    <definedName name="XRefCopy10Row" localSheetId="4" hidden="1">#REF!</definedName>
    <definedName name="XRefCopy10Row" hidden="1">#REF!</definedName>
    <definedName name="XRefCopy11" localSheetId="4" hidden="1">#REF!</definedName>
    <definedName name="XRefCopy11" hidden="1">#REF!</definedName>
    <definedName name="XRefCopy110" hidden="1">#REF!</definedName>
    <definedName name="XRefCopy110Row" localSheetId="4" hidden="1">#REF!</definedName>
    <definedName name="XRefCopy110Row" hidden="1">#REF!</definedName>
    <definedName name="XRefCopy111" hidden="1">#REF!</definedName>
    <definedName name="XRefCopy111Row" localSheetId="4" hidden="1">#REF!</definedName>
    <definedName name="XRefCopy111Row" hidden="1">#REF!</definedName>
    <definedName name="XRefCopy112" hidden="1">#REF!</definedName>
    <definedName name="XRefCopy112Row" localSheetId="4" hidden="1">#REF!</definedName>
    <definedName name="XRefCopy112Row" hidden="1">#REF!</definedName>
    <definedName name="XRefCopy113" hidden="1">#REF!</definedName>
    <definedName name="XRefCopy113Row" localSheetId="4" hidden="1">#REF!</definedName>
    <definedName name="XRefCopy113Row" hidden="1">#REF!</definedName>
    <definedName name="XRefCopy114" hidden="1">#REF!</definedName>
    <definedName name="XRefCopy114Row" localSheetId="4" hidden="1">#REF!</definedName>
    <definedName name="XRefCopy114Row" hidden="1">#REF!</definedName>
    <definedName name="XRefCopy115" hidden="1">#REF!</definedName>
    <definedName name="XRefCopy115Row" localSheetId="4" hidden="1">#REF!</definedName>
    <definedName name="XRefCopy115Row" hidden="1">#REF!</definedName>
    <definedName name="XRefCopy116" hidden="1">#REF!</definedName>
    <definedName name="XRefCopy116Row" localSheetId="4" hidden="1">#REF!</definedName>
    <definedName name="XRefCopy116Row" hidden="1">#REF!</definedName>
    <definedName name="XRefCopy117" hidden="1">#REF!</definedName>
    <definedName name="XRefCopy117Row" localSheetId="4" hidden="1">#REF!</definedName>
    <definedName name="XRefCopy117Row" hidden="1">#REF!</definedName>
    <definedName name="XRefCopy118" localSheetId="4" hidden="1">#REF!</definedName>
    <definedName name="XRefCopy118" hidden="1">#REF!</definedName>
    <definedName name="XRefCopy118Row" localSheetId="4" hidden="1">#REF!</definedName>
    <definedName name="XRefCopy118Row" hidden="1">#REF!</definedName>
    <definedName name="XRefCopy119" localSheetId="4" hidden="1">#REF!</definedName>
    <definedName name="XRefCopy119" hidden="1">#REF!</definedName>
    <definedName name="XRefCopy119Row" localSheetId="4" hidden="1">#REF!</definedName>
    <definedName name="XRefCopy119Row" hidden="1">#REF!</definedName>
    <definedName name="XRefCopy11Row" localSheetId="4" hidden="1">#REF!</definedName>
    <definedName name="XRefCopy11Row" hidden="1">#REF!</definedName>
    <definedName name="XRefCopy12" hidden="1">#REF!</definedName>
    <definedName name="XRefCopy120" localSheetId="4" hidden="1">#REF!</definedName>
    <definedName name="XRefCopy120" hidden="1">#REF!</definedName>
    <definedName name="XRefCopy120Row" localSheetId="4" hidden="1">#REF!</definedName>
    <definedName name="XRefCopy120Row" hidden="1">#REF!</definedName>
    <definedName name="XRefCopy121" localSheetId="4" hidden="1">#REF!</definedName>
    <definedName name="XRefCopy121" hidden="1">#REF!</definedName>
    <definedName name="XRefCopy121Row" localSheetId="4" hidden="1">#REF!</definedName>
    <definedName name="XRefCopy121Row" hidden="1">#REF!</definedName>
    <definedName name="XRefCopy122" localSheetId="4" hidden="1">#REF!</definedName>
    <definedName name="XRefCopy122" hidden="1">#REF!</definedName>
    <definedName name="XRefCopy122Row" localSheetId="4" hidden="1">#REF!</definedName>
    <definedName name="XRefCopy122Row" hidden="1">#REF!</definedName>
    <definedName name="XRefCopy123" hidden="1">#REF!</definedName>
    <definedName name="XRefCopy123Row" localSheetId="4" hidden="1">#REF!</definedName>
    <definedName name="XRefCopy123Row" hidden="1">#REF!</definedName>
    <definedName name="XRefCopy124" hidden="1">#REF!</definedName>
    <definedName name="XRefCopy124Row" localSheetId="4" hidden="1">#REF!</definedName>
    <definedName name="XRefCopy124Row" hidden="1">#REF!</definedName>
    <definedName name="XRefCopy125" hidden="1">#REF!</definedName>
    <definedName name="XRefCopy125Row" localSheetId="4" hidden="1">#REF!</definedName>
    <definedName name="XRefCopy125Row" hidden="1">#REF!</definedName>
    <definedName name="XRefCopy126" hidden="1">#REF!</definedName>
    <definedName name="XRefCopy126Row" localSheetId="4" hidden="1">#REF!</definedName>
    <definedName name="XRefCopy126Row" hidden="1">#REF!</definedName>
    <definedName name="XRefCopy127" hidden="1">#REF!</definedName>
    <definedName name="XRefCopy127Row" localSheetId="4" hidden="1">#REF!</definedName>
    <definedName name="XRefCopy127Row" hidden="1">#REF!</definedName>
    <definedName name="XRefCopy128" hidden="1">#REF!</definedName>
    <definedName name="XRefCopy128Row" hidden="1">#REF!</definedName>
    <definedName name="XRefCopy129" hidden="1">#REF!</definedName>
    <definedName name="XRefCopy129Row" localSheetId="4" hidden="1">#REF!</definedName>
    <definedName name="XRefCopy129Row" hidden="1">#REF!</definedName>
    <definedName name="XRefCopy12Row" localSheetId="4" hidden="1">#REF!</definedName>
    <definedName name="XRefCopy12Row" hidden="1">#REF!</definedName>
    <definedName name="XRefCopy13" localSheetId="4" hidden="1">#REF!</definedName>
    <definedName name="XRefCopy13" hidden="1">#REF!</definedName>
    <definedName name="XRefCopy130" hidden="1">#REF!</definedName>
    <definedName name="XRefCopy130Row" localSheetId="4" hidden="1">#REF!</definedName>
    <definedName name="XRefCopy130Row" hidden="1">#REF!</definedName>
    <definedName name="XRefCopy131" hidden="1">#REF!</definedName>
    <definedName name="XRefCopy131Row" localSheetId="4" hidden="1">#REF!</definedName>
    <definedName name="XRefCopy131Row" hidden="1">#REF!</definedName>
    <definedName name="XRefCopy132" localSheetId="4" hidden="1">#REF!</definedName>
    <definedName name="XRefCopy132" hidden="1">#REF!</definedName>
    <definedName name="XRefCopy132Row" localSheetId="4" hidden="1">#REF!</definedName>
    <definedName name="XRefCopy132Row" hidden="1">#REF!</definedName>
    <definedName name="XRefCopy133" localSheetId="4" hidden="1">#REF!</definedName>
    <definedName name="XRefCopy133" hidden="1">#REF!</definedName>
    <definedName name="XRefCopy133Row" localSheetId="4" hidden="1">#REF!</definedName>
    <definedName name="XRefCopy133Row" hidden="1">#REF!</definedName>
    <definedName name="XRefCopy134" hidden="1">#REF!</definedName>
    <definedName name="XRefCopy134Row" localSheetId="4" hidden="1">#REF!</definedName>
    <definedName name="XRefCopy134Row" hidden="1">#REF!</definedName>
    <definedName name="XRefCopy135" hidden="1">#REF!</definedName>
    <definedName name="XRefCopy135Row" localSheetId="4" hidden="1">#REF!</definedName>
    <definedName name="XRefCopy135Row" hidden="1">#REF!</definedName>
    <definedName name="XRefCopy136" hidden="1">#REF!</definedName>
    <definedName name="XRefCopy136Row" localSheetId="4" hidden="1">#REF!</definedName>
    <definedName name="XRefCopy136Row" hidden="1">#REF!</definedName>
    <definedName name="XRefCopy137" hidden="1">#REF!</definedName>
    <definedName name="XRefCopy137Row" localSheetId="4" hidden="1">#REF!</definedName>
    <definedName name="XRefCopy137Row" hidden="1">#REF!</definedName>
    <definedName name="XRefCopy138" hidden="1">#REF!</definedName>
    <definedName name="XRefCopy138Row" localSheetId="4" hidden="1">#REF!</definedName>
    <definedName name="XRefCopy138Row" hidden="1">#REF!</definedName>
    <definedName name="XRefCopy139" hidden="1">#REF!</definedName>
    <definedName name="XRefCopy139Row" localSheetId="4" hidden="1">#REF!</definedName>
    <definedName name="XRefCopy139Row" hidden="1">#REF!</definedName>
    <definedName name="XRefCopy13Row" localSheetId="4" hidden="1">#REF!</definedName>
    <definedName name="XRefCopy13Row" hidden="1">#REF!</definedName>
    <definedName name="XRefCopy14" hidden="1">[220]GND!#REF!</definedName>
    <definedName name="XRefCopy140" hidden="1">#REF!</definedName>
    <definedName name="XRefCopy140Row" localSheetId="4" hidden="1">#REF!</definedName>
    <definedName name="XRefCopy140Row" hidden="1">#REF!</definedName>
    <definedName name="XRefCopy141" hidden="1">'[140]Test de Ventas'!#REF!</definedName>
    <definedName name="XRefCopy141Row" localSheetId="4" hidden="1">#REF!</definedName>
    <definedName name="XRefCopy141Row" hidden="1">#REF!</definedName>
    <definedName name="XRefCopy142" localSheetId="4" hidden="1">#REF!</definedName>
    <definedName name="XRefCopy142" hidden="1">'[140]Test de Ventas'!#REF!</definedName>
    <definedName name="XRefCopy142Row" localSheetId="4" hidden="1">#REF!</definedName>
    <definedName name="XRefCopy142Row" hidden="1">#REF!</definedName>
    <definedName name="XRefCopy143" localSheetId="4" hidden="1">#REF!</definedName>
    <definedName name="XRefCopy143" hidden="1">'[140]Test de Ventas'!#REF!</definedName>
    <definedName name="XRefCopy143Row" localSheetId="4" hidden="1">#REF!</definedName>
    <definedName name="XRefCopy143Row" hidden="1">#REF!</definedName>
    <definedName name="XRefCopy144" hidden="1">'[140]Test de Ventas'!#REF!</definedName>
    <definedName name="XRefCopy144Row" localSheetId="4" hidden="1">#REF!</definedName>
    <definedName name="XRefCopy144Row" hidden="1">#REF!</definedName>
    <definedName name="XRefCopy145" hidden="1">'[140]Test de Ventas'!#REF!</definedName>
    <definedName name="XRefCopy145Row" localSheetId="4" hidden="1">#REF!</definedName>
    <definedName name="XRefCopy145Row" hidden="1">#REF!</definedName>
    <definedName name="XRefCopy146" localSheetId="4" hidden="1">#REF!</definedName>
    <definedName name="XRefCopy146" hidden="1">'[140]Test de Ventas'!#REF!</definedName>
    <definedName name="XRefCopy146Row" localSheetId="4" hidden="1">#REF!</definedName>
    <definedName name="XRefCopy146Row" hidden="1">#REF!</definedName>
    <definedName name="XRefCopy147" localSheetId="4" hidden="1">#REF!</definedName>
    <definedName name="XRefCopy147" hidden="1">'[140]Test de Ventas'!#REF!</definedName>
    <definedName name="XRefCopy147Row" localSheetId="4" hidden="1">#REF!</definedName>
    <definedName name="XRefCopy147Row" hidden="1">#REF!</definedName>
    <definedName name="XRefCopy148" localSheetId="4" hidden="1">#REF!</definedName>
    <definedName name="XRefCopy148" hidden="1">'[140]Test de Ventas'!#REF!</definedName>
    <definedName name="XRefCopy148Row" localSheetId="4" hidden="1">#REF!</definedName>
    <definedName name="XRefCopy148Row" hidden="1">#REF!</definedName>
    <definedName name="XRefCopy149" localSheetId="4" hidden="1">#REF!</definedName>
    <definedName name="XRefCopy149" hidden="1">#REF!</definedName>
    <definedName name="XRefCopy149Row" localSheetId="4" hidden="1">#REF!</definedName>
    <definedName name="XRefCopy149Row" hidden="1">#REF!</definedName>
    <definedName name="XRefCopy14Row" hidden="1">#REF!</definedName>
    <definedName name="XRefCopy15" hidden="1">#REF!</definedName>
    <definedName name="XRefCopy150" localSheetId="4" hidden="1">#REF!</definedName>
    <definedName name="XRefCopy150" hidden="1">#REF!</definedName>
    <definedName name="XRefCopy150Row" localSheetId="4" hidden="1">#REF!</definedName>
    <definedName name="XRefCopy150Row" hidden="1">#REF!</definedName>
    <definedName name="XRefCopy151" localSheetId="4" hidden="1">#REF!</definedName>
    <definedName name="XRefCopy151" hidden="1">#REF!</definedName>
    <definedName name="XRefCopy151Row" localSheetId="4" hidden="1">#REF!</definedName>
    <definedName name="XRefCopy151Row" hidden="1">#REF!</definedName>
    <definedName name="XRefCopy152" localSheetId="4" hidden="1">#REF!</definedName>
    <definedName name="XRefCopy152" hidden="1">#REF!</definedName>
    <definedName name="XRefCopy152Row" localSheetId="4" hidden="1">#REF!</definedName>
    <definedName name="XRefCopy152Row" hidden="1">#REF!</definedName>
    <definedName name="XRefCopy153" localSheetId="4" hidden="1">#REF!</definedName>
    <definedName name="XRefCopy153" hidden="1">#REF!</definedName>
    <definedName name="XRefCopy153Row" localSheetId="4" hidden="1">#REF!</definedName>
    <definedName name="XRefCopy153Row" hidden="1">#REF!</definedName>
    <definedName name="XRefCopy154" localSheetId="4" hidden="1">#REF!</definedName>
    <definedName name="XRefCopy154" hidden="1">#REF!</definedName>
    <definedName name="XRefCopy154Row" localSheetId="4" hidden="1">#REF!</definedName>
    <definedName name="XRefCopy154Row" hidden="1">#REF!</definedName>
    <definedName name="XRefCopy155" localSheetId="4" hidden="1">#REF!</definedName>
    <definedName name="XRefCopy155" hidden="1">#REF!</definedName>
    <definedName name="XRefCopy155Row" localSheetId="4" hidden="1">#REF!</definedName>
    <definedName name="XRefCopy155Row" hidden="1">#REF!</definedName>
    <definedName name="XRefCopy156" localSheetId="4" hidden="1">#REF!</definedName>
    <definedName name="XRefCopy156" hidden="1">#REF!</definedName>
    <definedName name="XRefCopy156Row" localSheetId="4" hidden="1">#REF!</definedName>
    <definedName name="XRefCopy156Row" hidden="1">#REF!</definedName>
    <definedName name="XRefCopy157" localSheetId="4" hidden="1">#REF!</definedName>
    <definedName name="XRefCopy157" hidden="1">#REF!</definedName>
    <definedName name="XRefCopy157Row" localSheetId="4" hidden="1">#REF!</definedName>
    <definedName name="XRefCopy157Row" hidden="1">#REF!</definedName>
    <definedName name="XRefCopy158" localSheetId="4" hidden="1">#REF!</definedName>
    <definedName name="XRefCopy158" hidden="1">#REF!</definedName>
    <definedName name="XRefCopy158Row" localSheetId="4" hidden="1">#REF!</definedName>
    <definedName name="XRefCopy158Row" hidden="1">#REF!</definedName>
    <definedName name="XRefCopy159" localSheetId="4" hidden="1">#REF!</definedName>
    <definedName name="XRefCopy159" hidden="1">#REF!</definedName>
    <definedName name="XRefCopy159Row" localSheetId="4" hidden="1">#REF!</definedName>
    <definedName name="XRefCopy159Row" hidden="1">#REF!</definedName>
    <definedName name="XRefCopy15Row" localSheetId="4" hidden="1">#REF!</definedName>
    <definedName name="XRefCopy15Row" hidden="1">[107]XREF!#REF!</definedName>
    <definedName name="XRefCopy16" hidden="1">#REF!</definedName>
    <definedName name="XRefCopy160" localSheetId="4" hidden="1">#REF!</definedName>
    <definedName name="XRefCopy160" hidden="1">#REF!</definedName>
    <definedName name="XRefCopy160Row" localSheetId="4" hidden="1">#REF!</definedName>
    <definedName name="XRefCopy160Row" hidden="1">#REF!</definedName>
    <definedName name="XRefCopy161" localSheetId="4" hidden="1">#REF!</definedName>
    <definedName name="XRefCopy161" hidden="1">#REF!</definedName>
    <definedName name="XRefCopy161Row" localSheetId="4" hidden="1">#REF!</definedName>
    <definedName name="XRefCopy161Row" hidden="1">#REF!</definedName>
    <definedName name="XRefCopy162" localSheetId="4" hidden="1">#REF!</definedName>
    <definedName name="XRefCopy162" hidden="1">#REF!</definedName>
    <definedName name="XRefCopy162Row" localSheetId="4" hidden="1">#REF!</definedName>
    <definedName name="XRefCopy162Row" hidden="1">#REF!</definedName>
    <definedName name="XRefCopy163" localSheetId="4" hidden="1">#REF!</definedName>
    <definedName name="XRefCopy163" hidden="1">#REF!</definedName>
    <definedName name="XRefCopy163Row" localSheetId="4" hidden="1">#REF!</definedName>
    <definedName name="XRefCopy163Row" hidden="1">#REF!</definedName>
    <definedName name="XRefCopy164" localSheetId="4" hidden="1">#REF!</definedName>
    <definedName name="XRefCopy164" hidden="1">#REF!</definedName>
    <definedName name="XRefCopy164Row" localSheetId="4" hidden="1">#REF!</definedName>
    <definedName name="XRefCopy164Row" hidden="1">#REF!</definedName>
    <definedName name="XRefCopy165" localSheetId="4" hidden="1">#REF!</definedName>
    <definedName name="XRefCopy165" hidden="1">#REF!</definedName>
    <definedName name="XRefCopy165Row" hidden="1">#REF!</definedName>
    <definedName name="XRefCopy166" localSheetId="4" hidden="1">#REF!</definedName>
    <definedName name="XRefCopy166" hidden="1">#REF!</definedName>
    <definedName name="XRefCopy166Row" hidden="1">#REF!</definedName>
    <definedName name="XRefCopy167" localSheetId="4"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4"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4"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4"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4" hidden="1">#REF!</definedName>
    <definedName name="XRefCopy19Row" hidden="1">#REF!</definedName>
    <definedName name="XRefCopy1Row" localSheetId="4" hidden="1">#REF!</definedName>
    <definedName name="XRefCopy1Row" hidden="1">#REF!</definedName>
    <definedName name="XRefCopy2" localSheetId="4" hidden="1">#REF!</definedName>
    <definedName name="XRefCopy2" hidden="1">#REF!</definedName>
    <definedName name="XRefCopy20" localSheetId="4"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4"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4"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4"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4"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4"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4"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4"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4"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4"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4" hidden="1">#REF!</definedName>
    <definedName name="XRefCopy29Row" hidden="1">#REF!</definedName>
    <definedName name="XRefCopy2Row" localSheetId="4" hidden="1">#REF!</definedName>
    <definedName name="XRefCopy2Row" hidden="1">#REF!</definedName>
    <definedName name="XRefCopy3" hidden="1">#REF!</definedName>
    <definedName name="XRefCopy30" hidden="1">#REF!</definedName>
    <definedName name="XRefCopy30Row" localSheetId="4" hidden="1">#REF!</definedName>
    <definedName name="XRefCopy30Row" hidden="1">#REF!</definedName>
    <definedName name="XRefCopy31" hidden="1">'[222]Selección de Cuentas'!#REF!</definedName>
    <definedName name="XRefCopy31Row" localSheetId="4" hidden="1">#REF!</definedName>
    <definedName name="XRefCopy31Row" hidden="1">#REF!</definedName>
    <definedName name="XRefCopy32" hidden="1">'[222]Selección de Cuentas'!#REF!</definedName>
    <definedName name="XRefCopy32Row" localSheetId="4" hidden="1">#REF!</definedName>
    <definedName name="XRefCopy32Row" hidden="1">#REF!</definedName>
    <definedName name="XRefCopy33" hidden="1">#REF!</definedName>
    <definedName name="XRefCopy33Row" localSheetId="4" hidden="1">#REF!</definedName>
    <definedName name="XRefCopy33Row" hidden="1">#REF!</definedName>
    <definedName name="XRefCopy34" hidden="1">#REF!</definedName>
    <definedName name="XRefCopy34Row" localSheetId="4" hidden="1">#REF!</definedName>
    <definedName name="XRefCopy34Row" hidden="1">#REF!</definedName>
    <definedName name="XRefCopy35" hidden="1">'[222]Selección de Cuentas'!#REF!</definedName>
    <definedName name="XRefCopy35Row" localSheetId="4" hidden="1">#REF!</definedName>
    <definedName name="XRefCopy35Row" hidden="1">#REF!</definedName>
    <definedName name="XRefCopy36" hidden="1">'[199]PG Cs.Sociales'!#REF!</definedName>
    <definedName name="XRefCopy36Row" localSheetId="4" hidden="1">#REF!</definedName>
    <definedName name="XRefCopy36Row" hidden="1">#REF!</definedName>
    <definedName name="XRefCopy37" hidden="1">'[222]Selección de Cuentas'!#REF!</definedName>
    <definedName name="XRefCopy37Row" localSheetId="4" hidden="1">#REF!</definedName>
    <definedName name="XRefCopy37Row" hidden="1">#REF!</definedName>
    <definedName name="XRefCopy38" hidden="1">'[222]Selección de Cuentas'!#REF!</definedName>
    <definedName name="XRefCopy38Row" localSheetId="4" hidden="1">#REF!</definedName>
    <definedName name="XRefCopy38Row" hidden="1">#REF!</definedName>
    <definedName name="XRefCopy39" hidden="1">'[222]Selección de Cuentas'!#REF!</definedName>
    <definedName name="XRefCopy39Row" localSheetId="4" hidden="1">#REF!</definedName>
    <definedName name="XRefCopy39Row" hidden="1">#REF!</definedName>
    <definedName name="XRefCopy3Row" localSheetId="4" hidden="1">#REF!</definedName>
    <definedName name="XRefCopy3Row" hidden="1">#REF!</definedName>
    <definedName name="XRefCopy4" hidden="1">[220]GND!#REF!</definedName>
    <definedName name="XRefCopy40" hidden="1">'[199]PG Cs.Sociales'!#REF!</definedName>
    <definedName name="XRefCopy40Row" localSheetId="4" hidden="1">#REF!</definedName>
    <definedName name="XRefCopy40Row" hidden="1">#REF!</definedName>
    <definedName name="XRefCopy41" hidden="1">'[222]Selección de Cuentas'!#REF!</definedName>
    <definedName name="XRefCopy41Row" localSheetId="4" hidden="1">#REF!</definedName>
    <definedName name="XRefCopy41Row" hidden="1">#REF!</definedName>
    <definedName name="XRefCopy42" hidden="1">'[222]Selección de Cuentas'!#REF!</definedName>
    <definedName name="XRefCopy42Row" localSheetId="4" hidden="1">#REF!</definedName>
    <definedName name="XRefCopy42Row" hidden="1">#REF!</definedName>
    <definedName name="XRefCopy43" hidden="1">'[223]Selección de Cuentas'!#REF!</definedName>
    <definedName name="XRefCopy43Row" localSheetId="4" hidden="1">#REF!</definedName>
    <definedName name="XRefCopy43Row" hidden="1">#REF!</definedName>
    <definedName name="XRefCopy44" hidden="1">'[223]Selección de Cuentas'!#REF!</definedName>
    <definedName name="XRefCopy44Row" localSheetId="4" hidden="1">#REF!</definedName>
    <definedName name="XRefCopy44Row" hidden="1">#REF!</definedName>
    <definedName name="XRefCopy45" hidden="1">'[223]Selección de Cuentas'!#REF!</definedName>
    <definedName name="XRefCopy45Row" localSheetId="4" hidden="1">#REF!</definedName>
    <definedName name="XRefCopy45Row" hidden="1">#REF!</definedName>
    <definedName name="XRefCopy46" hidden="1">'[222]Selección de Cuentas'!#REF!</definedName>
    <definedName name="XRefCopy46Row" localSheetId="4" hidden="1">#REF!</definedName>
    <definedName name="XRefCopy46Row" hidden="1">#REF!</definedName>
    <definedName name="XRefCopy47" hidden="1">'[222]Selección de Cuentas'!#REF!</definedName>
    <definedName name="XRefCopy47Row" localSheetId="4" hidden="1">#REF!</definedName>
    <definedName name="XRefCopy47Row" hidden="1">#REF!</definedName>
    <definedName name="XRefCopy48" hidden="1">#REF!</definedName>
    <definedName name="XRefCopy48Row" localSheetId="4" hidden="1">#REF!</definedName>
    <definedName name="XRefCopy48Row" hidden="1">#REF!</definedName>
    <definedName name="XRefCopy49" hidden="1">#REF!</definedName>
    <definedName name="XRefCopy49Row" localSheetId="4" hidden="1">#REF!</definedName>
    <definedName name="XRefCopy49Row" hidden="1">#REF!</definedName>
    <definedName name="XRefCopy4Row" localSheetId="4" hidden="1">#REF!</definedName>
    <definedName name="XRefCopy4Row" hidden="1">#REF!</definedName>
    <definedName name="XRefCopy5" hidden="1">[220]GND!#REF!</definedName>
    <definedName name="XRefCopy50" hidden="1">#REF!</definedName>
    <definedName name="XRefCopy50Row" localSheetId="4" hidden="1">#REF!</definedName>
    <definedName name="XRefCopy50Row" hidden="1">#REF!</definedName>
    <definedName name="XRefCopy51" hidden="1">#REF!</definedName>
    <definedName name="XRefCopy51Row" localSheetId="4" hidden="1">#REF!</definedName>
    <definedName name="XRefCopy51Row" hidden="1">#REF!</definedName>
    <definedName name="XRefCopy52" hidden="1">#REF!</definedName>
    <definedName name="XRefCopy52Row" localSheetId="4" hidden="1">#REF!</definedName>
    <definedName name="XRefCopy52Row" hidden="1">#REF!</definedName>
    <definedName name="XRefCopy53" localSheetId="4" hidden="1">#REF!</definedName>
    <definedName name="XRefCopy53" hidden="1">#REF!</definedName>
    <definedName name="XRefCopy53Row" localSheetId="4" hidden="1">#REF!</definedName>
    <definedName name="XRefCopy53Row" hidden="1">#REF!</definedName>
    <definedName name="XRefCopy54" hidden="1">#REF!</definedName>
    <definedName name="XRefCopy54Row" localSheetId="4" hidden="1">#REF!</definedName>
    <definedName name="XRefCopy54Row" hidden="1">#REF!</definedName>
    <definedName name="XRefCopy55" hidden="1">#REF!</definedName>
    <definedName name="XRefCopy55Row" localSheetId="4" hidden="1">#REF!</definedName>
    <definedName name="XRefCopy55Row" hidden="1">#REF!</definedName>
    <definedName name="XRefCopy56" hidden="1">#REF!</definedName>
    <definedName name="XRefCopy56Row" localSheetId="4" hidden="1">#REF!</definedName>
    <definedName name="XRefCopy56Row" hidden="1">#REF!</definedName>
    <definedName name="XRefCopy57" hidden="1">#REF!</definedName>
    <definedName name="XRefCopy57Row" localSheetId="4" hidden="1">#REF!</definedName>
    <definedName name="XRefCopy57Row" hidden="1">#REF!</definedName>
    <definedName name="XRefCopy58" hidden="1">#REF!</definedName>
    <definedName name="XRefCopy58Row" localSheetId="4" hidden="1">#REF!</definedName>
    <definedName name="XRefCopy58Row" hidden="1">#REF!</definedName>
    <definedName name="XRefCopy59" hidden="1">#REF!</definedName>
    <definedName name="XRefCopy59Row" localSheetId="4" hidden="1">#REF!</definedName>
    <definedName name="XRefCopy59Row" hidden="1">#REF!</definedName>
    <definedName name="XRefCopy5Row" hidden="1">#REF!</definedName>
    <definedName name="XRefCopy6" hidden="1">#REF!</definedName>
    <definedName name="XRefCopy60" hidden="1">#REF!</definedName>
    <definedName name="XRefCopy60Row" localSheetId="4" hidden="1">#REF!</definedName>
    <definedName name="XRefCopy60Row" hidden="1">#REF!</definedName>
    <definedName name="XRefCopy61" hidden="1">#REF!</definedName>
    <definedName name="XRefCopy61Row" localSheetId="4" hidden="1">#REF!</definedName>
    <definedName name="XRefCopy61Row" hidden="1">#REF!</definedName>
    <definedName name="XRefCopy62" hidden="1">#REF!</definedName>
    <definedName name="XRefCopy62Row" localSheetId="4" hidden="1">#REF!</definedName>
    <definedName name="XRefCopy62Row" hidden="1">#REF!</definedName>
    <definedName name="XRefCopy63" hidden="1">#REF!</definedName>
    <definedName name="XRefCopy63Row" localSheetId="4" hidden="1">#REF!</definedName>
    <definedName name="XRefCopy63Row" hidden="1">#REF!</definedName>
    <definedName name="XRefCopy64" hidden="1">#REF!</definedName>
    <definedName name="XRefCopy64Row" localSheetId="4" hidden="1">#REF!</definedName>
    <definedName name="XRefCopy64Row" hidden="1">#REF!</definedName>
    <definedName name="XRefCopy65" hidden="1">#REF!</definedName>
    <definedName name="XRefCopy65Row" localSheetId="4" hidden="1">#REF!</definedName>
    <definedName name="XRefCopy65Row" hidden="1">#REF!</definedName>
    <definedName name="XRefCopy66" hidden="1">#REF!</definedName>
    <definedName name="XRefCopy66Row" localSheetId="4" hidden="1">#REF!</definedName>
    <definedName name="XRefCopy66Row" hidden="1">#REF!</definedName>
    <definedName name="XRefCopy67" hidden="1">#REF!</definedName>
    <definedName name="XRefCopy67Row" localSheetId="4" hidden="1">#REF!</definedName>
    <definedName name="XRefCopy67Row" hidden="1">#REF!</definedName>
    <definedName name="XRefCopy68" hidden="1">#REF!</definedName>
    <definedName name="XRefCopy68Row" localSheetId="4" hidden="1">#REF!</definedName>
    <definedName name="XRefCopy68Row" hidden="1">#REF!</definedName>
    <definedName name="XRefCopy69" hidden="1">#REF!</definedName>
    <definedName name="XRefCopy69Row" localSheetId="4" hidden="1">#REF!</definedName>
    <definedName name="XRefCopy69Row" hidden="1">#REF!</definedName>
    <definedName name="XRefCopy6Row" hidden="1">#REF!</definedName>
    <definedName name="XRefCopy7" localSheetId="4" hidden="1">VPN!#REF!</definedName>
    <definedName name="XRefCopy7" hidden="1">[220]GND!#REF!</definedName>
    <definedName name="XRefCopy70" localSheetId="11" hidden="1">#REF!</definedName>
    <definedName name="XRefCopy70" localSheetId="13" hidden="1">#REF!</definedName>
    <definedName name="XRefCopy70" localSheetId="1" hidden="1">#REF!</definedName>
    <definedName name="XRefCopy70" hidden="1">#REF!</definedName>
    <definedName name="XRefCopy70Row" localSheetId="1" hidden="1">#REF!</definedName>
    <definedName name="XRefCopy70Row" localSheetId="4" hidden="1">#REF!</definedName>
    <definedName name="XRefCopy70Row" hidden="1">#REF!</definedName>
    <definedName name="XRefCopy71" hidden="1">#REF!</definedName>
    <definedName name="XRefCopy71Row" localSheetId="4" hidden="1">#REF!</definedName>
    <definedName name="XRefCopy71Row" hidden="1">#REF!</definedName>
    <definedName name="XRefCopy72" hidden="1">#REF!</definedName>
    <definedName name="XRefCopy72Row" localSheetId="4" hidden="1">#REF!</definedName>
    <definedName name="XRefCopy72Row" hidden="1">#REF!</definedName>
    <definedName name="XRefCopy73" hidden="1">#REF!</definedName>
    <definedName name="XRefCopy73Row" localSheetId="4" hidden="1">#REF!</definedName>
    <definedName name="XRefCopy73Row" hidden="1">#REF!</definedName>
    <definedName name="XRefCopy74" hidden="1">#REF!</definedName>
    <definedName name="XRefCopy74Row" localSheetId="4" hidden="1">#REF!</definedName>
    <definedName name="XRefCopy74Row" hidden="1">#REF!</definedName>
    <definedName name="XRefCopy75" localSheetId="11" hidden="1">#REF!</definedName>
    <definedName name="XRefCopy75" localSheetId="13" hidden="1">#REF!</definedName>
    <definedName name="XRefCopy75" localSheetId="1" hidden="1">#REF!</definedName>
    <definedName name="XRefCopy75" localSheetId="4" hidden="1">VPN!#REF!</definedName>
    <definedName name="XRefCopy75" hidden="1">#REF!</definedName>
    <definedName name="XRefCopy75Row" localSheetId="1" hidden="1">#REF!</definedName>
    <definedName name="XRefCopy75Row" localSheetId="4" hidden="1">#REF!</definedName>
    <definedName name="XRefCopy75Row" hidden="1">#REF!</definedName>
    <definedName name="XRefCopy76" localSheetId="11" hidden="1">#REF!</definedName>
    <definedName name="XRefCopy76" localSheetId="13" hidden="1">#REF!</definedName>
    <definedName name="XRefCopy76" localSheetId="1" hidden="1">#REF!</definedName>
    <definedName name="XRefCopy76" localSheetId="4" hidden="1">VPN!#REF!</definedName>
    <definedName name="XRefCopy76" hidden="1">#REF!</definedName>
    <definedName name="XRefCopy76Row" localSheetId="1" hidden="1">#REF!</definedName>
    <definedName name="XRefCopy76Row" localSheetId="4" hidden="1">#REF!</definedName>
    <definedName name="XRefCopy76Row" hidden="1">#REF!</definedName>
    <definedName name="XRefCopy77" hidden="1">#REF!</definedName>
    <definedName name="XRefCopy77Row" localSheetId="4" hidden="1">#REF!</definedName>
    <definedName name="XRefCopy77Row" hidden="1">#REF!</definedName>
    <definedName name="XRefCopy78" hidden="1">#REF!</definedName>
    <definedName name="XRefCopy78Row" localSheetId="4" hidden="1">#REF!</definedName>
    <definedName name="XRefCopy78Row" hidden="1">#REF!</definedName>
    <definedName name="XRefCopy79" hidden="1">#REF!</definedName>
    <definedName name="XRefCopy79Row" localSheetId="4" hidden="1">#REF!</definedName>
    <definedName name="XRefCopy79Row" hidden="1">#REF!</definedName>
    <definedName name="XRefCopy7Row" localSheetId="4" hidden="1">#REF!</definedName>
    <definedName name="XRefCopy7Row" hidden="1">#REF!</definedName>
    <definedName name="XRefCopy8" localSheetId="4" hidden="1">VPN!#REF!</definedName>
    <definedName name="XRefCopy8" hidden="1">[220]GND!#REF!</definedName>
    <definedName name="XRefCopy80" hidden="1">#REF!</definedName>
    <definedName name="XRefCopy80Row" localSheetId="11" hidden="1">#REF!</definedName>
    <definedName name="XRefCopy80Row" localSheetId="13" hidden="1">#REF!</definedName>
    <definedName name="XRefCopy80Row" localSheetId="1" hidden="1">#REF!</definedName>
    <definedName name="XRefCopy80Row" localSheetId="4" hidden="1">#REF!</definedName>
    <definedName name="XRefCopy80Row" hidden="1">#REF!</definedName>
    <definedName name="XRefCopy81" hidden="1">#REF!</definedName>
    <definedName name="XRefCopy81Row" localSheetId="4" hidden="1">#REF!</definedName>
    <definedName name="XRefCopy81Row" hidden="1">#REF!</definedName>
    <definedName name="XRefCopy82" hidden="1">#REF!</definedName>
    <definedName name="XRefCopy82Row" localSheetId="4" hidden="1">#REF!</definedName>
    <definedName name="XRefCopy82Row" hidden="1">#REF!</definedName>
    <definedName name="XRefCopy83" hidden="1">#REF!</definedName>
    <definedName name="XRefCopy83Row" localSheetId="4" hidden="1">#REF!</definedName>
    <definedName name="XRefCopy83Row" hidden="1">#REF!</definedName>
    <definedName name="XRefCopy84" hidden="1">'[140]Test de Ventas'!#REF!</definedName>
    <definedName name="XRefCopy84Row" localSheetId="4" hidden="1">#REF!</definedName>
    <definedName name="XRefCopy84Row" hidden="1">#REF!</definedName>
    <definedName name="XRefCopy85" hidden="1">#REF!</definedName>
    <definedName name="XRefCopy85Row" localSheetId="4" hidden="1">#REF!</definedName>
    <definedName name="XRefCopy85Row" hidden="1">#REF!</definedName>
    <definedName name="XRefCopy86" hidden="1">#REF!</definedName>
    <definedName name="XRefCopy86Row" localSheetId="4" hidden="1">#REF!</definedName>
    <definedName name="XRefCopy86Row" hidden="1">#REF!</definedName>
    <definedName name="XRefCopy87" hidden="1">#REF!</definedName>
    <definedName name="XRefCopy87Row" localSheetId="4" hidden="1">#REF!</definedName>
    <definedName name="XRefCopy87Row" hidden="1">#REF!</definedName>
    <definedName name="XRefCopy88" hidden="1">#REF!</definedName>
    <definedName name="XRefCopy88Row" localSheetId="4" hidden="1">#REF!</definedName>
    <definedName name="XRefCopy88Row" hidden="1">#REF!</definedName>
    <definedName name="XRefCopy89" hidden="1">#REF!</definedName>
    <definedName name="XRefCopy89Row" localSheetId="4" hidden="1">#REF!</definedName>
    <definedName name="XRefCopy89Row" hidden="1">#REF!</definedName>
    <definedName name="XRefCopy8Row" localSheetId="4" hidden="1">#REF!</definedName>
    <definedName name="XRefCopy8Row" hidden="1">#REF!</definedName>
    <definedName name="XRefCopy9" localSheetId="4" hidden="1">VPN!#REF!</definedName>
    <definedName name="XRefCopy9" hidden="1">'[220]Límite honorarios'!#REF!</definedName>
    <definedName name="XRefCopy90" localSheetId="11" hidden="1">#REF!</definedName>
    <definedName name="XRefCopy90" localSheetId="13" hidden="1">#REF!</definedName>
    <definedName name="XRefCopy90" localSheetId="1" hidden="1">#REF!</definedName>
    <definedName name="XRefCopy90" hidden="1">#REF!</definedName>
    <definedName name="XRefCopy90Row" localSheetId="1" hidden="1">#REF!</definedName>
    <definedName name="XRefCopy90Row" localSheetId="4" hidden="1">#REF!</definedName>
    <definedName name="XRefCopy90Row" hidden="1">#REF!</definedName>
    <definedName name="XRefCopy91" hidden="1">#REF!</definedName>
    <definedName name="XRefCopy91Row" localSheetId="4" hidden="1">#REF!</definedName>
    <definedName name="XRefCopy91Row" hidden="1">#REF!</definedName>
    <definedName name="XRefCopy92" localSheetId="4" hidden="1">#REF!</definedName>
    <definedName name="XRefCopy92" hidden="1">#REF!</definedName>
    <definedName name="XRefCopy92Row" localSheetId="4" hidden="1">#REF!</definedName>
    <definedName name="XRefCopy92Row" hidden="1">#REF!</definedName>
    <definedName name="XRefCopy93" localSheetId="4" hidden="1">#REF!</definedName>
    <definedName name="XRefCopy93" hidden="1">#REF!</definedName>
    <definedName name="XRefCopy93Row" localSheetId="4" hidden="1">#REF!</definedName>
    <definedName name="XRefCopy93Row" hidden="1">#REF!</definedName>
    <definedName name="XRefCopy94" localSheetId="4" hidden="1">#REF!</definedName>
    <definedName name="XRefCopy94" hidden="1">#REF!</definedName>
    <definedName name="XRefCopy94Row" localSheetId="4" hidden="1">#REF!</definedName>
    <definedName name="XRefCopy94Row" hidden="1">#REF!</definedName>
    <definedName name="XRefCopy95" hidden="1">#REF!</definedName>
    <definedName name="XRefCopy95Row" localSheetId="4" hidden="1">#REF!</definedName>
    <definedName name="XRefCopy95Row" hidden="1">#REF!</definedName>
    <definedName name="XRefCopy96" hidden="1">#REF!</definedName>
    <definedName name="XRefCopy96Row" localSheetId="4" hidden="1">#REF!</definedName>
    <definedName name="XRefCopy96Row" hidden="1">#REF!</definedName>
    <definedName name="XRefCopy97" hidden="1">#REF!</definedName>
    <definedName name="XRefCopy97Row" localSheetId="4" hidden="1">#REF!</definedName>
    <definedName name="XRefCopy97Row" hidden="1">#REF!</definedName>
    <definedName name="XRefCopy98" hidden="1">#REF!</definedName>
    <definedName name="XRefCopy98Row" localSheetId="4" hidden="1">#REF!</definedName>
    <definedName name="XRefCopy98Row" hidden="1">#REF!</definedName>
    <definedName name="XRefCopy99" hidden="1">#REF!</definedName>
    <definedName name="XRefCopy99Row" localSheetId="4" hidden="1">#REF!</definedName>
    <definedName name="XRefCopy99Row" hidden="1">#REF!</definedName>
    <definedName name="XRefCopy9Row" localSheetId="4" hidden="1">#REF!</definedName>
    <definedName name="XRefCopy9Row" hidden="1">#REF!</definedName>
    <definedName name="XRefCopyRangeCount" localSheetId="4" hidden="1">76</definedName>
    <definedName name="XRefCopyRangeCount" hidden="1">4</definedName>
    <definedName name="XRefPaste1" hidden="1">#REF!</definedName>
    <definedName name="XRefPaste10" hidden="1">#REF!</definedName>
    <definedName name="XRefPaste100" localSheetId="4" hidden="1">#REF!</definedName>
    <definedName name="XRefPaste100" hidden="1">#REF!</definedName>
    <definedName name="XRefPaste100Row" localSheetId="4" hidden="1">#REF!</definedName>
    <definedName name="XRefPaste100Row" hidden="1">#REF!</definedName>
    <definedName name="XRefPaste101" localSheetId="4" hidden="1">#REF!</definedName>
    <definedName name="XRefPaste101" hidden="1">#REF!</definedName>
    <definedName name="XRefPaste101Row" localSheetId="4" hidden="1">#REF!</definedName>
    <definedName name="XRefPaste101Row" hidden="1">#REF!</definedName>
    <definedName name="XRefPaste102" localSheetId="4" hidden="1">#REF!</definedName>
    <definedName name="XRefPaste102" hidden="1">#REF!</definedName>
    <definedName name="XRefPaste102Row" localSheetId="4" hidden="1">#REF!</definedName>
    <definedName name="XRefPaste102Row" hidden="1">#REF!</definedName>
    <definedName name="XRefPaste103" localSheetId="4" hidden="1">#REF!</definedName>
    <definedName name="XRefPaste103" hidden="1">#REF!</definedName>
    <definedName name="XRefPaste103Row" localSheetId="4" hidden="1">#REF!</definedName>
    <definedName name="XRefPaste103Row" hidden="1">#REF!</definedName>
    <definedName name="XRefPaste104" localSheetId="4" hidden="1">#REF!</definedName>
    <definedName name="XRefPaste104" hidden="1">#REF!</definedName>
    <definedName name="XRefPaste104Row" localSheetId="4" hidden="1">#REF!</definedName>
    <definedName name="XRefPaste104Row" hidden="1">#REF!</definedName>
    <definedName name="XRefPaste105" localSheetId="4" hidden="1">#REF!</definedName>
    <definedName name="XRefPaste105" hidden="1">#REF!</definedName>
    <definedName name="XRefPaste105Row" localSheetId="4" hidden="1">#REF!</definedName>
    <definedName name="XRefPaste105Row" hidden="1">#REF!</definedName>
    <definedName name="XRefPaste106" localSheetId="4" hidden="1">#REF!</definedName>
    <definedName name="XRefPaste106" hidden="1">#REF!</definedName>
    <definedName name="XRefPaste106Row" localSheetId="4" hidden="1">#REF!</definedName>
    <definedName name="XRefPaste106Row" hidden="1">#REF!</definedName>
    <definedName name="XRefPaste107" localSheetId="4" hidden="1">#REF!</definedName>
    <definedName name="XRefPaste107" hidden="1">#REF!</definedName>
    <definedName name="XRefPaste107Row" localSheetId="4" hidden="1">#REF!</definedName>
    <definedName name="XRefPaste107Row" hidden="1">#REF!</definedName>
    <definedName name="XRefPaste108" localSheetId="4" hidden="1">#REF!</definedName>
    <definedName name="XRefPaste108" hidden="1">#REF!</definedName>
    <definedName name="XRefPaste108Row" localSheetId="4" hidden="1">#REF!</definedName>
    <definedName name="XRefPaste108Row" hidden="1">#REF!</definedName>
    <definedName name="XRefPaste109" localSheetId="4" hidden="1">#REF!</definedName>
    <definedName name="XRefPaste109" hidden="1">#REF!</definedName>
    <definedName name="XRefPaste109Row" localSheetId="4" hidden="1">#REF!</definedName>
    <definedName name="XRefPaste109Row" hidden="1">#REF!</definedName>
    <definedName name="XRefPaste10Row" localSheetId="4" hidden="1">#REF!</definedName>
    <definedName name="XRefPaste10Row" hidden="1">#REF!</definedName>
    <definedName name="XRefPaste11" hidden="1">#REF!</definedName>
    <definedName name="XRefPaste110" localSheetId="4" hidden="1">#REF!</definedName>
    <definedName name="XRefPaste110" hidden="1">#REF!</definedName>
    <definedName name="XRefPaste110Row" localSheetId="4" hidden="1">#REF!</definedName>
    <definedName name="XRefPaste110Row" hidden="1">#REF!</definedName>
    <definedName name="XRefPaste111" localSheetId="4" hidden="1">#REF!</definedName>
    <definedName name="XRefPaste111" hidden="1">#REF!</definedName>
    <definedName name="XRefPaste111Row" localSheetId="4" hidden="1">#REF!</definedName>
    <definedName name="XRefPaste111Row" hidden="1">#REF!</definedName>
    <definedName name="XRefPaste112" localSheetId="4" hidden="1">#REF!</definedName>
    <definedName name="XRefPaste112" hidden="1">#REF!</definedName>
    <definedName name="XRefPaste112Row" localSheetId="4" hidden="1">#REF!</definedName>
    <definedName name="XRefPaste112Row" hidden="1">#REF!</definedName>
    <definedName name="XRefPaste113" localSheetId="4" hidden="1">#REF!</definedName>
    <definedName name="XRefPaste113" hidden="1">#REF!</definedName>
    <definedName name="XRefPaste113Row" localSheetId="4" hidden="1">#REF!</definedName>
    <definedName name="XRefPaste113Row" hidden="1">#REF!</definedName>
    <definedName name="XRefPaste114" localSheetId="4" hidden="1">#REF!</definedName>
    <definedName name="XRefPaste114" hidden="1">#REF!</definedName>
    <definedName name="XRefPaste114Row" localSheetId="4" hidden="1">#REF!</definedName>
    <definedName name="XRefPaste114Row" hidden="1">#REF!</definedName>
    <definedName name="XRefPaste115" localSheetId="4" hidden="1">#REF!</definedName>
    <definedName name="XRefPaste115" hidden="1">#REF!</definedName>
    <definedName name="XRefPaste115Row" localSheetId="4" hidden="1">#REF!</definedName>
    <definedName name="XRefPaste115Row" hidden="1">#REF!</definedName>
    <definedName name="XRefPaste116" localSheetId="4" hidden="1">#REF!</definedName>
    <definedName name="XRefPaste116" hidden="1">#REF!</definedName>
    <definedName name="XRefPaste116Row" localSheetId="4" hidden="1">#REF!</definedName>
    <definedName name="XRefPaste116Row" hidden="1">#REF!</definedName>
    <definedName name="XRefPaste117" localSheetId="4" hidden="1">#REF!</definedName>
    <definedName name="XRefPaste117" hidden="1">#REF!</definedName>
    <definedName name="XRefPaste117Row" localSheetId="4" hidden="1">#REF!</definedName>
    <definedName name="XRefPaste117Row" hidden="1">#REF!</definedName>
    <definedName name="XRefPaste118" localSheetId="4" hidden="1">#REF!</definedName>
    <definedName name="XRefPaste118" hidden="1">#REF!</definedName>
    <definedName name="XRefPaste118Row" localSheetId="4" hidden="1">#REF!</definedName>
    <definedName name="XRefPaste118Row" hidden="1">#REF!</definedName>
    <definedName name="XRefPaste119" localSheetId="4" hidden="1">#REF!</definedName>
    <definedName name="XRefPaste119" hidden="1">#REF!</definedName>
    <definedName name="XRefPaste119Row" localSheetId="4" hidden="1">#REF!</definedName>
    <definedName name="XRefPaste119Row" hidden="1">#REF!</definedName>
    <definedName name="XRefPaste11Row" localSheetId="4" hidden="1">#REF!</definedName>
    <definedName name="XRefPaste11Row" hidden="1">#REF!</definedName>
    <definedName name="XRefPaste12" localSheetId="4" hidden="1">#REF!</definedName>
    <definedName name="XRefPaste12" hidden="1">#REF!</definedName>
    <definedName name="XRefPaste120" localSheetId="4" hidden="1">#REF!</definedName>
    <definedName name="XRefPaste120" hidden="1">#REF!</definedName>
    <definedName name="XRefPaste120Row" localSheetId="4" hidden="1">#REF!</definedName>
    <definedName name="XRefPaste120Row" hidden="1">#REF!</definedName>
    <definedName name="XRefPaste121" localSheetId="4" hidden="1">#REF!</definedName>
    <definedName name="XRefPaste121" hidden="1">#REF!</definedName>
    <definedName name="XRefPaste121Row" localSheetId="4" hidden="1">#REF!</definedName>
    <definedName name="XRefPaste121Row" hidden="1">#REF!</definedName>
    <definedName name="XRefPaste122" localSheetId="4" hidden="1">#REF!</definedName>
    <definedName name="XRefPaste122" hidden="1">#REF!</definedName>
    <definedName name="XRefPaste122Row" localSheetId="4" hidden="1">#REF!</definedName>
    <definedName name="XRefPaste122Row" hidden="1">#REF!</definedName>
    <definedName name="XRefPaste123" localSheetId="4" hidden="1">#REF!</definedName>
    <definedName name="XRefPaste123" hidden="1">#REF!</definedName>
    <definedName name="XRefPaste123Row" localSheetId="4" hidden="1">#REF!</definedName>
    <definedName name="XRefPaste123Row" hidden="1">#REF!</definedName>
    <definedName name="XRefPaste124" localSheetId="4" hidden="1">#REF!</definedName>
    <definedName name="XRefPaste124" hidden="1">#REF!</definedName>
    <definedName name="XRefPaste124Row" localSheetId="4" hidden="1">#REF!</definedName>
    <definedName name="XRefPaste124Row" hidden="1">#REF!</definedName>
    <definedName name="XRefPaste125" localSheetId="4" hidden="1">#REF!</definedName>
    <definedName name="XRefPaste125" hidden="1">#REF!</definedName>
    <definedName name="XRefPaste125Row" localSheetId="4" hidden="1">#REF!</definedName>
    <definedName name="XRefPaste125Row" hidden="1">#REF!</definedName>
    <definedName name="XRefPaste126" localSheetId="4" hidden="1">#REF!</definedName>
    <definedName name="XRefPaste126" hidden="1">#REF!</definedName>
    <definedName name="XRefPaste126Row" localSheetId="4" hidden="1">#REF!</definedName>
    <definedName name="XRefPaste126Row" hidden="1">#REF!</definedName>
    <definedName name="XRefPaste127" localSheetId="4" hidden="1">#REF!</definedName>
    <definedName name="XRefPaste127" hidden="1">#REF!</definedName>
    <definedName name="XRefPaste127Row" localSheetId="4" hidden="1">#REF!</definedName>
    <definedName name="XRefPaste127Row" hidden="1">#REF!</definedName>
    <definedName name="XRefPaste128" localSheetId="4" hidden="1">#REF!</definedName>
    <definedName name="XRefPaste128" hidden="1">#REF!</definedName>
    <definedName name="XRefPaste128Row" localSheetId="4" hidden="1">#REF!</definedName>
    <definedName name="XRefPaste128Row" hidden="1">#REF!</definedName>
    <definedName name="XRefPaste129" localSheetId="4" hidden="1">#REF!</definedName>
    <definedName name="XRefPaste129" hidden="1">#REF!</definedName>
    <definedName name="XRefPaste129Row" localSheetId="4" hidden="1">#REF!</definedName>
    <definedName name="XRefPaste129Row" hidden="1">#REF!</definedName>
    <definedName name="XRefPaste12Row" localSheetId="4" hidden="1">#REF!</definedName>
    <definedName name="XRefPaste12Row" hidden="1">#REF!</definedName>
    <definedName name="XRefPaste13" hidden="1">#REF!</definedName>
    <definedName name="XRefPaste130" localSheetId="4" hidden="1">#REF!</definedName>
    <definedName name="XRefPaste130" hidden="1">#REF!</definedName>
    <definedName name="XRefPaste130Row" localSheetId="4" hidden="1">#REF!</definedName>
    <definedName name="XRefPaste130Row" hidden="1">#REF!</definedName>
    <definedName name="XRefPaste131" localSheetId="4" hidden="1">#REF!</definedName>
    <definedName name="XRefPaste131" hidden="1">#REF!</definedName>
    <definedName name="XRefPaste131Row" localSheetId="4" hidden="1">#REF!</definedName>
    <definedName name="XRefPaste131Row" hidden="1">#REF!</definedName>
    <definedName name="XRefPaste132" localSheetId="4" hidden="1">#REF!</definedName>
    <definedName name="XRefPaste132" hidden="1">#REF!</definedName>
    <definedName name="XRefPaste132Row" localSheetId="4" hidden="1">#REF!</definedName>
    <definedName name="XRefPaste132Row" hidden="1">#REF!</definedName>
    <definedName name="XRefPaste133" localSheetId="4" hidden="1">#REF!</definedName>
    <definedName name="XRefPaste133" hidden="1">#REF!</definedName>
    <definedName name="XRefPaste133Row" localSheetId="4" hidden="1">#REF!</definedName>
    <definedName name="XRefPaste133Row" hidden="1">#REF!</definedName>
    <definedName name="XRefPaste134" localSheetId="4" hidden="1">#REF!</definedName>
    <definedName name="XRefPaste134" hidden="1">#REF!</definedName>
    <definedName name="XRefPaste134Row" localSheetId="4" hidden="1">#REF!</definedName>
    <definedName name="XRefPaste134Row" hidden="1">#REF!</definedName>
    <definedName name="XRefPaste135" localSheetId="4" hidden="1">#REF!</definedName>
    <definedName name="XRefPaste135" hidden="1">#REF!</definedName>
    <definedName name="XRefPaste135Row" localSheetId="4" hidden="1">#REF!</definedName>
    <definedName name="XRefPaste135Row" hidden="1">#REF!</definedName>
    <definedName name="XRefPaste136" localSheetId="4" hidden="1">#REF!</definedName>
    <definedName name="XRefPaste136" hidden="1">#REF!</definedName>
    <definedName name="XRefPaste136Row" localSheetId="4" hidden="1">#REF!</definedName>
    <definedName name="XRefPaste136Row" hidden="1">#REF!</definedName>
    <definedName name="XRefPaste137" localSheetId="4" hidden="1">#REF!</definedName>
    <definedName name="XRefPaste137" hidden="1">#REF!</definedName>
    <definedName name="XRefPaste137Row" localSheetId="4" hidden="1">#REF!</definedName>
    <definedName name="XRefPaste137Row" hidden="1">#REF!</definedName>
    <definedName name="XRefPaste138" localSheetId="4" hidden="1">#REF!</definedName>
    <definedName name="XRefPaste138" hidden="1">#REF!</definedName>
    <definedName name="XRefPaste138Row" localSheetId="4" hidden="1">#REF!</definedName>
    <definedName name="XRefPaste138Row" hidden="1">#REF!</definedName>
    <definedName name="XRefPaste139" localSheetId="4" hidden="1">#REF!</definedName>
    <definedName name="XRefPaste139" hidden="1">#REF!</definedName>
    <definedName name="XRefPaste139Row" localSheetId="4" hidden="1">#REF!</definedName>
    <definedName name="XRefPaste139Row" hidden="1">#REF!</definedName>
    <definedName name="XRefPaste13Row" localSheetId="4" hidden="1">#REF!</definedName>
    <definedName name="XRefPaste13Row" hidden="1">#REF!</definedName>
    <definedName name="XRefPaste14" localSheetId="4" hidden="1">#REF!</definedName>
    <definedName name="XRefPaste14" hidden="1">#REF!</definedName>
    <definedName name="XRefPaste140" localSheetId="4" hidden="1">#REF!</definedName>
    <definedName name="XRefPaste140" hidden="1">#REF!</definedName>
    <definedName name="XRefPaste140Row" localSheetId="4" hidden="1">#REF!</definedName>
    <definedName name="XRefPaste140Row" hidden="1">#REF!</definedName>
    <definedName name="XRefPaste141" localSheetId="4" hidden="1">#REF!</definedName>
    <definedName name="XRefPaste141" hidden="1">#REF!</definedName>
    <definedName name="XRefPaste141Row" localSheetId="4" hidden="1">#REF!</definedName>
    <definedName name="XRefPaste141Row" hidden="1">#REF!</definedName>
    <definedName name="XRefPaste142" localSheetId="4" hidden="1">#REF!</definedName>
    <definedName name="XRefPaste142" hidden="1">#REF!</definedName>
    <definedName name="XRefPaste142Row" localSheetId="4" hidden="1">#REF!</definedName>
    <definedName name="XRefPaste142Row" hidden="1">#REF!</definedName>
    <definedName name="XRefPaste143" localSheetId="4" hidden="1">#REF!</definedName>
    <definedName name="XRefPaste143" hidden="1">#REF!</definedName>
    <definedName name="XRefPaste143Row" localSheetId="4" hidden="1">#REF!</definedName>
    <definedName name="XRefPaste143Row" hidden="1">#REF!</definedName>
    <definedName name="XRefPaste144" localSheetId="4" hidden="1">#REF!</definedName>
    <definedName name="XRefPaste144" hidden="1">#REF!</definedName>
    <definedName name="XRefPaste144Row" localSheetId="4" hidden="1">#REF!</definedName>
    <definedName name="XRefPaste144Row" hidden="1">#REF!</definedName>
    <definedName name="XRefPaste145" localSheetId="4" hidden="1">#REF!</definedName>
    <definedName name="XRefPaste145" hidden="1">#REF!</definedName>
    <definedName name="XRefPaste145Row" localSheetId="4" hidden="1">#REF!</definedName>
    <definedName name="XRefPaste145Row" hidden="1">#REF!</definedName>
    <definedName name="XRefPaste146" localSheetId="4" hidden="1">#REF!</definedName>
    <definedName name="XRefPaste146" hidden="1">#REF!</definedName>
    <definedName name="XRefPaste146Row" localSheetId="4" hidden="1">#REF!</definedName>
    <definedName name="XRefPaste146Row" hidden="1">#REF!</definedName>
    <definedName name="XRefPaste147" localSheetId="4" hidden="1">#REF!</definedName>
    <definedName name="XRefPaste147" hidden="1">#REF!</definedName>
    <definedName name="XRefPaste147Row" localSheetId="4" hidden="1">#REF!</definedName>
    <definedName name="XRefPaste147Row" hidden="1">#REF!</definedName>
    <definedName name="XRefPaste148" localSheetId="4" hidden="1">#REF!</definedName>
    <definedName name="XRefPaste148" hidden="1">#REF!</definedName>
    <definedName name="XRefPaste148Row" localSheetId="4" hidden="1">#REF!</definedName>
    <definedName name="XRefPaste148Row" hidden="1">#REF!</definedName>
    <definedName name="XRefPaste14Row" localSheetId="4" hidden="1">#REF!</definedName>
    <definedName name="XRefPaste14Row" hidden="1">#REF!</definedName>
    <definedName name="XRefPaste15" hidden="1">#REF!</definedName>
    <definedName name="XRefPaste15Row" localSheetId="4" hidden="1">#REF!</definedName>
    <definedName name="XRefPaste15Row" hidden="1">#REF!</definedName>
    <definedName name="XRefPaste16" hidden="1">#REF!</definedName>
    <definedName name="XRefPaste16Row" localSheetId="4" hidden="1">#REF!</definedName>
    <definedName name="XRefPaste16Row" hidden="1">#REF!</definedName>
    <definedName name="XRefPaste17" hidden="1">#REF!</definedName>
    <definedName name="XRefPaste17Row" localSheetId="4" hidden="1">#REF!</definedName>
    <definedName name="XRefPaste17Row" hidden="1">#REF!</definedName>
    <definedName name="XRefPaste18" localSheetId="11" hidden="1">#REF!</definedName>
    <definedName name="XRefPaste18" localSheetId="13" hidden="1">#REF!</definedName>
    <definedName name="XRefPaste18" localSheetId="1" hidden="1">#REF!</definedName>
    <definedName name="XRefPaste18" localSheetId="4" hidden="1">VPN!#REF!</definedName>
    <definedName name="XRefPaste18" hidden="1">#REF!</definedName>
    <definedName name="XRefPaste18Row" localSheetId="1" hidden="1">#REF!</definedName>
    <definedName name="XRefPaste18Row" localSheetId="4" hidden="1">#REF!</definedName>
    <definedName name="XRefPaste18Row" hidden="1">#REF!</definedName>
    <definedName name="XRefPaste19" localSheetId="4" hidden="1">#REF!</definedName>
    <definedName name="XRefPaste19" hidden="1">#REF!</definedName>
    <definedName name="XRefPaste19Row" localSheetId="4" hidden="1">#REF!</definedName>
    <definedName name="XRefPaste19Row" hidden="1">#REF!</definedName>
    <definedName name="XRefPaste1Row" localSheetId="4" hidden="1">#REF!</definedName>
    <definedName name="XRefPaste1Row" hidden="1">#REF!</definedName>
    <definedName name="XRefPaste2" hidden="1">'[220]Límite honorarios'!#REF!</definedName>
    <definedName name="XRefPaste20" localSheetId="4" hidden="1">#REF!</definedName>
    <definedName name="XRefPaste20" hidden="1">#REF!</definedName>
    <definedName name="XRefPaste20Row" localSheetId="4" hidden="1">#REF!</definedName>
    <definedName name="XRefPaste20Row" hidden="1">[107]XREF!#REF!</definedName>
    <definedName name="XRefPaste21" localSheetId="4" hidden="1">#REF!</definedName>
    <definedName name="XRefPaste21" hidden="1">#REF!</definedName>
    <definedName name="XRefPaste21Row" localSheetId="4" hidden="1">#REF!</definedName>
    <definedName name="XRefPaste21Row" hidden="1">#REF!</definedName>
    <definedName name="XRefPaste22" localSheetId="4" hidden="1">#REF!</definedName>
    <definedName name="XRefPaste22" hidden="1">#REF!</definedName>
    <definedName name="XRefPaste22Row" localSheetId="4" hidden="1">#REF!</definedName>
    <definedName name="XRefPaste22Row" hidden="1">[107]XREF!#REF!</definedName>
    <definedName name="XRefPaste23" localSheetId="4" hidden="1">#REF!</definedName>
    <definedName name="XRefPaste23" hidden="1">#REF!</definedName>
    <definedName name="XRefPaste23Row" localSheetId="4" hidden="1">#REF!</definedName>
    <definedName name="XRefPaste23Row" hidden="1">[107]XREF!#REF!</definedName>
    <definedName name="XRefPaste24" localSheetId="4" hidden="1">#REF!</definedName>
    <definedName name="XRefPaste24" hidden="1">#REF!</definedName>
    <definedName name="XRefPaste24Row" localSheetId="4" hidden="1">#REF!</definedName>
    <definedName name="XRefPaste24Row" hidden="1">#REF!</definedName>
    <definedName name="XRefPaste25" localSheetId="4" hidden="1">#REF!</definedName>
    <definedName name="XRefPaste25" hidden="1">#REF!</definedName>
    <definedName name="XRefPaste25Row" localSheetId="4" hidden="1">#REF!</definedName>
    <definedName name="XRefPaste25Row" hidden="1">#REF!</definedName>
    <definedName name="XRefPaste26" localSheetId="4" hidden="1">#REF!</definedName>
    <definedName name="XRefPaste26" hidden="1">#REF!</definedName>
    <definedName name="XRefPaste26Row" localSheetId="4" hidden="1">#REF!</definedName>
    <definedName name="XRefPaste26Row" hidden="1">#REF!</definedName>
    <definedName name="XRefPaste27" localSheetId="4" hidden="1">#REF!</definedName>
    <definedName name="XRefPaste27" hidden="1">#REF!</definedName>
    <definedName name="XRefPaste27Row" localSheetId="4" hidden="1">#REF!</definedName>
    <definedName name="XRefPaste27Row" hidden="1">#REF!</definedName>
    <definedName name="XRefPaste28" localSheetId="4" hidden="1">#REF!</definedName>
    <definedName name="XRefPaste28" hidden="1">#REF!</definedName>
    <definedName name="XRefPaste28Row" localSheetId="4" hidden="1">#REF!</definedName>
    <definedName name="XRefPaste28Row" hidden="1">#REF!</definedName>
    <definedName name="XRefPaste29" localSheetId="4" hidden="1">#REF!</definedName>
    <definedName name="XRefPaste29" hidden="1">#REF!</definedName>
    <definedName name="XRefPaste29Row" localSheetId="4" hidden="1">#REF!</definedName>
    <definedName name="XRefPaste29Row" hidden="1">#REF!</definedName>
    <definedName name="XRefPaste2Row" localSheetId="4" hidden="1">#REF!</definedName>
    <definedName name="XRefPaste2Row" hidden="1">#REF!</definedName>
    <definedName name="XRefPaste3" hidden="1">'[220]Límite honorarios'!#REF!</definedName>
    <definedName name="XRefPaste30" localSheetId="4" hidden="1">#REF!</definedName>
    <definedName name="XRefPaste30" hidden="1">#REF!</definedName>
    <definedName name="XRefPaste30Row" localSheetId="4" hidden="1">#REF!</definedName>
    <definedName name="XRefPaste30Row" hidden="1">[107]XREF!#REF!</definedName>
    <definedName name="XRefPaste31" localSheetId="4" hidden="1">#REF!</definedName>
    <definedName name="XRefPaste31" hidden="1">#REF!</definedName>
    <definedName name="XRefPaste31Row" localSheetId="4" hidden="1">#REF!</definedName>
    <definedName name="XRefPaste31Row" hidden="1">[107]XREF!#REF!</definedName>
    <definedName name="XRefPaste32" localSheetId="4" hidden="1">#REF!</definedName>
    <definedName name="XRefPaste32" hidden="1">#REF!</definedName>
    <definedName name="XRefPaste32Row" localSheetId="4" hidden="1">#REF!</definedName>
    <definedName name="XRefPaste32Row" hidden="1">#REF!</definedName>
    <definedName name="XRefPaste33" hidden="1">#REF!</definedName>
    <definedName name="XRefPaste33Row" localSheetId="4" hidden="1">#REF!</definedName>
    <definedName name="XRefPaste33Row" hidden="1">#REF!</definedName>
    <definedName name="XRefPaste34" localSheetId="4" hidden="1">#REF!</definedName>
    <definedName name="XRefPaste34" hidden="1">#REF!</definedName>
    <definedName name="XRefPaste34Row" localSheetId="4" hidden="1">#REF!</definedName>
    <definedName name="XRefPaste34Row" hidden="1">#REF!</definedName>
    <definedName name="XRefPaste35" hidden="1">#REF!</definedName>
    <definedName name="XRefPaste35Row" localSheetId="4" hidden="1">#REF!</definedName>
    <definedName name="XRefPaste35Row" hidden="1">#REF!</definedName>
    <definedName name="XRefPaste36" localSheetId="4" hidden="1">#REF!</definedName>
    <definedName name="XRefPaste36" hidden="1">#REF!</definedName>
    <definedName name="XRefPaste36Row" localSheetId="4" hidden="1">#REF!</definedName>
    <definedName name="XRefPaste36Row" hidden="1">#REF!</definedName>
    <definedName name="XRefPaste37" localSheetId="4" hidden="1">#REF!</definedName>
    <definedName name="XRefPaste37" hidden="1">#REF!</definedName>
    <definedName name="XRefPaste37Row" localSheetId="4" hidden="1">#REF!</definedName>
    <definedName name="XRefPaste37Row" hidden="1">#REF!</definedName>
    <definedName name="XRefPaste38" localSheetId="4" hidden="1">#REF!</definedName>
    <definedName name="XRefPaste38" hidden="1">#REF!</definedName>
    <definedName name="XRefPaste38Row" localSheetId="4" hidden="1">#REF!</definedName>
    <definedName name="XRefPaste38Row" hidden="1">#REF!</definedName>
    <definedName name="XRefPaste39" localSheetId="4" hidden="1">#REF!</definedName>
    <definedName name="XRefPaste39" hidden="1">#REF!</definedName>
    <definedName name="XRefPaste39Row" localSheetId="4" hidden="1">#REF!</definedName>
    <definedName name="XRefPaste39Row" hidden="1">#REF!</definedName>
    <definedName name="XRefPaste3Row" localSheetId="4" hidden="1">#REF!</definedName>
    <definedName name="XRefPaste3Row" hidden="1">#REF!</definedName>
    <definedName name="XRefPaste4" hidden="1">#REF!</definedName>
    <definedName name="XRefPaste40" localSheetId="4" hidden="1">#REF!</definedName>
    <definedName name="XRefPaste40" hidden="1">#REF!</definedName>
    <definedName name="XRefPaste40Row" localSheetId="4" hidden="1">#REF!</definedName>
    <definedName name="XRefPaste40Row" hidden="1">#REF!</definedName>
    <definedName name="XRefPaste41" localSheetId="4" hidden="1">#REF!</definedName>
    <definedName name="XRefPaste41" hidden="1">#REF!</definedName>
    <definedName name="XRefPaste41Row" localSheetId="4" hidden="1">#REF!</definedName>
    <definedName name="XRefPaste41Row" hidden="1">#REF!</definedName>
    <definedName name="XRefPaste42" localSheetId="4" hidden="1">#REF!</definedName>
    <definedName name="XRefPaste42" hidden="1">#REF!</definedName>
    <definedName name="XRefPaste42Row" localSheetId="4" hidden="1">#REF!</definedName>
    <definedName name="XRefPaste42Row" hidden="1">#REF!</definedName>
    <definedName name="XRefPaste43" localSheetId="4" hidden="1">#REF!</definedName>
    <definedName name="XRefPaste43" hidden="1">#REF!</definedName>
    <definedName name="XRefPaste43Row" localSheetId="4" hidden="1">#REF!</definedName>
    <definedName name="XRefPaste43Row" hidden="1">#REF!</definedName>
    <definedName name="XRefPaste44" localSheetId="4" hidden="1">#REF!</definedName>
    <definedName name="XRefPaste44" hidden="1">#REF!</definedName>
    <definedName name="XRefPaste44Row" localSheetId="4" hidden="1">#REF!</definedName>
    <definedName name="XRefPaste44Row" hidden="1">#REF!</definedName>
    <definedName name="XRefPaste45" localSheetId="4" hidden="1">#REF!</definedName>
    <definedName name="XRefPaste45" hidden="1">#REF!</definedName>
    <definedName name="XRefPaste45Row" localSheetId="4" hidden="1">#REF!</definedName>
    <definedName name="XRefPaste45Row" hidden="1">#REF!</definedName>
    <definedName name="XRefPaste46" localSheetId="4" hidden="1">#REF!</definedName>
    <definedName name="XRefPaste46" hidden="1">#REF!</definedName>
    <definedName name="XRefPaste46Row" localSheetId="4" hidden="1">#REF!</definedName>
    <definedName name="XRefPaste46Row" hidden="1">#REF!</definedName>
    <definedName name="XRefPaste47" localSheetId="4" hidden="1">#REF!</definedName>
    <definedName name="XRefPaste47" hidden="1">#REF!</definedName>
    <definedName name="XRefPaste47Row" localSheetId="4" hidden="1">#REF!</definedName>
    <definedName name="XRefPaste47Row" hidden="1">#REF!</definedName>
    <definedName name="XRefPaste48" localSheetId="4" hidden="1">#REF!</definedName>
    <definedName name="XRefPaste48" hidden="1">#REF!</definedName>
    <definedName name="XRefPaste48Row" localSheetId="4" hidden="1">#REF!</definedName>
    <definedName name="XRefPaste48Row" hidden="1">#REF!</definedName>
    <definedName name="XRefPaste49" localSheetId="4" hidden="1">#REF!</definedName>
    <definedName name="XRefPaste49" hidden="1">#REF!</definedName>
    <definedName name="XRefPaste49Row" localSheetId="4" hidden="1">#REF!</definedName>
    <definedName name="XRefPaste49Row" hidden="1">#REF!</definedName>
    <definedName name="XRefPaste4Row" localSheetId="4" hidden="1">#REF!</definedName>
    <definedName name="XRefPaste4Row" hidden="1">#REF!</definedName>
    <definedName name="XRefPaste5" localSheetId="4" hidden="1">VPN!#REF!</definedName>
    <definedName name="XRefPaste5" hidden="1">#REF!</definedName>
    <definedName name="XRefPaste50" localSheetId="11" hidden="1">#REF!</definedName>
    <definedName name="XRefPaste50" localSheetId="13" hidden="1">#REF!</definedName>
    <definedName name="XRefPaste50" localSheetId="1" hidden="1">#REF!</definedName>
    <definedName name="XRefPaste50" localSheetId="4" hidden="1">#REF!</definedName>
    <definedName name="XRefPaste50" hidden="1">#REF!</definedName>
    <definedName name="XRefPaste50Row" localSheetId="4" hidden="1">#REF!</definedName>
    <definedName name="XRefPaste50Row" hidden="1">#REF!</definedName>
    <definedName name="XRefPaste51" localSheetId="4" hidden="1">#REF!</definedName>
    <definedName name="XRefPaste51" hidden="1">#REF!</definedName>
    <definedName name="XRefPaste51Row" localSheetId="4" hidden="1">#REF!</definedName>
    <definedName name="XRefPaste51Row" hidden="1">#REF!</definedName>
    <definedName name="XRefPaste52" localSheetId="4" hidden="1">#REF!</definedName>
    <definedName name="XRefPaste52" hidden="1">#REF!</definedName>
    <definedName name="XRefPaste52Row" localSheetId="4" hidden="1">#REF!</definedName>
    <definedName name="XRefPaste52Row" hidden="1">#REF!</definedName>
    <definedName name="XRefPaste53" localSheetId="4" hidden="1">#REF!</definedName>
    <definedName name="XRefPaste53" hidden="1">#REF!</definedName>
    <definedName name="XRefPaste53Row" localSheetId="4" hidden="1">#REF!</definedName>
    <definedName name="XRefPaste53Row" hidden="1">#REF!</definedName>
    <definedName name="XRefPaste54" localSheetId="4" hidden="1">#REF!</definedName>
    <definedName name="XRefPaste54" hidden="1">#REF!</definedName>
    <definedName name="XRefPaste54Row" localSheetId="4" hidden="1">#REF!</definedName>
    <definedName name="XRefPaste54Row" hidden="1">#REF!</definedName>
    <definedName name="XRefPaste55" localSheetId="4" hidden="1">#REF!</definedName>
    <definedName name="XRefPaste55" hidden="1">#REF!</definedName>
    <definedName name="XRefPaste55Row" localSheetId="4" hidden="1">#REF!</definedName>
    <definedName name="XRefPaste55Row" hidden="1">#REF!</definedName>
    <definedName name="XRefPaste56" localSheetId="4" hidden="1">#REF!</definedName>
    <definedName name="XRefPaste56" hidden="1">#REF!</definedName>
    <definedName name="XRefPaste56Row" localSheetId="4" hidden="1">#REF!</definedName>
    <definedName name="XRefPaste56Row" hidden="1">#REF!</definedName>
    <definedName name="XRefPaste57" localSheetId="4" hidden="1">#REF!</definedName>
    <definedName name="XRefPaste57" hidden="1">#REF!</definedName>
    <definedName name="XRefPaste57Row" localSheetId="4" hidden="1">#REF!</definedName>
    <definedName name="XRefPaste57Row" hidden="1">#REF!</definedName>
    <definedName name="XRefPaste58" hidden="1">#REF!</definedName>
    <definedName name="XRefPaste58Row" localSheetId="4" hidden="1">#REF!</definedName>
    <definedName name="XRefPaste58Row" hidden="1">#REF!</definedName>
    <definedName name="XRefPaste59" hidden="1">#REF!</definedName>
    <definedName name="XRefPaste59Row" localSheetId="4" hidden="1">#REF!</definedName>
    <definedName name="XRefPaste59Row" hidden="1">#REF!</definedName>
    <definedName name="XRefPaste5Row" localSheetId="4" hidden="1">#REF!</definedName>
    <definedName name="XRefPaste5Row" hidden="1">#REF!</definedName>
    <definedName name="XRefPaste6" localSheetId="4" hidden="1">#REF!</definedName>
    <definedName name="XRefPaste6" hidden="1">'[220]Cálculo IR'!#REF!</definedName>
    <definedName name="XRefPaste60" hidden="1">#REF!</definedName>
    <definedName name="XRefPaste60Row" localSheetId="4" hidden="1">#REF!</definedName>
    <definedName name="XRefPaste60Row" hidden="1">#REF!</definedName>
    <definedName name="XRefPaste61" hidden="1">#REF!</definedName>
    <definedName name="XRefPaste61Row" localSheetId="4" hidden="1">#REF!</definedName>
    <definedName name="XRefPaste61Row" hidden="1">#REF!</definedName>
    <definedName name="XRefPaste62" hidden="1">#REF!</definedName>
    <definedName name="XRefPaste62Row" localSheetId="4" hidden="1">#REF!</definedName>
    <definedName name="XRefPaste62Row" hidden="1">#REF!</definedName>
    <definedName name="XRefPaste63" hidden="1">#REF!</definedName>
    <definedName name="XRefPaste63Row" localSheetId="4" hidden="1">#REF!</definedName>
    <definedName name="XRefPaste63Row" hidden="1">#REF!</definedName>
    <definedName name="XRefPaste64" localSheetId="4" hidden="1">#REF!</definedName>
    <definedName name="XRefPaste64" hidden="1">#REF!</definedName>
    <definedName name="XRefPaste64Row" localSheetId="4" hidden="1">#REF!</definedName>
    <definedName name="XRefPaste64Row" hidden="1">#REF!</definedName>
    <definedName name="XRefPaste65" hidden="1">#REF!</definedName>
    <definedName name="XRefPaste65Row" localSheetId="4" hidden="1">#REF!</definedName>
    <definedName name="XRefPaste65Row" hidden="1">#REF!</definedName>
    <definedName name="XRefPaste66" hidden="1">#REF!</definedName>
    <definedName name="XRefPaste66Row" localSheetId="4" hidden="1">#REF!</definedName>
    <definedName name="XRefPaste66Row" hidden="1">#REF!</definedName>
    <definedName name="XRefPaste67" localSheetId="4" hidden="1">#REF!</definedName>
    <definedName name="XRefPaste67" hidden="1">#REF!</definedName>
    <definedName name="XRefPaste67Row" localSheetId="4" hidden="1">#REF!</definedName>
    <definedName name="XRefPaste67Row" hidden="1">#REF!</definedName>
    <definedName name="XRefPaste68" hidden="1">#REF!</definedName>
    <definedName name="XRefPaste68Row" localSheetId="4" hidden="1">#REF!</definedName>
    <definedName name="XRefPaste68Row" hidden="1">#REF!</definedName>
    <definedName name="XRefPaste69" hidden="1">#REF!</definedName>
    <definedName name="XRefPaste69Row" localSheetId="4" hidden="1">#REF!</definedName>
    <definedName name="XRefPaste69Row" hidden="1">#REF!</definedName>
    <definedName name="XRefPaste6Row" localSheetId="4" hidden="1">#REF!</definedName>
    <definedName name="XRefPaste6Row" hidden="1">#REF!</definedName>
    <definedName name="XRefPaste7" localSheetId="4" hidden="1">#REF!</definedName>
    <definedName name="XRefPaste7" hidden="1">#REF!</definedName>
    <definedName name="XRefPaste70" hidden="1">#REF!</definedName>
    <definedName name="XRefPaste70Row" localSheetId="4" hidden="1">#REF!</definedName>
    <definedName name="XRefPaste70Row" hidden="1">#REF!</definedName>
    <definedName name="XRefPaste71" hidden="1">#REF!</definedName>
    <definedName name="XRefPaste71Row" localSheetId="4" hidden="1">#REF!</definedName>
    <definedName name="XRefPaste71Row" hidden="1">#REF!</definedName>
    <definedName name="XRefPaste72" localSheetId="4" hidden="1">#REF!</definedName>
    <definedName name="XRefPaste72" hidden="1">#REF!</definedName>
    <definedName name="XRefPaste72Row" localSheetId="4" hidden="1">#REF!</definedName>
    <definedName name="XRefPaste72Row" hidden="1">#REF!</definedName>
    <definedName name="XRefPaste73" localSheetId="4" hidden="1">#REF!</definedName>
    <definedName name="XRefPaste73" hidden="1">#REF!</definedName>
    <definedName name="XRefPaste73Row" localSheetId="4" hidden="1">#REF!</definedName>
    <definedName name="XRefPaste73Row" hidden="1">#REF!</definedName>
    <definedName name="XRefPaste74" localSheetId="4" hidden="1">#REF!</definedName>
    <definedName name="XRefPaste74" hidden="1">#REF!</definedName>
    <definedName name="XRefPaste74Row" localSheetId="4" hidden="1">#REF!</definedName>
    <definedName name="XRefPaste74Row" hidden="1">#REF!</definedName>
    <definedName name="XRefPaste75" localSheetId="4" hidden="1">#REF!</definedName>
    <definedName name="XRefPaste75" hidden="1">#REF!</definedName>
    <definedName name="XRefPaste75Row" localSheetId="4" hidden="1">#REF!</definedName>
    <definedName name="XRefPaste75Row" hidden="1">#REF!</definedName>
    <definedName name="XRefPaste76" localSheetId="4" hidden="1">#REF!</definedName>
    <definedName name="XRefPaste76" hidden="1">#REF!</definedName>
    <definedName name="XRefPaste76Row" localSheetId="4" hidden="1">#REF!</definedName>
    <definedName name="XRefPaste76Row" hidden="1">#REF!</definedName>
    <definedName name="XRefPaste77" localSheetId="4" hidden="1">#REF!</definedName>
    <definedName name="XRefPaste77" hidden="1">#REF!</definedName>
    <definedName name="XRefPaste77Row" localSheetId="4" hidden="1">#REF!</definedName>
    <definedName name="XRefPaste77Row" hidden="1">#REF!</definedName>
    <definedName name="XRefPaste78" localSheetId="4" hidden="1">#REF!</definedName>
    <definedName name="XRefPaste78" hidden="1">#REF!</definedName>
    <definedName name="XRefPaste78Row" localSheetId="4" hidden="1">#REF!</definedName>
    <definedName name="XRefPaste78Row" hidden="1">#REF!</definedName>
    <definedName name="XRefPaste79" localSheetId="4" hidden="1">#REF!</definedName>
    <definedName name="XRefPaste79" hidden="1">#REF!</definedName>
    <definedName name="XRefPaste79Row" localSheetId="4" hidden="1">#REF!</definedName>
    <definedName name="XRefPaste79Row" hidden="1">#REF!</definedName>
    <definedName name="XRefPaste7Row" localSheetId="4" hidden="1">#REF!</definedName>
    <definedName name="XRefPaste7Row" hidden="1">#REF!</definedName>
    <definedName name="XRefPaste8" localSheetId="4" hidden="1">#REF!</definedName>
    <definedName name="XRefPaste8" hidden="1">#REF!</definedName>
    <definedName name="XRefPaste80" localSheetId="4" hidden="1">#REF!</definedName>
    <definedName name="XRefPaste80" hidden="1">#REF!</definedName>
    <definedName name="XRefPaste80Row" localSheetId="4" hidden="1">#REF!</definedName>
    <definedName name="XRefPaste80Row" hidden="1">#REF!</definedName>
    <definedName name="XRefPaste81" localSheetId="4" hidden="1">#REF!</definedName>
    <definedName name="XRefPaste81" hidden="1">#REF!</definedName>
    <definedName name="XRefPaste81Row" localSheetId="4" hidden="1">#REF!</definedName>
    <definedName name="XRefPaste81Row" hidden="1">#REF!</definedName>
    <definedName name="XRefPaste82" localSheetId="4" hidden="1">#REF!</definedName>
    <definedName name="XRefPaste82" hidden="1">#REF!</definedName>
    <definedName name="XRefPaste82Row" localSheetId="4" hidden="1">#REF!</definedName>
    <definedName name="XRefPaste82Row" hidden="1">#REF!</definedName>
    <definedName name="XRefPaste83" localSheetId="4" hidden="1">#REF!</definedName>
    <definedName name="XRefPaste83" hidden="1">#REF!</definedName>
    <definedName name="XRefPaste83Row" localSheetId="4" hidden="1">#REF!</definedName>
    <definedName name="XRefPaste83Row" hidden="1">#REF!</definedName>
    <definedName name="XRefPaste84" localSheetId="4" hidden="1">#REF!</definedName>
    <definedName name="XRefPaste84" hidden="1">#REF!</definedName>
    <definedName name="XRefPaste84Row" localSheetId="4" hidden="1">#REF!</definedName>
    <definedName name="XRefPaste84Row" hidden="1">#REF!</definedName>
    <definedName name="XRefPaste85" localSheetId="4" hidden="1">#REF!</definedName>
    <definedName name="XRefPaste85" hidden="1">#REF!</definedName>
    <definedName name="XRefPaste85Row" localSheetId="4" hidden="1">#REF!</definedName>
    <definedName name="XRefPaste85Row" hidden="1">#REF!</definedName>
    <definedName name="XRefPaste86" localSheetId="4" hidden="1">#REF!</definedName>
    <definedName name="XRefPaste86" hidden="1">#REF!</definedName>
    <definedName name="XRefPaste86Row" localSheetId="4" hidden="1">#REF!</definedName>
    <definedName name="XRefPaste86Row" hidden="1">#REF!</definedName>
    <definedName name="XRefPaste87" localSheetId="4" hidden="1">#REF!</definedName>
    <definedName name="XRefPaste87" hidden="1">#REF!</definedName>
    <definedName name="XRefPaste87Row" localSheetId="4" hidden="1">#REF!</definedName>
    <definedName name="XRefPaste87Row" hidden="1">#REF!</definedName>
    <definedName name="XRefPaste88" localSheetId="4" hidden="1">#REF!</definedName>
    <definedName name="XRefPaste88" hidden="1">#REF!</definedName>
    <definedName name="XRefPaste88Row" localSheetId="4" hidden="1">#REF!</definedName>
    <definedName name="XRefPaste88Row" hidden="1">#REF!</definedName>
    <definedName name="XRefPaste89" localSheetId="4" hidden="1">#REF!</definedName>
    <definedName name="XRefPaste89" hidden="1">#REF!</definedName>
    <definedName name="XRefPaste89Row" localSheetId="4" hidden="1">#REF!</definedName>
    <definedName name="XRefPaste89Row" hidden="1">#REF!</definedName>
    <definedName name="XRefPaste8Row" localSheetId="4" hidden="1">#REF!</definedName>
    <definedName name="XRefPaste8Row" hidden="1">#REF!</definedName>
    <definedName name="XRefPaste9" hidden="1">#REF!</definedName>
    <definedName name="XRefPaste90" localSheetId="4" hidden="1">#REF!</definedName>
    <definedName name="XRefPaste90" hidden="1">#REF!</definedName>
    <definedName name="XRefPaste90Row" localSheetId="4" hidden="1">#REF!</definedName>
    <definedName name="XRefPaste90Row" hidden="1">#REF!</definedName>
    <definedName name="XRefPaste91" localSheetId="4" hidden="1">#REF!</definedName>
    <definedName name="XRefPaste91" hidden="1">#REF!</definedName>
    <definedName name="XRefPaste91Row" localSheetId="4" hidden="1">#REF!</definedName>
    <definedName name="XRefPaste91Row" hidden="1">#REF!</definedName>
    <definedName name="XRefPaste92" localSheetId="4" hidden="1">#REF!</definedName>
    <definedName name="XRefPaste92" hidden="1">#REF!</definedName>
    <definedName name="XRefPaste92Row" localSheetId="4" hidden="1">#REF!</definedName>
    <definedName name="XRefPaste92Row" hidden="1">#REF!</definedName>
    <definedName name="XRefPaste93" localSheetId="4" hidden="1">#REF!</definedName>
    <definedName name="XRefPaste93" hidden="1">#REF!</definedName>
    <definedName name="XRefPaste93Row" localSheetId="4" hidden="1">#REF!</definedName>
    <definedName name="XRefPaste93Row" hidden="1">#REF!</definedName>
    <definedName name="XRefPaste94" localSheetId="4" hidden="1">#REF!</definedName>
    <definedName name="XRefPaste94" hidden="1">#REF!</definedName>
    <definedName name="XRefPaste94Row" localSheetId="4" hidden="1">#REF!</definedName>
    <definedName name="XRefPaste94Row" hidden="1">#REF!</definedName>
    <definedName name="XRefPaste95" localSheetId="4" hidden="1">#REF!</definedName>
    <definedName name="XRefPaste95" hidden="1">#REF!</definedName>
    <definedName name="XRefPaste95Row" localSheetId="4" hidden="1">#REF!</definedName>
    <definedName name="XRefPaste95Row" hidden="1">#REF!</definedName>
    <definedName name="XRefPaste96" localSheetId="4" hidden="1">#REF!</definedName>
    <definedName name="XRefPaste96" hidden="1">#REF!</definedName>
    <definedName name="XRefPaste96Row" localSheetId="4" hidden="1">#REF!</definedName>
    <definedName name="XRefPaste96Row" hidden="1">#REF!</definedName>
    <definedName name="XRefPaste97" localSheetId="4" hidden="1">#REF!</definedName>
    <definedName name="XRefPaste97" hidden="1">#REF!</definedName>
    <definedName name="XRefPaste97Row" localSheetId="4" hidden="1">#REF!</definedName>
    <definedName name="XRefPaste97Row" hidden="1">#REF!</definedName>
    <definedName name="XRefPaste98" localSheetId="4" hidden="1">#REF!</definedName>
    <definedName name="XRefPaste98" hidden="1">#REF!</definedName>
    <definedName name="XRefPaste98Row" localSheetId="4" hidden="1">#REF!</definedName>
    <definedName name="XRefPaste98Row" hidden="1">#REF!</definedName>
    <definedName name="XRefPaste99" localSheetId="4" hidden="1">#REF!</definedName>
    <definedName name="XRefPaste99" hidden="1">#REF!</definedName>
    <definedName name="XRefPaste99Row" localSheetId="4" hidden="1">#REF!</definedName>
    <definedName name="XRefPaste99Row" hidden="1">#REF!</definedName>
    <definedName name="XRefPaste9Row" localSheetId="4" hidden="1">#REF!</definedName>
    <definedName name="XRefPaste9Row" hidden="1">#REF!</definedName>
    <definedName name="XRefPasteRangeCount" localSheetId="4" hidden="1">6</definedName>
    <definedName name="XRefPasteRangeCount" hidden="1">1</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abin">NA()</definedName>
    <definedName name="xx">#REF!</definedName>
    <definedName name="xxx">#REF!</definedName>
    <definedName name="XXXX">'[224]Datos del Balance'!$B$10</definedName>
    <definedName name="xzzx" hidden="1">{"miles",#N/A,FALSE,"LUCROS E PERDAS (US$ 000)";"hl",#N/A,FALSE,"LUCROS E PERDAS (US$ 000)"}</definedName>
    <definedName name="Y">NA()</definedName>
    <definedName name="Y_">#REF!</definedName>
    <definedName name="YantarCenter">NA()</definedName>
    <definedName name="YantarKiev">NA()</definedName>
    <definedName name="YantarNE">NA()</definedName>
    <definedName name="YantarSE">NA()</definedName>
    <definedName name="YantarSouth">NA()</definedName>
    <definedName name="YantarWest">NA()</definedName>
    <definedName name="YCenter">NA()</definedName>
    <definedName name="YCenterA">NA()</definedName>
    <definedName name="YCenterB">NA()</definedName>
    <definedName name="Year">NA()</definedName>
    <definedName name="Years">NA()</definedName>
    <definedName name="YES">NA()</definedName>
    <definedName name="YesNo">NA()</definedName>
    <definedName name="YESNODIR">NA()</definedName>
    <definedName name="YESNOO">NA()</definedName>
    <definedName name="yfuyfuy" hidden="1">{#N/A,#N/A,FALSE,"Aging Summary";#N/A,#N/A,FALSE,"Ratio Analysis";#N/A,#N/A,FALSE,"Test 120 Day Accts";#N/A,#N/A,FALSE,"Tickmarks"}</definedName>
    <definedName name="yreyter" hidden="1">{"bs",#N/A,FALSE,"Consolidado";"cf",#N/A,FALSE,"Consolidado";"pl_hl",#N/A,FALSE,"Consolidado";"pl_us",#N/A,FALSE,"Consolidado";"Prem1",#N/A,FALSE,"Consolidado"}</definedName>
    <definedName name="YTD_ACT">'[188]Interface Hub'!$C$7</definedName>
    <definedName name="YTD_DT">[169]Feuil1!$B$15</definedName>
    <definedName name="yuetyy" hidden="1">{"'cua 42'!$A$1:$O$40"}</definedName>
    <definedName name="yyy" hidden="1">#REF!</definedName>
    <definedName name="z">#REF!</definedName>
    <definedName name="Z_16D36957_CCA6_4800_AE3A_D80B6B223124_.wvu.FilterData" localSheetId="10" hidden="1">'Clasificacion EERR'!$A$4:$J$1112</definedName>
    <definedName name="Z_4133D567_D179_4165_A1CE_29197E7C2C67_.wvu.Cols" localSheetId="11" hidden="1">'CA EF'!$A:$A,'CA EF'!$E:$G</definedName>
    <definedName name="Z_4133D567_D179_4165_A1CE_29197E7C2C67_.wvu.Cols" localSheetId="9" hidden="1">'Clasificacion Balance '!$I:$I</definedName>
    <definedName name="Z_4133D567_D179_4165_A1CE_29197E7C2C67_.wvu.Cols" localSheetId="10" hidden="1">'Clasificacion EERR'!$F:$G</definedName>
    <definedName name="Z_4133D567_D179_4165_A1CE_29197E7C2C67_.wvu.FilterData" localSheetId="12" hidden="1">'BG 2023'!$A:$F</definedName>
    <definedName name="Z_4133D567_D179_4165_A1CE_29197E7C2C67_.wvu.FilterData" localSheetId="8" hidden="1">'BG 2024'!$A$7:$G$815</definedName>
    <definedName name="Z_4133D567_D179_4165_A1CE_29197E7C2C67_.wvu.FilterData" localSheetId="11" hidden="1">'CA EF'!$A$3:$AN$853</definedName>
    <definedName name="Z_4133D567_D179_4165_A1CE_29197E7C2C67_.wvu.FilterData" localSheetId="13" hidden="1">'CA EF,'!$B$2:$AN$324</definedName>
    <definedName name="Z_4133D567_D179_4165_A1CE_29197E7C2C67_.wvu.FilterData" localSheetId="9" hidden="1">'Clasificacion Balance '!$A$1:$L$2033</definedName>
    <definedName name="Z_4133D567_D179_4165_A1CE_29197E7C2C67_.wvu.FilterData" localSheetId="10" hidden="1">'Clasificacion EERR'!$A$4:$J$1112</definedName>
    <definedName name="Z_4133D567_D179_4165_A1CE_29197E7C2C67_.wvu.FilterData" localSheetId="3" hidden="1">EERR!$F$12:$G$12</definedName>
    <definedName name="Z_4133D567_D179_4165_A1CE_29197E7C2C67_.wvu.FilterData" localSheetId="7" hidden="1">'Nota II'!$A$104:$S$1127</definedName>
    <definedName name="Z_4133D567_D179_4165_A1CE_29197E7C2C67_.wvu.PrintArea" localSheetId="2" hidden="1">BG!$B$8:$I$88</definedName>
    <definedName name="Z_4133D567_D179_4165_A1CE_29197E7C2C67_.wvu.PrintArea" localSheetId="3" hidden="1">EERR!$B$8:$G$98</definedName>
    <definedName name="Z_4133D567_D179_4165_A1CE_29197E7C2C67_.wvu.PrintArea" localSheetId="7" hidden="1">'Nota II'!$A$13:$J$2334</definedName>
    <definedName name="Z_4133D567_D179_4165_A1CE_29197E7C2C67_.wvu.Rows" localSheetId="12" hidden="1">'BG 2023'!$343:$1048576,'BG 2023'!$1:$1,'BG 2023'!$129:$129</definedName>
    <definedName name="Z_5CD60C77_55E7_4AA2_90FD_7F75B4C225F4_.wvu.Cols" localSheetId="11" hidden="1">'CA EF'!$A:$A,'CA EF'!$E:$G</definedName>
    <definedName name="Z_5CD60C77_55E7_4AA2_90FD_7F75B4C225F4_.wvu.Cols" localSheetId="9" hidden="1">'Clasificacion Balance '!$I:$I</definedName>
    <definedName name="Z_5CD60C77_55E7_4AA2_90FD_7F75B4C225F4_.wvu.Cols" localSheetId="10" hidden="1">'Clasificacion EERR'!$F:$F</definedName>
    <definedName name="Z_5CD60C77_55E7_4AA2_90FD_7F75B4C225F4_.wvu.FilterData" localSheetId="12" hidden="1">'BG 2023'!$A:$F</definedName>
    <definedName name="Z_5CD60C77_55E7_4AA2_90FD_7F75B4C225F4_.wvu.FilterData" localSheetId="8" hidden="1">'BG 2024'!$A$7:$G$815</definedName>
    <definedName name="Z_5CD60C77_55E7_4AA2_90FD_7F75B4C225F4_.wvu.FilterData" localSheetId="11" hidden="1">'CA EF'!$A$3:$AN$853</definedName>
    <definedName name="Z_5CD60C77_55E7_4AA2_90FD_7F75B4C225F4_.wvu.FilterData" localSheetId="13" hidden="1">'CA EF,'!$B$2:$AN$324</definedName>
    <definedName name="Z_5CD60C77_55E7_4AA2_90FD_7F75B4C225F4_.wvu.FilterData" localSheetId="9" hidden="1">'Clasificacion Balance '!$A$1:$L$2033</definedName>
    <definedName name="Z_5CD60C77_55E7_4AA2_90FD_7F75B4C225F4_.wvu.FilterData" localSheetId="10" hidden="1">'Clasificacion EERR'!$A$4:$I$1112</definedName>
    <definedName name="Z_5CD60C77_55E7_4AA2_90FD_7F75B4C225F4_.wvu.FilterData" localSheetId="3" hidden="1">EERR!$F$12:$G$12</definedName>
    <definedName name="Z_5CD60C77_55E7_4AA2_90FD_7F75B4C225F4_.wvu.FilterData" localSheetId="7" hidden="1">'Nota II'!$A$104:$S$1127</definedName>
    <definedName name="Z_5CD60C77_55E7_4AA2_90FD_7F75B4C225F4_.wvu.PrintArea" localSheetId="2" hidden="1">BG!$B$8:$I$88</definedName>
    <definedName name="Z_5CD60C77_55E7_4AA2_90FD_7F75B4C225F4_.wvu.PrintArea" localSheetId="3" hidden="1">EERR!$B$8:$G$98</definedName>
    <definedName name="Z_5CD60C77_55E7_4AA2_90FD_7F75B4C225F4_.wvu.PrintArea" localSheetId="7" hidden="1">'Nota II'!$A$13:$J$2334</definedName>
    <definedName name="Z_5FCC9217_B3E9_4B91_A943_5F21728EBEE9_.wvu.PrintArea" localSheetId="2" hidden="1">BG!$B$8:$I$88</definedName>
    <definedName name="Z_5FCC9217_B3E9_4B91_A943_5F21728EBEE9_.wvu.PrintArea" localSheetId="3" hidden="1">EERR!$B$8:$G$98</definedName>
    <definedName name="Z_5FCC9217_B3E9_4B91_A943_5F21728EBEE9_.wvu.PrintArea" localSheetId="5" hidden="1">EFE!$A$8:$G$61</definedName>
    <definedName name="Z_5FCC9217_B3E9_4B91_A943_5F21728EBEE9_.wvu.PrintArea" localSheetId="6" hidden="1">'Nota I'!$A$8:$L$86</definedName>
    <definedName name="Z_5FCC9217_B3E9_4B91_A943_5F21728EBEE9_.wvu.PrintArea" localSheetId="7" hidden="1">'Nota II'!$A$13:$J$2334</definedName>
    <definedName name="Z_5FCC9217_B3E9_4B91_A943_5F21728EBEE9_.wvu.PrintArea" localSheetId="4" hidden="1">VPN!$B$8:$M$38</definedName>
    <definedName name="Z_5FCC9217_B3E9_4B91_A943_5F21728EBEE9_.wvu.Rows" localSheetId="5" hidden="1">EFE!$35:$35</definedName>
    <definedName name="Z_7">NA()</definedName>
    <definedName name="Z_7015FC6D_0680_4B00_AA0E_B83DA1D0B666_.wvu.PrintArea" localSheetId="2" hidden="1">BG!$B$8:$I$88</definedName>
    <definedName name="Z_7015FC6D_0680_4B00_AA0E_B83DA1D0B666_.wvu.PrintArea" localSheetId="3" hidden="1">EERR!$B$8:$G$98</definedName>
    <definedName name="Z_7015FC6D_0680_4B00_AA0E_B83DA1D0B666_.wvu.PrintArea" localSheetId="5" hidden="1">EFE!$A$8:$G$61</definedName>
    <definedName name="Z_7015FC6D_0680_4B00_AA0E_B83DA1D0B666_.wvu.PrintArea" localSheetId="6" hidden="1">'Nota I'!$A$8:$L$86</definedName>
    <definedName name="Z_7015FC6D_0680_4B00_AA0E_B83DA1D0B666_.wvu.PrintArea" localSheetId="7" hidden="1">'Nota II'!$A$13:$J$2334</definedName>
    <definedName name="Z_7015FC6D_0680_4B00_AA0E_B83DA1D0B666_.wvu.PrintArea" localSheetId="4" hidden="1">VPN!$B$8:$M$38</definedName>
    <definedName name="Z_7015FC6D_0680_4B00_AA0E_B83DA1D0B666_.wvu.Rows" localSheetId="5" hidden="1">EFE!$35:$35</definedName>
    <definedName name="Z_8EC139D4_021E_49C3_A860_758DAF98278F_.wvu.FilterData" localSheetId="11" hidden="1">'CA EF'!$A$3:$AN$845</definedName>
    <definedName name="Z_970CBB53_F4B3_462F_AEFE_2BC403F5F0AD_.wvu.PrintArea" localSheetId="6" hidden="1">'Nota I'!$A$8:$L$86</definedName>
    <definedName name="Z_970CBB53_F4B3_462F_AEFE_2BC403F5F0AD_.wvu.PrintArea" localSheetId="7" hidden="1">'Nota II'!$A$13:$J$2334</definedName>
    <definedName name="Z_B75E45A7_E6C1_44AB_8CB0_1C086CFE04AC_.wvu.Cols" localSheetId="11" hidden="1">'CA EF'!$A:$A</definedName>
    <definedName name="Z_B75E45A7_E6C1_44AB_8CB0_1C086CFE04AC_.wvu.FilterData" localSheetId="11" hidden="1">'CA EF'!$A$3:$AN$845</definedName>
    <definedName name="Z_B9F63820_5C32_455A_BC9D_0BE84D6B0867_.wvu.PrintArea" localSheetId="2" hidden="1">BG!$B$8:$I$88</definedName>
    <definedName name="Z_B9F63820_5C32_455A_BC9D_0BE84D6B0867_.wvu.PrintArea" localSheetId="3" hidden="1">EERR!$B$8:$G$98</definedName>
    <definedName name="Z_B9F63820_5C32_455A_BC9D_0BE84D6B0867_.wvu.PrintArea" localSheetId="5" hidden="1">EFE!$A$8:$G$61</definedName>
    <definedName name="Z_B9F63820_5C32_455A_BC9D_0BE84D6B0867_.wvu.PrintArea" localSheetId="4" hidden="1">VPN!$B$8:$M$38</definedName>
    <definedName name="Z_B9F63820_5C32_455A_BC9D_0BE84D6B0867_.wvu.Rows" localSheetId="5" hidden="1">EFE!$35:$35</definedName>
    <definedName name="Z_BDB4B167_E3AA_11D7_8D7A_00B0D08F20DC_.wvu.PrintArea" hidden="1">#REF!</definedName>
    <definedName name="Z_F3648BCD_1CED_4BBB_AE63_37BDB925883F_.wvu.PrintArea" localSheetId="2" hidden="1">BG!$B$8:$I$88</definedName>
    <definedName name="Z_F3648BCD_1CED_4BBB_AE63_37BDB925883F_.wvu.PrintArea" localSheetId="3" hidden="1">EERR!$B$8:$G$98</definedName>
    <definedName name="Z_F3648BCD_1CED_4BBB_AE63_37BDB925883F_.wvu.PrintArea" localSheetId="5" hidden="1">EFE!$A$8:$G$61</definedName>
    <definedName name="Z_F3648BCD_1CED_4BBB_AE63_37BDB925883F_.wvu.PrintArea" localSheetId="6" hidden="1">'Nota I'!$A$8:$L$86</definedName>
    <definedName name="Z_F3648BCD_1CED_4BBB_AE63_37BDB925883F_.wvu.PrintArea" localSheetId="7" hidden="1">'Nota II'!$A$13:$J$2334</definedName>
    <definedName name="Z_F3648BCD_1CED_4BBB_AE63_37BDB925883F_.wvu.PrintArea" localSheetId="4" hidden="1">VPN!$B$8:$M$38</definedName>
    <definedName name="Z_F3648BCD_1CED_4BBB_AE63_37BDB925883F_.wvu.Rows" localSheetId="5" hidden="1">EFE!$35:$35</definedName>
    <definedName name="Z_FA038532_2D30_4FF7_904B_3867288B8A8A_.wvu.Cols" localSheetId="11" hidden="1">'CA EF'!$A:$A</definedName>
    <definedName name="Z_FA038532_2D30_4FF7_904B_3867288B8A8A_.wvu.FilterData" localSheetId="11" hidden="1">'CA EF'!$A$2:$AA$847</definedName>
    <definedName name="Z_FD74A28A_1246_4BC8_9F18_F1AC05DCC519_.wvu.Cols" localSheetId="11" hidden="1">'CA EF'!$A:$A,'CA EF'!$E:$G</definedName>
    <definedName name="Z_FD74A28A_1246_4BC8_9F18_F1AC05DCC519_.wvu.FilterData" localSheetId="11" hidden="1">'CA EF'!$A$3:$AN$845</definedName>
    <definedName name="ZA_">'[225]BG Armado'!#REF!</definedName>
    <definedName name="ZB_">'[111]BG Armado'!#REF!</definedName>
    <definedName name="ZC_">'[111]BG Armado'!#REF!</definedName>
    <definedName name="zcczxz" hidden="1">{"bs",#N/A,FALSE,"Consolidado";"cf",#N/A,FALSE,"Consolidado";"pl_hl",#N/A,FALSE,"Consolidado";"pl_us",#N/A,FALSE,"Consolidado";"Prem1",#N/A,FALSE,"Consolidado"}</definedName>
    <definedName name="ZD_">'[111]BG Armado'!#REF!</definedName>
    <definedName name="zdfd" localSheetId="1" hidden="1">#REF!</definedName>
    <definedName name="zdfd" localSheetId="6" hidden="1">#REF!</definedName>
    <definedName name="zdfd" localSheetId="7" hidden="1">#REF!</definedName>
    <definedName name="zdfd" hidden="1">#REF!</definedName>
    <definedName name="ZE_">'[111]BG Armado'!#REF!</definedName>
    <definedName name="zeljka" hidden="1">{"det (May)",#N/A,FALSE,"June";"sum (MAY YTD)",#N/A,FALSE,"June YTD"}</definedName>
    <definedName name="zeljka1" hidden="1">{"det (May)",#N/A,FALSE,"June";"sum (MAY YTD)",#N/A,FALSE,"June YTD"}</definedName>
    <definedName name="zeljka2" hidden="1">{"04-12brpr",#N/A,FALSE,"Total jan-dec";"05brpr",#N/A,FALSE,"Total jan-dec";"07brpr",#N/A,FALSE,"Total jan-dec";"01-12absdet",#N/A,FALSE,"Total jan-dec";"01-12abs",#N/A,FALSE,"Total jan-dec";"04-12abs",#N/A,FALSE,"Total jan-dec";"04-12absdet",#N/A,FALSE,"Total jan-dec";"01-12hl",#N/A,FALSE,"Total jan-dec";"04-12HL",#N/A,FALSE,"Total jan-dec"}</definedName>
    <definedName name="zeljka3" hidden="1">{"det (May)",#N/A,FALSE,"June";"sum (MAY YTD)",#N/A,FALSE,"June YTD"}</definedName>
    <definedName name="ZF_">'[111]BG Armado'!#REF!</definedName>
    <definedName name="ZG_">'[111]BG Armado'!#REF!</definedName>
    <definedName name="ZH_">'[111]BG Armado'!#REF!</definedName>
    <definedName name="ZI_">'[111]BG Armado'!#REF!</definedName>
    <definedName name="ZK_">'[111]BG Armado'!#REF!</definedName>
    <definedName name="ZL_">'[111]BG Armado'!#REF!</definedName>
    <definedName name="ZM_">#REF!</definedName>
    <definedName name="Zona_de_Posicionamiento">NA()</definedName>
    <definedName name="Zone">NA()</definedName>
    <definedName name="ZONE_COCKPIT">NA()</definedName>
    <definedName name="ZoneRetailer">NA()</definedName>
    <definedName name="Zones">NA()</definedName>
    <definedName name="ZoneSubRetailer">NA()</definedName>
    <definedName name="zrhdf" hidden="1">{#N/A,#N/A,FALSE,"Aging Summary";#N/A,#N/A,FALSE,"Ratio Analysis";#N/A,#N/A,FALSE,"Test 120 Day Accts";#N/A,#N/A,FALSE,"Tickmarks"}</definedName>
    <definedName name="zxczczxvxcvxcb"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XZZ">NA()</definedName>
    <definedName name="ZZ4_4">#REF!</definedName>
    <definedName name="ZZ4_6">#REF!</definedName>
    <definedName name="zzz" hidden="1">#REF!</definedName>
    <definedName name="А54">NA()</definedName>
    <definedName name="ааа" hidden="1">{"det (May)",#N/A,FALSE,"June";"sum (MAY YTD)",#N/A,FALSE,"June YTD"}</definedName>
    <definedName name="бо">{0.1;0;0.382758620689655;0;0;0;0.258620689655172;0;0.258620689655172}</definedName>
    <definedName name="ввв" hidden="1">{"det (May)",#N/A,FALSE,"June";"sum (MAY YTD)",#N/A,FALSE,"June YTD"}</definedName>
    <definedName name="инф">NA()</definedName>
    <definedName name="курс">NA()</definedName>
    <definedName name="ㄱㄱㄱㄱ" hidden="1">{#N/A,#N/A,FALSE,"지침";#N/A,#N/A,FALSE,"환경분석";#N/A,#N/A,FALSE,"Sheet16"}</definedName>
    <definedName name="고" hidden="1">{#N/A,#N/A,FALSE,"지침";#N/A,#N/A,FALSE,"환경분석";#N/A,#N/A,FALSE,"Sheet16"}</definedName>
    <definedName name="광" hidden="1">{#N/A,#N/A,FALSE,"지침";#N/A,#N/A,FALSE,"환경분석";#N/A,#N/A,FALSE,"Sheet16"}</definedName>
    <definedName name="ㅁㅁㅁ" hidden="1">{#N/A,#N/A,FALSE,"지침";#N/A,#N/A,FALSE,"환경분석";#N/A,#N/A,FALSE,"Sheet16"}</definedName>
    <definedName name="사" hidden="1">{#N/A,#N/A,FALSE,"지침";#N/A,#N/A,FALSE,"환경분석";#N/A,#N/A,FALSE,"Sheet16"}</definedName>
    <definedName name="사1" hidden="1">{#N/A,#N/A,FALSE,"지침";#N/A,#N/A,FALSE,"환경분석";#N/A,#N/A,FALSE,"Sheet16"}</definedName>
    <definedName name="양식" hidden="1">{#N/A,#N/A,FALSE,"지침";#N/A,#N/A,FALSE,"환경분석";#N/A,#N/A,FALSE,"Sheet16"}</definedName>
    <definedName name="인쇄" hidden="1">{#N/A,#N/A,FALSE,"지침";#N/A,#N/A,FALSE,"환경분석";#N/A,#N/A,FALSE,"Sheet16"}</definedName>
    <definedName name="인쇄BU" hidden="1">{#N/A,#N/A,FALSE,"지침";#N/A,#N/A,FALSE,"환경분석";#N/A,#N/A,FALSE,"Sheet16"}</definedName>
    <definedName name="주" hidden="1">{#N/A,#N/A,FALSE,"지침";#N/A,#N/A,FALSE,"환경분석";#N/A,#N/A,FALSE,"Sheet16"}</definedName>
    <definedName name="ㅐㅐㅐ" hidden="1">{#N/A,#N/A,FALSE,"지침";#N/A,#N/A,FALSE,"환경분석";#N/A,#N/A,FALSE,"Sheet16"}</definedName>
    <definedName name="ㅠㅠㅠ" hidden="1">{#N/A,#N/A,FALSE,"지침";#N/A,#N/A,FALSE,"환경분석";#N/A,#N/A,FALSE,"Sheet16"}</definedName>
    <definedName name="ㅡㅡㅡ" hidden="1">{#N/A,#N/A,FALSE,"지침";#N/A,#N/A,FALSE,"환경분석";#N/A,#N/A,FALSE,"Sheet16"}</definedName>
  </definedNames>
  <calcPr calcId="191029"/>
  <customWorkbookViews>
    <customWorkbookView name="Alejandro Raul Otazu Oviedo - Vista personalizada" guid="{5CD60C77-55E7-4AA2-90FD-7F75B4C225F4}" mergeInterval="0" personalView="1" maximized="1" xWindow="-9" yWindow="-9" windowWidth="1938" windowHeight="1038" tabRatio="1000" activeSheetId="1"/>
    <customWorkbookView name="Yohana Benitez - Vista personalizada" guid="{B9F63820-5C32-455A-BC9D-0BE84D6B0867}" mergeInterval="0" personalView="1" maximized="1" xWindow="-8" yWindow="-8" windowWidth="1382" windowHeight="744" tabRatio="954" activeSheetId="9"/>
    <customWorkbookView name="Alejandro Otazú - Vista personalizada" guid="{7015FC6D-0680-4B00-AA0E-B83DA1D0B666}" mergeInterval="0" personalView="1" maximized="1" xWindow="-9" yWindow="-9" windowWidth="1938" windowHeight="1048" tabRatio="954" activeSheetId="12"/>
    <customWorkbookView name="Shirley Vichini - Vista personalizada" guid="{5FCC9217-B3E9-4B91-A943-5F21728EBEE9}" mergeInterval="0" personalView="1" maximized="1" xWindow="-9" yWindow="-9" windowWidth="1938" windowHeight="1048" tabRatio="954" activeSheetId="12"/>
    <customWorkbookView name="Dahiana Sanchez - Vista personalizada" guid="{F3648BCD-1CED-4BBB-AE63-37BDB925883F}" mergeInterval="0" personalView="1" maximized="1" xWindow="-9" yWindow="-9" windowWidth="1938" windowHeight="1048" tabRatio="954" activeSheetId="12"/>
    <customWorkbookView name="Dahiana Fabiana Sánchez Chaparro - Vista personalizada" guid="{4133D567-D179-4165-A1CE-29197E7C2C67}" mergeInterval="0" personalView="1" maximized="1" xWindow="-9" yWindow="-9" windowWidth="1938" windowHeight="1038" tabRatio="100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17" i="9" l="1"/>
  <c r="I1418" i="9"/>
  <c r="E1418" i="9"/>
  <c r="H1419" i="9"/>
  <c r="H1410" i="9"/>
  <c r="I1411" i="9"/>
  <c r="E1411" i="9"/>
  <c r="H663" i="9"/>
  <c r="I663" i="9" l="1"/>
  <c r="E663" i="9"/>
  <c r="H283" i="11"/>
  <c r="D602" i="8"/>
  <c r="J8" i="11"/>
  <c r="J7" i="11"/>
  <c r="J6" i="11"/>
  <c r="J4" i="11"/>
  <c r="J3" i="11"/>
  <c r="J2" i="11"/>
  <c r="A820" i="11"/>
  <c r="A819" i="11"/>
  <c r="A818" i="11"/>
  <c r="A817" i="11"/>
  <c r="A816" i="11"/>
  <c r="A815" i="11"/>
  <c r="A814" i="11"/>
  <c r="A813" i="11"/>
  <c r="A812" i="11"/>
  <c r="E174" i="10"/>
  <c r="F174" i="10"/>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D110" i="2"/>
  <c r="J9" i="11" l="1"/>
  <c r="J5" i="11"/>
  <c r="E602" i="8"/>
  <c r="F156" i="8" s="1"/>
  <c r="G174" i="10"/>
  <c r="H602" i="8" l="1"/>
  <c r="D819" i="8" l="1"/>
  <c r="H819" i="8" s="1"/>
  <c r="M819" i="8" s="1"/>
  <c r="A819" i="8"/>
  <c r="D810" i="8"/>
  <c r="H810" i="8" s="1"/>
  <c r="A810" i="8"/>
  <c r="D747" i="8"/>
  <c r="H747" i="8" s="1"/>
  <c r="A747" i="8"/>
  <c r="D735" i="8"/>
  <c r="H735" i="8" s="1"/>
  <c r="A735" i="8"/>
  <c r="D730" i="8"/>
  <c r="H730" i="8" s="1"/>
  <c r="A730" i="8"/>
  <c r="D712" i="8"/>
  <c r="H712" i="8" s="1"/>
  <c r="A712" i="8"/>
  <c r="D713" i="8"/>
  <c r="H713" i="8" s="1"/>
  <c r="A713" i="8"/>
  <c r="D700" i="8"/>
  <c r="H700" i="8" s="1"/>
  <c r="A700" i="8"/>
  <c r="D689" i="8"/>
  <c r="H689" i="8" s="1"/>
  <c r="S689" i="8" s="1"/>
  <c r="A689" i="8"/>
  <c r="D690" i="8"/>
  <c r="H690" i="8" s="1"/>
  <c r="A690" i="8"/>
  <c r="D660" i="8"/>
  <c r="H660" i="8" s="1"/>
  <c r="A660" i="8"/>
  <c r="D601" i="8"/>
  <c r="H601" i="8" s="1"/>
  <c r="M601" i="8" s="1"/>
  <c r="A601" i="8"/>
  <c r="D557" i="8"/>
  <c r="H557" i="8" s="1"/>
  <c r="A557" i="8"/>
  <c r="D549" i="8"/>
  <c r="H549" i="8" s="1"/>
  <c r="A549" i="8"/>
  <c r="D527" i="8"/>
  <c r="H527" i="8" s="1"/>
  <c r="A527" i="8"/>
  <c r="D513" i="8"/>
  <c r="H513" i="8" s="1"/>
  <c r="A513" i="8"/>
  <c r="D494" i="8"/>
  <c r="H494" i="8" s="1"/>
  <c r="A494" i="8"/>
  <c r="D469" i="8"/>
  <c r="H469" i="8" s="1"/>
  <c r="A469" i="8"/>
  <c r="D438" i="8"/>
  <c r="F438" i="8" s="1"/>
  <c r="A438" i="8"/>
  <c r="D410" i="8"/>
  <c r="H410" i="8" s="1"/>
  <c r="D395" i="8"/>
  <c r="H395" i="8" s="1"/>
  <c r="A395" i="8"/>
  <c r="D390" i="8"/>
  <c r="H390" i="8" s="1"/>
  <c r="A390" i="8"/>
  <c r="D389" i="8"/>
  <c r="H389" i="8" s="1"/>
  <c r="A389" i="8"/>
  <c r="D391" i="8"/>
  <c r="H391" i="8" s="1"/>
  <c r="A391" i="8"/>
  <c r="D392" i="8"/>
  <c r="H392" i="8" s="1"/>
  <c r="A392" i="8"/>
  <c r="D378" i="8"/>
  <c r="H378" i="8" s="1"/>
  <c r="A378" i="8"/>
  <c r="D360" i="8"/>
  <c r="H360" i="8" s="1"/>
  <c r="A360" i="8"/>
  <c r="D340" i="8"/>
  <c r="H340" i="8" s="1"/>
  <c r="A340" i="8"/>
  <c r="D203" i="8"/>
  <c r="H203" i="8" s="1"/>
  <c r="A203" i="8"/>
  <c r="D186" i="8"/>
  <c r="H186" i="8" s="1"/>
  <c r="A186" i="8"/>
  <c r="D162" i="8"/>
  <c r="H162" i="8" s="1"/>
  <c r="A162" i="8"/>
  <c r="D120" i="8"/>
  <c r="H120" i="8" s="1"/>
  <c r="A120" i="8"/>
  <c r="D121" i="8"/>
  <c r="H121" i="8" s="1"/>
  <c r="A121" i="8"/>
  <c r="D91" i="8"/>
  <c r="H91" i="8" s="1"/>
  <c r="A91" i="8"/>
  <c r="D28" i="8"/>
  <c r="H28" i="8" s="1"/>
  <c r="A28" i="8"/>
  <c r="D29" i="8"/>
  <c r="H29" i="8" s="1"/>
  <c r="A29" i="8"/>
  <c r="D23" i="8"/>
  <c r="H23" i="8" s="1"/>
  <c r="A23" i="8"/>
  <c r="D841" i="8"/>
  <c r="D840" i="8"/>
  <c r="H840" i="8" s="1"/>
  <c r="AA840" i="8" s="1"/>
  <c r="D839" i="8"/>
  <c r="H839" i="8" s="1"/>
  <c r="AA839" i="8" s="1"/>
  <c r="D838" i="8"/>
  <c r="H838" i="8" s="1"/>
  <c r="M838" i="8" s="1"/>
  <c r="D837" i="8"/>
  <c r="H837" i="8" s="1"/>
  <c r="P837" i="8" s="1"/>
  <c r="D836" i="8"/>
  <c r="F836" i="8" s="1"/>
  <c r="H836" i="8" s="1"/>
  <c r="AA836" i="8" s="1"/>
  <c r="D835" i="8"/>
  <c r="H835" i="8" s="1"/>
  <c r="D834" i="8"/>
  <c r="H834" i="8" s="1"/>
  <c r="D833" i="8"/>
  <c r="H833" i="8" s="1"/>
  <c r="D832" i="8"/>
  <c r="H832" i="8" s="1"/>
  <c r="AA832" i="8" s="1"/>
  <c r="D831" i="8"/>
  <c r="H831" i="8" s="1"/>
  <c r="AA831" i="8" s="1"/>
  <c r="D830" i="8"/>
  <c r="H830" i="8" s="1"/>
  <c r="I830" i="8" s="1"/>
  <c r="D829" i="8"/>
  <c r="H829" i="8" s="1"/>
  <c r="D828" i="8"/>
  <c r="H828" i="8" s="1"/>
  <c r="M828" i="8" s="1"/>
  <c r="D827" i="8"/>
  <c r="H827" i="8" s="1"/>
  <c r="AA827" i="8" s="1"/>
  <c r="D826" i="8"/>
  <c r="H826" i="8" s="1"/>
  <c r="D825" i="8"/>
  <c r="H825" i="8" s="1"/>
  <c r="AA825" i="8" s="1"/>
  <c r="D824" i="8"/>
  <c r="H824" i="8" s="1"/>
  <c r="D823" i="8"/>
  <c r="H823" i="8" s="1"/>
  <c r="M823" i="8" s="1"/>
  <c r="D822" i="8"/>
  <c r="H822" i="8" s="1"/>
  <c r="D821" i="8"/>
  <c r="H821" i="8" s="1"/>
  <c r="AA821" i="8" s="1"/>
  <c r="D820" i="8"/>
  <c r="H820" i="8" s="1"/>
  <c r="M820" i="8" s="1"/>
  <c r="D818" i="8"/>
  <c r="H818" i="8" s="1"/>
  <c r="M818" i="8" s="1"/>
  <c r="D817" i="8"/>
  <c r="H817" i="8" s="1"/>
  <c r="D816" i="8"/>
  <c r="H816" i="8" s="1"/>
  <c r="D815" i="8"/>
  <c r="H815" i="8" s="1"/>
  <c r="AA815" i="8" s="1"/>
  <c r="D814" i="8"/>
  <c r="H814" i="8" s="1"/>
  <c r="M814" i="8" s="1"/>
  <c r="D813" i="8"/>
  <c r="H813" i="8" s="1"/>
  <c r="D812" i="8"/>
  <c r="H812" i="8" s="1"/>
  <c r="P812" i="8" s="1"/>
  <c r="D811" i="8"/>
  <c r="H811" i="8" s="1"/>
  <c r="AA811" i="8" s="1"/>
  <c r="D809" i="8"/>
  <c r="H809" i="8" s="1"/>
  <c r="P809" i="8" s="1"/>
  <c r="AA809" i="8" s="1"/>
  <c r="D808" i="8"/>
  <c r="H808" i="8" s="1"/>
  <c r="D807" i="8"/>
  <c r="H807" i="8" s="1"/>
  <c r="AA807" i="8" s="1"/>
  <c r="D806" i="8"/>
  <c r="H806" i="8" s="1"/>
  <c r="D805" i="8"/>
  <c r="H805" i="8" s="1"/>
  <c r="D804" i="8"/>
  <c r="H804" i="8" s="1"/>
  <c r="AA804" i="8" s="1"/>
  <c r="D803" i="8"/>
  <c r="H803" i="8" s="1"/>
  <c r="D802" i="8"/>
  <c r="H802" i="8" s="1"/>
  <c r="D801" i="8"/>
  <c r="H801" i="8" s="1"/>
  <c r="AA801" i="8" s="1"/>
  <c r="D800" i="8"/>
  <c r="H800" i="8" s="1"/>
  <c r="D799" i="8"/>
  <c r="H799" i="8" s="1"/>
  <c r="P799" i="8" s="1"/>
  <c r="D798" i="8"/>
  <c r="H798" i="8" s="1"/>
  <c r="D797" i="8"/>
  <c r="H797" i="8" s="1"/>
  <c r="AA797" i="8" s="1"/>
  <c r="D796" i="8"/>
  <c r="H796" i="8" s="1"/>
  <c r="D795" i="8"/>
  <c r="H795" i="8" s="1"/>
  <c r="D794" i="8"/>
  <c r="H794" i="8" s="1"/>
  <c r="J794" i="8" s="1"/>
  <c r="AA794" i="8" s="1"/>
  <c r="D793" i="8"/>
  <c r="H793" i="8" s="1"/>
  <c r="Y793" i="8" s="1"/>
  <c r="D792" i="8"/>
  <c r="H792" i="8" s="1"/>
  <c r="Y792" i="8" s="1"/>
  <c r="D791" i="8"/>
  <c r="H791" i="8" s="1"/>
  <c r="AA791" i="8" s="1"/>
  <c r="D790" i="8"/>
  <c r="H790" i="8" s="1"/>
  <c r="AA790" i="8" s="1"/>
  <c r="D789" i="8"/>
  <c r="H789" i="8" s="1"/>
  <c r="J789" i="8" s="1"/>
  <c r="D788" i="8"/>
  <c r="H788" i="8" s="1"/>
  <c r="M788" i="8" s="1"/>
  <c r="D787" i="8"/>
  <c r="H787" i="8" s="1"/>
  <c r="D786" i="8"/>
  <c r="H786" i="8" s="1"/>
  <c r="AA786" i="8" s="1"/>
  <c r="D785" i="8"/>
  <c r="H785" i="8" s="1"/>
  <c r="D784" i="8"/>
  <c r="H784" i="8" s="1"/>
  <c r="AA784" i="8" s="1"/>
  <c r="D783" i="8"/>
  <c r="H783" i="8" s="1"/>
  <c r="P783" i="8" s="1"/>
  <c r="D782" i="8"/>
  <c r="H782" i="8" s="1"/>
  <c r="J782" i="8" s="1"/>
  <c r="D781" i="8"/>
  <c r="H781" i="8" s="1"/>
  <c r="AA781" i="8" s="1"/>
  <c r="D780" i="8"/>
  <c r="H780" i="8" s="1"/>
  <c r="P780" i="8" s="1"/>
  <c r="D779" i="8"/>
  <c r="H779" i="8" s="1"/>
  <c r="J779" i="8" s="1"/>
  <c r="D778" i="8"/>
  <c r="H778" i="8" s="1"/>
  <c r="P778" i="8" s="1"/>
  <c r="D777" i="8"/>
  <c r="H777" i="8" s="1"/>
  <c r="D776" i="8"/>
  <c r="H776" i="8" s="1"/>
  <c r="D775" i="8"/>
  <c r="H775" i="8" s="1"/>
  <c r="AA775" i="8" s="1"/>
  <c r="D774" i="8"/>
  <c r="H774" i="8" s="1"/>
  <c r="D773" i="8"/>
  <c r="F773" i="8" s="1"/>
  <c r="D772" i="8"/>
  <c r="H772" i="8" s="1"/>
  <c r="AA772" i="8" s="1"/>
  <c r="D771" i="8"/>
  <c r="H771" i="8" s="1"/>
  <c r="D770" i="8"/>
  <c r="H770" i="8" s="1"/>
  <c r="M770" i="8" s="1"/>
  <c r="D769" i="8"/>
  <c r="H769" i="8" s="1"/>
  <c r="D768" i="8"/>
  <c r="H768" i="8" s="1"/>
  <c r="S768" i="8" s="1"/>
  <c r="D767" i="8"/>
  <c r="H767" i="8" s="1"/>
  <c r="D766" i="8"/>
  <c r="H766" i="8" s="1"/>
  <c r="AA766" i="8" s="1"/>
  <c r="D765" i="8"/>
  <c r="H765" i="8" s="1"/>
  <c r="M765" i="8" s="1"/>
  <c r="D764" i="8"/>
  <c r="H764" i="8" s="1"/>
  <c r="D763" i="8"/>
  <c r="H763" i="8" s="1"/>
  <c r="AA763" i="8" s="1"/>
  <c r="D762" i="8"/>
  <c r="H762" i="8" s="1"/>
  <c r="J762" i="8" s="1"/>
  <c r="AA762" i="8" s="1"/>
  <c r="D761" i="8"/>
  <c r="H761" i="8" s="1"/>
  <c r="AA761" i="8" s="1"/>
  <c r="D760" i="8"/>
  <c r="H760" i="8" s="1"/>
  <c r="D759" i="8"/>
  <c r="H759" i="8" s="1"/>
  <c r="M759" i="8" s="1"/>
  <c r="D758" i="8"/>
  <c r="H758" i="8" s="1"/>
  <c r="M758" i="8" s="1"/>
  <c r="D757" i="8"/>
  <c r="H757" i="8" s="1"/>
  <c r="AA757" i="8" s="1"/>
  <c r="D756" i="8"/>
  <c r="H756" i="8" s="1"/>
  <c r="D755" i="8"/>
  <c r="H755" i="8" s="1"/>
  <c r="D754" i="8"/>
  <c r="H754" i="8" s="1"/>
  <c r="AA754" i="8" s="1"/>
  <c r="D753" i="8"/>
  <c r="H753" i="8" s="1"/>
  <c r="M753" i="8" s="1"/>
  <c r="D752" i="8"/>
  <c r="H752" i="8" s="1"/>
  <c r="AA752" i="8" s="1"/>
  <c r="D751" i="8"/>
  <c r="H751" i="8" s="1"/>
  <c r="M751" i="8" s="1"/>
  <c r="D750" i="8"/>
  <c r="H750" i="8" s="1"/>
  <c r="AA750" i="8" s="1"/>
  <c r="D749" i="8"/>
  <c r="H749" i="8" s="1"/>
  <c r="D748" i="8"/>
  <c r="H748" i="8" s="1"/>
  <c r="M748" i="8" s="1"/>
  <c r="AA748" i="8" s="1"/>
  <c r="D746" i="8"/>
  <c r="H746" i="8" s="1"/>
  <c r="M746" i="8" s="1"/>
  <c r="D745" i="8"/>
  <c r="H745" i="8" s="1"/>
  <c r="AA745" i="8" s="1"/>
  <c r="D744" i="8"/>
  <c r="H744" i="8" s="1"/>
  <c r="M744" i="8" s="1"/>
  <c r="D743" i="8"/>
  <c r="H743" i="8" s="1"/>
  <c r="AA743" i="8" s="1"/>
  <c r="D742" i="8"/>
  <c r="H742" i="8" s="1"/>
  <c r="M742" i="8" s="1"/>
  <c r="D741" i="8"/>
  <c r="H741" i="8" s="1"/>
  <c r="AA741" i="8" s="1"/>
  <c r="D740" i="8"/>
  <c r="H740" i="8" s="1"/>
  <c r="D739" i="8"/>
  <c r="H739" i="8" s="1"/>
  <c r="D738" i="8"/>
  <c r="H738" i="8" s="1"/>
  <c r="D737" i="8"/>
  <c r="H737" i="8" s="1"/>
  <c r="D736" i="8"/>
  <c r="H736" i="8" s="1"/>
  <c r="D734" i="8"/>
  <c r="H734" i="8" s="1"/>
  <c r="D733" i="8"/>
  <c r="H733" i="8" s="1"/>
  <c r="D732" i="8"/>
  <c r="H732" i="8" s="1"/>
  <c r="M732" i="8" s="1"/>
  <c r="D731" i="8"/>
  <c r="D729" i="8"/>
  <c r="H729" i="8" s="1"/>
  <c r="P729" i="8" s="1"/>
  <c r="D728" i="8"/>
  <c r="H728" i="8" s="1"/>
  <c r="M728" i="8" s="1"/>
  <c r="D727" i="8"/>
  <c r="H727" i="8" s="1"/>
  <c r="P727" i="8" s="1"/>
  <c r="D726" i="8"/>
  <c r="H726" i="8" s="1"/>
  <c r="M726" i="8" s="1"/>
  <c r="D725" i="8"/>
  <c r="H725" i="8" s="1"/>
  <c r="D724" i="8"/>
  <c r="H724" i="8" s="1"/>
  <c r="J724" i="8" s="1"/>
  <c r="D723" i="8"/>
  <c r="H723" i="8" s="1"/>
  <c r="AA723" i="8" s="1"/>
  <c r="D722" i="8"/>
  <c r="H722" i="8" s="1"/>
  <c r="D721" i="8"/>
  <c r="H721" i="8" s="1"/>
  <c r="Y721" i="8" s="1"/>
  <c r="D720" i="8"/>
  <c r="H720" i="8" s="1"/>
  <c r="D719" i="8"/>
  <c r="H719" i="8" s="1"/>
  <c r="D718" i="8"/>
  <c r="H718" i="8" s="1"/>
  <c r="AA718" i="8" s="1"/>
  <c r="D717" i="8"/>
  <c r="H717" i="8" s="1"/>
  <c r="AA717" i="8" s="1"/>
  <c r="D716" i="8"/>
  <c r="F716" i="8" s="1"/>
  <c r="H716" i="8" s="1"/>
  <c r="AA716" i="8" s="1"/>
  <c r="D715" i="8"/>
  <c r="H715" i="8" s="1"/>
  <c r="D714" i="8"/>
  <c r="H714" i="8" s="1"/>
  <c r="AA714" i="8" s="1"/>
  <c r="D711" i="8"/>
  <c r="H711" i="8" s="1"/>
  <c r="M711" i="8" s="1"/>
  <c r="D710" i="8"/>
  <c r="H710" i="8" s="1"/>
  <c r="AA710" i="8" s="1"/>
  <c r="D709" i="8"/>
  <c r="D708" i="8"/>
  <c r="H708" i="8" s="1"/>
  <c r="AA708" i="8" s="1"/>
  <c r="D707" i="8"/>
  <c r="H707" i="8" s="1"/>
  <c r="D706" i="8"/>
  <c r="H706" i="8" s="1"/>
  <c r="AA706" i="8" s="1"/>
  <c r="D705" i="8"/>
  <c r="H705" i="8" s="1"/>
  <c r="D704" i="8"/>
  <c r="H704" i="8" s="1"/>
  <c r="AA704" i="8" s="1"/>
  <c r="D703" i="8"/>
  <c r="H703" i="8" s="1"/>
  <c r="M703" i="8" s="1"/>
  <c r="D702" i="8"/>
  <c r="H702" i="8" s="1"/>
  <c r="AA702" i="8" s="1"/>
  <c r="D701" i="8"/>
  <c r="H701" i="8" s="1"/>
  <c r="M701" i="8" s="1"/>
  <c r="D699" i="8"/>
  <c r="H699" i="8" s="1"/>
  <c r="D698" i="8"/>
  <c r="H698" i="8" s="1"/>
  <c r="AA698" i="8" s="1"/>
  <c r="D697" i="8"/>
  <c r="H697" i="8" s="1"/>
  <c r="D696" i="8"/>
  <c r="H696" i="8" s="1"/>
  <c r="AA696" i="8" s="1"/>
  <c r="D695" i="8"/>
  <c r="H695" i="8" s="1"/>
  <c r="D694" i="8"/>
  <c r="H694" i="8" s="1"/>
  <c r="D693" i="8"/>
  <c r="H693" i="8" s="1"/>
  <c r="AA693" i="8" s="1"/>
  <c r="D692" i="8"/>
  <c r="H692" i="8" s="1"/>
  <c r="M692" i="8" s="1"/>
  <c r="D691" i="8"/>
  <c r="H691" i="8" s="1"/>
  <c r="AA691" i="8" s="1"/>
  <c r="D688" i="8"/>
  <c r="H688" i="8" s="1"/>
  <c r="P688" i="8" s="1"/>
  <c r="D687" i="8"/>
  <c r="H687" i="8" s="1"/>
  <c r="P687" i="8" s="1"/>
  <c r="D686" i="8"/>
  <c r="H686" i="8" s="1"/>
  <c r="D685" i="8"/>
  <c r="H685" i="8" s="1"/>
  <c r="P685" i="8" s="1"/>
  <c r="D684" i="8"/>
  <c r="H684" i="8" s="1"/>
  <c r="P684" i="8" s="1"/>
  <c r="AA684" i="8" s="1"/>
  <c r="D683" i="8"/>
  <c r="H683" i="8" s="1"/>
  <c r="AA683" i="8" s="1"/>
  <c r="D682" i="8"/>
  <c r="H682" i="8" s="1"/>
  <c r="D681" i="8"/>
  <c r="H681" i="8" s="1"/>
  <c r="P681" i="8" s="1"/>
  <c r="D680" i="8"/>
  <c r="H680" i="8" s="1"/>
  <c r="D679" i="8"/>
  <c r="H679" i="8" s="1"/>
  <c r="S679" i="8" s="1"/>
  <c r="AA679" i="8" s="1"/>
  <c r="D678" i="8"/>
  <c r="H678" i="8" s="1"/>
  <c r="D677" i="8"/>
  <c r="H677" i="8" s="1"/>
  <c r="D676" i="8"/>
  <c r="H676" i="8" s="1"/>
  <c r="D675" i="8"/>
  <c r="H675" i="8" s="1"/>
  <c r="D674" i="8"/>
  <c r="H674" i="8" s="1"/>
  <c r="AA674" i="8" s="1"/>
  <c r="D673" i="8"/>
  <c r="H673" i="8" s="1"/>
  <c r="D672" i="8"/>
  <c r="H672" i="8" s="1"/>
  <c r="S672" i="8" s="1"/>
  <c r="D671" i="8"/>
  <c r="H671" i="8" s="1"/>
  <c r="D670" i="8"/>
  <c r="H670" i="8" s="1"/>
  <c r="AA670" i="8" s="1"/>
  <c r="D669" i="8"/>
  <c r="H669" i="8" s="1"/>
  <c r="D668" i="8"/>
  <c r="H668" i="8" s="1"/>
  <c r="P668" i="8" s="1"/>
  <c r="D667" i="8"/>
  <c r="H667" i="8" s="1"/>
  <c r="M667" i="8" s="1"/>
  <c r="D666" i="8"/>
  <c r="H666" i="8" s="1"/>
  <c r="S666" i="8" s="1"/>
  <c r="AA666" i="8" s="1"/>
  <c r="D665" i="8"/>
  <c r="H665" i="8" s="1"/>
  <c r="S665" i="8" s="1"/>
  <c r="D664" i="8"/>
  <c r="H664" i="8" s="1"/>
  <c r="J664" i="8" s="1"/>
  <c r="D663" i="8"/>
  <c r="H663" i="8" s="1"/>
  <c r="AA663" i="8" s="1"/>
  <c r="D662" i="8"/>
  <c r="H662" i="8" s="1"/>
  <c r="M662" i="8" s="1"/>
  <c r="D661" i="8"/>
  <c r="H661" i="8" s="1"/>
  <c r="AA661" i="8" s="1"/>
  <c r="D659" i="8"/>
  <c r="H659" i="8" s="1"/>
  <c r="D658" i="8"/>
  <c r="H658" i="8" s="1"/>
  <c r="AA658" i="8" s="1"/>
  <c r="D657" i="8"/>
  <c r="H657" i="8" s="1"/>
  <c r="D656" i="8"/>
  <c r="H656" i="8" s="1"/>
  <c r="D655" i="8"/>
  <c r="H655" i="8" s="1"/>
  <c r="D654" i="8"/>
  <c r="H654" i="8" s="1"/>
  <c r="AA654" i="8" s="1"/>
  <c r="D653" i="8"/>
  <c r="H653" i="8" s="1"/>
  <c r="S653" i="8" s="1"/>
  <c r="D652" i="8"/>
  <c r="H652" i="8" s="1"/>
  <c r="S652" i="8" s="1"/>
  <c r="D651" i="8"/>
  <c r="H651" i="8" s="1"/>
  <c r="D650" i="8"/>
  <c r="H650" i="8" s="1"/>
  <c r="P650" i="8" s="1"/>
  <c r="D649" i="8"/>
  <c r="H649" i="8" s="1"/>
  <c r="S649" i="8" s="1"/>
  <c r="D648" i="8"/>
  <c r="H648" i="8" s="1"/>
  <c r="D647" i="8"/>
  <c r="H647" i="8" s="1"/>
  <c r="D646" i="8"/>
  <c r="H646" i="8" s="1"/>
  <c r="D645" i="8"/>
  <c r="H645" i="8" s="1"/>
  <c r="AA645" i="8" s="1"/>
  <c r="D644" i="8"/>
  <c r="H644" i="8" s="1"/>
  <c r="S644" i="8" s="1"/>
  <c r="D643" i="8"/>
  <c r="H643" i="8" s="1"/>
  <c r="D642" i="8"/>
  <c r="H642" i="8" s="1"/>
  <c r="D641" i="8"/>
  <c r="H641" i="8" s="1"/>
  <c r="S641" i="8" s="1"/>
  <c r="D640" i="8"/>
  <c r="H640" i="8" s="1"/>
  <c r="M640" i="8" s="1"/>
  <c r="D639" i="8"/>
  <c r="H639" i="8" s="1"/>
  <c r="D638" i="8"/>
  <c r="H638" i="8" s="1"/>
  <c r="D637" i="8"/>
  <c r="H637" i="8" s="1"/>
  <c r="D636" i="8"/>
  <c r="H636" i="8" s="1"/>
  <c r="M636" i="8" s="1"/>
  <c r="D635" i="8"/>
  <c r="H635" i="8" s="1"/>
  <c r="AA635" i="8" s="1"/>
  <c r="D634" i="8"/>
  <c r="H634" i="8" s="1"/>
  <c r="AA634" i="8" s="1"/>
  <c r="D633" i="8"/>
  <c r="H633" i="8" s="1"/>
  <c r="D632" i="8"/>
  <c r="H632" i="8" s="1"/>
  <c r="AA632" i="8" s="1"/>
  <c r="D631" i="8"/>
  <c r="H631" i="8" s="1"/>
  <c r="D630" i="8"/>
  <c r="H630" i="8" s="1"/>
  <c r="D629" i="8"/>
  <c r="H629" i="8" s="1"/>
  <c r="D628" i="8"/>
  <c r="H628" i="8" s="1"/>
  <c r="AA628" i="8" s="1"/>
  <c r="D627" i="8"/>
  <c r="H627" i="8" s="1"/>
  <c r="AA627" i="8" s="1"/>
  <c r="D626" i="8"/>
  <c r="H626" i="8" s="1"/>
  <c r="M626" i="8" s="1"/>
  <c r="D625" i="8"/>
  <c r="H625" i="8" s="1"/>
  <c r="D624" i="8"/>
  <c r="H624" i="8" s="1"/>
  <c r="M624" i="8" s="1"/>
  <c r="D623" i="8"/>
  <c r="H623" i="8" s="1"/>
  <c r="D622" i="8"/>
  <c r="H622" i="8" s="1"/>
  <c r="D621" i="8"/>
  <c r="H621" i="8" s="1"/>
  <c r="D620" i="8"/>
  <c r="H620" i="8" s="1"/>
  <c r="AA620" i="8" s="1"/>
  <c r="D619" i="8"/>
  <c r="H619" i="8" s="1"/>
  <c r="D618" i="8"/>
  <c r="H618" i="8" s="1"/>
  <c r="D617" i="8"/>
  <c r="H617" i="8" s="1"/>
  <c r="D616" i="8"/>
  <c r="H616" i="8" s="1"/>
  <c r="AA616" i="8" s="1"/>
  <c r="D615" i="8"/>
  <c r="H615" i="8" s="1"/>
  <c r="D614" i="8"/>
  <c r="H614" i="8" s="1"/>
  <c r="M614" i="8" s="1"/>
  <c r="D613" i="8"/>
  <c r="H613" i="8" s="1"/>
  <c r="D612" i="8"/>
  <c r="H612" i="8" s="1"/>
  <c r="AA612" i="8" s="1"/>
  <c r="D611" i="8"/>
  <c r="H611" i="8" s="1"/>
  <c r="D609" i="8"/>
  <c r="H609" i="8" s="1"/>
  <c r="M609" i="8" s="1"/>
  <c r="AA609" i="8" s="1"/>
  <c r="D608" i="8"/>
  <c r="H608" i="8" s="1"/>
  <c r="AA608" i="8" s="1"/>
  <c r="D607" i="8"/>
  <c r="H607" i="8" s="1"/>
  <c r="AA607" i="8" s="1"/>
  <c r="D606" i="8"/>
  <c r="H606" i="8" s="1"/>
  <c r="AA606" i="8" s="1"/>
  <c r="D605" i="8"/>
  <c r="H605" i="8" s="1"/>
  <c r="AA605" i="8" s="1"/>
  <c r="D604" i="8"/>
  <c r="H604" i="8" s="1"/>
  <c r="AA604" i="8" s="1"/>
  <c r="D610" i="8"/>
  <c r="H610" i="8" s="1"/>
  <c r="M610" i="8" s="1"/>
  <c r="AA610" i="8" s="1"/>
  <c r="D600" i="8"/>
  <c r="H600" i="8" s="1"/>
  <c r="T600" i="8" s="1"/>
  <c r="AA600" i="8" s="1"/>
  <c r="D599" i="8"/>
  <c r="H599" i="8" s="1"/>
  <c r="T599" i="8" s="1"/>
  <c r="D598" i="8"/>
  <c r="H598" i="8" s="1"/>
  <c r="AA598" i="8" s="1"/>
  <c r="D597" i="8"/>
  <c r="H597" i="8" s="1"/>
  <c r="AA597" i="8" s="1"/>
  <c r="D596" i="8"/>
  <c r="H596" i="8" s="1"/>
  <c r="M596" i="8" s="1"/>
  <c r="AA596" i="8" s="1"/>
  <c r="D595" i="8"/>
  <c r="H595" i="8" s="1"/>
  <c r="I595" i="8" s="1"/>
  <c r="D594" i="8"/>
  <c r="H594" i="8" s="1"/>
  <c r="Z594" i="8" s="1"/>
  <c r="D593" i="8"/>
  <c r="H593" i="8" s="1"/>
  <c r="D592" i="8"/>
  <c r="H592" i="8" s="1"/>
  <c r="D591" i="8"/>
  <c r="H591" i="8" s="1"/>
  <c r="AA591" i="8" s="1"/>
  <c r="D590" i="8"/>
  <c r="H590" i="8" s="1"/>
  <c r="T590" i="8" s="1"/>
  <c r="D589" i="8"/>
  <c r="H589" i="8" s="1"/>
  <c r="D588" i="8"/>
  <c r="H588" i="8" s="1"/>
  <c r="AA588" i="8" s="1"/>
  <c r="D587" i="8"/>
  <c r="H587" i="8" s="1"/>
  <c r="M587" i="8" s="1"/>
  <c r="D586" i="8"/>
  <c r="H586" i="8" s="1"/>
  <c r="Z586" i="8" s="1"/>
  <c r="D585" i="8"/>
  <c r="H585" i="8" s="1"/>
  <c r="D584" i="8"/>
  <c r="H584" i="8" s="1"/>
  <c r="AA584" i="8" s="1"/>
  <c r="D583" i="8"/>
  <c r="H583" i="8" s="1"/>
  <c r="T583" i="8" s="1"/>
  <c r="D582" i="8"/>
  <c r="H582" i="8" s="1"/>
  <c r="D581" i="8"/>
  <c r="H581" i="8" s="1"/>
  <c r="AA581" i="8" s="1"/>
  <c r="D580" i="8"/>
  <c r="H580" i="8" s="1"/>
  <c r="AA580" i="8" s="1"/>
  <c r="D579" i="8"/>
  <c r="H579" i="8" s="1"/>
  <c r="D578" i="8"/>
  <c r="H578" i="8" s="1"/>
  <c r="D577" i="8"/>
  <c r="H577" i="8" s="1"/>
  <c r="AA577" i="8" s="1"/>
  <c r="D576" i="8"/>
  <c r="H576" i="8" s="1"/>
  <c r="AA576" i="8" s="1"/>
  <c r="D575" i="8"/>
  <c r="H575" i="8" s="1"/>
  <c r="D574" i="8"/>
  <c r="H574" i="8" s="1"/>
  <c r="D573" i="8"/>
  <c r="H573" i="8" s="1"/>
  <c r="AA573" i="8" s="1"/>
  <c r="D572" i="8"/>
  <c r="H572" i="8" s="1"/>
  <c r="D571" i="8"/>
  <c r="H571" i="8" s="1"/>
  <c r="M571" i="8" s="1"/>
  <c r="AA571" i="8" s="1"/>
  <c r="D570" i="8"/>
  <c r="H570" i="8" s="1"/>
  <c r="D569" i="8"/>
  <c r="H569" i="8" s="1"/>
  <c r="D568" i="8"/>
  <c r="H568" i="8" s="1"/>
  <c r="P568" i="8" s="1"/>
  <c r="D567" i="8"/>
  <c r="H567" i="8" s="1"/>
  <c r="AA567" i="8" s="1"/>
  <c r="D566" i="8"/>
  <c r="H566" i="8" s="1"/>
  <c r="P566" i="8" s="1"/>
  <c r="D565" i="8"/>
  <c r="H565" i="8" s="1"/>
  <c r="P565" i="8" s="1"/>
  <c r="D564" i="8"/>
  <c r="H564" i="8" s="1"/>
  <c r="AA564" i="8" s="1"/>
  <c r="D563" i="8"/>
  <c r="H563" i="8" s="1"/>
  <c r="D562" i="8"/>
  <c r="H562" i="8" s="1"/>
  <c r="D561" i="8"/>
  <c r="H561" i="8" s="1"/>
  <c r="S561" i="8" s="1"/>
  <c r="D560" i="8"/>
  <c r="H560" i="8" s="1"/>
  <c r="AA560" i="8" s="1"/>
  <c r="D559" i="8"/>
  <c r="H559" i="8" s="1"/>
  <c r="P559" i="8" s="1"/>
  <c r="D558" i="8"/>
  <c r="H558" i="8" s="1"/>
  <c r="S558" i="8" s="1"/>
  <c r="D556" i="8"/>
  <c r="H556" i="8" s="1"/>
  <c r="D555" i="8"/>
  <c r="H555" i="8" s="1"/>
  <c r="AA555" i="8" s="1"/>
  <c r="D554" i="8"/>
  <c r="H554" i="8" s="1"/>
  <c r="S554" i="8" s="1"/>
  <c r="D553" i="8"/>
  <c r="H553" i="8" s="1"/>
  <c r="D552" i="8"/>
  <c r="H552" i="8" s="1"/>
  <c r="S552" i="8" s="1"/>
  <c r="D551" i="8"/>
  <c r="H551" i="8" s="1"/>
  <c r="D550" i="8"/>
  <c r="H550" i="8" s="1"/>
  <c r="AA550" i="8" s="1"/>
  <c r="D548" i="8"/>
  <c r="H548" i="8" s="1"/>
  <c r="S548" i="8" s="1"/>
  <c r="AA548" i="8" s="1"/>
  <c r="D547" i="8"/>
  <c r="H547" i="8" s="1"/>
  <c r="AA547" i="8" s="1"/>
  <c r="D546" i="8"/>
  <c r="H546" i="8" s="1"/>
  <c r="D545" i="8"/>
  <c r="H545" i="8" s="1"/>
  <c r="D544" i="8"/>
  <c r="H544" i="8" s="1"/>
  <c r="P544" i="8" s="1"/>
  <c r="D543" i="8"/>
  <c r="H543" i="8" s="1"/>
  <c r="P543" i="8" s="1"/>
  <c r="AA543" i="8" s="1"/>
  <c r="D542" i="8"/>
  <c r="H542" i="8" s="1"/>
  <c r="S542" i="8" s="1"/>
  <c r="D541" i="8"/>
  <c r="H541" i="8" s="1"/>
  <c r="D540" i="8"/>
  <c r="H540" i="8" s="1"/>
  <c r="AA540" i="8" s="1"/>
  <c r="D539" i="8"/>
  <c r="H539" i="8" s="1"/>
  <c r="AA539" i="8" s="1"/>
  <c r="D538" i="8"/>
  <c r="H538" i="8" s="1"/>
  <c r="D537" i="8"/>
  <c r="H537" i="8" s="1"/>
  <c r="D536" i="8"/>
  <c r="H536" i="8" s="1"/>
  <c r="D535" i="8"/>
  <c r="H535" i="8" s="1"/>
  <c r="AA535" i="8" s="1"/>
  <c r="D534" i="8"/>
  <c r="H534" i="8" s="1"/>
  <c r="T534" i="8" s="1"/>
  <c r="D533" i="8"/>
  <c r="H533" i="8" s="1"/>
  <c r="D532" i="8"/>
  <c r="H532" i="8" s="1"/>
  <c r="D531" i="8"/>
  <c r="H531" i="8" s="1"/>
  <c r="D530" i="8"/>
  <c r="H530" i="8" s="1"/>
  <c r="AA530" i="8" s="1"/>
  <c r="D529" i="8"/>
  <c r="H529" i="8" s="1"/>
  <c r="D528" i="8"/>
  <c r="H528" i="8" s="1"/>
  <c r="AA528" i="8" s="1"/>
  <c r="D526" i="8"/>
  <c r="H526" i="8" s="1"/>
  <c r="D525" i="8"/>
  <c r="H525" i="8" s="1"/>
  <c r="P525" i="8" s="1"/>
  <c r="D524" i="8"/>
  <c r="H524" i="8" s="1"/>
  <c r="D523" i="8"/>
  <c r="H523" i="8" s="1"/>
  <c r="P523" i="8" s="1"/>
  <c r="D522" i="8"/>
  <c r="H522" i="8" s="1"/>
  <c r="P522" i="8" s="1"/>
  <c r="D521" i="8"/>
  <c r="H521" i="8" s="1"/>
  <c r="AA521" i="8" s="1"/>
  <c r="D520" i="8"/>
  <c r="H520" i="8" s="1"/>
  <c r="D519" i="8"/>
  <c r="H519" i="8" s="1"/>
  <c r="P519" i="8" s="1"/>
  <c r="D518" i="8"/>
  <c r="H518" i="8" s="1"/>
  <c r="AA518" i="8" s="1"/>
  <c r="D517" i="8"/>
  <c r="H517" i="8" s="1"/>
  <c r="D516" i="8"/>
  <c r="H516" i="8" s="1"/>
  <c r="D515" i="8"/>
  <c r="H515" i="8" s="1"/>
  <c r="AA515" i="8" s="1"/>
  <c r="D514" i="8"/>
  <c r="H514" i="8" s="1"/>
  <c r="P514" i="8" s="1"/>
  <c r="AA514" i="8" s="1"/>
  <c r="D512" i="8"/>
  <c r="H512" i="8" s="1"/>
  <c r="D511" i="8"/>
  <c r="H511" i="8" s="1"/>
  <c r="D510" i="8"/>
  <c r="H510" i="8" s="1"/>
  <c r="D509" i="8"/>
  <c r="H509" i="8" s="1"/>
  <c r="D508" i="8"/>
  <c r="H508" i="8" s="1"/>
  <c r="T508" i="8" s="1"/>
  <c r="D507" i="8"/>
  <c r="H507" i="8" s="1"/>
  <c r="D506" i="8"/>
  <c r="H506" i="8" s="1"/>
  <c r="T506" i="8" s="1"/>
  <c r="AA506" i="8" s="1"/>
  <c r="D505" i="8"/>
  <c r="H505" i="8" s="1"/>
  <c r="D504" i="8"/>
  <c r="H504" i="8" s="1"/>
  <c r="AA504" i="8" s="1"/>
  <c r="D503" i="8"/>
  <c r="H503" i="8" s="1"/>
  <c r="D502" i="8"/>
  <c r="H502" i="8" s="1"/>
  <c r="D501" i="8"/>
  <c r="H501" i="8" s="1"/>
  <c r="AA501" i="8" s="1"/>
  <c r="D500" i="8"/>
  <c r="H500" i="8" s="1"/>
  <c r="AA500" i="8" s="1"/>
  <c r="D499" i="8"/>
  <c r="H499" i="8" s="1"/>
  <c r="D498" i="8"/>
  <c r="H498" i="8" s="1"/>
  <c r="D497" i="8"/>
  <c r="H497" i="8" s="1"/>
  <c r="AA497" i="8" s="1"/>
  <c r="D496" i="8"/>
  <c r="H496" i="8" s="1"/>
  <c r="AA496" i="8" s="1"/>
  <c r="D495" i="8"/>
  <c r="H495" i="8" s="1"/>
  <c r="T495" i="8" s="1"/>
  <c r="D493" i="8"/>
  <c r="H493" i="8" s="1"/>
  <c r="S493" i="8" s="1"/>
  <c r="D492" i="8"/>
  <c r="H492" i="8" s="1"/>
  <c r="P492" i="8" s="1"/>
  <c r="AA492" i="8" s="1"/>
  <c r="D491" i="8"/>
  <c r="H491" i="8" s="1"/>
  <c r="D490" i="8"/>
  <c r="H490" i="8" s="1"/>
  <c r="S490" i="8" s="1"/>
  <c r="D489" i="8"/>
  <c r="H489" i="8" s="1"/>
  <c r="P489" i="8" s="1"/>
  <c r="D488" i="8"/>
  <c r="H488" i="8" s="1"/>
  <c r="D487" i="8"/>
  <c r="H487" i="8" s="1"/>
  <c r="S487" i="8" s="1"/>
  <c r="D486" i="8"/>
  <c r="H486" i="8" s="1"/>
  <c r="S486" i="8" s="1"/>
  <c r="D485" i="8"/>
  <c r="H485" i="8" s="1"/>
  <c r="P485" i="8" s="1"/>
  <c r="D484" i="8"/>
  <c r="H484" i="8" s="1"/>
  <c r="AA484" i="8" s="1"/>
  <c r="D483" i="8"/>
  <c r="H483" i="8" s="1"/>
  <c r="S483" i="8" s="1"/>
  <c r="D482" i="8"/>
  <c r="H482" i="8" s="1"/>
  <c r="S482" i="8" s="1"/>
  <c r="AA482" i="8" s="1"/>
  <c r="D481" i="8"/>
  <c r="H481" i="8" s="1"/>
  <c r="T481" i="8" s="1"/>
  <c r="D480" i="8"/>
  <c r="H480" i="8" s="1"/>
  <c r="D479" i="8"/>
  <c r="H479" i="8" s="1"/>
  <c r="S479" i="8" s="1"/>
  <c r="D478" i="8"/>
  <c r="H478" i="8" s="1"/>
  <c r="S478" i="8" s="1"/>
  <c r="AA478" i="8" s="1"/>
  <c r="D477" i="8"/>
  <c r="H477" i="8" s="1"/>
  <c r="D476" i="8"/>
  <c r="H476" i="8" s="1"/>
  <c r="D475" i="8"/>
  <c r="H475" i="8" s="1"/>
  <c r="D474" i="8"/>
  <c r="H474" i="8" s="1"/>
  <c r="D473" i="8"/>
  <c r="H473" i="8" s="1"/>
  <c r="D472" i="8"/>
  <c r="H472" i="8" s="1"/>
  <c r="AA472" i="8" s="1"/>
  <c r="D471" i="8"/>
  <c r="H471" i="8" s="1"/>
  <c r="D470" i="8"/>
  <c r="H470" i="8" s="1"/>
  <c r="S470" i="8" s="1"/>
  <c r="AA470" i="8" s="1"/>
  <c r="D468" i="8"/>
  <c r="H468" i="8" s="1"/>
  <c r="I468" i="8" s="1"/>
  <c r="D467" i="8"/>
  <c r="H467" i="8" s="1"/>
  <c r="S467" i="8" s="1"/>
  <c r="AA467" i="8" s="1"/>
  <c r="D466" i="8"/>
  <c r="H466" i="8" s="1"/>
  <c r="AA466" i="8" s="1"/>
  <c r="D465" i="8"/>
  <c r="H465" i="8" s="1"/>
  <c r="D464" i="8"/>
  <c r="H464" i="8" s="1"/>
  <c r="AA464" i="8" s="1"/>
  <c r="D463" i="8"/>
  <c r="H463" i="8" s="1"/>
  <c r="D462" i="8"/>
  <c r="H462" i="8" s="1"/>
  <c r="D461" i="8"/>
  <c r="H461" i="8" s="1"/>
  <c r="AA461" i="8" s="1"/>
  <c r="D460" i="8"/>
  <c r="H460" i="8" s="1"/>
  <c r="D459" i="8"/>
  <c r="H459" i="8" s="1"/>
  <c r="I459" i="8" s="1"/>
  <c r="D458" i="8"/>
  <c r="H458" i="8" s="1"/>
  <c r="I458" i="8" s="1"/>
  <c r="AA458" i="8" s="1"/>
  <c r="D457" i="8"/>
  <c r="H457" i="8" s="1"/>
  <c r="AA457" i="8" s="1"/>
  <c r="D456" i="8"/>
  <c r="H456" i="8" s="1"/>
  <c r="AA456" i="8" s="1"/>
  <c r="D455" i="8"/>
  <c r="H455" i="8" s="1"/>
  <c r="I455" i="8" s="1"/>
  <c r="D454" i="8"/>
  <c r="H454" i="8" s="1"/>
  <c r="I454" i="8" s="1"/>
  <c r="D453" i="8"/>
  <c r="H453" i="8" s="1"/>
  <c r="I453" i="8" s="1"/>
  <c r="D452" i="8"/>
  <c r="H452" i="8" s="1"/>
  <c r="I452" i="8" s="1"/>
  <c r="AA452" i="8" s="1"/>
  <c r="D450" i="8"/>
  <c r="H450" i="8" s="1"/>
  <c r="I450" i="8" s="1"/>
  <c r="AA450" i="8" s="1"/>
  <c r="D449" i="8"/>
  <c r="H449" i="8" s="1"/>
  <c r="AA449" i="8" s="1"/>
  <c r="D448" i="8"/>
  <c r="H448" i="8" s="1"/>
  <c r="AA448" i="8" s="1"/>
  <c r="D447" i="8"/>
  <c r="H447" i="8" s="1"/>
  <c r="AA447" i="8" s="1"/>
  <c r="D446" i="8"/>
  <c r="H446" i="8" s="1"/>
  <c r="AA446" i="8" s="1"/>
  <c r="D445" i="8"/>
  <c r="H445" i="8" s="1"/>
  <c r="AA445" i="8" s="1"/>
  <c r="D451" i="8"/>
  <c r="H451" i="8" s="1"/>
  <c r="I451" i="8" s="1"/>
  <c r="AA451" i="8" s="1"/>
  <c r="D442" i="8"/>
  <c r="D441" i="8"/>
  <c r="H441" i="8" s="1"/>
  <c r="AA441" i="8" s="1"/>
  <c r="D440" i="8"/>
  <c r="H440" i="8" s="1"/>
  <c r="AA440" i="8" s="1"/>
  <c r="D439" i="8"/>
  <c r="H439" i="8" s="1"/>
  <c r="AA439" i="8" s="1"/>
  <c r="D437" i="8"/>
  <c r="H437" i="8" s="1"/>
  <c r="AA437" i="8" s="1"/>
  <c r="D436" i="8"/>
  <c r="H436" i="8" s="1"/>
  <c r="AA436" i="8" s="1"/>
  <c r="D435" i="8"/>
  <c r="H435" i="8" s="1"/>
  <c r="AA435" i="8" s="1"/>
  <c r="D434" i="8"/>
  <c r="H434" i="8" s="1"/>
  <c r="AA434" i="8" s="1"/>
  <c r="D433" i="8"/>
  <c r="H433" i="8" s="1"/>
  <c r="AA433" i="8" s="1"/>
  <c r="D431" i="8"/>
  <c r="H431" i="8" s="1"/>
  <c r="AA431" i="8" s="1"/>
  <c r="D430" i="8"/>
  <c r="H430" i="8" s="1"/>
  <c r="AA430" i="8" s="1"/>
  <c r="D429" i="8"/>
  <c r="H429" i="8" s="1"/>
  <c r="AA429" i="8" s="1"/>
  <c r="D428" i="8"/>
  <c r="H428" i="8" s="1"/>
  <c r="AA428" i="8" s="1"/>
  <c r="D427" i="8"/>
  <c r="H427" i="8" s="1"/>
  <c r="AA427" i="8" s="1"/>
  <c r="D426" i="8"/>
  <c r="H426" i="8" s="1"/>
  <c r="AA426" i="8" s="1"/>
  <c r="D432" i="8"/>
  <c r="H432" i="8" s="1"/>
  <c r="AA432" i="8" s="1"/>
  <c r="D424" i="8"/>
  <c r="H424" i="8" s="1"/>
  <c r="D423" i="8"/>
  <c r="H423" i="8" s="1"/>
  <c r="AA423" i="8" s="1"/>
  <c r="D422" i="8"/>
  <c r="H422" i="8" s="1"/>
  <c r="D421" i="8"/>
  <c r="H421" i="8" s="1"/>
  <c r="AA421" i="8" s="1"/>
  <c r="D420" i="8"/>
  <c r="H420" i="8" s="1"/>
  <c r="D419" i="8"/>
  <c r="H419" i="8" s="1"/>
  <c r="M419" i="8" s="1"/>
  <c r="D418" i="8"/>
  <c r="H418" i="8" s="1"/>
  <c r="AA418" i="8" s="1"/>
  <c r="D417" i="8"/>
  <c r="D416" i="8"/>
  <c r="H416" i="8" s="1"/>
  <c r="AA416" i="8" s="1"/>
  <c r="D415" i="8"/>
  <c r="H415" i="8" s="1"/>
  <c r="AA415" i="8" s="1"/>
  <c r="D414" i="8"/>
  <c r="H414" i="8" s="1"/>
  <c r="D413" i="8"/>
  <c r="H413" i="8" s="1"/>
  <c r="M413" i="8" s="1"/>
  <c r="D412" i="8"/>
  <c r="H412" i="8" s="1"/>
  <c r="M412" i="8" s="1"/>
  <c r="D411" i="8"/>
  <c r="H411" i="8" s="1"/>
  <c r="AA411" i="8" s="1"/>
  <c r="D409" i="8"/>
  <c r="H409" i="8" s="1"/>
  <c r="M409" i="8" s="1"/>
  <c r="D408" i="8"/>
  <c r="H408" i="8" s="1"/>
  <c r="D407" i="8"/>
  <c r="H407" i="8" s="1"/>
  <c r="D406" i="8"/>
  <c r="H406" i="8" s="1"/>
  <c r="D405" i="8"/>
  <c r="H405" i="8" s="1"/>
  <c r="AA405" i="8" s="1"/>
  <c r="D404" i="8"/>
  <c r="H404" i="8" s="1"/>
  <c r="D403" i="8"/>
  <c r="H403" i="8" s="1"/>
  <c r="D402" i="8"/>
  <c r="H402" i="8" s="1"/>
  <c r="AA402" i="8" s="1"/>
  <c r="D401" i="8"/>
  <c r="D400" i="8"/>
  <c r="H400" i="8" s="1"/>
  <c r="AA400" i="8" s="1"/>
  <c r="D399" i="8"/>
  <c r="H399" i="8" s="1"/>
  <c r="AA399" i="8" s="1"/>
  <c r="D398" i="8"/>
  <c r="H398" i="8" s="1"/>
  <c r="D397" i="8"/>
  <c r="H397" i="8" s="1"/>
  <c r="AA397" i="8" s="1"/>
  <c r="D396" i="8"/>
  <c r="H396" i="8" s="1"/>
  <c r="D394" i="8"/>
  <c r="H394" i="8" s="1"/>
  <c r="W394" i="8" s="1"/>
  <c r="AA394" i="8" s="1"/>
  <c r="D393" i="8"/>
  <c r="H393" i="8" s="1"/>
  <c r="D388" i="8"/>
  <c r="H388" i="8" s="1"/>
  <c r="M388" i="8" s="1"/>
  <c r="D387" i="8"/>
  <c r="H387" i="8" s="1"/>
  <c r="AA387" i="8" s="1"/>
  <c r="D386" i="8"/>
  <c r="H386" i="8" s="1"/>
  <c r="D385" i="8"/>
  <c r="H385" i="8" s="1"/>
  <c r="D384" i="8"/>
  <c r="H384" i="8" s="1"/>
  <c r="W384" i="8" s="1"/>
  <c r="D383" i="8"/>
  <c r="H383" i="8" s="1"/>
  <c r="AA383" i="8" s="1"/>
  <c r="D382" i="8"/>
  <c r="H382" i="8" s="1"/>
  <c r="AA382" i="8" s="1"/>
  <c r="D381" i="8"/>
  <c r="H381" i="8" s="1"/>
  <c r="AA381" i="8" s="1"/>
  <c r="D380" i="8"/>
  <c r="H380" i="8" s="1"/>
  <c r="AA380" i="8" s="1"/>
  <c r="D379" i="8"/>
  <c r="H379" i="8" s="1"/>
  <c r="D377" i="8"/>
  <c r="H377" i="8" s="1"/>
  <c r="P377" i="8" s="1"/>
  <c r="AA377" i="8" s="1"/>
  <c r="D376" i="8"/>
  <c r="H376" i="8" s="1"/>
  <c r="P376" i="8" s="1"/>
  <c r="AA376" i="8" s="1"/>
  <c r="D375" i="8"/>
  <c r="H375" i="8" s="1"/>
  <c r="P375" i="8" s="1"/>
  <c r="D374" i="8"/>
  <c r="H374" i="8" s="1"/>
  <c r="W374" i="8" s="1"/>
  <c r="D373" i="8"/>
  <c r="H373" i="8" s="1"/>
  <c r="AA373" i="8" s="1"/>
  <c r="D372" i="8"/>
  <c r="H372" i="8" s="1"/>
  <c r="P372" i="8" s="1"/>
  <c r="D371" i="8"/>
  <c r="H371" i="8" s="1"/>
  <c r="D370" i="8"/>
  <c r="H370" i="8" s="1"/>
  <c r="AA370" i="8" s="1"/>
  <c r="D369" i="8"/>
  <c r="H369" i="8" s="1"/>
  <c r="D368" i="8"/>
  <c r="H368" i="8" s="1"/>
  <c r="D367" i="8"/>
  <c r="H367" i="8" s="1"/>
  <c r="P367" i="8" s="1"/>
  <c r="D366" i="8"/>
  <c r="H366" i="8" s="1"/>
  <c r="P366" i="8" s="1"/>
  <c r="AA366" i="8" s="1"/>
  <c r="D365" i="8"/>
  <c r="H365" i="8" s="1"/>
  <c r="D364" i="8"/>
  <c r="H364" i="8" s="1"/>
  <c r="D363" i="8"/>
  <c r="H363" i="8" s="1"/>
  <c r="D362" i="8"/>
  <c r="H362" i="8" s="1"/>
  <c r="D361" i="8"/>
  <c r="H361" i="8" s="1"/>
  <c r="AA361" i="8" s="1"/>
  <c r="D359" i="8"/>
  <c r="H359" i="8" s="1"/>
  <c r="D358" i="8"/>
  <c r="H358" i="8" s="1"/>
  <c r="D357" i="8"/>
  <c r="H357" i="8" s="1"/>
  <c r="P357" i="8" s="1"/>
  <c r="D356" i="8"/>
  <c r="H356" i="8" s="1"/>
  <c r="P356" i="8" s="1"/>
  <c r="D355" i="8"/>
  <c r="H355" i="8" s="1"/>
  <c r="AA355" i="8" s="1"/>
  <c r="D354" i="8"/>
  <c r="H354" i="8" s="1"/>
  <c r="P354" i="8" s="1"/>
  <c r="D353" i="8"/>
  <c r="H353" i="8" s="1"/>
  <c r="P353" i="8" s="1"/>
  <c r="D352" i="8"/>
  <c r="H352" i="8" s="1"/>
  <c r="AA352" i="8" s="1"/>
  <c r="D351" i="8"/>
  <c r="H351" i="8" s="1"/>
  <c r="P351" i="8" s="1"/>
  <c r="D350" i="8"/>
  <c r="H350" i="8" s="1"/>
  <c r="D349" i="8"/>
  <c r="H349" i="8" s="1"/>
  <c r="D348" i="8"/>
  <c r="H348" i="8" s="1"/>
  <c r="D347" i="8"/>
  <c r="H347" i="8" s="1"/>
  <c r="D346" i="8"/>
  <c r="H346" i="8" s="1"/>
  <c r="P346" i="8" s="1"/>
  <c r="AA346" i="8" s="1"/>
  <c r="D345" i="8"/>
  <c r="H345" i="8" s="1"/>
  <c r="D344" i="8"/>
  <c r="H344" i="8" s="1"/>
  <c r="P344" i="8" s="1"/>
  <c r="D343" i="8"/>
  <c r="H343" i="8" s="1"/>
  <c r="AA343" i="8" s="1"/>
  <c r="D342" i="8"/>
  <c r="H342" i="8" s="1"/>
  <c r="AA342" i="8" s="1"/>
  <c r="D341" i="8"/>
  <c r="H341" i="8" s="1"/>
  <c r="D339" i="8"/>
  <c r="H339" i="8" s="1"/>
  <c r="D338" i="8"/>
  <c r="H338" i="8" s="1"/>
  <c r="D337" i="8"/>
  <c r="H337" i="8" s="1"/>
  <c r="AA337" i="8" s="1"/>
  <c r="D336" i="8"/>
  <c r="H336" i="8" s="1"/>
  <c r="D335" i="8"/>
  <c r="H335" i="8" s="1"/>
  <c r="D334" i="8"/>
  <c r="H334" i="8" s="1"/>
  <c r="D333" i="8"/>
  <c r="H333" i="8" s="1"/>
  <c r="D332" i="8"/>
  <c r="H332" i="8" s="1"/>
  <c r="D331" i="8"/>
  <c r="H331" i="8" s="1"/>
  <c r="D330" i="8"/>
  <c r="H330" i="8" s="1"/>
  <c r="P330" i="8" s="1"/>
  <c r="AA330" i="8" s="1"/>
  <c r="D329" i="8"/>
  <c r="H329" i="8" s="1"/>
  <c r="P329" i="8" s="1"/>
  <c r="D328" i="8"/>
  <c r="H328" i="8" s="1"/>
  <c r="AA328" i="8" s="1"/>
  <c r="D327" i="8"/>
  <c r="H327" i="8" s="1"/>
  <c r="D326" i="8"/>
  <c r="H326" i="8" s="1"/>
  <c r="D325" i="8"/>
  <c r="H325" i="8" s="1"/>
  <c r="P325" i="8" s="1"/>
  <c r="D324" i="8"/>
  <c r="H324" i="8" s="1"/>
  <c r="D323" i="8"/>
  <c r="H323" i="8" s="1"/>
  <c r="AA323" i="8" s="1"/>
  <c r="D322" i="8"/>
  <c r="H322" i="8" s="1"/>
  <c r="D321" i="8"/>
  <c r="H321" i="8" s="1"/>
  <c r="AA321" i="8" s="1"/>
  <c r="D320" i="8"/>
  <c r="H320" i="8" s="1"/>
  <c r="D319" i="8"/>
  <c r="H319" i="8" s="1"/>
  <c r="AA319" i="8" s="1"/>
  <c r="D318" i="8"/>
  <c r="H318" i="8" s="1"/>
  <c r="D317" i="8"/>
  <c r="H317" i="8" s="1"/>
  <c r="S317" i="8" s="1"/>
  <c r="D316" i="8"/>
  <c r="H316" i="8" s="1"/>
  <c r="D315" i="8"/>
  <c r="H315" i="8" s="1"/>
  <c r="D314" i="8"/>
  <c r="H314" i="8" s="1"/>
  <c r="P314" i="8" s="1"/>
  <c r="D313" i="8"/>
  <c r="H313" i="8" s="1"/>
  <c r="D312" i="8"/>
  <c r="H312" i="8" s="1"/>
  <c r="D311" i="8"/>
  <c r="H311" i="8" s="1"/>
  <c r="AA311" i="8" s="1"/>
  <c r="D310" i="8"/>
  <c r="H310" i="8" s="1"/>
  <c r="P310" i="8" s="1"/>
  <c r="AA310" i="8" s="1"/>
  <c r="D309" i="8"/>
  <c r="H309" i="8" s="1"/>
  <c r="D308" i="8"/>
  <c r="H308" i="8" s="1"/>
  <c r="S308" i="8" s="1"/>
  <c r="D307" i="8"/>
  <c r="H307" i="8" s="1"/>
  <c r="D306" i="8"/>
  <c r="H306" i="8" s="1"/>
  <c r="D305" i="8"/>
  <c r="H305" i="8" s="1"/>
  <c r="S305" i="8" s="1"/>
  <c r="AA305" i="8" s="1"/>
  <c r="D304" i="8"/>
  <c r="H304" i="8" s="1"/>
  <c r="S304" i="8" s="1"/>
  <c r="AA304" i="8" s="1"/>
  <c r="D303" i="8"/>
  <c r="H303" i="8" s="1"/>
  <c r="D302" i="8"/>
  <c r="H302" i="8" s="1"/>
  <c r="AA302" i="8" s="1"/>
  <c r="D301" i="8"/>
  <c r="H301" i="8" s="1"/>
  <c r="D300" i="8"/>
  <c r="H300" i="8" s="1"/>
  <c r="S300" i="8" s="1"/>
  <c r="AA300" i="8" s="1"/>
  <c r="D299" i="8"/>
  <c r="H299" i="8" s="1"/>
  <c r="AA299" i="8" s="1"/>
  <c r="D298" i="8"/>
  <c r="H298" i="8" s="1"/>
  <c r="M298" i="8" s="1"/>
  <c r="D297" i="8"/>
  <c r="H297" i="8" s="1"/>
  <c r="AA297" i="8" s="1"/>
  <c r="D296" i="8"/>
  <c r="H296" i="8" s="1"/>
  <c r="AA296" i="8" s="1"/>
  <c r="D295" i="8"/>
  <c r="H295" i="8" s="1"/>
  <c r="D294" i="8"/>
  <c r="H294" i="8" s="1"/>
  <c r="D293" i="8"/>
  <c r="H293" i="8" s="1"/>
  <c r="S293" i="8" s="1"/>
  <c r="AA293" i="8" s="1"/>
  <c r="D292" i="8"/>
  <c r="H292" i="8" s="1"/>
  <c r="D291" i="8"/>
  <c r="H291" i="8" s="1"/>
  <c r="D290" i="8"/>
  <c r="H290" i="8" s="1"/>
  <c r="S290" i="8" s="1"/>
  <c r="D289" i="8"/>
  <c r="H289" i="8" s="1"/>
  <c r="D288" i="8"/>
  <c r="H288" i="8" s="1"/>
  <c r="AA288" i="8" s="1"/>
  <c r="D287" i="8"/>
  <c r="H287" i="8" s="1"/>
  <c r="M287" i="8" s="1"/>
  <c r="D286" i="8"/>
  <c r="H286" i="8" s="1"/>
  <c r="D285" i="8"/>
  <c r="H285" i="8" s="1"/>
  <c r="D284" i="8"/>
  <c r="H284" i="8" s="1"/>
  <c r="AA284" i="8" s="1"/>
  <c r="D283" i="8"/>
  <c r="H283" i="8" s="1"/>
  <c r="D282" i="8"/>
  <c r="H282" i="8" s="1"/>
  <c r="P282" i="8" s="1"/>
  <c r="AA282" i="8" s="1"/>
  <c r="D281" i="8"/>
  <c r="H281" i="8" s="1"/>
  <c r="D280" i="8"/>
  <c r="H280" i="8" s="1"/>
  <c r="AA280" i="8" s="1"/>
  <c r="D279" i="8"/>
  <c r="H279" i="8" s="1"/>
  <c r="AA279" i="8" s="1"/>
  <c r="D278" i="8"/>
  <c r="H278" i="8" s="1"/>
  <c r="AA278" i="8" s="1"/>
  <c r="D277" i="8"/>
  <c r="H277" i="8" s="1"/>
  <c r="AA277" i="8" s="1"/>
  <c r="D276" i="8"/>
  <c r="H276" i="8" s="1"/>
  <c r="AA276" i="8" s="1"/>
  <c r="D274" i="8"/>
  <c r="E274" i="8" s="1"/>
  <c r="H274" i="8" s="1"/>
  <c r="AA274" i="8" s="1"/>
  <c r="D273" i="8"/>
  <c r="D272" i="8"/>
  <c r="H272" i="8" s="1"/>
  <c r="AA272" i="8" s="1"/>
  <c r="D271" i="8"/>
  <c r="H271" i="8" s="1"/>
  <c r="AA271" i="8" s="1"/>
  <c r="D270" i="8"/>
  <c r="H270" i="8" s="1"/>
  <c r="M270" i="8" s="1"/>
  <c r="D269" i="8"/>
  <c r="H269" i="8" s="1"/>
  <c r="D268" i="8"/>
  <c r="H268" i="8" s="1"/>
  <c r="AA268" i="8" s="1"/>
  <c r="D267" i="8"/>
  <c r="H267" i="8" s="1"/>
  <c r="D266" i="8"/>
  <c r="H266" i="8" s="1"/>
  <c r="M266" i="8" s="1"/>
  <c r="D265" i="8"/>
  <c r="H265" i="8" s="1"/>
  <c r="AA265" i="8" s="1"/>
  <c r="D264" i="8"/>
  <c r="H264" i="8" s="1"/>
  <c r="AA264" i="8" s="1"/>
  <c r="D263" i="8"/>
  <c r="H263" i="8" s="1"/>
  <c r="AA263" i="8" s="1"/>
  <c r="D262" i="8"/>
  <c r="H262" i="8" s="1"/>
  <c r="AA262" i="8" s="1"/>
  <c r="D261" i="8"/>
  <c r="H261" i="8" s="1"/>
  <c r="AA261" i="8" s="1"/>
  <c r="D260" i="8"/>
  <c r="E260" i="8" s="1"/>
  <c r="D259" i="8"/>
  <c r="H259" i="8" s="1"/>
  <c r="D258" i="8"/>
  <c r="H258" i="8" s="1"/>
  <c r="AA258" i="8" s="1"/>
  <c r="D257" i="8"/>
  <c r="D256" i="8"/>
  <c r="H256" i="8" s="1"/>
  <c r="D255" i="8"/>
  <c r="H255" i="8" s="1"/>
  <c r="AA255" i="8" s="1"/>
  <c r="D254" i="8"/>
  <c r="H254" i="8" s="1"/>
  <c r="R254" i="8" s="1"/>
  <c r="D253" i="8"/>
  <c r="H253" i="8" s="1"/>
  <c r="T253" i="8" s="1"/>
  <c r="D252" i="8"/>
  <c r="H252" i="8" s="1"/>
  <c r="D251" i="8"/>
  <c r="H251" i="8" s="1"/>
  <c r="D250" i="8"/>
  <c r="H250" i="8" s="1"/>
  <c r="D249" i="8"/>
  <c r="H249" i="8" s="1"/>
  <c r="T249" i="8" s="1"/>
  <c r="D248" i="8"/>
  <c r="H248" i="8" s="1"/>
  <c r="AA248" i="8" s="1"/>
  <c r="D247" i="8"/>
  <c r="H247" i="8" s="1"/>
  <c r="T247" i="8" s="1"/>
  <c r="AA247" i="8" s="1"/>
  <c r="D246" i="8"/>
  <c r="H246" i="8" s="1"/>
  <c r="AA246" i="8" s="1"/>
  <c r="D245" i="8"/>
  <c r="H245" i="8" s="1"/>
  <c r="D244" i="8"/>
  <c r="H244" i="8" s="1"/>
  <c r="D243" i="8"/>
  <c r="H243" i="8" s="1"/>
  <c r="D242" i="8"/>
  <c r="H242" i="8" s="1"/>
  <c r="AA242" i="8" s="1"/>
  <c r="D241" i="8"/>
  <c r="H241" i="8" s="1"/>
  <c r="AA241" i="8" s="1"/>
  <c r="D240" i="8"/>
  <c r="H240" i="8" s="1"/>
  <c r="T240" i="8" s="1"/>
  <c r="D239" i="8"/>
  <c r="H239" i="8" s="1"/>
  <c r="D238" i="8"/>
  <c r="H238" i="8" s="1"/>
  <c r="AA238" i="8" s="1"/>
  <c r="D237" i="8"/>
  <c r="H237" i="8" s="1"/>
  <c r="AA237" i="8" s="1"/>
  <c r="D236" i="8"/>
  <c r="H236" i="8" s="1"/>
  <c r="D235" i="8"/>
  <c r="H235" i="8" s="1"/>
  <c r="T235" i="8" s="1"/>
  <c r="AA235" i="8" s="1"/>
  <c r="D234" i="8"/>
  <c r="H234" i="8" s="1"/>
  <c r="AA234" i="8" s="1"/>
  <c r="D233" i="8"/>
  <c r="H233" i="8" s="1"/>
  <c r="AA233" i="8" s="1"/>
  <c r="D232" i="8"/>
  <c r="H232" i="8" s="1"/>
  <c r="D231" i="8"/>
  <c r="H231" i="8" s="1"/>
  <c r="T231" i="8" s="1"/>
  <c r="D230" i="8"/>
  <c r="H230" i="8" s="1"/>
  <c r="D229" i="8"/>
  <c r="H229" i="8" s="1"/>
  <c r="P229" i="8" s="1"/>
  <c r="D228" i="8"/>
  <c r="H228" i="8" s="1"/>
  <c r="P228" i="8" s="1"/>
  <c r="D227" i="8"/>
  <c r="H227" i="8" s="1"/>
  <c r="D226" i="8"/>
  <c r="H226" i="8" s="1"/>
  <c r="T226" i="8" s="1"/>
  <c r="D225" i="8"/>
  <c r="H225" i="8" s="1"/>
  <c r="D224" i="8"/>
  <c r="H224" i="8" s="1"/>
  <c r="D223" i="8"/>
  <c r="H223" i="8" s="1"/>
  <c r="D222" i="8"/>
  <c r="H222" i="8" s="1"/>
  <c r="D221" i="8"/>
  <c r="H221" i="8" s="1"/>
  <c r="D220" i="8"/>
  <c r="H220" i="8" s="1"/>
  <c r="D219" i="8"/>
  <c r="H219" i="8" s="1"/>
  <c r="AA219" i="8" s="1"/>
  <c r="D218" i="8"/>
  <c r="H218" i="8" s="1"/>
  <c r="D217" i="8"/>
  <c r="H217" i="8" s="1"/>
  <c r="D216" i="8"/>
  <c r="H216" i="8" s="1"/>
  <c r="AA216" i="8" s="1"/>
  <c r="D215" i="8"/>
  <c r="H215" i="8" s="1"/>
  <c r="D214" i="8"/>
  <c r="H214" i="8" s="1"/>
  <c r="T214" i="8" s="1"/>
  <c r="D213" i="8"/>
  <c r="H213" i="8" s="1"/>
  <c r="D212" i="8"/>
  <c r="H212" i="8" s="1"/>
  <c r="D211" i="8"/>
  <c r="H211" i="8" s="1"/>
  <c r="D210" i="8"/>
  <c r="H210" i="8" s="1"/>
  <c r="D209" i="8"/>
  <c r="H209" i="8" s="1"/>
  <c r="AA209" i="8" s="1"/>
  <c r="D208" i="8"/>
  <c r="H208" i="8" s="1"/>
  <c r="D207" i="8"/>
  <c r="H207" i="8" s="1"/>
  <c r="P207" i="8" s="1"/>
  <c r="AA207" i="8" s="1"/>
  <c r="D206" i="8"/>
  <c r="H206" i="8" s="1"/>
  <c r="D205" i="8"/>
  <c r="H205" i="8" s="1"/>
  <c r="D204" i="8"/>
  <c r="H204" i="8" s="1"/>
  <c r="AA204" i="8" s="1"/>
  <c r="D202" i="8"/>
  <c r="H202" i="8" s="1"/>
  <c r="D201" i="8"/>
  <c r="H201" i="8" s="1"/>
  <c r="P201" i="8" s="1"/>
  <c r="AA201" i="8" s="1"/>
  <c r="D200" i="8"/>
  <c r="H200" i="8" s="1"/>
  <c r="AA200" i="8" s="1"/>
  <c r="D199" i="8"/>
  <c r="H199" i="8" s="1"/>
  <c r="AA199" i="8" s="1"/>
  <c r="D198" i="8"/>
  <c r="H198" i="8" s="1"/>
  <c r="D197" i="8"/>
  <c r="H197" i="8" s="1"/>
  <c r="D196" i="8"/>
  <c r="H196" i="8" s="1"/>
  <c r="AA196" i="8" s="1"/>
  <c r="D195" i="8"/>
  <c r="H195" i="8" s="1"/>
  <c r="D194" i="8"/>
  <c r="H194" i="8" s="1"/>
  <c r="D193" i="8"/>
  <c r="H193" i="8" s="1"/>
  <c r="D192" i="8"/>
  <c r="H192" i="8" s="1"/>
  <c r="AA192" i="8" s="1"/>
  <c r="D191" i="8"/>
  <c r="H191" i="8" s="1"/>
  <c r="AA191" i="8" s="1"/>
  <c r="D190" i="8"/>
  <c r="H190" i="8" s="1"/>
  <c r="D189" i="8"/>
  <c r="H189" i="8" s="1"/>
  <c r="P189" i="8" s="1"/>
  <c r="AA189" i="8" s="1"/>
  <c r="D188" i="8"/>
  <c r="H188" i="8" s="1"/>
  <c r="AA188" i="8" s="1"/>
  <c r="D187" i="8"/>
  <c r="H187" i="8" s="1"/>
  <c r="D185" i="8"/>
  <c r="H185" i="8" s="1"/>
  <c r="D184" i="8"/>
  <c r="H184" i="8" s="1"/>
  <c r="D183" i="8"/>
  <c r="H183" i="8" s="1"/>
  <c r="AA183" i="8" s="1"/>
  <c r="D182" i="8"/>
  <c r="H182" i="8" s="1"/>
  <c r="AA182" i="8" s="1"/>
  <c r="D181" i="8"/>
  <c r="H181" i="8" s="1"/>
  <c r="P181" i="8" s="1"/>
  <c r="AA181" i="8" s="1"/>
  <c r="D180" i="8"/>
  <c r="H180" i="8" s="1"/>
  <c r="D179" i="8"/>
  <c r="H179" i="8" s="1"/>
  <c r="AA179" i="8" s="1"/>
  <c r="D178" i="8"/>
  <c r="H178" i="8" s="1"/>
  <c r="AA178" i="8" s="1"/>
  <c r="D177" i="8"/>
  <c r="H177" i="8" s="1"/>
  <c r="D176" i="8"/>
  <c r="H176" i="8" s="1"/>
  <c r="D175" i="8"/>
  <c r="H175" i="8" s="1"/>
  <c r="AA175" i="8" s="1"/>
  <c r="D174" i="8"/>
  <c r="H174" i="8" s="1"/>
  <c r="AA174" i="8" s="1"/>
  <c r="D173" i="8"/>
  <c r="H173" i="8" s="1"/>
  <c r="D172" i="8"/>
  <c r="H172" i="8" s="1"/>
  <c r="AA172" i="8" s="1"/>
  <c r="D171" i="8"/>
  <c r="H171" i="8" s="1"/>
  <c r="D170" i="8"/>
  <c r="H170" i="8" s="1"/>
  <c r="AA170" i="8" s="1"/>
  <c r="D169" i="8"/>
  <c r="H169" i="8" s="1"/>
  <c r="D168" i="8"/>
  <c r="H168" i="8" s="1"/>
  <c r="D167" i="8"/>
  <c r="H167" i="8" s="1"/>
  <c r="AA167" i="8" s="1"/>
  <c r="D166" i="8"/>
  <c r="H166" i="8" s="1"/>
  <c r="AA166" i="8" s="1"/>
  <c r="D165" i="8"/>
  <c r="H165" i="8" s="1"/>
  <c r="AA165" i="8" s="1"/>
  <c r="D164" i="8"/>
  <c r="H164" i="8" s="1"/>
  <c r="D163" i="8"/>
  <c r="H163" i="8" s="1"/>
  <c r="M163" i="8" s="1"/>
  <c r="AA163" i="8" s="1"/>
  <c r="D161" i="8"/>
  <c r="H161" i="8" s="1"/>
  <c r="D160" i="8"/>
  <c r="H160" i="8" s="1"/>
  <c r="D159" i="8"/>
  <c r="H159" i="8" s="1"/>
  <c r="M159" i="8" s="1"/>
  <c r="AA159" i="8" s="1"/>
  <c r="D158" i="8"/>
  <c r="H158" i="8" s="1"/>
  <c r="D157" i="8"/>
  <c r="H157" i="8" s="1"/>
  <c r="D156" i="8"/>
  <c r="H156" i="8" s="1"/>
  <c r="AA156" i="8" s="1"/>
  <c r="D155" i="8"/>
  <c r="H155" i="8" s="1"/>
  <c r="D154" i="8"/>
  <c r="H154" i="8" s="1"/>
  <c r="AA154" i="8" s="1"/>
  <c r="D153" i="8"/>
  <c r="H153" i="8" s="1"/>
  <c r="AA153" i="8" s="1"/>
  <c r="D152" i="8"/>
  <c r="H152" i="8" s="1"/>
  <c r="M152" i="8" s="1"/>
  <c r="AA152" i="8" s="1"/>
  <c r="D151" i="8"/>
  <c r="H151" i="8" s="1"/>
  <c r="D150" i="8"/>
  <c r="H150" i="8" s="1"/>
  <c r="AA150" i="8" s="1"/>
  <c r="D149" i="8"/>
  <c r="H149" i="8" s="1"/>
  <c r="D148" i="8"/>
  <c r="H148" i="8" s="1"/>
  <c r="AA148" i="8" s="1"/>
  <c r="D147" i="8"/>
  <c r="H147" i="8" s="1"/>
  <c r="P147" i="8" s="1"/>
  <c r="D146" i="8"/>
  <c r="H146" i="8" s="1"/>
  <c r="D145" i="8"/>
  <c r="H145" i="8" s="1"/>
  <c r="D144" i="8"/>
  <c r="H144" i="8" s="1"/>
  <c r="AA144" i="8" s="1"/>
  <c r="D143" i="8"/>
  <c r="H143" i="8" s="1"/>
  <c r="D142" i="8"/>
  <c r="H142" i="8" s="1"/>
  <c r="P142" i="8" s="1"/>
  <c r="D141" i="8"/>
  <c r="H141" i="8" s="1"/>
  <c r="AA141" i="8" s="1"/>
  <c r="D140" i="8"/>
  <c r="H140" i="8" s="1"/>
  <c r="M140" i="8" s="1"/>
  <c r="AA140" i="8" s="1"/>
  <c r="D139" i="8"/>
  <c r="H139" i="8" s="1"/>
  <c r="D138" i="8"/>
  <c r="H138" i="8" s="1"/>
  <c r="D137" i="8"/>
  <c r="H137" i="8" s="1"/>
  <c r="AA137" i="8" s="1"/>
  <c r="D136" i="8"/>
  <c r="H136" i="8" s="1"/>
  <c r="D135" i="8"/>
  <c r="H135" i="8" s="1"/>
  <c r="I135" i="8" s="1"/>
  <c r="AA135" i="8" s="1"/>
  <c r="D134" i="8"/>
  <c r="H134" i="8" s="1"/>
  <c r="D133" i="8"/>
  <c r="H133" i="8" s="1"/>
  <c r="AA133" i="8" s="1"/>
  <c r="D132" i="8"/>
  <c r="H132" i="8" s="1"/>
  <c r="D131" i="8"/>
  <c r="H131" i="8" s="1"/>
  <c r="D130" i="8"/>
  <c r="H130" i="8" s="1"/>
  <c r="AA130" i="8" s="1"/>
  <c r="D129" i="8"/>
  <c r="H129" i="8" s="1"/>
  <c r="AA129" i="8" s="1"/>
  <c r="D128" i="8"/>
  <c r="H128" i="8" s="1"/>
  <c r="P128" i="8" s="1"/>
  <c r="AA128" i="8" s="1"/>
  <c r="D127" i="8"/>
  <c r="H127" i="8" s="1"/>
  <c r="AA127" i="8" s="1"/>
  <c r="D126" i="8"/>
  <c r="H126" i="8" s="1"/>
  <c r="AA126" i="8" s="1"/>
  <c r="D125" i="8"/>
  <c r="H125" i="8" s="1"/>
  <c r="D124" i="8"/>
  <c r="H124" i="8" s="1"/>
  <c r="AA124" i="8" s="1"/>
  <c r="D123" i="8"/>
  <c r="H123" i="8" s="1"/>
  <c r="D122" i="8"/>
  <c r="H122" i="8" s="1"/>
  <c r="D119" i="8"/>
  <c r="H119" i="8" s="1"/>
  <c r="P119" i="8" s="1"/>
  <c r="AA119" i="8" s="1"/>
  <c r="D118" i="8"/>
  <c r="H118" i="8" s="1"/>
  <c r="D117" i="8"/>
  <c r="H117" i="8" s="1"/>
  <c r="D116" i="8"/>
  <c r="H116" i="8" s="1"/>
  <c r="D115" i="8"/>
  <c r="H115" i="8" s="1"/>
  <c r="AA115" i="8" s="1"/>
  <c r="D114" i="8"/>
  <c r="H114" i="8" s="1"/>
  <c r="P114" i="8" s="1"/>
  <c r="AA114" i="8" s="1"/>
  <c r="D113" i="8"/>
  <c r="H113" i="8" s="1"/>
  <c r="D112" i="8"/>
  <c r="H112" i="8" s="1"/>
  <c r="D111" i="8"/>
  <c r="H111" i="8" s="1"/>
  <c r="AA111" i="8" s="1"/>
  <c r="D110" i="8"/>
  <c r="H110" i="8" s="1"/>
  <c r="D109" i="8"/>
  <c r="H109" i="8" s="1"/>
  <c r="S109" i="8" s="1"/>
  <c r="AA109" i="8" s="1"/>
  <c r="D108" i="8"/>
  <c r="H108" i="8" s="1"/>
  <c r="AA108" i="8" s="1"/>
  <c r="D107" i="8"/>
  <c r="H107" i="8" s="1"/>
  <c r="S107" i="8" s="1"/>
  <c r="AA107" i="8" s="1"/>
  <c r="D106" i="8"/>
  <c r="H106" i="8" s="1"/>
  <c r="D105" i="8"/>
  <c r="H105" i="8" s="1"/>
  <c r="D104" i="8"/>
  <c r="H104" i="8" s="1"/>
  <c r="S104" i="8" s="1"/>
  <c r="AA104" i="8" s="1"/>
  <c r="D103" i="8"/>
  <c r="H103" i="8" s="1"/>
  <c r="D102" i="8"/>
  <c r="H102" i="8" s="1"/>
  <c r="S102" i="8" s="1"/>
  <c r="D101" i="8"/>
  <c r="H101" i="8" s="1"/>
  <c r="D100" i="8"/>
  <c r="H100" i="8" s="1"/>
  <c r="AA100" i="8" s="1"/>
  <c r="D99" i="8"/>
  <c r="H99" i="8" s="1"/>
  <c r="AA99" i="8" s="1"/>
  <c r="D98" i="8"/>
  <c r="H98" i="8" s="1"/>
  <c r="D97" i="8"/>
  <c r="H97" i="8" s="1"/>
  <c r="D96" i="8"/>
  <c r="H96" i="8" s="1"/>
  <c r="D95" i="8"/>
  <c r="H95" i="8" s="1"/>
  <c r="D94" i="8"/>
  <c r="H94" i="8" s="1"/>
  <c r="AA94" i="8" s="1"/>
  <c r="D93" i="8"/>
  <c r="H93" i="8" s="1"/>
  <c r="AA93" i="8" s="1"/>
  <c r="D92" i="8"/>
  <c r="H92" i="8" s="1"/>
  <c r="P92" i="8" s="1"/>
  <c r="AA92" i="8" s="1"/>
  <c r="D90" i="8"/>
  <c r="H90" i="8" s="1"/>
  <c r="D89" i="8"/>
  <c r="H89" i="8" s="1"/>
  <c r="D88" i="8"/>
  <c r="H88" i="8" s="1"/>
  <c r="AA88" i="8" s="1"/>
  <c r="D87" i="8"/>
  <c r="H87" i="8" s="1"/>
  <c r="D86" i="8"/>
  <c r="H86" i="8" s="1"/>
  <c r="P86" i="8" s="1"/>
  <c r="AA86" i="8" s="1"/>
  <c r="D85" i="8"/>
  <c r="H85" i="8" s="1"/>
  <c r="D84" i="8"/>
  <c r="H84" i="8" s="1"/>
  <c r="AA84" i="8" s="1"/>
  <c r="D83" i="8"/>
  <c r="H83" i="8" s="1"/>
  <c r="D82" i="8"/>
  <c r="H82" i="8" s="1"/>
  <c r="D81" i="8"/>
  <c r="H81" i="8" s="1"/>
  <c r="P81" i="8" s="1"/>
  <c r="AA81" i="8" s="1"/>
  <c r="D80" i="8"/>
  <c r="H80" i="8" s="1"/>
  <c r="D79" i="8"/>
  <c r="H79" i="8" s="1"/>
  <c r="D78" i="8"/>
  <c r="H78" i="8" s="1"/>
  <c r="P78" i="8" s="1"/>
  <c r="D77" i="8"/>
  <c r="H77" i="8" s="1"/>
  <c r="D76" i="8"/>
  <c r="H76" i="8" s="1"/>
  <c r="D75" i="8"/>
  <c r="H75" i="8" s="1"/>
  <c r="AA75" i="8" s="1"/>
  <c r="D74" i="8"/>
  <c r="H74" i="8" s="1"/>
  <c r="S74" i="8" s="1"/>
  <c r="AA74" i="8" s="1"/>
  <c r="D73" i="8"/>
  <c r="H73" i="8" s="1"/>
  <c r="AA73" i="8" s="1"/>
  <c r="D72" i="8"/>
  <c r="H72" i="8" s="1"/>
  <c r="D71" i="8"/>
  <c r="H71" i="8" s="1"/>
  <c r="S71" i="8" s="1"/>
  <c r="AA71" i="8" s="1"/>
  <c r="D70" i="8"/>
  <c r="H70" i="8" s="1"/>
  <c r="D69" i="8"/>
  <c r="H69" i="8" s="1"/>
  <c r="AA69" i="8" s="1"/>
  <c r="D68" i="8"/>
  <c r="H68" i="8" s="1"/>
  <c r="D67" i="8"/>
  <c r="H67" i="8" s="1"/>
  <c r="D66" i="8"/>
  <c r="H66" i="8" s="1"/>
  <c r="S66" i="8" s="1"/>
  <c r="AA66" i="8" s="1"/>
  <c r="D65" i="8"/>
  <c r="H65" i="8" s="1"/>
  <c r="AA65" i="8" s="1"/>
  <c r="D64" i="8"/>
  <c r="H64" i="8" s="1"/>
  <c r="D63" i="8"/>
  <c r="H63" i="8" s="1"/>
  <c r="D62" i="8"/>
  <c r="H62" i="8" s="1"/>
  <c r="D61" i="8"/>
  <c r="H61" i="8" s="1"/>
  <c r="P61" i="8" s="1"/>
  <c r="AA61" i="8" s="1"/>
  <c r="D60" i="8"/>
  <c r="H60" i="8" s="1"/>
  <c r="D59" i="8"/>
  <c r="H59" i="8" s="1"/>
  <c r="S59" i="8" s="1"/>
  <c r="D58" i="8"/>
  <c r="H58" i="8" s="1"/>
  <c r="D57" i="8"/>
  <c r="H57" i="8" s="1"/>
  <c r="D56" i="8"/>
  <c r="H56" i="8" s="1"/>
  <c r="AA56" i="8" s="1"/>
  <c r="D55" i="8"/>
  <c r="H55" i="8" s="1"/>
  <c r="D54" i="8"/>
  <c r="H54" i="8" s="1"/>
  <c r="D53" i="8"/>
  <c r="H53" i="8" s="1"/>
  <c r="AA53" i="8" s="1"/>
  <c r="D52" i="8"/>
  <c r="H52" i="8" s="1"/>
  <c r="D51" i="8"/>
  <c r="H51" i="8" s="1"/>
  <c r="AA51" i="8" s="1"/>
  <c r="D50" i="8"/>
  <c r="H50" i="8" s="1"/>
  <c r="AA50" i="8" s="1"/>
  <c r="D49" i="8"/>
  <c r="H49" i="8" s="1"/>
  <c r="AA49" i="8" s="1"/>
  <c r="D48" i="8"/>
  <c r="H48" i="8" s="1"/>
  <c r="D47" i="8"/>
  <c r="H47" i="8" s="1"/>
  <c r="D46" i="8"/>
  <c r="H46" i="8" s="1"/>
  <c r="D45" i="8"/>
  <c r="H45" i="8" s="1"/>
  <c r="D44" i="8"/>
  <c r="H44" i="8" s="1"/>
  <c r="AA44" i="8" s="1"/>
  <c r="D43" i="8"/>
  <c r="H43" i="8" s="1"/>
  <c r="D42" i="8"/>
  <c r="H42" i="8" s="1"/>
  <c r="D41" i="8"/>
  <c r="H41" i="8" s="1"/>
  <c r="AA41" i="8" s="1"/>
  <c r="D40" i="8"/>
  <c r="H40" i="8" s="1"/>
  <c r="D39" i="8"/>
  <c r="H39" i="8" s="1"/>
  <c r="D38" i="8"/>
  <c r="H38" i="8" s="1"/>
  <c r="AA38" i="8" s="1"/>
  <c r="D37" i="8"/>
  <c r="H37" i="8" s="1"/>
  <c r="AA37" i="8" s="1"/>
  <c r="D36" i="8"/>
  <c r="H36" i="8" s="1"/>
  <c r="D35" i="8"/>
  <c r="H35" i="8" s="1"/>
  <c r="AA35" i="8" s="1"/>
  <c r="D34" i="8"/>
  <c r="H34" i="8" s="1"/>
  <c r="D33" i="8"/>
  <c r="H33" i="8" s="1"/>
  <c r="D32" i="8"/>
  <c r="H32" i="8" s="1"/>
  <c r="AA32" i="8" s="1"/>
  <c r="D31" i="8"/>
  <c r="H31" i="8" s="1"/>
  <c r="AA31" i="8" s="1"/>
  <c r="D30" i="8"/>
  <c r="H30" i="8" s="1"/>
  <c r="AA30" i="8" s="1"/>
  <c r="D27" i="8"/>
  <c r="H27" i="8" s="1"/>
  <c r="D26" i="8"/>
  <c r="H26" i="8" s="1"/>
  <c r="AA26" i="8" s="1"/>
  <c r="D25" i="8"/>
  <c r="H25" i="8" s="1"/>
  <c r="D24" i="8"/>
  <c r="H24" i="8" s="1"/>
  <c r="D22" i="8"/>
  <c r="H22" i="8" s="1"/>
  <c r="AA22" i="8" s="1"/>
  <c r="D21" i="8"/>
  <c r="H21" i="8" s="1"/>
  <c r="D20" i="8"/>
  <c r="H20" i="8" s="1"/>
  <c r="W20" i="8" s="1"/>
  <c r="D19" i="8"/>
  <c r="H19" i="8" s="1"/>
  <c r="D18" i="8"/>
  <c r="H18" i="8" s="1"/>
  <c r="D17" i="8"/>
  <c r="H17" i="8" s="1"/>
  <c r="D16" i="8"/>
  <c r="H16" i="8" s="1"/>
  <c r="D15" i="8"/>
  <c r="H15" i="8" s="1"/>
  <c r="D14" i="8"/>
  <c r="H14" i="8" s="1"/>
  <c r="D13" i="8"/>
  <c r="H13" i="8" s="1"/>
  <c r="D12" i="8"/>
  <c r="H12" i="8" s="1"/>
  <c r="W12" i="8" s="1"/>
  <c r="AA12" i="8" s="1"/>
  <c r="D11" i="8"/>
  <c r="H11" i="8" s="1"/>
  <c r="AA11" i="8" s="1"/>
  <c r="D10" i="8"/>
  <c r="H10" i="8" s="1"/>
  <c r="AA10" i="8" s="1"/>
  <c r="D9" i="8"/>
  <c r="H9" i="8" s="1"/>
  <c r="AA9" i="8" s="1"/>
  <c r="D8" i="8"/>
  <c r="H8" i="8" s="1"/>
  <c r="AA8" i="8" s="1"/>
  <c r="D7" i="8"/>
  <c r="H7" i="8" s="1"/>
  <c r="W7" i="8" s="1"/>
  <c r="D5" i="8"/>
  <c r="H5" i="8" s="1"/>
  <c r="AA5" i="8" s="1"/>
  <c r="D4" i="8"/>
  <c r="D6" i="8"/>
  <c r="H6" i="8" s="1"/>
  <c r="X843" i="8"/>
  <c r="V843" i="8"/>
  <c r="U843" i="8"/>
  <c r="Q843" i="8"/>
  <c r="O843" i="8"/>
  <c r="N843" i="8"/>
  <c r="L843" i="8"/>
  <c r="K843" i="8"/>
  <c r="G843" i="8"/>
  <c r="B2" i="8" s="1"/>
  <c r="H841" i="8"/>
  <c r="A841" i="8"/>
  <c r="A840" i="8"/>
  <c r="A839" i="8"/>
  <c r="A838" i="8"/>
  <c r="A837" i="8"/>
  <c r="A836" i="8"/>
  <c r="A835" i="8"/>
  <c r="A834" i="8"/>
  <c r="A833" i="8"/>
  <c r="A832" i="8"/>
  <c r="A831" i="8"/>
  <c r="A830" i="8"/>
  <c r="A829" i="8"/>
  <c r="A828" i="8"/>
  <c r="A827" i="8"/>
  <c r="A826" i="8"/>
  <c r="A825" i="8"/>
  <c r="A824" i="8"/>
  <c r="A823" i="8"/>
  <c r="A822" i="8"/>
  <c r="A821" i="8"/>
  <c r="A820" i="8"/>
  <c r="A818" i="8"/>
  <c r="A817" i="8"/>
  <c r="A816" i="8"/>
  <c r="A815" i="8"/>
  <c r="A814" i="8"/>
  <c r="A813" i="8"/>
  <c r="A812" i="8"/>
  <c r="A811" i="8"/>
  <c r="A809" i="8"/>
  <c r="A808" i="8"/>
  <c r="A807" i="8"/>
  <c r="A806" i="8"/>
  <c r="A805" i="8"/>
  <c r="A804" i="8"/>
  <c r="A803" i="8"/>
  <c r="A802" i="8"/>
  <c r="A801" i="8"/>
  <c r="A800" i="8"/>
  <c r="A799" i="8"/>
  <c r="A798" i="8"/>
  <c r="A797" i="8"/>
  <c r="A796" i="8"/>
  <c r="A795" i="8"/>
  <c r="A794" i="8"/>
  <c r="A793" i="8"/>
  <c r="A792" i="8"/>
  <c r="A791" i="8"/>
  <c r="A790" i="8"/>
  <c r="A789" i="8"/>
  <c r="A788" i="8"/>
  <c r="A787" i="8"/>
  <c r="A786" i="8"/>
  <c r="A785" i="8"/>
  <c r="A784" i="8"/>
  <c r="A783" i="8"/>
  <c r="A782" i="8"/>
  <c r="A781" i="8"/>
  <c r="A780" i="8"/>
  <c r="A779" i="8"/>
  <c r="A778" i="8"/>
  <c r="A777" i="8"/>
  <c r="A776" i="8"/>
  <c r="A775" i="8"/>
  <c r="A774" i="8"/>
  <c r="A773" i="8"/>
  <c r="A772" i="8"/>
  <c r="A771" i="8"/>
  <c r="A770" i="8"/>
  <c r="A769" i="8"/>
  <c r="A768" i="8"/>
  <c r="A767" i="8"/>
  <c r="A766" i="8"/>
  <c r="A765" i="8"/>
  <c r="A764" i="8"/>
  <c r="A763" i="8"/>
  <c r="A762" i="8"/>
  <c r="A761" i="8"/>
  <c r="A760" i="8"/>
  <c r="A759" i="8"/>
  <c r="A758" i="8"/>
  <c r="A757" i="8"/>
  <c r="A756" i="8"/>
  <c r="A755" i="8"/>
  <c r="A754" i="8"/>
  <c r="A753" i="8"/>
  <c r="A752" i="8"/>
  <c r="A751" i="8"/>
  <c r="A750" i="8"/>
  <c r="A749" i="8"/>
  <c r="A748" i="8"/>
  <c r="A746" i="8"/>
  <c r="A745" i="8"/>
  <c r="A744" i="8"/>
  <c r="A743" i="8"/>
  <c r="A742" i="8"/>
  <c r="A741" i="8"/>
  <c r="A740" i="8"/>
  <c r="A739" i="8"/>
  <c r="A738" i="8"/>
  <c r="A737" i="8"/>
  <c r="A736" i="8"/>
  <c r="A734" i="8"/>
  <c r="A733" i="8"/>
  <c r="A732" i="8"/>
  <c r="A731" i="8"/>
  <c r="A729" i="8"/>
  <c r="A728" i="8"/>
  <c r="A727" i="8"/>
  <c r="A726" i="8"/>
  <c r="A725" i="8"/>
  <c r="A724" i="8"/>
  <c r="A723" i="8"/>
  <c r="A722" i="8"/>
  <c r="A721" i="8"/>
  <c r="A720" i="8"/>
  <c r="A719" i="8"/>
  <c r="A718" i="8"/>
  <c r="A717" i="8"/>
  <c r="A716" i="8"/>
  <c r="A715" i="8"/>
  <c r="A714" i="8"/>
  <c r="A711" i="8"/>
  <c r="A710" i="8"/>
  <c r="A709" i="8"/>
  <c r="A708" i="8"/>
  <c r="A707" i="8"/>
  <c r="A706" i="8"/>
  <c r="A705" i="8"/>
  <c r="A704" i="8"/>
  <c r="A703" i="8"/>
  <c r="A702" i="8"/>
  <c r="A701" i="8"/>
  <c r="A699" i="8"/>
  <c r="A698" i="8"/>
  <c r="A697" i="8"/>
  <c r="A696" i="8"/>
  <c r="A695" i="8"/>
  <c r="A694" i="8"/>
  <c r="A693" i="8"/>
  <c r="A692" i="8"/>
  <c r="A691" i="8"/>
  <c r="A688" i="8"/>
  <c r="A687" i="8"/>
  <c r="A686" i="8"/>
  <c r="A685" i="8"/>
  <c r="A684" i="8"/>
  <c r="A683" i="8"/>
  <c r="A682" i="8"/>
  <c r="A681" i="8"/>
  <c r="A680" i="8"/>
  <c r="A679" i="8"/>
  <c r="A678" i="8"/>
  <c r="A677" i="8"/>
  <c r="A676" i="8"/>
  <c r="A675" i="8"/>
  <c r="A674" i="8"/>
  <c r="A673" i="8"/>
  <c r="A672" i="8"/>
  <c r="A671" i="8"/>
  <c r="A670" i="8"/>
  <c r="A669" i="8"/>
  <c r="A668" i="8"/>
  <c r="A667" i="8"/>
  <c r="A666" i="8"/>
  <c r="A665" i="8"/>
  <c r="A664" i="8"/>
  <c r="A663" i="8"/>
  <c r="A662" i="8"/>
  <c r="A661" i="8"/>
  <c r="A659" i="8"/>
  <c r="A658" i="8"/>
  <c r="A657" i="8"/>
  <c r="A656" i="8"/>
  <c r="A655" i="8"/>
  <c r="A654" i="8"/>
  <c r="A653" i="8"/>
  <c r="A652" i="8"/>
  <c r="A651" i="8"/>
  <c r="A650" i="8"/>
  <c r="A649" i="8"/>
  <c r="A648" i="8"/>
  <c r="A647" i="8"/>
  <c r="A646" i="8"/>
  <c r="A645" i="8"/>
  <c r="A644" i="8"/>
  <c r="A643" i="8"/>
  <c r="A642" i="8"/>
  <c r="A641" i="8"/>
  <c r="A640" i="8"/>
  <c r="A639" i="8"/>
  <c r="A638" i="8"/>
  <c r="A637" i="8"/>
  <c r="A636" i="8"/>
  <c r="A635" i="8"/>
  <c r="A634" i="8"/>
  <c r="A633" i="8"/>
  <c r="A632" i="8"/>
  <c r="A631" i="8"/>
  <c r="A630" i="8"/>
  <c r="A629" i="8"/>
  <c r="A628" i="8"/>
  <c r="A627" i="8"/>
  <c r="A626" i="8"/>
  <c r="A625" i="8"/>
  <c r="A624" i="8"/>
  <c r="A623" i="8"/>
  <c r="A622" i="8"/>
  <c r="A621" i="8"/>
  <c r="A620" i="8"/>
  <c r="A619" i="8"/>
  <c r="A618" i="8"/>
  <c r="A617" i="8"/>
  <c r="A616" i="8"/>
  <c r="A615" i="8"/>
  <c r="A614" i="8"/>
  <c r="A613" i="8"/>
  <c r="A612" i="8"/>
  <c r="A611" i="8"/>
  <c r="A610" i="8"/>
  <c r="A609" i="8"/>
  <c r="A608" i="8"/>
  <c r="A607" i="8"/>
  <c r="A606" i="8"/>
  <c r="A605" i="8"/>
  <c r="A604" i="8"/>
  <c r="AA602" i="8"/>
  <c r="A602" i="8"/>
  <c r="A600" i="8"/>
  <c r="A599" i="8"/>
  <c r="A598" i="8"/>
  <c r="A597" i="8"/>
  <c r="A596" i="8"/>
  <c r="A595" i="8"/>
  <c r="A594" i="8"/>
  <c r="A593" i="8"/>
  <c r="A592" i="8"/>
  <c r="A591" i="8"/>
  <c r="A590" i="8"/>
  <c r="A589" i="8"/>
  <c r="A588" i="8"/>
  <c r="A587" i="8"/>
  <c r="A586" i="8"/>
  <c r="A585" i="8"/>
  <c r="A584" i="8"/>
  <c r="A583" i="8"/>
  <c r="A582" i="8"/>
  <c r="A581" i="8"/>
  <c r="A580" i="8"/>
  <c r="A579" i="8"/>
  <c r="A578" i="8"/>
  <c r="A577" i="8"/>
  <c r="A576" i="8"/>
  <c r="A575" i="8"/>
  <c r="A574" i="8"/>
  <c r="A573" i="8"/>
  <c r="A572" i="8"/>
  <c r="A571" i="8"/>
  <c r="A570" i="8"/>
  <c r="A569" i="8"/>
  <c r="A568" i="8"/>
  <c r="A567" i="8"/>
  <c r="A566" i="8"/>
  <c r="A565" i="8"/>
  <c r="A564" i="8"/>
  <c r="A563" i="8"/>
  <c r="A562" i="8"/>
  <c r="A561" i="8"/>
  <c r="A560" i="8"/>
  <c r="A559" i="8"/>
  <c r="A558" i="8"/>
  <c r="A556" i="8"/>
  <c r="A555" i="8"/>
  <c r="A554" i="8"/>
  <c r="A553" i="8"/>
  <c r="A552" i="8"/>
  <c r="A551" i="8"/>
  <c r="A550" i="8"/>
  <c r="A548" i="8"/>
  <c r="A547" i="8"/>
  <c r="A546" i="8"/>
  <c r="A545" i="8"/>
  <c r="A544" i="8"/>
  <c r="A543" i="8"/>
  <c r="A542" i="8"/>
  <c r="A541" i="8"/>
  <c r="A540" i="8"/>
  <c r="A539" i="8"/>
  <c r="A538" i="8"/>
  <c r="A537" i="8"/>
  <c r="A536" i="8"/>
  <c r="A535" i="8"/>
  <c r="A534" i="8"/>
  <c r="A533" i="8"/>
  <c r="A532" i="8"/>
  <c r="A531" i="8"/>
  <c r="A530" i="8"/>
  <c r="A529" i="8"/>
  <c r="A528" i="8"/>
  <c r="A526" i="8"/>
  <c r="A525" i="8"/>
  <c r="A524" i="8"/>
  <c r="A523" i="8"/>
  <c r="A522" i="8"/>
  <c r="A521" i="8"/>
  <c r="A520" i="8"/>
  <c r="A519" i="8"/>
  <c r="A518" i="8"/>
  <c r="A517" i="8"/>
  <c r="A516" i="8"/>
  <c r="A515" i="8"/>
  <c r="A514" i="8"/>
  <c r="A512" i="8"/>
  <c r="A511" i="8"/>
  <c r="A510" i="8"/>
  <c r="A509" i="8"/>
  <c r="A508" i="8"/>
  <c r="A507" i="8"/>
  <c r="A506" i="8"/>
  <c r="A505" i="8"/>
  <c r="A504" i="8"/>
  <c r="A503" i="8"/>
  <c r="A502" i="8"/>
  <c r="A501" i="8"/>
  <c r="A500" i="8"/>
  <c r="A499" i="8"/>
  <c r="A498" i="8"/>
  <c r="A497" i="8"/>
  <c r="A496" i="8"/>
  <c r="A495" i="8"/>
  <c r="A493" i="8"/>
  <c r="A492" i="8"/>
  <c r="A491" i="8"/>
  <c r="A490" i="8"/>
  <c r="A489" i="8"/>
  <c r="A488" i="8"/>
  <c r="A487" i="8"/>
  <c r="A486" i="8"/>
  <c r="A485" i="8"/>
  <c r="A484" i="8"/>
  <c r="A483" i="8"/>
  <c r="A482" i="8"/>
  <c r="A481" i="8"/>
  <c r="A480" i="8"/>
  <c r="A479" i="8"/>
  <c r="A478" i="8"/>
  <c r="A477" i="8"/>
  <c r="A476" i="8"/>
  <c r="A475" i="8"/>
  <c r="A474" i="8"/>
  <c r="A473" i="8"/>
  <c r="A472" i="8"/>
  <c r="A471" i="8"/>
  <c r="A470" i="8"/>
  <c r="A468" i="8"/>
  <c r="A467" i="8"/>
  <c r="A466" i="8"/>
  <c r="A465" i="8"/>
  <c r="A464" i="8"/>
  <c r="A463" i="8"/>
  <c r="A462" i="8"/>
  <c r="A461" i="8"/>
  <c r="A460" i="8"/>
  <c r="A459" i="8"/>
  <c r="A458" i="8"/>
  <c r="A457" i="8"/>
  <c r="A456" i="8"/>
  <c r="A455" i="8"/>
  <c r="A454" i="8"/>
  <c r="A453" i="8"/>
  <c r="A452" i="8"/>
  <c r="A451" i="8"/>
  <c r="A450" i="8"/>
  <c r="A449" i="8"/>
  <c r="A448" i="8"/>
  <c r="A447" i="8"/>
  <c r="A446" i="8"/>
  <c r="A445" i="8"/>
  <c r="H444" i="8"/>
  <c r="AA444" i="8" s="1"/>
  <c r="A444" i="8"/>
  <c r="H443" i="8"/>
  <c r="AA443" i="8" s="1"/>
  <c r="A443" i="8"/>
  <c r="A442" i="8"/>
  <c r="A441" i="8"/>
  <c r="A440" i="8"/>
  <c r="A439" i="8"/>
  <c r="A437" i="8"/>
  <c r="A436" i="8"/>
  <c r="A435" i="8"/>
  <c r="A434" i="8"/>
  <c r="A433" i="8"/>
  <c r="A432" i="8"/>
  <c r="A431" i="8"/>
  <c r="A430" i="8"/>
  <c r="A429" i="8"/>
  <c r="A428" i="8"/>
  <c r="A427" i="8"/>
  <c r="A426" i="8"/>
  <c r="AA425" i="8"/>
  <c r="A425" i="8"/>
  <c r="A424" i="8"/>
  <c r="A423" i="8"/>
  <c r="A422" i="8"/>
  <c r="A421" i="8"/>
  <c r="A420" i="8"/>
  <c r="A419" i="8"/>
  <c r="A418" i="8"/>
  <c r="A417" i="8"/>
  <c r="A416" i="8"/>
  <c r="A415" i="8"/>
  <c r="A414" i="8"/>
  <c r="A413" i="8"/>
  <c r="A412" i="8"/>
  <c r="A411" i="8"/>
  <c r="A406" i="8"/>
  <c r="A405" i="8"/>
  <c r="A404" i="8"/>
  <c r="A403" i="8"/>
  <c r="A402" i="8"/>
  <c r="A401" i="8"/>
  <c r="A400" i="8"/>
  <c r="A399" i="8"/>
  <c r="A398" i="8"/>
  <c r="A397" i="8"/>
  <c r="A396" i="8"/>
  <c r="A394" i="8"/>
  <c r="A393" i="8"/>
  <c r="A388" i="8"/>
  <c r="A387" i="8"/>
  <c r="A386" i="8"/>
  <c r="A385" i="8"/>
  <c r="A384" i="8"/>
  <c r="A383" i="8"/>
  <c r="A382" i="8"/>
  <c r="A381" i="8"/>
  <c r="A380" i="8"/>
  <c r="A379" i="8"/>
  <c r="A377" i="8"/>
  <c r="A376" i="8"/>
  <c r="A375" i="8"/>
  <c r="A374" i="8"/>
  <c r="A373" i="8"/>
  <c r="A372" i="8"/>
  <c r="A371" i="8"/>
  <c r="A370" i="8"/>
  <c r="A369" i="8"/>
  <c r="A368" i="8"/>
  <c r="A367" i="8"/>
  <c r="A366" i="8"/>
  <c r="A365" i="8"/>
  <c r="A364" i="8"/>
  <c r="A363" i="8"/>
  <c r="A362" i="8"/>
  <c r="A361" i="8"/>
  <c r="A359" i="8"/>
  <c r="A358" i="8"/>
  <c r="A357" i="8"/>
  <c r="A356" i="8"/>
  <c r="A355" i="8"/>
  <c r="A354" i="8"/>
  <c r="A353" i="8"/>
  <c r="A352" i="8"/>
  <c r="A351" i="8"/>
  <c r="A350" i="8"/>
  <c r="A349" i="8"/>
  <c r="A348" i="8"/>
  <c r="A347" i="8"/>
  <c r="A346" i="8"/>
  <c r="A345" i="8"/>
  <c r="A344" i="8"/>
  <c r="A343" i="8"/>
  <c r="A342" i="8"/>
  <c r="A341"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A275"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2" i="8"/>
  <c r="A201" i="8"/>
  <c r="A200" i="8"/>
  <c r="A199" i="8"/>
  <c r="A198" i="8"/>
  <c r="A197" i="8"/>
  <c r="A196" i="8"/>
  <c r="A195" i="8"/>
  <c r="A194" i="8"/>
  <c r="A193" i="8"/>
  <c r="A192" i="8"/>
  <c r="A191" i="8"/>
  <c r="A190" i="8"/>
  <c r="A189" i="8"/>
  <c r="A188" i="8"/>
  <c r="A187" i="8"/>
  <c r="A185" i="8"/>
  <c r="A184" i="8"/>
  <c r="A183" i="8"/>
  <c r="A182" i="8"/>
  <c r="A181" i="8"/>
  <c r="A180" i="8"/>
  <c r="A179" i="8"/>
  <c r="A178" i="8"/>
  <c r="A177" i="8"/>
  <c r="A176" i="8"/>
  <c r="A175" i="8"/>
  <c r="A174" i="8"/>
  <c r="A173" i="8"/>
  <c r="A172" i="8"/>
  <c r="A171" i="8"/>
  <c r="A170" i="8"/>
  <c r="A169" i="8"/>
  <c r="A168" i="8"/>
  <c r="A167" i="8"/>
  <c r="A166" i="8"/>
  <c r="A165" i="8"/>
  <c r="A164" i="8"/>
  <c r="A163"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7" i="8"/>
  <c r="A26" i="8"/>
  <c r="A25" i="8"/>
  <c r="A24" i="8"/>
  <c r="A22" i="8"/>
  <c r="A21" i="8"/>
  <c r="A20" i="8"/>
  <c r="A19" i="8"/>
  <c r="A18" i="8"/>
  <c r="A17" i="8"/>
  <c r="A16" i="8"/>
  <c r="A15" i="8"/>
  <c r="A14" i="8"/>
  <c r="A13" i="8"/>
  <c r="A12" i="8"/>
  <c r="A11" i="8"/>
  <c r="A10" i="8"/>
  <c r="A9" i="8"/>
  <c r="A8" i="8"/>
  <c r="A7" i="8"/>
  <c r="A6" i="8"/>
  <c r="A5" i="8"/>
  <c r="A4" i="8"/>
  <c r="R251" i="8" l="1"/>
  <c r="AA251" i="8" s="1"/>
  <c r="D842" i="8"/>
  <c r="E842" i="8" s="1"/>
  <c r="AA819" i="8"/>
  <c r="P810" i="8"/>
  <c r="AA810" i="8" s="1"/>
  <c r="M747" i="8"/>
  <c r="AA747" i="8" s="1"/>
  <c r="M735" i="8"/>
  <c r="AA735" i="8" s="1"/>
  <c r="M730" i="8"/>
  <c r="AA730" i="8" s="1"/>
  <c r="M712" i="8"/>
  <c r="AA712" i="8" s="1"/>
  <c r="M713" i="8"/>
  <c r="AA713" i="8" s="1"/>
  <c r="M700" i="8"/>
  <c r="AA700" i="8" s="1"/>
  <c r="AA689" i="8"/>
  <c r="P690" i="8"/>
  <c r="AA690" i="8" s="1"/>
  <c r="S660" i="8"/>
  <c r="AA660" i="8" s="1"/>
  <c r="AA601" i="8"/>
  <c r="P557" i="8"/>
  <c r="AA557" i="8" s="1"/>
  <c r="S549" i="8"/>
  <c r="AA549" i="8" s="1"/>
  <c r="P527" i="8"/>
  <c r="AA527" i="8" s="1"/>
  <c r="T513" i="8"/>
  <c r="AA513" i="8" s="1"/>
  <c r="S494" i="8"/>
  <c r="AA494" i="8" s="1"/>
  <c r="I469" i="8"/>
  <c r="AA469" i="8" s="1"/>
  <c r="AA413" i="8"/>
  <c r="H438" i="8"/>
  <c r="AA438" i="8" s="1"/>
  <c r="AA419" i="8"/>
  <c r="M410" i="8"/>
  <c r="AA410" i="8" s="1"/>
  <c r="W395" i="8"/>
  <c r="AA395" i="8" s="1"/>
  <c r="W390" i="8"/>
  <c r="AA390" i="8" s="1"/>
  <c r="W389" i="8"/>
  <c r="AA389" i="8" s="1"/>
  <c r="W391" i="8"/>
  <c r="AA391" i="8" s="1"/>
  <c r="W392" i="8"/>
  <c r="AA392" i="8" s="1"/>
  <c r="P378" i="8"/>
  <c r="AA378" i="8" s="1"/>
  <c r="P360" i="8"/>
  <c r="AA360" i="8" s="1"/>
  <c r="P340" i="8"/>
  <c r="AA340" i="8" s="1"/>
  <c r="P203" i="8"/>
  <c r="AA203" i="8" s="1"/>
  <c r="P186" i="8"/>
  <c r="AA186" i="8" s="1"/>
  <c r="M162" i="8"/>
  <c r="AA162" i="8" s="1"/>
  <c r="P120" i="8"/>
  <c r="AA120" i="8" s="1"/>
  <c r="P121" i="8"/>
  <c r="AA121" i="8" s="1"/>
  <c r="P91" i="8"/>
  <c r="AA91" i="8" s="1"/>
  <c r="AA28" i="8"/>
  <c r="AA29" i="8"/>
  <c r="AA384" i="8"/>
  <c r="E417" i="8"/>
  <c r="H417" i="8" s="1"/>
  <c r="AA417" i="8" s="1"/>
  <c r="AA782" i="8"/>
  <c r="M749" i="8"/>
  <c r="AA749" i="8" s="1"/>
  <c r="AA23" i="8"/>
  <c r="AA253" i="8"/>
  <c r="AA685" i="8"/>
  <c r="AA828" i="8"/>
  <c r="AA778" i="8"/>
  <c r="AA490" i="8"/>
  <c r="AA687" i="8"/>
  <c r="Y795" i="8"/>
  <c r="AA795" i="8" s="1"/>
  <c r="S631" i="8"/>
  <c r="AA631" i="8" s="1"/>
  <c r="S655" i="8"/>
  <c r="AA655" i="8" s="1"/>
  <c r="P725" i="8"/>
  <c r="AA725" i="8" s="1"/>
  <c r="M734" i="8"/>
  <c r="AA734" i="8" s="1"/>
  <c r="S760" i="8"/>
  <c r="AA760" i="8" s="1"/>
  <c r="J776" i="8"/>
  <c r="AA776" i="8" s="1"/>
  <c r="M817" i="8"/>
  <c r="AA817" i="8" s="1"/>
  <c r="S648" i="8"/>
  <c r="AA648" i="8" s="1"/>
  <c r="S673" i="8"/>
  <c r="AA673" i="8" s="1"/>
  <c r="P777" i="8"/>
  <c r="AA777" i="8" s="1"/>
  <c r="M643" i="8"/>
  <c r="AA643" i="8" s="1"/>
  <c r="P651" i="8"/>
  <c r="AA651" i="8" s="1"/>
  <c r="S659" i="8"/>
  <c r="AA659" i="8" s="1"/>
  <c r="P669" i="8"/>
  <c r="AA669" i="8" s="1"/>
  <c r="AA732" i="8"/>
  <c r="AA746" i="8"/>
  <c r="AA812" i="8"/>
  <c r="AA765" i="8"/>
  <c r="AA644" i="8"/>
  <c r="AA729" i="8"/>
  <c r="M737" i="8"/>
  <c r="AA737" i="8" s="1"/>
  <c r="AA668" i="8"/>
  <c r="AA780" i="8"/>
  <c r="AA838" i="8"/>
  <c r="AA649" i="8"/>
  <c r="AA664" i="8"/>
  <c r="AA692" i="8"/>
  <c r="AA703" i="8"/>
  <c r="AA711" i="8"/>
  <c r="AA799" i="8"/>
  <c r="P806" i="8"/>
  <c r="AA806" i="8" s="1"/>
  <c r="AA653" i="8"/>
  <c r="J671" i="8"/>
  <c r="AA671" i="8" s="1"/>
  <c r="AA727" i="8"/>
  <c r="AA783" i="8"/>
  <c r="AA650" i="8"/>
  <c r="T509" i="8"/>
  <c r="AA509" i="8" s="1"/>
  <c r="M585" i="8"/>
  <c r="AA585" i="8" s="1"/>
  <c r="P537" i="8"/>
  <c r="AA537" i="8" s="1"/>
  <c r="T553" i="8"/>
  <c r="AA553" i="8" s="1"/>
  <c r="T503" i="8"/>
  <c r="AA503" i="8" s="1"/>
  <c r="T512" i="8"/>
  <c r="AA512" i="8" s="1"/>
  <c r="Z589" i="8"/>
  <c r="AA589" i="8" s="1"/>
  <c r="T476" i="8"/>
  <c r="AA476" i="8" s="1"/>
  <c r="P526" i="8"/>
  <c r="AA526" i="8" s="1"/>
  <c r="P488" i="8"/>
  <c r="AA488" i="8" s="1"/>
  <c r="M592" i="8"/>
  <c r="AA592" i="8" s="1"/>
  <c r="AA479" i="8"/>
  <c r="P510" i="8"/>
  <c r="AA510" i="8" s="1"/>
  <c r="AA544" i="8"/>
  <c r="M578" i="8"/>
  <c r="AA578" i="8" s="1"/>
  <c r="P491" i="8"/>
  <c r="AA491" i="8" s="1"/>
  <c r="T532" i="8"/>
  <c r="AA532" i="8" s="1"/>
  <c r="AA508" i="8"/>
  <c r="AA568" i="8"/>
  <c r="AA590" i="8"/>
  <c r="AA599" i="8"/>
  <c r="AA483" i="8"/>
  <c r="AA559" i="8"/>
  <c r="AA583" i="8"/>
  <c r="AA455" i="8"/>
  <c r="AA542" i="8"/>
  <c r="P326" i="8"/>
  <c r="AA326" i="8" s="1"/>
  <c r="P363" i="8"/>
  <c r="AA363" i="8" s="1"/>
  <c r="P347" i="8"/>
  <c r="AA347" i="8" s="1"/>
  <c r="M396" i="8"/>
  <c r="AA396" i="8" s="1"/>
  <c r="P283" i="8"/>
  <c r="AA283" i="8" s="1"/>
  <c r="AA317" i="8"/>
  <c r="P335" i="8"/>
  <c r="AA335" i="8" s="1"/>
  <c r="P339" i="8"/>
  <c r="AA339" i="8" s="1"/>
  <c r="S285" i="8"/>
  <c r="AA285" i="8" s="1"/>
  <c r="AA308" i="8"/>
  <c r="AA344" i="8"/>
  <c r="P365" i="8"/>
  <c r="AA365" i="8" s="1"/>
  <c r="M424" i="8"/>
  <c r="AA424" i="8" s="1"/>
  <c r="S292" i="8"/>
  <c r="AA292" i="8" s="1"/>
  <c r="M422" i="8"/>
  <c r="AA422" i="8" s="1"/>
  <c r="P334" i="8"/>
  <c r="AA334" i="8" s="1"/>
  <c r="T244" i="8"/>
  <c r="AA244" i="8" s="1"/>
  <c r="S79" i="8"/>
  <c r="AA79" i="8" s="1"/>
  <c r="S138" i="8"/>
  <c r="AA138" i="8" s="1"/>
  <c r="AA40" i="8"/>
  <c r="AA270" i="8"/>
  <c r="T259" i="8"/>
  <c r="AA259" i="8" s="1"/>
  <c r="P143" i="8"/>
  <c r="AA143" i="8" s="1"/>
  <c r="P145" i="8"/>
  <c r="AA145" i="8" s="1"/>
  <c r="M187" i="8"/>
  <c r="AA187" i="8" s="1"/>
  <c r="P89" i="8"/>
  <c r="AA89" i="8" s="1"/>
  <c r="P97" i="8"/>
  <c r="AA97" i="8" s="1"/>
  <c r="P177" i="8"/>
  <c r="AA177" i="8" s="1"/>
  <c r="AA42" i="8"/>
  <c r="AA102" i="8"/>
  <c r="P215" i="8"/>
  <c r="AA215" i="8" s="1"/>
  <c r="W14" i="8"/>
  <c r="AA14" i="8" s="1"/>
  <c r="M157" i="8"/>
  <c r="AA157" i="8" s="1"/>
  <c r="AA47" i="8"/>
  <c r="S76" i="8"/>
  <c r="AA76" i="8" s="1"/>
  <c r="P224" i="8"/>
  <c r="AA224" i="8" s="1"/>
  <c r="T212" i="8"/>
  <c r="AA212" i="8" s="1"/>
  <c r="AA20" i="8"/>
  <c r="AA17" i="8"/>
  <c r="P64" i="8"/>
  <c r="AA64" i="8" s="1"/>
  <c r="P112" i="8"/>
  <c r="AA112" i="8" s="1"/>
  <c r="P54" i="8"/>
  <c r="AA54" i="8" s="1"/>
  <c r="T217" i="8"/>
  <c r="AA217" i="8" s="1"/>
  <c r="P117" i="8"/>
  <c r="AA117" i="8" s="1"/>
  <c r="AA59" i="8"/>
  <c r="AA240" i="8"/>
  <c r="M139" i="8"/>
  <c r="AA139" i="8" s="1"/>
  <c r="P155" i="8"/>
  <c r="AA155" i="8" s="1"/>
  <c r="M164" i="8"/>
  <c r="AA164" i="8" s="1"/>
  <c r="I173" i="8"/>
  <c r="AA173" i="8" s="1"/>
  <c r="P184" i="8"/>
  <c r="AA184" i="8" s="1"/>
  <c r="P194" i="8"/>
  <c r="AA194" i="8" s="1"/>
  <c r="P220" i="8"/>
  <c r="AA220" i="8" s="1"/>
  <c r="T239" i="8"/>
  <c r="AA239" i="8" s="1"/>
  <c r="P197" i="8"/>
  <c r="AA197" i="8" s="1"/>
  <c r="P90" i="8"/>
  <c r="AA90" i="8" s="1"/>
  <c r="P118" i="8"/>
  <c r="AA118" i="8" s="1"/>
  <c r="M158" i="8"/>
  <c r="AA158" i="8" s="1"/>
  <c r="P198" i="8"/>
  <c r="AA198" i="8" s="1"/>
  <c r="P359" i="8"/>
  <c r="AA359" i="8" s="1"/>
  <c r="AA15" i="8"/>
  <c r="AA45" i="8"/>
  <c r="I132" i="8"/>
  <c r="AA132" i="8" s="1"/>
  <c r="M168" i="8"/>
  <c r="AA168" i="8" s="1"/>
  <c r="M171" i="8"/>
  <c r="AA171" i="8" s="1"/>
  <c r="P185" i="8"/>
  <c r="AA185" i="8" s="1"/>
  <c r="M195" i="8"/>
  <c r="AA195" i="8" s="1"/>
  <c r="T213" i="8"/>
  <c r="AA213" i="8" s="1"/>
  <c r="T221" i="8"/>
  <c r="AA221" i="8" s="1"/>
  <c r="T227" i="8"/>
  <c r="AA227" i="8" s="1"/>
  <c r="T236" i="8"/>
  <c r="AA236" i="8" s="1"/>
  <c r="M269" i="8"/>
  <c r="AA269" i="8" s="1"/>
  <c r="P125" i="8"/>
  <c r="AA125" i="8" s="1"/>
  <c r="P82" i="8"/>
  <c r="AA82" i="8" s="1"/>
  <c r="AA18" i="8"/>
  <c r="S80" i="8"/>
  <c r="AA80" i="8" s="1"/>
  <c r="P205" i="8"/>
  <c r="AA205" i="8" s="1"/>
  <c r="M407" i="8"/>
  <c r="AA407" i="8" s="1"/>
  <c r="S134" i="8"/>
  <c r="AA134" i="8" s="1"/>
  <c r="P105" i="8"/>
  <c r="AA105" i="8" s="1"/>
  <c r="M161" i="8"/>
  <c r="AA161" i="8" s="1"/>
  <c r="S67" i="8"/>
  <c r="AA67" i="8" s="1"/>
  <c r="P83" i="8"/>
  <c r="AA83" i="8" s="1"/>
  <c r="S95" i="8"/>
  <c r="AA95" i="8" s="1"/>
  <c r="AA13" i="8"/>
  <c r="AA16" i="8"/>
  <c r="AA27" i="8"/>
  <c r="AA46" i="8"/>
  <c r="P57" i="8"/>
  <c r="AA57" i="8" s="1"/>
  <c r="S62" i="8"/>
  <c r="AA62" i="8" s="1"/>
  <c r="P98" i="8"/>
  <c r="AA98" i="8" s="1"/>
  <c r="M169" i="8"/>
  <c r="AA169" i="8" s="1"/>
  <c r="P208" i="8"/>
  <c r="AA208" i="8" s="1"/>
  <c r="T222" i="8"/>
  <c r="AA222" i="8" s="1"/>
  <c r="S289" i="8"/>
  <c r="AA289" i="8" s="1"/>
  <c r="P348" i="8"/>
  <c r="AA348" i="8" s="1"/>
  <c r="M414" i="8"/>
  <c r="AA414" i="8" s="1"/>
  <c r="P87" i="8"/>
  <c r="AA87" i="8" s="1"/>
  <c r="P149" i="8"/>
  <c r="AA149" i="8" s="1"/>
  <c r="P190" i="8"/>
  <c r="AA190" i="8" s="1"/>
  <c r="S110" i="8"/>
  <c r="AA110" i="8" s="1"/>
  <c r="P77" i="8"/>
  <c r="AA77" i="8" s="1"/>
  <c r="P85" i="8"/>
  <c r="AA85" i="8" s="1"/>
  <c r="P123" i="8"/>
  <c r="AA123" i="8" s="1"/>
  <c r="P210" i="8"/>
  <c r="AA210" i="8" s="1"/>
  <c r="W24" i="8"/>
  <c r="AA24" i="8" s="1"/>
  <c r="S103" i="8"/>
  <c r="AA103" i="8" s="1"/>
  <c r="P211" i="8"/>
  <c r="AA211" i="8" s="1"/>
  <c r="W25" i="8"/>
  <c r="AA25" i="8" s="1"/>
  <c r="AA43" i="8"/>
  <c r="AA52" i="8"/>
  <c r="S68" i="8"/>
  <c r="AA68" i="8" s="1"/>
  <c r="P96" i="8"/>
  <c r="AA96" i="8" s="1"/>
  <c r="P151" i="8"/>
  <c r="AA151" i="8" s="1"/>
  <c r="P180" i="8"/>
  <c r="AA180" i="8" s="1"/>
  <c r="P206" i="8"/>
  <c r="AA206" i="8" s="1"/>
  <c r="T225" i="8"/>
  <c r="AA225" i="8" s="1"/>
  <c r="T250" i="8"/>
  <c r="AA250" i="8" s="1"/>
  <c r="M267" i="8"/>
  <c r="AA267" i="8" s="1"/>
  <c r="P362" i="8"/>
  <c r="AA362" i="8" s="1"/>
  <c r="P122" i="8"/>
  <c r="AA122" i="8" s="1"/>
  <c r="M160" i="8"/>
  <c r="AA160" i="8" s="1"/>
  <c r="AA34" i="8"/>
  <c r="S131" i="8"/>
  <c r="AA131" i="8" s="1"/>
  <c r="S72" i="8"/>
  <c r="AA72" i="8" s="1"/>
  <c r="P113" i="8"/>
  <c r="AA113" i="8" s="1"/>
  <c r="T232" i="8"/>
  <c r="AA232" i="8" s="1"/>
  <c r="AA48" i="8"/>
  <c r="S70" i="8"/>
  <c r="AA70" i="8" s="1"/>
  <c r="P106" i="8"/>
  <c r="AA106" i="8" s="1"/>
  <c r="T218" i="8"/>
  <c r="AA218" i="8" s="1"/>
  <c r="T243" i="8"/>
  <c r="AA243" i="8" s="1"/>
  <c r="AA21" i="8"/>
  <c r="W6" i="8"/>
  <c r="AA33" i="8"/>
  <c r="AA36" i="8"/>
  <c r="P55" i="8"/>
  <c r="AA55" i="8" s="1"/>
  <c r="P60" i="8"/>
  <c r="AA60" i="8" s="1"/>
  <c r="S63" i="8"/>
  <c r="AA63" i="8" s="1"/>
  <c r="S136" i="8"/>
  <c r="AA136" i="8" s="1"/>
  <c r="P146" i="8"/>
  <c r="AA146" i="8" s="1"/>
  <c r="P193" i="8"/>
  <c r="AA193" i="8" s="1"/>
  <c r="P202" i="8"/>
  <c r="AA202" i="8" s="1"/>
  <c r="T531" i="8"/>
  <c r="AA531" i="8" s="1"/>
  <c r="S58" i="8"/>
  <c r="S116" i="8"/>
  <c r="AA116" i="8" s="1"/>
  <c r="E257" i="8"/>
  <c r="H257" i="8" s="1"/>
  <c r="AA257" i="8" s="1"/>
  <c r="AA357" i="8"/>
  <c r="W379" i="8"/>
  <c r="AA379" i="8" s="1"/>
  <c r="AA409" i="8"/>
  <c r="S473" i="8"/>
  <c r="AA473" i="8" s="1"/>
  <c r="AA266" i="8"/>
  <c r="S294" i="8"/>
  <c r="AA294" i="8" s="1"/>
  <c r="S301" i="8"/>
  <c r="AA301" i="8" s="1"/>
  <c r="P333" i="8"/>
  <c r="AA333" i="8" s="1"/>
  <c r="P341" i="8"/>
  <c r="AA341" i="8" s="1"/>
  <c r="P349" i="8"/>
  <c r="AA349" i="8" s="1"/>
  <c r="P371" i="8"/>
  <c r="AA371" i="8" s="1"/>
  <c r="T477" i="8"/>
  <c r="AA477" i="8" s="1"/>
  <c r="AA586" i="8"/>
  <c r="M593" i="8"/>
  <c r="AA593" i="8" s="1"/>
  <c r="P324" i="8"/>
  <c r="AA324" i="8" s="1"/>
  <c r="AA226" i="8"/>
  <c r="AA290" i="8"/>
  <c r="P316" i="8"/>
  <c r="AA316" i="8" s="1"/>
  <c r="P338" i="8"/>
  <c r="AA338" i="8" s="1"/>
  <c r="P350" i="8"/>
  <c r="AA350" i="8" s="1"/>
  <c r="P364" i="8"/>
  <c r="AA364" i="8" s="1"/>
  <c r="P368" i="8"/>
  <c r="AA368" i="8" s="1"/>
  <c r="J403" i="8"/>
  <c r="S462" i="8"/>
  <c r="AA462" i="8" s="1"/>
  <c r="S471" i="8"/>
  <c r="AA471" i="8" s="1"/>
  <c r="AA486" i="8"/>
  <c r="AA495" i="8"/>
  <c r="S498" i="8"/>
  <c r="AA498" i="8" s="1"/>
  <c r="M524" i="8"/>
  <c r="AA524" i="8" s="1"/>
  <c r="T582" i="8"/>
  <c r="AA582" i="8" s="1"/>
  <c r="P682" i="8"/>
  <c r="AA682" i="8" s="1"/>
  <c r="M697" i="8"/>
  <c r="AA697" i="8" s="1"/>
  <c r="J722" i="8"/>
  <c r="AA722" i="8" s="1"/>
  <c r="M798" i="8"/>
  <c r="AA798" i="8" s="1"/>
  <c r="S306" i="8"/>
  <c r="AA306" i="8" s="1"/>
  <c r="P320" i="8"/>
  <c r="AA320" i="8" s="1"/>
  <c r="S101" i="8"/>
  <c r="AA101" i="8" s="1"/>
  <c r="P176" i="8"/>
  <c r="AA176" i="8" s="1"/>
  <c r="AA7" i="8"/>
  <c r="AA78" i="8"/>
  <c r="AA142" i="8"/>
  <c r="AA147" i="8"/>
  <c r="AA214" i="8"/>
  <c r="P223" i="8"/>
  <c r="AA223" i="8" s="1"/>
  <c r="AA228" i="8"/>
  <c r="T230" i="8"/>
  <c r="AA230" i="8" s="1"/>
  <c r="T245" i="8"/>
  <c r="AA245" i="8" s="1"/>
  <c r="AA249" i="8"/>
  <c r="H260" i="8"/>
  <c r="AA260" i="8" s="1"/>
  <c r="E273" i="8"/>
  <c r="M295" i="8"/>
  <c r="AA295" i="8" s="1"/>
  <c r="P309" i="8"/>
  <c r="AA309" i="8" s="1"/>
  <c r="P318" i="8"/>
  <c r="AA318" i="8" s="1"/>
  <c r="P336" i="8"/>
  <c r="AA336" i="8" s="1"/>
  <c r="P358" i="8"/>
  <c r="AA358" i="8" s="1"/>
  <c r="AA372" i="8"/>
  <c r="W385" i="8"/>
  <c r="AA385" i="8" s="1"/>
  <c r="AA388" i="8"/>
  <c r="AA454" i="8"/>
  <c r="I460" i="8"/>
  <c r="AA460" i="8" s="1"/>
  <c r="AA468" i="8"/>
  <c r="S475" i="8"/>
  <c r="AA475" i="8" s="1"/>
  <c r="P545" i="8"/>
  <c r="AA545" i="8" s="1"/>
  <c r="F709" i="8"/>
  <c r="H709" i="8" s="1"/>
  <c r="AA709" i="8" s="1"/>
  <c r="S769" i="8"/>
  <c r="AA769" i="8" s="1"/>
  <c r="M286" i="8"/>
  <c r="AA286" i="8" s="1"/>
  <c r="P313" i="8"/>
  <c r="AA313" i="8" s="1"/>
  <c r="P345" i="8"/>
  <c r="AA345" i="8" s="1"/>
  <c r="W19" i="8"/>
  <c r="AA19" i="8" s="1"/>
  <c r="T252" i="8"/>
  <c r="AA252" i="8" s="1"/>
  <c r="T256" i="8"/>
  <c r="AA256" i="8" s="1"/>
  <c r="S291" i="8"/>
  <c r="AA291" i="8" s="1"/>
  <c r="S307" i="8"/>
  <c r="AA307" i="8" s="1"/>
  <c r="AA314" i="8"/>
  <c r="AA325" i="8"/>
  <c r="P331" i="8"/>
  <c r="AA331" i="8" s="1"/>
  <c r="AA356" i="8"/>
  <c r="P369" i="8"/>
  <c r="AA369" i="8" s="1"/>
  <c r="AA375" i="8"/>
  <c r="M398" i="8"/>
  <c r="AA398" i="8" s="1"/>
  <c r="T480" i="8"/>
  <c r="AA480" i="8" s="1"/>
  <c r="P520" i="8"/>
  <c r="AA520" i="8" s="1"/>
  <c r="S563" i="8"/>
  <c r="AA563" i="8" s="1"/>
  <c r="S657" i="8"/>
  <c r="AA657" i="8" s="1"/>
  <c r="AA39" i="8"/>
  <c r="M281" i="8"/>
  <c r="AA281" i="8" s="1"/>
  <c r="AA287" i="8"/>
  <c r="AA298" i="8"/>
  <c r="S303" i="8"/>
  <c r="AA303" i="8" s="1"/>
  <c r="P322" i="8"/>
  <c r="AA322" i="8" s="1"/>
  <c r="P327" i="8"/>
  <c r="AA327" i="8" s="1"/>
  <c r="AA329" i="8"/>
  <c r="AA351" i="8"/>
  <c r="W393" i="8"/>
  <c r="AA393" i="8" s="1"/>
  <c r="J404" i="8"/>
  <c r="AA404" i="8" s="1"/>
  <c r="M408" i="8"/>
  <c r="AA408" i="8" s="1"/>
  <c r="P517" i="8"/>
  <c r="AA517" i="8" s="1"/>
  <c r="P529" i="8"/>
  <c r="AA529" i="8" s="1"/>
  <c r="P546" i="8"/>
  <c r="AA546" i="8" s="1"/>
  <c r="AA561" i="8"/>
  <c r="M406" i="8"/>
  <c r="AA406" i="8" s="1"/>
  <c r="H4" i="8"/>
  <c r="AA229" i="8"/>
  <c r="AA231" i="8"/>
  <c r="P312" i="8"/>
  <c r="AA312" i="8" s="1"/>
  <c r="P315" i="8"/>
  <c r="AA315" i="8" s="1"/>
  <c r="P332" i="8"/>
  <c r="AA332" i="8" s="1"/>
  <c r="AA354" i="8"/>
  <c r="AA367" i="8"/>
  <c r="M386" i="8"/>
  <c r="AA386" i="8" s="1"/>
  <c r="AA412" i="8"/>
  <c r="S541" i="8"/>
  <c r="AA541" i="8" s="1"/>
  <c r="M611" i="8"/>
  <c r="AA611" i="8" s="1"/>
  <c r="M617" i="8"/>
  <c r="AA617" i="8" s="1"/>
  <c r="S463" i="8"/>
  <c r="AA463" i="8" s="1"/>
  <c r="I465" i="8"/>
  <c r="AA465" i="8" s="1"/>
  <c r="S474" i="8"/>
  <c r="AA474" i="8" s="1"/>
  <c r="T499" i="8"/>
  <c r="AA499" i="8" s="1"/>
  <c r="AA534" i="8"/>
  <c r="M570" i="8"/>
  <c r="AA570" i="8" s="1"/>
  <c r="M622" i="8"/>
  <c r="AA622" i="8" s="1"/>
  <c r="S656" i="8"/>
  <c r="AA656" i="8" s="1"/>
  <c r="M705" i="8"/>
  <c r="AA705" i="8" s="1"/>
  <c r="S771" i="8"/>
  <c r="AA771" i="8" s="1"/>
  <c r="AA353" i="8"/>
  <c r="AA374" i="8"/>
  <c r="AA519" i="8"/>
  <c r="AA552" i="8"/>
  <c r="AA558" i="8"/>
  <c r="AA566" i="8"/>
  <c r="M625" i="8"/>
  <c r="AA625" i="8" s="1"/>
  <c r="S637" i="8"/>
  <c r="AA637" i="8" s="1"/>
  <c r="M699" i="8"/>
  <c r="AA699" i="8" s="1"/>
  <c r="P774" i="8"/>
  <c r="AA774" i="8" s="1"/>
  <c r="M538" i="8"/>
  <c r="AA538" i="8" s="1"/>
  <c r="M574" i="8"/>
  <c r="AA574" i="8" s="1"/>
  <c r="M629" i="8"/>
  <c r="AA629" i="8" s="1"/>
  <c r="S638" i="8"/>
  <c r="AA638" i="8" s="1"/>
  <c r="P646" i="8"/>
  <c r="AA646" i="8" s="1"/>
  <c r="M756" i="8"/>
  <c r="AA756" i="8" s="1"/>
  <c r="M420" i="8"/>
  <c r="AA420" i="8" s="1"/>
  <c r="E442" i="8"/>
  <c r="H442" i="8" s="1"/>
  <c r="AA442" i="8" s="1"/>
  <c r="AA485" i="8"/>
  <c r="AA487" i="8"/>
  <c r="AA489" i="8"/>
  <c r="T502" i="8"/>
  <c r="AA502" i="8" s="1"/>
  <c r="AA525" i="8"/>
  <c r="T533" i="8"/>
  <c r="AA533" i="8" s="1"/>
  <c r="P569" i="8"/>
  <c r="AA569" i="8" s="1"/>
  <c r="AA587" i="8"/>
  <c r="AA594" i="8"/>
  <c r="S678" i="8"/>
  <c r="AA678" i="8" s="1"/>
  <c r="AA453" i="8"/>
  <c r="AA459" i="8"/>
  <c r="AA481" i="8"/>
  <c r="AA493" i="8"/>
  <c r="Z536" i="8"/>
  <c r="S572" i="8"/>
  <c r="AA572" i="8" s="1"/>
  <c r="M575" i="8"/>
  <c r="AA575" i="8" s="1"/>
  <c r="M615" i="8"/>
  <c r="AA615" i="8" s="1"/>
  <c r="M618" i="8"/>
  <c r="AA618" i="8" s="1"/>
  <c r="M621" i="8"/>
  <c r="AA621" i="8" s="1"/>
  <c r="M639" i="8"/>
  <c r="AA639" i="8" s="1"/>
  <c r="P647" i="8"/>
  <c r="AA647" i="8" s="1"/>
  <c r="S675" i="8"/>
  <c r="AA675" i="8" s="1"/>
  <c r="T505" i="8"/>
  <c r="AA505" i="8" s="1"/>
  <c r="S507" i="8"/>
  <c r="AA507" i="8" s="1"/>
  <c r="T511" i="8"/>
  <c r="AA511" i="8" s="1"/>
  <c r="P516" i="8"/>
  <c r="AA516" i="8" s="1"/>
  <c r="AA523" i="8"/>
  <c r="S551" i="8"/>
  <c r="AA551" i="8" s="1"/>
  <c r="AA554" i="8"/>
  <c r="P556" i="8"/>
  <c r="AA556" i="8" s="1"/>
  <c r="S562" i="8"/>
  <c r="AA562" i="8" s="1"/>
  <c r="AA565" i="8"/>
  <c r="M630" i="8"/>
  <c r="AA630" i="8" s="1"/>
  <c r="M633" i="8"/>
  <c r="AA633" i="8" s="1"/>
  <c r="AA636" i="8"/>
  <c r="S642" i="8"/>
  <c r="AA642" i="8" s="1"/>
  <c r="M680" i="8"/>
  <c r="AA680" i="8" s="1"/>
  <c r="P803" i="8"/>
  <c r="AA803" i="8" s="1"/>
  <c r="M613" i="8"/>
  <c r="AA613" i="8" s="1"/>
  <c r="M623" i="8"/>
  <c r="AA623" i="8" s="1"/>
  <c r="AA626" i="8"/>
  <c r="M707" i="8"/>
  <c r="AA707" i="8" s="1"/>
  <c r="M719" i="8"/>
  <c r="AA719" i="8" s="1"/>
  <c r="AA724" i="8"/>
  <c r="M740" i="8"/>
  <c r="AA740" i="8" s="1"/>
  <c r="M787" i="8"/>
  <c r="AA787" i="8" s="1"/>
  <c r="AA522" i="8"/>
  <c r="AA614" i="8"/>
  <c r="M619" i="8"/>
  <c r="AA619" i="8" s="1"/>
  <c r="AA624" i="8"/>
  <c r="AA665" i="8"/>
  <c r="AA667" i="8"/>
  <c r="S676" i="8"/>
  <c r="AA676" i="8" s="1"/>
  <c r="AA681" i="8"/>
  <c r="S694" i="8"/>
  <c r="AA694" i="8" s="1"/>
  <c r="M816" i="8"/>
  <c r="AA816" i="8" s="1"/>
  <c r="M720" i="8"/>
  <c r="AA720" i="8" s="1"/>
  <c r="M738" i="8"/>
  <c r="AA738" i="8" s="1"/>
  <c r="M695" i="8"/>
  <c r="AA695" i="8" s="1"/>
  <c r="M715" i="8"/>
  <c r="AA715" i="8" s="1"/>
  <c r="M736" i="8"/>
  <c r="AA736" i="8" s="1"/>
  <c r="AA744" i="8"/>
  <c r="AA759" i="8"/>
  <c r="AA793" i="8"/>
  <c r="Y796" i="8"/>
  <c r="AA796" i="8" s="1"/>
  <c r="P805" i="8"/>
  <c r="AA805" i="8" s="1"/>
  <c r="Y835" i="8"/>
  <c r="AA835" i="8" s="1"/>
  <c r="M579" i="8"/>
  <c r="AA579" i="8" s="1"/>
  <c r="AA640" i="8"/>
  <c r="AA652" i="8"/>
  <c r="M677" i="8"/>
  <c r="AA677" i="8" s="1"/>
  <c r="M686" i="8"/>
  <c r="AA686" i="8" s="1"/>
  <c r="M739" i="8"/>
  <c r="AA739" i="8" s="1"/>
  <c r="S764" i="8"/>
  <c r="AA764" i="8" s="1"/>
  <c r="P802" i="8"/>
  <c r="AA802" i="8" s="1"/>
  <c r="P808" i="8"/>
  <c r="AA808" i="8" s="1"/>
  <c r="P733" i="8"/>
  <c r="AA733" i="8" s="1"/>
  <c r="AA742" i="8"/>
  <c r="M755" i="8"/>
  <c r="AA755" i="8" s="1"/>
  <c r="M767" i="8"/>
  <c r="AA767" i="8" s="1"/>
  <c r="AA789" i="8"/>
  <c r="Z826" i="8"/>
  <c r="AA826" i="8" s="1"/>
  <c r="Z829" i="8"/>
  <c r="AA829" i="8" s="1"/>
  <c r="AA662" i="8"/>
  <c r="AA701" i="8"/>
  <c r="AA721" i="8"/>
  <c r="AA758" i="8"/>
  <c r="H773" i="8"/>
  <c r="AA773" i="8" s="1"/>
  <c r="AA779" i="8"/>
  <c r="AA788" i="8"/>
  <c r="AA820" i="8"/>
  <c r="M834" i="8"/>
  <c r="AA834" i="8" s="1"/>
  <c r="AA837" i="8"/>
  <c r="AA823" i="8"/>
  <c r="AA688" i="8"/>
  <c r="AA726" i="8"/>
  <c r="AA728" i="8"/>
  <c r="M841" i="8"/>
  <c r="AA841" i="8" s="1"/>
  <c r="Y833" i="8"/>
  <c r="AA641" i="8"/>
  <c r="P800" i="8"/>
  <c r="AA800" i="8" s="1"/>
  <c r="AA830" i="8"/>
  <c r="AA595" i="8"/>
  <c r="AA672" i="8"/>
  <c r="AA751" i="8"/>
  <c r="AA753" i="8"/>
  <c r="AA768" i="8"/>
  <c r="AA770" i="8"/>
  <c r="M785" i="8"/>
  <c r="AA785" i="8" s="1"/>
  <c r="AA792" i="8"/>
  <c r="AA814" i="8"/>
  <c r="M822" i="8"/>
  <c r="AA822" i="8" s="1"/>
  <c r="P813" i="8"/>
  <c r="AA813" i="8" s="1"/>
  <c r="AA818" i="8"/>
  <c r="M824" i="8"/>
  <c r="AA824" i="8" s="1"/>
  <c r="R843" i="8" l="1"/>
  <c r="H842" i="8"/>
  <c r="D843" i="8"/>
  <c r="B1" i="8" s="1"/>
  <c r="H273" i="8"/>
  <c r="AA273" i="8" s="1"/>
  <c r="F731" i="8"/>
  <c r="H731" i="8" s="1"/>
  <c r="M731" i="8" s="1"/>
  <c r="AA731" i="8" s="1"/>
  <c r="Y843" i="8"/>
  <c r="J843" i="8"/>
  <c r="AA833" i="8"/>
  <c r="Z843" i="8"/>
  <c r="AA536" i="8"/>
  <c r="P843" i="8"/>
  <c r="AA254" i="8"/>
  <c r="T843" i="8"/>
  <c r="AA4" i="8"/>
  <c r="S843" i="8"/>
  <c r="I843" i="8"/>
  <c r="E401" i="8"/>
  <c r="H401" i="8" s="1"/>
  <c r="AA401" i="8" s="1"/>
  <c r="W843" i="8"/>
  <c r="AA6" i="8"/>
  <c r="AA403" i="8"/>
  <c r="AA58" i="8"/>
  <c r="M843" i="8"/>
  <c r="F843" i="8" l="1"/>
  <c r="Z844" i="8"/>
  <c r="Y844" i="8"/>
  <c r="U844" i="8"/>
  <c r="AA844" i="8"/>
  <c r="N844" i="8"/>
  <c r="AA843" i="8"/>
  <c r="E843" i="8"/>
  <c r="H843" i="8"/>
  <c r="B3" i="8" s="1"/>
  <c r="F844" i="8" l="1"/>
  <c r="AA845" i="8"/>
  <c r="H2024" i="9" l="1"/>
  <c r="E1122" i="10"/>
  <c r="G1114" i="10"/>
  <c r="F1112" i="10"/>
  <c r="E1112" i="10"/>
  <c r="F1111" i="10"/>
  <c r="E1111" i="10"/>
  <c r="F1110" i="10"/>
  <c r="E1110" i="10"/>
  <c r="F1109" i="10"/>
  <c r="E1109" i="10"/>
  <c r="F1108" i="10"/>
  <c r="E1108" i="10"/>
  <c r="F1107" i="10"/>
  <c r="E1107" i="10"/>
  <c r="F1106" i="10"/>
  <c r="E1106" i="10"/>
  <c r="F1105" i="10"/>
  <c r="E1105" i="10"/>
  <c r="F1104" i="10"/>
  <c r="E1104" i="10"/>
  <c r="F1103" i="10"/>
  <c r="E1103" i="10"/>
  <c r="F1102" i="10"/>
  <c r="E1102" i="10"/>
  <c r="F1101" i="10"/>
  <c r="E1101" i="10"/>
  <c r="F1100" i="10"/>
  <c r="E1100" i="10"/>
  <c r="F1099" i="10"/>
  <c r="E1099" i="10"/>
  <c r="F1098" i="10"/>
  <c r="E1098" i="10"/>
  <c r="F1097" i="10"/>
  <c r="E1097" i="10"/>
  <c r="F1096" i="10"/>
  <c r="E1096" i="10"/>
  <c r="F1095" i="10"/>
  <c r="E1095" i="10"/>
  <c r="F1094" i="10"/>
  <c r="E1094" i="10"/>
  <c r="F1093" i="10"/>
  <c r="E1093" i="10"/>
  <c r="F1092" i="10"/>
  <c r="E1092" i="10"/>
  <c r="F1091" i="10"/>
  <c r="E1091" i="10"/>
  <c r="F1090" i="10"/>
  <c r="E1090" i="10"/>
  <c r="F1089" i="10"/>
  <c r="E1089" i="10"/>
  <c r="F1088" i="10"/>
  <c r="E1088" i="10"/>
  <c r="F1087" i="10"/>
  <c r="E1087" i="10"/>
  <c r="F1086" i="10"/>
  <c r="E1086" i="10"/>
  <c r="F1085" i="10"/>
  <c r="E1085" i="10"/>
  <c r="F1084" i="10"/>
  <c r="E1084" i="10"/>
  <c r="F1083" i="10"/>
  <c r="E1083" i="10"/>
  <c r="F1082" i="10"/>
  <c r="E1082" i="10"/>
  <c r="F1081" i="10"/>
  <c r="E1081" i="10"/>
  <c r="F1080" i="10"/>
  <c r="E1080" i="10"/>
  <c r="F1079" i="10"/>
  <c r="E1079" i="10"/>
  <c r="F1078" i="10"/>
  <c r="E1078" i="10"/>
  <c r="F1077" i="10"/>
  <c r="E1077" i="10"/>
  <c r="F1076" i="10"/>
  <c r="E1076" i="10"/>
  <c r="F1075" i="10"/>
  <c r="E1075" i="10"/>
  <c r="F1074" i="10"/>
  <c r="E1074" i="10"/>
  <c r="F1073" i="10"/>
  <c r="E1073" i="10"/>
  <c r="F1072" i="10"/>
  <c r="E1072" i="10"/>
  <c r="F1071" i="10"/>
  <c r="E1071" i="10"/>
  <c r="F1070" i="10"/>
  <c r="E1070" i="10"/>
  <c r="F1069" i="10"/>
  <c r="E1069" i="10"/>
  <c r="F1068" i="10"/>
  <c r="E1068" i="10"/>
  <c r="F1067" i="10"/>
  <c r="E1067" i="10"/>
  <c r="F1066" i="10"/>
  <c r="E1066" i="10"/>
  <c r="F1065" i="10"/>
  <c r="E1065" i="10"/>
  <c r="F1064" i="10"/>
  <c r="E1064" i="10"/>
  <c r="F1063" i="10"/>
  <c r="E1063" i="10"/>
  <c r="F1062" i="10"/>
  <c r="E1062" i="10"/>
  <c r="F1061" i="10"/>
  <c r="E1061" i="10"/>
  <c r="F1060" i="10"/>
  <c r="E1060" i="10"/>
  <c r="F1059" i="10"/>
  <c r="E1059" i="10"/>
  <c r="F1058" i="10"/>
  <c r="E1058" i="10"/>
  <c r="F1057" i="10"/>
  <c r="E1057" i="10"/>
  <c r="F1056" i="10"/>
  <c r="E1056" i="10"/>
  <c r="F1055" i="10"/>
  <c r="E1055" i="10"/>
  <c r="F1054" i="10"/>
  <c r="E1054" i="10"/>
  <c r="F1053" i="10"/>
  <c r="E1053" i="10"/>
  <c r="F1052" i="10"/>
  <c r="E1052" i="10"/>
  <c r="F1051" i="10"/>
  <c r="E1051" i="10"/>
  <c r="F1050" i="10"/>
  <c r="E1050" i="10"/>
  <c r="F1049" i="10"/>
  <c r="E1049" i="10"/>
  <c r="F1048" i="10"/>
  <c r="E1048" i="10"/>
  <c r="F1047" i="10"/>
  <c r="E1047" i="10"/>
  <c r="F1046" i="10"/>
  <c r="E1046" i="10"/>
  <c r="F1045" i="10"/>
  <c r="E1045" i="10"/>
  <c r="F1044" i="10"/>
  <c r="E1044" i="10"/>
  <c r="F1043" i="10"/>
  <c r="E1043" i="10"/>
  <c r="F1042" i="10"/>
  <c r="E1042" i="10"/>
  <c r="F1041" i="10"/>
  <c r="E1041" i="10"/>
  <c r="F1040" i="10"/>
  <c r="E1040" i="10"/>
  <c r="F1039" i="10"/>
  <c r="E1039" i="10"/>
  <c r="F1038" i="10"/>
  <c r="E1038" i="10"/>
  <c r="F1037" i="10"/>
  <c r="E1037" i="10"/>
  <c r="F1036" i="10"/>
  <c r="E1036" i="10"/>
  <c r="F1035" i="10"/>
  <c r="E1035" i="10"/>
  <c r="F1034" i="10"/>
  <c r="E1034" i="10"/>
  <c r="F1033" i="10"/>
  <c r="E1033" i="10"/>
  <c r="F1032" i="10"/>
  <c r="E1032" i="10"/>
  <c r="F1031" i="10"/>
  <c r="E1031" i="10"/>
  <c r="F1030" i="10"/>
  <c r="E1030" i="10"/>
  <c r="F1029" i="10"/>
  <c r="E1029" i="10"/>
  <c r="F1028" i="10"/>
  <c r="E1028" i="10"/>
  <c r="F1027" i="10"/>
  <c r="E1027" i="10"/>
  <c r="F1026" i="10"/>
  <c r="E1026" i="10"/>
  <c r="F1025" i="10"/>
  <c r="E1025" i="10"/>
  <c r="F1024" i="10"/>
  <c r="E1024" i="10"/>
  <c r="F1023" i="10"/>
  <c r="E1023" i="10"/>
  <c r="F1022" i="10"/>
  <c r="E1022" i="10"/>
  <c r="F1021" i="10"/>
  <c r="E1021" i="10"/>
  <c r="F1020" i="10"/>
  <c r="E1020" i="10"/>
  <c r="F1019" i="10"/>
  <c r="E1019" i="10"/>
  <c r="F1018" i="10"/>
  <c r="E1018" i="10"/>
  <c r="F1017" i="10"/>
  <c r="E1017" i="10"/>
  <c r="F1016" i="10"/>
  <c r="E1016" i="10"/>
  <c r="F1015" i="10"/>
  <c r="E1015" i="10"/>
  <c r="F1014" i="10"/>
  <c r="E1014" i="10"/>
  <c r="F1013" i="10"/>
  <c r="E1013" i="10"/>
  <c r="F1012" i="10"/>
  <c r="E1012" i="10"/>
  <c r="F1011" i="10"/>
  <c r="E1011" i="10"/>
  <c r="F1010" i="10"/>
  <c r="E1010" i="10"/>
  <c r="F1009" i="10"/>
  <c r="E1009" i="10"/>
  <c r="F1008" i="10"/>
  <c r="E1008" i="10"/>
  <c r="F1007" i="10"/>
  <c r="E1007" i="10"/>
  <c r="F1006" i="10"/>
  <c r="E1006" i="10"/>
  <c r="F1005" i="10"/>
  <c r="E1005" i="10"/>
  <c r="F1004" i="10"/>
  <c r="E1004" i="10"/>
  <c r="F1003" i="10"/>
  <c r="E1003" i="10"/>
  <c r="F1002" i="10"/>
  <c r="E1002" i="10"/>
  <c r="F1001" i="10"/>
  <c r="E1001" i="10"/>
  <c r="F1000" i="10"/>
  <c r="E1000" i="10"/>
  <c r="F999" i="10"/>
  <c r="E999" i="10"/>
  <c r="F998" i="10"/>
  <c r="E998" i="10"/>
  <c r="F997" i="10"/>
  <c r="E997" i="10"/>
  <c r="F996" i="10"/>
  <c r="E996" i="10"/>
  <c r="F995" i="10"/>
  <c r="E995" i="10"/>
  <c r="F994" i="10"/>
  <c r="E994" i="10"/>
  <c r="F993" i="10"/>
  <c r="E993" i="10"/>
  <c r="F992" i="10"/>
  <c r="E992" i="10"/>
  <c r="F991" i="10"/>
  <c r="E991" i="10"/>
  <c r="F990" i="10"/>
  <c r="E990" i="10"/>
  <c r="F989" i="10"/>
  <c r="E989" i="10"/>
  <c r="F988" i="10"/>
  <c r="E988" i="10"/>
  <c r="F987" i="10"/>
  <c r="E987" i="10"/>
  <c r="F986" i="10"/>
  <c r="E986" i="10"/>
  <c r="F985" i="10"/>
  <c r="E985" i="10"/>
  <c r="F984" i="10"/>
  <c r="E984" i="10"/>
  <c r="F983" i="10"/>
  <c r="E983" i="10"/>
  <c r="F982" i="10"/>
  <c r="E982" i="10"/>
  <c r="F981" i="10"/>
  <c r="E981" i="10"/>
  <c r="F980" i="10"/>
  <c r="E980" i="10"/>
  <c r="F979" i="10"/>
  <c r="E979" i="10"/>
  <c r="F978" i="10"/>
  <c r="E978" i="10"/>
  <c r="F977" i="10"/>
  <c r="E977" i="10"/>
  <c r="F976" i="10"/>
  <c r="E976" i="10"/>
  <c r="F975" i="10"/>
  <c r="E975" i="10"/>
  <c r="F974" i="10"/>
  <c r="E974" i="10"/>
  <c r="F973" i="10"/>
  <c r="E973" i="10"/>
  <c r="F972" i="10"/>
  <c r="E972" i="10"/>
  <c r="F971" i="10"/>
  <c r="E971" i="10"/>
  <c r="F970" i="10"/>
  <c r="E970" i="10"/>
  <c r="F969" i="10"/>
  <c r="E969" i="10"/>
  <c r="F968" i="10"/>
  <c r="E968" i="10"/>
  <c r="F967" i="10"/>
  <c r="E967" i="10"/>
  <c r="F966" i="10"/>
  <c r="E966" i="10"/>
  <c r="F965" i="10"/>
  <c r="E965" i="10"/>
  <c r="F964" i="10"/>
  <c r="E964" i="10"/>
  <c r="F963" i="10"/>
  <c r="E963" i="10"/>
  <c r="F962" i="10"/>
  <c r="E962" i="10"/>
  <c r="F961" i="10"/>
  <c r="E961" i="10"/>
  <c r="F960" i="10"/>
  <c r="E960" i="10"/>
  <c r="F959" i="10"/>
  <c r="E959" i="10"/>
  <c r="F958" i="10"/>
  <c r="E958" i="10"/>
  <c r="F957" i="10"/>
  <c r="E957" i="10"/>
  <c r="F956" i="10"/>
  <c r="E956" i="10"/>
  <c r="F955" i="10"/>
  <c r="E955" i="10"/>
  <c r="F954" i="10"/>
  <c r="E954" i="10"/>
  <c r="F953" i="10"/>
  <c r="E953" i="10"/>
  <c r="F952" i="10"/>
  <c r="E952" i="10"/>
  <c r="F951" i="10"/>
  <c r="E951" i="10"/>
  <c r="F950" i="10"/>
  <c r="E950" i="10"/>
  <c r="F949" i="10"/>
  <c r="E949" i="10"/>
  <c r="F948" i="10"/>
  <c r="E948" i="10"/>
  <c r="F947" i="10"/>
  <c r="E947" i="10"/>
  <c r="F946" i="10"/>
  <c r="E946" i="10"/>
  <c r="F945" i="10"/>
  <c r="E945" i="10"/>
  <c r="F944" i="10"/>
  <c r="E944" i="10"/>
  <c r="F943" i="10"/>
  <c r="E943" i="10"/>
  <c r="F942" i="10"/>
  <c r="E942" i="10"/>
  <c r="F941" i="10"/>
  <c r="E941" i="10"/>
  <c r="F940" i="10"/>
  <c r="E940" i="10"/>
  <c r="F939" i="10"/>
  <c r="E939" i="10"/>
  <c r="F938" i="10"/>
  <c r="E938" i="10"/>
  <c r="F937" i="10"/>
  <c r="E937" i="10"/>
  <c r="F936" i="10"/>
  <c r="E936" i="10"/>
  <c r="F935" i="10"/>
  <c r="E935" i="10"/>
  <c r="F934" i="10"/>
  <c r="E934" i="10"/>
  <c r="F933" i="10"/>
  <c r="E933" i="10"/>
  <c r="F932" i="10"/>
  <c r="E932" i="10"/>
  <c r="F931" i="10"/>
  <c r="E931" i="10"/>
  <c r="F930" i="10"/>
  <c r="E930" i="10"/>
  <c r="F929" i="10"/>
  <c r="E929" i="10"/>
  <c r="F928" i="10"/>
  <c r="E928" i="10"/>
  <c r="F927" i="10"/>
  <c r="E927" i="10"/>
  <c r="F926" i="10"/>
  <c r="E926" i="10"/>
  <c r="F925" i="10"/>
  <c r="E925" i="10"/>
  <c r="F924" i="10"/>
  <c r="E924" i="10"/>
  <c r="F923" i="10"/>
  <c r="E923" i="10"/>
  <c r="F922" i="10"/>
  <c r="E922" i="10"/>
  <c r="F921" i="10"/>
  <c r="E921" i="10"/>
  <c r="F920" i="10"/>
  <c r="E920" i="10"/>
  <c r="F919" i="10"/>
  <c r="E919" i="10"/>
  <c r="F918" i="10"/>
  <c r="E918" i="10"/>
  <c r="F917" i="10"/>
  <c r="E917" i="10"/>
  <c r="F916" i="10"/>
  <c r="E916" i="10"/>
  <c r="F915" i="10"/>
  <c r="E915" i="10"/>
  <c r="F914" i="10"/>
  <c r="E914" i="10"/>
  <c r="F913" i="10"/>
  <c r="E913" i="10"/>
  <c r="F912" i="10"/>
  <c r="E912" i="10"/>
  <c r="F911" i="10"/>
  <c r="E911" i="10"/>
  <c r="F910" i="10"/>
  <c r="E910" i="10"/>
  <c r="F909" i="10"/>
  <c r="E909" i="10"/>
  <c r="F908" i="10"/>
  <c r="E908" i="10"/>
  <c r="F907" i="10"/>
  <c r="E907" i="10"/>
  <c r="F906" i="10"/>
  <c r="E906" i="10"/>
  <c r="F905" i="10"/>
  <c r="E905" i="10"/>
  <c r="F904" i="10"/>
  <c r="E904" i="10"/>
  <c r="F903" i="10"/>
  <c r="E903" i="10"/>
  <c r="F902" i="10"/>
  <c r="E902" i="10"/>
  <c r="F901" i="10"/>
  <c r="E901" i="10"/>
  <c r="F900" i="10"/>
  <c r="E900" i="10"/>
  <c r="F899" i="10"/>
  <c r="E899" i="10"/>
  <c r="F898" i="10"/>
  <c r="E898" i="10"/>
  <c r="F897" i="10"/>
  <c r="E897" i="10"/>
  <c r="F896" i="10"/>
  <c r="E896" i="10"/>
  <c r="F895" i="10"/>
  <c r="E895" i="10"/>
  <c r="F894" i="10"/>
  <c r="E894" i="10"/>
  <c r="F893" i="10"/>
  <c r="E893" i="10"/>
  <c r="F892" i="10"/>
  <c r="E892" i="10"/>
  <c r="F891" i="10"/>
  <c r="E891" i="10"/>
  <c r="F890" i="10"/>
  <c r="E890" i="10"/>
  <c r="F889" i="10"/>
  <c r="E889" i="10"/>
  <c r="F888" i="10"/>
  <c r="E888" i="10"/>
  <c r="F887" i="10"/>
  <c r="E887" i="10"/>
  <c r="F886" i="10"/>
  <c r="E886" i="10"/>
  <c r="F885" i="10"/>
  <c r="E885" i="10"/>
  <c r="F884" i="10"/>
  <c r="E884" i="10"/>
  <c r="F883" i="10"/>
  <c r="E883" i="10"/>
  <c r="F882" i="10"/>
  <c r="E882" i="10"/>
  <c r="F881" i="10"/>
  <c r="E881" i="10"/>
  <c r="F880" i="10"/>
  <c r="E880" i="10"/>
  <c r="F879" i="10"/>
  <c r="E879" i="10"/>
  <c r="F878" i="10"/>
  <c r="E878" i="10"/>
  <c r="F877" i="10"/>
  <c r="E877" i="10"/>
  <c r="F876" i="10"/>
  <c r="E876" i="10"/>
  <c r="F875" i="10"/>
  <c r="E875" i="10"/>
  <c r="F874" i="10"/>
  <c r="E874" i="10"/>
  <c r="F873" i="10"/>
  <c r="E873" i="10"/>
  <c r="F872" i="10"/>
  <c r="E872" i="10"/>
  <c r="F871" i="10"/>
  <c r="E871" i="10"/>
  <c r="F870" i="10"/>
  <c r="E870" i="10"/>
  <c r="F869" i="10"/>
  <c r="E869" i="10"/>
  <c r="F868" i="10"/>
  <c r="E868" i="10"/>
  <c r="F867" i="10"/>
  <c r="E867" i="10"/>
  <c r="F866" i="10"/>
  <c r="E866" i="10"/>
  <c r="F865" i="10"/>
  <c r="E865" i="10"/>
  <c r="F864" i="10"/>
  <c r="E864" i="10"/>
  <c r="F863" i="10"/>
  <c r="E863" i="10"/>
  <c r="F862" i="10"/>
  <c r="E862" i="10"/>
  <c r="F861" i="10"/>
  <c r="E861" i="10"/>
  <c r="F860" i="10"/>
  <c r="E860" i="10"/>
  <c r="F859" i="10"/>
  <c r="E859" i="10"/>
  <c r="F858" i="10"/>
  <c r="E858" i="10"/>
  <c r="F857" i="10"/>
  <c r="E857" i="10"/>
  <c r="F856" i="10"/>
  <c r="E856" i="10"/>
  <c r="F855" i="10"/>
  <c r="E855" i="10"/>
  <c r="F854" i="10"/>
  <c r="E854" i="10"/>
  <c r="F853" i="10"/>
  <c r="E853" i="10"/>
  <c r="F852" i="10"/>
  <c r="E852" i="10"/>
  <c r="F851" i="10"/>
  <c r="E851" i="10"/>
  <c r="F850" i="10"/>
  <c r="E850" i="10"/>
  <c r="F849" i="10"/>
  <c r="E849" i="10"/>
  <c r="F848" i="10"/>
  <c r="E848" i="10"/>
  <c r="F847" i="10"/>
  <c r="E847" i="10"/>
  <c r="F846" i="10"/>
  <c r="E846" i="10"/>
  <c r="F845" i="10"/>
  <c r="E845" i="10"/>
  <c r="F844" i="10"/>
  <c r="E844" i="10"/>
  <c r="F843" i="10"/>
  <c r="E843" i="10"/>
  <c r="F842" i="10"/>
  <c r="E842" i="10"/>
  <c r="F841" i="10"/>
  <c r="E841" i="10"/>
  <c r="F840" i="10"/>
  <c r="E840" i="10"/>
  <c r="F839" i="10"/>
  <c r="E839" i="10"/>
  <c r="F838" i="10"/>
  <c r="E838" i="10"/>
  <c r="F837" i="10"/>
  <c r="E837" i="10"/>
  <c r="F836" i="10"/>
  <c r="E836" i="10"/>
  <c r="F835" i="10"/>
  <c r="E835" i="10"/>
  <c r="F834" i="10"/>
  <c r="E834" i="10"/>
  <c r="F833" i="10"/>
  <c r="E833" i="10"/>
  <c r="F832" i="10"/>
  <c r="E832" i="10"/>
  <c r="F831" i="10"/>
  <c r="E831" i="10"/>
  <c r="F830" i="10"/>
  <c r="E830" i="10"/>
  <c r="F829" i="10"/>
  <c r="E829" i="10"/>
  <c r="F828" i="10"/>
  <c r="E828" i="10"/>
  <c r="F827" i="10"/>
  <c r="E827" i="10"/>
  <c r="F826" i="10"/>
  <c r="E826" i="10"/>
  <c r="F825" i="10"/>
  <c r="E825" i="10"/>
  <c r="F824" i="10"/>
  <c r="E824" i="10"/>
  <c r="F823" i="10"/>
  <c r="E823" i="10"/>
  <c r="F822" i="10"/>
  <c r="E822" i="10"/>
  <c r="F821" i="10"/>
  <c r="E821" i="10"/>
  <c r="F820" i="10"/>
  <c r="E820" i="10"/>
  <c r="F819" i="10"/>
  <c r="E819" i="10"/>
  <c r="F818" i="10"/>
  <c r="E818" i="10"/>
  <c r="F817" i="10"/>
  <c r="E817" i="10"/>
  <c r="F816" i="10"/>
  <c r="E816" i="10"/>
  <c r="F815" i="10"/>
  <c r="E815" i="10"/>
  <c r="F814" i="10"/>
  <c r="E814" i="10"/>
  <c r="F813" i="10"/>
  <c r="E813" i="10"/>
  <c r="F812" i="10"/>
  <c r="E812" i="10"/>
  <c r="F811" i="10"/>
  <c r="E811" i="10"/>
  <c r="F810" i="10"/>
  <c r="E810" i="10"/>
  <c r="F809" i="10"/>
  <c r="E809" i="10"/>
  <c r="F808" i="10"/>
  <c r="E808" i="10"/>
  <c r="F807" i="10"/>
  <c r="E807" i="10"/>
  <c r="F806" i="10"/>
  <c r="E806" i="10"/>
  <c r="F805" i="10"/>
  <c r="E805" i="10"/>
  <c r="F804" i="10"/>
  <c r="E804" i="10"/>
  <c r="F803" i="10"/>
  <c r="E803" i="10"/>
  <c r="F802" i="10"/>
  <c r="E802" i="10"/>
  <c r="F801" i="10"/>
  <c r="E801" i="10"/>
  <c r="F800" i="10"/>
  <c r="E800" i="10"/>
  <c r="F799" i="10"/>
  <c r="E799" i="10"/>
  <c r="F798" i="10"/>
  <c r="E798" i="10"/>
  <c r="F797" i="10"/>
  <c r="E797" i="10"/>
  <c r="F796" i="10"/>
  <c r="E796" i="10"/>
  <c r="F795" i="10"/>
  <c r="E795" i="10"/>
  <c r="F794" i="10"/>
  <c r="E794" i="10"/>
  <c r="F793" i="10"/>
  <c r="E793" i="10"/>
  <c r="F792" i="10"/>
  <c r="E792" i="10"/>
  <c r="F791" i="10"/>
  <c r="E791" i="10"/>
  <c r="F790" i="10"/>
  <c r="E790" i="10"/>
  <c r="F789" i="10"/>
  <c r="E789" i="10"/>
  <c r="F788" i="10"/>
  <c r="E788" i="10"/>
  <c r="F787" i="10"/>
  <c r="E787" i="10"/>
  <c r="F786" i="10"/>
  <c r="E786" i="10"/>
  <c r="F785" i="10"/>
  <c r="E785" i="10"/>
  <c r="F784" i="10"/>
  <c r="E784" i="10"/>
  <c r="F783" i="10"/>
  <c r="E783" i="10"/>
  <c r="F782" i="10"/>
  <c r="E782" i="10"/>
  <c r="F781" i="10"/>
  <c r="E781" i="10"/>
  <c r="F780" i="10"/>
  <c r="E780" i="10"/>
  <c r="F779" i="10"/>
  <c r="E779" i="10"/>
  <c r="F778" i="10"/>
  <c r="E778" i="10"/>
  <c r="F777" i="10"/>
  <c r="E777" i="10"/>
  <c r="F776" i="10"/>
  <c r="E776" i="10"/>
  <c r="F775" i="10"/>
  <c r="E775" i="10"/>
  <c r="F774" i="10"/>
  <c r="E774" i="10"/>
  <c r="F773" i="10"/>
  <c r="E773" i="10"/>
  <c r="F772" i="10"/>
  <c r="E772" i="10"/>
  <c r="F771" i="10"/>
  <c r="E771" i="10"/>
  <c r="F770" i="10"/>
  <c r="E770" i="10"/>
  <c r="F769" i="10"/>
  <c r="E769" i="10"/>
  <c r="F768" i="10"/>
  <c r="E768" i="10"/>
  <c r="F767" i="10"/>
  <c r="E767" i="10"/>
  <c r="F766" i="10"/>
  <c r="E766" i="10"/>
  <c r="F765" i="10"/>
  <c r="E765" i="10"/>
  <c r="F764" i="10"/>
  <c r="E764" i="10"/>
  <c r="F763" i="10"/>
  <c r="E763" i="10"/>
  <c r="F762" i="10"/>
  <c r="E762" i="10"/>
  <c r="F761" i="10"/>
  <c r="E761" i="10"/>
  <c r="F760" i="10"/>
  <c r="E760" i="10"/>
  <c r="F759" i="10"/>
  <c r="E759" i="10"/>
  <c r="F758" i="10"/>
  <c r="E758" i="10"/>
  <c r="F757" i="10"/>
  <c r="E757" i="10"/>
  <c r="F756" i="10"/>
  <c r="E756" i="10"/>
  <c r="F755" i="10"/>
  <c r="E755" i="10"/>
  <c r="F754" i="10"/>
  <c r="E754" i="10"/>
  <c r="F753" i="10"/>
  <c r="E753" i="10"/>
  <c r="F752" i="10"/>
  <c r="E752" i="10"/>
  <c r="F751" i="10"/>
  <c r="E751" i="10"/>
  <c r="F750" i="10"/>
  <c r="E750" i="10"/>
  <c r="F749" i="10"/>
  <c r="E749" i="10"/>
  <c r="F748" i="10"/>
  <c r="E748" i="10"/>
  <c r="F747" i="10"/>
  <c r="E747" i="10"/>
  <c r="F746" i="10"/>
  <c r="E746" i="10"/>
  <c r="F745" i="10"/>
  <c r="E745" i="10"/>
  <c r="F744" i="10"/>
  <c r="E744" i="10"/>
  <c r="F743" i="10"/>
  <c r="E743" i="10"/>
  <c r="F742" i="10"/>
  <c r="E742" i="10"/>
  <c r="F741" i="10"/>
  <c r="E741" i="10"/>
  <c r="F740" i="10"/>
  <c r="E740" i="10"/>
  <c r="F739" i="10"/>
  <c r="E739" i="10"/>
  <c r="F738" i="10"/>
  <c r="E738" i="10"/>
  <c r="F737" i="10"/>
  <c r="E737" i="10"/>
  <c r="F736" i="10"/>
  <c r="E736" i="10"/>
  <c r="F735" i="10"/>
  <c r="E735" i="10"/>
  <c r="F734" i="10"/>
  <c r="E734" i="10"/>
  <c r="F733" i="10"/>
  <c r="E733" i="10"/>
  <c r="F732" i="10"/>
  <c r="E732" i="10"/>
  <c r="F731" i="10"/>
  <c r="E731" i="10"/>
  <c r="F730" i="10"/>
  <c r="E730" i="10"/>
  <c r="F729" i="10"/>
  <c r="E729" i="10"/>
  <c r="F728" i="10"/>
  <c r="E728" i="10"/>
  <c r="F727" i="10"/>
  <c r="E727" i="10"/>
  <c r="F726" i="10"/>
  <c r="E726" i="10"/>
  <c r="F725" i="10"/>
  <c r="E725" i="10"/>
  <c r="F724" i="10"/>
  <c r="E724" i="10"/>
  <c r="F723" i="10"/>
  <c r="E723" i="10"/>
  <c r="F722" i="10"/>
  <c r="E722" i="10"/>
  <c r="F721" i="10"/>
  <c r="E721" i="10"/>
  <c r="F720" i="10"/>
  <c r="E720" i="10"/>
  <c r="F719" i="10"/>
  <c r="E719" i="10"/>
  <c r="F718" i="10"/>
  <c r="E718" i="10"/>
  <c r="F717" i="10"/>
  <c r="E717" i="10"/>
  <c r="F716" i="10"/>
  <c r="E716" i="10"/>
  <c r="F715" i="10"/>
  <c r="E715" i="10"/>
  <c r="F714" i="10"/>
  <c r="E714" i="10"/>
  <c r="F713" i="10"/>
  <c r="E713" i="10"/>
  <c r="F712" i="10"/>
  <c r="E712" i="10"/>
  <c r="F711" i="10"/>
  <c r="E711" i="10"/>
  <c r="F710" i="10"/>
  <c r="E710" i="10"/>
  <c r="F709" i="10"/>
  <c r="E709" i="10"/>
  <c r="F708" i="10"/>
  <c r="E708" i="10"/>
  <c r="F707" i="10"/>
  <c r="E707" i="10"/>
  <c r="F706" i="10"/>
  <c r="E706" i="10"/>
  <c r="F705" i="10"/>
  <c r="E705" i="10"/>
  <c r="F704" i="10"/>
  <c r="E704" i="10"/>
  <c r="F703" i="10"/>
  <c r="E703" i="10"/>
  <c r="F702" i="10"/>
  <c r="E702" i="10"/>
  <c r="F701" i="10"/>
  <c r="E701" i="10"/>
  <c r="F700" i="10"/>
  <c r="E700" i="10"/>
  <c r="F699" i="10"/>
  <c r="E699" i="10"/>
  <c r="F698" i="10"/>
  <c r="E698" i="10"/>
  <c r="F697" i="10"/>
  <c r="E697" i="10"/>
  <c r="F696" i="10"/>
  <c r="E696" i="10"/>
  <c r="F695" i="10"/>
  <c r="E695" i="10"/>
  <c r="F694" i="10"/>
  <c r="E694" i="10"/>
  <c r="F693" i="10"/>
  <c r="E693" i="10"/>
  <c r="F692" i="10"/>
  <c r="E692" i="10"/>
  <c r="F691" i="10"/>
  <c r="E691" i="10"/>
  <c r="F690" i="10"/>
  <c r="E690" i="10"/>
  <c r="F689" i="10"/>
  <c r="E689" i="10"/>
  <c r="F688" i="10"/>
  <c r="E688" i="10"/>
  <c r="F687" i="10"/>
  <c r="E687" i="10"/>
  <c r="F686" i="10"/>
  <c r="E686" i="10"/>
  <c r="F685" i="10"/>
  <c r="E685" i="10"/>
  <c r="F684" i="10"/>
  <c r="E684" i="10"/>
  <c r="F683" i="10"/>
  <c r="E683" i="10"/>
  <c r="F682" i="10"/>
  <c r="E682" i="10"/>
  <c r="F681" i="10"/>
  <c r="E681" i="10"/>
  <c r="F680" i="10"/>
  <c r="E680" i="10"/>
  <c r="F679" i="10"/>
  <c r="E679" i="10"/>
  <c r="F678" i="10"/>
  <c r="E678" i="10"/>
  <c r="F677" i="10"/>
  <c r="E677" i="10"/>
  <c r="F676" i="10"/>
  <c r="E676" i="10"/>
  <c r="F675" i="10"/>
  <c r="E675" i="10"/>
  <c r="F674" i="10"/>
  <c r="E674" i="10"/>
  <c r="F673" i="10"/>
  <c r="E673" i="10"/>
  <c r="F672" i="10"/>
  <c r="E672" i="10"/>
  <c r="F671" i="10"/>
  <c r="E671" i="10"/>
  <c r="F670" i="10"/>
  <c r="E670" i="10"/>
  <c r="F669" i="10"/>
  <c r="E669" i="10"/>
  <c r="F668" i="10"/>
  <c r="E668" i="10"/>
  <c r="F667" i="10"/>
  <c r="E667" i="10"/>
  <c r="F666" i="10"/>
  <c r="E666" i="10"/>
  <c r="F665" i="10"/>
  <c r="E665" i="10"/>
  <c r="F664" i="10"/>
  <c r="E664" i="10"/>
  <c r="F663" i="10"/>
  <c r="E663" i="10"/>
  <c r="F662" i="10"/>
  <c r="E662" i="10"/>
  <c r="F661" i="10"/>
  <c r="E661" i="10"/>
  <c r="F660" i="10"/>
  <c r="E660" i="10"/>
  <c r="F659" i="10"/>
  <c r="E659" i="10"/>
  <c r="F658" i="10"/>
  <c r="E658" i="10"/>
  <c r="F657" i="10"/>
  <c r="E657" i="10"/>
  <c r="F656" i="10"/>
  <c r="E656" i="10"/>
  <c r="F655" i="10"/>
  <c r="E655" i="10"/>
  <c r="F654" i="10"/>
  <c r="E654" i="10"/>
  <c r="F653" i="10"/>
  <c r="E653" i="10"/>
  <c r="F652" i="10"/>
  <c r="E652" i="10"/>
  <c r="F651" i="10"/>
  <c r="E651" i="10"/>
  <c r="F650" i="10"/>
  <c r="E650" i="10"/>
  <c r="F649" i="10"/>
  <c r="E649" i="10"/>
  <c r="F648" i="10"/>
  <c r="E648" i="10"/>
  <c r="F647" i="10"/>
  <c r="E647" i="10"/>
  <c r="F646" i="10"/>
  <c r="E646" i="10"/>
  <c r="F645" i="10"/>
  <c r="E645" i="10"/>
  <c r="F644" i="10"/>
  <c r="E644" i="10"/>
  <c r="F643" i="10"/>
  <c r="E643" i="10"/>
  <c r="F642" i="10"/>
  <c r="E642" i="10"/>
  <c r="F641" i="10"/>
  <c r="E641" i="10"/>
  <c r="F640" i="10"/>
  <c r="E640" i="10"/>
  <c r="F639" i="10"/>
  <c r="E639" i="10"/>
  <c r="F638" i="10"/>
  <c r="E638" i="10"/>
  <c r="F637" i="10"/>
  <c r="E637" i="10"/>
  <c r="F636" i="10"/>
  <c r="E636" i="10"/>
  <c r="F635" i="10"/>
  <c r="E635" i="10"/>
  <c r="F634" i="10"/>
  <c r="E634" i="10"/>
  <c r="F633" i="10"/>
  <c r="E633" i="10"/>
  <c r="F632" i="10"/>
  <c r="E632" i="10"/>
  <c r="F631" i="10"/>
  <c r="E631" i="10"/>
  <c r="F630" i="10"/>
  <c r="E630" i="10"/>
  <c r="F629" i="10"/>
  <c r="E629" i="10"/>
  <c r="F628" i="10"/>
  <c r="E628" i="10"/>
  <c r="F627" i="10"/>
  <c r="E627" i="10"/>
  <c r="F626" i="10"/>
  <c r="E626" i="10"/>
  <c r="F625" i="10"/>
  <c r="E625" i="10"/>
  <c r="F624" i="10"/>
  <c r="E624" i="10"/>
  <c r="F623" i="10"/>
  <c r="E623" i="10"/>
  <c r="F622" i="10"/>
  <c r="E622" i="10"/>
  <c r="F621" i="10"/>
  <c r="E621" i="10"/>
  <c r="F620" i="10"/>
  <c r="E620" i="10"/>
  <c r="F619" i="10"/>
  <c r="E619" i="10"/>
  <c r="F618" i="10"/>
  <c r="E618" i="10"/>
  <c r="F617" i="10"/>
  <c r="E617" i="10"/>
  <c r="F616" i="10"/>
  <c r="E616" i="10"/>
  <c r="F615" i="10"/>
  <c r="E615" i="10"/>
  <c r="F614" i="10"/>
  <c r="E614" i="10"/>
  <c r="F613" i="10"/>
  <c r="E613" i="10"/>
  <c r="F612" i="10"/>
  <c r="E612" i="10"/>
  <c r="F611" i="10"/>
  <c r="E611" i="10"/>
  <c r="F610" i="10"/>
  <c r="E610" i="10"/>
  <c r="F609" i="10"/>
  <c r="E609" i="10"/>
  <c r="F608" i="10"/>
  <c r="E608" i="10"/>
  <c r="F607" i="10"/>
  <c r="E607" i="10"/>
  <c r="F606" i="10"/>
  <c r="E606" i="10"/>
  <c r="F605" i="10"/>
  <c r="E605" i="10"/>
  <c r="F604" i="10"/>
  <c r="E604" i="10"/>
  <c r="F603" i="10"/>
  <c r="E603" i="10"/>
  <c r="F602" i="10"/>
  <c r="E602" i="10"/>
  <c r="F601" i="10"/>
  <c r="E601" i="10"/>
  <c r="F600" i="10"/>
  <c r="E600" i="10"/>
  <c r="F599" i="10"/>
  <c r="E599" i="10"/>
  <c r="F598" i="10"/>
  <c r="E598" i="10"/>
  <c r="F597" i="10"/>
  <c r="E597" i="10"/>
  <c r="F596" i="10"/>
  <c r="E596" i="10"/>
  <c r="F595" i="10"/>
  <c r="E595" i="10"/>
  <c r="F594" i="10"/>
  <c r="E594" i="10"/>
  <c r="F593" i="10"/>
  <c r="E593" i="10"/>
  <c r="F592" i="10"/>
  <c r="E592" i="10"/>
  <c r="F591" i="10"/>
  <c r="E591" i="10"/>
  <c r="F590" i="10"/>
  <c r="E590" i="10"/>
  <c r="F589" i="10"/>
  <c r="E589" i="10"/>
  <c r="F588" i="10"/>
  <c r="E588" i="10"/>
  <c r="F587" i="10"/>
  <c r="E587" i="10"/>
  <c r="F586" i="10"/>
  <c r="E586" i="10"/>
  <c r="F585" i="10"/>
  <c r="E585" i="10"/>
  <c r="F584" i="10"/>
  <c r="E584" i="10"/>
  <c r="F583" i="10"/>
  <c r="E583" i="10"/>
  <c r="F582" i="10"/>
  <c r="E582" i="10"/>
  <c r="F581" i="10"/>
  <c r="E581" i="10"/>
  <c r="F580" i="10"/>
  <c r="E580" i="10"/>
  <c r="F579" i="10"/>
  <c r="E579" i="10"/>
  <c r="F578" i="10"/>
  <c r="E578" i="10"/>
  <c r="F577" i="10"/>
  <c r="E577" i="10"/>
  <c r="F576" i="10"/>
  <c r="E576" i="10"/>
  <c r="F575" i="10"/>
  <c r="E575" i="10"/>
  <c r="F574" i="10"/>
  <c r="E574" i="10"/>
  <c r="F573" i="10"/>
  <c r="E573" i="10"/>
  <c r="F572" i="10"/>
  <c r="E572" i="10"/>
  <c r="F571" i="10"/>
  <c r="E571" i="10"/>
  <c r="F570" i="10"/>
  <c r="E570" i="10"/>
  <c r="F569" i="10"/>
  <c r="E569" i="10"/>
  <c r="F568" i="10"/>
  <c r="E568" i="10"/>
  <c r="F567" i="10"/>
  <c r="E567" i="10"/>
  <c r="F566" i="10"/>
  <c r="E566" i="10"/>
  <c r="F565" i="10"/>
  <c r="E565" i="10"/>
  <c r="F564" i="10"/>
  <c r="E564" i="10"/>
  <c r="F563" i="10"/>
  <c r="E563" i="10"/>
  <c r="F562" i="10"/>
  <c r="E562" i="10"/>
  <c r="F561" i="10"/>
  <c r="E561" i="10"/>
  <c r="F560" i="10"/>
  <c r="E560" i="10"/>
  <c r="F559" i="10"/>
  <c r="E559" i="10"/>
  <c r="F558" i="10"/>
  <c r="E558" i="10"/>
  <c r="F557" i="10"/>
  <c r="E557" i="10"/>
  <c r="F556" i="10"/>
  <c r="E556" i="10"/>
  <c r="F555" i="10"/>
  <c r="E555" i="10"/>
  <c r="F554" i="10"/>
  <c r="E554" i="10"/>
  <c r="F553" i="10"/>
  <c r="E553" i="10"/>
  <c r="F552" i="10"/>
  <c r="E552" i="10"/>
  <c r="F551" i="10"/>
  <c r="E551" i="10"/>
  <c r="F550" i="10"/>
  <c r="E550" i="10"/>
  <c r="F549" i="10"/>
  <c r="E549" i="10"/>
  <c r="F548" i="10"/>
  <c r="E548" i="10"/>
  <c r="F547" i="10"/>
  <c r="E547" i="10"/>
  <c r="F546" i="10"/>
  <c r="E546" i="10"/>
  <c r="F545" i="10"/>
  <c r="E545" i="10"/>
  <c r="F544" i="10"/>
  <c r="E544" i="10"/>
  <c r="F543" i="10"/>
  <c r="E543" i="10"/>
  <c r="F542" i="10"/>
  <c r="E542" i="10"/>
  <c r="F541" i="10"/>
  <c r="E541" i="10"/>
  <c r="F540" i="10"/>
  <c r="E540" i="10"/>
  <c r="F539" i="10"/>
  <c r="E539" i="10"/>
  <c r="F538" i="10"/>
  <c r="E538" i="10"/>
  <c r="F537" i="10"/>
  <c r="E537" i="10"/>
  <c r="F536" i="10"/>
  <c r="E536" i="10"/>
  <c r="F535" i="10"/>
  <c r="E535" i="10"/>
  <c r="F534" i="10"/>
  <c r="E534" i="10"/>
  <c r="F533" i="10"/>
  <c r="E533" i="10"/>
  <c r="F532" i="10"/>
  <c r="E532" i="10"/>
  <c r="F531" i="10"/>
  <c r="E531" i="10"/>
  <c r="F530" i="10"/>
  <c r="E530" i="10"/>
  <c r="F529" i="10"/>
  <c r="E529" i="10"/>
  <c r="F528" i="10"/>
  <c r="E528" i="10"/>
  <c r="F527" i="10"/>
  <c r="E527" i="10"/>
  <c r="F526" i="10"/>
  <c r="E526" i="10"/>
  <c r="F525" i="10"/>
  <c r="E525" i="10"/>
  <c r="F524" i="10"/>
  <c r="E524" i="10"/>
  <c r="F523" i="10"/>
  <c r="E523" i="10"/>
  <c r="F522" i="10"/>
  <c r="E522" i="10"/>
  <c r="F521" i="10"/>
  <c r="E521" i="10"/>
  <c r="F520" i="10"/>
  <c r="E520" i="10"/>
  <c r="F519" i="10"/>
  <c r="E519" i="10"/>
  <c r="F518" i="10"/>
  <c r="E518" i="10"/>
  <c r="F517" i="10"/>
  <c r="E517" i="10"/>
  <c r="F516" i="10"/>
  <c r="E516" i="10"/>
  <c r="F515" i="10"/>
  <c r="E515" i="10"/>
  <c r="G513" i="10"/>
  <c r="F512" i="10"/>
  <c r="E512" i="10"/>
  <c r="F511" i="10"/>
  <c r="E511" i="10"/>
  <c r="F510" i="10"/>
  <c r="E510" i="10"/>
  <c r="F509" i="10"/>
  <c r="E509" i="10"/>
  <c r="F508" i="10"/>
  <c r="E508" i="10"/>
  <c r="F507" i="10"/>
  <c r="E507" i="10"/>
  <c r="F506" i="10"/>
  <c r="E506" i="10"/>
  <c r="F505" i="10"/>
  <c r="E505" i="10"/>
  <c r="F504" i="10"/>
  <c r="E504" i="10"/>
  <c r="F503" i="10"/>
  <c r="E503" i="10"/>
  <c r="F502" i="10"/>
  <c r="E502" i="10"/>
  <c r="F501" i="10"/>
  <c r="E501" i="10"/>
  <c r="F500" i="10"/>
  <c r="E500" i="10"/>
  <c r="F499" i="10"/>
  <c r="E499" i="10"/>
  <c r="F498" i="10"/>
  <c r="E498" i="10"/>
  <c r="F497" i="10"/>
  <c r="E497" i="10"/>
  <c r="F496" i="10"/>
  <c r="E496" i="10"/>
  <c r="F495" i="10"/>
  <c r="E495" i="10"/>
  <c r="F494" i="10"/>
  <c r="E494" i="10"/>
  <c r="F493" i="10"/>
  <c r="E493" i="10"/>
  <c r="F492" i="10"/>
  <c r="E492" i="10"/>
  <c r="F491" i="10"/>
  <c r="E491" i="10"/>
  <c r="F490" i="10"/>
  <c r="E490" i="10"/>
  <c r="F489" i="10"/>
  <c r="E489" i="10"/>
  <c r="F488" i="10"/>
  <c r="E488" i="10"/>
  <c r="F487" i="10"/>
  <c r="E487" i="10"/>
  <c r="F486" i="10"/>
  <c r="E486" i="10"/>
  <c r="F485" i="10"/>
  <c r="E485" i="10"/>
  <c r="F484" i="10"/>
  <c r="E484" i="10"/>
  <c r="F483" i="10"/>
  <c r="E483" i="10"/>
  <c r="F482" i="10"/>
  <c r="E482" i="10"/>
  <c r="F481" i="10"/>
  <c r="E481" i="10"/>
  <c r="F480" i="10"/>
  <c r="E480" i="10"/>
  <c r="F479" i="10"/>
  <c r="E479" i="10"/>
  <c r="F478" i="10"/>
  <c r="E478" i="10"/>
  <c r="F477" i="10"/>
  <c r="E477" i="10"/>
  <c r="F476" i="10"/>
  <c r="E476" i="10"/>
  <c r="F475" i="10"/>
  <c r="E475" i="10"/>
  <c r="F474" i="10"/>
  <c r="E474" i="10"/>
  <c r="F473" i="10"/>
  <c r="E473" i="10"/>
  <c r="F472" i="10"/>
  <c r="E472" i="10"/>
  <c r="F471" i="10"/>
  <c r="E471" i="10"/>
  <c r="F470" i="10"/>
  <c r="E470" i="10"/>
  <c r="F469" i="10"/>
  <c r="E469" i="10"/>
  <c r="F468" i="10"/>
  <c r="E468" i="10"/>
  <c r="F467" i="10"/>
  <c r="E467" i="10"/>
  <c r="F466" i="10"/>
  <c r="E466" i="10"/>
  <c r="F465" i="10"/>
  <c r="E465" i="10"/>
  <c r="F464" i="10"/>
  <c r="E464" i="10"/>
  <c r="F463" i="10"/>
  <c r="E463" i="10"/>
  <c r="F462" i="10"/>
  <c r="E462" i="10"/>
  <c r="F461" i="10"/>
  <c r="E461" i="10"/>
  <c r="F460" i="10"/>
  <c r="E460" i="10"/>
  <c r="F459" i="10"/>
  <c r="E459" i="10"/>
  <c r="F458" i="10"/>
  <c r="E458" i="10"/>
  <c r="F457" i="10"/>
  <c r="E457" i="10"/>
  <c r="F456" i="10"/>
  <c r="E456" i="10"/>
  <c r="F455" i="10"/>
  <c r="E455" i="10"/>
  <c r="E454" i="10"/>
  <c r="G454" i="10" s="1"/>
  <c r="F453" i="10"/>
  <c r="E453" i="10"/>
  <c r="F452" i="10"/>
  <c r="E452" i="10"/>
  <c r="F451" i="10"/>
  <c r="E451" i="10"/>
  <c r="F450" i="10"/>
  <c r="E450" i="10"/>
  <c r="F449" i="10"/>
  <c r="E449" i="10"/>
  <c r="F448" i="10"/>
  <c r="E448" i="10"/>
  <c r="F447" i="10"/>
  <c r="E447" i="10"/>
  <c r="F446" i="10"/>
  <c r="E446" i="10"/>
  <c r="F445" i="10"/>
  <c r="E445" i="10"/>
  <c r="F444" i="10"/>
  <c r="E444" i="10"/>
  <c r="F443" i="10"/>
  <c r="E443" i="10"/>
  <c r="F442" i="10"/>
  <c r="E442" i="10"/>
  <c r="F441" i="10"/>
  <c r="E441" i="10"/>
  <c r="F440" i="10"/>
  <c r="E440" i="10"/>
  <c r="F439" i="10"/>
  <c r="E439" i="10"/>
  <c r="F438" i="10"/>
  <c r="E438" i="10"/>
  <c r="F437" i="10"/>
  <c r="E437" i="10"/>
  <c r="F436" i="10"/>
  <c r="E436" i="10"/>
  <c r="F435" i="10"/>
  <c r="E435" i="10"/>
  <c r="F434" i="10"/>
  <c r="E434" i="10"/>
  <c r="F433" i="10"/>
  <c r="E433" i="10"/>
  <c r="F432" i="10"/>
  <c r="E432" i="10"/>
  <c r="F431" i="10"/>
  <c r="E431" i="10"/>
  <c r="F430" i="10"/>
  <c r="E430" i="10"/>
  <c r="F429" i="10"/>
  <c r="E429" i="10"/>
  <c r="F428" i="10"/>
  <c r="E428" i="10"/>
  <c r="F427" i="10"/>
  <c r="E427" i="10"/>
  <c r="F426" i="10"/>
  <c r="E426" i="10"/>
  <c r="F425" i="10"/>
  <c r="E425" i="10"/>
  <c r="F424" i="10"/>
  <c r="E424" i="10"/>
  <c r="F423" i="10"/>
  <c r="E423" i="10"/>
  <c r="F422" i="10"/>
  <c r="E422" i="10"/>
  <c r="F421" i="10"/>
  <c r="E421" i="10"/>
  <c r="F420" i="10"/>
  <c r="E420" i="10"/>
  <c r="F419" i="10"/>
  <c r="E419" i="10"/>
  <c r="F418" i="10"/>
  <c r="E418" i="10"/>
  <c r="F417" i="10"/>
  <c r="E417" i="10"/>
  <c r="F416" i="10"/>
  <c r="E416" i="10"/>
  <c r="F415" i="10"/>
  <c r="E415" i="10"/>
  <c r="F414" i="10"/>
  <c r="E414" i="10"/>
  <c r="F413" i="10"/>
  <c r="E413" i="10"/>
  <c r="F412" i="10"/>
  <c r="E412" i="10"/>
  <c r="F411" i="10"/>
  <c r="E411" i="10"/>
  <c r="F410" i="10"/>
  <c r="E410" i="10"/>
  <c r="F409" i="10"/>
  <c r="E409" i="10"/>
  <c r="F408" i="10"/>
  <c r="E408" i="10"/>
  <c r="F407" i="10"/>
  <c r="E407" i="10"/>
  <c r="F406" i="10"/>
  <c r="E406" i="10"/>
  <c r="F405" i="10"/>
  <c r="E405" i="10"/>
  <c r="F404" i="10"/>
  <c r="E404" i="10"/>
  <c r="F403" i="10"/>
  <c r="E403" i="10"/>
  <c r="F402" i="10"/>
  <c r="E402" i="10"/>
  <c r="F401" i="10"/>
  <c r="E401" i="10"/>
  <c r="F400" i="10"/>
  <c r="E400" i="10"/>
  <c r="F399" i="10"/>
  <c r="E399" i="10"/>
  <c r="F398" i="10"/>
  <c r="E398" i="10"/>
  <c r="F397" i="10"/>
  <c r="E397" i="10"/>
  <c r="F396" i="10"/>
  <c r="E396" i="10"/>
  <c r="F395" i="10"/>
  <c r="E395" i="10"/>
  <c r="F394" i="10"/>
  <c r="E394" i="10"/>
  <c r="F393" i="10"/>
  <c r="E393" i="10"/>
  <c r="F392" i="10"/>
  <c r="E392" i="10"/>
  <c r="F391" i="10"/>
  <c r="E391" i="10"/>
  <c r="F390" i="10"/>
  <c r="E390" i="10"/>
  <c r="F389" i="10"/>
  <c r="E389" i="10"/>
  <c r="F388" i="10"/>
  <c r="E388" i="10"/>
  <c r="F387" i="10"/>
  <c r="E387" i="10"/>
  <c r="F386" i="10"/>
  <c r="E386" i="10"/>
  <c r="F385" i="10"/>
  <c r="E385" i="10"/>
  <c r="F384" i="10"/>
  <c r="E384" i="10"/>
  <c r="F383" i="10"/>
  <c r="E383" i="10"/>
  <c r="F382" i="10"/>
  <c r="E382" i="10"/>
  <c r="F381" i="10"/>
  <c r="E381" i="10"/>
  <c r="F380" i="10"/>
  <c r="E380" i="10"/>
  <c r="F379" i="10"/>
  <c r="E379" i="10"/>
  <c r="F378" i="10"/>
  <c r="E378" i="10"/>
  <c r="F377" i="10"/>
  <c r="E377" i="10"/>
  <c r="F376" i="10"/>
  <c r="E376" i="10"/>
  <c r="F375" i="10"/>
  <c r="E375" i="10"/>
  <c r="F374" i="10"/>
  <c r="E374" i="10"/>
  <c r="F373" i="10"/>
  <c r="E373" i="10"/>
  <c r="F372" i="10"/>
  <c r="E372" i="10"/>
  <c r="F371" i="10"/>
  <c r="E371" i="10"/>
  <c r="F370" i="10"/>
  <c r="E370" i="10"/>
  <c r="F369" i="10"/>
  <c r="E369" i="10"/>
  <c r="F368" i="10"/>
  <c r="E368" i="10"/>
  <c r="F367" i="10"/>
  <c r="E367" i="10"/>
  <c r="F366" i="10"/>
  <c r="E366" i="10"/>
  <c r="F365" i="10"/>
  <c r="E365" i="10"/>
  <c r="F364" i="10"/>
  <c r="E364" i="10"/>
  <c r="F363" i="10"/>
  <c r="E363" i="10"/>
  <c r="F362" i="10"/>
  <c r="E362" i="10"/>
  <c r="F361" i="10"/>
  <c r="E361" i="10"/>
  <c r="F360" i="10"/>
  <c r="E360" i="10"/>
  <c r="F359" i="10"/>
  <c r="E359" i="10"/>
  <c r="F358" i="10"/>
  <c r="E358" i="10"/>
  <c r="F357" i="10"/>
  <c r="E357" i="10"/>
  <c r="F356" i="10"/>
  <c r="E356" i="10"/>
  <c r="F355" i="10"/>
  <c r="E355" i="10"/>
  <c r="F354" i="10"/>
  <c r="E354" i="10"/>
  <c r="F353" i="10"/>
  <c r="E353" i="10"/>
  <c r="F352" i="10"/>
  <c r="E352" i="10"/>
  <c r="F351" i="10"/>
  <c r="E351" i="10"/>
  <c r="F350" i="10"/>
  <c r="E350" i="10"/>
  <c r="F349" i="10"/>
  <c r="E349" i="10"/>
  <c r="F348" i="10"/>
  <c r="E348" i="10"/>
  <c r="F347" i="10"/>
  <c r="E347" i="10"/>
  <c r="F346" i="10"/>
  <c r="E346" i="10"/>
  <c r="F345" i="10"/>
  <c r="E345" i="10"/>
  <c r="F344" i="10"/>
  <c r="E344" i="10"/>
  <c r="F343" i="10"/>
  <c r="E343" i="10"/>
  <c r="F342" i="10"/>
  <c r="E342" i="10"/>
  <c r="F341" i="10"/>
  <c r="E341" i="10"/>
  <c r="F340" i="10"/>
  <c r="E340" i="10"/>
  <c r="F339" i="10"/>
  <c r="E339" i="10"/>
  <c r="F338" i="10"/>
  <c r="E338" i="10"/>
  <c r="F337" i="10"/>
  <c r="E337" i="10"/>
  <c r="F336" i="10"/>
  <c r="E336" i="10"/>
  <c r="F335" i="10"/>
  <c r="E335" i="10"/>
  <c r="F334" i="10"/>
  <c r="E334" i="10"/>
  <c r="F333" i="10"/>
  <c r="E333" i="10"/>
  <c r="F332" i="10"/>
  <c r="E332" i="10"/>
  <c r="F331" i="10"/>
  <c r="E331" i="10"/>
  <c r="F330" i="10"/>
  <c r="E330" i="10"/>
  <c r="F329" i="10"/>
  <c r="E329" i="10"/>
  <c r="F328" i="10"/>
  <c r="E328" i="10"/>
  <c r="F327" i="10"/>
  <c r="E327" i="10"/>
  <c r="F326" i="10"/>
  <c r="E326" i="10"/>
  <c r="F325" i="10"/>
  <c r="E325" i="10"/>
  <c r="F324" i="10"/>
  <c r="E324" i="10"/>
  <c r="F323" i="10"/>
  <c r="E323" i="10"/>
  <c r="F322" i="10"/>
  <c r="E322" i="10"/>
  <c r="F321" i="10"/>
  <c r="E321" i="10"/>
  <c r="F320" i="10"/>
  <c r="E320" i="10"/>
  <c r="F319" i="10"/>
  <c r="E319" i="10"/>
  <c r="F318" i="10"/>
  <c r="E318" i="10"/>
  <c r="F317" i="10"/>
  <c r="E317" i="10"/>
  <c r="F316" i="10"/>
  <c r="E316" i="10"/>
  <c r="F315" i="10"/>
  <c r="E315" i="10"/>
  <c r="F314" i="10"/>
  <c r="E314" i="10"/>
  <c r="F313" i="10"/>
  <c r="E313" i="10"/>
  <c r="F312" i="10"/>
  <c r="E312" i="10"/>
  <c r="F311" i="10"/>
  <c r="E311" i="10"/>
  <c r="F310" i="10"/>
  <c r="E310" i="10"/>
  <c r="F309" i="10"/>
  <c r="E309" i="10"/>
  <c r="F308" i="10"/>
  <c r="E308" i="10"/>
  <c r="F307" i="10"/>
  <c r="E307" i="10"/>
  <c r="F306" i="10"/>
  <c r="E306" i="10"/>
  <c r="F305" i="10"/>
  <c r="E305" i="10"/>
  <c r="F304" i="10"/>
  <c r="E304" i="10"/>
  <c r="F303" i="10"/>
  <c r="E303" i="10"/>
  <c r="F302" i="10"/>
  <c r="E302" i="10"/>
  <c r="F301" i="10"/>
  <c r="E301" i="10"/>
  <c r="F300" i="10"/>
  <c r="E300" i="10"/>
  <c r="F299" i="10"/>
  <c r="E299" i="10"/>
  <c r="F298" i="10"/>
  <c r="E298" i="10"/>
  <c r="F297" i="10"/>
  <c r="E297" i="10"/>
  <c r="F296" i="10"/>
  <c r="E296" i="10"/>
  <c r="F295" i="10"/>
  <c r="E295" i="10"/>
  <c r="F294" i="10"/>
  <c r="E294" i="10"/>
  <c r="F293" i="10"/>
  <c r="E293" i="10"/>
  <c r="F292" i="10"/>
  <c r="E292" i="10"/>
  <c r="F291" i="10"/>
  <c r="E291" i="10"/>
  <c r="F290" i="10"/>
  <c r="E290" i="10"/>
  <c r="F289" i="10"/>
  <c r="E289" i="10"/>
  <c r="F288" i="10"/>
  <c r="E288" i="10"/>
  <c r="F287" i="10"/>
  <c r="E287" i="10"/>
  <c r="F286" i="10"/>
  <c r="E286" i="10"/>
  <c r="F285" i="10"/>
  <c r="E285" i="10"/>
  <c r="F284" i="10"/>
  <c r="E284" i="10"/>
  <c r="F283" i="10"/>
  <c r="E283" i="10"/>
  <c r="F282" i="10"/>
  <c r="E282" i="10"/>
  <c r="F281" i="10"/>
  <c r="E281" i="10"/>
  <c r="F280" i="10"/>
  <c r="E280" i="10"/>
  <c r="F279" i="10"/>
  <c r="E279" i="10"/>
  <c r="F278" i="10"/>
  <c r="E278" i="10"/>
  <c r="F277" i="10"/>
  <c r="E277" i="10"/>
  <c r="F276" i="10"/>
  <c r="E276" i="10"/>
  <c r="F275" i="10"/>
  <c r="E275" i="10"/>
  <c r="F274" i="10"/>
  <c r="E274" i="10"/>
  <c r="F273" i="10"/>
  <c r="E273" i="10"/>
  <c r="F272" i="10"/>
  <c r="E272" i="10"/>
  <c r="F271" i="10"/>
  <c r="E271" i="10"/>
  <c r="F270" i="10"/>
  <c r="E270" i="10"/>
  <c r="F269" i="10"/>
  <c r="E269" i="10"/>
  <c r="F268" i="10"/>
  <c r="E268" i="10"/>
  <c r="F267" i="10"/>
  <c r="E267" i="10"/>
  <c r="F266" i="10"/>
  <c r="E266" i="10"/>
  <c r="F265" i="10"/>
  <c r="E265" i="10"/>
  <c r="F264" i="10"/>
  <c r="E264" i="10"/>
  <c r="F263" i="10"/>
  <c r="E263" i="10"/>
  <c r="F262" i="10"/>
  <c r="E262" i="10"/>
  <c r="F261" i="10"/>
  <c r="E261" i="10"/>
  <c r="F260" i="10"/>
  <c r="E260" i="10"/>
  <c r="F259" i="10"/>
  <c r="E259" i="10"/>
  <c r="F258" i="10"/>
  <c r="E258" i="10"/>
  <c r="F257" i="10"/>
  <c r="E257" i="10"/>
  <c r="F256" i="10"/>
  <c r="E256" i="10"/>
  <c r="F255" i="10"/>
  <c r="E255" i="10"/>
  <c r="F254" i="10"/>
  <c r="E254" i="10"/>
  <c r="F253" i="10"/>
  <c r="E253" i="10"/>
  <c r="F252" i="10"/>
  <c r="E252" i="10"/>
  <c r="F251" i="10"/>
  <c r="E251" i="10"/>
  <c r="F250" i="10"/>
  <c r="E250" i="10"/>
  <c r="F249" i="10"/>
  <c r="E249" i="10"/>
  <c r="F248" i="10"/>
  <c r="E248" i="10"/>
  <c r="F247" i="10"/>
  <c r="E247" i="10"/>
  <c r="F246" i="10"/>
  <c r="E246" i="10"/>
  <c r="F245" i="10"/>
  <c r="E245" i="10"/>
  <c r="F244" i="10"/>
  <c r="E244" i="10"/>
  <c r="F243" i="10"/>
  <c r="E243" i="10"/>
  <c r="F242" i="10"/>
  <c r="E242" i="10"/>
  <c r="F241" i="10"/>
  <c r="E241" i="10"/>
  <c r="F240" i="10"/>
  <c r="E240" i="10"/>
  <c r="F239" i="10"/>
  <c r="E239" i="10"/>
  <c r="F238" i="10"/>
  <c r="E238" i="10"/>
  <c r="F237" i="10"/>
  <c r="E237" i="10"/>
  <c r="F236" i="10"/>
  <c r="E236" i="10"/>
  <c r="F235" i="10"/>
  <c r="E235" i="10"/>
  <c r="F234" i="10"/>
  <c r="E234" i="10"/>
  <c r="F233" i="10"/>
  <c r="E233" i="10"/>
  <c r="F232" i="10"/>
  <c r="E232" i="10"/>
  <c r="F231" i="10"/>
  <c r="E231" i="10"/>
  <c r="F230" i="10"/>
  <c r="E230" i="10"/>
  <c r="F229" i="10"/>
  <c r="E229" i="10"/>
  <c r="F228" i="10"/>
  <c r="E228" i="10"/>
  <c r="F227" i="10"/>
  <c r="E227" i="10"/>
  <c r="F226" i="10"/>
  <c r="E226" i="10"/>
  <c r="F225" i="10"/>
  <c r="E225" i="10"/>
  <c r="F224" i="10"/>
  <c r="E224" i="10"/>
  <c r="F223" i="10"/>
  <c r="E223" i="10"/>
  <c r="F222" i="10"/>
  <c r="E222" i="10"/>
  <c r="F221" i="10"/>
  <c r="E221" i="10"/>
  <c r="F220" i="10"/>
  <c r="E220" i="10"/>
  <c r="F219" i="10"/>
  <c r="E219" i="10"/>
  <c r="F218" i="10"/>
  <c r="E218" i="10"/>
  <c r="F217" i="10"/>
  <c r="E217" i="10"/>
  <c r="F216" i="10"/>
  <c r="E216" i="10"/>
  <c r="F215" i="10"/>
  <c r="E215" i="10"/>
  <c r="F214" i="10"/>
  <c r="E214" i="10"/>
  <c r="F213" i="10"/>
  <c r="E213" i="10"/>
  <c r="F212" i="10"/>
  <c r="E212" i="10"/>
  <c r="F211" i="10"/>
  <c r="E211" i="10"/>
  <c r="F210" i="10"/>
  <c r="E210" i="10"/>
  <c r="F209" i="10"/>
  <c r="E209" i="10"/>
  <c r="F208" i="10"/>
  <c r="E208" i="10"/>
  <c r="F207" i="10"/>
  <c r="E207" i="10"/>
  <c r="F206" i="10"/>
  <c r="E206" i="10"/>
  <c r="F205" i="10"/>
  <c r="E205" i="10"/>
  <c r="F204" i="10"/>
  <c r="E204" i="10"/>
  <c r="F203" i="10"/>
  <c r="E203" i="10"/>
  <c r="F202" i="10"/>
  <c r="E202" i="10"/>
  <c r="F201" i="10"/>
  <c r="E201" i="10"/>
  <c r="F200" i="10"/>
  <c r="E200" i="10"/>
  <c r="F199" i="10"/>
  <c r="E199" i="10"/>
  <c r="F198" i="10"/>
  <c r="E198" i="10"/>
  <c r="F197" i="10"/>
  <c r="E197" i="10"/>
  <c r="F196" i="10"/>
  <c r="E196" i="10"/>
  <c r="F195" i="10"/>
  <c r="E195" i="10"/>
  <c r="F194" i="10"/>
  <c r="E194" i="10"/>
  <c r="F193" i="10"/>
  <c r="E193" i="10"/>
  <c r="F192" i="10"/>
  <c r="E192" i="10"/>
  <c r="F191" i="10"/>
  <c r="E191" i="10"/>
  <c r="F190" i="10"/>
  <c r="E190" i="10"/>
  <c r="F189" i="10"/>
  <c r="E189" i="10"/>
  <c r="F188" i="10"/>
  <c r="E188" i="10"/>
  <c r="F187" i="10"/>
  <c r="E187" i="10"/>
  <c r="F186" i="10"/>
  <c r="E186" i="10"/>
  <c r="F185" i="10"/>
  <c r="E185" i="10"/>
  <c r="F184" i="10"/>
  <c r="E184" i="10"/>
  <c r="F183" i="10"/>
  <c r="E183" i="10"/>
  <c r="F182" i="10"/>
  <c r="E182" i="10"/>
  <c r="F181" i="10"/>
  <c r="E181" i="10"/>
  <c r="F180" i="10"/>
  <c r="E180" i="10"/>
  <c r="F179" i="10"/>
  <c r="E179" i="10"/>
  <c r="F178" i="10"/>
  <c r="E178" i="10"/>
  <c r="F177" i="10"/>
  <c r="E177" i="10"/>
  <c r="F176" i="10"/>
  <c r="E176" i="10"/>
  <c r="F175" i="10"/>
  <c r="F173" i="10"/>
  <c r="E173" i="10"/>
  <c r="F172" i="10"/>
  <c r="E172" i="10"/>
  <c r="F171" i="10"/>
  <c r="E171" i="10"/>
  <c r="F170" i="10"/>
  <c r="E170" i="10"/>
  <c r="F169" i="10"/>
  <c r="E169" i="10"/>
  <c r="F168" i="10"/>
  <c r="E168" i="10"/>
  <c r="F167" i="10"/>
  <c r="E167" i="10"/>
  <c r="F166" i="10"/>
  <c r="E166" i="10"/>
  <c r="F165" i="10"/>
  <c r="E165" i="10"/>
  <c r="F164" i="10"/>
  <c r="E164" i="10"/>
  <c r="F163" i="10"/>
  <c r="E163" i="10"/>
  <c r="F162" i="10"/>
  <c r="E162" i="10"/>
  <c r="F161" i="10"/>
  <c r="E161" i="10"/>
  <c r="F160" i="10"/>
  <c r="E160" i="10"/>
  <c r="F159" i="10"/>
  <c r="E159" i="10"/>
  <c r="F158" i="10"/>
  <c r="E158" i="10"/>
  <c r="F157" i="10"/>
  <c r="E157" i="10"/>
  <c r="F156" i="10"/>
  <c r="E156" i="10"/>
  <c r="F155" i="10"/>
  <c r="E155" i="10"/>
  <c r="F154" i="10"/>
  <c r="E154" i="10"/>
  <c r="F153" i="10"/>
  <c r="E153" i="10"/>
  <c r="F152" i="10"/>
  <c r="E152" i="10"/>
  <c r="F151" i="10"/>
  <c r="E151" i="10"/>
  <c r="F150" i="10"/>
  <c r="E150" i="10"/>
  <c r="F149" i="10"/>
  <c r="E149" i="10"/>
  <c r="F148" i="10"/>
  <c r="E148" i="10"/>
  <c r="F147" i="10"/>
  <c r="E147" i="10"/>
  <c r="F146" i="10"/>
  <c r="E146" i="10"/>
  <c r="F145" i="10"/>
  <c r="E145" i="10"/>
  <c r="F144" i="10"/>
  <c r="E144" i="10"/>
  <c r="F143" i="10"/>
  <c r="E143" i="10"/>
  <c r="F142" i="10"/>
  <c r="E142" i="10"/>
  <c r="F141" i="10"/>
  <c r="E141" i="10"/>
  <c r="F140" i="10"/>
  <c r="E140" i="10"/>
  <c r="F139" i="10"/>
  <c r="E139" i="10"/>
  <c r="F138" i="10"/>
  <c r="E138" i="10"/>
  <c r="F137" i="10"/>
  <c r="E137" i="10"/>
  <c r="F136" i="10"/>
  <c r="E136" i="10"/>
  <c r="F135" i="10"/>
  <c r="E135" i="10"/>
  <c r="F134" i="10"/>
  <c r="E134" i="10"/>
  <c r="F133" i="10"/>
  <c r="E133" i="10"/>
  <c r="F132" i="10"/>
  <c r="E132" i="10"/>
  <c r="F131" i="10"/>
  <c r="E131" i="10"/>
  <c r="F130" i="10"/>
  <c r="E130" i="10"/>
  <c r="F129" i="10"/>
  <c r="E129" i="10"/>
  <c r="F128" i="10"/>
  <c r="E128" i="10"/>
  <c r="F127" i="10"/>
  <c r="E127" i="10"/>
  <c r="F126" i="10"/>
  <c r="E126" i="10"/>
  <c r="F125" i="10"/>
  <c r="E125" i="10"/>
  <c r="F124" i="10"/>
  <c r="E124" i="10"/>
  <c r="F123" i="10"/>
  <c r="E123" i="10"/>
  <c r="F122" i="10"/>
  <c r="E122" i="10"/>
  <c r="F121" i="10"/>
  <c r="E121" i="10"/>
  <c r="F120" i="10"/>
  <c r="E120" i="10"/>
  <c r="F119" i="10"/>
  <c r="E119" i="10"/>
  <c r="F118" i="10"/>
  <c r="E118" i="10"/>
  <c r="F117" i="10"/>
  <c r="E117" i="10"/>
  <c r="F116" i="10"/>
  <c r="E116" i="10"/>
  <c r="F115" i="10"/>
  <c r="E115" i="10"/>
  <c r="F114" i="10"/>
  <c r="E114" i="10"/>
  <c r="F113" i="10"/>
  <c r="E113" i="10"/>
  <c r="F112" i="10"/>
  <c r="E112" i="10"/>
  <c r="F111" i="10"/>
  <c r="E111" i="10"/>
  <c r="F110" i="10"/>
  <c r="E110" i="10"/>
  <c r="F109" i="10"/>
  <c r="E109" i="10"/>
  <c r="F108" i="10"/>
  <c r="E108" i="10"/>
  <c r="F107" i="10"/>
  <c r="E107" i="10"/>
  <c r="F106" i="10"/>
  <c r="E106" i="10"/>
  <c r="F105" i="10"/>
  <c r="E105" i="10"/>
  <c r="F104" i="10"/>
  <c r="E104" i="10"/>
  <c r="F103" i="10"/>
  <c r="E103" i="10"/>
  <c r="F102" i="10"/>
  <c r="E102" i="10"/>
  <c r="F101" i="10"/>
  <c r="E101" i="10"/>
  <c r="F100" i="10"/>
  <c r="E100" i="10"/>
  <c r="F99" i="10"/>
  <c r="E99" i="10"/>
  <c r="F98" i="10"/>
  <c r="E98" i="10"/>
  <c r="F97" i="10"/>
  <c r="E97" i="10"/>
  <c r="F96" i="10"/>
  <c r="E96" i="10"/>
  <c r="F95" i="10"/>
  <c r="E95" i="10"/>
  <c r="F94" i="10"/>
  <c r="E94" i="10"/>
  <c r="F93" i="10"/>
  <c r="E93" i="10"/>
  <c r="F92" i="10"/>
  <c r="E92" i="10"/>
  <c r="F91" i="10"/>
  <c r="E91" i="10"/>
  <c r="F90" i="10"/>
  <c r="E90" i="10"/>
  <c r="F89" i="10"/>
  <c r="E89" i="10"/>
  <c r="F88" i="10"/>
  <c r="E88" i="10"/>
  <c r="F87" i="10"/>
  <c r="E87" i="10"/>
  <c r="F86" i="10"/>
  <c r="E86" i="10"/>
  <c r="F85" i="10"/>
  <c r="E85" i="10"/>
  <c r="F84" i="10"/>
  <c r="E84" i="10"/>
  <c r="F83" i="10"/>
  <c r="E83" i="10"/>
  <c r="F82" i="10"/>
  <c r="E82" i="10"/>
  <c r="F81" i="10"/>
  <c r="E81" i="10"/>
  <c r="F80" i="10"/>
  <c r="E80" i="10"/>
  <c r="F79" i="10"/>
  <c r="E79" i="10"/>
  <c r="F78" i="10"/>
  <c r="E78" i="10"/>
  <c r="F77" i="10"/>
  <c r="E77" i="10"/>
  <c r="F76" i="10"/>
  <c r="E76" i="10"/>
  <c r="F75" i="10"/>
  <c r="E75" i="10"/>
  <c r="F74" i="10"/>
  <c r="E74" i="10"/>
  <c r="F73" i="10"/>
  <c r="E73" i="10"/>
  <c r="F72" i="10"/>
  <c r="E72" i="10"/>
  <c r="F71" i="10"/>
  <c r="E71" i="10"/>
  <c r="F70" i="10"/>
  <c r="E70" i="10"/>
  <c r="F69" i="10"/>
  <c r="E69" i="10"/>
  <c r="F68" i="10"/>
  <c r="E68" i="10"/>
  <c r="F67" i="10"/>
  <c r="E67" i="10"/>
  <c r="F66" i="10"/>
  <c r="E66" i="10"/>
  <c r="F65" i="10"/>
  <c r="E65" i="10"/>
  <c r="F64" i="10"/>
  <c r="E64" i="10"/>
  <c r="F63" i="10"/>
  <c r="E63" i="10"/>
  <c r="F62" i="10"/>
  <c r="E62" i="10"/>
  <c r="F61" i="10"/>
  <c r="E61" i="10"/>
  <c r="F60" i="10"/>
  <c r="E60" i="10"/>
  <c r="F59" i="10"/>
  <c r="E59" i="10"/>
  <c r="F58" i="10"/>
  <c r="E58" i="10"/>
  <c r="F57" i="10"/>
  <c r="E57" i="10"/>
  <c r="F56" i="10"/>
  <c r="E56" i="10"/>
  <c r="F55" i="10"/>
  <c r="E55" i="10"/>
  <c r="F54" i="10"/>
  <c r="E54" i="10"/>
  <c r="F53" i="10"/>
  <c r="E53" i="10"/>
  <c r="F52" i="10"/>
  <c r="E52" i="10"/>
  <c r="F51" i="10"/>
  <c r="E51" i="10"/>
  <c r="F50" i="10"/>
  <c r="E50" i="10"/>
  <c r="F49" i="10"/>
  <c r="E49" i="10"/>
  <c r="F48" i="10"/>
  <c r="E48" i="10"/>
  <c r="F47" i="10"/>
  <c r="E47" i="10"/>
  <c r="F46" i="10"/>
  <c r="E46" i="10"/>
  <c r="F45" i="10"/>
  <c r="E45" i="10"/>
  <c r="F44" i="10"/>
  <c r="E44" i="10"/>
  <c r="F43" i="10"/>
  <c r="E43" i="10"/>
  <c r="F42" i="10"/>
  <c r="E42" i="10"/>
  <c r="F41" i="10"/>
  <c r="E41" i="10"/>
  <c r="F40" i="10"/>
  <c r="E40" i="10"/>
  <c r="F39" i="10"/>
  <c r="E39" i="10"/>
  <c r="F38" i="10"/>
  <c r="E38" i="10"/>
  <c r="F37" i="10"/>
  <c r="E37" i="10"/>
  <c r="F36" i="10"/>
  <c r="E36" i="10"/>
  <c r="F35" i="10"/>
  <c r="E35" i="10"/>
  <c r="F34" i="10"/>
  <c r="E34" i="10"/>
  <c r="F33" i="10"/>
  <c r="E33" i="10"/>
  <c r="F32" i="10"/>
  <c r="E32" i="10"/>
  <c r="F31" i="10"/>
  <c r="E31" i="10"/>
  <c r="F30" i="10"/>
  <c r="E30" i="10"/>
  <c r="F29" i="10"/>
  <c r="E29" i="10"/>
  <c r="F28" i="10"/>
  <c r="E28" i="10"/>
  <c r="F27" i="10"/>
  <c r="E27" i="10"/>
  <c r="F26" i="10"/>
  <c r="E26" i="10"/>
  <c r="F25" i="10"/>
  <c r="E25" i="10"/>
  <c r="F24" i="10"/>
  <c r="E24" i="10"/>
  <c r="F23" i="10"/>
  <c r="E23" i="10"/>
  <c r="F22" i="10"/>
  <c r="E22" i="10"/>
  <c r="F21" i="10"/>
  <c r="E21" i="10"/>
  <c r="F20" i="10"/>
  <c r="E20" i="10"/>
  <c r="F19" i="10"/>
  <c r="E19" i="10"/>
  <c r="F18" i="10"/>
  <c r="E18" i="10"/>
  <c r="F17" i="10"/>
  <c r="E17" i="10"/>
  <c r="F16" i="10"/>
  <c r="E16" i="10"/>
  <c r="F15" i="10"/>
  <c r="E15" i="10"/>
  <c r="F14" i="10"/>
  <c r="E14" i="10"/>
  <c r="F13" i="10"/>
  <c r="E13" i="10"/>
  <c r="F12" i="10"/>
  <c r="E12" i="10"/>
  <c r="F11" i="10"/>
  <c r="E11" i="10"/>
  <c r="F10" i="10"/>
  <c r="E10" i="10"/>
  <c r="F9" i="10"/>
  <c r="E9" i="10"/>
  <c r="F8" i="10"/>
  <c r="E8" i="10"/>
  <c r="F7" i="10"/>
  <c r="E7" i="10"/>
  <c r="F6" i="10"/>
  <c r="E6" i="10"/>
  <c r="I2033" i="9"/>
  <c r="H2033" i="9"/>
  <c r="E2033" i="9"/>
  <c r="I2032" i="9"/>
  <c r="H2032" i="9"/>
  <c r="E2032" i="9"/>
  <c r="I2031" i="9"/>
  <c r="H2031" i="9"/>
  <c r="E2031" i="9"/>
  <c r="I2030" i="9"/>
  <c r="H2030" i="9"/>
  <c r="E2030" i="9"/>
  <c r="I2029" i="9"/>
  <c r="H2029" i="9"/>
  <c r="E2029" i="9"/>
  <c r="I2028" i="9"/>
  <c r="H2028" i="9"/>
  <c r="E2028" i="9"/>
  <c r="I2027" i="9"/>
  <c r="H2027" i="9"/>
  <c r="E2027" i="9"/>
  <c r="I2026" i="9"/>
  <c r="H2026" i="9"/>
  <c r="E2026" i="9"/>
  <c r="I2025" i="9"/>
  <c r="H2025" i="9"/>
  <c r="E2025" i="9"/>
  <c r="I2024" i="9"/>
  <c r="E2024" i="9"/>
  <c r="I2023" i="9"/>
  <c r="H2023" i="9"/>
  <c r="E2023" i="9"/>
  <c r="I2022" i="9"/>
  <c r="H2022" i="9"/>
  <c r="E2022" i="9"/>
  <c r="I2021" i="9"/>
  <c r="H2021" i="9"/>
  <c r="E2021" i="9"/>
  <c r="I2020" i="9"/>
  <c r="H2020" i="9"/>
  <c r="E2020" i="9"/>
  <c r="I2019" i="9"/>
  <c r="H2019" i="9"/>
  <c r="E2019" i="9"/>
  <c r="I2018" i="9"/>
  <c r="H2018" i="9"/>
  <c r="E2018" i="9"/>
  <c r="I2017" i="9"/>
  <c r="H2017" i="9"/>
  <c r="E2017" i="9"/>
  <c r="I2016" i="9"/>
  <c r="H2016" i="9"/>
  <c r="E2016" i="9"/>
  <c r="I2015" i="9"/>
  <c r="H2015" i="9"/>
  <c r="E2015" i="9"/>
  <c r="I2014" i="9"/>
  <c r="H2014" i="9"/>
  <c r="E2014" i="9"/>
  <c r="I2013" i="9"/>
  <c r="H2013" i="9"/>
  <c r="E2013" i="9"/>
  <c r="I2012" i="9"/>
  <c r="H2012" i="9"/>
  <c r="E2012" i="9"/>
  <c r="I2011" i="9"/>
  <c r="H2011" i="9"/>
  <c r="E2011" i="9"/>
  <c r="I2010" i="9"/>
  <c r="H2010" i="9"/>
  <c r="E2010" i="9"/>
  <c r="I2009" i="9"/>
  <c r="H2009" i="9"/>
  <c r="E2009" i="9"/>
  <c r="I2008" i="9"/>
  <c r="H2008" i="9"/>
  <c r="E2008" i="9"/>
  <c r="I2007" i="9"/>
  <c r="H2007" i="9"/>
  <c r="E2007" i="9"/>
  <c r="I2006" i="9"/>
  <c r="H2006" i="9"/>
  <c r="E2006" i="9"/>
  <c r="I2005" i="9"/>
  <c r="H2005" i="9"/>
  <c r="E2005" i="9"/>
  <c r="I2004" i="9"/>
  <c r="H2004" i="9"/>
  <c r="E2004" i="9"/>
  <c r="I2003" i="9"/>
  <c r="H2003" i="9"/>
  <c r="E2003" i="9"/>
  <c r="I2002" i="9"/>
  <c r="H2002" i="9"/>
  <c r="E2002" i="9"/>
  <c r="I2001" i="9"/>
  <c r="H2001" i="9"/>
  <c r="E2001" i="9"/>
  <c r="I2000" i="9"/>
  <c r="H2000" i="9"/>
  <c r="E2000" i="9"/>
  <c r="I1999" i="9"/>
  <c r="H1999" i="9"/>
  <c r="E1999" i="9"/>
  <c r="I1998" i="9"/>
  <c r="H1998" i="9"/>
  <c r="E1998" i="9"/>
  <c r="I1997" i="9"/>
  <c r="H1997" i="9"/>
  <c r="E1997" i="9"/>
  <c r="I1996" i="9"/>
  <c r="H1996" i="9"/>
  <c r="E1996" i="9"/>
  <c r="I1995" i="9"/>
  <c r="H1995" i="9"/>
  <c r="E1995" i="9"/>
  <c r="I1994" i="9"/>
  <c r="H1994" i="9"/>
  <c r="E1994" i="9"/>
  <c r="I1993" i="9"/>
  <c r="H1993" i="9"/>
  <c r="E1993" i="9"/>
  <c r="I1992" i="9"/>
  <c r="H1992" i="9"/>
  <c r="E1992" i="9"/>
  <c r="I1991" i="9"/>
  <c r="H1991" i="9"/>
  <c r="E1991" i="9"/>
  <c r="I1990" i="9"/>
  <c r="H1990" i="9"/>
  <c r="E1990" i="9"/>
  <c r="I1989" i="9"/>
  <c r="H1989" i="9"/>
  <c r="E1989" i="9"/>
  <c r="I1988" i="9"/>
  <c r="H1988" i="9"/>
  <c r="E1988" i="9"/>
  <c r="I1987" i="9"/>
  <c r="H1987" i="9"/>
  <c r="E1987" i="9"/>
  <c r="I1986" i="9"/>
  <c r="H1986" i="9"/>
  <c r="E1986" i="9"/>
  <c r="I1985" i="9"/>
  <c r="H1985" i="9"/>
  <c r="E1985" i="9"/>
  <c r="I1984" i="9"/>
  <c r="H1984" i="9"/>
  <c r="E1984" i="9"/>
  <c r="I1983" i="9"/>
  <c r="H1983" i="9"/>
  <c r="E1983" i="9"/>
  <c r="I1982" i="9"/>
  <c r="H1982" i="9"/>
  <c r="E1982" i="9"/>
  <c r="I1981" i="9"/>
  <c r="H1981" i="9"/>
  <c r="E1981" i="9"/>
  <c r="I1980" i="9"/>
  <c r="H1980" i="9"/>
  <c r="E1980" i="9"/>
  <c r="I1979" i="9"/>
  <c r="H1979" i="9"/>
  <c r="E1979" i="9"/>
  <c r="I1978" i="9"/>
  <c r="H1978" i="9"/>
  <c r="E1978" i="9"/>
  <c r="I1977" i="9"/>
  <c r="H1977" i="9"/>
  <c r="E1977" i="9"/>
  <c r="I1976" i="9"/>
  <c r="H1976" i="9"/>
  <c r="E1976" i="9"/>
  <c r="I1975" i="9"/>
  <c r="H1975" i="9"/>
  <c r="E1975" i="9"/>
  <c r="I1974" i="9"/>
  <c r="H1974" i="9"/>
  <c r="E1974" i="9"/>
  <c r="I1973" i="9"/>
  <c r="H1973" i="9"/>
  <c r="E1973" i="9"/>
  <c r="I1972" i="9"/>
  <c r="H1972" i="9"/>
  <c r="E1972" i="9"/>
  <c r="I1971" i="9"/>
  <c r="H1971" i="9"/>
  <c r="E1971" i="9"/>
  <c r="I1970" i="9"/>
  <c r="H1970" i="9"/>
  <c r="E1970" i="9"/>
  <c r="I1969" i="9"/>
  <c r="H1969" i="9"/>
  <c r="E1969" i="9"/>
  <c r="I1968" i="9"/>
  <c r="H1968" i="9"/>
  <c r="E1968" i="9"/>
  <c r="I1967" i="9"/>
  <c r="H1967" i="9"/>
  <c r="E1967" i="9"/>
  <c r="I1966" i="9"/>
  <c r="H1966" i="9"/>
  <c r="E1966" i="9"/>
  <c r="I1965" i="9"/>
  <c r="H1965" i="9"/>
  <c r="E1965" i="9"/>
  <c r="I1964" i="9"/>
  <c r="H1964" i="9"/>
  <c r="E1964" i="9"/>
  <c r="I1963" i="9"/>
  <c r="H1963" i="9"/>
  <c r="E1963" i="9"/>
  <c r="I1962" i="9"/>
  <c r="H1962" i="9"/>
  <c r="E1962" i="9"/>
  <c r="I1961" i="9"/>
  <c r="H1961" i="9"/>
  <c r="E1961" i="9"/>
  <c r="I1960" i="9"/>
  <c r="H1960" i="9"/>
  <c r="E1960" i="9"/>
  <c r="I1959" i="9"/>
  <c r="H1959" i="9"/>
  <c r="E1959" i="9"/>
  <c r="I1958" i="9"/>
  <c r="H1958" i="9"/>
  <c r="E1958" i="9"/>
  <c r="I1957" i="9"/>
  <c r="H1957" i="9"/>
  <c r="E1957" i="9"/>
  <c r="I1956" i="9"/>
  <c r="H1956" i="9"/>
  <c r="E1956" i="9"/>
  <c r="I1955" i="9"/>
  <c r="H1955" i="9"/>
  <c r="E1955" i="9"/>
  <c r="I1954" i="9"/>
  <c r="H1954" i="9"/>
  <c r="E1954" i="9"/>
  <c r="I1953" i="9"/>
  <c r="H1953" i="9"/>
  <c r="E1953" i="9"/>
  <c r="I1952" i="9"/>
  <c r="H1952" i="9"/>
  <c r="E1952" i="9"/>
  <c r="E1951" i="9"/>
  <c r="I1948" i="9"/>
  <c r="H1948" i="9"/>
  <c r="E1948" i="9"/>
  <c r="I1947" i="9"/>
  <c r="H1947" i="9"/>
  <c r="E1947" i="9"/>
  <c r="I1946" i="9"/>
  <c r="H1946" i="9"/>
  <c r="E1946" i="9"/>
  <c r="I1945" i="9"/>
  <c r="H1945" i="9"/>
  <c r="E1945" i="9"/>
  <c r="I1944" i="9"/>
  <c r="H1944" i="9"/>
  <c r="E1944" i="9"/>
  <c r="I1943" i="9"/>
  <c r="H1943" i="9"/>
  <c r="E1943" i="9"/>
  <c r="I1942" i="9"/>
  <c r="H1942" i="9"/>
  <c r="E1942" i="9"/>
  <c r="I1941" i="9"/>
  <c r="H1941" i="9"/>
  <c r="E1941" i="9"/>
  <c r="I1940" i="9"/>
  <c r="H1940" i="9"/>
  <c r="E1940" i="9"/>
  <c r="I1939" i="9"/>
  <c r="H1939" i="9"/>
  <c r="E1939" i="9"/>
  <c r="I1938" i="9"/>
  <c r="H1938" i="9"/>
  <c r="E1938" i="9"/>
  <c r="I1937" i="9"/>
  <c r="H1937" i="9"/>
  <c r="E1937" i="9"/>
  <c r="I1936" i="9"/>
  <c r="H1936" i="9"/>
  <c r="E1936" i="9"/>
  <c r="I1935" i="9"/>
  <c r="H1935" i="9"/>
  <c r="E1935" i="9"/>
  <c r="I1934" i="9"/>
  <c r="H1934" i="9"/>
  <c r="E1934" i="9"/>
  <c r="I1933" i="9"/>
  <c r="H1933" i="9"/>
  <c r="E1933" i="9"/>
  <c r="I1932" i="9"/>
  <c r="H1932" i="9"/>
  <c r="E1932" i="9"/>
  <c r="I1931" i="9"/>
  <c r="H1931" i="9"/>
  <c r="E1931" i="9"/>
  <c r="I1930" i="9"/>
  <c r="H1930" i="9"/>
  <c r="E1930" i="9"/>
  <c r="I1929" i="9"/>
  <c r="H1929" i="9"/>
  <c r="E1929" i="9"/>
  <c r="I1928" i="9"/>
  <c r="H1928" i="9"/>
  <c r="E1928" i="9"/>
  <c r="I1927" i="9"/>
  <c r="H1927" i="9"/>
  <c r="E1927" i="9"/>
  <c r="I1926" i="9"/>
  <c r="H1926" i="9"/>
  <c r="E1926" i="9"/>
  <c r="I1925" i="9"/>
  <c r="H1925" i="9"/>
  <c r="E1925" i="9"/>
  <c r="I1924" i="9"/>
  <c r="H1924" i="9"/>
  <c r="E1924" i="9"/>
  <c r="I1923" i="9"/>
  <c r="H1923" i="9"/>
  <c r="E1923" i="9"/>
  <c r="I1922" i="9"/>
  <c r="H1922" i="9"/>
  <c r="E1922" i="9"/>
  <c r="I1921" i="9"/>
  <c r="H1921" i="9"/>
  <c r="E1921" i="9"/>
  <c r="I1920" i="9"/>
  <c r="H1920" i="9"/>
  <c r="E1920" i="9"/>
  <c r="I1919" i="9"/>
  <c r="H1919" i="9"/>
  <c r="E1919" i="9"/>
  <c r="I1918" i="9"/>
  <c r="H1918" i="9"/>
  <c r="E1918" i="9"/>
  <c r="I1917" i="9"/>
  <c r="H1917" i="9"/>
  <c r="E1917" i="9"/>
  <c r="I1916" i="9"/>
  <c r="H1916" i="9"/>
  <c r="E1916" i="9"/>
  <c r="I1915" i="9"/>
  <c r="H1915" i="9"/>
  <c r="E1915" i="9"/>
  <c r="I1914" i="9"/>
  <c r="H1914" i="9"/>
  <c r="E1914" i="9"/>
  <c r="I1913" i="9"/>
  <c r="H1913" i="9"/>
  <c r="E1913" i="9"/>
  <c r="I1912" i="9"/>
  <c r="H1912" i="9"/>
  <c r="E1912" i="9"/>
  <c r="I1911" i="9"/>
  <c r="H1911" i="9"/>
  <c r="E1911" i="9"/>
  <c r="I1910" i="9"/>
  <c r="H1910" i="9"/>
  <c r="E1910" i="9"/>
  <c r="I1909" i="9"/>
  <c r="H1909" i="9"/>
  <c r="E1909" i="9"/>
  <c r="I1908" i="9"/>
  <c r="H1908" i="9"/>
  <c r="E1908" i="9"/>
  <c r="I1907" i="9"/>
  <c r="H1907" i="9"/>
  <c r="E1907" i="9"/>
  <c r="I1906" i="9"/>
  <c r="H1906" i="9"/>
  <c r="E1906" i="9"/>
  <c r="I1905" i="9"/>
  <c r="H1905" i="9"/>
  <c r="E1905" i="9"/>
  <c r="I1904" i="9"/>
  <c r="H1904" i="9"/>
  <c r="E1904" i="9"/>
  <c r="I1903" i="9"/>
  <c r="H1903" i="9"/>
  <c r="E1903" i="9"/>
  <c r="I1902" i="9"/>
  <c r="H1902" i="9"/>
  <c r="E1902" i="9"/>
  <c r="I1901" i="9"/>
  <c r="H1901" i="9"/>
  <c r="E1901" i="9"/>
  <c r="I1900" i="9"/>
  <c r="H1900" i="9"/>
  <c r="E1900" i="9"/>
  <c r="I1899" i="9"/>
  <c r="H1899" i="9"/>
  <c r="E1899" i="9"/>
  <c r="I1898" i="9"/>
  <c r="H1898" i="9"/>
  <c r="E1898" i="9"/>
  <c r="I1897" i="9"/>
  <c r="H1897" i="9"/>
  <c r="E1897" i="9"/>
  <c r="I1896" i="9"/>
  <c r="H1896" i="9"/>
  <c r="E1896" i="9"/>
  <c r="I1895" i="9"/>
  <c r="H1895" i="9"/>
  <c r="E1895" i="9"/>
  <c r="I1894" i="9"/>
  <c r="H1894" i="9"/>
  <c r="E1894" i="9"/>
  <c r="I1893" i="9"/>
  <c r="H1893" i="9"/>
  <c r="E1893" i="9"/>
  <c r="I1892" i="9"/>
  <c r="H1892" i="9"/>
  <c r="E1892" i="9"/>
  <c r="I1891" i="9"/>
  <c r="H1891" i="9"/>
  <c r="E1891" i="9"/>
  <c r="I1890" i="9"/>
  <c r="H1890" i="9"/>
  <c r="E1890" i="9"/>
  <c r="I1889" i="9"/>
  <c r="H1889" i="9"/>
  <c r="E1889" i="9"/>
  <c r="I1888" i="9"/>
  <c r="H1888" i="9"/>
  <c r="E1888" i="9"/>
  <c r="I1887" i="9"/>
  <c r="H1887" i="9"/>
  <c r="E1887" i="9"/>
  <c r="I1886" i="9"/>
  <c r="H1886" i="9"/>
  <c r="E1886" i="9"/>
  <c r="I1885" i="9"/>
  <c r="H1885" i="9"/>
  <c r="E1885" i="9"/>
  <c r="I1884" i="9"/>
  <c r="H1884" i="9"/>
  <c r="E1884" i="9"/>
  <c r="I1883" i="9"/>
  <c r="H1883" i="9"/>
  <c r="E1883" i="9"/>
  <c r="I1882" i="9"/>
  <c r="H1882" i="9"/>
  <c r="E1882" i="9"/>
  <c r="I1881" i="9"/>
  <c r="H1881" i="9"/>
  <c r="E1881" i="9"/>
  <c r="I1880" i="9"/>
  <c r="H1880" i="9"/>
  <c r="E1880" i="9"/>
  <c r="I1879" i="9"/>
  <c r="H1879" i="9"/>
  <c r="E1879" i="9"/>
  <c r="I1878" i="9"/>
  <c r="H1878" i="9"/>
  <c r="E1878" i="9"/>
  <c r="I1877" i="9"/>
  <c r="H1877" i="9"/>
  <c r="E1877" i="9"/>
  <c r="I1876" i="9"/>
  <c r="H1876" i="9"/>
  <c r="E1876" i="9"/>
  <c r="I1875" i="9"/>
  <c r="H1875" i="9"/>
  <c r="E1875" i="9"/>
  <c r="I1874" i="9"/>
  <c r="H1874" i="9"/>
  <c r="E1874" i="9"/>
  <c r="I1873" i="9"/>
  <c r="H1873" i="9"/>
  <c r="E1873" i="9"/>
  <c r="I1872" i="9"/>
  <c r="H1872" i="9"/>
  <c r="E1872" i="9"/>
  <c r="I1871" i="9"/>
  <c r="H1871" i="9"/>
  <c r="E1871" i="9"/>
  <c r="I1870" i="9"/>
  <c r="H1870" i="9"/>
  <c r="E1870" i="9"/>
  <c r="I1869" i="9"/>
  <c r="H1869" i="9"/>
  <c r="E1869" i="9"/>
  <c r="I1868" i="9"/>
  <c r="H1868" i="9"/>
  <c r="E1868" i="9"/>
  <c r="I1867" i="9"/>
  <c r="H1867" i="9"/>
  <c r="E1867" i="9"/>
  <c r="I1866" i="9"/>
  <c r="H1866" i="9"/>
  <c r="E1866" i="9"/>
  <c r="I1865" i="9"/>
  <c r="H1865" i="9"/>
  <c r="E1865" i="9"/>
  <c r="I1864" i="9"/>
  <c r="H1864" i="9"/>
  <c r="E1864" i="9"/>
  <c r="I1863" i="9"/>
  <c r="H1863" i="9"/>
  <c r="E1863" i="9"/>
  <c r="I1862" i="9"/>
  <c r="H1862" i="9"/>
  <c r="E1862" i="9"/>
  <c r="I1861" i="9"/>
  <c r="H1861" i="9"/>
  <c r="E1861" i="9"/>
  <c r="I1860" i="9"/>
  <c r="H1860" i="9"/>
  <c r="E1860" i="9"/>
  <c r="I1859" i="9"/>
  <c r="H1859" i="9"/>
  <c r="E1859" i="9"/>
  <c r="I1858" i="9"/>
  <c r="H1858" i="9"/>
  <c r="E1858" i="9"/>
  <c r="I1857" i="9"/>
  <c r="H1857" i="9"/>
  <c r="E1857" i="9"/>
  <c r="I1856" i="9"/>
  <c r="H1856" i="9"/>
  <c r="E1856" i="9"/>
  <c r="I1855" i="9"/>
  <c r="H1855" i="9"/>
  <c r="E1855" i="9"/>
  <c r="I1854" i="9"/>
  <c r="H1854" i="9"/>
  <c r="E1854" i="9"/>
  <c r="I1853" i="9"/>
  <c r="H1853" i="9"/>
  <c r="E1853" i="9"/>
  <c r="I1852" i="9"/>
  <c r="H1852" i="9"/>
  <c r="E1852" i="9"/>
  <c r="I1851" i="9"/>
  <c r="H1851" i="9"/>
  <c r="E1851" i="9"/>
  <c r="I1850" i="9"/>
  <c r="H1850" i="9"/>
  <c r="E1850" i="9"/>
  <c r="I1849" i="9"/>
  <c r="H1849" i="9"/>
  <c r="E1849" i="9"/>
  <c r="I1848" i="9"/>
  <c r="H1848" i="9"/>
  <c r="E1848" i="9"/>
  <c r="I1847" i="9"/>
  <c r="H1847" i="9"/>
  <c r="E1847" i="9"/>
  <c r="I1846" i="9"/>
  <c r="H1846" i="9"/>
  <c r="E1846" i="9"/>
  <c r="I1845" i="9"/>
  <c r="H1845" i="9"/>
  <c r="E1845" i="9"/>
  <c r="I1844" i="9"/>
  <c r="H1844" i="9"/>
  <c r="E1844" i="9"/>
  <c r="I1843" i="9"/>
  <c r="H1843" i="9"/>
  <c r="E1843" i="9"/>
  <c r="I1842" i="9"/>
  <c r="H1842" i="9"/>
  <c r="E1842" i="9"/>
  <c r="I1841" i="9"/>
  <c r="H1841" i="9"/>
  <c r="E1841" i="9"/>
  <c r="I1840" i="9"/>
  <c r="H1840" i="9"/>
  <c r="E1840" i="9"/>
  <c r="I1839" i="9"/>
  <c r="H1839" i="9"/>
  <c r="E1839" i="9"/>
  <c r="I1838" i="9"/>
  <c r="H1838" i="9"/>
  <c r="E1838" i="9"/>
  <c r="I1837" i="9"/>
  <c r="H1837" i="9"/>
  <c r="E1837" i="9"/>
  <c r="I1836" i="9"/>
  <c r="H1836" i="9"/>
  <c r="E1836" i="9"/>
  <c r="I1835" i="9"/>
  <c r="H1835" i="9"/>
  <c r="E1835" i="9"/>
  <c r="I1834" i="9"/>
  <c r="H1834" i="9"/>
  <c r="E1834" i="9"/>
  <c r="I1833" i="9"/>
  <c r="H1833" i="9"/>
  <c r="E1833" i="9"/>
  <c r="I1832" i="9"/>
  <c r="H1832" i="9"/>
  <c r="E1832" i="9"/>
  <c r="I1831" i="9"/>
  <c r="H1831" i="9"/>
  <c r="E1831" i="9"/>
  <c r="I1830" i="9"/>
  <c r="H1830" i="9"/>
  <c r="E1830" i="9"/>
  <c r="I1829" i="9"/>
  <c r="H1829" i="9"/>
  <c r="E1829" i="9"/>
  <c r="I1828" i="9"/>
  <c r="H1828" i="9"/>
  <c r="E1828" i="9"/>
  <c r="I1827" i="9"/>
  <c r="H1827" i="9"/>
  <c r="E1827" i="9"/>
  <c r="I1826" i="9"/>
  <c r="H1826" i="9"/>
  <c r="E1826" i="9"/>
  <c r="I1825" i="9"/>
  <c r="H1825" i="9"/>
  <c r="E1825" i="9"/>
  <c r="I1824" i="9"/>
  <c r="H1824" i="9"/>
  <c r="E1824" i="9"/>
  <c r="I1823" i="9"/>
  <c r="H1823" i="9"/>
  <c r="E1823" i="9"/>
  <c r="I1822" i="9"/>
  <c r="H1822" i="9"/>
  <c r="E1822" i="9"/>
  <c r="I1821" i="9"/>
  <c r="H1821" i="9"/>
  <c r="E1821" i="9"/>
  <c r="I1820" i="9"/>
  <c r="H1820" i="9"/>
  <c r="E1820" i="9"/>
  <c r="I1819" i="9"/>
  <c r="H1819" i="9"/>
  <c r="E1819" i="9"/>
  <c r="I1818" i="9"/>
  <c r="H1818" i="9"/>
  <c r="E1818" i="9"/>
  <c r="I1817" i="9"/>
  <c r="H1817" i="9"/>
  <c r="E1817" i="9"/>
  <c r="I1816" i="9"/>
  <c r="H1816" i="9"/>
  <c r="E1816" i="9"/>
  <c r="I1815" i="9"/>
  <c r="H1815" i="9"/>
  <c r="E1815" i="9"/>
  <c r="I1814" i="9"/>
  <c r="H1814" i="9"/>
  <c r="E1814" i="9"/>
  <c r="I1813" i="9"/>
  <c r="H1813" i="9"/>
  <c r="E1813" i="9"/>
  <c r="I1812" i="9"/>
  <c r="H1812" i="9"/>
  <c r="E1812" i="9"/>
  <c r="I1811" i="9"/>
  <c r="H1811" i="9"/>
  <c r="E1811" i="9"/>
  <c r="I1810" i="9"/>
  <c r="H1810" i="9"/>
  <c r="E1810" i="9"/>
  <c r="I1809" i="9"/>
  <c r="H1809" i="9"/>
  <c r="E1809" i="9"/>
  <c r="I1808" i="9"/>
  <c r="H1808" i="9"/>
  <c r="E1808" i="9"/>
  <c r="I1807" i="9"/>
  <c r="H1807" i="9"/>
  <c r="E1807" i="9"/>
  <c r="I1806" i="9"/>
  <c r="H1806" i="9"/>
  <c r="E1806" i="9"/>
  <c r="I1805" i="9"/>
  <c r="H1805" i="9"/>
  <c r="E1805" i="9"/>
  <c r="I1804" i="9"/>
  <c r="H1804" i="9"/>
  <c r="E1804" i="9"/>
  <c r="I1803" i="9"/>
  <c r="H1803" i="9"/>
  <c r="E1803" i="9"/>
  <c r="I1802" i="9"/>
  <c r="H1802" i="9"/>
  <c r="E1802" i="9"/>
  <c r="I1801" i="9"/>
  <c r="H1801" i="9"/>
  <c r="E1801" i="9"/>
  <c r="I1800" i="9"/>
  <c r="H1800" i="9"/>
  <c r="E1800" i="9"/>
  <c r="I1799" i="9"/>
  <c r="H1799" i="9"/>
  <c r="E1799" i="9"/>
  <c r="I1798" i="9"/>
  <c r="H1798" i="9"/>
  <c r="E1798" i="9"/>
  <c r="I1797" i="9"/>
  <c r="H1797" i="9"/>
  <c r="E1797" i="9"/>
  <c r="I1796" i="9"/>
  <c r="H1796" i="9"/>
  <c r="E1796" i="9"/>
  <c r="I1795" i="9"/>
  <c r="H1795" i="9"/>
  <c r="E1795" i="9"/>
  <c r="I1794" i="9"/>
  <c r="H1794" i="9"/>
  <c r="E1794" i="9"/>
  <c r="I1793" i="9"/>
  <c r="H1793" i="9"/>
  <c r="E1793" i="9"/>
  <c r="I1792" i="9"/>
  <c r="H1792" i="9"/>
  <c r="E1792" i="9"/>
  <c r="I1791" i="9"/>
  <c r="H1791" i="9"/>
  <c r="E1791" i="9"/>
  <c r="I1790" i="9"/>
  <c r="H1790" i="9"/>
  <c r="E1790" i="9"/>
  <c r="I1789" i="9"/>
  <c r="H1789" i="9"/>
  <c r="E1789" i="9"/>
  <c r="I1788" i="9"/>
  <c r="H1788" i="9"/>
  <c r="E1788" i="9"/>
  <c r="I1787" i="9"/>
  <c r="H1787" i="9"/>
  <c r="E1787" i="9"/>
  <c r="I1786" i="9"/>
  <c r="H1786" i="9"/>
  <c r="E1786" i="9"/>
  <c r="I1785" i="9"/>
  <c r="H1785" i="9"/>
  <c r="E1785" i="9"/>
  <c r="I1784" i="9"/>
  <c r="H1784" i="9"/>
  <c r="E1784" i="9"/>
  <c r="I1783" i="9"/>
  <c r="H1783" i="9"/>
  <c r="E1783" i="9"/>
  <c r="I1782" i="9"/>
  <c r="H1782" i="9"/>
  <c r="E1782" i="9"/>
  <c r="I1781" i="9"/>
  <c r="H1781" i="9"/>
  <c r="E1781" i="9"/>
  <c r="I1780" i="9"/>
  <c r="H1780" i="9"/>
  <c r="E1780" i="9"/>
  <c r="I1779" i="9"/>
  <c r="H1779" i="9"/>
  <c r="E1779" i="9"/>
  <c r="I1778" i="9"/>
  <c r="H1778" i="9"/>
  <c r="E1778" i="9"/>
  <c r="I1777" i="9"/>
  <c r="H1777" i="9"/>
  <c r="E1777" i="9"/>
  <c r="I1776" i="9"/>
  <c r="H1776" i="9"/>
  <c r="E1776" i="9"/>
  <c r="I1775" i="9"/>
  <c r="H1775" i="9"/>
  <c r="E1775" i="9"/>
  <c r="I1774" i="9"/>
  <c r="H1774" i="9"/>
  <c r="E1774" i="9"/>
  <c r="I1773" i="9"/>
  <c r="H1773" i="9"/>
  <c r="E1773" i="9"/>
  <c r="I1772" i="9"/>
  <c r="H1772" i="9"/>
  <c r="E1772" i="9"/>
  <c r="I1771" i="9"/>
  <c r="H1771" i="9"/>
  <c r="E1771" i="9"/>
  <c r="I1770" i="9"/>
  <c r="H1770" i="9"/>
  <c r="E1770" i="9"/>
  <c r="I1769" i="9"/>
  <c r="H1769" i="9"/>
  <c r="E1769" i="9"/>
  <c r="I1768" i="9"/>
  <c r="H1768" i="9"/>
  <c r="E1768" i="9"/>
  <c r="I1767" i="9"/>
  <c r="H1767" i="9"/>
  <c r="E1767" i="9"/>
  <c r="I1766" i="9"/>
  <c r="H1766" i="9"/>
  <c r="E1766" i="9"/>
  <c r="I1765" i="9"/>
  <c r="H1765" i="9"/>
  <c r="E1765" i="9"/>
  <c r="I1764" i="9"/>
  <c r="H1764" i="9"/>
  <c r="E1764" i="9"/>
  <c r="I1763" i="9"/>
  <c r="H1763" i="9"/>
  <c r="E1763" i="9"/>
  <c r="I1762" i="9"/>
  <c r="H1762" i="9"/>
  <c r="E1762" i="9"/>
  <c r="I1761" i="9"/>
  <c r="H1761" i="9"/>
  <c r="E1761" i="9"/>
  <c r="I1760" i="9"/>
  <c r="H1760" i="9"/>
  <c r="E1760" i="9"/>
  <c r="I1759" i="9"/>
  <c r="H1759" i="9"/>
  <c r="E1759" i="9"/>
  <c r="I1758" i="9"/>
  <c r="H1758" i="9"/>
  <c r="E1758" i="9"/>
  <c r="I1757" i="9"/>
  <c r="H1757" i="9"/>
  <c r="E1757" i="9"/>
  <c r="I1756" i="9"/>
  <c r="H1756" i="9"/>
  <c r="E1756" i="9"/>
  <c r="I1755" i="9"/>
  <c r="H1755" i="9"/>
  <c r="E1755" i="9"/>
  <c r="I1754" i="9"/>
  <c r="H1754" i="9"/>
  <c r="E1754" i="9"/>
  <c r="I1753" i="9"/>
  <c r="H1753" i="9"/>
  <c r="E1753" i="9"/>
  <c r="I1752" i="9"/>
  <c r="H1752" i="9"/>
  <c r="E1752" i="9"/>
  <c r="I1751" i="9"/>
  <c r="H1751" i="9"/>
  <c r="E1751" i="9"/>
  <c r="I1750" i="9"/>
  <c r="H1750" i="9"/>
  <c r="E1750" i="9"/>
  <c r="I1749" i="9"/>
  <c r="H1749" i="9"/>
  <c r="E1749" i="9"/>
  <c r="I1748" i="9"/>
  <c r="H1748" i="9"/>
  <c r="E1748" i="9"/>
  <c r="I1747" i="9"/>
  <c r="H1747" i="9"/>
  <c r="E1747" i="9"/>
  <c r="I1746" i="9"/>
  <c r="H1746" i="9"/>
  <c r="E1746" i="9"/>
  <c r="I1745" i="9"/>
  <c r="H1745" i="9"/>
  <c r="E1745" i="9"/>
  <c r="I1744" i="9"/>
  <c r="H1744" i="9"/>
  <c r="E1744" i="9"/>
  <c r="I1743" i="9"/>
  <c r="H1743" i="9"/>
  <c r="E1743" i="9"/>
  <c r="I1742" i="9"/>
  <c r="H1742" i="9"/>
  <c r="E1742" i="9"/>
  <c r="I1741" i="9"/>
  <c r="H1741" i="9"/>
  <c r="E1741" i="9"/>
  <c r="I1740" i="9"/>
  <c r="H1740" i="9"/>
  <c r="E1740" i="9"/>
  <c r="I1739" i="9"/>
  <c r="H1739" i="9"/>
  <c r="E1739" i="9"/>
  <c r="I1738" i="9"/>
  <c r="H1738" i="9"/>
  <c r="E1738" i="9"/>
  <c r="I1737" i="9"/>
  <c r="H1737" i="9"/>
  <c r="E1737" i="9"/>
  <c r="I1736" i="9"/>
  <c r="H1736" i="9"/>
  <c r="E1736" i="9"/>
  <c r="I1735" i="9"/>
  <c r="H1735" i="9"/>
  <c r="E1735" i="9"/>
  <c r="I1734" i="9"/>
  <c r="H1734" i="9"/>
  <c r="E1734" i="9"/>
  <c r="I1733" i="9"/>
  <c r="H1733" i="9"/>
  <c r="E1733" i="9"/>
  <c r="I1732" i="9"/>
  <c r="H1732" i="9"/>
  <c r="E1732" i="9"/>
  <c r="I1731" i="9"/>
  <c r="H1731" i="9"/>
  <c r="E1731" i="9"/>
  <c r="I1730" i="9"/>
  <c r="H1730" i="9"/>
  <c r="E1730" i="9"/>
  <c r="I1729" i="9"/>
  <c r="H1729" i="9"/>
  <c r="E1729" i="9"/>
  <c r="I1728" i="9"/>
  <c r="H1728" i="9"/>
  <c r="E1728" i="9"/>
  <c r="I1727" i="9"/>
  <c r="H1727" i="9"/>
  <c r="E1727" i="9"/>
  <c r="I1726" i="9"/>
  <c r="H1726" i="9"/>
  <c r="E1726" i="9"/>
  <c r="I1725" i="9"/>
  <c r="H1725" i="9"/>
  <c r="E1725" i="9"/>
  <c r="I1724" i="9"/>
  <c r="H1724" i="9"/>
  <c r="E1724" i="9"/>
  <c r="I1723" i="9"/>
  <c r="H1723" i="9"/>
  <c r="E1723" i="9"/>
  <c r="I1722" i="9"/>
  <c r="H1722" i="9"/>
  <c r="E1722" i="9"/>
  <c r="I1721" i="9"/>
  <c r="H1721" i="9"/>
  <c r="E1721" i="9"/>
  <c r="I1720" i="9"/>
  <c r="H1720" i="9"/>
  <c r="E1720" i="9"/>
  <c r="I1719" i="9"/>
  <c r="H1719" i="9"/>
  <c r="E1719" i="9"/>
  <c r="I1718" i="9"/>
  <c r="H1718" i="9"/>
  <c r="E1718" i="9"/>
  <c r="I1717" i="9"/>
  <c r="H1717" i="9"/>
  <c r="E1717" i="9"/>
  <c r="I1716" i="9"/>
  <c r="H1716" i="9"/>
  <c r="E1716" i="9"/>
  <c r="I1715" i="9"/>
  <c r="H1715" i="9"/>
  <c r="E1715" i="9"/>
  <c r="I1714" i="9"/>
  <c r="H1714" i="9"/>
  <c r="E1714" i="9"/>
  <c r="I1713" i="9"/>
  <c r="H1713" i="9"/>
  <c r="E1713" i="9"/>
  <c r="I1712" i="9"/>
  <c r="H1712" i="9"/>
  <c r="E1712" i="9"/>
  <c r="I1711" i="9"/>
  <c r="H1711" i="9"/>
  <c r="E1711" i="9"/>
  <c r="I1710" i="9"/>
  <c r="H1710" i="9"/>
  <c r="E1710" i="9"/>
  <c r="I1709" i="9"/>
  <c r="H1709" i="9"/>
  <c r="E1709" i="9"/>
  <c r="I1708" i="9"/>
  <c r="H1708" i="9"/>
  <c r="E1708" i="9"/>
  <c r="I1707" i="9"/>
  <c r="H1707" i="9"/>
  <c r="E1707" i="9"/>
  <c r="I1706" i="9"/>
  <c r="H1706" i="9"/>
  <c r="E1706" i="9"/>
  <c r="I1705" i="9"/>
  <c r="H1705" i="9"/>
  <c r="E1705" i="9"/>
  <c r="I1704" i="9"/>
  <c r="H1704" i="9"/>
  <c r="E1704" i="9"/>
  <c r="I1703" i="9"/>
  <c r="H1703" i="9"/>
  <c r="E1703" i="9"/>
  <c r="I1702" i="9"/>
  <c r="H1702" i="9"/>
  <c r="E1702" i="9"/>
  <c r="I1701" i="9"/>
  <c r="H1701" i="9"/>
  <c r="E1701" i="9"/>
  <c r="I1700" i="9"/>
  <c r="H1700" i="9"/>
  <c r="E1700" i="9"/>
  <c r="I1699" i="9"/>
  <c r="H1699" i="9"/>
  <c r="E1699" i="9"/>
  <c r="I1698" i="9"/>
  <c r="H1698" i="9"/>
  <c r="E1698" i="9"/>
  <c r="I1697" i="9"/>
  <c r="H1697" i="9"/>
  <c r="E1697" i="9"/>
  <c r="I1696" i="9"/>
  <c r="H1696" i="9"/>
  <c r="E1696" i="9"/>
  <c r="I1695" i="9"/>
  <c r="H1695" i="9"/>
  <c r="E1695" i="9"/>
  <c r="I1694" i="9"/>
  <c r="H1694" i="9"/>
  <c r="E1694" i="9"/>
  <c r="I1693" i="9"/>
  <c r="H1693" i="9"/>
  <c r="E1693" i="9"/>
  <c r="I1692" i="9"/>
  <c r="H1692" i="9"/>
  <c r="E1692" i="9"/>
  <c r="I1691" i="9"/>
  <c r="H1691" i="9"/>
  <c r="E1691" i="9"/>
  <c r="I1690" i="9"/>
  <c r="H1690" i="9"/>
  <c r="E1690" i="9"/>
  <c r="I1689" i="9"/>
  <c r="H1689" i="9"/>
  <c r="E1689" i="9"/>
  <c r="I1688" i="9"/>
  <c r="H1688" i="9"/>
  <c r="E1688" i="9"/>
  <c r="I1687" i="9"/>
  <c r="H1687" i="9"/>
  <c r="E1687" i="9"/>
  <c r="I1686" i="9"/>
  <c r="H1686" i="9"/>
  <c r="E1686" i="9"/>
  <c r="I1685" i="9"/>
  <c r="H1685" i="9"/>
  <c r="E1685" i="9"/>
  <c r="I1684" i="9"/>
  <c r="H1684" i="9"/>
  <c r="E1684" i="9"/>
  <c r="I1683" i="9"/>
  <c r="H1683" i="9"/>
  <c r="E1683" i="9"/>
  <c r="I1682" i="9"/>
  <c r="H1682" i="9"/>
  <c r="E1682" i="9"/>
  <c r="I1681" i="9"/>
  <c r="H1681" i="9"/>
  <c r="E1681" i="9"/>
  <c r="I1680" i="9"/>
  <c r="H1680" i="9"/>
  <c r="E1680" i="9"/>
  <c r="I1679" i="9"/>
  <c r="H1679" i="9"/>
  <c r="E1679" i="9"/>
  <c r="I1678" i="9"/>
  <c r="H1678" i="9"/>
  <c r="E1678" i="9"/>
  <c r="I1677" i="9"/>
  <c r="H1677" i="9"/>
  <c r="E1677" i="9"/>
  <c r="I1676" i="9"/>
  <c r="H1676" i="9"/>
  <c r="E1676" i="9"/>
  <c r="I1675" i="9"/>
  <c r="H1675" i="9"/>
  <c r="E1675" i="9"/>
  <c r="I1674" i="9"/>
  <c r="H1674" i="9"/>
  <c r="E1674" i="9"/>
  <c r="I1673" i="9"/>
  <c r="H1673" i="9"/>
  <c r="E1673" i="9"/>
  <c r="I1672" i="9"/>
  <c r="H1672" i="9"/>
  <c r="E1672" i="9"/>
  <c r="I1671" i="9"/>
  <c r="H1671" i="9"/>
  <c r="E1671" i="9"/>
  <c r="I1670" i="9"/>
  <c r="H1670" i="9"/>
  <c r="E1670" i="9"/>
  <c r="I1669" i="9"/>
  <c r="H1669" i="9"/>
  <c r="E1669" i="9"/>
  <c r="I1668" i="9"/>
  <c r="H1668" i="9"/>
  <c r="E1668" i="9"/>
  <c r="I1667" i="9"/>
  <c r="H1667" i="9"/>
  <c r="E1667" i="9"/>
  <c r="I1666" i="9"/>
  <c r="H1666" i="9"/>
  <c r="E1666" i="9"/>
  <c r="I1665" i="9"/>
  <c r="H1665" i="9"/>
  <c r="E1665" i="9"/>
  <c r="I1664" i="9"/>
  <c r="H1664" i="9"/>
  <c r="E1664" i="9"/>
  <c r="I1663" i="9"/>
  <c r="H1663" i="9"/>
  <c r="E1663" i="9"/>
  <c r="I1662" i="9"/>
  <c r="H1662" i="9"/>
  <c r="E1662" i="9"/>
  <c r="I1661" i="9"/>
  <c r="H1661" i="9"/>
  <c r="E1661" i="9"/>
  <c r="I1660" i="9"/>
  <c r="H1660" i="9"/>
  <c r="E1660" i="9"/>
  <c r="I1659" i="9"/>
  <c r="H1659" i="9"/>
  <c r="E1659" i="9"/>
  <c r="I1658" i="9"/>
  <c r="H1658" i="9"/>
  <c r="E1658" i="9"/>
  <c r="I1657" i="9"/>
  <c r="H1657" i="9"/>
  <c r="E1657" i="9"/>
  <c r="I1656" i="9"/>
  <c r="H1656" i="9"/>
  <c r="E1656" i="9"/>
  <c r="I1655" i="9"/>
  <c r="H1655" i="9"/>
  <c r="E1655" i="9"/>
  <c r="I1654" i="9"/>
  <c r="H1654" i="9"/>
  <c r="E1654" i="9"/>
  <c r="I1653" i="9"/>
  <c r="H1653" i="9"/>
  <c r="E1653" i="9"/>
  <c r="I1652" i="9"/>
  <c r="H1652" i="9"/>
  <c r="E1652" i="9"/>
  <c r="I1651" i="9"/>
  <c r="H1651" i="9"/>
  <c r="E1651" i="9"/>
  <c r="I1650" i="9"/>
  <c r="H1650" i="9"/>
  <c r="E1650" i="9"/>
  <c r="I1649" i="9"/>
  <c r="H1649" i="9"/>
  <c r="E1649" i="9"/>
  <c r="I1648" i="9"/>
  <c r="H1648" i="9"/>
  <c r="E1648" i="9"/>
  <c r="I1647" i="9"/>
  <c r="H1647" i="9"/>
  <c r="E1647" i="9"/>
  <c r="I1646" i="9"/>
  <c r="H1646" i="9"/>
  <c r="E1646" i="9"/>
  <c r="I1645" i="9"/>
  <c r="H1645" i="9"/>
  <c r="E1645" i="9"/>
  <c r="I1644" i="9"/>
  <c r="H1644" i="9"/>
  <c r="E1644" i="9"/>
  <c r="I1643" i="9"/>
  <c r="H1643" i="9"/>
  <c r="E1643" i="9"/>
  <c r="I1642" i="9"/>
  <c r="H1642" i="9"/>
  <c r="E1642" i="9"/>
  <c r="I1641" i="9"/>
  <c r="H1641" i="9"/>
  <c r="E1641" i="9"/>
  <c r="I1640" i="9"/>
  <c r="H1640" i="9"/>
  <c r="E1640" i="9"/>
  <c r="I1639" i="9"/>
  <c r="H1639" i="9"/>
  <c r="E1639" i="9"/>
  <c r="I1638" i="9"/>
  <c r="H1638" i="9"/>
  <c r="E1638" i="9"/>
  <c r="I1637" i="9"/>
  <c r="H1637" i="9"/>
  <c r="E1637" i="9"/>
  <c r="I1636" i="9"/>
  <c r="H1636" i="9"/>
  <c r="E1636" i="9"/>
  <c r="I1635" i="9"/>
  <c r="H1635" i="9"/>
  <c r="E1635" i="9"/>
  <c r="I1634" i="9"/>
  <c r="H1634" i="9"/>
  <c r="E1634" i="9"/>
  <c r="I1633" i="9"/>
  <c r="H1633" i="9"/>
  <c r="E1633" i="9"/>
  <c r="I1632" i="9"/>
  <c r="H1632" i="9"/>
  <c r="E1632" i="9"/>
  <c r="I1631" i="9"/>
  <c r="H1631" i="9"/>
  <c r="E1631" i="9"/>
  <c r="I1630" i="9"/>
  <c r="H1630" i="9"/>
  <c r="E1630" i="9"/>
  <c r="I1629" i="9"/>
  <c r="H1629" i="9"/>
  <c r="E1629" i="9"/>
  <c r="I1628" i="9"/>
  <c r="H1628" i="9"/>
  <c r="E1628" i="9"/>
  <c r="I1627" i="9"/>
  <c r="H1627" i="9"/>
  <c r="E1627" i="9"/>
  <c r="I1626" i="9"/>
  <c r="H1626" i="9"/>
  <c r="E1626" i="9"/>
  <c r="I1625" i="9"/>
  <c r="H1625" i="9"/>
  <c r="E1625" i="9"/>
  <c r="I1624" i="9"/>
  <c r="H1624" i="9"/>
  <c r="E1624" i="9"/>
  <c r="I1623" i="9"/>
  <c r="H1623" i="9"/>
  <c r="E1623" i="9"/>
  <c r="I1622" i="9"/>
  <c r="H1622" i="9"/>
  <c r="E1622" i="9"/>
  <c r="I1621" i="9"/>
  <c r="H1621" i="9"/>
  <c r="E1621" i="9"/>
  <c r="I1620" i="9"/>
  <c r="H1620" i="9"/>
  <c r="E1620" i="9"/>
  <c r="I1619" i="9"/>
  <c r="H1619" i="9"/>
  <c r="E1619" i="9"/>
  <c r="I1618" i="9"/>
  <c r="H1618" i="9"/>
  <c r="E1618" i="9"/>
  <c r="I1617" i="9"/>
  <c r="H1617" i="9"/>
  <c r="E1617" i="9"/>
  <c r="I1616" i="9"/>
  <c r="H1616" i="9"/>
  <c r="E1616" i="9"/>
  <c r="I1615" i="9"/>
  <c r="H1615" i="9"/>
  <c r="E1615" i="9"/>
  <c r="I1614" i="9"/>
  <c r="H1614" i="9"/>
  <c r="E1614" i="9"/>
  <c r="I1613" i="9"/>
  <c r="H1613" i="9"/>
  <c r="E1613" i="9"/>
  <c r="I1612" i="9"/>
  <c r="H1612" i="9"/>
  <c r="E1612" i="9"/>
  <c r="I1611" i="9"/>
  <c r="H1611" i="9"/>
  <c r="E1611" i="9"/>
  <c r="I1610" i="9"/>
  <c r="H1610" i="9"/>
  <c r="E1610" i="9"/>
  <c r="I1609" i="9"/>
  <c r="H1609" i="9"/>
  <c r="E1609" i="9"/>
  <c r="I1608" i="9"/>
  <c r="H1608" i="9"/>
  <c r="E1608" i="9"/>
  <c r="I1607" i="9"/>
  <c r="H1607" i="9"/>
  <c r="E1607" i="9"/>
  <c r="I1606" i="9"/>
  <c r="H1606" i="9"/>
  <c r="E1606" i="9"/>
  <c r="I1605" i="9"/>
  <c r="H1605" i="9"/>
  <c r="E1605" i="9"/>
  <c r="I1604" i="9"/>
  <c r="H1604" i="9"/>
  <c r="E1604" i="9"/>
  <c r="I1603" i="9"/>
  <c r="H1603" i="9"/>
  <c r="E1603" i="9"/>
  <c r="I1602" i="9"/>
  <c r="H1602" i="9"/>
  <c r="E1602" i="9"/>
  <c r="I1601" i="9"/>
  <c r="H1601" i="9"/>
  <c r="E1601" i="9"/>
  <c r="I1600" i="9"/>
  <c r="H1600" i="9"/>
  <c r="E1600" i="9"/>
  <c r="I1599" i="9"/>
  <c r="H1599" i="9"/>
  <c r="E1599" i="9"/>
  <c r="I1598" i="9"/>
  <c r="H1598" i="9"/>
  <c r="E1598" i="9"/>
  <c r="I1597" i="9"/>
  <c r="H1597" i="9"/>
  <c r="E1597" i="9"/>
  <c r="I1596" i="9"/>
  <c r="H1596" i="9"/>
  <c r="E1596" i="9"/>
  <c r="I1595" i="9"/>
  <c r="H1595" i="9"/>
  <c r="E1595" i="9"/>
  <c r="I1594" i="9"/>
  <c r="H1594" i="9"/>
  <c r="E1594" i="9"/>
  <c r="I1593" i="9"/>
  <c r="H1593" i="9"/>
  <c r="E1593" i="9"/>
  <c r="I1592" i="9"/>
  <c r="H1592" i="9"/>
  <c r="E1592" i="9"/>
  <c r="I1591" i="9"/>
  <c r="H1591" i="9"/>
  <c r="E1591" i="9"/>
  <c r="I1590" i="9"/>
  <c r="H1590" i="9"/>
  <c r="E1590" i="9"/>
  <c r="I1589" i="9"/>
  <c r="H1589" i="9"/>
  <c r="E1589" i="9"/>
  <c r="I1588" i="9"/>
  <c r="H1588" i="9"/>
  <c r="E1588" i="9"/>
  <c r="I1587" i="9"/>
  <c r="H1587" i="9"/>
  <c r="E1587" i="9"/>
  <c r="I1586" i="9"/>
  <c r="H1586" i="9"/>
  <c r="E1586" i="9"/>
  <c r="I1585" i="9"/>
  <c r="H1585" i="9"/>
  <c r="E1585" i="9"/>
  <c r="I1584" i="9"/>
  <c r="H1584" i="9"/>
  <c r="E1584" i="9"/>
  <c r="I1583" i="9"/>
  <c r="H1583" i="9"/>
  <c r="E1583" i="9"/>
  <c r="I1582" i="9"/>
  <c r="H1582" i="9"/>
  <c r="E1582" i="9"/>
  <c r="I1581" i="9"/>
  <c r="H1581" i="9"/>
  <c r="E1581" i="9"/>
  <c r="I1580" i="9"/>
  <c r="H1580" i="9"/>
  <c r="E1580" i="9"/>
  <c r="I1579" i="9"/>
  <c r="H1579" i="9"/>
  <c r="E1579" i="9"/>
  <c r="I1578" i="9"/>
  <c r="H1578" i="9"/>
  <c r="E1578" i="9"/>
  <c r="I1577" i="9"/>
  <c r="H1577" i="9"/>
  <c r="E1577" i="9"/>
  <c r="I1576" i="9"/>
  <c r="H1576" i="9"/>
  <c r="E1576" i="9"/>
  <c r="I1575" i="9"/>
  <c r="H1575" i="9"/>
  <c r="E1575" i="9"/>
  <c r="I1574" i="9"/>
  <c r="H1574" i="9"/>
  <c r="E1574" i="9"/>
  <c r="I1573" i="9"/>
  <c r="H1573" i="9"/>
  <c r="E1573" i="9"/>
  <c r="I1572" i="9"/>
  <c r="H1572" i="9"/>
  <c r="E1572" i="9"/>
  <c r="I1571" i="9"/>
  <c r="H1571" i="9"/>
  <c r="E1571" i="9"/>
  <c r="I1570" i="9"/>
  <c r="H1570" i="9"/>
  <c r="E1570" i="9"/>
  <c r="I1569" i="9"/>
  <c r="H1569" i="9"/>
  <c r="E1569" i="9"/>
  <c r="I1568" i="9"/>
  <c r="H1568" i="9"/>
  <c r="E1568" i="9"/>
  <c r="I1567" i="9"/>
  <c r="H1567" i="9"/>
  <c r="E1567" i="9"/>
  <c r="I1566" i="9"/>
  <c r="H1566" i="9"/>
  <c r="E1566" i="9"/>
  <c r="I1565" i="9"/>
  <c r="H1565" i="9"/>
  <c r="E1565" i="9"/>
  <c r="I1564" i="9"/>
  <c r="H1564" i="9"/>
  <c r="E1564" i="9"/>
  <c r="I1563" i="9"/>
  <c r="H1563" i="9"/>
  <c r="E1563" i="9"/>
  <c r="I1562" i="9"/>
  <c r="H1562" i="9"/>
  <c r="E1562" i="9"/>
  <c r="I1561" i="9"/>
  <c r="H1561" i="9"/>
  <c r="E1561" i="9"/>
  <c r="I1560" i="9"/>
  <c r="H1560" i="9"/>
  <c r="E1560" i="9"/>
  <c r="I1559" i="9"/>
  <c r="H1559" i="9"/>
  <c r="E1559" i="9"/>
  <c r="I1558" i="9"/>
  <c r="H1558" i="9"/>
  <c r="E1558" i="9"/>
  <c r="I1557" i="9"/>
  <c r="H1557" i="9"/>
  <c r="E1557" i="9"/>
  <c r="I1556" i="9"/>
  <c r="H1556" i="9"/>
  <c r="E1556" i="9"/>
  <c r="I1555" i="9"/>
  <c r="H1555" i="9"/>
  <c r="E1555" i="9"/>
  <c r="I1554" i="9"/>
  <c r="H1554" i="9"/>
  <c r="E1554" i="9"/>
  <c r="I1553" i="9"/>
  <c r="H1553" i="9"/>
  <c r="E1553" i="9"/>
  <c r="I1552" i="9"/>
  <c r="H1552" i="9"/>
  <c r="E1552" i="9"/>
  <c r="I1551" i="9"/>
  <c r="H1551" i="9"/>
  <c r="E1551" i="9"/>
  <c r="I1550" i="9"/>
  <c r="H1550" i="9"/>
  <c r="E1550" i="9"/>
  <c r="I1549" i="9"/>
  <c r="H1549" i="9"/>
  <c r="E1549" i="9"/>
  <c r="I1548" i="9"/>
  <c r="H1548" i="9"/>
  <c r="E1548" i="9"/>
  <c r="I1547" i="9"/>
  <c r="H1547" i="9"/>
  <c r="E1547" i="9"/>
  <c r="I1546" i="9"/>
  <c r="H1546" i="9"/>
  <c r="E1546" i="9"/>
  <c r="I1545" i="9"/>
  <c r="H1545" i="9"/>
  <c r="E1545" i="9"/>
  <c r="I1544" i="9"/>
  <c r="H1544" i="9"/>
  <c r="E1544" i="9"/>
  <c r="I1543" i="9"/>
  <c r="H1543" i="9"/>
  <c r="E1543" i="9"/>
  <c r="I1542" i="9"/>
  <c r="H1542" i="9"/>
  <c r="E1542" i="9"/>
  <c r="I1541" i="9"/>
  <c r="H1541" i="9"/>
  <c r="E1541" i="9"/>
  <c r="I1540" i="9"/>
  <c r="H1540" i="9"/>
  <c r="E1540" i="9"/>
  <c r="I1539" i="9"/>
  <c r="H1539" i="9"/>
  <c r="E1539" i="9"/>
  <c r="I1538" i="9"/>
  <c r="H1538" i="9"/>
  <c r="E1538" i="9"/>
  <c r="I1537" i="9"/>
  <c r="H1537" i="9"/>
  <c r="E1537" i="9"/>
  <c r="I1536" i="9"/>
  <c r="H1536" i="9"/>
  <c r="E1536" i="9"/>
  <c r="I1535" i="9"/>
  <c r="H1535" i="9"/>
  <c r="E1535" i="9"/>
  <c r="I1534" i="9"/>
  <c r="H1534" i="9"/>
  <c r="E1534" i="9"/>
  <c r="I1533" i="9"/>
  <c r="H1533" i="9"/>
  <c r="E1533" i="9"/>
  <c r="I1532" i="9"/>
  <c r="H1532" i="9"/>
  <c r="E1532" i="9"/>
  <c r="I1531" i="9"/>
  <c r="H1531" i="9"/>
  <c r="E1531" i="9"/>
  <c r="I1530" i="9"/>
  <c r="H1530" i="9"/>
  <c r="E1530" i="9"/>
  <c r="I1529" i="9"/>
  <c r="H1529" i="9"/>
  <c r="E1529" i="9"/>
  <c r="I1528" i="9"/>
  <c r="H1528" i="9"/>
  <c r="E1528" i="9"/>
  <c r="I1527" i="9"/>
  <c r="H1527" i="9"/>
  <c r="E1527" i="9"/>
  <c r="I1526" i="9"/>
  <c r="H1526" i="9"/>
  <c r="E1526" i="9"/>
  <c r="I1525" i="9"/>
  <c r="H1525" i="9"/>
  <c r="E1525" i="9"/>
  <c r="I1524" i="9"/>
  <c r="H1524" i="9"/>
  <c r="E1524" i="9"/>
  <c r="I1523" i="9"/>
  <c r="H1523" i="9"/>
  <c r="E1523" i="9"/>
  <c r="I1522" i="9"/>
  <c r="H1522" i="9"/>
  <c r="E1522" i="9"/>
  <c r="I1521" i="9"/>
  <c r="H1521" i="9"/>
  <c r="E1521" i="9"/>
  <c r="I1520" i="9"/>
  <c r="H1520" i="9"/>
  <c r="E1520" i="9"/>
  <c r="I1519" i="9"/>
  <c r="H1519" i="9"/>
  <c r="E1519" i="9"/>
  <c r="I1518" i="9"/>
  <c r="H1518" i="9"/>
  <c r="E1518" i="9"/>
  <c r="I1517" i="9"/>
  <c r="H1517" i="9"/>
  <c r="E1517" i="9"/>
  <c r="I1516" i="9"/>
  <c r="H1516" i="9"/>
  <c r="E1516" i="9"/>
  <c r="I1515" i="9"/>
  <c r="H1515" i="9"/>
  <c r="E1515" i="9"/>
  <c r="I1514" i="9"/>
  <c r="H1514" i="9"/>
  <c r="E1514" i="9"/>
  <c r="I1513" i="9"/>
  <c r="H1513" i="9"/>
  <c r="E1513" i="9"/>
  <c r="I1512" i="9"/>
  <c r="H1512" i="9"/>
  <c r="E1512" i="9"/>
  <c r="I1511" i="9"/>
  <c r="H1511" i="9"/>
  <c r="E1511" i="9"/>
  <c r="I1510" i="9"/>
  <c r="H1510" i="9"/>
  <c r="E1510" i="9"/>
  <c r="I1509" i="9"/>
  <c r="H1509" i="9"/>
  <c r="E1509" i="9"/>
  <c r="I1508" i="9"/>
  <c r="H1508" i="9"/>
  <c r="E1508" i="9"/>
  <c r="I1507" i="9"/>
  <c r="H1507" i="9"/>
  <c r="E1507" i="9"/>
  <c r="I1506" i="9"/>
  <c r="H1506" i="9"/>
  <c r="E1506" i="9"/>
  <c r="I1505" i="9"/>
  <c r="H1505" i="9"/>
  <c r="E1505" i="9"/>
  <c r="I1504" i="9"/>
  <c r="H1504" i="9"/>
  <c r="E1504" i="9"/>
  <c r="I1503" i="9"/>
  <c r="H1503" i="9"/>
  <c r="E1503" i="9"/>
  <c r="I1502" i="9"/>
  <c r="H1502" i="9"/>
  <c r="E1502" i="9"/>
  <c r="I1501" i="9"/>
  <c r="H1501" i="9"/>
  <c r="E1501" i="9"/>
  <c r="I1500" i="9"/>
  <c r="H1500" i="9"/>
  <c r="E1500" i="9"/>
  <c r="I1499" i="9"/>
  <c r="H1499" i="9"/>
  <c r="E1499" i="9"/>
  <c r="I1498" i="9"/>
  <c r="H1498" i="9"/>
  <c r="E1498" i="9"/>
  <c r="I1497" i="9"/>
  <c r="H1497" i="9"/>
  <c r="E1497" i="9"/>
  <c r="I1496" i="9"/>
  <c r="H1496" i="9"/>
  <c r="E1496" i="9"/>
  <c r="I1495" i="9"/>
  <c r="H1495" i="9"/>
  <c r="E1495" i="9"/>
  <c r="I1494" i="9"/>
  <c r="H1494" i="9"/>
  <c r="E1494" i="9"/>
  <c r="I1493" i="9"/>
  <c r="H1493" i="9"/>
  <c r="E1493" i="9"/>
  <c r="I1492" i="9"/>
  <c r="H1492" i="9"/>
  <c r="E1492" i="9"/>
  <c r="I1491" i="9"/>
  <c r="H1491" i="9"/>
  <c r="E1491" i="9"/>
  <c r="I1490" i="9"/>
  <c r="H1490" i="9"/>
  <c r="E1490" i="9"/>
  <c r="I1489" i="9"/>
  <c r="H1489" i="9"/>
  <c r="E1489" i="9"/>
  <c r="I1488" i="9"/>
  <c r="H1488" i="9"/>
  <c r="E1488" i="9"/>
  <c r="I1487" i="9"/>
  <c r="H1487" i="9"/>
  <c r="E1487" i="9"/>
  <c r="I1486" i="9"/>
  <c r="H1486" i="9"/>
  <c r="E1486" i="9"/>
  <c r="I1485" i="9"/>
  <c r="H1485" i="9"/>
  <c r="E1485" i="9"/>
  <c r="I1484" i="9"/>
  <c r="H1484" i="9"/>
  <c r="E1484" i="9"/>
  <c r="I1483" i="9"/>
  <c r="H1483" i="9"/>
  <c r="E1483" i="9"/>
  <c r="I1482" i="9"/>
  <c r="H1482" i="9"/>
  <c r="E1482" i="9"/>
  <c r="I1481" i="9"/>
  <c r="H1481" i="9"/>
  <c r="E1481" i="9"/>
  <c r="I1480" i="9"/>
  <c r="H1480" i="9"/>
  <c r="E1480" i="9"/>
  <c r="I1479" i="9"/>
  <c r="H1479" i="9"/>
  <c r="E1479" i="9"/>
  <c r="I1478" i="9"/>
  <c r="H1478" i="9"/>
  <c r="E1478" i="9"/>
  <c r="I1477" i="9"/>
  <c r="H1477" i="9"/>
  <c r="E1477" i="9"/>
  <c r="I1476" i="9"/>
  <c r="H1476" i="9"/>
  <c r="E1476" i="9"/>
  <c r="I1475" i="9"/>
  <c r="H1475" i="9"/>
  <c r="E1475" i="9"/>
  <c r="I1474" i="9"/>
  <c r="H1474" i="9"/>
  <c r="E1474" i="9"/>
  <c r="I1473" i="9"/>
  <c r="H1473" i="9"/>
  <c r="E1473" i="9"/>
  <c r="I1472" i="9"/>
  <c r="H1472" i="9"/>
  <c r="E1472" i="9"/>
  <c r="I1471" i="9"/>
  <c r="H1471" i="9"/>
  <c r="E1471" i="9"/>
  <c r="I1470" i="9"/>
  <c r="H1470" i="9"/>
  <c r="E1470" i="9"/>
  <c r="I1469" i="9"/>
  <c r="H1469" i="9"/>
  <c r="E1469" i="9"/>
  <c r="I1468" i="9"/>
  <c r="H1468" i="9"/>
  <c r="E1468" i="9"/>
  <c r="I1467" i="9"/>
  <c r="H1467" i="9"/>
  <c r="E1467" i="9"/>
  <c r="I1466" i="9"/>
  <c r="H1466" i="9"/>
  <c r="E1466" i="9"/>
  <c r="I1465" i="9"/>
  <c r="H1465" i="9"/>
  <c r="E1465" i="9"/>
  <c r="I1464" i="9"/>
  <c r="H1464" i="9"/>
  <c r="E1464" i="9"/>
  <c r="I1463" i="9"/>
  <c r="H1463" i="9"/>
  <c r="E1463" i="9"/>
  <c r="I1462" i="9"/>
  <c r="H1462" i="9"/>
  <c r="E1462" i="9"/>
  <c r="I1461" i="9"/>
  <c r="H1461" i="9"/>
  <c r="E1461" i="9"/>
  <c r="I1460" i="9"/>
  <c r="H1460" i="9"/>
  <c r="E1460" i="9"/>
  <c r="I1459" i="9"/>
  <c r="H1459" i="9"/>
  <c r="E1459" i="9"/>
  <c r="I1458" i="9"/>
  <c r="H1458" i="9"/>
  <c r="E1458" i="9"/>
  <c r="I1457" i="9"/>
  <c r="H1457" i="9"/>
  <c r="E1457" i="9"/>
  <c r="I1456" i="9"/>
  <c r="H1456" i="9"/>
  <c r="E1456" i="9"/>
  <c r="I1455" i="9"/>
  <c r="H1455" i="9"/>
  <c r="E1455" i="9"/>
  <c r="I1454" i="9"/>
  <c r="H1454" i="9"/>
  <c r="E1454" i="9"/>
  <c r="I1453" i="9"/>
  <c r="H1453" i="9"/>
  <c r="E1453" i="9"/>
  <c r="I1452" i="9"/>
  <c r="H1452" i="9"/>
  <c r="E1452" i="9"/>
  <c r="I1451" i="9"/>
  <c r="H1451" i="9"/>
  <c r="E1451" i="9"/>
  <c r="I1450" i="9"/>
  <c r="H1450" i="9"/>
  <c r="E1450" i="9"/>
  <c r="I1449" i="9"/>
  <c r="H1449" i="9"/>
  <c r="E1449" i="9"/>
  <c r="I1448" i="9"/>
  <c r="H1448" i="9"/>
  <c r="E1448" i="9"/>
  <c r="I1447" i="9"/>
  <c r="H1447" i="9"/>
  <c r="E1447" i="9"/>
  <c r="I1446" i="9"/>
  <c r="H1446" i="9"/>
  <c r="E1446" i="9"/>
  <c r="I1445" i="9"/>
  <c r="H1445" i="9"/>
  <c r="E1445" i="9"/>
  <c r="I1444" i="9"/>
  <c r="H1444" i="9"/>
  <c r="E1444" i="9"/>
  <c r="I1443" i="9"/>
  <c r="H1443" i="9"/>
  <c r="E1443" i="9"/>
  <c r="I1442" i="9"/>
  <c r="H1442" i="9"/>
  <c r="E1442" i="9"/>
  <c r="I1441" i="9"/>
  <c r="H1441" i="9"/>
  <c r="E1441" i="9"/>
  <c r="I1440" i="9"/>
  <c r="H1440" i="9"/>
  <c r="E1440" i="9"/>
  <c r="I1439" i="9"/>
  <c r="H1439" i="9"/>
  <c r="E1439" i="9"/>
  <c r="I1438" i="9"/>
  <c r="H1438" i="9"/>
  <c r="E1438" i="9"/>
  <c r="I1437" i="9"/>
  <c r="H1437" i="9"/>
  <c r="E1437" i="9"/>
  <c r="I1436" i="9"/>
  <c r="H1436" i="9"/>
  <c r="E1436" i="9"/>
  <c r="I1435" i="9"/>
  <c r="H1435" i="9"/>
  <c r="E1435" i="9"/>
  <c r="I1434" i="9"/>
  <c r="H1434" i="9"/>
  <c r="E1434" i="9"/>
  <c r="I1433" i="9"/>
  <c r="H1433" i="9"/>
  <c r="E1433" i="9"/>
  <c r="I1432" i="9"/>
  <c r="H1432" i="9"/>
  <c r="E1432" i="9"/>
  <c r="I1431" i="9"/>
  <c r="H1431" i="9"/>
  <c r="E1431" i="9"/>
  <c r="I1430" i="9"/>
  <c r="H1430" i="9"/>
  <c r="E1430" i="9"/>
  <c r="I1429" i="9"/>
  <c r="H1429" i="9"/>
  <c r="E1429" i="9"/>
  <c r="I1428" i="9"/>
  <c r="H1428" i="9"/>
  <c r="E1428" i="9"/>
  <c r="I1427" i="9"/>
  <c r="H1427" i="9"/>
  <c r="E1427" i="9"/>
  <c r="I1426" i="9"/>
  <c r="H1426" i="9"/>
  <c r="E1426" i="9"/>
  <c r="I1425" i="9"/>
  <c r="H1425" i="9"/>
  <c r="E1425" i="9"/>
  <c r="I1424" i="9"/>
  <c r="H1424" i="9"/>
  <c r="E1424" i="9"/>
  <c r="I1423" i="9"/>
  <c r="H1423" i="9"/>
  <c r="E1423" i="9"/>
  <c r="I1422" i="9"/>
  <c r="H1422" i="9"/>
  <c r="E1422" i="9"/>
  <c r="I1421" i="9"/>
  <c r="H1421" i="9"/>
  <c r="E1421" i="9"/>
  <c r="I1420" i="9"/>
  <c r="H1420" i="9"/>
  <c r="E1420" i="9"/>
  <c r="I1419" i="9"/>
  <c r="E1419" i="9"/>
  <c r="I1417" i="9"/>
  <c r="E1417" i="9"/>
  <c r="I1416" i="9"/>
  <c r="H1416" i="9"/>
  <c r="E1416" i="9"/>
  <c r="I1415" i="9"/>
  <c r="H1415" i="9"/>
  <c r="E1415" i="9"/>
  <c r="I1414" i="9"/>
  <c r="H1414" i="9"/>
  <c r="E1414" i="9"/>
  <c r="I1413" i="9"/>
  <c r="H1413" i="9"/>
  <c r="E1413" i="9"/>
  <c r="I1412" i="9"/>
  <c r="H1412" i="9"/>
  <c r="E1412" i="9"/>
  <c r="I1410" i="9"/>
  <c r="E1410" i="9"/>
  <c r="I1409" i="9"/>
  <c r="H1409" i="9"/>
  <c r="E1409" i="9"/>
  <c r="I1408" i="9"/>
  <c r="H1408" i="9"/>
  <c r="E1408" i="9"/>
  <c r="I1407" i="9"/>
  <c r="H1407" i="9"/>
  <c r="E1407" i="9"/>
  <c r="I1406" i="9"/>
  <c r="H1406" i="9"/>
  <c r="E1406" i="9"/>
  <c r="I1405" i="9"/>
  <c r="H1405" i="9"/>
  <c r="E1405" i="9"/>
  <c r="I1404" i="9"/>
  <c r="H1404" i="9"/>
  <c r="E1404" i="9"/>
  <c r="I1403" i="9"/>
  <c r="H1403" i="9"/>
  <c r="E1403" i="9"/>
  <c r="I1402" i="9"/>
  <c r="H1402" i="9"/>
  <c r="E1402" i="9"/>
  <c r="I1401" i="9"/>
  <c r="H1401" i="9"/>
  <c r="E1401" i="9"/>
  <c r="I1400" i="9"/>
  <c r="H1400" i="9"/>
  <c r="E1400" i="9"/>
  <c r="I1399" i="9"/>
  <c r="H1399" i="9"/>
  <c r="E1399" i="9"/>
  <c r="I1398" i="9"/>
  <c r="H1398" i="9"/>
  <c r="E1398" i="9"/>
  <c r="I1397" i="9"/>
  <c r="H1397" i="9"/>
  <c r="E1397" i="9"/>
  <c r="I1396" i="9"/>
  <c r="H1396" i="9"/>
  <c r="E1396" i="9"/>
  <c r="I1395" i="9"/>
  <c r="H1395" i="9"/>
  <c r="E1395" i="9"/>
  <c r="I1394" i="9"/>
  <c r="H1394" i="9"/>
  <c r="E1394" i="9"/>
  <c r="I1393" i="9"/>
  <c r="H1393" i="9"/>
  <c r="E1393" i="9"/>
  <c r="I1392" i="9"/>
  <c r="H1392" i="9"/>
  <c r="E1392" i="9"/>
  <c r="I1391" i="9"/>
  <c r="H1391" i="9"/>
  <c r="E1391" i="9"/>
  <c r="I1390" i="9"/>
  <c r="H1390" i="9"/>
  <c r="E1390" i="9"/>
  <c r="I1389" i="9"/>
  <c r="H1389" i="9"/>
  <c r="E1389" i="9"/>
  <c r="I1388" i="9"/>
  <c r="H1388" i="9"/>
  <c r="E1388" i="9"/>
  <c r="E1387" i="9"/>
  <c r="I1385" i="9"/>
  <c r="H1385" i="9"/>
  <c r="E1385" i="9"/>
  <c r="I1384" i="9"/>
  <c r="H1384" i="9"/>
  <c r="E1384" i="9"/>
  <c r="I1383" i="9"/>
  <c r="H1383" i="9"/>
  <c r="E1383" i="9"/>
  <c r="I1382" i="9"/>
  <c r="H1382" i="9"/>
  <c r="E1382" i="9"/>
  <c r="I1381" i="9"/>
  <c r="H1381" i="9"/>
  <c r="E1381" i="9"/>
  <c r="I1380" i="9"/>
  <c r="H1380" i="9"/>
  <c r="E1380" i="9"/>
  <c r="I1379" i="9"/>
  <c r="H1379" i="9"/>
  <c r="E1379" i="9"/>
  <c r="I1378" i="9"/>
  <c r="H1378" i="9"/>
  <c r="E1378" i="9"/>
  <c r="I1377" i="9"/>
  <c r="H1377" i="9"/>
  <c r="E1377" i="9"/>
  <c r="I1376" i="9"/>
  <c r="H1376" i="9"/>
  <c r="E1376" i="9"/>
  <c r="I1375" i="9"/>
  <c r="H1375" i="9"/>
  <c r="E1375" i="9"/>
  <c r="I1374" i="9"/>
  <c r="H1374" i="9"/>
  <c r="E1374" i="9"/>
  <c r="I1373" i="9"/>
  <c r="H1373" i="9"/>
  <c r="E1373" i="9"/>
  <c r="I1372" i="9"/>
  <c r="H1372" i="9"/>
  <c r="E1372" i="9"/>
  <c r="I1371" i="9"/>
  <c r="H1371" i="9"/>
  <c r="E1371" i="9"/>
  <c r="I1370" i="9"/>
  <c r="H1370" i="9"/>
  <c r="E1370" i="9"/>
  <c r="I1369" i="9"/>
  <c r="H1369" i="9"/>
  <c r="E1369" i="9"/>
  <c r="I1368" i="9"/>
  <c r="H1368" i="9"/>
  <c r="E1368" i="9"/>
  <c r="I1367" i="9"/>
  <c r="H1367" i="9"/>
  <c r="E1367" i="9"/>
  <c r="I1366" i="9"/>
  <c r="H1366" i="9"/>
  <c r="E1366" i="9"/>
  <c r="I1365" i="9"/>
  <c r="H1365" i="9"/>
  <c r="E1365" i="9"/>
  <c r="I1364" i="9"/>
  <c r="H1364" i="9"/>
  <c r="E1364" i="9"/>
  <c r="I1363" i="9"/>
  <c r="H1363" i="9"/>
  <c r="E1363" i="9"/>
  <c r="I1362" i="9"/>
  <c r="H1362" i="9"/>
  <c r="E1362" i="9"/>
  <c r="I1361" i="9"/>
  <c r="H1361" i="9"/>
  <c r="E1361" i="9"/>
  <c r="I1360" i="9"/>
  <c r="H1360" i="9"/>
  <c r="E1360" i="9"/>
  <c r="I1359" i="9"/>
  <c r="H1359" i="9"/>
  <c r="E1359" i="9"/>
  <c r="I1358" i="9"/>
  <c r="H1358" i="9"/>
  <c r="E1358" i="9"/>
  <c r="I1357" i="9"/>
  <c r="H1357" i="9"/>
  <c r="E1357" i="9"/>
  <c r="I1356" i="9"/>
  <c r="H1356" i="9"/>
  <c r="E1356" i="9"/>
  <c r="I1355" i="9"/>
  <c r="H1355" i="9"/>
  <c r="E1355" i="9"/>
  <c r="I1354" i="9"/>
  <c r="H1354" i="9"/>
  <c r="E1354" i="9"/>
  <c r="I1353" i="9"/>
  <c r="H1353" i="9"/>
  <c r="E1353" i="9"/>
  <c r="I1352" i="9"/>
  <c r="H1352" i="9"/>
  <c r="E1352" i="9"/>
  <c r="I1351" i="9"/>
  <c r="H1351" i="9"/>
  <c r="E1351" i="9"/>
  <c r="I1350" i="9"/>
  <c r="H1350" i="9"/>
  <c r="E1350" i="9"/>
  <c r="I1349" i="9"/>
  <c r="H1349" i="9"/>
  <c r="E1349" i="9"/>
  <c r="I1348" i="9"/>
  <c r="H1348" i="9"/>
  <c r="E1348" i="9"/>
  <c r="I1347" i="9"/>
  <c r="H1347" i="9"/>
  <c r="E1347" i="9"/>
  <c r="I1346" i="9"/>
  <c r="H1346" i="9"/>
  <c r="E1346" i="9"/>
  <c r="I1345" i="9"/>
  <c r="H1345" i="9"/>
  <c r="E1345" i="9"/>
  <c r="I1344" i="9"/>
  <c r="H1344" i="9"/>
  <c r="E1344" i="9"/>
  <c r="I1343" i="9"/>
  <c r="H1343" i="9"/>
  <c r="E1343" i="9"/>
  <c r="I1342" i="9"/>
  <c r="H1342" i="9"/>
  <c r="E1342" i="9"/>
  <c r="I1341" i="9"/>
  <c r="H1341" i="9"/>
  <c r="E1341" i="9"/>
  <c r="I1340" i="9"/>
  <c r="H1340" i="9"/>
  <c r="E1340" i="9"/>
  <c r="I1339" i="9"/>
  <c r="H1339" i="9"/>
  <c r="E1339" i="9"/>
  <c r="I1338" i="9"/>
  <c r="H1338" i="9"/>
  <c r="E1338" i="9"/>
  <c r="I1337" i="9"/>
  <c r="H1337" i="9"/>
  <c r="E1337" i="9"/>
  <c r="I1336" i="9"/>
  <c r="H1336" i="9"/>
  <c r="E1336" i="9"/>
  <c r="I1335" i="9"/>
  <c r="H1335" i="9"/>
  <c r="E1335" i="9"/>
  <c r="I1334" i="9"/>
  <c r="H1334" i="9"/>
  <c r="E1334" i="9"/>
  <c r="I1333" i="9"/>
  <c r="H1333" i="9"/>
  <c r="E1333" i="9"/>
  <c r="I1332" i="9"/>
  <c r="H1332" i="9"/>
  <c r="E1332" i="9"/>
  <c r="I1331" i="9"/>
  <c r="H1331" i="9"/>
  <c r="E1331" i="9"/>
  <c r="I1330" i="9"/>
  <c r="H1330" i="9"/>
  <c r="E1330" i="9"/>
  <c r="I1329" i="9"/>
  <c r="H1329" i="9"/>
  <c r="E1329" i="9"/>
  <c r="I1328" i="9"/>
  <c r="H1328" i="9"/>
  <c r="E1328" i="9"/>
  <c r="I1327" i="9"/>
  <c r="H1327" i="9"/>
  <c r="E1327" i="9"/>
  <c r="I1326" i="9"/>
  <c r="H1326" i="9"/>
  <c r="E1326" i="9"/>
  <c r="I1325" i="9"/>
  <c r="H1325" i="9"/>
  <c r="E1325" i="9"/>
  <c r="I1324" i="9"/>
  <c r="H1324" i="9"/>
  <c r="E1324" i="9"/>
  <c r="I1323" i="9"/>
  <c r="H1323" i="9"/>
  <c r="E1323" i="9"/>
  <c r="I1322" i="9"/>
  <c r="H1322" i="9"/>
  <c r="E1322" i="9"/>
  <c r="I1321" i="9"/>
  <c r="H1321" i="9"/>
  <c r="E1321" i="9"/>
  <c r="I1320" i="9"/>
  <c r="H1320" i="9"/>
  <c r="E1320" i="9"/>
  <c r="I1319" i="9"/>
  <c r="H1319" i="9"/>
  <c r="I1318" i="9"/>
  <c r="H1318" i="9"/>
  <c r="E1318" i="9"/>
  <c r="I1317" i="9"/>
  <c r="H1317" i="9"/>
  <c r="I1316" i="9"/>
  <c r="H1316" i="9"/>
  <c r="E1316" i="9"/>
  <c r="I1315" i="9"/>
  <c r="H1315" i="9"/>
  <c r="I1314" i="9"/>
  <c r="H1314" i="9"/>
  <c r="E1314" i="9"/>
  <c r="I1313" i="9"/>
  <c r="H1313" i="9"/>
  <c r="E1313" i="9"/>
  <c r="I1312" i="9"/>
  <c r="H1312" i="9"/>
  <c r="E1312" i="9"/>
  <c r="I1311" i="9"/>
  <c r="H1311" i="9"/>
  <c r="E1311" i="9"/>
  <c r="I1310" i="9"/>
  <c r="H1310" i="9"/>
  <c r="E1310" i="9"/>
  <c r="I1309" i="9"/>
  <c r="H1309" i="9"/>
  <c r="E1309" i="9"/>
  <c r="I1308" i="9"/>
  <c r="H1308" i="9"/>
  <c r="E1308" i="9"/>
  <c r="I1307" i="9"/>
  <c r="H1307" i="9"/>
  <c r="E1307" i="9"/>
  <c r="I1306" i="9"/>
  <c r="H1306" i="9"/>
  <c r="E1306" i="9"/>
  <c r="I1305" i="9"/>
  <c r="H1305" i="9"/>
  <c r="E1305" i="9"/>
  <c r="I1304" i="9"/>
  <c r="H1304" i="9"/>
  <c r="E1304" i="9"/>
  <c r="I1303" i="9"/>
  <c r="H1303" i="9"/>
  <c r="E1303" i="9"/>
  <c r="I1302" i="9"/>
  <c r="H1302" i="9"/>
  <c r="E1302" i="9"/>
  <c r="I1301" i="9"/>
  <c r="H1301" i="9"/>
  <c r="E1301" i="9"/>
  <c r="I1300" i="9"/>
  <c r="H1300" i="9"/>
  <c r="E1300" i="9"/>
  <c r="I1299" i="9"/>
  <c r="H1299" i="9"/>
  <c r="E1299" i="9"/>
  <c r="I1298" i="9"/>
  <c r="H1298" i="9"/>
  <c r="E1298" i="9"/>
  <c r="I1297" i="9"/>
  <c r="H1297" i="9"/>
  <c r="E1297" i="9"/>
  <c r="I1296" i="9"/>
  <c r="H1296" i="9"/>
  <c r="E1296" i="9"/>
  <c r="I1295" i="9"/>
  <c r="H1295" i="9"/>
  <c r="E1295" i="9"/>
  <c r="I1294" i="9"/>
  <c r="H1294" i="9"/>
  <c r="E1294" i="9"/>
  <c r="I1293" i="9"/>
  <c r="H1293" i="9"/>
  <c r="E1293" i="9"/>
  <c r="I1292" i="9"/>
  <c r="H1292" i="9"/>
  <c r="E1292" i="9"/>
  <c r="I1291" i="9"/>
  <c r="H1291" i="9"/>
  <c r="E1291" i="9"/>
  <c r="I1290" i="9"/>
  <c r="H1290" i="9"/>
  <c r="E1290" i="9"/>
  <c r="I1289" i="9"/>
  <c r="H1289" i="9"/>
  <c r="E1289" i="9"/>
  <c r="I1288" i="9"/>
  <c r="H1288" i="9"/>
  <c r="E1288" i="9"/>
  <c r="I1287" i="9"/>
  <c r="H1287" i="9"/>
  <c r="E1287" i="9"/>
  <c r="I1286" i="9"/>
  <c r="H1286" i="9"/>
  <c r="E1286" i="9"/>
  <c r="I1285" i="9"/>
  <c r="H1285" i="9"/>
  <c r="E1285" i="9"/>
  <c r="I1284" i="9"/>
  <c r="H1284" i="9"/>
  <c r="E1284" i="9"/>
  <c r="I1283" i="9"/>
  <c r="H1283" i="9"/>
  <c r="E1283" i="9"/>
  <c r="I1282" i="9"/>
  <c r="H1282" i="9"/>
  <c r="E1282" i="9"/>
  <c r="I1281" i="9"/>
  <c r="H1281" i="9"/>
  <c r="E1281" i="9"/>
  <c r="I1280" i="9"/>
  <c r="H1280" i="9"/>
  <c r="E1280" i="9"/>
  <c r="I1279" i="9"/>
  <c r="H1279" i="9"/>
  <c r="E1279" i="9"/>
  <c r="I1278" i="9"/>
  <c r="H1278" i="9"/>
  <c r="E1278" i="9"/>
  <c r="I1277" i="9"/>
  <c r="H1277" i="9"/>
  <c r="E1277" i="9"/>
  <c r="I1276" i="9"/>
  <c r="H1276" i="9"/>
  <c r="E1276" i="9"/>
  <c r="I1275" i="9"/>
  <c r="H1275" i="9"/>
  <c r="E1275" i="9"/>
  <c r="I1274" i="9"/>
  <c r="H1274" i="9"/>
  <c r="E1274" i="9"/>
  <c r="I1273" i="9"/>
  <c r="H1273" i="9"/>
  <c r="E1273" i="9"/>
  <c r="I1272" i="9"/>
  <c r="H1272" i="9"/>
  <c r="E1272" i="9"/>
  <c r="I1271" i="9"/>
  <c r="H1271" i="9"/>
  <c r="E1271" i="9"/>
  <c r="I1270" i="9"/>
  <c r="H1270" i="9"/>
  <c r="E1270" i="9"/>
  <c r="I1269" i="9"/>
  <c r="H1269" i="9"/>
  <c r="E1269" i="9"/>
  <c r="I1268" i="9"/>
  <c r="H1268" i="9"/>
  <c r="E1268" i="9"/>
  <c r="I1267" i="9"/>
  <c r="H1267" i="9"/>
  <c r="E1267" i="9"/>
  <c r="I1266" i="9"/>
  <c r="H1266" i="9"/>
  <c r="E1266" i="9"/>
  <c r="I1265" i="9"/>
  <c r="H1265" i="9"/>
  <c r="E1265" i="9"/>
  <c r="I1264" i="9"/>
  <c r="H1264" i="9"/>
  <c r="E1264" i="9"/>
  <c r="I1263" i="9"/>
  <c r="H1263" i="9"/>
  <c r="E1263" i="9"/>
  <c r="I1262" i="9"/>
  <c r="H1262" i="9"/>
  <c r="E1262" i="9"/>
  <c r="I1261" i="9"/>
  <c r="H1261" i="9"/>
  <c r="E1261" i="9"/>
  <c r="I1260" i="9"/>
  <c r="H1260" i="9"/>
  <c r="E1260" i="9"/>
  <c r="I1259" i="9"/>
  <c r="H1259" i="9"/>
  <c r="E1259" i="9"/>
  <c r="I1258" i="9"/>
  <c r="H1258" i="9"/>
  <c r="E1258" i="9"/>
  <c r="I1257" i="9"/>
  <c r="H1257" i="9"/>
  <c r="E1257" i="9"/>
  <c r="I1256" i="9"/>
  <c r="H1256" i="9"/>
  <c r="E1256" i="9"/>
  <c r="I1255" i="9"/>
  <c r="H1255" i="9"/>
  <c r="E1255" i="9"/>
  <c r="I1254" i="9"/>
  <c r="H1254" i="9"/>
  <c r="E1254" i="9"/>
  <c r="I1253" i="9"/>
  <c r="H1253" i="9"/>
  <c r="E1253" i="9"/>
  <c r="I1252" i="9"/>
  <c r="H1252" i="9"/>
  <c r="E1252" i="9"/>
  <c r="I1251" i="9"/>
  <c r="H1251" i="9"/>
  <c r="E1251" i="9"/>
  <c r="I1250" i="9"/>
  <c r="H1250" i="9"/>
  <c r="E1250" i="9"/>
  <c r="I1249" i="9"/>
  <c r="H1249" i="9"/>
  <c r="E1249" i="9"/>
  <c r="I1248" i="9"/>
  <c r="H1248" i="9"/>
  <c r="E1248" i="9"/>
  <c r="I1247" i="9"/>
  <c r="H1247" i="9"/>
  <c r="E1247" i="9"/>
  <c r="I1246" i="9"/>
  <c r="H1246" i="9"/>
  <c r="E1246" i="9"/>
  <c r="I1245" i="9"/>
  <c r="H1245" i="9"/>
  <c r="E1245" i="9"/>
  <c r="I1244" i="9"/>
  <c r="H1244" i="9"/>
  <c r="E1244" i="9"/>
  <c r="I1243" i="9"/>
  <c r="H1243" i="9"/>
  <c r="E1243" i="9"/>
  <c r="I1242" i="9"/>
  <c r="H1242" i="9"/>
  <c r="E1242" i="9"/>
  <c r="I1241" i="9"/>
  <c r="H1241" i="9"/>
  <c r="E1241" i="9"/>
  <c r="I1240" i="9"/>
  <c r="H1240" i="9"/>
  <c r="E1240" i="9"/>
  <c r="I1239" i="9"/>
  <c r="H1239" i="9"/>
  <c r="E1239" i="9"/>
  <c r="I1238" i="9"/>
  <c r="H1238" i="9"/>
  <c r="E1238" i="9"/>
  <c r="I1237" i="9"/>
  <c r="H1237" i="9"/>
  <c r="E1237" i="9"/>
  <c r="I1236" i="9"/>
  <c r="H1236" i="9"/>
  <c r="E1236" i="9"/>
  <c r="I1235" i="9"/>
  <c r="H1235" i="9"/>
  <c r="E1235" i="9"/>
  <c r="I1234" i="9"/>
  <c r="H1234" i="9"/>
  <c r="E1234" i="9"/>
  <c r="I1233" i="9"/>
  <c r="H1233" i="9"/>
  <c r="E1233" i="9"/>
  <c r="I1232" i="9"/>
  <c r="H1232" i="9"/>
  <c r="E1232" i="9"/>
  <c r="I1231" i="9"/>
  <c r="H1231" i="9"/>
  <c r="E1231" i="9"/>
  <c r="I1230" i="9"/>
  <c r="H1230" i="9"/>
  <c r="E1230" i="9"/>
  <c r="I1229" i="9"/>
  <c r="H1229" i="9"/>
  <c r="E1229" i="9"/>
  <c r="I1228" i="9"/>
  <c r="H1228" i="9"/>
  <c r="E1228" i="9"/>
  <c r="I1227" i="9"/>
  <c r="H1227" i="9"/>
  <c r="E1227" i="9"/>
  <c r="I1226" i="9"/>
  <c r="H1226" i="9"/>
  <c r="E1226" i="9"/>
  <c r="I1225" i="9"/>
  <c r="H1225" i="9"/>
  <c r="E1225" i="9"/>
  <c r="I1224" i="9"/>
  <c r="H1224" i="9"/>
  <c r="E1224" i="9"/>
  <c r="I1223" i="9"/>
  <c r="H1223" i="9"/>
  <c r="E1223" i="9"/>
  <c r="I1222" i="9"/>
  <c r="H1222" i="9"/>
  <c r="E1222" i="9"/>
  <c r="I1221" i="9"/>
  <c r="H1221" i="9"/>
  <c r="E1221" i="9"/>
  <c r="I1220" i="9"/>
  <c r="H1220" i="9"/>
  <c r="E1220" i="9"/>
  <c r="I1219" i="9"/>
  <c r="H1219" i="9"/>
  <c r="E1219" i="9"/>
  <c r="I1218" i="9"/>
  <c r="H1218" i="9"/>
  <c r="E1218" i="9"/>
  <c r="I1217" i="9"/>
  <c r="H1217" i="9"/>
  <c r="E1217" i="9"/>
  <c r="I1216" i="9"/>
  <c r="H1216" i="9"/>
  <c r="E1216" i="9"/>
  <c r="I1215" i="9"/>
  <c r="H1215" i="9"/>
  <c r="E1215" i="9"/>
  <c r="I1214" i="9"/>
  <c r="H1214" i="9"/>
  <c r="E1214" i="9"/>
  <c r="I1213" i="9"/>
  <c r="H1213" i="9"/>
  <c r="E1213" i="9"/>
  <c r="I1212" i="9"/>
  <c r="H1212" i="9"/>
  <c r="E1212" i="9"/>
  <c r="I1211" i="9"/>
  <c r="H1211" i="9"/>
  <c r="E1211" i="9"/>
  <c r="I1210" i="9"/>
  <c r="H1210" i="9"/>
  <c r="E1210" i="9"/>
  <c r="I1209" i="9"/>
  <c r="H1209" i="9"/>
  <c r="E1209" i="9"/>
  <c r="I1208" i="9"/>
  <c r="H1208" i="9"/>
  <c r="E1208" i="9"/>
  <c r="I1207" i="9"/>
  <c r="H1207" i="9"/>
  <c r="E1207" i="9"/>
  <c r="I1206" i="9"/>
  <c r="H1206" i="9"/>
  <c r="E1206" i="9"/>
  <c r="I1205" i="9"/>
  <c r="H1205" i="9"/>
  <c r="E1205" i="9"/>
  <c r="I1204" i="9"/>
  <c r="H1204" i="9"/>
  <c r="E1204" i="9"/>
  <c r="I1203" i="9"/>
  <c r="H1203" i="9"/>
  <c r="E1203" i="9"/>
  <c r="I1202" i="9"/>
  <c r="H1202" i="9"/>
  <c r="E1202" i="9"/>
  <c r="I1201" i="9"/>
  <c r="H1201" i="9"/>
  <c r="E1201" i="9"/>
  <c r="I1200" i="9"/>
  <c r="H1200" i="9"/>
  <c r="E1200" i="9"/>
  <c r="I1199" i="9"/>
  <c r="H1199" i="9"/>
  <c r="E1199" i="9"/>
  <c r="I1198" i="9"/>
  <c r="H1198" i="9"/>
  <c r="E1198" i="9"/>
  <c r="I1197" i="9"/>
  <c r="H1197" i="9"/>
  <c r="E1197" i="9"/>
  <c r="I1196" i="9"/>
  <c r="H1196" i="9"/>
  <c r="E1196" i="9"/>
  <c r="I1195" i="9"/>
  <c r="H1195" i="9"/>
  <c r="E1195" i="9"/>
  <c r="I1194" i="9"/>
  <c r="H1194" i="9"/>
  <c r="E1194" i="9"/>
  <c r="I1193" i="9"/>
  <c r="H1193" i="9"/>
  <c r="E1193" i="9"/>
  <c r="I1192" i="9"/>
  <c r="H1192" i="9"/>
  <c r="E1192" i="9"/>
  <c r="I1191" i="9"/>
  <c r="H1191" i="9"/>
  <c r="E1191" i="9"/>
  <c r="I1190" i="9"/>
  <c r="H1190" i="9"/>
  <c r="E1190" i="9"/>
  <c r="I1189" i="9"/>
  <c r="H1189" i="9"/>
  <c r="E1189" i="9"/>
  <c r="I1188" i="9"/>
  <c r="H1188" i="9"/>
  <c r="E1188" i="9"/>
  <c r="I1187" i="9"/>
  <c r="H1187" i="9"/>
  <c r="E1187" i="9"/>
  <c r="I1186" i="9"/>
  <c r="H1186" i="9"/>
  <c r="E1186" i="9"/>
  <c r="I1185" i="9"/>
  <c r="H1185" i="9"/>
  <c r="E1185" i="9"/>
  <c r="I1184" i="9"/>
  <c r="H1184" i="9"/>
  <c r="E1184" i="9"/>
  <c r="I1183" i="9"/>
  <c r="H1183" i="9"/>
  <c r="E1183" i="9"/>
  <c r="I1182" i="9"/>
  <c r="H1182" i="9"/>
  <c r="E1182" i="9"/>
  <c r="I1181" i="9"/>
  <c r="H1181" i="9"/>
  <c r="E1181" i="9"/>
  <c r="I1180" i="9"/>
  <c r="H1180" i="9"/>
  <c r="E1180" i="9"/>
  <c r="I1179" i="9"/>
  <c r="H1179" i="9"/>
  <c r="E1179" i="9"/>
  <c r="I1178" i="9"/>
  <c r="H1178" i="9"/>
  <c r="E1178" i="9"/>
  <c r="I1177" i="9"/>
  <c r="H1177" i="9"/>
  <c r="E1177" i="9"/>
  <c r="I1176" i="9"/>
  <c r="H1176" i="9"/>
  <c r="E1176" i="9"/>
  <c r="I1175" i="9"/>
  <c r="H1175" i="9"/>
  <c r="E1175" i="9"/>
  <c r="I1174" i="9"/>
  <c r="H1174" i="9"/>
  <c r="E1174" i="9"/>
  <c r="I1173" i="9"/>
  <c r="H1173" i="9"/>
  <c r="E1173" i="9"/>
  <c r="I1172" i="9"/>
  <c r="H1172" i="9"/>
  <c r="E1172" i="9"/>
  <c r="I1171" i="9"/>
  <c r="H1171" i="9"/>
  <c r="E1171" i="9"/>
  <c r="I1170" i="9"/>
  <c r="H1170" i="9"/>
  <c r="E1170" i="9"/>
  <c r="I1169" i="9"/>
  <c r="H1169" i="9"/>
  <c r="E1169" i="9"/>
  <c r="I1168" i="9"/>
  <c r="H1168" i="9"/>
  <c r="E1168" i="9"/>
  <c r="I1167" i="9"/>
  <c r="H1167" i="9"/>
  <c r="E1167" i="9"/>
  <c r="I1166" i="9"/>
  <c r="H1166" i="9"/>
  <c r="E1166" i="9"/>
  <c r="I1165" i="9"/>
  <c r="H1165" i="9"/>
  <c r="E1165" i="9"/>
  <c r="I1164" i="9"/>
  <c r="H1164" i="9"/>
  <c r="E1164" i="9"/>
  <c r="I1163" i="9"/>
  <c r="H1163" i="9"/>
  <c r="E1163" i="9"/>
  <c r="I1162" i="9"/>
  <c r="H1162" i="9"/>
  <c r="E1162" i="9"/>
  <c r="I1161" i="9"/>
  <c r="H1161" i="9"/>
  <c r="E1161" i="9"/>
  <c r="I1160" i="9"/>
  <c r="H1160" i="9"/>
  <c r="E1160" i="9"/>
  <c r="I1159" i="9"/>
  <c r="H1159" i="9"/>
  <c r="E1159" i="9"/>
  <c r="I1158" i="9"/>
  <c r="H1158" i="9"/>
  <c r="E1158" i="9"/>
  <c r="I1157" i="9"/>
  <c r="H1157" i="9"/>
  <c r="E1157" i="9"/>
  <c r="I1156" i="9"/>
  <c r="H1156" i="9"/>
  <c r="E1156" i="9"/>
  <c r="I1155" i="9"/>
  <c r="H1155" i="9"/>
  <c r="E1155" i="9"/>
  <c r="I1154" i="9"/>
  <c r="H1154" i="9"/>
  <c r="E1154" i="9"/>
  <c r="I1153" i="9"/>
  <c r="H1153" i="9"/>
  <c r="E1153" i="9"/>
  <c r="I1152" i="9"/>
  <c r="H1152" i="9"/>
  <c r="E1152" i="9"/>
  <c r="I1151" i="9"/>
  <c r="H1151" i="9"/>
  <c r="E1151" i="9"/>
  <c r="I1150" i="9"/>
  <c r="H1150" i="9"/>
  <c r="E1150" i="9"/>
  <c r="I1149" i="9"/>
  <c r="H1149" i="9"/>
  <c r="E1149" i="9"/>
  <c r="I1148" i="9"/>
  <c r="H1148" i="9"/>
  <c r="E1148" i="9"/>
  <c r="I1147" i="9"/>
  <c r="H1147" i="9"/>
  <c r="E1147" i="9"/>
  <c r="I1146" i="9"/>
  <c r="H1146" i="9"/>
  <c r="E1146" i="9"/>
  <c r="I1145" i="9"/>
  <c r="H1145" i="9"/>
  <c r="E1145" i="9"/>
  <c r="I1144" i="9"/>
  <c r="H1144" i="9"/>
  <c r="E1144" i="9"/>
  <c r="I1143" i="9"/>
  <c r="H1143" i="9"/>
  <c r="E1143" i="9"/>
  <c r="I1142" i="9"/>
  <c r="H1142" i="9"/>
  <c r="E1142" i="9"/>
  <c r="I1141" i="9"/>
  <c r="H1141" i="9"/>
  <c r="E1141" i="9"/>
  <c r="I1140" i="9"/>
  <c r="H1140" i="9"/>
  <c r="E1140" i="9"/>
  <c r="I1139" i="9"/>
  <c r="H1139" i="9"/>
  <c r="E1139" i="9"/>
  <c r="I1138" i="9"/>
  <c r="H1138" i="9"/>
  <c r="E1138" i="9"/>
  <c r="I1137" i="9"/>
  <c r="H1137" i="9"/>
  <c r="E1137" i="9"/>
  <c r="I1136" i="9"/>
  <c r="H1136" i="9"/>
  <c r="E1136" i="9"/>
  <c r="I1135" i="9"/>
  <c r="H1135" i="9"/>
  <c r="E1135" i="9"/>
  <c r="I1134" i="9"/>
  <c r="H1134" i="9"/>
  <c r="E1134" i="9"/>
  <c r="I1133" i="9"/>
  <c r="H1133" i="9"/>
  <c r="E1133" i="9"/>
  <c r="I1132" i="9"/>
  <c r="H1132" i="9"/>
  <c r="E1132" i="9"/>
  <c r="I1131" i="9"/>
  <c r="H1131" i="9"/>
  <c r="E1131" i="9"/>
  <c r="I1130" i="9"/>
  <c r="H1130" i="9"/>
  <c r="E1130" i="9"/>
  <c r="I1129" i="9"/>
  <c r="H1129" i="9"/>
  <c r="E1129" i="9"/>
  <c r="I1128" i="9"/>
  <c r="H1128" i="9"/>
  <c r="E1128" i="9"/>
  <c r="I1127" i="9"/>
  <c r="H1127" i="9"/>
  <c r="E1127" i="9"/>
  <c r="I1126" i="9"/>
  <c r="H1126" i="9"/>
  <c r="E1126" i="9"/>
  <c r="I1125" i="9"/>
  <c r="H1125" i="9"/>
  <c r="E1125" i="9"/>
  <c r="I1124" i="9"/>
  <c r="H1124" i="9"/>
  <c r="E1124" i="9"/>
  <c r="I1123" i="9"/>
  <c r="H1123" i="9"/>
  <c r="E1123" i="9"/>
  <c r="I1122" i="9"/>
  <c r="H1122" i="9"/>
  <c r="E1122" i="9"/>
  <c r="I1121" i="9"/>
  <c r="H1121" i="9"/>
  <c r="E1121" i="9"/>
  <c r="I1120" i="9"/>
  <c r="H1120" i="9"/>
  <c r="E1120" i="9"/>
  <c r="I1119" i="9"/>
  <c r="H1119" i="9"/>
  <c r="E1119" i="9"/>
  <c r="I1118" i="9"/>
  <c r="H1118" i="9"/>
  <c r="E1118" i="9"/>
  <c r="I1117" i="9"/>
  <c r="H1117" i="9"/>
  <c r="E1117" i="9"/>
  <c r="I1116" i="9"/>
  <c r="H1116" i="9"/>
  <c r="E1116" i="9"/>
  <c r="I1115" i="9"/>
  <c r="H1115" i="9"/>
  <c r="E1115" i="9"/>
  <c r="I1114" i="9"/>
  <c r="H1114" i="9"/>
  <c r="E1114" i="9"/>
  <c r="I1113" i="9"/>
  <c r="H1113" i="9"/>
  <c r="E1113" i="9"/>
  <c r="I1112" i="9"/>
  <c r="H1112" i="9"/>
  <c r="E1112" i="9"/>
  <c r="I1111" i="9"/>
  <c r="H1111" i="9"/>
  <c r="E1111" i="9"/>
  <c r="I1110" i="9"/>
  <c r="H1110" i="9"/>
  <c r="E1110" i="9"/>
  <c r="I1109" i="9"/>
  <c r="H1109" i="9"/>
  <c r="E1109" i="9"/>
  <c r="I1108" i="9"/>
  <c r="H1108" i="9"/>
  <c r="E1108" i="9"/>
  <c r="I1107" i="9"/>
  <c r="H1107" i="9"/>
  <c r="E1107" i="9"/>
  <c r="I1106" i="9"/>
  <c r="H1106" i="9"/>
  <c r="E1106" i="9"/>
  <c r="I1105" i="9"/>
  <c r="H1105" i="9"/>
  <c r="E1105" i="9"/>
  <c r="I1104" i="9"/>
  <c r="H1104" i="9"/>
  <c r="E1104" i="9"/>
  <c r="I1103" i="9"/>
  <c r="H1103" i="9"/>
  <c r="E1103" i="9"/>
  <c r="I1102" i="9"/>
  <c r="H1102" i="9"/>
  <c r="E1102" i="9"/>
  <c r="I1101" i="9"/>
  <c r="H1101" i="9"/>
  <c r="E1101" i="9"/>
  <c r="I1100" i="9"/>
  <c r="H1100" i="9"/>
  <c r="E1100" i="9"/>
  <c r="I1099" i="9"/>
  <c r="H1099" i="9"/>
  <c r="E1099" i="9"/>
  <c r="I1098" i="9"/>
  <c r="H1098" i="9"/>
  <c r="E1098" i="9"/>
  <c r="I1097" i="9"/>
  <c r="H1097" i="9"/>
  <c r="E1097" i="9"/>
  <c r="I1096" i="9"/>
  <c r="H1096" i="9"/>
  <c r="E1096" i="9"/>
  <c r="I1095" i="9"/>
  <c r="H1095" i="9"/>
  <c r="E1095" i="9"/>
  <c r="I1094" i="9"/>
  <c r="H1094" i="9"/>
  <c r="E1094" i="9"/>
  <c r="I1093" i="9"/>
  <c r="H1093" i="9"/>
  <c r="E1093" i="9"/>
  <c r="I1092" i="9"/>
  <c r="H1092" i="9"/>
  <c r="E1092" i="9"/>
  <c r="I1091" i="9"/>
  <c r="H1091" i="9"/>
  <c r="E1091" i="9"/>
  <c r="I1090" i="9"/>
  <c r="H1090" i="9"/>
  <c r="E1090" i="9"/>
  <c r="I1089" i="9"/>
  <c r="H1089" i="9"/>
  <c r="E1089" i="9"/>
  <c r="I1088" i="9"/>
  <c r="H1088" i="9"/>
  <c r="E1088" i="9"/>
  <c r="I1087" i="9"/>
  <c r="H1087" i="9"/>
  <c r="E1087" i="9"/>
  <c r="I1086" i="9"/>
  <c r="H1086" i="9"/>
  <c r="E1086" i="9"/>
  <c r="I1085" i="9"/>
  <c r="H1085" i="9"/>
  <c r="E1085" i="9"/>
  <c r="I1084" i="9"/>
  <c r="H1084" i="9"/>
  <c r="E1084" i="9"/>
  <c r="I1083" i="9"/>
  <c r="H1083" i="9"/>
  <c r="E1083" i="9"/>
  <c r="I1082" i="9"/>
  <c r="H1082" i="9"/>
  <c r="E1082" i="9"/>
  <c r="I1081" i="9"/>
  <c r="H1081" i="9"/>
  <c r="E1081" i="9"/>
  <c r="I1080" i="9"/>
  <c r="H1080" i="9"/>
  <c r="E1080" i="9"/>
  <c r="I1079" i="9"/>
  <c r="H1079" i="9"/>
  <c r="E1079" i="9"/>
  <c r="I1078" i="9"/>
  <c r="H1078" i="9"/>
  <c r="E1078" i="9"/>
  <c r="I1077" i="9"/>
  <c r="H1077" i="9"/>
  <c r="E1077" i="9"/>
  <c r="I1076" i="9"/>
  <c r="H1076" i="9"/>
  <c r="E1076" i="9"/>
  <c r="I1075" i="9"/>
  <c r="H1075" i="9"/>
  <c r="E1075" i="9"/>
  <c r="I1074" i="9"/>
  <c r="H1074" i="9"/>
  <c r="E1074" i="9"/>
  <c r="I1073" i="9"/>
  <c r="H1073" i="9"/>
  <c r="E1073" i="9"/>
  <c r="I1072" i="9"/>
  <c r="H1072" i="9"/>
  <c r="E1072" i="9"/>
  <c r="I1071" i="9"/>
  <c r="H1071" i="9"/>
  <c r="E1071" i="9"/>
  <c r="I1070" i="9"/>
  <c r="H1070" i="9"/>
  <c r="E1070" i="9"/>
  <c r="I1069" i="9"/>
  <c r="H1069" i="9"/>
  <c r="E1069" i="9"/>
  <c r="I1068" i="9"/>
  <c r="H1068" i="9"/>
  <c r="E1068" i="9"/>
  <c r="I1067" i="9"/>
  <c r="H1067" i="9"/>
  <c r="E1067" i="9"/>
  <c r="I1066" i="9"/>
  <c r="H1066" i="9"/>
  <c r="E1066" i="9"/>
  <c r="I1065" i="9"/>
  <c r="H1065" i="9"/>
  <c r="E1065" i="9"/>
  <c r="I1064" i="9"/>
  <c r="H1064" i="9"/>
  <c r="E1064" i="9"/>
  <c r="I1063" i="9"/>
  <c r="H1063" i="9"/>
  <c r="E1063" i="9"/>
  <c r="I1062" i="9"/>
  <c r="H1062" i="9"/>
  <c r="E1062" i="9"/>
  <c r="I1061" i="9"/>
  <c r="H1061" i="9"/>
  <c r="E1061" i="9"/>
  <c r="I1060" i="9"/>
  <c r="H1060" i="9"/>
  <c r="E1060" i="9"/>
  <c r="I1059" i="9"/>
  <c r="H1059" i="9"/>
  <c r="E1059" i="9"/>
  <c r="I1058" i="9"/>
  <c r="H1058" i="9"/>
  <c r="E1058" i="9"/>
  <c r="I1057" i="9"/>
  <c r="H1057" i="9"/>
  <c r="E1057" i="9"/>
  <c r="I1056" i="9"/>
  <c r="H1056" i="9"/>
  <c r="E1056" i="9"/>
  <c r="I1055" i="9"/>
  <c r="H1055" i="9"/>
  <c r="E1055" i="9"/>
  <c r="I1054" i="9"/>
  <c r="H1054" i="9"/>
  <c r="E1054" i="9"/>
  <c r="I1053" i="9"/>
  <c r="H1053" i="9"/>
  <c r="E1053" i="9"/>
  <c r="I1052" i="9"/>
  <c r="H1052" i="9"/>
  <c r="E1052" i="9"/>
  <c r="I1051" i="9"/>
  <c r="H1051" i="9"/>
  <c r="E1051" i="9"/>
  <c r="I1050" i="9"/>
  <c r="H1050" i="9"/>
  <c r="E1050" i="9"/>
  <c r="I1049" i="9"/>
  <c r="H1049" i="9"/>
  <c r="E1049" i="9"/>
  <c r="I1048" i="9"/>
  <c r="H1048" i="9"/>
  <c r="E1048" i="9"/>
  <c r="I1047" i="9"/>
  <c r="H1047" i="9"/>
  <c r="E1047" i="9"/>
  <c r="I1046" i="9"/>
  <c r="H1046" i="9"/>
  <c r="E1046" i="9"/>
  <c r="I1045" i="9"/>
  <c r="H1045" i="9"/>
  <c r="E1045" i="9"/>
  <c r="I1044" i="9"/>
  <c r="H1044" i="9"/>
  <c r="E1044" i="9"/>
  <c r="I1043" i="9"/>
  <c r="H1043" i="9"/>
  <c r="E1043" i="9"/>
  <c r="I1042" i="9"/>
  <c r="H1042" i="9"/>
  <c r="E1042" i="9"/>
  <c r="I1041" i="9"/>
  <c r="H1041" i="9"/>
  <c r="E1041" i="9"/>
  <c r="I1040" i="9"/>
  <c r="H1040" i="9"/>
  <c r="E1040" i="9"/>
  <c r="I1039" i="9"/>
  <c r="H1039" i="9"/>
  <c r="E1039" i="9"/>
  <c r="I1038" i="9"/>
  <c r="H1038" i="9"/>
  <c r="E1038" i="9"/>
  <c r="I1037" i="9"/>
  <c r="H1037" i="9"/>
  <c r="E1037" i="9"/>
  <c r="I1036" i="9"/>
  <c r="H1036" i="9"/>
  <c r="E1036" i="9"/>
  <c r="I1035" i="9"/>
  <c r="H1035" i="9"/>
  <c r="E1035" i="9"/>
  <c r="I1034" i="9"/>
  <c r="H1034" i="9"/>
  <c r="E1034" i="9"/>
  <c r="I1033" i="9"/>
  <c r="H1033" i="9"/>
  <c r="E1033" i="9"/>
  <c r="I1032" i="9"/>
  <c r="H1032" i="9"/>
  <c r="E1032" i="9"/>
  <c r="I1031" i="9"/>
  <c r="H1031" i="9"/>
  <c r="I1030" i="9"/>
  <c r="H1030" i="9"/>
  <c r="E1030" i="9"/>
  <c r="I1029" i="9"/>
  <c r="H1029" i="9"/>
  <c r="I1028" i="9"/>
  <c r="H1028" i="9"/>
  <c r="E1028" i="9"/>
  <c r="I1027" i="9"/>
  <c r="H1027" i="9"/>
  <c r="I1026" i="9"/>
  <c r="H1026" i="9"/>
  <c r="E1026" i="9"/>
  <c r="I1025" i="9"/>
  <c r="H1025" i="9"/>
  <c r="E1025" i="9"/>
  <c r="I1024" i="9"/>
  <c r="H1024" i="9"/>
  <c r="E1024" i="9"/>
  <c r="I1023" i="9"/>
  <c r="H1023" i="9"/>
  <c r="E1023" i="9"/>
  <c r="I1022" i="9"/>
  <c r="H1022" i="9"/>
  <c r="E1022" i="9"/>
  <c r="I1021" i="9"/>
  <c r="H1021" i="9"/>
  <c r="E1021" i="9"/>
  <c r="I1020" i="9"/>
  <c r="H1020" i="9"/>
  <c r="E1020" i="9"/>
  <c r="I1019" i="9"/>
  <c r="H1019" i="9"/>
  <c r="E1019" i="9"/>
  <c r="I1018" i="9"/>
  <c r="H1018" i="9"/>
  <c r="E1018" i="9"/>
  <c r="I1017" i="9"/>
  <c r="H1017" i="9"/>
  <c r="E1017" i="9"/>
  <c r="I1016" i="9"/>
  <c r="H1016" i="9"/>
  <c r="E1016" i="9"/>
  <c r="I1015" i="9"/>
  <c r="H1015" i="9"/>
  <c r="E1015" i="9"/>
  <c r="I1014" i="9"/>
  <c r="H1014" i="9"/>
  <c r="E1014" i="9"/>
  <c r="I1013" i="9"/>
  <c r="H1013" i="9"/>
  <c r="E1013" i="9"/>
  <c r="I1012" i="9"/>
  <c r="H1012" i="9"/>
  <c r="E1012" i="9"/>
  <c r="I1011" i="9"/>
  <c r="H1011" i="9"/>
  <c r="E1011" i="9"/>
  <c r="I1010" i="9"/>
  <c r="H1010" i="9"/>
  <c r="E1010" i="9"/>
  <c r="I1009" i="9"/>
  <c r="H1009" i="9"/>
  <c r="E1009" i="9"/>
  <c r="I1008" i="9"/>
  <c r="H1008" i="9"/>
  <c r="E1008" i="9"/>
  <c r="I1007" i="9"/>
  <c r="H1007" i="9"/>
  <c r="E1007" i="9"/>
  <c r="I1006" i="9"/>
  <c r="H1006" i="9"/>
  <c r="E1006" i="9"/>
  <c r="I1005" i="9"/>
  <c r="H1005" i="9"/>
  <c r="E1005" i="9"/>
  <c r="I1004" i="9"/>
  <c r="H1004" i="9"/>
  <c r="E1004" i="9"/>
  <c r="I1003" i="9"/>
  <c r="H1003" i="9"/>
  <c r="E1003" i="9"/>
  <c r="I1002" i="9"/>
  <c r="H1002" i="9"/>
  <c r="E1002" i="9"/>
  <c r="I1001" i="9"/>
  <c r="H1001" i="9"/>
  <c r="E1001" i="9"/>
  <c r="I1000" i="9"/>
  <c r="H1000" i="9"/>
  <c r="E1000" i="9"/>
  <c r="I999" i="9"/>
  <c r="H999" i="9"/>
  <c r="E999" i="9"/>
  <c r="I998" i="9"/>
  <c r="H998" i="9"/>
  <c r="E998" i="9"/>
  <c r="I997" i="9"/>
  <c r="H997" i="9"/>
  <c r="E997" i="9"/>
  <c r="I996" i="9"/>
  <c r="H996" i="9"/>
  <c r="E996" i="9"/>
  <c r="I995" i="9"/>
  <c r="H995" i="9"/>
  <c r="E995" i="9"/>
  <c r="I994" i="9"/>
  <c r="H994" i="9"/>
  <c r="E994" i="9"/>
  <c r="I993" i="9"/>
  <c r="H993" i="9"/>
  <c r="E993" i="9"/>
  <c r="I992" i="9"/>
  <c r="H992" i="9"/>
  <c r="E992" i="9"/>
  <c r="I991" i="9"/>
  <c r="H991" i="9"/>
  <c r="E991" i="9"/>
  <c r="I990" i="9"/>
  <c r="H990" i="9"/>
  <c r="E990" i="9"/>
  <c r="I989" i="9"/>
  <c r="H989" i="9"/>
  <c r="E989" i="9"/>
  <c r="I988" i="9"/>
  <c r="H988" i="9"/>
  <c r="E988" i="9"/>
  <c r="I987" i="9"/>
  <c r="H987" i="9"/>
  <c r="E987" i="9"/>
  <c r="I986" i="9"/>
  <c r="H986" i="9"/>
  <c r="E986" i="9"/>
  <c r="I985" i="9"/>
  <c r="H985" i="9"/>
  <c r="E985" i="9"/>
  <c r="I984" i="9"/>
  <c r="H984" i="9"/>
  <c r="E984" i="9"/>
  <c r="I983" i="9"/>
  <c r="H983" i="9"/>
  <c r="E983" i="9"/>
  <c r="I982" i="9"/>
  <c r="H982" i="9"/>
  <c r="E982" i="9"/>
  <c r="I981" i="9"/>
  <c r="H981" i="9"/>
  <c r="E981" i="9"/>
  <c r="I980" i="9"/>
  <c r="H980" i="9"/>
  <c r="E980" i="9"/>
  <c r="I979" i="9"/>
  <c r="H979" i="9"/>
  <c r="E979" i="9"/>
  <c r="I978" i="9"/>
  <c r="H978" i="9"/>
  <c r="E978" i="9"/>
  <c r="I977" i="9"/>
  <c r="H977" i="9"/>
  <c r="E977" i="9"/>
  <c r="I976" i="9"/>
  <c r="H976" i="9"/>
  <c r="E976" i="9"/>
  <c r="I975" i="9"/>
  <c r="H975" i="9"/>
  <c r="E975" i="9"/>
  <c r="I974" i="9"/>
  <c r="H974" i="9"/>
  <c r="E974" i="9"/>
  <c r="I973" i="9"/>
  <c r="H973" i="9"/>
  <c r="E973" i="9"/>
  <c r="I972" i="9"/>
  <c r="H972" i="9"/>
  <c r="E972" i="9"/>
  <c r="I971" i="9"/>
  <c r="H971" i="9"/>
  <c r="E971" i="9"/>
  <c r="I970" i="9"/>
  <c r="H970" i="9"/>
  <c r="E970" i="9"/>
  <c r="I969" i="9"/>
  <c r="H969" i="9"/>
  <c r="E969" i="9"/>
  <c r="I968" i="9"/>
  <c r="H968" i="9"/>
  <c r="E968" i="9"/>
  <c r="I967" i="9"/>
  <c r="H967" i="9"/>
  <c r="E967" i="9"/>
  <c r="I966" i="9"/>
  <c r="H966" i="9"/>
  <c r="E966" i="9"/>
  <c r="I965" i="9"/>
  <c r="H965" i="9"/>
  <c r="E965" i="9"/>
  <c r="I964" i="9"/>
  <c r="H964" i="9"/>
  <c r="E964" i="9"/>
  <c r="I963" i="9"/>
  <c r="H963" i="9"/>
  <c r="E963" i="9"/>
  <c r="I962" i="9"/>
  <c r="H962" i="9"/>
  <c r="E962" i="9"/>
  <c r="I961" i="9"/>
  <c r="H961" i="9"/>
  <c r="E961" i="9"/>
  <c r="I960" i="9"/>
  <c r="H960" i="9"/>
  <c r="E960" i="9"/>
  <c r="I959" i="9"/>
  <c r="H959" i="9"/>
  <c r="E959" i="9"/>
  <c r="I958" i="9"/>
  <c r="H958" i="9"/>
  <c r="E958" i="9"/>
  <c r="I957" i="9"/>
  <c r="H957" i="9"/>
  <c r="E957" i="9"/>
  <c r="I956" i="9"/>
  <c r="H956" i="9"/>
  <c r="E956" i="9"/>
  <c r="I955" i="9"/>
  <c r="H955" i="9"/>
  <c r="E955" i="9"/>
  <c r="I954" i="9"/>
  <c r="H954" i="9"/>
  <c r="E954" i="9"/>
  <c r="I953" i="9"/>
  <c r="H953" i="9"/>
  <c r="E953" i="9"/>
  <c r="I952" i="9"/>
  <c r="H952" i="9"/>
  <c r="E952" i="9"/>
  <c r="I951" i="9"/>
  <c r="H951" i="9"/>
  <c r="E951" i="9"/>
  <c r="I950" i="9"/>
  <c r="H950" i="9"/>
  <c r="E950" i="9"/>
  <c r="I949" i="9"/>
  <c r="H949" i="9"/>
  <c r="E949" i="9"/>
  <c r="I948" i="9"/>
  <c r="H948" i="9"/>
  <c r="E948" i="9"/>
  <c r="I947" i="9"/>
  <c r="H947" i="9"/>
  <c r="E947" i="9"/>
  <c r="I946" i="9"/>
  <c r="H946" i="9"/>
  <c r="E946" i="9"/>
  <c r="I945" i="9"/>
  <c r="H945" i="9"/>
  <c r="E945" i="9"/>
  <c r="I944" i="9"/>
  <c r="H944" i="9"/>
  <c r="E944" i="9"/>
  <c r="I943" i="9"/>
  <c r="H943" i="9"/>
  <c r="E943" i="9"/>
  <c r="I942" i="9"/>
  <c r="H942" i="9"/>
  <c r="E942" i="9"/>
  <c r="I941" i="9"/>
  <c r="H941" i="9"/>
  <c r="E941" i="9"/>
  <c r="I940" i="9"/>
  <c r="H940" i="9"/>
  <c r="E940" i="9"/>
  <c r="I939" i="9"/>
  <c r="H939" i="9"/>
  <c r="E939" i="9"/>
  <c r="I938" i="9"/>
  <c r="H938" i="9"/>
  <c r="E938" i="9"/>
  <c r="I937" i="9"/>
  <c r="H937" i="9"/>
  <c r="E937" i="9"/>
  <c r="I936" i="9"/>
  <c r="H936" i="9"/>
  <c r="E936" i="9"/>
  <c r="I935" i="9"/>
  <c r="H935" i="9"/>
  <c r="E935" i="9"/>
  <c r="I934" i="9"/>
  <c r="H934" i="9"/>
  <c r="E934" i="9"/>
  <c r="I933" i="9"/>
  <c r="H933" i="9"/>
  <c r="E933" i="9"/>
  <c r="I932" i="9"/>
  <c r="H932" i="9"/>
  <c r="E932" i="9"/>
  <c r="I931" i="9"/>
  <c r="H931" i="9"/>
  <c r="E931" i="9"/>
  <c r="I930" i="9"/>
  <c r="H930" i="9"/>
  <c r="E930" i="9"/>
  <c r="I929" i="9"/>
  <c r="H929" i="9"/>
  <c r="E929" i="9"/>
  <c r="I928" i="9"/>
  <c r="H928" i="9"/>
  <c r="E928" i="9"/>
  <c r="I927" i="9"/>
  <c r="H927" i="9"/>
  <c r="E927" i="9"/>
  <c r="I926" i="9"/>
  <c r="H926" i="9"/>
  <c r="E926" i="9"/>
  <c r="I925" i="9"/>
  <c r="H925" i="9"/>
  <c r="E925" i="9"/>
  <c r="I924" i="9"/>
  <c r="H924" i="9"/>
  <c r="E924" i="9"/>
  <c r="I923" i="9"/>
  <c r="H923" i="9"/>
  <c r="E923" i="9"/>
  <c r="I922" i="9"/>
  <c r="H922" i="9"/>
  <c r="E922" i="9"/>
  <c r="I921" i="9"/>
  <c r="H921" i="9"/>
  <c r="E921" i="9"/>
  <c r="I920" i="9"/>
  <c r="H920" i="9"/>
  <c r="E920" i="9"/>
  <c r="I919" i="9"/>
  <c r="H919" i="9"/>
  <c r="E919" i="9"/>
  <c r="I918" i="9"/>
  <c r="H918" i="9"/>
  <c r="E918" i="9"/>
  <c r="I917" i="9"/>
  <c r="H917" i="9"/>
  <c r="E917" i="9"/>
  <c r="I916" i="9"/>
  <c r="H916" i="9"/>
  <c r="E916" i="9"/>
  <c r="I915" i="9"/>
  <c r="H915" i="9"/>
  <c r="E915" i="9"/>
  <c r="I914" i="9"/>
  <c r="H914" i="9"/>
  <c r="E914" i="9"/>
  <c r="I913" i="9"/>
  <c r="H913" i="9"/>
  <c r="E913" i="9"/>
  <c r="I912" i="9"/>
  <c r="H912" i="9"/>
  <c r="E912" i="9"/>
  <c r="I911" i="9"/>
  <c r="H911" i="9"/>
  <c r="E911" i="9"/>
  <c r="I910" i="9"/>
  <c r="H910" i="9"/>
  <c r="E910" i="9"/>
  <c r="I909" i="9"/>
  <c r="H909" i="9"/>
  <c r="E909" i="9"/>
  <c r="I908" i="9"/>
  <c r="H908" i="9"/>
  <c r="E908" i="9"/>
  <c r="I907" i="9"/>
  <c r="H907" i="9"/>
  <c r="E907" i="9"/>
  <c r="I906" i="9"/>
  <c r="H906" i="9"/>
  <c r="E906" i="9"/>
  <c r="I905" i="9"/>
  <c r="H905" i="9"/>
  <c r="E905" i="9"/>
  <c r="I904" i="9"/>
  <c r="H904" i="9"/>
  <c r="E904" i="9"/>
  <c r="I903" i="9"/>
  <c r="H903" i="9"/>
  <c r="E903" i="9"/>
  <c r="I902" i="9"/>
  <c r="H902" i="9"/>
  <c r="E902" i="9"/>
  <c r="I901" i="9"/>
  <c r="H901" i="9"/>
  <c r="E901" i="9"/>
  <c r="I900" i="9"/>
  <c r="H900" i="9"/>
  <c r="E900" i="9"/>
  <c r="I899" i="9"/>
  <c r="H899" i="9"/>
  <c r="E899" i="9"/>
  <c r="I898" i="9"/>
  <c r="H898" i="9"/>
  <c r="E898" i="9"/>
  <c r="I897" i="9"/>
  <c r="H897" i="9"/>
  <c r="E897" i="9"/>
  <c r="I896" i="9"/>
  <c r="H896" i="9"/>
  <c r="E896" i="9"/>
  <c r="I895" i="9"/>
  <c r="H895" i="9"/>
  <c r="E895" i="9"/>
  <c r="I894" i="9"/>
  <c r="H894" i="9"/>
  <c r="E894" i="9"/>
  <c r="I893" i="9"/>
  <c r="H893" i="9"/>
  <c r="E893" i="9"/>
  <c r="I892" i="9"/>
  <c r="H892" i="9"/>
  <c r="E892" i="9"/>
  <c r="I891" i="9"/>
  <c r="H891" i="9"/>
  <c r="E891" i="9"/>
  <c r="I890" i="9"/>
  <c r="H890" i="9"/>
  <c r="E890" i="9"/>
  <c r="I889" i="9"/>
  <c r="H889" i="9"/>
  <c r="E889" i="9"/>
  <c r="I888" i="9"/>
  <c r="H888" i="9"/>
  <c r="E888" i="9"/>
  <c r="I887" i="9"/>
  <c r="H887" i="9"/>
  <c r="E887" i="9"/>
  <c r="I886" i="9"/>
  <c r="H886" i="9"/>
  <c r="E886" i="9"/>
  <c r="I885" i="9"/>
  <c r="H885" i="9"/>
  <c r="E885" i="9"/>
  <c r="I884" i="9"/>
  <c r="H884" i="9"/>
  <c r="E884" i="9"/>
  <c r="I883" i="9"/>
  <c r="H883" i="9"/>
  <c r="E883" i="9"/>
  <c r="I882" i="9"/>
  <c r="H882" i="9"/>
  <c r="E882" i="9"/>
  <c r="I881" i="9"/>
  <c r="H881" i="9"/>
  <c r="E881" i="9"/>
  <c r="I880" i="9"/>
  <c r="H880" i="9"/>
  <c r="E880" i="9"/>
  <c r="I879" i="9"/>
  <c r="H879" i="9"/>
  <c r="E879" i="9"/>
  <c r="I878" i="9"/>
  <c r="H878" i="9"/>
  <c r="E878" i="9"/>
  <c r="I877" i="9"/>
  <c r="H877" i="9"/>
  <c r="E877" i="9"/>
  <c r="I876" i="9"/>
  <c r="H876" i="9"/>
  <c r="E876" i="9"/>
  <c r="I875" i="9"/>
  <c r="H875" i="9"/>
  <c r="E875" i="9"/>
  <c r="I874" i="9"/>
  <c r="H874" i="9"/>
  <c r="E874" i="9"/>
  <c r="I873" i="9"/>
  <c r="H873" i="9"/>
  <c r="E873" i="9"/>
  <c r="I872" i="9"/>
  <c r="H872" i="9"/>
  <c r="E872" i="9"/>
  <c r="I871" i="9"/>
  <c r="H871" i="9"/>
  <c r="E871" i="9"/>
  <c r="I870" i="9"/>
  <c r="H870" i="9"/>
  <c r="E870" i="9"/>
  <c r="I869" i="9"/>
  <c r="H869" i="9"/>
  <c r="E869" i="9"/>
  <c r="I868" i="9"/>
  <c r="H868" i="9"/>
  <c r="E868" i="9"/>
  <c r="I867" i="9"/>
  <c r="H867" i="9"/>
  <c r="E867" i="9"/>
  <c r="I866" i="9"/>
  <c r="H866" i="9"/>
  <c r="E866" i="9"/>
  <c r="I865" i="9"/>
  <c r="H865" i="9"/>
  <c r="E865" i="9"/>
  <c r="I864" i="9"/>
  <c r="H864" i="9"/>
  <c r="E864" i="9"/>
  <c r="I863" i="9"/>
  <c r="H863" i="9"/>
  <c r="E863" i="9"/>
  <c r="I862" i="9"/>
  <c r="H862" i="9"/>
  <c r="E862" i="9"/>
  <c r="I861" i="9"/>
  <c r="H861" i="9"/>
  <c r="E861" i="9"/>
  <c r="I860" i="9"/>
  <c r="H860" i="9"/>
  <c r="E860" i="9"/>
  <c r="I859" i="9"/>
  <c r="H859" i="9"/>
  <c r="E859" i="9"/>
  <c r="I858" i="9"/>
  <c r="H858" i="9"/>
  <c r="E858" i="9"/>
  <c r="I857" i="9"/>
  <c r="H857" i="9"/>
  <c r="E857" i="9"/>
  <c r="I856" i="9"/>
  <c r="H856" i="9"/>
  <c r="E856" i="9"/>
  <c r="I855" i="9"/>
  <c r="H855" i="9"/>
  <c r="E855" i="9"/>
  <c r="I854" i="9"/>
  <c r="H854" i="9"/>
  <c r="E854" i="9"/>
  <c r="I853" i="9"/>
  <c r="H853" i="9"/>
  <c r="E853" i="9"/>
  <c r="I852" i="9"/>
  <c r="H852" i="9"/>
  <c r="E852" i="9"/>
  <c r="I851" i="9"/>
  <c r="H851" i="9"/>
  <c r="E851" i="9"/>
  <c r="I850" i="9"/>
  <c r="H850" i="9"/>
  <c r="E850" i="9"/>
  <c r="I849" i="9"/>
  <c r="H849" i="9"/>
  <c r="E849" i="9"/>
  <c r="I848" i="9"/>
  <c r="H848" i="9"/>
  <c r="E848" i="9"/>
  <c r="I847" i="9"/>
  <c r="H847" i="9"/>
  <c r="E847" i="9"/>
  <c r="I846" i="9"/>
  <c r="H846" i="9"/>
  <c r="E846" i="9"/>
  <c r="I845" i="9"/>
  <c r="H845" i="9"/>
  <c r="E845" i="9"/>
  <c r="I844" i="9"/>
  <c r="H844" i="9"/>
  <c r="E844" i="9"/>
  <c r="I843" i="9"/>
  <c r="H843" i="9"/>
  <c r="E843" i="9"/>
  <c r="I842" i="9"/>
  <c r="H842" i="9"/>
  <c r="E842" i="9"/>
  <c r="I841" i="9"/>
  <c r="H841" i="9"/>
  <c r="E841" i="9"/>
  <c r="I840" i="9"/>
  <c r="H840" i="9"/>
  <c r="E840" i="9"/>
  <c r="I839" i="9"/>
  <c r="H839" i="9"/>
  <c r="E839" i="9"/>
  <c r="I838" i="9"/>
  <c r="H838" i="9"/>
  <c r="E838" i="9"/>
  <c r="I837" i="9"/>
  <c r="H837" i="9"/>
  <c r="E837" i="9"/>
  <c r="I836" i="9"/>
  <c r="H836" i="9"/>
  <c r="E836" i="9"/>
  <c r="I835" i="9"/>
  <c r="H835" i="9"/>
  <c r="E835" i="9"/>
  <c r="I834" i="9"/>
  <c r="H834" i="9"/>
  <c r="E834" i="9"/>
  <c r="I833" i="9"/>
  <c r="H833" i="9"/>
  <c r="E833" i="9"/>
  <c r="I832" i="9"/>
  <c r="H832" i="9"/>
  <c r="E832" i="9"/>
  <c r="I831" i="9"/>
  <c r="H831" i="9"/>
  <c r="E831" i="9"/>
  <c r="I830" i="9"/>
  <c r="H830" i="9"/>
  <c r="E830" i="9"/>
  <c r="I829" i="9"/>
  <c r="H829" i="9"/>
  <c r="E829" i="9"/>
  <c r="I828" i="9"/>
  <c r="H828" i="9"/>
  <c r="E828" i="9"/>
  <c r="I827" i="9"/>
  <c r="H827" i="9"/>
  <c r="E827" i="9"/>
  <c r="I826" i="9"/>
  <c r="H826" i="9"/>
  <c r="E826" i="9"/>
  <c r="I825" i="9"/>
  <c r="H825" i="9"/>
  <c r="E825" i="9"/>
  <c r="I824" i="9"/>
  <c r="H824" i="9"/>
  <c r="E824" i="9"/>
  <c r="I823" i="9"/>
  <c r="H823" i="9"/>
  <c r="E823" i="9"/>
  <c r="I822" i="9"/>
  <c r="H822" i="9"/>
  <c r="E822" i="9"/>
  <c r="I821" i="9"/>
  <c r="H821" i="9"/>
  <c r="E821" i="9"/>
  <c r="I820" i="9"/>
  <c r="H820" i="9"/>
  <c r="E820" i="9"/>
  <c r="I819" i="9"/>
  <c r="H819" i="9"/>
  <c r="E819" i="9"/>
  <c r="I818" i="9"/>
  <c r="H818" i="9"/>
  <c r="E818" i="9"/>
  <c r="I817" i="9"/>
  <c r="H817" i="9"/>
  <c r="E817" i="9"/>
  <c r="I816" i="9"/>
  <c r="H816" i="9"/>
  <c r="E816" i="9"/>
  <c r="I815" i="9"/>
  <c r="H815" i="9"/>
  <c r="E815" i="9"/>
  <c r="I814" i="9"/>
  <c r="H814" i="9"/>
  <c r="E814" i="9"/>
  <c r="I813" i="9"/>
  <c r="H813" i="9"/>
  <c r="E813" i="9"/>
  <c r="I812" i="9"/>
  <c r="H812" i="9"/>
  <c r="E812" i="9"/>
  <c r="I811" i="9"/>
  <c r="H811" i="9"/>
  <c r="E811" i="9"/>
  <c r="I810" i="9"/>
  <c r="H810" i="9"/>
  <c r="E810" i="9"/>
  <c r="I809" i="9"/>
  <c r="H809" i="9"/>
  <c r="E809" i="9"/>
  <c r="I808" i="9"/>
  <c r="H808" i="9"/>
  <c r="E808" i="9"/>
  <c r="I807" i="9"/>
  <c r="H807" i="9"/>
  <c r="E807" i="9"/>
  <c r="I806" i="9"/>
  <c r="H806" i="9"/>
  <c r="E806" i="9"/>
  <c r="I805" i="9"/>
  <c r="H805" i="9"/>
  <c r="E805" i="9"/>
  <c r="I804" i="9"/>
  <c r="H804" i="9"/>
  <c r="E804" i="9"/>
  <c r="I803" i="9"/>
  <c r="H803" i="9"/>
  <c r="E803" i="9"/>
  <c r="I802" i="9"/>
  <c r="H802" i="9"/>
  <c r="E802" i="9"/>
  <c r="I801" i="9"/>
  <c r="H801" i="9"/>
  <c r="E801" i="9"/>
  <c r="I800" i="9"/>
  <c r="H800" i="9"/>
  <c r="E800" i="9"/>
  <c r="I799" i="9"/>
  <c r="H799" i="9"/>
  <c r="E799" i="9"/>
  <c r="I798" i="9"/>
  <c r="H798" i="9"/>
  <c r="E798" i="9"/>
  <c r="I797" i="9"/>
  <c r="H797" i="9"/>
  <c r="E797" i="9"/>
  <c r="I796" i="9"/>
  <c r="H796" i="9"/>
  <c r="E796" i="9"/>
  <c r="I795" i="9"/>
  <c r="H795" i="9"/>
  <c r="E795" i="9"/>
  <c r="I794" i="9"/>
  <c r="H794" i="9"/>
  <c r="E794" i="9"/>
  <c r="I793" i="9"/>
  <c r="H793" i="9"/>
  <c r="E793" i="9"/>
  <c r="I792" i="9"/>
  <c r="H792" i="9"/>
  <c r="E792" i="9"/>
  <c r="I791" i="9"/>
  <c r="H791" i="9"/>
  <c r="E791" i="9"/>
  <c r="I790" i="9"/>
  <c r="H790" i="9"/>
  <c r="E790" i="9"/>
  <c r="I789" i="9"/>
  <c r="H789" i="9"/>
  <c r="E789" i="9"/>
  <c r="I788" i="9"/>
  <c r="H788" i="9"/>
  <c r="E788" i="9"/>
  <c r="I787" i="9"/>
  <c r="H787" i="9"/>
  <c r="E787" i="9"/>
  <c r="I786" i="9"/>
  <c r="H786" i="9"/>
  <c r="E786" i="9"/>
  <c r="I785" i="9"/>
  <c r="H785" i="9"/>
  <c r="E785" i="9"/>
  <c r="I784" i="9"/>
  <c r="H784" i="9"/>
  <c r="E784" i="9"/>
  <c r="I783" i="9"/>
  <c r="H783" i="9"/>
  <c r="E783" i="9"/>
  <c r="I782" i="9"/>
  <c r="H782" i="9"/>
  <c r="E782" i="9"/>
  <c r="I781" i="9"/>
  <c r="H781" i="9"/>
  <c r="E781" i="9"/>
  <c r="I780" i="9"/>
  <c r="H780" i="9"/>
  <c r="E780" i="9"/>
  <c r="I779" i="9"/>
  <c r="H779" i="9"/>
  <c r="E779" i="9"/>
  <c r="I778" i="9"/>
  <c r="H778" i="9"/>
  <c r="E778" i="9"/>
  <c r="I777" i="9"/>
  <c r="H777" i="9"/>
  <c r="E777" i="9"/>
  <c r="I776" i="9"/>
  <c r="H776" i="9"/>
  <c r="E776" i="9"/>
  <c r="I775" i="9"/>
  <c r="H775" i="9"/>
  <c r="E775" i="9"/>
  <c r="I774" i="9"/>
  <c r="H774" i="9"/>
  <c r="E774" i="9"/>
  <c r="I773" i="9"/>
  <c r="H773" i="9"/>
  <c r="E773" i="9"/>
  <c r="I772" i="9"/>
  <c r="H772" i="9"/>
  <c r="E772" i="9"/>
  <c r="I771" i="9"/>
  <c r="H771" i="9"/>
  <c r="E771" i="9"/>
  <c r="I770" i="9"/>
  <c r="H770" i="9"/>
  <c r="E770" i="9"/>
  <c r="I769" i="9"/>
  <c r="H769" i="9"/>
  <c r="E769" i="9"/>
  <c r="I768" i="9"/>
  <c r="H768" i="9"/>
  <c r="E768" i="9"/>
  <c r="I767" i="9"/>
  <c r="H767" i="9"/>
  <c r="E767" i="9"/>
  <c r="I766" i="9"/>
  <c r="H766" i="9"/>
  <c r="E766" i="9"/>
  <c r="I765" i="9"/>
  <c r="H765" i="9"/>
  <c r="E765" i="9"/>
  <c r="I764" i="9"/>
  <c r="H764" i="9"/>
  <c r="E764" i="9"/>
  <c r="I763" i="9"/>
  <c r="H763" i="9"/>
  <c r="E763" i="9"/>
  <c r="I762" i="9"/>
  <c r="H762" i="9"/>
  <c r="E762" i="9"/>
  <c r="I761" i="9"/>
  <c r="H761" i="9"/>
  <c r="E761" i="9"/>
  <c r="I760" i="9"/>
  <c r="H760" i="9"/>
  <c r="E760" i="9"/>
  <c r="I759" i="9"/>
  <c r="H759" i="9"/>
  <c r="E759" i="9"/>
  <c r="I758" i="9"/>
  <c r="H758" i="9"/>
  <c r="E758" i="9"/>
  <c r="I757" i="9"/>
  <c r="H757" i="9"/>
  <c r="E757" i="9"/>
  <c r="I756" i="9"/>
  <c r="H756" i="9"/>
  <c r="E756" i="9"/>
  <c r="I755" i="9"/>
  <c r="H755" i="9"/>
  <c r="E755" i="9"/>
  <c r="I754" i="9"/>
  <c r="H754" i="9"/>
  <c r="E754" i="9"/>
  <c r="I753" i="9"/>
  <c r="H753" i="9"/>
  <c r="E753" i="9"/>
  <c r="I752" i="9"/>
  <c r="H752" i="9"/>
  <c r="E752" i="9"/>
  <c r="I751" i="9"/>
  <c r="H751" i="9"/>
  <c r="E751" i="9"/>
  <c r="I750" i="9"/>
  <c r="H750" i="9"/>
  <c r="E750" i="9"/>
  <c r="I749" i="9"/>
  <c r="H749" i="9"/>
  <c r="E749" i="9"/>
  <c r="I748" i="9"/>
  <c r="H748" i="9"/>
  <c r="E748" i="9"/>
  <c r="I747" i="9"/>
  <c r="H747" i="9"/>
  <c r="E747" i="9"/>
  <c r="I746" i="9"/>
  <c r="H746" i="9"/>
  <c r="E746" i="9"/>
  <c r="I745" i="9"/>
  <c r="H745" i="9"/>
  <c r="E745" i="9"/>
  <c r="I744" i="9"/>
  <c r="H744" i="9"/>
  <c r="E744" i="9"/>
  <c r="I743" i="9"/>
  <c r="H743" i="9"/>
  <c r="I742" i="9"/>
  <c r="H742" i="9"/>
  <c r="E742" i="9"/>
  <c r="I741" i="9"/>
  <c r="H741" i="9"/>
  <c r="I740" i="9"/>
  <c r="H740" i="9"/>
  <c r="E740" i="9"/>
  <c r="I739" i="9"/>
  <c r="H739" i="9"/>
  <c r="I738" i="9"/>
  <c r="H738" i="9"/>
  <c r="E738" i="9"/>
  <c r="I737" i="9"/>
  <c r="H737" i="9"/>
  <c r="E737" i="9"/>
  <c r="I736" i="9"/>
  <c r="H736" i="9"/>
  <c r="E736" i="9"/>
  <c r="I735" i="9"/>
  <c r="H735" i="9"/>
  <c r="E735" i="9"/>
  <c r="I734" i="9"/>
  <c r="H734" i="9"/>
  <c r="E734" i="9"/>
  <c r="I733" i="9"/>
  <c r="H733" i="9"/>
  <c r="E733" i="9"/>
  <c r="I732" i="9"/>
  <c r="H732" i="9"/>
  <c r="E732" i="9"/>
  <c r="I731" i="9"/>
  <c r="H731" i="9"/>
  <c r="E731" i="9"/>
  <c r="I730" i="9"/>
  <c r="H730" i="9"/>
  <c r="E730" i="9"/>
  <c r="I729" i="9"/>
  <c r="H729" i="9"/>
  <c r="E729" i="9"/>
  <c r="I728" i="9"/>
  <c r="H728" i="9"/>
  <c r="E728" i="9"/>
  <c r="I727" i="9"/>
  <c r="H727" i="9"/>
  <c r="E727" i="9"/>
  <c r="I726" i="9"/>
  <c r="H726" i="9"/>
  <c r="E726" i="9"/>
  <c r="I725" i="9"/>
  <c r="H725" i="9"/>
  <c r="E725" i="9"/>
  <c r="I724" i="9"/>
  <c r="H724" i="9"/>
  <c r="E724" i="9"/>
  <c r="I723" i="9"/>
  <c r="H723" i="9"/>
  <c r="E723" i="9"/>
  <c r="I722" i="9"/>
  <c r="H722" i="9"/>
  <c r="E722" i="9"/>
  <c r="I721" i="9"/>
  <c r="H721" i="9"/>
  <c r="E721" i="9"/>
  <c r="I720" i="9"/>
  <c r="H720" i="9"/>
  <c r="E720" i="9"/>
  <c r="I719" i="9"/>
  <c r="H719" i="9"/>
  <c r="E719" i="9"/>
  <c r="I718" i="9"/>
  <c r="H718" i="9"/>
  <c r="E718" i="9"/>
  <c r="I717" i="9"/>
  <c r="H717" i="9"/>
  <c r="E717" i="9"/>
  <c r="I716" i="9"/>
  <c r="H716" i="9"/>
  <c r="E716" i="9"/>
  <c r="I715" i="9"/>
  <c r="H715" i="9"/>
  <c r="E715" i="9"/>
  <c r="I714" i="9"/>
  <c r="H714" i="9"/>
  <c r="E714" i="9"/>
  <c r="I713" i="9"/>
  <c r="H713" i="9"/>
  <c r="E713" i="9"/>
  <c r="I712" i="9"/>
  <c r="H712" i="9"/>
  <c r="E712" i="9"/>
  <c r="I711" i="9"/>
  <c r="H711" i="9"/>
  <c r="E711" i="9"/>
  <c r="I710" i="9"/>
  <c r="H710" i="9"/>
  <c r="E710" i="9"/>
  <c r="I709" i="9"/>
  <c r="H709" i="9"/>
  <c r="E709" i="9"/>
  <c r="I708" i="9"/>
  <c r="H708" i="9"/>
  <c r="E708" i="9"/>
  <c r="I707" i="9"/>
  <c r="H707" i="9"/>
  <c r="E707" i="9"/>
  <c r="I706" i="9"/>
  <c r="H706" i="9"/>
  <c r="E706" i="9"/>
  <c r="I705" i="9"/>
  <c r="H705" i="9"/>
  <c r="E705" i="9"/>
  <c r="I704" i="9"/>
  <c r="H704" i="9"/>
  <c r="E704" i="9"/>
  <c r="I703" i="9"/>
  <c r="H703" i="9"/>
  <c r="E703" i="9"/>
  <c r="I702" i="9"/>
  <c r="H702" i="9"/>
  <c r="E702" i="9"/>
  <c r="I701" i="9"/>
  <c r="H701" i="9"/>
  <c r="E701" i="9"/>
  <c r="I700" i="9"/>
  <c r="H700" i="9"/>
  <c r="E700" i="9"/>
  <c r="I699" i="9"/>
  <c r="H699" i="9"/>
  <c r="E699" i="9"/>
  <c r="I698" i="9"/>
  <c r="H698" i="9"/>
  <c r="E698" i="9"/>
  <c r="I697" i="9"/>
  <c r="H697" i="9"/>
  <c r="E697" i="9"/>
  <c r="I696" i="9"/>
  <c r="H696" i="9"/>
  <c r="E696" i="9"/>
  <c r="I695" i="9"/>
  <c r="H695" i="9"/>
  <c r="E695" i="9"/>
  <c r="I694" i="9"/>
  <c r="H694" i="9"/>
  <c r="E694" i="9"/>
  <c r="I693" i="9"/>
  <c r="H693" i="9"/>
  <c r="E693" i="9"/>
  <c r="I692" i="9"/>
  <c r="H692" i="9"/>
  <c r="E692" i="9"/>
  <c r="I691" i="9"/>
  <c r="H691" i="9"/>
  <c r="E691" i="9"/>
  <c r="I690" i="9"/>
  <c r="H690" i="9"/>
  <c r="E690" i="9"/>
  <c r="I689" i="9"/>
  <c r="H689" i="9"/>
  <c r="E689" i="9"/>
  <c r="I688" i="9"/>
  <c r="H688" i="9"/>
  <c r="E688" i="9"/>
  <c r="I687" i="9"/>
  <c r="H687" i="9"/>
  <c r="E687" i="9"/>
  <c r="I686" i="9"/>
  <c r="H686" i="9"/>
  <c r="E686" i="9"/>
  <c r="I685" i="9"/>
  <c r="H685" i="9"/>
  <c r="E685" i="9"/>
  <c r="I684" i="9"/>
  <c r="H684" i="9"/>
  <c r="E684" i="9"/>
  <c r="I683" i="9"/>
  <c r="H683" i="9"/>
  <c r="E683" i="9"/>
  <c r="I682" i="9"/>
  <c r="H682" i="9"/>
  <c r="E682" i="9"/>
  <c r="I681" i="9"/>
  <c r="H681" i="9"/>
  <c r="E681" i="9"/>
  <c r="I680" i="9"/>
  <c r="H680" i="9"/>
  <c r="E680" i="9"/>
  <c r="I679" i="9"/>
  <c r="H679" i="9"/>
  <c r="E679" i="9"/>
  <c r="I678" i="9"/>
  <c r="H678" i="9"/>
  <c r="E678" i="9"/>
  <c r="I677" i="9"/>
  <c r="H677" i="9"/>
  <c r="E677" i="9"/>
  <c r="I676" i="9"/>
  <c r="H676" i="9"/>
  <c r="E676" i="9"/>
  <c r="I675" i="9"/>
  <c r="H675" i="9"/>
  <c r="E675" i="9"/>
  <c r="I674" i="9"/>
  <c r="H674" i="9"/>
  <c r="E674" i="9"/>
  <c r="I673" i="9"/>
  <c r="H673" i="9"/>
  <c r="E673" i="9"/>
  <c r="I672" i="9"/>
  <c r="H672" i="9"/>
  <c r="E672" i="9"/>
  <c r="I671" i="9"/>
  <c r="H671" i="9"/>
  <c r="E671" i="9"/>
  <c r="I670" i="9"/>
  <c r="H670" i="9"/>
  <c r="E670" i="9"/>
  <c r="I669" i="9"/>
  <c r="H669" i="9"/>
  <c r="E669" i="9"/>
  <c r="I668" i="9"/>
  <c r="H668" i="9"/>
  <c r="E668" i="9"/>
  <c r="I667" i="9"/>
  <c r="H667" i="9"/>
  <c r="E667" i="9"/>
  <c r="I666" i="9"/>
  <c r="H666" i="9"/>
  <c r="E666" i="9"/>
  <c r="I665" i="9"/>
  <c r="H665" i="9"/>
  <c r="E665" i="9"/>
  <c r="I664" i="9"/>
  <c r="E664" i="9"/>
  <c r="I662" i="9"/>
  <c r="H662" i="9"/>
  <c r="E662" i="9"/>
  <c r="I661" i="9"/>
  <c r="H661" i="9"/>
  <c r="E661" i="9"/>
  <c r="I660" i="9"/>
  <c r="H660" i="9"/>
  <c r="E660" i="9"/>
  <c r="I659" i="9"/>
  <c r="H659" i="9"/>
  <c r="E659" i="9"/>
  <c r="I658" i="9"/>
  <c r="H658" i="9"/>
  <c r="E658" i="9"/>
  <c r="I657" i="9"/>
  <c r="H657" i="9"/>
  <c r="E657" i="9"/>
  <c r="I656" i="9"/>
  <c r="H656" i="9"/>
  <c r="E656" i="9"/>
  <c r="I655" i="9"/>
  <c r="H655" i="9"/>
  <c r="E655" i="9"/>
  <c r="I654" i="9"/>
  <c r="H654" i="9"/>
  <c r="E654" i="9"/>
  <c r="I653" i="9"/>
  <c r="H653" i="9"/>
  <c r="E653" i="9"/>
  <c r="I652" i="9"/>
  <c r="H652" i="9"/>
  <c r="E652" i="9"/>
  <c r="I651" i="9"/>
  <c r="H651" i="9"/>
  <c r="E651" i="9"/>
  <c r="I650" i="9"/>
  <c r="H650" i="9"/>
  <c r="E650" i="9"/>
  <c r="I649" i="9"/>
  <c r="H649" i="9"/>
  <c r="E649" i="9"/>
  <c r="I648" i="9"/>
  <c r="H648" i="9"/>
  <c r="E648" i="9"/>
  <c r="I647" i="9"/>
  <c r="H647" i="9"/>
  <c r="E647" i="9"/>
  <c r="I646" i="9"/>
  <c r="H646" i="9"/>
  <c r="E646" i="9"/>
  <c r="I645" i="9"/>
  <c r="H645" i="9"/>
  <c r="E645" i="9"/>
  <c r="I644" i="9"/>
  <c r="H644" i="9"/>
  <c r="E644" i="9"/>
  <c r="I643" i="9"/>
  <c r="H643" i="9"/>
  <c r="E643" i="9"/>
  <c r="I642" i="9"/>
  <c r="H642" i="9"/>
  <c r="E642" i="9"/>
  <c r="I641" i="9"/>
  <c r="H641" i="9"/>
  <c r="E641" i="9"/>
  <c r="I640" i="9"/>
  <c r="H640" i="9"/>
  <c r="E640" i="9"/>
  <c r="I639" i="9"/>
  <c r="H639" i="9"/>
  <c r="E639" i="9"/>
  <c r="I638" i="9"/>
  <c r="H638" i="9"/>
  <c r="E638" i="9"/>
  <c r="I637" i="9"/>
  <c r="H637" i="9"/>
  <c r="E637" i="9"/>
  <c r="I636" i="9"/>
  <c r="H636" i="9"/>
  <c r="E636" i="9"/>
  <c r="I635" i="9"/>
  <c r="H635" i="9"/>
  <c r="E635" i="9"/>
  <c r="I634" i="9"/>
  <c r="H634" i="9"/>
  <c r="E634" i="9"/>
  <c r="I633" i="9"/>
  <c r="H633" i="9"/>
  <c r="E633" i="9"/>
  <c r="I632" i="9"/>
  <c r="H632" i="9"/>
  <c r="E632" i="9"/>
  <c r="I631" i="9"/>
  <c r="H631" i="9"/>
  <c r="E631" i="9"/>
  <c r="I630" i="9"/>
  <c r="H630" i="9"/>
  <c r="E630" i="9"/>
  <c r="I629" i="9"/>
  <c r="H629" i="9"/>
  <c r="E629" i="9"/>
  <c r="I628" i="9"/>
  <c r="H628" i="9"/>
  <c r="E628" i="9"/>
  <c r="I627" i="9"/>
  <c r="H627" i="9"/>
  <c r="E627" i="9"/>
  <c r="I626" i="9"/>
  <c r="H626" i="9"/>
  <c r="E626" i="9"/>
  <c r="I625" i="9"/>
  <c r="H625" i="9"/>
  <c r="E625" i="9"/>
  <c r="I624" i="9"/>
  <c r="H624" i="9"/>
  <c r="E624" i="9"/>
  <c r="I623" i="9"/>
  <c r="H623" i="9"/>
  <c r="E623" i="9"/>
  <c r="I622" i="9"/>
  <c r="H622" i="9"/>
  <c r="E622" i="9"/>
  <c r="I621" i="9"/>
  <c r="H621" i="9"/>
  <c r="E621" i="9"/>
  <c r="I620" i="9"/>
  <c r="H620" i="9"/>
  <c r="E620" i="9"/>
  <c r="I619" i="9"/>
  <c r="H619" i="9"/>
  <c r="E619" i="9"/>
  <c r="I618" i="9"/>
  <c r="H618" i="9"/>
  <c r="E618" i="9"/>
  <c r="I617" i="9"/>
  <c r="H617" i="9"/>
  <c r="E617" i="9"/>
  <c r="I616" i="9"/>
  <c r="H616" i="9"/>
  <c r="E616" i="9"/>
  <c r="I615" i="9"/>
  <c r="H615" i="9"/>
  <c r="E615" i="9"/>
  <c r="I614" i="9"/>
  <c r="H614" i="9"/>
  <c r="E614" i="9"/>
  <c r="I613" i="9"/>
  <c r="H613" i="9"/>
  <c r="E613" i="9"/>
  <c r="I612" i="9"/>
  <c r="H612" i="9"/>
  <c r="E612" i="9"/>
  <c r="I611" i="9"/>
  <c r="H611" i="9"/>
  <c r="E611" i="9"/>
  <c r="I610" i="9"/>
  <c r="H610" i="9"/>
  <c r="E610" i="9"/>
  <c r="I609" i="9"/>
  <c r="H609" i="9"/>
  <c r="E609" i="9"/>
  <c r="I608" i="9"/>
  <c r="H608" i="9"/>
  <c r="E608" i="9"/>
  <c r="I607" i="9"/>
  <c r="H607" i="9"/>
  <c r="E607" i="9"/>
  <c r="I606" i="9"/>
  <c r="H606" i="9"/>
  <c r="E606" i="9"/>
  <c r="I605" i="9"/>
  <c r="H605" i="9"/>
  <c r="E605" i="9"/>
  <c r="I604" i="9"/>
  <c r="H604" i="9"/>
  <c r="E604" i="9"/>
  <c r="I603" i="9"/>
  <c r="H603" i="9"/>
  <c r="E603" i="9"/>
  <c r="I602" i="9"/>
  <c r="H602" i="9"/>
  <c r="E602" i="9"/>
  <c r="I601" i="9"/>
  <c r="H601" i="9"/>
  <c r="E601" i="9"/>
  <c r="I600" i="9"/>
  <c r="H600" i="9"/>
  <c r="E600" i="9"/>
  <c r="I599" i="9"/>
  <c r="H599" i="9"/>
  <c r="E599" i="9"/>
  <c r="I598" i="9"/>
  <c r="H598" i="9"/>
  <c r="E598" i="9"/>
  <c r="I597" i="9"/>
  <c r="H597" i="9"/>
  <c r="E597" i="9"/>
  <c r="I596" i="9"/>
  <c r="H596" i="9"/>
  <c r="E596" i="9"/>
  <c r="I595" i="9"/>
  <c r="H595" i="9"/>
  <c r="E595" i="9"/>
  <c r="I594" i="9"/>
  <c r="H594" i="9"/>
  <c r="E594" i="9"/>
  <c r="I593" i="9"/>
  <c r="H593" i="9"/>
  <c r="E593" i="9"/>
  <c r="I592" i="9"/>
  <c r="H592" i="9"/>
  <c r="E592" i="9"/>
  <c r="I591" i="9"/>
  <c r="H591" i="9"/>
  <c r="E591" i="9"/>
  <c r="I590" i="9"/>
  <c r="H590" i="9"/>
  <c r="E590" i="9"/>
  <c r="I589" i="9"/>
  <c r="H589" i="9"/>
  <c r="E589" i="9"/>
  <c r="I588" i="9"/>
  <c r="H588" i="9"/>
  <c r="E588" i="9"/>
  <c r="I587" i="9"/>
  <c r="H587" i="9"/>
  <c r="E587" i="9"/>
  <c r="I586" i="9"/>
  <c r="H586" i="9"/>
  <c r="E586" i="9"/>
  <c r="I585" i="9"/>
  <c r="H585" i="9"/>
  <c r="E585" i="9"/>
  <c r="I584" i="9"/>
  <c r="H584" i="9"/>
  <c r="E584" i="9"/>
  <c r="I583" i="9"/>
  <c r="H583" i="9"/>
  <c r="E583" i="9"/>
  <c r="I582" i="9"/>
  <c r="H582" i="9"/>
  <c r="E582" i="9"/>
  <c r="I581" i="9"/>
  <c r="H581" i="9"/>
  <c r="E581" i="9"/>
  <c r="I580" i="9"/>
  <c r="H580" i="9"/>
  <c r="E580" i="9"/>
  <c r="I579" i="9"/>
  <c r="H579" i="9"/>
  <c r="E579" i="9"/>
  <c r="I578" i="9"/>
  <c r="H578" i="9"/>
  <c r="E578" i="9"/>
  <c r="I577" i="9"/>
  <c r="H577" i="9"/>
  <c r="E577" i="9"/>
  <c r="I576" i="9"/>
  <c r="H576" i="9"/>
  <c r="E576" i="9"/>
  <c r="I575" i="9"/>
  <c r="H575" i="9"/>
  <c r="E575" i="9"/>
  <c r="I574" i="9"/>
  <c r="H574" i="9"/>
  <c r="E574" i="9"/>
  <c r="I573" i="9"/>
  <c r="H573" i="9"/>
  <c r="E573" i="9"/>
  <c r="I572" i="9"/>
  <c r="H572" i="9"/>
  <c r="E572" i="9"/>
  <c r="I571" i="9"/>
  <c r="H571" i="9"/>
  <c r="E571" i="9"/>
  <c r="I570" i="9"/>
  <c r="H570" i="9"/>
  <c r="E570" i="9"/>
  <c r="I569" i="9"/>
  <c r="H569" i="9"/>
  <c r="E569" i="9"/>
  <c r="I568" i="9"/>
  <c r="H568" i="9"/>
  <c r="E568" i="9"/>
  <c r="I567" i="9"/>
  <c r="H567" i="9"/>
  <c r="E567" i="9"/>
  <c r="I566" i="9"/>
  <c r="H566" i="9"/>
  <c r="E566" i="9"/>
  <c r="I565" i="9"/>
  <c r="H565" i="9"/>
  <c r="E565" i="9"/>
  <c r="I564" i="9"/>
  <c r="H564" i="9"/>
  <c r="E564" i="9"/>
  <c r="I563" i="9"/>
  <c r="H563" i="9"/>
  <c r="E563" i="9"/>
  <c r="I562" i="9"/>
  <c r="H562" i="9"/>
  <c r="E562" i="9"/>
  <c r="I561" i="9"/>
  <c r="H561" i="9"/>
  <c r="E561" i="9"/>
  <c r="I560" i="9"/>
  <c r="H560" i="9"/>
  <c r="E560" i="9"/>
  <c r="I559" i="9"/>
  <c r="H559" i="9"/>
  <c r="E559" i="9"/>
  <c r="I558" i="9"/>
  <c r="H558" i="9"/>
  <c r="E558" i="9"/>
  <c r="I557" i="9"/>
  <c r="H557" i="9"/>
  <c r="E557" i="9"/>
  <c r="I556" i="9"/>
  <c r="H556" i="9"/>
  <c r="E556" i="9"/>
  <c r="I555" i="9"/>
  <c r="H555" i="9"/>
  <c r="E555" i="9"/>
  <c r="I554" i="9"/>
  <c r="H554" i="9"/>
  <c r="E554" i="9"/>
  <c r="I553" i="9"/>
  <c r="H553" i="9"/>
  <c r="E553" i="9"/>
  <c r="I552" i="9"/>
  <c r="H552" i="9"/>
  <c r="E552" i="9"/>
  <c r="I551" i="9"/>
  <c r="H551" i="9"/>
  <c r="E551" i="9"/>
  <c r="I550" i="9"/>
  <c r="H550" i="9"/>
  <c r="E550" i="9"/>
  <c r="I549" i="9"/>
  <c r="H549" i="9"/>
  <c r="E549" i="9"/>
  <c r="I548" i="9"/>
  <c r="H548" i="9"/>
  <c r="E548" i="9"/>
  <c r="I547" i="9"/>
  <c r="H547" i="9"/>
  <c r="E547" i="9"/>
  <c r="I546" i="9"/>
  <c r="H546" i="9"/>
  <c r="E546" i="9"/>
  <c r="I545" i="9"/>
  <c r="H545" i="9"/>
  <c r="E545" i="9"/>
  <c r="I544" i="9"/>
  <c r="H544" i="9"/>
  <c r="E544" i="9"/>
  <c r="I543" i="9"/>
  <c r="H543" i="9"/>
  <c r="E543" i="9"/>
  <c r="I542" i="9"/>
  <c r="H542" i="9"/>
  <c r="E542" i="9"/>
  <c r="I541" i="9"/>
  <c r="H541" i="9"/>
  <c r="E541" i="9"/>
  <c r="I540" i="9"/>
  <c r="H540" i="9"/>
  <c r="E540" i="9"/>
  <c r="I539" i="9"/>
  <c r="H539" i="9"/>
  <c r="E539" i="9"/>
  <c r="I538" i="9"/>
  <c r="H538" i="9"/>
  <c r="E538" i="9"/>
  <c r="I537" i="9"/>
  <c r="H537" i="9"/>
  <c r="E537" i="9"/>
  <c r="I536" i="9"/>
  <c r="H536" i="9"/>
  <c r="E536" i="9"/>
  <c r="I535" i="9"/>
  <c r="H535" i="9"/>
  <c r="E535" i="9"/>
  <c r="I534" i="9"/>
  <c r="H534" i="9"/>
  <c r="E534" i="9"/>
  <c r="I533" i="9"/>
  <c r="H533" i="9"/>
  <c r="E533" i="9"/>
  <c r="I532" i="9"/>
  <c r="H532" i="9"/>
  <c r="E532" i="9"/>
  <c r="I531" i="9"/>
  <c r="H531" i="9"/>
  <c r="E531" i="9"/>
  <c r="I530" i="9"/>
  <c r="H530" i="9"/>
  <c r="E530" i="9"/>
  <c r="I529" i="9"/>
  <c r="H529" i="9"/>
  <c r="E529" i="9"/>
  <c r="I528" i="9"/>
  <c r="H528" i="9"/>
  <c r="E528" i="9"/>
  <c r="I527" i="9"/>
  <c r="H527" i="9"/>
  <c r="E527" i="9"/>
  <c r="I526" i="9"/>
  <c r="H526" i="9"/>
  <c r="E526" i="9"/>
  <c r="I525" i="9"/>
  <c r="H525" i="9"/>
  <c r="E525" i="9"/>
  <c r="I524" i="9"/>
  <c r="H524" i="9"/>
  <c r="E524" i="9"/>
  <c r="I523" i="9"/>
  <c r="H523" i="9"/>
  <c r="E523" i="9"/>
  <c r="I522" i="9"/>
  <c r="H522" i="9"/>
  <c r="E522" i="9"/>
  <c r="I521" i="9"/>
  <c r="H521" i="9"/>
  <c r="E521" i="9"/>
  <c r="I520" i="9"/>
  <c r="H520" i="9"/>
  <c r="E520" i="9"/>
  <c r="I519" i="9"/>
  <c r="H519" i="9"/>
  <c r="E519" i="9"/>
  <c r="I518" i="9"/>
  <c r="H518" i="9"/>
  <c r="E518" i="9"/>
  <c r="I517" i="9"/>
  <c r="H517" i="9"/>
  <c r="E517" i="9"/>
  <c r="I516" i="9"/>
  <c r="H516" i="9"/>
  <c r="E516" i="9"/>
  <c r="I515" i="9"/>
  <c r="H515" i="9"/>
  <c r="E515" i="9"/>
  <c r="I514" i="9"/>
  <c r="H514" i="9"/>
  <c r="E514" i="9"/>
  <c r="I513" i="9"/>
  <c r="H513" i="9"/>
  <c r="E513" i="9"/>
  <c r="I512" i="9"/>
  <c r="H512" i="9"/>
  <c r="E512" i="9"/>
  <c r="I511" i="9"/>
  <c r="H511" i="9"/>
  <c r="E511" i="9"/>
  <c r="I510" i="9"/>
  <c r="H510" i="9"/>
  <c r="E510" i="9"/>
  <c r="I509" i="9"/>
  <c r="H509" i="9"/>
  <c r="E509" i="9"/>
  <c r="I508" i="9"/>
  <c r="H508" i="9"/>
  <c r="E508" i="9"/>
  <c r="I507" i="9"/>
  <c r="H507" i="9"/>
  <c r="E507" i="9"/>
  <c r="I506" i="9"/>
  <c r="H506" i="9"/>
  <c r="E506" i="9"/>
  <c r="I505" i="9"/>
  <c r="H505" i="9"/>
  <c r="E505" i="9"/>
  <c r="I504" i="9"/>
  <c r="H504" i="9"/>
  <c r="E504" i="9"/>
  <c r="I503" i="9"/>
  <c r="H503" i="9"/>
  <c r="E503" i="9"/>
  <c r="I502" i="9"/>
  <c r="H502" i="9"/>
  <c r="E502" i="9"/>
  <c r="I501" i="9"/>
  <c r="H501" i="9"/>
  <c r="E501" i="9"/>
  <c r="I500" i="9"/>
  <c r="H500" i="9"/>
  <c r="E500" i="9"/>
  <c r="I499" i="9"/>
  <c r="H499" i="9"/>
  <c r="E499" i="9"/>
  <c r="I498" i="9"/>
  <c r="H498" i="9"/>
  <c r="E498" i="9"/>
  <c r="I497" i="9"/>
  <c r="H497" i="9"/>
  <c r="E497" i="9"/>
  <c r="I496" i="9"/>
  <c r="H496" i="9"/>
  <c r="E496" i="9"/>
  <c r="I495" i="9"/>
  <c r="H495" i="9"/>
  <c r="E495" i="9"/>
  <c r="I494" i="9"/>
  <c r="H494" i="9"/>
  <c r="E494" i="9"/>
  <c r="I493" i="9"/>
  <c r="H493" i="9"/>
  <c r="E493" i="9"/>
  <c r="I492" i="9"/>
  <c r="H492" i="9"/>
  <c r="E492" i="9"/>
  <c r="I491" i="9"/>
  <c r="H491" i="9"/>
  <c r="E491" i="9"/>
  <c r="I490" i="9"/>
  <c r="H490" i="9"/>
  <c r="E490" i="9"/>
  <c r="I489" i="9"/>
  <c r="H489" i="9"/>
  <c r="E489" i="9"/>
  <c r="I488" i="9"/>
  <c r="H488" i="9"/>
  <c r="E488" i="9"/>
  <c r="I487" i="9"/>
  <c r="H487" i="9"/>
  <c r="E487" i="9"/>
  <c r="I486" i="9"/>
  <c r="H486" i="9"/>
  <c r="E486" i="9"/>
  <c r="I485" i="9"/>
  <c r="H485" i="9"/>
  <c r="E485" i="9"/>
  <c r="I484" i="9"/>
  <c r="H484" i="9"/>
  <c r="E484" i="9"/>
  <c r="I483" i="9"/>
  <c r="H483" i="9"/>
  <c r="E483" i="9"/>
  <c r="I482" i="9"/>
  <c r="H482" i="9"/>
  <c r="E482" i="9"/>
  <c r="I481" i="9"/>
  <c r="H481" i="9"/>
  <c r="E481" i="9"/>
  <c r="I480" i="9"/>
  <c r="H480" i="9"/>
  <c r="E480" i="9"/>
  <c r="I479" i="9"/>
  <c r="H479" i="9"/>
  <c r="E479" i="9"/>
  <c r="I478" i="9"/>
  <c r="H478" i="9"/>
  <c r="E478" i="9"/>
  <c r="I477" i="9"/>
  <c r="H477" i="9"/>
  <c r="E477" i="9"/>
  <c r="I476" i="9"/>
  <c r="H476" i="9"/>
  <c r="E476" i="9"/>
  <c r="I475" i="9"/>
  <c r="H475" i="9"/>
  <c r="E475" i="9"/>
  <c r="I474" i="9"/>
  <c r="H474" i="9"/>
  <c r="E474" i="9"/>
  <c r="I473" i="9"/>
  <c r="H473" i="9"/>
  <c r="E473" i="9"/>
  <c r="I472" i="9"/>
  <c r="H472" i="9"/>
  <c r="E472" i="9"/>
  <c r="I471" i="9"/>
  <c r="H471" i="9"/>
  <c r="E471" i="9"/>
  <c r="I470" i="9"/>
  <c r="H470" i="9"/>
  <c r="E470" i="9"/>
  <c r="I469" i="9"/>
  <c r="H469" i="9"/>
  <c r="E469" i="9"/>
  <c r="I468" i="9"/>
  <c r="H468" i="9"/>
  <c r="E468" i="9"/>
  <c r="I467" i="9"/>
  <c r="H467" i="9"/>
  <c r="E467" i="9"/>
  <c r="I466" i="9"/>
  <c r="H466" i="9"/>
  <c r="E466" i="9"/>
  <c r="I465" i="9"/>
  <c r="H465" i="9"/>
  <c r="E465" i="9"/>
  <c r="I464" i="9"/>
  <c r="H464" i="9"/>
  <c r="E464" i="9"/>
  <c r="I463" i="9"/>
  <c r="H463" i="9"/>
  <c r="E463" i="9"/>
  <c r="I462" i="9"/>
  <c r="H462" i="9"/>
  <c r="E462" i="9"/>
  <c r="I461" i="9"/>
  <c r="H461" i="9"/>
  <c r="E461" i="9"/>
  <c r="I460" i="9"/>
  <c r="H460" i="9"/>
  <c r="E460" i="9"/>
  <c r="I459" i="9"/>
  <c r="H459" i="9"/>
  <c r="E459" i="9"/>
  <c r="I458" i="9"/>
  <c r="H458" i="9"/>
  <c r="E458" i="9"/>
  <c r="I457" i="9"/>
  <c r="H457" i="9"/>
  <c r="E457" i="9"/>
  <c r="I456" i="9"/>
  <c r="H456" i="9"/>
  <c r="E456" i="9"/>
  <c r="I455" i="9"/>
  <c r="H455" i="9"/>
  <c r="E455" i="9"/>
  <c r="I454" i="9"/>
  <c r="H454" i="9"/>
  <c r="I453" i="9"/>
  <c r="H453" i="9"/>
  <c r="E453" i="9"/>
  <c r="I452" i="9"/>
  <c r="H452" i="9"/>
  <c r="I451" i="9"/>
  <c r="H451" i="9"/>
  <c r="E451" i="9"/>
  <c r="I450" i="9"/>
  <c r="H450" i="9"/>
  <c r="I449" i="9"/>
  <c r="H449" i="9"/>
  <c r="E449" i="9"/>
  <c r="I448" i="9"/>
  <c r="H448" i="9"/>
  <c r="E448" i="9"/>
  <c r="I447" i="9"/>
  <c r="H447" i="9"/>
  <c r="E447" i="9"/>
  <c r="I446" i="9"/>
  <c r="H446" i="9"/>
  <c r="E446" i="9"/>
  <c r="I445" i="9"/>
  <c r="H445" i="9"/>
  <c r="E445" i="9"/>
  <c r="I444" i="9"/>
  <c r="H444" i="9"/>
  <c r="E444" i="9"/>
  <c r="I443" i="9"/>
  <c r="H443" i="9"/>
  <c r="E443" i="9"/>
  <c r="I442" i="9"/>
  <c r="H442" i="9"/>
  <c r="E442" i="9"/>
  <c r="I441" i="9"/>
  <c r="H441" i="9"/>
  <c r="E441" i="9"/>
  <c r="I440" i="9"/>
  <c r="H440" i="9"/>
  <c r="E440" i="9"/>
  <c r="I439" i="9"/>
  <c r="H439" i="9"/>
  <c r="E439" i="9"/>
  <c r="I438" i="9"/>
  <c r="H438" i="9"/>
  <c r="E438" i="9"/>
  <c r="I437" i="9"/>
  <c r="H437" i="9"/>
  <c r="E437" i="9"/>
  <c r="I436" i="9"/>
  <c r="H436" i="9"/>
  <c r="E436" i="9"/>
  <c r="I435" i="9"/>
  <c r="H435" i="9"/>
  <c r="E435" i="9"/>
  <c r="I434" i="9"/>
  <c r="H434" i="9"/>
  <c r="E434" i="9"/>
  <c r="I433" i="9"/>
  <c r="H433" i="9"/>
  <c r="E433" i="9"/>
  <c r="I432" i="9"/>
  <c r="H432" i="9"/>
  <c r="E432" i="9"/>
  <c r="I431" i="9"/>
  <c r="H431" i="9"/>
  <c r="E431" i="9"/>
  <c r="I430" i="9"/>
  <c r="H430" i="9"/>
  <c r="E430" i="9"/>
  <c r="I429" i="9"/>
  <c r="H429" i="9"/>
  <c r="E429" i="9"/>
  <c r="I428" i="9"/>
  <c r="H428" i="9"/>
  <c r="E428" i="9"/>
  <c r="I427" i="9"/>
  <c r="H427" i="9"/>
  <c r="E427" i="9"/>
  <c r="I426" i="9"/>
  <c r="H426" i="9"/>
  <c r="E426" i="9"/>
  <c r="I425" i="9"/>
  <c r="H425" i="9"/>
  <c r="E425" i="9"/>
  <c r="I424" i="9"/>
  <c r="H424" i="9"/>
  <c r="E424" i="9"/>
  <c r="I423" i="9"/>
  <c r="H423" i="9"/>
  <c r="E423" i="9"/>
  <c r="I422" i="9"/>
  <c r="H422" i="9"/>
  <c r="E422" i="9"/>
  <c r="I421" i="9"/>
  <c r="H421" i="9"/>
  <c r="E421" i="9"/>
  <c r="I420" i="9"/>
  <c r="H420" i="9"/>
  <c r="E420" i="9"/>
  <c r="I419" i="9"/>
  <c r="H419" i="9"/>
  <c r="E419" i="9"/>
  <c r="I418" i="9"/>
  <c r="H418" i="9"/>
  <c r="E418" i="9"/>
  <c r="I417" i="9"/>
  <c r="H417" i="9"/>
  <c r="E417" i="9"/>
  <c r="I416" i="9"/>
  <c r="H416" i="9"/>
  <c r="E416" i="9"/>
  <c r="I415" i="9"/>
  <c r="H415" i="9"/>
  <c r="E415" i="9"/>
  <c r="I414" i="9"/>
  <c r="H414" i="9"/>
  <c r="E414" i="9"/>
  <c r="I413" i="9"/>
  <c r="H413" i="9"/>
  <c r="E413" i="9"/>
  <c r="I412" i="9"/>
  <c r="H412" i="9"/>
  <c r="E412" i="9"/>
  <c r="I411" i="9"/>
  <c r="H411" i="9"/>
  <c r="E411" i="9"/>
  <c r="I410" i="9"/>
  <c r="H410" i="9"/>
  <c r="E410" i="9"/>
  <c r="I409" i="9"/>
  <c r="H409" i="9"/>
  <c r="E409" i="9"/>
  <c r="I408" i="9"/>
  <c r="H408" i="9"/>
  <c r="E408" i="9"/>
  <c r="I407" i="9"/>
  <c r="H407" i="9"/>
  <c r="E407" i="9"/>
  <c r="I406" i="9"/>
  <c r="H406" i="9"/>
  <c r="E406" i="9"/>
  <c r="I405" i="9"/>
  <c r="H405" i="9"/>
  <c r="E405" i="9"/>
  <c r="I404" i="9"/>
  <c r="H404" i="9"/>
  <c r="E404" i="9"/>
  <c r="I403" i="9"/>
  <c r="H403" i="9"/>
  <c r="E403" i="9"/>
  <c r="I402" i="9"/>
  <c r="H402" i="9"/>
  <c r="E402" i="9"/>
  <c r="I401" i="9"/>
  <c r="H401" i="9"/>
  <c r="E401" i="9"/>
  <c r="I400" i="9"/>
  <c r="H400" i="9"/>
  <c r="E400" i="9"/>
  <c r="I399" i="9"/>
  <c r="H399" i="9"/>
  <c r="E399" i="9"/>
  <c r="I398" i="9"/>
  <c r="H398" i="9"/>
  <c r="E398" i="9"/>
  <c r="I397" i="9"/>
  <c r="H397" i="9"/>
  <c r="E397" i="9"/>
  <c r="I396" i="9"/>
  <c r="H396" i="9"/>
  <c r="E396" i="9"/>
  <c r="I395" i="9"/>
  <c r="H395" i="9"/>
  <c r="E395" i="9"/>
  <c r="I394" i="9"/>
  <c r="H394" i="9"/>
  <c r="E394" i="9"/>
  <c r="I393" i="9"/>
  <c r="H393" i="9"/>
  <c r="E393" i="9"/>
  <c r="I392" i="9"/>
  <c r="H392" i="9"/>
  <c r="E392" i="9"/>
  <c r="I391" i="9"/>
  <c r="H391" i="9"/>
  <c r="E391" i="9"/>
  <c r="I390" i="9"/>
  <c r="H390" i="9"/>
  <c r="E390" i="9"/>
  <c r="I389" i="9"/>
  <c r="H389" i="9"/>
  <c r="E389" i="9"/>
  <c r="I388" i="9"/>
  <c r="H388" i="9"/>
  <c r="E388" i="9"/>
  <c r="I387" i="9"/>
  <c r="H387" i="9"/>
  <c r="E387" i="9"/>
  <c r="I386" i="9"/>
  <c r="H386" i="9"/>
  <c r="E386" i="9"/>
  <c r="I385" i="9"/>
  <c r="H385" i="9"/>
  <c r="E385" i="9"/>
  <c r="I384" i="9"/>
  <c r="H384" i="9"/>
  <c r="E384" i="9"/>
  <c r="I383" i="9"/>
  <c r="H383" i="9"/>
  <c r="E383" i="9"/>
  <c r="I382" i="9"/>
  <c r="H382" i="9"/>
  <c r="E382" i="9"/>
  <c r="I381" i="9"/>
  <c r="H381" i="9"/>
  <c r="E381" i="9"/>
  <c r="I380" i="9"/>
  <c r="H380" i="9"/>
  <c r="E380" i="9"/>
  <c r="I379" i="9"/>
  <c r="H379" i="9"/>
  <c r="E379" i="9"/>
  <c r="I378" i="9"/>
  <c r="H378" i="9"/>
  <c r="E378" i="9"/>
  <c r="I377" i="9"/>
  <c r="H377" i="9"/>
  <c r="E377" i="9"/>
  <c r="I376" i="9"/>
  <c r="H376" i="9"/>
  <c r="E376" i="9"/>
  <c r="I375" i="9"/>
  <c r="H375" i="9"/>
  <c r="E375" i="9"/>
  <c r="I374" i="9"/>
  <c r="H374" i="9"/>
  <c r="E374" i="9"/>
  <c r="I373" i="9"/>
  <c r="H373" i="9"/>
  <c r="E373" i="9"/>
  <c r="I372" i="9"/>
  <c r="H372" i="9"/>
  <c r="E372" i="9"/>
  <c r="I371" i="9"/>
  <c r="H371" i="9"/>
  <c r="E371" i="9"/>
  <c r="I370" i="9"/>
  <c r="H370" i="9"/>
  <c r="E370" i="9"/>
  <c r="I369" i="9"/>
  <c r="H369" i="9"/>
  <c r="E369" i="9"/>
  <c r="I368" i="9"/>
  <c r="H368" i="9"/>
  <c r="E368" i="9"/>
  <c r="I367" i="9"/>
  <c r="H367" i="9"/>
  <c r="E367" i="9"/>
  <c r="I366" i="9"/>
  <c r="H366" i="9"/>
  <c r="E366" i="9"/>
  <c r="I365" i="9"/>
  <c r="H365" i="9"/>
  <c r="E365" i="9"/>
  <c r="I364" i="9"/>
  <c r="H364" i="9"/>
  <c r="E364" i="9"/>
  <c r="I363" i="9"/>
  <c r="H363" i="9"/>
  <c r="E363" i="9"/>
  <c r="I362" i="9"/>
  <c r="H362" i="9"/>
  <c r="E362" i="9"/>
  <c r="I361" i="9"/>
  <c r="H361" i="9"/>
  <c r="E361" i="9"/>
  <c r="I360" i="9"/>
  <c r="H360" i="9"/>
  <c r="E360" i="9"/>
  <c r="I359" i="9"/>
  <c r="H359" i="9"/>
  <c r="E359" i="9"/>
  <c r="I358" i="9"/>
  <c r="H358" i="9"/>
  <c r="E358" i="9"/>
  <c r="I357" i="9"/>
  <c r="H357" i="9"/>
  <c r="E357" i="9"/>
  <c r="I356" i="9"/>
  <c r="H356" i="9"/>
  <c r="E356" i="9"/>
  <c r="I355" i="9"/>
  <c r="H355" i="9"/>
  <c r="E355" i="9"/>
  <c r="I354" i="9"/>
  <c r="H354" i="9"/>
  <c r="E354" i="9"/>
  <c r="I353" i="9"/>
  <c r="H353" i="9"/>
  <c r="E353" i="9"/>
  <c r="I352" i="9"/>
  <c r="H352" i="9"/>
  <c r="E352" i="9"/>
  <c r="I351" i="9"/>
  <c r="H351" i="9"/>
  <c r="E351" i="9"/>
  <c r="I350" i="9"/>
  <c r="H350" i="9"/>
  <c r="E350" i="9"/>
  <c r="I349" i="9"/>
  <c r="H349" i="9"/>
  <c r="E349" i="9"/>
  <c r="I348" i="9"/>
  <c r="H348" i="9"/>
  <c r="E348" i="9"/>
  <c r="I347" i="9"/>
  <c r="H347" i="9"/>
  <c r="E347" i="9"/>
  <c r="I346" i="9"/>
  <c r="H346" i="9"/>
  <c r="E346" i="9"/>
  <c r="I345" i="9"/>
  <c r="H345" i="9"/>
  <c r="E345" i="9"/>
  <c r="I344" i="9"/>
  <c r="H344" i="9"/>
  <c r="E344" i="9"/>
  <c r="I343" i="9"/>
  <c r="H343" i="9"/>
  <c r="E343" i="9"/>
  <c r="I342" i="9"/>
  <c r="H342" i="9"/>
  <c r="E342" i="9"/>
  <c r="I341" i="9"/>
  <c r="H341" i="9"/>
  <c r="E341" i="9"/>
  <c r="I340" i="9"/>
  <c r="H340" i="9"/>
  <c r="E340" i="9"/>
  <c r="I339" i="9"/>
  <c r="H339" i="9"/>
  <c r="E339" i="9"/>
  <c r="I338" i="9"/>
  <c r="H338" i="9"/>
  <c r="E338" i="9"/>
  <c r="I337" i="9"/>
  <c r="H337" i="9"/>
  <c r="E337" i="9"/>
  <c r="I336" i="9"/>
  <c r="H336" i="9"/>
  <c r="E336" i="9"/>
  <c r="I335" i="9"/>
  <c r="H335" i="9"/>
  <c r="E335" i="9"/>
  <c r="I334" i="9"/>
  <c r="H334" i="9"/>
  <c r="E334" i="9"/>
  <c r="I333" i="9"/>
  <c r="H333" i="9"/>
  <c r="E333" i="9"/>
  <c r="I332" i="9"/>
  <c r="H332" i="9"/>
  <c r="E332" i="9"/>
  <c r="I331" i="9"/>
  <c r="H331" i="9"/>
  <c r="E331" i="9"/>
  <c r="I330" i="9"/>
  <c r="H330" i="9"/>
  <c r="E330" i="9"/>
  <c r="I329" i="9"/>
  <c r="H329" i="9"/>
  <c r="E329" i="9"/>
  <c r="I328" i="9"/>
  <c r="H328" i="9"/>
  <c r="E328" i="9"/>
  <c r="I327" i="9"/>
  <c r="H327" i="9"/>
  <c r="E327" i="9"/>
  <c r="I326" i="9"/>
  <c r="H326" i="9"/>
  <c r="E326" i="9"/>
  <c r="I325" i="9"/>
  <c r="H325" i="9"/>
  <c r="E325" i="9"/>
  <c r="I324" i="9"/>
  <c r="H324" i="9"/>
  <c r="E324" i="9"/>
  <c r="I323" i="9"/>
  <c r="H323" i="9"/>
  <c r="E323" i="9"/>
  <c r="I322" i="9"/>
  <c r="H322" i="9"/>
  <c r="E322" i="9"/>
  <c r="I321" i="9"/>
  <c r="H321" i="9"/>
  <c r="E321" i="9"/>
  <c r="I320" i="9"/>
  <c r="H320" i="9"/>
  <c r="E320" i="9"/>
  <c r="I319" i="9"/>
  <c r="H319" i="9"/>
  <c r="E319" i="9"/>
  <c r="I318" i="9"/>
  <c r="H318" i="9"/>
  <c r="E318" i="9"/>
  <c r="I317" i="9"/>
  <c r="H317" i="9"/>
  <c r="E317" i="9"/>
  <c r="I316" i="9"/>
  <c r="H316" i="9"/>
  <c r="E316" i="9"/>
  <c r="I315" i="9"/>
  <c r="H315" i="9"/>
  <c r="E315" i="9"/>
  <c r="I314" i="9"/>
  <c r="H314" i="9"/>
  <c r="E314" i="9"/>
  <c r="I313" i="9"/>
  <c r="H313" i="9"/>
  <c r="E313" i="9"/>
  <c r="I312" i="9"/>
  <c r="H312" i="9"/>
  <c r="E312" i="9"/>
  <c r="I311" i="9"/>
  <c r="H311" i="9"/>
  <c r="E311" i="9"/>
  <c r="I310" i="9"/>
  <c r="H310" i="9"/>
  <c r="E310" i="9"/>
  <c r="I309" i="9"/>
  <c r="H309" i="9"/>
  <c r="E309" i="9"/>
  <c r="I308" i="9"/>
  <c r="H308" i="9"/>
  <c r="E308" i="9"/>
  <c r="I307" i="9"/>
  <c r="H307" i="9"/>
  <c r="E307" i="9"/>
  <c r="I306" i="9"/>
  <c r="H306" i="9"/>
  <c r="E306" i="9"/>
  <c r="I305" i="9"/>
  <c r="H305" i="9"/>
  <c r="E305" i="9"/>
  <c r="I304" i="9"/>
  <c r="H304" i="9"/>
  <c r="E304" i="9"/>
  <c r="I303" i="9"/>
  <c r="H303" i="9"/>
  <c r="E303" i="9"/>
  <c r="I302" i="9"/>
  <c r="H302" i="9"/>
  <c r="E302" i="9"/>
  <c r="I301" i="9"/>
  <c r="H301" i="9"/>
  <c r="E301" i="9"/>
  <c r="I300" i="9"/>
  <c r="H300" i="9"/>
  <c r="E300" i="9"/>
  <c r="I299" i="9"/>
  <c r="H299" i="9"/>
  <c r="E299" i="9"/>
  <c r="I298" i="9"/>
  <c r="H298" i="9"/>
  <c r="E298" i="9"/>
  <c r="I297" i="9"/>
  <c r="H297" i="9"/>
  <c r="E297" i="9"/>
  <c r="I296" i="9"/>
  <c r="H296" i="9"/>
  <c r="E296" i="9"/>
  <c r="I295" i="9"/>
  <c r="H295" i="9"/>
  <c r="E295" i="9"/>
  <c r="I294" i="9"/>
  <c r="H294" i="9"/>
  <c r="E294" i="9"/>
  <c r="I293" i="9"/>
  <c r="H293" i="9"/>
  <c r="E293" i="9"/>
  <c r="I292" i="9"/>
  <c r="H292" i="9"/>
  <c r="E292" i="9"/>
  <c r="I291" i="9"/>
  <c r="H291" i="9"/>
  <c r="E291" i="9"/>
  <c r="I290" i="9"/>
  <c r="H290" i="9"/>
  <c r="E290" i="9"/>
  <c r="I289" i="9"/>
  <c r="H289" i="9"/>
  <c r="E289" i="9"/>
  <c r="I288" i="9"/>
  <c r="H288" i="9"/>
  <c r="E288" i="9"/>
  <c r="I287" i="9"/>
  <c r="H287" i="9"/>
  <c r="E287" i="9"/>
  <c r="I286" i="9"/>
  <c r="H286" i="9"/>
  <c r="E286" i="9"/>
  <c r="I285" i="9"/>
  <c r="H285" i="9"/>
  <c r="E285" i="9"/>
  <c r="I284" i="9"/>
  <c r="H284" i="9"/>
  <c r="E284" i="9"/>
  <c r="I283" i="9"/>
  <c r="H283" i="9"/>
  <c r="E283" i="9"/>
  <c r="I282" i="9"/>
  <c r="H282" i="9"/>
  <c r="E282" i="9"/>
  <c r="I281" i="9"/>
  <c r="H281" i="9"/>
  <c r="E281" i="9"/>
  <c r="I280" i="9"/>
  <c r="H280" i="9"/>
  <c r="E280" i="9"/>
  <c r="I279" i="9"/>
  <c r="H279" i="9"/>
  <c r="E279" i="9"/>
  <c r="I278" i="9"/>
  <c r="H278" i="9"/>
  <c r="E278" i="9"/>
  <c r="I277" i="9"/>
  <c r="H277" i="9"/>
  <c r="E277" i="9"/>
  <c r="I276" i="9"/>
  <c r="H276" i="9"/>
  <c r="E276" i="9"/>
  <c r="I275" i="9"/>
  <c r="H275" i="9"/>
  <c r="E275" i="9"/>
  <c r="I274" i="9"/>
  <c r="H274" i="9"/>
  <c r="E274" i="9"/>
  <c r="I273" i="9"/>
  <c r="H273" i="9"/>
  <c r="E273" i="9"/>
  <c r="I272" i="9"/>
  <c r="H272" i="9"/>
  <c r="E272" i="9"/>
  <c r="I271" i="9"/>
  <c r="H271" i="9"/>
  <c r="E271" i="9"/>
  <c r="I270" i="9"/>
  <c r="H270" i="9"/>
  <c r="E270" i="9"/>
  <c r="I269" i="9"/>
  <c r="H269" i="9"/>
  <c r="E269" i="9"/>
  <c r="I268" i="9"/>
  <c r="H268" i="9"/>
  <c r="E268" i="9"/>
  <c r="I267" i="9"/>
  <c r="H267" i="9"/>
  <c r="E267" i="9"/>
  <c r="I266" i="9"/>
  <c r="H266" i="9"/>
  <c r="E266" i="9"/>
  <c r="I265" i="9"/>
  <c r="H265" i="9"/>
  <c r="E265" i="9"/>
  <c r="I264" i="9"/>
  <c r="H264" i="9"/>
  <c r="E264" i="9"/>
  <c r="I263" i="9"/>
  <c r="H263" i="9"/>
  <c r="E263" i="9"/>
  <c r="I262" i="9"/>
  <c r="H262" i="9"/>
  <c r="E262" i="9"/>
  <c r="I261" i="9"/>
  <c r="H261" i="9"/>
  <c r="E261" i="9"/>
  <c r="I260" i="9"/>
  <c r="H260" i="9"/>
  <c r="E260" i="9"/>
  <c r="I259" i="9"/>
  <c r="H259" i="9"/>
  <c r="E259" i="9"/>
  <c r="I258" i="9"/>
  <c r="H258" i="9"/>
  <c r="E258" i="9"/>
  <c r="I257" i="9"/>
  <c r="H257" i="9"/>
  <c r="E257" i="9"/>
  <c r="I256" i="9"/>
  <c r="H256" i="9"/>
  <c r="E256" i="9"/>
  <c r="I255" i="9"/>
  <c r="H255" i="9"/>
  <c r="E255" i="9"/>
  <c r="I254" i="9"/>
  <c r="H254" i="9"/>
  <c r="E254" i="9"/>
  <c r="I253" i="9"/>
  <c r="H253" i="9"/>
  <c r="E253" i="9"/>
  <c r="I252" i="9"/>
  <c r="H252" i="9"/>
  <c r="E252" i="9"/>
  <c r="I251" i="9"/>
  <c r="H251" i="9"/>
  <c r="E251" i="9"/>
  <c r="I250" i="9"/>
  <c r="H250" i="9"/>
  <c r="E250" i="9"/>
  <c r="I249" i="9"/>
  <c r="H249" i="9"/>
  <c r="E249" i="9"/>
  <c r="I248" i="9"/>
  <c r="H248" i="9"/>
  <c r="E248" i="9"/>
  <c r="I247" i="9"/>
  <c r="H247" i="9"/>
  <c r="E247" i="9"/>
  <c r="I246" i="9"/>
  <c r="H246" i="9"/>
  <c r="E246" i="9"/>
  <c r="I245" i="9"/>
  <c r="H245" i="9"/>
  <c r="E245" i="9"/>
  <c r="I244" i="9"/>
  <c r="H244" i="9"/>
  <c r="E244" i="9"/>
  <c r="I243" i="9"/>
  <c r="H243" i="9"/>
  <c r="E243" i="9"/>
  <c r="I242" i="9"/>
  <c r="H242" i="9"/>
  <c r="E242" i="9"/>
  <c r="I241" i="9"/>
  <c r="H241" i="9"/>
  <c r="E241" i="9"/>
  <c r="I240" i="9"/>
  <c r="H240" i="9"/>
  <c r="E240" i="9"/>
  <c r="I239" i="9"/>
  <c r="H239" i="9"/>
  <c r="E239" i="9"/>
  <c r="I238" i="9"/>
  <c r="H238" i="9"/>
  <c r="E238" i="9"/>
  <c r="I237" i="9"/>
  <c r="H237" i="9"/>
  <c r="E237" i="9"/>
  <c r="I236" i="9"/>
  <c r="H236" i="9"/>
  <c r="E236" i="9"/>
  <c r="I235" i="9"/>
  <c r="H235" i="9"/>
  <c r="E235" i="9"/>
  <c r="I234" i="9"/>
  <c r="H234" i="9"/>
  <c r="E234" i="9"/>
  <c r="I233" i="9"/>
  <c r="H233" i="9"/>
  <c r="E233" i="9"/>
  <c r="I232" i="9"/>
  <c r="H232" i="9"/>
  <c r="E232" i="9"/>
  <c r="I231" i="9"/>
  <c r="H231" i="9"/>
  <c r="E231" i="9"/>
  <c r="I230" i="9"/>
  <c r="H230" i="9"/>
  <c r="E230" i="9"/>
  <c r="I229" i="9"/>
  <c r="H229" i="9"/>
  <c r="E229" i="9"/>
  <c r="I228" i="9"/>
  <c r="H228" i="9"/>
  <c r="E228" i="9"/>
  <c r="I227" i="9"/>
  <c r="H227" i="9"/>
  <c r="E227" i="9"/>
  <c r="I226" i="9"/>
  <c r="H226" i="9"/>
  <c r="E226" i="9"/>
  <c r="I225" i="9"/>
  <c r="H225" i="9"/>
  <c r="E225" i="9"/>
  <c r="I224" i="9"/>
  <c r="H224" i="9"/>
  <c r="E224" i="9"/>
  <c r="I223" i="9"/>
  <c r="H223" i="9"/>
  <c r="E223" i="9"/>
  <c r="I222" i="9"/>
  <c r="H222" i="9"/>
  <c r="E222" i="9"/>
  <c r="I221" i="9"/>
  <c r="H221" i="9"/>
  <c r="E221" i="9"/>
  <c r="I220" i="9"/>
  <c r="H220" i="9"/>
  <c r="E220" i="9"/>
  <c r="I219" i="9"/>
  <c r="H219" i="9"/>
  <c r="E219" i="9"/>
  <c r="I218" i="9"/>
  <c r="H218" i="9"/>
  <c r="E218" i="9"/>
  <c r="I217" i="9"/>
  <c r="H217" i="9"/>
  <c r="E217" i="9"/>
  <c r="I216" i="9"/>
  <c r="H216" i="9"/>
  <c r="E216" i="9"/>
  <c r="I215" i="9"/>
  <c r="H215" i="9"/>
  <c r="E215" i="9"/>
  <c r="I214" i="9"/>
  <c r="H214" i="9"/>
  <c r="E214" i="9"/>
  <c r="I213" i="9"/>
  <c r="H213" i="9"/>
  <c r="E213" i="9"/>
  <c r="I212" i="9"/>
  <c r="H212" i="9"/>
  <c r="E212" i="9"/>
  <c r="I211" i="9"/>
  <c r="H211" i="9"/>
  <c r="E211" i="9"/>
  <c r="I210" i="9"/>
  <c r="H210" i="9"/>
  <c r="E210" i="9"/>
  <c r="I209" i="9"/>
  <c r="H209" i="9"/>
  <c r="E209" i="9"/>
  <c r="I208" i="9"/>
  <c r="H208" i="9"/>
  <c r="E208" i="9"/>
  <c r="I207" i="9"/>
  <c r="H207" i="9"/>
  <c r="E207" i="9"/>
  <c r="I206" i="9"/>
  <c r="H206" i="9"/>
  <c r="E206" i="9"/>
  <c r="I205" i="9"/>
  <c r="H205" i="9"/>
  <c r="E205" i="9"/>
  <c r="I204" i="9"/>
  <c r="H204" i="9"/>
  <c r="E204" i="9"/>
  <c r="I203" i="9"/>
  <c r="H203" i="9"/>
  <c r="E203" i="9"/>
  <c r="I202" i="9"/>
  <c r="H202" i="9"/>
  <c r="E202" i="9"/>
  <c r="I201" i="9"/>
  <c r="H201" i="9"/>
  <c r="E201" i="9"/>
  <c r="I200" i="9"/>
  <c r="H200" i="9"/>
  <c r="E200" i="9"/>
  <c r="I199" i="9"/>
  <c r="H199" i="9"/>
  <c r="E199" i="9"/>
  <c r="I198" i="9"/>
  <c r="H198" i="9"/>
  <c r="E198" i="9"/>
  <c r="I197" i="9"/>
  <c r="H197" i="9"/>
  <c r="E197" i="9"/>
  <c r="I196" i="9"/>
  <c r="H196" i="9"/>
  <c r="E196" i="9"/>
  <c r="I195" i="9"/>
  <c r="H195" i="9"/>
  <c r="E195" i="9"/>
  <c r="I194" i="9"/>
  <c r="H194" i="9"/>
  <c r="E194" i="9"/>
  <c r="I193" i="9"/>
  <c r="H193" i="9"/>
  <c r="E193" i="9"/>
  <c r="I192" i="9"/>
  <c r="H192" i="9"/>
  <c r="E192" i="9"/>
  <c r="I191" i="9"/>
  <c r="H191" i="9"/>
  <c r="E191" i="9"/>
  <c r="I190" i="9"/>
  <c r="H190" i="9"/>
  <c r="E190" i="9"/>
  <c r="I189" i="9"/>
  <c r="H189" i="9"/>
  <c r="E189" i="9"/>
  <c r="I188" i="9"/>
  <c r="H188" i="9"/>
  <c r="E188" i="9"/>
  <c r="I187" i="9"/>
  <c r="H187" i="9"/>
  <c r="E187" i="9"/>
  <c r="I186" i="9"/>
  <c r="H186" i="9"/>
  <c r="E186" i="9"/>
  <c r="I185" i="9"/>
  <c r="H185" i="9"/>
  <c r="E185" i="9"/>
  <c r="I184" i="9"/>
  <c r="H184" i="9"/>
  <c r="E184" i="9"/>
  <c r="I183" i="9"/>
  <c r="H183" i="9"/>
  <c r="E183" i="9"/>
  <c r="I182" i="9"/>
  <c r="H182" i="9"/>
  <c r="E182" i="9"/>
  <c r="I181" i="9"/>
  <c r="H181" i="9"/>
  <c r="E181" i="9"/>
  <c r="I180" i="9"/>
  <c r="H180" i="9"/>
  <c r="E180" i="9"/>
  <c r="I179" i="9"/>
  <c r="H179" i="9"/>
  <c r="E179" i="9"/>
  <c r="I178" i="9"/>
  <c r="H178" i="9"/>
  <c r="E178" i="9"/>
  <c r="I177" i="9"/>
  <c r="H177" i="9"/>
  <c r="E177" i="9"/>
  <c r="I176" i="9"/>
  <c r="H176" i="9"/>
  <c r="E176" i="9"/>
  <c r="I175" i="9"/>
  <c r="H175" i="9"/>
  <c r="E175" i="9"/>
  <c r="I174" i="9"/>
  <c r="H174" i="9"/>
  <c r="E174" i="9"/>
  <c r="I173" i="9"/>
  <c r="H173" i="9"/>
  <c r="E173" i="9"/>
  <c r="I172" i="9"/>
  <c r="H172" i="9"/>
  <c r="E172" i="9"/>
  <c r="I171" i="9"/>
  <c r="H171" i="9"/>
  <c r="E171" i="9"/>
  <c r="I170" i="9"/>
  <c r="H170" i="9"/>
  <c r="E170" i="9"/>
  <c r="I169" i="9"/>
  <c r="H169" i="9"/>
  <c r="E169" i="9"/>
  <c r="I168" i="9"/>
  <c r="H168" i="9"/>
  <c r="E168" i="9"/>
  <c r="I167" i="9"/>
  <c r="H167" i="9"/>
  <c r="E167" i="9"/>
  <c r="I166" i="9"/>
  <c r="H166" i="9"/>
  <c r="I165" i="9"/>
  <c r="H165" i="9"/>
  <c r="E165" i="9"/>
  <c r="I164" i="9"/>
  <c r="H164" i="9"/>
  <c r="I163" i="9"/>
  <c r="H163" i="9"/>
  <c r="E163" i="9"/>
  <c r="I162" i="9"/>
  <c r="H162" i="9"/>
  <c r="I161" i="9"/>
  <c r="H161" i="9"/>
  <c r="E161" i="9"/>
  <c r="I160" i="9"/>
  <c r="H160" i="9"/>
  <c r="E160" i="9"/>
  <c r="I159" i="9"/>
  <c r="H159" i="9"/>
  <c r="E159" i="9"/>
  <c r="I158" i="9"/>
  <c r="H158" i="9"/>
  <c r="E158" i="9"/>
  <c r="I157" i="9"/>
  <c r="H157" i="9"/>
  <c r="E157" i="9"/>
  <c r="I156" i="9"/>
  <c r="H156" i="9"/>
  <c r="E156" i="9"/>
  <c r="I155" i="9"/>
  <c r="H155" i="9"/>
  <c r="E155" i="9"/>
  <c r="I154" i="9"/>
  <c r="H154" i="9"/>
  <c r="E154" i="9"/>
  <c r="I153" i="9"/>
  <c r="H153" i="9"/>
  <c r="E153" i="9"/>
  <c r="I152" i="9"/>
  <c r="H152" i="9"/>
  <c r="E152" i="9"/>
  <c r="I151" i="9"/>
  <c r="H151" i="9"/>
  <c r="E151" i="9"/>
  <c r="I150" i="9"/>
  <c r="H150" i="9"/>
  <c r="E150" i="9"/>
  <c r="I149" i="9"/>
  <c r="H149" i="9"/>
  <c r="E149" i="9"/>
  <c r="I148" i="9"/>
  <c r="H148" i="9"/>
  <c r="E148" i="9"/>
  <c r="I147" i="9"/>
  <c r="H147" i="9"/>
  <c r="E147" i="9"/>
  <c r="I146" i="9"/>
  <c r="H146" i="9"/>
  <c r="E146" i="9"/>
  <c r="I145" i="9"/>
  <c r="H145" i="9"/>
  <c r="E145" i="9"/>
  <c r="I144" i="9"/>
  <c r="H144" i="9"/>
  <c r="E144" i="9"/>
  <c r="I143" i="9"/>
  <c r="H143" i="9"/>
  <c r="E143" i="9"/>
  <c r="I142" i="9"/>
  <c r="H142" i="9"/>
  <c r="E142" i="9"/>
  <c r="I141" i="9"/>
  <c r="H141" i="9"/>
  <c r="E141" i="9"/>
  <c r="I140" i="9"/>
  <c r="H140" i="9"/>
  <c r="E140" i="9"/>
  <c r="I139" i="9"/>
  <c r="H139" i="9"/>
  <c r="E139" i="9"/>
  <c r="I138" i="9"/>
  <c r="H138" i="9"/>
  <c r="E138" i="9"/>
  <c r="I137" i="9"/>
  <c r="H137" i="9"/>
  <c r="E137" i="9"/>
  <c r="I136" i="9"/>
  <c r="H136" i="9"/>
  <c r="E136" i="9"/>
  <c r="I135" i="9"/>
  <c r="H135" i="9"/>
  <c r="E135" i="9"/>
  <c r="I134" i="9"/>
  <c r="H134" i="9"/>
  <c r="E134" i="9"/>
  <c r="I133" i="9"/>
  <c r="H133" i="9"/>
  <c r="E133" i="9"/>
  <c r="I132" i="9"/>
  <c r="H132" i="9"/>
  <c r="E132" i="9"/>
  <c r="I131" i="9"/>
  <c r="H131" i="9"/>
  <c r="E131" i="9"/>
  <c r="I130" i="9"/>
  <c r="H130" i="9"/>
  <c r="E130" i="9"/>
  <c r="I129" i="9"/>
  <c r="H129" i="9"/>
  <c r="E129" i="9"/>
  <c r="I128" i="9"/>
  <c r="H128" i="9"/>
  <c r="E128" i="9"/>
  <c r="I127" i="9"/>
  <c r="H127" i="9"/>
  <c r="E127" i="9"/>
  <c r="I126" i="9"/>
  <c r="H126" i="9"/>
  <c r="E126" i="9"/>
  <c r="I125" i="9"/>
  <c r="H125" i="9"/>
  <c r="E125" i="9"/>
  <c r="I124" i="9"/>
  <c r="H124" i="9"/>
  <c r="E124" i="9"/>
  <c r="I123" i="9"/>
  <c r="H123" i="9"/>
  <c r="E123" i="9"/>
  <c r="I122" i="9"/>
  <c r="H122" i="9"/>
  <c r="E122" i="9"/>
  <c r="I121" i="9"/>
  <c r="H121" i="9"/>
  <c r="E121" i="9"/>
  <c r="I120" i="9"/>
  <c r="H120" i="9"/>
  <c r="E120" i="9"/>
  <c r="I119" i="9"/>
  <c r="H119" i="9"/>
  <c r="E119" i="9"/>
  <c r="I118" i="9"/>
  <c r="H118" i="9"/>
  <c r="E118" i="9"/>
  <c r="I117" i="9"/>
  <c r="H117" i="9"/>
  <c r="E117" i="9"/>
  <c r="I116" i="9"/>
  <c r="H116" i="9"/>
  <c r="E116" i="9"/>
  <c r="I115" i="9"/>
  <c r="H115" i="9"/>
  <c r="E115" i="9"/>
  <c r="I114" i="9"/>
  <c r="H114" i="9"/>
  <c r="E114" i="9"/>
  <c r="I113" i="9"/>
  <c r="H113" i="9"/>
  <c r="E113" i="9"/>
  <c r="I112" i="9"/>
  <c r="H112" i="9"/>
  <c r="E112" i="9"/>
  <c r="I111" i="9"/>
  <c r="H111" i="9"/>
  <c r="E111" i="9"/>
  <c r="I110" i="9"/>
  <c r="H110" i="9"/>
  <c r="E110" i="9"/>
  <c r="I109" i="9"/>
  <c r="H109" i="9"/>
  <c r="E109" i="9"/>
  <c r="I108" i="9"/>
  <c r="H108" i="9"/>
  <c r="E108" i="9"/>
  <c r="I107" i="9"/>
  <c r="H107" i="9"/>
  <c r="E107" i="9"/>
  <c r="I106" i="9"/>
  <c r="H106" i="9"/>
  <c r="E106" i="9"/>
  <c r="I105" i="9"/>
  <c r="H105" i="9"/>
  <c r="E105" i="9"/>
  <c r="I104" i="9"/>
  <c r="H104" i="9"/>
  <c r="E104" i="9"/>
  <c r="I103" i="9"/>
  <c r="H103" i="9"/>
  <c r="E103" i="9"/>
  <c r="I102" i="9"/>
  <c r="H102" i="9"/>
  <c r="E102" i="9"/>
  <c r="I101" i="9"/>
  <c r="H101" i="9"/>
  <c r="E101" i="9"/>
  <c r="I100" i="9"/>
  <c r="H100" i="9"/>
  <c r="E100" i="9"/>
  <c r="I99" i="9"/>
  <c r="H99" i="9"/>
  <c r="E99" i="9"/>
  <c r="I98" i="9"/>
  <c r="H98" i="9"/>
  <c r="E98" i="9"/>
  <c r="I97" i="9"/>
  <c r="H97" i="9"/>
  <c r="E97" i="9"/>
  <c r="I96" i="9"/>
  <c r="H96" i="9"/>
  <c r="E96" i="9"/>
  <c r="I95" i="9"/>
  <c r="H95" i="9"/>
  <c r="E95" i="9"/>
  <c r="I94" i="9"/>
  <c r="H94" i="9"/>
  <c r="E94" i="9"/>
  <c r="I93" i="9"/>
  <c r="H93" i="9"/>
  <c r="E93" i="9"/>
  <c r="I92" i="9"/>
  <c r="H92" i="9"/>
  <c r="E92" i="9"/>
  <c r="I91" i="9"/>
  <c r="H91" i="9"/>
  <c r="E91" i="9"/>
  <c r="I90" i="9"/>
  <c r="H90" i="9"/>
  <c r="E90" i="9"/>
  <c r="I89" i="9"/>
  <c r="H89" i="9"/>
  <c r="E89" i="9"/>
  <c r="I88" i="9"/>
  <c r="H88" i="9"/>
  <c r="E88" i="9"/>
  <c r="I87" i="9"/>
  <c r="H87" i="9"/>
  <c r="E87" i="9"/>
  <c r="I86" i="9"/>
  <c r="H86" i="9"/>
  <c r="E86" i="9"/>
  <c r="I85" i="9"/>
  <c r="H85" i="9"/>
  <c r="E85" i="9"/>
  <c r="I84" i="9"/>
  <c r="H84" i="9"/>
  <c r="E84" i="9"/>
  <c r="I83" i="9"/>
  <c r="H83" i="9"/>
  <c r="E83" i="9"/>
  <c r="I82" i="9"/>
  <c r="H82" i="9"/>
  <c r="E82" i="9"/>
  <c r="I81" i="9"/>
  <c r="H81" i="9"/>
  <c r="E81" i="9"/>
  <c r="I80" i="9"/>
  <c r="H80" i="9"/>
  <c r="E80" i="9"/>
  <c r="I79" i="9"/>
  <c r="H79" i="9"/>
  <c r="E79" i="9"/>
  <c r="I78" i="9"/>
  <c r="H78" i="9"/>
  <c r="E78" i="9"/>
  <c r="I77" i="9"/>
  <c r="H77" i="9"/>
  <c r="E77" i="9"/>
  <c r="I76" i="9"/>
  <c r="H76" i="9"/>
  <c r="E76" i="9"/>
  <c r="I75" i="9"/>
  <c r="H75" i="9"/>
  <c r="E75" i="9"/>
  <c r="I74" i="9"/>
  <c r="H74" i="9"/>
  <c r="E74" i="9"/>
  <c r="I73" i="9"/>
  <c r="H73" i="9"/>
  <c r="E73" i="9"/>
  <c r="I72" i="9"/>
  <c r="H72" i="9"/>
  <c r="E72" i="9"/>
  <c r="I71" i="9"/>
  <c r="H71" i="9"/>
  <c r="E71" i="9"/>
  <c r="I70" i="9"/>
  <c r="H70" i="9"/>
  <c r="E70" i="9"/>
  <c r="I69" i="9"/>
  <c r="H69" i="9"/>
  <c r="E69" i="9"/>
  <c r="I68" i="9"/>
  <c r="H68" i="9"/>
  <c r="E68" i="9"/>
  <c r="I67" i="9"/>
  <c r="H67" i="9"/>
  <c r="E67" i="9"/>
  <c r="I66" i="9"/>
  <c r="H66" i="9"/>
  <c r="E66" i="9"/>
  <c r="I65" i="9"/>
  <c r="H65" i="9"/>
  <c r="E65" i="9"/>
  <c r="I64" i="9"/>
  <c r="H64" i="9"/>
  <c r="E64" i="9"/>
  <c r="I63" i="9"/>
  <c r="H63" i="9"/>
  <c r="E63" i="9"/>
  <c r="I62" i="9"/>
  <c r="H62" i="9"/>
  <c r="E62" i="9"/>
  <c r="I61" i="9"/>
  <c r="H61" i="9"/>
  <c r="E61" i="9"/>
  <c r="I60" i="9"/>
  <c r="H60" i="9"/>
  <c r="E60" i="9"/>
  <c r="I59" i="9"/>
  <c r="H59" i="9"/>
  <c r="E59" i="9"/>
  <c r="I58" i="9"/>
  <c r="H58" i="9"/>
  <c r="E58" i="9"/>
  <c r="I57" i="9"/>
  <c r="H57" i="9"/>
  <c r="E57" i="9"/>
  <c r="I56" i="9"/>
  <c r="H56" i="9"/>
  <c r="E56" i="9"/>
  <c r="I55" i="9"/>
  <c r="H55" i="9"/>
  <c r="E55" i="9"/>
  <c r="I54" i="9"/>
  <c r="H54" i="9"/>
  <c r="E54" i="9"/>
  <c r="I53" i="9"/>
  <c r="H53" i="9"/>
  <c r="E53" i="9"/>
  <c r="I52" i="9"/>
  <c r="H52" i="9"/>
  <c r="E52" i="9"/>
  <c r="I51" i="9"/>
  <c r="H51" i="9"/>
  <c r="E51" i="9"/>
  <c r="I50" i="9"/>
  <c r="H50" i="9"/>
  <c r="E50" i="9"/>
  <c r="I49" i="9"/>
  <c r="H49" i="9"/>
  <c r="E49" i="9"/>
  <c r="I48" i="9"/>
  <c r="H48" i="9"/>
  <c r="E48" i="9"/>
  <c r="I47" i="9"/>
  <c r="H47" i="9"/>
  <c r="E47" i="9"/>
  <c r="I46" i="9"/>
  <c r="H46" i="9"/>
  <c r="E46" i="9"/>
  <c r="I45" i="9"/>
  <c r="H45" i="9"/>
  <c r="E45" i="9"/>
  <c r="I44" i="9"/>
  <c r="H44" i="9"/>
  <c r="E44" i="9"/>
  <c r="I43" i="9"/>
  <c r="H43" i="9"/>
  <c r="E43" i="9"/>
  <c r="I42" i="9"/>
  <c r="H42" i="9"/>
  <c r="E42" i="9"/>
  <c r="I41" i="9"/>
  <c r="H41" i="9"/>
  <c r="E41" i="9"/>
  <c r="I40" i="9"/>
  <c r="H40" i="9"/>
  <c r="E40" i="9"/>
  <c r="I39" i="9"/>
  <c r="H39" i="9"/>
  <c r="E39" i="9"/>
  <c r="I38" i="9"/>
  <c r="H38" i="9"/>
  <c r="E38" i="9"/>
  <c r="I37" i="9"/>
  <c r="H37" i="9"/>
  <c r="E37" i="9"/>
  <c r="I36" i="9"/>
  <c r="H36" i="9"/>
  <c r="E36" i="9"/>
  <c r="I35" i="9"/>
  <c r="H35" i="9"/>
  <c r="E35" i="9"/>
  <c r="I34" i="9"/>
  <c r="H34" i="9"/>
  <c r="E34" i="9"/>
  <c r="I33" i="9"/>
  <c r="H33" i="9"/>
  <c r="E33" i="9"/>
  <c r="I32" i="9"/>
  <c r="H32" i="9"/>
  <c r="E32" i="9"/>
  <c r="I31" i="9"/>
  <c r="H31" i="9"/>
  <c r="E31" i="9"/>
  <c r="I30" i="9"/>
  <c r="H30" i="9"/>
  <c r="E30" i="9"/>
  <c r="I29" i="9"/>
  <c r="H29" i="9"/>
  <c r="E29" i="9"/>
  <c r="I28" i="9"/>
  <c r="H28" i="9"/>
  <c r="E28" i="9"/>
  <c r="I27" i="9"/>
  <c r="H27" i="9"/>
  <c r="E27" i="9"/>
  <c r="I26" i="9"/>
  <c r="H26" i="9"/>
  <c r="E26" i="9"/>
  <c r="I25" i="9"/>
  <c r="H25" i="9"/>
  <c r="E25" i="9"/>
  <c r="I24" i="9"/>
  <c r="H24" i="9"/>
  <c r="E24" i="9"/>
  <c r="I23" i="9"/>
  <c r="H23" i="9"/>
  <c r="E23" i="9"/>
  <c r="I22" i="9"/>
  <c r="H22" i="9"/>
  <c r="E22" i="9"/>
  <c r="I21" i="9"/>
  <c r="H21" i="9"/>
  <c r="E21" i="9"/>
  <c r="I20" i="9"/>
  <c r="H20" i="9"/>
  <c r="E20" i="9"/>
  <c r="I19" i="9"/>
  <c r="H19" i="9"/>
  <c r="E19" i="9"/>
  <c r="I18" i="9"/>
  <c r="H18" i="9"/>
  <c r="E18" i="9"/>
  <c r="I17" i="9"/>
  <c r="H17" i="9"/>
  <c r="E17" i="9"/>
  <c r="I16" i="9"/>
  <c r="H16" i="9"/>
  <c r="E16" i="9"/>
  <c r="I15" i="9"/>
  <c r="H15" i="9"/>
  <c r="E15" i="9"/>
  <c r="I14" i="9"/>
  <c r="H14" i="9"/>
  <c r="E14" i="9"/>
  <c r="I13" i="9"/>
  <c r="H13" i="9"/>
  <c r="E13" i="9"/>
  <c r="I12" i="9"/>
  <c r="H12" i="9"/>
  <c r="E12" i="9"/>
  <c r="I11" i="9"/>
  <c r="H11" i="9"/>
  <c r="E11" i="9"/>
  <c r="I10" i="9"/>
  <c r="H10" i="9"/>
  <c r="E10" i="9"/>
  <c r="I9" i="9"/>
  <c r="H9" i="9"/>
  <c r="E9" i="9"/>
  <c r="I8" i="9"/>
  <c r="H8" i="9"/>
  <c r="E8" i="9"/>
  <c r="I7" i="9"/>
  <c r="H7" i="9"/>
  <c r="E7" i="9"/>
  <c r="I6" i="9"/>
  <c r="H6" i="9"/>
  <c r="E6" i="9"/>
  <c r="I5" i="9"/>
  <c r="H5" i="9"/>
  <c r="E5" i="9"/>
  <c r="I4" i="9"/>
  <c r="H4" i="9"/>
  <c r="E4" i="9"/>
  <c r="I3" i="9"/>
  <c r="H3" i="9"/>
  <c r="E3" i="9"/>
  <c r="E2" i="9"/>
  <c r="K922" i="10" l="1"/>
  <c r="K956" i="10"/>
  <c r="K901" i="10"/>
  <c r="K856" i="10"/>
  <c r="K989" i="10"/>
  <c r="K1081" i="10"/>
  <c r="K925" i="10"/>
  <c r="K853" i="10"/>
  <c r="K1090" i="10"/>
  <c r="K579" i="10"/>
  <c r="K583" i="10"/>
  <c r="K859" i="10"/>
  <c r="K928" i="10"/>
  <c r="G50" i="10"/>
  <c r="G90" i="10"/>
  <c r="G98" i="10"/>
  <c r="G102" i="10"/>
  <c r="G106" i="10"/>
  <c r="G110" i="10"/>
  <c r="G114" i="10"/>
  <c r="G118" i="10"/>
  <c r="G122" i="10"/>
  <c r="G126" i="10"/>
  <c r="G130" i="10"/>
  <c r="G134" i="10"/>
  <c r="G142" i="10"/>
  <c r="G146" i="10"/>
  <c r="G154" i="10"/>
  <c r="G158" i="10"/>
  <c r="G162" i="10"/>
  <c r="G166" i="10"/>
  <c r="G355" i="10"/>
  <c r="G545" i="10"/>
  <c r="G549" i="10"/>
  <c r="G553" i="10"/>
  <c r="G561" i="10"/>
  <c r="G577" i="10"/>
  <c r="G581" i="10"/>
  <c r="G585" i="10"/>
  <c r="G589" i="10"/>
  <c r="G597" i="10"/>
  <c r="G613" i="10"/>
  <c r="G617" i="10"/>
  <c r="G625" i="10"/>
  <c r="G637" i="10"/>
  <c r="G661" i="10"/>
  <c r="G665" i="10"/>
  <c r="G673" i="10"/>
  <c r="G685" i="10"/>
  <c r="G725" i="10"/>
  <c r="G733" i="10"/>
  <c r="G741" i="10"/>
  <c r="G765" i="10"/>
  <c r="G769" i="10"/>
  <c r="G773" i="10"/>
  <c r="G777" i="10"/>
  <c r="G781" i="10"/>
  <c r="G785" i="10"/>
  <c r="G789" i="10"/>
  <c r="G793" i="10"/>
  <c r="G805" i="10"/>
  <c r="G809" i="10"/>
  <c r="G829" i="10"/>
  <c r="G889" i="10"/>
  <c r="G893" i="10"/>
  <c r="G897" i="10"/>
  <c r="G941" i="10"/>
  <c r="G945" i="10"/>
  <c r="G957" i="10"/>
  <c r="G11" i="10"/>
  <c r="G15" i="10"/>
  <c r="G99" i="10"/>
  <c r="G119" i="10"/>
  <c r="G954" i="10"/>
  <c r="G8" i="10"/>
  <c r="G12" i="10"/>
  <c r="G16" i="10"/>
  <c r="G20" i="10"/>
  <c r="G24" i="10"/>
  <c r="G44" i="10"/>
  <c r="G48" i="10"/>
  <c r="G56" i="10"/>
  <c r="G64" i="10"/>
  <c r="G72" i="10"/>
  <c r="G80" i="10"/>
  <c r="G88" i="10"/>
  <c r="G156" i="10"/>
  <c r="G160" i="10"/>
  <c r="G164" i="10"/>
  <c r="G935" i="10"/>
  <c r="G939" i="10"/>
  <c r="G947" i="10"/>
  <c r="G955" i="10"/>
  <c r="G959" i="10"/>
  <c r="G963" i="10"/>
  <c r="G971" i="10"/>
  <c r="G979" i="10"/>
  <c r="G987" i="10"/>
  <c r="G1011" i="10"/>
  <c r="G1019" i="10"/>
  <c r="G1023" i="10"/>
  <c r="G1027" i="10"/>
  <c r="G1035" i="10"/>
  <c r="G1043" i="10"/>
  <c r="G1051" i="10"/>
  <c r="G1075" i="10"/>
  <c r="G1083" i="10"/>
  <c r="G1091" i="10"/>
  <c r="G1099" i="10"/>
  <c r="G1107" i="10"/>
  <c r="G49" i="10"/>
  <c r="G89" i="10"/>
  <c r="G101" i="10"/>
  <c r="G105" i="10"/>
  <c r="G109" i="10"/>
  <c r="G113" i="10"/>
  <c r="G117" i="10"/>
  <c r="G121" i="10"/>
  <c r="G125" i="10"/>
  <c r="G129" i="10"/>
  <c r="G133" i="10"/>
  <c r="G145" i="10"/>
  <c r="G149" i="10"/>
  <c r="G153" i="10"/>
  <c r="G157" i="10"/>
  <c r="G161" i="10"/>
  <c r="G165" i="10"/>
  <c r="G899" i="10"/>
  <c r="G31" i="10"/>
  <c r="G35" i="10"/>
  <c r="G39" i="10"/>
  <c r="G43" i="10"/>
  <c r="G47" i="10"/>
  <c r="G51" i="10"/>
  <c r="G55" i="10"/>
  <c r="G59" i="10"/>
  <c r="G63" i="10"/>
  <c r="G67" i="10"/>
  <c r="G71" i="10"/>
  <c r="G75" i="10"/>
  <c r="G79" i="10"/>
  <c r="G83" i="10"/>
  <c r="G151" i="10"/>
  <c r="G232" i="10"/>
  <c r="G236" i="10"/>
  <c r="G240" i="10"/>
  <c r="G244" i="10"/>
  <c r="G248" i="10"/>
  <c r="G256" i="10"/>
  <c r="G264" i="10"/>
  <c r="G280" i="10"/>
  <c r="G288" i="10"/>
  <c r="G296" i="10"/>
  <c r="G304" i="10"/>
  <c r="G312" i="10"/>
  <c r="G320" i="10"/>
  <c r="G328" i="10"/>
  <c r="G336" i="10"/>
  <c r="G344" i="10"/>
  <c r="G352" i="10"/>
  <c r="G412" i="10"/>
  <c r="G420" i="10"/>
  <c r="G428" i="10"/>
  <c r="G436" i="10"/>
  <c r="G444" i="10"/>
  <c r="G448" i="10"/>
  <c r="G518" i="10"/>
  <c r="G522" i="10"/>
  <c r="G530" i="10"/>
  <c r="G534" i="10"/>
  <c r="G538" i="10"/>
  <c r="G842" i="10"/>
  <c r="G850" i="10"/>
  <c r="G858" i="10"/>
  <c r="G237" i="10"/>
  <c r="G245" i="10"/>
  <c r="G249" i="10"/>
  <c r="G257" i="10"/>
  <c r="G265" i="10"/>
  <c r="G281" i="10"/>
  <c r="G289" i="10"/>
  <c r="G297" i="10"/>
  <c r="G305" i="10"/>
  <c r="G313" i="10"/>
  <c r="G321" i="10"/>
  <c r="G329" i="10"/>
  <c r="G337" i="10"/>
  <c r="G345" i="10"/>
  <c r="G353" i="10"/>
  <c r="G361" i="10"/>
  <c r="G369" i="10"/>
  <c r="G377" i="10"/>
  <c r="G385" i="10"/>
  <c r="G393" i="10"/>
  <c r="G397" i="10"/>
  <c r="G405" i="10"/>
  <c r="G531" i="10"/>
  <c r="G535" i="10"/>
  <c r="G647" i="10"/>
  <c r="G651" i="10"/>
  <c r="G691" i="10"/>
  <c r="G699" i="10"/>
  <c r="G703" i="10"/>
  <c r="G707" i="10"/>
  <c r="G715" i="10"/>
  <c r="G723" i="10"/>
  <c r="G747" i="10"/>
  <c r="G755" i="10"/>
  <c r="G763" i="10"/>
  <c r="G831" i="10"/>
  <c r="G835" i="10"/>
  <c r="G843" i="10"/>
  <c r="G851" i="10"/>
  <c r="G859" i="10"/>
  <c r="G362" i="10"/>
  <c r="G370" i="10"/>
  <c r="G378" i="10"/>
  <c r="G386" i="10"/>
  <c r="G394" i="10"/>
  <c r="G398" i="10"/>
  <c r="G402" i="10"/>
  <c r="G406" i="10"/>
  <c r="G540" i="10"/>
  <c r="G552" i="10"/>
  <c r="G560" i="10"/>
  <c r="G564" i="10"/>
  <c r="G568" i="10"/>
  <c r="G572" i="10"/>
  <c r="G576" i="10"/>
  <c r="G588" i="10"/>
  <c r="G592" i="10"/>
  <c r="G596" i="10"/>
  <c r="G600" i="10"/>
  <c r="G604" i="10"/>
  <c r="G612" i="10"/>
  <c r="G616" i="10"/>
  <c r="G640" i="10"/>
  <c r="G648" i="10"/>
  <c r="G652" i="10"/>
  <c r="G656" i="10"/>
  <c r="G660" i="10"/>
  <c r="G664" i="10"/>
  <c r="G680" i="10"/>
  <c r="G684" i="10"/>
  <c r="G708" i="10"/>
  <c r="G712" i="10"/>
  <c r="G716" i="10"/>
  <c r="G720" i="10"/>
  <c r="G724" i="10"/>
  <c r="G768" i="10"/>
  <c r="G772" i="10"/>
  <c r="G832" i="10"/>
  <c r="G836" i="10"/>
  <c r="G864" i="10"/>
  <c r="G868" i="10"/>
  <c r="G872" i="10"/>
  <c r="G876" i="10"/>
  <c r="G880" i="10"/>
  <c r="G884" i="10"/>
  <c r="G888" i="10"/>
  <c r="G892" i="10"/>
  <c r="G896" i="10"/>
  <c r="G455" i="10"/>
  <c r="G459" i="10"/>
  <c r="G1084" i="10"/>
  <c r="G1092" i="10"/>
  <c r="G1096" i="10"/>
  <c r="G1100" i="10"/>
  <c r="G1104" i="10"/>
  <c r="G1108" i="10"/>
  <c r="G1112" i="10"/>
  <c r="G150" i="10"/>
  <c r="G797" i="10"/>
  <c r="G516" i="10"/>
  <c r="G413" i="10"/>
  <c r="G886" i="10"/>
  <c r="G269" i="10"/>
  <c r="G190" i="10"/>
  <c r="G218" i="10"/>
  <c r="G294" i="10"/>
  <c r="G302" i="10"/>
  <c r="G310" i="10"/>
  <c r="G318" i="10"/>
  <c r="G326" i="10"/>
  <c r="G334" i="10"/>
  <c r="G342" i="10"/>
  <c r="G273" i="10"/>
  <c r="G183" i="10"/>
  <c r="G670" i="10"/>
  <c r="G686" i="10"/>
  <c r="G933" i="10"/>
  <c r="G1062" i="10"/>
  <c r="G475" i="10"/>
  <c r="G503" i="10"/>
  <c r="G507" i="10"/>
  <c r="G184" i="10"/>
  <c r="G504" i="10"/>
  <c r="G103" i="10"/>
  <c r="G111" i="10"/>
  <c r="G127" i="10"/>
  <c r="G131" i="10"/>
  <c r="G135" i="10"/>
  <c r="G139" i="10"/>
  <c r="G147" i="10"/>
  <c r="G238" i="10"/>
  <c r="G250" i="10"/>
  <c r="G258" i="10"/>
  <c r="G266" i="10"/>
  <c r="G274" i="10"/>
  <c r="G282" i="10"/>
  <c r="G457" i="10"/>
  <c r="G469" i="10"/>
  <c r="G473" i="10"/>
  <c r="G477" i="10"/>
  <c r="G481" i="10"/>
  <c r="G485" i="10"/>
  <c r="G501" i="10"/>
  <c r="G509" i="10"/>
  <c r="G618" i="10"/>
  <c r="G622" i="10"/>
  <c r="G626" i="10"/>
  <c r="G634" i="10"/>
  <c r="G638" i="10"/>
  <c r="G690" i="10"/>
  <c r="G698" i="10"/>
  <c r="G702" i="10"/>
  <c r="G706" i="10"/>
  <c r="G730" i="10"/>
  <c r="G738" i="10"/>
  <c r="G746" i="10"/>
  <c r="G754" i="10"/>
  <c r="G762" i="10"/>
  <c r="G778" i="10"/>
  <c r="G786" i="10"/>
  <c r="G794" i="10"/>
  <c r="G837" i="10"/>
  <c r="G841" i="10"/>
  <c r="G861" i="10"/>
  <c r="G865" i="10"/>
  <c r="G869" i="10"/>
  <c r="G873" i="10"/>
  <c r="G877" i="10"/>
  <c r="G881" i="10"/>
  <c r="G885" i="10"/>
  <c r="G936" i="10"/>
  <c r="G940" i="10"/>
  <c r="G944" i="10"/>
  <c r="G818" i="10"/>
  <c r="G826" i="10"/>
  <c r="G901" i="10"/>
  <c r="G905" i="10"/>
  <c r="G909" i="10"/>
  <c r="G913" i="10"/>
  <c r="G917" i="10"/>
  <c r="G921" i="10"/>
  <c r="G925" i="10"/>
  <c r="G929" i="10"/>
  <c r="G960" i="10"/>
  <c r="G964" i="10"/>
  <c r="G968" i="10"/>
  <c r="G972" i="10"/>
  <c r="G976" i="10"/>
  <c r="G980" i="10"/>
  <c r="G988" i="10"/>
  <c r="G1056" i="10"/>
  <c r="G1060" i="10"/>
  <c r="G1064" i="10"/>
  <c r="G1068" i="10"/>
  <c r="G1072" i="10"/>
  <c r="G1076" i="10"/>
  <c r="G92" i="10"/>
  <c r="G96" i="10"/>
  <c r="G100" i="10"/>
  <c r="G108" i="10"/>
  <c r="G112" i="10"/>
  <c r="G116" i="10"/>
  <c r="G163" i="10"/>
  <c r="G191" i="10"/>
  <c r="G195" i="10"/>
  <c r="G199" i="10"/>
  <c r="G207" i="10"/>
  <c r="G215" i="10"/>
  <c r="G223" i="10"/>
  <c r="G231" i="10"/>
  <c r="G239" i="10"/>
  <c r="G247" i="10"/>
  <c r="G251" i="10"/>
  <c r="G255" i="10"/>
  <c r="G259" i="10"/>
  <c r="G263" i="10"/>
  <c r="G275" i="10"/>
  <c r="G279" i="10"/>
  <c r="G283" i="10"/>
  <c r="G287" i="10"/>
  <c r="G291" i="10"/>
  <c r="G295" i="10"/>
  <c r="G299" i="10"/>
  <c r="G303" i="10"/>
  <c r="G307" i="10"/>
  <c r="G311" i="10"/>
  <c r="G315" i="10"/>
  <c r="G319" i="10"/>
  <c r="G323" i="10"/>
  <c r="G462" i="10"/>
  <c r="G466" i="10"/>
  <c r="G470" i="10"/>
  <c r="G474" i="10"/>
  <c r="G478" i="10"/>
  <c r="G486" i="10"/>
  <c r="G490" i="10"/>
  <c r="G498" i="10"/>
  <c r="G502" i="10"/>
  <c r="G510" i="10"/>
  <c r="G9" i="10"/>
  <c r="G17" i="10"/>
  <c r="G21" i="10"/>
  <c r="G29" i="10"/>
  <c r="G33" i="10"/>
  <c r="G37" i="10"/>
  <c r="G41" i="10"/>
  <c r="G45" i="10"/>
  <c r="G53" i="10"/>
  <c r="G57" i="10"/>
  <c r="G61" i="10"/>
  <c r="G65" i="10"/>
  <c r="G69" i="10"/>
  <c r="G73" i="10"/>
  <c r="G77" i="10"/>
  <c r="G81" i="10"/>
  <c r="G85" i="10"/>
  <c r="G167" i="10"/>
  <c r="G171" i="10"/>
  <c r="G180" i="10"/>
  <c r="G803" i="10"/>
  <c r="G811" i="10"/>
  <c r="G819" i="10"/>
  <c r="G827" i="10"/>
  <c r="G906" i="10"/>
  <c r="G914" i="10"/>
  <c r="G922" i="10"/>
  <c r="G930" i="10"/>
  <c r="G989" i="10"/>
  <c r="G993" i="10"/>
  <c r="G997" i="10"/>
  <c r="G1001" i="10"/>
  <c r="G1005" i="10"/>
  <c r="G1009" i="10"/>
  <c r="G1053" i="10"/>
  <c r="G1057" i="10"/>
  <c r="G1061" i="10"/>
  <c r="G1065" i="10"/>
  <c r="G1077" i="10"/>
  <c r="G1081" i="10"/>
  <c r="G1085" i="10"/>
  <c r="G1089" i="10"/>
  <c r="G1093" i="10"/>
  <c r="G1105" i="10"/>
  <c r="G10" i="10"/>
  <c r="G14" i="10"/>
  <c r="G18" i="10"/>
  <c r="G22" i="10"/>
  <c r="G26" i="10"/>
  <c r="G34" i="10"/>
  <c r="G38" i="10"/>
  <c r="G42" i="10"/>
  <c r="G419" i="10"/>
  <c r="G427" i="10"/>
  <c r="G435" i="10"/>
  <c r="G443" i="10"/>
  <c r="G447" i="10"/>
  <c r="G517" i="10"/>
  <c r="G521" i="10"/>
  <c r="G525" i="10"/>
  <c r="G800" i="10"/>
  <c r="G804" i="10"/>
  <c r="G808" i="10"/>
  <c r="G990" i="10"/>
  <c r="G994" i="10"/>
  <c r="G1002" i="10"/>
  <c r="G1010" i="10"/>
  <c r="G1018" i="10"/>
  <c r="G1026" i="10"/>
  <c r="G1034" i="10"/>
  <c r="G1042" i="10"/>
  <c r="G1050" i="10"/>
  <c r="G1082" i="10"/>
  <c r="G1086" i="10"/>
  <c r="G1090" i="10"/>
  <c r="G1094" i="10"/>
  <c r="G1102" i="10"/>
  <c r="G1106" i="10"/>
  <c r="G1110" i="10"/>
  <c r="G36" i="10"/>
  <c r="G40" i="10"/>
  <c r="G60" i="10"/>
  <c r="G219" i="10"/>
  <c r="G290" i="10"/>
  <c r="G298" i="10"/>
  <c r="G306" i="10"/>
  <c r="G314" i="10"/>
  <c r="G322" i="10"/>
  <c r="G330" i="10"/>
  <c r="G338" i="10"/>
  <c r="G172" i="10"/>
  <c r="G177" i="10"/>
  <c r="G181" i="10"/>
  <c r="G188" i="10"/>
  <c r="G196" i="10"/>
  <c r="G200" i="10"/>
  <c r="G204" i="10"/>
  <c r="G208" i="10"/>
  <c r="G212" i="10"/>
  <c r="G216" i="10"/>
  <c r="G220" i="10"/>
  <c r="G224" i="10"/>
  <c r="G228" i="10"/>
  <c r="G267" i="10"/>
  <c r="G271" i="10"/>
  <c r="G653" i="10"/>
  <c r="G159" i="10"/>
  <c r="F5" i="10"/>
  <c r="F1117" i="10" s="1"/>
  <c r="G87" i="10"/>
  <c r="G138" i="10"/>
  <c r="G178" i="10"/>
  <c r="G182" i="10"/>
  <c r="G189" i="10"/>
  <c r="G193" i="10"/>
  <c r="G197" i="10"/>
  <c r="G205" i="10"/>
  <c r="G213" i="10"/>
  <c r="G221" i="10"/>
  <c r="G229" i="10"/>
  <c r="G346" i="10"/>
  <c r="G354" i="10"/>
  <c r="G456" i="10"/>
  <c r="G460" i="10"/>
  <c r="G464" i="10"/>
  <c r="G468" i="10"/>
  <c r="G472" i="10"/>
  <c r="G476" i="10"/>
  <c r="G484" i="10"/>
  <c r="G488" i="10"/>
  <c r="G492" i="10"/>
  <c r="G496" i="10"/>
  <c r="G500" i="10"/>
  <c r="G508" i="10"/>
  <c r="G512" i="10"/>
  <c r="G529" i="10"/>
  <c r="G533" i="10"/>
  <c r="G537" i="10"/>
  <c r="G544" i="10"/>
  <c r="G624" i="10"/>
  <c r="G628" i="10"/>
  <c r="G636" i="10"/>
  <c r="G663" i="10"/>
  <c r="G667" i="10"/>
  <c r="G671" i="10"/>
  <c r="G675" i="10"/>
  <c r="G683" i="10"/>
  <c r="G714" i="10"/>
  <c r="G718" i="10"/>
  <c r="G722" i="10"/>
  <c r="G749" i="10"/>
  <c r="G757" i="10"/>
  <c r="G776" i="10"/>
  <c r="G780" i="10"/>
  <c r="G784" i="10"/>
  <c r="G788" i="10"/>
  <c r="G792" i="10"/>
  <c r="G796" i="10"/>
  <c r="G807" i="10"/>
  <c r="G834" i="10"/>
  <c r="G845" i="10"/>
  <c r="G849" i="10"/>
  <c r="G853" i="10"/>
  <c r="G857" i="10"/>
  <c r="G900" i="10"/>
  <c r="G904" i="10"/>
  <c r="G908" i="10"/>
  <c r="G912" i="10"/>
  <c r="G916" i="10"/>
  <c r="G920" i="10"/>
  <c r="G924" i="10"/>
  <c r="G928" i="10"/>
  <c r="G932" i="10"/>
  <c r="G943" i="10"/>
  <c r="G962" i="10"/>
  <c r="G970" i="10"/>
  <c r="G978" i="10"/>
  <c r="G986" i="10"/>
  <c r="G1013" i="10"/>
  <c r="G1017" i="10"/>
  <c r="G1021" i="10"/>
  <c r="G1025" i="10"/>
  <c r="G1029" i="10"/>
  <c r="G1033" i="10"/>
  <c r="G1037" i="10"/>
  <c r="G1041" i="10"/>
  <c r="G1045" i="10"/>
  <c r="G1049" i="10"/>
  <c r="G1069" i="10"/>
  <c r="G1073" i="10"/>
  <c r="G327" i="10"/>
  <c r="G331" i="10"/>
  <c r="G335" i="10"/>
  <c r="G339" i="10"/>
  <c r="G343" i="10"/>
  <c r="G347" i="10"/>
  <c r="G351" i="10"/>
  <c r="G382" i="10"/>
  <c r="G390" i="10"/>
  <c r="G541" i="10"/>
  <c r="G734" i="10"/>
  <c r="G272" i="10"/>
  <c r="G359" i="10"/>
  <c r="G363" i="10"/>
  <c r="G367" i="10"/>
  <c r="G371" i="10"/>
  <c r="G375" i="10"/>
  <c r="G379" i="10"/>
  <c r="G383" i="10"/>
  <c r="G387" i="10"/>
  <c r="G391" i="10"/>
  <c r="G395" i="10"/>
  <c r="G403" i="10"/>
  <c r="G410" i="10"/>
  <c r="G421" i="10"/>
  <c r="G429" i="10"/>
  <c r="G437" i="10"/>
  <c r="G445" i="10"/>
  <c r="G449" i="10"/>
  <c r="G453" i="10"/>
  <c r="G493" i="10"/>
  <c r="G519" i="10"/>
  <c r="G523" i="10"/>
  <c r="G546" i="10"/>
  <c r="G550" i="10"/>
  <c r="G554" i="10"/>
  <c r="G558" i="10"/>
  <c r="G562" i="10"/>
  <c r="G566" i="10"/>
  <c r="G570" i="10"/>
  <c r="G574" i="10"/>
  <c r="G578" i="10"/>
  <c r="G582" i="10"/>
  <c r="G586" i="10"/>
  <c r="G594" i="10"/>
  <c r="G598" i="10"/>
  <c r="G602" i="10"/>
  <c r="G606" i="10"/>
  <c r="G610" i="10"/>
  <c r="G614" i="10"/>
  <c r="G641" i="10"/>
  <c r="G645" i="10"/>
  <c r="G649" i="10"/>
  <c r="G692" i="10"/>
  <c r="G700" i="10"/>
  <c r="G731" i="10"/>
  <c r="G739" i="10"/>
  <c r="G770" i="10"/>
  <c r="G801" i="10"/>
  <c r="G812" i="10"/>
  <c r="G816" i="10"/>
  <c r="G820" i="10"/>
  <c r="G824" i="10"/>
  <c r="G828" i="10"/>
  <c r="G839" i="10"/>
  <c r="G866" i="10"/>
  <c r="G874" i="10"/>
  <c r="G882" i="10"/>
  <c r="G890" i="10"/>
  <c r="G898" i="10"/>
  <c r="G937" i="10"/>
  <c r="G948" i="10"/>
  <c r="G952" i="10"/>
  <c r="G956" i="10"/>
  <c r="G991" i="10"/>
  <c r="G995" i="10"/>
  <c r="G999" i="10"/>
  <c r="G1003" i="10"/>
  <c r="G1058" i="10"/>
  <c r="G1066" i="10"/>
  <c r="G1074" i="10"/>
  <c r="G1109" i="10"/>
  <c r="G1098" i="10"/>
  <c r="G124" i="10"/>
  <c r="G132" i="10"/>
  <c r="G140" i="10"/>
  <c r="G144" i="10"/>
  <c r="G148" i="10"/>
  <c r="G155" i="10"/>
  <c r="G175" i="10"/>
  <c r="G179" i="10"/>
  <c r="G194" i="10"/>
  <c r="G198" i="10"/>
  <c r="G206" i="10"/>
  <c r="G214" i="10"/>
  <c r="G222" i="10"/>
  <c r="G230" i="10"/>
  <c r="G360" i="10"/>
  <c r="G368" i="10"/>
  <c r="G376" i="10"/>
  <c r="G384" i="10"/>
  <c r="G392" i="10"/>
  <c r="G404" i="10"/>
  <c r="G411" i="10"/>
  <c r="G414" i="10"/>
  <c r="G418" i="10"/>
  <c r="G422" i="10"/>
  <c r="G426" i="10"/>
  <c r="G430" i="10"/>
  <c r="G434" i="10"/>
  <c r="G438" i="10"/>
  <c r="G442" i="10"/>
  <c r="G494" i="10"/>
  <c r="G524" i="10"/>
  <c r="G539" i="10"/>
  <c r="G543" i="10"/>
  <c r="G547" i="10"/>
  <c r="G551" i="10"/>
  <c r="G555" i="10"/>
  <c r="G563" i="10"/>
  <c r="G571" i="10"/>
  <c r="G579" i="10"/>
  <c r="G583" i="10"/>
  <c r="G587" i="10"/>
  <c r="G595" i="10"/>
  <c r="G599" i="10"/>
  <c r="G603" i="10"/>
  <c r="G607" i="10"/>
  <c r="G611" i="10"/>
  <c r="G642" i="10"/>
  <c r="G646" i="10"/>
  <c r="G650" i="10"/>
  <c r="G669" i="10"/>
  <c r="G689" i="10"/>
  <c r="G693" i="10"/>
  <c r="G728" i="10"/>
  <c r="G732" i="10"/>
  <c r="G736" i="10"/>
  <c r="G740" i="10"/>
  <c r="G767" i="10"/>
  <c r="G771" i="10"/>
  <c r="G802" i="10"/>
  <c r="G813" i="10"/>
  <c r="G817" i="10"/>
  <c r="G821" i="10"/>
  <c r="G825" i="10"/>
  <c r="G840" i="10"/>
  <c r="G863" i="10"/>
  <c r="G867" i="10"/>
  <c r="G871" i="10"/>
  <c r="G875" i="10"/>
  <c r="G883" i="10"/>
  <c r="G891" i="10"/>
  <c r="G895" i="10"/>
  <c r="G938" i="10"/>
  <c r="G949" i="10"/>
  <c r="G953" i="10"/>
  <c r="G996" i="10"/>
  <c r="G1004" i="10"/>
  <c r="G1055" i="10"/>
  <c r="G1059" i="10"/>
  <c r="G1067" i="10"/>
  <c r="G1078" i="10"/>
  <c r="G463" i="10"/>
  <c r="G471" i="10"/>
  <c r="G487" i="10"/>
  <c r="G491" i="10"/>
  <c r="G499" i="10"/>
  <c r="G511" i="10"/>
  <c r="G528" i="10"/>
  <c r="G532" i="10"/>
  <c r="G536" i="10"/>
  <c r="G623" i="10"/>
  <c r="G627" i="10"/>
  <c r="G635" i="10"/>
  <c r="G654" i="10"/>
  <c r="G658" i="10"/>
  <c r="G666" i="10"/>
  <c r="G674" i="10"/>
  <c r="G678" i="10"/>
  <c r="G682" i="10"/>
  <c r="G717" i="10"/>
  <c r="G748" i="10"/>
  <c r="G752" i="10"/>
  <c r="G756" i="10"/>
  <c r="G760" i="10"/>
  <c r="G764" i="10"/>
  <c r="G775" i="10"/>
  <c r="G779" i="10"/>
  <c r="G787" i="10"/>
  <c r="G795" i="10"/>
  <c r="G810" i="10"/>
  <c r="G833" i="10"/>
  <c r="G844" i="10"/>
  <c r="G848" i="10"/>
  <c r="G852" i="10"/>
  <c r="G856" i="10"/>
  <c r="G860" i="10"/>
  <c r="G903" i="10"/>
  <c r="G907" i="10"/>
  <c r="G915" i="10"/>
  <c r="G923" i="10"/>
  <c r="G927" i="10"/>
  <c r="G931" i="10"/>
  <c r="G946" i="10"/>
  <c r="G961" i="10"/>
  <c r="G965" i="10"/>
  <c r="G969" i="10"/>
  <c r="G973" i="10"/>
  <c r="G977" i="10"/>
  <c r="G981" i="10"/>
  <c r="G985" i="10"/>
  <c r="G1012" i="10"/>
  <c r="G1016" i="10"/>
  <c r="G1020" i="10"/>
  <c r="G1024" i="10"/>
  <c r="G1028" i="10"/>
  <c r="G1032" i="10"/>
  <c r="G1036" i="10"/>
  <c r="G1040" i="10"/>
  <c r="G1044" i="10"/>
  <c r="G1048" i="10"/>
  <c r="G1052" i="10"/>
  <c r="H2" i="9"/>
  <c r="G277" i="10"/>
  <c r="G366" i="10"/>
  <c r="G458" i="10"/>
  <c r="G605" i="10"/>
  <c r="G609" i="10"/>
  <c r="G620" i="10"/>
  <c r="G750" i="10"/>
  <c r="G798" i="10"/>
  <c r="G878" i="10"/>
  <c r="G934" i="10"/>
  <c r="G226" i="10"/>
  <c r="G285" i="10"/>
  <c r="G482" i="10"/>
  <c r="G556" i="10"/>
  <c r="G629" i="10"/>
  <c r="G659" i="10"/>
  <c r="G758" i="10"/>
  <c r="G806" i="10"/>
  <c r="G942" i="10"/>
  <c r="G984" i="10"/>
  <c r="G13" i="10"/>
  <c r="G25" i="10"/>
  <c r="G120" i="10"/>
  <c r="G203" i="10"/>
  <c r="G211" i="10"/>
  <c r="G293" i="10"/>
  <c r="G301" i="10"/>
  <c r="G950" i="10"/>
  <c r="G1006" i="10"/>
  <c r="G1070" i="10"/>
  <c r="G91" i="10"/>
  <c r="G254" i="10"/>
  <c r="G286" i="10"/>
  <c r="G440" i="10"/>
  <c r="G557" i="10"/>
  <c r="G573" i="10"/>
  <c r="G710" i="10"/>
  <c r="G814" i="10"/>
  <c r="G862" i="10"/>
  <c r="G1014" i="10"/>
  <c r="G1097" i="10"/>
  <c r="G141" i="10"/>
  <c r="G243" i="10"/>
  <c r="G425" i="10"/>
  <c r="G433" i="10"/>
  <c r="G441" i="10"/>
  <c r="G822" i="10"/>
  <c r="G870" i="10"/>
  <c r="G926" i="10"/>
  <c r="G170" i="10"/>
  <c r="G202" i="10"/>
  <c r="G262" i="10"/>
  <c r="G309" i="10"/>
  <c r="G350" i="10"/>
  <c r="G374" i="10"/>
  <c r="G401" i="10"/>
  <c r="G452" i="10"/>
  <c r="G480" i="10"/>
  <c r="G520" i="10"/>
  <c r="G677" i="10"/>
  <c r="G694" i="10"/>
  <c r="G701" i="10"/>
  <c r="G742" i="10"/>
  <c r="G766" i="10"/>
  <c r="G830" i="10"/>
  <c r="G894" i="10"/>
  <c r="G958" i="10"/>
  <c r="G992" i="10"/>
  <c r="G1022" i="10"/>
  <c r="G52" i="10"/>
  <c r="G76" i="10"/>
  <c r="G143" i="10"/>
  <c r="G192" i="10"/>
  <c r="G227" i="10"/>
  <c r="G234" i="10"/>
  <c r="G790" i="10"/>
  <c r="G854" i="10"/>
  <c r="G918" i="10"/>
  <c r="G982" i="10"/>
  <c r="G1046" i="10"/>
  <c r="G1080" i="10"/>
  <c r="G1101" i="10"/>
  <c r="G32" i="10"/>
  <c r="G84" i="10"/>
  <c r="G104" i="10"/>
  <c r="G176" i="10"/>
  <c r="G210" i="10"/>
  <c r="G235" i="10"/>
  <c r="G242" i="10"/>
  <c r="G253" i="10"/>
  <c r="G270" i="10"/>
  <c r="G358" i="10"/>
  <c r="G409" i="10"/>
  <c r="G495" i="10"/>
  <c r="G548" i="10"/>
  <c r="G565" i="10"/>
  <c r="G569" i="10"/>
  <c r="G709" i="10"/>
  <c r="G726" i="10"/>
  <c r="G774" i="10"/>
  <c r="G838" i="10"/>
  <c r="G902" i="10"/>
  <c r="G966" i="10"/>
  <c r="G1000" i="10"/>
  <c r="G1030" i="10"/>
  <c r="G1088" i="10"/>
  <c r="G1054" i="10"/>
  <c r="G68" i="10"/>
  <c r="G128" i="10"/>
  <c r="G173" i="10"/>
  <c r="G187" i="10"/>
  <c r="G261" i="10"/>
  <c r="G278" i="10"/>
  <c r="G417" i="10"/>
  <c r="G451" i="10"/>
  <c r="G479" i="10"/>
  <c r="G483" i="10"/>
  <c r="G542" i="10"/>
  <c r="G584" i="10"/>
  <c r="G621" i="10"/>
  <c r="G662" i="10"/>
  <c r="G676" i="10"/>
  <c r="G782" i="10"/>
  <c r="G846" i="10"/>
  <c r="G910" i="10"/>
  <c r="G974" i="10"/>
  <c r="G1008" i="10"/>
  <c r="G1038" i="10"/>
  <c r="I2" i="9"/>
  <c r="I2037" i="9" s="1"/>
  <c r="H1951" i="9"/>
  <c r="H2039" i="9" s="1"/>
  <c r="H2047" i="9" s="1"/>
  <c r="H1387" i="9"/>
  <c r="I1387" i="9"/>
  <c r="I2038" i="9" s="1"/>
  <c r="I1951" i="9"/>
  <c r="I2039" i="9" s="1"/>
  <c r="G7" i="10"/>
  <c r="G19" i="10"/>
  <c r="G54" i="10"/>
  <c r="G70" i="10"/>
  <c r="G86" i="10"/>
  <c r="G461" i="10"/>
  <c r="G23" i="10"/>
  <c r="G58" i="10"/>
  <c r="G74" i="10"/>
  <c r="G93" i="10"/>
  <c r="G30" i="10"/>
  <c r="G27" i="10"/>
  <c r="G46" i="10"/>
  <c r="G62" i="10"/>
  <c r="G78" i="10"/>
  <c r="G94" i="10"/>
  <c r="G6" i="10"/>
  <c r="E5" i="10"/>
  <c r="G66" i="10"/>
  <c r="G82" i="10"/>
  <c r="G601" i="10"/>
  <c r="G697" i="10"/>
  <c r="G97" i="10"/>
  <c r="G123" i="10"/>
  <c r="G168" i="10"/>
  <c r="G209" i="10"/>
  <c r="G225" i="10"/>
  <c r="G241" i="10"/>
  <c r="G325" i="10"/>
  <c r="G341" i="10"/>
  <c r="G357" i="10"/>
  <c r="G373" i="10"/>
  <c r="G389" i="10"/>
  <c r="G408" i="10"/>
  <c r="G424" i="10"/>
  <c r="G526" i="10"/>
  <c r="G630" i="10"/>
  <c r="G643" i="10"/>
  <c r="G679" i="10"/>
  <c r="G783" i="10"/>
  <c r="G847" i="10"/>
  <c r="G911" i="10"/>
  <c r="G975" i="10"/>
  <c r="G1039" i="10"/>
  <c r="G115" i="10"/>
  <c r="G169" i="10"/>
  <c r="G185" i="10"/>
  <c r="G252" i="10"/>
  <c r="G268" i="10"/>
  <c r="G284" i="10"/>
  <c r="G300" i="10"/>
  <c r="G316" i="10"/>
  <c r="G332" i="10"/>
  <c r="G348" i="10"/>
  <c r="G364" i="10"/>
  <c r="G380" i="10"/>
  <c r="G399" i="10"/>
  <c r="G415" i="10"/>
  <c r="G431" i="10"/>
  <c r="G450" i="10"/>
  <c r="G467" i="10"/>
  <c r="G489" i="10"/>
  <c r="G506" i="10"/>
  <c r="G559" i="10"/>
  <c r="G608" i="10"/>
  <c r="G644" i="10"/>
  <c r="G657" i="10"/>
  <c r="G744" i="10"/>
  <c r="G107" i="10"/>
  <c r="G136" i="10"/>
  <c r="G186" i="10"/>
  <c r="G201" i="10"/>
  <c r="G217" i="10"/>
  <c r="G233" i="10"/>
  <c r="G317" i="10"/>
  <c r="G333" i="10"/>
  <c r="G349" i="10"/>
  <c r="G365" i="10"/>
  <c r="G381" i="10"/>
  <c r="G400" i="10"/>
  <c r="G416" i="10"/>
  <c r="G432" i="10"/>
  <c r="G615" i="10"/>
  <c r="G632" i="10"/>
  <c r="G681" i="10"/>
  <c r="G497" i="10"/>
  <c r="E514" i="10"/>
  <c r="G515" i="10"/>
  <c r="G580" i="10"/>
  <c r="G593" i="10"/>
  <c r="G688" i="10"/>
  <c r="G137" i="10"/>
  <c r="G152" i="10"/>
  <c r="G260" i="10"/>
  <c r="G276" i="10"/>
  <c r="G292" i="10"/>
  <c r="G308" i="10"/>
  <c r="G324" i="10"/>
  <c r="G340" i="10"/>
  <c r="G356" i="10"/>
  <c r="G372" i="10"/>
  <c r="G388" i="10"/>
  <c r="G407" i="10"/>
  <c r="G423" i="10"/>
  <c r="G439" i="10"/>
  <c r="F514" i="10"/>
  <c r="F1118" i="10" s="1"/>
  <c r="G590" i="10"/>
  <c r="G619" i="10"/>
  <c r="G633" i="10"/>
  <c r="G668" i="10"/>
  <c r="G1063" i="10"/>
  <c r="G1087" i="10"/>
  <c r="G1111" i="10"/>
  <c r="G713" i="10"/>
  <c r="G719" i="10"/>
  <c r="G729" i="10"/>
  <c r="G735" i="10"/>
  <c r="G745" i="10"/>
  <c r="G751" i="10"/>
  <c r="G761" i="10"/>
  <c r="G791" i="10"/>
  <c r="G855" i="10"/>
  <c r="G919" i="10"/>
  <c r="G983" i="10"/>
  <c r="G1047" i="10"/>
  <c r="G465" i="10"/>
  <c r="G527" i="10"/>
  <c r="G591" i="10"/>
  <c r="G655" i="10"/>
  <c r="G672" i="10"/>
  <c r="G695" i="10"/>
  <c r="G704" i="10"/>
  <c r="G815" i="10"/>
  <c r="G879" i="10"/>
  <c r="G1007" i="10"/>
  <c r="G1071" i="10"/>
  <c r="G967" i="10"/>
  <c r="G1031" i="10"/>
  <c r="G1095" i="10"/>
  <c r="G446" i="10"/>
  <c r="G575" i="10"/>
  <c r="G639" i="10"/>
  <c r="G687" i="10"/>
  <c r="G696" i="10"/>
  <c r="G705" i="10"/>
  <c r="G799" i="10"/>
  <c r="G505" i="10"/>
  <c r="G567" i="10"/>
  <c r="G631" i="10"/>
  <c r="G711" i="10"/>
  <c r="G721" i="10"/>
  <c r="G727" i="10"/>
  <c r="G737" i="10"/>
  <c r="G743" i="10"/>
  <c r="G753" i="10"/>
  <c r="G759" i="10"/>
  <c r="G823" i="10"/>
  <c r="G887" i="10"/>
  <c r="G951" i="10"/>
  <c r="G998" i="10"/>
  <c r="G1015" i="10"/>
  <c r="G1079" i="10"/>
  <c r="G1103" i="10"/>
  <c r="K910" i="10" l="1"/>
  <c r="K937" i="10"/>
  <c r="K936" i="10"/>
  <c r="K1050" i="10"/>
  <c r="K1057" i="10"/>
  <c r="K1056" i="10"/>
  <c r="K1054" i="10"/>
  <c r="K1053" i="10"/>
  <c r="K1051" i="10"/>
  <c r="G5" i="10"/>
  <c r="F1120" i="10"/>
  <c r="I2041" i="9"/>
  <c r="H2037" i="9"/>
  <c r="E1117" i="10"/>
  <c r="E1127" i="10" s="1"/>
  <c r="H2038" i="9"/>
  <c r="H2046" i="9" s="1"/>
  <c r="E1118" i="10"/>
  <c r="E1128" i="10" s="1"/>
  <c r="G514" i="10"/>
  <c r="H2041" i="9" l="1"/>
  <c r="H2045" i="9"/>
  <c r="E1120" i="10"/>
  <c r="E1123" i="10" s="1"/>
  <c r="X322" i="14" l="1"/>
  <c r="U322" i="14"/>
  <c r="Q322" i="14"/>
  <c r="N322" i="14"/>
  <c r="L322" i="14"/>
  <c r="K322" i="14"/>
  <c r="AA123" i="14"/>
  <c r="H171" i="14"/>
  <c r="AA171" i="14" s="1"/>
  <c r="H168" i="14"/>
  <c r="AA168" i="14" s="1"/>
  <c r="H164" i="14"/>
  <c r="AA164" i="14" s="1"/>
  <c r="H163" i="14"/>
  <c r="AA163" i="14" s="1"/>
  <c r="H160" i="14"/>
  <c r="AA160" i="14" s="1"/>
  <c r="H144" i="14"/>
  <c r="AA144" i="14" s="1"/>
  <c r="H143" i="14"/>
  <c r="AA143" i="14" s="1"/>
  <c r="H140" i="14"/>
  <c r="AA140" i="14" s="1"/>
  <c r="H139" i="14"/>
  <c r="AA139" i="14" s="1"/>
  <c r="H137" i="14"/>
  <c r="AA137" i="14" s="1"/>
  <c r="H133" i="14"/>
  <c r="AA133" i="14" s="1"/>
  <c r="H127" i="14"/>
  <c r="AA127" i="14" s="1"/>
  <c r="H126" i="14"/>
  <c r="AA126" i="14" s="1"/>
  <c r="H124" i="14"/>
  <c r="AA124" i="14" s="1"/>
  <c r="H181" i="14"/>
  <c r="AA181" i="14" s="1"/>
  <c r="H178" i="14"/>
  <c r="AA178" i="14" s="1"/>
  <c r="H176" i="14"/>
  <c r="AA176" i="14" s="1"/>
  <c r="H235" i="14"/>
  <c r="AA235" i="14" s="1"/>
  <c r="H231" i="14"/>
  <c r="AA231" i="14" s="1"/>
  <c r="H226" i="14"/>
  <c r="AA226" i="14" s="1"/>
  <c r="H224" i="14"/>
  <c r="AA224" i="14" s="1"/>
  <c r="H211" i="14"/>
  <c r="AA211" i="14" s="1"/>
  <c r="H210" i="14"/>
  <c r="AA210" i="14" s="1"/>
  <c r="H202" i="14"/>
  <c r="AA202" i="14" s="1"/>
  <c r="H194" i="14"/>
  <c r="AA194" i="14" s="1"/>
  <c r="H192" i="14"/>
  <c r="AA192" i="14" s="1"/>
  <c r="H190" i="14"/>
  <c r="AA190" i="14" s="1"/>
  <c r="H187" i="14"/>
  <c r="AA187" i="14" s="1"/>
  <c r="H186" i="14"/>
  <c r="AA186" i="14" s="1"/>
  <c r="H185" i="14"/>
  <c r="AA185" i="14" s="1"/>
  <c r="H319" i="14"/>
  <c r="AA319" i="14" s="1"/>
  <c r="H313" i="14"/>
  <c r="AA313" i="14" s="1"/>
  <c r="H302" i="14"/>
  <c r="AA302" i="14" s="1"/>
  <c r="H293" i="14"/>
  <c r="M293" i="14" s="1"/>
  <c r="AA293" i="14" s="1"/>
  <c r="H289" i="14"/>
  <c r="M289" i="14" s="1"/>
  <c r="H283" i="14"/>
  <c r="AA283" i="14" s="1"/>
  <c r="H276" i="14"/>
  <c r="AA276" i="14" s="1"/>
  <c r="H275" i="14"/>
  <c r="AA275" i="14" s="1"/>
  <c r="H272" i="14"/>
  <c r="AA272" i="14" s="1"/>
  <c r="H269" i="14"/>
  <c r="AA269" i="14" s="1"/>
  <c r="H260" i="14"/>
  <c r="AA260" i="14" s="1"/>
  <c r="H252" i="14"/>
  <c r="AA252" i="14" s="1"/>
  <c r="H248" i="14"/>
  <c r="AA248" i="14" s="1"/>
  <c r="H243" i="14"/>
  <c r="AA243" i="14" s="1"/>
  <c r="H242" i="14"/>
  <c r="AA242" i="14" s="1"/>
  <c r="H241" i="14"/>
  <c r="AA241" i="14" s="1"/>
  <c r="H240" i="14"/>
  <c r="AA240" i="14" s="1"/>
  <c r="H121" i="14"/>
  <c r="AA121" i="14" s="1"/>
  <c r="H118" i="14"/>
  <c r="AA118" i="14" s="1"/>
  <c r="H117" i="14"/>
  <c r="AA117" i="14" s="1"/>
  <c r="H115" i="14"/>
  <c r="AA115" i="14" s="1"/>
  <c r="H113" i="14"/>
  <c r="AA113" i="14" s="1"/>
  <c r="H112" i="14"/>
  <c r="AA112" i="14" s="1"/>
  <c r="H110" i="14"/>
  <c r="AA110" i="14" s="1"/>
  <c r="H108" i="14"/>
  <c r="AA108" i="14" s="1"/>
  <c r="H107" i="14"/>
  <c r="AA107" i="14" s="1"/>
  <c r="H104" i="14"/>
  <c r="AA104" i="14" s="1"/>
  <c r="H103" i="14"/>
  <c r="AA103" i="14" s="1"/>
  <c r="H100" i="14"/>
  <c r="AA100" i="14" s="1"/>
  <c r="H99" i="14"/>
  <c r="AA99" i="14" s="1"/>
  <c r="H95" i="14"/>
  <c r="AA95" i="14" s="1"/>
  <c r="H85" i="14"/>
  <c r="AA85" i="14" s="1"/>
  <c r="H70" i="14"/>
  <c r="AA70" i="14" s="1"/>
  <c r="H62" i="14"/>
  <c r="AA62" i="14" s="1"/>
  <c r="H61" i="14"/>
  <c r="AA61" i="14" s="1"/>
  <c r="H60" i="14"/>
  <c r="AA60" i="14" s="1"/>
  <c r="H55" i="14"/>
  <c r="S55" i="14" s="1"/>
  <c r="H50" i="14"/>
  <c r="AA50" i="14" s="1"/>
  <c r="H49" i="14"/>
  <c r="AA49" i="14" s="1"/>
  <c r="H35" i="14"/>
  <c r="H34" i="14"/>
  <c r="AA34" i="14" s="1"/>
  <c r="H31" i="14"/>
  <c r="H25" i="14"/>
  <c r="H24" i="14"/>
  <c r="H23" i="14"/>
  <c r="S23" i="14" s="1"/>
  <c r="AA23" i="14" s="1"/>
  <c r="H20" i="14"/>
  <c r="AA20" i="14" s="1"/>
  <c r="H11" i="14"/>
  <c r="AA11" i="14" s="1"/>
  <c r="H8" i="14"/>
  <c r="AA8" i="14" s="1"/>
  <c r="H7" i="14"/>
  <c r="AA7" i="14" s="1"/>
  <c r="H6" i="14"/>
  <c r="AA6" i="14" s="1"/>
  <c r="H5" i="14"/>
  <c r="AA5" i="14" s="1"/>
  <c r="D232" i="14"/>
  <c r="D182" i="14"/>
  <c r="D321" i="14" s="1"/>
  <c r="D320" i="14"/>
  <c r="H320" i="14" s="1"/>
  <c r="D318" i="14"/>
  <c r="H318" i="14" s="1"/>
  <c r="M318" i="14" s="1"/>
  <c r="AA318" i="14" s="1"/>
  <c r="D317" i="14"/>
  <c r="D316" i="14"/>
  <c r="H316" i="14" s="1"/>
  <c r="D315" i="14"/>
  <c r="H315" i="14" s="1"/>
  <c r="M315" i="14" s="1"/>
  <c r="AA315" i="14" s="1"/>
  <c r="D314" i="14"/>
  <c r="H314" i="14" s="1"/>
  <c r="AA314" i="14" s="1"/>
  <c r="D312" i="14"/>
  <c r="H312" i="14" s="1"/>
  <c r="Z312" i="14" s="1"/>
  <c r="AA312" i="14" s="1"/>
  <c r="D311" i="14"/>
  <c r="H311" i="14" s="1"/>
  <c r="Z311" i="14" s="1"/>
  <c r="D309" i="14"/>
  <c r="H309" i="14" s="1"/>
  <c r="M309" i="14" s="1"/>
  <c r="AA309" i="14" s="1"/>
  <c r="D308" i="14"/>
  <c r="H308" i="14" s="1"/>
  <c r="M308" i="14" s="1"/>
  <c r="AA308" i="14" s="1"/>
  <c r="D307" i="14"/>
  <c r="H307" i="14" s="1"/>
  <c r="M307" i="14" s="1"/>
  <c r="AA307" i="14" s="1"/>
  <c r="D306" i="14"/>
  <c r="H306" i="14" s="1"/>
  <c r="M306" i="14" s="1"/>
  <c r="AA306" i="14" s="1"/>
  <c r="D305" i="14"/>
  <c r="H305" i="14" s="1"/>
  <c r="M305" i="14" s="1"/>
  <c r="AA305" i="14" s="1"/>
  <c r="D304" i="14"/>
  <c r="H304" i="14" s="1"/>
  <c r="Y304" i="14" s="1"/>
  <c r="AA304" i="14" s="1"/>
  <c r="D303" i="14"/>
  <c r="D301" i="14"/>
  <c r="H301" i="14" s="1"/>
  <c r="M301" i="14" s="1"/>
  <c r="AA301" i="14" s="1"/>
  <c r="D300" i="14"/>
  <c r="H300" i="14" s="1"/>
  <c r="M300" i="14" s="1"/>
  <c r="D299" i="14"/>
  <c r="H299" i="14" s="1"/>
  <c r="M299" i="14" s="1"/>
  <c r="AA299" i="14" s="1"/>
  <c r="D298" i="14"/>
  <c r="H298" i="14" s="1"/>
  <c r="D297" i="14"/>
  <c r="D296" i="14"/>
  <c r="H296" i="14" s="1"/>
  <c r="M296" i="14" s="1"/>
  <c r="AA296" i="14" s="1"/>
  <c r="D295" i="14"/>
  <c r="H295" i="14" s="1"/>
  <c r="M295" i="14" s="1"/>
  <c r="D294" i="14"/>
  <c r="H294" i="14" s="1"/>
  <c r="M294" i="14" s="1"/>
  <c r="AA294" i="14" s="1"/>
  <c r="D292" i="14"/>
  <c r="H292" i="14" s="1"/>
  <c r="M292" i="14" s="1"/>
  <c r="D290" i="14"/>
  <c r="H290" i="14" s="1"/>
  <c r="D288" i="14"/>
  <c r="H288" i="14" s="1"/>
  <c r="M288" i="14" s="1"/>
  <c r="AA288" i="14" s="1"/>
  <c r="D287" i="14"/>
  <c r="H287" i="14" s="1"/>
  <c r="D286" i="14"/>
  <c r="H286" i="14" s="1"/>
  <c r="M286" i="14" s="1"/>
  <c r="AA286" i="14" s="1"/>
  <c r="D285" i="14"/>
  <c r="H285" i="14" s="1"/>
  <c r="M285" i="14" s="1"/>
  <c r="AA285" i="14" s="1"/>
  <c r="D284" i="14"/>
  <c r="D282" i="14"/>
  <c r="H282" i="14" s="1"/>
  <c r="D281" i="14"/>
  <c r="H281" i="14" s="1"/>
  <c r="M281" i="14" s="1"/>
  <c r="AA281" i="14" s="1"/>
  <c r="D280" i="14"/>
  <c r="H280" i="14" s="1"/>
  <c r="M280" i="14" s="1"/>
  <c r="AA280" i="14" s="1"/>
  <c r="D279" i="14"/>
  <c r="H279" i="14" s="1"/>
  <c r="M279" i="14" s="1"/>
  <c r="AA279" i="14" s="1"/>
  <c r="D278" i="14"/>
  <c r="H278" i="14" s="1"/>
  <c r="J278" i="14" s="1"/>
  <c r="AA278" i="14" s="1"/>
  <c r="D277" i="14"/>
  <c r="D274" i="14"/>
  <c r="H274" i="14" s="1"/>
  <c r="D273" i="14"/>
  <c r="H273" i="14" s="1"/>
  <c r="D270" i="14"/>
  <c r="H270" i="14" s="1"/>
  <c r="D271" i="14"/>
  <c r="D268" i="14"/>
  <c r="H268" i="14" s="1"/>
  <c r="P268" i="14" s="1"/>
  <c r="D267" i="14"/>
  <c r="H267" i="14" s="1"/>
  <c r="D266" i="14"/>
  <c r="H266" i="14" s="1"/>
  <c r="P266" i="14" s="1"/>
  <c r="D265" i="14"/>
  <c r="D264" i="14"/>
  <c r="H264" i="14" s="1"/>
  <c r="D263" i="14"/>
  <c r="H263" i="14" s="1"/>
  <c r="P263" i="14" s="1"/>
  <c r="D262" i="14"/>
  <c r="H262" i="14" s="1"/>
  <c r="P262" i="14" s="1"/>
  <c r="AA262" i="14" s="1"/>
  <c r="D261" i="14"/>
  <c r="H261" i="14" s="1"/>
  <c r="D259" i="14"/>
  <c r="H259" i="14" s="1"/>
  <c r="P259" i="14" s="1"/>
  <c r="D258" i="14"/>
  <c r="D257" i="14"/>
  <c r="H257" i="14" s="1"/>
  <c r="P257" i="14" s="1"/>
  <c r="D256" i="14"/>
  <c r="H256" i="14" s="1"/>
  <c r="D255" i="14"/>
  <c r="H255" i="14" s="1"/>
  <c r="P255" i="14" s="1"/>
  <c r="D254" i="14"/>
  <c r="H254" i="14" s="1"/>
  <c r="P254" i="14" s="1"/>
  <c r="D253" i="14"/>
  <c r="H253" i="14" s="1"/>
  <c r="P253" i="14" s="1"/>
  <c r="AA253" i="14" s="1"/>
  <c r="D250" i="14"/>
  <c r="H250" i="14" s="1"/>
  <c r="M250" i="14" s="1"/>
  <c r="D249" i="14"/>
  <c r="H249" i="14" s="1"/>
  <c r="M249" i="14" s="1"/>
  <c r="D247" i="14"/>
  <c r="H247" i="14" s="1"/>
  <c r="M247" i="14" s="1"/>
  <c r="D246" i="14"/>
  <c r="H246" i="14" s="1"/>
  <c r="M246" i="14" s="1"/>
  <c r="AA246" i="14" s="1"/>
  <c r="D244" i="14"/>
  <c r="H244" i="14" s="1"/>
  <c r="D238" i="14"/>
  <c r="E238" i="14" s="1"/>
  <c r="D237" i="14"/>
  <c r="H237" i="14" s="1"/>
  <c r="M237" i="14" s="1"/>
  <c r="D236" i="14"/>
  <c r="H236" i="14" s="1"/>
  <c r="M236" i="14" s="1"/>
  <c r="AA236" i="14" s="1"/>
  <c r="D234" i="14"/>
  <c r="D233" i="14"/>
  <c r="H233" i="14" s="1"/>
  <c r="Z233" i="14" s="1"/>
  <c r="D230" i="14"/>
  <c r="H230" i="14" s="1"/>
  <c r="M230" i="14" s="1"/>
  <c r="AA230" i="14" s="1"/>
  <c r="D229" i="14"/>
  <c r="H229" i="14" s="1"/>
  <c r="M229" i="14" s="1"/>
  <c r="AA229" i="14" s="1"/>
  <c r="D228" i="14"/>
  <c r="D227" i="14"/>
  <c r="H227" i="14" s="1"/>
  <c r="D225" i="14"/>
  <c r="H225" i="14" s="1"/>
  <c r="P225" i="14" s="1"/>
  <c r="AA225" i="14" s="1"/>
  <c r="D223" i="14"/>
  <c r="H223" i="14" s="1"/>
  <c r="S223" i="14" s="1"/>
  <c r="AA223" i="14" s="1"/>
  <c r="D222" i="14"/>
  <c r="H222" i="14" s="1"/>
  <c r="S222" i="14" s="1"/>
  <c r="D221" i="14"/>
  <c r="D220" i="14"/>
  <c r="H220" i="14" s="1"/>
  <c r="S220" i="14" s="1"/>
  <c r="D219" i="14"/>
  <c r="H219" i="14" s="1"/>
  <c r="S219" i="14" s="1"/>
  <c r="D218" i="14"/>
  <c r="H218" i="14" s="1"/>
  <c r="D217" i="14"/>
  <c r="D216" i="14"/>
  <c r="H216" i="14" s="1"/>
  <c r="S216" i="14" s="1"/>
  <c r="AA216" i="14" s="1"/>
  <c r="D215" i="14"/>
  <c r="H215" i="14" s="1"/>
  <c r="S215" i="14" s="1"/>
  <c r="AA215" i="14" s="1"/>
  <c r="D214" i="14"/>
  <c r="H214" i="14" s="1"/>
  <c r="D213" i="14"/>
  <c r="H213" i="14" s="1"/>
  <c r="S213" i="14" s="1"/>
  <c r="AA213" i="14" s="1"/>
  <c r="D212" i="14"/>
  <c r="H212" i="14" s="1"/>
  <c r="D209" i="14"/>
  <c r="H209" i="14" s="1"/>
  <c r="D208" i="14"/>
  <c r="H208" i="14" s="1"/>
  <c r="P208" i="14" s="1"/>
  <c r="AA208" i="14" s="1"/>
  <c r="D207" i="14"/>
  <c r="H207" i="14" s="1"/>
  <c r="D206" i="14"/>
  <c r="H206" i="14" s="1"/>
  <c r="D205" i="14"/>
  <c r="H205" i="14" s="1"/>
  <c r="D204" i="14"/>
  <c r="H204" i="14" s="1"/>
  <c r="P204" i="14" s="1"/>
  <c r="AA204" i="14" s="1"/>
  <c r="D203" i="14"/>
  <c r="H203" i="14" s="1"/>
  <c r="D201" i="14"/>
  <c r="H201" i="14" s="1"/>
  <c r="T201" i="14" s="1"/>
  <c r="AA201" i="14" s="1"/>
  <c r="D200" i="14"/>
  <c r="D199" i="14"/>
  <c r="H199" i="14" s="1"/>
  <c r="D198" i="14"/>
  <c r="H198" i="14" s="1"/>
  <c r="D197" i="14"/>
  <c r="H197" i="14" s="1"/>
  <c r="T197" i="14" s="1"/>
  <c r="D196" i="14"/>
  <c r="D195" i="14"/>
  <c r="H195" i="14" s="1"/>
  <c r="D193" i="14"/>
  <c r="H193" i="14" s="1"/>
  <c r="I193" i="14" s="1"/>
  <c r="AA193" i="14" s="1"/>
  <c r="D191" i="14"/>
  <c r="H191" i="14" s="1"/>
  <c r="I191" i="14" s="1"/>
  <c r="AA191" i="14" s="1"/>
  <c r="D189" i="14"/>
  <c r="H189" i="14" s="1"/>
  <c r="D188" i="14"/>
  <c r="H188" i="14" s="1"/>
  <c r="I188" i="14" s="1"/>
  <c r="D180" i="14"/>
  <c r="H180" i="14" s="1"/>
  <c r="V180" i="14" s="1"/>
  <c r="AA180" i="14" s="1"/>
  <c r="D179" i="14"/>
  <c r="H179" i="14" s="1"/>
  <c r="V179" i="14" s="1"/>
  <c r="D174" i="14"/>
  <c r="H174" i="14" s="1"/>
  <c r="M174" i="14" s="1"/>
  <c r="D173" i="14"/>
  <c r="H173" i="14" s="1"/>
  <c r="D172" i="14"/>
  <c r="H172" i="14" s="1"/>
  <c r="D170" i="14"/>
  <c r="H170" i="14" s="1"/>
  <c r="M170" i="14" s="1"/>
  <c r="AA170" i="14" s="1"/>
  <c r="D169" i="14"/>
  <c r="H169" i="14" s="1"/>
  <c r="D167" i="14"/>
  <c r="H167" i="14" s="1"/>
  <c r="M167" i="14" s="1"/>
  <c r="AA167" i="14" s="1"/>
  <c r="D166" i="14"/>
  <c r="H166" i="14" s="1"/>
  <c r="M166" i="14" s="1"/>
  <c r="AA166" i="14" s="1"/>
  <c r="D165" i="14"/>
  <c r="H165" i="14" s="1"/>
  <c r="J165" i="14" s="1"/>
  <c r="D162" i="14"/>
  <c r="D161" i="14"/>
  <c r="H161" i="14" s="1"/>
  <c r="D159" i="14"/>
  <c r="H159" i="14" s="1"/>
  <c r="P159" i="14" s="1"/>
  <c r="AA159" i="14" s="1"/>
  <c r="D158" i="14"/>
  <c r="H158" i="14" s="1"/>
  <c r="D157" i="14"/>
  <c r="H157" i="14" s="1"/>
  <c r="P157" i="14" s="1"/>
  <c r="AA157" i="14" s="1"/>
  <c r="D156" i="14"/>
  <c r="H156" i="14" s="1"/>
  <c r="P156" i="14" s="1"/>
  <c r="D155" i="14"/>
  <c r="H155" i="14" s="1"/>
  <c r="D154" i="14"/>
  <c r="H154" i="14" s="1"/>
  <c r="D153" i="14"/>
  <c r="H153" i="14" s="1"/>
  <c r="D151" i="14"/>
  <c r="H151" i="14" s="1"/>
  <c r="D150" i="14"/>
  <c r="H150" i="14" s="1"/>
  <c r="P150" i="14" s="1"/>
  <c r="D149" i="14"/>
  <c r="H149" i="14" s="1"/>
  <c r="P149" i="14" s="1"/>
  <c r="D148" i="14"/>
  <c r="H148" i="14" s="1"/>
  <c r="D147" i="14"/>
  <c r="H147" i="14" s="1"/>
  <c r="D146" i="14"/>
  <c r="D145" i="14"/>
  <c r="H145" i="14" s="1"/>
  <c r="D142" i="14"/>
  <c r="H142" i="14" s="1"/>
  <c r="W142" i="14" s="1"/>
  <c r="D141" i="14"/>
  <c r="H141" i="14" s="1"/>
  <c r="W141" i="14" s="1"/>
  <c r="D138" i="14"/>
  <c r="H138" i="14" s="1"/>
  <c r="M138" i="14" s="1"/>
  <c r="AA138" i="14" s="1"/>
  <c r="D136" i="14"/>
  <c r="H136" i="14" s="1"/>
  <c r="D134" i="14"/>
  <c r="H134" i="14" s="1"/>
  <c r="S134" i="14" s="1"/>
  <c r="AA134" i="14" s="1"/>
  <c r="D132" i="14"/>
  <c r="H132" i="14" s="1"/>
  <c r="AA132" i="14" s="1"/>
  <c r="D131" i="14"/>
  <c r="H131" i="14" s="1"/>
  <c r="AA131" i="14" s="1"/>
  <c r="D130" i="14"/>
  <c r="H130" i="14" s="1"/>
  <c r="AA130" i="14" s="1"/>
  <c r="D129" i="14"/>
  <c r="H129" i="14" s="1"/>
  <c r="D128" i="14"/>
  <c r="H128" i="14" s="1"/>
  <c r="S128" i="14" s="1"/>
  <c r="AA128" i="14" s="1"/>
  <c r="D122" i="14"/>
  <c r="H122" i="14" s="1"/>
  <c r="M122" i="14" s="1"/>
  <c r="AA122" i="14" s="1"/>
  <c r="D120" i="14"/>
  <c r="H120" i="14" s="1"/>
  <c r="R120" i="14" s="1"/>
  <c r="D119" i="14"/>
  <c r="H119" i="14" s="1"/>
  <c r="R119" i="14" s="1"/>
  <c r="D116" i="14"/>
  <c r="F116" i="14" s="1"/>
  <c r="D114" i="14"/>
  <c r="H114" i="14" s="1"/>
  <c r="D111" i="14"/>
  <c r="H111" i="14" s="1"/>
  <c r="M111" i="14" s="1"/>
  <c r="D109" i="14"/>
  <c r="H109" i="14" s="1"/>
  <c r="D106" i="14"/>
  <c r="H106" i="14" s="1"/>
  <c r="M106" i="14" s="1"/>
  <c r="D105" i="14"/>
  <c r="H105" i="14" s="1"/>
  <c r="M105" i="14" s="1"/>
  <c r="AA105" i="14" s="1"/>
  <c r="D102" i="14"/>
  <c r="D101" i="14"/>
  <c r="H101" i="14" s="1"/>
  <c r="AA101" i="14" s="1"/>
  <c r="D98" i="14"/>
  <c r="H98" i="14" s="1"/>
  <c r="P98" i="14" s="1"/>
  <c r="AA98" i="14" s="1"/>
  <c r="D97" i="14"/>
  <c r="H97" i="14" s="1"/>
  <c r="P97" i="14" s="1"/>
  <c r="AA97" i="14" s="1"/>
  <c r="D96" i="14"/>
  <c r="H96" i="14" s="1"/>
  <c r="P96" i="14" s="1"/>
  <c r="D94" i="14"/>
  <c r="H94" i="14" s="1"/>
  <c r="P94" i="14" s="1"/>
  <c r="AA94" i="14" s="1"/>
  <c r="D93" i="14"/>
  <c r="H93" i="14" s="1"/>
  <c r="D92" i="14"/>
  <c r="H92" i="14" s="1"/>
  <c r="P92" i="14" s="1"/>
  <c r="D91" i="14"/>
  <c r="H91" i="14" s="1"/>
  <c r="D90" i="14"/>
  <c r="H90" i="14" s="1"/>
  <c r="D89" i="14"/>
  <c r="H89" i="14" s="1"/>
  <c r="D88" i="14"/>
  <c r="H88" i="14" s="1"/>
  <c r="P88" i="14" s="1"/>
  <c r="D87" i="14"/>
  <c r="H87" i="14" s="1"/>
  <c r="P87" i="14" s="1"/>
  <c r="AA87" i="14" s="1"/>
  <c r="D86" i="14"/>
  <c r="H86" i="14" s="1"/>
  <c r="P86" i="14" s="1"/>
  <c r="D84" i="14"/>
  <c r="H84" i="14" s="1"/>
  <c r="D83" i="14"/>
  <c r="H83" i="14" s="1"/>
  <c r="P83" i="14" s="1"/>
  <c r="D82" i="14"/>
  <c r="H82" i="14" s="1"/>
  <c r="P82" i="14" s="1"/>
  <c r="D81" i="14"/>
  <c r="H81" i="14" s="1"/>
  <c r="D80" i="14"/>
  <c r="H80" i="14" s="1"/>
  <c r="D79" i="14"/>
  <c r="H79" i="14" s="1"/>
  <c r="P79" i="14" s="1"/>
  <c r="D78" i="14"/>
  <c r="H78" i="14" s="1"/>
  <c r="P78" i="14" s="1"/>
  <c r="AA78" i="14" s="1"/>
  <c r="D77" i="14"/>
  <c r="H77" i="14" s="1"/>
  <c r="P77" i="14" s="1"/>
  <c r="AA77" i="14" s="1"/>
  <c r="D76" i="14"/>
  <c r="H76" i="14" s="1"/>
  <c r="D75" i="14"/>
  <c r="H75" i="14" s="1"/>
  <c r="D74" i="14"/>
  <c r="D73" i="14"/>
  <c r="H73" i="14" s="1"/>
  <c r="P73" i="14" s="1"/>
  <c r="D72" i="14"/>
  <c r="H72" i="14" s="1"/>
  <c r="D71" i="14"/>
  <c r="H71" i="14" s="1"/>
  <c r="D69" i="14"/>
  <c r="H69" i="14" s="1"/>
  <c r="P69" i="14" s="1"/>
  <c r="AA69" i="14" s="1"/>
  <c r="D68" i="14"/>
  <c r="H68" i="14" s="1"/>
  <c r="P68" i="14" s="1"/>
  <c r="AA68" i="14" s="1"/>
  <c r="D67" i="14"/>
  <c r="H67" i="14" s="1"/>
  <c r="D66" i="14"/>
  <c r="H66" i="14" s="1"/>
  <c r="D65" i="14"/>
  <c r="H65" i="14" s="1"/>
  <c r="P65" i="14" s="1"/>
  <c r="D64" i="14"/>
  <c r="H64" i="14" s="1"/>
  <c r="P64" i="14" s="1"/>
  <c r="D63" i="14"/>
  <c r="H63" i="14" s="1"/>
  <c r="P63" i="14" s="1"/>
  <c r="D59" i="14"/>
  <c r="D58" i="14"/>
  <c r="H58" i="14" s="1"/>
  <c r="D57" i="14"/>
  <c r="H57" i="14" s="1"/>
  <c r="S57" i="14" s="1"/>
  <c r="D56" i="14"/>
  <c r="H56" i="14" s="1"/>
  <c r="S56" i="14" s="1"/>
  <c r="D54" i="14"/>
  <c r="H54" i="14" s="1"/>
  <c r="S54" i="14" s="1"/>
  <c r="AA54" i="14" s="1"/>
  <c r="D53" i="14"/>
  <c r="H53" i="14" s="1"/>
  <c r="S53" i="14" s="1"/>
  <c r="D52" i="14"/>
  <c r="H52" i="14" s="1"/>
  <c r="S52" i="14" s="1"/>
  <c r="AA52" i="14" s="1"/>
  <c r="D51" i="14"/>
  <c r="H51" i="14" s="1"/>
  <c r="D48" i="14"/>
  <c r="H48" i="14" s="1"/>
  <c r="D47" i="14"/>
  <c r="H47" i="14" s="1"/>
  <c r="T47" i="14" s="1"/>
  <c r="AA47" i="14" s="1"/>
  <c r="D46" i="14"/>
  <c r="H46" i="14" s="1"/>
  <c r="D45" i="14"/>
  <c r="H45" i="14" s="1"/>
  <c r="D44" i="14"/>
  <c r="H44" i="14" s="1"/>
  <c r="D43" i="14"/>
  <c r="H43" i="14" s="1"/>
  <c r="T43" i="14" s="1"/>
  <c r="AA43" i="14" s="1"/>
  <c r="D41" i="14"/>
  <c r="H41" i="14" s="1"/>
  <c r="D40" i="14"/>
  <c r="H40" i="14" s="1"/>
  <c r="T40" i="14" s="1"/>
  <c r="D39" i="14"/>
  <c r="H39" i="14" s="1"/>
  <c r="T39" i="14" s="1"/>
  <c r="AA39" i="14" s="1"/>
  <c r="D38" i="14"/>
  <c r="H38" i="14" s="1"/>
  <c r="D37" i="14"/>
  <c r="H37" i="14" s="1"/>
  <c r="D36" i="14"/>
  <c r="H36" i="14" s="1"/>
  <c r="D33" i="14"/>
  <c r="H33" i="14" s="1"/>
  <c r="S33" i="14" s="1"/>
  <c r="D32" i="14"/>
  <c r="H32" i="14" s="1"/>
  <c r="S32" i="14" s="1"/>
  <c r="D30" i="14"/>
  <c r="H30" i="14" s="1"/>
  <c r="S30" i="14" s="1"/>
  <c r="D29" i="14"/>
  <c r="H29" i="14" s="1"/>
  <c r="S29" i="14" s="1"/>
  <c r="AA29" i="14" s="1"/>
  <c r="D28" i="14"/>
  <c r="H28" i="14" s="1"/>
  <c r="S28" i="14" s="1"/>
  <c r="AA28" i="14" s="1"/>
  <c r="D27" i="14"/>
  <c r="H27" i="14" s="1"/>
  <c r="D26" i="14"/>
  <c r="H26" i="14" s="1"/>
  <c r="S26" i="14" s="1"/>
  <c r="D22" i="14"/>
  <c r="H22" i="14" s="1"/>
  <c r="AA22" i="14" s="1"/>
  <c r="D21" i="14"/>
  <c r="H21" i="14" s="1"/>
  <c r="AA21" i="14" s="1"/>
  <c r="D19" i="14"/>
  <c r="H19" i="14" s="1"/>
  <c r="AA19" i="14" s="1"/>
  <c r="D18" i="14"/>
  <c r="H18" i="14" s="1"/>
  <c r="AA18" i="14" s="1"/>
  <c r="D17" i="14"/>
  <c r="H17" i="14" s="1"/>
  <c r="AA17" i="14" s="1"/>
  <c r="D16" i="14"/>
  <c r="H16" i="14" s="1"/>
  <c r="AA16" i="14" s="1"/>
  <c r="D15" i="14"/>
  <c r="H15" i="14" s="1"/>
  <c r="AA15" i="14" s="1"/>
  <c r="D14" i="14"/>
  <c r="D13" i="14"/>
  <c r="H13" i="14" s="1"/>
  <c r="AA13" i="14" s="1"/>
  <c r="D12" i="14"/>
  <c r="H12" i="14" s="1"/>
  <c r="AA12" i="14" s="1"/>
  <c r="D10" i="14"/>
  <c r="H10" i="14" s="1"/>
  <c r="AA10" i="14" s="1"/>
  <c r="D9" i="14"/>
  <c r="H9" i="14" s="1"/>
  <c r="AA9" i="14" s="1"/>
  <c r="F265" i="14"/>
  <c r="F258" i="14"/>
  <c r="F251" i="14"/>
  <c r="H251" i="14" s="1"/>
  <c r="AA251" i="14" s="1"/>
  <c r="F245" i="14"/>
  <c r="H245" i="14" s="1"/>
  <c r="AA245" i="14" s="1"/>
  <c r="F291" i="14"/>
  <c r="H291" i="14" s="1"/>
  <c r="M291" i="14" s="1"/>
  <c r="AA291" i="14" s="1"/>
  <c r="F284" i="14"/>
  <c r="F277" i="14"/>
  <c r="F271" i="14"/>
  <c r="F200" i="14"/>
  <c r="F196" i="14"/>
  <c r="H271" i="14" l="1"/>
  <c r="M271" i="14" s="1"/>
  <c r="AA271" i="14" s="1"/>
  <c r="H196" i="14"/>
  <c r="T196" i="14" s="1"/>
  <c r="S24" i="14"/>
  <c r="AA24" i="14" s="1"/>
  <c r="H284" i="14"/>
  <c r="M284" i="14" s="1"/>
  <c r="AA55" i="14"/>
  <c r="S25" i="14"/>
  <c r="AA25" i="14" s="1"/>
  <c r="AA289" i="14"/>
  <c r="S31" i="14"/>
  <c r="AA31" i="14" s="1"/>
  <c r="H265" i="14"/>
  <c r="P265" i="14" s="1"/>
  <c r="AA265" i="14" s="1"/>
  <c r="H277" i="14"/>
  <c r="J277" i="14" s="1"/>
  <c r="AA277" i="14" s="1"/>
  <c r="T35" i="14"/>
  <c r="AA35" i="14" s="1"/>
  <c r="H200" i="14"/>
  <c r="T200" i="14" s="1"/>
  <c r="AA200" i="14" s="1"/>
  <c r="H258" i="14"/>
  <c r="P258" i="14" s="1"/>
  <c r="W322" i="14"/>
  <c r="R322" i="14"/>
  <c r="AA119" i="14"/>
  <c r="F182" i="14"/>
  <c r="H182" i="14" s="1"/>
  <c r="AA182" i="14" s="1"/>
  <c r="P209" i="14"/>
  <c r="AA209" i="14" s="1"/>
  <c r="AA165" i="14"/>
  <c r="M290" i="14"/>
  <c r="AA290" i="14" s="1"/>
  <c r="M320" i="14"/>
  <c r="AA320" i="14" s="1"/>
  <c r="M136" i="14"/>
  <c r="AA136" i="14" s="1"/>
  <c r="T44" i="14"/>
  <c r="AA44" i="14" s="1"/>
  <c r="P153" i="14"/>
  <c r="AA153" i="14" s="1"/>
  <c r="P267" i="14"/>
  <c r="AA267" i="14" s="1"/>
  <c r="AA65" i="14"/>
  <c r="AA257" i="14"/>
  <c r="AA73" i="14"/>
  <c r="AA292" i="14"/>
  <c r="AA33" i="14"/>
  <c r="D4" i="14"/>
  <c r="D322" i="14" s="1"/>
  <c r="AA295" i="14"/>
  <c r="AA56" i="14"/>
  <c r="AA247" i="14"/>
  <c r="S27" i="14"/>
  <c r="AA27" i="14" s="1"/>
  <c r="P145" i="14"/>
  <c r="AA145" i="14" s="1"/>
  <c r="AA179" i="14"/>
  <c r="V322" i="14"/>
  <c r="M273" i="14"/>
  <c r="AA273" i="14" s="1"/>
  <c r="O114" i="14"/>
  <c r="O322" i="14" s="1"/>
  <c r="P155" i="14"/>
  <c r="AA155" i="14" s="1"/>
  <c r="M227" i="14"/>
  <c r="AA227" i="14" s="1"/>
  <c r="P264" i="14"/>
  <c r="AA264" i="14" s="1"/>
  <c r="M274" i="14"/>
  <c r="AA274" i="14" s="1"/>
  <c r="P75" i="14"/>
  <c r="AA75" i="14" s="1"/>
  <c r="T36" i="14"/>
  <c r="AA36" i="14" s="1"/>
  <c r="T45" i="14"/>
  <c r="AA45" i="14" s="1"/>
  <c r="P76" i="14"/>
  <c r="AA76" i="14" s="1"/>
  <c r="P84" i="14"/>
  <c r="AA84" i="14" s="1"/>
  <c r="M109" i="14"/>
  <c r="AA109" i="14" s="1"/>
  <c r="S129" i="14"/>
  <c r="AA129" i="14" s="1"/>
  <c r="S58" i="14"/>
  <c r="P154" i="14"/>
  <c r="AA154" i="14" s="1"/>
  <c r="S51" i="14"/>
  <c r="AA51" i="14" s="1"/>
  <c r="AA63" i="14"/>
  <c r="H116" i="14"/>
  <c r="AA116" i="14" s="1"/>
  <c r="P147" i="14"/>
  <c r="AA147" i="14" s="1"/>
  <c r="AA188" i="14"/>
  <c r="S218" i="14"/>
  <c r="AA218" i="14" s="1"/>
  <c r="P256" i="14"/>
  <c r="AA256" i="14" s="1"/>
  <c r="T37" i="14"/>
  <c r="AA37" i="14" s="1"/>
  <c r="H232" i="14"/>
  <c r="I232" i="14" s="1"/>
  <c r="AA232" i="14" s="1"/>
  <c r="P89" i="14"/>
  <c r="AA89" i="14" s="1"/>
  <c r="P67" i="14"/>
  <c r="AA67" i="14" s="1"/>
  <c r="AA233" i="14"/>
  <c r="P72" i="14"/>
  <c r="AA72" i="14" s="1"/>
  <c r="P81" i="14"/>
  <c r="AA81" i="14" s="1"/>
  <c r="M287" i="14"/>
  <c r="AA287" i="14" s="1"/>
  <c r="P203" i="14"/>
  <c r="AA203" i="14" s="1"/>
  <c r="AA96" i="14"/>
  <c r="AA237" i="14"/>
  <c r="AA259" i="14"/>
  <c r="P93" i="14"/>
  <c r="AA93" i="14" s="1"/>
  <c r="I189" i="14"/>
  <c r="AA149" i="14"/>
  <c r="S212" i="14"/>
  <c r="AA212" i="14" s="1"/>
  <c r="P161" i="14"/>
  <c r="AA161" i="14" s="1"/>
  <c r="AA32" i="14"/>
  <c r="AA82" i="14"/>
  <c r="AA174" i="14"/>
  <c r="AA197" i="14"/>
  <c r="AA219" i="14"/>
  <c r="AA249" i="14"/>
  <c r="T41" i="14"/>
  <c r="AA41" i="14" s="1"/>
  <c r="T198" i="14"/>
  <c r="AA198" i="14" s="1"/>
  <c r="AA150" i="14"/>
  <c r="M172" i="14"/>
  <c r="AA300" i="14"/>
  <c r="AA64" i="14"/>
  <c r="AA83" i="14"/>
  <c r="AA220" i="14"/>
  <c r="AA250" i="14"/>
  <c r="AA266" i="14"/>
  <c r="P158" i="14"/>
  <c r="AA158" i="14" s="1"/>
  <c r="T199" i="14"/>
  <c r="AA199" i="14" s="1"/>
  <c r="AA88" i="14"/>
  <c r="AA255" i="14"/>
  <c r="P66" i="14"/>
  <c r="AA66" i="14" s="1"/>
  <c r="M298" i="14"/>
  <c r="AA298" i="14" s="1"/>
  <c r="AA156" i="14"/>
  <c r="M244" i="14"/>
  <c r="AA244" i="14" s="1"/>
  <c r="M316" i="14"/>
  <c r="AA316" i="14" s="1"/>
  <c r="AA141" i="14"/>
  <c r="P151" i="14"/>
  <c r="AA151" i="14" s="1"/>
  <c r="M173" i="14"/>
  <c r="AA173" i="14" s="1"/>
  <c r="S214" i="14"/>
  <c r="AA214" i="14" s="1"/>
  <c r="P261" i="14"/>
  <c r="AA261" i="14" s="1"/>
  <c r="P90" i="14"/>
  <c r="AA90" i="14" s="1"/>
  <c r="AA222" i="14"/>
  <c r="AA311" i="14"/>
  <c r="P80" i="14"/>
  <c r="AA80" i="14" s="1"/>
  <c r="AA79" i="14"/>
  <c r="H238" i="14"/>
  <c r="M238" i="14" s="1"/>
  <c r="AA238" i="14" s="1"/>
  <c r="AA26" i="14"/>
  <c r="P71" i="14"/>
  <c r="AA71" i="14" s="1"/>
  <c r="AA40" i="14"/>
  <c r="AA30" i="14"/>
  <c r="T46" i="14"/>
  <c r="AA46" i="14" s="1"/>
  <c r="AA57" i="14"/>
  <c r="AA142" i="14"/>
  <c r="P205" i="14"/>
  <c r="AA205" i="14" s="1"/>
  <c r="M270" i="14"/>
  <c r="AA270" i="14" s="1"/>
  <c r="E321" i="14"/>
  <c r="H321" i="14" s="1"/>
  <c r="P91" i="14"/>
  <c r="AA91" i="14" s="1"/>
  <c r="T195" i="14"/>
  <c r="AA195" i="14" s="1"/>
  <c r="AA53" i="14"/>
  <c r="AA268" i="14"/>
  <c r="T48" i="14"/>
  <c r="AA48" i="14" s="1"/>
  <c r="AA86" i="14"/>
  <c r="M169" i="14"/>
  <c r="AA169" i="14" s="1"/>
  <c r="P207" i="14"/>
  <c r="AA207" i="14" s="1"/>
  <c r="T38" i="14"/>
  <c r="AA38" i="14" s="1"/>
  <c r="AA111" i="14"/>
  <c r="P206" i="14"/>
  <c r="AA206" i="14" s="1"/>
  <c r="AA254" i="14"/>
  <c r="AA263" i="14"/>
  <c r="J282" i="14"/>
  <c r="AA282" i="14" s="1"/>
  <c r="AA92" i="14"/>
  <c r="AA106" i="14"/>
  <c r="P148" i="14"/>
  <c r="AA148" i="14" s="1"/>
  <c r="AA120" i="14"/>
  <c r="F146" i="14"/>
  <c r="H146" i="14" s="1"/>
  <c r="P146" i="14" s="1"/>
  <c r="AA146" i="14" s="1"/>
  <c r="F135" i="14"/>
  <c r="H135" i="14" s="1"/>
  <c r="AA135" i="14" s="1"/>
  <c r="F125" i="14"/>
  <c r="H125" i="14" s="1"/>
  <c r="AA125" i="14" s="1"/>
  <c r="F59" i="14"/>
  <c r="H59" i="14" s="1"/>
  <c r="S59" i="14" s="1"/>
  <c r="AA59" i="14" s="1"/>
  <c r="F42" i="14"/>
  <c r="H42" i="14" s="1"/>
  <c r="F14" i="14"/>
  <c r="H14" i="14" s="1"/>
  <c r="AA14" i="14" s="1"/>
  <c r="AA284" i="14" l="1"/>
  <c r="AA196" i="14"/>
  <c r="AA258" i="14"/>
  <c r="T42" i="14"/>
  <c r="AA42" i="14" s="1"/>
  <c r="AA114" i="14"/>
  <c r="I322" i="14"/>
  <c r="J322" i="14"/>
  <c r="AA58" i="14"/>
  <c r="AA189" i="14"/>
  <c r="AA172" i="14"/>
  <c r="E322" i="14"/>
  <c r="AA4" i="14"/>
  <c r="T322" i="14" l="1"/>
  <c r="F217" i="14" l="1"/>
  <c r="H217" i="14" s="1"/>
  <c r="S217" i="14" s="1"/>
  <c r="F184" i="14"/>
  <c r="H183" i="14"/>
  <c r="AA183" i="14" s="1"/>
  <c r="F177" i="14"/>
  <c r="H177" i="14" s="1"/>
  <c r="AA177" i="14" s="1"/>
  <c r="H175" i="14"/>
  <c r="AA175" i="14" s="1"/>
  <c r="F162" i="14"/>
  <c r="H162" i="14" s="1"/>
  <c r="P162" i="14" s="1"/>
  <c r="AA162" i="14" s="1"/>
  <c r="F152" i="14"/>
  <c r="H152" i="14" s="1"/>
  <c r="AA152" i="14" s="1"/>
  <c r="F317" i="14"/>
  <c r="H317" i="14" s="1"/>
  <c r="M317" i="14" s="1"/>
  <c r="AA317" i="14" s="1"/>
  <c r="F310" i="14"/>
  <c r="H310" i="14" s="1"/>
  <c r="AA310" i="14" s="1"/>
  <c r="F303" i="14"/>
  <c r="H303" i="14" s="1"/>
  <c r="Y303" i="14" s="1"/>
  <c r="F297" i="14"/>
  <c r="H297" i="14" s="1"/>
  <c r="M297" i="14" s="1"/>
  <c r="AA297" i="14" s="1"/>
  <c r="F239" i="14"/>
  <c r="H239" i="14" s="1"/>
  <c r="AA239" i="14" s="1"/>
  <c r="F234" i="14"/>
  <c r="H234" i="14" s="1"/>
  <c r="Z234" i="14" s="1"/>
  <c r="F228" i="14"/>
  <c r="H228" i="14" s="1"/>
  <c r="M228" i="14" s="1"/>
  <c r="F221" i="14"/>
  <c r="H221" i="14" s="1"/>
  <c r="S221" i="14" s="1"/>
  <c r="AA221" i="14" s="1"/>
  <c r="G322" i="14"/>
  <c r="F102" i="14"/>
  <c r="H102" i="14" s="1"/>
  <c r="AA102" i="14" s="1"/>
  <c r="F74" i="14"/>
  <c r="AA228" i="14" l="1"/>
  <c r="M322" i="14"/>
  <c r="AA303" i="14"/>
  <c r="Y322" i="14"/>
  <c r="AA234" i="14"/>
  <c r="Z322" i="14"/>
  <c r="H74" i="14"/>
  <c r="P74" i="14" s="1"/>
  <c r="F322" i="14"/>
  <c r="AA217" i="14"/>
  <c r="S322" i="14"/>
  <c r="H184" i="14"/>
  <c r="AA184" i="14" s="1"/>
  <c r="Y323" i="14" l="1"/>
  <c r="AA74" i="14"/>
  <c r="AA322" i="14" s="1"/>
  <c r="P322" i="14"/>
  <c r="Z323" i="14"/>
  <c r="N323" i="14"/>
  <c r="F323" i="14"/>
  <c r="U323" i="14" l="1"/>
  <c r="AA323" i="14"/>
  <c r="H322" i="14"/>
  <c r="AA324" i="14" l="1"/>
  <c r="C312" i="7" l="1"/>
</calcChain>
</file>

<file path=xl/sharedStrings.xml><?xml version="1.0" encoding="utf-8"?>
<sst xmlns="http://schemas.openxmlformats.org/spreadsheetml/2006/main" count="15826" uniqueCount="4161">
  <si>
    <t>Cuenta</t>
  </si>
  <si>
    <t>ACTIVO</t>
  </si>
  <si>
    <t>ACTIVO CORRIENTE</t>
  </si>
  <si>
    <t>ACTIVO NO CORRIENTE</t>
  </si>
  <si>
    <t>PASIVO</t>
  </si>
  <si>
    <t>PASIVO CORRIENTE</t>
  </si>
  <si>
    <t>CAPITAL</t>
  </si>
  <si>
    <t>RESERVAS</t>
  </si>
  <si>
    <t>RESULTADO DEL EJERCICIO</t>
  </si>
  <si>
    <t>Bancos</t>
  </si>
  <si>
    <t>TOTAL ACTIVO CORRIENTE</t>
  </si>
  <si>
    <t>PATRIMONIO NETO</t>
  </si>
  <si>
    <t>TOTAL ACTIVO NO CORRIENTE</t>
  </si>
  <si>
    <t>TOTAL ACTIVO</t>
  </si>
  <si>
    <t>Otros Pasivos</t>
  </si>
  <si>
    <t>TOTAL PASIVO CORRIENTE</t>
  </si>
  <si>
    <t>TOTAL PASIVO</t>
  </si>
  <si>
    <t>TOTAL PASIVO Y PATRIMONIO NETO</t>
  </si>
  <si>
    <t>Retenciones de Impuestos</t>
  </si>
  <si>
    <t xml:space="preserve">INGRESOS OPERATIVOS </t>
  </si>
  <si>
    <t>Ingresos por venta de cartera propia</t>
  </si>
  <si>
    <t>Ingresos por administración de cartera</t>
  </si>
  <si>
    <t>Ingresos por custodia de valores</t>
  </si>
  <si>
    <t xml:space="preserve">GASTOS OPERATIVOS </t>
  </si>
  <si>
    <t>Aranceles por negociación Bolsa de Valores</t>
  </si>
  <si>
    <t>Gastos por comisiones y servicios</t>
  </si>
  <si>
    <t>RESULTADO OPERATIVO BRUTO</t>
  </si>
  <si>
    <t xml:space="preserve">GASTOS DE COMERCIALIZACIÓN </t>
  </si>
  <si>
    <t>Publicidad y propaganda</t>
  </si>
  <si>
    <t>Otros gastos de comercialización</t>
  </si>
  <si>
    <t>Folletos e impresos</t>
  </si>
  <si>
    <t xml:space="preserve">GASTOS DE ADMINISTRACIÓN </t>
  </si>
  <si>
    <t>TOTAL</t>
  </si>
  <si>
    <t>Alquileres</t>
  </si>
  <si>
    <t>Seguros</t>
  </si>
  <si>
    <t>Mantenimiento</t>
  </si>
  <si>
    <t>Gastos generales</t>
  </si>
  <si>
    <t>Impuestos, tasas y contribuciones</t>
  </si>
  <si>
    <t>RESULTADO OPERATIVO NETO</t>
  </si>
  <si>
    <t>PERDIDA/UTILIDAD ANTES DE IMPUESTO</t>
  </si>
  <si>
    <t>Movimientos</t>
  </si>
  <si>
    <t>Resultado del ejercicio</t>
  </si>
  <si>
    <t>FLUJO DE EFECTIVO POR ACTIVIDADES OPERATIVAS</t>
  </si>
  <si>
    <t>Efectivo pagado a empleados</t>
  </si>
  <si>
    <t>Total de Efectivo de las actividades operativas antes del cambio en los activos de operaciones</t>
  </si>
  <si>
    <t>Pagos a Proveedores</t>
  </si>
  <si>
    <t>Efectivo neto de actividades de operación</t>
  </si>
  <si>
    <t>FLUJO DE EFECTIVO POR ACTIVIDADES DE INVERSIÓN</t>
  </si>
  <si>
    <t>Obligaciones por administracion de cartera</t>
  </si>
  <si>
    <t>FLUJO DE EFECTIVO POR ACTIVIDADES DE FINANCIAMIENTO</t>
  </si>
  <si>
    <t xml:space="preserve">Proveniente de préstamos y otras deudas </t>
  </si>
  <si>
    <t>Efectivo neto en actividades de financiamiento</t>
  </si>
  <si>
    <t>Aumento (o disminución) neto de efectivo y sus equivalentes</t>
  </si>
  <si>
    <t>Efectivo y su equivalente al comienzo del período</t>
  </si>
  <si>
    <t>Concepto</t>
  </si>
  <si>
    <t>Total</t>
  </si>
  <si>
    <t>Acción de la Bolsa de Valores</t>
  </si>
  <si>
    <t>Intereses pagados</t>
  </si>
  <si>
    <t>Impuesto a la Renta</t>
  </si>
  <si>
    <t>Documentos y cuentas por pagar</t>
  </si>
  <si>
    <t>Obligac. por Administración de Cartera</t>
  </si>
  <si>
    <t>Títulos de Renta Fija</t>
  </si>
  <si>
    <t>Impuesto a la Renta a Pagar</t>
  </si>
  <si>
    <t>IVA a Pagar</t>
  </si>
  <si>
    <t>Otros Activos</t>
  </si>
  <si>
    <t>TOTAL PASIVO NO CORRIENTE</t>
  </si>
  <si>
    <t>Presidente</t>
  </si>
  <si>
    <t>Comisiones por operaciones en rueda</t>
  </si>
  <si>
    <t>Comisiones por operaciones fuera de rueda</t>
  </si>
  <si>
    <t>Comisiones por contratos de colocación primaria de renta fija</t>
  </si>
  <si>
    <t>Comisiones por contratos de colocación primaria de acciones</t>
  </si>
  <si>
    <t>Comisiones por contratos de colocación primaria</t>
  </si>
  <si>
    <t>Por intermediación de acciones en rueda</t>
  </si>
  <si>
    <t>Por intermediación de renta fija en rueda</t>
  </si>
  <si>
    <t>Ingresos por asesoría financiera</t>
  </si>
  <si>
    <t>Ingresos por intereses y dividendos de cartera propia</t>
  </si>
  <si>
    <t>Ingresos por venta de cartera propia a personas y empresas relacionadas</t>
  </si>
  <si>
    <t>Servicios personales</t>
  </si>
  <si>
    <t>Previsión, amortización y depreciaciones</t>
  </si>
  <si>
    <t>Multas</t>
  </si>
  <si>
    <t>Intereses cobrados</t>
  </si>
  <si>
    <t>Suscripto</t>
  </si>
  <si>
    <t>A Integrar</t>
  </si>
  <si>
    <t>Integrado</t>
  </si>
  <si>
    <t>Legal</t>
  </si>
  <si>
    <t>Facultativa</t>
  </si>
  <si>
    <t>Revalúo</t>
  </si>
  <si>
    <t>RESULTADOS</t>
  </si>
  <si>
    <t>Acumulados</t>
  </si>
  <si>
    <t>Del Ejercicio</t>
  </si>
  <si>
    <t>Movimientos Subsecuentes</t>
  </si>
  <si>
    <t>Ingreso de efectivo por comisiones y otros</t>
  </si>
  <si>
    <t>(Aumento) Disminución en los activos de operación</t>
  </si>
  <si>
    <t>Fondos colocados a corto plazo</t>
  </si>
  <si>
    <t>Aumento (Disminución) en los pasivos operativos</t>
  </si>
  <si>
    <t>Efectivo neto de actividades de operación antes de impuestos</t>
  </si>
  <si>
    <t>Inversiones en otras empresas</t>
  </si>
  <si>
    <t>Inversiones temporarias</t>
  </si>
  <si>
    <t>Fondos con destino especial</t>
  </si>
  <si>
    <t>Adquisición de Acciones y Títulos de Deuda (Cartera Propia)</t>
  </si>
  <si>
    <t>Intereses percibidos</t>
  </si>
  <si>
    <t>Dividendos percibidos</t>
  </si>
  <si>
    <t>Efectivo neto (o usado) en actividades de inversión</t>
  </si>
  <si>
    <t>Aportes de Capital</t>
  </si>
  <si>
    <t>Dividendos Pagados</t>
  </si>
  <si>
    <t>INVERSIONES PERMANENTES</t>
  </si>
  <si>
    <t>Aportes y Retenciones a Pagar</t>
  </si>
  <si>
    <t>Otros Ingresos</t>
  </si>
  <si>
    <t>Capital Integrado</t>
  </si>
  <si>
    <t>Resultados Acumulados</t>
  </si>
  <si>
    <t>Resultado del Ejercicio</t>
  </si>
  <si>
    <t>Otros Ingresos Operativos</t>
  </si>
  <si>
    <t>Otros Egresos</t>
  </si>
  <si>
    <t>Generados por Activos</t>
  </si>
  <si>
    <t>Generados por Pasivos</t>
  </si>
  <si>
    <t>Intereses Pagados</t>
  </si>
  <si>
    <t xml:space="preserve">RESULTADO EXTRAORDINARIO </t>
  </si>
  <si>
    <t>Egresos extraordinarios</t>
  </si>
  <si>
    <t>AJUSTE DE RESULTADO DE EJERCICIOS ANTERIORES</t>
  </si>
  <si>
    <t>Ingresos</t>
  </si>
  <si>
    <t>Egresos</t>
  </si>
  <si>
    <t>5.e ) Inversiones</t>
  </si>
  <si>
    <t>INFORMACIÓN SOBRE EL DOCUMENTO Y EMISOR</t>
  </si>
  <si>
    <t>INVERSIONES TEMPORARIAS</t>
  </si>
  <si>
    <t>ACCIÓN</t>
  </si>
  <si>
    <t xml:space="preserve">Obligac. por Contratos de Underwriting </t>
  </si>
  <si>
    <t xml:space="preserve">Prestamos Financieros </t>
  </si>
  <si>
    <t xml:space="preserve">Créditos </t>
  </si>
  <si>
    <t xml:space="preserve">Ingresos por operaciones y servicios a personas relacionadas </t>
  </si>
  <si>
    <t>Disponibilidades</t>
  </si>
  <si>
    <t>ESTADO DE FLUJO DE EFECTIVO</t>
  </si>
  <si>
    <t>Acreedores varios</t>
  </si>
  <si>
    <t>Intereses a Devengar</t>
  </si>
  <si>
    <t xml:space="preserve"> </t>
  </si>
  <si>
    <t>Accionista</t>
  </si>
  <si>
    <t>2.2) Participación en otras empresas</t>
  </si>
  <si>
    <t>3.1) Bases para la preparación de los estados financieros</t>
  </si>
  <si>
    <t>b. Venta de títulos: Se reconoce como ingreso la diferencia de precio entre el valor de venta de un activo propio y el valor en libros a la fecha de transacción.</t>
  </si>
  <si>
    <t>5.a) Valuación en moneda extranjera</t>
  </si>
  <si>
    <t>5.b) Posición en moneda extranjera</t>
  </si>
  <si>
    <t>Detalle</t>
  </si>
  <si>
    <t>Clase</t>
  </si>
  <si>
    <t>Monto</t>
  </si>
  <si>
    <t>Otros pasivos</t>
  </si>
  <si>
    <t>5.c) Diferencia de cambio en moneda extranjera</t>
  </si>
  <si>
    <t>Ganancias por valuación de activos monetarios en moneda extranjera</t>
  </si>
  <si>
    <t>Ganancias por valuación de pasivos monetarios en moneda extranjera</t>
  </si>
  <si>
    <t>Total Ganancias por valuación en moneda extranjera</t>
  </si>
  <si>
    <t>Pérdidas por valuación de activos monetarios en moneda extranjera</t>
  </si>
  <si>
    <t>Pérdidas por valuación de pasivos monetarios en moneda extranjera</t>
  </si>
  <si>
    <t>Total Pérdidas por valuación en moneda extranjera</t>
  </si>
  <si>
    <t>5.d) Disponibilidades</t>
  </si>
  <si>
    <t>5.e.1 - Inversiones temporarias y permanentes</t>
  </si>
  <si>
    <t>Capital integrado</t>
  </si>
  <si>
    <t>INFORMACIÓN GENERAL DE LA ENTIDAD</t>
  </si>
  <si>
    <t>1. IDENTIFICACIÓN</t>
  </si>
  <si>
    <t>Nombre o Razón social</t>
  </si>
  <si>
    <t>Registro CNV</t>
  </si>
  <si>
    <t>Código Bolsa de Valores</t>
  </si>
  <si>
    <t>Dirección oficina principal</t>
  </si>
  <si>
    <t>Teléfono</t>
  </si>
  <si>
    <t>E-mail</t>
  </si>
  <si>
    <t>Sitio página Web</t>
  </si>
  <si>
    <t>Domicilio legal</t>
  </si>
  <si>
    <t>2. ANTECEDENTES DE CONSTITUCIÓN DE LA SOCIEDAD</t>
  </si>
  <si>
    <t>Escritura N° | Fecha</t>
  </si>
  <si>
    <t>Inscripción en el Registro Público</t>
  </si>
  <si>
    <t>Reforma de Estatutos</t>
  </si>
  <si>
    <t>3. ADMINISTRACIÓN</t>
  </si>
  <si>
    <t>CARGO</t>
  </si>
  <si>
    <t>NOMBRE Y APELLIDO</t>
  </si>
  <si>
    <t>Representante (s) Legal (es)</t>
  </si>
  <si>
    <t>Gerente General</t>
  </si>
  <si>
    <t>Oficial de Cumplimiento</t>
  </si>
  <si>
    <t>4. CAPITAL Y PROPIEDAD</t>
  </si>
  <si>
    <t>Capital emitido</t>
  </si>
  <si>
    <t>Capital suscripto</t>
  </si>
  <si>
    <t>Valor nominal de las acciones</t>
  </si>
  <si>
    <t>CAPITAL INTEGRADO</t>
  </si>
  <si>
    <t>N°</t>
  </si>
  <si>
    <t>Número de acciones</t>
  </si>
  <si>
    <t>Cantidad de acciones</t>
  </si>
  <si>
    <t>Voto</t>
  </si>
  <si>
    <t>% de Participación de capital integrado</t>
  </si>
  <si>
    <t>CAPITAL SUSCRIPTO</t>
  </si>
  <si>
    <t>% de Participación de capital suscripto</t>
  </si>
  <si>
    <t>6. PERSONAS VINCULADAS</t>
  </si>
  <si>
    <t>PERSONAS VINCULADAS</t>
  </si>
  <si>
    <t>Tipo de vínculo</t>
  </si>
  <si>
    <t>Revaluación de Acciones</t>
  </si>
  <si>
    <t>Saldo al inicio del ejercicio</t>
  </si>
  <si>
    <t>Integración de Capital</t>
  </si>
  <si>
    <t>ESTADO DE VARIACIÓN DEL PATRIMONIO NETO</t>
  </si>
  <si>
    <t>Las mejoras o adiciones son capitalizadas, mientras que los gastos de mantenimiento y/o reparaciones que no aumentan el valor de los bienes ni su vida útil, son imputados como gastos en el período en que se originan.</t>
  </si>
  <si>
    <t>NOTA 1. CONSIDERACIÓN DE LOS ESTADOS FINANCIEROS</t>
  </si>
  <si>
    <t>NOTA 2. INFORMACIÓN BÁSICA DE LA EMPRESA</t>
  </si>
  <si>
    <t>NOTA 3. PRINCIPALES POLÍTICAS Y PRÁCTICAS CONTABLES APLICADAS</t>
  </si>
  <si>
    <t>NOTA 4. CAMBIO DE POLÍTICAS Y PROCEDIMIENTOS DE CONTABILIDAD</t>
  </si>
  <si>
    <t>Deudas con terceros por operaciones de reporto</t>
  </si>
  <si>
    <t>Asignación del resultado acumulado</t>
  </si>
  <si>
    <t>a. Moneda extranjera</t>
  </si>
  <si>
    <t xml:space="preserve">La acción de la Bolsa de Valores se valúa a su valor de mercado, siendo éste el último precio de transacción. El incremento del valor de dicha inversión se acredita en el patrimonio neto y si se produjere la disminución del valor se reconoce en cuentas de resultados. </t>
  </si>
  <si>
    <t>Nota 5.d</t>
  </si>
  <si>
    <t>Tipo de Título</t>
  </si>
  <si>
    <t>Cantidad de Títulos</t>
  </si>
  <si>
    <t>Valor Nominal Unitario</t>
  </si>
  <si>
    <t>Capital</t>
  </si>
  <si>
    <t>Resultado</t>
  </si>
  <si>
    <t>Nota 5.e.1</t>
  </si>
  <si>
    <t>Aumentos</t>
  </si>
  <si>
    <t xml:space="preserve">Provisiones  </t>
  </si>
  <si>
    <t>Otros Activos Corrientes</t>
  </si>
  <si>
    <t>Inversiones Permanentes</t>
  </si>
  <si>
    <t>Acreedores por Intermediación</t>
  </si>
  <si>
    <t>Sobregiro en cuenta corriente</t>
  </si>
  <si>
    <t>Otros Pasivos Corrientes</t>
  </si>
  <si>
    <t>Ingresos por operaciones y servicios extrabursátiles</t>
  </si>
  <si>
    <t>Otros gastos operativos</t>
  </si>
  <si>
    <t>Otros Gastos de Administración</t>
  </si>
  <si>
    <t>OTROS INGRESOS Y EGRESOS</t>
  </si>
  <si>
    <t>RESULTADOS FINANCIEROS</t>
  </si>
  <si>
    <t>Ingresos extraordinarios</t>
  </si>
  <si>
    <t>IMPUESTO A LA RENTA</t>
  </si>
  <si>
    <t>Programas Informáticos</t>
  </si>
  <si>
    <t>Creditos</t>
  </si>
  <si>
    <t>Compra de propiedad, planta y equipo</t>
  </si>
  <si>
    <t>b. Inversiones</t>
  </si>
  <si>
    <t>Emisor</t>
  </si>
  <si>
    <t>Bolsa de Valores &amp; Productos de Asunción - BVPASA</t>
  </si>
  <si>
    <t>Otros Activos No Corrientes</t>
  </si>
  <si>
    <t>Gerente de Mesa de Dinero</t>
  </si>
  <si>
    <t>(-) Amortización Acumulada</t>
  </si>
  <si>
    <t>Cuentas a pagar a personas y empresas relacionadas</t>
  </si>
  <si>
    <t>a. Intereses sobre títulos y otros valores: Los ingresos generados durante el ejercicio son registrados conforme se devengan.</t>
  </si>
  <si>
    <t>Moneda
Extranjera
Clase</t>
  </si>
  <si>
    <t>Moneda
Extranjera
Monto</t>
  </si>
  <si>
    <t>TIPO DE CAMBIO COMPRADOR</t>
  </si>
  <si>
    <t>TIPO DE CAMBIO VENDEDOR</t>
  </si>
  <si>
    <t>Uso o Destino</t>
  </si>
  <si>
    <t>Cuenta Propia</t>
  </si>
  <si>
    <t>Patrimonio
Neto</t>
  </si>
  <si>
    <t>(GS)</t>
  </si>
  <si>
    <t>(USD)</t>
  </si>
  <si>
    <t>La composición del Patrimonio es el siguiente:</t>
  </si>
  <si>
    <t>Aportes no capitalizados</t>
  </si>
  <si>
    <t>Reservas</t>
  </si>
  <si>
    <t>Saldo al Inicio del Ejercicio G.</t>
  </si>
  <si>
    <t>Disminución</t>
  </si>
  <si>
    <t>Saldo al Cierre del Ejercicio G.</t>
  </si>
  <si>
    <t>ACCIONISTA</t>
  </si>
  <si>
    <t>Revaluación de Acciones - BVPASA</t>
  </si>
  <si>
    <t>% PARTICIPACIÓN</t>
  </si>
  <si>
    <t>Diferencias de cambio - neto</t>
  </si>
  <si>
    <t>Bienes de Uso - Neto</t>
  </si>
  <si>
    <t>ATLAS CASA DE BOLSA SOCIEDAD ANÓNIMA</t>
  </si>
  <si>
    <t>ATLAS CASA DE BOLSA S.A.</t>
  </si>
  <si>
    <t>Atlas Casa de Bolsa S.A.</t>
  </si>
  <si>
    <t>Avda. Mariscal López casi Dr. Francisco Morra, Edificio Mariscal Center, piso 6. Asunción – Paraguay</t>
  </si>
  <si>
    <t>info@atlasinversiones.com.py</t>
  </si>
  <si>
    <t>(021) 217 5005</t>
  </si>
  <si>
    <t>N° 25 | 13 de abril de 2023</t>
  </si>
  <si>
    <t>No aplicable</t>
  </si>
  <si>
    <t>Matrícula N° 41.173, Serie Comercial, Folio N° 1 de fecha 03 de mayo de 2023</t>
  </si>
  <si>
    <t>Gustavo Adolfo Rivas Masi</t>
  </si>
  <si>
    <t>Vicepresidente Primero</t>
  </si>
  <si>
    <t>Santiago Llano Cavina</t>
  </si>
  <si>
    <t>Vicepresidente Segundo</t>
  </si>
  <si>
    <t>Director Titular</t>
  </si>
  <si>
    <t>Síndico Titular</t>
  </si>
  <si>
    <t>César Eduardo Coll Rodríguez</t>
  </si>
  <si>
    <t>Síndico Suplente</t>
  </si>
  <si>
    <t>Carlos Arístides Sosa Acosta</t>
  </si>
  <si>
    <t>Sub-Gerente General</t>
  </si>
  <si>
    <t>Pedro Pascual Di Natale Torres</t>
  </si>
  <si>
    <t>Auditora Interna</t>
  </si>
  <si>
    <t>Andrea Leticia Núñez Garcete</t>
  </si>
  <si>
    <t>Mario Moisés Paredes Gómez</t>
  </si>
  <si>
    <t>Banco Atlas S.A.</t>
  </si>
  <si>
    <t>1 al 4.950</t>
  </si>
  <si>
    <t>Ordinaria</t>
  </si>
  <si>
    <t>Simple</t>
  </si>
  <si>
    <t>Graciela Julia Pappalardo de Zuccolillo</t>
  </si>
  <si>
    <t>49.501 al 49.550</t>
  </si>
  <si>
    <t>1 al 49.500</t>
  </si>
  <si>
    <t>49.501 al 50.000</t>
  </si>
  <si>
    <t>Sociedad Vinculada</t>
  </si>
  <si>
    <t>Atlas A.F.P.I.S.A.</t>
  </si>
  <si>
    <t>Marìa Adelaida Zuccolillo Pappalardo</t>
  </si>
  <si>
    <t>Jorge Mendelzon Libster</t>
  </si>
  <si>
    <t>Miguel Angel Zaldivar Silvera</t>
  </si>
  <si>
    <t>Natalia Maria Zuccolillo Pappalardo</t>
  </si>
  <si>
    <t>Andrea Maria Zuccolillo Pappalardo</t>
  </si>
  <si>
    <t>(*) IDENTIFICACIÓN DE LOS ACCIONISTAS - BANCO ATLAS S.A.</t>
  </si>
  <si>
    <t>c. Bienes de uso:</t>
  </si>
  <si>
    <t xml:space="preserve">Los Bienes de uso se reconocen a su costo de adquisición y la medición posterior de los mismos se presentan neta de depreciaciones acumuladas y, en caso de corresponder, de deterioro. </t>
  </si>
  <si>
    <t>Balance General y Estado de Resultados Analítico</t>
  </si>
  <si>
    <t>DISPONIBILIDADES</t>
  </si>
  <si>
    <t>BANCOS</t>
  </si>
  <si>
    <t>Bancos - Cuentas Administrativas</t>
  </si>
  <si>
    <t>TITULOS DE RENTA FIJA EN CARTERA</t>
  </si>
  <si>
    <t>Titulos emitidos por el Sector Financiero</t>
  </si>
  <si>
    <t>CDA Gs.</t>
  </si>
  <si>
    <t>Bonos Financieros Gs.</t>
  </si>
  <si>
    <t>Intereses Devengados a Cobrar s/ Renta Fija</t>
  </si>
  <si>
    <t>Intereses a Cobrar  s/ Renta Fija</t>
  </si>
  <si>
    <t>Int. a Cobrar - Bonos Financieros (Gs)</t>
  </si>
  <si>
    <t>Int. a Cobrar - CDA (Gs)</t>
  </si>
  <si>
    <t>Intereses a Devengar s/ Renta Fija</t>
  </si>
  <si>
    <t>(-) Int. a Devengar - Bonos Financieros (Gs)</t>
  </si>
  <si>
    <t>(-) Int. a Devengar - CDA (Gs)</t>
  </si>
  <si>
    <t>Colocación de Valores en el mercado secundario</t>
  </si>
  <si>
    <t>Prima por Diferencia de Precio (+)</t>
  </si>
  <si>
    <t>Prima por Diferencia de Precio (-)</t>
  </si>
  <si>
    <t>Dif. de Precio (-) CDA Gs.</t>
  </si>
  <si>
    <t>OPERACIONES DE REPORTO</t>
  </si>
  <si>
    <t>Inversiones Propias sujetas a Reporto</t>
  </si>
  <si>
    <t>Titulos entregados en Reporto</t>
  </si>
  <si>
    <t>Bonos Corporativos (Gs) en Reporto</t>
  </si>
  <si>
    <t>CDA (USD) en Reporto</t>
  </si>
  <si>
    <t>Intereses de Titulos en Reporto</t>
  </si>
  <si>
    <t>Int. a Cobrar - Bonos Corporativos Gs - En Repo</t>
  </si>
  <si>
    <t>Int. a Devengar - Bonos Corporativos Gs en Repo</t>
  </si>
  <si>
    <t>Int. a Cobrar - CDA USD En Repo</t>
  </si>
  <si>
    <t>Int. a Devengar - CDA USD en Repo</t>
  </si>
  <si>
    <t>Diferencia de Precio Titulos en Reporto</t>
  </si>
  <si>
    <t>Dif. de Precio (+) Bonos Corporativos Gs. En Repo</t>
  </si>
  <si>
    <t>Dif. de Precio (-) Bonos Corporativos Gs. En Repo</t>
  </si>
  <si>
    <t>Dif. de Precio (-) CDA USD en Repo</t>
  </si>
  <si>
    <t>CRÉDITOS</t>
  </si>
  <si>
    <t>Créditos Fiscales</t>
  </si>
  <si>
    <t>Impuesto al Valor Agregado</t>
  </si>
  <si>
    <t>IVA Crédito Fiscal 10%</t>
  </si>
  <si>
    <t>OTROS ACTIVOS CORRIENTES</t>
  </si>
  <si>
    <t>Gastos Pagados por Adelantado</t>
  </si>
  <si>
    <t>Seguros Pagados por Adelantado</t>
  </si>
  <si>
    <t>Cauciones</t>
  </si>
  <si>
    <t>Accion de la Bolsa de Valores</t>
  </si>
  <si>
    <t>BIENES DE USO</t>
  </si>
  <si>
    <t>Bienes de Uso Propios</t>
  </si>
  <si>
    <t>ACTIVOS INTANGIBLES Y CARGOS DIFERIDOS</t>
  </si>
  <si>
    <t>DEUDAS VIGENTES</t>
  </si>
  <si>
    <t>Cuentas a Pagar a Personas y Empresas relacionadas</t>
  </si>
  <si>
    <t>Documentos y Cuentas a Pagar</t>
  </si>
  <si>
    <t>Proveedores de Bienes y/o Servicios M/L</t>
  </si>
  <si>
    <t>OBLIGACIONES FINANCIERAS A CORTO PLAZO</t>
  </si>
  <si>
    <t>Operaciones de Reverse Reporto</t>
  </si>
  <si>
    <t>Prima a Pagar - REPO</t>
  </si>
  <si>
    <t>Prima a pagar - REPO Bonos Corporativos (Gs)</t>
  </si>
  <si>
    <t>Prima a pagar - REPO CDA (USD)</t>
  </si>
  <si>
    <t>Prima a devengar - REPO</t>
  </si>
  <si>
    <t>Prima a devengar - REPO Bonos Corporativos (Gs)</t>
  </si>
  <si>
    <t>Prima a devengar - CDA (USD)</t>
  </si>
  <si>
    <t>Acreedores por titulos de renta fija en Reporto</t>
  </si>
  <si>
    <t>Acreedores Titulos Renta Fija en Repo (Gs)</t>
  </si>
  <si>
    <t>Acreedores Titulos Renta Fija en Repo (USD)</t>
  </si>
  <si>
    <t>OBLIGACIONES SOCIALES Y FISCALES</t>
  </si>
  <si>
    <t>Sueldos y Cargas Sociales</t>
  </si>
  <si>
    <t>Aguinaldos por Pagar</t>
  </si>
  <si>
    <t>Otras Provisiones</t>
  </si>
  <si>
    <t>Fondo de Garantia a Pagar M/L</t>
  </si>
  <si>
    <t>Fondo de Garantia a Pagar M/E</t>
  </si>
  <si>
    <t>Obligaciones Fiscales</t>
  </si>
  <si>
    <t>CAPITAL SOCIAL</t>
  </si>
  <si>
    <t>Capital Suscripto</t>
  </si>
  <si>
    <t>Capital a Integrar</t>
  </si>
  <si>
    <t>INGRESOS</t>
  </si>
  <si>
    <t>INGRESOS OPERATIVOS</t>
  </si>
  <si>
    <t>Comisiones por Operaciones Bursatiles</t>
  </si>
  <si>
    <t>Por intermediacion de Renta Fija GS - Bursátil</t>
  </si>
  <si>
    <t>Ingresos y rentas de cartera propia</t>
  </si>
  <si>
    <t>Intereses devengados - Bonos Financieros (Gs)</t>
  </si>
  <si>
    <t>Intereses devengados - CDA (Gs)</t>
  </si>
  <si>
    <t>Intereses devengados - CDA (USD)</t>
  </si>
  <si>
    <t>Intereses devengados - Bonos Corporativos (Gs)</t>
  </si>
  <si>
    <t>Intereses Devengados Titulos en Reporto</t>
  </si>
  <si>
    <t>Diferencia de Precio en compraventa de Titulos Valores</t>
  </si>
  <si>
    <t>Utilidad en compraventa de titulos valores</t>
  </si>
  <si>
    <t>Utilidad - Bonos Financieros (USD)</t>
  </si>
  <si>
    <t>Utilidad - CDA (Gs)</t>
  </si>
  <si>
    <t>Utilidad - CDA (USD)</t>
  </si>
  <si>
    <t>Utilidad - Bonos Corporativos (Gs)</t>
  </si>
  <si>
    <t>Utilidad - CDA (Gs) Vinculadas</t>
  </si>
  <si>
    <t>Utilidad - CDA (USD) Vinculadas</t>
  </si>
  <si>
    <t>Utilidad - Letra de Regulación Monetaria</t>
  </si>
  <si>
    <t>OTROS INGRESOS OPERATIVOS</t>
  </si>
  <si>
    <t>Aranceles - BVPASA Gs</t>
  </si>
  <si>
    <t>Fondo de Garantia - BVPASA Gs</t>
  </si>
  <si>
    <t>INGRESOS FINANCIEROS</t>
  </si>
  <si>
    <t>Intereses bancarios cobrados</t>
  </si>
  <si>
    <t>Ganancia por diferencia de cambio cuentas activas</t>
  </si>
  <si>
    <t>Ganancia por diferencia de cambio cuentas Pasivas</t>
  </si>
  <si>
    <t>OTROS INGRESOS NO OPERATIVOS</t>
  </si>
  <si>
    <t>Ingresos por ajustes y redondeos</t>
  </si>
  <si>
    <t>EGRESOS</t>
  </si>
  <si>
    <t>EGRESOS OPERATIVOS</t>
  </si>
  <si>
    <t>GASTOS DE OPERACIÓN</t>
  </si>
  <si>
    <t>Comisiones y Gastos Bursatiles</t>
  </si>
  <si>
    <t>Comisiones por Operaciones</t>
  </si>
  <si>
    <t>Aranceles por negociacion Bolsa de Valores</t>
  </si>
  <si>
    <t>Aranceles pagados - BVPASA (GS)</t>
  </si>
  <si>
    <t>Aranceles pagados - BVPASA (USD)</t>
  </si>
  <si>
    <t>Fondo de Garantía</t>
  </si>
  <si>
    <t>Fondo de Garantía (Gs)</t>
  </si>
  <si>
    <t>Fondo de Garantía (USD)</t>
  </si>
  <si>
    <t>Por Diferencia de Precio (-) de Titulos Valores</t>
  </si>
  <si>
    <t>Primas por Valor de compra futura (Repo)</t>
  </si>
  <si>
    <t>Prima Repo - CDA (USD)</t>
  </si>
  <si>
    <t>Prima Repo - Bonos Corporativos (Gs)</t>
  </si>
  <si>
    <t>Perdida por compraventa de titulos valores</t>
  </si>
  <si>
    <t>Perdida - Bonos Financieros (Gs)</t>
  </si>
  <si>
    <t>Perdida - CDA (Gs)</t>
  </si>
  <si>
    <t>Perdida - CDA (USD)</t>
  </si>
  <si>
    <t>Perdida - Bonos Corporativos (Gs)</t>
  </si>
  <si>
    <t>Otros Gastos Operativos</t>
  </si>
  <si>
    <t>Canon Anual - Seprelad</t>
  </si>
  <si>
    <t>Aranceles - CNV</t>
  </si>
  <si>
    <t>GASTOS DE COMERCIALIZACIÓN</t>
  </si>
  <si>
    <t>Comisiones Comerciales</t>
  </si>
  <si>
    <t>GASTOS DE ADMINISTRACION</t>
  </si>
  <si>
    <t>Remuneraciones y Cargas Sociales</t>
  </si>
  <si>
    <t>Sueldos y Jornales</t>
  </si>
  <si>
    <t>Aguinaldos</t>
  </si>
  <si>
    <t>Aporte Patronal IPS 16,5%</t>
  </si>
  <si>
    <t>Seguros Privados al Personal</t>
  </si>
  <si>
    <t>Colación - Empleados</t>
  </si>
  <si>
    <t>Honorarios Profesionales</t>
  </si>
  <si>
    <t>Honorarios de Escribania</t>
  </si>
  <si>
    <t>Servicios de Impresión</t>
  </si>
  <si>
    <t>Seguros Pagados</t>
  </si>
  <si>
    <t>Patentes y Tasas Municipales</t>
  </si>
  <si>
    <t>Gastos Generales</t>
  </si>
  <si>
    <t>Papeleria,utiles e Impresos</t>
  </si>
  <si>
    <t>Demostraciones y Agasajos</t>
  </si>
  <si>
    <t>Gastos de Refrigerios</t>
  </si>
  <si>
    <t>Otros Gastos Administrativos</t>
  </si>
  <si>
    <t>EGRESOS FINANCIEROS</t>
  </si>
  <si>
    <t>Intereses y Gastos de Sobregiros - Personas y empresas relacionadas (USD)</t>
  </si>
  <si>
    <t>Gastos Bancarios - Personas y Empresas Relacionadas (Gs)</t>
  </si>
  <si>
    <t>Gastos Bancarios - Personas y Empresas Relacionadas (USD)</t>
  </si>
  <si>
    <t>Perdida por Diferencia de Cambio</t>
  </si>
  <si>
    <t>Perdida por Diferencia de cambio cuentas activas</t>
  </si>
  <si>
    <t>Perdida por Diferencia de cambio cuentas pasivas</t>
  </si>
  <si>
    <t>EGRESOS FISCALES</t>
  </si>
  <si>
    <t>IVA Costo</t>
  </si>
  <si>
    <t>Recargos y Multas</t>
  </si>
  <si>
    <t>EGRESOS NO OPERATIVOS</t>
  </si>
  <si>
    <t>Egresos por ajustes y redondeos</t>
  </si>
  <si>
    <t>Títulos de Renta Fija en Reporto</t>
  </si>
  <si>
    <t xml:space="preserve">Por intermediación de acciones fuera de rueda </t>
  </si>
  <si>
    <t xml:space="preserve">Por intermediación de renta fija fuera de rueda  </t>
  </si>
  <si>
    <t xml:space="preserve">Diferencias de cambio - neto </t>
  </si>
  <si>
    <t>CUENTAS</t>
  </si>
  <si>
    <t>BALANCE Y RESULTADOS</t>
  </si>
  <si>
    <t>ELIMINACIONES</t>
  </si>
  <si>
    <t>VARIACIÓN</t>
  </si>
  <si>
    <t>ACTIVIDADES DE OPERACIONES</t>
  </si>
  <si>
    <t>ACTIVIDADES DE INVERSIÓN</t>
  </si>
  <si>
    <t>ACTIVIDADES DE FINANCIAMIENTO</t>
  </si>
  <si>
    <t>DIFERENCIA DE CAMBIO</t>
  </si>
  <si>
    <t>DEBITOS</t>
  </si>
  <si>
    <t>DEBITOS (CRÉDITOS)</t>
  </si>
  <si>
    <t>Efectivo Pagado a Empleados</t>
  </si>
  <si>
    <t>Efectivo generado por otras actividades</t>
  </si>
  <si>
    <t>Fondos colocados a Corto Plazo</t>
  </si>
  <si>
    <t>Inversiones Temporarias</t>
  </si>
  <si>
    <t xml:space="preserve">Adquisicion de Acciones y titulos de Deudas y otros titulos de </t>
  </si>
  <si>
    <t>Aporte de Capital</t>
  </si>
  <si>
    <t>Provenientes de Prestamos y otras Deudas</t>
  </si>
  <si>
    <t xml:space="preserve">Dividendos Pagados </t>
  </si>
  <si>
    <t>Ganancia por Diferencia de Cambio</t>
  </si>
  <si>
    <t>Resultado Del Ejercicio</t>
  </si>
  <si>
    <t>Totales</t>
  </si>
  <si>
    <t>Ingreso en efectivo por comisiones  y otros</t>
  </si>
  <si>
    <t>Compra Propiedad, Planta y Equipo</t>
  </si>
  <si>
    <t>ACTIVOS Y PASIVOS EN MONEDA EXTRANJERA</t>
  </si>
  <si>
    <t>USD</t>
  </si>
  <si>
    <t>Deudas con Terceros por Reporto</t>
  </si>
  <si>
    <t>POSICIÓN NETA</t>
  </si>
  <si>
    <t>-</t>
  </si>
  <si>
    <t>BANCO CONTINENTAL S.A.E.C.A.</t>
  </si>
  <si>
    <t>BANCO FAMILIAR S.A.E.C.A.</t>
  </si>
  <si>
    <t>CDA</t>
  </si>
  <si>
    <t>Titulos en Cartera Propia</t>
  </si>
  <si>
    <t>AGENCIA FINANCIERA DE DESARROLLO</t>
  </si>
  <si>
    <t>Bonos Financieros</t>
  </si>
  <si>
    <t>Bonos Corporativos</t>
  </si>
  <si>
    <t>Cuentas</t>
  </si>
  <si>
    <t>Valor de Costo</t>
  </si>
  <si>
    <t>Valor Contable</t>
  </si>
  <si>
    <t>Valor de Cotización</t>
  </si>
  <si>
    <t>INVERSIONES CORRIENTES</t>
  </si>
  <si>
    <t>INVERSIONES NO CORRIENTES</t>
  </si>
  <si>
    <t>5.f) Créditos</t>
  </si>
  <si>
    <t>Corto Plazo</t>
  </si>
  <si>
    <t>Largo Plazo</t>
  </si>
  <si>
    <t>5.g) Bienes de Uso</t>
  </si>
  <si>
    <t>Valores al inicio del ejercicio</t>
  </si>
  <si>
    <t>Altas</t>
  </si>
  <si>
    <t>Bajas</t>
  </si>
  <si>
    <t>Valores al cierre del ejercicio</t>
  </si>
  <si>
    <t>VALORES DE ORIGEN</t>
  </si>
  <si>
    <t>Acumuladas al inicio del ejercicio</t>
  </si>
  <si>
    <t>Acumuladas al cierre</t>
  </si>
  <si>
    <t>Neto Resultante</t>
  </si>
  <si>
    <t>DEPRECIACIONES</t>
  </si>
  <si>
    <t>Saldo Inicial</t>
  </si>
  <si>
    <t>Amortizaciones</t>
  </si>
  <si>
    <t>Saldo Neto Final</t>
  </si>
  <si>
    <t>5.i) Otros Activos Corrientes y No Corrientes</t>
  </si>
  <si>
    <t>5.j) Documentos y cuentas por pagar</t>
  </si>
  <si>
    <t>Nota 5.j.1</t>
  </si>
  <si>
    <t>Nota 5.i</t>
  </si>
  <si>
    <t>Nota 5.h</t>
  </si>
  <si>
    <t>Nota 5.g</t>
  </si>
  <si>
    <t>Nombre</t>
  </si>
  <si>
    <t>Relacion</t>
  </si>
  <si>
    <t>Tipo de Operación</t>
  </si>
  <si>
    <t>TOTALES</t>
  </si>
  <si>
    <t>Disponibilidad en Cuentas Bancarias</t>
  </si>
  <si>
    <t>Total Ingresos</t>
  </si>
  <si>
    <t>Total Egresos</t>
  </si>
  <si>
    <t>Persona o empresa relacionada</t>
  </si>
  <si>
    <t>Intereses por Sobregiros</t>
  </si>
  <si>
    <t>Capitalización de intereses - Caja de Ahorro</t>
  </si>
  <si>
    <t>5.p) Patrimonio</t>
  </si>
  <si>
    <t>5.q) Ingresos Operativos</t>
  </si>
  <si>
    <t>5.r) Otros Gastos operativos, de comercialización y de administración</t>
  </si>
  <si>
    <t>Otros Gastos de Comercialización</t>
  </si>
  <si>
    <t>5.s) Resultados Financieros</t>
  </si>
  <si>
    <t>Interes Cobrados - Caja de ahorro</t>
  </si>
  <si>
    <t>Intereses por Sobregiro</t>
  </si>
  <si>
    <r>
      <t>5. AUDITOR EXTERNO INDEPENDIENTE</t>
    </r>
    <r>
      <rPr>
        <sz val="10"/>
        <color rgb="FF000000"/>
        <rFont val="Arial Nova"/>
        <family val="2"/>
      </rPr>
      <t xml:space="preserve"> </t>
    </r>
  </si>
  <si>
    <r>
      <t xml:space="preserve">5.2) Número de Inscripción en el Registro de la CNV: </t>
    </r>
    <r>
      <rPr>
        <sz val="10"/>
        <color rgb="FF000000"/>
        <rFont val="Arial Nova"/>
        <family val="2"/>
      </rPr>
      <t>AE 028</t>
    </r>
  </si>
  <si>
    <r>
      <t>(*) Sociedad controlante:</t>
    </r>
    <r>
      <rPr>
        <sz val="10"/>
        <color theme="1"/>
        <rFont val="Arial Nova"/>
        <family val="2"/>
      </rPr>
      <t xml:space="preserve"> Banco Atlas S.A.</t>
    </r>
  </si>
  <si>
    <r>
      <t>Domicilio legal:</t>
    </r>
    <r>
      <rPr>
        <sz val="10"/>
        <color theme="1"/>
        <rFont val="Arial Nova"/>
        <family val="2"/>
      </rPr>
      <t xml:space="preserve"> Quesada esq. Tte. Zotti – Atlas Center Piso 7. Villa Morra - Asunción</t>
    </r>
    <r>
      <rPr>
        <b/>
        <sz val="10"/>
        <color theme="1"/>
        <rFont val="Arial Nova"/>
        <family val="2"/>
      </rPr>
      <t>.</t>
    </r>
  </si>
  <si>
    <r>
      <t>Participación</t>
    </r>
    <r>
      <rPr>
        <sz val="10"/>
        <color theme="1"/>
        <rFont val="Arial Nova"/>
        <family val="2"/>
      </rPr>
      <t>: 99,00% de participación en el capital y en votos.</t>
    </r>
  </si>
  <si>
    <r>
      <t>Actividad principal:</t>
    </r>
    <r>
      <rPr>
        <sz val="10"/>
        <color theme="1"/>
        <rFont val="Arial Nova"/>
        <family val="2"/>
      </rPr>
      <t xml:space="preserve"> Institución Financiera</t>
    </r>
    <r>
      <rPr>
        <b/>
        <sz val="10"/>
        <color theme="1"/>
        <rFont val="Arial Nova"/>
        <family val="2"/>
      </rPr>
      <t>.</t>
    </r>
  </si>
  <si>
    <t>www.atlasinversiones.com.py</t>
  </si>
  <si>
    <t>DIRECTORIO</t>
  </si>
  <si>
    <t>PLANA EJECUTIVA</t>
  </si>
  <si>
    <t>del 13/04/2023 al 31/12/2023</t>
  </si>
  <si>
    <t>Bancos - Cuentas Clientes</t>
  </si>
  <si>
    <t>Banco Atlas GS - Cuenta Clientes</t>
  </si>
  <si>
    <t>Banco Atlas USD - Cuenta Clientes</t>
  </si>
  <si>
    <t>Bancos - Cuentas Propias</t>
  </si>
  <si>
    <t>Banco Atlas Gs - Cuenta Operativa</t>
  </si>
  <si>
    <t>Banco Atlas USD - Cuenta Operativa</t>
  </si>
  <si>
    <t>Bancop Gs - Cuenta Propia</t>
  </si>
  <si>
    <t>Banco Continental Gs - 01-00211393-08</t>
  </si>
  <si>
    <t>Banco Continental USD N° 01-00659343-07</t>
  </si>
  <si>
    <t>Banco Itaú Gs N° 42001167/4</t>
  </si>
  <si>
    <t>Banco Itaú USD N° 41000184/8</t>
  </si>
  <si>
    <t>Banco GNB Gs N° 13223213001</t>
  </si>
  <si>
    <t>Banco Atlas GS - Cuenta Adm.</t>
  </si>
  <si>
    <t>Banco Atlas USD - Cuenta Adm.</t>
  </si>
  <si>
    <t>Bonos Financieros USD</t>
  </si>
  <si>
    <t>Bonos Subordinados Gs.</t>
  </si>
  <si>
    <t>CDA (USD)</t>
  </si>
  <si>
    <t>Titulos emitidos por el Sector Privado</t>
  </si>
  <si>
    <t>Bonos Corporativos Gs.</t>
  </si>
  <si>
    <t>BBCP</t>
  </si>
  <si>
    <t>Int. a Cobrar - Bonos Financieros (USD)</t>
  </si>
  <si>
    <t>Int. a Cobrar - Bonos Subordinados (Gs)</t>
  </si>
  <si>
    <t>Int. a Cobrar - CDA (USD)</t>
  </si>
  <si>
    <t>Int. a Cobrar - Bonos Corporativos (Gs)</t>
  </si>
  <si>
    <t>(-) Int. a Devengar - Bonos Financieros (USD)</t>
  </si>
  <si>
    <t>(-) Int. a Devengar - Bonos Subordinados (Gs)</t>
  </si>
  <si>
    <t>(-) Int. a Devengar - CDA (USD)</t>
  </si>
  <si>
    <t>(-) Int. a Devengar - Bonos Corporativos Gs.</t>
  </si>
  <si>
    <t>Dif. de Precio (+) Bonos Corporativos Gs.</t>
  </si>
  <si>
    <t>Dif. de Precio (+) CDA Gs.</t>
  </si>
  <si>
    <t>Dif. de Precio (+) CDA USD</t>
  </si>
  <si>
    <t>Dif. de Precio (+) BBCP Gs.</t>
  </si>
  <si>
    <t>Dif. de Precio (-) Bonos Corporativos Gs.</t>
  </si>
  <si>
    <t>Dif. de Precio (-) Bonos Financieros USD</t>
  </si>
  <si>
    <t>Dif. de Precio (-) Bonos Subordinados Gs.</t>
  </si>
  <si>
    <t>Bonos Financieros Gs. En Reporto</t>
  </si>
  <si>
    <t>CDA (Gs.) en Reporto</t>
  </si>
  <si>
    <t>Bonos Corporativos (USD) en Reporto</t>
  </si>
  <si>
    <t>Bonos Financieros (USD) en Reporto</t>
  </si>
  <si>
    <t>Bonos Subordinados (USD) en Reporto</t>
  </si>
  <si>
    <t>Int. a Cobrar - Bonos Financieros (Gs) en Reporto</t>
  </si>
  <si>
    <t>Int. a Devengar - Bonos Financieros (Gs) en Reporto</t>
  </si>
  <si>
    <t>Int. a Cobrar CDA (Gs) en Reporto</t>
  </si>
  <si>
    <t>Int. a Devengar CDA (Gs) en Reporto</t>
  </si>
  <si>
    <t>Int. a Cobrar - Bonos Corporativos (USD) en Reporto</t>
  </si>
  <si>
    <t>Int. a Devengar - Bonos Corporativos (USD) en Reporto</t>
  </si>
  <si>
    <t>Int. a Cobrar - Bonos Financieros (USD) en Reporto</t>
  </si>
  <si>
    <t>Int. a Devengar - Bonos Financieros (USD) en Reporto</t>
  </si>
  <si>
    <t>Int. a Cobrar - Bonos Subordinados (USD) en Reporto</t>
  </si>
  <si>
    <t>Int. a Devengar - Bonos Subordinados (USD) en Reporto</t>
  </si>
  <si>
    <t>Dif. de Precio (-) Bonos Financieros Gs en Repo</t>
  </si>
  <si>
    <t>Dif. de Precio (-) CDA Gs en Reporto</t>
  </si>
  <si>
    <t>Dif. de Precio (+) CDA Gs en Reporto</t>
  </si>
  <si>
    <t>Dif. de Precio (-) Bonos Financieros (USD) en Reporto</t>
  </si>
  <si>
    <t>Dif. de Precio (+) CDA USD en Reporto</t>
  </si>
  <si>
    <t>Dif. de Precio (+) Bonos Subordinados (USD) en Reporto</t>
  </si>
  <si>
    <t>Inversiones recibidas por Reporto</t>
  </si>
  <si>
    <t>CDA Gs recibidos en Reporto</t>
  </si>
  <si>
    <t>Prima a Cobrar - CDA Gs recibidos en Reporto</t>
  </si>
  <si>
    <t>Prima a Devengar - CDA Gs recibidos en Reporto</t>
  </si>
  <si>
    <t xml:space="preserve">Comisiones por intermediacion a cobrar </t>
  </si>
  <si>
    <t>Comisiones por intermediacion a cobrar - Gs</t>
  </si>
  <si>
    <t>Comisiones por intermediacion a cobrar - USD</t>
  </si>
  <si>
    <t>Retención IVA</t>
  </si>
  <si>
    <t>Suscripciones Pagadas por Adelantado</t>
  </si>
  <si>
    <t>CRÉDITOS A LARGO PLAZO</t>
  </si>
  <si>
    <t>Activo por Impuesto Diferido</t>
  </si>
  <si>
    <t>Muebles y Equipos de Oficina</t>
  </si>
  <si>
    <t>Equipos de Informática</t>
  </si>
  <si>
    <t>Sistema Contable</t>
  </si>
  <si>
    <t>Operaciones a Liquidar</t>
  </si>
  <si>
    <t>Operaciones a Liquidar M/L</t>
  </si>
  <si>
    <t>Operaciones a Liquidar USD</t>
  </si>
  <si>
    <t>Operaciones a Liquidar Gs - OTC</t>
  </si>
  <si>
    <t>Operaciones a Liquidar M/E</t>
  </si>
  <si>
    <t>Cupones Cobrados de Clientes</t>
  </si>
  <si>
    <t>Cupones Cobrados de Clientes (Gs)</t>
  </si>
  <si>
    <t>Cuentas a Pagar a Personas y Empresas relacionadas (Gs)</t>
  </si>
  <si>
    <t>Sobregiro en Cuenta Corriente</t>
  </si>
  <si>
    <t>Banco Atlas - Cuenta Administrativa Gs.</t>
  </si>
  <si>
    <t>Banco Atlas - Cuenta Administrativa USD.</t>
  </si>
  <si>
    <t>Prima a pagar - REPO CDA (Gs)</t>
  </si>
  <si>
    <t>Prima a Pagar - Repo Bonos Financieros (Gs)</t>
  </si>
  <si>
    <t>Prima a Pagar - Repo Bonos Corporativos (USD)</t>
  </si>
  <si>
    <t>Prima a Pagar - REPO Bonos Financieros (USD)</t>
  </si>
  <si>
    <t>Prima a Pagar - REPO Bonos Subordinados (USD)</t>
  </si>
  <si>
    <t>Prima a devengar - REPO CDA (Gs)</t>
  </si>
  <si>
    <t>Prima a devengar - Repo Bonos Financieros (Gs)</t>
  </si>
  <si>
    <t>Prima a devengar - Repo Bonos Corporativos (USD)</t>
  </si>
  <si>
    <t>Prima a Devengar - REPO Bonos Financieros (USD)</t>
  </si>
  <si>
    <t>Prima a Devengar - REPO Bonos Subordinados (USD)</t>
  </si>
  <si>
    <t>Seguro Médico a Pagar (Privado)</t>
  </si>
  <si>
    <t>Retencion IVA a Pagar</t>
  </si>
  <si>
    <t>Retencion RENTA a Pagar</t>
  </si>
  <si>
    <t>Auditoria Externa a Pagar</t>
  </si>
  <si>
    <t>Por intermediacion de Renta Fija USD - Bursátil</t>
  </si>
  <si>
    <t>Comisiones por Operaciones Extrabursatiles</t>
  </si>
  <si>
    <t>Por intermediacion de Renta Fija USD - Extrabursatil</t>
  </si>
  <si>
    <t>Comisiones por Contratos de Colocacion Primaria</t>
  </si>
  <si>
    <t>Por Contratos de Colocacion Primaria Renta Fija Gs</t>
  </si>
  <si>
    <t>Intereses devengados - Bonos Financieros (USD)</t>
  </si>
  <si>
    <t>Intereses devengados - Bonos Subordinados (Gs)</t>
  </si>
  <si>
    <t>Intereses devengados - CDA (USD) VINCULADAS</t>
  </si>
  <si>
    <t>Int. Devengados - Bonos Financieros (USD) en Reporto</t>
  </si>
  <si>
    <t>Int. Devengados - Bonos Corporativos USD en Reporto</t>
  </si>
  <si>
    <t>Int. Devengados - Bonos Financieros (Gs) en Reporto</t>
  </si>
  <si>
    <t>Int. Devengados CDA Gs en Reporto</t>
  </si>
  <si>
    <t>Int. Devengados - Bonos Subordinados USD en Reporto</t>
  </si>
  <si>
    <t>Utilidad - Bonos Financieros (GS)</t>
  </si>
  <si>
    <t>Utilidad - Bonos Subordinados (USD)</t>
  </si>
  <si>
    <t>Utilidad - Bonos Corporativos (USD)</t>
  </si>
  <si>
    <t>Utilidad - BBCP (Gs)</t>
  </si>
  <si>
    <t>Utilidad - BBCP (Gs) VINCULADAS</t>
  </si>
  <si>
    <t>Primas por valor de compra futura (repo)</t>
  </si>
  <si>
    <t>Prima Cobrada - CDA Gs</t>
  </si>
  <si>
    <t>Aranceles - BVPASA USD</t>
  </si>
  <si>
    <t>Fondo de Garantia - BVPASA USD</t>
  </si>
  <si>
    <t>Ingresos Extraordinarios</t>
  </si>
  <si>
    <t>Ingreso por Impuesto Diferido</t>
  </si>
  <si>
    <t>Prima Repo - CDA (Gs)</t>
  </si>
  <si>
    <t>Prima Repo - Bonos Financieros (Gs)</t>
  </si>
  <si>
    <t>Prima Repo - Bonos Subordinados (USD)</t>
  </si>
  <si>
    <t>Prima Repo - Bonos Corporativos (USD)</t>
  </si>
  <si>
    <t>Prima Repo - Bonos Financieros (USD)</t>
  </si>
  <si>
    <t>Perdida - Bonos Financieros (USD)</t>
  </si>
  <si>
    <t>Perdida - Bonos Subordinados (Gs)</t>
  </si>
  <si>
    <t>Perdida - Bonos Corporativos (USD)</t>
  </si>
  <si>
    <t>Perdida - BBCP (Gs)</t>
  </si>
  <si>
    <t>Gastos de publicidad y marketing</t>
  </si>
  <si>
    <t>Capacitación y Entrenamiento</t>
  </si>
  <si>
    <t>Auditoria Externa</t>
  </si>
  <si>
    <t>Soporte en Informática</t>
  </si>
  <si>
    <t>Servicios Administrativos - Operativos - Vinculados</t>
  </si>
  <si>
    <t>Cuotas y Suscripciones</t>
  </si>
  <si>
    <t>Gastos de Informes</t>
  </si>
  <si>
    <t>Mantenimiento Software</t>
  </si>
  <si>
    <t>Gastos de Constitución / Preoperativos</t>
  </si>
  <si>
    <t>Intereses y Gastos de Sobregiros - Personas y empresas relacionadas (Gs.)</t>
  </si>
  <si>
    <t>Gastos Bancarios - No Vinculados (Gs)</t>
  </si>
  <si>
    <t>Gastos Bancarios - No Vinculados (USD)</t>
  </si>
  <si>
    <t>Custodia de Valores</t>
  </si>
  <si>
    <t>Retención Renta</t>
  </si>
  <si>
    <t>Gastos No Deducibles</t>
  </si>
  <si>
    <t xml:space="preserve">P / EEFF </t>
  </si>
  <si>
    <t>Total al 31/12/2023</t>
  </si>
  <si>
    <t>b.1)  Titulos de deudas:</t>
  </si>
  <si>
    <t>b.2) Acción de la Bolsa de Valores y Productos de Asunción S.A. (BVPASA)</t>
  </si>
  <si>
    <t>d. Activos intangibles:</t>
  </si>
  <si>
    <t>3.3) Política de constitución de previsiones</t>
  </si>
  <si>
    <t>3.4) Política de depreciaciones y amortizaciones</t>
  </si>
  <si>
    <t>3.5) Política de reconocimiento de ingresos</t>
  </si>
  <si>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de 60 meses.</t>
  </si>
  <si>
    <t>Tipo de bien</t>
  </si>
  <si>
    <t>Años de vida útil estimada</t>
  </si>
  <si>
    <t>Valor residual</t>
  </si>
  <si>
    <t xml:space="preserve"> b)  Cargos diferidos y Activos Intangibles:  Las amortizaciones son computadas a partir del año siguiente de incorporación y se calculan por el método de línea recta considerando una vida útil de 60 meses. 									</t>
  </si>
  <si>
    <t>M/E</t>
  </si>
  <si>
    <t>Certificados de Depósito de Ahorro</t>
  </si>
  <si>
    <t>Intereses a Cobrar</t>
  </si>
  <si>
    <t>Diferencia de Precio</t>
  </si>
  <si>
    <t>Costo histórico</t>
  </si>
  <si>
    <t>Total Activo Corriente</t>
  </si>
  <si>
    <t>Sobregiros</t>
  </si>
  <si>
    <t>Total Pasivo Corriente</t>
  </si>
  <si>
    <t>P/ NOTA 5.b</t>
  </si>
  <si>
    <t>Cuenta Clientes</t>
  </si>
  <si>
    <t>BANCO ATLAS S.A.</t>
  </si>
  <si>
    <t>SUDAMERIS BANK S.A.E.C.A.</t>
  </si>
  <si>
    <t>Bonos Subordinados</t>
  </si>
  <si>
    <t>TU FINANCIERA S.A.E.C.A.</t>
  </si>
  <si>
    <t>FINANCIERA FIC S.A.E.C.A.</t>
  </si>
  <si>
    <t>BANCO RIO S.A.E.C.A.</t>
  </si>
  <si>
    <t>Bolsa de Valores &amp; Productos de Asunción (BVPASA)</t>
  </si>
  <si>
    <t>Nota 5.f</t>
  </si>
  <si>
    <t>Muebles y Equipos</t>
  </si>
  <si>
    <t>Equipos de informática</t>
  </si>
  <si>
    <t>Activo Intangibles</t>
  </si>
  <si>
    <t>5.h) Activos Intangibles</t>
  </si>
  <si>
    <t>Software Contable</t>
  </si>
  <si>
    <t>5.j.2) Acreedores Varios</t>
  </si>
  <si>
    <t>5.j.1) Acreedores por intermediación</t>
  </si>
  <si>
    <t>Nota 5.j.2</t>
  </si>
  <si>
    <t>Operaciones a Liquidar - M/E</t>
  </si>
  <si>
    <t>Operaciones a Liquidar - M/L</t>
  </si>
  <si>
    <t>Cupones Cobrados de Clientes - M/L</t>
  </si>
  <si>
    <t>5.k) Prestamos Financieros</t>
  </si>
  <si>
    <t>5.l) Cuentas a pagar a personas y empresas relacionadas</t>
  </si>
  <si>
    <t>Relación</t>
  </si>
  <si>
    <t>Antigüedad de la Deuda</t>
  </si>
  <si>
    <t>Vencimiento</t>
  </si>
  <si>
    <t>Vinculada</t>
  </si>
  <si>
    <t>Servicios Administrativos / Operativos</t>
  </si>
  <si>
    <t>3 días</t>
  </si>
  <si>
    <t>Servicios Administrativos</t>
  </si>
  <si>
    <t>Servicio Cumplimiento Normativo</t>
  </si>
  <si>
    <t>Recupero de Gastos</t>
  </si>
  <si>
    <t>Nota 5.l</t>
  </si>
  <si>
    <t>5.m) Otros Pasivos Corrientes y No Corrientes</t>
  </si>
  <si>
    <t>5.n) Saldos y Transacciones con personas y empresas relacionadas</t>
  </si>
  <si>
    <t>Nota 5.m</t>
  </si>
  <si>
    <t>Inversiones en Cartera Propia</t>
  </si>
  <si>
    <t>Provisión Doble Aguinaldo</t>
  </si>
  <si>
    <t>A la fecha de los presentes estados financieros, existen deudas por sobregiros en cuenta corriente con sociedades vinculadas, los mismos han sido clasificados dentro de cuentas a pagar a personas y empresas relacionadas. Ver Nota 5.l</t>
  </si>
  <si>
    <t>Salarios y otras remuneraciones (*)</t>
  </si>
  <si>
    <t>5.o) Resultados con personas y empresas relacionadas.</t>
  </si>
  <si>
    <t>Aranceles Bolsa de Valores</t>
  </si>
  <si>
    <t>Comisiones y Gastos Bancarios</t>
  </si>
  <si>
    <t>Servicio de Custodia de Valores</t>
  </si>
  <si>
    <t>Prima por operaciones de Reporto</t>
  </si>
  <si>
    <t>Servicios Administrativos / Cumplimiento Normativo</t>
  </si>
  <si>
    <t>Personas Vinculadas</t>
  </si>
  <si>
    <t>(*) De acuerdo con el contrato celebrado entre Atlas Casa de Bolsa S.A. y Atlas A.F.P.I.S.A.; el mismo cubre los salarios de personas relacionadas indicadas en la plana ejecutiva.</t>
  </si>
  <si>
    <t>Saldo
Cierre 2023
(GS)</t>
  </si>
  <si>
    <t>Cambio
Cierre
Ejercicio 2023</t>
  </si>
  <si>
    <t>A continuación, se detalla la composición:</t>
  </si>
  <si>
    <t>A continuación, se detalla la composición de las principales cuentas que conforman este rubro:</t>
  </si>
  <si>
    <t>PASIVO NO CORRIENTE</t>
  </si>
  <si>
    <t>5.e.2 - Titulos de Renta Fija en Reporto</t>
  </si>
  <si>
    <t>Inversiones propias sujetas a reporto</t>
  </si>
  <si>
    <t>Total Deuda a terceros por operaciones de reporto (Acreedores) - Pasivo</t>
  </si>
  <si>
    <t>Operaciones de reporto - Neto</t>
  </si>
  <si>
    <t>Operaciones de reporto</t>
  </si>
  <si>
    <t>Inversiones recibidas en reporto</t>
  </si>
  <si>
    <t>Intereses por cobrar por inversiones recibidas a reporto</t>
  </si>
  <si>
    <t>(-) Intereses a pagar por operaciones de reporto</t>
  </si>
  <si>
    <t>(-) Deuda con terceros por operaciones de reporto</t>
  </si>
  <si>
    <t>Total Inversiones sujetas a reporto (Deudores) - Activo</t>
  </si>
  <si>
    <t>Nota 5.e.2</t>
  </si>
  <si>
    <t>5.q.1) Otros ingresos operativos</t>
  </si>
  <si>
    <t>Nota 5.q.1</t>
  </si>
  <si>
    <t>Nota 5.r</t>
  </si>
  <si>
    <t>Revalúo del ejercicio</t>
  </si>
  <si>
    <t>Beatriz Pamela Sanabria Giménez</t>
  </si>
  <si>
    <t>Ecuación Patrimonial</t>
  </si>
  <si>
    <t/>
  </si>
  <si>
    <t>FECHA:</t>
  </si>
  <si>
    <t>Activo</t>
  </si>
  <si>
    <t>HORA:</t>
  </si>
  <si>
    <t>Pasivo</t>
  </si>
  <si>
    <t>BALANCE CONTABLE M/E</t>
  </si>
  <si>
    <t>Patrimonio Neto</t>
  </si>
  <si>
    <t>Parámetros:</t>
  </si>
  <si>
    <t>Fecha</t>
  </si>
  <si>
    <t>2024-12-31</t>
  </si>
  <si>
    <t>OK</t>
  </si>
  <si>
    <t>RUBRO</t>
  </si>
  <si>
    <t>DESCRIPCION</t>
  </si>
  <si>
    <t>MON</t>
  </si>
  <si>
    <t>SALDO ACTUAL</t>
  </si>
  <si>
    <t>SALDO USD</t>
  </si>
  <si>
    <t>SALDO ACTUAL GS</t>
  </si>
  <si>
    <t>31/12/2024</t>
  </si>
  <si>
    <t>Pérdida del periodo</t>
  </si>
  <si>
    <t>GS</t>
  </si>
  <si>
    <t>ok</t>
  </si>
  <si>
    <t>Bancos Cta. Cte.</t>
  </si>
  <si>
    <t>Bancos Cta. Cte. Operaciones por cuenta propia</t>
  </si>
  <si>
    <t>Banco Rio Cta. Cte. GS N° 08-144040-03</t>
  </si>
  <si>
    <t>Banco Familiar Cta. Cte. USD N° 9794643</t>
  </si>
  <si>
    <t>Banco Familiar Cta. Cte. GS N° 9794423</t>
  </si>
  <si>
    <t>Bancop Cta. Cte USD N° 0410287440</t>
  </si>
  <si>
    <t>Zeta Banco Cta. Cte. USD N° 0114101170</t>
  </si>
  <si>
    <t>Interfisa Banco Cta. Cte. USD N° 241051700</t>
  </si>
  <si>
    <t>Interfisa Banco Cta. Cte. GS N° 249051699</t>
  </si>
  <si>
    <t>Bancos Cta. Ahorro</t>
  </si>
  <si>
    <t>Banco Atlas Caja Ahorro USD N° 1432252 - Cuenta Propia</t>
  </si>
  <si>
    <t>Bancos Atlas Caja Ahorro Gs. N° 1432251 - Cuenta Propia</t>
  </si>
  <si>
    <t>Banco Continental USD N° 01-00659343-07 - Cuenta Propia</t>
  </si>
  <si>
    <t>Banco Continental Gs N° 01-00211393-08 - Cuenta Propia</t>
  </si>
  <si>
    <t>Banco Itaú USD N° 41000184/8 - Cuenta Propia</t>
  </si>
  <si>
    <t>Banco Itaú Gs N° 42001167/4 - Cuenta Propia</t>
  </si>
  <si>
    <t>Banco GNB USD N° 13223213/002 - Cuenta Propia</t>
  </si>
  <si>
    <t>Banco GNB Gs N° 13223213/001 - Cuenta Propia</t>
  </si>
  <si>
    <t>Bancop Gs N° 310151864 - Cuenta Propia</t>
  </si>
  <si>
    <t>Banco Río Caja de Ahorro USD N° 08-00172670-07</t>
  </si>
  <si>
    <t>Banco Río Caja de Ahorro Gs N° 08-00717870-09</t>
  </si>
  <si>
    <t>Banco Solar Caja de Ahorro USD N° 0194858</t>
  </si>
  <si>
    <t>Banco Solar Caja de Ahorro Gs N° 0194859</t>
  </si>
  <si>
    <t>BNF Caja Ahorro N° 065-00-6520142</t>
  </si>
  <si>
    <t>BNF Caja Ahorro N° 065-00-6514640</t>
  </si>
  <si>
    <t>Otras instituciones financieras</t>
  </si>
  <si>
    <t>Entidades financieras</t>
  </si>
  <si>
    <t>Tu Financiera Caja de Ahorro GS N° 24324852</t>
  </si>
  <si>
    <t>INVERSIONES</t>
  </si>
  <si>
    <t>Inversiones en Títulos de Renta Fija</t>
  </si>
  <si>
    <t xml:space="preserve">Inversiones en Títulos de Renta Fija emitidos en el pais </t>
  </si>
  <si>
    <t xml:space="preserve">CDA </t>
  </si>
  <si>
    <t>CDA  USD</t>
  </si>
  <si>
    <t>CDA  GS</t>
  </si>
  <si>
    <t xml:space="preserve">Bonos Subordinados </t>
  </si>
  <si>
    <t>Bonos Subordinados  USD</t>
  </si>
  <si>
    <t>Bonos Subordinados  GS</t>
  </si>
  <si>
    <t xml:space="preserve">Bonos Corporativos </t>
  </si>
  <si>
    <t>Bonos Corporativos  GS</t>
  </si>
  <si>
    <t xml:space="preserve">Bonos Financieros </t>
  </si>
  <si>
    <t>Bonos Financieros  GS</t>
  </si>
  <si>
    <t>Inversiones en Títulos de Renta Fija  emitidos en el pais en Repo</t>
  </si>
  <si>
    <t>CDA  Repo</t>
  </si>
  <si>
    <t>CDA  Repo USD</t>
  </si>
  <si>
    <t>CDA  Repo GS</t>
  </si>
  <si>
    <t>Bonos Subordinados  Repo</t>
  </si>
  <si>
    <t>Bonos Subordinados  Repo USD</t>
  </si>
  <si>
    <t>Bonos Subordinados  Repo GS</t>
  </si>
  <si>
    <t>Bonos Corporativos  Repo</t>
  </si>
  <si>
    <t>Bonos Corporativos  Repo USD</t>
  </si>
  <si>
    <t>Bonos Corporativos  Repo GS</t>
  </si>
  <si>
    <t>Bonos Financieros  Repo</t>
  </si>
  <si>
    <t>Bonos Financieros  Repo USD</t>
  </si>
  <si>
    <t>Bonos Financieros  Repo GS</t>
  </si>
  <si>
    <t>Bonos del tesoro  Repo</t>
  </si>
  <si>
    <t>Bonos del tesoro  Repo GS</t>
  </si>
  <si>
    <t>Inversiones Diferencial de Precios en Instrumentos de Renta Fija emitidos en el pais</t>
  </si>
  <si>
    <t>Diferencial de Precio Positivo no Amortizado - CDA</t>
  </si>
  <si>
    <t>Diferencial de Precio Positivo no Amortizado - CDA USD</t>
  </si>
  <si>
    <t>Diferencial de Precio Positivo no Amortizado - CDA GS</t>
  </si>
  <si>
    <t>Diferencial de Precio Positivo no Amortizado - CDA en Repo</t>
  </si>
  <si>
    <t>Diferencial de Precio Positivo no Amortizado - CDA en Repo USD</t>
  </si>
  <si>
    <t>Diferencial de Precio Positivo no Amortizado - CDA en Repo GS</t>
  </si>
  <si>
    <t>Diferencial de Precio Positivo no Amortizado - Bonos Subordinados</t>
  </si>
  <si>
    <t>Diferencial de Precio Positivo no Amortizado - Bonos Subordinados USD</t>
  </si>
  <si>
    <t>Diferencial de Precio Positivo no Amortizado - Bonos Subordinados GS</t>
  </si>
  <si>
    <t>Diferencial de Precio Positivo no Amortizado - Bonos Subordinados en Repo</t>
  </si>
  <si>
    <t>Diferencial de Precio Positivo no Amortizado - Bonos Subordinados en Repo USD</t>
  </si>
  <si>
    <t>Diferencial de Precio Positivo no Amortizado - Bonos Subordinados en Repo GS</t>
  </si>
  <si>
    <t>Diferencial de Precio Positivo no Amortizado - Bonos Corporativos</t>
  </si>
  <si>
    <t>Diferencial de Precio Positivo no Amortizado - Bonos Corporativos USD</t>
  </si>
  <si>
    <t>Diferencial de Precio Positivo no Amortizado - Bonos Corporativos GS</t>
  </si>
  <si>
    <t>Diferencial de Precio Positivo no Amortizado - Bonos Corporativos en Repo</t>
  </si>
  <si>
    <t>Diferencial de Precio Positivo no Amortizado - Bonos Corporativos en Repo GS</t>
  </si>
  <si>
    <t>Diferencial de Precio Positivo no Amortizado - Bonos Financieros</t>
  </si>
  <si>
    <t>Diferencial de Precio Positivo no Amortizado - Bonos Financieros USD</t>
  </si>
  <si>
    <t>Diferencial de Precio Positivo no Amortizado - Bonos Financieros GS</t>
  </si>
  <si>
    <t>Diferencial de Precio Positivo no Amortizado - Bonos Financieros en Repo</t>
  </si>
  <si>
    <t>Diferencial de Precio Positivo no Amortizado - Bonos Financieros en Repo USD</t>
  </si>
  <si>
    <t>Diferencial de Precio Positivo no Amortizado - Bonos Financieros en Repo GS</t>
  </si>
  <si>
    <t>Diferencial de Precio Positivo no Amortizado - Bonos del Tesoro</t>
  </si>
  <si>
    <t>Diferencial de Precio Positivo no Amortizado - Bonos del Tesoro GS</t>
  </si>
  <si>
    <t>Diferencial de Precio Positivo no Amortizado - Bonos del Tesoro en Repo</t>
  </si>
  <si>
    <t>Diferencial de Precio Positivo no Amortizado - Bonos del Tesoro en Repo GS</t>
  </si>
  <si>
    <t>Inversiones en Títulos de Renta Variable</t>
  </si>
  <si>
    <t>Inversiones en Títulos de Renta Variable - Acción de la Bolsa de Valores</t>
  </si>
  <si>
    <t xml:space="preserve">Acción de la  Bolsa de Valores BVPASA </t>
  </si>
  <si>
    <t>Acción de la  Bolsa de Valores BVPASA  GS</t>
  </si>
  <si>
    <t>CUENTAS POR COBRAR</t>
  </si>
  <si>
    <t>Deudores por servicios prestados</t>
  </si>
  <si>
    <t>Deudores por servicios de intermediación</t>
  </si>
  <si>
    <t>Deudores por servicios de intermediación bursátil  Renta Fija</t>
  </si>
  <si>
    <t>Deudores por servicios de intermediación bursátil  Renta Fija GS</t>
  </si>
  <si>
    <t>Deudores por otros servicios prestados Partes Vinculadas</t>
  </si>
  <si>
    <t>Otras cuentas a cobrar Partes Vinculadas</t>
  </si>
  <si>
    <t>Otras cuentas a cobrar Partes Vinculadas USD</t>
  </si>
  <si>
    <t>Otras cuentas a cobrar Partes Vinculadas GS</t>
  </si>
  <si>
    <t>Deudores por Negociación Títulos Valores de cartera propia</t>
  </si>
  <si>
    <t>Deudores por venta de instrumentos de cartera propia</t>
  </si>
  <si>
    <t>Deudores por venta de instrumentos de cartera propia USD</t>
  </si>
  <si>
    <t>Deudores por venta de instrumentos de cartera propia GS</t>
  </si>
  <si>
    <t>Créditos</t>
  </si>
  <si>
    <t>Anticipos</t>
  </si>
  <si>
    <t xml:space="preserve">Anticipos a Proveedores </t>
  </si>
  <si>
    <t>Anticipos a Proveedores  GS</t>
  </si>
  <si>
    <t>Anticipos a Rendir</t>
  </si>
  <si>
    <t>Anticipos a Rendir USD</t>
  </si>
  <si>
    <t>Créditos por impuestos corrientes</t>
  </si>
  <si>
    <t>Créditos por impuestos</t>
  </si>
  <si>
    <t>Activo por Impuesto Diferido GS</t>
  </si>
  <si>
    <t>Pagos no aplicados</t>
  </si>
  <si>
    <t>Pagos no aplicados GS</t>
  </si>
  <si>
    <t>Retenciones de Renta GS</t>
  </si>
  <si>
    <t>Gastos pagados por adelantado</t>
  </si>
  <si>
    <t>Gastos a devengar</t>
  </si>
  <si>
    <t>Seguros a vencer/ Garantía de Constitución Casa de bolsa</t>
  </si>
  <si>
    <t>Seguros a vencer/ Garantía de Constitución Casa de bolsa GS</t>
  </si>
  <si>
    <t>Intereses a Cobrar Títulos de Renta Fija en  Repo</t>
  </si>
  <si>
    <t xml:space="preserve">Intereses a cobrar  CDA en  Repo </t>
  </si>
  <si>
    <t>Intereses a cobrar  CDA en  Repo  USD</t>
  </si>
  <si>
    <t>Intereses a cobrar  CDA en  Repo  GS</t>
  </si>
  <si>
    <t>Intereses a cobrar  Bonos Subordinados en Repo</t>
  </si>
  <si>
    <t>Intereses a cobrar  Bonos Subordinados en Repo USD</t>
  </si>
  <si>
    <t>Intereses a cobrar  Bonos Subordinados en Repo GS</t>
  </si>
  <si>
    <t>Intereses a cobrar  Bonos Corporativos en Repo</t>
  </si>
  <si>
    <t>Intereses a cobrar  Bonos Corporativos en Repo USD</t>
  </si>
  <si>
    <t>Intereses a cobrar  Bonos Corporativos en Repo GS</t>
  </si>
  <si>
    <t xml:space="preserve">Intereses a cobrar  Bonos del Tesoro en Repo </t>
  </si>
  <si>
    <t>Intereses a cobrar  Bonos del Tesoro en Repo  GS</t>
  </si>
  <si>
    <t>Intereses a cobrar Bonos Financieros en Repo</t>
  </si>
  <si>
    <t>Intereses a cobrar Bonos Financieros en Repo USD</t>
  </si>
  <si>
    <t>Intereses a cobrar Bonos Financieros en Repo GS</t>
  </si>
  <si>
    <t xml:space="preserve">(-) Intereses a devengar  CDA en Repo </t>
  </si>
  <si>
    <t>(-) Intereses a devengar  CDA en Repo  USD</t>
  </si>
  <si>
    <t>(-) Intereses a devengar  CDA en Repo  GS</t>
  </si>
  <si>
    <t>(-) Intereses a devengar Bonos Subordinados en Repo</t>
  </si>
  <si>
    <t>(-) Intereses a devengar Bonos Subordinados en Repo USD</t>
  </si>
  <si>
    <t>(-) Intereses a devengar Bonos Subordinados en Repo GS</t>
  </si>
  <si>
    <t xml:space="preserve">(-) Intereses a devengar  Bonos Corporativos en Repo </t>
  </si>
  <si>
    <t>(-) Intereses a devengar  Bonos Corporativos en Repo  USD</t>
  </si>
  <si>
    <t>(-) Intereses a devengar  Bonos Corporativos en Repo  GS</t>
  </si>
  <si>
    <t xml:space="preserve">(-) Intereses a devengar  Bonos del Tesoro en  Repo </t>
  </si>
  <si>
    <t>(-) Intereses a devengar  Bonos del Tesoro en  Repo  GS</t>
  </si>
  <si>
    <t>(-) Intereses a devengar Bonos Financieros en Repo</t>
  </si>
  <si>
    <t>(-) Intereses a devengar Bonos Financieros en Repo USD</t>
  </si>
  <si>
    <t>(-) Intereses a devengar Bonos Financieros en Repo GS</t>
  </si>
  <si>
    <t>Intereses a cobrar Títulos de Renta Fija emitidos en el país</t>
  </si>
  <si>
    <t xml:space="preserve">Intereses a cobrar  CDA  </t>
  </si>
  <si>
    <t>Intereses a cobrar  CDA   USD</t>
  </si>
  <si>
    <t>Intereses a cobrar  CDA   GS</t>
  </si>
  <si>
    <t xml:space="preserve">Intereses a cobrar  Bonos Subordinados  </t>
  </si>
  <si>
    <t>Intereses a cobrar  Bonos Subordinados   USD</t>
  </si>
  <si>
    <t>Intereses a cobrar  Bonos Subordinados   GS</t>
  </si>
  <si>
    <t xml:space="preserve">Intereses a cobrar  Bonos Corporativos </t>
  </si>
  <si>
    <t>Intereses a cobrar  Bonos Corporativos  USD</t>
  </si>
  <si>
    <t>Intereses a cobrar  Bonos Corporativos  GS</t>
  </si>
  <si>
    <t xml:space="preserve">Intereses a cobrar Bonos Financieros </t>
  </si>
  <si>
    <t>Intereses a cobrar Bonos Financieros  USD</t>
  </si>
  <si>
    <t>Intereses a cobrar Bonos Financieros  GS</t>
  </si>
  <si>
    <t xml:space="preserve">(-) Intereses a devengar CDA  </t>
  </si>
  <si>
    <t>(-) Intereses a devengar CDA   USD</t>
  </si>
  <si>
    <t>(-) Intereses a devengar CDA   GS</t>
  </si>
  <si>
    <t xml:space="preserve">(-) Intereses a devengar  Bonos Subordinados </t>
  </si>
  <si>
    <t>(-) Intereses a devengar  Bonos Subordinados  USD</t>
  </si>
  <si>
    <t>(-) Intereses a devengar  Bonos Subordinados  GS</t>
  </si>
  <si>
    <t xml:space="preserve">(-) Intereses a devengar Bonos Corporativos </t>
  </si>
  <si>
    <t>(-) Intereses a devengar Bonos Corporativos  USD</t>
  </si>
  <si>
    <t>(-) Intereses a devengar Bonos Corporativos  GS</t>
  </si>
  <si>
    <t xml:space="preserve">(-) Intereses a devengar Bonos Financieros  </t>
  </si>
  <si>
    <t>(-) Intereses a devengar Bonos Financieros   USD</t>
  </si>
  <si>
    <t>(-) Intereses a devengar Bonos Financieros   GS</t>
  </si>
  <si>
    <t>(-) Intereses a devengar Bonos del Tesoro</t>
  </si>
  <si>
    <t>(-) Intereses a devengar Bonos del Tesoro GS</t>
  </si>
  <si>
    <t>PROPIEDADES, PLANTA Y EQUIPO</t>
  </si>
  <si>
    <t>Propiedades, planta y equipo</t>
  </si>
  <si>
    <t>Bienes en operación</t>
  </si>
  <si>
    <t>Muebles y Útiles</t>
  </si>
  <si>
    <t>Muebles y Útiles GS</t>
  </si>
  <si>
    <t>Equipos de Informática USD</t>
  </si>
  <si>
    <t>(-) Depreciación Acumulada  Muebles y Útiles</t>
  </si>
  <si>
    <t>(-) Depreciación Acumulada  Muebles y Útiles GS</t>
  </si>
  <si>
    <t>(-) Depreciación Acumulada  Equipos de Informática</t>
  </si>
  <si>
    <t>(-) Depreciación Acumulada  Equipos de Informática GS</t>
  </si>
  <si>
    <t>CARGOS DIFERIDOS E INTANGIBLES</t>
  </si>
  <si>
    <t>Activos Intangibles</t>
  </si>
  <si>
    <t>Licencias Informáticas</t>
  </si>
  <si>
    <t>Licencias Informáticas USD</t>
  </si>
  <si>
    <t>Software Informático</t>
  </si>
  <si>
    <t>Software Informático GS</t>
  </si>
  <si>
    <t>(-) Amortización Acumulada Licencias informáticas</t>
  </si>
  <si>
    <t>(-) Amortización Acumulada Licencias informáticas USD</t>
  </si>
  <si>
    <t>(-) Amortización Acumulada - Software informàtico</t>
  </si>
  <si>
    <t>(-) Amortización Acumulada - Software informàtico GS</t>
  </si>
  <si>
    <t>ACREEDORES VARIOS</t>
  </si>
  <si>
    <t>Acreedores Varios</t>
  </si>
  <si>
    <t>Acreedores por compra de bienes y/o prestación de servicios</t>
  </si>
  <si>
    <t xml:space="preserve">Acreedores por compra de bienes </t>
  </si>
  <si>
    <t>Acreedores por compra de bienes  USD</t>
  </si>
  <si>
    <t>Acreedores por compra de bienes  GS</t>
  </si>
  <si>
    <t xml:space="preserve">Acreedores por compra de servicios </t>
  </si>
  <si>
    <t>Acreedores por compra de servicios  USD</t>
  </si>
  <si>
    <t>Acreedores por compra de servicios  GS</t>
  </si>
  <si>
    <t>Operaciones a Liquidar GS</t>
  </si>
  <si>
    <t>Operaciones a Liquidar Terceros - GS</t>
  </si>
  <si>
    <t>Cupones Cobrados de Clientes USD</t>
  </si>
  <si>
    <t>Cupones Cobrados de Clientes GS</t>
  </si>
  <si>
    <t>Acreedores por compra de bienes y/o prestación de servicios Partes Vinculadas</t>
  </si>
  <si>
    <t>Acreedores por compra de servicios</t>
  </si>
  <si>
    <t>Acreedores por compra de servicios GS</t>
  </si>
  <si>
    <t>PASIVO POR INVERSIONES</t>
  </si>
  <si>
    <t>Pasivo por Inversiones</t>
  </si>
  <si>
    <t>Diferencial de Precios en Instrumentos de Renta Fija emitidos en el pais</t>
  </si>
  <si>
    <t>Diferencial de Precio Negativo no Amortizado - CDA</t>
  </si>
  <si>
    <t>Diferencial de Precio Negativo no Amortizado - CDA USD</t>
  </si>
  <si>
    <t>Diferencial de Precio Negativo no Amortizado - CDA GS</t>
  </si>
  <si>
    <t>Diferencial de Precio Negativo no Amortizado - CDA en Repo</t>
  </si>
  <si>
    <t>Diferencial de Precio Negativo no Amortizado - CDA en Repo USD</t>
  </si>
  <si>
    <t>Diferencial de Precio Negativo no Amortizado - CDA en Repo GS</t>
  </si>
  <si>
    <t>Diferencial de Precio Negativo no Amortizado - Bonos Subordinados</t>
  </si>
  <si>
    <t>Diferencial de Precio Negativo no Amortizado - Bonos Subordinados USD</t>
  </si>
  <si>
    <t>Diferencial de Precio Negativo no Amortizado - Bonos Subordinados GS</t>
  </si>
  <si>
    <t>Diferencial de Precio Negativo no Amortizado - Bonos Subordinados en Repo</t>
  </si>
  <si>
    <t>Diferencial de Precio Negativo no Amortizado - Bonos Subordinados en Repo USD</t>
  </si>
  <si>
    <t>Diferencial de Precio Negativo no Amortizado - Bonos Subordinados en Repo GS</t>
  </si>
  <si>
    <t>Diferencial de Precio Negativo no Amortizado - Bonos Corporativos</t>
  </si>
  <si>
    <t>Diferencial de Precio Negativo no Amortizado - Bonos Corporativos GS</t>
  </si>
  <si>
    <t>Diferencial de Precio Negativo no Amortizado - Bonos Financieros</t>
  </si>
  <si>
    <t>Diferencial de Precio Negativo no Amortizado - Bonos Financieros en Repo</t>
  </si>
  <si>
    <t>Diferencial de Precio Negativo no Amortizado - Bonos Financieros en Repo USD</t>
  </si>
  <si>
    <t>Operación de Venta / Repo - Titulos</t>
  </si>
  <si>
    <t>Operación de Venta / Repo - Titulos USD</t>
  </si>
  <si>
    <t>Operación de Venta / Repo - Titulos Gs</t>
  </si>
  <si>
    <t>ACREEDORES POR NEGOCIACIÓN DE TÍTULOS VALORES EN REPO</t>
  </si>
  <si>
    <t>Acreedores por Negociación Títulos Valores en Repo</t>
  </si>
  <si>
    <t>Acreedores por Negociación Títulos Valores Renta Fija en Repo</t>
  </si>
  <si>
    <t xml:space="preserve">Acreedores Títulos Renta Fija CDA  en Repo </t>
  </si>
  <si>
    <t>Acreedores Títulos Renta Fija CDA  en Repo  USD</t>
  </si>
  <si>
    <t>Acreedores Títulos Renta Fija CDA  en Repo  GS</t>
  </si>
  <si>
    <t xml:space="preserve">Acreedores Títulos Renta Fija Bonos subordinados  en Repo </t>
  </si>
  <si>
    <t>Acreedores Títulos Renta Fija Bonos subordinados  en Repo  USD</t>
  </si>
  <si>
    <t>Acreedores Títulos Renta Fija Bonos subordinados  en Repo  GS</t>
  </si>
  <si>
    <t xml:space="preserve">Acreedores Títulos Renta Fija Bonos Corporativos  en Repo </t>
  </si>
  <si>
    <t>Acreedores Títulos Renta Fija Bonos Corporativos  en Repo  USD</t>
  </si>
  <si>
    <t>Acreedores Títulos Renta Fija Bonos Corporativos  en Repo  GS</t>
  </si>
  <si>
    <t xml:space="preserve">Acreedores Títulos Renta Fija Bonos Financieros en Repo </t>
  </si>
  <si>
    <t>Acreedores Títulos Renta Fija Bonos Financieros en Repo  USD</t>
  </si>
  <si>
    <t>Acreedores Títulos Renta Fija Bonos Financieros en Repo  GS</t>
  </si>
  <si>
    <t xml:space="preserve">Acreedores Títulos Renta Fija Bonos del Tesoro en Repo </t>
  </si>
  <si>
    <t>Acreedores Títulos Renta Fija Bonos del Tesoro en Repo  GS</t>
  </si>
  <si>
    <t>Intereses a Pagar - Acreedores Títulos en Repo</t>
  </si>
  <si>
    <t>Intereses a pagar a Acreedores Títulos Renta Fija en Repo</t>
  </si>
  <si>
    <t xml:space="preserve">Intereses a pagar Acreedores CDA (Repo) </t>
  </si>
  <si>
    <t>Intereses a pagar Acreedores CDA (Repo)  USD</t>
  </si>
  <si>
    <t>Intereses a pagar Acreedores CDA (Repo)  GS</t>
  </si>
  <si>
    <t xml:space="preserve">Intereses a pagar Acreedores Bonos subordinados  (Repo) </t>
  </si>
  <si>
    <t>Intereses a pagar Acreedores Bonos subordinados  (Repo)  USD</t>
  </si>
  <si>
    <t>Intereses a pagar Acreedores Bonos subordinados  (Repo)  GS</t>
  </si>
  <si>
    <t xml:space="preserve">Intereses a pagar Acreedores Bonos Corporativos (Repo) </t>
  </si>
  <si>
    <t>Intereses a pagar Acreedores Bonos Corporativos (Repo)  USD</t>
  </si>
  <si>
    <t>Intereses a pagar Acreedores Bonos Corporativos (Repo)  GS</t>
  </si>
  <si>
    <t xml:space="preserve">Intereses a pagar Acreedores Bonos Financieros (Repo) </t>
  </si>
  <si>
    <t>Intereses a pagar Acreedores Bonos Financieros (Repo)  USD</t>
  </si>
  <si>
    <t>Intereses a pagar Acreedores Bonos Financieros (Repo)  GS</t>
  </si>
  <si>
    <t xml:space="preserve">Intereses a pagar Acreedores Bonos del Tesoro (Repo) </t>
  </si>
  <si>
    <t>Intereses a pagar Acreedores Bonos del Tesoro (Repo)  GS</t>
  </si>
  <si>
    <t>(-) Intereses a devengar Acreedores CDA (Repo)</t>
  </si>
  <si>
    <t>(-) Intereses a devengar Acreedores CDA (Repo) USD</t>
  </si>
  <si>
    <t>(-) Intereses a devengar Acreedores CDA (Repo) GS</t>
  </si>
  <si>
    <t>(-) Intereses a devengar Acreedores Bonos subordinados (Repo)</t>
  </si>
  <si>
    <t>(-) Intereses a devengar Acreedores Bonos subordinados (Repo) USD</t>
  </si>
  <si>
    <t>(-) Intereses a devengar Acreedores Bonos subordinados (Repo) GS</t>
  </si>
  <si>
    <t>(-) Intereses a devengar Acreedores Bonos Corporativos (Repo)</t>
  </si>
  <si>
    <t>(-) Intereses a devengar Acreedores Bonos Corporativos (Repo) USD</t>
  </si>
  <si>
    <t>(-) Intereses a devengar Acreedores Bonos Corporativos (Repo) GS</t>
  </si>
  <si>
    <t>(-) Intereses a devengar Acreedores Bonos Financieros (Repo)</t>
  </si>
  <si>
    <t>(-) Intereses a devengar Acreedores Bonos Financieros (Repo) USD</t>
  </si>
  <si>
    <t>(-) Intereses a devengar Acreedores Bonos Financieros (Repo) GS</t>
  </si>
  <si>
    <t>(-) Intereses a devengar Acreedores Bonos del Tesoro (Repo)</t>
  </si>
  <si>
    <t>(-) Intereses a devengar Acreedores Bonos del Tesoro (Repo) GS</t>
  </si>
  <si>
    <t>PRESTAMOS FINANCIEROS</t>
  </si>
  <si>
    <t>Préstamos Financieros</t>
  </si>
  <si>
    <t xml:space="preserve">Préstamos Financieros </t>
  </si>
  <si>
    <t>Préstamos de entidades financieras</t>
  </si>
  <si>
    <t xml:space="preserve">Sobregiro en cta. cte. </t>
  </si>
  <si>
    <t>Sobregiro Banco Rio Cta. Cte. USD N° 08-811341-01</t>
  </si>
  <si>
    <t>Sobregiro Bancop Cta. Cte. GS 410287431</t>
  </si>
  <si>
    <t>Sobregiro Banco Continental CC GS 01-174514-04</t>
  </si>
  <si>
    <t>Sobregiro Zeta Banco GS 194101169</t>
  </si>
  <si>
    <t>Préstamos - Partes Vinculadas</t>
  </si>
  <si>
    <t>Sobregiro en cta. cte. partes vinculadas</t>
  </si>
  <si>
    <t>Sobregiro Banco Atlas Cta. Cte. USD N° 1429697</t>
  </si>
  <si>
    <t>Sobregiro Banco Atlas Cta. Cte. Gs N° 1429679</t>
  </si>
  <si>
    <t>Tarjeta de Credito a pagar partes vinculadas</t>
  </si>
  <si>
    <t>Tarjeta de Credito a pagar partes vinculadas GS</t>
  </si>
  <si>
    <t>GASTOS DEVENGADOS A PAGAR</t>
  </si>
  <si>
    <t>Gastos devengados a pagar</t>
  </si>
  <si>
    <t>Honorario Síndicos a pagar</t>
  </si>
  <si>
    <t>Honorario Síndicos a pagar GS</t>
  </si>
  <si>
    <t xml:space="preserve">Aguinaldos a pagar </t>
  </si>
  <si>
    <t>Aguinaldos a pagar  GS</t>
  </si>
  <si>
    <t>Aportes y Retenciones a pagar</t>
  </si>
  <si>
    <t>Aportes y Retenciones a pagar GS</t>
  </si>
  <si>
    <t xml:space="preserve">Fondos de Garantía BVPASA a pagar </t>
  </si>
  <si>
    <t>Fondos de Garantía BVPASA a pagar  USD</t>
  </si>
  <si>
    <t>Fondos de Garantía BVPASA a pagar  GS</t>
  </si>
  <si>
    <t>Honorarios Auditoría Externa a pagar</t>
  </si>
  <si>
    <t>Honorarios Auditoría Externa a pagar USD</t>
  </si>
  <si>
    <t>Seguro Médico a pagar</t>
  </si>
  <si>
    <t>Seguro Médico a pagar GS</t>
  </si>
  <si>
    <t>Obligaciones por impuestos</t>
  </si>
  <si>
    <t>Impuesto al Valor Agregado a pagar</t>
  </si>
  <si>
    <t>Impuesto al Valor Agregado a pagar GS</t>
  </si>
  <si>
    <t>Retención Impuesto a la Renta no Residente a pagar</t>
  </si>
  <si>
    <t>Retención Impuesto a la Renta no Residente a pagar GS</t>
  </si>
  <si>
    <t>Retención IVA a pagar</t>
  </si>
  <si>
    <t>Retención IVA a pagar GS</t>
  </si>
  <si>
    <t>CAPITAL SOCIAL, RESERVAS Y RESULTADOS</t>
  </si>
  <si>
    <t>Capital integrado en efectivo</t>
  </si>
  <si>
    <t>Capital Suscripto GS</t>
  </si>
  <si>
    <t>Resultados</t>
  </si>
  <si>
    <t>Resultados  Acumulados</t>
  </si>
  <si>
    <t>Pérdidas Acumuladas</t>
  </si>
  <si>
    <t>Pérdidas Acumuladas GS</t>
  </si>
  <si>
    <t>Resultados del Ejercicio</t>
  </si>
  <si>
    <t>Pérdida del Periodo</t>
  </si>
  <si>
    <t>Pérdida del Periodo GS</t>
  </si>
  <si>
    <t>Comisiones cobradas por Servicios de intermediación</t>
  </si>
  <si>
    <t xml:space="preserve">Comisiones cobradas por Servicios prestados intermediación bursátil </t>
  </si>
  <si>
    <t xml:space="preserve">Comisiones por operaciones de intermediación de Renta Fija bursátiles </t>
  </si>
  <si>
    <t>Comisiones por operaciones de intermediación de Renta Fija bursátiles  USD</t>
  </si>
  <si>
    <t>Comisiones por operaciones de intermediación de Renta Fija bursátiles  GS</t>
  </si>
  <si>
    <t>Com. cob. por contratos de colocación bursátil - Renta Fija</t>
  </si>
  <si>
    <t>Com. cob. por contratos de colocación bursátil - Renta Fija GS</t>
  </si>
  <si>
    <t>Comisiones cobradas por Servicios prestados Intermediación extrabursátil</t>
  </si>
  <si>
    <t xml:space="preserve">Comisiones por operaciones de intermediación de Renta Fija extrabursátil </t>
  </si>
  <si>
    <t>Comisiones por operaciones de intermediación de Renta Fija extrabursátil  USD</t>
  </si>
  <si>
    <t>Comisiones por operaciones de intermediación de Renta Fija extrabursátil  GS</t>
  </si>
  <si>
    <t>Ingresos por otros servicios prestados</t>
  </si>
  <si>
    <t>Ingresos por Asesoría para inscripción de sociedades/emisiones</t>
  </si>
  <si>
    <t>Ingresos por Asesoría para inscripción de sociedades/emisiones GS</t>
  </si>
  <si>
    <t>Ingreso por Gestión de Cobro de Cupones</t>
  </si>
  <si>
    <t>Ingreso por Gestión de Cobro de Cupones USD</t>
  </si>
  <si>
    <t>Ingreso por Gestión de Cobro de Cupones GS</t>
  </si>
  <si>
    <t>Ingresos por negociación de títulos valores de cartera propia</t>
  </si>
  <si>
    <t>Ingresos por venta de títulos valores de cartera propia Renta Fija emitidos en el pais</t>
  </si>
  <si>
    <t>Ingresos por venta de CDA</t>
  </si>
  <si>
    <t>Ingresos por venta de CDA USD</t>
  </si>
  <si>
    <t>Ingresos por venta de CDA GS</t>
  </si>
  <si>
    <t xml:space="preserve">Ingresos por venta de Bonos Corporativos </t>
  </si>
  <si>
    <t>Ingresos por venta de Bonos Corporativos  USD</t>
  </si>
  <si>
    <t>Ingresos por venta de Bonos Corporativos  GS</t>
  </si>
  <si>
    <t>Ingresos por venta de Bonos Financieros</t>
  </si>
  <si>
    <t>Ingresos por venta de Bonos Financieros USD</t>
  </si>
  <si>
    <t>Ingresos por venta de Bonos Financieros GS</t>
  </si>
  <si>
    <t>Ingresos por venta de Bonos Subordinados</t>
  </si>
  <si>
    <t>Ingresos por venta de Bonos Subordinados USD</t>
  </si>
  <si>
    <t>Ingresos por venta de Bonos Subordinados GS</t>
  </si>
  <si>
    <t>Ingresos por venta de Bonos Bursátiles de Corto plazo</t>
  </si>
  <si>
    <t>Ingresos por venta de Bonos Bursátiles de Corto plazo GS</t>
  </si>
  <si>
    <t xml:space="preserve">Ingresos por venta de Letra de Regulación Monetaria </t>
  </si>
  <si>
    <t>Ingresos por venta de Letra de Regulación Monetaria  GS</t>
  </si>
  <si>
    <t>Venta - Bonos del Tesoro</t>
  </si>
  <si>
    <t>Venta - Bonos del Tesoro GS</t>
  </si>
  <si>
    <t>Ingresos por venta de titulos valores de cartera propia Renta Fija emitidos en el pais Partes Vinculadas</t>
  </si>
  <si>
    <t>Ingresos por venta de CDA Partes Vinculadas</t>
  </si>
  <si>
    <t>Ingresos por venta de CDA Partes Vinculadas GS</t>
  </si>
  <si>
    <t xml:space="preserve">Ingresos por intereses y rendimientos de títulos valores de cartera propia </t>
  </si>
  <si>
    <t>Ingresos por intereses cobrados instrumentos de cartera propia renta fija</t>
  </si>
  <si>
    <t>Ingresos por Intereses de cartera propia - CDA  USD</t>
  </si>
  <si>
    <t>Ingresos por Intereses de cartera propia - CDA  GS</t>
  </si>
  <si>
    <t>Ingresos por Intereses de cartera propia - Bonos Subordinados  USD</t>
  </si>
  <si>
    <t>Ingresos por Intereses de cartera propia - Bonos Subordinados  GS</t>
  </si>
  <si>
    <t>Ingresos por Intereses de cartera propia - Bonos Corporativos  USD</t>
  </si>
  <si>
    <t>Ingresos por Intereses de cartera propia - Bonos Corporativos  GS</t>
  </si>
  <si>
    <t>Ingresos por Intereses de cartera propia - Bonos Financieros  USD</t>
  </si>
  <si>
    <t>Ingresos por Intereses de cartera propia - Bonos Financieros  GS</t>
  </si>
  <si>
    <t>Ingresos por Intereses de cartera propia - Bonos del Tesoro  GS</t>
  </si>
  <si>
    <t>Ingresos por intereses cobrados instrumentos en Repo</t>
  </si>
  <si>
    <t>Ingresos por intereses cobrados en Repo CDA</t>
  </si>
  <si>
    <t>Ingresos por intereses cobrados en Repo CDA  USD</t>
  </si>
  <si>
    <t>Ingresos por intereses cobrados en Repo CDA  GS</t>
  </si>
  <si>
    <t xml:space="preserve">Ingresos por intereses cobrados en Repo Bonos Subordinados </t>
  </si>
  <si>
    <t>Ingresos por intereses cobrados en Repo Bonos Subordinados  USD</t>
  </si>
  <si>
    <t>Ingresos por intereses cobrados en Repo Bonos Subordinados  GS</t>
  </si>
  <si>
    <t>Ingresos por intereses cobrados en Repo Bonos Corporativos</t>
  </si>
  <si>
    <t>Ingresos por intereses cobrados en Repo Bonos Corporativos  USD</t>
  </si>
  <si>
    <t>Ingresos por intereses cobrados en Repo Bonos Corporativos  GS</t>
  </si>
  <si>
    <t>Ingresos por intereses cobrados en Repo Bonos Financieros</t>
  </si>
  <si>
    <t>Ingresos por intereses cobrados en Repo Bonos Financieros  USD</t>
  </si>
  <si>
    <t>Ingresos por intereses cobrados en Repo Bonos Financieros  GS</t>
  </si>
  <si>
    <t xml:space="preserve">Ingresos por intereses cobrados en Repo Bonos del Tesoro </t>
  </si>
  <si>
    <t>Ingresos por intereses cobrados en Repo Bonos del Tesoro  GS</t>
  </si>
  <si>
    <t>Ingresos por Intereses de Operaciones de Repo (Reportador)</t>
  </si>
  <si>
    <t>Ingresos por Intereses de Operaciones de Repo (Reportador) CDA GS</t>
  </si>
  <si>
    <t>Ingresos por intereses y rendimientos de títulos valores de cartera propia Partes Vinculadas</t>
  </si>
  <si>
    <t>Ingresos por intereses cobrados instrumentos de cartera propia renta fija Partes Vinculadas</t>
  </si>
  <si>
    <t>Ingresos por intereses cobrados instrumentos de cartera propia renta fija Partes Vinculadas CDA USD</t>
  </si>
  <si>
    <t>Ingresos por intereses cobrados instrumentos de cartera propia renta fija Partes Vinculadas CDA Gs</t>
  </si>
  <si>
    <t>Ingresos por intereses cobrados instrumentos en Repo Partes Vinculadas</t>
  </si>
  <si>
    <t>Ingresos por intereses cobrados instrumentos en Repo Partes Vinculadas GS</t>
  </si>
  <si>
    <t>Ingresos Financieros por compra de títulos valores de cartera propia Renta Fija emitidos en el país</t>
  </si>
  <si>
    <t>Ingreso por Amortización de Diferencial de precio negativo CDA</t>
  </si>
  <si>
    <t>Ingreso por Amortización de Diferencial de precio negativo CDA USD</t>
  </si>
  <si>
    <t>Ingreso por Amortización de Diferencial de precio negativo CDA GS</t>
  </si>
  <si>
    <t>Ingreso por Amortización de Diferencial de precio negativo CDA en Repo</t>
  </si>
  <si>
    <t>Ingreso por Amortización de Diferencial de precio negativo CDA en Repo USD</t>
  </si>
  <si>
    <t>Ingreso por Amortización de Diferencial de precio negativo CDA en Repo GS</t>
  </si>
  <si>
    <t>Ingreso por Amortización de Diferencial de precio negativo Bonos</t>
  </si>
  <si>
    <t>Ingreso por Amortización de Diferencial de precio negativo Bonos Corporativos</t>
  </si>
  <si>
    <t>Ingreso por Amortización de Diferencial de precio negativo Bonos Corporativos GS</t>
  </si>
  <si>
    <t>Ingreso por Amortización de Diferencial de precio negativo Bonos Financieros</t>
  </si>
  <si>
    <t>Ingreso por Amortización de Diferencial de precio negativo Bonos Financieros USD</t>
  </si>
  <si>
    <t>Ingreso por Amortización de Diferencial de precio negativo Bonos Subordinados</t>
  </si>
  <si>
    <t>Ingreso por Amortización de Diferencial de precio negativo Bonos Subordinados USD</t>
  </si>
  <si>
    <t>Ingreso por Amortización de Diferencial de precio negativo Bonos Subordinados GS</t>
  </si>
  <si>
    <t>Ingreso por Amortización de Diferencial de precio negativo Bonos BBCP</t>
  </si>
  <si>
    <t>Ingreso por Amortización de Diferencial de precio negativo Bonos BBCP GS</t>
  </si>
  <si>
    <t>Ingreso por Amortización de Diferencial de precio negativo Bonos Corporativos en Repo</t>
  </si>
  <si>
    <t>Ingreso por Amortización de Diferencial de precio negativo Bonos Corporativos en Repo Gs</t>
  </si>
  <si>
    <t>Ingreso por Amortización de Diferencial de precio negativo Bonos Financieros en Repo</t>
  </si>
  <si>
    <t>Ingreso por Amortización de Diferencial de precio negativo Bonos Financieros en Repo USD</t>
  </si>
  <si>
    <t>Ingreso por Amortización de Diferencial de precio negativo Bonos Subordinados en Repo</t>
  </si>
  <si>
    <t>Ingreso por Amortización de Diferencial de precio negativo Bonos Subordinados en Repo USD</t>
  </si>
  <si>
    <t>Ingresos Financieros por compra de titulos valores de cartera propia Renta Fija emitidos en el pais  Partes Vinculadas</t>
  </si>
  <si>
    <t>Ingreso por Amortización de Diferencial de precio negativo CDA Partes Vinculadas</t>
  </si>
  <si>
    <t>Ingreso por Amortización de Diferencial de precio negativo CDA Partes Vinculadas GS</t>
  </si>
  <si>
    <t>Ingreso por Amortización de Diferencial de precio negativo CDA en Repo Partes Vinculadas</t>
  </si>
  <si>
    <t>Ingreso por Amortización de Diferencial de precio negativo CDA en Repo GS Partes Vinculadas</t>
  </si>
  <si>
    <t>Ingresos por ajustes y redondeos USD</t>
  </si>
  <si>
    <t>Ingresos por ajustes y redondeos GS</t>
  </si>
  <si>
    <t xml:space="preserve">Aranceles BVPASA </t>
  </si>
  <si>
    <t>Aranceles BVPASA  USD</t>
  </si>
  <si>
    <t>Aranceles BVPASA  GS</t>
  </si>
  <si>
    <t>Ingresos Fondo de garantía BVPASA</t>
  </si>
  <si>
    <t>Ingresos Fondo de garantía BVPASA USD</t>
  </si>
  <si>
    <t>Ingresos Fondo de garantía BVPASA GS</t>
  </si>
  <si>
    <t>Intereses caja de ahorro en entidades bancarias</t>
  </si>
  <si>
    <t>Intereses caja de ahorro en entidades bancarias USD</t>
  </si>
  <si>
    <t>Intereses caja de ahorro en entidades bancarias GS</t>
  </si>
  <si>
    <t>Ingresos por diferencia de cambio activos</t>
  </si>
  <si>
    <t>Ingresos por diferencia de cambio activos GS</t>
  </si>
  <si>
    <t>Ingresos por diferencia de cambio pasivos</t>
  </si>
  <si>
    <t>Ingresos por diferencia de cambio pasivos GS</t>
  </si>
  <si>
    <t>Otros ingresos de operación</t>
  </si>
  <si>
    <t>Ingresos Extraordinarios USD</t>
  </si>
  <si>
    <t>Ingresos Extraordinarios Gs</t>
  </si>
  <si>
    <t>Ingreso por Operaciones de Cambio</t>
  </si>
  <si>
    <t>Ingreso por Operaciones de Cambio GS</t>
  </si>
  <si>
    <t>Ingreso por Recupero de Exentos GS</t>
  </si>
  <si>
    <t>Otros Ingresos Operativos Partes Vinculadas</t>
  </si>
  <si>
    <t>Intereses caja de ahorro en entidades bancarias USD - vinculadas</t>
  </si>
  <si>
    <t>Intereses caja de ahorro en entidades bancarias GS - vinculadas</t>
  </si>
  <si>
    <t>GASTOS OPERATIVOS</t>
  </si>
  <si>
    <t>Gastos por comisiones servicios de intermediación/administración</t>
  </si>
  <si>
    <t>Gastos por Comisiones de servicio de intermediación/administración</t>
  </si>
  <si>
    <t xml:space="preserve">Comisiones servicios de custodia </t>
  </si>
  <si>
    <t>Comisiones servicios de custodia  GS</t>
  </si>
  <si>
    <t>Comisiones pagadas a otras entidades por intermediación</t>
  </si>
  <si>
    <t>Comisiones pagadas a otras entidades por intermediación GS</t>
  </si>
  <si>
    <t>Gastos por comisiones de servicio de intermediación/administración Partes Vinculadas</t>
  </si>
  <si>
    <t>Comisiones servicios de custodia</t>
  </si>
  <si>
    <t>Comisiones servicios de custodia GS</t>
  </si>
  <si>
    <t>Gastos por servicios de intermediación</t>
  </si>
  <si>
    <t>Arancel BVPASA por Renta Variable  SEN</t>
  </si>
  <si>
    <t>Arancel BVPASA por Renta Variable  SEN GS</t>
  </si>
  <si>
    <t>Arancel BVPASA por Renta  Fija  SEN</t>
  </si>
  <si>
    <t>Arancel BVPASA por Renta  Fija  SEN USD</t>
  </si>
  <si>
    <t>Arancel BVPASA por Renta  Fija  SEN GS</t>
  </si>
  <si>
    <t>Arancel BVPASA por Pacto (Repo)</t>
  </si>
  <si>
    <t>Arancel BVPASA por Pacto (Repo) USD</t>
  </si>
  <si>
    <t>Arancel BVPASA por Pacto (Repo) GS</t>
  </si>
  <si>
    <t>Aranceles pagados SIV</t>
  </si>
  <si>
    <t>Aranceles pagados SIV GS</t>
  </si>
  <si>
    <t xml:space="preserve">Aranceles pagados SEPRELAD </t>
  </si>
  <si>
    <t>Aranceles pagados SEPRELAD  GS</t>
  </si>
  <si>
    <t>Contribución al Fondo de garantía BVPASA</t>
  </si>
  <si>
    <t>Contribución al Fondo de garantía BVPASA USD</t>
  </si>
  <si>
    <t>Contribución al Fondo de garantía BVPASA GS</t>
  </si>
  <si>
    <t>Aranceles Pagados - Servicio SEN</t>
  </si>
  <si>
    <t>Aranceles Pagados - Servicio SEN USD</t>
  </si>
  <si>
    <t>Costo de negociación de títulos valores de cartera propia</t>
  </si>
  <si>
    <t>Costo de  venta de títulos valores de cartera propia Renta Fija emitidos en el pais</t>
  </si>
  <si>
    <t>Costo por venta de CDA</t>
  </si>
  <si>
    <t>Costo por venta de CDA USD</t>
  </si>
  <si>
    <t>Costo por venta de CDA GS</t>
  </si>
  <si>
    <t>Costo por venta de Bonos</t>
  </si>
  <si>
    <t>Costo por venta de Bonos Corporativos</t>
  </si>
  <si>
    <t>Costo por venta de Bonos Corporativos USD</t>
  </si>
  <si>
    <t>Costo por venta de Bonos Corporativos GS</t>
  </si>
  <si>
    <t>Costo por venta de Bonos Financieros</t>
  </si>
  <si>
    <t>Costo por venta de Bonos Financieros USD</t>
  </si>
  <si>
    <t>Costo por venta de Bonos Financieros GS</t>
  </si>
  <si>
    <t>Costo por venta de Bonos Subordinados</t>
  </si>
  <si>
    <t>Costo por venta de Bonos Subordinados GS</t>
  </si>
  <si>
    <t>Costo por venta de Bonos Bursátiles de Corto plazo</t>
  </si>
  <si>
    <t>Costo por venta de Bonos Bursátiles de Corto plazo GS</t>
  </si>
  <si>
    <t>Costo por venta de Bonos del Tesoro</t>
  </si>
  <si>
    <t>Costo por venta de Bonos del Tesoro Gs</t>
  </si>
  <si>
    <t>Egresos por compra de títulos valores de cartera propia</t>
  </si>
  <si>
    <t>Egresos por compra de titulos valores de cartera propia Renta Fija emitidos en el pais</t>
  </si>
  <si>
    <t>Gasto por amortización de diferencial de precio positivo CDA</t>
  </si>
  <si>
    <t>Gasto por amortización de diferencial de precio positivo CDA USD</t>
  </si>
  <si>
    <t>Gasto por amortización de diferencial de precio positivo CDA GS</t>
  </si>
  <si>
    <t>Gasto por amortización de diferencial de precio positivo CDA en Repo</t>
  </si>
  <si>
    <t>Gasto por amortización de diferencial de precio positivo CDA en Repo USD</t>
  </si>
  <si>
    <t>Gasto por amortización de diferencial de precio positivo CDA en Repo GS</t>
  </si>
  <si>
    <t>Gasto por amortización de diferencial de precio positivo Bonos</t>
  </si>
  <si>
    <t>Gasto por amortización de diferencial de precio positivo Bonos Corporativos</t>
  </si>
  <si>
    <t>Gasto por amortización de diferencial de precio positivo Bonos Corporativos USD</t>
  </si>
  <si>
    <t>Gasto por amortización de diferencial de precio positivo Bonos Corporativos GS</t>
  </si>
  <si>
    <t>Gasto por amortización de diferencial de precio positivo Bonos Financieros</t>
  </si>
  <si>
    <t>Gasto por amortización de diferencial de precio positivo Bonos Financieros USD</t>
  </si>
  <si>
    <t>Gasto por amortización de diferencial de precio positivo Bonos Financieros GS</t>
  </si>
  <si>
    <t>Gasto por amortización de diferencial de precio positivo Bonos Subordinados</t>
  </si>
  <si>
    <t>Gasto por amortización de diferencial de precio positivo Bonos Subordinados USD</t>
  </si>
  <si>
    <t>Gasto por amortización de diferencial de precio positivo Bonos Subordinados Gs</t>
  </si>
  <si>
    <t>Gasto por amortización de diferencial de precio positivo Bonos Corporativos en Repo</t>
  </si>
  <si>
    <t>Gasto por amortización de diferencial de precio positivo Bonos Corporativos USD en Repo</t>
  </si>
  <si>
    <t>Gasto por amortización de diferencial de precio positivo Bonos Corporativos GS en Repo</t>
  </si>
  <si>
    <t>Gasto por amortización de diferencial de precio positivo Bonos Financieros en Repo</t>
  </si>
  <si>
    <t>Gasto por amortización de diferencial de precio positivo Bonos Financieros USD en Repo</t>
  </si>
  <si>
    <t>Gasto por amortización de diferencial de precio positivo Bonos Financieros GS en Repo</t>
  </si>
  <si>
    <t>Gasto por amortización de diferencial de precio positivo Bonos Subordinados en Repo</t>
  </si>
  <si>
    <t>Gasto por amortización de diferencial de precio positivo Bonos Subordinados USD en Repo</t>
  </si>
  <si>
    <t>Gasto por amortización de diferencial de precio positivo Bonos Subordinados Gs en Repo</t>
  </si>
  <si>
    <t>Pérdida por amort. de dif. de precio positivo - Bonos del Tesoro</t>
  </si>
  <si>
    <t>Pérdida por amort. de dif. de precio positivo - Bonos del Tesoro GS</t>
  </si>
  <si>
    <t>Pérdida por amort. de dif. de precio positivo - Bonos del Tesoro en Repo GS</t>
  </si>
  <si>
    <t>Egresos por compra de titulos valores de cartera propia Renta Fija emitidos en el pais Partes Vinculadas</t>
  </si>
  <si>
    <t>Gasto por amortización de diferencial de precio positivo CDA Partes Vinculadas</t>
  </si>
  <si>
    <t>Gasto por amortización de diferencial de precio positivo CDA Partes Vinculadas GS</t>
  </si>
  <si>
    <t>Gastos de Operación</t>
  </si>
  <si>
    <t xml:space="preserve">Gastos de comercialización </t>
  </si>
  <si>
    <t>Publicidad y propaganda GS</t>
  </si>
  <si>
    <t>Obsequios a Clientes</t>
  </si>
  <si>
    <t>Obsequios a Clientes GS</t>
  </si>
  <si>
    <t>Comisiones pagadas sobre ventas</t>
  </si>
  <si>
    <t>Comisiones pagadas sobre ventas GS</t>
  </si>
  <si>
    <t>Gastos de administración</t>
  </si>
  <si>
    <t>Honorarios Contabilidad</t>
  </si>
  <si>
    <t>Honorarios Contabilidad GS</t>
  </si>
  <si>
    <t>Honorario Síndicos Vinculados</t>
  </si>
  <si>
    <t>Honorario Síndicos Vinculados GS</t>
  </si>
  <si>
    <t>Auditoría Externa</t>
  </si>
  <si>
    <t>Auditoría Externa USD</t>
  </si>
  <si>
    <t>Honorarios - Varios USD</t>
  </si>
  <si>
    <t>Honorarios - Varios GS</t>
  </si>
  <si>
    <t>Amortizaciones del ejercicio</t>
  </si>
  <si>
    <t>Amortizaciones del Ejercicio Activos Intangibles</t>
  </si>
  <si>
    <t>Amortizaciones del Ejercicio Activos Intangibles GS</t>
  </si>
  <si>
    <t>Otros gastos administrativos</t>
  </si>
  <si>
    <t>Dietas a directores y consejeros</t>
  </si>
  <si>
    <t>Dietas a directores y consejeros GS</t>
  </si>
  <si>
    <t>Otros Beneficios al personal</t>
  </si>
  <si>
    <t>Otros Beneficios al personal GS</t>
  </si>
  <si>
    <t>Colación</t>
  </si>
  <si>
    <t>Colación GS</t>
  </si>
  <si>
    <t>Demostraciones y Agasajos GS</t>
  </si>
  <si>
    <t xml:space="preserve">Gastos de Escribanía </t>
  </si>
  <si>
    <t>Gastos de Escribanía  GS</t>
  </si>
  <si>
    <t>Reparación y mantenimiento de muebles e instalaciones</t>
  </si>
  <si>
    <t>Reparación y mantenimiento de muebles e instalaciones GS</t>
  </si>
  <si>
    <t>Reparación y mantenimiento de equipos de informatica y sistemas</t>
  </si>
  <si>
    <t>Reparación y mantenimiento de equipos de informatica y sistemas USD</t>
  </si>
  <si>
    <t>Reparación y mantenimiento de equipos de informatica y sistemas GS</t>
  </si>
  <si>
    <t>Gastos de refrigerios</t>
  </si>
  <si>
    <t>Gastos de refrigerios GS</t>
  </si>
  <si>
    <t>Gastos de limpieza y cafetería</t>
  </si>
  <si>
    <t>Gastos de limpieza y cafetería GS</t>
  </si>
  <si>
    <t>Útiles de oficina</t>
  </si>
  <si>
    <t>Útiles de oficina GS</t>
  </si>
  <si>
    <t>Papelería, útiles e impresos</t>
  </si>
  <si>
    <t>Papelería, útiles e impresos USD</t>
  </si>
  <si>
    <t>Papelería, útiles e impresos GS</t>
  </si>
  <si>
    <t xml:space="preserve">Gastos de Movilidad </t>
  </si>
  <si>
    <t>Gastos de Movilidad  GS</t>
  </si>
  <si>
    <t>Combustibles y lubricantes</t>
  </si>
  <si>
    <t>Combustibles y lubricantes GS</t>
  </si>
  <si>
    <t>Gastos de asamblea</t>
  </si>
  <si>
    <t>Gastos de asamblea GS</t>
  </si>
  <si>
    <t>Gastos Viaje</t>
  </si>
  <si>
    <t>Gastos Viaje GS</t>
  </si>
  <si>
    <t>Honorarios por gestiones varias</t>
  </si>
  <si>
    <t>Honorarios por gestiones varias GS</t>
  </si>
  <si>
    <t>Asesoría y Gestión de Cartera</t>
  </si>
  <si>
    <t>Asesoría y Gestión de Cartera GS</t>
  </si>
  <si>
    <t>Cuotas y Suscripciones GS</t>
  </si>
  <si>
    <t>Gastos No Deducibles USD</t>
  </si>
  <si>
    <t>Gastos No Deducibles GS</t>
  </si>
  <si>
    <t>Egresos por Ajustes y Redondeos</t>
  </si>
  <si>
    <t>Egresos por Ajustes y Redondeos USD</t>
  </si>
  <si>
    <t>Egresos por Ajustes y Redondeos GS</t>
  </si>
  <si>
    <t>Seguros pagados</t>
  </si>
  <si>
    <t>Seguros Pagados Garantía de Constitución Casa de bolsa</t>
  </si>
  <si>
    <t>Seguros Pagados Garantía de Constitución Casa de bolsa GS</t>
  </si>
  <si>
    <t>Seguro medico del personal</t>
  </si>
  <si>
    <t>Seguro medico del personal GS</t>
  </si>
  <si>
    <t>Servicios básicos</t>
  </si>
  <si>
    <t>Comunicaciones</t>
  </si>
  <si>
    <t>Comunicaciones Gs</t>
  </si>
  <si>
    <t>Depreciaciones del ejercicio</t>
  </si>
  <si>
    <t>Depreciación del ejercicio</t>
  </si>
  <si>
    <t>Depreciación del ejercicio GS</t>
  </si>
  <si>
    <t>Sueldos y jornales/Administrativo</t>
  </si>
  <si>
    <t>Sueldos y jornales/Administrativo GS</t>
  </si>
  <si>
    <t>Aguinaldos GS</t>
  </si>
  <si>
    <t>Vacaciones</t>
  </si>
  <si>
    <t>Vacaciones GS</t>
  </si>
  <si>
    <t>Aporte patronal</t>
  </si>
  <si>
    <t>Aporte patronal GS</t>
  </si>
  <si>
    <t>Impuestos  patentes tasas y contribuciones</t>
  </si>
  <si>
    <t>Impuestos  patentes tasas y contribuciones GS</t>
  </si>
  <si>
    <t>Gastos Financieros</t>
  </si>
  <si>
    <t xml:space="preserve">Gastos de sobregiros </t>
  </si>
  <si>
    <t>Gastos de sobregiros - Vinculados</t>
  </si>
  <si>
    <t>Gastos de sobregiros  USD Vinculados</t>
  </si>
  <si>
    <t>Gastos de sobregiros  GS Vinculados</t>
  </si>
  <si>
    <t>Gastos de sobregiros - No Vinculados</t>
  </si>
  <si>
    <t>Gastos de Sobregiros USD - No Vinculados</t>
  </si>
  <si>
    <t>Gastos de Sobregiros Gs - No Vinculados</t>
  </si>
  <si>
    <t>Intereses por operaciones en repo</t>
  </si>
  <si>
    <t>Intereses por operaciones en repo - CDA</t>
  </si>
  <si>
    <t>Intereses por operaciones en repo CDA  USD</t>
  </si>
  <si>
    <t>Intereses por operaciones en repo CDA  GS</t>
  </si>
  <si>
    <t>Intereses por operaciones en repo Bonos Subordinados</t>
  </si>
  <si>
    <t>Intereses por operaciones en repo Bonos Subordinados  USD</t>
  </si>
  <si>
    <t>Intereses por operaciones en repo Bonos Subordinados  GS</t>
  </si>
  <si>
    <t>Intereses por operaciones en repo Bonos Corporativos</t>
  </si>
  <si>
    <t>Intereses por operaciones en repo Bonos Corporativos  USD</t>
  </si>
  <si>
    <t>Intereses por operaciones en repo Bonos Corporativos  GS</t>
  </si>
  <si>
    <t>Intereses por operaciones en repo Bonos Financieros</t>
  </si>
  <si>
    <t>Intereses por operaciones en repo Bonos Financieros  USD</t>
  </si>
  <si>
    <t>Intereses por operaciones en repo Bonos Financieros  GS</t>
  </si>
  <si>
    <t>Intereses por operaciones en repo Bonos del Tesoro</t>
  </si>
  <si>
    <t>Intereses por operaciones en repo Bonos del Tesoro  GS</t>
  </si>
  <si>
    <t>Intereses por operaciones en repo - GND</t>
  </si>
  <si>
    <t>Intereses por operaciones en repo USD - GND</t>
  </si>
  <si>
    <t xml:space="preserve">Comisiones y gastos bancarios </t>
  </si>
  <si>
    <t>Comisiones y gastos bancarios - Vinculadas</t>
  </si>
  <si>
    <t>Comisiones y gastos bancarios  USD - Vinculadas</t>
  </si>
  <si>
    <t>Comisiones y gastos bancarios  GS - Vinculadas</t>
  </si>
  <si>
    <t>Comisiones y gastos bancarios  - GND</t>
  </si>
  <si>
    <t>Comisiones y Gastos Bancarios USD - GND</t>
  </si>
  <si>
    <t>Comisiones y Gastos Bancarios GS - GND</t>
  </si>
  <si>
    <t>Comisiones y gastos bancarios  - No Vinculadas</t>
  </si>
  <si>
    <t>Comisiones y gastos bancarios USD - No Vinculados</t>
  </si>
  <si>
    <t>Comisiones y gastos bancarios GS - No Vinculados</t>
  </si>
  <si>
    <t>Egresos por diferencia de cambio activos</t>
  </si>
  <si>
    <t>Egresos por diferencia de cambio activos GS</t>
  </si>
  <si>
    <t>Egresos por diferencia de cambio pasivos</t>
  </si>
  <si>
    <t>Egresos por diferencia de cambio pasivos GS</t>
  </si>
  <si>
    <t>Otros gastos financieros</t>
  </si>
  <si>
    <t>Pérdida por Operaciones de Cambio</t>
  </si>
  <si>
    <t>Pérdida por Operaciones de Cambio GS</t>
  </si>
  <si>
    <t xml:space="preserve">Gastos Fiscales </t>
  </si>
  <si>
    <t>Impuestos Pagados</t>
  </si>
  <si>
    <t>IVA Costo GS</t>
  </si>
  <si>
    <t>Retención Renta GS</t>
  </si>
  <si>
    <t>Otros gastos fiscales</t>
  </si>
  <si>
    <t>Multas y sanciones</t>
  </si>
  <si>
    <t>Multas y sanciones GS</t>
  </si>
  <si>
    <t>N° de Cuenta</t>
  </si>
  <si>
    <t>Control Duplicado</t>
  </si>
  <si>
    <t>Imputable</t>
  </si>
  <si>
    <t>Variación</t>
  </si>
  <si>
    <t>N</t>
  </si>
  <si>
    <t xml:space="preserve">Efectivo </t>
  </si>
  <si>
    <t>Fondo Fijo</t>
  </si>
  <si>
    <t>Fondo Fijo - Administración  Casa Matriz</t>
  </si>
  <si>
    <t>S</t>
  </si>
  <si>
    <t>Fondo Fijo - Administración  Casa Matriz USD</t>
  </si>
  <si>
    <t>Fondo Fijo - Administración  Casa Matriz GS</t>
  </si>
  <si>
    <t>Recaudaciones a depositar</t>
  </si>
  <si>
    <t>Recaudaciones a Depositar</t>
  </si>
  <si>
    <t>Recaudaciones a Depositar USD</t>
  </si>
  <si>
    <t>Recaudaciones a Depositar GS</t>
  </si>
  <si>
    <t>Banco Rio Cta. Cte. USD N° 08-811341-01</t>
  </si>
  <si>
    <t>Bancos Cta. Cte. Operaciones por cuenta clientes</t>
  </si>
  <si>
    <t>Banco Atlas Cta. Cte. USD N° 1440911 - Clientes</t>
  </si>
  <si>
    <t>Banco Atlas Cta. Cte. Gs N° 1440909 - Clientes</t>
  </si>
  <si>
    <t>Bancop Cta. Cte Gs N° 0410287431</t>
  </si>
  <si>
    <t>Zeta Banco Cta. Cte. GS N° 0194101169</t>
  </si>
  <si>
    <t>Banco Continental Cta. Cte. Gs N° 01-174514-04</t>
  </si>
  <si>
    <t>Bancos Cta. Cte.  Operaciones administrativas</t>
  </si>
  <si>
    <t>Banco Atlas Cta. Cte USD N° 1429697</t>
  </si>
  <si>
    <t>Banco Atlas Cta. Cte. Gs. N° 1429679</t>
  </si>
  <si>
    <t>Banco Atlas Cta. Cte. USD N°1432131</t>
  </si>
  <si>
    <t>Banco Atlas Cta. Cte. Gs. N°1432130</t>
  </si>
  <si>
    <t>Bancop USD N° 310151902 - Cuenta Propia</t>
  </si>
  <si>
    <t>Banco Atlas CA USD N°1440061</t>
  </si>
  <si>
    <t>Banco Atlas CA Gs. N°1440060</t>
  </si>
  <si>
    <t>Banco GNB Gs N° 13224759002 - AFPISA</t>
  </si>
  <si>
    <t>Banco GNB Gs N° 13224759001 - AFPISA</t>
  </si>
  <si>
    <t>Tu Financiera Caja de Ahorro USD N° 24325373</t>
  </si>
  <si>
    <t>Financiera FIC Ahorro Vista Gs N° 0131004028</t>
  </si>
  <si>
    <t>Entidades cooperativas</t>
  </si>
  <si>
    <t>Entidades cooperativas USD</t>
  </si>
  <si>
    <t>Entidades cooperativas GS</t>
  </si>
  <si>
    <t>Instituciones financieras del exterior</t>
  </si>
  <si>
    <t>Instituciones financieras del exterior USD</t>
  </si>
  <si>
    <t>Instituciones financieras del exterior GS</t>
  </si>
  <si>
    <t>Participaciones en Fondos Mutuos</t>
  </si>
  <si>
    <t>Participaciones en Fondos Mutuos USD</t>
  </si>
  <si>
    <t>Participaciones en Fondos Mutuos GS</t>
  </si>
  <si>
    <t>Bonos Corporativos  USD</t>
  </si>
  <si>
    <t>Bonos Financieros  USD</t>
  </si>
  <si>
    <t xml:space="preserve">Letra de Regulación Monetaria </t>
  </si>
  <si>
    <t>Letra de Regulación Monetaria  USD</t>
  </si>
  <si>
    <t>Letra de Regulación Monetaria  GS</t>
  </si>
  <si>
    <t xml:space="preserve">Bonos del Tesoro </t>
  </si>
  <si>
    <t>Bonos del Tesoro  USD</t>
  </si>
  <si>
    <t>Bonos del Tesoro  GS</t>
  </si>
  <si>
    <t xml:space="preserve">Bonos Municipales </t>
  </si>
  <si>
    <t>Bonos Municipales  USD</t>
  </si>
  <si>
    <t>Bonos Municipales  GS</t>
  </si>
  <si>
    <t xml:space="preserve">Bonos Bursátiles de Corto Plazo </t>
  </si>
  <si>
    <t>Bonos Bursátiles de Corto Plazo  USD</t>
  </si>
  <si>
    <t>Bonos Bursátiles de Corto Plazo  GS</t>
  </si>
  <si>
    <t xml:space="preserve">Bonos AFD </t>
  </si>
  <si>
    <t>Bonos AFD  USD</t>
  </si>
  <si>
    <t>Bonos AFD  GS</t>
  </si>
  <si>
    <t xml:space="preserve">Pagarés Colocación Privada </t>
  </si>
  <si>
    <t>Pagarés Colocación Privada  USD</t>
  </si>
  <si>
    <t>Pagarés Colocación Privada  GS</t>
  </si>
  <si>
    <t>Inversiones en Títulos de Renta Fija emitidos en el pais de Partes Vinculadas</t>
  </si>
  <si>
    <t xml:space="preserve">CDA Partes Vinculadas </t>
  </si>
  <si>
    <t>CDA Partes Vinculadas  USD</t>
  </si>
  <si>
    <t>CDA Partes Vinculadas  GS</t>
  </si>
  <si>
    <t>Bonos Subordinados  Partes Vinculadas</t>
  </si>
  <si>
    <t>Bonos Subordinados  Partes Vinculadas USD</t>
  </si>
  <si>
    <t>Bonos Subordinados  Partes Vinculadas GS</t>
  </si>
  <si>
    <t xml:space="preserve">Bonos Corporativos  Partes Vinculadas </t>
  </si>
  <si>
    <t>Bonos Corporativos  Partes Vinculadas  USD</t>
  </si>
  <si>
    <t>Bonos Corporativos  Partes Vinculadas  GS</t>
  </si>
  <si>
    <t xml:space="preserve">Bonos Financieros  Partes Vinculadas </t>
  </si>
  <si>
    <t>Bonos Financieros  Partes Vinculadas  USD</t>
  </si>
  <si>
    <t>Bonos Financieros  Partes Vinculadas  GS</t>
  </si>
  <si>
    <t xml:space="preserve">Bonos Bursátiles de Corto Plazo  Partes Vinculadas </t>
  </si>
  <si>
    <t>Bonos Bursátiles de Corto Plazo  Partes Vinculadas  USD</t>
  </si>
  <si>
    <t>Bonos Bursátiles de Corto Plazo  Partes Vinculadas  GS</t>
  </si>
  <si>
    <t xml:space="preserve">Pagarés Colocación Privada  Partes Vinculadas </t>
  </si>
  <si>
    <t>Pagarés Colocación Privada  Partes Vinculadas  USD</t>
  </si>
  <si>
    <t>Pagarés Colocación Privada  Partes Vinculadas  GS</t>
  </si>
  <si>
    <t>CDA  Repo - Partes Vinculadas</t>
  </si>
  <si>
    <t>CDA  Repo USD - Partes Vinculadas</t>
  </si>
  <si>
    <t>CDA  Repo GS - Partes Vinculadas</t>
  </si>
  <si>
    <t>Letra de Regulación Monetaria  Repo</t>
  </si>
  <si>
    <t>Letra de Regulación Monetaria  Repo USD</t>
  </si>
  <si>
    <t>Letra de Regulación Monetaria  Repo GS</t>
  </si>
  <si>
    <t>Bonos AFD  Repo</t>
  </si>
  <si>
    <t>Bonos AFD  Repo USD</t>
  </si>
  <si>
    <t>Bonos AFD  Repo GS</t>
  </si>
  <si>
    <t>Bonos del tesoro  Repo USD</t>
  </si>
  <si>
    <t>Bonos Municipales - Repo</t>
  </si>
  <si>
    <t>Bonos Municipales - Repo USD</t>
  </si>
  <si>
    <t>Bonos Municipales - Repo GS</t>
  </si>
  <si>
    <t>Diferencial de Precio Positivo no Amortizado - Bonos Corporativos en Repo USD</t>
  </si>
  <si>
    <t>Diferencial de Precio Positivo no Amortizado - Letras de Regulación Monetaria</t>
  </si>
  <si>
    <t>Diferencial de Precio Positivo no Amortizado - Letras de Regulación Monetaria USD</t>
  </si>
  <si>
    <t>Diferencial de Precio Positivo no Amortizado - Letras de Regulación Monetaria GS</t>
  </si>
  <si>
    <t>Diferencial de Precio Positivo no Amortizado - Letras de Regulación Monetaria en Repo</t>
  </si>
  <si>
    <t>Diferencial de Precio Positivo no Amortizado - Letras de Regulación Monetaria en Repo USD</t>
  </si>
  <si>
    <t>Diferencial de Precio Positivo no Amortizado - Letras de Regulación Monetaria en Repo GS</t>
  </si>
  <si>
    <t>Diferencial de Precio Positivo no Amortizado - Bonos del Tesoro USD</t>
  </si>
  <si>
    <t>Diferencial de Precio Positivo no Amortizado - Bonos del Tesoro en Repo USD</t>
  </si>
  <si>
    <t>Diferencial de Precio Positivo no Amortizado - Bonos Municipales</t>
  </si>
  <si>
    <t>Diferencial de Precio Positivo no Amortizado - Bonos Municipales USD</t>
  </si>
  <si>
    <t>Diferencial de Precio Positivo no Amortizado - Bonos Municipales GS</t>
  </si>
  <si>
    <t>Diferencial de Precio Positivo no Amortizado - Bonos Municipales en Repo</t>
  </si>
  <si>
    <t>Diferencial de Precio Positivo no Amortizado - Bonos Municipales en Repo USD</t>
  </si>
  <si>
    <t>Diferencial de Precio Positivo no Amortizado - Bonos Municipales en Repo GS</t>
  </si>
  <si>
    <t>Diferencial de Precio Positivo no Amortizado - Bonos Bursátiles de Corto Plazo</t>
  </si>
  <si>
    <t>Diferencial de Precio Positivo no Amortizado - Bonos Bursátiles de Corto Plazo USD</t>
  </si>
  <si>
    <t>Diferencial de Precio Positivo no Amortizado - Bonos Bursátiles de Corto Plazo GS</t>
  </si>
  <si>
    <t>Diferencial de Precio Positivo no Amortizado - Bonos Bursátiles de Corto Plazo en Repo</t>
  </si>
  <si>
    <t>Diferencial de Precio Positivo no Amortizado - Bonos Bursátiles de Corto Plazo en Repo USD</t>
  </si>
  <si>
    <t>Diferencial de Precio Positivo no Amortizado - Bonos Bursátiles de Corto Plazo en Repo GS</t>
  </si>
  <si>
    <t>Inversiones Diferencial de Precios en Instrumentos de Renta Fija emitidos en el pais - Partes Vinculadas</t>
  </si>
  <si>
    <t>Diferencial de Precio Positivo no Amortizado - CDA Partes Vinculadas</t>
  </si>
  <si>
    <t>Diferencial de Precio Positivo no Amortizado - CDA Partes Vinculadas USD</t>
  </si>
  <si>
    <t>Diferencial de Precio Positivo no Amortizado - CDA Partes Vinculadas GS</t>
  </si>
  <si>
    <t>Diferencial de Precio Positivo no Amortizado - Bonos Subordinados Partes Vinculadas</t>
  </si>
  <si>
    <t>Diferencial de Precio Positivo no Amortizado - Bonos Subordinados Partes Vinculadas USD</t>
  </si>
  <si>
    <t>Diferencial de Precio Positivo no Amortizado - Bonos Subordinados Partes Vinculadas GS</t>
  </si>
  <si>
    <t>Diferencial de Precio Positivo no Amortizado - Bonos Corporativos Partes Vinculadas</t>
  </si>
  <si>
    <t>Diferencial de Precio Positivo no Amortizado - Bonos Corporativos Partes Vinculadas USD</t>
  </si>
  <si>
    <t>Diferencial de Precio Positivo no Amortizado - Bonos Corporativos Partes Vinculadas GS</t>
  </si>
  <si>
    <t>Diferencial de Precio Positivo no Amortizado - Bonos Financieros Partes Vinculadas</t>
  </si>
  <si>
    <t>Diferencial de Precio Positivo no Amortizado - Bonos Financieros Partes Vinculadas USD</t>
  </si>
  <si>
    <t>Diferencial de Precio Positivo no Amortizado - Bonos Financieros Partes Vinculadas GS</t>
  </si>
  <si>
    <t>Diferencial de Precio Positivo no Amortizado - Bonos Bursátiles de corto plazo Partes Vinculadas</t>
  </si>
  <si>
    <t>Diferencial de Precio Positivo no Amortizado - Bonos Bursátiles de corto plazo Partes Vinculadas USD</t>
  </si>
  <si>
    <t>Diferencial de Precio Positivo no Amortizado - Bonos Bursátiles de corto plazo Partes Vinculadas GS</t>
  </si>
  <si>
    <t>Inversiones en Títulos de Renta Fija emitidos en el extranjero</t>
  </si>
  <si>
    <t>Bonos en el exterior</t>
  </si>
  <si>
    <t>Bonos en el exterior USD</t>
  </si>
  <si>
    <t>Bonos en el exterior GS</t>
  </si>
  <si>
    <t xml:space="preserve">Bonos soberanos extranjeros </t>
  </si>
  <si>
    <t>Bonos soberanos extranjeros  USD</t>
  </si>
  <si>
    <t>Bonos soberanos extranjeros  GS</t>
  </si>
  <si>
    <t>Inversiones en Titulos de Renta Fija emitidos en el extranjero Partes Vinculadas</t>
  </si>
  <si>
    <t xml:space="preserve">Bonos en el exterior Partes Vinculadas </t>
  </si>
  <si>
    <t>Bonos en el exterior Partes Vinculadas  USD</t>
  </si>
  <si>
    <t>Bonos en el exterior Partes Vinculadas  GS</t>
  </si>
  <si>
    <t>Inversiones en Títulos de Renta Fija emitidos en el extranjero en Repo</t>
  </si>
  <si>
    <t xml:space="preserve">Bonos en el exterior en Repo </t>
  </si>
  <si>
    <t>Bonos en el exterior en Repo  USD</t>
  </si>
  <si>
    <t>Bonos en el exterior en Repo  GS</t>
  </si>
  <si>
    <t>Inversiones en Títulos de Renta Variable emitidos por Agentes del Mercado de Valores</t>
  </si>
  <si>
    <t xml:space="preserve">Acciones Preferidas Cartulares SAECA </t>
  </si>
  <si>
    <t>Acciones Preferidas Cartulares SAECA  USD</t>
  </si>
  <si>
    <t>Acciones Preferidas Cartulares SAECA  GS</t>
  </si>
  <si>
    <t>Acciones Preferidas Desmaterializadas SAECA</t>
  </si>
  <si>
    <t>Acciones Preferidas Desmaterializadas SAECA USD</t>
  </si>
  <si>
    <t>Acciones Preferidas Desmaterializadas SAECA GS</t>
  </si>
  <si>
    <t xml:space="preserve">Acciones Ordinarias Cartulares SAECA </t>
  </si>
  <si>
    <t>Acciones Ordinarias Cartulares SAECA  USD</t>
  </si>
  <si>
    <t>Acciones Ordinarias Cartulares SAECA  GS</t>
  </si>
  <si>
    <t>Acciones Ordinarias Desmaterializadas SAECA</t>
  </si>
  <si>
    <t>Acciones Ordinarias Desmaterializadas SAECA USD</t>
  </si>
  <si>
    <t>Acciones Ordinarias Desmaterializadas SAECA GS</t>
  </si>
  <si>
    <t xml:space="preserve">Acciones Preferidas Cartulares AFPISA </t>
  </si>
  <si>
    <t>Acciones Preferidas Cartulares AFPISA  USD</t>
  </si>
  <si>
    <t>Acciones Preferidas Cartulares AFPISA  GS</t>
  </si>
  <si>
    <t xml:space="preserve">Acciones Preferidas Desmaterializadas AFPISA </t>
  </si>
  <si>
    <t>Acciones Preferidas Desmaterializadas AFPISA  USD</t>
  </si>
  <si>
    <t>Acciones Preferidas Desmaterializadas AFPISA  GS</t>
  </si>
  <si>
    <t xml:space="preserve">Acciones Ordinarias Cartulares AFPISA </t>
  </si>
  <si>
    <t>Acciones Ordinarias Cartulares AFPISA  USD</t>
  </si>
  <si>
    <t>Acciones Ordinarias Cartulares AFPISA  GS</t>
  </si>
  <si>
    <t xml:space="preserve">Acciones Ordinarias Desmaterializadas AFPISA </t>
  </si>
  <si>
    <t>Acciones Ordinarias Desmaterializadas AFPISA  USD</t>
  </si>
  <si>
    <t>Acciones Ordinarias Desmaterializadas AFPISA  GS</t>
  </si>
  <si>
    <t>Acciones Preferidas Desmaterializadas Caja de Valores</t>
  </si>
  <si>
    <t>Acciones Preferidas Desmaterializadas Caja de Valores USD</t>
  </si>
  <si>
    <t>Acciones Preferidas Desmaterializadas Caja de Valores GS</t>
  </si>
  <si>
    <t>Acciones Ordinarias Desmaterializadas Caja de Valores</t>
  </si>
  <si>
    <t>Acciones Ordinarias Desmaterializadas Caja de Valores USD</t>
  </si>
  <si>
    <t>Acciones Ordinarias Desmaterializadas Caja de Valores GS</t>
  </si>
  <si>
    <t xml:space="preserve">Acciones Preferidas Cartulares Sociedad emisora </t>
  </si>
  <si>
    <t>Acciones Preferidas Cartulares Sociedad emisora  USD</t>
  </si>
  <si>
    <t>Acciones Preferidas Cartulares Sociedad emisora  GS</t>
  </si>
  <si>
    <t xml:space="preserve">Acciones Preferidas Desmaterializadas Sociedad emisora </t>
  </si>
  <si>
    <t>Acciones Preferidas Desmaterializadas Sociedad emisora  USD</t>
  </si>
  <si>
    <t>Acciones Preferidas Desmaterializadas Sociedad emisora  GS</t>
  </si>
  <si>
    <t>Acciones Ordinarias Cartulares Sociedad emisora</t>
  </si>
  <si>
    <t>Acciones Ordinarias Cartulares Sociedad emisora USD</t>
  </si>
  <si>
    <t>Acciones Ordinarias Cartulares Sociedad emisora GS</t>
  </si>
  <si>
    <t xml:space="preserve">Acciones Ordinarias Desmaterializadas Sociedad emisora </t>
  </si>
  <si>
    <t>Acciones Ordinarias Desmaterializadas Sociedad emisora  USD</t>
  </si>
  <si>
    <t>Acciones Ordinarias Desmaterializadas Sociedad emisora  GS</t>
  </si>
  <si>
    <t>Acción de la  Bolsa de Valores BVPASA  USD</t>
  </si>
  <si>
    <t>Inversiones en Títulos de Renta Variable emitidos por Agentes del Mercado de Valores - Partes Vinculadas</t>
  </si>
  <si>
    <t xml:space="preserve">Acciones Preferidas Cartulares Partes Vinculadas  </t>
  </si>
  <si>
    <t>Acciones Preferidas Cartulares Partes Vinculadas   USD</t>
  </si>
  <si>
    <t>Acciones Preferidas Cartulares Partes Vinculadas   GS</t>
  </si>
  <si>
    <t xml:space="preserve">Acciones Preferidas Desmaterializadas Partes Vinculadas  </t>
  </si>
  <si>
    <t>Acciones Preferidas Desmaterializadas Partes Vinculadas   USD</t>
  </si>
  <si>
    <t>Acciones Preferidas Desmaterializadas Partes Vinculadas   GS</t>
  </si>
  <si>
    <t>Acciones Ordinarias Cartulares Partes Vinculadas</t>
  </si>
  <si>
    <t>Acciones Ordinarias Cartulares Partes Vinculadas USD</t>
  </si>
  <si>
    <t>Acciones Ordinarias Cartulares Partes Vinculadas GS</t>
  </si>
  <si>
    <t xml:space="preserve">Acciones Ordinarias Desmaterializadas Partes Vinculadas </t>
  </si>
  <si>
    <t>Acciones Ordinarias Desmaterializadas Partes Vinculadas  USD</t>
  </si>
  <si>
    <t>Acciones Ordinarias Desmaterializadas Partes Vinculadas  GS</t>
  </si>
  <si>
    <t>Inversiones en Títulos de Renta Variable emitidos por Agentes del Mercado de Valores en  Repo</t>
  </si>
  <si>
    <t>Acciones Preferidas Desmaterializadas SAECA en Repo</t>
  </si>
  <si>
    <t>Acciones Preferidas Desmaterializadas SAECA en Repo USD</t>
  </si>
  <si>
    <t>Acciones Preferidas Desmaterializadas SAECA en Repo GS</t>
  </si>
  <si>
    <t>Acciones Preferidas Desmaterializadas Sociedad emisora en Repo</t>
  </si>
  <si>
    <t>Acciones Preferidas Desmaterializadas Sociedad emisora en Repo USD</t>
  </si>
  <si>
    <t>Acciones Preferidas Desmaterializadas Sociedad emisora en Repo GS</t>
  </si>
  <si>
    <t>Acciones Ordinarias Desmaterializadas SAECA en Repo</t>
  </si>
  <si>
    <t>Acciones Ordinarias Desmaterializadas SAECA en Repo USD</t>
  </si>
  <si>
    <t>Acciones Ordinarias Desmaterializadas SAECA en Repo GS</t>
  </si>
  <si>
    <t>Acciones Ordinarias Desmaterializadas Sociedad emisora en Repo</t>
  </si>
  <si>
    <t>Acciones Ordinarias Desmaterializadas Sociedad emisora en Repo USD</t>
  </si>
  <si>
    <t>Acciones Ordinarias Desmaterializadas Sociedad emisora en Repo GS</t>
  </si>
  <si>
    <t>Inversiones en Títulos de Renta Variable emitidos por Agentes del Mercado de Valores en Repo - Partes Vinculadas</t>
  </si>
  <si>
    <t>Acciones Preferidas Desmaterializadas Partes Vinculadas en Repo</t>
  </si>
  <si>
    <t>Acciones Preferidas Desmaterializadas Partes Vinculadas en Repo USD</t>
  </si>
  <si>
    <t>Acciones Preferidas Desmaterializadas Partes Vinculadas en Repo GS</t>
  </si>
  <si>
    <t>Acciones Ordinarias Desmaterializadas Partes Vinculadas en Repo</t>
  </si>
  <si>
    <t>Acciones Ordinarias Desmaterializadas Partes Vinculadas en Repo USD</t>
  </si>
  <si>
    <t>Acciones Ordinarias Desmaterializadas Partes Vinculadas en Repo GS</t>
  </si>
  <si>
    <t>Inversiones Títulos de Renta Variable  emitidos por Entidades no participantes en el Mercado de Valores</t>
  </si>
  <si>
    <t xml:space="preserve">Acciones Preferidas Cartulares SA </t>
  </si>
  <si>
    <t>Acciones Preferidas Cartulares SA  USD</t>
  </si>
  <si>
    <t>Acciones Preferidas Cartulares SA  GS</t>
  </si>
  <si>
    <t>Acciones Preferidas Desmaterializadas SA</t>
  </si>
  <si>
    <t>Acciones Preferidas Desmaterializadas SA USD</t>
  </si>
  <si>
    <t>Acciones Preferidas Desmaterializadas SA GS</t>
  </si>
  <si>
    <t xml:space="preserve">Acciones Ordinarias Cartulares SA </t>
  </si>
  <si>
    <t>Acciones Ordinarias Cartulares SA  USD</t>
  </si>
  <si>
    <t>Acciones Ordinarias Cartulares SA  GS</t>
  </si>
  <si>
    <t xml:space="preserve">Acciones Ordinarias Desmaterializadas SA </t>
  </si>
  <si>
    <t>Acciones Ordinarias Desmaterializadas SA  USD</t>
  </si>
  <si>
    <t>Acciones Ordinarias Desmaterializadas SA  GS</t>
  </si>
  <si>
    <t>Inversiones en Títulos de Renta Variable emitidos por Entidades no participantes en el Mercado de Valores Partes Vinculadas</t>
  </si>
  <si>
    <t>Acciones Preferidas Cartulares SA Partes Vinculadas</t>
  </si>
  <si>
    <t>Acciones Preferidas Cartulares SA Partes Vinculadas USD</t>
  </si>
  <si>
    <t>Acciones Preferidas Cartulares SA Partes Vinculadas GS</t>
  </si>
  <si>
    <t>Acciones Preferidas Desmaterializadas SA Partes Vinculadas</t>
  </si>
  <si>
    <t>Acciones Preferidas Desmaterializadas SA Partes Vinculadas USD</t>
  </si>
  <si>
    <t>Acciones Preferidas Desmaterializadas SA Partes Vinculadas GS</t>
  </si>
  <si>
    <t>Acciones Ordinarias Cartulares SA Partes Vinculadas</t>
  </si>
  <si>
    <t>Acciones Ordinarias Cartulares SA Partes Vinculadas USD</t>
  </si>
  <si>
    <t>Acciones Ordinarias Cartulares SA Partes Vinculadas GS</t>
  </si>
  <si>
    <t>Acciones Ordinarias Desmaterializadas SA Partes Vinculadas</t>
  </si>
  <si>
    <t>Acciones Ordinarias Desmaterializadas SA Partes Vinculadas USD</t>
  </si>
  <si>
    <t>Acciones Ordinarias Desmaterializadas SA Partes Vinculadas GS</t>
  </si>
  <si>
    <t>Inversiones en Títulos Representativos de Derecho  Patrimonial</t>
  </si>
  <si>
    <t>Inversiones en Títulos Representativos de Derecho Patrimonial</t>
  </si>
  <si>
    <t xml:space="preserve">Fondos  Mutuos </t>
  </si>
  <si>
    <t>Fondos  Mutuos  USD</t>
  </si>
  <si>
    <t>Fondos  Mutuos  GS</t>
  </si>
  <si>
    <t xml:space="preserve">Fondos de Inversión </t>
  </si>
  <si>
    <t>Fondos de Inversión  USD</t>
  </si>
  <si>
    <t>Fondos de Inversión  GS</t>
  </si>
  <si>
    <t>Previsiones en Inversiones (-)</t>
  </si>
  <si>
    <t>Previsiones en Inversiones Renta Fija (-)</t>
  </si>
  <si>
    <t xml:space="preserve">(Menos) Previsión por menor valor - Inversiones en Títulos de Renta Fija emitidos en el pais </t>
  </si>
  <si>
    <t>(Menos) Previsión por menor valor - Inversiones en Títulos de Renta Fija emitidos en el pais  USD</t>
  </si>
  <si>
    <t>(Menos) Previsión por menor valor - Inversiones en Títulos de Renta Fija emitidos en el pais  GS</t>
  </si>
  <si>
    <t>(Menos) Previsión por menor valor - Inversiones en Títulos de Renta Fija emitidos en el pais de Partes Vinculadas</t>
  </si>
  <si>
    <t>(Menos) Previsión por menor valor - Inversiones en Títulos de Renta Fija emitidos en el pais de Partes Vinculadas USD</t>
  </si>
  <si>
    <t>(Menos) Previsión por menor valor - Inversiones en Títulos de Renta Fija emitidos en el pais de Partes Vinculadas GS</t>
  </si>
  <si>
    <t>(Menos) Previsión por menor valor - Inversiones en Títulos de Renta Fija emitidos en el extranjero</t>
  </si>
  <si>
    <t>(Menos) Previsión por menor valor - Inversiones en Títulos de Renta Fija emitidos en el extranjero USD</t>
  </si>
  <si>
    <t>(Menos) Previsión por menor valor - Inversiones en Títulos de Renta Fija emitidos en el extranjero GS</t>
  </si>
  <si>
    <t>(Menos) Previsión por menor valor - Inversiones en Titulos de Renta Fija emitidos en el extranjero Partes Vinculadas</t>
  </si>
  <si>
    <t>(Menos) Previsión por menor valor - Inversiones en Titulos de Renta Fija emitidos en el extranjero Partes Vinculadas USD</t>
  </si>
  <si>
    <t>(Menos) Previsión por menor valor - Inversiones en Titulos de Renta Fija emitidos en el extranjero Partes Vinculadas GS</t>
  </si>
  <si>
    <t>Previsiones en Inversiones Renta Variable (-)</t>
  </si>
  <si>
    <t>(Menos) Previsión por menor valor - Inversiones en Títulos de Renta Variable emitidos por Agentes del Mercado de Valores</t>
  </si>
  <si>
    <t>(Menos) Previsión por menor valor - Inversiones en Títulos de Renta Variable emitidos por Agentes del Mercado de Valores USD</t>
  </si>
  <si>
    <t>(Menos) Previsión por menor valor - Inversiones en Títulos de Renta Variable emitidos por Agentes del Mercado de Valores GS</t>
  </si>
  <si>
    <t>(Menos) Previsión por menor valor - Inversiones en Títulos de Renta Variable emitidos por Agentes del Mercado de Valores - Partes Vinculadas</t>
  </si>
  <si>
    <t>(Menos) Previsión por menor valor - Inversiones en Títulos de Renta Variable emitidos por Agentes del Mercado de Valores - Partes Vinculadas USD</t>
  </si>
  <si>
    <t>(Menos) Previsión por menor valor - Inversiones en Títulos de Renta Variable emitidos por Agentes del Mercado de Valores - Partes Vinculadas GS</t>
  </si>
  <si>
    <t>(Menos) Previsión por menor valor - Inversiones Títulos de Renta Variable  emitidos por Entidades no participantes en el Mercado de Valores</t>
  </si>
  <si>
    <t>(Menos) Previsión por menor valor - Inversiones Títulos de Renta Variable  emitidos por Entidades no participantes en el Mercado de Valores USD</t>
  </si>
  <si>
    <t>(Menos) Previsión por menor valor - Inversiones Títulos de Renta Variable  emitidos por Entidades no participantes en el Mercado de Valores GS</t>
  </si>
  <si>
    <t>(Menos) Previsión por menor valor - Inversiones en Títulos de Renta Variable emitidos por Entidades no participantes en el Mercado de Valores Partes Vinculadas</t>
  </si>
  <si>
    <t>(Menos) Previsión por menor valor - Inversiones en Títulos de Renta Variable emitidos por Entidades no participantes en el Mercado de Valores Partes Vinculadas USD</t>
  </si>
  <si>
    <t>(Menos) Previsión por menor valor - Inversiones en Títulos de Renta Variable emitidos por Entidades no participantes en el Mercado de Valores Partes Vinculadas GS</t>
  </si>
  <si>
    <t>Deudores por servicios de intermediación bursátil  Acciones</t>
  </si>
  <si>
    <t>Deudores por servicios de intermediación bursátil  Acciones USD</t>
  </si>
  <si>
    <t>Deudores por servicios de intermediación bursátil  Acciones GS</t>
  </si>
  <si>
    <t>Deudores por servicios de intermediación bursátil  Renta Fija USD</t>
  </si>
  <si>
    <t>Deudores por servicios de intermediación extrabursátil  Acciones</t>
  </si>
  <si>
    <t>Deudores por servicios de intermediación extrabursátil  Acciones USD</t>
  </si>
  <si>
    <t>Deudores por servicios de intermediación extrabursátil  Acciones GS</t>
  </si>
  <si>
    <t>Deudores por servicios de intermediación extrabursátil  Renta Fija</t>
  </si>
  <si>
    <t>Deudores por servicios de intermediación extrabursátil  Renta Fija USD</t>
  </si>
  <si>
    <t>Deudores por servicios de intermediación extrabursátil  Renta Fija GS</t>
  </si>
  <si>
    <t>Deudores por comisiones contratos de colocación primaria Acciones</t>
  </si>
  <si>
    <t>Deudores por comisiones contratos de colocación primaria Acciones USD</t>
  </si>
  <si>
    <t>Deudores por comisiones contratos de colocación primaria Acciones GS</t>
  </si>
  <si>
    <t>Deudores por comisiones contratos de colocación primaria Renta Fija</t>
  </si>
  <si>
    <t>Deudores por comisiones contratos de colocación primaria Renta Fija USD</t>
  </si>
  <si>
    <t>Deudores por comisiones contratos de colocación primaria Renta Fija GS</t>
  </si>
  <si>
    <t>Derechos sobre títulos por Contratos de Underwriting</t>
  </si>
  <si>
    <t>Derechos sobre títulos por Contratos de Underwriting USD</t>
  </si>
  <si>
    <t>Derechos sobre títulos por Contratos de Underwriting GS</t>
  </si>
  <si>
    <t xml:space="preserve">Deudores por servicios de intermediación a Partes Vinculadas </t>
  </si>
  <si>
    <t>Deudores por servicios de intermediación bursátil  Acciones a Partes Vinculadas</t>
  </si>
  <si>
    <t>Deudores por servicios de intermediación bursátil  Acciones a Partes Vinculadas USD</t>
  </si>
  <si>
    <t>Deudores por servicios de intermediación bursátil  Acciones a Partes Vinculadas GS</t>
  </si>
  <si>
    <t>Deudores por servicios de intermediación bursátil  Renta Fija  a Partes Vinculadas</t>
  </si>
  <si>
    <t>Deudores por servicios de intermediación bursátil  Renta Fija  a Partes Vinculadas USD</t>
  </si>
  <si>
    <t>Deudores por servicios de intermediación bursátil  Renta Fija  a Partes Vinculadas GS</t>
  </si>
  <si>
    <t>Deudores por servicios de intermediación extrabursátil  Acciones a Partes Vinculadas</t>
  </si>
  <si>
    <t>Deudores por servicios de intermediación extrabursátil  Acciones a Partes Vinculadas USD</t>
  </si>
  <si>
    <t>Deudores por servicios de intermediación extrabursátil  Acciones a Partes Vinculadas GS</t>
  </si>
  <si>
    <t>Deudores por servicios de intermediación extrabursátil  Renta Fija a Partes Vinculadas</t>
  </si>
  <si>
    <t>Deudores por servicios de intermediación extrabursátil  Renta Fija a Partes Vinculadas USD</t>
  </si>
  <si>
    <t>Deudores por servicios de intermediación extrabursátil  Renta Fija a Partes Vinculadas GS</t>
  </si>
  <si>
    <t>Deudores por comisiones contratos de colocación primaria Acciones a Partes Vinculadas</t>
  </si>
  <si>
    <t>Deudores por comisiones contratos de colocación primaria Acciones a Partes Vinculadas USD</t>
  </si>
  <si>
    <t>Deudores por comisiones contratos de colocación primaria Acciones a Partes Vinculadas GS</t>
  </si>
  <si>
    <t>Deudores por comisiones contratos de colocación primaria Renta Fija a Partes Vinculadas</t>
  </si>
  <si>
    <t>Deudores por comisiones contratos de colocación primaria Renta Fija a Partes Vinculadas USD</t>
  </si>
  <si>
    <t>Deudores por comisiones contratos de colocación primaria Renta Fija a Partes Vinculadas GS</t>
  </si>
  <si>
    <t>Derechos sobre títulos por Contratos de Underwriting Partes a Partes Vinculadas</t>
  </si>
  <si>
    <t>Derechos sobre títulos por Contratos de Underwriting Partes a Partes Vinculadas USD</t>
  </si>
  <si>
    <t>Derechos sobre títulos por Contratos de Underwriting Partes a Partes Vinculadas GS</t>
  </si>
  <si>
    <t>Deudores por servicios de intermediación - Clientes del exterior</t>
  </si>
  <si>
    <t xml:space="preserve">Deudores por servicios de intermediación bursátil Acciones </t>
  </si>
  <si>
    <t>Deudores por servicios de intermediación bursátil Acciones  USD</t>
  </si>
  <si>
    <t>Deudores por servicios de intermediación bursátil Acciones  GS</t>
  </si>
  <si>
    <t>Deudores por servicios de intermediación bursátil   Renta Fija</t>
  </si>
  <si>
    <t>Deudores por servicios de intermediación bursátil   Renta Fija USD</t>
  </si>
  <si>
    <t>Deudores por servicios de intermediación bursátil   Renta Fija GS</t>
  </si>
  <si>
    <t xml:space="preserve">Deudores por servicios de intermediación extrabursátil Acciones </t>
  </si>
  <si>
    <t>Deudores por servicios de intermediación extrabursátil Acciones  USD</t>
  </si>
  <si>
    <t>Deudores por servicios de intermediación extrabursátil Acciones  GS</t>
  </si>
  <si>
    <t xml:space="preserve">Deudores por servicios de intermediación extrabursátil  Renta Fija </t>
  </si>
  <si>
    <t>Deudores por servicios de intermediación extrabursátil  Renta Fija  USD</t>
  </si>
  <si>
    <t>Deudores por servicios de intermediación extrabursátil  Renta Fija  GS</t>
  </si>
  <si>
    <t xml:space="preserve">Deudores por comisiones contratos de colocación primaria Acciones </t>
  </si>
  <si>
    <t>Deudores por comisiones contratos de colocación primaria Acciones  USD</t>
  </si>
  <si>
    <t>Deudores por comisiones contratos de colocación primaria Acciones  GS</t>
  </si>
  <si>
    <t xml:space="preserve">Deudores por comisiones contratos de colocación primaria Renta Fija </t>
  </si>
  <si>
    <t>Deudores por comisiones contratos de colocación primaria Renta Fija  USD</t>
  </si>
  <si>
    <t>Deudores por comisiones contratos de colocación primaria Renta Fija  GS</t>
  </si>
  <si>
    <t xml:space="preserve">Derechos sobre títulos por Contratos de Underwriting </t>
  </si>
  <si>
    <t>Derechos sobre títulos por Contratos de Underwriting  USD</t>
  </si>
  <si>
    <t>Derechos sobre títulos por Contratos de Underwriting  GS</t>
  </si>
  <si>
    <t>Deudores por servicios de intermediación - Clientes del exterior Partes Vinculadas</t>
  </si>
  <si>
    <t>Deudores por servicios de intermediación bursátil Acciones Partes Vinculadas</t>
  </si>
  <si>
    <t>Deudores por servicios de intermediación bursátil Acciones Partes Vinculadas USD</t>
  </si>
  <si>
    <t>Deudores por servicios de intermediación bursátil Acciones Partes Vinculadas GS</t>
  </si>
  <si>
    <t>Deudores por servicios de intermediación bursátil  Renta Fija Partes Vinculadas</t>
  </si>
  <si>
    <t>Deudores por servicios de intermediación bursátil  Renta Fija Partes Vinculadas USD</t>
  </si>
  <si>
    <t>Deudores por servicios de intermediación bursátil  Renta Fija Partes Vinculadas GS</t>
  </si>
  <si>
    <t>Deudores por servicios de intermediación extrabursátil Acciones  Partes Vinculadas</t>
  </si>
  <si>
    <t>Deudores por servicios de intermediación extrabursátil Acciones  Partes Vinculadas USD</t>
  </si>
  <si>
    <t>Deudores por servicios de intermediación extrabursátil Acciones  Partes Vinculadas GS</t>
  </si>
  <si>
    <t>Deudores por servicios de intermediación extrabursátil Renta Fija Partes Vinculadas</t>
  </si>
  <si>
    <t>Deudores por servicios de intermediación extrabursátil Renta Fija Partes Vinculadas USD</t>
  </si>
  <si>
    <t>Deudores por servicios de intermediación extrabursátil Renta Fija Partes Vinculadas GS</t>
  </si>
  <si>
    <t>Deudores por comisiones contratos de colocación primaria Acciones Partes Vinculadas</t>
  </si>
  <si>
    <t>Deudores por comisiones contratos de colocación primaria Acciones Partes Vinculadas USD</t>
  </si>
  <si>
    <t>Deudores por comisiones contratos de colocación primaria Acciones Partes Vinculadas GS</t>
  </si>
  <si>
    <t>Deudores por comisiones contratos de colocación primaria Renta Fija Partes Vinculadas</t>
  </si>
  <si>
    <t>Deudores por comisiones contratos de colocación primaria Renta Fija Partes Vinculadas USD</t>
  </si>
  <si>
    <t>Deudores por comisiones contratos de colocación primaria Renta Fija Partes Vinculadas GS</t>
  </si>
  <si>
    <t>Derechos sobre títulos por Contratos de Underwriting Partes Vinculadas</t>
  </si>
  <si>
    <t>Derechos sobre títulos por Contratos de Underwriting Partes Vinculadas USD</t>
  </si>
  <si>
    <t>Derechos sobre títulos por Contratos de Underwriting Partes Vinculadas GS</t>
  </si>
  <si>
    <t>Deudores por servicios de administración de Fondos</t>
  </si>
  <si>
    <t>Deudores por servicios de administración de Fondos USD</t>
  </si>
  <si>
    <t>Deudores por servicios de administración de Fondos GS</t>
  </si>
  <si>
    <t>Deudores por servicios de colocación de cuotas - Fondos Patrimoniales</t>
  </si>
  <si>
    <t>Deudores por servicios de colocación de cuotas</t>
  </si>
  <si>
    <t>Deudores por servicios de colocación de cuotas USD</t>
  </si>
  <si>
    <t>Deudores por servicios de colocación de cuotas GS</t>
  </si>
  <si>
    <t>Deudores por servicios de colocación de cuotas a Partes Vinculadas - Fondos Patrimoniales</t>
  </si>
  <si>
    <t>Deudores por servicios de colocación de cuotas a Partes Vinculadas</t>
  </si>
  <si>
    <t>Deudores por servicios de colocación de cuotas a Partes Vinculadas USD</t>
  </si>
  <si>
    <t>Deudores por servicios de colocación de cuotas a Partes Vinculadas GS</t>
  </si>
  <si>
    <t>Deudores por otros servicios prestados</t>
  </si>
  <si>
    <t>Deudores por servicios de administración de cartera</t>
  </si>
  <si>
    <t>Deudores por servicios de administración de cartera USD</t>
  </si>
  <si>
    <t>Deudores por servicios de administración de cartera GS</t>
  </si>
  <si>
    <t>Deudores por servicios de custodia de valores</t>
  </si>
  <si>
    <t>Deudores por servicios de custodia de valores USD</t>
  </si>
  <si>
    <t>Deudores por servicios de custodia de valores GS</t>
  </si>
  <si>
    <t>Deudores por servicios de asesoría financiera</t>
  </si>
  <si>
    <t>Deudores por servicios de asesoría financiera USD</t>
  </si>
  <si>
    <t>Deudores por servicios de asesoría financiera GS</t>
  </si>
  <si>
    <t>Deudores por servicios de asesoría Inscripción de Sociedades/Emisiones</t>
  </si>
  <si>
    <t>Deudores por servicios de asesoría Inscripción de Sociedades/Emisiones USD</t>
  </si>
  <si>
    <t>Deudores por servicios de asesoría Inscripción de Sociedades/Emisiones GS</t>
  </si>
  <si>
    <t>Deudores por servicios de representación de obligacionistas</t>
  </si>
  <si>
    <t>Deudores por servicios de representación de obligacionistas USD</t>
  </si>
  <si>
    <t>Deudores por servicios de representación de obligacionistas GS</t>
  </si>
  <si>
    <t>Deudores por servicios de transferencia de cartera</t>
  </si>
  <si>
    <t>Deudores por servicios de transferencia de cartera USD</t>
  </si>
  <si>
    <t>Deudores por servicios de transferencia de cartera GS</t>
  </si>
  <si>
    <t>Deudores por servicios de administración de cartera Partes Vinculadas</t>
  </si>
  <si>
    <t>Deudores por servicios de administración de cartera Partes Vinculadas USD</t>
  </si>
  <si>
    <t>Deudores por servicios de administración de cartera Partes Vinculadas GS</t>
  </si>
  <si>
    <t>Deudores por servicios de custodia de valores Partes Vinculadas</t>
  </si>
  <si>
    <t>Deudores por servicios de custodia de valores Partes Vinculadas USD</t>
  </si>
  <si>
    <t>Deudores por servicios de custodia de valores Partes Vinculadas GS</t>
  </si>
  <si>
    <t>Deudores por servicios de asesoría financiera Partes Vinculadas</t>
  </si>
  <si>
    <t>Deudores por servicios de asesoría financiera Partes Vinculadas USD</t>
  </si>
  <si>
    <t>Deudores por servicios de asesoría financiera Partes Vinculadas GS</t>
  </si>
  <si>
    <t>Deudores por servicios de asesoría  Inscripción de Sociedades/Emisiones Partes Vinculadas</t>
  </si>
  <si>
    <t>Deudores por servicios de asesoría  Inscripción de Sociedades/Emisiones Partes Vinculadas USD</t>
  </si>
  <si>
    <t>Deudores por servicios de asesoría  Inscripción de Sociedades/Emisiones Partes Vinculadas GS</t>
  </si>
  <si>
    <t>Deudores por servicios de representación de obligacionistas Partes Vinculadas</t>
  </si>
  <si>
    <t>Deudores por servicios de representación de obligacionistas Partes Vinculadas USD</t>
  </si>
  <si>
    <t>Deudores por servicios de representación de obligacionistas Partes Vinculadas GS</t>
  </si>
  <si>
    <t>Deudores por servicios de transferencia de cartera Partes Vinculadas</t>
  </si>
  <si>
    <t>Deudores por servicios de transferencia de cartera Partes Vinculadas USD</t>
  </si>
  <si>
    <t>Deudores por servicios de transferencia de cartera Partes Vinculadas GS</t>
  </si>
  <si>
    <t xml:space="preserve">Deudores por préstamos otorgados </t>
  </si>
  <si>
    <t>Deudores por préstamos otorgados a Comitentes para compra de Valores (margen)</t>
  </si>
  <si>
    <t>Deudores por préstamos otorgados a Comitentes para compra de Valores (margen) USD</t>
  </si>
  <si>
    <t>Deudores por préstamos otorgados a Comitentes para compra de Valores (margen) GS</t>
  </si>
  <si>
    <t>Deudores por préstamos a Funcionarios</t>
  </si>
  <si>
    <t>Deudores por préstamos a Funcionarios USD</t>
  </si>
  <si>
    <t>Deudores por préstamos a Funcionarios GS</t>
  </si>
  <si>
    <t>Deudores por Préstamos otorgados - Comitentes del exterior</t>
  </si>
  <si>
    <t xml:space="preserve">Deudores por préstamos otorgados a Comitentes del exterior para compra de Valores (margen) </t>
  </si>
  <si>
    <t>Deudores por préstamos otorgados a Comitentes del exterior para compra de Valores (margen)  USD</t>
  </si>
  <si>
    <t>Deudores por préstamos otorgados a Comitentes del exterior para compra de Valores (margen)  GS</t>
  </si>
  <si>
    <t>Deudores por Negociación de Títulos Valores en Repo</t>
  </si>
  <si>
    <t xml:space="preserve">Deudores por Negociación de Títulos Renta Fija en Repo </t>
  </si>
  <si>
    <t xml:space="preserve">Deudores por negociación Títulos Renta Fija CDA en Repo </t>
  </si>
  <si>
    <t>Deudores por negociación Títulos Renta Fija CDA en Repo  USD</t>
  </si>
  <si>
    <t>Deudores por negociación Títulos Renta Fija CDA en Repo  GS</t>
  </si>
  <si>
    <t xml:space="preserve">Deudores por negociación Títulos Renta Fija Bonos Subordinados en Repo </t>
  </si>
  <si>
    <t>Deudores por negociación Títulos Renta Fija Bonos Subordinados en Repo  USD</t>
  </si>
  <si>
    <t>Deudores por negociación Títulos Renta Fija Bonos Subordinados en Repo  GS</t>
  </si>
  <si>
    <t xml:space="preserve">Deudores por negociación Títulos Renta Fija Bonos Corporativos en Repo </t>
  </si>
  <si>
    <t>Deudores por negociación Títulos Renta Fija Bonos Corporativos en Repo  USD</t>
  </si>
  <si>
    <t>Deudores por negociación Títulos Renta Fija Bonos Corporativos en Repo  GS</t>
  </si>
  <si>
    <t xml:space="preserve">Deudores por negociación Títulos Renta Fija Bonos Financieros en Repo </t>
  </si>
  <si>
    <t>Deudores por negociación Títulos Renta Fija Bonos Financieros en Repo  USD</t>
  </si>
  <si>
    <t>Deudores por negociación Títulos Renta Fija Bonos Financieros en Repo  GS</t>
  </si>
  <si>
    <t xml:space="preserve">Deudores por negociación Títulos Renta Fija Letras de Regulación Monetaria en Repo </t>
  </si>
  <si>
    <t>Deudores por negociación Títulos Renta Fija Letras de Regulación Monetaria en Repo  USD</t>
  </si>
  <si>
    <t>Deudores por negociación Títulos Renta Fija Letras de Regulación Monetaria en Repo  GS</t>
  </si>
  <si>
    <t>Deudores por negociación Títulos Renta Fija Bonos AFD en Repo</t>
  </si>
  <si>
    <t>Deudores por negociación Títulos Renta Fija Bonos AFD en Repo USD</t>
  </si>
  <si>
    <t>Deudores por negociación Títulos Renta Fija Bonos AFD en Repo GS</t>
  </si>
  <si>
    <t xml:space="preserve">Deudores Títulos Renta Fija Bonos del Tesoro en Repo </t>
  </si>
  <si>
    <t>Deudores Títulos Renta Fija Bonos del Tesoro en Repo  USD</t>
  </si>
  <si>
    <t>Deudores Títulos Renta Fija Bonos del Tesoro en Repo  GS</t>
  </si>
  <si>
    <t>Deudores por Negociación  Títulos Renta Fija en Repo emitidos por Partes Vinculadas</t>
  </si>
  <si>
    <t>Deudores por Negociación de Títulos Renta Fija en Repo con Partes Vinculadas</t>
  </si>
  <si>
    <t xml:space="preserve">Deudores por negociación Títulos Renta Fija Bonos del Tesoro en Repo </t>
  </si>
  <si>
    <t>Deudores por negociación Títulos Renta Fija Bonos del Tesoro en Repo  USD</t>
  </si>
  <si>
    <t>Deudores por negociación Títulos Renta Fija Bonos del Tesoro en Repo  GS</t>
  </si>
  <si>
    <t>Deudores por negociación Titulos de Renta Fija en Repo</t>
  </si>
  <si>
    <t>Deudores por negociación Titulos de Renta Fija en Repo USD</t>
  </si>
  <si>
    <t>Deudores por negociación Titulos de Renta Fija en Repo GS</t>
  </si>
  <si>
    <t>Deudores por Negociación Títulos Renta Variable en Repo</t>
  </si>
  <si>
    <t xml:space="preserve">Deudores por negociación Títulos Renta Variable Acciones Ordinarias en Repo </t>
  </si>
  <si>
    <t>Deudores por negociación Títulos Renta Variable Acciones Ordinarias en Repo  USD</t>
  </si>
  <si>
    <t>Deudores por negociación Títulos Renta Variable Acciones Ordinarias en Repo  GS</t>
  </si>
  <si>
    <t xml:space="preserve">Deudores por negociación Títulos Renta Variable Acciones Preferidas en Repo </t>
  </si>
  <si>
    <t>Deudores por negociación Títulos Renta Variable Acciones Preferidas en Repo  USD</t>
  </si>
  <si>
    <t>Deudores por negociación Títulos Renta Variable Acciones Preferidas en Repo  GS</t>
  </si>
  <si>
    <t xml:space="preserve">Deudores por Negociación de Títulos Renta Variable en Repo emitidos por Partes Vinculadas  </t>
  </si>
  <si>
    <t>Deudores por Negociación de Títulos Renta Variable en Repo con Partes Vinculadas</t>
  </si>
  <si>
    <t>Anticipos a Proveedores  USD</t>
  </si>
  <si>
    <t>Anticipos a Rendir GS</t>
  </si>
  <si>
    <t>Rendimientos a cobrar</t>
  </si>
  <si>
    <t>Dividendos a cobrar</t>
  </si>
  <si>
    <t>Dividendos a cobrar USD</t>
  </si>
  <si>
    <t>Dividendos a cobrar GS</t>
  </si>
  <si>
    <t>Anticipos de IRE</t>
  </si>
  <si>
    <t>Anticipos de IRE USD</t>
  </si>
  <si>
    <t>Anticipos de IRE GS</t>
  </si>
  <si>
    <t>Retenciones de IVA</t>
  </si>
  <si>
    <t>Retenciones de IVA USD</t>
  </si>
  <si>
    <t>Retenciones de IVA GS</t>
  </si>
  <si>
    <t xml:space="preserve">Retenciones IDU </t>
  </si>
  <si>
    <t>Retenciones IDU  USD</t>
  </si>
  <si>
    <t>Retenciones IDU  GS</t>
  </si>
  <si>
    <t>IVA CF 10%</t>
  </si>
  <si>
    <t>IVA CF 10% USD</t>
  </si>
  <si>
    <t>IVA CF 10% GS</t>
  </si>
  <si>
    <t>IVA CF 5%</t>
  </si>
  <si>
    <t>IVA CF 5% USD</t>
  </si>
  <si>
    <t>IVA CF 5% GS</t>
  </si>
  <si>
    <t>Activo por Impuesto Diferido USD</t>
  </si>
  <si>
    <t>Pagos no aplicados USD</t>
  </si>
  <si>
    <t>Retenciones de Renta USD</t>
  </si>
  <si>
    <t>Activos otorgados en garantía</t>
  </si>
  <si>
    <t>Instrumentos  Financieros Cedidos en Garantía  préstamos  Bancarios</t>
  </si>
  <si>
    <t>Instrumentos  Financieros Cedidos en Garantía  préstamos  Bancarios USD</t>
  </si>
  <si>
    <t>Instrumentos  Financieros Cedidos en Garantía  préstamos  Bancarios GS</t>
  </si>
  <si>
    <t>Instrumentos Financieros cedidos en Garantía - Constitución de Garantía Ley del Mercado de Valores</t>
  </si>
  <si>
    <t>Instrumentos Financieros cedidos en Garantía - Constitución de Garantía Ley del Mercado de Valores USD</t>
  </si>
  <si>
    <t>Instrumentos Financieros cedidos en Garantía - Constitución de Garantía Ley del Mercado de Valores GS</t>
  </si>
  <si>
    <t xml:space="preserve">Garantías constituidas </t>
  </si>
  <si>
    <t>Garantía de alquiler</t>
  </si>
  <si>
    <t>Garantía de alquiler USD</t>
  </si>
  <si>
    <t>Garantía de alquiler GS</t>
  </si>
  <si>
    <t>Intereses a vencer</t>
  </si>
  <si>
    <t>Intereses a vencer USD</t>
  </si>
  <si>
    <t>Intereses a vencer GS</t>
  </si>
  <si>
    <t>Seguros a vencer/ Edificio</t>
  </si>
  <si>
    <t>Seguros a vencer/ Edificio USD</t>
  </si>
  <si>
    <t>Seguros a vencer/ Edificio GS</t>
  </si>
  <si>
    <t>Seguros a vencer/ Rodados</t>
  </si>
  <si>
    <t>Seguros a vencer/ Rodados USD</t>
  </si>
  <si>
    <t>Seguros a vencer/ Rodados GS</t>
  </si>
  <si>
    <t>Seguros a vencer/ Garantía de Constitución Casa de bolsa USD</t>
  </si>
  <si>
    <t>Seguros a Vencer/ Seguro de vida del personal</t>
  </si>
  <si>
    <t>Seguros a Vencer/ Seguro de vida del personal USD</t>
  </si>
  <si>
    <t>Seguros a Vencer/ Seguro de vida del personal GS</t>
  </si>
  <si>
    <t>Alquiler a Vencer</t>
  </si>
  <si>
    <t>Alquiler a Vencer USD</t>
  </si>
  <si>
    <t>Alquiler a Vencer GS</t>
  </si>
  <si>
    <t>Aranceles - BVPASA a Vencer</t>
  </si>
  <si>
    <t>Aranceles - BVPASA a Vencer USD</t>
  </si>
  <si>
    <t>Aranceles - BVPASA a Vencer GS</t>
  </si>
  <si>
    <t>Gastos de Publicidad a Vencer</t>
  </si>
  <si>
    <t>Gastos de Publicidad a Vencer USD</t>
  </si>
  <si>
    <t>Gastos de Publicidad a Vencer GS</t>
  </si>
  <si>
    <t xml:space="preserve">Honorarios Auditoría Externa a Vencer </t>
  </si>
  <si>
    <t>Honorarios Auditoría Externa a Vencer  USD</t>
  </si>
  <si>
    <t>Honorarios Auditoría Externa a Vencer  GS</t>
  </si>
  <si>
    <t>Suscripciones a vencer</t>
  </si>
  <si>
    <t>Suscripciones a vencer USD</t>
  </si>
  <si>
    <t>Suscripciones a vencer GS</t>
  </si>
  <si>
    <t>Servicios de Calificación a Vencer</t>
  </si>
  <si>
    <t>Servicios de Calificación a Vencer USD</t>
  </si>
  <si>
    <t>Servicios de Calificación a Vencer GS</t>
  </si>
  <si>
    <t xml:space="preserve">Intereses a Cobrar por préstamos otorgados </t>
  </si>
  <si>
    <t>Intereses a cobrar por préstamos otorgados a Comitentes para compra de Valores (margen)</t>
  </si>
  <si>
    <t>Intereses a cobrar por préstamos otorgados a Comitentes para compra de Valores (margen) USD</t>
  </si>
  <si>
    <t>Intereses a cobrar por préstamos otorgados a Comitentes para compra de Valores (margen) GS</t>
  </si>
  <si>
    <t>Intereses a cobrar  por préstamos a  Funcionarios</t>
  </si>
  <si>
    <t>Intereses a cobrar  por préstamos a  Funcionarios USD</t>
  </si>
  <si>
    <t>Intereses a cobrar  por préstamos a  Funcionarios GS</t>
  </si>
  <si>
    <t>(-) Intereses a devengar  por préstamos otorgados a Comitentes para compra de Valores (margen)</t>
  </si>
  <si>
    <t>(-) Intereses a devengar  por préstamos otorgados a Comitentes para compra de Valores (margen) USD</t>
  </si>
  <si>
    <t>(-) Intereses a devengar  por préstamos otorgados a Comitentes para compra de Valores (margen) GS</t>
  </si>
  <si>
    <t>(-) Intereses a devengar  por préstamos a Funcionarios</t>
  </si>
  <si>
    <t>(-) Intereses a devengar  por préstamos a Funcionarios USD</t>
  </si>
  <si>
    <t>(-) Intereses a devengar  por préstamos a Funcionarios GS</t>
  </si>
  <si>
    <t>Intereses a Cobrar por préstamos otorgados - Comitentes del exterior</t>
  </si>
  <si>
    <t xml:space="preserve">Intereses a cobrar por préstamos otorgados a Comitentes del exterior para compra de Valores (margen) </t>
  </si>
  <si>
    <t>Intereses a cobrar por préstamos otorgados a Comitentes del exterior para compra de Valores (margen)  USD</t>
  </si>
  <si>
    <t>Intereses a cobrar por préstamos otorgados a Comitentes del exterior para compra de Valores (margen)  GS</t>
  </si>
  <si>
    <t>(-) Intereses a devengar por préstamos otorgados a Comitentes del exterior para compra de Valores (margen)</t>
  </si>
  <si>
    <t>(-) Intereses a devengar por préstamos otorgados a Comitentes del exterior para compra de Valores (margen) USD</t>
  </si>
  <si>
    <t>(-) Intereses a devengar por préstamos otorgados a Comitentes del exterior para compra de Valores (margen) GS</t>
  </si>
  <si>
    <t xml:space="preserve">Intereses a cobrar  Letras de Regulación Monetaria en Repo </t>
  </si>
  <si>
    <t>Intereses a cobrar  Letras de Regulación Monetaria en Repo  USD</t>
  </si>
  <si>
    <t>Intereses a cobrar  Letras de Regulación Monetaria en Repo  GS</t>
  </si>
  <si>
    <t xml:space="preserve">Intereses a cobrar  Bonos AFD en  Repo </t>
  </si>
  <si>
    <t>Intereses a cobrar  Bonos AFD en  Repo  USD</t>
  </si>
  <si>
    <t>Intereses a cobrar  Bonos AFD en  Repo  GS</t>
  </si>
  <si>
    <t>Intereses a cobrar  Bonos del Tesoro en Repo  USD</t>
  </si>
  <si>
    <t xml:space="preserve">(-) Intereses a devengar   Letras de Regulación Monetaria en Repo </t>
  </si>
  <si>
    <t>(-) Intereses a devengar   Letras de Regulación Monetaria en Repo  USD</t>
  </si>
  <si>
    <t>(-) Intereses a devengar   Letras de Regulación Monetaria en Repo  GS</t>
  </si>
  <si>
    <t xml:space="preserve">(-) Intereses a devengar   Bonos AFD en Repo </t>
  </si>
  <si>
    <t>(-) Intereses a devengar   Bonos AFD en Repo  USD</t>
  </si>
  <si>
    <t>(-) Intereses a devengar   Bonos AFD en Repo  GS</t>
  </si>
  <si>
    <t>(-) Intereses a devengar  Bonos del Tesoro en  Repo  USD</t>
  </si>
  <si>
    <t>Intereses a Cobrar Títulos de Renta Fija en Repo emitidos por Partes Vinculadas</t>
  </si>
  <si>
    <t>Intereses a cobrar Bonos Financieros en repo</t>
  </si>
  <si>
    <t>Intereses a cobrar Bonos Financieros en repo USD</t>
  </si>
  <si>
    <t>Intereses a cobrar Bonos Financieros en repo GS</t>
  </si>
  <si>
    <t>(-) Intereses a devengar Bonos Financieros en repo</t>
  </si>
  <si>
    <t>(-) Intereses a devengar Bonos Financieros en repo USD</t>
  </si>
  <si>
    <t>(-) Intereses a devengar Bonos Financieros en repo GS</t>
  </si>
  <si>
    <t>Intereses a Cobrar Títulos de Renta Fija en  Repo con Partes Vinculadas</t>
  </si>
  <si>
    <t>Intereses  a cobrar Títulos de Renta Fija en Repo emitidos en el extranjero</t>
  </si>
  <si>
    <t>Intereses a cobrar  Bonos en el exterior en Repo</t>
  </si>
  <si>
    <t>Intereses a cobrar  Bonos en el exterior en Repo USD</t>
  </si>
  <si>
    <t>Intereses a cobrar  Bonos en el exterior en Repo GS</t>
  </si>
  <si>
    <t>(-) Intereses a devengar Bonos en el exterior en Repo</t>
  </si>
  <si>
    <t>(-) Intereses a devengar Bonos en el exterior en Repo USD</t>
  </si>
  <si>
    <t>(-) Intereses a devengar Bonos en el exterior en Repo GS</t>
  </si>
  <si>
    <t xml:space="preserve">Intereses a cobrar  Letras de regulacion monetaria </t>
  </si>
  <si>
    <t>Intereses a cobrar  Letras de regulacion monetaria  USD</t>
  </si>
  <si>
    <t>Intereses a cobrar  Letras de regulacion monetaria  GS</t>
  </si>
  <si>
    <t xml:space="preserve">Intereses a cobrar  Bonos del Tesoro  </t>
  </si>
  <si>
    <t>Intereses a cobrar  Bonos del Tesoro   USD</t>
  </si>
  <si>
    <t>Intereses a cobrar  Bonos del Tesoro   GS</t>
  </si>
  <si>
    <t xml:space="preserve">Intereses a cobrar Bonos municipales </t>
  </si>
  <si>
    <t>Intereses a cobrar Bonos municipales  USD</t>
  </si>
  <si>
    <t>Intereses a cobrar Bonos municipales  GS</t>
  </si>
  <si>
    <t xml:space="preserve">Intereses a cobrar  Bonos Bursátiles de corto plazo  </t>
  </si>
  <si>
    <t>Intereses a cobrar  Bonos Bursátiles de corto plazo   USD</t>
  </si>
  <si>
    <t>Intereses a cobrar  Bonos Bursátiles de corto plazo   GS</t>
  </si>
  <si>
    <t xml:space="preserve">Intereses a cobrar  Pagarés  Colocación privada </t>
  </si>
  <si>
    <t>Intereses a cobrar  Pagarés  Colocación privada  USD</t>
  </si>
  <si>
    <t>Intereses a cobrar  Pagarés  Colocación privada  GS</t>
  </si>
  <si>
    <t xml:space="preserve">(-) Intereses a devengar  Letras de regulacion monetaria </t>
  </si>
  <si>
    <t>(-) Intereses a devengar  Letras de regulacion monetaria  USD</t>
  </si>
  <si>
    <t>(-) Intereses a devengar  Letras de regulacion monetaria  GS</t>
  </si>
  <si>
    <t>(-) Intereses a devengar Bonos del Tesoro USD</t>
  </si>
  <si>
    <t xml:space="preserve">(-) Intereses a devengar Bonos municipales  </t>
  </si>
  <si>
    <t>(-) Intereses a devengar Bonos municipales   USD</t>
  </si>
  <si>
    <t>(-) Intereses a devengar Bonos municipales   GS</t>
  </si>
  <si>
    <t xml:space="preserve">(-) Intereses a devengar Bonos Bursátiles de corto plazo </t>
  </si>
  <si>
    <t>(-) Intereses a devengar Bonos Bursátiles de corto plazo  USD</t>
  </si>
  <si>
    <t>(-) Intereses a devengar Bonos Bursátiles de corto plazo  GS</t>
  </si>
  <si>
    <t xml:space="preserve">(-) Intereses a devengar Pagarés Colocación privada  </t>
  </si>
  <si>
    <t>(-) Intereses a devengar Pagarés Colocación privada   USD</t>
  </si>
  <si>
    <t>(-) Intereses a devengar Pagarés Colocación privada   GS</t>
  </si>
  <si>
    <t>Intereses a cobrar Títulos de Renta Fija emitidos en el país - Partes Vinculadas</t>
  </si>
  <si>
    <t>Intereses a cobrar  CDA  Partes Vinculadas</t>
  </si>
  <si>
    <t>Intereses a cobrar  CDA  Partes Vinculadas USD</t>
  </si>
  <si>
    <t>Intereses a cobrar  CDA  Partes Vinculadas GS</t>
  </si>
  <si>
    <t>Intereses a cobrar  Bonos Subordinados Partes Vinculadas</t>
  </si>
  <si>
    <t>Intereses a cobrar  Bonos Subordinados Partes Vinculadas USD</t>
  </si>
  <si>
    <t>Intereses a cobrar  Bonos Subordinados Partes Vinculadas GS</t>
  </si>
  <si>
    <t>Intereses a cobrar  Bonos Corporativos Partes Vinculadas</t>
  </si>
  <si>
    <t>Intereses a cobrar  Bonos Corporativos Partes Vinculadas USD</t>
  </si>
  <si>
    <t>Intereses a cobrar  Bonos Corporativos Partes Vinculadas GS</t>
  </si>
  <si>
    <t>Intereses a cobrar  Bonos Financieros Partes Vinculadas</t>
  </si>
  <si>
    <t>Intereses a cobrar  Bonos Financieros Partes Vinculadas USD</t>
  </si>
  <si>
    <t>Intereses a cobrar  Bonos Financieros Partes Vinculadas GS</t>
  </si>
  <si>
    <t>Intereses a cobrar Bonos Bursátiles de corto plazo Partes Vinculadas</t>
  </si>
  <si>
    <t>Intereses a cobrar Bonos Bursátiles de corto plazo Partes Vinculadas USD</t>
  </si>
  <si>
    <t>Intereses a cobrar Bonos Bursátiles de corto plazo Partes Vinculadas GS</t>
  </si>
  <si>
    <t>Intereses a cobrar Pagarés Colocación privada  Partes Vinculadas</t>
  </si>
  <si>
    <t>Intereses a cobrar Pagarés Colocación privada  Partes Vinculadas USD</t>
  </si>
  <si>
    <t>Intereses a cobrar Pagarés Colocación privada  Partes Vinculadas GS</t>
  </si>
  <si>
    <t>(-) Intereses a devengar CDA  Partes Vinculadas</t>
  </si>
  <si>
    <t>(-) Intereses a devengar CDA  Partes Vinculadas USD</t>
  </si>
  <si>
    <t>(-) Intereses a devengar CDA  Partes Vinculadas GS</t>
  </si>
  <si>
    <t>(-) Intereses a devengar Bonos Subordinados  Partes Vinculadas</t>
  </si>
  <si>
    <t>(-) Intereses a devengar Bonos Subordinados  Partes Vinculadas USD</t>
  </si>
  <si>
    <t>(-) Intereses a devengar Bonos Subordinados  Partes Vinculadas GS</t>
  </si>
  <si>
    <t>(-) Intereses a devengar Bonos Corporativos Partes Vinculadas</t>
  </si>
  <si>
    <t>(-) Intereses a devengar Bonos Corporativos Partes Vinculadas USD</t>
  </si>
  <si>
    <t>(-) Intereses a devengar Bonos Corporativos Partes Vinculadas GS</t>
  </si>
  <si>
    <t>(-) Intereses a devengar Bonos Financieros  Partes Vinculadas</t>
  </si>
  <si>
    <t>(-) Intereses a devengar Bonos Financieros  Partes Vinculadas USD</t>
  </si>
  <si>
    <t>(-) Intereses a devengar Bonos Financieros  Partes Vinculadas GS</t>
  </si>
  <si>
    <t>(-) Intereses a devengar Bonos Bursátiles de corto plazo  Partes Vinculadas</t>
  </si>
  <si>
    <t>(-) Intereses a devengar Bonos Bursátiles de corto plazo  Partes Vinculadas USD</t>
  </si>
  <si>
    <t>(-) Intereses a devengar Bonos Bursátiles de corto plazo  Partes Vinculadas GS</t>
  </si>
  <si>
    <t>(-) Intereses a devengar Pagarés Colocación privada Partes Vinculadas</t>
  </si>
  <si>
    <t>(-) Intereses a devengar Pagarés Colocación privada Partes Vinculadas USD</t>
  </si>
  <si>
    <t>(-) Intereses a devengar Pagarés Colocación privada Partes Vinculadas GS</t>
  </si>
  <si>
    <t xml:space="preserve">Intereses  a cobrar  Títulos de Renta Fija emitidos en el extranjero </t>
  </si>
  <si>
    <t xml:space="preserve">Intereses a cobrar  Bonos en el exterior </t>
  </si>
  <si>
    <t>Intereses a cobrar  Bonos en el exterior  USD</t>
  </si>
  <si>
    <t>Intereses a cobrar  Bonos en el exterior  GS</t>
  </si>
  <si>
    <t xml:space="preserve">(-) Intereses a devengar Bonos en el exterior </t>
  </si>
  <si>
    <t>(-) Intereses a devengar Bonos en el exterior  USD</t>
  </si>
  <si>
    <t>(-) Intereses a devengar Bonos en el exterior  GS</t>
  </si>
  <si>
    <t>Intereses  a cobrar  Títulos de Renta Fija emitidos en el extranjero Partes Vinculadas</t>
  </si>
  <si>
    <t>Intereses a cobrar  Bonos en el exterior Partes vinculadas</t>
  </si>
  <si>
    <t>Intereses a cobrar  Bonos en el exterior Partes vinculadas USD</t>
  </si>
  <si>
    <t>Intereses a cobrar  Bonos en el exterior Partes vinculadas GS</t>
  </si>
  <si>
    <t>(-) Intereses a devengar Bonos en el exterior Partes vinculadas</t>
  </si>
  <si>
    <t>(-) Intereses a devengar Bonos en el exterior Partes vinculadas USD</t>
  </si>
  <si>
    <t>(-) Intereses a devengar Bonos en el exterior Partes vinculadas GS</t>
  </si>
  <si>
    <t>Intereses financieros a cobrar</t>
  </si>
  <si>
    <t>Intereses a cobrar  Bancos</t>
  </si>
  <si>
    <t>Intereses a cobrar  Bancos USD</t>
  </si>
  <si>
    <t>Intereses a cobrar  Bancos GS</t>
  </si>
  <si>
    <t>Intereses a cobrar  Otras instituciones financieras</t>
  </si>
  <si>
    <t>Intereses a cobrar  Otras instituciones financieras USD</t>
  </si>
  <si>
    <t>Intereses a cobrar  Otras instituciones financieras GS</t>
  </si>
  <si>
    <t>(-) Intereses a devengar Bancos</t>
  </si>
  <si>
    <t>(-) Intereses a devengar Bancos USD</t>
  </si>
  <si>
    <t>(-) Intereses a devengar Bancos GS</t>
  </si>
  <si>
    <t>(-) Intereses a devengar  Otras instituciones financieras</t>
  </si>
  <si>
    <t>(-) Intereses a devengar  Otras instituciones financieras USD</t>
  </si>
  <si>
    <t>(-) Intereses a devengar  Otras instituciones financieras GS</t>
  </si>
  <si>
    <t>Previsiones en Cuentas a Cobrar  (-)</t>
  </si>
  <si>
    <t>Previsiones en Cuentas a Cobrar</t>
  </si>
  <si>
    <t>(-) Previsión por deudores morosos - Deudores por servicios de intermediación</t>
  </si>
  <si>
    <t>(-) Previsión por deudores morosos - Deudores por servicios de intermediación USD</t>
  </si>
  <si>
    <t>(-) Previsión por deudores morosos - Deudores por servicios de intermediación GS</t>
  </si>
  <si>
    <t xml:space="preserve">(-) Previsión por deudores morosos  Partes Vinculadas - Deudores por servicios de intermediación a Partes Vinculadas </t>
  </si>
  <si>
    <t>(-) Previsión por deudores morosos  Partes Vinculadas - Deudores por servicios de intermediación a Partes Vinculadas  USD</t>
  </si>
  <si>
    <t>(-) Previsión por deudores morosos  Partes Vinculadas - Deudores por servicios de intermediación a Partes Vinculadas  GS</t>
  </si>
  <si>
    <t>(-) Previsión por deudores morosos Clientes del exterior - Deudores por servicios de intermediación - Clientes del exterior</t>
  </si>
  <si>
    <t>(-) Previsión por deudores morosos Clientes del exterior - Deudores por servicios de intermediación - Clientes del exterior USD</t>
  </si>
  <si>
    <t>(-) Previsión por deudores morosos Clientes del exterior - Deudores por servicios de intermediación - Clientes del exterior GS</t>
  </si>
  <si>
    <t>(-) Previsión por deudores morosos  Partes Vinculadas - Deudores por servicios de intermediación - Clientes del exterior Partes Vinculadas</t>
  </si>
  <si>
    <t>(-) Previsión por deudores morosos  Partes Vinculadas - Deudores por servicios de intermediación - Clientes del exterior Partes Vinculadas USD</t>
  </si>
  <si>
    <t>(-) Previsión por deudores morosos  Partes Vinculadas - Deudores por servicios de intermediación - Clientes del exterior Partes Vinculadas GS</t>
  </si>
  <si>
    <t>(-) Previsión por deudores morosos - Deudores por servicios de administración de Fondos</t>
  </si>
  <si>
    <t>(-) Previsión por deudores morosos - Deudores por servicios de administración de Fondos USD</t>
  </si>
  <si>
    <t>(-) Previsión por deudores morosos - Deudores por servicios de administración de Fondos GS</t>
  </si>
  <si>
    <t>(-) Previsión por deudores morosos Partes Vinculadas - Deudores por servicios de administración de Fondos a Partes Vinculadas</t>
  </si>
  <si>
    <t>(-) Previsión por deudores morosos Partes Vinculadas - Deudores por servicios de administración de Fondos a Partes Vinculadas USD</t>
  </si>
  <si>
    <t>(-) Previsión por deudores morosos Partes Vinculadas - Deudores por servicios de administración de Fondos a Partes Vinculadas GS</t>
  </si>
  <si>
    <t>(-) Previsión por deudores morosos - Deudores por servicios de colocación de cuotas - Fondos Patrimoniales</t>
  </si>
  <si>
    <t>(-) Previsión por deudores morosos - Deudores por servicios de colocación de cuotas - Fondos Patrimoniales USD</t>
  </si>
  <si>
    <t>(-) Previsión por deudores morosos - Deudores por servicios de colocación de cuotas - Fondos Patrimoniales GS</t>
  </si>
  <si>
    <t>(-) Previsión por deudores morosos - Deudores por otros servicios prestados</t>
  </si>
  <si>
    <t>(-) Previsión por deudores morosos - Deudores por otros servicios prestados USD</t>
  </si>
  <si>
    <t>(-) Previsión por deudores morosos - Deudores por otros servicios prestados GS</t>
  </si>
  <si>
    <t>(-) Previsión por deudores morosos Partes Vinculadas - Deudores por otros servicios prestados Partes Vinculadas</t>
  </si>
  <si>
    <t>(-) Previsión por deudores morosos Partes Vinculadas - Deudores por otros servicios prestados Partes Vinculadas USD</t>
  </si>
  <si>
    <t>(-) Previsión por deudores morosos Partes Vinculadas - Deudores por otros servicios prestados Partes Vinculadas GS</t>
  </si>
  <si>
    <t xml:space="preserve">(-) Previsión por préstamos otorgados a Comitentes para compra de valores (margen) - Deudores por préstamos otorgados </t>
  </si>
  <si>
    <t>(-) Previsión por préstamos otorgados a Comitentes para compra de valores (margen) - Deudores por préstamos otorgados  USD</t>
  </si>
  <si>
    <t>(-) Previsión por préstamos otorgados a Comitentes para compra de valores (margen) - Deudores por préstamos otorgados  GS</t>
  </si>
  <si>
    <t>(-) Previsión por préstamos otorgados a Comitentes del exterior para compra de valores (margen) - Deudores por Préstamos otorgados - Comitentes del exterior</t>
  </si>
  <si>
    <t>(-) Previsión por préstamos otorgados a Comitentes del exterior para compra de valores (margen) - Deudores por Préstamos otorgados - Comitentes del exterior USD</t>
  </si>
  <si>
    <t>(-) Previsión por préstamos otorgados a Comitentes del exterior para compra de valores (margen) - Deudores por Préstamos otorgados - Comitentes del exterior GS</t>
  </si>
  <si>
    <t>(-) Previsión por deudores morosos - Deudores por venta de instrumentos de cartera propia</t>
  </si>
  <si>
    <t>(-) Previsión por deudores morosos - Deudores por venta de instrumentos de cartera propia USD</t>
  </si>
  <si>
    <t>(-) Previsión por deudores morosos - Deudores por venta de instrumentos de cartera propia GS</t>
  </si>
  <si>
    <t>Inmuebles / Terrenos</t>
  </si>
  <si>
    <t>Inmuebles / Terrenos USD</t>
  </si>
  <si>
    <t>Inmuebles / Terrenos GS</t>
  </si>
  <si>
    <t>Inmuebles /Edificios</t>
  </si>
  <si>
    <t>Inmuebles /Edificios USD</t>
  </si>
  <si>
    <t>Inmuebles /Edificios GS</t>
  </si>
  <si>
    <t xml:space="preserve">Rodados </t>
  </si>
  <si>
    <t>Rodados  USD</t>
  </si>
  <si>
    <t>Rodados  GS</t>
  </si>
  <si>
    <t>Muebles y Útiles USD</t>
  </si>
  <si>
    <t>Equipos de Informática GS</t>
  </si>
  <si>
    <t>Equipos de Oficina</t>
  </si>
  <si>
    <t>Equipos de Oficina USD</t>
  </si>
  <si>
    <t>Equipos de Oficina GS</t>
  </si>
  <si>
    <t>Instalaciones</t>
  </si>
  <si>
    <t>Instalaciones USD</t>
  </si>
  <si>
    <t>Instalaciones GS</t>
  </si>
  <si>
    <t>Útiles y Enseres</t>
  </si>
  <si>
    <t>Útiles y Enseres USD</t>
  </si>
  <si>
    <t>Útiles y Enseres GS</t>
  </si>
  <si>
    <t>Mejora en Predio Ajeno</t>
  </si>
  <si>
    <t>Mejora en Predio Ajeno USD</t>
  </si>
  <si>
    <t>Mejora en Predio Ajeno GS</t>
  </si>
  <si>
    <t>Maquinarias y Equipos</t>
  </si>
  <si>
    <t>Maquinarias y Equipos USD</t>
  </si>
  <si>
    <t>Maquinarias y Equipos GS</t>
  </si>
  <si>
    <t>(-) Depreciación Acumulada  Inmuebles / Edificios</t>
  </si>
  <si>
    <t>(-) Depreciación Acumulada  Inmuebles / Edificios USD</t>
  </si>
  <si>
    <t>(-) Depreciación Acumulada  Inmuebles / Edificios GS</t>
  </si>
  <si>
    <t>(-) Depreciación Acumulada Rodados</t>
  </si>
  <si>
    <t>(-) Depreciación Acumulada Rodados USD</t>
  </si>
  <si>
    <t>(-) Depreciación Acumulada Rodados GS</t>
  </si>
  <si>
    <t>(-) Depreciación Acumulada  Muebles y Útiles USD</t>
  </si>
  <si>
    <t>(-) Depreciación Acumulada  Equipos de Informática USD</t>
  </si>
  <si>
    <t>(-) Depreciación Acumulada  Equipos de Oficina</t>
  </si>
  <si>
    <t>(-) Depreciación Acumulada  Equipos de Oficina USD</t>
  </si>
  <si>
    <t>(-) Depreciación Acumulada  Equipos de Oficina GS</t>
  </si>
  <si>
    <t>(-) Depreciación Acumulada  Instalaciones</t>
  </si>
  <si>
    <t>(-) Depreciación Acumulada  Instalaciones USD</t>
  </si>
  <si>
    <t>(-) Depreciación Acumulada  Instalaciones GS</t>
  </si>
  <si>
    <t>(-) Depreciación Acumulada  Útiles y Enseres</t>
  </si>
  <si>
    <t>(-) Depreciación Acumulada  Útiles y Enseres USD</t>
  </si>
  <si>
    <t>(-) Depreciación Acumulada  Útiles y Enseres GS</t>
  </si>
  <si>
    <t>(-) Depreciación Acumulada  Mejora en Predio Ajeno</t>
  </si>
  <si>
    <t>(-) Depreciación Acumulada  Mejora en Predio Ajeno USD</t>
  </si>
  <si>
    <t>(-) Depreciación Acumulada  Mejora en Predio Ajeno GS</t>
  </si>
  <si>
    <t>(-) Depreciación Acumulada  Maquinarias y Equipos</t>
  </si>
  <si>
    <t>(-) Depreciación Acumulada  Maquinarias y Equipos USD</t>
  </si>
  <si>
    <t>(-) Depreciación Acumulada  Maquinarias y Equipos GS</t>
  </si>
  <si>
    <t>Marcas y Patentes</t>
  </si>
  <si>
    <t>Marcas y Patentes USD</t>
  </si>
  <si>
    <t>Marcas y Patentes GS</t>
  </si>
  <si>
    <t>Licencias Informáticas GS</t>
  </si>
  <si>
    <t>Software Informático USD</t>
  </si>
  <si>
    <t>(-) Amortización Acumulada  marcas y patentes</t>
  </si>
  <si>
    <t>(-) Amortización Acumulada  marcas y patentes USD</t>
  </si>
  <si>
    <t>(-) Amortización Acumulada  marcas y patentes GS</t>
  </si>
  <si>
    <t>(-) Amortización Acumulada Licencias informáticas GS</t>
  </si>
  <si>
    <t>(-) Amortización Acumulada - Software informàtico USD</t>
  </si>
  <si>
    <t>Cargos Diferidos</t>
  </si>
  <si>
    <t>Gastos de Constitución</t>
  </si>
  <si>
    <t>Gastos de Constitución USD</t>
  </si>
  <si>
    <t>Gastos de Constitución GS</t>
  </si>
  <si>
    <t>(-) Amortización Acumulada Gastos de Constitución</t>
  </si>
  <si>
    <t>(-) Amortización Acumulada Gastos de Constitución USD</t>
  </si>
  <si>
    <t>(-) Amortización Acumulada Gastos de Constitución GS</t>
  </si>
  <si>
    <t xml:space="preserve">Anticipo de clientes </t>
  </si>
  <si>
    <t>Anticipo de clientes  USD</t>
  </si>
  <si>
    <t>Anticipo de clientes  GS</t>
  </si>
  <si>
    <t>Garantias Recibidas en concepto de Alquiler de inmuebles</t>
  </si>
  <si>
    <t>Garantias Recibidas en concepto de Alquiler de inmuebles USD</t>
  </si>
  <si>
    <t>Garantias Recibidas en concepto de Alquiler de inmuebles GS</t>
  </si>
  <si>
    <t>Operaciones a Liquidar Terceros - USD</t>
  </si>
  <si>
    <t>Acreedores por compra de bienes</t>
  </si>
  <si>
    <t>Acreedores por compra de bienes USD</t>
  </si>
  <si>
    <t>Acreedores por compra de bienes GS</t>
  </si>
  <si>
    <t>Acreedores por compra de servicios USD</t>
  </si>
  <si>
    <t>Intereses a Pagar - Acreedores Varios</t>
  </si>
  <si>
    <t>Intereses  a pagar Acreedores por compra de bienes y/o prestación de servicios</t>
  </si>
  <si>
    <t xml:space="preserve">Intereses a pagar a Acreedores por compra de bienes </t>
  </si>
  <si>
    <t>Intereses a pagar a Acreedores por compra de bienes  USD</t>
  </si>
  <si>
    <t>Intereses a pagar a Acreedores por compra de bienes  GS</t>
  </si>
  <si>
    <t xml:space="preserve">Intereses a pagar a Acreedores por compra de servicios </t>
  </si>
  <si>
    <t>Intereses a pagar a Acreedores por compra de servicios  USD</t>
  </si>
  <si>
    <t>Intereses a pagar a Acreedores por compra de servicios  GS</t>
  </si>
  <si>
    <t xml:space="preserve">(-) Intereses a devengar Acreedores por compra de bienes </t>
  </si>
  <si>
    <t>(-) Intereses a devengar Acreedores por compra de bienes  USD</t>
  </si>
  <si>
    <t>(-) Intereses a devengar Acreedores por compra de bienes  GS</t>
  </si>
  <si>
    <t xml:space="preserve">(-) Intereses a devengar Acreedores por compra de servicios </t>
  </si>
  <si>
    <t>(-) Intereses a devengar Acreedores por compra de servicios  USD</t>
  </si>
  <si>
    <t>(-) Intereses a devengar Acreedores por compra de servicios  GS</t>
  </si>
  <si>
    <t>Intereses a pagar a Acreedores por compra de bienes y/o prestación de servicios - Partes Vinculadas</t>
  </si>
  <si>
    <t>Intereses a pagar a Acreedores por compra de bienes (Partes Vinculadas)</t>
  </si>
  <si>
    <t>Intereses a pagar a Acreedores por compra de bienes USD (Partes Vinculadas)</t>
  </si>
  <si>
    <t>Intereses a pagar a Acreedores por compra de bienes GS (Partes Vinculadas)</t>
  </si>
  <si>
    <t>Intereses a pagar a Acreedores por compra de servicios (Partes Vinculadas)</t>
  </si>
  <si>
    <t>Intereses a pagar a Acreedores por compra de servicios USD (Partes Vinculadas)</t>
  </si>
  <si>
    <t>Intereses a pagar a Acreedores por compra de servicios GS (Partes Vinculadas)</t>
  </si>
  <si>
    <t>(-) Intereses a devengar Acreedores por compra de bienes (Partes Vinculadas)</t>
  </si>
  <si>
    <t>(-) Intereses a devengar Acreedores por compra de bienes USD (Partes Vinculadas)</t>
  </si>
  <si>
    <t>(-) Intereses a devengar Acreedores por compra de bienes GS (Partes Vinculadas)</t>
  </si>
  <si>
    <t>(-) Intereses a devengar Acreedores por compra de servicios  (Partes Vinculadas)</t>
  </si>
  <si>
    <t>.</t>
  </si>
  <si>
    <t>(-) Intereses a devengar Acreedores por compra de servicios  USD (Partes Vinculadas)</t>
  </si>
  <si>
    <t>(-) Intereses a devengar Acreedores por compra de servicios  GS (Partes Vinculadas)</t>
  </si>
  <si>
    <t>Diferencial de Precio Negativo no Amortizado - Bonos Corporativos USD</t>
  </si>
  <si>
    <t>Diferencial de Precio Negativo no Amortizado - Bonos Corporativos en Repo</t>
  </si>
  <si>
    <t>Diferencial de Precio Negativo no Amortizado - Bonos Corporativos en Repo USD</t>
  </si>
  <si>
    <t>Diferencial de Precio Negativo no Amortizado - Bonos Corporativos en Repo GS</t>
  </si>
  <si>
    <t>Diferencial de Precio Negativo no Amortizado - Bonos Financieros USD</t>
  </si>
  <si>
    <t>Diferencial de Precio Negativo no Amortizado - Bonos Financieros GS</t>
  </si>
  <si>
    <t>Diferencial de Precio Negativo no Amortizado - Bonos Financieros en Repo GS</t>
  </si>
  <si>
    <t>Diferencial de Precio Negativo no Amortizado - Letras de Regulación Monetaria</t>
  </si>
  <si>
    <t>Diferencial de Precio Negativo no Amortizado - Letras de Regulación Monetaria USD</t>
  </si>
  <si>
    <t>Diferencial de Precio Negativo no Amortizado - Letras de Regulación Monetaria GS</t>
  </si>
  <si>
    <t>Diferencial de Precio Negativo no Amortizado - Letras de Regulación Monetaria en Repo</t>
  </si>
  <si>
    <t>Diferencial de Precio Negativo no Amortizado - Letras de Regulación Monetaria en Repo USD</t>
  </si>
  <si>
    <t>Diferencial de Precio Negativo no Amortizado - Letras de Regulación Monetaria en Repo GS</t>
  </si>
  <si>
    <t>Diferencial de Precio Negativo no Amortizado - Bonos del Tesoro</t>
  </si>
  <si>
    <t>Diferencial de Precio Negativo no Amortizado - Bonos del Tesoro USD</t>
  </si>
  <si>
    <t>Diferencial de Precio Negativo no Amortizado - Bonos del Tesoro GS</t>
  </si>
  <si>
    <t>Diferencial de Precio Negativo no Amortizado - Bonos del Tesoro en Repo</t>
  </si>
  <si>
    <t>Diferencial de Precio Negativo no Amortizado - Bonos del Tesoro en Repo USD</t>
  </si>
  <si>
    <t>Diferencial de Precio Negativo no Amortizado - Bonos del Tesoro en Repo GS</t>
  </si>
  <si>
    <t>Diferencial de Precio Negativo no Amortizado - Bonos Municipales</t>
  </si>
  <si>
    <t>Diferencial de Precio Negativo no Amortizado - Bonos Municipales USD</t>
  </si>
  <si>
    <t>Diferencial de Precio Negativo no Amortizado - Bonos Municipales GS</t>
  </si>
  <si>
    <t>Diferencial de Precio Negativo no Amortizado - Bonos Municipales en Repo</t>
  </si>
  <si>
    <t>Diferencial de Precio Negativo no Amortizado - Bonos Municipales en Repo USD</t>
  </si>
  <si>
    <t>Diferencial de Precio Negativo no Amortizado - Bonos Municipales en Repo GS</t>
  </si>
  <si>
    <t>Diferencial de Precio Negativo no Amortizado - Bonos Bursátiles de Corto plazo</t>
  </si>
  <si>
    <t>Diferencial de Precio Negativo no Amortizado - Bonos Bursátiles de Corto plazo USD</t>
  </si>
  <si>
    <t>Diferencial de Precio Negativo no Amortizado - Bonos Bursátiles de Corto plazo GS</t>
  </si>
  <si>
    <t>Diferencial de Precio Negativo no Amortizado - Bonos Bursátiles de Corto plazo en Repo</t>
  </si>
  <si>
    <t>Diferencial de Precio Negativo no Amortizado - Bonos Bursátiles de Corto plazo en Repo USD</t>
  </si>
  <si>
    <t>Diferencial de Precio Negativo no Amortizado - Bonos Bursátiles de Corto plazo en Repo GS</t>
  </si>
  <si>
    <t>Diferencial de Precio Negativo no Amortizado - Pagarés Colocación Privada</t>
  </si>
  <si>
    <t>Diferencial de Precio Negativo no Amortizado - Pagarés Colocación Privada USD</t>
  </si>
  <si>
    <t>Diferencial de Precio Negativo no Amortizado - Pagarés Colocación Privada GS</t>
  </si>
  <si>
    <t>Diferencial de Precio Negativo no Amortizado - Pagarés Colocación Privada en Repo</t>
  </si>
  <si>
    <t>Diferencial de Precio Negativo no Amortizado - Pagarés Colocación Privada en Repo USD</t>
  </si>
  <si>
    <t>Diferencial de Precio Negativo no Amortizado - Pagarés Colocación Privada en Repo GS</t>
  </si>
  <si>
    <t>Diferencial de Precios en Instrumentos de Renta Fija emitidos en el pais Partes Vinculadas</t>
  </si>
  <si>
    <t>Diferencial de Precio Negativo no Amortizado - CDA Partes Vinculadas</t>
  </si>
  <si>
    <t>Diferencial de Precio Negativo no Amortizado - CDA Partes Vinculadas USD</t>
  </si>
  <si>
    <t>Diferencial de Precio Negativo no Amortizado - CDA Partes Vinculadas GS</t>
  </si>
  <si>
    <t>Diferencial de Precio Negativo no Amortizado - Bonos Subordinados Partes Vinculadas</t>
  </si>
  <si>
    <t>Diferencial de Precio Negativo no Amortizado - Bonos Subordinados Partes Vinculadas USD</t>
  </si>
  <si>
    <t>Diferencial de Precio Negativo no Amortizado - Bonos Subordinados Partes Vinculadas GS</t>
  </si>
  <si>
    <t>Diferencial de Precio Negativo no Amortizado - Bonos Corporativos Partes Vinculadas</t>
  </si>
  <si>
    <t>Diferencial de Precio Negativo no Amortizado - Bonos Corporativos Partes Vinculadas USD</t>
  </si>
  <si>
    <t>Diferencial de Precio Negativo no Amortizado - Bonos Corporativos Partes Vinculadas GS</t>
  </si>
  <si>
    <t>Diferencial de Precio Negativo no Amortizado - Bonos Financieros Partes Vinculadas</t>
  </si>
  <si>
    <t>Diferencial de Precio Negativo no Amortizado - Bonos Financieros Partes Vinculadas USD</t>
  </si>
  <si>
    <t>Diferencial de Precio Negativo no Amortizado - Bonos Financieros Partes Vinculadas GS</t>
  </si>
  <si>
    <t>Diferencial de Precio Negativo no Amortizado - Bonos Bursátiles de Corto plazo Partes Vinculadas</t>
  </si>
  <si>
    <t>Diferencial de Precio Negativo no Amortizado - Bonos Bursátiles de Corto plazo Partes Vinculadas USD</t>
  </si>
  <si>
    <t>Diferencial de Precio Negativo no Amortizado - Bonos Bursátiles de Corto plazo Partes Vinculadas GS</t>
  </si>
  <si>
    <t>Diferencial de Precio Negativo no Amortizado - Pagarés Colocación Privada Partes Vinculadas</t>
  </si>
  <si>
    <t>Diferencial de Precio Negativo no Amortizado - Pagarés Colocación Privada Partes Vinculadas USD</t>
  </si>
  <si>
    <t>Diferencial de Precio Negativo no Amortizado - Pagarés Colocación Privada Partes Vinculadas GS</t>
  </si>
  <si>
    <t xml:space="preserve">Acreedores Títulos Renta Fija Letras de Regulación Monetaria  en Repo </t>
  </si>
  <si>
    <t>Acreedores Títulos Renta Fija Letras de Regulación Monetaria  en Repo  USD</t>
  </si>
  <si>
    <t>Acreedores Títulos Renta Fija Letras de Regulación Monetaria  en Repo  GS</t>
  </si>
  <si>
    <t>Acreedores Títulos Renta Fija Bonos AFD en Repo</t>
  </si>
  <si>
    <t>Acreedores Títulos Renta Fija Bonos AFD en Repo USD</t>
  </si>
  <si>
    <t>Acreedores Títulos Renta Fija Bonos AFD en Repo GS</t>
  </si>
  <si>
    <t>Acreedores Títulos Renta Fija Bonos del Tesoro en Repo  USD</t>
  </si>
  <si>
    <t>Acreedores por Negociación Títulos Renta Fija en Repo emitidos por Partes Vinculadas</t>
  </si>
  <si>
    <t>Acreedores por Negociación Títulos Renta Fija en Repo con Partes Vinculadas</t>
  </si>
  <si>
    <t xml:space="preserve">Acreedores por Negociación Títulos Renta Variable en Repo </t>
  </si>
  <si>
    <t xml:space="preserve">Acreedores Títulos Renta Variable Acciones Ordinarias en Repo </t>
  </si>
  <si>
    <t>Acreedores Títulos Renta Variable Acciones Ordinarias en Repo  USD</t>
  </si>
  <si>
    <t>Acreedores Títulos Renta Variable Acciones Ordinarias en Repo  GS</t>
  </si>
  <si>
    <t xml:space="preserve">Acreedores Títulos Renta Variable Acciones Preferidas en Repo </t>
  </si>
  <si>
    <t>Acreedores Títulos Renta Variable Acciones Preferidas en Repo  USD</t>
  </si>
  <si>
    <t>Acreedores Títulos Renta Variable Acciones Preferidas en Repo  GS</t>
  </si>
  <si>
    <t>Acreedores por Negociación Títulos Renta Variable en Repo emitidos por Partes Vinculadas</t>
  </si>
  <si>
    <t>Acreedores por Negociación Títulos Renta Variable en Repo con Partes Vinculadas</t>
  </si>
  <si>
    <t xml:space="preserve">Intereses a pagar Acreedores Letras de Regulación Monetaria  (Repo) </t>
  </si>
  <si>
    <t>Intereses a pagar Acreedores Letras de Regulación Monetaria  (Repo)  USD</t>
  </si>
  <si>
    <t>Intereses a pagar Acreedores Letras de Regulación Monetaria  (Repo)  GS</t>
  </si>
  <si>
    <t>Intereses a pagar Acreedores Bonos AFD  (Repo)</t>
  </si>
  <si>
    <t>Intereses a pagar Acreedores Bonos AFD  (Repo) USD</t>
  </si>
  <si>
    <t>Intereses a pagar Acreedores Bonos AFD  (Repo) GS</t>
  </si>
  <si>
    <t>Intereses a pagar Acreedores Bonos del Tesoro (Repo)  USD</t>
  </si>
  <si>
    <t>(-) Intereses a devengar Acreedores Letras de Regulación Monetaria (Repo)</t>
  </si>
  <si>
    <t>(-) Intereses a devengar Acreedores Letras de Regulación Monetaria (Repo) USD</t>
  </si>
  <si>
    <t>(-) Intereses a devengar Acreedores Letras de Regulación Monetaria (Repo) GS</t>
  </si>
  <si>
    <t>(-) Intereses a devengar Acreedores Bonos AFD (Repo)</t>
  </si>
  <si>
    <t>(-) Intereses a devengar Acreedores Bonos AFD (Repo) USD</t>
  </si>
  <si>
    <t>(-) Intereses a devengar Acreedores Bonos AFD (Repo) GS</t>
  </si>
  <si>
    <t>(-) Intereses a devengar Acreedores Bonos del Tesoro (Repo) USD</t>
  </si>
  <si>
    <t>Intereses a pagar a Acreedores (Repo) emitidos por Partes Vinculadas</t>
  </si>
  <si>
    <t>Intereses a pagar Acreedores CDA  (Repo)  emit. Partes Vinculadas  emit. Partes Vinculadas</t>
  </si>
  <si>
    <t xml:space="preserve">Intereses a pagar Acreedores CDA  (Repo)  emit. Partes Vinculadas </t>
  </si>
  <si>
    <t>Intereses a pagar Acreedores CDA  (Repo)  emit. Partes Vinculadas  USD</t>
  </si>
  <si>
    <t>Intereses a pagar Acreedores CDA  (Repo)  emit. Partes Vinculadas  GS</t>
  </si>
  <si>
    <t xml:space="preserve">Intereses a pagar Acreedores Bonos subordinados  (Repo)  emit. Partes Vinculadas </t>
  </si>
  <si>
    <t>Intereses a pagar Acreedores Bonos subordinados  (Repo)  emit. Partes Vinculadas  USD</t>
  </si>
  <si>
    <t>Intereses a pagar Acreedores Bonos subordinados  (Repo)  emit. Partes Vinculadas  GS</t>
  </si>
  <si>
    <t xml:space="preserve">Intereses a pagar Acreedores Bonos Corporativos (Repo)  emit. Partes Vinculadas </t>
  </si>
  <si>
    <t>Intereses a pagar Acreedores Bonos Corporativos (Repo)  emit. Partes Vinculadas  USD</t>
  </si>
  <si>
    <t>Intereses a pagar Acreedores Bonos Corporativos (Repo)  emit. Partes Vinculadas  GS</t>
  </si>
  <si>
    <t xml:space="preserve">Intereses a pagar Acreedores Bonos Financieros (Repo)  emit. Partes Vinculadas </t>
  </si>
  <si>
    <t>Intereses a pagar Acreedores Bonos Financieros (Repo)  emit. Partes Vinculadas  USD</t>
  </si>
  <si>
    <t>Intereses a pagar Acreedores Bonos Financieros (Repo)  emit. Partes Vinculadas  GS</t>
  </si>
  <si>
    <t>(-) Intereses a devengar Acreedores CDA (Repo)  emit. Partes Vinculadas</t>
  </si>
  <si>
    <t>(-) Intereses a devengar Acreedores CDA (Repo)  emit. Partes Vinculadas USD</t>
  </si>
  <si>
    <t>(-) Intereses a devengar Acreedores CDA (Repo)  emit. Partes Vinculadas GS</t>
  </si>
  <si>
    <t>(-) Intereses a devengar Acreedores Bonos subordinados (Repo)  emit. Partes Vinculadas</t>
  </si>
  <si>
    <t>(-) Intereses a devengar Acreedores Bonos subordinados (Repo)  emit. Partes Vinculadas USD</t>
  </si>
  <si>
    <t>(-) Intereses a devengar Acreedores Bonos subordinados (Repo)  emit. Partes Vinculadas GS</t>
  </si>
  <si>
    <t>(-) Intereses a devengar Acreedores Bonos Corporativos (Repo)  emit. Partes Vinculadas</t>
  </si>
  <si>
    <t>(-) Intereses a devengar Acreedores Bonos Corporativos (Repo)  emit. Partes Vinculadas USD</t>
  </si>
  <si>
    <t>(-) Intereses a devengar Acreedores Bonos Corporativos (Repo)  emit. Partes Vinculadas GS</t>
  </si>
  <si>
    <t>(-) Intereses a devengar Acreedores Bonos Financieros (Repo)  emit. Partes Vinculadas</t>
  </si>
  <si>
    <t>(-) Intereses a devengar Acreedores Bonos Financieros (Repo)  emit. Partes Vinculadas USD</t>
  </si>
  <si>
    <t>(-) Intereses a devengar Acreedores Bonos Financieros (Repo)  emit. Partes Vinculadas GS</t>
  </si>
  <si>
    <t>Intereses a pagar a Acreedores (Repo) con Partes Vinculadas</t>
  </si>
  <si>
    <t xml:space="preserve">Intereses a pagar Acreedores CDA  (Repo Partes Vinculadas) </t>
  </si>
  <si>
    <t>Intereses a pagar Acreedores CDA  (Repo Partes Vinculadas)  USD</t>
  </si>
  <si>
    <t>Intereses a pagar Acreedores CDA  (Repo Partes Vinculadas)  GS</t>
  </si>
  <si>
    <t xml:space="preserve">Intereses a pagar Acreedores Bonos subordinados  (Repo Partes Vinculadas) </t>
  </si>
  <si>
    <t>Intereses a pagar Acreedores Bonos subordinados  (Repo Partes Vinculadas)  USD</t>
  </si>
  <si>
    <t>Intereses a pagar Acreedores Bonos subordinados  (Repo Partes Vinculadas)  GS</t>
  </si>
  <si>
    <t xml:space="preserve">Intereses a pagar Acreedores Bonos Corporativos (Repo Partes Vinculadas) </t>
  </si>
  <si>
    <t>Intereses a pagar Acreedores Bonos Corporativos (Repo Partes Vinculadas)  USD</t>
  </si>
  <si>
    <t>Intereses a pagar Acreedores Bonos Corporativos (Repo Partes Vinculadas)  GS</t>
  </si>
  <si>
    <t xml:space="preserve">Intereses a pagar Acreedores Bonos Financieros (Repo Partes Vinculadas) </t>
  </si>
  <si>
    <t>Intereses a pagar Acreedores Bonos Financieros (Repo Partes Vinculadas)  USD</t>
  </si>
  <si>
    <t>Intereses a pagar Acreedores Bonos Financieros (Repo Partes Vinculadas)  GS</t>
  </si>
  <si>
    <t xml:space="preserve">Intereses a pagar Acreedores Letras de Regulación Monetaria  (Repo Partes Vinculadas) </t>
  </si>
  <si>
    <t>Intereses a pagar Acreedores Letras de Regulación Monetaria  (Repo Partes Vinculadas)  USD</t>
  </si>
  <si>
    <t>Intereses a pagar Acreedores Letras de Regulación Monetaria  (Repo Partes Vinculadas)  GS</t>
  </si>
  <si>
    <t>Intereses a pagar Acreedores Bonos AFD  (Repo Partes Vinculadas)</t>
  </si>
  <si>
    <t>Intereses a pagar Acreedores Bonos AFD  (Repo Partes Vinculadas) USD</t>
  </si>
  <si>
    <t>Intereses a pagar Acreedores Bonos AFD  (Repo Partes Vinculadas) GS</t>
  </si>
  <si>
    <t xml:space="preserve">Intereses a pagar Acreedores Bonos del Tesoro (Repo Partes Vinculadas) </t>
  </si>
  <si>
    <t>Intereses a pagar Acreedores Bonos del Tesoro (Repo Partes Vinculadas)  USD</t>
  </si>
  <si>
    <t>Intereses a pagar Acreedores Bonos del Tesoro (Repo Partes Vinculadas)  GS</t>
  </si>
  <si>
    <t>(-) Intereses a devengar Acreedores CDA (Repo Partes Vinculadas)</t>
  </si>
  <si>
    <t>(-) Intereses a devengar Acreedores CDA (Repo Partes Vinculadas) USD</t>
  </si>
  <si>
    <t>(-) Intereses a devengar Acreedores CDA (Repo Partes Vinculadas) GS</t>
  </si>
  <si>
    <t>(-) Intereses a devengar Acreedores Bonos subordinados (Repo Partes Vinculadas)</t>
  </si>
  <si>
    <t>(-) Intereses a devengar Acreedores Bonos subordinados (Repo Partes Vinculadas) USD</t>
  </si>
  <si>
    <t>(-) Intereses a devengar Acreedores Bonos subordinados (Repo Partes Vinculadas) GS</t>
  </si>
  <si>
    <t>(-) Intereses a devengar Acreedores Bonos Corporativos (Repo Partes Vinculadas)</t>
  </si>
  <si>
    <t>(-) Intereses a devengar Acreedores Bonos Corporativos (Repo Partes Vinculadas) USD</t>
  </si>
  <si>
    <t>(-) Intereses a devengar Acreedores Bonos Corporativos (Repo Partes Vinculadas) GS</t>
  </si>
  <si>
    <t>(-) Intereses a devengar Acreedores Bonos Financieros (Repo Partes Vinculadas)</t>
  </si>
  <si>
    <t>(-) Intereses a devengar Acreedores Bonos Financieros (Repo Partes Vinculadas) USD</t>
  </si>
  <si>
    <t>(-) Intereses a devengar Acreedores Bonos Financieros (Repo Partes Vinculadas) GS</t>
  </si>
  <si>
    <t>(-) Intereses a devengar Acreedores Letras de Regulación Monetaria (Repo Partes Vinculadas)</t>
  </si>
  <si>
    <t>(-) Intereses a devengar Acreedores Letras de Regulación Monetaria (Repo Partes Vinculadas) USD</t>
  </si>
  <si>
    <t>(-) Intereses a devengar Acreedores Letras de Regulación Monetaria (Repo Partes Vinculadas) GS</t>
  </si>
  <si>
    <t>(-) Intereses a devengar Acreedores Bonos AFD (Repo Partes Vinculadas)</t>
  </si>
  <si>
    <t>(-) Intereses a devengar Acreedores Bonos AFD (Repo Partes Vinculadas) USD</t>
  </si>
  <si>
    <t>(-) Intereses a devengar Acreedores Bonos AFD (Repo Partes Vinculadas) GS</t>
  </si>
  <si>
    <t>(-) Intereses a devengar Acreedores Bonos del Tesoro (Repo Partes Vinculadas)</t>
  </si>
  <si>
    <t>(-) Intereses a devengar Acreedores Bonos del Tesoro (Repo Partes Vinculadas) USD</t>
  </si>
  <si>
    <t>(-) Intereses a devengar Acreedores Bonos del Tesoro (Repo Partes Vinculadas) GS</t>
  </si>
  <si>
    <t>Sobregiro Banco Rio Cta. Cte. GS N° 08-144040-03</t>
  </si>
  <si>
    <t xml:space="preserve">Tarjeta de Credito a pagar </t>
  </si>
  <si>
    <t>Tarjeta de Credito a pagar  USD</t>
  </si>
  <si>
    <t>Tarjeta de Credito a pagar  GS</t>
  </si>
  <si>
    <t xml:space="preserve">Préstamos bancarios </t>
  </si>
  <si>
    <t>Préstamos bancarios  USD</t>
  </si>
  <si>
    <t>Préstamos bancarios  GS</t>
  </si>
  <si>
    <t>Préstamos de otras entidades financieras</t>
  </si>
  <si>
    <t>Préstamos de otras entidades financieras USD</t>
  </si>
  <si>
    <t>Préstamos de otras entidades financieras GS</t>
  </si>
  <si>
    <t>Sobregiro Bancop Cta. Cte. USD N° 410287440</t>
  </si>
  <si>
    <t xml:space="preserve">Préstamos de socios partes vinculadas </t>
  </si>
  <si>
    <t>Préstamos de socios partes vinculadas  USD</t>
  </si>
  <si>
    <t>Préstamos de socios partes vinculadas  GS</t>
  </si>
  <si>
    <t>Préstamos de entidades jurídicas vinculadas</t>
  </si>
  <si>
    <t>Préstamos de entidades jurídicas vinculadas USD</t>
  </si>
  <si>
    <t>Préstamos de entidades jurídicas vinculadas GS</t>
  </si>
  <si>
    <t>Tarjeta de Credito a pagar partes vinculadas USD</t>
  </si>
  <si>
    <t>Intereses a Pagar - Entidades financieras</t>
  </si>
  <si>
    <t>Intereses a Pagar entidades financieras</t>
  </si>
  <si>
    <t>Intereses a pagar sobre préstamos de entidades financieras</t>
  </si>
  <si>
    <t>Intereses a pagar sobre préstamos de entidades financieras USD</t>
  </si>
  <si>
    <t>Intereses a pagar sobre préstamos de entidades financieras GS</t>
  </si>
  <si>
    <t>(-) Intereses a devengar sobre préstamos de entidades financieras</t>
  </si>
  <si>
    <t>(-) Intereses a devengar sobre préstamos de entidades financieras USD</t>
  </si>
  <si>
    <t>(-) Intereses a devengar sobre préstamos de entidades financieras GS</t>
  </si>
  <si>
    <t>Intereses a Pagar - Partes Vinculadas</t>
  </si>
  <si>
    <t>Intereses a pagar sobre préstamos de entidades financieras (Partes Vinculadas)</t>
  </si>
  <si>
    <t>Intereses a pagar sobre préstamos de entidades financieras (Partes Vinculadas) USD</t>
  </si>
  <si>
    <t>Intereses a pagar sobre préstamos de entidades financieras (Partes Vinculadas) GS</t>
  </si>
  <si>
    <t>(-) Intereses a devengar sobre préstamos de entidades financieras (Partes Vinculadas)</t>
  </si>
  <si>
    <t>(-) Intereses a devengar sobre préstamos de entidades financieras (Partes Vinculadas) USD</t>
  </si>
  <si>
    <t>(-) Intereses a devengar sobre préstamos de entidades financieras (Partes Vinculadas) GS</t>
  </si>
  <si>
    <t>Honorarios Directorio a pagar</t>
  </si>
  <si>
    <t>Honorarios Directorio a pagar USD</t>
  </si>
  <si>
    <t>Honorarios Directorio a pagar GS</t>
  </si>
  <si>
    <t>Honorarios Gerencia a pagar</t>
  </si>
  <si>
    <t>Honorarios Gerencia a pagar USD</t>
  </si>
  <si>
    <t>Honorarios Gerencia a pagar GS</t>
  </si>
  <si>
    <t>Honorarios Contabilidad a pagar</t>
  </si>
  <si>
    <t>Honorarios Contabilidad a pagar USD</t>
  </si>
  <si>
    <t>Honorarios Contabilidad a pagar GS</t>
  </si>
  <si>
    <t>Honorarios Abogados a pagar</t>
  </si>
  <si>
    <t>Honorarios Abogados a pagar USD</t>
  </si>
  <si>
    <t>Honorarios Abogados a pagar GS</t>
  </si>
  <si>
    <t>Honorario Síndicos a pagar USD</t>
  </si>
  <si>
    <t>Sueldos y Jornales/administrativos  a pagar</t>
  </si>
  <si>
    <t>Sueldos y Jornales/administrativos  a pagar USD</t>
  </si>
  <si>
    <t>Sueldos y Jornales/administrativos  a pagar GS</t>
  </si>
  <si>
    <t>Aguinaldos a pagar  USD</t>
  </si>
  <si>
    <t>Vacaciones a pagar</t>
  </si>
  <si>
    <t>Vacaciones a pagar USD</t>
  </si>
  <si>
    <t>Vacaciones a pagar GS</t>
  </si>
  <si>
    <t>Aportes y Retenciones a pagar USD</t>
  </si>
  <si>
    <t>Beneficios a empleados a pagar</t>
  </si>
  <si>
    <t>Beneficios a empleados a pagar USD</t>
  </si>
  <si>
    <t>Beneficios a empleados a pagar GS</t>
  </si>
  <si>
    <t>Honorarios Auditoría Externa a pagar GS</t>
  </si>
  <si>
    <t>Seguro Médico a pagar USD</t>
  </si>
  <si>
    <t>Mantenimiento Sistemas a Pagar</t>
  </si>
  <si>
    <t>Mantenimiento Sistemas a Pagar USD</t>
  </si>
  <si>
    <t>Servicios Básicos a Pagar</t>
  </si>
  <si>
    <t>Servicios Básicos a Pagar GS</t>
  </si>
  <si>
    <t>Comisiones Comerciales a Pagar GS</t>
  </si>
  <si>
    <t>Otros Honorarios a Pagar Gs</t>
  </si>
  <si>
    <t>IRE a pagar</t>
  </si>
  <si>
    <t>IRE a pagar USD</t>
  </si>
  <si>
    <t>IRE a pagar GS</t>
  </si>
  <si>
    <t>Impuesto al Valor Agregado a pagar USD</t>
  </si>
  <si>
    <t>Retención IDU a pagar</t>
  </si>
  <si>
    <t>Retención IDU a pagar USD</t>
  </si>
  <si>
    <t>Retención IDU a pagar GS</t>
  </si>
  <si>
    <t>Retención Impuesto a la Renta no Residente a pagar USD</t>
  </si>
  <si>
    <t>Retención IVA a pagar USD</t>
  </si>
  <si>
    <t>Pasivo por Impuesto Diferido</t>
  </si>
  <si>
    <t>Pasivo por Impuesto Diferido USD</t>
  </si>
  <si>
    <t>Pasivo por Impuesto Diferido GS</t>
  </si>
  <si>
    <t xml:space="preserve">OTROS PASIVOS   </t>
  </si>
  <si>
    <t xml:space="preserve">Otros Pasivos </t>
  </si>
  <si>
    <t>Dividendos a pagar</t>
  </si>
  <si>
    <t>Dividendos a pagar USD</t>
  </si>
  <si>
    <t>Dividendos a pagar GS</t>
  </si>
  <si>
    <t>Capital integrado en efectivo USD</t>
  </si>
  <si>
    <t>(-) Capital a Integrar GS</t>
  </si>
  <si>
    <t>Capital integrado en Títulos valores</t>
  </si>
  <si>
    <t>Capital integrado en Títulos valores USD</t>
  </si>
  <si>
    <t>Capital integrado en Títulos valores GS</t>
  </si>
  <si>
    <t>Aportes irrevocables para integración de capital</t>
  </si>
  <si>
    <t>Aportes irrevocables para integración de capital USD</t>
  </si>
  <si>
    <t>Aportes irrevocables para integración de capital GS</t>
  </si>
  <si>
    <t>Reserva legal</t>
  </si>
  <si>
    <t>Reserva legal USD</t>
  </si>
  <si>
    <t>Reserva legal GS</t>
  </si>
  <si>
    <t>Reserva estaturaria</t>
  </si>
  <si>
    <t>Reserva estaturaria USD</t>
  </si>
  <si>
    <t>Reserva estaturaria GS</t>
  </si>
  <si>
    <t>Reserva facultativa</t>
  </si>
  <si>
    <t>Reserva facultativa USD</t>
  </si>
  <si>
    <t>Reserva facultativa GS</t>
  </si>
  <si>
    <t xml:space="preserve">Reserva de revalúo </t>
  </si>
  <si>
    <t>Reserva de revalúo  USD</t>
  </si>
  <si>
    <t>Reserva de revalúo  GS</t>
  </si>
  <si>
    <t xml:space="preserve">Prima de emisión </t>
  </si>
  <si>
    <t>Prima de emisión  USD</t>
  </si>
  <si>
    <t>Prima de emisión  GS</t>
  </si>
  <si>
    <t>Superávit por revaluación de acciones</t>
  </si>
  <si>
    <t>Superávit por revaluación de acciones USD</t>
  </si>
  <si>
    <t>Superávit por revaluación de acciones GS</t>
  </si>
  <si>
    <t>Incremento en el valor razonable por ajuste de instrumentos financieros Títulos de Renta Fija</t>
  </si>
  <si>
    <t>Títulos Valores de Deuda - Incremento por MTM (Mark to Market)</t>
  </si>
  <si>
    <t>Títulos Valores de Deuda - Incremento por MTM (Mark to Market) USD</t>
  </si>
  <si>
    <t>Títulos Valores de Deuda - Incremento por MTM (Mark to Market) GS</t>
  </si>
  <si>
    <t>(-) Títulos Valores de Deuda - Reducción por MTM (Mark to Market)</t>
  </si>
  <si>
    <t>(-) Títulos Valores de Deuda - Reducción por MTM (Mark to Market) USD</t>
  </si>
  <si>
    <t>(-) Títulos Valores de Deuda - Reducción por MTM (Mark to Market) GS</t>
  </si>
  <si>
    <t>Incremento en el valor razonable por ajuste de instrumentos financieros Títulos de Renta Variable</t>
  </si>
  <si>
    <t>Acciones - Incremento por MTM (Mark to Market)</t>
  </si>
  <si>
    <t>Acciones - Incremento por MTM (Mark to Market) USD</t>
  </si>
  <si>
    <t>Acciones - Incremento por MTM (Mark to Market) GS</t>
  </si>
  <si>
    <t>(-) Acciones - Reducción por MTM (Mark to Market)</t>
  </si>
  <si>
    <t>(-) Acciones - Reducción por MTM (Mark to Market) USD</t>
  </si>
  <si>
    <t>(-) Acciones - Reducción por MTM (Mark to Market) GS</t>
  </si>
  <si>
    <t>Utilidades Acumuladas</t>
  </si>
  <si>
    <t>Utilidades Acumuladas USD</t>
  </si>
  <si>
    <t>Utilidades Acumuladas GS</t>
  </si>
  <si>
    <t>Pérdidas Acumuladas USD</t>
  </si>
  <si>
    <t>Utilidad del Periodo</t>
  </si>
  <si>
    <t>Utilidad del Periodo USD</t>
  </si>
  <si>
    <t>Utilidad del Periodo GS</t>
  </si>
  <si>
    <t>Pérdida del Periodo USD</t>
  </si>
  <si>
    <t>Código</t>
  </si>
  <si>
    <t xml:space="preserve">Comisiones por operaciones de intermediación de Acciones bursátiles </t>
  </si>
  <si>
    <t>Comisiones por operaciones de intermediación de Acciones bursátiles  USD</t>
  </si>
  <si>
    <t>Comisiones por operaciones de intermediación de Acciones bursátiles  GS</t>
  </si>
  <si>
    <t>Com. cob. por contratos de colocación bursátil - Renta Variable</t>
  </si>
  <si>
    <t>Com. cob. por contratos de colocación bursátil - Renta Variable USD</t>
  </si>
  <si>
    <t>Com. cob. por contratos de colocación bursátil - Renta Variable GS</t>
  </si>
  <si>
    <t>Com. cob. por contratos de colocación bursátil - Renta Fija USD</t>
  </si>
  <si>
    <t>Comisiones cobradas por Servicios prestados intermediación bursátil Partes Vinculadas</t>
  </si>
  <si>
    <t>Comisiones por operaciones de intermediación de Acciones bursátiles Partes vinculadas</t>
  </si>
  <si>
    <t>Comisiones por operaciones de intermediación de Acciones bursátiles Partes vinculadas USD</t>
  </si>
  <si>
    <t>Comisiones por operaciones de intermediación de Acciones bursátiles Partes vinculadas GS</t>
  </si>
  <si>
    <t>Comisiones por operaciones de intermediación de Renta Fija bursátiles Partes vinculadas</t>
  </si>
  <si>
    <t>Comisiones por operaciones de intermediación de Renta Fija bursátiles Partes vinculadas USD</t>
  </si>
  <si>
    <t>Comisiones por operaciones de intermediación de Renta Fija bursátiles Partes vinculadas GS</t>
  </si>
  <si>
    <t>Com. cob. por cont. de colocación bursátil - Renta Variable (Partes Vinculadas)</t>
  </si>
  <si>
    <t>Com. cob. por cont. de colocación bursátil - Renta Variable (Partes Vinculadas) USD</t>
  </si>
  <si>
    <t>Com. cob. por cont. de colocación bursátil - Renta Variable (Partes Vinculadas) GS</t>
  </si>
  <si>
    <t>Com. cob. por cont. de colocación bursátil - Renta Fija (Partes Vinculadas)</t>
  </si>
  <si>
    <t>Com. cob. por cont. de colocación bursátil - Renta Fija (Partes Vinculadas) USD</t>
  </si>
  <si>
    <t>Com. cob. por cont. de colocación bursátil - Renta Fija (Partes Vinculadas) GS</t>
  </si>
  <si>
    <t xml:space="preserve">Comisiones por operaciones de intermediación de Acciones extrabursátil </t>
  </si>
  <si>
    <t>Comisiones por operaciones de intermediación de Acciones extrabursátil  USD</t>
  </si>
  <si>
    <t>Comisiones por operaciones de intermediación de Acciones extrabursátil  GS</t>
  </si>
  <si>
    <t>Com. cob. por cont. de colocación extrabursátil - Renta Variable</t>
  </si>
  <si>
    <t>Com. cob. por cont. de colocación extrabursátil - Renta Variable USD</t>
  </si>
  <si>
    <t>Com. cob. por cont. de colocación extrabursátil - Renta Variable GS</t>
  </si>
  <si>
    <t>Com. cob. por cont. de colocación extrabursátil - Renta Fija</t>
  </si>
  <si>
    <t>Com. cob. por cont. de colocación extrabursátil - Renta Fija USD</t>
  </si>
  <si>
    <t>Com. cob. por cont. de colocación extrabursátil - Renta Fija GS</t>
  </si>
  <si>
    <t>Comisiones  cobradas por Servicios prestados intermediación extrabursátil Partes Vinculadas</t>
  </si>
  <si>
    <t>Comisiones por operaciones de intermediación de Acciones extrabursátil Partes vinculadas</t>
  </si>
  <si>
    <t>Comisiones por operaciones de intermediación de Acciones extrabursátil Partes vinculadas USD</t>
  </si>
  <si>
    <t>Comisiones por operaciones de intermediación de Acciones extrabursátil Partes vinculadas GS</t>
  </si>
  <si>
    <t>Comisiones por operaciones de intermediación de Renta Fija extrabursátil Partes vinculadas</t>
  </si>
  <si>
    <t>Comisiones por operaciones de intermediación de Renta Fija extrabursátil Partes vinculadas USD</t>
  </si>
  <si>
    <t>Comisiones por operaciones de intermediación de Renta Fija extrabursátil Partes vinculadas GS</t>
  </si>
  <si>
    <t>Com. cob. por cont. de colocación extrabursátil - Renta Variable (Partes Vinculadas)</t>
  </si>
  <si>
    <t>Com. cob. por cont. de colocación extrabursátil - Renta Variable (Partes Vinculadas) USD</t>
  </si>
  <si>
    <t>Com. cob. por cont. de colocación extrabursátil - Renta Variable (Partes Vinculadas) GS</t>
  </si>
  <si>
    <t>Com. cob. por cont. de colocación extrabursátil - Renta Fija (Partes Vinculadas)</t>
  </si>
  <si>
    <t>Com. cob. por cont. de colocación extrabursátil - Renta Fija (Partes Vinculadas) USD</t>
  </si>
  <si>
    <t>Com. cob. por cont. de colocación extrabursátil - Renta Fija (Partes Vinculadas) GS</t>
  </si>
  <si>
    <t>Comisiones Cobradas por Servicios de Administración</t>
  </si>
  <si>
    <t>Comisiones Cobradas por Servicios de Administración de Fondos</t>
  </si>
  <si>
    <t>Comisiones por servicios de administración de fondos</t>
  </si>
  <si>
    <t>Comisiones por servicios de administración de fondos USD</t>
  </si>
  <si>
    <t>Comisiones por servicios de administración de fondos GS</t>
  </si>
  <si>
    <t>Com. cob. por servicios de colocación de cuotas</t>
  </si>
  <si>
    <t>Com. cob. por servicios de colocación de cuotas USD</t>
  </si>
  <si>
    <t>Com. cob. por servicios de colocación de cuotas GS</t>
  </si>
  <si>
    <t>Ingresos por Administración de cartera</t>
  </si>
  <si>
    <t>Ingresos por Administración de cartera USD</t>
  </si>
  <si>
    <t>Ingresos por Administración de cartera GS</t>
  </si>
  <si>
    <t>Ingresos por Asesoría Financiera</t>
  </si>
  <si>
    <t>Ingresos por Asesoría Financiera USD</t>
  </si>
  <si>
    <t>Ingresos por Asesoría Financiera GS</t>
  </si>
  <si>
    <t>Ingresos por Asesoría para inscripción de sociedades/emisiones USD</t>
  </si>
  <si>
    <t>Ingresos por  Colocación privada Pagarés</t>
  </si>
  <si>
    <t>Ingresos por  Colocación privada Pagarés USD</t>
  </si>
  <si>
    <t>Ingresos por  Colocación privada Pagarés GS</t>
  </si>
  <si>
    <t xml:space="preserve">Ingresos por Representante de Obligacionistas </t>
  </si>
  <si>
    <t>Ingresos por Representante de Obligacionistas  USD</t>
  </si>
  <si>
    <t>Ingresos por Representante de Obligacionistas  GS</t>
  </si>
  <si>
    <t>Ingresos por  Operaciones de contrato de futuros</t>
  </si>
  <si>
    <t>Ingresos por  Operaciones de contrato de futuros USD</t>
  </si>
  <si>
    <t>Ingresos por  Operaciones de contrato de futuros GS</t>
  </si>
  <si>
    <t xml:space="preserve">Ingresos por Custodia de Títulos Valores </t>
  </si>
  <si>
    <t>Ingresos por Custodia de Títulos Valores  USD</t>
  </si>
  <si>
    <t>Ingresos por Custodia de Títulos Valores  GS</t>
  </si>
  <si>
    <t>Ingresos por otros servicios prestados Partes Vinculadas</t>
  </si>
  <si>
    <t>Ingresos por administración de cartera Partes vinculadas</t>
  </si>
  <si>
    <t>Ingresos por administración de cartera Partes vinculadas USD</t>
  </si>
  <si>
    <t>Ingresos por administración de cartera Partes vinculadas GS</t>
  </si>
  <si>
    <t>Ingresos por Asesoría Financiera Partes vinculadas</t>
  </si>
  <si>
    <t>Ingresos por Asesoría Financiera Partes vinculadas USD</t>
  </si>
  <si>
    <t>Ingresos por Asesoría Financiera Partes vinculadas GS</t>
  </si>
  <si>
    <t>Ingresos por Asesoría para inscripción de sociedades/emisiones Partes vinculadas</t>
  </si>
  <si>
    <t>Ingresos por Asesoría para inscripción de sociedades/emisiones Partes vinculadas USD</t>
  </si>
  <si>
    <t>Ingresos por Asesoría para inscripción de sociedades/emisiones Partes vinculadas GS</t>
  </si>
  <si>
    <t>Ingresos por colocación privada Pagarés Partes vinculadas</t>
  </si>
  <si>
    <t>Ingresos por colocación privada Pagarés Partes vinculadas USD</t>
  </si>
  <si>
    <t>Ingresos por colocación privada Pagarés Partes vinculadas GS</t>
  </si>
  <si>
    <t>Ingresos por Representante de Obligacionistas Partes vinculadas</t>
  </si>
  <si>
    <t>Ingresos por Representante de Obligacionistas Partes vinculadas USD</t>
  </si>
  <si>
    <t>Ingresos por Representante de Obligacionistas Partes vinculadas GS</t>
  </si>
  <si>
    <t>Ingresos por operaciones de contrato de futuros Partes vinculadas</t>
  </si>
  <si>
    <t>Ingresos por operaciones de contrato de futuros Partes vinculadas USD</t>
  </si>
  <si>
    <t>Ingresos por operaciones de contrato de futuros Partes vinculadas GS</t>
  </si>
  <si>
    <t>Ingresos de Custodia de Títulos Valores Partes vinculadas</t>
  </si>
  <si>
    <t>Ingresos de Custodia de Títulos Valores Partes vinculadas USD</t>
  </si>
  <si>
    <t>Ingresos de Custodia de Títulos Valores Partes vinculadas GS</t>
  </si>
  <si>
    <t>Ingresos por venta de Bonos Bursátiles de Corto plazo USD</t>
  </si>
  <si>
    <t>Ingresos por venta de Letra de Regulación Monetaria  USD</t>
  </si>
  <si>
    <t>Ingresos por venta de Pagarés Colocación Privada</t>
  </si>
  <si>
    <t>Ingresos por venta de Pagarés Colocación Privada USD</t>
  </si>
  <si>
    <t>Ingresos por venta de Pagarés Colocación Privada GS</t>
  </si>
  <si>
    <t>Venta - Bonos del Tesoro USD</t>
  </si>
  <si>
    <t>Ingresos por venta de CDA Partes Vinculadas USD</t>
  </si>
  <si>
    <t>Ingresos por venta de Bonos Corporativos Partes Vinculadas</t>
  </si>
  <si>
    <t>Ingresos por venta de Bonos Corporativos Partes Vinculadas USD</t>
  </si>
  <si>
    <t>Ingresos por venta de Bonos Corporativos Partes Vinculadas GS</t>
  </si>
  <si>
    <t>Ingresos por venta de Bonos Financieros Partes Vinculadas</t>
  </si>
  <si>
    <t>Ingresos por venta de Bonos Financieros Partes Vinculadas USD</t>
  </si>
  <si>
    <t>Ingresos por venta de Bonos Financieros Partes Vinculadas GS</t>
  </si>
  <si>
    <t>Ingresos por venta de Bonos Subordinados Partes Vinculadas</t>
  </si>
  <si>
    <t>Ingresos por venta de Bonos Subordinados Partes Vinculadas USD</t>
  </si>
  <si>
    <t>Ingresos por venta de Bonos Subordinados Partes Vinculadas GS</t>
  </si>
  <si>
    <t>Ingresos por venta de Bonos Bursátiles de Corto plazo Partes Vinculadas</t>
  </si>
  <si>
    <t>Ingresos por venta de Bonos Bursátiles de Corto plazo Partes Vinculadas USD</t>
  </si>
  <si>
    <t>Ingresos por venta de Bonos Bursátiles de Corto plazo Partes Vinculadas GS</t>
  </si>
  <si>
    <t>Ingresos por venta de Pagarés Colocación Privada Partes Vinculadas</t>
  </si>
  <si>
    <t>Ingresos por venta de Pagarés Colocación Privada Partes Vinculadas USD</t>
  </si>
  <si>
    <t>Ingresos por venta de Pagarés Colocación Privada Partes Vinculadas GS</t>
  </si>
  <si>
    <t xml:space="preserve">Ingresos por venta de titulos valores de  cartera propia Renta Fija emitidos en el  extranjero </t>
  </si>
  <si>
    <t xml:space="preserve">Ingresos por venta Bonos en el exterior </t>
  </si>
  <si>
    <t>Ingresos por venta Bonos en el exterior  USD</t>
  </si>
  <si>
    <t>Ingresos por venta Bonos en el exterior  GS</t>
  </si>
  <si>
    <t>Ingresos por venta de titulos valores de  cartera propia Renta Fija emitidos en el  extranjero Partes Vinculadas</t>
  </si>
  <si>
    <t>Ingresos por venta Bonos en el exterior Partes Vinculadas</t>
  </si>
  <si>
    <t>Ingresos por venta Bonos en el exterior Partes Vinculadas USD</t>
  </si>
  <si>
    <t>Ingresos por venta Bonos en el exterior Partes Vinculadas GS</t>
  </si>
  <si>
    <t>Ingresos por venta de titulos valores de  cartera propia Renta Variable</t>
  </si>
  <si>
    <t>Ingresos por venta de acciones  Agentes del Mercado de Valores</t>
  </si>
  <si>
    <t>Ingresos por venta de acciones  Agentes del Mercado de Valores USD</t>
  </si>
  <si>
    <t>Ingresos por venta de acciones  Agentes del Mercado de Valores GS</t>
  </si>
  <si>
    <t>Ingresos por venta de acciones entidades no participantes en el Mercado de Valores</t>
  </si>
  <si>
    <t>Ingresos por venta de acciones entidades no participantes en el Mercado de Valores USD</t>
  </si>
  <si>
    <t>Ingresos por venta de acciones entidades no participantes en el Mercado de Valores GS</t>
  </si>
  <si>
    <t>Ingresos por venta de tìtulos valores de cartera propia Renta Variable Partes Vinculadas</t>
  </si>
  <si>
    <t>Ingresos por venta de acciones  Agentes del Mercado de Valores Partes vinculadas</t>
  </si>
  <si>
    <t>Ingresos por venta de acciones  Agentes del Mercado de Valores Partes vinculadas USD</t>
  </si>
  <si>
    <t>Ingresos por venta de acciones  Agentes del Mercado de Valores Partes vinculadas GS</t>
  </si>
  <si>
    <t>Ingresos por venta  de acciones entidades no participantes en el Mercado de Valores Partes Vinculadas</t>
  </si>
  <si>
    <t>Ingresos por venta  de acciones entidades no participantes en el Mercado de Valores Partes Vinculadas USD</t>
  </si>
  <si>
    <t>Ingresos por venta  de acciones entidades no participantes en el Mercado de Valores Partes Vinculadas GS</t>
  </si>
  <si>
    <t>Ingresos por Intereses de cartera propia - Bonos del Tesoro  USD</t>
  </si>
  <si>
    <t>Ingresos por Intereses de cartera propia - Bonos Municipales  USD</t>
  </si>
  <si>
    <t>Ingresos por Intereses de cartera propia - Bonos Municipales  GS</t>
  </si>
  <si>
    <t>Ingresos por Intereses de cartera propia - Bonos AFD  USD</t>
  </si>
  <si>
    <t>Ingresos por Intereses de cartera propia - Bonos AFD  GS</t>
  </si>
  <si>
    <t>Ingresos por dividendos cobrados instrumentos de cartera propia renta variable</t>
  </si>
  <si>
    <t>Ingresos por dividendos cobrados instrumentos de cartera propia renta variable USD</t>
  </si>
  <si>
    <t>Ingresos por dividendos cobrados instrumentos de cartera propia renta variable GS</t>
  </si>
  <si>
    <t>Ingresos por intereses cobrados en Repo Bonos del Tesoro  USD</t>
  </si>
  <si>
    <t xml:space="preserve">Ingresos por intereses cobrados en Repo Bonos Municipales </t>
  </si>
  <si>
    <t>Ingresos por intereses cobrados en Repo Bonos Municipales  USD</t>
  </si>
  <si>
    <t>Ingresos por intereses cobrados en Repo Bonos Municipales  GS</t>
  </si>
  <si>
    <t xml:space="preserve">Ingresos por intereses cobrados en Repo Bonos AFD </t>
  </si>
  <si>
    <t>Ingresos por intereses cobrados en Repo Bonos AFD  USD</t>
  </si>
  <si>
    <t>Ingresos por intereses cobrados en Repo Bonos AFD  GS</t>
  </si>
  <si>
    <t>Ingresos por Intereses de Operaciones de Repo (Reportador) CDA USD</t>
  </si>
  <si>
    <t>Ingresos por rendimiento fondo mutuo</t>
  </si>
  <si>
    <t>Ingresos por rendimiento fondo mutuo USD</t>
  </si>
  <si>
    <t>Ingresos por rendimiento fondo mutuo GS</t>
  </si>
  <si>
    <t>Ingresos por rendimiento fondo de inversión</t>
  </si>
  <si>
    <t>Ingresos por rendimiento fondo de inversión USD</t>
  </si>
  <si>
    <t>Ingresos por rendimiento fondo de inversión GS</t>
  </si>
  <si>
    <t>Ingresos por dividendos cobrados instrumentos de cartera propia renta variable Partes Vinculadas</t>
  </si>
  <si>
    <t>Ingresos por dividendos cobrados instrumentos de cartera propia renta variable Partes Vinculadas USD</t>
  </si>
  <si>
    <t>Ingresos por dividendos cobrados instrumentos de cartera propia renta variable Partes Vinculadas GS</t>
  </si>
  <si>
    <t>Ingresos por intereses cobrados instrumentos en Repo Partes Vinculadas USD</t>
  </si>
  <si>
    <t>Ingreso por Amortización de Diferencial de precio negativo Bonos Corporativos USD</t>
  </si>
  <si>
    <t>Ingreso por Amortización de Diferencial de precio negativo Bonos Financieros Gs</t>
  </si>
  <si>
    <t>Ingreso por Amortización de Diferencial de precio negativo Bonos BBCP USD</t>
  </si>
  <si>
    <t>Ingreso por Amortización de Diferencial de precio negativo Bonos Corporativos en Repo USD</t>
  </si>
  <si>
    <t>Ingreso por Amortización de Diferencial de precio negativo Bonos Financieros en Repo Gs</t>
  </si>
  <si>
    <t>Ingreso por Amortización de Diferencial de precio negativo Bonos Subordinados en Repo GS</t>
  </si>
  <si>
    <t>Ingreso por Amortización de Diferencial de precio negativo Bonos BBCP en Repo</t>
  </si>
  <si>
    <t>Ingreso por Amortización de Diferencial de precio negativo Bonos BBCP en Repo USD</t>
  </si>
  <si>
    <t>Ingreso por Amortización de Diferencial de precio negativo Bonos BBCP en Repo GS</t>
  </si>
  <si>
    <t>Ingreso por Amortización de Diferencial de precio negativo Letras de Regulación Monetaria</t>
  </si>
  <si>
    <t>Ingreso por Amortización de Diferencial de precio negativo Letras de Regulación Monetaria USD</t>
  </si>
  <si>
    <t>Ingreso por Amortización de Diferencial de precio negativo Letras de Regulación Monetaria GS</t>
  </si>
  <si>
    <t>Ingreso por Amortización de Diferencial de precio negativo Pagarés Colocación Privada</t>
  </si>
  <si>
    <t>Ingreso por Amortización de Diferencial de precio negativo Pagarés Colocación Privada USD</t>
  </si>
  <si>
    <t>Ingreso por Amortización de Diferencial de precio negativo Pagarés Colocación Privada GS</t>
  </si>
  <si>
    <t>Ganancia por amort. de dif. de precio negativo - Bonos del Tesoro</t>
  </si>
  <si>
    <t>Ganancia por amort. de dif. de precio negativo - Bonos del Tesoro USD</t>
  </si>
  <si>
    <t>Ganancia por amort. de dif. de precio negativo - Bonos del Tesoro GS</t>
  </si>
  <si>
    <t>Ganancia por amort. de dif. de precio negativo - Bonos del Tesoro en Repo USD</t>
  </si>
  <si>
    <t>Ganancia por amort. de dif. de precio negativo - Bonos del Tesoro en Repo Gs</t>
  </si>
  <si>
    <t>Ingreso por Amortización de Diferencial de precio negativo CDA Partes Vinculadas USD</t>
  </si>
  <si>
    <t>Ingreso por Amortización de Diferencial de precio negativo CDA en Repo USD Partes Vinculadas</t>
  </si>
  <si>
    <t>Ingreso por Amortización de Diferencial de precio negativo Bonos Partes Vinculadas</t>
  </si>
  <si>
    <t>Ingreso por Amortización de Diferencial de precio negativo Bonos Corporativos - Partes Vinculadas</t>
  </si>
  <si>
    <t>Ingreso por Amortización de Diferencial de precio negativo Bonos Corporativos Partes Vinculadas USD</t>
  </si>
  <si>
    <t>Ingreso por Amortización de Diferencial de precio negativo Bonos Corporativos Partes Vinculadas GS</t>
  </si>
  <si>
    <t>Ingreso por Amortización de Diferencial de precio negativo Bonos Financieros - Partes Vinculadas</t>
  </si>
  <si>
    <t>Ingreso por Amortización de Diferencial de precio negativo Bonos Financieros USD Partes Vinculadas</t>
  </si>
  <si>
    <t>Ingreso por Amortización de Diferencial de precio negativo Bonos Financieros GS Partes Vinculadas</t>
  </si>
  <si>
    <t>Ingreso por Amortización de Diferencial de precio negativo Bonos Subordinados - Partes Vinculadas</t>
  </si>
  <si>
    <t>Ingreso por Amortización de Diferencial de precio negativo Bonos Subordinados USD Partes Vinculadas</t>
  </si>
  <si>
    <t>Ingreso por Amortización de Diferencial de precio negativo Bonos Subordinados GS Partes Vinculadas</t>
  </si>
  <si>
    <t>Ingreso por Amortización de Diferencial de precio negativo BBCP - Partes Vinculadas</t>
  </si>
  <si>
    <t>Ingreso por Amortización de Diferencial de precio negativo BBCP USD Partes Vinculadas</t>
  </si>
  <si>
    <t>Ingreso por Amortización de Diferencial de precio negativo BBCP GS Partes Vinculadas</t>
  </si>
  <si>
    <t>Ingreso por Amortización de Diferencial de precio negativo Bonos en Repo Partes Vinculadas</t>
  </si>
  <si>
    <t>Ingreso por Amortización de Diferencial de precio negativo Bonos Corporativos USD en Repo Partes Vinculadas</t>
  </si>
  <si>
    <t>Ingreso por Amortización de Diferencial de precio negativo Bonos Corporativos GS en Repo Partes Vinculadas</t>
  </si>
  <si>
    <t>Ingreso por Amortización de Diferencial de precio negativo Bonos Financieros USD en Repo Partes Vinculadas</t>
  </si>
  <si>
    <t>Ingreso por Amortización de Diferencial de precio negativo Bonos Financieros GS en Repo Partes Vinculadas</t>
  </si>
  <si>
    <t>Ingreso por Amortización de Diferencial de precio negativo Bonos Subordinados USD en Repo Partes Vinculadas</t>
  </si>
  <si>
    <t>Ingreso por Amortización de Diferencial de precio negativo Bonos Subordinados GS en Repo Partes Vinculadas</t>
  </si>
  <si>
    <t>Ingreso por Amortización de Diferencial de precio negativo BBCP USD en Repo Partes Vinculadas</t>
  </si>
  <si>
    <t>Ingreso por Amortización de Diferencial de precio negativo GS en Repo Partes Vinculadas</t>
  </si>
  <si>
    <t>Ingreso por Amortización de Diferencial de precio negativo Colocación Privada Partes Vinculadas</t>
  </si>
  <si>
    <t>Ingreso por Amortización de Diferencial de precio negativo Colocación Privada Partes Vinculadas USD</t>
  </si>
  <si>
    <t>Ingreso por Amortización de Diferencial de precio negativo Colocación Privada Partes Vinculadas GS</t>
  </si>
  <si>
    <t>Ingresos Financieros por compra de títulos valores de cartera propia Renta Fija emitidos en el  extranjero</t>
  </si>
  <si>
    <t>Ingreso por Amortización de Diferencial de precio negativo Bonos en el exterior</t>
  </si>
  <si>
    <t>Ingreso por Amortización de Diferencial de precio negativo Bonos en el exterior USD</t>
  </si>
  <si>
    <t>Ingreso por Amortización de Diferencial de precio negativo Bonos en el exterior GS</t>
  </si>
  <si>
    <t>Ingresos Financieros por compra de titulos valores de cartera propia Renta Fija emitidos en el extranjero Partes Vinculadas</t>
  </si>
  <si>
    <t>Ingreso por Amortización de Diferencial de precio negativo Bonos en el exterior Partes Vinculadas</t>
  </si>
  <si>
    <t>Ingreso por Amortización de Diferencial de precio negativo Bonos en el exterior Partes Vinculadas USD</t>
  </si>
  <si>
    <t>Ingreso por Amortización de Diferencial de precio negativo Bonos en el exterior Partes Vinculadas GS</t>
  </si>
  <si>
    <t>Ingresos Financieros por compra de titulos valores de cartera propia Renta Variable</t>
  </si>
  <si>
    <t>Ingresos por Amortización de Diferencial de precio negativo de acciones Agentes del Mercado de Valores</t>
  </si>
  <si>
    <t>Ingresos por Amortización de Diferencial de precio negativo de acciones Agentes del Mercado de Valores USD</t>
  </si>
  <si>
    <t>Ingresos por Amortización de Diferencial de precio negativo de acciones Agentes del Mercado de Valores GS</t>
  </si>
  <si>
    <t>Ingresos por Amortización de Diferencial de precio negativo de acciones entidades no participantes en el Mercado de Valores</t>
  </si>
  <si>
    <t>Ingresos por Amortización de Diferencial de precio negativo de acciones entidades no participantes en el Mercado de Valores USD</t>
  </si>
  <si>
    <t>Ingresos por Amortización de Diferencial de precio negativo de acciones entidades no participantes en el Mercado de Valores GS</t>
  </si>
  <si>
    <t>Ingresos por compra de tìtulos valores de cartera propia Renta Variable Partes Vinculadas</t>
  </si>
  <si>
    <t>Ingresos por Amortización de Diferencial de precio negativo de acciones Agentes del Mercado de Valores Partes vinculadas</t>
  </si>
  <si>
    <t>Ingresos por Amortización de Diferencial de precio negativo de acciones Agentes del Mercado de Valores Partes vinculadas USD</t>
  </si>
  <si>
    <t>Ingresos por Amortización de Diferencial de precio negativo de acciones Agentes del Mercado de Valores Partes vinculadas GS</t>
  </si>
  <si>
    <t>Ingresos por Amortización de Diferencial de precio negativo de acciones entidades no participantes en el Mercado de Valores Partes Vinculadas</t>
  </si>
  <si>
    <t>Ingresos por Amortización de Diferencial de precio negativo de acciones entidades no participantes en el Mercado de Valores Partes Vinculadas USD</t>
  </si>
  <si>
    <t>Ingresos por Amortización de Diferencial de precio negativo de acciones entidades no participantes en el Mercado de Valores Partes Vinculadas GS</t>
  </si>
  <si>
    <t>Comisiones por referencias</t>
  </si>
  <si>
    <t>Comisiones por referencias USD</t>
  </si>
  <si>
    <t>Comisiones por referencias GS</t>
  </si>
  <si>
    <t>Intereses caja de ahorro en entidades bancarias GS no usar</t>
  </si>
  <si>
    <t>Descuentos obtenidos</t>
  </si>
  <si>
    <t>Descuentos obtenidos USD</t>
  </si>
  <si>
    <t>Descuentos obtenidos GS</t>
  </si>
  <si>
    <t>Alquileres de Inmuebles</t>
  </si>
  <si>
    <t>Alquileres de Inmuebles USD</t>
  </si>
  <si>
    <t>Alquileres de Inmuebles GS</t>
  </si>
  <si>
    <t>Ingresos por diferencia de cambio activos USD</t>
  </si>
  <si>
    <t>Ingresos por diferencia de cambio pasivos USD</t>
  </si>
  <si>
    <t>Ingreso por Operaciones de Cambio USD</t>
  </si>
  <si>
    <t>Ingreso por Recupero de Gastos Exentos USD</t>
  </si>
  <si>
    <t>Aranceles BVPASA</t>
  </si>
  <si>
    <t>Aranceles BVPASA USD</t>
  </si>
  <si>
    <t>Aranceles BVPASA GS</t>
  </si>
  <si>
    <t>Fondo de garantía BVPASA</t>
  </si>
  <si>
    <t>Fondo de garantía BVPASA USD</t>
  </si>
  <si>
    <t>Fondo de garantía BVPASA GS</t>
  </si>
  <si>
    <t>Ingreso por Recupero de Gastos - Partes Vinculadas</t>
  </si>
  <si>
    <t>Ingreso por Recupero de Gastos Gravados USD</t>
  </si>
  <si>
    <t>Ingreso por Recupero de Gastos Gravados GS</t>
  </si>
  <si>
    <t>Ingreso por servicios a Vinculadas GS</t>
  </si>
  <si>
    <t>Otros Ingresos Operativos - Ingresos por instrumentos financieros a valor razonable</t>
  </si>
  <si>
    <t>Ingresos por instrumentos financieros a valor razonable</t>
  </si>
  <si>
    <t>Ingresos por instrumentos financieros a valor razonable USD</t>
  </si>
  <si>
    <t>Ingresos por instrumentos financieros a valor razonable GS</t>
  </si>
  <si>
    <t>Otros ingresos por instrumentos financieros a valor razonable</t>
  </si>
  <si>
    <t>Otros ingresos por instrumentos financieros a valor razonable USD</t>
  </si>
  <si>
    <t>Otros ingresos por instrumentos financieros a valor razonable GS</t>
  </si>
  <si>
    <t>GANANCIAS</t>
  </si>
  <si>
    <t>Ganancias</t>
  </si>
  <si>
    <t xml:space="preserve">Ganancias  </t>
  </si>
  <si>
    <t>Indemnizaciones cobradas</t>
  </si>
  <si>
    <t>Indemnizaciones cobradas USD</t>
  </si>
  <si>
    <t>Indemnizaciones cobradas GS</t>
  </si>
  <si>
    <t>Utilidad en venta de bienes de uso</t>
  </si>
  <si>
    <t>Utilidad en venta de bienes de uso USD</t>
  </si>
  <si>
    <t>Utilidad en venta de bienes de uso GS</t>
  </si>
  <si>
    <t>Ingreso por Impuesto Diferido Gs</t>
  </si>
  <si>
    <t>Comisiones servicios de custodia  USD</t>
  </si>
  <si>
    <t xml:space="preserve">Comisiones pagadas asesores independientes </t>
  </si>
  <si>
    <t>Comisiones pagadas asesores independientes  USD</t>
  </si>
  <si>
    <t>Comisiones pagadas asesores independientes  GS</t>
  </si>
  <si>
    <t>Comisiones pagadas a otras entidades por intermediación USD</t>
  </si>
  <si>
    <t>Comisiones pagadas por distribución de fondos</t>
  </si>
  <si>
    <t>Comisiones pagadas por distribución de fondos USD</t>
  </si>
  <si>
    <t>Comisiones pagadas por distribución de fondos GS</t>
  </si>
  <si>
    <t>Comisiones pagadas sobre ventas de títulos valores</t>
  </si>
  <si>
    <t>Comisiones pagadas sobre ventas de títulos valores USD</t>
  </si>
  <si>
    <t>Comisiones pagadas sobre ventas de títulos valores GS</t>
  </si>
  <si>
    <t>Comisiones servicios de custodia USD</t>
  </si>
  <si>
    <t>Arancel BVPASA por Renta Variable  SEN USD</t>
  </si>
  <si>
    <t>Arancel BVPASA por Renta Variable - Tradicional</t>
  </si>
  <si>
    <t>Arancel BVPASA por Renta Variable - Tradicional USD</t>
  </si>
  <si>
    <t>Arancel BVPASA por Renta Variable - Tradicional GS</t>
  </si>
  <si>
    <t>Aranceles pagados SIV USD</t>
  </si>
  <si>
    <t>Aranceles pagados SEPRELAD  USD</t>
  </si>
  <si>
    <t>Costo por venta de Bonos Subordinados USD</t>
  </si>
  <si>
    <t>Costo por venta de Bonos Bursátiles de Corto plazo USD</t>
  </si>
  <si>
    <t>Costo por venta de Letra de Regulación Monetaria</t>
  </si>
  <si>
    <t>Costo por venta de Letra de Regulación Monetaria USD</t>
  </si>
  <si>
    <t>Costo por venta de Letra de Regulación Monetaria GS</t>
  </si>
  <si>
    <t>Costo por venta de Pagarés Colocación Privada</t>
  </si>
  <si>
    <t>Costo por venta de Pagarés Colocación Privada USD</t>
  </si>
  <si>
    <t>Costo por venta de Pagarés Colocación Privada GS</t>
  </si>
  <si>
    <t>Costo por venta de Bonos del Tesoro USD</t>
  </si>
  <si>
    <t>Costo de venta de titulos valores de cartera propia Renta Fija emitidos en el pais  Partes Vinculadas</t>
  </si>
  <si>
    <t>Costo por venta de CDA Partes Vinculadas</t>
  </si>
  <si>
    <t>Costo por venta de CDA Partes Vinculadas USD</t>
  </si>
  <si>
    <t>Costo por venta de CDA Partes Vinculadas GS</t>
  </si>
  <si>
    <t>Costo por venta de Bonos (Partes Vinculadas)</t>
  </si>
  <si>
    <t>Costo por venta de Bonos Corporativos Partes Vinculadas</t>
  </si>
  <si>
    <t>Costo por venta de Bonos Corporativos Partes Vinculadas USD</t>
  </si>
  <si>
    <t>Costo por venta de Bonos Corporativos Partes Vinculadas GS</t>
  </si>
  <si>
    <t>Costo por venta de Bonos Financieros Partes Vinculadas</t>
  </si>
  <si>
    <t>Costo por venta de Bonos Financieros Partes Vinculadas USD</t>
  </si>
  <si>
    <t>Costo por venta de Bonos Financieros Partes Vinculadas GS</t>
  </si>
  <si>
    <t>Costo por venta de Bonos Subordinados Partes Vinculadas</t>
  </si>
  <si>
    <t>Costo por venta de Bonos Subordinados Partes Vinculadas USD</t>
  </si>
  <si>
    <t>Costo por venta de Bonos Subordinados Partes Vinculadas GS</t>
  </si>
  <si>
    <t>Costo por venta de Bonos Bursátiles de Corto plazo Partes Vinculadas</t>
  </si>
  <si>
    <t>Costo por venta de Bonos Bursátiles de Corto plazo Partes Vinculadas USD</t>
  </si>
  <si>
    <t>Costo por venta de Bonos Bursátiles de Corto plazo Partes Vinculadas GS</t>
  </si>
  <si>
    <t>Costo por venta de Pagarés Colocación Privada Partes Vinculadas</t>
  </si>
  <si>
    <t>Costo por venta de Pagarés Colocación Privada Partes Vinculadas USD</t>
  </si>
  <si>
    <t>Costo por venta de Pagarés Colocación Privada Partes Vinculadas GS</t>
  </si>
  <si>
    <t>Costo de  venta de titulos valores de cartera propia Renta Fija emitidos en el extranjero</t>
  </si>
  <si>
    <t>Costo por venta de Bonos en el exterior</t>
  </si>
  <si>
    <t>Costo por venta de Bonos en el exterior USD</t>
  </si>
  <si>
    <t>Costo por venta de Bonos en el exterior GS</t>
  </si>
  <si>
    <t>Costo de  venta de titulos valores de cartera propia Renta Fija emitidas en el extranjero Partes vinculadas</t>
  </si>
  <si>
    <t>Costo por venta de Bonos en el exterior Partes Vinculadas</t>
  </si>
  <si>
    <t>Costo por venta de Bonos en el exterior Partes Vinculadas USD</t>
  </si>
  <si>
    <t>Costo por venta de Bonos en el exterior Partes Vinculadas GS</t>
  </si>
  <si>
    <t>Costo de  venta de titulos valores de cartera propia Renta Variable</t>
  </si>
  <si>
    <t>Costo por venta de acciones Agentes del Mercado de Valores</t>
  </si>
  <si>
    <t>Costo por venta de acciones Agentes del Mercado de Valores USD</t>
  </si>
  <si>
    <t>Costo por venta de acciones Agentes del Mercado de Valores GS</t>
  </si>
  <si>
    <t>Costo por venta de acciones entidades no participantes en el Mercado de Valores</t>
  </si>
  <si>
    <t>Costo por venta de acciones entidades no participantes en el Mercado de Valores USD</t>
  </si>
  <si>
    <t>Costo por venta de acciones entidades no participantes en el Mercado de Valores GS</t>
  </si>
  <si>
    <t>Costo de  venta de titulos valores de cartera propia Renta Variable Partes Vinculadas</t>
  </si>
  <si>
    <t>Costo por venta de acciones Agentes del Mercado de Valores Partes vinculadas</t>
  </si>
  <si>
    <t>Costo por venta de acciones Agentes del Mercado de Valores Partes vinculadas USD</t>
  </si>
  <si>
    <t>Costo por venta de acciones Agentes del Mercado de Valores Partes vinculadas GS</t>
  </si>
  <si>
    <t>Costo por venta de acciones entidades no participantes en el Mercado de Valores Partes Vinculadas</t>
  </si>
  <si>
    <t>Costo por venta de acciones entidades no participantes en el Mercado de Valores Partes Vinculadas USD</t>
  </si>
  <si>
    <t>Costo por venta de acciones entidades no participantes en el Mercado de Valores Partes Vinculadas GS</t>
  </si>
  <si>
    <t>Gasto por amortización de diferencial de precio positivo BBCP</t>
  </si>
  <si>
    <t>Gasto por amortización de diferencial de precio positivo BBCP USD</t>
  </si>
  <si>
    <t>Gasto por amortización de diferencial de precio positivo BBCP GS</t>
  </si>
  <si>
    <t>Gasto por amortización de diferencial de precio positivo BBCP en Repo</t>
  </si>
  <si>
    <t>Gasto por amortización de diferencial de precio positivo BBCP USD en Repo</t>
  </si>
  <si>
    <t>Gasto por amortización de diferencial de precio positivo BBCP GS en Repo</t>
  </si>
  <si>
    <t>Gasto por amortización de diferencial de precio positivo Letras de Regulación Monetaria</t>
  </si>
  <si>
    <t>Gasto por amortización de diferencial de precio positivo Letras de Regulación Monetaria USD</t>
  </si>
  <si>
    <t>Gasto por amortización de diferencial de precio positivo Letras de Regulación Monetaria GS</t>
  </si>
  <si>
    <t>Gasto por amortización de diferencial de precio positivo Pagarés Colocación Privada</t>
  </si>
  <si>
    <t>Gasto por amortización de diferencial de precio positivo Pagarés Colocación Privada USD</t>
  </si>
  <si>
    <t>Gasto por amortización de diferencial de precio positivo Pagarés Colocación Privada GS</t>
  </si>
  <si>
    <t>Pérdida por amort. de dif. de precio positivo - Bonos del Tesoro USD</t>
  </si>
  <si>
    <t>Pérdida por amort. de dif. de precio positivo - Bonos del Tesoro en Repo USD</t>
  </si>
  <si>
    <t>Gasto por amortización de diferencial de precio positivo CDA Partes Vinculadas USD</t>
  </si>
  <si>
    <t>Gasto por amortización de diferencial de precio positivo CDA en Repo Partes Vinculadas</t>
  </si>
  <si>
    <t>Gasto por amortización de diferencial de precio positivo CDA en Repo USD Partes Vinculadas</t>
  </si>
  <si>
    <t>Gasto por amortización de diferencial de precio positivo CDA en Repo GS Partes Vinculadas</t>
  </si>
  <si>
    <t>Gasto por amortización de diferencial de precio positivo Bonos Partes Vinculadas</t>
  </si>
  <si>
    <t>Gasto por amortización de diferencial de precio positivo Bonos Corporativos USD Partes Vinculadas</t>
  </si>
  <si>
    <t>Gasto por amortización de diferencial de precio positivo Bonos Corporativos GS Partes Vinculadas</t>
  </si>
  <si>
    <t>Gasto por amortización de diferencial de precio positivo Bonos Financieros USD Partes Vinculadas</t>
  </si>
  <si>
    <t>Gasto por amortización de diferencial de precio positivo Bonos Financieros GS Partes Vinculadas</t>
  </si>
  <si>
    <t>Gasto por amortización de diferencial de precio positivo Bonos Subordinados USD Partes Vinculadas</t>
  </si>
  <si>
    <t>Gasto por amortización de diferencial de precio positivo Bonos Subordinados Gs Partes Vinculadas</t>
  </si>
  <si>
    <t>Gasto por amortización de diferencial de precio positivo BBCP USD Partes Vinculadas</t>
  </si>
  <si>
    <t>Gasto por amortización de diferencial de precio positivo BBCP GS Partes Vinculadas</t>
  </si>
  <si>
    <t>Gasto por amortización de diferencial de precio positivo Bonos en Repo Partes Vinculadas</t>
  </si>
  <si>
    <t>Gasto por amortización de diferencial de precio positivo Bonos Corporativos USD en Repo Partes Vinculadas</t>
  </si>
  <si>
    <t>Gasto por amortización de diferencial de precio positivo Bonos Corporativos GS en Repo Partes Vinculadas</t>
  </si>
  <si>
    <t>Gasto por amortización de diferencial de precio positivo Bonos Financieros USD en Repo Partes Vinculadas</t>
  </si>
  <si>
    <t>Gasto por amortización de diferencial de precio positivo Bonos Financieros GS en Repo Partes Vinculadas</t>
  </si>
  <si>
    <t>Gasto por amortización de diferencial de precio positivo Bonos Subordinados USD en Repo Partes Vinculadas</t>
  </si>
  <si>
    <t>Gasto por amortización de diferencial de precio positivo Bonos Subordinados Gs en Repo Partes Vinculadas</t>
  </si>
  <si>
    <t>Gasto por amortización de diferencial de precio positivo BBCP USD en Repo Partes Vinculadas</t>
  </si>
  <si>
    <t>Gasto por amortización de diferencial de precio positivo BBCP GS en Repo Partes Vinculadas</t>
  </si>
  <si>
    <t>Gasto por amortización de diferencial de precio positivo de Pagarés Colocación Privada Partes Vinculadas</t>
  </si>
  <si>
    <t>Gasto por amortización de diferencial de precio positivo de Pagarés Colocación Privada Partes Vinculadas USD</t>
  </si>
  <si>
    <t>Gasto por amortización de diferencial de precio positivo de Pagarés Colocación Privada Partes Vinculadas GS</t>
  </si>
  <si>
    <t>Egresos por compra de titulos valores de cartera propia Renta Fija emitidos en el Extranjero</t>
  </si>
  <si>
    <t xml:space="preserve">Gasto por amortización de diferencial de precio positivo Bonos en el exterior </t>
  </si>
  <si>
    <t>Gasto por amortización de diferencial de precio positivo Bonos en el exterior  USD</t>
  </si>
  <si>
    <t>Gasto por amortización de diferencial de precio positivo Bonos en el exterior  GS</t>
  </si>
  <si>
    <t>Egresos por compra de titulos valores de cartera propia Renta Fija emitidos en el Extranjero Partes vinculadas</t>
  </si>
  <si>
    <t>Gasto por amortización de diferencial de precio positivo Bonos en el exterior Partes Vinculadas</t>
  </si>
  <si>
    <t>Gasto por amortización de diferencial de precio positivo Bonos en el exterior Partes Vinculadas USD</t>
  </si>
  <si>
    <t>Gasto por amortización de diferencial de precio positivo Bonos en el exterior Partes Vinculadas GS</t>
  </si>
  <si>
    <t>Egresos por compra de titulos valores de cartera propia Renta Variable</t>
  </si>
  <si>
    <t>Gasto por amortización de diferencial de precio positivo acciones Agentes del Mercado de Valores</t>
  </si>
  <si>
    <t>Gasto por amortización de diferencial de precio positivo acciones Agentes del Mercado de Valores USD</t>
  </si>
  <si>
    <t>Gasto por amortización de diferencial de precio positivo acciones Agentes del Mercado de Valores GS</t>
  </si>
  <si>
    <t>Gasto por amortización de diferencial de precio positivo acciones entidades no participantes en el Mercado de Valores</t>
  </si>
  <si>
    <t>Gasto por amortización de diferencial de precio positivo acciones entidades no participantes en el Mercado de Valores USD</t>
  </si>
  <si>
    <t>Gasto por amortización de diferencial de precio positivo acciones entidades no participantes en el Mercado de Valores GS</t>
  </si>
  <si>
    <t>Egresos por compra de tìtulos valores de cartera propia Renta Variable Partes Vinculadas</t>
  </si>
  <si>
    <t>Gasto por amortización de diferencial de precio positivo acciones Agentes del Mercado de Valores Partes Vinculadas</t>
  </si>
  <si>
    <t>Gasto por amortización de diferencial de precio positivo acciones Agentes del Mercado de Valores Partes Vinculadas USD</t>
  </si>
  <si>
    <t>Gasto por amortización de diferencial de precio positivo acciones Agentes del Mercado de Valores Partes Vinculadas GS</t>
  </si>
  <si>
    <t>Gasto por amortización de diferencial de precio positivo acciones entidades no participantes en el Mercado de Valores Partes Vinculadas</t>
  </si>
  <si>
    <t>Gasto por amortización de diferencial de precio positivo acciones entidades no participantes en el Mercado de Valores Partes Vinculadas USD</t>
  </si>
  <si>
    <t>Gasto por amortización de diferencial de precio positivo acciones entidades no participantes en el Mercado de Valores Partes Vinculadas GS</t>
  </si>
  <si>
    <t>Publicidad y propaganda USD</t>
  </si>
  <si>
    <t>Gastos de representación</t>
  </si>
  <si>
    <t>Gastos de representación USD</t>
  </si>
  <si>
    <t>Gastos de representación GS</t>
  </si>
  <si>
    <t>Obsequios a Clientes USD</t>
  </si>
  <si>
    <t>Comisiones pagadas sobre ventas USD</t>
  </si>
  <si>
    <t>Honorarios Directorio Vinculados</t>
  </si>
  <si>
    <t>Honorarios Directorio Vinculados USD</t>
  </si>
  <si>
    <t>Honorarios Directorio Vinculados GS</t>
  </si>
  <si>
    <t>Honorarios Administración/Gerencia Vinculados</t>
  </si>
  <si>
    <t>Honorarios Administración/Gerencia Vinculados USD</t>
  </si>
  <si>
    <t>Honorarios Administración/Gerencia Vinculados GS</t>
  </si>
  <si>
    <t>Honorarios Contabilidad USD</t>
  </si>
  <si>
    <t>Honorarios Abogados</t>
  </si>
  <si>
    <t>Honorarios Abogados USD</t>
  </si>
  <si>
    <t>Honorarios Abogados GS</t>
  </si>
  <si>
    <t>Honorario Auditor Interno Vinculado</t>
  </si>
  <si>
    <t>Honorario Auditor Interno Vinculado USD</t>
  </si>
  <si>
    <t>Honorario Auditor Interno Vinculado GS</t>
  </si>
  <si>
    <t>Honorario Síndicos Vinculados USD</t>
  </si>
  <si>
    <t>Honorario Apoderado Vinculados</t>
  </si>
  <si>
    <t>Honorario Apoderado Vinculados USD</t>
  </si>
  <si>
    <t>Honorario Apoderado Vinculados GS</t>
  </si>
  <si>
    <t>Auditoría Externa GS</t>
  </si>
  <si>
    <t>Amortizaciones del Ejercicio Cargos Diferidos</t>
  </si>
  <si>
    <t>Amortizaciones del Ejercicio Cargos Diferidos USD</t>
  </si>
  <si>
    <t>Amortizaciones del Ejercicio Cargos Diferidos GS</t>
  </si>
  <si>
    <t>Preaviso</t>
  </si>
  <si>
    <t>Preaviso USD</t>
  </si>
  <si>
    <t>Preaviso GS</t>
  </si>
  <si>
    <t xml:space="preserve">Gastos de capacitación </t>
  </si>
  <si>
    <t>Gastos de capacitación  USD</t>
  </si>
  <si>
    <t>Gastos de capacitación  GS</t>
  </si>
  <si>
    <t>Uniforme</t>
  </si>
  <si>
    <t>Uniforme USD</t>
  </si>
  <si>
    <t>Uniforme GS</t>
  </si>
  <si>
    <t>Dietas a directores y consejeros USD</t>
  </si>
  <si>
    <t>Retribuciones especiales</t>
  </si>
  <si>
    <t>Retribuciones especiales USD</t>
  </si>
  <si>
    <t>Retribuciones especiales GS</t>
  </si>
  <si>
    <t>Otros Beneficios al personal USD</t>
  </si>
  <si>
    <t>Colación USD</t>
  </si>
  <si>
    <t>Demostraciones y Agasajos USD</t>
  </si>
  <si>
    <t>Gastos de Estacionamiento</t>
  </si>
  <si>
    <t>Gastos de Estacionamiento USD</t>
  </si>
  <si>
    <t>Gastos de Estacionamiento Gs</t>
  </si>
  <si>
    <t>Serv. de Seguridad Informatica - Vinculadas</t>
  </si>
  <si>
    <t>Serv. de Seguridad Informatica - Vinculadas USD</t>
  </si>
  <si>
    <t>Serv. de Seguridad Informatica - Vinculadas GS</t>
  </si>
  <si>
    <t>Gastos de Escribanía  USD</t>
  </si>
  <si>
    <t>Reparación y mantenimiento de rodados</t>
  </si>
  <si>
    <t>Reparación y mantenimiento de rodados USD</t>
  </si>
  <si>
    <t>Servicios de Consultoría GS</t>
  </si>
  <si>
    <t>Asesoría legal</t>
  </si>
  <si>
    <t>Asesoría legal USD</t>
  </si>
  <si>
    <t>Asesoría legal GS</t>
  </si>
  <si>
    <t>Reparación y mantenimiento de muebles e instalaciones USD</t>
  </si>
  <si>
    <t>Courrier y encomiendas</t>
  </si>
  <si>
    <t>Courrier y encomiendas USD</t>
  </si>
  <si>
    <t>Courrier y encomiendas GS</t>
  </si>
  <si>
    <t>Gastos de refrigerios USD</t>
  </si>
  <si>
    <t>Gastos de limpieza y cafetería USD</t>
  </si>
  <si>
    <t>Viaticos</t>
  </si>
  <si>
    <t>Viaticos USD</t>
  </si>
  <si>
    <t>Viaticos GS</t>
  </si>
  <si>
    <t>Útiles de oficina USD</t>
  </si>
  <si>
    <t>Gastos de Movilidad  USD</t>
  </si>
  <si>
    <t>Combustibles y lubricantes USD</t>
  </si>
  <si>
    <t>Servicios de seguridad informática.</t>
  </si>
  <si>
    <t>Servicios de seguridad informática. USD</t>
  </si>
  <si>
    <t>Servicios de seguridad informática. GS</t>
  </si>
  <si>
    <t>Gastos de asamblea USD</t>
  </si>
  <si>
    <t>Donaciones y contribuciones</t>
  </si>
  <si>
    <t>Donaciones y contribuciones USD</t>
  </si>
  <si>
    <t>Donaciones y contribuciones GS</t>
  </si>
  <si>
    <t>Expensas</t>
  </si>
  <si>
    <t>Expensas USD</t>
  </si>
  <si>
    <t>Expensas GS</t>
  </si>
  <si>
    <t>Gastos Viaje USD</t>
  </si>
  <si>
    <t>Honorarios por gestiones varias USD</t>
  </si>
  <si>
    <t>Asesoría y Gestión de Cartera USD</t>
  </si>
  <si>
    <t>Cuotas y Suscripciones USD</t>
  </si>
  <si>
    <t>Servicio de Calificación</t>
  </si>
  <si>
    <t>Servicio de Calificación USD</t>
  </si>
  <si>
    <t>Servicio de Calificación GS</t>
  </si>
  <si>
    <t>Servicio de Monitoreo</t>
  </si>
  <si>
    <t>Servicio de Monitoreo USD</t>
  </si>
  <si>
    <t>Servicio de Monitoreo GS</t>
  </si>
  <si>
    <t>Seguros pagados edificios</t>
  </si>
  <si>
    <t>Seguros pagados edificios USD</t>
  </si>
  <si>
    <t>Seguros pagados edificios GS</t>
  </si>
  <si>
    <t>Seguros pagados rodados</t>
  </si>
  <si>
    <t>Seguros pagados rodados USD</t>
  </si>
  <si>
    <t>Seguros pagados rodados GS</t>
  </si>
  <si>
    <t>Seguro medico del personal USD</t>
  </si>
  <si>
    <t>Agua, luz, teléfono e internet</t>
  </si>
  <si>
    <t>Agua, luz, teléfono e internet USD</t>
  </si>
  <si>
    <t>Agua, luz, teléfono e internet GS</t>
  </si>
  <si>
    <t>Comunicaciones USD</t>
  </si>
  <si>
    <t>Depreciación del ejercicio USD</t>
  </si>
  <si>
    <t>Sueldos y jornales/Administrativo USD</t>
  </si>
  <si>
    <t>Sueldos y Jornales / Administrativo GS - GND</t>
  </si>
  <si>
    <t>Aguinaldos USD</t>
  </si>
  <si>
    <t>Vacaciones USD</t>
  </si>
  <si>
    <t>Bonificación familiar</t>
  </si>
  <si>
    <t>Bonificación familiar USD</t>
  </si>
  <si>
    <t>Bonificación familiar GS</t>
  </si>
  <si>
    <t>Aporte patronal USD</t>
  </si>
  <si>
    <t>Alquileres pagados</t>
  </si>
  <si>
    <t>Alquiler de Bienes Inmuebles USD</t>
  </si>
  <si>
    <t>Alquiler de Bienes Muebles GS</t>
  </si>
  <si>
    <t>Impuestos  patentes tasas y contribuciones USD</t>
  </si>
  <si>
    <t>Previsión incobrables</t>
  </si>
  <si>
    <t>Previsión incobrables USD</t>
  </si>
  <si>
    <t>Previsión incobrables GS</t>
  </si>
  <si>
    <t>Alquileres pagados - Bienes Inmuebles</t>
  </si>
  <si>
    <t>Alquiler de Bienes Inmuebles GS</t>
  </si>
  <si>
    <t>Alquileres pagados - Bienes Muebles</t>
  </si>
  <si>
    <t>Alquiler de Bienes Muebles USD</t>
  </si>
  <si>
    <t>Intereses pagados por préstamos</t>
  </si>
  <si>
    <t>Intereses pagados por préstamos USD</t>
  </si>
  <si>
    <t>Intereses pagados por préstamos GS</t>
  </si>
  <si>
    <t>Intereses por operaciones en repo Bonos del Tesoro  USD</t>
  </si>
  <si>
    <t>Intereses por operaciones en repo Bonos Municipales</t>
  </si>
  <si>
    <t>Intereses por operaciones en repo Bonos Municipales  USD</t>
  </si>
  <si>
    <t>Intereses por operaciones en repo Bonos Municipales  GS</t>
  </si>
  <si>
    <t>Intereses por operaciones en repo Bonos AFD</t>
  </si>
  <si>
    <t>Intereses por operaciones en repo Bonos AFD  USD</t>
  </si>
  <si>
    <t>Intereses por operaciones en repo Bonos AFD  GS</t>
  </si>
  <si>
    <t>Gastos bancarios por préstamos</t>
  </si>
  <si>
    <t>Gastos bancarios por préstamos USD</t>
  </si>
  <si>
    <t>Gastos bancarios por préstamos GS</t>
  </si>
  <si>
    <t>Egresos por diferencia de cambio activos USD</t>
  </si>
  <si>
    <t>Egresos por diferencia de cambio pasivos USD</t>
  </si>
  <si>
    <t>Pérdida por Operaciones de Cambio USD</t>
  </si>
  <si>
    <t>Gastos mantenimiento tarjeta de crédito</t>
  </si>
  <si>
    <t>Gastos mantenimiento tarjeta de crédito USD</t>
  </si>
  <si>
    <t>Gastos mantenimiento tarjeta de crédito GS</t>
  </si>
  <si>
    <t>IVA Costo USD</t>
  </si>
  <si>
    <t xml:space="preserve">Impuesto a la Renta </t>
  </si>
  <si>
    <t>Impuesto a la Renta  USD</t>
  </si>
  <si>
    <t>Impuesto a la Renta  GS</t>
  </si>
  <si>
    <t>Reserva Legal del Ejercicio</t>
  </si>
  <si>
    <t>Reserva Legal del Ejercicio USD</t>
  </si>
  <si>
    <t>Reserva Legal del Ejercicio GS</t>
  </si>
  <si>
    <t>Retención Renta USD</t>
  </si>
  <si>
    <t>Otros Resultados - Impuesto Diferido</t>
  </si>
  <si>
    <t>Multas y sanciones USD</t>
  </si>
  <si>
    <t>Otros Gastos de Operación - Gastos por instrumentos financieros a valor razonable</t>
  </si>
  <si>
    <t xml:space="preserve">Gastos por instrumentos financieros a valor razonable </t>
  </si>
  <si>
    <t>Gastos por instrumentos financieros a valor razonable  USD</t>
  </si>
  <si>
    <t>Gastos por instrumentos financieros a valor razonable  GS</t>
  </si>
  <si>
    <t>Otros gastos de operación</t>
  </si>
  <si>
    <t>PERDIDAS</t>
  </si>
  <si>
    <t>Perdidas</t>
  </si>
  <si>
    <t>Indemnizaciones pagadas</t>
  </si>
  <si>
    <t>Indemnizaciones pagadas USD</t>
  </si>
  <si>
    <t>Indemnizaciones pagadas GS</t>
  </si>
  <si>
    <t>Pérdida en venta de bienes de uso</t>
  </si>
  <si>
    <t>Pérdida en venta de bienes de uso USD</t>
  </si>
  <si>
    <t>Pérdida en venta de bienes de uso GS</t>
  </si>
  <si>
    <t>Resultado (pérdida)</t>
  </si>
  <si>
    <t>Resultado s/ Balance</t>
  </si>
  <si>
    <t>Diferencia</t>
  </si>
  <si>
    <t>Clasificacion Balance</t>
  </si>
  <si>
    <t>Cuentas a cobrar a personas y empresas relacionadas</t>
  </si>
  <si>
    <t>Deudores por intermediación</t>
  </si>
  <si>
    <t>Deudores por Intermediación</t>
  </si>
  <si>
    <t>Total al 31/12/2024</t>
  </si>
  <si>
    <t>Honorarios a ¨Pagar</t>
  </si>
  <si>
    <t>Síndico</t>
  </si>
  <si>
    <t>Tarjeta de Crédito a Pagar</t>
  </si>
  <si>
    <t>Clasificación EERR</t>
  </si>
  <si>
    <t>Diferencias de cambio - neto.</t>
  </si>
  <si>
    <t>Intereses a pagar Acreedores Títulos Renta Fija Bonos Financieros en Repo  USD</t>
  </si>
  <si>
    <t>(-) Intereses a devengar Acreedores Títulos Renta Fija Bonos Financieros en Repo USD</t>
  </si>
  <si>
    <t>Estados Financieros correspondiente al periodo comprendido desde el 01 de enero hasta el 31 de diciembre de 2024</t>
  </si>
  <si>
    <t>Información al 31 de diciembre de 2024</t>
  </si>
  <si>
    <t>Celio Tunholi</t>
  </si>
  <si>
    <t>Arturo Llanes Añazco</t>
  </si>
  <si>
    <t xml:space="preserve">Miguel Angel Zaldivar Zuccolillo </t>
  </si>
  <si>
    <t>Aldo Raimundo Llano Zuccolillo</t>
  </si>
  <si>
    <t>Jorge Talavera Centurión</t>
  </si>
  <si>
    <t>Al 31 de diciembre de 2024, el capital social de la Entidad (de acuerdo con el articulo 5 de los estatutos sociales) asciende a Gs. 50.000.000.000, representado por 50.000 acciones nominativas de Gs. 1.000.000 cada una.</t>
  </si>
  <si>
    <t>Sociedad Controlante (*)</t>
  </si>
  <si>
    <t>NOTAS A LOS ESTADOS FINANCIEROS</t>
  </si>
  <si>
    <t>Los activos y pasivos en moneda extranjera se valúan al tipo de cambio vigente a la fecha de cierre del ejercicio (ver Nota 5.a.)</t>
  </si>
  <si>
    <t>Las diferencias de cambio originadas por fluctuaciones en los tipos de cambio producidos entre las fechas de concertación de las operaciones y su liquidación o valuación son reconocidas en cuentas del estado de resultados en el ejercicio en que ocurren.</t>
  </si>
  <si>
    <t>Los títulos de deuda son reconocidos a su valor de incorporación compuestos por el valor nominal del título más los intereses devengados a la fecha de cada ejercicio; más el diferencial de precio positivo o negativo registrado en el momento de la compra. Los intereses generados y el diferencial de precio de los instrumentos son cargados en resultados conforme se devengan considerando la vida residual de los títulos. Cuando las inversiones incluyen cláusulas de ajuste, las mismas se ajustan en base al método de ajuste pactado.</t>
  </si>
  <si>
    <t>3.6 Uso de Estimaciones</t>
  </si>
  <si>
    <t>3.7 Impuesto a la Renta</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</si>
  <si>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t>
  </si>
  <si>
    <t>A partir del 1 de enero de 2020 entró en vigor la Ley N° 6.380/2019 por el cual el Impuesto a la Renta se denomina actualmente Impuesto a la Renta Empresarial (IRE), manteniéndose la tasa del 10 %, y la distribución de dividendos y utilidades está sujeta a una retención del 8% en concepto del Impuesto a los Dividendos y a las Utilidades (IDU) a personas físicas o jurídicas domiciliadas en el país, mientras que la tasa es del 15% cuando se tratase de no domiciliados.</t>
  </si>
  <si>
    <t>3.8 Base para la preparación del Estado de Flujos de Efectivo</t>
  </si>
  <si>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</si>
  <si>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3.9 Cuentas de Orden</t>
  </si>
  <si>
    <t>Las partidas de activos y pasivos en moneda extranjera al 31 de diciembre de 2024 fueron valuadas al tipo de cambio referencial del Banco Central del Paraguay (BCP). Sin embargo, al cierre del 31 de diciembre de 2023, fueron valuados al tipo de cambio de cierre proporcionado por la Dirección Nacional de Ingresos Tributarios (DNIT), el cual no difiere significativamente respecto del vigente en el mercado libre de cambios:</t>
  </si>
  <si>
    <t>Cambio
Cierre
Ejercicio 2024</t>
  </si>
  <si>
    <t>Saldo
Cierre 2024
(GS)</t>
  </si>
  <si>
    <t>Tipo de
Cambio
31/12/2023</t>
  </si>
  <si>
    <t>Tipo de
Cambio
31/12/2024</t>
  </si>
  <si>
    <t>Monto
Ajustado
31/12/2024
(GS)</t>
  </si>
  <si>
    <t>Monto
Ajustado
31/12/2023
(GS)</t>
  </si>
  <si>
    <t>Cupones Cobrados de Clientes - M/E</t>
  </si>
  <si>
    <t>Resultado 
31/12/2023</t>
  </si>
  <si>
    <t>Resultado 
31/12/2024</t>
  </si>
  <si>
    <t>Ingreso por Amortización de Diferencial de precio negativo - Bonos</t>
  </si>
  <si>
    <t>Fondo Garantia Bolsa de Valores</t>
  </si>
  <si>
    <t>Ingreso por Recupero</t>
  </si>
  <si>
    <t>Notas</t>
  </si>
  <si>
    <t>Intereses por operaciones en Reporto CDA / Bonos</t>
  </si>
  <si>
    <t>Gasto por amortización de diferencial de precio positivo CDA / Bonos</t>
  </si>
  <si>
    <t>Gasto por amortización de diferencial de precio positivo CDA / Bonos en Reporto</t>
  </si>
  <si>
    <t>Costo por Venta de CDA / Bonos</t>
  </si>
  <si>
    <t>Combustibles</t>
  </si>
  <si>
    <t>Gastos de Movilidad</t>
  </si>
  <si>
    <t>Gastos de Viajes</t>
  </si>
  <si>
    <t xml:space="preserve">Comunicaciones </t>
  </si>
  <si>
    <t>Comisiones y gastos bancarios</t>
  </si>
  <si>
    <t>Gastos de Asamblea</t>
  </si>
  <si>
    <t>Resultado Neto</t>
  </si>
  <si>
    <t>De acuerdo con lo previsto en la Res. CNV CG N° 35/22, la Entidad tiene constituida como garantía la póliza de caución de Desempeño Profesional N° 25.1514.001159/0000 con vigencia desde el 29/05/2024 al 29/05/2025, por la suma asegurada de Gs 700.093.250 (guaraníes setecientos millones noventa y tres mil doscientos cincuenta).</t>
  </si>
  <si>
    <t>La Entidad no cuenta con ninguna limitación a libre disposición de los activos o de patrimonio y cualquier restricción al derecho de la propiedad a la fecha de cierre de los presentes estados financieros, a excepción de los títulos que se encuentran con disponibilidad restringida por operaciones de reporto.</t>
  </si>
  <si>
    <t>De acuerdo con la legislación vigente las sociedades por acciones deben constituir una reserva legal no menor al 5% de las utilidades netas del ejercicio, hasta alcanzar el 20% del capital suscripto.</t>
  </si>
  <si>
    <t>No han ocurrido hechos significativos de carácter financiero o de otra índole que afecten la situación patrimonial o financiera o los resultados de la Entidad al 31 de diciembre de 2024.</t>
  </si>
  <si>
    <t>ZETA BANCO S.A.E.C.A.</t>
  </si>
  <si>
    <r>
      <t xml:space="preserve">5.1) Auditor Externo Independiente designado: </t>
    </r>
    <r>
      <rPr>
        <sz val="10"/>
        <color rgb="FF000000"/>
        <rFont val="Arial Nova"/>
        <family val="2"/>
      </rPr>
      <t xml:space="preserve"> Ernst &amp; Young  Paraguay  - Auditores y Asesores de Negocios  S.R.L.</t>
    </r>
  </si>
  <si>
    <t>n/a</t>
  </si>
  <si>
    <t>19/03/2025</t>
  </si>
  <si>
    <t>14:35:48</t>
  </si>
  <si>
    <t>1</t>
  </si>
  <si>
    <t>11</t>
  </si>
  <si>
    <t>11020</t>
  </si>
  <si>
    <t>11020105</t>
  </si>
  <si>
    <t>11020105001</t>
  </si>
  <si>
    <t>1102010500101</t>
  </si>
  <si>
    <t>110201050010199</t>
  </si>
  <si>
    <t>110201050010301</t>
  </si>
  <si>
    <t>110201050010399</t>
  </si>
  <si>
    <t>110201050010401</t>
  </si>
  <si>
    <t>110201050010501</t>
  </si>
  <si>
    <t>110201050010601</t>
  </si>
  <si>
    <t>110201050010699</t>
  </si>
  <si>
    <t>11020107</t>
  </si>
  <si>
    <t>11020107001</t>
  </si>
  <si>
    <t>1102010700101</t>
  </si>
  <si>
    <t>110201070010101</t>
  </si>
  <si>
    <t>110201070010199</t>
  </si>
  <si>
    <t>1102010700102</t>
  </si>
  <si>
    <t>110201070010201</t>
  </si>
  <si>
    <t>110201070010299</t>
  </si>
  <si>
    <t>1102010700103</t>
  </si>
  <si>
    <t>110201070010301</t>
  </si>
  <si>
    <t>110201070010399</t>
  </si>
  <si>
    <t>1102010700104</t>
  </si>
  <si>
    <t>110201070010401</t>
  </si>
  <si>
    <t>110201070010499</t>
  </si>
  <si>
    <t>1102010700105</t>
  </si>
  <si>
    <t>110201070010599</t>
  </si>
  <si>
    <t>1102010700108</t>
  </si>
  <si>
    <t>110201070010801</t>
  </si>
  <si>
    <t>110201070010899</t>
  </si>
  <si>
    <t>110201070010901</t>
  </si>
  <si>
    <t>110201070010999</t>
  </si>
  <si>
    <t>110201070011101</t>
  </si>
  <si>
    <t>110201070011199</t>
  </si>
  <si>
    <t>11020109</t>
  </si>
  <si>
    <t>11020109001</t>
  </si>
  <si>
    <t>1102010900101</t>
  </si>
  <si>
    <t>110201090010199</t>
  </si>
  <si>
    <t>12</t>
  </si>
  <si>
    <t>12010</t>
  </si>
  <si>
    <t>12010115</t>
  </si>
  <si>
    <t>12010115001</t>
  </si>
  <si>
    <t>1201011500101</t>
  </si>
  <si>
    <t>120101150010101</t>
  </si>
  <si>
    <t>120101150010199</t>
  </si>
  <si>
    <t>12010115002</t>
  </si>
  <si>
    <t>1201011500201</t>
  </si>
  <si>
    <t>120101150020101</t>
  </si>
  <si>
    <t>120101150020199</t>
  </si>
  <si>
    <t>12010115003</t>
  </si>
  <si>
    <t>1201011500301</t>
  </si>
  <si>
    <t>120101150030199</t>
  </si>
  <si>
    <t>12010115004</t>
  </si>
  <si>
    <t>1201011500401</t>
  </si>
  <si>
    <t>120101150040199</t>
  </si>
  <si>
    <t>12010119</t>
  </si>
  <si>
    <t>12010119001</t>
  </si>
  <si>
    <t>1201011900101</t>
  </si>
  <si>
    <t>120101190010101</t>
  </si>
  <si>
    <t>120101190010199</t>
  </si>
  <si>
    <t>12010119002</t>
  </si>
  <si>
    <t>1201011900201</t>
  </si>
  <si>
    <t>120101190020101</t>
  </si>
  <si>
    <t>120101190020199</t>
  </si>
  <si>
    <t>12010119003</t>
  </si>
  <si>
    <t>1201011900301</t>
  </si>
  <si>
    <t>120101190030101</t>
  </si>
  <si>
    <t>120101190030199</t>
  </si>
  <si>
    <t>12010119004</t>
  </si>
  <si>
    <t>1201011900401</t>
  </si>
  <si>
    <t>120101190040101</t>
  </si>
  <si>
    <t>120101190040199</t>
  </si>
  <si>
    <t>12010119007</t>
  </si>
  <si>
    <t>1201011900701</t>
  </si>
  <si>
    <t>120101190070199</t>
  </si>
  <si>
    <t>12010121</t>
  </si>
  <si>
    <t>12010121001</t>
  </si>
  <si>
    <t>1201012100101</t>
  </si>
  <si>
    <t>120101210010199</t>
  </si>
  <si>
    <t>1201012100102</t>
  </si>
  <si>
    <t>120101210010201</t>
  </si>
  <si>
    <t>120101210010299</t>
  </si>
  <si>
    <t>12010121002</t>
  </si>
  <si>
    <t>1201012100201</t>
  </si>
  <si>
    <t>120101210020101</t>
  </si>
  <si>
    <t>120101210020199</t>
  </si>
  <si>
    <t>1201012100202</t>
  </si>
  <si>
    <t>120101210020201</t>
  </si>
  <si>
    <t>120101210020299</t>
  </si>
  <si>
    <t>12010121003</t>
  </si>
  <si>
    <t>1201012100301</t>
  </si>
  <si>
    <t>120101210030101</t>
  </si>
  <si>
    <t>120101210030199</t>
  </si>
  <si>
    <t>1201012100302</t>
  </si>
  <si>
    <t>120101210030299</t>
  </si>
  <si>
    <t>12010121004</t>
  </si>
  <si>
    <t>1201012100401</t>
  </si>
  <si>
    <t>120101210040199</t>
  </si>
  <si>
    <t>1201012100402</t>
  </si>
  <si>
    <t>120101210040201</t>
  </si>
  <si>
    <t>120101210040299</t>
  </si>
  <si>
    <t>12010121006</t>
  </si>
  <si>
    <t>1201012100601</t>
  </si>
  <si>
    <t>120101210060199</t>
  </si>
  <si>
    <t>1201012100602</t>
  </si>
  <si>
    <t>120101210060299</t>
  </si>
  <si>
    <t>12020</t>
  </si>
  <si>
    <t>12020133</t>
  </si>
  <si>
    <t>12020133001</t>
  </si>
  <si>
    <t>1202013300101</t>
  </si>
  <si>
    <t>120201330010199</t>
  </si>
  <si>
    <t>13</t>
  </si>
  <si>
    <t>13010</t>
  </si>
  <si>
    <t>13010151</t>
  </si>
  <si>
    <t>13010151002</t>
  </si>
  <si>
    <t>1301015100201</t>
  </si>
  <si>
    <t>130101510020199</t>
  </si>
  <si>
    <t>13010177</t>
  </si>
  <si>
    <t>13010177007</t>
  </si>
  <si>
    <t>1301017700701</t>
  </si>
  <si>
    <t>130101770070101</t>
  </si>
  <si>
    <t>130101770070199</t>
  </si>
  <si>
    <t>13040</t>
  </si>
  <si>
    <t>13040203</t>
  </si>
  <si>
    <t>13040203001</t>
  </si>
  <si>
    <t>1304020300106</t>
  </si>
  <si>
    <t>130402030010699</t>
  </si>
  <si>
    <t>1304020300107</t>
  </si>
  <si>
    <t>130402030010799</t>
  </si>
  <si>
    <t>130402030010899</t>
  </si>
  <si>
    <t>13040209</t>
  </si>
  <si>
    <t>13040209001</t>
  </si>
  <si>
    <t>1304020900104</t>
  </si>
  <si>
    <t>130402090010499</t>
  </si>
  <si>
    <t>13080</t>
  </si>
  <si>
    <t>13080217</t>
  </si>
  <si>
    <t>13080217001</t>
  </si>
  <si>
    <t>1308021700101</t>
  </si>
  <si>
    <t>130802170010101</t>
  </si>
  <si>
    <t>130802170010199</t>
  </si>
  <si>
    <t>13080217002</t>
  </si>
  <si>
    <t>1308021700201</t>
  </si>
  <si>
    <t>130802170020101</t>
  </si>
  <si>
    <t>130802170020199</t>
  </si>
  <si>
    <t>13080217005</t>
  </si>
  <si>
    <t>1308021700501</t>
  </si>
  <si>
    <t>130802170050101</t>
  </si>
  <si>
    <t>130802170050199</t>
  </si>
  <si>
    <t>13080217006</t>
  </si>
  <si>
    <t>1308021700601</t>
  </si>
  <si>
    <t>130802170060199</t>
  </si>
  <si>
    <t>13080217007</t>
  </si>
  <si>
    <t>1308021700701</t>
  </si>
  <si>
    <t>130802170070101</t>
  </si>
  <si>
    <t>130802170070199</t>
  </si>
  <si>
    <t>13080217901</t>
  </si>
  <si>
    <t>1308021790101</t>
  </si>
  <si>
    <t>130802179010101</t>
  </si>
  <si>
    <t>130802179010199</t>
  </si>
  <si>
    <t>13080217902</t>
  </si>
  <si>
    <t>1308021790201</t>
  </si>
  <si>
    <t>130802179020101</t>
  </si>
  <si>
    <t>130802179020199</t>
  </si>
  <si>
    <t>13080217905</t>
  </si>
  <si>
    <t>1308021790501</t>
  </si>
  <si>
    <t>130802179050101</t>
  </si>
  <si>
    <t>130802179050199</t>
  </si>
  <si>
    <t>13080217906</t>
  </si>
  <si>
    <t>1308021790601</t>
  </si>
  <si>
    <t>130802179060199</t>
  </si>
  <si>
    <t>13080217907</t>
  </si>
  <si>
    <t>1308021790701</t>
  </si>
  <si>
    <t>130802179070101</t>
  </si>
  <si>
    <t>130802179070199</t>
  </si>
  <si>
    <t>13080225</t>
  </si>
  <si>
    <t>13080225001</t>
  </si>
  <si>
    <t>1308022500101</t>
  </si>
  <si>
    <t>130802250010101</t>
  </si>
  <si>
    <t>130802250010199</t>
  </si>
  <si>
    <t>13080225002</t>
  </si>
  <si>
    <t>1308022500201</t>
  </si>
  <si>
    <t>130802250020101</t>
  </si>
  <si>
    <t>130802250020199</t>
  </si>
  <si>
    <t>13080225003</t>
  </si>
  <si>
    <t>1308022500301</t>
  </si>
  <si>
    <t>130802250030101</t>
  </si>
  <si>
    <t>130802250030199</t>
  </si>
  <si>
    <t>13080225004</t>
  </si>
  <si>
    <t>1308022500401</t>
  </si>
  <si>
    <t>130802250040199</t>
  </si>
  <si>
    <t>13080225901</t>
  </si>
  <si>
    <t>1308022590101</t>
  </si>
  <si>
    <t>130802259010101</t>
  </si>
  <si>
    <t>130802259010199</t>
  </si>
  <si>
    <t>13080225902</t>
  </si>
  <si>
    <t>1308022590201</t>
  </si>
  <si>
    <t>130802259020101</t>
  </si>
  <si>
    <t>130802259020199</t>
  </si>
  <si>
    <t>13080225903</t>
  </si>
  <si>
    <t>1308022590301</t>
  </si>
  <si>
    <t>130802259030101</t>
  </si>
  <si>
    <t>130802259030199</t>
  </si>
  <si>
    <t>13080225904</t>
  </si>
  <si>
    <t>1308022590401</t>
  </si>
  <si>
    <t>130802259040199</t>
  </si>
  <si>
    <t>14</t>
  </si>
  <si>
    <t>14010</t>
  </si>
  <si>
    <t>14010237</t>
  </si>
  <si>
    <t>14010237004</t>
  </si>
  <si>
    <t>1401023700401</t>
  </si>
  <si>
    <t>140102370040199</t>
  </si>
  <si>
    <t>14010237005</t>
  </si>
  <si>
    <t>1401023700501</t>
  </si>
  <si>
    <t>140102370050101</t>
  </si>
  <si>
    <t>14010237903</t>
  </si>
  <si>
    <t>1401023790301</t>
  </si>
  <si>
    <t>140102379030199</t>
  </si>
  <si>
    <t>14010237904</t>
  </si>
  <si>
    <t>1401023790401</t>
  </si>
  <si>
    <t>140102379040199</t>
  </si>
  <si>
    <t>15</t>
  </si>
  <si>
    <t>15010</t>
  </si>
  <si>
    <t>15010239</t>
  </si>
  <si>
    <t>15010239002</t>
  </si>
  <si>
    <t>1501023900201</t>
  </si>
  <si>
    <t>150102390020101</t>
  </si>
  <si>
    <t>15010239003</t>
  </si>
  <si>
    <t>1501023900301</t>
  </si>
  <si>
    <t>150102390030199</t>
  </si>
  <si>
    <t>15010239902</t>
  </si>
  <si>
    <t>1501023990201</t>
  </si>
  <si>
    <t>150102399020101</t>
  </si>
  <si>
    <t>15010239903</t>
  </si>
  <si>
    <t>1501023990301</t>
  </si>
  <si>
    <t>150102399030199</t>
  </si>
  <si>
    <t>2</t>
  </si>
  <si>
    <t>21</t>
  </si>
  <si>
    <t>21010</t>
  </si>
  <si>
    <t>21010102</t>
  </si>
  <si>
    <t>21010102002</t>
  </si>
  <si>
    <t>2101010200201</t>
  </si>
  <si>
    <t>210101020020199</t>
  </si>
  <si>
    <t>21010102005</t>
  </si>
  <si>
    <t>2101010200501</t>
  </si>
  <si>
    <t>210101020050101</t>
  </si>
  <si>
    <t>210101020050199</t>
  </si>
  <si>
    <t>2101010200502</t>
  </si>
  <si>
    <t>210101020050299</t>
  </si>
  <si>
    <t>21010102006</t>
  </si>
  <si>
    <t>2101010200601</t>
  </si>
  <si>
    <t>210101020060101</t>
  </si>
  <si>
    <t>210101020060199</t>
  </si>
  <si>
    <t>21010104</t>
  </si>
  <si>
    <t>21010104002</t>
  </si>
  <si>
    <t>2101010400201</t>
  </si>
  <si>
    <t>210101040020199</t>
  </si>
  <si>
    <t>22</t>
  </si>
  <si>
    <t>22010</t>
  </si>
  <si>
    <t>22010110</t>
  </si>
  <si>
    <t>22010110001</t>
  </si>
  <si>
    <t>2201011000101</t>
  </si>
  <si>
    <t>220101100010101</t>
  </si>
  <si>
    <t>220101100010199</t>
  </si>
  <si>
    <t>2201011000102</t>
  </si>
  <si>
    <t>220101100010201</t>
  </si>
  <si>
    <t>220101100010299</t>
  </si>
  <si>
    <t>22010110002</t>
  </si>
  <si>
    <t>2201011000201</t>
  </si>
  <si>
    <t>220101100020101</t>
  </si>
  <si>
    <t>220101100020199</t>
  </si>
  <si>
    <t>2201011000202</t>
  </si>
  <si>
    <t>220101100020201</t>
  </si>
  <si>
    <t>22010110003</t>
  </si>
  <si>
    <t>2201011000301</t>
  </si>
  <si>
    <t>220101100030199</t>
  </si>
  <si>
    <t>23</t>
  </si>
  <si>
    <t>23010</t>
  </si>
  <si>
    <t>23010114</t>
  </si>
  <si>
    <t>23010114001</t>
  </si>
  <si>
    <t>2301011400101</t>
  </si>
  <si>
    <t>230101140010101</t>
  </si>
  <si>
    <t>230101140010199</t>
  </si>
  <si>
    <t>23010114002</t>
  </si>
  <si>
    <t>2301011400201</t>
  </si>
  <si>
    <t>230101140020101</t>
  </si>
  <si>
    <t>230101140020199</t>
  </si>
  <si>
    <t>23010114003</t>
  </si>
  <si>
    <t>2301011400301</t>
  </si>
  <si>
    <t>230101140030101</t>
  </si>
  <si>
    <t>230101140030199</t>
  </si>
  <si>
    <t>23010114004</t>
  </si>
  <si>
    <t>2301011400401</t>
  </si>
  <si>
    <t>230101140040101</t>
  </si>
  <si>
    <t>230101140040199</t>
  </si>
  <si>
    <t>23010114007</t>
  </si>
  <si>
    <t>2301011400701</t>
  </si>
  <si>
    <t>230101140070199</t>
  </si>
  <si>
    <t>23080</t>
  </si>
  <si>
    <t>23080126</t>
  </si>
  <si>
    <t>23080126001</t>
  </si>
  <si>
    <t>2308012600101</t>
  </si>
  <si>
    <t>230801260010101</t>
  </si>
  <si>
    <t>230801260010199</t>
  </si>
  <si>
    <t>23080126002</t>
  </si>
  <si>
    <t>2308012600201</t>
  </si>
  <si>
    <t>230801260020101</t>
  </si>
  <si>
    <t>230801260020199</t>
  </si>
  <si>
    <t>23080126003</t>
  </si>
  <si>
    <t>2308012600301</t>
  </si>
  <si>
    <t>230801260030101</t>
  </si>
  <si>
    <t>230801260030199</t>
  </si>
  <si>
    <t>23080126004</t>
  </si>
  <si>
    <t>2308012600401</t>
  </si>
  <si>
    <t>230801260040101</t>
  </si>
  <si>
    <t>230801260040199</t>
  </si>
  <si>
    <t>23080126007</t>
  </si>
  <si>
    <t>2308012600701</t>
  </si>
  <si>
    <t>230801260070199</t>
  </si>
  <si>
    <t>23080126901</t>
  </si>
  <si>
    <t>2308012690101</t>
  </si>
  <si>
    <t>230801269010101</t>
  </si>
  <si>
    <t>230801269010199</t>
  </si>
  <si>
    <t>23080126902</t>
  </si>
  <si>
    <t>2308012690201</t>
  </si>
  <si>
    <t>230801269020101</t>
  </si>
  <si>
    <t>230801269020199</t>
  </si>
  <si>
    <t>23080126903</t>
  </si>
  <si>
    <t>2308012690301</t>
  </si>
  <si>
    <t>230801269030101</t>
  </si>
  <si>
    <t>230801269030199</t>
  </si>
  <si>
    <t>23080126904</t>
  </si>
  <si>
    <t>2308012690401</t>
  </si>
  <si>
    <t>230801269040101</t>
  </si>
  <si>
    <t>230801269040199</t>
  </si>
  <si>
    <t>23080126907</t>
  </si>
  <si>
    <t>2308012690701</t>
  </si>
  <si>
    <t>230801269070199</t>
  </si>
  <si>
    <t>24</t>
  </si>
  <si>
    <t>24010</t>
  </si>
  <si>
    <t>24010132</t>
  </si>
  <si>
    <t>24010132001</t>
  </si>
  <si>
    <t>2401013200101</t>
  </si>
  <si>
    <t>240101320010101</t>
  </si>
  <si>
    <t>240101320010599</t>
  </si>
  <si>
    <t>240101320010699</t>
  </si>
  <si>
    <t>240101320010799</t>
  </si>
  <si>
    <t>24010134</t>
  </si>
  <si>
    <t>24010134001</t>
  </si>
  <si>
    <t>2401013400103</t>
  </si>
  <si>
    <t>240101340010301</t>
  </si>
  <si>
    <t>240101340010399</t>
  </si>
  <si>
    <t>2401013400104</t>
  </si>
  <si>
    <t>240101340010499</t>
  </si>
  <si>
    <t>25</t>
  </si>
  <si>
    <t>25010</t>
  </si>
  <si>
    <t>25010140</t>
  </si>
  <si>
    <t>25010140001</t>
  </si>
  <si>
    <t>2501014000105</t>
  </si>
  <si>
    <t>250101400010599</t>
  </si>
  <si>
    <t>2501014000107</t>
  </si>
  <si>
    <t>250101400010799</t>
  </si>
  <si>
    <t>2501014000109</t>
  </si>
  <si>
    <t>250101400010999</t>
  </si>
  <si>
    <t>2501014000110</t>
  </si>
  <si>
    <t>250101400011001</t>
  </si>
  <si>
    <t>250101400011099</t>
  </si>
  <si>
    <t>2501014000112</t>
  </si>
  <si>
    <t>250101400011201</t>
  </si>
  <si>
    <t>2501014000113</t>
  </si>
  <si>
    <t>250101400011399</t>
  </si>
  <si>
    <t>25010142</t>
  </si>
  <si>
    <t>25010142001</t>
  </si>
  <si>
    <t>2501014200102</t>
  </si>
  <si>
    <t>250101420010299</t>
  </si>
  <si>
    <t>2501014200104</t>
  </si>
  <si>
    <t>250101420010499</t>
  </si>
  <si>
    <t>2501014200105</t>
  </si>
  <si>
    <t>250101420010599</t>
  </si>
  <si>
    <t>3</t>
  </si>
  <si>
    <t>31</t>
  </si>
  <si>
    <t>31010</t>
  </si>
  <si>
    <t>31010502</t>
  </si>
  <si>
    <t>31010502001</t>
  </si>
  <si>
    <t>3101050200101</t>
  </si>
  <si>
    <t>310105020010199</t>
  </si>
  <si>
    <t>31040</t>
  </si>
  <si>
    <t>31040516</t>
  </si>
  <si>
    <t>31040516002</t>
  </si>
  <si>
    <t>3104051600201</t>
  </si>
  <si>
    <t>310405160020199</t>
  </si>
  <si>
    <t>31040518</t>
  </si>
  <si>
    <t>31040518002</t>
  </si>
  <si>
    <t>3104051800201</t>
  </si>
  <si>
    <t>310405180020199</t>
  </si>
  <si>
    <t>6</t>
  </si>
  <si>
    <t>61</t>
  </si>
  <si>
    <t>61010</t>
  </si>
  <si>
    <t>61010702</t>
  </si>
  <si>
    <t>61010702002</t>
  </si>
  <si>
    <t>6101070200201</t>
  </si>
  <si>
    <t>610107020020101</t>
  </si>
  <si>
    <t>610107020020199</t>
  </si>
  <si>
    <t>61010702004</t>
  </si>
  <si>
    <t>6101070200401</t>
  </si>
  <si>
    <t>610107020040199</t>
  </si>
  <si>
    <t>61010706</t>
  </si>
  <si>
    <t>61010706002</t>
  </si>
  <si>
    <t>6101070600201</t>
  </si>
  <si>
    <t>610107060020101</t>
  </si>
  <si>
    <t>610107060020199</t>
  </si>
  <si>
    <t>61030</t>
  </si>
  <si>
    <t>61030726</t>
  </si>
  <si>
    <t>61030726008</t>
  </si>
  <si>
    <t>6103072600801</t>
  </si>
  <si>
    <t>610307260080101</t>
  </si>
  <si>
    <t>610307260080199</t>
  </si>
  <si>
    <t>61040</t>
  </si>
  <si>
    <t>61040730</t>
  </si>
  <si>
    <t>61040730001</t>
  </si>
  <si>
    <t>6104073000101</t>
  </si>
  <si>
    <t>610407300010101</t>
  </si>
  <si>
    <t>610407300010199</t>
  </si>
  <si>
    <t>61040730002</t>
  </si>
  <si>
    <t>6104073000201</t>
  </si>
  <si>
    <t>610407300020101</t>
  </si>
  <si>
    <t>610407300020199</t>
  </si>
  <si>
    <t>61040730003</t>
  </si>
  <si>
    <t>6104073000301</t>
  </si>
  <si>
    <t>610407300030101</t>
  </si>
  <si>
    <t>610407300030199</t>
  </si>
  <si>
    <t>61040730004</t>
  </si>
  <si>
    <t>6104073000401</t>
  </si>
  <si>
    <t>610407300040101</t>
  </si>
  <si>
    <t>610407300040199</t>
  </si>
  <si>
    <t>61040730005</t>
  </si>
  <si>
    <t>6104073000501</t>
  </si>
  <si>
    <t>610407300050199</t>
  </si>
  <si>
    <t>61040730006</t>
  </si>
  <si>
    <t>6104073000601</t>
  </si>
  <si>
    <t>610407300060199</t>
  </si>
  <si>
    <t>61040730008</t>
  </si>
  <si>
    <t>610407300080199</t>
  </si>
  <si>
    <t>61040732</t>
  </si>
  <si>
    <t>61040732001</t>
  </si>
  <si>
    <t>6104073200101</t>
  </si>
  <si>
    <t>610407320010199</t>
  </si>
  <si>
    <t>61040742</t>
  </si>
  <si>
    <t>61040742001</t>
  </si>
  <si>
    <t>6104074200101</t>
  </si>
  <si>
    <t>610407420010101</t>
  </si>
  <si>
    <t>610407420010199</t>
  </si>
  <si>
    <t>6104074200102</t>
  </si>
  <si>
    <t>610407420010201</t>
  </si>
  <si>
    <t>610407420010299</t>
  </si>
  <si>
    <t>6104074200103</t>
  </si>
  <si>
    <t>610407420010301</t>
  </si>
  <si>
    <t>610407420010399</t>
  </si>
  <si>
    <t>6104074200104</t>
  </si>
  <si>
    <t>610407420010401</t>
  </si>
  <si>
    <t>610407420010499</t>
  </si>
  <si>
    <t>6104074200105</t>
  </si>
  <si>
    <t>610407420010599</t>
  </si>
  <si>
    <t>61040742003</t>
  </si>
  <si>
    <t>6104074200301</t>
  </si>
  <si>
    <t>610407420030101</t>
  </si>
  <si>
    <t>610407420030199</t>
  </si>
  <si>
    <t>6104074200302</t>
  </si>
  <si>
    <t>610407420030201</t>
  </si>
  <si>
    <t>610407420030299</t>
  </si>
  <si>
    <t>6104074200303</t>
  </si>
  <si>
    <t>610407420030301</t>
  </si>
  <si>
    <t>610407420030399</t>
  </si>
  <si>
    <t>6104074200304</t>
  </si>
  <si>
    <t>610407420030401</t>
  </si>
  <si>
    <t>610407420030499</t>
  </si>
  <si>
    <t>6104074200305</t>
  </si>
  <si>
    <t>610407420030599</t>
  </si>
  <si>
    <t>6104074200308</t>
  </si>
  <si>
    <t>610407420030899</t>
  </si>
  <si>
    <t>61040744</t>
  </si>
  <si>
    <t>61040744001</t>
  </si>
  <si>
    <t>6104074400101</t>
  </si>
  <si>
    <t>610407440010101</t>
  </si>
  <si>
    <t>610407440010199</t>
  </si>
  <si>
    <t>61040744003</t>
  </si>
  <si>
    <t>6104074400301</t>
  </si>
  <si>
    <t>610407440030199</t>
  </si>
  <si>
    <t>61040746</t>
  </si>
  <si>
    <t>61040746001</t>
  </si>
  <si>
    <t>6104074600101</t>
  </si>
  <si>
    <t>610407460010101</t>
  </si>
  <si>
    <t>610407460010199</t>
  </si>
  <si>
    <t>6104074600102</t>
  </si>
  <si>
    <t>610407460010201</t>
  </si>
  <si>
    <t>610407460010299</t>
  </si>
  <si>
    <t>61040746002</t>
  </si>
  <si>
    <t>6104074600201</t>
  </si>
  <si>
    <t>610407460020199</t>
  </si>
  <si>
    <t>6104074600202</t>
  </si>
  <si>
    <t>610407460020201</t>
  </si>
  <si>
    <t>6104074600203</t>
  </si>
  <si>
    <t>610407460020301</t>
  </si>
  <si>
    <t>610407460020399</t>
  </si>
  <si>
    <t>6104074600204</t>
  </si>
  <si>
    <t>610407460020499</t>
  </si>
  <si>
    <t>6104074600205</t>
  </si>
  <si>
    <t>610407460020599</t>
  </si>
  <si>
    <t>6104074600206</t>
  </si>
  <si>
    <t>610407460020601</t>
  </si>
  <si>
    <t>6104074600207</t>
  </si>
  <si>
    <t>610407460020701</t>
  </si>
  <si>
    <t>61040748</t>
  </si>
  <si>
    <t>61040748001</t>
  </si>
  <si>
    <t>6104074800101</t>
  </si>
  <si>
    <t>610407480010199</t>
  </si>
  <si>
    <t>6104074800102</t>
  </si>
  <si>
    <t>610407480010299</t>
  </si>
  <si>
    <t>61050</t>
  </si>
  <si>
    <t>61050758</t>
  </si>
  <si>
    <t>61050758002</t>
  </si>
  <si>
    <t>6105075800201</t>
  </si>
  <si>
    <t>610507580020101</t>
  </si>
  <si>
    <t>610507580020199</t>
  </si>
  <si>
    <t>61050758003</t>
  </si>
  <si>
    <t>6105075800301</t>
  </si>
  <si>
    <t>610507580030101</t>
  </si>
  <si>
    <t>610507580030199</t>
  </si>
  <si>
    <t>61050758004</t>
  </si>
  <si>
    <t>6105075800401</t>
  </si>
  <si>
    <t>610507580040101</t>
  </si>
  <si>
    <t>610507580040199</t>
  </si>
  <si>
    <t>61050758005</t>
  </si>
  <si>
    <t>6105075800501</t>
  </si>
  <si>
    <t>610507580050101</t>
  </si>
  <si>
    <t>610507580050199</t>
  </si>
  <si>
    <t>61050758008</t>
  </si>
  <si>
    <t>6105075800801</t>
  </si>
  <si>
    <t>610507580080199</t>
  </si>
  <si>
    <t>61050758009</t>
  </si>
  <si>
    <t>6105075800901</t>
  </si>
  <si>
    <t>610507580090199</t>
  </si>
  <si>
    <t>61050758010</t>
  </si>
  <si>
    <t>6105075801001</t>
  </si>
  <si>
    <t>610507580100101</t>
  </si>
  <si>
    <t>610507580100199</t>
  </si>
  <si>
    <t>6105075801002</t>
  </si>
  <si>
    <t>610507580100299</t>
  </si>
  <si>
    <t>610507580100399</t>
  </si>
  <si>
    <t>61050760</t>
  </si>
  <si>
    <t>61050760003</t>
  </si>
  <si>
    <t>6105076000301</t>
  </si>
  <si>
    <t>610507600030101</t>
  </si>
  <si>
    <t>610507600030199</t>
  </si>
  <si>
    <t>62</t>
  </si>
  <si>
    <t>62010</t>
  </si>
  <si>
    <t>62010764</t>
  </si>
  <si>
    <t>62010764003</t>
  </si>
  <si>
    <t>620107640030199</t>
  </si>
  <si>
    <t>7</t>
  </si>
  <si>
    <t>71</t>
  </si>
  <si>
    <t>71010</t>
  </si>
  <si>
    <t>71010701</t>
  </si>
  <si>
    <t>71010701001</t>
  </si>
  <si>
    <t>7101070100101</t>
  </si>
  <si>
    <t>710107010010199</t>
  </si>
  <si>
    <t>71010701003</t>
  </si>
  <si>
    <t>7101070100301</t>
  </si>
  <si>
    <t>710107010030199</t>
  </si>
  <si>
    <t>71010703</t>
  </si>
  <si>
    <t>71010703001</t>
  </si>
  <si>
    <t>7101070300101</t>
  </si>
  <si>
    <t>710107030010199</t>
  </si>
  <si>
    <t>71010703003</t>
  </si>
  <si>
    <t>7101070300301</t>
  </si>
  <si>
    <t>710107030030199</t>
  </si>
  <si>
    <t>71010705</t>
  </si>
  <si>
    <t>71010705001</t>
  </si>
  <si>
    <t>7101070500101</t>
  </si>
  <si>
    <t>710107050010199</t>
  </si>
  <si>
    <t>71010705002</t>
  </si>
  <si>
    <t>7101070500201</t>
  </si>
  <si>
    <t>710107050020101</t>
  </si>
  <si>
    <t>710107050020199</t>
  </si>
  <si>
    <t>71010705004</t>
  </si>
  <si>
    <t>7101070500401</t>
  </si>
  <si>
    <t>710107050040101</t>
  </si>
  <si>
    <t>710107050040199</t>
  </si>
  <si>
    <t>71010705005</t>
  </si>
  <si>
    <t>7101070500501</t>
  </si>
  <si>
    <t>710107050050199</t>
  </si>
  <si>
    <t>71010705006</t>
  </si>
  <si>
    <t>7101070500601</t>
  </si>
  <si>
    <t>710107050060199</t>
  </si>
  <si>
    <t>71010705007</t>
  </si>
  <si>
    <t>7101070500701</t>
  </si>
  <si>
    <t>710107050070101</t>
  </si>
  <si>
    <t>710107050070199</t>
  </si>
  <si>
    <t>71010705008</t>
  </si>
  <si>
    <t>7101070500801</t>
  </si>
  <si>
    <t>710107050080101</t>
  </si>
  <si>
    <t>71020</t>
  </si>
  <si>
    <t>71020707</t>
  </si>
  <si>
    <t>71020707001</t>
  </si>
  <si>
    <t>7102070700101</t>
  </si>
  <si>
    <t>710207070010101</t>
  </si>
  <si>
    <t>710207070010199</t>
  </si>
  <si>
    <t>71020707002</t>
  </si>
  <si>
    <t>7102070700201</t>
  </si>
  <si>
    <t>710207070020101</t>
  </si>
  <si>
    <t>710207070020199</t>
  </si>
  <si>
    <t>7102070700202</t>
  </si>
  <si>
    <t>710207070020201</t>
  </si>
  <si>
    <t>710207070020299</t>
  </si>
  <si>
    <t>7102070700203</t>
  </si>
  <si>
    <t>710207070020399</t>
  </si>
  <si>
    <t>7102070700204</t>
  </si>
  <si>
    <t>710207070020499</t>
  </si>
  <si>
    <t>71020707008</t>
  </si>
  <si>
    <t>710207070080199</t>
  </si>
  <si>
    <t>71030</t>
  </si>
  <si>
    <t>71030719</t>
  </si>
  <si>
    <t>71030719001</t>
  </si>
  <si>
    <t>7103071900101</t>
  </si>
  <si>
    <t>710307190010101</t>
  </si>
  <si>
    <t>710307190010199</t>
  </si>
  <si>
    <t>7103071900102</t>
  </si>
  <si>
    <t>710307190010201</t>
  </si>
  <si>
    <t>710307190010299</t>
  </si>
  <si>
    <t>71030719002</t>
  </si>
  <si>
    <t>7103071900201</t>
  </si>
  <si>
    <t>710307190020101</t>
  </si>
  <si>
    <t>710307190020199</t>
  </si>
  <si>
    <t>7103071900202</t>
  </si>
  <si>
    <t>710307190020201</t>
  </si>
  <si>
    <t>710307190020299</t>
  </si>
  <si>
    <t>7103071900203</t>
  </si>
  <si>
    <t>710307190020301</t>
  </si>
  <si>
    <t>710307190020399</t>
  </si>
  <si>
    <t>7103071900205</t>
  </si>
  <si>
    <t>710307190020501</t>
  </si>
  <si>
    <t>710307190020599</t>
  </si>
  <si>
    <t>7103071900206</t>
  </si>
  <si>
    <t>710307190020601</t>
  </si>
  <si>
    <t>710307190020699</t>
  </si>
  <si>
    <t>7103071900207</t>
  </si>
  <si>
    <t>710307190020701</t>
  </si>
  <si>
    <t>710307190020799</t>
  </si>
  <si>
    <t>71030719007</t>
  </si>
  <si>
    <t>710307190070199</t>
  </si>
  <si>
    <t>710307190070299</t>
  </si>
  <si>
    <t>71030721</t>
  </si>
  <si>
    <t>71030721001</t>
  </si>
  <si>
    <t>7103072100101</t>
  </si>
  <si>
    <t>710307210010199</t>
  </si>
  <si>
    <t>71040</t>
  </si>
  <si>
    <t>71040731</t>
  </si>
  <si>
    <t>71040731001</t>
  </si>
  <si>
    <t>7104073100101</t>
  </si>
  <si>
    <t>710407310010199</t>
  </si>
  <si>
    <t>71040731003</t>
  </si>
  <si>
    <t>7104073100301</t>
  </si>
  <si>
    <t>710407310030199</t>
  </si>
  <si>
    <t>71040731004</t>
  </si>
  <si>
    <t>7104073100401</t>
  </si>
  <si>
    <t>710407310040199</t>
  </si>
  <si>
    <t>71040733</t>
  </si>
  <si>
    <t>71040733001</t>
  </si>
  <si>
    <t>7104073300103</t>
  </si>
  <si>
    <t>710407330010399</t>
  </si>
  <si>
    <t>7104073300106</t>
  </si>
  <si>
    <t>710407330010699</t>
  </si>
  <si>
    <t>7104073300108</t>
  </si>
  <si>
    <t>710407330010801</t>
  </si>
  <si>
    <t>710407330010901</t>
  </si>
  <si>
    <t>710407330010999</t>
  </si>
  <si>
    <t>71040733002</t>
  </si>
  <si>
    <t>7104073300202</t>
  </si>
  <si>
    <t>710407330020299</t>
  </si>
  <si>
    <t>71040733003</t>
  </si>
  <si>
    <t>7104073300304</t>
  </si>
  <si>
    <t>710407330030499</t>
  </si>
  <si>
    <t>7104073300306</t>
  </si>
  <si>
    <t>710407330030699</t>
  </si>
  <si>
    <t>7104073300307</t>
  </si>
  <si>
    <t>710407330030799</t>
  </si>
  <si>
    <t>7104073300308</t>
  </si>
  <si>
    <t>710407330030899</t>
  </si>
  <si>
    <t>7104073300311</t>
  </si>
  <si>
    <t>710407330031199</t>
  </si>
  <si>
    <t>7104073300314</t>
  </si>
  <si>
    <t>710407330031499</t>
  </si>
  <si>
    <t>7104073300315</t>
  </si>
  <si>
    <t>710407330031501</t>
  </si>
  <si>
    <t>710407330031599</t>
  </si>
  <si>
    <t>7104073300317</t>
  </si>
  <si>
    <t>710407330031799</t>
  </si>
  <si>
    <t>7104073300318</t>
  </si>
  <si>
    <t>710407330031899</t>
  </si>
  <si>
    <t>7104073300320</t>
  </si>
  <si>
    <t>710407330032099</t>
  </si>
  <si>
    <t>7104073300321</t>
  </si>
  <si>
    <t>710407330032101</t>
  </si>
  <si>
    <t>710407330032199</t>
  </si>
  <si>
    <t>7104073300322</t>
  </si>
  <si>
    <t>710407330032299</t>
  </si>
  <si>
    <t>7104073300323</t>
  </si>
  <si>
    <t>710407330032399</t>
  </si>
  <si>
    <t>7104073300325</t>
  </si>
  <si>
    <t>710407330032599</t>
  </si>
  <si>
    <t>7104073300328</t>
  </si>
  <si>
    <t>710407330032899</t>
  </si>
  <si>
    <t>7104073300329</t>
  </si>
  <si>
    <t>710407330032999</t>
  </si>
  <si>
    <t>7104073300330</t>
  </si>
  <si>
    <t>710407330033099</t>
  </si>
  <si>
    <t>7104073300331</t>
  </si>
  <si>
    <t>710407330033199</t>
  </si>
  <si>
    <t>7104073300334</t>
  </si>
  <si>
    <t>710407330033401</t>
  </si>
  <si>
    <t>710407330033499</t>
  </si>
  <si>
    <t>7104073300335</t>
  </si>
  <si>
    <t>710407330033501</t>
  </si>
  <si>
    <t>710407330033599</t>
  </si>
  <si>
    <t>71040733004</t>
  </si>
  <si>
    <t>7104073300401</t>
  </si>
  <si>
    <t>710407330040199</t>
  </si>
  <si>
    <t>71040733005</t>
  </si>
  <si>
    <t>7104073300503</t>
  </si>
  <si>
    <t>710407330050399</t>
  </si>
  <si>
    <t>7104073300504</t>
  </si>
  <si>
    <t>710407330050499</t>
  </si>
  <si>
    <t>71040733006</t>
  </si>
  <si>
    <t>7104073300602</t>
  </si>
  <si>
    <t>710407330060299</t>
  </si>
  <si>
    <t>71040733007</t>
  </si>
  <si>
    <t>7104073300701</t>
  </si>
  <si>
    <t>710407330070199</t>
  </si>
  <si>
    <t>71040733008</t>
  </si>
  <si>
    <t>7104073300801</t>
  </si>
  <si>
    <t>710407330080199</t>
  </si>
  <si>
    <t>71040733009</t>
  </si>
  <si>
    <t>7104073300901</t>
  </si>
  <si>
    <t>710407330090199</t>
  </si>
  <si>
    <t>71040733010</t>
  </si>
  <si>
    <t>7104073301001</t>
  </si>
  <si>
    <t>710407330100199</t>
  </si>
  <si>
    <t>71040733012</t>
  </si>
  <si>
    <t>7104073301201</t>
  </si>
  <si>
    <t>710407330120199</t>
  </si>
  <si>
    <t>71040733046</t>
  </si>
  <si>
    <t>7104073304601</t>
  </si>
  <si>
    <t>710407330460199</t>
  </si>
  <si>
    <t>71040735</t>
  </si>
  <si>
    <t>71040735002</t>
  </si>
  <si>
    <t>7104073500201</t>
  </si>
  <si>
    <t>710407350020101</t>
  </si>
  <si>
    <t>710407350020199</t>
  </si>
  <si>
    <t>7104073500202</t>
  </si>
  <si>
    <t>710407350020201</t>
  </si>
  <si>
    <t>710407350020299</t>
  </si>
  <si>
    <t>71040735003</t>
  </si>
  <si>
    <t>7104073500301</t>
  </si>
  <si>
    <t>710407350030101</t>
  </si>
  <si>
    <t>710407350030199</t>
  </si>
  <si>
    <t>7104073500302</t>
  </si>
  <si>
    <t>710407350030201</t>
  </si>
  <si>
    <t>710407350030299</t>
  </si>
  <si>
    <t>7104073500303</t>
  </si>
  <si>
    <t>710407350030301</t>
  </si>
  <si>
    <t>710407350030399</t>
  </si>
  <si>
    <t>7104073500304</t>
  </si>
  <si>
    <t>710407350030401</t>
  </si>
  <si>
    <t>710407350030499</t>
  </si>
  <si>
    <t>7104073500305</t>
  </si>
  <si>
    <t>710407350030599</t>
  </si>
  <si>
    <t>7104073500308</t>
  </si>
  <si>
    <t>710407350030801</t>
  </si>
  <si>
    <t>710407350030899</t>
  </si>
  <si>
    <t>71040735004</t>
  </si>
  <si>
    <t>7104073500401</t>
  </si>
  <si>
    <t>710407350040101</t>
  </si>
  <si>
    <t>710407350040199</t>
  </si>
  <si>
    <t>7104073500402</t>
  </si>
  <si>
    <t>710407350040201</t>
  </si>
  <si>
    <t>710407350040299</t>
  </si>
  <si>
    <t>7104073500403</t>
  </si>
  <si>
    <t>710407350040301</t>
  </si>
  <si>
    <t>710407350040399</t>
  </si>
  <si>
    <t>71040735007</t>
  </si>
  <si>
    <t>7104073500701</t>
  </si>
  <si>
    <t>710407350070199</t>
  </si>
  <si>
    <t>71040735008</t>
  </si>
  <si>
    <t>7104073500801</t>
  </si>
  <si>
    <t>710407350080199</t>
  </si>
  <si>
    <t>71040735009</t>
  </si>
  <si>
    <t>7104073500901</t>
  </si>
  <si>
    <t>710407350090199</t>
  </si>
  <si>
    <t>71040737</t>
  </si>
  <si>
    <t>71040737001</t>
  </si>
  <si>
    <t>7104073700101</t>
  </si>
  <si>
    <t>710407370010199</t>
  </si>
  <si>
    <t>7104073700104</t>
  </si>
  <si>
    <t>710407370010499</t>
  </si>
  <si>
    <t>71040737002</t>
  </si>
  <si>
    <t>7104073700201</t>
  </si>
  <si>
    <t>710407370020199</t>
  </si>
  <si>
    <t>INFORMACIÓN SOBRE EL EMISOR AL 31/12/2024</t>
  </si>
  <si>
    <t>TELEF. CELULAR DEL PARAGUAY SAE (TELECEL SAE)</t>
  </si>
  <si>
    <t>INCADE S.A.E.</t>
  </si>
  <si>
    <t>ENERSUR SA</t>
  </si>
  <si>
    <t>ALAMO S.A.</t>
  </si>
  <si>
    <t>LIBRERIA Y PAPELERIA NOVA S.A.</t>
  </si>
  <si>
    <t>FINANCIERA PARAGUAYO JAPONESA S.A.E.C.A.</t>
  </si>
  <si>
    <t>BANCO GNB PARAGUAY S.A.E.C.A</t>
  </si>
  <si>
    <t>220101100030299</t>
  </si>
  <si>
    <t>Diferencial de Precio Negativo no Amortizado - Bonos Corporativos GS en Repo</t>
  </si>
  <si>
    <t>IMPERIAL COMPAÑIA DISTRIBUIDORA DE PETROLEO Y DERI</t>
  </si>
  <si>
    <t>VILUX S.A.E.</t>
  </si>
  <si>
    <t>MINISTERIO DE HACIENDA</t>
  </si>
  <si>
    <t>BANCO ITAU PARAGUAY S.A.</t>
  </si>
  <si>
    <t xml:space="preserve">BANCO NACIONAL DE FOMENTO </t>
  </si>
  <si>
    <t>BANCO PARA LA COMERCIALIZACIÓN Y LA PRODUCCIÓN S.A</t>
  </si>
  <si>
    <t>BANCO SOLAR S.A.E.</t>
  </si>
  <si>
    <t>Bonos del Tesoro</t>
  </si>
  <si>
    <t>Deudores por servicios de intermediación bursátil  - Renta Fija</t>
  </si>
  <si>
    <t>Deudores Varios</t>
  </si>
  <si>
    <t>Cuentas a Cobrar - Fondo Mutuo Día Guaranies</t>
  </si>
  <si>
    <t>Cuentas a Cobrar - Atlas A.F.P.I.S.A.</t>
  </si>
  <si>
    <t>Cuentas a Cobrar - Banco Atlas S.A.</t>
  </si>
  <si>
    <t>Retenciones de Renta</t>
  </si>
  <si>
    <t>Seguros a vencer/ Garantía de Constitución Casa de Bolsa</t>
  </si>
  <si>
    <t>Otros Gastos a Devengar - Licencias Anuales</t>
  </si>
  <si>
    <t>AFPISA</t>
  </si>
  <si>
    <t>Fondos</t>
  </si>
  <si>
    <t>Vinculadas</t>
  </si>
  <si>
    <t>Fondos / Otros</t>
  </si>
  <si>
    <t>Otros</t>
  </si>
  <si>
    <t>Gestion Cobro Cupones CDA</t>
  </si>
  <si>
    <t>Cuentas a Cobrar</t>
  </si>
  <si>
    <t>Amortización Diferencial de Precio</t>
  </si>
  <si>
    <t xml:space="preserve">Intereses y Rendimientos Titulos Valores </t>
  </si>
  <si>
    <t>Ingresos por Venta Titulos Valores</t>
  </si>
  <si>
    <t>Recupero Comisiones Comerciales</t>
  </si>
  <si>
    <t>Honorarios Síndico</t>
  </si>
  <si>
    <t>NOTA 6.</t>
  </si>
  <si>
    <t>La conciliación entre el cargo (beneficio) por impuesto a las ganancias del ejercicio / período y el que resulta de aplicar la tasa impositiva vigente sobre el resultado contable antes del impuesto, es la siguiente:</t>
  </si>
  <si>
    <t>Resultado del ejercicio / período antes de impuestos</t>
  </si>
  <si>
    <t>Tasa del impuesto vigente</t>
  </si>
  <si>
    <t>Resultado del ejercicio / período a la tasa del impuesto</t>
  </si>
  <si>
    <t>Diferencias permanentes a la tasa del impuesto</t>
  </si>
  <si>
    <t>Total cargo (beneficio) a resultados por impuesto a las ganancias</t>
  </si>
  <si>
    <t>El detalle de los principales componentes del activo y pasivo por impuesto diferido es el siguiente:</t>
  </si>
  <si>
    <t>Activo por impuesto diferido</t>
  </si>
  <si>
    <t>Diferencia de precio titulos</t>
  </si>
  <si>
    <t>Total activo por impuesto diferido</t>
  </si>
  <si>
    <t>Pasivo por impuesto diferido</t>
  </si>
  <si>
    <t>Impuesto a la renta expuesto en el estado de resultados</t>
  </si>
  <si>
    <t>Total activo neto por impuesto diferido</t>
  </si>
  <si>
    <t>El cargo (beneficio) por impuesto a las ganancias incluye tanto la provisión contable determinada sobre bases fiscales (impuesto corriente), como las variaciones de los saldos de las cuentas de impuestos diferidos. El desglose de este es el siguiente:</t>
  </si>
  <si>
    <t>Impuesto corriente</t>
  </si>
  <si>
    <t>Impuesto diferido</t>
  </si>
  <si>
    <t>Total impuesto sobre resultado ordinario</t>
  </si>
  <si>
    <t>INFORMACIÓN REFERENTE A CONTINGENCIAS Y COMPROMISOS</t>
  </si>
  <si>
    <t xml:space="preserve">NOTA 7. </t>
  </si>
  <si>
    <t xml:space="preserve">NOTA 8. </t>
  </si>
  <si>
    <t xml:space="preserve">NOTA 9. </t>
  </si>
  <si>
    <t xml:space="preserve">NOTA 10. </t>
  </si>
  <si>
    <t xml:space="preserve">NOTA 11. </t>
  </si>
  <si>
    <t>LIMITACIÓN A LA LIBRE DISPONIBILIDAD DE LOS ACTIVOS O DEL PATRIMONIO Y CUALQUIER RESTRICCIÓN AL DERECHO DE PROPIEDAD</t>
  </si>
  <si>
    <t>RESTRICCIONES PARA DISTRIBUCIÓN DE UTILIDADES</t>
  </si>
  <si>
    <t>SANCIONES</t>
  </si>
  <si>
    <t>HECHOS POSTERIORES AL CIERRE DEL EJERCICIO</t>
  </si>
  <si>
    <t>INFORMACIÓN REFERENTE A LOS PRINCIPALES ACTIVOS, PASIVOS, RESULTADOS Y CRITERIOS ESPECÍFICOS DE VALUACIÓN</t>
  </si>
  <si>
    <t xml:space="preserve">NOTA 5. </t>
  </si>
  <si>
    <t>Las 11 notas que se acompañan forman parte integrante de los Estados Contables</t>
  </si>
  <si>
    <t>Diferencial
Pasivo</t>
  </si>
  <si>
    <t>Valor Contable
Activo</t>
  </si>
  <si>
    <t>Diferencial Pasivo Inversiones</t>
  </si>
  <si>
    <t>Cuentas de Orden</t>
  </si>
  <si>
    <t>CUENTAS DE ORDEN Y DE CONTINGENCIA
DEUDORAS</t>
  </si>
  <si>
    <t>CUENTAS DE ORDEN Y DE CONTINGENCIA
ACREEDORAS</t>
  </si>
  <si>
    <t>Cuentas de Contingencia</t>
  </si>
  <si>
    <t>2.1  Naturaleza jurídica de las actividades de la Entidad</t>
  </si>
  <si>
    <t>La Entidad ha sido constituida con el objeto de efectuar todas aquellas operaciones de intermediación de titulos / valores previstas en la Ley N° 5.810/17 "Mercado de Valores".</t>
  </si>
  <si>
    <t>3.2) Principales Políticas y Prácticas Contables Aplicadas</t>
  </si>
  <si>
    <t>Total al 31/12/2023 (*)</t>
  </si>
  <si>
    <t>(*) Reexpresado a efectos comparativos.</t>
  </si>
  <si>
    <t>Nota 5.s</t>
  </si>
  <si>
    <t>Diferencial Pasivo</t>
  </si>
  <si>
    <t xml:space="preserve">Luis Ayala Albertini Acosta </t>
  </si>
  <si>
    <t>Socio</t>
  </si>
  <si>
    <t>EY Paraguay - Auditores y Asesores de Negocios S.R.L</t>
  </si>
  <si>
    <t>Registro CNV N° AE 028</t>
  </si>
  <si>
    <t>La firma del Auditor Externo Independiente es con fines de indentificación de la presente información conforme Dictamen de Auditoría Independiente emitido en fecha 31/03/2025.</t>
  </si>
  <si>
    <t>Dahiana Fabiana Sánchez Chaparro</t>
  </si>
  <si>
    <t>Contadora</t>
  </si>
  <si>
    <t xml:space="preserve">AL 31 DE DICIEMBRE DE 2024 </t>
  </si>
  <si>
    <t>PRESENTADO DE FORMA COMPARATIVA AL 31 DE DICIEMBRE DE 2023</t>
  </si>
  <si>
    <t>Cifras Expresadas en Guaraníes</t>
  </si>
  <si>
    <t>Nota 5.p.</t>
  </si>
  <si>
    <t>TOTAL PATRIMONIO NETO (Según el Estado de Cambios en el Patrimonio Neto)</t>
  </si>
  <si>
    <t>POR EL EJERCICIO FINALIZADO EL 31 DE DICIEMBRE DE 2024 
PRESENTADO EN FORMA COMPARATIVA CON EL EJERCICIO COMPRENDIDO 
DESDE EL 13 DE ABRIL HASTA EL 31 DE DICIEMBRE DE 2023</t>
  </si>
  <si>
    <t xml:space="preserve">POR EL EJERCICIO FINALIZADO EL 31 DE DICIEMBRE DE 2024 </t>
  </si>
  <si>
    <t xml:space="preserve">PRESENTADO EN FORMA COMPARATIVA CON EL EJERCICIO COMPRENDIDO </t>
  </si>
  <si>
    <t>DESDE EL 13 DE ABRIL HASTA EL 31 DE DICIEMBRE DE 2023</t>
  </si>
  <si>
    <t>Efecto de las variaciones en tipo de cambio  (Nota 5.c)</t>
  </si>
  <si>
    <t>Efectivo y su equivalente al cierre del ejercicio (Nota 5.d)</t>
  </si>
  <si>
    <t>Atlas Casa de Bolsa S.A. fue constituida en la República del Paraguay por Escritura Pública N°25 pasada ante el Escribano Público y Abogado Edison Arnaldo Cáceres Ortigoza en fecha 13 de abril de 2023 e inscripta en la Dirección General de los Registros Públicos Sección Personas Jurídicas y Comercio Serie Comercial bajo el N° 1 Folio 1 de fecha 03 de mayo de 2023. La integración de capital fue realizada en fecha 26 de junio de 2023 y posteriormente, la Entidad fue habilitada por la Comisión Nacional de Valores según Resolución CNV N° 107 de fecha 29 de junio de 2023 y registrada por la Bolsa de Valores y Productos de Asunción S.A. según Resolución N° 2.719/23 bajo la nomenclatura CB (Casa de Bolsa) seguido de la numeración 37.</t>
  </si>
  <si>
    <t>Atlas Casa de Bolsa S.A. posee una acción de la Bolsa de Valores y Productos de Asunción S.A. (BVPASA); adquirida como requisito para operar como casa de bolsa en el mercado de valores, de acuerdo con lo previsto en la Ley N° 5.810/17.</t>
  </si>
  <si>
    <t>Los estados financieros han sido preparados de acuerdo con Normas de Información Financiera (NIF) emitidas por el Consejo de Contadores Públicos del Paraguay y con las normas contables, criterios de valuación y las normas de presentación establecidas por la Superintendencia de Valores del Banco Central del Paraguay, aplicables a las Casas de Bolsa.</t>
  </si>
  <si>
    <r>
      <t xml:space="preserve">Los Estados Financieros se expresan en guaraníes y se sustentan sobre una base de costos históricos, excepto por los que se explica la </t>
    </r>
    <r>
      <rPr>
        <b/>
        <sz val="10"/>
        <color theme="1"/>
        <rFont val="Arial Nova"/>
        <family val="2"/>
      </rPr>
      <t>Nota 3.2.b.2</t>
    </r>
    <r>
      <rPr>
        <sz val="10"/>
        <color theme="1"/>
        <rFont val="Arial Nova"/>
        <family val="2"/>
      </rPr>
      <t xml:space="preserve"> y por el tratamiento de los activos y pasivos en moneda extranjera, tal como se expone en los apartados a) y b) de la </t>
    </r>
    <r>
      <rPr>
        <b/>
        <sz val="10"/>
        <color theme="1"/>
        <rFont val="Arial Nova"/>
        <family val="2"/>
      </rPr>
      <t>Nota 3.2</t>
    </r>
    <r>
      <rPr>
        <sz val="10"/>
        <color theme="1"/>
        <rFont val="Arial Nova"/>
        <family val="2"/>
      </rPr>
      <t>, y no reconocen en forma integral los efectos de la inflación sobre la situación patrimonial de la Entidad, en los resultados de las operaciones y en sus flujos de efectivo en atención a que la corrección monetaria no constituye una práctica contable aplicada en Paraguay. De haberse aplicado una corrección monetaria integral de los Estados Financieros podrían haber surgido diferencias en la presentación de la situación patrimonial y financiera, en los resultados de las operaciones y flujos de efectivo de la Entidad al 31 de diciembre de 2024 y 2023.</t>
    </r>
  </si>
  <si>
    <t>Según el índice de precios al consumidor (IPC) publicado por el Banco Central del Paraguay, la inflación al 31 de diciembre de 2024 y 2023 fue de 3,8% y 3,7% respectivamente.</t>
  </si>
  <si>
    <r>
      <t xml:space="preserve"> a) Bienes de uso: Las depreciaciones son computadas a partir de año siguiente de incorporación en el Patrimonio de la</t>
    </r>
    <r>
      <rPr>
        <b/>
        <sz val="10"/>
        <color theme="1"/>
        <rFont val="Arial Nova"/>
        <family val="2"/>
      </rPr>
      <t xml:space="preserve"> Entidad </t>
    </r>
    <r>
      <rPr>
        <sz val="10"/>
        <color theme="1"/>
        <rFont val="Arial Nova"/>
        <family val="2"/>
      </rPr>
      <t xml:space="preserve">y se calculan por el método de línea recta, en base a la vida útil estimada del bien sobre el valor neto contable menos el valor residual de los bienes. </t>
    </r>
  </si>
  <si>
    <t>Para la preparación del estado de flujo de efectivo fue utilizado el método directo, con la clasificación de flujo de efectivo por actividades operativas, de inversión y de financiamiento.</t>
  </si>
  <si>
    <t>Registran las cuentas que controlan las operaciones relacionadas con los negocios de administración y manejo de recursos propios y de terceros, que por su naturaleza no constituyen derechos u obligaciones ciertas en los Estados Financieros al 31 de diciembre de 2024 y 2023.</t>
  </si>
  <si>
    <t>A continuación, se detallan los activos y pasivos en moneda extranjera y la posición neta resultante al 31 de diciembre de 2024 y 2023:</t>
  </si>
  <si>
    <t>Las diferencias de cambio correspondientes al mantenimiento de activos y pasivos en moneda extranjera que se exponen a continuación:</t>
  </si>
  <si>
    <t>El rubro disponibilidades al 31 de diciembre del 2024 y 2023 está compuesto de la siguiente manera:</t>
  </si>
  <si>
    <t>POR EL EJERCICIO FINALIZADO EL 31 DE DICIEMBRE DE 2024 
PRESENTADO EN FORMA COMPARATIVA CON EL EJERCICIO COMPRENDIDO DESDE EL 13 DE ABRIL HASTA EL 31 DE DICIEMBRE DE 2023</t>
  </si>
  <si>
    <t>A continuación, se detalla la composición de las inversiones y deudas por operaciones de reporto al 31 de diciembre del 2024 y 2023:</t>
  </si>
  <si>
    <t>La composición de este rubro al 31 de diciembre del 2024 y 2023, es la siguiente:</t>
  </si>
  <si>
    <t xml:space="preserve">
 La composición de este rubro al 31 de diciembre del 2024 y 2023, es la siguiente:</t>
  </si>
  <si>
    <t>A continuación, se detalla la composición al 31 de diciembre del 2024 y 2023 de los activos intangibles de la sociedad:</t>
  </si>
  <si>
    <r>
      <t>La composición de este rubro al 31 de diciembre del 2024 y 2023, es la siguiente</t>
    </r>
    <r>
      <rPr>
        <sz val="9"/>
        <color rgb="FF000000"/>
        <rFont val="EYInterstate Light"/>
      </rPr>
      <t>:</t>
    </r>
  </si>
  <si>
    <t>A continuación, se detalla la composición al 31 de diciembre del 2024 y 2023 de los saldos de personas y empresas vinculadas:</t>
  </si>
  <si>
    <t>7.a) Compromisos directos</t>
  </si>
  <si>
    <t>7.b) Garantías constituidas</t>
  </si>
  <si>
    <t>La Entidad no cuenta con garantías otorgadas que impliquen activos comprometidos a la fecha de cierre de los presentes estados financieros.</t>
  </si>
  <si>
    <t>A la fecha de la emisión de los presentes estados financieros, no existen sanciones de ninguna naturaleza que la Comisión Nacional de Valores u otras instituciones fiscalizadoras hayan impuesto a la Entidad.</t>
  </si>
  <si>
    <t>Modificación en el criterio de devengamiento de títulos adquiridos en Cartera Propia y en Reporto.
A partir del tercer trimestre, se ha modificado el criterio de devengamiento de los títulos adquiridos en Cartera Propia y en Reporto. El nuevo criterio establece que el devengamiento se calculará desde el día de la operación hasta el día anterior al vencimiento del título, el cual no difiere significativamente respecto al criterio anterior.</t>
  </si>
  <si>
    <t xml:space="preserve">Banco Atlas Cta. Cte. Gs N° 1440909 </t>
  </si>
  <si>
    <t xml:space="preserve">Banco Atlas Caja Ahorro USD N° 1432252 </t>
  </si>
  <si>
    <t>TOTAL, INVERSIONES CORRIENTES AL 31/12/2024</t>
  </si>
  <si>
    <t>TOTAL INVERSIONES CORRIENTES AL 31/12/2023</t>
  </si>
  <si>
    <t>TOTAL, INVERSIONES NO CORRIENTES AL 31/12/2024</t>
  </si>
  <si>
    <t>TOTAL INVERSIONES NO CORRIENTES AL 31/12/2023</t>
  </si>
  <si>
    <t>Sobregiro - Banco Rio</t>
  </si>
  <si>
    <t xml:space="preserve">                  3.045.264   </t>
  </si>
  <si>
    <t>Sobregiro - Bancop</t>
  </si>
  <si>
    <t xml:space="preserve">                  2.205.304   </t>
  </si>
  <si>
    <t xml:space="preserve">Sobregiro - Banco Continental </t>
  </si>
  <si>
    <t xml:space="preserve">                  2.114.170   </t>
  </si>
  <si>
    <t>Sobregiro - Zeta Banco</t>
  </si>
  <si>
    <t xml:space="preserve">          11.043.761.392   </t>
  </si>
  <si>
    <t xml:space="preserve">         11.051.126.130   </t>
  </si>
  <si>
    <t>Nota 5.k</t>
  </si>
  <si>
    <t>Resolución N°107 de fecha 29 de junio de 2023</t>
  </si>
  <si>
    <t>Los presentes estados financieros de Atlas Casa de Bolsa Entidad Anónima (en adelante mencionado indistintamente como “Atlas Casa de Bolsa S.A.” o “la Entidad”) abarca el periodo comprendido desde el 1 de enero hasta el 31 de diciembre de 2024, comparativo con el período comprendido desde el 13 de abril hasta 31 de diciembre de 2023.</t>
  </si>
  <si>
    <t>Las previsiones para eventuales pérdidas derivadas de cuentas de dudoso cobro se determinan a fin de año sobre la base del estudio de la cartera de créditos realizado con el objeto de determinar la porción no recuperable de las mismas.
Al 31 de diciembre de 2024 y 2023, la Entidad no ha constituido previsiones por incobrables, debido a que no cuenta con créditos no recuperables que requieran la constitución de previsiones.</t>
  </si>
  <si>
    <t>La preparación de los presentes Estados Financieros requiere que la Gerencia de la Entidad realice estimaciones y evaluaciones que afectan el monto de los activos y pasivos registrados y contingentes, como así también los ingresos y egresos registrados al 31 de diciembre de 2024 y 2023. Los resultados reales futuros pueden diferir de las estimaciones y evaluaciones realizadas a la fecha de preparación de los Estados Financieros.</t>
  </si>
  <si>
    <t>Diferencias de cambio netas - Ganancia (Pérdida)</t>
  </si>
  <si>
    <t xml:space="preserve">Bancos Atlas Caja Ahorro Gs. N° 1432251 </t>
  </si>
  <si>
    <t xml:space="preserve">Banco Continental USD N° 01-00659343-07 </t>
  </si>
  <si>
    <t xml:space="preserve">Banco Continental Gs N° 01-00211393-08 </t>
  </si>
  <si>
    <t xml:space="preserve">Banco Itaú USD N° 41000184/8 </t>
  </si>
  <si>
    <t xml:space="preserve">Banco Itaú Gs N° 42001167/4 </t>
  </si>
  <si>
    <t xml:space="preserve">Banco GNB USD N° 13223213/002 </t>
  </si>
  <si>
    <t xml:space="preserve">Banco GNB Gs N° 13223213/001 </t>
  </si>
  <si>
    <t xml:space="preserve">Bancop Gs N° 310151864 </t>
  </si>
  <si>
    <t>La composición de la cartera de Inversiones temporarias al 31 de diciembre de 2024 y 2023, las cuales se hallan valuadas conforme al criterio expuesto en la Nota 3.2 b. fueron las siguientes:</t>
  </si>
  <si>
    <t>Activo por Impuesto Diferido (ver Nota 6)</t>
  </si>
  <si>
    <t>A continuación, los resultados generados durante el ejercicio por transacciones con personas y empresas vinculadas a la Entidad:</t>
  </si>
  <si>
    <t>Quebranto Fiscal Ejercicio 2023</t>
  </si>
  <si>
    <t xml:space="preserve">Quebranto Fiscal Ejercicio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</si>
</sst>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_);_(* \(#,##0\);_(* &quot;-&quot;_);_(@_)"/>
    <numFmt numFmtId="167" formatCode="_(* #,##0.00_);_(* \(#,##0.00\);_(* &quot;-&quot;??_);_(@_)"/>
    <numFmt numFmtId="168" formatCode="_-* #,##0.00\ _€_-;\-* #,##0.00\ _€_-;_-* &quot;-&quot;??\ _€_-;_-@_-"/>
    <numFmt numFmtId="169" formatCode="_-* #,##0\ _€_-;\-* #,##0\ _€_-;_-* &quot;-&quot;??\ _€_-;_-@_-"/>
    <numFmt numFmtId="170" formatCode="General_)"/>
    <numFmt numFmtId="171" formatCode="_(* #,##0.00_);_(* \(#,##0.00\);_(* &quot;-&quot;_);_(@_)"/>
    <numFmt numFmtId="172" formatCode="_(* #,##0_);_(* \(#,##0\);_(* &quot;-&quot;??_);_(@_)"/>
    <numFmt numFmtId="173" formatCode="#,##0_ ;[Red]\-#,##0\ "/>
    <numFmt numFmtId="174" formatCode="#,##0_ ;\-#,##0\ "/>
    <numFmt numFmtId="175" formatCode="0_ ;[Red]\-0\ "/>
    <numFmt numFmtId="176" formatCode="_ * #,##0.00_ ;_ * \-#,##0.00_ ;_ * &quot;-&quot;_ ;_ @_ "/>
    <numFmt numFmtId="177" formatCode="dd/mm/yyyy;@"/>
    <numFmt numFmtId="178" formatCode="_-* #,##0_-;\-* #,##0_-;_-* &quot;-&quot;??_-;_-@_-"/>
    <numFmt numFmtId="179" formatCode="_-* #,##0\ _€_-;\-* #,##0\ _€_-;_-* &quot;-&quot;\ _€_-;_-@_-"/>
    <numFmt numFmtId="180" formatCode="_-* #,##0.00\ _p_t_a_-;\-* #,##0.00\ _p_t_a_-;_-* &quot;-&quot;??\ _p_t_a_-;_-@_-"/>
    <numFmt numFmtId="181" formatCode="#,##0.00_ ;\-#,##0.00\ "/>
    <numFmt numFmtId="182" formatCode="0_ ;\-0\ "/>
    <numFmt numFmtId="183" formatCode="_(&quot;$&quot;* #,##0.00_);_(&quot;$&quot;* \(#,##0.00\);_(&quot;$&quot;* &quot;-&quot;??_);_(@_)"/>
    <numFmt numFmtId="184" formatCode="_-* #,##0.00\ _P_t_s_-;\-* #,##0.00\ _P_t_s_-;_-* &quot;-&quot;??\ _P_t_s_-;_-@_-"/>
    <numFmt numFmtId="185" formatCode="_-* #,##0\ _P_t_s_-;\-* #,##0\ _P_t_s_-;_-* &quot;-&quot;\ _P_t_s_-;_-@_-"/>
    <numFmt numFmtId="186" formatCode="&quot;Gs&quot;\ #,##0;&quot;Gs&quot;\ \-#,##0"/>
    <numFmt numFmtId="187" formatCode="_-* #,##0.00\ _D_M_-;\-* #,##0.00\ _D_M_-;_-* &quot;-&quot;??\ _D_M_-;_-@_-"/>
    <numFmt numFmtId="188" formatCode="_-* #,##0.00\ [$€]_-;\-* #,##0.00\ [$€]_-;_-* &quot;-&quot;??\ [$€]_-;_-@_-"/>
    <numFmt numFmtId="189" formatCode="_([$€]* #,##0.00_);_([$€]* \(#,##0.00\);_([$€]* &quot;-&quot;??_);_(@_)"/>
    <numFmt numFmtId="190" formatCode="0%_);\(0%\)"/>
    <numFmt numFmtId="191" formatCode="_ [$€-2]* #,##0.00_ ;_ [$€-2]* \-#,##0.00_ ;_ [$€-2]* &quot;-&quot;??_ "/>
    <numFmt numFmtId="192" formatCode="dd/mm/yyyy"/>
    <numFmt numFmtId="193" formatCode="###,###,###,###,##0.00"/>
    <numFmt numFmtId="194" formatCode="0.00_ ;\-0.00\ "/>
  </numFmts>
  <fonts count="122">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sz val="10"/>
      <name val="Arial"/>
      <family val="2"/>
    </font>
    <font>
      <sz val="10"/>
      <name val="Nimbus Sans L"/>
    </font>
    <font>
      <sz val="10"/>
      <name val="Arial"/>
      <family val="2"/>
    </font>
    <font>
      <sz val="18"/>
      <color theme="3"/>
      <name val="Calibri Light"/>
      <family val="2"/>
      <scheme val="major"/>
    </font>
    <font>
      <u/>
      <sz val="11"/>
      <color theme="10"/>
      <name val="Calibri"/>
      <family val="2"/>
      <scheme val="minor"/>
    </font>
    <font>
      <sz val="11"/>
      <color indexed="8"/>
      <name val="Calibri"/>
      <family val="2"/>
    </font>
    <font>
      <sz val="10"/>
      <name val="Times New Roman"/>
      <family val="1"/>
    </font>
    <font>
      <sz val="11"/>
      <color rgb="FF000000"/>
      <name val="Calibri"/>
      <family val="2"/>
    </font>
    <font>
      <sz val="10"/>
      <name val="Arial"/>
      <family val="2"/>
    </font>
    <font>
      <sz val="11"/>
      <color theme="1"/>
      <name val="Arial Narrow"/>
      <family val="2"/>
    </font>
    <font>
      <sz val="10"/>
      <name val="Verdana"/>
      <family val="2"/>
    </font>
    <font>
      <sz val="9"/>
      <name val="Mangal Pro"/>
    </font>
    <font>
      <b/>
      <sz val="11"/>
      <name val="Mangal Pro"/>
    </font>
    <font>
      <b/>
      <sz val="9"/>
      <name val="Mangal Pro"/>
    </font>
    <font>
      <b/>
      <u/>
      <sz val="9"/>
      <name val="Mangal Pro"/>
    </font>
    <font>
      <sz val="9"/>
      <color theme="1"/>
      <name val="Arial"/>
      <family val="2"/>
    </font>
    <font>
      <b/>
      <sz val="9"/>
      <color theme="1"/>
      <name val="Arial"/>
      <family val="2"/>
    </font>
    <font>
      <b/>
      <sz val="10"/>
      <name val="Arial"/>
      <family val="2"/>
    </font>
    <font>
      <b/>
      <sz val="8"/>
      <color theme="0"/>
      <name val="Arial"/>
      <family val="2"/>
    </font>
    <font>
      <b/>
      <sz val="8"/>
      <name val="Arial"/>
      <family val="2"/>
    </font>
    <font>
      <sz val="8"/>
      <name val="Arial"/>
      <family val="2"/>
    </font>
    <font>
      <sz val="8"/>
      <color rgb="FFFF0000"/>
      <name val="Arial"/>
      <family val="2"/>
    </font>
    <font>
      <b/>
      <sz val="8"/>
      <color rgb="FFFF0000"/>
      <name val="Arial"/>
      <family val="2"/>
    </font>
    <font>
      <b/>
      <sz val="14"/>
      <color theme="1"/>
      <name val="Arial Nova"/>
      <family val="2"/>
    </font>
    <font>
      <sz val="10"/>
      <name val="Arial Nova"/>
      <family val="2"/>
    </font>
    <font>
      <b/>
      <sz val="10"/>
      <name val="Arial Nova"/>
      <family val="2"/>
    </font>
    <font>
      <b/>
      <sz val="12"/>
      <name val="Arial Nova"/>
      <family val="2"/>
    </font>
    <font>
      <b/>
      <u/>
      <sz val="10"/>
      <name val="Arial Nova"/>
      <family val="2"/>
    </font>
    <font>
      <u/>
      <sz val="10"/>
      <name val="Arial Nova"/>
      <family val="2"/>
    </font>
    <font>
      <sz val="10"/>
      <color theme="1"/>
      <name val="Arial Nova"/>
      <family val="2"/>
    </font>
    <font>
      <b/>
      <sz val="10"/>
      <color theme="0"/>
      <name val="Arial Nova"/>
      <family val="2"/>
    </font>
    <font>
      <b/>
      <sz val="10"/>
      <color rgb="FF000000"/>
      <name val="Arial Nova"/>
      <family val="2"/>
    </font>
    <font>
      <sz val="10"/>
      <color rgb="FF000000"/>
      <name val="Arial Nova"/>
      <family val="2"/>
    </font>
    <font>
      <b/>
      <sz val="10"/>
      <color rgb="FFFFFFFF"/>
      <name val="Arial Nova"/>
      <family val="2"/>
    </font>
    <font>
      <b/>
      <sz val="10"/>
      <color theme="1"/>
      <name val="Arial Nova"/>
      <family val="2"/>
    </font>
    <font>
      <sz val="10"/>
      <color rgb="FFFF0000"/>
      <name val="Arial Nova"/>
      <family val="2"/>
    </font>
    <font>
      <b/>
      <sz val="10"/>
      <color rgb="FFFF0000"/>
      <name val="Arial Nova"/>
      <family val="2"/>
    </font>
    <font>
      <u/>
      <sz val="10"/>
      <color theme="10"/>
      <name val="Arial Nova"/>
      <family val="2"/>
    </font>
    <font>
      <sz val="10"/>
      <color theme="0"/>
      <name val="Arial Nova"/>
      <family val="2"/>
    </font>
    <font>
      <sz val="9"/>
      <color theme="1"/>
      <name val="Mangal Pro"/>
    </font>
    <font>
      <b/>
      <sz val="9"/>
      <color rgb="FFA50021"/>
      <name val="Mangal Pro"/>
    </font>
    <font>
      <i/>
      <sz val="10"/>
      <name val="Arial Nova"/>
      <family val="2"/>
    </font>
    <font>
      <b/>
      <u/>
      <sz val="10"/>
      <color rgb="FFFF0000"/>
      <name val="Arial Nova"/>
      <family val="2"/>
    </font>
    <font>
      <b/>
      <i/>
      <sz val="10"/>
      <color theme="4" tint="-0.499984740745262"/>
      <name val="Arial Nova"/>
      <family val="2"/>
    </font>
    <font>
      <i/>
      <sz val="10"/>
      <color theme="4" tint="-0.249977111117893"/>
      <name val="Arial Nova"/>
      <family val="2"/>
    </font>
    <font>
      <sz val="11"/>
      <name val="Arial Nova"/>
      <family val="2"/>
    </font>
    <font>
      <b/>
      <sz val="11"/>
      <name val="Arial Nova"/>
      <family val="2"/>
    </font>
    <font>
      <sz val="11"/>
      <color theme="1"/>
      <name val="Arial Nova"/>
      <family val="2"/>
    </font>
    <font>
      <b/>
      <sz val="11"/>
      <color theme="1"/>
      <name val="Arial Nova"/>
      <family val="2"/>
    </font>
    <font>
      <sz val="10"/>
      <color theme="1"/>
      <name val="Arial"/>
      <family val="2"/>
    </font>
    <font>
      <sz val="10"/>
      <color indexed="8"/>
      <name val="Arial"/>
      <family val="2"/>
    </font>
    <font>
      <sz val="11"/>
      <color theme="1"/>
      <name val="Arial"/>
      <family val="2"/>
    </font>
    <font>
      <sz val="12"/>
      <color theme="1"/>
      <name val="Calibri"/>
      <family val="2"/>
      <scheme val="minor"/>
    </font>
    <font>
      <sz val="8"/>
      <name val="Verdana"/>
      <family val="2"/>
    </font>
    <font>
      <u/>
      <sz val="10"/>
      <color theme="10"/>
      <name val="Arial"/>
      <family val="2"/>
    </font>
    <font>
      <sz val="11"/>
      <color indexed="8"/>
      <name val="Calibri"/>
      <family val="2"/>
      <charset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Arial"/>
      <family val="2"/>
    </font>
    <font>
      <b/>
      <sz val="11"/>
      <color indexed="10"/>
      <name val="Calibri"/>
      <family val="2"/>
      <scheme val="minor"/>
    </font>
    <font>
      <b/>
      <sz val="11"/>
      <color indexed="52"/>
      <name val="Calibri"/>
      <family val="2"/>
      <scheme val="minor"/>
    </font>
    <font>
      <b/>
      <sz val="10"/>
      <color indexed="10"/>
      <name val="Arial"/>
      <family val="2"/>
    </font>
    <font>
      <sz val="11"/>
      <color indexed="19"/>
      <name val="Calibri"/>
      <family val="2"/>
    </font>
    <font>
      <sz val="10"/>
      <color indexed="8"/>
      <name val="MS Sans Serif"/>
      <family val="2"/>
    </font>
    <font>
      <b/>
      <sz val="10"/>
      <name val="Calibri"/>
      <family val="2"/>
    </font>
    <font>
      <sz val="10"/>
      <name val="Calibri"/>
      <family val="2"/>
    </font>
    <font>
      <sz val="10"/>
      <name val="Calibri"/>
      <family val="2"/>
      <scheme val="minor"/>
    </font>
    <font>
      <b/>
      <sz val="10"/>
      <color theme="0"/>
      <name val="Calibri"/>
      <family val="2"/>
      <scheme val="minor"/>
    </font>
    <font>
      <b/>
      <sz val="10"/>
      <color indexed="8"/>
      <name val="Calibri"/>
      <family val="2"/>
      <scheme val="minor"/>
    </font>
    <font>
      <b/>
      <u/>
      <sz val="10"/>
      <name val="Calibri"/>
      <family val="2"/>
      <scheme val="minor"/>
    </font>
    <font>
      <sz val="10"/>
      <color indexed="8"/>
      <name val="Calibri"/>
      <family val="2"/>
      <scheme val="minor"/>
    </font>
    <font>
      <b/>
      <sz val="10"/>
      <name val="Calibri"/>
      <family val="2"/>
      <scheme val="minor"/>
    </font>
    <font>
      <sz val="10"/>
      <color theme="1"/>
      <name val="Calibri"/>
      <family val="2"/>
      <scheme val="minor"/>
    </font>
    <font>
      <b/>
      <u val="singleAccounting"/>
      <sz val="10"/>
      <color indexed="8"/>
      <name val="Calibri"/>
      <family val="2"/>
      <scheme val="minor"/>
    </font>
    <font>
      <b/>
      <sz val="10"/>
      <name val="Calibri"/>
      <family val="2"/>
    </font>
    <font>
      <sz val="10"/>
      <name val="Arial"/>
      <family val="2"/>
    </font>
    <font>
      <b/>
      <sz val="10"/>
      <name val="Calibri"/>
      <family val="2"/>
    </font>
    <font>
      <sz val="10"/>
      <name val="Calibri"/>
      <family val="2"/>
    </font>
    <font>
      <b/>
      <sz val="18"/>
      <color theme="1"/>
      <name val="Trebuchet MS"/>
      <family val="2"/>
    </font>
    <font>
      <sz val="9"/>
      <color rgb="FF000000"/>
      <name val="EYInterstate Light"/>
    </font>
    <font>
      <b/>
      <sz val="9"/>
      <color theme="1"/>
      <name val="EYInterstate Light"/>
    </font>
    <font>
      <sz val="11"/>
      <name val="Trebuchet MS"/>
      <family val="2"/>
    </font>
    <font>
      <b/>
      <sz val="8"/>
      <color theme="1"/>
      <name val="EYInterstate Light"/>
    </font>
    <font>
      <b/>
      <sz val="8"/>
      <color rgb="FF000000"/>
      <name val="EYInterstate Light"/>
    </font>
    <font>
      <sz val="11"/>
      <color theme="0"/>
      <name val="Trebuchet MS"/>
      <family val="2"/>
    </font>
    <font>
      <b/>
      <sz val="11"/>
      <color theme="1"/>
      <name val="Arial Narrow"/>
      <family val="2"/>
    </font>
    <font>
      <sz val="9"/>
      <color rgb="FF000000"/>
      <name val="Arial Nova"/>
      <family val="2"/>
    </font>
  </fonts>
  <fills count="78">
    <fill>
      <patternFill patternType="none"/>
    </fill>
    <fill>
      <patternFill patternType="gray125"/>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rgb="FFCC0000"/>
        <bgColor indexed="64"/>
      </patternFill>
    </fill>
    <fill>
      <patternFill patternType="solid">
        <fgColor rgb="FF002060"/>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56"/>
      </patternFill>
    </fill>
    <fill>
      <patternFill patternType="solid">
        <fgColor indexed="54"/>
      </patternFill>
    </fill>
    <fill>
      <patternFill patternType="solid">
        <fgColor indexed="27"/>
        <bgColor indexed="64"/>
      </patternFill>
    </fill>
    <fill>
      <patternFill patternType="solid">
        <fgColor indexed="9"/>
        <bgColor indexed="64"/>
      </patternFill>
    </fill>
    <fill>
      <patternFill patternType="solid">
        <fgColor indexed="2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C000"/>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rgb="FFCCFFFF"/>
        <bgColor indexed="64"/>
      </patternFill>
    </fill>
  </fills>
  <borders count="48">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top/>
      <bottom style="double">
        <color auto="1"/>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double">
        <color indexed="10"/>
      </bottom>
      <diagonal/>
    </border>
    <border>
      <left style="thin">
        <color auto="1"/>
      </left>
      <right style="thin">
        <color auto="1"/>
      </right>
      <top style="thin">
        <color auto="1"/>
      </top>
      <bottom/>
      <diagonal/>
    </border>
    <border>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0704">
    <xf numFmtId="0" fontId="0" fillId="0" borderId="0"/>
    <xf numFmtId="168"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5" fillId="2" borderId="0" applyNumberFormat="0" applyBorder="0" applyAlignment="0" applyProtection="0"/>
    <xf numFmtId="0" fontId="6" fillId="3" borderId="0" applyNumberFormat="0" applyBorder="0" applyAlignment="0" applyProtection="0"/>
    <xf numFmtId="0" fontId="8" fillId="4" borderId="4" applyNumberFormat="0" applyAlignment="0" applyProtection="0"/>
    <xf numFmtId="0" fontId="9" fillId="4" borderId="3" applyNumberFormat="0" applyAlignment="0" applyProtection="0"/>
    <xf numFmtId="0" fontId="10" fillId="0" borderId="0" applyNumberFormat="0" applyFill="0" applyBorder="0" applyAlignment="0" applyProtection="0"/>
    <xf numFmtId="0" fontId="11" fillId="0" borderId="5" applyNumberFormat="0" applyFill="0" applyAlignment="0" applyProtection="0"/>
    <xf numFmtId="0" fontId="12"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2" fillId="28" borderId="0" applyNumberFormat="0" applyBorder="0" applyAlignment="0" applyProtection="0"/>
    <xf numFmtId="0" fontId="13" fillId="0" borderId="0" applyNumberFormat="0" applyFill="0" applyBorder="0" applyAlignment="0" applyProtection="0"/>
    <xf numFmtId="0" fontId="14" fillId="0" borderId="0"/>
    <xf numFmtId="170" fontId="15" fillId="0" borderId="0"/>
    <xf numFmtId="166" fontId="1" fillId="0" borderId="0" applyFont="0" applyFill="0" applyBorder="0" applyAlignment="0" applyProtection="0"/>
    <xf numFmtId="0" fontId="16" fillId="0" borderId="0"/>
    <xf numFmtId="0" fontId="16" fillId="0" borderId="0"/>
    <xf numFmtId="0" fontId="17" fillId="0" borderId="0"/>
    <xf numFmtId="0" fontId="16" fillId="0" borderId="0"/>
    <xf numFmtId="167" fontId="1" fillId="0" borderId="0" applyFont="0" applyFill="0" applyBorder="0" applyAlignment="0" applyProtection="0"/>
    <xf numFmtId="41" fontId="1" fillId="0" borderId="0" applyFont="0" applyFill="0" applyBorder="0" applyAlignment="0" applyProtection="0"/>
    <xf numFmtId="178" fontId="1" fillId="0" borderId="0" applyFont="0" applyFill="0" applyBorder="0" applyAlignment="0" applyProtection="0"/>
    <xf numFmtId="0" fontId="18"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6"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0" fontId="21" fillId="0" borderId="0" applyFont="0" applyFill="0" applyBorder="0" applyAlignment="0" applyProtection="0"/>
    <xf numFmtId="43" fontId="16" fillId="0" borderId="0" applyFont="0" applyFill="0" applyBorder="0" applyAlignment="0" applyProtection="0"/>
    <xf numFmtId="0" fontId="16" fillId="0" borderId="0" applyFont="0" applyFill="0" applyBorder="0" applyAlignment="0" applyProtection="0"/>
    <xf numFmtId="0" fontId="16" fillId="0" borderId="0"/>
    <xf numFmtId="0" fontId="16" fillId="0" borderId="0"/>
    <xf numFmtId="0" fontId="16" fillId="0" borderId="0"/>
    <xf numFmtId="168" fontId="1" fillId="0" borderId="0" applyFont="0" applyFill="0" applyBorder="0" applyAlignment="0" applyProtection="0"/>
    <xf numFmtId="9" fontId="16" fillId="0" borderId="0" applyFont="0" applyFill="0" applyBorder="0" applyAlignment="0" applyProtection="0"/>
    <xf numFmtId="0" fontId="1" fillId="0" borderId="0"/>
    <xf numFmtId="168" fontId="1" fillId="0" borderId="0" applyFont="0" applyFill="0" applyBorder="0" applyAlignment="0" applyProtection="0"/>
    <xf numFmtId="168" fontId="1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0" fontId="16" fillId="0" borderId="0"/>
    <xf numFmtId="0" fontId="1" fillId="0" borderId="0"/>
    <xf numFmtId="168" fontId="1" fillId="0" borderId="0" applyFont="0" applyFill="0" applyBorder="0" applyAlignment="0" applyProtection="0"/>
    <xf numFmtId="180" fontId="16" fillId="0" borderId="0" applyFont="0" applyFill="0" applyBorder="0" applyAlignment="0" applyProtection="0"/>
    <xf numFmtId="43" fontId="1" fillId="0" borderId="0" applyFont="0" applyFill="0" applyBorder="0" applyAlignment="0" applyProtection="0"/>
    <xf numFmtId="0" fontId="23" fillId="0" borderId="0"/>
    <xf numFmtId="0" fontId="16" fillId="0" borderId="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9"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6" fillId="0" borderId="0"/>
    <xf numFmtId="43" fontId="1"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0" fontId="16" fillId="0" borderId="0"/>
    <xf numFmtId="0" fontId="26" fillId="0" borderId="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 fillId="0" borderId="0" applyFont="0" applyFill="0" applyBorder="0" applyAlignment="0" applyProtection="0"/>
    <xf numFmtId="0" fontId="16" fillId="0" borderId="0" applyNumberFormat="0" applyFill="0" applyBorder="0" applyAlignment="0" applyProtection="0"/>
    <xf numFmtId="0" fontId="16" fillId="0" borderId="0"/>
    <xf numFmtId="0" fontId="16" fillId="0" borderId="0"/>
    <xf numFmtId="0" fontId="1" fillId="0" borderId="0"/>
    <xf numFmtId="43" fontId="21" fillId="0" borderId="0" applyFont="0" applyFill="0" applyBorder="0" applyAlignment="0" applyProtection="0"/>
    <xf numFmtId="0" fontId="16" fillId="0" borderId="0"/>
    <xf numFmtId="43" fontId="1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6" fillId="0" borderId="0" applyFont="0" applyFill="0" applyBorder="0" applyAlignment="0" applyProtection="0"/>
    <xf numFmtId="0" fontId="16" fillId="0" borderId="0" applyNumberFormat="0" applyFill="0" applyBorder="0" applyAlignment="0" applyProtection="0"/>
    <xf numFmtId="0" fontId="1" fillId="0" borderId="0"/>
    <xf numFmtId="0" fontId="16" fillId="0" borderId="0"/>
    <xf numFmtId="43" fontId="16" fillId="0" borderId="0" applyFont="0" applyFill="0" applyBorder="0" applyAlignment="0" applyProtection="0"/>
    <xf numFmtId="165" fontId="1" fillId="0" borderId="0" applyFont="0" applyFill="0" applyBorder="0" applyAlignment="0" applyProtection="0"/>
    <xf numFmtId="0" fontId="14" fillId="0" borderId="0"/>
    <xf numFmtId="164" fontId="16" fillId="0" borderId="0" applyFont="0" applyFill="0" applyBorder="0" applyAlignment="0" applyProtection="0"/>
    <xf numFmtId="43" fontId="1" fillId="0" borderId="0" applyFont="0" applyFill="0" applyBorder="0" applyAlignment="0" applyProtection="0"/>
    <xf numFmtId="0" fontId="14" fillId="0" borderId="0"/>
    <xf numFmtId="0" fontId="16" fillId="0" borderId="0"/>
    <xf numFmtId="43" fontId="21"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0" fontId="68" fillId="0" borderId="0"/>
    <xf numFmtId="41" fontId="68"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3" fontId="69" fillId="0" borderId="0" applyFont="0" applyFill="0" applyBorder="0" applyAlignment="0" applyProtection="0"/>
    <xf numFmtId="0" fontId="16" fillId="0" borderId="0"/>
    <xf numFmtId="0" fontId="1" fillId="0" borderId="0"/>
    <xf numFmtId="0" fontId="26" fillId="0" borderId="0"/>
    <xf numFmtId="9" fontId="16" fillId="0" borderId="0" applyFont="0" applyFill="0" applyBorder="0" applyAlignment="0" applyProtection="0"/>
    <xf numFmtId="0" fontId="16" fillId="0" borderId="0"/>
    <xf numFmtId="41" fontId="1" fillId="0" borderId="0" applyFont="0" applyFill="0" applyBorder="0" applyAlignment="0" applyProtection="0"/>
    <xf numFmtId="43" fontId="21" fillId="0" borderId="0" applyFont="0" applyFill="0" applyBorder="0" applyAlignment="0" applyProtection="0"/>
    <xf numFmtId="41" fontId="16" fillId="0" borderId="0" applyFont="0" applyFill="0" applyBorder="0" applyAlignment="0" applyProtection="0"/>
    <xf numFmtId="9" fontId="68"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70" fillId="0" borderId="0" applyNumberFormat="0" applyFill="0" applyBorder="0" applyAlignment="0" applyProtection="0"/>
    <xf numFmtId="0" fontId="71" fillId="0" borderId="0"/>
    <xf numFmtId="0" fontId="1" fillId="0" borderId="0"/>
    <xf numFmtId="184" fontId="16" fillId="0" borderId="0" applyFont="0" applyFill="0" applyBorder="0" applyAlignment="0" applyProtection="0"/>
    <xf numFmtId="0" fontId="16" fillId="0" borderId="0"/>
    <xf numFmtId="168" fontId="1" fillId="0" borderId="0" applyFont="0" applyFill="0" applyBorder="0" applyAlignment="0" applyProtection="0"/>
    <xf numFmtId="0" fontId="16" fillId="0" borderId="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4" fillId="55" borderId="24" applyNumberFormat="0" applyAlignment="0" applyProtection="0"/>
    <xf numFmtId="0" fontId="74" fillId="55" borderId="24" applyNumberFormat="0" applyAlignment="0" applyProtection="0"/>
    <xf numFmtId="0" fontId="74" fillId="55" borderId="24" applyNumberFormat="0" applyAlignment="0" applyProtection="0"/>
    <xf numFmtId="0" fontId="74" fillId="55" borderId="24" applyNumberFormat="0" applyAlignment="0" applyProtection="0"/>
    <xf numFmtId="0" fontId="74" fillId="55" borderId="24" applyNumberFormat="0" applyAlignment="0" applyProtection="0"/>
    <xf numFmtId="0" fontId="74" fillId="55" borderId="24" applyNumberFormat="0" applyAlignment="0" applyProtection="0"/>
    <xf numFmtId="0" fontId="75" fillId="56" borderId="25" applyNumberFormat="0" applyAlignment="0" applyProtection="0"/>
    <xf numFmtId="0" fontId="75" fillId="56" borderId="25" applyNumberFormat="0" applyAlignment="0" applyProtection="0"/>
    <xf numFmtId="0" fontId="75" fillId="56" borderId="25" applyNumberFormat="0" applyAlignment="0" applyProtection="0"/>
    <xf numFmtId="0" fontId="75" fillId="56" borderId="25" applyNumberFormat="0" applyAlignment="0" applyProtection="0"/>
    <xf numFmtId="0" fontId="75" fillId="56" borderId="25" applyNumberFormat="0" applyAlignment="0" applyProtection="0"/>
    <xf numFmtId="0" fontId="75" fillId="56" borderId="25" applyNumberFormat="0" applyAlignment="0" applyProtection="0"/>
    <xf numFmtId="0" fontId="76" fillId="0" borderId="26"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8" fillId="46" borderId="24" applyNumberFormat="0" applyAlignment="0" applyProtection="0"/>
    <xf numFmtId="0" fontId="78" fillId="46" borderId="24" applyNumberFormat="0" applyAlignment="0" applyProtection="0"/>
    <xf numFmtId="0" fontId="78" fillId="46" borderId="24" applyNumberFormat="0" applyAlignment="0" applyProtection="0"/>
    <xf numFmtId="0" fontId="78" fillId="46" borderId="24" applyNumberFormat="0" applyAlignment="0" applyProtection="0"/>
    <xf numFmtId="0" fontId="78" fillId="46" borderId="24" applyNumberFormat="0" applyAlignment="0" applyProtection="0"/>
    <xf numFmtId="0" fontId="78" fillId="46" borderId="24" applyNumberFormat="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62" borderId="27" applyNumberFormat="0" applyFont="0" applyAlignment="0" applyProtection="0"/>
    <xf numFmtId="0" fontId="21" fillId="62" borderId="27" applyNumberFormat="0" applyFont="0" applyAlignment="0" applyProtection="0"/>
    <xf numFmtId="0" fontId="21" fillId="62" borderId="27" applyNumberFormat="0" applyFont="0" applyAlignment="0" applyProtection="0"/>
    <xf numFmtId="0" fontId="21" fillId="62" borderId="27" applyNumberFormat="0" applyFont="0" applyAlignment="0" applyProtection="0"/>
    <xf numFmtId="0" fontId="21" fillId="62" borderId="27" applyNumberFormat="0" applyFont="0" applyAlignment="0" applyProtection="0"/>
    <xf numFmtId="0" fontId="21" fillId="62" borderId="27" applyNumberFormat="0" applyFont="0" applyAlignment="0" applyProtection="0"/>
    <xf numFmtId="0" fontId="81" fillId="55" borderId="28" applyNumberFormat="0" applyAlignment="0" applyProtection="0"/>
    <xf numFmtId="0" fontId="81" fillId="55" borderId="28" applyNumberFormat="0" applyAlignment="0" applyProtection="0"/>
    <xf numFmtId="0" fontId="81" fillId="55" borderId="28" applyNumberFormat="0" applyAlignment="0" applyProtection="0"/>
    <xf numFmtId="0" fontId="81" fillId="55" borderId="28" applyNumberFormat="0" applyAlignment="0" applyProtection="0"/>
    <xf numFmtId="0" fontId="81" fillId="55" borderId="28" applyNumberFormat="0" applyAlignment="0" applyProtection="0"/>
    <xf numFmtId="0" fontId="81" fillId="55" borderId="28" applyNumberFormat="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32" applyNumberFormat="0" applyFill="0" applyAlignment="0" applyProtection="0"/>
    <xf numFmtId="0" fontId="87" fillId="0" borderId="32" applyNumberFormat="0" applyFill="0" applyAlignment="0" applyProtection="0"/>
    <xf numFmtId="0" fontId="87" fillId="0" borderId="32" applyNumberFormat="0" applyFill="0" applyAlignment="0" applyProtection="0"/>
    <xf numFmtId="0" fontId="87" fillId="0" borderId="32" applyNumberFormat="0" applyFill="0" applyAlignment="0" applyProtection="0"/>
    <xf numFmtId="0" fontId="87" fillId="0" borderId="32" applyNumberFormat="0" applyFill="0" applyAlignment="0" applyProtection="0"/>
    <xf numFmtId="0" fontId="87" fillId="0" borderId="32"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68" fontId="1"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alignment vertical="top"/>
    </xf>
    <xf numFmtId="0" fontId="66" fillId="0" borderId="0">
      <alignment vertical="top"/>
    </xf>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8"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8"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6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62"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6"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6"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62"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62" borderId="0" applyNumberFormat="0" applyBorder="0" applyAlignment="0" applyProtection="0"/>
    <xf numFmtId="0" fontId="16" fillId="41" borderId="0" applyNumberFormat="0" applyBorder="0" applyAlignment="0" applyProtection="0"/>
    <xf numFmtId="0" fontId="92"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1" fillId="41" borderId="0" applyNumberFormat="0" applyBorder="0" applyAlignment="0" applyProtection="0"/>
    <xf numFmtId="0" fontId="2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1" fillId="41" borderId="0" applyNumberFormat="0" applyBorder="0" applyAlignment="0" applyProtection="0"/>
    <xf numFmtId="0" fontId="92" fillId="41"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6" fillId="42" borderId="0" applyNumberFormat="0" applyBorder="0" applyAlignment="0" applyProtection="0"/>
    <xf numFmtId="0" fontId="92"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 fillId="42" borderId="0" applyNumberFormat="0" applyBorder="0" applyAlignment="0" applyProtection="0"/>
    <xf numFmtId="0" fontId="2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1" fillId="42" borderId="0" applyNumberFormat="0" applyBorder="0" applyAlignment="0" applyProtection="0"/>
    <xf numFmtId="0" fontId="92" fillId="42" borderId="0" applyNumberFormat="0" applyBorder="0" applyAlignment="0" applyProtection="0"/>
    <xf numFmtId="0" fontId="16" fillId="42" borderId="0" applyNumberFormat="0" applyBorder="0" applyAlignment="0" applyProtection="0"/>
    <xf numFmtId="0" fontId="1" fillId="46" borderId="0" applyNumberFormat="0" applyBorder="0" applyAlignment="0" applyProtection="0"/>
    <xf numFmtId="0" fontId="16" fillId="43" borderId="0" applyNumberFormat="0" applyBorder="0" applyAlignment="0" applyProtection="0"/>
    <xf numFmtId="0" fontId="92"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 fillId="43" borderId="0" applyNumberFormat="0" applyBorder="0" applyAlignment="0" applyProtection="0"/>
    <xf numFmtId="0" fontId="2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1" fillId="43" borderId="0" applyNumberFormat="0" applyBorder="0" applyAlignment="0" applyProtection="0"/>
    <xf numFmtId="0" fontId="92" fillId="43" borderId="0" applyNumberFormat="0" applyBorder="0" applyAlignment="0" applyProtection="0"/>
    <xf numFmtId="0" fontId="16" fillId="43" borderId="0" applyNumberFormat="0" applyBorder="0" applyAlignment="0" applyProtection="0"/>
    <xf numFmtId="0" fontId="1" fillId="62" borderId="0" applyNumberFormat="0" applyBorder="0" applyAlignment="0" applyProtection="0"/>
    <xf numFmtId="0" fontId="16" fillId="44" borderId="0" applyNumberFormat="0" applyBorder="0" applyAlignment="0" applyProtection="0"/>
    <xf numFmtId="0" fontId="92"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 fillId="44" borderId="0" applyNumberFormat="0" applyBorder="0" applyAlignment="0" applyProtection="0"/>
    <xf numFmtId="0" fontId="2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1" fillId="44" borderId="0" applyNumberFormat="0" applyBorder="0" applyAlignment="0" applyProtection="0"/>
    <xf numFmtId="0" fontId="92" fillId="44" borderId="0" applyNumberFormat="0" applyBorder="0" applyAlignment="0" applyProtection="0"/>
    <xf numFmtId="0" fontId="16" fillId="44" borderId="0" applyNumberFormat="0" applyBorder="0" applyAlignment="0" applyProtection="0"/>
    <xf numFmtId="0" fontId="1" fillId="63" borderId="0" applyNumberFormat="0" applyBorder="0" applyAlignment="0" applyProtection="0"/>
    <xf numFmtId="0" fontId="16" fillId="45" borderId="0" applyNumberFormat="0" applyBorder="0" applyAlignment="0" applyProtection="0"/>
    <xf numFmtId="0" fontId="92"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1" fillId="22" borderId="0" applyNumberFormat="0" applyBorder="0" applyAlignment="0" applyProtection="0"/>
    <xf numFmtId="0" fontId="21" fillId="45" borderId="0" applyNumberFormat="0" applyBorder="0" applyAlignment="0" applyProtection="0"/>
    <xf numFmtId="0" fontId="92" fillId="45" borderId="0" applyNumberFormat="0" applyBorder="0" applyAlignment="0" applyProtection="0"/>
    <xf numFmtId="0" fontId="1" fillId="22" borderId="0" applyNumberFormat="0" applyBorder="0" applyAlignment="0" applyProtection="0"/>
    <xf numFmtId="0" fontId="16" fillId="45" borderId="0" applyNumberFormat="0" applyBorder="0" applyAlignment="0" applyProtection="0"/>
    <xf numFmtId="0" fontId="1" fillId="22" borderId="0" applyNumberFormat="0" applyBorder="0" applyAlignment="0" applyProtection="0"/>
    <xf numFmtId="0" fontId="16" fillId="46" borderId="0" applyNumberFormat="0" applyBorder="0" applyAlignment="0" applyProtection="0"/>
    <xf numFmtId="0" fontId="92"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 fillId="55" borderId="0" applyNumberFormat="0" applyBorder="0" applyAlignment="0" applyProtection="0"/>
    <xf numFmtId="0" fontId="21" fillId="4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21" fillId="46" borderId="0" applyNumberFormat="0" applyBorder="0" applyAlignment="0" applyProtection="0"/>
    <xf numFmtId="0" fontId="92" fillId="46" borderId="0" applyNumberFormat="0" applyBorder="0" applyAlignment="0" applyProtection="0"/>
    <xf numFmtId="0" fontId="16" fillId="46" borderId="0" applyNumberFormat="0" applyBorder="0" applyAlignment="0" applyProtection="0"/>
    <xf numFmtId="0" fontId="1" fillId="62"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5"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5"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61"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6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2"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5"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5"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62"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62" borderId="0" applyNumberFormat="0" applyBorder="0" applyAlignment="0" applyProtection="0"/>
    <xf numFmtId="0" fontId="16" fillId="47" borderId="0" applyNumberFormat="0" applyBorder="0" applyAlignment="0" applyProtection="0"/>
    <xf numFmtId="0" fontId="92"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1" fillId="47" borderId="0" applyNumberFormat="0" applyBorder="0" applyAlignment="0" applyProtection="0"/>
    <xf numFmtId="0" fontId="2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21" fillId="47" borderId="0" applyNumberFormat="0" applyBorder="0" applyAlignment="0" applyProtection="0"/>
    <xf numFmtId="0" fontId="92" fillId="47" borderId="0" applyNumberFormat="0" applyBorder="0" applyAlignment="0" applyProtection="0"/>
    <xf numFmtId="0" fontId="16" fillId="47" borderId="0" applyNumberFormat="0" applyBorder="0" applyAlignment="0" applyProtection="0"/>
    <xf numFmtId="0" fontId="1" fillId="58" borderId="0" applyNumberFormat="0" applyBorder="0" applyAlignment="0" applyProtection="0"/>
    <xf numFmtId="0" fontId="16" fillId="48" borderId="0" applyNumberFormat="0" applyBorder="0" applyAlignment="0" applyProtection="0"/>
    <xf numFmtId="0" fontId="92"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1" fillId="11" borderId="0" applyNumberFormat="0" applyBorder="0" applyAlignment="0" applyProtection="0"/>
    <xf numFmtId="0" fontId="21" fillId="48" borderId="0" applyNumberFormat="0" applyBorder="0" applyAlignment="0" applyProtection="0"/>
    <xf numFmtId="0" fontId="92" fillId="48" borderId="0" applyNumberFormat="0" applyBorder="0" applyAlignment="0" applyProtection="0"/>
    <xf numFmtId="0" fontId="1" fillId="11" borderId="0" applyNumberFormat="0" applyBorder="0" applyAlignment="0" applyProtection="0"/>
    <xf numFmtId="0" fontId="16" fillId="48" borderId="0" applyNumberFormat="0" applyBorder="0" applyAlignment="0" applyProtection="0"/>
    <xf numFmtId="0" fontId="1" fillId="11" borderId="0" applyNumberFormat="0" applyBorder="0" applyAlignment="0" applyProtection="0"/>
    <xf numFmtId="0" fontId="16" fillId="49" borderId="0" applyNumberFormat="0" applyBorder="0" applyAlignment="0" applyProtection="0"/>
    <xf numFmtId="0" fontId="92"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1" fillId="49" borderId="0" applyNumberFormat="0" applyBorder="0" applyAlignment="0" applyProtection="0"/>
    <xf numFmtId="0" fontId="2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1" fillId="49" borderId="0" applyNumberFormat="0" applyBorder="0" applyAlignment="0" applyProtection="0"/>
    <xf numFmtId="0" fontId="92" fillId="49" borderId="0" applyNumberFormat="0" applyBorder="0" applyAlignment="0" applyProtection="0"/>
    <xf numFmtId="0" fontId="16" fillId="49" borderId="0" applyNumberFormat="0" applyBorder="0" applyAlignment="0" applyProtection="0"/>
    <xf numFmtId="0" fontId="1" fillId="61" borderId="0" applyNumberFormat="0" applyBorder="0" applyAlignment="0" applyProtection="0"/>
    <xf numFmtId="0" fontId="16" fillId="44" borderId="0" applyNumberFormat="0" applyBorder="0" applyAlignment="0" applyProtection="0"/>
    <xf numFmtId="0" fontId="92"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 fillId="44" borderId="0" applyNumberFormat="0" applyBorder="0" applyAlignment="0" applyProtection="0"/>
    <xf numFmtId="0" fontId="2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1" fillId="44" borderId="0" applyNumberFormat="0" applyBorder="0" applyAlignment="0" applyProtection="0"/>
    <xf numFmtId="0" fontId="92" fillId="44" borderId="0" applyNumberFormat="0" applyBorder="0" applyAlignment="0" applyProtection="0"/>
    <xf numFmtId="0" fontId="16" fillId="44" borderId="0" applyNumberFormat="0" applyBorder="0" applyAlignment="0" applyProtection="0"/>
    <xf numFmtId="0" fontId="1" fillId="58" borderId="0" applyNumberFormat="0" applyBorder="0" applyAlignment="0" applyProtection="0"/>
    <xf numFmtId="0" fontId="16" fillId="47" borderId="0" applyNumberFormat="0" applyBorder="0" applyAlignment="0" applyProtection="0"/>
    <xf numFmtId="0" fontId="92"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1" fillId="47" borderId="0" applyNumberFormat="0" applyBorder="0" applyAlignment="0" applyProtection="0"/>
    <xf numFmtId="0" fontId="2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21" fillId="47" borderId="0" applyNumberFormat="0" applyBorder="0" applyAlignment="0" applyProtection="0"/>
    <xf numFmtId="0" fontId="92" fillId="47" borderId="0" applyNumberFormat="0" applyBorder="0" applyAlignment="0" applyProtection="0"/>
    <xf numFmtId="0" fontId="16" fillId="47" borderId="0" applyNumberFormat="0" applyBorder="0" applyAlignment="0" applyProtection="0"/>
    <xf numFmtId="0" fontId="1" fillId="45" borderId="0" applyNumberFormat="0" applyBorder="0" applyAlignment="0" applyProtection="0"/>
    <xf numFmtId="0" fontId="16" fillId="50" borderId="0" applyNumberFormat="0" applyBorder="0" applyAlignment="0" applyProtection="0"/>
    <xf numFmtId="0" fontId="92"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1" fillId="50" borderId="0" applyNumberFormat="0" applyBorder="0" applyAlignment="0" applyProtection="0"/>
    <xf numFmtId="0" fontId="2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21" fillId="50" borderId="0" applyNumberFormat="0" applyBorder="0" applyAlignment="0" applyProtection="0"/>
    <xf numFmtId="0" fontId="92" fillId="50" borderId="0" applyNumberFormat="0" applyBorder="0" applyAlignment="0" applyProtection="0"/>
    <xf numFmtId="0" fontId="16" fillId="50" borderId="0" applyNumberFormat="0" applyBorder="0" applyAlignment="0" applyProtection="0"/>
    <xf numFmtId="0" fontId="1" fillId="46"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60"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6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4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42"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45"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4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48"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48" borderId="0" applyNumberFormat="0" applyBorder="0" applyAlignment="0" applyProtection="0"/>
    <xf numFmtId="0" fontId="16" fillId="51" borderId="0" applyNumberFormat="0" applyBorder="0" applyAlignment="0" applyProtection="0"/>
    <xf numFmtId="0" fontId="9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1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92" fillId="51" borderId="0" applyNumberFormat="0" applyBorder="0" applyAlignment="0" applyProtection="0"/>
    <xf numFmtId="0" fontId="16" fillId="51" borderId="0" applyNumberFormat="0" applyBorder="0" applyAlignment="0" applyProtection="0"/>
    <xf numFmtId="0" fontId="12" fillId="53" borderId="0" applyNumberFormat="0" applyBorder="0" applyAlignment="0" applyProtection="0"/>
    <xf numFmtId="0" fontId="16" fillId="48" borderId="0" applyNumberFormat="0" applyBorder="0" applyAlignment="0" applyProtection="0"/>
    <xf numFmtId="0" fontId="9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92" fillId="48" borderId="0" applyNumberFormat="0" applyBorder="0" applyAlignment="0" applyProtection="0"/>
    <xf numFmtId="0" fontId="16" fillId="48" borderId="0" applyNumberFormat="0" applyBorder="0" applyAlignment="0" applyProtection="0"/>
    <xf numFmtId="0" fontId="12" fillId="60" borderId="0" applyNumberFormat="0" applyBorder="0" applyAlignment="0" applyProtection="0"/>
    <xf numFmtId="0" fontId="16" fillId="49" borderId="0" applyNumberFormat="0" applyBorder="0" applyAlignment="0" applyProtection="0"/>
    <xf numFmtId="0" fontId="9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1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92" fillId="49" borderId="0" applyNumberFormat="0" applyBorder="0" applyAlignment="0" applyProtection="0"/>
    <xf numFmtId="0" fontId="16" fillId="49" borderId="0" applyNumberFormat="0" applyBorder="0" applyAlignment="0" applyProtection="0"/>
    <xf numFmtId="0" fontId="12" fillId="61" borderId="0" applyNumberFormat="0" applyBorder="0" applyAlignment="0" applyProtection="0"/>
    <xf numFmtId="0" fontId="16" fillId="52" borderId="0" applyNumberFormat="0" applyBorder="0" applyAlignment="0" applyProtection="0"/>
    <xf numFmtId="0" fontId="9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1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92" fillId="52" borderId="0" applyNumberFormat="0" applyBorder="0" applyAlignment="0" applyProtection="0"/>
    <xf numFmtId="0" fontId="16" fillId="52" borderId="0" applyNumberFormat="0" applyBorder="0" applyAlignment="0" applyProtection="0"/>
    <xf numFmtId="0" fontId="12" fillId="58" borderId="0" applyNumberFormat="0" applyBorder="0" applyAlignment="0" applyProtection="0"/>
    <xf numFmtId="0" fontId="16" fillId="53" borderId="0" applyNumberFormat="0" applyBorder="0" applyAlignment="0" applyProtection="0"/>
    <xf numFmtId="0" fontId="9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1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92" fillId="53" borderId="0" applyNumberFormat="0" applyBorder="0" applyAlignment="0" applyProtection="0"/>
    <xf numFmtId="0" fontId="16" fillId="53" borderId="0" applyNumberFormat="0" applyBorder="0" applyAlignment="0" applyProtection="0"/>
    <xf numFmtId="0" fontId="12" fillId="45" borderId="0" applyNumberFormat="0" applyBorder="0" applyAlignment="0" applyProtection="0"/>
    <xf numFmtId="0" fontId="16" fillId="54" borderId="0" applyNumberFormat="0" applyBorder="0" applyAlignment="0" applyProtection="0"/>
    <xf numFmtId="0" fontId="9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1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92" fillId="54" borderId="0" applyNumberFormat="0" applyBorder="0" applyAlignment="0" applyProtection="0"/>
    <xf numFmtId="0" fontId="16" fillId="54" borderId="0" applyNumberFormat="0" applyBorder="0" applyAlignment="0" applyProtection="0"/>
    <xf numFmtId="0" fontId="12" fillId="46"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64"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6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60"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6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0"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0"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65"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65"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58"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58"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4"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4" borderId="0" applyNumberFormat="0" applyBorder="0" applyAlignment="0" applyProtection="0"/>
    <xf numFmtId="0" fontId="16" fillId="43" borderId="0" applyNumberFormat="0" applyBorder="0" applyAlignment="0" applyProtection="0"/>
    <xf numFmtId="0" fontId="92"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4"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92" fillId="43" borderId="0" applyNumberFormat="0" applyBorder="0" applyAlignment="0" applyProtection="0"/>
    <xf numFmtId="0" fontId="16" fillId="43" borderId="0" applyNumberFormat="0" applyBorder="0" applyAlignment="0" applyProtection="0"/>
    <xf numFmtId="0" fontId="4" fillId="45" borderId="0" applyNumberFormat="0" applyBorder="0" applyAlignment="0" applyProtection="0"/>
    <xf numFmtId="0" fontId="88" fillId="63" borderId="24" applyNumberFormat="0" applyAlignment="0" applyProtection="0"/>
    <xf numFmtId="0" fontId="74" fillId="55" borderId="24" applyNumberFormat="0" applyAlignment="0" applyProtection="0"/>
    <xf numFmtId="0" fontId="74" fillId="55" borderId="24" applyNumberFormat="0" applyAlignment="0" applyProtection="0"/>
    <xf numFmtId="0" fontId="74" fillId="55" borderId="24" applyNumberFormat="0" applyAlignment="0" applyProtection="0"/>
    <xf numFmtId="0" fontId="16" fillId="55" borderId="24" applyNumberFormat="0" applyAlignment="0" applyProtection="0"/>
    <xf numFmtId="0" fontId="92" fillId="55" borderId="24" applyNumberFormat="0" applyAlignment="0" applyProtection="0"/>
    <xf numFmtId="0" fontId="95" fillId="55" borderId="3" applyNumberFormat="0" applyAlignment="0" applyProtection="0"/>
    <xf numFmtId="0" fontId="74" fillId="55" borderId="24" applyNumberFormat="0" applyAlignment="0" applyProtection="0"/>
    <xf numFmtId="0" fontId="74" fillId="55" borderId="24" applyNumberFormat="0" applyAlignment="0" applyProtection="0"/>
    <xf numFmtId="0" fontId="92" fillId="55" borderId="24" applyNumberFormat="0" applyAlignment="0" applyProtection="0"/>
    <xf numFmtId="0" fontId="16" fillId="55" borderId="24" applyNumberFormat="0" applyAlignment="0" applyProtection="0"/>
    <xf numFmtId="0" fontId="94" fillId="63" borderId="3" applyNumberFormat="0" applyAlignment="0" applyProtection="0"/>
    <xf numFmtId="0" fontId="16" fillId="56" borderId="25" applyNumberFormat="0" applyAlignment="0" applyProtection="0"/>
    <xf numFmtId="0" fontId="92" fillId="56" borderId="25" applyNumberFormat="0" applyAlignment="0" applyProtection="0"/>
    <xf numFmtId="0" fontId="75" fillId="56" borderId="25" applyNumberFormat="0" applyAlignment="0" applyProtection="0"/>
    <xf numFmtId="0" fontId="75" fillId="56" borderId="25" applyNumberFormat="0" applyAlignment="0" applyProtection="0"/>
    <xf numFmtId="0" fontId="75" fillId="56" borderId="25" applyNumberFormat="0" applyAlignment="0" applyProtection="0"/>
    <xf numFmtId="0" fontId="75" fillId="56" borderId="25" applyNumberFormat="0" applyAlignment="0" applyProtection="0"/>
    <xf numFmtId="0" fontId="92" fillId="56" borderId="25" applyNumberFormat="0" applyAlignment="0" applyProtection="0"/>
    <xf numFmtId="0" fontId="16" fillId="56" borderId="25" applyNumberFormat="0" applyAlignment="0" applyProtection="0"/>
    <xf numFmtId="0" fontId="16" fillId="0" borderId="26" applyNumberFormat="0" applyFill="0" applyAlignment="0" applyProtection="0"/>
    <xf numFmtId="0" fontId="92" fillId="0" borderId="26"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92" fillId="0" borderId="26" applyNumberFormat="0" applyFill="0" applyAlignment="0" applyProtection="0"/>
    <xf numFmtId="0" fontId="16" fillId="0" borderId="26" applyNumberFormat="0" applyFill="0" applyAlignment="0" applyProtection="0"/>
    <xf numFmtId="0" fontId="82" fillId="0" borderId="33" applyNumberFormat="0" applyFill="0" applyAlignment="0" applyProtection="0"/>
    <xf numFmtId="0" fontId="75" fillId="56" borderId="25" applyNumberFormat="0" applyAlignment="0" applyProtection="0"/>
    <xf numFmtId="0" fontId="75" fillId="56" borderId="25" applyNumberFormat="0" applyAlignment="0" applyProtection="0"/>
    <xf numFmtId="0" fontId="75" fillId="56" borderId="25" applyNumberFormat="0" applyAlignment="0" applyProtection="0"/>
    <xf numFmtId="0" fontId="75" fillId="56" borderId="25" applyNumberFormat="0" applyAlignment="0" applyProtection="0"/>
    <xf numFmtId="0" fontId="35" fillId="0" borderId="34">
      <alignment horizontal="center"/>
    </xf>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ill="0" applyBorder="0" applyAlignment="0" applyProtection="0"/>
    <xf numFmtId="0" fontId="92"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92" fillId="0" borderId="0" applyNumberFormat="0" applyFill="0" applyBorder="0" applyAlignment="0" applyProtection="0"/>
    <xf numFmtId="0" fontId="16" fillId="0" borderId="0" applyNumberFormat="0" applyFill="0" applyBorder="0" applyAlignment="0" applyProtection="0"/>
    <xf numFmtId="0" fontId="91" fillId="0" borderId="0" applyNumberFormat="0" applyFill="0" applyBorder="0" applyAlignment="0" applyProtection="0"/>
    <xf numFmtId="0" fontId="16" fillId="57" borderId="0" applyNumberFormat="0" applyBorder="0" applyAlignment="0" applyProtection="0"/>
    <xf numFmtId="0" fontId="9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92" fillId="57" borderId="0" applyNumberFormat="0" applyBorder="0" applyAlignment="0" applyProtection="0"/>
    <xf numFmtId="0" fontId="16" fillId="57" borderId="0" applyNumberFormat="0" applyBorder="0" applyAlignment="0" applyProtection="0"/>
    <xf numFmtId="0" fontId="12" fillId="53" borderId="0" applyNumberFormat="0" applyBorder="0" applyAlignment="0" applyProtection="0"/>
    <xf numFmtId="0" fontId="16" fillId="58" borderId="0" applyNumberFormat="0" applyBorder="0" applyAlignment="0" applyProtection="0"/>
    <xf numFmtId="0" fontId="9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92" fillId="58" borderId="0" applyNumberFormat="0" applyBorder="0" applyAlignment="0" applyProtection="0"/>
    <xf numFmtId="0" fontId="16" fillId="58" borderId="0" applyNumberFormat="0" applyBorder="0" applyAlignment="0" applyProtection="0"/>
    <xf numFmtId="0" fontId="12" fillId="60" borderId="0" applyNumberFormat="0" applyBorder="0" applyAlignment="0" applyProtection="0"/>
    <xf numFmtId="0" fontId="16" fillId="59" borderId="0" applyNumberFormat="0" applyBorder="0" applyAlignment="0" applyProtection="0"/>
    <xf numFmtId="0" fontId="9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92" fillId="59" borderId="0" applyNumberFormat="0" applyBorder="0" applyAlignment="0" applyProtection="0"/>
    <xf numFmtId="0" fontId="16" fillId="59" borderId="0" applyNumberFormat="0" applyBorder="0" applyAlignment="0" applyProtection="0"/>
    <xf numFmtId="0" fontId="12" fillId="50" borderId="0" applyNumberFormat="0" applyBorder="0" applyAlignment="0" applyProtection="0"/>
    <xf numFmtId="0" fontId="16" fillId="52" borderId="0" applyNumberFormat="0" applyBorder="0" applyAlignment="0" applyProtection="0"/>
    <xf numFmtId="0" fontId="9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1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92" fillId="52" borderId="0" applyNumberFormat="0" applyBorder="0" applyAlignment="0" applyProtection="0"/>
    <xf numFmtId="0" fontId="16" fillId="52" borderId="0" applyNumberFormat="0" applyBorder="0" applyAlignment="0" applyProtection="0"/>
    <xf numFmtId="0" fontId="12" fillId="65" borderId="0" applyNumberFormat="0" applyBorder="0" applyAlignment="0" applyProtection="0"/>
    <xf numFmtId="0" fontId="16" fillId="53" borderId="0" applyNumberFormat="0" applyBorder="0" applyAlignment="0" applyProtection="0"/>
    <xf numFmtId="0" fontId="9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92" fillId="53" borderId="0" applyNumberFormat="0" applyBorder="0" applyAlignment="0" applyProtection="0"/>
    <xf numFmtId="0" fontId="16" fillId="53" borderId="0" applyNumberFormat="0" applyBorder="0" applyAlignment="0" applyProtection="0"/>
    <xf numFmtId="0" fontId="16" fillId="60" borderId="0" applyNumberFormat="0" applyBorder="0" applyAlignment="0" applyProtection="0"/>
    <xf numFmtId="0" fontId="9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1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92" fillId="60" borderId="0" applyNumberFormat="0" applyBorder="0" applyAlignment="0" applyProtection="0"/>
    <xf numFmtId="0" fontId="16" fillId="60" borderId="0" applyNumberFormat="0" applyBorder="0" applyAlignment="0" applyProtection="0"/>
    <xf numFmtId="0" fontId="12" fillId="58" borderId="0" applyNumberFormat="0" applyBorder="0" applyAlignment="0" applyProtection="0"/>
    <xf numFmtId="0" fontId="16" fillId="46" borderId="24" applyNumberFormat="0" applyAlignment="0" applyProtection="0"/>
    <xf numFmtId="0" fontId="92" fillId="46" borderId="24" applyNumberFormat="0" applyAlignment="0" applyProtection="0"/>
    <xf numFmtId="0" fontId="78" fillId="46" borderId="24" applyNumberFormat="0" applyAlignment="0" applyProtection="0"/>
    <xf numFmtId="0" fontId="78" fillId="46" borderId="24" applyNumberFormat="0" applyAlignment="0" applyProtection="0"/>
    <xf numFmtId="0" fontId="7" fillId="55" borderId="3" applyNumberFormat="0" applyAlignment="0" applyProtection="0"/>
    <xf numFmtId="0" fontId="78" fillId="46" borderId="24" applyNumberFormat="0" applyAlignment="0" applyProtection="0"/>
    <xf numFmtId="0" fontId="78" fillId="46" borderId="24" applyNumberFormat="0" applyAlignment="0" applyProtection="0"/>
    <xf numFmtId="0" fontId="92" fillId="46" borderId="24" applyNumberFormat="0" applyAlignment="0" applyProtection="0"/>
    <xf numFmtId="0" fontId="16" fillId="46" borderId="24" applyNumberFormat="0" applyAlignment="0" applyProtection="0"/>
    <xf numFmtId="0" fontId="7" fillId="61" borderId="3" applyNumberFormat="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8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89" fontId="16" fillId="0" borderId="0" applyFont="0" applyFill="0" applyBorder="0" applyAlignment="0" applyProtection="0"/>
    <xf numFmtId="0" fontId="16" fillId="0" borderId="0" applyFont="0" applyFill="0" applyBorder="0" applyAlignment="0" applyProtection="0"/>
    <xf numFmtId="188" fontId="16" fillId="0" borderId="0" applyFont="0" applyFill="0" applyBorder="0" applyAlignment="0" applyProtection="0"/>
    <xf numFmtId="188" fontId="16" fillId="0" borderId="0" applyFont="0" applyFill="0" applyBorder="0" applyAlignment="0" applyProtection="0"/>
    <xf numFmtId="0" fontId="16" fillId="0" borderId="0" applyFon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5"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5" borderId="0" applyNumberFormat="0" applyBorder="0" applyAlignment="0" applyProtection="0"/>
    <xf numFmtId="14" fontId="33" fillId="66" borderId="35">
      <alignment horizontal="center" vertical="center" wrapText="1"/>
    </xf>
    <xf numFmtId="0" fontId="89" fillId="0" borderId="36" applyNumberFormat="0" applyFill="0" applyAlignment="0" applyProtection="0"/>
    <xf numFmtId="0" fontId="89" fillId="0" borderId="36"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14" fontId="33" fillId="66" borderId="35">
      <alignment horizontal="center" vertical="center" wrapText="1"/>
    </xf>
    <xf numFmtId="0" fontId="90" fillId="0" borderId="37" applyNumberFormat="0" applyFill="0" applyAlignment="0" applyProtection="0"/>
    <xf numFmtId="14" fontId="33" fillId="66" borderId="35">
      <alignment horizontal="center" vertical="center" wrapText="1"/>
    </xf>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91" fillId="0" borderId="38"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4" fontId="33" fillId="66" borderId="35">
      <alignment horizontal="center" vertical="center" wrapText="1"/>
    </xf>
    <xf numFmtId="0" fontId="16" fillId="42" borderId="0" applyNumberFormat="0" applyBorder="0" applyAlignment="0" applyProtection="0"/>
    <xf numFmtId="0" fontId="92"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5"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92" fillId="42" borderId="0" applyNumberFormat="0" applyBorder="0" applyAlignment="0" applyProtection="0"/>
    <xf numFmtId="0" fontId="16" fillId="42" borderId="0" applyNumberFormat="0" applyBorder="0" applyAlignment="0" applyProtection="0"/>
    <xf numFmtId="0" fontId="5" fillId="44" borderId="0" applyNumberFormat="0" applyBorder="0" applyAlignment="0" applyProtection="0"/>
    <xf numFmtId="0" fontId="78" fillId="61" borderId="24" applyNumberFormat="0" applyAlignment="0" applyProtection="0"/>
    <xf numFmtId="0" fontId="78" fillId="61" borderId="24" applyNumberFormat="0" applyAlignment="0" applyProtection="0"/>
    <xf numFmtId="0" fontId="78" fillId="61" borderId="24" applyNumberFormat="0" applyAlignment="0" applyProtection="0"/>
    <xf numFmtId="0" fontId="78" fillId="61" borderId="24" applyNumberFormat="0" applyAlignment="0" applyProtection="0"/>
    <xf numFmtId="0" fontId="78" fillId="61" borderId="24" applyNumberFormat="0" applyAlignment="0" applyProtection="0"/>
    <xf numFmtId="0" fontId="78" fillId="61" borderId="24" applyNumberFormat="0" applyAlignment="0" applyProtection="0"/>
    <xf numFmtId="0" fontId="78" fillId="61" borderId="24" applyNumberFormat="0" applyAlignment="0" applyProtection="0"/>
    <xf numFmtId="0" fontId="78" fillId="61" borderId="24" applyNumberFormat="0" applyAlignment="0" applyProtection="0"/>
    <xf numFmtId="0" fontId="78" fillId="46" borderId="24" applyNumberFormat="0" applyAlignment="0" applyProtection="0"/>
    <xf numFmtId="0" fontId="78" fillId="46" borderId="24" applyNumberFormat="0" applyAlignment="0" applyProtection="0"/>
    <xf numFmtId="0" fontId="78" fillId="61" borderId="24" applyNumberFormat="0" applyAlignment="0" applyProtection="0"/>
    <xf numFmtId="0" fontId="78" fillId="46" borderId="24" applyNumberFormat="0" applyAlignment="0" applyProtection="0"/>
    <xf numFmtId="0" fontId="78" fillId="46" borderId="24" applyNumberFormat="0" applyAlignment="0" applyProtection="0"/>
    <xf numFmtId="0" fontId="78" fillId="46" borderId="24" applyNumberFormat="0" applyAlignment="0" applyProtection="0"/>
    <xf numFmtId="0" fontId="78" fillId="46" borderId="24" applyNumberFormat="0" applyAlignment="0" applyProtection="0"/>
    <xf numFmtId="0" fontId="78" fillId="61" borderId="24" applyNumberFormat="0" applyAlignment="0" applyProtection="0"/>
    <xf numFmtId="0" fontId="82" fillId="0" borderId="33" applyNumberFormat="0" applyFill="0" applyAlignment="0" applyProtection="0"/>
    <xf numFmtId="0" fontId="82" fillId="0" borderId="33" applyNumberFormat="0" applyFill="0" applyAlignment="0" applyProtection="0"/>
    <xf numFmtId="0" fontId="82" fillId="0" borderId="33" applyNumberFormat="0" applyFill="0" applyAlignment="0" applyProtection="0"/>
    <xf numFmtId="0" fontId="82" fillId="0" borderId="33" applyNumberFormat="0" applyFill="0" applyAlignment="0" applyProtection="0"/>
    <xf numFmtId="0" fontId="82" fillId="0" borderId="33" applyNumberFormat="0" applyFill="0" applyAlignment="0" applyProtection="0"/>
    <xf numFmtId="0" fontId="82" fillId="0" borderId="33" applyNumberFormat="0" applyFill="0" applyAlignment="0" applyProtection="0"/>
    <xf numFmtId="0" fontId="82" fillId="0" borderId="33" applyNumberFormat="0" applyFill="0" applyAlignment="0" applyProtection="0"/>
    <xf numFmtId="0" fontId="82" fillId="0" borderId="33"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82" fillId="0" borderId="33"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82" fillId="0" borderId="33" applyNumberFormat="0" applyFill="0" applyAlignment="0" applyProtection="0"/>
    <xf numFmtId="43" fontId="22" fillId="0" borderId="0" applyFont="0" applyFill="0" applyBorder="0" applyAlignment="0" applyProtection="0"/>
    <xf numFmtId="164" fontId="16" fillId="0" borderId="0" applyFont="0" applyFill="0" applyBorder="0" applyAlignment="0" applyProtection="0"/>
    <xf numFmtId="184"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84"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84"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3"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84" fontId="16" fillId="0" borderId="0" applyFont="0" applyFill="0" applyBorder="0" applyAlignment="0" applyProtection="0"/>
    <xf numFmtId="168" fontId="21" fillId="0" borderId="0" applyFont="0" applyFill="0" applyBorder="0" applyAlignment="0" applyProtection="0"/>
    <xf numFmtId="184"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86" fontId="1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5" fontId="16" fillId="0" borderId="0" applyFont="0" applyFill="0" applyBorder="0" applyAlignment="0" applyProtection="0"/>
    <xf numFmtId="168" fontId="16" fillId="0" borderId="0" applyFont="0" applyFill="0" applyBorder="0" applyAlignment="0" applyProtection="0"/>
    <xf numFmtId="165"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68"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68"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68"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68" fontId="16"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168" fontId="16" fillId="0" borderId="0" applyFill="0" applyBorder="0" applyAlignment="0" applyProtection="0"/>
    <xf numFmtId="43" fontId="22" fillId="0" borderId="0" applyFont="0" applyFill="0" applyBorder="0" applyAlignment="0" applyProtection="0"/>
    <xf numFmtId="168" fontId="16" fillId="0" borderId="0" applyFill="0" applyBorder="0" applyAlignment="0" applyProtection="0"/>
    <xf numFmtId="168" fontId="21" fillId="0" borderId="0" applyFont="0" applyFill="0" applyBorder="0" applyAlignment="0" applyProtection="0"/>
    <xf numFmtId="168" fontId="16" fillId="0" borderId="0" applyFill="0" applyBorder="0" applyAlignment="0" applyProtection="0"/>
    <xf numFmtId="187" fontId="16" fillId="0" borderId="0" applyFont="0" applyFill="0" applyBorder="0" applyAlignment="0" applyProtection="0"/>
    <xf numFmtId="168" fontId="16" fillId="0" borderId="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168" fontId="21" fillId="0" borderId="0" applyFont="0" applyFill="0" applyBorder="0" applyAlignment="0" applyProtection="0"/>
    <xf numFmtId="168" fontId="16" fillId="0" borderId="0" applyFill="0" applyBorder="0" applyAlignment="0" applyProtection="0"/>
    <xf numFmtId="168" fontId="16" fillId="0" borderId="0" applyFill="0" applyBorder="0" applyAlignment="0" applyProtection="0"/>
    <xf numFmtId="168" fontId="16" fillId="0" borderId="0" applyFill="0" applyBorder="0" applyAlignment="0" applyProtection="0"/>
    <xf numFmtId="168" fontId="16" fillId="0" borderId="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168" fontId="16" fillId="0" borderId="0" applyFill="0" applyBorder="0" applyAlignment="0" applyProtection="0"/>
    <xf numFmtId="168" fontId="16" fillId="0" borderId="0" applyFill="0" applyBorder="0" applyAlignment="0" applyProtection="0"/>
    <xf numFmtId="168" fontId="16" fillId="0" borderId="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6"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6" fillId="0" borderId="0"/>
    <xf numFmtId="0" fontId="16" fillId="0" borderId="0"/>
    <xf numFmtId="0" fontId="16" fillId="0" borderId="0"/>
    <xf numFmtId="0" fontId="6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6" fillId="62" borderId="27" applyNumberFormat="0" applyFont="0" applyAlignment="0" applyProtection="0"/>
    <xf numFmtId="0" fontId="81" fillId="63" borderId="28" applyNumberFormat="0" applyAlignment="0" applyProtection="0"/>
    <xf numFmtId="190"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0" fontId="16" fillId="0" borderId="0"/>
    <xf numFmtId="0" fontId="16" fillId="0" borderId="0"/>
    <xf numFmtId="0" fontId="96" fillId="0" borderId="0" applyFill="0" applyBorder="0" applyProtection="0">
      <alignment horizontal="center" vertical="top"/>
    </xf>
    <xf numFmtId="0" fontId="92" fillId="0" borderId="0" applyNumberFormat="0" applyFill="0" applyBorder="0" applyAlignment="0" applyProtection="0"/>
    <xf numFmtId="0" fontId="87" fillId="0" borderId="39" applyNumberFormat="0" applyFill="0" applyAlignment="0" applyProtection="0"/>
    <xf numFmtId="0" fontId="87" fillId="0" borderId="39" applyNumberFormat="0" applyFill="0" applyAlignment="0" applyProtection="0"/>
    <xf numFmtId="0" fontId="82"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0" fontId="1" fillId="0" borderId="0"/>
    <xf numFmtId="0" fontId="16" fillId="0" borderId="0"/>
    <xf numFmtId="0" fontId="6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81" fillId="63" borderId="28"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0" fontId="16" fillId="0" borderId="0"/>
    <xf numFmtId="0" fontId="87" fillId="0" borderId="39" applyNumberFormat="0" applyFill="0" applyAlignment="0" applyProtection="0"/>
    <xf numFmtId="0" fontId="87" fillId="0" borderId="39" applyNumberFormat="0" applyFill="0" applyAlignment="0" applyProtection="0"/>
    <xf numFmtId="0" fontId="82" fillId="0" borderId="0" applyNumberForma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82" fillId="0" borderId="33" applyNumberFormat="0" applyFill="0" applyAlignment="0" applyProtection="0"/>
    <xf numFmtId="43" fontId="21"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3"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9" fillId="63" borderId="3" applyNumberFormat="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6" fillId="0" borderId="0" applyFont="0" applyFill="0" applyBorder="0" applyAlignment="0" applyProtection="0"/>
    <xf numFmtId="43" fontId="21" fillId="0" borderId="0" applyFont="0" applyFill="0" applyBorder="0" applyAlignment="0" applyProtection="0"/>
    <xf numFmtId="165"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7" fillId="0" borderId="0"/>
    <xf numFmtId="0" fontId="16" fillId="0" borderId="0"/>
    <xf numFmtId="0" fontId="67" fillId="0" borderId="0"/>
    <xf numFmtId="0" fontId="16" fillId="0" borderId="0"/>
    <xf numFmtId="0" fontId="16" fillId="0" borderId="0"/>
    <xf numFmtId="0" fontId="67"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62" borderId="27" applyNumberFormat="0" applyFont="0" applyAlignment="0" applyProtection="0"/>
    <xf numFmtId="0" fontId="81" fillId="63" borderId="28" applyNumberFormat="0" applyAlignment="0" applyProtection="0"/>
    <xf numFmtId="0" fontId="81" fillId="63" borderId="28" applyNumberFormat="0" applyAlignment="0" applyProtection="0"/>
    <xf numFmtId="190"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0" fontId="16" fillId="0" borderId="0"/>
    <xf numFmtId="0" fontId="16" fillId="0" borderId="0"/>
    <xf numFmtId="0" fontId="16" fillId="0" borderId="0"/>
    <xf numFmtId="0" fontId="96" fillId="0" borderId="0" applyFill="0" applyBorder="0" applyProtection="0">
      <alignment horizontal="center" vertical="top"/>
    </xf>
    <xf numFmtId="0" fontId="92" fillId="0" borderId="0" applyNumberFormat="0" applyFill="0" applyBorder="0" applyAlignment="0" applyProtection="0"/>
    <xf numFmtId="0" fontId="87" fillId="0" borderId="39" applyNumberFormat="0" applyFill="0" applyAlignment="0" applyProtection="0"/>
    <xf numFmtId="0" fontId="87" fillId="0" borderId="39" applyNumberFormat="0" applyFill="0" applyAlignment="0" applyProtection="0"/>
    <xf numFmtId="0" fontId="87" fillId="0" borderId="39" applyNumberFormat="0" applyFill="0" applyAlignment="0" applyProtection="0"/>
    <xf numFmtId="0" fontId="87" fillId="0" borderId="3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 fillId="0" borderId="0"/>
    <xf numFmtId="0" fontId="16" fillId="0" borderId="0"/>
    <xf numFmtId="0" fontId="16" fillId="0" borderId="0"/>
    <xf numFmtId="0" fontId="16" fillId="41" borderId="0" applyNumberFormat="0" applyBorder="0" applyAlignment="0" applyProtection="0"/>
    <xf numFmtId="0" fontId="1" fillId="41" borderId="0" applyNumberFormat="0" applyBorder="0" applyAlignment="0" applyProtection="0"/>
    <xf numFmtId="0" fontId="2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6" fillId="42" borderId="0" applyNumberFormat="0" applyBorder="0" applyAlignment="0" applyProtection="0"/>
    <xf numFmtId="0" fontId="1" fillId="42" borderId="0" applyNumberFormat="0" applyBorder="0" applyAlignment="0" applyProtection="0"/>
    <xf numFmtId="0" fontId="2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6" fillId="43" borderId="0" applyNumberFormat="0" applyBorder="0" applyAlignment="0" applyProtection="0"/>
    <xf numFmtId="0" fontId="1" fillId="43" borderId="0" applyNumberFormat="0" applyBorder="0" applyAlignment="0" applyProtection="0"/>
    <xf numFmtId="0" fontId="2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6" fillId="44" borderId="0" applyNumberFormat="0" applyBorder="0" applyAlignment="0" applyProtection="0"/>
    <xf numFmtId="0" fontId="1" fillId="44" borderId="0" applyNumberFormat="0" applyBorder="0" applyAlignment="0" applyProtection="0"/>
    <xf numFmtId="0" fontId="2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6"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6" fillId="46" borderId="0" applyNumberFormat="0" applyBorder="0" applyAlignment="0" applyProtection="0"/>
    <xf numFmtId="0" fontId="1" fillId="55" borderId="0" applyNumberFormat="0" applyBorder="0" applyAlignment="0" applyProtection="0"/>
    <xf numFmtId="0" fontId="21" fillId="4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47" borderId="0" applyNumberFormat="0" applyBorder="0" applyAlignment="0" applyProtection="0"/>
    <xf numFmtId="0" fontId="1" fillId="47" borderId="0" applyNumberFormat="0" applyBorder="0" applyAlignment="0" applyProtection="0"/>
    <xf numFmtId="0" fontId="2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6"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6" fillId="49" borderId="0" applyNumberFormat="0" applyBorder="0" applyAlignment="0" applyProtection="0"/>
    <xf numFmtId="0" fontId="1" fillId="49" borderId="0" applyNumberFormat="0" applyBorder="0" applyAlignment="0" applyProtection="0"/>
    <xf numFmtId="0" fontId="2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6" fillId="44" borderId="0" applyNumberFormat="0" applyBorder="0" applyAlignment="0" applyProtection="0"/>
    <xf numFmtId="0" fontId="1" fillId="44" borderId="0" applyNumberFormat="0" applyBorder="0" applyAlignment="0" applyProtection="0"/>
    <xf numFmtId="0" fontId="2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6" fillId="47" borderId="0" applyNumberFormat="0" applyBorder="0" applyAlignment="0" applyProtection="0"/>
    <xf numFmtId="0" fontId="1" fillId="47" borderId="0" applyNumberFormat="0" applyBorder="0" applyAlignment="0" applyProtection="0"/>
    <xf numFmtId="0" fontId="2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50" borderId="0" applyNumberFormat="0" applyBorder="0" applyAlignment="0" applyProtection="0"/>
    <xf numFmtId="0" fontId="1" fillId="50" borderId="0" applyNumberFormat="0" applyBorder="0" applyAlignment="0" applyProtection="0"/>
    <xf numFmtId="0" fontId="2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6" fillId="51" borderId="0" applyNumberFormat="0" applyBorder="0" applyAlignment="0" applyProtection="0"/>
    <xf numFmtId="0" fontId="72" fillId="51" borderId="0" applyNumberFormat="0" applyBorder="0" applyAlignment="0" applyProtection="0"/>
    <xf numFmtId="0" fontId="16" fillId="48" borderId="0" applyNumberFormat="0" applyBorder="0" applyAlignment="0" applyProtection="0"/>
    <xf numFmtId="0" fontId="72" fillId="48" borderId="0" applyNumberFormat="0" applyBorder="0" applyAlignment="0" applyProtection="0"/>
    <xf numFmtId="0" fontId="16" fillId="49" borderId="0" applyNumberFormat="0" applyBorder="0" applyAlignment="0" applyProtection="0"/>
    <xf numFmtId="0" fontId="72" fillId="49" borderId="0" applyNumberFormat="0" applyBorder="0" applyAlignment="0" applyProtection="0"/>
    <xf numFmtId="0" fontId="16" fillId="52" borderId="0" applyNumberFormat="0" applyBorder="0" applyAlignment="0" applyProtection="0"/>
    <xf numFmtId="0" fontId="72" fillId="52" borderId="0" applyNumberFormat="0" applyBorder="0" applyAlignment="0" applyProtection="0"/>
    <xf numFmtId="0" fontId="16" fillId="53" borderId="0" applyNumberFormat="0" applyBorder="0" applyAlignment="0" applyProtection="0"/>
    <xf numFmtId="0" fontId="72" fillId="53" borderId="0" applyNumberFormat="0" applyBorder="0" applyAlignment="0" applyProtection="0"/>
    <xf numFmtId="0" fontId="16" fillId="54" borderId="0" applyNumberFormat="0" applyBorder="0" applyAlignment="0" applyProtection="0"/>
    <xf numFmtId="0" fontId="72" fillId="54" borderId="0" applyNumberFormat="0" applyBorder="0" applyAlignment="0" applyProtection="0"/>
    <xf numFmtId="0" fontId="16" fillId="43" borderId="0" applyNumberFormat="0" applyBorder="0" applyAlignment="0" applyProtection="0"/>
    <xf numFmtId="0" fontId="73" fillId="43" borderId="0" applyNumberFormat="0" applyBorder="0" applyAlignment="0" applyProtection="0"/>
    <xf numFmtId="0" fontId="74" fillId="55" borderId="24" applyNumberFormat="0" applyAlignment="0" applyProtection="0"/>
    <xf numFmtId="0" fontId="16" fillId="55" borderId="24" applyNumberFormat="0" applyAlignment="0" applyProtection="0"/>
    <xf numFmtId="0" fontId="74" fillId="55" borderId="24" applyNumberFormat="0" applyAlignment="0" applyProtection="0"/>
    <xf numFmtId="0" fontId="94" fillId="63" borderId="3" applyNumberFormat="0" applyAlignment="0" applyProtection="0"/>
    <xf numFmtId="0" fontId="16" fillId="56" borderId="25" applyNumberFormat="0" applyAlignment="0" applyProtection="0"/>
    <xf numFmtId="0" fontId="75" fillId="56" borderId="25" applyNumberFormat="0" applyAlignment="0" applyProtection="0"/>
    <xf numFmtId="0" fontId="75" fillId="56" borderId="25" applyNumberFormat="0" applyAlignment="0" applyProtection="0"/>
    <xf numFmtId="0" fontId="16" fillId="0" borderId="26" applyNumberFormat="0" applyFill="0" applyAlignment="0" applyProtection="0"/>
    <xf numFmtId="0" fontId="76" fillId="0" borderId="26" applyNumberFormat="0" applyFill="0" applyAlignment="0" applyProtection="0"/>
    <xf numFmtId="0" fontId="16" fillId="0" borderId="0" applyNumberFormat="0" applyFill="0" applyBorder="0" applyAlignment="0" applyProtection="0"/>
    <xf numFmtId="0" fontId="77" fillId="0" borderId="0" applyNumberFormat="0" applyFill="0" applyBorder="0" applyAlignment="0" applyProtection="0"/>
    <xf numFmtId="0" fontId="16" fillId="57" borderId="0" applyNumberFormat="0" applyBorder="0" applyAlignment="0" applyProtection="0"/>
    <xf numFmtId="0" fontId="72" fillId="57" borderId="0" applyNumberFormat="0" applyBorder="0" applyAlignment="0" applyProtection="0"/>
    <xf numFmtId="0" fontId="16" fillId="58" borderId="0" applyNumberFormat="0" applyBorder="0" applyAlignment="0" applyProtection="0"/>
    <xf numFmtId="0" fontId="72" fillId="58" borderId="0" applyNumberFormat="0" applyBorder="0" applyAlignment="0" applyProtection="0"/>
    <xf numFmtId="0" fontId="16" fillId="59" borderId="0" applyNumberFormat="0" applyBorder="0" applyAlignment="0" applyProtection="0"/>
    <xf numFmtId="0" fontId="72" fillId="59" borderId="0" applyNumberFormat="0" applyBorder="0" applyAlignment="0" applyProtection="0"/>
    <xf numFmtId="0" fontId="16" fillId="52" borderId="0" applyNumberFormat="0" applyBorder="0" applyAlignment="0" applyProtection="0"/>
    <xf numFmtId="0" fontId="72" fillId="52" borderId="0" applyNumberFormat="0" applyBorder="0" applyAlignment="0" applyProtection="0"/>
    <xf numFmtId="0" fontId="16"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16" fillId="60" borderId="0" applyNumberFormat="0" applyBorder="0" applyAlignment="0" applyProtection="0"/>
    <xf numFmtId="0" fontId="72" fillId="60" borderId="0" applyNumberFormat="0" applyBorder="0" applyAlignment="0" applyProtection="0"/>
    <xf numFmtId="0" fontId="16" fillId="46" borderId="24" applyNumberFormat="0" applyAlignment="0" applyProtection="0"/>
    <xf numFmtId="0" fontId="78" fillId="46" borderId="24" applyNumberFormat="0" applyAlignment="0" applyProtection="0"/>
    <xf numFmtId="0" fontId="16" fillId="0" borderId="0" applyFont="0" applyFill="0" applyBorder="0" applyAlignment="0" applyProtection="0"/>
    <xf numFmtId="0" fontId="16" fillId="0" borderId="0" applyFont="0" applyFill="0" applyBorder="0" applyAlignment="0" applyProtection="0"/>
    <xf numFmtId="188" fontId="16" fillId="0" borderId="0" applyFont="0" applyFill="0" applyBorder="0" applyAlignment="0" applyProtection="0"/>
    <xf numFmtId="0" fontId="84" fillId="0" borderId="29" applyNumberFormat="0" applyFill="0" applyAlignment="0" applyProtection="0"/>
    <xf numFmtId="0" fontId="85" fillId="0" borderId="30" applyNumberFormat="0" applyFill="0" applyAlignment="0" applyProtection="0"/>
    <xf numFmtId="0" fontId="77" fillId="0" borderId="31" applyNumberFormat="0" applyFill="0" applyAlignment="0" applyProtection="0"/>
    <xf numFmtId="0" fontId="77" fillId="0" borderId="0" applyNumberFormat="0" applyFill="0" applyBorder="0" applyAlignment="0" applyProtection="0"/>
    <xf numFmtId="0" fontId="16" fillId="42" borderId="0" applyNumberFormat="0" applyBorder="0" applyAlignment="0" applyProtection="0"/>
    <xf numFmtId="0" fontId="79" fillId="4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3"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8" fontId="2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68" fontId="21" fillId="0" borderId="0" applyFont="0" applyFill="0" applyBorder="0" applyAlignment="0" applyProtection="0"/>
    <xf numFmtId="168" fontId="16" fillId="0" borderId="0" applyFill="0" applyBorder="0" applyAlignment="0" applyProtection="0"/>
    <xf numFmtId="168" fontId="16" fillId="0" borderId="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8" fontId="21" fillId="0" borderId="0" applyFont="0" applyFill="0" applyBorder="0" applyAlignment="0" applyProtection="0"/>
    <xf numFmtId="184" fontId="16" fillId="0" borderId="0" applyFont="0" applyFill="0" applyBorder="0" applyAlignment="0" applyProtection="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43" borderId="0" applyNumberFormat="0" applyBorder="0" applyAlignment="0" applyProtection="0"/>
    <xf numFmtId="0" fontId="16" fillId="55" borderId="24" applyNumberFormat="0" applyAlignment="0" applyProtection="0"/>
    <xf numFmtId="0" fontId="16" fillId="56" borderId="25" applyNumberFormat="0" applyAlignment="0" applyProtection="0"/>
    <xf numFmtId="0" fontId="16" fillId="0" borderId="26" applyNumberFormat="0" applyFill="0" applyAlignment="0" applyProtection="0"/>
    <xf numFmtId="0" fontId="16" fillId="0" borderId="0" applyNumberFormat="0" applyFill="0" applyBorder="0" applyAlignment="0" applyProtection="0"/>
    <xf numFmtId="0" fontId="16" fillId="57" borderId="0" applyNumberFormat="0" applyBorder="0" applyAlignment="0" applyProtection="0"/>
    <xf numFmtId="0" fontId="16" fillId="58" borderId="0" applyNumberFormat="0" applyBorder="0" applyAlignment="0" applyProtection="0"/>
    <xf numFmtId="0" fontId="16" fillId="5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60" borderId="0" applyNumberFormat="0" applyBorder="0" applyAlignment="0" applyProtection="0"/>
    <xf numFmtId="0" fontId="16" fillId="46" borderId="24" applyNumberFormat="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88" fontId="16" fillId="0" borderId="0" applyFont="0" applyFill="0" applyBorder="0" applyAlignment="0" applyProtection="0"/>
    <xf numFmtId="0" fontId="16" fillId="42" borderId="0" applyNumberFormat="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68" fontId="16" fillId="0" borderId="0" applyFill="0" applyBorder="0" applyAlignment="0" applyProtection="0"/>
    <xf numFmtId="168" fontId="16" fillId="0" borderId="0" applyFill="0" applyBorder="0" applyAlignment="0" applyProtection="0"/>
    <xf numFmtId="168" fontId="16" fillId="0" borderId="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6" fillId="0" borderId="0" applyFont="0" applyFill="0" applyBorder="0" applyAlignment="0" applyProtection="0"/>
    <xf numFmtId="43" fontId="21" fillId="0" borderId="0" applyFont="0" applyFill="0" applyBorder="0" applyAlignment="0" applyProtection="0"/>
    <xf numFmtId="168"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7" fontId="16" fillId="0" borderId="0" applyFont="0" applyFill="0" applyBorder="0" applyAlignment="0" applyProtection="0"/>
    <xf numFmtId="18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7" fillId="61" borderId="0" applyNumberFormat="0" applyBorder="0" applyAlignment="0" applyProtection="0"/>
    <xf numFmtId="0" fontId="97" fillId="61" borderId="0" applyNumberFormat="0" applyBorder="0" applyAlignment="0" applyProtection="0"/>
    <xf numFmtId="43" fontId="1" fillId="0" borderId="0" applyFont="0" applyFill="0" applyBorder="0" applyAlignment="0" applyProtection="0"/>
    <xf numFmtId="0" fontId="16" fillId="0" borderId="0"/>
    <xf numFmtId="0" fontId="16" fillId="0" borderId="0"/>
    <xf numFmtId="0" fontId="67" fillId="0" borderId="0"/>
    <xf numFmtId="0" fontId="16" fillId="0" borderId="0"/>
    <xf numFmtId="0" fontId="16" fillId="0" borderId="0"/>
    <xf numFmtId="0" fontId="16" fillId="62" borderId="27" applyNumberFormat="0" applyFont="0" applyAlignment="0" applyProtection="0"/>
    <xf numFmtId="0" fontId="81" fillId="63" borderId="28" applyNumberFormat="0" applyAlignment="0" applyProtection="0"/>
    <xf numFmtId="190"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0" fontId="96" fillId="0" borderId="0" applyFill="0" applyBorder="0" applyProtection="0">
      <alignment horizontal="center" vertical="top"/>
    </xf>
    <xf numFmtId="0" fontId="92" fillId="0" borderId="0" applyNumberFormat="0" applyFill="0" applyBorder="0" applyAlignment="0" applyProtection="0"/>
    <xf numFmtId="0" fontId="87" fillId="0" borderId="39" applyNumberFormat="0" applyFill="0" applyAlignment="0" applyProtection="0"/>
    <xf numFmtId="0" fontId="87" fillId="0" borderId="39" applyNumberFormat="0" applyFill="0" applyAlignment="0" applyProtection="0"/>
    <xf numFmtId="0" fontId="82"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0" fontId="67" fillId="0" borderId="0"/>
    <xf numFmtId="0" fontId="81" fillId="63" borderId="28"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87" fillId="0" borderId="39" applyNumberFormat="0" applyFill="0" applyAlignment="0" applyProtection="0"/>
    <xf numFmtId="0" fontId="87" fillId="0" borderId="39" applyNumberFormat="0" applyFill="0" applyAlignment="0" applyProtection="0"/>
    <xf numFmtId="0" fontId="82" fillId="0" borderId="0" applyNumberForma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6" fillId="0" borderId="0" applyNumberForma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43" fontId="2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23"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82" fillId="0" borderId="33" applyNumberFormat="0" applyFill="0" applyAlignment="0" applyProtection="0"/>
    <xf numFmtId="43" fontId="2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4" fontId="16" fillId="0" borderId="0" applyFont="0" applyFill="0" applyBorder="0" applyAlignment="0" applyProtection="0"/>
    <xf numFmtId="168" fontId="16" fillId="0" borderId="0" applyFont="0" applyFill="0" applyBorder="0" applyAlignment="0" applyProtection="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3" borderId="0" applyNumberFormat="0" applyBorder="0" applyAlignment="0" applyProtection="0"/>
    <xf numFmtId="0" fontId="1" fillId="26"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3" borderId="0" applyNumberFormat="0" applyBorder="0" applyAlignment="0" applyProtection="0"/>
    <xf numFmtId="0" fontId="1" fillId="26"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185" fontId="16" fillId="0" borderId="0" applyFont="0" applyFill="0" applyBorder="0" applyAlignment="0" applyProtection="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185" fontId="16" fillId="0" borderId="0" applyFont="0" applyFill="0" applyBorder="0" applyAlignment="0" applyProtection="0"/>
    <xf numFmtId="9"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185" fontId="16" fillId="0" borderId="0" applyFont="0" applyFill="0" applyBorder="0" applyAlignment="0" applyProtection="0"/>
    <xf numFmtId="9"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22" fillId="0" borderId="0" applyFont="0" applyFill="0" applyBorder="0" applyAlignment="0" applyProtection="0"/>
    <xf numFmtId="0" fontId="1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16"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68" fillId="0" borderId="0"/>
    <xf numFmtId="164" fontId="68" fillId="0" borderId="0" applyFont="0" applyFill="0" applyBorder="0" applyAlignment="0" applyProtection="0"/>
    <xf numFmtId="0" fontId="1" fillId="0" borderId="0"/>
    <xf numFmtId="165"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16" fillId="0" borderId="0" applyNumberForma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16" fillId="0" borderId="0"/>
    <xf numFmtId="191" fontId="16" fillId="0" borderId="0"/>
    <xf numFmtId="0" fontId="16" fillId="0" borderId="0"/>
    <xf numFmtId="0" fontId="1" fillId="0" borderId="0"/>
    <xf numFmtId="0" fontId="110" fillId="0" borderId="0"/>
  </cellStyleXfs>
  <cellXfs count="758">
    <xf numFmtId="0" fontId="0" fillId="0" borderId="0" xfId="0"/>
    <xf numFmtId="0" fontId="41" fillId="0" borderId="0" xfId="0" applyFont="1" applyAlignment="1">
      <alignment horizontal="center" vertical="center"/>
    </xf>
    <xf numFmtId="0" fontId="45" fillId="0" borderId="0" xfId="0" applyFont="1" applyAlignment="1">
      <alignment horizontal="justify" vertical="center" wrapText="1"/>
    </xf>
    <xf numFmtId="0" fontId="45" fillId="0" borderId="0" xfId="0" applyFont="1" applyAlignment="1">
      <alignment horizontal="left" vertical="center" wrapText="1"/>
    </xf>
    <xf numFmtId="0" fontId="45" fillId="0" borderId="13" xfId="0" applyFont="1" applyBorder="1" applyAlignment="1">
      <alignment horizontal="left" vertical="center" wrapText="1"/>
    </xf>
    <xf numFmtId="0" fontId="46" fillId="29" borderId="6" xfId="0" applyFont="1" applyFill="1" applyBorder="1" applyAlignment="1">
      <alignment horizontal="center" vertical="center" wrapText="1"/>
    </xf>
    <xf numFmtId="0" fontId="40" fillId="0" borderId="0" xfId="0" applyFont="1" applyAlignment="1">
      <alignment horizontal="left"/>
    </xf>
    <xf numFmtId="0" fontId="41" fillId="0" borderId="0" xfId="0" applyFont="1" applyAlignment="1">
      <alignment horizontal="left" vertical="center"/>
    </xf>
    <xf numFmtId="0" fontId="41" fillId="0" borderId="44" xfId="38" applyFont="1" applyBorder="1" applyAlignment="1">
      <alignment horizontal="center" vertical="center"/>
    </xf>
    <xf numFmtId="0" fontId="25" fillId="0" borderId="0" xfId="0" applyFont="1"/>
    <xf numFmtId="172" fontId="27" fillId="0" borderId="0" xfId="131" applyNumberFormat="1" applyFont="1" applyFill="1" applyBorder="1" applyAlignment="1">
      <alignment vertical="top"/>
    </xf>
    <xf numFmtId="0" fontId="27" fillId="0" borderId="0" xfId="0" applyFont="1" applyAlignment="1">
      <alignment vertical="top"/>
    </xf>
    <xf numFmtId="0" fontId="29" fillId="0" borderId="0" xfId="0" applyFont="1"/>
    <xf numFmtId="172" fontId="29" fillId="0" borderId="0" xfId="131" applyNumberFormat="1" applyFont="1" applyFill="1" applyBorder="1" applyAlignment="1">
      <alignment horizontal="center" vertical="top"/>
    </xf>
    <xf numFmtId="0" fontId="27" fillId="0" borderId="0" xfId="0" applyFont="1" applyAlignment="1">
      <alignment horizontal="right" vertical="top"/>
    </xf>
    <xf numFmtId="0" fontId="29" fillId="0" borderId="0" xfId="50" applyFont="1" applyFill="1" applyBorder="1" applyAlignment="1">
      <alignment horizontal="left" vertical="top" indent="1"/>
    </xf>
    <xf numFmtId="172" fontId="29" fillId="0" borderId="0" xfId="43" applyNumberFormat="1" applyFont="1" applyFill="1" applyBorder="1" applyAlignment="1">
      <alignment vertical="top"/>
    </xf>
    <xf numFmtId="0" fontId="29" fillId="0" borderId="0" xfId="0" applyFont="1" applyAlignment="1">
      <alignment horizontal="left" vertical="top" indent="1"/>
    </xf>
    <xf numFmtId="172" fontId="29" fillId="0" borderId="0" xfId="131" applyNumberFormat="1" applyFont="1" applyFill="1" applyBorder="1" applyAlignment="1">
      <alignment vertical="top"/>
    </xf>
    <xf numFmtId="0" fontId="30" fillId="0" borderId="0" xfId="0" applyFont="1" applyAlignment="1">
      <alignment horizontal="left" vertical="top" indent="1"/>
    </xf>
    <xf numFmtId="0" fontId="27" fillId="0" borderId="0" xfId="0" applyFont="1" applyAlignment="1">
      <alignment horizontal="left" vertical="top" indent="1"/>
    </xf>
    <xf numFmtId="41" fontId="29" fillId="0" borderId="0" xfId="43" applyFont="1" applyFill="1" applyBorder="1" applyAlignment="1">
      <alignment vertical="top"/>
    </xf>
    <xf numFmtId="0" fontId="27" fillId="0" borderId="0" xfId="50" applyFont="1" applyFill="1" applyBorder="1" applyAlignment="1">
      <alignment horizontal="left" vertical="top" indent="1"/>
    </xf>
    <xf numFmtId="41" fontId="27" fillId="0" borderId="0" xfId="43" applyFont="1" applyFill="1" applyBorder="1" applyAlignment="1">
      <alignment vertical="top"/>
    </xf>
    <xf numFmtId="0" fontId="30" fillId="0" borderId="0" xfId="0" applyFont="1" applyAlignment="1">
      <alignment horizontal="right" vertical="top"/>
    </xf>
    <xf numFmtId="0" fontId="27" fillId="0" borderId="0" xfId="0" applyFont="1" applyAlignment="1">
      <alignment horizontal="justify" vertical="top"/>
    </xf>
    <xf numFmtId="0" fontId="27" fillId="0" borderId="0" xfId="50" applyFont="1" applyFill="1" applyBorder="1" applyAlignment="1">
      <alignment horizontal="right" vertical="top"/>
    </xf>
    <xf numFmtId="0" fontId="27" fillId="0" borderId="0" xfId="0" applyFont="1"/>
    <xf numFmtId="172" fontId="29" fillId="0" borderId="0" xfId="0" applyNumberFormat="1" applyFont="1" applyAlignment="1">
      <alignment vertical="top"/>
    </xf>
    <xf numFmtId="0" fontId="29" fillId="0" borderId="0" xfId="0" applyFont="1" applyAlignment="1">
      <alignment vertical="top"/>
    </xf>
    <xf numFmtId="0" fontId="29" fillId="0" borderId="0" xfId="0" applyFont="1" applyAlignment="1">
      <alignment horizontal="right" vertical="top"/>
    </xf>
    <xf numFmtId="0" fontId="34" fillId="31" borderId="6" xfId="0" applyFont="1" applyFill="1" applyBorder="1" applyAlignment="1">
      <alignment horizontal="center" vertical="center" wrapText="1"/>
    </xf>
    <xf numFmtId="169" fontId="34" fillId="31" borderId="6" xfId="1" applyNumberFormat="1" applyFont="1" applyFill="1" applyBorder="1" applyAlignment="1">
      <alignment horizontal="center" vertical="center" wrapText="1"/>
    </xf>
    <xf numFmtId="0" fontId="11" fillId="0" borderId="0" xfId="0" applyFont="1"/>
    <xf numFmtId="14" fontId="34" fillId="31" borderId="6" xfId="0" applyNumberFormat="1" applyFont="1" applyFill="1" applyBorder="1" applyAlignment="1">
      <alignment horizontal="center" vertical="center" wrapText="1"/>
    </xf>
    <xf numFmtId="14" fontId="34" fillId="31" borderId="6" xfId="1" applyNumberFormat="1" applyFont="1" applyFill="1" applyBorder="1" applyAlignment="1">
      <alignment horizontal="center" vertical="center" wrapText="1"/>
    </xf>
    <xf numFmtId="0" fontId="35" fillId="32" borderId="6" xfId="0" applyFont="1" applyFill="1" applyBorder="1" applyAlignment="1">
      <alignment horizontal="center" vertical="center" wrapText="1"/>
    </xf>
    <xf numFmtId="0" fontId="35" fillId="33" borderId="6" xfId="0" applyFont="1" applyFill="1" applyBorder="1" applyAlignment="1">
      <alignment horizontal="center" vertical="center" wrapText="1"/>
    </xf>
    <xf numFmtId="0" fontId="35" fillId="34" borderId="6" xfId="0" applyFont="1" applyFill="1" applyBorder="1" applyAlignment="1">
      <alignment horizontal="center" vertical="center" wrapText="1"/>
    </xf>
    <xf numFmtId="0" fontId="36" fillId="0" borderId="0" xfId="0" applyFont="1"/>
    <xf numFmtId="169" fontId="35" fillId="0" borderId="6" xfId="1" applyNumberFormat="1" applyFont="1" applyBorder="1"/>
    <xf numFmtId="169" fontId="35" fillId="0" borderId="6" xfId="1" applyNumberFormat="1" applyFont="1" applyBorder="1" applyAlignment="1">
      <alignment horizontal="center" vertical="center" wrapText="1"/>
    </xf>
    <xf numFmtId="169" fontId="35" fillId="0" borderId="6" xfId="1" applyNumberFormat="1" applyFont="1" applyFill="1" applyBorder="1" applyAlignment="1">
      <alignment horizontal="center" vertical="center"/>
    </xf>
    <xf numFmtId="169" fontId="35" fillId="0" borderId="6" xfId="1" applyNumberFormat="1" applyFont="1" applyBorder="1" applyAlignment="1">
      <alignment horizontal="center" vertical="center"/>
    </xf>
    <xf numFmtId="0" fontId="35" fillId="0" borderId="0" xfId="0" applyFont="1"/>
    <xf numFmtId="0" fontId="36" fillId="0" borderId="6" xfId="0" applyFont="1" applyBorder="1" applyAlignment="1">
      <alignment horizontal="left" vertical="center"/>
    </xf>
    <xf numFmtId="0" fontId="37" fillId="0" borderId="0" xfId="0" applyFont="1"/>
    <xf numFmtId="169" fontId="38" fillId="37" borderId="9" xfId="1" applyNumberFormat="1" applyFont="1" applyFill="1" applyBorder="1"/>
    <xf numFmtId="169" fontId="38" fillId="37" borderId="6" xfId="1" applyNumberFormat="1" applyFont="1" applyFill="1" applyBorder="1"/>
    <xf numFmtId="169" fontId="38" fillId="37" borderId="6" xfId="1" applyNumberFormat="1" applyFont="1" applyFill="1" applyBorder="1" applyAlignment="1"/>
    <xf numFmtId="0" fontId="38" fillId="0" borderId="0" xfId="0" applyFont="1"/>
    <xf numFmtId="169" fontId="34" fillId="31" borderId="18" xfId="1" applyNumberFormat="1" applyFont="1" applyFill="1" applyBorder="1"/>
    <xf numFmtId="169" fontId="0" fillId="0" borderId="0" xfId="1" applyNumberFormat="1" applyFont="1"/>
    <xf numFmtId="169" fontId="36" fillId="0" borderId="6" xfId="1" applyNumberFormat="1" applyFont="1" applyBorder="1"/>
    <xf numFmtId="0" fontId="0" fillId="0" borderId="17" xfId="0" applyBorder="1"/>
    <xf numFmtId="3" fontId="0" fillId="0" borderId="17" xfId="0" applyNumberFormat="1" applyBorder="1"/>
    <xf numFmtId="169" fontId="0" fillId="0" borderId="17" xfId="1" applyNumberFormat="1" applyFont="1" applyBorder="1"/>
    <xf numFmtId="3" fontId="36" fillId="0" borderId="17" xfId="0" applyNumberFormat="1" applyFont="1" applyBorder="1"/>
    <xf numFmtId="169" fontId="36" fillId="0" borderId="17" xfId="1" applyNumberFormat="1" applyFont="1" applyBorder="1"/>
    <xf numFmtId="0" fontId="38" fillId="37" borderId="9" xfId="0" applyFont="1" applyFill="1" applyBorder="1"/>
    <xf numFmtId="0" fontId="34" fillId="31" borderId="18" xfId="0" applyFont="1" applyFill="1" applyBorder="1"/>
    <xf numFmtId="0" fontId="40" fillId="0" borderId="0" xfId="0" applyFont="1"/>
    <xf numFmtId="0" fontId="41" fillId="0" borderId="0" xfId="0" applyFont="1" applyAlignment="1">
      <alignment horizontal="centerContinuous" vertical="center"/>
    </xf>
    <xf numFmtId="0" fontId="40" fillId="0" borderId="0" xfId="38" applyFont="1"/>
    <xf numFmtId="0" fontId="41" fillId="0" borderId="0" xfId="0" applyFont="1" applyAlignment="1">
      <alignment horizontal="justify" vertical="center"/>
    </xf>
    <xf numFmtId="0" fontId="41" fillId="0" borderId="0" xfId="0" applyFont="1" applyAlignment="1">
      <alignment vertical="center"/>
    </xf>
    <xf numFmtId="0" fontId="40" fillId="0" borderId="0" xfId="0" applyFont="1" applyAlignment="1">
      <alignment vertical="center"/>
    </xf>
    <xf numFmtId="0" fontId="44" fillId="0" borderId="0" xfId="50" applyFont="1" applyFill="1" applyAlignment="1">
      <alignment vertical="center"/>
    </xf>
    <xf numFmtId="0" fontId="45" fillId="0" borderId="0" xfId="0" applyFont="1" applyAlignment="1">
      <alignment vertical="center"/>
    </xf>
    <xf numFmtId="0" fontId="41" fillId="0" borderId="0" xfId="38" applyFont="1"/>
    <xf numFmtId="0" fontId="48" fillId="0" borderId="6" xfId="0" applyFont="1" applyBorder="1" applyAlignment="1">
      <alignment horizontal="center" vertical="center"/>
    </xf>
    <xf numFmtId="0" fontId="48" fillId="0" borderId="6" xfId="0" applyFont="1" applyBorder="1" applyAlignment="1">
      <alignment horizontal="centerContinuous" vertical="center"/>
    </xf>
    <xf numFmtId="0" fontId="45" fillId="0" borderId="0" xfId="0" applyFont="1" applyAlignment="1">
      <alignment horizontal="left" vertical="center"/>
    </xf>
    <xf numFmtId="0" fontId="48" fillId="0" borderId="0" xfId="0" applyFont="1" applyAlignment="1">
      <alignment vertical="center"/>
    </xf>
    <xf numFmtId="6" fontId="48" fillId="0" borderId="0" xfId="0" applyNumberFormat="1" applyFont="1" applyAlignment="1">
      <alignment vertical="center"/>
    </xf>
    <xf numFmtId="0" fontId="48" fillId="0" borderId="6" xfId="0" applyFont="1" applyBorder="1" applyAlignment="1">
      <alignment vertical="center"/>
    </xf>
    <xf numFmtId="3" fontId="48" fillId="0" borderId="6" xfId="0" applyNumberFormat="1" applyFont="1" applyBorder="1" applyAlignment="1">
      <alignment horizontal="center" vertical="center"/>
    </xf>
    <xf numFmtId="3" fontId="48" fillId="0" borderId="6" xfId="0" applyNumberFormat="1" applyFont="1" applyBorder="1" applyAlignment="1">
      <alignment horizontal="right" vertical="center"/>
    </xf>
    <xf numFmtId="10" fontId="48" fillId="0" borderId="6" xfId="0" applyNumberFormat="1" applyFont="1" applyBorder="1" applyAlignment="1">
      <alignment horizontal="right" vertical="center"/>
    </xf>
    <xf numFmtId="3" fontId="40" fillId="0" borderId="0" xfId="38" applyNumberFormat="1" applyFont="1"/>
    <xf numFmtId="0" fontId="50" fillId="0" borderId="0" xfId="0" applyFont="1" applyAlignment="1">
      <alignment horizontal="left" vertical="center"/>
    </xf>
    <xf numFmtId="0" fontId="47" fillId="0" borderId="0" xfId="0" applyFont="1" applyAlignment="1">
      <alignment vertical="center"/>
    </xf>
    <xf numFmtId="0" fontId="46" fillId="29" borderId="6" xfId="0" applyFont="1" applyFill="1" applyBorder="1" applyAlignment="1">
      <alignment horizontal="centerContinuous" vertical="center"/>
    </xf>
    <xf numFmtId="0" fontId="48" fillId="0" borderId="6" xfId="0" applyFont="1" applyBorder="1" applyAlignment="1">
      <alignment horizontal="center" vertical="center" wrapText="1"/>
    </xf>
    <xf numFmtId="0" fontId="48" fillId="0" borderId="0" xfId="0" applyFont="1" applyAlignment="1">
      <alignment horizontal="centerContinuous" vertical="center"/>
    </xf>
    <xf numFmtId="0" fontId="48" fillId="0" borderId="0" xfId="0" applyFont="1" applyAlignment="1">
      <alignment horizontal="center" vertical="center" wrapText="1"/>
    </xf>
    <xf numFmtId="0" fontId="50" fillId="0" borderId="0" xfId="0" applyFont="1" applyAlignment="1">
      <alignment vertical="center"/>
    </xf>
    <xf numFmtId="0" fontId="51" fillId="0" borderId="0" xfId="0" applyFont="1" applyAlignment="1">
      <alignment wrapText="1"/>
    </xf>
    <xf numFmtId="170" fontId="40" fillId="0" borderId="0" xfId="36" applyFont="1" applyAlignment="1">
      <alignment horizontal="centerContinuous"/>
    </xf>
    <xf numFmtId="170" fontId="41" fillId="0" borderId="0" xfId="36" applyFont="1" applyAlignment="1">
      <alignment horizontal="centerContinuous"/>
    </xf>
    <xf numFmtId="0" fontId="53" fillId="0" borderId="0" xfId="50" applyFont="1" applyFill="1" applyAlignment="1">
      <alignment horizontal="centerContinuous"/>
    </xf>
    <xf numFmtId="0" fontId="51" fillId="0" borderId="0" xfId="0" applyFont="1" applyAlignment="1">
      <alignment vertical="center" wrapText="1"/>
    </xf>
    <xf numFmtId="0" fontId="54" fillId="30" borderId="21" xfId="0" applyFont="1" applyFill="1" applyBorder="1" applyAlignment="1">
      <alignment horizontal="center" vertical="center"/>
    </xf>
    <xf numFmtId="0" fontId="46" fillId="30" borderId="21" xfId="0" applyFont="1" applyFill="1" applyBorder="1" applyAlignment="1">
      <alignment horizontal="left" vertical="center"/>
    </xf>
    <xf numFmtId="0" fontId="41" fillId="0" borderId="13" xfId="0" applyFont="1" applyBorder="1" applyAlignment="1">
      <alignment horizontal="left" indent="1"/>
    </xf>
    <xf numFmtId="0" fontId="40" fillId="0" borderId="14" xfId="0" applyFont="1" applyBorder="1" applyAlignment="1">
      <alignment horizontal="left"/>
    </xf>
    <xf numFmtId="41" fontId="40" fillId="0" borderId="10" xfId="43" applyFont="1" applyFill="1" applyBorder="1"/>
    <xf numFmtId="0" fontId="41" fillId="0" borderId="13" xfId="0" applyFont="1" applyBorder="1" applyAlignment="1">
      <alignment horizontal="left" vertical="center" indent="1"/>
    </xf>
    <xf numFmtId="0" fontId="41" fillId="0" borderId="14" xfId="0" applyFont="1" applyBorder="1" applyAlignment="1">
      <alignment horizontal="left" vertical="center" indent="1"/>
    </xf>
    <xf numFmtId="169" fontId="40" fillId="0" borderId="10" xfId="0" applyNumberFormat="1" applyFont="1" applyBorder="1"/>
    <xf numFmtId="0" fontId="40" fillId="0" borderId="10" xfId="0" applyFont="1" applyBorder="1"/>
    <xf numFmtId="0" fontId="40" fillId="0" borderId="14" xfId="0" quotePrefix="1" applyFont="1" applyBorder="1" applyAlignment="1">
      <alignment horizontal="left"/>
    </xf>
    <xf numFmtId="0" fontId="41" fillId="0" borderId="14" xfId="0" applyFont="1" applyBorder="1" applyAlignment="1">
      <alignment vertical="center"/>
    </xf>
    <xf numFmtId="0" fontId="40" fillId="0" borderId="13" xfId="0" applyFont="1" applyBorder="1" applyAlignment="1">
      <alignment horizontal="left" indent="1"/>
    </xf>
    <xf numFmtId="0" fontId="40" fillId="0" borderId="13" xfId="0" applyFont="1" applyBorder="1" applyAlignment="1">
      <alignment horizontal="left" vertical="center" indent="1"/>
    </xf>
    <xf numFmtId="0" fontId="40" fillId="0" borderId="14" xfId="0" quotePrefix="1" applyFont="1" applyBorder="1"/>
    <xf numFmtId="169" fontId="51" fillId="0" borderId="0" xfId="0" applyNumberFormat="1" applyFont="1" applyAlignment="1">
      <alignment wrapText="1"/>
    </xf>
    <xf numFmtId="169" fontId="40" fillId="0" borderId="0" xfId="0" applyNumberFormat="1" applyFont="1"/>
    <xf numFmtId="0" fontId="40" fillId="0" borderId="14" xfId="0" applyFont="1" applyBorder="1"/>
    <xf numFmtId="0" fontId="51" fillId="0" borderId="0" xfId="0" applyFont="1" applyAlignment="1">
      <alignment horizontal="justify" wrapText="1"/>
    </xf>
    <xf numFmtId="0" fontId="40" fillId="0" borderId="13" xfId="0" applyFont="1" applyBorder="1"/>
    <xf numFmtId="0" fontId="40" fillId="0" borderId="14" xfId="0" applyFont="1" applyBorder="1" applyAlignment="1">
      <alignment vertical="center"/>
    </xf>
    <xf numFmtId="0" fontId="41" fillId="0" borderId="14" xfId="0" applyFont="1" applyBorder="1"/>
    <xf numFmtId="0" fontId="40" fillId="0" borderId="13" xfId="0" applyFont="1" applyBorder="1" applyAlignment="1">
      <alignment horizontal="left" wrapText="1" indent="1"/>
    </xf>
    <xf numFmtId="0" fontId="40" fillId="0" borderId="14" xfId="0" applyFont="1" applyBorder="1" applyAlignment="1">
      <alignment wrapText="1"/>
    </xf>
    <xf numFmtId="0" fontId="41" fillId="0" borderId="13" xfId="0" applyFont="1" applyBorder="1" applyAlignment="1">
      <alignment horizontal="left" vertical="center" wrapText="1" indent="1"/>
    </xf>
    <xf numFmtId="0" fontId="40" fillId="0" borderId="14" xfId="0" applyFont="1" applyBorder="1" applyAlignment="1">
      <alignment vertical="center" wrapText="1"/>
    </xf>
    <xf numFmtId="0" fontId="52" fillId="0" borderId="14" xfId="0" applyFont="1" applyBorder="1" applyAlignment="1">
      <alignment vertical="center"/>
    </xf>
    <xf numFmtId="0" fontId="41" fillId="0" borderId="13" xfId="0" applyFont="1" applyBorder="1"/>
    <xf numFmtId="0" fontId="52" fillId="0" borderId="14" xfId="0" applyFont="1" applyBorder="1"/>
    <xf numFmtId="0" fontId="51" fillId="0" borderId="14" xfId="0" applyFont="1" applyBorder="1" applyAlignment="1">
      <alignment horizontal="left" indent="1"/>
    </xf>
    <xf numFmtId="41" fontId="51" fillId="0" borderId="0" xfId="43" applyFont="1" applyFill="1" applyAlignment="1">
      <alignment wrapText="1"/>
    </xf>
    <xf numFmtId="0" fontId="41" fillId="0" borderId="15" xfId="0" applyFont="1" applyBorder="1" applyAlignment="1">
      <alignment horizontal="left" indent="1"/>
    </xf>
    <xf numFmtId="0" fontId="51" fillId="0" borderId="20" xfId="0" applyFont="1" applyBorder="1" applyAlignment="1">
      <alignment horizontal="left" indent="1"/>
    </xf>
    <xf numFmtId="0" fontId="40" fillId="0" borderId="15" xfId="0" applyFont="1" applyBorder="1"/>
    <xf numFmtId="0" fontId="51" fillId="0" borderId="20" xfId="0" applyFont="1" applyBorder="1"/>
    <xf numFmtId="173" fontId="40" fillId="0" borderId="11" xfId="0" applyNumberFormat="1" applyFont="1" applyBorder="1"/>
    <xf numFmtId="0" fontId="40" fillId="0" borderId="11" xfId="0" applyFont="1" applyBorder="1"/>
    <xf numFmtId="3" fontId="40" fillId="0" borderId="0" xfId="0" applyNumberFormat="1" applyFont="1"/>
    <xf numFmtId="173" fontId="51" fillId="0" borderId="0" xfId="0" applyNumberFormat="1" applyFont="1" applyAlignment="1">
      <alignment wrapText="1"/>
    </xf>
    <xf numFmtId="0" fontId="40" fillId="0" borderId="0" xfId="0" applyFont="1" applyAlignment="1">
      <alignment horizontal="center"/>
    </xf>
    <xf numFmtId="0" fontId="40" fillId="0" borderId="0" xfId="0" applyFont="1" applyAlignment="1">
      <alignment wrapText="1"/>
    </xf>
    <xf numFmtId="43" fontId="40" fillId="0" borderId="0" xfId="0" applyNumberFormat="1" applyFont="1"/>
    <xf numFmtId="0" fontId="41" fillId="0" borderId="0" xfId="41" quotePrefix="1" applyFont="1"/>
    <xf numFmtId="0" fontId="40" fillId="0" borderId="0" xfId="41" quotePrefix="1" applyFont="1"/>
    <xf numFmtId="0" fontId="41" fillId="0" borderId="0" xfId="41" applyFont="1" applyAlignment="1">
      <alignment horizontal="center"/>
    </xf>
    <xf numFmtId="0" fontId="45" fillId="0" borderId="0" xfId="0" applyFont="1"/>
    <xf numFmtId="0" fontId="41" fillId="0" borderId="0" xfId="41" quotePrefix="1" applyFont="1" applyAlignment="1">
      <alignment horizontal="center"/>
    </xf>
    <xf numFmtId="0" fontId="50" fillId="0" borderId="0" xfId="0" applyFont="1"/>
    <xf numFmtId="0" fontId="41" fillId="0" borderId="0" xfId="0" applyFont="1" applyAlignment="1">
      <alignment horizontal="center"/>
    </xf>
    <xf numFmtId="0" fontId="50" fillId="0" borderId="0" xfId="0" applyFont="1" applyAlignment="1">
      <alignment horizontal="center"/>
    </xf>
    <xf numFmtId="0" fontId="40" fillId="0" borderId="0" xfId="41" applyFont="1" applyAlignment="1">
      <alignment horizontal="center"/>
    </xf>
    <xf numFmtId="0" fontId="40" fillId="0" borderId="0" xfId="41" quotePrefix="1" applyFont="1" applyAlignment="1">
      <alignment horizontal="center"/>
    </xf>
    <xf numFmtId="0" fontId="41" fillId="0" borderId="0" xfId="0" applyFont="1" applyAlignment="1">
      <alignment horizontal="right"/>
    </xf>
    <xf numFmtId="1" fontId="55" fillId="0" borderId="0" xfId="0" applyNumberFormat="1" applyFont="1" applyAlignment="1" applyProtection="1">
      <alignment horizontal="right" vertical="top"/>
      <protection locked="0"/>
    </xf>
    <xf numFmtId="0" fontId="56" fillId="0" borderId="22" xfId="0" applyFont="1" applyBorder="1" applyAlignment="1">
      <alignment horizontal="right" vertical="top"/>
    </xf>
    <xf numFmtId="0" fontId="56" fillId="0" borderId="22" xfId="0" applyFont="1" applyBorder="1" applyAlignment="1">
      <alignment horizontal="left" vertical="top" indent="1"/>
    </xf>
    <xf numFmtId="172" fontId="56" fillId="0" borderId="22" xfId="131" applyNumberFormat="1" applyFont="1" applyFill="1" applyBorder="1" applyAlignment="1">
      <alignment vertical="top"/>
    </xf>
    <xf numFmtId="0" fontId="28" fillId="0" borderId="0" xfId="0" applyFont="1" applyAlignment="1">
      <alignment vertical="top"/>
    </xf>
    <xf numFmtId="0" fontId="28" fillId="0" borderId="12" xfId="0" applyFont="1" applyBorder="1" applyAlignment="1">
      <alignment vertical="top"/>
    </xf>
    <xf numFmtId="0" fontId="0" fillId="0" borderId="12" xfId="0" applyBorder="1"/>
    <xf numFmtId="174" fontId="41" fillId="0" borderId="10" xfId="43" applyNumberFormat="1" applyFont="1" applyFill="1" applyBorder="1"/>
    <xf numFmtId="174" fontId="40" fillId="0" borderId="10" xfId="43" applyNumberFormat="1" applyFont="1" applyFill="1" applyBorder="1"/>
    <xf numFmtId="174" fontId="40" fillId="0" borderId="10" xfId="0" applyNumberFormat="1" applyFont="1" applyBorder="1"/>
    <xf numFmtId="174" fontId="41" fillId="0" borderId="10" xfId="43" applyNumberFormat="1" applyFont="1" applyFill="1" applyBorder="1" applyAlignment="1">
      <alignment vertical="center"/>
    </xf>
    <xf numFmtId="174" fontId="41" fillId="0" borderId="11" xfId="1" applyNumberFormat="1" applyFont="1" applyFill="1" applyBorder="1"/>
    <xf numFmtId="174" fontId="40" fillId="0" borderId="11" xfId="1" applyNumberFormat="1" applyFont="1" applyFill="1" applyBorder="1"/>
    <xf numFmtId="170" fontId="41" fillId="0" borderId="0" xfId="36" applyFont="1" applyAlignment="1">
      <alignment horizontal="center"/>
    </xf>
    <xf numFmtId="0" fontId="44" fillId="0" borderId="0" xfId="50" applyFont="1" applyFill="1" applyAlignment="1">
      <alignment horizontal="center"/>
    </xf>
    <xf numFmtId="0" fontId="54" fillId="0" borderId="0" xfId="0" applyFont="1" applyAlignment="1">
      <alignment vertical="center"/>
    </xf>
    <xf numFmtId="0" fontId="40" fillId="0" borderId="6" xfId="0" applyFont="1" applyBorder="1" applyAlignment="1">
      <alignment horizontal="left" wrapText="1" indent="1"/>
    </xf>
    <xf numFmtId="166" fontId="41" fillId="0" borderId="6" xfId="43" applyNumberFormat="1" applyFont="1" applyFill="1" applyBorder="1" applyAlignment="1">
      <alignment horizontal="right"/>
    </xf>
    <xf numFmtId="164" fontId="41" fillId="0" borderId="6" xfId="43" applyNumberFormat="1" applyFont="1" applyFill="1" applyBorder="1" applyAlignment="1">
      <alignment horizontal="right"/>
    </xf>
    <xf numFmtId="41" fontId="41" fillId="0" borderId="6" xfId="43" applyFont="1" applyFill="1" applyBorder="1" applyAlignment="1">
      <alignment horizontal="right"/>
    </xf>
    <xf numFmtId="41" fontId="40" fillId="0" borderId="0" xfId="0" applyNumberFormat="1" applyFont="1"/>
    <xf numFmtId="0" fontId="41" fillId="0" borderId="6" xfId="0" applyFont="1" applyBorder="1" applyAlignment="1">
      <alignment horizontal="left" wrapText="1" indent="1"/>
    </xf>
    <xf numFmtId="174" fontId="40" fillId="0" borderId="0" xfId="0" applyNumberFormat="1" applyFont="1"/>
    <xf numFmtId="49" fontId="40" fillId="0" borderId="6" xfId="0" applyNumberFormat="1" applyFont="1" applyBorder="1" applyAlignment="1">
      <alignment horizontal="left" wrapText="1" indent="1"/>
    </xf>
    <xf numFmtId="166" fontId="50" fillId="0" borderId="6" xfId="43" applyNumberFormat="1" applyFont="1" applyFill="1" applyBorder="1" applyAlignment="1">
      <alignment horizontal="right"/>
    </xf>
    <xf numFmtId="169" fontId="40" fillId="0" borderId="0" xfId="1" applyNumberFormat="1" applyFont="1" applyFill="1" applyAlignment="1"/>
    <xf numFmtId="41" fontId="40" fillId="0" borderId="0" xfId="43" applyFont="1" applyFill="1" applyAlignment="1"/>
    <xf numFmtId="166" fontId="40" fillId="0" borderId="0" xfId="0" applyNumberFormat="1" applyFont="1"/>
    <xf numFmtId="0" fontId="41" fillId="0" borderId="0" xfId="0" applyFont="1"/>
    <xf numFmtId="41" fontId="41" fillId="0" borderId="0" xfId="43" applyFont="1" applyFill="1" applyAlignment="1">
      <alignment horizontal="centerContinuous"/>
    </xf>
    <xf numFmtId="0" fontId="51" fillId="0" borderId="0" xfId="0" applyFont="1" applyAlignment="1">
      <alignment horizontal="centerContinuous"/>
    </xf>
    <xf numFmtId="170" fontId="41" fillId="0" borderId="0" xfId="36" applyFont="1" applyAlignment="1">
      <alignment horizontal="left"/>
    </xf>
    <xf numFmtId="0" fontId="57" fillId="0" borderId="0" xfId="0" applyFont="1" applyAlignment="1">
      <alignment horizontal="left" vertical="center" wrapText="1"/>
    </xf>
    <xf numFmtId="0" fontId="41" fillId="0" borderId="0" xfId="0" applyFont="1" applyAlignment="1">
      <alignment horizontal="left" vertical="center" wrapText="1"/>
    </xf>
    <xf numFmtId="41" fontId="41" fillId="0" borderId="0" xfId="43" applyFont="1" applyFill="1" applyAlignment="1">
      <alignment horizontal="left" vertical="center" wrapText="1"/>
    </xf>
    <xf numFmtId="177" fontId="41" fillId="0" borderId="0" xfId="43" applyNumberFormat="1" applyFont="1" applyFill="1" applyBorder="1" applyAlignment="1">
      <alignment horizontal="center" vertical="center" wrapText="1"/>
    </xf>
    <xf numFmtId="0" fontId="52" fillId="0" borderId="0" xfId="0" applyFont="1" applyAlignment="1">
      <alignment horizontal="left" vertical="center" wrapText="1"/>
    </xf>
    <xf numFmtId="0" fontId="51" fillId="0" borderId="0" xfId="0" applyFont="1"/>
    <xf numFmtId="166" fontId="41" fillId="0" borderId="10" xfId="43" applyNumberFormat="1" applyFont="1" applyFill="1" applyBorder="1"/>
    <xf numFmtId="3" fontId="51" fillId="0" borderId="0" xfId="0" applyNumberFormat="1" applyFont="1"/>
    <xf numFmtId="0" fontId="44" fillId="0" borderId="13" xfId="0" applyFont="1" applyBorder="1" applyAlignment="1">
      <alignment horizontal="left" indent="1"/>
    </xf>
    <xf numFmtId="0" fontId="44" fillId="0" borderId="0" xfId="0" applyFont="1"/>
    <xf numFmtId="49" fontId="40" fillId="0" borderId="13" xfId="0" applyNumberFormat="1" applyFont="1" applyBorder="1" applyAlignment="1">
      <alignment horizontal="left" indent="1"/>
    </xf>
    <xf numFmtId="49" fontId="40" fillId="0" borderId="0" xfId="0" applyNumberFormat="1" applyFont="1"/>
    <xf numFmtId="166" fontId="40" fillId="0" borderId="10" xfId="43" applyNumberFormat="1" applyFont="1" applyFill="1" applyBorder="1"/>
    <xf numFmtId="0" fontId="58" fillId="0" borderId="0" xfId="0" applyFont="1"/>
    <xf numFmtId="0" fontId="43" fillId="0" borderId="14" xfId="0" applyFont="1" applyBorder="1"/>
    <xf numFmtId="49" fontId="40" fillId="0" borderId="13" xfId="0" quotePrefix="1" applyNumberFormat="1" applyFont="1" applyBorder="1" applyAlignment="1">
      <alignment horizontal="left" indent="1"/>
    </xf>
    <xf numFmtId="49" fontId="40" fillId="0" borderId="0" xfId="0" quotePrefix="1" applyNumberFormat="1" applyFont="1"/>
    <xf numFmtId="0" fontId="51" fillId="0" borderId="0" xfId="0" quotePrefix="1" applyFont="1"/>
    <xf numFmtId="0" fontId="40" fillId="0" borderId="0" xfId="0" quotePrefix="1" applyFont="1"/>
    <xf numFmtId="0" fontId="40" fillId="0" borderId="13" xfId="0" quotePrefix="1" applyFont="1" applyBorder="1" applyAlignment="1">
      <alignment horizontal="left" indent="1"/>
    </xf>
    <xf numFmtId="0" fontId="52" fillId="0" borderId="0" xfId="0" applyFont="1"/>
    <xf numFmtId="166" fontId="41" fillId="0" borderId="18" xfId="43" applyNumberFormat="1" applyFont="1" applyFill="1" applyBorder="1"/>
    <xf numFmtId="166" fontId="51" fillId="0" borderId="0" xfId="37" applyFont="1" applyFill="1"/>
    <xf numFmtId="0" fontId="57" fillId="0" borderId="15" xfId="0" applyFont="1" applyBorder="1"/>
    <xf numFmtId="0" fontId="40" fillId="0" borderId="12" xfId="0" applyFont="1" applyBorder="1"/>
    <xf numFmtId="0" fontId="40" fillId="0" borderId="20" xfId="0" applyFont="1" applyBorder="1"/>
    <xf numFmtId="41" fontId="40" fillId="0" borderId="11" xfId="43" applyFont="1" applyFill="1" applyBorder="1"/>
    <xf numFmtId="41" fontId="40" fillId="0" borderId="0" xfId="43" applyFont="1" applyFill="1" applyBorder="1"/>
    <xf numFmtId="41" fontId="40" fillId="0" borderId="0" xfId="43" applyFont="1" applyFill="1"/>
    <xf numFmtId="0" fontId="45" fillId="0" borderId="0" xfId="0" applyFont="1" applyAlignment="1">
      <alignment wrapText="1"/>
    </xf>
    <xf numFmtId="0" fontId="31" fillId="38" borderId="0" xfId="0" applyFont="1" applyFill="1" applyAlignment="1">
      <alignment horizontal="center" vertical="center"/>
    </xf>
    <xf numFmtId="0" fontId="32" fillId="38" borderId="12" xfId="0" applyFont="1" applyFill="1" applyBorder="1" applyAlignment="1">
      <alignment horizontal="center" vertical="center"/>
    </xf>
    <xf numFmtId="41" fontId="45" fillId="0" borderId="0" xfId="43" applyFont="1" applyFill="1" applyAlignment="1">
      <alignment vertical="center"/>
    </xf>
    <xf numFmtId="0" fontId="45" fillId="0" borderId="0" xfId="0" applyFont="1" applyAlignment="1">
      <alignment vertical="center" wrapText="1"/>
    </xf>
    <xf numFmtId="0" fontId="47" fillId="0" borderId="0" xfId="0" applyFont="1" applyAlignment="1">
      <alignment horizontal="left" vertical="center"/>
    </xf>
    <xf numFmtId="0" fontId="50" fillId="0" borderId="0" xfId="0" applyFont="1" applyAlignment="1">
      <alignment vertical="center" wrapText="1"/>
    </xf>
    <xf numFmtId="0" fontId="45" fillId="0" borderId="0" xfId="0" applyFont="1" applyAlignment="1">
      <alignment horizontal="centerContinuous" wrapText="1"/>
    </xf>
    <xf numFmtId="0" fontId="45" fillId="0" borderId="0" xfId="0" applyFont="1" applyAlignment="1">
      <alignment horizontal="center" wrapText="1"/>
    </xf>
    <xf numFmtId="0" fontId="40" fillId="30" borderId="19" xfId="0" applyFont="1" applyFill="1" applyBorder="1"/>
    <xf numFmtId="0" fontId="40" fillId="30" borderId="17" xfId="0" applyFont="1" applyFill="1" applyBorder="1"/>
    <xf numFmtId="177" fontId="46" fillId="30" borderId="17" xfId="0" applyNumberFormat="1" applyFont="1" applyFill="1" applyBorder="1" applyAlignment="1">
      <alignment horizontal="center" vertical="center" wrapText="1"/>
    </xf>
    <xf numFmtId="169" fontId="50" fillId="0" borderId="0" xfId="1" applyNumberFormat="1" applyFont="1" applyFill="1" applyBorder="1" applyAlignment="1">
      <alignment wrapText="1"/>
    </xf>
    <xf numFmtId="169" fontId="50" fillId="0" borderId="10" xfId="1" applyNumberFormat="1" applyFont="1" applyFill="1" applyBorder="1" applyAlignment="1">
      <alignment wrapText="1"/>
    </xf>
    <xf numFmtId="169" fontId="45" fillId="0" borderId="10" xfId="1" applyNumberFormat="1" applyFont="1" applyFill="1" applyBorder="1"/>
    <xf numFmtId="0" fontId="45" fillId="0" borderId="13" xfId="0" applyFont="1" applyBorder="1" applyAlignment="1">
      <alignment vertical="center" wrapText="1"/>
    </xf>
    <xf numFmtId="166" fontId="45" fillId="0" borderId="0" xfId="1" applyNumberFormat="1" applyFont="1" applyFill="1" applyBorder="1" applyAlignment="1">
      <alignment vertical="center"/>
    </xf>
    <xf numFmtId="166" fontId="45" fillId="0" borderId="10" xfId="1" applyNumberFormat="1" applyFont="1" applyFill="1" applyBorder="1" applyAlignment="1">
      <alignment vertical="center"/>
    </xf>
    <xf numFmtId="166" fontId="50" fillId="0" borderId="0" xfId="1" applyNumberFormat="1" applyFont="1" applyFill="1" applyBorder="1" applyAlignment="1">
      <alignment vertical="center"/>
    </xf>
    <xf numFmtId="166" fontId="50" fillId="0" borderId="10" xfId="1" applyNumberFormat="1" applyFont="1" applyFill="1" applyBorder="1" applyAlignment="1">
      <alignment vertical="center"/>
    </xf>
    <xf numFmtId="0" fontId="50" fillId="0" borderId="13" xfId="0" applyFont="1" applyBorder="1" applyAlignment="1">
      <alignment vertical="center" wrapText="1"/>
    </xf>
    <xf numFmtId="166" fontId="50" fillId="0" borderId="0" xfId="1" applyNumberFormat="1" applyFont="1" applyFill="1" applyBorder="1" applyAlignment="1">
      <alignment vertical="center" wrapText="1"/>
    </xf>
    <xf numFmtId="166" fontId="50" fillId="0" borderId="10" xfId="1" applyNumberFormat="1" applyFont="1" applyFill="1" applyBorder="1" applyAlignment="1">
      <alignment vertical="center" wrapText="1"/>
    </xf>
    <xf numFmtId="0" fontId="50" fillId="0" borderId="13" xfId="0" applyFont="1" applyBorder="1" applyAlignment="1">
      <alignment vertical="center"/>
    </xf>
    <xf numFmtId="3" fontId="45" fillId="0" borderId="0" xfId="0" applyNumberFormat="1" applyFont="1" applyAlignment="1">
      <alignment vertical="center"/>
    </xf>
    <xf numFmtId="166" fontId="45" fillId="0" borderId="0" xfId="0" applyNumberFormat="1" applyFont="1" applyAlignment="1">
      <alignment vertical="center"/>
    </xf>
    <xf numFmtId="0" fontId="50" fillId="0" borderId="15" xfId="0" applyFont="1" applyBorder="1" applyAlignment="1">
      <alignment vertical="center" wrapText="1"/>
    </xf>
    <xf numFmtId="0" fontId="50" fillId="0" borderId="12" xfId="0" applyFont="1" applyBorder="1" applyAlignment="1">
      <alignment vertical="center" wrapText="1"/>
    </xf>
    <xf numFmtId="166" fontId="50" fillId="0" borderId="12" xfId="1" applyNumberFormat="1" applyFont="1" applyFill="1" applyBorder="1" applyAlignment="1">
      <alignment vertical="center"/>
    </xf>
    <xf numFmtId="166" fontId="50" fillId="0" borderId="11" xfId="1" applyNumberFormat="1" applyFont="1" applyFill="1" applyBorder="1" applyAlignment="1">
      <alignment vertical="center"/>
    </xf>
    <xf numFmtId="166" fontId="40" fillId="0" borderId="0" xfId="0" applyNumberFormat="1" applyFont="1" applyAlignment="1">
      <alignment vertical="center"/>
    </xf>
    <xf numFmtId="169" fontId="45" fillId="0" borderId="0" xfId="1" applyNumberFormat="1" applyFont="1" applyFill="1"/>
    <xf numFmtId="0" fontId="50" fillId="0" borderId="0" xfId="0" applyFont="1" applyAlignment="1">
      <alignment horizontal="left" vertical="center" indent="1"/>
    </xf>
    <xf numFmtId="0" fontId="50" fillId="0" borderId="0" xfId="0" applyFont="1" applyAlignment="1">
      <alignment vertical="top"/>
    </xf>
    <xf numFmtId="177" fontId="46" fillId="30" borderId="6" xfId="41" applyNumberFormat="1" applyFont="1" applyFill="1" applyBorder="1" applyAlignment="1">
      <alignment horizontal="center" vertical="center" wrapText="1"/>
    </xf>
    <xf numFmtId="176" fontId="50" fillId="0" borderId="6" xfId="43" applyNumberFormat="1" applyFont="1" applyFill="1" applyBorder="1" applyAlignment="1">
      <alignment vertical="center"/>
    </xf>
    <xf numFmtId="41" fontId="50" fillId="0" borderId="6" xfId="43" applyFont="1" applyFill="1" applyBorder="1" applyAlignment="1">
      <alignment horizontal="center" vertical="center"/>
    </xf>
    <xf numFmtId="0" fontId="50" fillId="0" borderId="0" xfId="0" applyFont="1" applyAlignment="1">
      <alignment horizontal="centerContinuous" vertical="center"/>
    </xf>
    <xf numFmtId="181" fontId="41" fillId="0" borderId="6" xfId="41" applyNumberFormat="1" applyFont="1" applyBorder="1" applyAlignment="1">
      <alignment horizontal="center" vertical="center" wrapText="1"/>
    </xf>
    <xf numFmtId="0" fontId="40" fillId="0" borderId="0" xfId="41" applyFont="1" applyAlignment="1">
      <alignment horizontal="centerContinuous" wrapText="1"/>
    </xf>
    <xf numFmtId="0" fontId="60" fillId="0" borderId="0" xfId="41" applyFont="1"/>
    <xf numFmtId="176" fontId="45" fillId="0" borderId="6" xfId="43" applyNumberFormat="1" applyFont="1" applyFill="1" applyBorder="1" applyAlignment="1">
      <alignment vertical="center"/>
    </xf>
    <xf numFmtId="3" fontId="40" fillId="0" borderId="0" xfId="41" applyNumberFormat="1" applyFont="1" applyAlignment="1">
      <alignment horizontal="center" vertical="center"/>
    </xf>
    <xf numFmtId="41" fontId="50" fillId="0" borderId="6" xfId="43" applyFont="1" applyFill="1" applyBorder="1" applyAlignment="1">
      <alignment horizontal="right" vertical="center"/>
    </xf>
    <xf numFmtId="41" fontId="45" fillId="0" borderId="6" xfId="43" applyFont="1" applyFill="1" applyBorder="1" applyAlignment="1">
      <alignment vertical="center"/>
    </xf>
    <xf numFmtId="176" fontId="50" fillId="0" borderId="6" xfId="43" applyNumberFormat="1" applyFont="1" applyFill="1" applyBorder="1" applyAlignment="1">
      <alignment horizontal="right" vertical="center"/>
    </xf>
    <xf numFmtId="41" fontId="45" fillId="0" borderId="6" xfId="43" applyFont="1" applyFill="1" applyBorder="1" applyAlignment="1">
      <alignment horizontal="center" vertical="center"/>
    </xf>
    <xf numFmtId="0" fontId="46" fillId="30" borderId="6" xfId="0" applyFont="1" applyFill="1" applyBorder="1" applyAlignment="1">
      <alignment horizontal="center" vertical="center"/>
    </xf>
    <xf numFmtId="2" fontId="40" fillId="0" borderId="0" xfId="41" applyNumberFormat="1" applyFont="1" applyAlignment="1">
      <alignment vertical="center"/>
    </xf>
    <xf numFmtId="41" fontId="45" fillId="0" borderId="6" xfId="43" applyFont="1" applyFill="1" applyBorder="1" applyAlignment="1">
      <alignment horizontal="right" vertical="center"/>
    </xf>
    <xf numFmtId="0" fontId="46" fillId="30" borderId="6" xfId="0" applyFont="1" applyFill="1" applyBorder="1" applyAlignment="1">
      <alignment horizontal="center" vertical="center" wrapText="1"/>
    </xf>
    <xf numFmtId="0" fontId="46" fillId="0" borderId="0" xfId="41" applyFont="1"/>
    <xf numFmtId="3" fontId="40" fillId="0" borderId="0" xfId="41" applyNumberFormat="1" applyFont="1" applyAlignment="1">
      <alignment vertical="center"/>
    </xf>
    <xf numFmtId="176" fontId="45" fillId="0" borderId="6" xfId="43" applyNumberFormat="1" applyFont="1" applyFill="1" applyBorder="1" applyAlignment="1">
      <alignment horizontal="right" vertical="center"/>
    </xf>
    <xf numFmtId="0" fontId="50" fillId="0" borderId="23" xfId="0" applyFont="1" applyBorder="1" applyAlignment="1">
      <alignment horizontal="center" vertical="center" wrapText="1"/>
    </xf>
    <xf numFmtId="9" fontId="45" fillId="0" borderId="23" xfId="0" applyNumberFormat="1" applyFont="1" applyBorder="1" applyAlignment="1">
      <alignment horizontal="center" vertical="center" wrapText="1"/>
    </xf>
    <xf numFmtId="0" fontId="59" fillId="0" borderId="0" xfId="0" applyFont="1"/>
    <xf numFmtId="175" fontId="46" fillId="30" borderId="6" xfId="41" applyNumberFormat="1" applyFont="1" applyFill="1" applyBorder="1" applyAlignment="1">
      <alignment horizontal="center" wrapText="1"/>
    </xf>
    <xf numFmtId="0" fontId="51" fillId="0" borderId="0" xfId="41" applyFont="1" applyAlignment="1">
      <alignment wrapText="1"/>
    </xf>
    <xf numFmtId="0" fontId="45" fillId="0" borderId="23" xfId="0" applyFont="1" applyBorder="1" applyAlignment="1">
      <alignment horizontal="center" vertical="center" wrapText="1"/>
    </xf>
    <xf numFmtId="41" fontId="50" fillId="0" borderId="6" xfId="43" applyFont="1" applyFill="1" applyBorder="1" applyAlignment="1">
      <alignment vertical="center"/>
    </xf>
    <xf numFmtId="181" fontId="40" fillId="0" borderId="6" xfId="43" applyNumberFormat="1" applyFont="1" applyFill="1" applyBorder="1" applyAlignment="1">
      <alignment horizontal="center" vertical="center"/>
    </xf>
    <xf numFmtId="0" fontId="40" fillId="0" borderId="0" xfId="41" applyFont="1" applyAlignment="1">
      <alignment horizontal="centerContinuous"/>
    </xf>
    <xf numFmtId="0" fontId="40" fillId="0" borderId="0" xfId="41" applyFont="1"/>
    <xf numFmtId="0" fontId="45" fillId="0" borderId="6" xfId="0" applyFont="1" applyBorder="1" applyAlignment="1">
      <alignment vertical="center" wrapText="1"/>
    </xf>
    <xf numFmtId="0" fontId="50" fillId="0" borderId="6" xfId="0" applyFont="1" applyBorder="1" applyAlignment="1">
      <alignment vertical="center" wrapText="1"/>
    </xf>
    <xf numFmtId="0" fontId="41" fillId="0" borderId="0" xfId="41" applyFont="1"/>
    <xf numFmtId="177" fontId="40" fillId="0" borderId="0" xfId="41" applyNumberFormat="1" applyFont="1"/>
    <xf numFmtId="177" fontId="40" fillId="0" borderId="0" xfId="41" applyNumberFormat="1" applyFont="1" applyAlignment="1">
      <alignment wrapText="1"/>
    </xf>
    <xf numFmtId="0" fontId="40" fillId="0" borderId="0" xfId="41" applyFont="1" applyAlignment="1">
      <alignment wrapText="1"/>
    </xf>
    <xf numFmtId="0" fontId="40" fillId="0" borderId="0" xfId="41" applyFont="1" applyAlignment="1">
      <alignment vertical="center"/>
    </xf>
    <xf numFmtId="0" fontId="40" fillId="0" borderId="0" xfId="41" applyFont="1" applyAlignment="1">
      <alignment horizontal="center" vertical="center" wrapText="1"/>
    </xf>
    <xf numFmtId="0" fontId="50" fillId="0" borderId="6" xfId="0" applyFont="1" applyBorder="1" applyAlignment="1">
      <alignment vertical="center"/>
    </xf>
    <xf numFmtId="0" fontId="45" fillId="0" borderId="6" xfId="0" applyFont="1" applyBorder="1" applyAlignment="1">
      <alignment vertical="center"/>
    </xf>
    <xf numFmtId="0" fontId="45" fillId="0" borderId="6" xfId="0" applyFont="1" applyBorder="1" applyAlignment="1">
      <alignment horizontal="center" vertical="center"/>
    </xf>
    <xf numFmtId="173" fontId="40" fillId="0" borderId="0" xfId="41" applyNumberFormat="1" applyFont="1"/>
    <xf numFmtId="0" fontId="51" fillId="0" borderId="0" xfId="41" applyFont="1"/>
    <xf numFmtId="0" fontId="41" fillId="0" borderId="0" xfId="41" applyFont="1" applyAlignment="1">
      <alignment horizontal="center" vertical="center"/>
    </xf>
    <xf numFmtId="0" fontId="54" fillId="0" borderId="0" xfId="41" applyFont="1"/>
    <xf numFmtId="0" fontId="40" fillId="0" borderId="0" xfId="41" applyFont="1" applyAlignment="1">
      <alignment horizontal="left"/>
    </xf>
    <xf numFmtId="41" fontId="40" fillId="0" borderId="0" xfId="41" applyNumberFormat="1" applyFont="1" applyAlignment="1">
      <alignment wrapText="1"/>
    </xf>
    <xf numFmtId="174" fontId="51" fillId="0" borderId="0" xfId="41" applyNumberFormat="1" applyFont="1"/>
    <xf numFmtId="166" fontId="40" fillId="0" borderId="0" xfId="41" applyNumberFormat="1" applyFont="1"/>
    <xf numFmtId="3" fontId="60" fillId="0" borderId="0" xfId="38" applyNumberFormat="1" applyFont="1"/>
    <xf numFmtId="0" fontId="40" fillId="0" borderId="0" xfId="38" applyFont="1" applyAlignment="1">
      <alignment wrapText="1"/>
    </xf>
    <xf numFmtId="177" fontId="40" fillId="0" borderId="0" xfId="38" applyNumberFormat="1" applyFont="1"/>
    <xf numFmtId="0" fontId="51" fillId="0" borderId="0" xfId="38" applyFont="1" applyAlignment="1">
      <alignment wrapText="1"/>
    </xf>
    <xf numFmtId="0" fontId="41" fillId="0" borderId="11" xfId="0" applyFont="1" applyBorder="1" applyAlignment="1">
      <alignment vertical="center"/>
    </xf>
    <xf numFmtId="0" fontId="41" fillId="0" borderId="15" xfId="0" applyFont="1" applyBorder="1" applyAlignment="1">
      <alignment vertical="center"/>
    </xf>
    <xf numFmtId="0" fontId="41" fillId="0" borderId="12" xfId="0" applyFont="1" applyBorder="1" applyAlignment="1">
      <alignment vertical="center"/>
    </xf>
    <xf numFmtId="0" fontId="41" fillId="0" borderId="12" xfId="0" applyFont="1" applyBorder="1" applyAlignment="1">
      <alignment vertical="center" wrapText="1"/>
    </xf>
    <xf numFmtId="0" fontId="41" fillId="0" borderId="20" xfId="0" applyFont="1" applyBorder="1" applyAlignment="1">
      <alignment vertical="center"/>
    </xf>
    <xf numFmtId="0" fontId="43" fillId="0" borderId="9" xfId="0" applyFont="1" applyBorder="1" applyAlignment="1">
      <alignment vertical="center"/>
    </xf>
    <xf numFmtId="0" fontId="45" fillId="0" borderId="9" xfId="0" applyFont="1" applyBorder="1" applyAlignment="1">
      <alignment horizontal="center" vertical="center"/>
    </xf>
    <xf numFmtId="41" fontId="40" fillId="0" borderId="9" xfId="43" applyFont="1" applyFill="1" applyBorder="1" applyAlignment="1">
      <alignment horizontal="right" vertical="center" indent="1"/>
    </xf>
    <xf numFmtId="176" fontId="40" fillId="0" borderId="9" xfId="43" applyNumberFormat="1" applyFont="1" applyFill="1" applyBorder="1" applyAlignment="1">
      <alignment horizontal="right" vertical="center" wrapText="1"/>
    </xf>
    <xf numFmtId="0" fontId="40" fillId="0" borderId="10" xfId="0" applyFont="1" applyBorder="1" applyAlignment="1">
      <alignment vertical="center"/>
    </xf>
    <xf numFmtId="0" fontId="45" fillId="0" borderId="10" xfId="0" applyFont="1" applyBorder="1" applyAlignment="1">
      <alignment horizontal="center" vertical="center"/>
    </xf>
    <xf numFmtId="41" fontId="40" fillId="0" borderId="10" xfId="43" applyFont="1" applyFill="1" applyBorder="1" applyAlignment="1">
      <alignment horizontal="right" vertical="center" indent="1"/>
    </xf>
    <xf numFmtId="176" fontId="40" fillId="0" borderId="10" xfId="43" applyNumberFormat="1" applyFont="1" applyFill="1" applyBorder="1" applyAlignment="1">
      <alignment horizontal="right" vertical="center" wrapText="1"/>
    </xf>
    <xf numFmtId="41" fontId="40" fillId="0" borderId="11" xfId="43" applyFont="1" applyFill="1" applyBorder="1" applyAlignment="1">
      <alignment horizontal="right" vertical="center" indent="1"/>
    </xf>
    <xf numFmtId="0" fontId="50" fillId="0" borderId="6" xfId="0" applyFont="1" applyBorder="1" applyAlignment="1">
      <alignment horizontal="center" vertical="center"/>
    </xf>
    <xf numFmtId="0" fontId="50" fillId="0" borderId="6" xfId="0" applyFont="1" applyBorder="1" applyAlignment="1">
      <alignment horizontal="right" vertical="center"/>
    </xf>
    <xf numFmtId="0" fontId="41" fillId="0" borderId="6" xfId="0" applyFont="1" applyBorder="1" applyAlignment="1">
      <alignment horizontal="right" vertical="center" wrapText="1"/>
    </xf>
    <xf numFmtId="41" fontId="50" fillId="0" borderId="6" xfId="43" applyFont="1" applyFill="1" applyBorder="1" applyAlignment="1">
      <alignment horizontal="right" vertical="center" indent="1"/>
    </xf>
    <xf numFmtId="169" fontId="48" fillId="0" borderId="0" xfId="1" applyNumberFormat="1" applyFont="1" applyFill="1" applyAlignment="1">
      <alignment horizontal="right" vertical="center"/>
    </xf>
    <xf numFmtId="0" fontId="50" fillId="0" borderId="11" xfId="0" applyFont="1" applyBorder="1" applyAlignment="1">
      <alignment horizontal="center" vertical="center"/>
    </xf>
    <xf numFmtId="0" fontId="50" fillId="0" borderId="11" xfId="0" applyFont="1" applyBorder="1" applyAlignment="1">
      <alignment horizontal="right" vertical="center"/>
    </xf>
    <xf numFmtId="0" fontId="41" fillId="0" borderId="11" xfId="0" applyFont="1" applyBorder="1" applyAlignment="1">
      <alignment horizontal="right" vertical="center" wrapText="1"/>
    </xf>
    <xf numFmtId="41" fontId="50" fillId="0" borderId="11" xfId="43" applyFont="1" applyFill="1" applyBorder="1" applyAlignment="1">
      <alignment horizontal="right" vertical="center" indent="1"/>
    </xf>
    <xf numFmtId="0" fontId="41" fillId="0" borderId="7" xfId="0" applyFont="1" applyBorder="1" applyAlignment="1">
      <alignment vertical="center"/>
    </xf>
    <xf numFmtId="0" fontId="41" fillId="0" borderId="16" xfId="0" applyFont="1" applyBorder="1" applyAlignment="1">
      <alignment horizontal="center" vertical="center"/>
    </xf>
    <xf numFmtId="0" fontId="41" fillId="0" borderId="16" xfId="0" applyFont="1" applyBorder="1" applyAlignment="1">
      <alignment horizontal="center" vertical="center" wrapText="1"/>
    </xf>
    <xf numFmtId="0" fontId="40" fillId="0" borderId="8" xfId="38" applyFont="1" applyBorder="1"/>
    <xf numFmtId="0" fontId="45" fillId="0" borderId="6" xfId="0" applyFont="1" applyBorder="1" applyAlignment="1">
      <alignment horizontal="right" vertical="center" indent="1"/>
    </xf>
    <xf numFmtId="41" fontId="45" fillId="0" borderId="7" xfId="43" applyFont="1" applyFill="1" applyBorder="1" applyAlignment="1">
      <alignment horizontal="right" vertical="center"/>
    </xf>
    <xf numFmtId="41" fontId="40" fillId="0" borderId="6" xfId="43" applyFont="1" applyFill="1" applyBorder="1" applyAlignment="1">
      <alignment horizontal="right" vertical="center" wrapText="1"/>
    </xf>
    <xf numFmtId="41" fontId="40" fillId="0" borderId="6" xfId="43" applyFont="1" applyFill="1" applyBorder="1"/>
    <xf numFmtId="41" fontId="40" fillId="0" borderId="0" xfId="38" applyNumberFormat="1" applyFont="1"/>
    <xf numFmtId="41" fontId="50" fillId="0" borderId="7" xfId="43" applyFont="1" applyFill="1" applyBorder="1" applyAlignment="1">
      <alignment horizontal="right" vertical="center"/>
    </xf>
    <xf numFmtId="41" fontId="41" fillId="0" borderId="6" xfId="43" applyFont="1" applyFill="1" applyBorder="1" applyAlignment="1">
      <alignment horizontal="right" vertical="center" wrapText="1"/>
    </xf>
    <xf numFmtId="41" fontId="50" fillId="0" borderId="7" xfId="43" applyFont="1" applyFill="1" applyBorder="1" applyAlignment="1">
      <alignment vertical="center"/>
    </xf>
    <xf numFmtId="0" fontId="46" fillId="30" borderId="6" xfId="41" applyFont="1" applyFill="1" applyBorder="1" applyAlignment="1">
      <alignment horizontal="center" vertical="center" wrapText="1"/>
    </xf>
    <xf numFmtId="41" fontId="40" fillId="0" borderId="0" xfId="43" applyFont="1" applyFill="1" applyBorder="1" applyAlignment="1"/>
    <xf numFmtId="41" fontId="51" fillId="0" borderId="0" xfId="43" applyFont="1" applyFill="1" applyBorder="1" applyAlignment="1">
      <alignment wrapText="1"/>
    </xf>
    <xf numFmtId="0" fontId="47" fillId="0" borderId="7" xfId="0" applyFont="1" applyBorder="1" applyAlignment="1">
      <alignment horizontal="left" vertical="center" wrapText="1" indent="1"/>
    </xf>
    <xf numFmtId="169" fontId="47" fillId="0" borderId="6" xfId="1" applyNumberFormat="1" applyFont="1" applyFill="1" applyBorder="1" applyAlignment="1">
      <alignment horizontal="right" vertical="center" wrapText="1"/>
    </xf>
    <xf numFmtId="169" fontId="41" fillId="0" borderId="6" xfId="1" applyNumberFormat="1" applyFont="1" applyFill="1" applyBorder="1" applyAlignment="1">
      <alignment horizontal="right" vertical="center" wrapText="1"/>
    </xf>
    <xf numFmtId="41" fontId="41" fillId="0" borderId="0" xfId="43" applyFont="1" applyFill="1" applyBorder="1" applyAlignment="1"/>
    <xf numFmtId="169" fontId="48" fillId="0" borderId="6" xfId="1" applyNumberFormat="1" applyFont="1" applyFill="1" applyBorder="1" applyAlignment="1">
      <alignment horizontal="right" vertical="center" wrapText="1"/>
    </xf>
    <xf numFmtId="169" fontId="40" fillId="0" borderId="6" xfId="1" applyNumberFormat="1" applyFont="1" applyFill="1" applyBorder="1" applyAlignment="1">
      <alignment horizontal="right" vertical="center" wrapText="1"/>
    </xf>
    <xf numFmtId="0" fontId="48" fillId="0" borderId="7" xfId="0" applyFont="1" applyBorder="1" applyAlignment="1">
      <alignment horizontal="left" vertical="center" wrapText="1" indent="2"/>
    </xf>
    <xf numFmtId="172" fontId="48" fillId="0" borderId="6" xfId="1" applyNumberFormat="1" applyFont="1" applyFill="1" applyBorder="1" applyAlignment="1">
      <alignment horizontal="right" vertical="center" wrapText="1"/>
    </xf>
    <xf numFmtId="169" fontId="40" fillId="0" borderId="0" xfId="41" applyNumberFormat="1" applyFont="1"/>
    <xf numFmtId="166" fontId="40" fillId="0" borderId="0" xfId="37" applyFont="1" applyFill="1"/>
    <xf numFmtId="0" fontId="48" fillId="0" borderId="7" xfId="0" applyFont="1" applyBorder="1" applyAlignment="1">
      <alignment horizontal="left" vertical="center" wrapText="1" indent="1"/>
    </xf>
    <xf numFmtId="169" fontId="48" fillId="0" borderId="6" xfId="1" applyNumberFormat="1" applyFont="1" applyFill="1" applyBorder="1" applyAlignment="1">
      <alignment horizontal="center" vertical="center" wrapText="1"/>
    </xf>
    <xf numFmtId="0" fontId="61" fillId="0" borderId="0" xfId="41" applyFont="1"/>
    <xf numFmtId="174" fontId="62" fillId="0" borderId="0" xfId="41" applyNumberFormat="1" applyFont="1"/>
    <xf numFmtId="168" fontId="62" fillId="0" borderId="0" xfId="41" applyNumberFormat="1" applyFont="1"/>
    <xf numFmtId="169" fontId="61" fillId="0" borderId="0" xfId="1" applyNumberFormat="1" applyFont="1" applyFill="1" applyBorder="1"/>
    <xf numFmtId="167" fontId="29" fillId="0" borderId="0" xfId="131" applyNumberFormat="1" applyFont="1" applyFill="1" applyBorder="1" applyAlignment="1">
      <alignment horizontal="center" vertical="top"/>
    </xf>
    <xf numFmtId="167" fontId="29" fillId="0" borderId="0" xfId="43" applyNumberFormat="1" applyFont="1" applyFill="1" applyBorder="1" applyAlignment="1">
      <alignment vertical="top"/>
    </xf>
    <xf numFmtId="167" fontId="29" fillId="0" borderId="12" xfId="43" applyNumberFormat="1" applyFont="1" applyFill="1" applyBorder="1" applyAlignment="1">
      <alignment vertical="top"/>
    </xf>
    <xf numFmtId="167" fontId="29" fillId="0" borderId="0" xfId="131" applyNumberFormat="1" applyFont="1" applyFill="1" applyBorder="1" applyAlignment="1">
      <alignment vertical="top"/>
    </xf>
    <xf numFmtId="167" fontId="27" fillId="0" borderId="0" xfId="131" applyNumberFormat="1" applyFont="1" applyFill="1" applyBorder="1" applyAlignment="1">
      <alignment vertical="top"/>
    </xf>
    <xf numFmtId="167" fontId="27" fillId="0" borderId="0" xfId="0" applyNumberFormat="1" applyFont="1" applyAlignment="1">
      <alignment horizontal="center" vertical="top"/>
    </xf>
    <xf numFmtId="167" fontId="27" fillId="0" borderId="0" xfId="43" applyNumberFormat="1" applyFont="1" applyFill="1" applyBorder="1" applyAlignment="1">
      <alignment vertical="top"/>
    </xf>
    <xf numFmtId="167" fontId="29" fillId="0" borderId="0" xfId="0" applyNumberFormat="1" applyFont="1" applyAlignment="1">
      <alignment vertical="top"/>
    </xf>
    <xf numFmtId="0" fontId="31" fillId="40" borderId="0" xfId="0" applyFont="1" applyFill="1" applyAlignment="1">
      <alignment horizontal="center" vertical="center"/>
    </xf>
    <xf numFmtId="0" fontId="0" fillId="40" borderId="0" xfId="0" applyFill="1"/>
    <xf numFmtId="166" fontId="45" fillId="0" borderId="6" xfId="43" applyNumberFormat="1" applyFont="1" applyFill="1" applyBorder="1" applyAlignment="1">
      <alignment vertical="center"/>
    </xf>
    <xf numFmtId="172" fontId="50" fillId="0" borderId="6" xfId="43" applyNumberFormat="1" applyFont="1" applyFill="1" applyBorder="1" applyAlignment="1">
      <alignment vertical="center"/>
    </xf>
    <xf numFmtId="0" fontId="32" fillId="40" borderId="12" xfId="0" applyFont="1" applyFill="1" applyBorder="1" applyAlignment="1">
      <alignment horizontal="center" vertical="center"/>
    </xf>
    <xf numFmtId="166" fontId="50" fillId="0" borderId="6" xfId="43" applyNumberFormat="1" applyFont="1" applyFill="1" applyBorder="1" applyAlignment="1">
      <alignment horizontal="right" vertical="center"/>
    </xf>
    <xf numFmtId="0" fontId="47" fillId="0" borderId="7" xfId="0" applyFont="1" applyBorder="1" applyAlignment="1">
      <alignment horizontal="left" vertical="center" indent="1"/>
    </xf>
    <xf numFmtId="0" fontId="48" fillId="0" borderId="7" xfId="0" applyFont="1" applyBorder="1" applyAlignment="1">
      <alignment horizontal="left" vertical="center" indent="2"/>
    </xf>
    <xf numFmtId="0" fontId="47" fillId="0" borderId="0" xfId="0" applyFont="1" applyAlignment="1">
      <alignment horizontal="left" vertical="center" wrapText="1" indent="1"/>
    </xf>
    <xf numFmtId="169" fontId="48" fillId="0" borderId="0" xfId="1" applyNumberFormat="1" applyFont="1" applyFill="1" applyBorder="1" applyAlignment="1">
      <alignment horizontal="right" vertical="center" wrapText="1"/>
    </xf>
    <xf numFmtId="177" fontId="48" fillId="0" borderId="6" xfId="1" applyNumberFormat="1" applyFont="1" applyFill="1" applyBorder="1" applyAlignment="1">
      <alignment horizontal="center" vertical="center" wrapText="1"/>
    </xf>
    <xf numFmtId="169" fontId="47" fillId="0" borderId="16" xfId="1" applyNumberFormat="1" applyFont="1" applyFill="1" applyBorder="1" applyAlignment="1">
      <alignment horizontal="right" vertical="center" wrapText="1"/>
    </xf>
    <xf numFmtId="169" fontId="47" fillId="0" borderId="16" xfId="1" applyNumberFormat="1" applyFont="1" applyFill="1" applyBorder="1" applyAlignment="1">
      <alignment horizontal="center" vertical="center" wrapText="1"/>
    </xf>
    <xf numFmtId="169" fontId="47" fillId="0" borderId="8" xfId="1" applyNumberFormat="1" applyFont="1" applyFill="1" applyBorder="1" applyAlignment="1">
      <alignment horizontal="right" vertical="center" wrapText="1"/>
    </xf>
    <xf numFmtId="0" fontId="40" fillId="0" borderId="13" xfId="0" applyFont="1" applyBorder="1" applyAlignment="1">
      <alignment horizontal="left" vertical="top" indent="1"/>
    </xf>
    <xf numFmtId="174" fontId="51" fillId="0" borderId="0" xfId="0" applyNumberFormat="1" applyFont="1" applyAlignment="1">
      <alignment wrapText="1"/>
    </xf>
    <xf numFmtId="182" fontId="47" fillId="0" borderId="6" xfId="1" applyNumberFormat="1" applyFont="1" applyFill="1" applyBorder="1" applyAlignment="1">
      <alignment horizontal="right" vertical="center" wrapText="1"/>
    </xf>
    <xf numFmtId="182" fontId="48" fillId="0" borderId="6" xfId="1" applyNumberFormat="1" applyFont="1" applyFill="1" applyBorder="1" applyAlignment="1">
      <alignment horizontal="right" vertical="center" wrapText="1"/>
    </xf>
    <xf numFmtId="0" fontId="40" fillId="0" borderId="14" xfId="0" quotePrefix="1" applyFont="1" applyBorder="1" applyAlignment="1">
      <alignment horizontal="left" vertical="top"/>
    </xf>
    <xf numFmtId="0" fontId="40" fillId="0" borderId="0" xfId="38" applyFont="1" applyAlignment="1">
      <alignment vertical="center"/>
    </xf>
    <xf numFmtId="0" fontId="41" fillId="0" borderId="40" xfId="41" applyFont="1" applyBorder="1" applyAlignment="1">
      <alignment vertical="center" wrapText="1"/>
    </xf>
    <xf numFmtId="0" fontId="40" fillId="0" borderId="0" xfId="38" applyFont="1" applyAlignment="1">
      <alignment vertical="center" wrapText="1"/>
    </xf>
    <xf numFmtId="177" fontId="40" fillId="0" borderId="0" xfId="38" applyNumberFormat="1" applyFont="1" applyAlignment="1">
      <alignment vertical="center"/>
    </xf>
    <xf numFmtId="166" fontId="41" fillId="0" borderId="40" xfId="38" applyNumberFormat="1" applyFont="1" applyBorder="1" applyAlignment="1">
      <alignment vertical="center"/>
    </xf>
    <xf numFmtId="166" fontId="40" fillId="0" borderId="0" xfId="38" applyNumberFormat="1" applyFont="1" applyAlignment="1">
      <alignment vertical="center"/>
    </xf>
    <xf numFmtId="166" fontId="40" fillId="0" borderId="0" xfId="41" applyNumberFormat="1" applyFont="1" applyAlignment="1">
      <alignment vertical="center"/>
    </xf>
    <xf numFmtId="3" fontId="51" fillId="0" borderId="0" xfId="38" applyNumberFormat="1" applyFont="1" applyAlignment="1">
      <alignment wrapText="1"/>
    </xf>
    <xf numFmtId="41" fontId="51" fillId="0" borderId="0" xfId="43" applyFont="1" applyAlignment="1">
      <alignment wrapText="1"/>
    </xf>
    <xf numFmtId="182" fontId="48" fillId="0" borderId="0" xfId="1" applyNumberFormat="1" applyFont="1" applyFill="1" applyBorder="1" applyAlignment="1">
      <alignment horizontal="right" vertical="center" wrapText="1"/>
    </xf>
    <xf numFmtId="191" fontId="16" fillId="0" borderId="0" xfId="40699"/>
    <xf numFmtId="41" fontId="0" fillId="0" borderId="0" xfId="40453" applyFont="1"/>
    <xf numFmtId="193" fontId="99" fillId="0" borderId="0" xfId="40699" applyNumberFormat="1" applyFont="1" applyAlignment="1">
      <alignment horizontal="right" vertical="top"/>
    </xf>
    <xf numFmtId="41" fontId="16" fillId="0" borderId="0" xfId="40453" applyFont="1"/>
    <xf numFmtId="191" fontId="16" fillId="69" borderId="0" xfId="40699" applyFill="1"/>
    <xf numFmtId="41" fontId="0" fillId="69" borderId="0" xfId="40453" applyFont="1" applyFill="1"/>
    <xf numFmtId="191" fontId="33" fillId="0" borderId="0" xfId="40699" applyFont="1"/>
    <xf numFmtId="41" fontId="33" fillId="0" borderId="0" xfId="40453" applyFont="1"/>
    <xf numFmtId="173" fontId="101" fillId="0" borderId="0" xfId="40700" applyNumberFormat="1" applyFont="1"/>
    <xf numFmtId="191" fontId="101" fillId="0" borderId="0" xfId="40700" applyFont="1"/>
    <xf numFmtId="173" fontId="101" fillId="70" borderId="40" xfId="40700" applyNumberFormat="1" applyFont="1" applyFill="1" applyBorder="1" applyAlignment="1">
      <alignment horizontal="center"/>
    </xf>
    <xf numFmtId="182" fontId="102" fillId="31" borderId="40" xfId="40700" applyNumberFormat="1" applyFont="1" applyFill="1" applyBorder="1" applyAlignment="1">
      <alignment horizontal="center" vertical="center"/>
    </xf>
    <xf numFmtId="182" fontId="103" fillId="0" borderId="0" xfId="40700" applyNumberFormat="1" applyFont="1" applyAlignment="1">
      <alignment horizontal="left" vertical="top"/>
    </xf>
    <xf numFmtId="0" fontId="103" fillId="0" borderId="0" xfId="40700" applyNumberFormat="1" applyFont="1" applyAlignment="1">
      <alignment horizontal="left" vertical="top"/>
    </xf>
    <xf numFmtId="0" fontId="103" fillId="0" borderId="0" xfId="40700" applyNumberFormat="1" applyFont="1" applyAlignment="1">
      <alignment horizontal="center" vertical="top"/>
    </xf>
    <xf numFmtId="191" fontId="103" fillId="0" borderId="0" xfId="40700" applyFont="1" applyAlignment="1">
      <alignment horizontal="left" vertical="top"/>
    </xf>
    <xf numFmtId="3" fontId="104" fillId="71" borderId="0" xfId="40700" applyNumberFormat="1" applyFont="1" applyFill="1"/>
    <xf numFmtId="3" fontId="104" fillId="72" borderId="0" xfId="40700" applyNumberFormat="1" applyFont="1" applyFill="1"/>
    <xf numFmtId="182" fontId="105" fillId="0" borderId="0" xfId="40700" applyNumberFormat="1" applyFont="1" applyAlignment="1">
      <alignment horizontal="left" vertical="top"/>
    </xf>
    <xf numFmtId="191" fontId="105" fillId="0" borderId="0" xfId="40700" applyFont="1" applyAlignment="1">
      <alignment horizontal="left" vertical="top"/>
    </xf>
    <xf numFmtId="174" fontId="105" fillId="0" borderId="0" xfId="40453" applyNumberFormat="1" applyFont="1" applyAlignment="1">
      <alignment horizontal="right" vertical="top"/>
    </xf>
    <xf numFmtId="41" fontId="101" fillId="0" borderId="0" xfId="40453" applyFont="1" applyFill="1" applyAlignment="1">
      <alignment horizontal="center"/>
    </xf>
    <xf numFmtId="41" fontId="106" fillId="0" borderId="0" xfId="40453" applyFont="1" applyFill="1" applyAlignment="1">
      <alignment horizontal="center"/>
    </xf>
    <xf numFmtId="174" fontId="105" fillId="0" borderId="0" xfId="40453" applyNumberFormat="1" applyFont="1" applyFill="1" applyAlignment="1">
      <alignment horizontal="right" vertical="top"/>
    </xf>
    <xf numFmtId="191" fontId="101" fillId="0" borderId="0" xfId="40700" applyFont="1" applyAlignment="1">
      <alignment horizontal="center"/>
    </xf>
    <xf numFmtId="173" fontId="106" fillId="0" borderId="0" xfId="40700" applyNumberFormat="1" applyFont="1"/>
    <xf numFmtId="191" fontId="106" fillId="0" borderId="0" xfId="40700" applyFont="1"/>
    <xf numFmtId="0" fontId="105" fillId="0" borderId="0" xfId="40700" applyNumberFormat="1" applyFont="1" applyAlignment="1">
      <alignment horizontal="left" vertical="top"/>
    </xf>
    <xf numFmtId="3" fontId="105" fillId="0" borderId="0" xfId="40700" applyNumberFormat="1" applyFont="1" applyAlignment="1">
      <alignment horizontal="left" vertical="top"/>
    </xf>
    <xf numFmtId="191" fontId="100" fillId="0" borderId="0" xfId="40700" applyFont="1" applyAlignment="1">
      <alignment vertical="top" wrapText="1"/>
    </xf>
    <xf numFmtId="182" fontId="105" fillId="0" borderId="0" xfId="40701" applyNumberFormat="1" applyFont="1" applyAlignment="1">
      <alignment horizontal="left" vertical="top"/>
    </xf>
    <xf numFmtId="0" fontId="105" fillId="0" borderId="0" xfId="40701" applyFont="1" applyAlignment="1">
      <alignment horizontal="left" vertical="top"/>
    </xf>
    <xf numFmtId="0" fontId="107" fillId="0" borderId="12" xfId="40702" applyFont="1" applyBorder="1"/>
    <xf numFmtId="3" fontId="101" fillId="72" borderId="0" xfId="40700" applyNumberFormat="1" applyFont="1" applyFill="1"/>
    <xf numFmtId="3" fontId="101" fillId="0" borderId="0" xfId="40700" applyNumberFormat="1" applyFont="1"/>
    <xf numFmtId="49" fontId="101" fillId="0" borderId="0" xfId="40700" applyNumberFormat="1" applyFont="1" applyAlignment="1">
      <alignment horizontal="right"/>
    </xf>
    <xf numFmtId="174" fontId="101" fillId="0" borderId="0" xfId="40700" applyNumberFormat="1" applyFont="1" applyAlignment="1">
      <alignment horizontal="center"/>
    </xf>
    <xf numFmtId="174" fontId="106" fillId="0" borderId="0" xfId="40700" applyNumberFormat="1" applyFont="1" applyAlignment="1">
      <alignment horizontal="center"/>
    </xf>
    <xf numFmtId="0" fontId="106" fillId="0" borderId="0" xfId="40700" applyNumberFormat="1" applyFont="1" applyAlignment="1">
      <alignment horizontal="left" vertical="top"/>
    </xf>
    <xf numFmtId="174" fontId="103" fillId="0" borderId="0" xfId="40700" applyNumberFormat="1" applyFont="1" applyAlignment="1">
      <alignment horizontal="center" vertical="top" wrapText="1"/>
    </xf>
    <xf numFmtId="3" fontId="106" fillId="71" borderId="0" xfId="40700" applyNumberFormat="1" applyFont="1" applyFill="1"/>
    <xf numFmtId="173" fontId="106" fillId="70" borderId="0" xfId="40700" applyNumberFormat="1" applyFont="1" applyFill="1"/>
    <xf numFmtId="173" fontId="106" fillId="0" borderId="10" xfId="40700" applyNumberFormat="1" applyFont="1" applyBorder="1"/>
    <xf numFmtId="175" fontId="101" fillId="0" borderId="0" xfId="40700" applyNumberFormat="1" applyFont="1" applyAlignment="1">
      <alignment horizontal="left" vertical="top"/>
    </xf>
    <xf numFmtId="174" fontId="105" fillId="0" borderId="0" xfId="40700" applyNumberFormat="1" applyFont="1" applyAlignment="1">
      <alignment horizontal="center" vertical="top" wrapText="1"/>
    </xf>
    <xf numFmtId="174" fontId="105" fillId="0" borderId="0" xfId="40453" applyNumberFormat="1" applyFont="1" applyFill="1" applyAlignment="1">
      <alignment horizontal="right" vertical="top" wrapText="1"/>
    </xf>
    <xf numFmtId="173" fontId="101" fillId="70" borderId="0" xfId="40700" applyNumberFormat="1" applyFont="1" applyFill="1"/>
    <xf numFmtId="173" fontId="101" fillId="0" borderId="10" xfId="40700" applyNumberFormat="1" applyFont="1" applyBorder="1"/>
    <xf numFmtId="0" fontId="101" fillId="0" borderId="0" xfId="40700" applyNumberFormat="1" applyFont="1" applyAlignment="1">
      <alignment horizontal="left" vertical="top" wrapText="1"/>
    </xf>
    <xf numFmtId="191" fontId="105" fillId="0" borderId="0" xfId="40700" applyFont="1" applyAlignment="1">
      <alignment horizontal="left" vertical="top" wrapText="1"/>
    </xf>
    <xf numFmtId="191" fontId="108" fillId="0" borderId="0" xfId="40700" applyFont="1" applyAlignment="1">
      <alignment horizontal="left" vertical="top" wrapText="1"/>
    </xf>
    <xf numFmtId="3" fontId="105" fillId="0" borderId="0" xfId="40700" applyNumberFormat="1" applyFont="1" applyAlignment="1">
      <alignment horizontal="left" vertical="top" wrapText="1"/>
    </xf>
    <xf numFmtId="182" fontId="104" fillId="0" borderId="0" xfId="40700" applyNumberFormat="1" applyFont="1" applyAlignment="1">
      <alignment horizontal="left" vertical="top" wrapText="1"/>
    </xf>
    <xf numFmtId="191" fontId="103" fillId="0" borderId="0" xfId="40700" applyFont="1" applyAlignment="1">
      <alignment horizontal="center" vertical="top" wrapText="1"/>
    </xf>
    <xf numFmtId="182" fontId="101" fillId="0" borderId="0" xfId="40700" applyNumberFormat="1" applyFont="1" applyAlignment="1">
      <alignment horizontal="left" vertical="top" wrapText="1"/>
    </xf>
    <xf numFmtId="182" fontId="105" fillId="0" borderId="0" xfId="40700" applyNumberFormat="1" applyFont="1" applyAlignment="1">
      <alignment horizontal="center" vertical="top" wrapText="1"/>
    </xf>
    <xf numFmtId="0" fontId="105" fillId="0" borderId="10" xfId="40700" applyNumberFormat="1" applyFont="1" applyBorder="1" applyAlignment="1">
      <alignment horizontal="left" vertical="top" wrapText="1"/>
    </xf>
    <xf numFmtId="0" fontId="105" fillId="0" borderId="0" xfId="40700" applyNumberFormat="1" applyFont="1" applyAlignment="1">
      <alignment horizontal="left" vertical="top" wrapText="1"/>
    </xf>
    <xf numFmtId="0" fontId="101" fillId="0" borderId="0" xfId="40700" applyNumberFormat="1" applyFont="1" applyAlignment="1">
      <alignment horizontal="center"/>
    </xf>
    <xf numFmtId="0" fontId="101" fillId="0" borderId="12" xfId="40700" applyNumberFormat="1" applyFont="1" applyBorder="1" applyAlignment="1">
      <alignment horizontal="left" vertical="top" wrapText="1"/>
    </xf>
    <xf numFmtId="191" fontId="105" fillId="0" borderId="12" xfId="40700" applyFont="1" applyBorder="1" applyAlignment="1">
      <alignment horizontal="left" vertical="top" wrapText="1"/>
    </xf>
    <xf numFmtId="3" fontId="105" fillId="0" borderId="12" xfId="40700" applyNumberFormat="1" applyFont="1" applyBorder="1" applyAlignment="1">
      <alignment horizontal="left" vertical="top" wrapText="1"/>
    </xf>
    <xf numFmtId="173" fontId="101" fillId="0" borderId="11" xfId="40700" applyNumberFormat="1" applyFont="1" applyBorder="1"/>
    <xf numFmtId="173" fontId="101" fillId="73" borderId="0" xfId="40700" applyNumberFormat="1" applyFont="1" applyFill="1"/>
    <xf numFmtId="173" fontId="101" fillId="73" borderId="41" xfId="40700" applyNumberFormat="1" applyFont="1" applyFill="1" applyBorder="1"/>
    <xf numFmtId="175" fontId="106" fillId="0" borderId="0" xfId="40700" applyNumberFormat="1" applyFont="1" applyAlignment="1">
      <alignment horizontal="right"/>
    </xf>
    <xf numFmtId="173" fontId="101" fillId="0" borderId="0" xfId="40700" applyNumberFormat="1" applyFont="1" applyAlignment="1">
      <alignment horizontal="right"/>
    </xf>
    <xf numFmtId="174" fontId="103" fillId="0" borderId="0" xfId="40453" applyNumberFormat="1" applyFont="1" applyAlignment="1">
      <alignment horizontal="right" vertical="top"/>
    </xf>
    <xf numFmtId="191" fontId="100" fillId="0" borderId="0" xfId="40700" applyFont="1" applyAlignment="1">
      <alignment vertical="top"/>
    </xf>
    <xf numFmtId="0" fontId="46" fillId="29" borderId="19" xfId="0" applyFont="1" applyFill="1" applyBorder="1" applyAlignment="1">
      <alignment horizontal="center" vertical="center"/>
    </xf>
    <xf numFmtId="0" fontId="54" fillId="29" borderId="21" xfId="0" applyFont="1" applyFill="1" applyBorder="1" applyAlignment="1">
      <alignment horizontal="center" vertical="center"/>
    </xf>
    <xf numFmtId="0" fontId="46" fillId="29" borderId="21" xfId="0" applyFont="1" applyFill="1" applyBorder="1" applyAlignment="1">
      <alignment horizontal="left" vertical="center"/>
    </xf>
    <xf numFmtId="0" fontId="48" fillId="0" borderId="7" xfId="0" applyFont="1" applyBorder="1" applyAlignment="1">
      <alignment horizontal="left" vertical="center" indent="1"/>
    </xf>
    <xf numFmtId="0" fontId="47" fillId="0" borderId="7" xfId="0" applyFont="1" applyBorder="1" applyAlignment="1">
      <alignment horizontal="left" vertical="center" wrapText="1"/>
    </xf>
    <xf numFmtId="173" fontId="106" fillId="70" borderId="40" xfId="40700" applyNumberFormat="1" applyFont="1" applyFill="1" applyBorder="1" applyAlignment="1">
      <alignment horizontal="center"/>
    </xf>
    <xf numFmtId="173" fontId="102" fillId="29" borderId="40" xfId="40700" applyNumberFormat="1" applyFont="1" applyFill="1" applyBorder="1" applyAlignment="1">
      <alignment horizontal="center"/>
    </xf>
    <xf numFmtId="14" fontId="46" fillId="30" borderId="9" xfId="0" applyNumberFormat="1" applyFont="1" applyFill="1" applyBorder="1" applyAlignment="1">
      <alignment horizontal="center" vertical="center" wrapText="1"/>
    </xf>
    <xf numFmtId="0" fontId="109" fillId="68" borderId="0" xfId="0" applyFont="1" applyFill="1" applyAlignment="1">
      <alignment horizontal="left"/>
    </xf>
    <xf numFmtId="177" fontId="46" fillId="30" borderId="34" xfId="0" applyNumberFormat="1" applyFont="1" applyFill="1" applyBorder="1" applyAlignment="1">
      <alignment horizontal="center" vertical="center" wrapText="1"/>
    </xf>
    <xf numFmtId="1" fontId="101" fillId="0" borderId="0" xfId="40700" applyNumberFormat="1" applyFont="1" applyAlignment="1">
      <alignment horizontal="right"/>
    </xf>
    <xf numFmtId="173" fontId="101" fillId="40" borderId="10" xfId="40700" applyNumberFormat="1" applyFont="1" applyFill="1" applyBorder="1"/>
    <xf numFmtId="169" fontId="0" fillId="0" borderId="0" xfId="0" applyNumberFormat="1"/>
    <xf numFmtId="0" fontId="34" fillId="31" borderId="40" xfId="0" applyFont="1" applyFill="1" applyBorder="1" applyAlignment="1">
      <alignment horizontal="center" vertical="center" wrapText="1"/>
    </xf>
    <xf numFmtId="169" fontId="34" fillId="31" borderId="40" xfId="1" applyNumberFormat="1" applyFont="1" applyFill="1" applyBorder="1" applyAlignment="1">
      <alignment horizontal="center" vertical="center" wrapText="1"/>
    </xf>
    <xf numFmtId="14" fontId="34" fillId="31" borderId="40" xfId="0" applyNumberFormat="1" applyFont="1" applyFill="1" applyBorder="1" applyAlignment="1">
      <alignment horizontal="center" vertical="center" wrapText="1"/>
    </xf>
    <xf numFmtId="0" fontId="35" fillId="32" borderId="40" xfId="0" applyFont="1" applyFill="1" applyBorder="1" applyAlignment="1">
      <alignment horizontal="center" vertical="center" wrapText="1"/>
    </xf>
    <xf numFmtId="0" fontId="35" fillId="33" borderId="40" xfId="0" applyFont="1" applyFill="1" applyBorder="1" applyAlignment="1">
      <alignment horizontal="center" vertical="center" wrapText="1"/>
    </xf>
    <xf numFmtId="0" fontId="35" fillId="34" borderId="40" xfId="0" applyFont="1" applyFill="1" applyBorder="1" applyAlignment="1">
      <alignment horizontal="center" vertical="center" wrapText="1"/>
    </xf>
    <xf numFmtId="1" fontId="36" fillId="0" borderId="0" xfId="0" applyNumberFormat="1" applyFont="1"/>
    <xf numFmtId="0" fontId="36" fillId="0" borderId="40" xfId="0" applyFont="1" applyBorder="1" applyAlignment="1">
      <alignment horizontal="left" vertical="center"/>
    </xf>
    <xf numFmtId="169" fontId="35" fillId="0" borderId="40" xfId="1" applyNumberFormat="1" applyFont="1" applyFill="1" applyBorder="1"/>
    <xf numFmtId="169" fontId="35" fillId="0" borderId="40" xfId="1" applyNumberFormat="1" applyFont="1" applyFill="1" applyBorder="1" applyAlignment="1">
      <alignment horizontal="center" vertical="center" wrapText="1"/>
    </xf>
    <xf numFmtId="169" fontId="35" fillId="0" borderId="40" xfId="1" applyNumberFormat="1" applyFont="1" applyFill="1" applyBorder="1" applyAlignment="1">
      <alignment horizontal="center" vertical="center"/>
    </xf>
    <xf numFmtId="0" fontId="35" fillId="75" borderId="0" xfId="0" applyFont="1" applyFill="1"/>
    <xf numFmtId="1" fontId="36" fillId="75" borderId="0" xfId="0" applyNumberFormat="1" applyFont="1" applyFill="1"/>
    <xf numFmtId="0" fontId="36" fillId="75" borderId="40" xfId="0" applyFont="1" applyFill="1" applyBorder="1" applyAlignment="1">
      <alignment horizontal="left" vertical="center"/>
    </xf>
    <xf numFmtId="169" fontId="35" fillId="74" borderId="40" xfId="1" applyNumberFormat="1" applyFont="1" applyFill="1" applyBorder="1"/>
    <xf numFmtId="169" fontId="35" fillId="75" borderId="40" xfId="1" applyNumberFormat="1" applyFont="1" applyFill="1" applyBorder="1" applyAlignment="1">
      <alignment horizontal="center" vertical="center"/>
    </xf>
    <xf numFmtId="0" fontId="35" fillId="76" borderId="0" xfId="0" applyFont="1" applyFill="1"/>
    <xf numFmtId="1" fontId="36" fillId="76" borderId="0" xfId="0" applyNumberFormat="1" applyFont="1" applyFill="1"/>
    <xf numFmtId="0" fontId="36" fillId="76" borderId="40" xfId="0" applyFont="1" applyFill="1" applyBorder="1" applyAlignment="1">
      <alignment horizontal="left" vertical="center"/>
    </xf>
    <xf numFmtId="169" fontId="35" fillId="76" borderId="40" xfId="1" applyNumberFormat="1" applyFont="1" applyFill="1" applyBorder="1" applyAlignment="1">
      <alignment horizontal="center" vertical="center" wrapText="1"/>
    </xf>
    <xf numFmtId="169" fontId="35" fillId="76" borderId="40" xfId="1" applyNumberFormat="1" applyFont="1" applyFill="1" applyBorder="1" applyAlignment="1">
      <alignment horizontal="center" vertical="center"/>
    </xf>
    <xf numFmtId="169" fontId="35" fillId="75" borderId="40" xfId="1" applyNumberFormat="1" applyFont="1" applyFill="1" applyBorder="1" applyAlignment="1">
      <alignment horizontal="center" vertical="center" wrapText="1"/>
    </xf>
    <xf numFmtId="169" fontId="35" fillId="39" borderId="40" xfId="1" applyNumberFormat="1" applyFont="1" applyFill="1" applyBorder="1"/>
    <xf numFmtId="169" fontId="35" fillId="75" borderId="40" xfId="1" applyNumberFormat="1" applyFont="1" applyFill="1" applyBorder="1"/>
    <xf numFmtId="0" fontId="38" fillId="37" borderId="34" xfId="0" applyFont="1" applyFill="1" applyBorder="1"/>
    <xf numFmtId="169" fontId="38" fillId="37" borderId="34" xfId="1" applyNumberFormat="1" applyFont="1" applyFill="1" applyBorder="1"/>
    <xf numFmtId="169" fontId="38" fillId="37" borderId="40" xfId="1" applyNumberFormat="1" applyFont="1" applyFill="1" applyBorder="1"/>
    <xf numFmtId="169" fontId="38" fillId="37" borderId="40" xfId="1" applyNumberFormat="1" applyFont="1" applyFill="1" applyBorder="1" applyAlignment="1"/>
    <xf numFmtId="169" fontId="36" fillId="0" borderId="40" xfId="1" applyNumberFormat="1" applyFont="1" applyBorder="1"/>
    <xf numFmtId="0" fontId="0" fillId="0" borderId="45" xfId="0" applyBorder="1"/>
    <xf numFmtId="3" fontId="0" fillId="0" borderId="45" xfId="0" applyNumberFormat="1" applyBorder="1"/>
    <xf numFmtId="169" fontId="0" fillId="0" borderId="45" xfId="1" applyNumberFormat="1" applyFont="1" applyBorder="1"/>
    <xf numFmtId="3" fontId="36" fillId="0" borderId="45" xfId="0" applyNumberFormat="1" applyFont="1" applyBorder="1"/>
    <xf numFmtId="169" fontId="36" fillId="0" borderId="45" xfId="1" applyNumberFormat="1" applyFont="1" applyBorder="1"/>
    <xf numFmtId="0" fontId="46" fillId="29" borderId="40" xfId="0" applyFont="1" applyFill="1" applyBorder="1" applyAlignment="1">
      <alignment horizontal="center" vertical="center"/>
    </xf>
    <xf numFmtId="0" fontId="48" fillId="0" borderId="40" xfId="0" applyFont="1" applyBorder="1" applyAlignment="1">
      <alignment horizontal="center" vertical="center"/>
    </xf>
    <xf numFmtId="0" fontId="48" fillId="0" borderId="40" xfId="0" applyFont="1" applyBorder="1" applyAlignment="1">
      <alignment horizontal="centerContinuous" vertical="center"/>
    </xf>
    <xf numFmtId="0" fontId="41" fillId="0" borderId="40" xfId="38" applyFont="1" applyBorder="1" applyAlignment="1">
      <alignment horizontal="center" vertical="center"/>
    </xf>
    <xf numFmtId="0" fontId="40" fillId="0" borderId="40" xfId="38" applyFont="1" applyBorder="1" applyAlignment="1">
      <alignment horizontal="left" vertical="center" indent="1"/>
    </xf>
    <xf numFmtId="10" fontId="40" fillId="0" borderId="40" xfId="38" applyNumberFormat="1" applyFont="1" applyBorder="1" applyAlignment="1">
      <alignment horizontal="center" vertical="center"/>
    </xf>
    <xf numFmtId="0" fontId="41" fillId="0" borderId="42" xfId="38" applyFont="1" applyBorder="1" applyAlignment="1">
      <alignment horizontal="left" vertical="center" indent="1"/>
    </xf>
    <xf numFmtId="10" fontId="41" fillId="0" borderId="40" xfId="38" applyNumberFormat="1" applyFont="1" applyBorder="1" applyAlignment="1">
      <alignment horizontal="center"/>
    </xf>
    <xf numFmtId="0" fontId="40" fillId="0" borderId="40" xfId="38" applyFont="1" applyBorder="1" applyAlignment="1">
      <alignment horizontal="center" vertical="center"/>
    </xf>
    <xf numFmtId="177" fontId="46" fillId="30" borderId="40" xfId="41" applyNumberFormat="1" applyFont="1" applyFill="1" applyBorder="1" applyAlignment="1">
      <alignment horizontal="center" vertical="center" wrapText="1"/>
    </xf>
    <xf numFmtId="166" fontId="45" fillId="0" borderId="40" xfId="43" applyNumberFormat="1" applyFont="1" applyFill="1" applyBorder="1" applyAlignment="1">
      <alignment vertical="center"/>
    </xf>
    <xf numFmtId="41" fontId="45" fillId="0" borderId="40" xfId="43" applyFont="1" applyFill="1" applyBorder="1" applyAlignment="1">
      <alignment horizontal="right" vertical="center"/>
    </xf>
    <xf numFmtId="41" fontId="50" fillId="0" borderId="40" xfId="43" applyFont="1" applyFill="1" applyBorder="1" applyAlignment="1">
      <alignment horizontal="right" vertical="center"/>
    </xf>
    <xf numFmtId="166" fontId="45" fillId="0" borderId="40" xfId="43" applyNumberFormat="1" applyFont="1" applyFill="1" applyBorder="1" applyAlignment="1">
      <alignment horizontal="right" vertical="center"/>
    </xf>
    <xf numFmtId="166" fontId="50" fillId="0" borderId="40" xfId="43" applyNumberFormat="1" applyFont="1" applyFill="1" applyBorder="1" applyAlignment="1">
      <alignment horizontal="right" vertical="center"/>
    </xf>
    <xf numFmtId="1" fontId="54" fillId="0" borderId="0" xfId="41" applyNumberFormat="1" applyFont="1"/>
    <xf numFmtId="0" fontId="54" fillId="0" borderId="0" xfId="41" applyFont="1" applyAlignment="1">
      <alignment vertical="center"/>
    </xf>
    <xf numFmtId="0" fontId="50" fillId="0" borderId="40" xfId="0" applyFont="1" applyBorder="1" applyAlignment="1">
      <alignment vertical="center"/>
    </xf>
    <xf numFmtId="0" fontId="54" fillId="0" borderId="0" xfId="38" applyFont="1"/>
    <xf numFmtId="0" fontId="46" fillId="30" borderId="40" xfId="41" applyFont="1" applyFill="1" applyBorder="1" applyAlignment="1">
      <alignment horizontal="center" vertical="center" wrapText="1"/>
    </xf>
    <xf numFmtId="0" fontId="48" fillId="0" borderId="42" xfId="0" applyFont="1" applyBorder="1" applyAlignment="1">
      <alignment horizontal="left" vertical="center" wrapText="1" indent="1"/>
    </xf>
    <xf numFmtId="182" fontId="48" fillId="0" borderId="40" xfId="1" applyNumberFormat="1" applyFont="1" applyFill="1" applyBorder="1" applyAlignment="1">
      <alignment horizontal="right" vertical="center" wrapText="1"/>
    </xf>
    <xf numFmtId="169" fontId="47" fillId="0" borderId="40" xfId="1" applyNumberFormat="1" applyFont="1" applyFill="1" applyBorder="1" applyAlignment="1">
      <alignment horizontal="right" vertical="center" wrapText="1"/>
    </xf>
    <xf numFmtId="182" fontId="47" fillId="0" borderId="40" xfId="1" applyNumberFormat="1" applyFont="1" applyFill="1" applyBorder="1" applyAlignment="1">
      <alignment horizontal="right" vertical="center" wrapText="1"/>
    </xf>
    <xf numFmtId="169" fontId="48" fillId="0" borderId="40" xfId="1" applyNumberFormat="1" applyFont="1" applyFill="1" applyBorder="1" applyAlignment="1">
      <alignment horizontal="right" vertical="center" wrapText="1"/>
    </xf>
    <xf numFmtId="41" fontId="48" fillId="0" borderId="6" xfId="43" applyFont="1" applyFill="1" applyBorder="1" applyAlignment="1">
      <alignment horizontal="right" vertical="center" wrapText="1"/>
    </xf>
    <xf numFmtId="166" fontId="48" fillId="0" borderId="40" xfId="1" applyNumberFormat="1" applyFont="1" applyFill="1" applyBorder="1" applyAlignment="1">
      <alignment horizontal="right" vertical="center" wrapText="1"/>
    </xf>
    <xf numFmtId="0" fontId="46" fillId="29" borderId="34" xfId="0" applyFont="1" applyFill="1" applyBorder="1" applyAlignment="1">
      <alignment horizontal="center" vertical="center" wrapText="1"/>
    </xf>
    <xf numFmtId="166" fontId="47" fillId="0" borderId="40" xfId="1" applyNumberFormat="1" applyFont="1" applyFill="1" applyBorder="1" applyAlignment="1">
      <alignment horizontal="right" vertical="center" wrapText="1"/>
    </xf>
    <xf numFmtId="41" fontId="40" fillId="0" borderId="40" xfId="43" applyFont="1" applyFill="1" applyBorder="1" applyAlignment="1">
      <alignment horizontal="right" vertical="center" wrapText="1"/>
    </xf>
    <xf numFmtId="41" fontId="41" fillId="0" borderId="40" xfId="43" applyFont="1" applyFill="1" applyBorder="1" applyAlignment="1">
      <alignment horizontal="right" vertical="center" wrapText="1"/>
    </xf>
    <xf numFmtId="41" fontId="16" fillId="0" borderId="0" xfId="43" applyFont="1"/>
    <xf numFmtId="191" fontId="16" fillId="40" borderId="0" xfId="40699" applyFill="1"/>
    <xf numFmtId="193" fontId="99" fillId="40" borderId="0" xfId="40699" applyNumberFormat="1" applyFont="1" applyFill="1" applyAlignment="1">
      <alignment horizontal="right" vertical="top"/>
    </xf>
    <xf numFmtId="171" fontId="45" fillId="0" borderId="6" xfId="43" applyNumberFormat="1" applyFont="1" applyFill="1" applyBorder="1" applyAlignment="1">
      <alignment vertical="center"/>
    </xf>
    <xf numFmtId="176" fontId="36" fillId="0" borderId="0" xfId="43" applyNumberFormat="1" applyFont="1"/>
    <xf numFmtId="0" fontId="45" fillId="0" borderId="40" xfId="0" applyFont="1" applyBorder="1" applyAlignment="1">
      <alignment vertical="center"/>
    </xf>
    <xf numFmtId="171" fontId="50" fillId="0" borderId="6" xfId="43" applyNumberFormat="1" applyFont="1" applyFill="1" applyBorder="1" applyAlignment="1">
      <alignment vertical="center"/>
    </xf>
    <xf numFmtId="174" fontId="105" fillId="75" borderId="0" xfId="40453" applyNumberFormat="1" applyFont="1" applyFill="1" applyAlignment="1">
      <alignment horizontal="right" vertical="top"/>
    </xf>
    <xf numFmtId="174" fontId="103" fillId="0" borderId="0" xfId="40453" applyNumberFormat="1" applyFont="1" applyFill="1" applyAlignment="1">
      <alignment horizontal="right" vertical="top" wrapText="1"/>
    </xf>
    <xf numFmtId="173" fontId="106" fillId="40" borderId="10" xfId="40700" applyNumberFormat="1" applyFont="1" applyFill="1" applyBorder="1"/>
    <xf numFmtId="182" fontId="106" fillId="0" borderId="0" xfId="40700" applyNumberFormat="1" applyFont="1" applyAlignment="1">
      <alignment horizontal="left" vertical="top" wrapText="1"/>
    </xf>
    <xf numFmtId="182" fontId="103" fillId="0" borderId="0" xfId="40700" applyNumberFormat="1" applyFont="1" applyAlignment="1">
      <alignment horizontal="center" vertical="top" wrapText="1"/>
    </xf>
    <xf numFmtId="41" fontId="101" fillId="0" borderId="0" xfId="40700" applyNumberFormat="1" applyFont="1"/>
    <xf numFmtId="0" fontId="110" fillId="0" borderId="0" xfId="40703"/>
    <xf numFmtId="0" fontId="111" fillId="67" borderId="0" xfId="40703" applyFont="1" applyFill="1" applyAlignment="1">
      <alignment horizontal="left"/>
    </xf>
    <xf numFmtId="0" fontId="111" fillId="68" borderId="0" xfId="40703" applyFont="1" applyFill="1" applyAlignment="1">
      <alignment horizontal="left"/>
    </xf>
    <xf numFmtId="0" fontId="111" fillId="68" borderId="0" xfId="40703" applyFont="1" applyFill="1" applyAlignment="1">
      <alignment horizontal="right"/>
    </xf>
    <xf numFmtId="0" fontId="111" fillId="0" borderId="0" xfId="40703" applyFont="1" applyAlignment="1">
      <alignment horizontal="left"/>
    </xf>
    <xf numFmtId="192" fontId="111" fillId="0" borderId="0" xfId="40703" applyNumberFormat="1" applyFont="1"/>
    <xf numFmtId="0" fontId="112" fillId="0" borderId="0" xfId="40703" applyFont="1" applyAlignment="1">
      <alignment vertical="top" wrapText="1"/>
    </xf>
    <xf numFmtId="193" fontId="112" fillId="0" borderId="0" xfId="40703" applyNumberFormat="1" applyFont="1" applyAlignment="1">
      <alignment horizontal="right" vertical="top"/>
    </xf>
    <xf numFmtId="0" fontId="111" fillId="67" borderId="0" xfId="40703" applyFont="1" applyFill="1" applyAlignment="1">
      <alignment horizontal="right"/>
    </xf>
    <xf numFmtId="0" fontId="40" fillId="0" borderId="14" xfId="0" applyFont="1" applyBorder="1" applyAlignment="1">
      <alignment horizontal="left" vertical="center" indent="1"/>
    </xf>
    <xf numFmtId="0" fontId="40" fillId="0" borderId="15" xfId="0" applyFont="1" applyBorder="1" applyAlignment="1">
      <alignment horizontal="left" indent="1"/>
    </xf>
    <xf numFmtId="0" fontId="40" fillId="0" borderId="20" xfId="0" quotePrefix="1" applyFont="1" applyBorder="1" applyAlignment="1">
      <alignment horizontal="left"/>
    </xf>
    <xf numFmtId="174" fontId="40" fillId="0" borderId="11" xfId="43" applyNumberFormat="1" applyFont="1" applyFill="1" applyBorder="1"/>
    <xf numFmtId="0" fontId="40" fillId="0" borderId="15" xfId="0" applyFont="1" applyBorder="1" applyAlignment="1">
      <alignment horizontal="left" vertical="center" indent="1"/>
    </xf>
    <xf numFmtId="0" fontId="40" fillId="0" borderId="20" xfId="0" applyFont="1" applyBorder="1" applyAlignment="1">
      <alignment vertical="center"/>
    </xf>
    <xf numFmtId="0" fontId="54" fillId="29" borderId="16" xfId="0" applyFont="1" applyFill="1" applyBorder="1"/>
    <xf numFmtId="0" fontId="54" fillId="29" borderId="8" xfId="0" applyFont="1" applyFill="1" applyBorder="1"/>
    <xf numFmtId="14" fontId="46" fillId="29" borderId="9" xfId="0" applyNumberFormat="1" applyFont="1" applyFill="1" applyBorder="1" applyAlignment="1">
      <alignment horizontal="center" vertical="center" wrapText="1"/>
    </xf>
    <xf numFmtId="177" fontId="46" fillId="30" borderId="9" xfId="0" applyNumberFormat="1" applyFont="1" applyFill="1" applyBorder="1" applyAlignment="1">
      <alignment horizontal="center" vertical="center" wrapText="1"/>
    </xf>
    <xf numFmtId="169" fontId="35" fillId="0" borderId="0" xfId="0" applyNumberFormat="1" applyFont="1"/>
    <xf numFmtId="194" fontId="45" fillId="0" borderId="6" xfId="43" applyNumberFormat="1" applyFont="1" applyFill="1" applyBorder="1" applyAlignment="1">
      <alignment vertical="center"/>
    </xf>
    <xf numFmtId="182" fontId="45" fillId="0" borderId="6" xfId="43" applyNumberFormat="1" applyFont="1" applyFill="1" applyBorder="1" applyAlignment="1">
      <alignment vertical="center"/>
    </xf>
    <xf numFmtId="49" fontId="100" fillId="0" borderId="0" xfId="40703" applyNumberFormat="1" applyFont="1" applyAlignment="1">
      <alignment vertical="top" wrapText="1"/>
    </xf>
    <xf numFmtId="0" fontId="100" fillId="0" borderId="0" xfId="40703" applyFont="1" applyAlignment="1">
      <alignment vertical="top" wrapText="1"/>
    </xf>
    <xf numFmtId="41" fontId="48" fillId="0" borderId="0" xfId="43" applyFont="1" applyAlignment="1">
      <alignment horizontal="right" vertical="center"/>
    </xf>
    <xf numFmtId="41" fontId="45" fillId="0" borderId="0" xfId="43" applyFont="1" applyAlignment="1">
      <alignment vertical="center"/>
    </xf>
    <xf numFmtId="41" fontId="40" fillId="0" borderId="0" xfId="43" applyFont="1"/>
    <xf numFmtId="0" fontId="41" fillId="0" borderId="40" xfId="41" applyFont="1" applyBorder="1" applyAlignment="1">
      <alignment vertical="center"/>
    </xf>
    <xf numFmtId="0" fontId="40" fillId="0" borderId="40" xfId="38" applyFont="1" applyBorder="1" applyAlignment="1">
      <alignment vertical="center"/>
    </xf>
    <xf numFmtId="0" fontId="40" fillId="0" borderId="40" xfId="41" applyFont="1" applyBorder="1" applyAlignment="1">
      <alignment vertical="center"/>
    </xf>
    <xf numFmtId="166" fontId="40" fillId="0" borderId="40" xfId="38" applyNumberFormat="1" applyFont="1" applyBorder="1" applyAlignment="1">
      <alignment vertical="center"/>
    </xf>
    <xf numFmtId="0" fontId="54" fillId="0" borderId="0" xfId="38" applyFont="1" applyAlignment="1">
      <alignment vertical="center"/>
    </xf>
    <xf numFmtId="1" fontId="54" fillId="0" borderId="0" xfId="0" applyNumberFormat="1" applyFont="1" applyAlignment="1">
      <alignment vertical="center"/>
    </xf>
    <xf numFmtId="41" fontId="40" fillId="0" borderId="0" xfId="41" applyNumberFormat="1" applyFont="1" applyAlignment="1">
      <alignment vertical="center" wrapText="1"/>
    </xf>
    <xf numFmtId="41" fontId="40" fillId="0" borderId="0" xfId="43" applyFont="1" applyFill="1" applyBorder="1" applyAlignment="1">
      <alignment vertical="center"/>
    </xf>
    <xf numFmtId="41" fontId="51" fillId="0" borderId="0" xfId="43" applyFont="1" applyFill="1" applyBorder="1" applyAlignment="1">
      <alignment vertical="center" wrapText="1"/>
    </xf>
    <xf numFmtId="1" fontId="54" fillId="0" borderId="0" xfId="38" applyNumberFormat="1" applyFont="1" applyAlignment="1">
      <alignment vertical="center"/>
    </xf>
    <xf numFmtId="0" fontId="47" fillId="0" borderId="42" xfId="0" applyFont="1" applyBorder="1" applyAlignment="1">
      <alignment horizontal="left" vertical="center" wrapText="1"/>
    </xf>
    <xf numFmtId="169" fontId="40" fillId="0" borderId="0" xfId="38" applyNumberFormat="1" applyFont="1" applyAlignment="1">
      <alignment vertical="center"/>
    </xf>
    <xf numFmtId="182" fontId="40" fillId="0" borderId="0" xfId="38" applyNumberFormat="1" applyFont="1" applyAlignment="1">
      <alignment vertical="center"/>
    </xf>
    <xf numFmtId="41" fontId="40" fillId="0" borderId="40" xfId="38" applyNumberFormat="1" applyFont="1" applyBorder="1" applyAlignment="1">
      <alignment vertical="center"/>
    </xf>
    <xf numFmtId="0" fontId="47" fillId="0" borderId="7" xfId="0" applyFont="1" applyBorder="1" applyAlignment="1">
      <alignment horizontal="center" vertical="center"/>
    </xf>
    <xf numFmtId="0" fontId="54" fillId="0" borderId="0" xfId="0" applyFont="1"/>
    <xf numFmtId="0" fontId="54" fillId="0" borderId="0" xfId="41" applyFont="1" applyAlignment="1">
      <alignment wrapText="1"/>
    </xf>
    <xf numFmtId="0" fontId="54" fillId="0" borderId="0" xfId="41" applyFont="1" applyAlignment="1">
      <alignment horizontal="center" vertical="center" wrapText="1"/>
    </xf>
    <xf numFmtId="0" fontId="46" fillId="0" borderId="0" xfId="41" applyFont="1" applyAlignment="1">
      <alignment horizontal="center" vertical="center"/>
    </xf>
    <xf numFmtId="0" fontId="51" fillId="0" borderId="0" xfId="38" applyFont="1" applyAlignment="1">
      <alignment vertical="center" wrapText="1"/>
    </xf>
    <xf numFmtId="41" fontId="40" fillId="0" borderId="0" xfId="38" applyNumberFormat="1" applyFont="1" applyAlignment="1">
      <alignment vertical="center"/>
    </xf>
    <xf numFmtId="191" fontId="105" fillId="77" borderId="0" xfId="40700" applyFont="1" applyFill="1" applyAlignment="1">
      <alignment horizontal="left" vertical="top"/>
    </xf>
    <xf numFmtId="174" fontId="105" fillId="77" borderId="0" xfId="40453" applyNumberFormat="1" applyFont="1" applyFill="1" applyAlignment="1">
      <alignment horizontal="right" vertical="top"/>
    </xf>
    <xf numFmtId="191" fontId="99" fillId="77" borderId="0" xfId="40700" applyFont="1" applyFill="1" applyAlignment="1">
      <alignment vertical="top" wrapText="1"/>
    </xf>
    <xf numFmtId="191" fontId="99" fillId="77" borderId="0" xfId="40700" applyFont="1" applyFill="1" applyAlignment="1">
      <alignment vertical="top"/>
    </xf>
    <xf numFmtId="191" fontId="103" fillId="77" borderId="0" xfId="40700" applyFont="1" applyFill="1" applyAlignment="1">
      <alignment horizontal="left" vertical="top"/>
    </xf>
    <xf numFmtId="169" fontId="48" fillId="0" borderId="40" xfId="1" applyNumberFormat="1" applyFont="1" applyFill="1" applyBorder="1" applyAlignment="1">
      <alignment horizontal="center" vertical="center" wrapText="1"/>
    </xf>
    <xf numFmtId="174" fontId="48" fillId="0" borderId="40" xfId="1" applyNumberFormat="1" applyFont="1" applyFill="1" applyBorder="1" applyAlignment="1">
      <alignment horizontal="right" vertical="center" wrapText="1"/>
    </xf>
    <xf numFmtId="174" fontId="48" fillId="0" borderId="6" xfId="1" applyNumberFormat="1" applyFont="1" applyFill="1" applyBorder="1" applyAlignment="1">
      <alignment horizontal="right" vertical="center" wrapText="1"/>
    </xf>
    <xf numFmtId="166" fontId="47" fillId="0" borderId="6" xfId="1" applyNumberFormat="1" applyFont="1" applyFill="1" applyBorder="1" applyAlignment="1">
      <alignment horizontal="right" vertical="center" wrapText="1"/>
    </xf>
    <xf numFmtId="166" fontId="48" fillId="0" borderId="6" xfId="1" applyNumberFormat="1" applyFont="1" applyFill="1" applyBorder="1" applyAlignment="1">
      <alignment horizontal="right" vertical="center" wrapText="1"/>
    </xf>
    <xf numFmtId="174" fontId="47" fillId="0" borderId="6" xfId="1" applyNumberFormat="1" applyFont="1" applyFill="1" applyBorder="1" applyAlignment="1">
      <alignment horizontal="right" vertical="center" wrapText="1"/>
    </xf>
    <xf numFmtId="0" fontId="41" fillId="0" borderId="6" xfId="41" applyFont="1" applyBorder="1" applyAlignment="1">
      <alignment vertical="center"/>
    </xf>
    <xf numFmtId="166" fontId="40" fillId="0" borderId="6" xfId="37" applyFont="1" applyFill="1" applyBorder="1" applyAlignment="1">
      <alignment vertical="center"/>
    </xf>
    <xf numFmtId="170" fontId="40" fillId="0" borderId="6" xfId="37" applyNumberFormat="1" applyFont="1" applyFill="1" applyBorder="1" applyAlignment="1">
      <alignment vertical="center"/>
    </xf>
    <xf numFmtId="177" fontId="40" fillId="0" borderId="0" xfId="41" applyNumberFormat="1" applyFont="1" applyAlignment="1">
      <alignment vertical="center"/>
    </xf>
    <xf numFmtId="0" fontId="51" fillId="0" borderId="0" xfId="41" applyFont="1" applyAlignment="1">
      <alignment vertical="center" wrapText="1"/>
    </xf>
    <xf numFmtId="0" fontId="40" fillId="0" borderId="6" xfId="41" applyFont="1" applyBorder="1" applyAlignment="1">
      <alignment vertical="center"/>
    </xf>
    <xf numFmtId="166" fontId="40" fillId="0" borderId="40" xfId="37" applyFont="1" applyFill="1" applyBorder="1" applyAlignment="1">
      <alignment vertical="center"/>
    </xf>
    <xf numFmtId="166" fontId="41" fillId="0" borderId="6" xfId="37" applyFont="1" applyFill="1" applyBorder="1" applyAlignment="1">
      <alignment vertical="center"/>
    </xf>
    <xf numFmtId="0" fontId="40" fillId="0" borderId="0" xfId="41" applyFont="1" applyAlignment="1">
      <alignment vertical="center" wrapText="1"/>
    </xf>
    <xf numFmtId="41" fontId="40" fillId="0" borderId="0" xfId="41" applyNumberFormat="1" applyFont="1" applyAlignment="1">
      <alignment vertical="center"/>
    </xf>
    <xf numFmtId="0" fontId="40" fillId="0" borderId="6" xfId="41" applyFont="1" applyBorder="1" applyAlignment="1">
      <alignment horizontal="left" vertical="center" indent="1"/>
    </xf>
    <xf numFmtId="0" fontId="40" fillId="0" borderId="40" xfId="41" applyFont="1" applyBorder="1" applyAlignment="1">
      <alignment horizontal="left" vertical="center" indent="1"/>
    </xf>
    <xf numFmtId="166" fontId="41" fillId="0" borderId="40" xfId="37" applyFont="1" applyFill="1" applyBorder="1" applyAlignment="1">
      <alignment vertical="center"/>
    </xf>
    <xf numFmtId="0" fontId="40" fillId="0" borderId="6" xfId="41" applyFont="1" applyBorder="1" applyAlignment="1">
      <alignment horizontal="center" vertical="center"/>
    </xf>
    <xf numFmtId="0" fontId="62" fillId="0" borderId="0" xfId="41" applyFont="1"/>
    <xf numFmtId="0" fontId="53" fillId="0" borderId="0" xfId="50" applyFont="1" applyFill="1" applyAlignment="1">
      <alignment horizontal="center"/>
    </xf>
    <xf numFmtId="14" fontId="41" fillId="0" borderId="12" xfId="41" applyNumberFormat="1" applyFont="1" applyBorder="1" applyAlignment="1">
      <alignment horizontal="center"/>
    </xf>
    <xf numFmtId="9" fontId="40" fillId="0" borderId="0" xfId="41" applyNumberFormat="1" applyFont="1"/>
    <xf numFmtId="166" fontId="41" fillId="0" borderId="12" xfId="41" applyNumberFormat="1" applyFont="1" applyBorder="1"/>
    <xf numFmtId="3" fontId="40" fillId="0" borderId="0" xfId="41" applyNumberFormat="1" applyFont="1"/>
    <xf numFmtId="3" fontId="40" fillId="0" borderId="41" xfId="41" applyNumberFormat="1" applyFont="1" applyBorder="1" applyAlignment="1">
      <alignment vertical="center"/>
    </xf>
    <xf numFmtId="0" fontId="40" fillId="0" borderId="41" xfId="41" applyFont="1" applyBorder="1"/>
    <xf numFmtId="3" fontId="41" fillId="0" borderId="0" xfId="41" applyNumberFormat="1" applyFont="1"/>
    <xf numFmtId="3" fontId="41" fillId="0" borderId="41" xfId="41" applyNumberFormat="1" applyFont="1" applyBorder="1"/>
    <xf numFmtId="0" fontId="61" fillId="0" borderId="0" xfId="41" applyFont="1" applyAlignment="1">
      <alignment horizontal="justify" vertical="center"/>
    </xf>
    <xf numFmtId="41" fontId="40" fillId="0" borderId="6" xfId="43" applyFont="1" applyFill="1" applyBorder="1" applyAlignment="1">
      <alignment horizontal="left" vertical="center"/>
    </xf>
    <xf numFmtId="174" fontId="40" fillId="0" borderId="6" xfId="43" applyNumberFormat="1" applyFont="1" applyFill="1" applyBorder="1" applyAlignment="1">
      <alignment horizontal="right" vertical="center"/>
    </xf>
    <xf numFmtId="174" fontId="40" fillId="0" borderId="40" xfId="43" applyNumberFormat="1" applyFont="1" applyFill="1" applyBorder="1" applyAlignment="1">
      <alignment horizontal="right" vertical="center"/>
    </xf>
    <xf numFmtId="41" fontId="40" fillId="0" borderId="40" xfId="43" applyFont="1" applyFill="1" applyBorder="1" applyAlignment="1">
      <alignment horizontal="left" vertical="center"/>
    </xf>
    <xf numFmtId="41" fontId="50" fillId="0" borderId="6" xfId="43" applyFont="1" applyFill="1" applyBorder="1" applyAlignment="1">
      <alignment horizontal="left" vertical="center"/>
    </xf>
    <xf numFmtId="0" fontId="47" fillId="0" borderId="42" xfId="0" applyFont="1" applyBorder="1" applyAlignment="1">
      <alignment vertical="center" wrapText="1"/>
    </xf>
    <xf numFmtId="0" fontId="47" fillId="0" borderId="7" xfId="0" applyFont="1" applyBorder="1" applyAlignment="1">
      <alignment vertical="center" wrapText="1"/>
    </xf>
    <xf numFmtId="166" fontId="0" fillId="0" borderId="0" xfId="0" applyNumberFormat="1"/>
    <xf numFmtId="3" fontId="0" fillId="0" borderId="0" xfId="0" applyNumberFormat="1"/>
    <xf numFmtId="41" fontId="40" fillId="0" borderId="10" xfId="43" applyFont="1" applyFill="1" applyBorder="1" applyAlignment="1">
      <alignment horizontal="center" vertical="center"/>
    </xf>
    <xf numFmtId="0" fontId="46" fillId="30" borderId="7" xfId="0" applyFont="1" applyFill="1" applyBorder="1" applyAlignment="1">
      <alignment vertical="center"/>
    </xf>
    <xf numFmtId="0" fontId="46" fillId="30" borderId="16" xfId="0" applyFont="1" applyFill="1" applyBorder="1" applyAlignment="1">
      <alignment vertical="center"/>
    </xf>
    <xf numFmtId="0" fontId="46" fillId="30" borderId="8" xfId="0" applyFont="1" applyFill="1" applyBorder="1" applyAlignment="1">
      <alignment vertical="center"/>
    </xf>
    <xf numFmtId="41" fontId="40" fillId="0" borderId="34" xfId="43" applyFont="1" applyFill="1" applyBorder="1" applyAlignment="1">
      <alignment horizontal="right" vertical="center" indent="1"/>
    </xf>
    <xf numFmtId="41" fontId="50" fillId="0" borderId="0" xfId="43" applyFont="1" applyFill="1" applyBorder="1" applyAlignment="1">
      <alignment horizontal="right" vertical="center"/>
    </xf>
    <xf numFmtId="0" fontId="46" fillId="30" borderId="19" xfId="0" applyFont="1" applyFill="1" applyBorder="1" applyAlignment="1">
      <alignment horizontal="center" vertical="center" wrapText="1"/>
    </xf>
    <xf numFmtId="0" fontId="57" fillId="0" borderId="0" xfId="38" applyFont="1"/>
    <xf numFmtId="171" fontId="45" fillId="0" borderId="0" xfId="0" applyNumberFormat="1" applyFont="1" applyAlignment="1">
      <alignment vertical="center"/>
    </xf>
    <xf numFmtId="0" fontId="115" fillId="0" borderId="0" xfId="0" applyFont="1" applyAlignment="1">
      <alignment horizontal="center" vertical="center"/>
    </xf>
    <xf numFmtId="0" fontId="116" fillId="0" borderId="0" xfId="0" applyFont="1"/>
    <xf numFmtId="0" fontId="117" fillId="0" borderId="0" xfId="0" applyFont="1" applyAlignment="1">
      <alignment horizontal="center" vertical="center"/>
    </xf>
    <xf numFmtId="0" fontId="118" fillId="0" borderId="0" xfId="0" applyFont="1" applyAlignment="1">
      <alignment horizontal="center" vertical="center"/>
    </xf>
    <xf numFmtId="0" fontId="119" fillId="0" borderId="0" xfId="0" applyFont="1"/>
    <xf numFmtId="0" fontId="120" fillId="0" borderId="0" xfId="0" applyFont="1"/>
    <xf numFmtId="0" fontId="114" fillId="0" borderId="0" xfId="0" applyFont="1" applyAlignment="1">
      <alignment horizontal="left" vertical="center"/>
    </xf>
    <xf numFmtId="0" fontId="121" fillId="0" borderId="0" xfId="0" applyFont="1" applyAlignment="1">
      <alignment horizontal="left" vertical="center"/>
    </xf>
    <xf numFmtId="0" fontId="121" fillId="0" borderId="0" xfId="0" applyFont="1"/>
    <xf numFmtId="169" fontId="41" fillId="0" borderId="40" xfId="1" applyNumberFormat="1" applyFont="1" applyFill="1" applyBorder="1" applyAlignment="1">
      <alignment horizontal="right" vertical="center" wrapText="1"/>
    </xf>
    <xf numFmtId="41" fontId="0" fillId="0" borderId="0" xfId="0" applyNumberFormat="1"/>
    <xf numFmtId="0" fontId="47" fillId="0" borderId="0" xfId="0" applyFont="1" applyAlignment="1">
      <alignment vertical="center" wrapText="1"/>
    </xf>
    <xf numFmtId="0" fontId="47" fillId="0" borderId="0" xfId="0" applyFont="1" applyAlignment="1">
      <alignment horizontal="right" vertical="center" wrapText="1"/>
    </xf>
    <xf numFmtId="0" fontId="48" fillId="0" borderId="40" xfId="0" applyFont="1" applyBorder="1" applyAlignment="1">
      <alignment vertical="center" wrapText="1"/>
    </xf>
    <xf numFmtId="0" fontId="48" fillId="0" borderId="40" xfId="0" applyFont="1" applyBorder="1" applyAlignment="1">
      <alignment horizontal="right" vertical="center" wrapText="1"/>
    </xf>
    <xf numFmtId="0" fontId="47" fillId="0" borderId="40" xfId="0" applyFont="1" applyBorder="1" applyAlignment="1">
      <alignment vertical="center" wrapText="1"/>
    </xf>
    <xf numFmtId="0" fontId="47" fillId="0" borderId="40" xfId="0" applyFont="1" applyBorder="1" applyAlignment="1">
      <alignment horizontal="right" vertical="center" wrapText="1"/>
    </xf>
    <xf numFmtId="0" fontId="49" fillId="30" borderId="40" xfId="0" applyFont="1" applyFill="1" applyBorder="1" applyAlignment="1">
      <alignment horizontal="center" vertical="center" wrapText="1"/>
    </xf>
    <xf numFmtId="0" fontId="113" fillId="0" borderId="0" xfId="0" applyFont="1" applyAlignment="1">
      <alignment horizontal="center" vertical="center"/>
    </xf>
    <xf numFmtId="0" fontId="39" fillId="0" borderId="0" xfId="0" applyFont="1" applyAlignment="1">
      <alignment horizontal="center" vertical="center"/>
    </xf>
    <xf numFmtId="0" fontId="41" fillId="0" borderId="42" xfId="38" applyFont="1" applyBorder="1" applyAlignment="1">
      <alignment horizontal="center" vertical="center"/>
    </xf>
    <xf numFmtId="0" fontId="41" fillId="0" borderId="44" xfId="38" applyFont="1" applyBorder="1" applyAlignment="1">
      <alignment horizontal="center" vertical="center"/>
    </xf>
    <xf numFmtId="0" fontId="46" fillId="29" borderId="7" xfId="0" applyFont="1" applyFill="1" applyBorder="1" applyAlignment="1">
      <alignment horizontal="center" vertical="center"/>
    </xf>
    <xf numFmtId="0" fontId="46" fillId="29" borderId="16" xfId="0" applyFont="1" applyFill="1" applyBorder="1" applyAlignment="1">
      <alignment horizontal="center" vertical="center"/>
    </xf>
    <xf numFmtId="0" fontId="46" fillId="29" borderId="8" xfId="0" applyFont="1" applyFill="1" applyBorder="1" applyAlignment="1">
      <alignment horizontal="center" vertical="center"/>
    </xf>
    <xf numFmtId="0" fontId="46" fillId="30" borderId="42" xfId="38" applyFont="1" applyFill="1" applyBorder="1" applyAlignment="1">
      <alignment horizontal="center" vertical="center"/>
    </xf>
    <xf numFmtId="0" fontId="46" fillId="30" borderId="43" xfId="38" applyFont="1" applyFill="1" applyBorder="1" applyAlignment="1">
      <alignment horizontal="center" vertical="center"/>
    </xf>
    <xf numFmtId="0" fontId="46" fillId="30" borderId="44" xfId="38" applyFont="1" applyFill="1" applyBorder="1" applyAlignment="1">
      <alignment horizontal="center" vertical="center"/>
    </xf>
    <xf numFmtId="0" fontId="41" fillId="0" borderId="0" xfId="0" applyFont="1" applyAlignment="1">
      <alignment horizontal="center" vertical="center"/>
    </xf>
    <xf numFmtId="0" fontId="49" fillId="29" borderId="40" xfId="0" applyFont="1" applyFill="1" applyBorder="1" applyAlignment="1">
      <alignment horizontal="center" vertical="center"/>
    </xf>
    <xf numFmtId="0" fontId="42" fillId="0" borderId="0" xfId="0" applyFont="1" applyAlignment="1">
      <alignment horizontal="center" vertical="center"/>
    </xf>
    <xf numFmtId="0" fontId="43" fillId="0" borderId="0" xfId="0" applyFont="1" applyAlignment="1">
      <alignment horizontal="center" vertical="center"/>
    </xf>
    <xf numFmtId="0" fontId="40" fillId="0" borderId="0" xfId="0" applyFont="1" applyAlignment="1">
      <alignment horizontal="center" vertical="center"/>
    </xf>
    <xf numFmtId="0" fontId="46" fillId="29" borderId="42" xfId="0" applyFont="1" applyFill="1" applyBorder="1" applyAlignment="1">
      <alignment horizontal="center" vertical="center"/>
    </xf>
    <xf numFmtId="0" fontId="46" fillId="29" borderId="44" xfId="0" applyFont="1" applyFill="1" applyBorder="1" applyAlignment="1">
      <alignment horizontal="center" vertical="center"/>
    </xf>
    <xf numFmtId="0" fontId="47" fillId="0" borderId="46" xfId="0" applyFont="1" applyBorder="1" applyAlignment="1">
      <alignment horizontal="center" vertical="center"/>
    </xf>
    <xf numFmtId="0" fontId="47" fillId="0" borderId="47" xfId="0" applyFont="1" applyBorder="1" applyAlignment="1">
      <alignment horizontal="center" vertical="center"/>
    </xf>
    <xf numFmtId="0" fontId="47" fillId="0" borderId="15" xfId="0" applyFont="1" applyBorder="1" applyAlignment="1">
      <alignment horizontal="center" vertical="center"/>
    </xf>
    <xf numFmtId="0" fontId="47" fillId="0" borderId="20" xfId="0" applyFont="1" applyBorder="1" applyAlignment="1">
      <alignment horizontal="center" vertical="center"/>
    </xf>
    <xf numFmtId="0" fontId="41" fillId="0" borderId="0" xfId="0" applyFont="1" applyAlignment="1">
      <alignment horizontal="left" vertical="center"/>
    </xf>
    <xf numFmtId="0" fontId="40" fillId="0" borderId="0" xfId="0" applyFont="1" applyAlignment="1">
      <alignment horizontal="left"/>
    </xf>
    <xf numFmtId="170" fontId="40" fillId="0" borderId="0" xfId="36" applyFont="1" applyAlignment="1">
      <alignment horizontal="left" wrapText="1"/>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0" xfId="0" applyFont="1" applyAlignment="1">
      <alignment horizontal="left" indent="1"/>
    </xf>
    <xf numFmtId="0" fontId="46" fillId="29" borderId="6" xfId="0" applyFont="1" applyFill="1" applyBorder="1" applyAlignment="1">
      <alignment horizontal="center" vertical="center" wrapText="1"/>
    </xf>
    <xf numFmtId="170" fontId="41" fillId="0" borderId="0" xfId="36" applyFont="1" applyAlignment="1">
      <alignment horizontal="left"/>
    </xf>
    <xf numFmtId="0" fontId="41" fillId="0" borderId="0" xfId="0" applyFont="1" applyAlignment="1">
      <alignment horizontal="left"/>
    </xf>
    <xf numFmtId="0" fontId="46" fillId="29" borderId="6" xfId="0" applyFont="1" applyFill="1" applyBorder="1" applyAlignment="1">
      <alignment horizontal="center" vertical="center"/>
    </xf>
    <xf numFmtId="0" fontId="50" fillId="0" borderId="13" xfId="0" applyFont="1" applyBorder="1" applyAlignment="1">
      <alignment horizontal="left" vertical="center" wrapText="1"/>
    </xf>
    <xf numFmtId="0" fontId="50" fillId="0" borderId="0" xfId="0" applyFont="1" applyAlignment="1">
      <alignment horizontal="left" vertical="center" wrapText="1"/>
    </xf>
    <xf numFmtId="0" fontId="50" fillId="0" borderId="13" xfId="0" applyFont="1" applyBorder="1" applyAlignment="1">
      <alignment horizontal="center" vertical="center" wrapText="1"/>
    </xf>
    <xf numFmtId="0" fontId="50" fillId="0" borderId="0" xfId="0" applyFont="1" applyAlignment="1">
      <alignment horizontal="center" vertical="center" wrapText="1"/>
    </xf>
    <xf numFmtId="0" fontId="45" fillId="0" borderId="0" xfId="0" applyFont="1" applyAlignment="1">
      <alignment horizontal="left"/>
    </xf>
    <xf numFmtId="0" fontId="45" fillId="0" borderId="13" xfId="0" applyFont="1" applyBorder="1" applyAlignment="1">
      <alignment horizontal="left" vertical="center" wrapText="1"/>
    </xf>
    <xf numFmtId="0" fontId="45" fillId="0" borderId="0" xfId="0" applyFont="1" applyAlignment="1">
      <alignment horizontal="left" vertical="center" wrapText="1"/>
    </xf>
    <xf numFmtId="0" fontId="45" fillId="0" borderId="0" xfId="0" applyFont="1" applyAlignment="1">
      <alignment horizontal="justify" vertical="center" wrapText="1"/>
    </xf>
    <xf numFmtId="0" fontId="50" fillId="0" borderId="23" xfId="0" applyFont="1" applyBorder="1" applyAlignment="1">
      <alignment horizontal="center" vertical="center" wrapText="1"/>
    </xf>
    <xf numFmtId="0" fontId="45" fillId="0" borderId="23" xfId="0" applyFont="1" applyBorder="1" applyAlignment="1">
      <alignment horizontal="center" vertical="center" wrapText="1"/>
    </xf>
    <xf numFmtId="0" fontId="50" fillId="0" borderId="0" xfId="0" applyFont="1" applyAlignment="1">
      <alignment horizontal="left" vertical="center"/>
    </xf>
    <xf numFmtId="0" fontId="45" fillId="0" borderId="0" xfId="0" applyFont="1" applyAlignment="1">
      <alignment horizontal="left" vertical="center"/>
    </xf>
    <xf numFmtId="0" fontId="46" fillId="30" borderId="42" xfId="0" applyFont="1" applyFill="1" applyBorder="1" applyAlignment="1">
      <alignment horizontal="center" vertical="center"/>
    </xf>
    <xf numFmtId="0" fontId="46" fillId="30" borderId="43" xfId="0" applyFont="1" applyFill="1" applyBorder="1" applyAlignment="1">
      <alignment horizontal="center" vertical="center"/>
    </xf>
    <xf numFmtId="0" fontId="46" fillId="30" borderId="44" xfId="0" applyFont="1" applyFill="1" applyBorder="1" applyAlignment="1">
      <alignment horizontal="center" vertical="center"/>
    </xf>
    <xf numFmtId="0" fontId="46" fillId="30" borderId="9"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0" fillId="0" borderId="0" xfId="41" applyFont="1" applyAlignment="1">
      <alignment horizontal="justify" vertical="center"/>
    </xf>
    <xf numFmtId="0" fontId="46" fillId="30" borderId="9" xfId="0" applyFont="1" applyFill="1" applyBorder="1" applyAlignment="1">
      <alignment horizontal="center" vertical="center"/>
    </xf>
    <xf numFmtId="0" fontId="46" fillId="30" borderId="11" xfId="0" applyFont="1" applyFill="1" applyBorder="1" applyAlignment="1">
      <alignment horizontal="center" vertical="center"/>
    </xf>
    <xf numFmtId="0" fontId="46" fillId="30" borderId="34" xfId="0" applyFont="1" applyFill="1" applyBorder="1" applyAlignment="1">
      <alignment horizontal="center" vertical="center" wrapText="1"/>
    </xf>
    <xf numFmtId="0" fontId="46" fillId="30" borderId="6" xfId="0" applyFont="1" applyFill="1" applyBorder="1" applyAlignment="1">
      <alignment horizontal="center" vertical="center" wrapText="1"/>
    </xf>
    <xf numFmtId="0" fontId="45" fillId="0" borderId="0" xfId="0" applyFont="1" applyAlignment="1">
      <alignment horizontal="justify" vertical="center"/>
    </xf>
    <xf numFmtId="0" fontId="48" fillId="0" borderId="0" xfId="0" applyFont="1" applyAlignment="1">
      <alignment horizontal="left" vertical="center"/>
    </xf>
    <xf numFmtId="177" fontId="46" fillId="30" borderId="7" xfId="41" applyNumberFormat="1" applyFont="1" applyFill="1" applyBorder="1" applyAlignment="1">
      <alignment horizontal="center" vertical="center" wrapText="1"/>
    </xf>
    <xf numFmtId="177" fontId="46" fillId="30" borderId="16" xfId="41" applyNumberFormat="1" applyFont="1" applyFill="1" applyBorder="1" applyAlignment="1">
      <alignment horizontal="center" vertical="center" wrapText="1"/>
    </xf>
    <xf numFmtId="177" fontId="46" fillId="30" borderId="8" xfId="41" applyNumberFormat="1" applyFont="1" applyFill="1" applyBorder="1" applyAlignment="1">
      <alignment horizontal="center" vertical="center" wrapText="1"/>
    </xf>
    <xf numFmtId="0" fontId="40" fillId="0" borderId="0" xfId="38" applyFont="1" applyAlignment="1">
      <alignment horizontal="justify"/>
    </xf>
    <xf numFmtId="0" fontId="46" fillId="30" borderId="7" xfId="0" applyFont="1" applyFill="1" applyBorder="1" applyAlignment="1">
      <alignment horizontal="center" vertical="center"/>
    </xf>
    <xf numFmtId="0" fontId="46" fillId="30" borderId="8" xfId="0" applyFont="1" applyFill="1" applyBorder="1" applyAlignment="1">
      <alignment horizontal="center" vertical="center"/>
    </xf>
    <xf numFmtId="0" fontId="40" fillId="0" borderId="0" xfId="41" applyFont="1" applyAlignment="1">
      <alignment horizontal="justify"/>
    </xf>
    <xf numFmtId="0" fontId="64" fillId="0" borderId="0" xfId="0" applyFont="1" applyAlignment="1">
      <alignment horizontal="left" vertical="center"/>
    </xf>
    <xf numFmtId="0" fontId="63" fillId="0" borderId="0" xfId="0" applyFont="1" applyAlignment="1">
      <alignment horizontal="left" vertical="center"/>
    </xf>
    <xf numFmtId="0" fontId="63" fillId="0" borderId="0" xfId="0" applyFont="1" applyAlignment="1">
      <alignment horizontal="left" vertical="center" wrapText="1"/>
    </xf>
    <xf numFmtId="0" fontId="111" fillId="67" borderId="0" xfId="40703" applyFont="1" applyFill="1" applyAlignment="1">
      <alignment horizontal="center"/>
    </xf>
    <xf numFmtId="0" fontId="110" fillId="0" borderId="0" xfId="40703"/>
    <xf numFmtId="0" fontId="33" fillId="0" borderId="0" xfId="0" applyFont="1" applyAlignment="1">
      <alignment horizontal="left"/>
    </xf>
    <xf numFmtId="0" fontId="34" fillId="31" borderId="40" xfId="0" applyFont="1" applyFill="1" applyBorder="1" applyAlignment="1">
      <alignment horizontal="center" vertical="center"/>
    </xf>
    <xf numFmtId="0" fontId="34" fillId="31" borderId="40" xfId="0" applyFont="1" applyFill="1" applyBorder="1" applyAlignment="1">
      <alignment horizontal="center" vertical="center" wrapText="1"/>
    </xf>
    <xf numFmtId="0" fontId="35" fillId="32" borderId="42" xfId="0" applyFont="1" applyFill="1" applyBorder="1" applyAlignment="1">
      <alignment horizontal="center" vertical="center" wrapText="1"/>
    </xf>
    <xf numFmtId="0" fontId="35" fillId="32" borderId="43" xfId="0" applyFont="1" applyFill="1" applyBorder="1" applyAlignment="1">
      <alignment horizontal="center" vertical="center" wrapText="1"/>
    </xf>
    <xf numFmtId="0" fontId="35" fillId="32" borderId="44" xfId="0" applyFont="1" applyFill="1" applyBorder="1" applyAlignment="1">
      <alignment horizontal="center" vertical="center" wrapText="1"/>
    </xf>
    <xf numFmtId="0" fontId="35" fillId="33" borderId="42" xfId="0" applyFont="1" applyFill="1" applyBorder="1" applyAlignment="1">
      <alignment horizontal="center" vertical="center" wrapText="1"/>
    </xf>
    <xf numFmtId="0" fontId="35" fillId="33" borderId="43" xfId="0" applyFont="1" applyFill="1" applyBorder="1" applyAlignment="1">
      <alignment horizontal="center" vertical="center" wrapText="1"/>
    </xf>
    <xf numFmtId="0" fontId="35" fillId="33" borderId="44" xfId="0" applyFont="1" applyFill="1" applyBorder="1" applyAlignment="1">
      <alignment horizontal="center" vertical="center" wrapText="1"/>
    </xf>
    <xf numFmtId="0" fontId="35" fillId="34" borderId="42" xfId="0" applyFont="1" applyFill="1" applyBorder="1" applyAlignment="1">
      <alignment horizontal="center" vertical="center" wrapText="1"/>
    </xf>
    <xf numFmtId="0" fontId="35" fillId="34" borderId="43" xfId="0" applyFont="1" applyFill="1" applyBorder="1" applyAlignment="1">
      <alignment horizontal="center" vertical="center" wrapText="1"/>
    </xf>
    <xf numFmtId="0" fontId="35" fillId="34" borderId="44" xfId="0" applyFont="1" applyFill="1" applyBorder="1" applyAlignment="1">
      <alignment horizontal="center" vertical="center" wrapText="1"/>
    </xf>
    <xf numFmtId="0" fontId="36" fillId="35" borderId="34" xfId="0" applyFont="1" applyFill="1" applyBorder="1" applyAlignment="1">
      <alignment horizontal="center" vertical="center" wrapText="1"/>
    </xf>
    <xf numFmtId="0" fontId="36" fillId="35" borderId="11" xfId="0" applyFont="1" applyFill="1" applyBorder="1" applyAlignment="1">
      <alignment horizontal="center" vertical="center" wrapText="1"/>
    </xf>
    <xf numFmtId="0" fontId="36" fillId="36" borderId="40" xfId="0" applyFont="1" applyFill="1" applyBorder="1" applyAlignment="1">
      <alignment horizontal="center" vertical="center" wrapText="1"/>
    </xf>
    <xf numFmtId="0" fontId="34" fillId="31" borderId="6" xfId="0" applyFont="1" applyFill="1" applyBorder="1" applyAlignment="1">
      <alignment horizontal="center" vertical="center"/>
    </xf>
    <xf numFmtId="0" fontId="34" fillId="31" borderId="6" xfId="0" applyFont="1" applyFill="1" applyBorder="1" applyAlignment="1">
      <alignment horizontal="center" vertical="center" wrapText="1"/>
    </xf>
    <xf numFmtId="0" fontId="35" fillId="32" borderId="7" xfId="0" applyFont="1" applyFill="1" applyBorder="1" applyAlignment="1">
      <alignment horizontal="center" vertical="center" wrapText="1"/>
    </xf>
    <xf numFmtId="0" fontId="35" fillId="32" borderId="16" xfId="0" applyFont="1" applyFill="1" applyBorder="1" applyAlignment="1">
      <alignment horizontal="center" vertical="center" wrapText="1"/>
    </xf>
    <xf numFmtId="0" fontId="35" fillId="32" borderId="8" xfId="0" applyFont="1" applyFill="1" applyBorder="1" applyAlignment="1">
      <alignment horizontal="center" vertical="center" wrapText="1"/>
    </xf>
    <xf numFmtId="0" fontId="35" fillId="33" borderId="7" xfId="0" applyFont="1" applyFill="1" applyBorder="1" applyAlignment="1">
      <alignment horizontal="center" vertical="center" wrapText="1"/>
    </xf>
    <xf numFmtId="0" fontId="35" fillId="33" borderId="16" xfId="0" applyFont="1" applyFill="1" applyBorder="1" applyAlignment="1">
      <alignment horizontal="center" vertical="center" wrapText="1"/>
    </xf>
    <xf numFmtId="0" fontId="35" fillId="33" borderId="8" xfId="0" applyFont="1" applyFill="1" applyBorder="1" applyAlignment="1">
      <alignment horizontal="center" vertical="center" wrapText="1"/>
    </xf>
    <xf numFmtId="0" fontId="35" fillId="34" borderId="7" xfId="0" applyFont="1" applyFill="1" applyBorder="1" applyAlignment="1">
      <alignment horizontal="center" vertical="center" wrapText="1"/>
    </xf>
    <xf numFmtId="0" fontId="35" fillId="34" borderId="16" xfId="0" applyFont="1" applyFill="1" applyBorder="1" applyAlignment="1">
      <alignment horizontal="center" vertical="center" wrapText="1"/>
    </xf>
    <xf numFmtId="0" fontId="35" fillId="34" borderId="8" xfId="0" applyFont="1" applyFill="1" applyBorder="1" applyAlignment="1">
      <alignment horizontal="center" vertical="center" wrapText="1"/>
    </xf>
    <xf numFmtId="0" fontId="36" fillId="35" borderId="9" xfId="0" applyFont="1" applyFill="1" applyBorder="1" applyAlignment="1">
      <alignment horizontal="center" vertical="center" wrapText="1"/>
    </xf>
    <xf numFmtId="0" fontId="36" fillId="36" borderId="6" xfId="0" applyFont="1" applyFill="1" applyBorder="1" applyAlignment="1">
      <alignment horizontal="center" vertical="center" wrapText="1"/>
    </xf>
  </cellXfs>
  <cellStyles count="40704">
    <cellStyle name="          _x000d__x000a_386grabber=VGA.3GR_x000d__x000a_" xfId="53" xr:uid="{00000000-0005-0000-0000-000000000000}"/>
    <cellStyle name="          _x000d__x000a_386grabber=VGA.3GR_x000d__x000a_ 2" xfId="308" xr:uid="{F54D2B50-C8C7-43C6-8A3E-62E6688FA47E}"/>
    <cellStyle name="          _x000d__x000a_386grabber=VGA.3GR_x000d__x000a_ 2 2" xfId="963" xr:uid="{E5F732E4-6EB7-4070-A4BC-C8C4A3B7B358}"/>
    <cellStyle name="          _x000d__x000a_386grabber=VGA.3GR_x000d__x000a_ 3" xfId="964" xr:uid="{24365595-61DD-44C6-9CA6-CDEBEFFC6A20}"/>
    <cellStyle name="," xfId="965" xr:uid="{644C83B9-3943-4C24-B289-593BD6C9A041}"/>
    <cellStyle name=", 2" xfId="966" xr:uid="{31B9F730-9F9D-4208-87E1-F26C5514AE09}"/>
    <cellStyle name=", 3" xfId="967" xr:uid="{DD9E58D6-34DA-4BA2-B32A-648143C64472}"/>
    <cellStyle name=", 4" xfId="968" xr:uid="{B0E176DF-8EEF-4F30-99B8-8B165E560BCA}"/>
    <cellStyle name=", 4 2" xfId="969" xr:uid="{6472995D-1EE2-43DE-960F-A837A94C9351}"/>
    <cellStyle name=", 4 3" xfId="970" xr:uid="{5864A9F1-F741-4FBC-B71A-C187927ADF8C}"/>
    <cellStyle name=", 4 3 2" xfId="12704" xr:uid="{5341585A-5B60-4F5B-977C-3B86BA7D39AA}"/>
    <cellStyle name=", 4 3 3" xfId="15598" xr:uid="{3E947C95-FD5A-4B06-904B-9202B3E5A73C}"/>
    <cellStyle name=", 5" xfId="971" xr:uid="{9261661D-77CA-4C61-826E-5C8AB6FEEFD5}"/>
    <cellStyle name=", 6" xfId="972" xr:uid="{0F6A8530-81A0-40A9-B754-B6D804B10F49}"/>
    <cellStyle name=", 6 2" xfId="973" xr:uid="{07A9FC68-4089-471F-90E0-729EC09F54A5}"/>
    <cellStyle name=", 6 3" xfId="15599" xr:uid="{EE29FC9F-B19D-4C26-8585-AC000F131680}"/>
    <cellStyle name=", 7" xfId="974" xr:uid="{49C320DC-3739-4DB2-97CA-8ECFB02EC4A8}"/>
    <cellStyle name=", 7 2" xfId="12705" xr:uid="{2F4E8F57-5326-44D5-AB8F-48C2CCFF04BC}"/>
    <cellStyle name=", 7 3" xfId="15600" xr:uid="{5E341B37-5858-49A7-AF5C-0BE114E0C46F}"/>
    <cellStyle name=",_2207 Estados Financieros al 31.12.2009 - Frigorífico Concepción S.A FINAL" xfId="975" xr:uid="{E2D90FB4-7286-4619-86A4-182920969288}"/>
    <cellStyle name="_resultados" xfId="976" xr:uid="{09995120-AFF7-4668-99E2-1DD63437495F}"/>
    <cellStyle name="_Worksheet in   Estados Contables El Productor" xfId="977" xr:uid="{0A142B97-33AA-4B97-962A-05FFCFF4AB10}"/>
    <cellStyle name="20% - Accent1" xfId="11" xr:uid="{92039D07-B0F5-4BCD-9DF9-1A3185E82289}"/>
    <cellStyle name="20% - Accent1 2" xfId="978" xr:uid="{E19A2383-8BA9-4366-81BA-FBD5EDD75380}"/>
    <cellStyle name="20% - Accent1 2 2" xfId="979" xr:uid="{331854E1-A16D-46B9-B5C6-B12B23A2CDA9}"/>
    <cellStyle name="20% - Accent1 2 2 2" xfId="980" xr:uid="{4EEB32F6-EF2E-4CFA-8195-A1EDDF391967}"/>
    <cellStyle name="20% - Accent1 2 3" xfId="981" xr:uid="{3A616FC2-AAE8-44A9-A921-58EBDEF35915}"/>
    <cellStyle name="20% - Accent1 3" xfId="982" xr:uid="{7FE6D66D-CA0A-462E-B8E6-5A4DCBE32D21}"/>
    <cellStyle name="20% - Accent1 3 2" xfId="983" xr:uid="{94389A02-AB46-44A7-A590-7091038D92C4}"/>
    <cellStyle name="20% - Accent1 3 2 2" xfId="984" xr:uid="{3AA943A2-FE2E-4AE3-8130-48385D978839}"/>
    <cellStyle name="20% - Accent1 3 3" xfId="985" xr:uid="{105AA929-2F7B-4B9B-AC4A-93DD127F642E}"/>
    <cellStyle name="20% - Accent1 3 3 2" xfId="986" xr:uid="{07B9DFA1-254E-41CE-B24F-A7E400518A73}"/>
    <cellStyle name="20% - Accent1 3 4" xfId="987" xr:uid="{313E012F-5598-4D4A-A737-6FF0DB10D040}"/>
    <cellStyle name="20% - Accent1 4" xfId="988" xr:uid="{2B463C68-48D2-46A8-82F1-09FF429CE539}"/>
    <cellStyle name="20% - Accent1 4 2" xfId="989" xr:uid="{B3026B1D-EC7C-421F-B4C1-464E7032BF30}"/>
    <cellStyle name="20% - Accent1 5" xfId="990" xr:uid="{C6BD74E7-7B5E-4EA4-9285-D006B303A86A}"/>
    <cellStyle name="20% - Accent1 5 2" xfId="991" xr:uid="{3B9596A9-13B4-4677-8C72-2793B78ECE03}"/>
    <cellStyle name="20% - Accent1 6" xfId="992" xr:uid="{5CDEEBB5-95BA-4AE1-9ACA-1E23CDDC2661}"/>
    <cellStyle name="20% - Accent2" xfId="15" xr:uid="{CA898EE3-5E94-42E4-9512-CDA32859EC81}"/>
    <cellStyle name="20% - Accent2 2" xfId="993" xr:uid="{8B752765-B8B5-4F37-A134-899343B522B1}"/>
    <cellStyle name="20% - Accent2 2 2" xfId="994" xr:uid="{42D29906-9BF1-4E28-AF75-286F040DE0D4}"/>
    <cellStyle name="20% - Accent2 2 2 2" xfId="995" xr:uid="{CD6B3A96-43B2-4DDE-816D-7E48AC6EF50C}"/>
    <cellStyle name="20% - Accent2 2 3" xfId="996" xr:uid="{84D1F575-DDA5-4230-A56A-CAA526238D27}"/>
    <cellStyle name="20% - Accent2 3" xfId="997" xr:uid="{2016674D-7CEF-42BF-9F48-7E9CE26AD3B7}"/>
    <cellStyle name="20% - Accent2 3 2" xfId="998" xr:uid="{2C82D6C9-8E3A-4246-B460-037F4D2178BF}"/>
    <cellStyle name="20% - Accent2 3 2 2" xfId="999" xr:uid="{890C976D-3D9A-4F86-AEF2-5AE86AB83D7D}"/>
    <cellStyle name="20% - Accent2 3 3" xfId="1000" xr:uid="{BB728A2F-6AFB-4F2C-B470-8BBB8C5850CF}"/>
    <cellStyle name="20% - Accent2 3 3 2" xfId="1001" xr:uid="{6D47B20F-772B-42D2-A73A-5051208BE37D}"/>
    <cellStyle name="20% - Accent2 3 4" xfId="1002" xr:uid="{162160E1-D37E-4BE1-B324-308FF82C016C}"/>
    <cellStyle name="20% - Accent2 4" xfId="1003" xr:uid="{3C0BB749-1FDB-4C89-9FC0-6F4C865BA9CC}"/>
    <cellStyle name="20% - Accent2 4 2" xfId="1004" xr:uid="{65DF3F16-D247-404F-A902-FB5D30DBF151}"/>
    <cellStyle name="20% - Accent2 5" xfId="1005" xr:uid="{1AC9B6D4-97B4-4CE8-BEBC-6A3B5B6341D1}"/>
    <cellStyle name="20% - Accent2 5 2" xfId="1006" xr:uid="{C85E4934-F8D9-497F-A5F6-3224BCD8763A}"/>
    <cellStyle name="20% - Accent2 6" xfId="1007" xr:uid="{3535A78F-569C-4359-86A2-B73D1287F000}"/>
    <cellStyle name="20% - Accent3" xfId="19" xr:uid="{21AAC081-3BD5-4F88-BD5D-7CBA705F4832}"/>
    <cellStyle name="20% - Accent3 2" xfId="1008" xr:uid="{2E944239-764C-4A01-BA36-408D422C3671}"/>
    <cellStyle name="20% - Accent3 2 2" xfId="1009" xr:uid="{60D81EAE-98E7-44D0-A14A-B0E407AF5720}"/>
    <cellStyle name="20% - Accent3 2 2 2" xfId="1010" xr:uid="{9E8F47D2-C849-43FB-A9AC-EBE69A63D0EE}"/>
    <cellStyle name="20% - Accent3 2 3" xfId="1011" xr:uid="{D2C62438-EE5F-4906-9882-A4FB971D2CE0}"/>
    <cellStyle name="20% - Accent3 3" xfId="1012" xr:uid="{019DC1AF-52DC-4478-8E88-A8731A139E8F}"/>
    <cellStyle name="20% - Accent3 3 2" xfId="1013" xr:uid="{F6FF620C-7C8A-4DBA-B545-489D2B083D69}"/>
    <cellStyle name="20% - Accent3 3 2 2" xfId="1014" xr:uid="{7CB0325B-F395-48E4-B299-309D77EE9154}"/>
    <cellStyle name="20% - Accent3 3 3" xfId="1015" xr:uid="{F28353E5-08D9-462B-B8B0-CBB980F685B3}"/>
    <cellStyle name="20% - Accent3 3 3 2" xfId="1016" xr:uid="{D2093217-06D3-47A4-A79A-1E56F101B435}"/>
    <cellStyle name="20% - Accent3 3 4" xfId="1017" xr:uid="{B5192BD4-54F7-4B63-A05E-5A032146ABAF}"/>
    <cellStyle name="20% - Accent3 4" xfId="1018" xr:uid="{50DF8516-AE88-4670-8F9A-667ED8AB30D3}"/>
    <cellStyle name="20% - Accent3 4 2" xfId="1019" xr:uid="{9800CA5B-493D-4E36-BC6F-AEDFB08961A3}"/>
    <cellStyle name="20% - Accent3 5" xfId="1020" xr:uid="{85AE55C1-C8C9-49DD-88B7-9C3F7460C17C}"/>
    <cellStyle name="20% - Accent3 5 2" xfId="1021" xr:uid="{CC134B25-24EB-407E-A605-8D487B41BA2C}"/>
    <cellStyle name="20% - Accent3 6" xfId="1022" xr:uid="{BC50D547-4ADD-4058-B300-BA89AF0C6DC5}"/>
    <cellStyle name="20% - Accent4" xfId="23" xr:uid="{DE1D349F-6D53-476E-B7E5-E0B044B13010}"/>
    <cellStyle name="20% - Accent4 2" xfId="1023" xr:uid="{AD67CB65-6073-40CC-9CAD-32D7D7264E0D}"/>
    <cellStyle name="20% - Accent4 2 2" xfId="1024" xr:uid="{E7F046B6-2566-419D-8307-8A3FF817B8D0}"/>
    <cellStyle name="20% - Accent4 2 2 2" xfId="1025" xr:uid="{C3377755-BB1D-49AC-BADE-640FF8DCA717}"/>
    <cellStyle name="20% - Accent4 2 3" xfId="1026" xr:uid="{F72F1EDA-BEF2-470C-88DB-C93277416023}"/>
    <cellStyle name="20% - Accent4 3" xfId="1027" xr:uid="{CD583C81-84F5-4EAE-970B-CA755C1909FC}"/>
    <cellStyle name="20% - Accent4 3 2" xfId="1028" xr:uid="{B9A62510-99A3-4DFC-8769-558AEA426A65}"/>
    <cellStyle name="20% - Accent4 3 2 2" xfId="1029" xr:uid="{ED1BF7F7-65D8-45B4-B17F-4A1D7FF6D5EC}"/>
    <cellStyle name="20% - Accent4 3 3" xfId="1030" xr:uid="{30520E01-6C58-4544-986A-B4C0FE3DC9AE}"/>
    <cellStyle name="20% - Accent4 3 3 2" xfId="1031" xr:uid="{648F236A-5ED9-47F9-94A8-E0AD6E98476D}"/>
    <cellStyle name="20% - Accent4 3 4" xfId="1032" xr:uid="{1DE4B92D-8983-4D80-8096-29B265971296}"/>
    <cellStyle name="20% - Accent4 4" xfId="1033" xr:uid="{5525A4AB-A93B-4DCD-B085-BED77869C130}"/>
    <cellStyle name="20% - Accent4 4 2" xfId="1034" xr:uid="{81926F36-465C-4297-BE40-D2F9A5E206B1}"/>
    <cellStyle name="20% - Accent4 5" xfId="1035" xr:uid="{8D2EA290-EF53-4285-9C21-0E593CAA4EB4}"/>
    <cellStyle name="20% - Accent4 5 2" xfId="1036" xr:uid="{36A34812-B869-491D-93FC-2C5C87E6DB9C}"/>
    <cellStyle name="20% - Accent4 6" xfId="1037" xr:uid="{518C351F-2296-4DE3-936C-5E5A2988A3F6}"/>
    <cellStyle name="20% - Accent5" xfId="27" xr:uid="{009D3C65-F12B-4A59-B672-0DC362A30B5C}"/>
    <cellStyle name="20% - Accent5 2" xfId="1038" xr:uid="{8BB2F601-99E5-45E7-A339-ECE4C3EA103C}"/>
    <cellStyle name="20% - Accent5 2 2" xfId="1039" xr:uid="{27C39E12-3594-4FC9-8D14-C5378CEA8BAE}"/>
    <cellStyle name="20% - Accent5 3" xfId="1040" xr:uid="{C795AFFE-BE27-444A-88C3-5F2D9F3FE1FA}"/>
    <cellStyle name="20% - Accent6" xfId="31" xr:uid="{2F725A64-0561-45F7-A3DA-4A5B2555B6B1}"/>
    <cellStyle name="20% - Accent6 2" xfId="1041" xr:uid="{0BE980AE-254E-49FC-8170-23698F6A3C9E}"/>
    <cellStyle name="20% - Accent6 2 2" xfId="1042" xr:uid="{1DA3FE5D-A353-4AA9-9B0D-C2B45543EED3}"/>
    <cellStyle name="20% - Accent6 2 2 2" xfId="1043" xr:uid="{59AE8E7D-9BD1-4937-A7C7-6F88F836B39A}"/>
    <cellStyle name="20% - Accent6 2 3" xfId="1044" xr:uid="{2456E415-5454-4EFA-B1C6-B6ECDC2D1D3C}"/>
    <cellStyle name="20% - Accent6 3" xfId="1045" xr:uid="{5131774B-6287-4EDF-966F-AED064C3B8B4}"/>
    <cellStyle name="20% - Accent6 3 2" xfId="1046" xr:uid="{98D96C2F-A82C-439E-A52B-081D641335E3}"/>
    <cellStyle name="20% - Accent6 3 2 2" xfId="1047" xr:uid="{BF55D110-8C73-4E65-82E3-2512E11D7943}"/>
    <cellStyle name="20% - Accent6 3 3" xfId="1048" xr:uid="{C578E11D-10B5-457D-B329-350365008BFD}"/>
    <cellStyle name="20% - Accent6 3 3 2" xfId="1049" xr:uid="{F56C08CF-6B6C-4C71-B1AC-6C447E9BC380}"/>
    <cellStyle name="20% - Accent6 3 4" xfId="1050" xr:uid="{0F898E09-15CE-4CEB-9209-B7B80F07327B}"/>
    <cellStyle name="20% - Accent6 4" xfId="1051" xr:uid="{4E5B61F3-9919-46DC-9513-64B436CF0C68}"/>
    <cellStyle name="20% - Accent6 4 2" xfId="1052" xr:uid="{1ED3A35F-B5A9-4207-8E2E-5729B1DCEE15}"/>
    <cellStyle name="20% - Accent6 5" xfId="1053" xr:uid="{D298609B-F05F-4788-848A-467BBE4CE053}"/>
    <cellStyle name="20% - Accent6 5 2" xfId="1054" xr:uid="{E9DC4A42-3D5B-4707-9909-37E04C344C18}"/>
    <cellStyle name="20% - Accent6 6" xfId="1055" xr:uid="{16C9F8D2-4294-4797-A8C4-29FABA53F612}"/>
    <cellStyle name="20% - Énfasis1 2" xfId="674" xr:uid="{20EFE1E1-72C8-4A1B-BB5A-1A370F128A83}"/>
    <cellStyle name="20% - Énfasis1 2 2" xfId="1057" xr:uid="{7C6AC672-6AC2-4281-AE17-70FA39F1D375}"/>
    <cellStyle name="20% - Énfasis1 2 2 2" xfId="1058" xr:uid="{7D743CA2-46DC-46FD-B37A-BA24B9BAE5BB}"/>
    <cellStyle name="20% - Énfasis1 2 2 2 2" xfId="1059" xr:uid="{4E57A22C-334C-46BA-86E2-10C72B037E60}"/>
    <cellStyle name="20% - Énfasis1 2 2 3" xfId="1060" xr:uid="{47D19E9B-2B77-4706-ACBE-043C094EC213}"/>
    <cellStyle name="20% - Énfasis1 2 2 3 2" xfId="7441" xr:uid="{5F3837B9-221C-49F5-B500-B9BDB7195203}"/>
    <cellStyle name="20% - Énfasis1 2 2 3 2 2" xfId="12707" xr:uid="{4AAEC0FA-48E0-484A-82B0-51F503799927}"/>
    <cellStyle name="20% - Énfasis1 2 2 3 2 2 2" xfId="21745" xr:uid="{97481D19-7D7D-48CC-8EBD-621046AA5B0E}"/>
    <cellStyle name="20% - Énfasis1 2 2 3 2 2 2 2" xfId="27301" xr:uid="{11A49015-1D29-4F87-A1CD-0CEC7A0E958E}"/>
    <cellStyle name="20% - Énfasis1 2 2 3 2 2 2 3" xfId="32795" xr:uid="{78AAFF74-BAB3-40A6-A6B7-10A4DCBA0312}"/>
    <cellStyle name="20% - Énfasis1 2 2 3 2 2 2 4" xfId="38279" xr:uid="{832746B1-A0A6-4A58-8946-6A536447D8C9}"/>
    <cellStyle name="20% - Énfasis1 2 2 3 2 2 3" xfId="24572" xr:uid="{34CFF22E-AEA4-4B39-A056-D2D842B13589}"/>
    <cellStyle name="20% - Énfasis1 2 2 3 2 2 4" xfId="30066" xr:uid="{C932ECFA-2D31-43FF-8831-A2DA9D809288}"/>
    <cellStyle name="20% - Énfasis1 2 2 3 2 2 5" xfId="35550" xr:uid="{5D3C679A-22B4-4C56-B699-E768A6F7EF79}"/>
    <cellStyle name="20% - Énfasis1 2 2 3 2 3" xfId="20328" xr:uid="{73D28377-617D-4FE8-8F45-10195130BA15}"/>
    <cellStyle name="20% - Énfasis1 2 2 3 2 3 2" xfId="25884" xr:uid="{6B82769C-F655-4084-B1DB-2F443B206694}"/>
    <cellStyle name="20% - Énfasis1 2 2 3 2 3 3" xfId="31378" xr:uid="{96F54A35-9959-4DE9-9AAA-F0809B04DDB8}"/>
    <cellStyle name="20% - Énfasis1 2 2 3 2 3 4" xfId="36862" xr:uid="{2A92BA78-92E8-4AD2-A624-F88ED413D83F}"/>
    <cellStyle name="20% - Énfasis1 2 2 3 2 4" xfId="23155" xr:uid="{79BE55E5-5661-4ED7-80EC-652FF92D2C67}"/>
    <cellStyle name="20% - Énfasis1 2 2 3 2 5" xfId="28647" xr:uid="{075B0D33-C718-43D9-8654-1D1312A2C6E4}"/>
    <cellStyle name="20% - Énfasis1 2 2 3 2 6" xfId="34131" xr:uid="{F80DF620-75B1-4E80-AE26-40117E6FFC41}"/>
    <cellStyle name="20% - Énfasis1 2 2 3 3" xfId="7524" xr:uid="{928E8570-9717-460C-9E32-671CFFA02FBE}"/>
    <cellStyle name="20% - Énfasis1 2 2 3 3 2" xfId="20408" xr:uid="{FAEA1F1F-5A3D-4168-8A46-97024E644C8F}"/>
    <cellStyle name="20% - Énfasis1 2 2 3 3 2 2" xfId="25964" xr:uid="{55C5C6A1-7B3B-47B4-A94A-02A3A800AF26}"/>
    <cellStyle name="20% - Énfasis1 2 2 3 3 2 3" xfId="31458" xr:uid="{7EB9B10D-6C57-4295-908F-E64018BE7B99}"/>
    <cellStyle name="20% - Énfasis1 2 2 3 3 2 4" xfId="36942" xr:uid="{73F343DE-B04F-4A1A-9F43-56427CDE1A4A}"/>
    <cellStyle name="20% - Énfasis1 2 2 3 3 3" xfId="23235" xr:uid="{6DC15F8E-0102-4FC5-874A-F0056AF226D9}"/>
    <cellStyle name="20% - Énfasis1 2 2 3 3 4" xfId="28729" xr:uid="{CD4F544D-8416-4998-B151-7C3DDD7DEBF3}"/>
    <cellStyle name="20% - Énfasis1 2 2 3 3 5" xfId="34213" xr:uid="{A7845AB2-6849-427E-AB34-48748AED5CE5}"/>
    <cellStyle name="20% - Énfasis1 2 2 3 4" xfId="20223" xr:uid="{6213641C-C8CB-4F00-A807-B0253DEF0CA8}"/>
    <cellStyle name="20% - Énfasis1 2 2 3 4 2" xfId="25783" xr:uid="{BDE34AB8-24CC-4E74-88BA-9597C5DC1E99}"/>
    <cellStyle name="20% - Énfasis1 2 2 3 4 3" xfId="31277" xr:uid="{DDAAC225-BA09-4FC7-B41E-195739221FE7}"/>
    <cellStyle name="20% - Énfasis1 2 2 3 4 4" xfId="36761" xr:uid="{93E70D9A-3075-43D6-ABF2-D759DB5C17BE}"/>
    <cellStyle name="20% - Énfasis1 2 2 3 5" xfId="22998" xr:uid="{BFBF63F3-E9C4-4B3F-B505-457FFBA6A383}"/>
    <cellStyle name="20% - Énfasis1 2 2 3 6" xfId="23050" xr:uid="{9046A9A5-3A54-4CEA-B5E5-8CA1AD2D1071}"/>
    <cellStyle name="20% - Énfasis1 2 2 3 7" xfId="28544" xr:uid="{062E65AC-BD6E-4451-80C7-714A043E6FE1}"/>
    <cellStyle name="20% - Énfasis1 2 2 3 8" xfId="34028" xr:uid="{4E97AD2E-1720-4BBF-84F8-6204418CE7C9}"/>
    <cellStyle name="20% - Énfasis1 2 3" xfId="1061" xr:uid="{1CEF5B96-B094-49A6-A801-70E7D55E302F}"/>
    <cellStyle name="20% - Énfasis1 2 3 2" xfId="1062" xr:uid="{750DAAA1-36B9-47DA-9AB5-FAF4B35D0C98}"/>
    <cellStyle name="20% - Énfasis1 2 3 2 2" xfId="7442" xr:uid="{F2425C68-FBD6-4019-8FD9-D5B05E2DBFD9}"/>
    <cellStyle name="20% - Énfasis1 2 3 2 2 2" xfId="12709" xr:uid="{C6062D44-232E-4FDA-AC3E-B2C039552431}"/>
    <cellStyle name="20% - Énfasis1 2 3 2 2 2 2" xfId="21746" xr:uid="{8A6BA8AB-6C91-4280-B8CC-6FA753B65385}"/>
    <cellStyle name="20% - Énfasis1 2 3 2 2 2 2 2" xfId="27302" xr:uid="{01211983-5B51-4063-BEC0-45637F2353C5}"/>
    <cellStyle name="20% - Énfasis1 2 3 2 2 2 2 3" xfId="32796" xr:uid="{26989EA3-F2A5-4241-A0A1-62E3FC7103EB}"/>
    <cellStyle name="20% - Énfasis1 2 3 2 2 2 2 4" xfId="38280" xr:uid="{20A68341-3AB3-410A-BC70-AFD2C2FB3350}"/>
    <cellStyle name="20% - Énfasis1 2 3 2 2 2 3" xfId="24573" xr:uid="{5B3539AC-FE99-4F11-953C-99BA196DAC1C}"/>
    <cellStyle name="20% - Énfasis1 2 3 2 2 2 4" xfId="30067" xr:uid="{8A5EB200-5948-4B39-AA8B-A2BDFE77011F}"/>
    <cellStyle name="20% - Énfasis1 2 3 2 2 2 5" xfId="35551" xr:uid="{7AFDB140-67C8-4008-8BCA-257316895F60}"/>
    <cellStyle name="20% - Énfasis1 2 3 2 2 3" xfId="20329" xr:uid="{4E5AA225-7241-4FA5-B6CA-739E569172FE}"/>
    <cellStyle name="20% - Énfasis1 2 3 2 2 3 2" xfId="25885" xr:uid="{63C60FC9-86A2-4AE2-A122-BEF7DA13E549}"/>
    <cellStyle name="20% - Énfasis1 2 3 2 2 3 3" xfId="31379" xr:uid="{AF87AB9D-5F2D-4009-9219-B53AD714A9DB}"/>
    <cellStyle name="20% - Énfasis1 2 3 2 2 3 4" xfId="36863" xr:uid="{BC8D2B21-5F5D-4C6B-90AC-2F39BAC1A706}"/>
    <cellStyle name="20% - Énfasis1 2 3 2 2 4" xfId="23156" xr:uid="{E2F3788E-FC5E-4B4B-AF1D-F26C427D67D6}"/>
    <cellStyle name="20% - Énfasis1 2 3 2 2 5" xfId="28648" xr:uid="{03B6992A-F739-4EE8-AF4D-3A35DE5675BE}"/>
    <cellStyle name="20% - Énfasis1 2 3 2 2 6" xfId="34132" xr:uid="{3C9B0692-BB14-4124-9BF0-BA9345B39F58}"/>
    <cellStyle name="20% - Énfasis1 2 3 2 3" xfId="7525" xr:uid="{F1C1AD26-7296-4E39-95B4-4808B7A2B0D6}"/>
    <cellStyle name="20% - Énfasis1 2 3 2 3 2" xfId="20409" xr:uid="{B7E269E8-3F1F-47ED-B875-75F32134EA70}"/>
    <cellStyle name="20% - Énfasis1 2 3 2 3 2 2" xfId="25965" xr:uid="{2CA58DE3-07DA-4962-9FA5-4EAFB5634A1D}"/>
    <cellStyle name="20% - Énfasis1 2 3 2 3 2 3" xfId="31459" xr:uid="{B99B7477-E48B-4BAD-AD92-E12336B0A933}"/>
    <cellStyle name="20% - Énfasis1 2 3 2 3 2 4" xfId="36943" xr:uid="{21BE7887-3697-4E2E-9DA6-E77B3F60DBBF}"/>
    <cellStyle name="20% - Énfasis1 2 3 2 3 3" xfId="23236" xr:uid="{AFEBC8C8-FC43-4AD7-A015-D0BB5166E3C4}"/>
    <cellStyle name="20% - Énfasis1 2 3 2 3 4" xfId="28730" xr:uid="{E8B03645-612F-44F4-8A8B-5CA34077366B}"/>
    <cellStyle name="20% - Énfasis1 2 3 2 3 5" xfId="34214" xr:uid="{E4F8D7CE-CDBC-4D7F-AFAE-F912D559BDD8}"/>
    <cellStyle name="20% - Énfasis1 2 3 2 4" xfId="20224" xr:uid="{5F17B69A-08B8-477F-8EC6-650B1240E508}"/>
    <cellStyle name="20% - Énfasis1 2 3 2 4 2" xfId="25784" xr:uid="{5DBD76FE-0F6F-4092-9878-A49F1EBC27F5}"/>
    <cellStyle name="20% - Énfasis1 2 3 2 4 3" xfId="31278" xr:uid="{1EE92512-A88A-448C-825E-F96E6075B7E3}"/>
    <cellStyle name="20% - Énfasis1 2 3 2 4 4" xfId="36762" xr:uid="{9A642942-1B4D-4271-A438-DF02CE894439}"/>
    <cellStyle name="20% - Énfasis1 2 3 2 5" xfId="22999" xr:uid="{20373B8D-99F6-491E-BC3B-0547EC6BCEDC}"/>
    <cellStyle name="20% - Énfasis1 2 3 2 6" xfId="23051" xr:uid="{525E1A6D-51C2-459B-ACAD-514659C5B35C}"/>
    <cellStyle name="20% - Énfasis1 2 3 2 7" xfId="28545" xr:uid="{E0C4D621-680A-4411-A6C7-AC6177F44C67}"/>
    <cellStyle name="20% - Énfasis1 2 3 2 8" xfId="34029" xr:uid="{4035E7D7-106D-4249-A741-19D3069A92BF}"/>
    <cellStyle name="20% - Énfasis1 2 3 3" xfId="12708" xr:uid="{50E522B3-B24C-4267-9CA3-DB3E57920EC9}"/>
    <cellStyle name="20% - Énfasis1 2 4" xfId="1063" xr:uid="{4A3CF7B9-0D42-4F0D-97AB-3C5FFB0F781E}"/>
    <cellStyle name="20% - Énfasis1 2 4 2" xfId="7443" xr:uid="{6B651DD7-B2FE-42D4-B059-8EB0EA8066EF}"/>
    <cellStyle name="20% - Énfasis1 2 4 2 2" xfId="12710" xr:uid="{BE111463-6D18-4323-BCA3-F0C1D767944A}"/>
    <cellStyle name="20% - Énfasis1 2 4 2 2 2" xfId="21747" xr:uid="{3CE88A8A-5D67-4465-8B7C-8DB43B159486}"/>
    <cellStyle name="20% - Énfasis1 2 4 2 2 2 2" xfId="27303" xr:uid="{8C622DD1-5791-42F1-8C6F-F4168F257611}"/>
    <cellStyle name="20% - Énfasis1 2 4 2 2 2 3" xfId="32797" xr:uid="{B9DA5B39-CDC0-4481-89DE-E19C640CC760}"/>
    <cellStyle name="20% - Énfasis1 2 4 2 2 2 4" xfId="38281" xr:uid="{A732859E-66B1-4DBB-8CCD-EF306DEAF96D}"/>
    <cellStyle name="20% - Énfasis1 2 4 2 2 3" xfId="24574" xr:uid="{E211720D-74F7-4EF9-AE25-86A1A2CB8559}"/>
    <cellStyle name="20% - Énfasis1 2 4 2 2 4" xfId="30068" xr:uid="{BCDA2238-166D-4633-8C49-8F69913B0843}"/>
    <cellStyle name="20% - Énfasis1 2 4 2 2 5" xfId="35552" xr:uid="{70F4E0BD-4241-44A8-B6C1-3E9C5D390A85}"/>
    <cellStyle name="20% - Énfasis1 2 4 2 3" xfId="20330" xr:uid="{8687A724-4CEE-4D92-B59B-2CF2920012DF}"/>
    <cellStyle name="20% - Énfasis1 2 4 2 3 2" xfId="25886" xr:uid="{605010D7-5BD7-429A-92F1-0766EB056259}"/>
    <cellStyle name="20% - Énfasis1 2 4 2 3 3" xfId="31380" xr:uid="{431682B3-26DB-4EC6-BD6D-F5210B18605F}"/>
    <cellStyle name="20% - Énfasis1 2 4 2 3 4" xfId="36864" xr:uid="{B98AB845-AEB3-4F64-973A-0A9204CC493A}"/>
    <cellStyle name="20% - Énfasis1 2 4 2 4" xfId="23157" xr:uid="{F56B94E0-B4B2-4E0E-9EBD-7709B99A6654}"/>
    <cellStyle name="20% - Énfasis1 2 4 2 5" xfId="28649" xr:uid="{61B16747-875F-44E5-8EDB-383607D37E0E}"/>
    <cellStyle name="20% - Énfasis1 2 4 2 6" xfId="34133" xr:uid="{835DA9C0-B9B4-4FAC-8595-442D2973E05E}"/>
    <cellStyle name="20% - Énfasis1 2 4 3" xfId="7526" xr:uid="{53D9CA78-2EDC-434A-8E62-A4A76DE0EB55}"/>
    <cellStyle name="20% - Énfasis1 2 4 3 2" xfId="20410" xr:uid="{2D4F5110-4460-4129-991C-47B646AC5047}"/>
    <cellStyle name="20% - Énfasis1 2 4 3 2 2" xfId="25966" xr:uid="{35F636EB-65E5-477D-B6FB-962355EC802F}"/>
    <cellStyle name="20% - Énfasis1 2 4 3 2 3" xfId="31460" xr:uid="{7A5951AD-B310-4215-B772-F18FE0FB6A4D}"/>
    <cellStyle name="20% - Énfasis1 2 4 3 2 4" xfId="36944" xr:uid="{6DAD8FD5-21C6-4B57-97C9-EFF15B0000E9}"/>
    <cellStyle name="20% - Énfasis1 2 4 3 3" xfId="23237" xr:uid="{A477F75C-11C6-4E81-8C87-70F32AF014BF}"/>
    <cellStyle name="20% - Énfasis1 2 4 3 4" xfId="28731" xr:uid="{55BEE74B-37EE-46B1-AA56-1A97EBA4CD08}"/>
    <cellStyle name="20% - Énfasis1 2 4 3 5" xfId="34215" xr:uid="{C380E62B-6563-46A3-87A6-B0751ACBE520}"/>
    <cellStyle name="20% - Énfasis1 2 4 4" xfId="20225" xr:uid="{0B9EB479-0EE9-465E-B1B1-2082B4DE6F4E}"/>
    <cellStyle name="20% - Énfasis1 2 4 4 2" xfId="25785" xr:uid="{34B33B12-AA53-4D6E-9298-B9137A867C12}"/>
    <cellStyle name="20% - Énfasis1 2 4 4 3" xfId="31279" xr:uid="{6160D25F-C822-45AB-AEC6-2DA9B42E7DB5}"/>
    <cellStyle name="20% - Énfasis1 2 4 4 4" xfId="36763" xr:uid="{43BC5232-50FD-4738-926C-1CFFC9CF66DC}"/>
    <cellStyle name="20% - Énfasis1 2 4 5" xfId="23000" xr:uid="{5F062C99-A886-4F7E-AC54-E979D932B04C}"/>
    <cellStyle name="20% - Énfasis1 2 4 6" xfId="23052" xr:uid="{10E1554F-1B3B-4851-BF2B-D69E4E0CF59B}"/>
    <cellStyle name="20% - Énfasis1 2 4 7" xfId="28546" xr:uid="{6E5E5660-5F14-44FB-BDD2-8727695B27BE}"/>
    <cellStyle name="20% - Énfasis1 2 4 8" xfId="34030" xr:uid="{5BC8F2F1-972C-4929-9AE1-46F563E83238}"/>
    <cellStyle name="20% - Énfasis1 2 5" xfId="1064" xr:uid="{C75A0112-3693-4D4C-BA21-BAD5A3006A3C}"/>
    <cellStyle name="20% - Énfasis1 2 6" xfId="12706" xr:uid="{19177E4A-7061-40FD-AC04-6D13DC4832A0}"/>
    <cellStyle name="20% - Énfasis1 2 7" xfId="15601" xr:uid="{5C981084-88E5-4BD8-8CBF-BFE9FB95A365}"/>
    <cellStyle name="20% - Énfasis1 2 8" xfId="1056" xr:uid="{E29A1309-70E3-41D4-B77D-689EC38FC687}"/>
    <cellStyle name="20% - Énfasis1 3" xfId="675" xr:uid="{68F38EB9-86FB-474C-90E5-4101B7C8F64D}"/>
    <cellStyle name="20% - Énfasis1 3 2" xfId="1066" xr:uid="{9C842CBF-A60E-4028-961A-F7301B25EAD9}"/>
    <cellStyle name="20% - Énfasis1 3 3" xfId="1065" xr:uid="{2456BB28-80EA-483E-B4A0-0E389F86FA2D}"/>
    <cellStyle name="20% - Énfasis1 4" xfId="676" xr:uid="{704E0948-67C6-46A0-8FDD-92C833D64ABD}"/>
    <cellStyle name="20% - Énfasis1 4 2" xfId="7444" xr:uid="{0243670D-731F-40B5-B082-44F38361C0A6}"/>
    <cellStyle name="20% - Énfasis1 4 2 2" xfId="12711" xr:uid="{2BC65217-1523-4D62-8BAB-335CCDBF19F8}"/>
    <cellStyle name="20% - Énfasis1 4 2 2 2" xfId="21748" xr:uid="{3012932F-7E85-4B3E-8E01-C2C9BA69FBA8}"/>
    <cellStyle name="20% - Énfasis1 4 2 2 2 2" xfId="27304" xr:uid="{B17ACC00-21F3-4860-AAE1-74676D7B6F60}"/>
    <cellStyle name="20% - Énfasis1 4 2 2 2 3" xfId="32798" xr:uid="{210210B1-E8E3-480F-89F8-3CD2257074E7}"/>
    <cellStyle name="20% - Énfasis1 4 2 2 2 4" xfId="38282" xr:uid="{9DEA88C3-53C2-4B63-ADC3-1F834423D88A}"/>
    <cellStyle name="20% - Énfasis1 4 2 2 3" xfId="24575" xr:uid="{C482DF65-C21F-4908-BA4C-AA26C1A3DD12}"/>
    <cellStyle name="20% - Énfasis1 4 2 2 4" xfId="30069" xr:uid="{8BE9CC81-4FF0-4424-A81B-C1AE4420F706}"/>
    <cellStyle name="20% - Énfasis1 4 2 2 5" xfId="35553" xr:uid="{3703CAD1-4977-4EA7-8534-4B14C720C890}"/>
    <cellStyle name="20% - Énfasis1 4 2 3" xfId="20331" xr:uid="{5CFDA822-CB05-4519-826A-9B21F1815BCB}"/>
    <cellStyle name="20% - Énfasis1 4 2 3 2" xfId="25887" xr:uid="{9FF8937F-19EC-4AFC-98F4-F89131186DE8}"/>
    <cellStyle name="20% - Énfasis1 4 2 3 3" xfId="31381" xr:uid="{0109C0F0-CC8A-47B3-851C-A822ED922FA4}"/>
    <cellStyle name="20% - Énfasis1 4 2 3 4" xfId="36865" xr:uid="{EE7533BC-ABE5-423B-90EC-E99EDA1D254A}"/>
    <cellStyle name="20% - Énfasis1 4 2 4" xfId="23158" xr:uid="{A0C1E51D-4EF1-48D7-AEB3-CA23B508433B}"/>
    <cellStyle name="20% - Énfasis1 4 2 5" xfId="28650" xr:uid="{9BE50560-C9C1-409E-97B1-DEF2D21CA833}"/>
    <cellStyle name="20% - Énfasis1 4 2 6" xfId="34134" xr:uid="{D5425596-743F-42A6-AA6D-0689DE5B5360}"/>
    <cellStyle name="20% - Énfasis1 4 3" xfId="7527" xr:uid="{CFE38411-F3E2-4E78-A2EE-547272EF6C01}"/>
    <cellStyle name="20% - Énfasis1 4 3 2" xfId="20411" xr:uid="{47CC486F-0E92-43CA-B03B-988E15A12676}"/>
    <cellStyle name="20% - Énfasis1 4 3 2 2" xfId="25967" xr:uid="{EA16C3FD-8CF4-49EA-92A8-5AC81C1740BC}"/>
    <cellStyle name="20% - Énfasis1 4 3 2 3" xfId="31461" xr:uid="{A89A5D2A-871B-4B69-9AB0-4967455EA607}"/>
    <cellStyle name="20% - Énfasis1 4 3 2 4" xfId="36945" xr:uid="{036D0B8E-6F65-4BD2-A1EB-4676A45C45FA}"/>
    <cellStyle name="20% - Énfasis1 4 3 3" xfId="23238" xr:uid="{62C28869-E405-448F-9091-E90D44DC4730}"/>
    <cellStyle name="20% - Énfasis1 4 3 4" xfId="28732" xr:uid="{A6180E53-8786-414B-AA57-07880597BCD5}"/>
    <cellStyle name="20% - Énfasis1 4 3 5" xfId="34216" xr:uid="{F6F40F5C-DCE4-4E62-9F28-32A3FD339385}"/>
    <cellStyle name="20% - Énfasis1 4 4" xfId="20226" xr:uid="{0D950C83-D838-4E18-8D43-C4A33EDF6ACD}"/>
    <cellStyle name="20% - Énfasis1 4 4 2" xfId="25786" xr:uid="{1BEBE7EF-C896-4E9F-951D-D2B158ECD3E2}"/>
    <cellStyle name="20% - Énfasis1 4 4 3" xfId="31280" xr:uid="{18CD4A85-7457-4FAE-8E31-2AAD44050D43}"/>
    <cellStyle name="20% - Énfasis1 4 4 4" xfId="36764" xr:uid="{1060CAB4-EF63-4517-83AE-AA263BA1596B}"/>
    <cellStyle name="20% - Énfasis1 4 5" xfId="23001" xr:uid="{0D325AAA-46D1-4077-A9A0-3746BA70CF6B}"/>
    <cellStyle name="20% - Énfasis1 4 6" xfId="23053" xr:uid="{4EC4C497-6941-4CB7-A800-AD43DC5755D0}"/>
    <cellStyle name="20% - Énfasis1 4 7" xfId="28547" xr:uid="{0086D1D8-2363-47D7-AAFB-A335703B246E}"/>
    <cellStyle name="20% - Énfasis1 4 8" xfId="34031" xr:uid="{7ACAB7E2-A46E-44F0-A43E-5DAB8568485F}"/>
    <cellStyle name="20% - Énfasis1 4 9" xfId="1067" xr:uid="{0CAE6CC7-B026-4D26-ACD2-CF212BA5E636}"/>
    <cellStyle name="20% - Énfasis1 5" xfId="677" xr:uid="{458FC04E-6238-4704-97D8-2487051C1A2B}"/>
    <cellStyle name="20% - Énfasis1 6" xfId="678" xr:uid="{357CBF39-0008-4311-9328-F57FE6D8638A}"/>
    <cellStyle name="20% - Énfasis1 7" xfId="679" xr:uid="{162DBE70-F003-4FB7-807C-8CF556D42783}"/>
    <cellStyle name="20% - Énfasis2 2" xfId="680" xr:uid="{2868871C-124F-41EE-9364-806571521F72}"/>
    <cellStyle name="20% - Énfasis2 2 2" xfId="1069" xr:uid="{37D8EAA5-87C8-4978-A6DC-C502A3A454AC}"/>
    <cellStyle name="20% - Énfasis2 2 2 2" xfId="1070" xr:uid="{287D14F8-0BF5-4816-8DBE-0BC21BCE6E77}"/>
    <cellStyle name="20% - Énfasis2 2 2 2 2" xfId="1071" xr:uid="{5BC19337-1ABA-442E-BC3A-4153AE24F3B3}"/>
    <cellStyle name="20% - Énfasis2 2 2 3" xfId="1072" xr:uid="{EFE8B3C1-15F7-4F3F-9814-18939548A9BC}"/>
    <cellStyle name="20% - Énfasis2 2 2 3 2" xfId="7445" xr:uid="{6281B03A-09B4-4EBB-9C8F-88DAFE73D649}"/>
    <cellStyle name="20% - Énfasis2 2 2 3 2 2" xfId="12713" xr:uid="{495D169F-5452-4DE2-840F-3314F5802333}"/>
    <cellStyle name="20% - Énfasis2 2 2 3 2 2 2" xfId="21749" xr:uid="{A390E989-49FF-4F84-A800-9041D91FEE06}"/>
    <cellStyle name="20% - Énfasis2 2 2 3 2 2 2 2" xfId="27305" xr:uid="{75E160EA-D9C2-4D24-B7CF-82A58F3EEA01}"/>
    <cellStyle name="20% - Énfasis2 2 2 3 2 2 2 3" xfId="32799" xr:uid="{1F07C83D-7882-4D51-9505-3C55CED356A0}"/>
    <cellStyle name="20% - Énfasis2 2 2 3 2 2 2 4" xfId="38283" xr:uid="{30FC0598-7298-460F-A91F-C42384DDD42A}"/>
    <cellStyle name="20% - Énfasis2 2 2 3 2 2 3" xfId="24576" xr:uid="{B7F49596-9CA4-461D-B0EB-D7A4FC620717}"/>
    <cellStyle name="20% - Énfasis2 2 2 3 2 2 4" xfId="30070" xr:uid="{C025B5D7-C61F-4FF7-B227-F182FB352BA5}"/>
    <cellStyle name="20% - Énfasis2 2 2 3 2 2 5" xfId="35554" xr:uid="{13B26202-6F0F-4F96-800C-E336BC968EFE}"/>
    <cellStyle name="20% - Énfasis2 2 2 3 2 3" xfId="20332" xr:uid="{FD6506C5-306F-465D-A92A-338115C7FD49}"/>
    <cellStyle name="20% - Énfasis2 2 2 3 2 3 2" xfId="25888" xr:uid="{C2D2A924-536F-4920-830C-F8FF40B1C9F3}"/>
    <cellStyle name="20% - Énfasis2 2 2 3 2 3 3" xfId="31382" xr:uid="{A1476149-DED5-4554-901B-F918B2D4CB82}"/>
    <cellStyle name="20% - Énfasis2 2 2 3 2 3 4" xfId="36866" xr:uid="{42B6EC25-6D02-43FA-AB02-6AAE26E70C3A}"/>
    <cellStyle name="20% - Énfasis2 2 2 3 2 4" xfId="23159" xr:uid="{31ACE1F6-38CD-4E09-9828-535129848CB6}"/>
    <cellStyle name="20% - Énfasis2 2 2 3 2 5" xfId="28651" xr:uid="{1A10C487-38A8-4AE4-85DD-B2CAF44536F4}"/>
    <cellStyle name="20% - Énfasis2 2 2 3 2 6" xfId="34135" xr:uid="{39CFD8DA-4B28-4C36-8A5A-2F6D8E9DDE1F}"/>
    <cellStyle name="20% - Énfasis2 2 2 3 3" xfId="7528" xr:uid="{3C843A07-31A2-40D1-9080-E635BC07F6FC}"/>
    <cellStyle name="20% - Énfasis2 2 2 3 3 2" xfId="20412" xr:uid="{8A2A8170-51B2-404C-827F-50440B2FCA7B}"/>
    <cellStyle name="20% - Énfasis2 2 2 3 3 2 2" xfId="25968" xr:uid="{40B5323B-9D58-45C2-A680-963854D3CB5C}"/>
    <cellStyle name="20% - Énfasis2 2 2 3 3 2 3" xfId="31462" xr:uid="{9B59668F-E17A-4537-AF3A-7AEAF7EAF921}"/>
    <cellStyle name="20% - Énfasis2 2 2 3 3 2 4" xfId="36946" xr:uid="{AC85CDB9-4E98-43CC-B857-5FF65D33E8C3}"/>
    <cellStyle name="20% - Énfasis2 2 2 3 3 3" xfId="23239" xr:uid="{0AC425E0-1ADF-4CF6-BB32-2C65B212439E}"/>
    <cellStyle name="20% - Énfasis2 2 2 3 3 4" xfId="28733" xr:uid="{40CA5357-B9C8-4859-9036-02AEBA7832A4}"/>
    <cellStyle name="20% - Énfasis2 2 2 3 3 5" xfId="34217" xr:uid="{DD7A3485-8B07-43E6-9B52-8446064AE3CD}"/>
    <cellStyle name="20% - Énfasis2 2 2 3 4" xfId="20227" xr:uid="{98E10C9B-9FE6-48B3-AC4A-FA3DB82EDF1F}"/>
    <cellStyle name="20% - Énfasis2 2 2 3 4 2" xfId="25787" xr:uid="{1525EF51-4C1D-41A8-BFC3-5CE1C8843D12}"/>
    <cellStyle name="20% - Énfasis2 2 2 3 4 3" xfId="31281" xr:uid="{5AC32361-1209-4032-A390-E56FFB577352}"/>
    <cellStyle name="20% - Énfasis2 2 2 3 4 4" xfId="36765" xr:uid="{80BB0FAC-2EAD-4071-96FC-516AE721FC2C}"/>
    <cellStyle name="20% - Énfasis2 2 2 3 5" xfId="23002" xr:uid="{805900F4-019A-43F3-9AFE-7AE481D38706}"/>
    <cellStyle name="20% - Énfasis2 2 2 3 6" xfId="23054" xr:uid="{4680AF83-0009-4A28-8837-57A2BCFE2065}"/>
    <cellStyle name="20% - Énfasis2 2 2 3 7" xfId="28548" xr:uid="{7B59E965-109C-411F-98D2-EA52D17835C3}"/>
    <cellStyle name="20% - Énfasis2 2 2 3 8" xfId="34032" xr:uid="{0DBB3F5C-A7FB-447C-BB36-CF892F7A2FC2}"/>
    <cellStyle name="20% - Énfasis2 2 3" xfId="1073" xr:uid="{0C3F3BFC-BBA3-4BE9-948C-AE409904DD29}"/>
    <cellStyle name="20% - Énfasis2 2 3 2" xfId="1074" xr:uid="{02428825-9681-4E02-AB9E-62020CCA9DC5}"/>
    <cellStyle name="20% - Énfasis2 2 3 2 2" xfId="7446" xr:uid="{D0B48F8E-5CDA-4D89-A9E9-3F751B255C81}"/>
    <cellStyle name="20% - Énfasis2 2 3 2 2 2" xfId="12715" xr:uid="{6AB0D30E-242E-4E15-9737-09D9F90B20C6}"/>
    <cellStyle name="20% - Énfasis2 2 3 2 2 2 2" xfId="21750" xr:uid="{10C021E0-8656-4CC5-9231-28A3B40BCAF8}"/>
    <cellStyle name="20% - Énfasis2 2 3 2 2 2 2 2" xfId="27306" xr:uid="{3CA920D8-20A5-4E0E-8D59-C2876DDF461E}"/>
    <cellStyle name="20% - Énfasis2 2 3 2 2 2 2 3" xfId="32800" xr:uid="{9C31A952-862A-46C4-B2BA-BD870D8AF492}"/>
    <cellStyle name="20% - Énfasis2 2 3 2 2 2 2 4" xfId="38284" xr:uid="{A309E21B-FE34-4FCD-B01C-516D42973D5A}"/>
    <cellStyle name="20% - Énfasis2 2 3 2 2 2 3" xfId="24577" xr:uid="{4C6ACB6D-CF9D-4C10-991C-62EFA16B838B}"/>
    <cellStyle name="20% - Énfasis2 2 3 2 2 2 4" xfId="30071" xr:uid="{C026C48E-DD58-4520-8594-6F7415717EDB}"/>
    <cellStyle name="20% - Énfasis2 2 3 2 2 2 5" xfId="35555" xr:uid="{3D1E0C6A-F581-412C-AF32-DA9031DBF797}"/>
    <cellStyle name="20% - Énfasis2 2 3 2 2 3" xfId="20333" xr:uid="{350FD372-F9EE-4D5A-AE15-46B95D292631}"/>
    <cellStyle name="20% - Énfasis2 2 3 2 2 3 2" xfId="25889" xr:uid="{2DCC3F99-D8EF-416D-A813-A6B5BED60683}"/>
    <cellStyle name="20% - Énfasis2 2 3 2 2 3 3" xfId="31383" xr:uid="{A65AA157-A81C-44A1-BED1-B3B1C1FB8927}"/>
    <cellStyle name="20% - Énfasis2 2 3 2 2 3 4" xfId="36867" xr:uid="{2BFEC9F3-C609-4AFE-B42A-40B846063254}"/>
    <cellStyle name="20% - Énfasis2 2 3 2 2 4" xfId="23160" xr:uid="{AC4091FE-60E4-456D-9BD0-A8B4BBB471E7}"/>
    <cellStyle name="20% - Énfasis2 2 3 2 2 5" xfId="28652" xr:uid="{C4FCA62F-D1FA-4D16-BB19-762BCADB9AD8}"/>
    <cellStyle name="20% - Énfasis2 2 3 2 2 6" xfId="34136" xr:uid="{EB960D35-160A-42F1-9963-B7F293295B83}"/>
    <cellStyle name="20% - Énfasis2 2 3 2 3" xfId="7529" xr:uid="{38735D6F-DF37-4F55-9DC0-C4178EB2D571}"/>
    <cellStyle name="20% - Énfasis2 2 3 2 3 2" xfId="20413" xr:uid="{B45C4F3A-4071-4CD0-B32A-36834B8B267C}"/>
    <cellStyle name="20% - Énfasis2 2 3 2 3 2 2" xfId="25969" xr:uid="{5A002993-C1BB-48DB-BD69-2E7B5A571153}"/>
    <cellStyle name="20% - Énfasis2 2 3 2 3 2 3" xfId="31463" xr:uid="{A63B5F99-8085-4705-9751-7D5AF284A33B}"/>
    <cellStyle name="20% - Énfasis2 2 3 2 3 2 4" xfId="36947" xr:uid="{26D450DE-F63F-4C87-8584-8CAC7B06CF35}"/>
    <cellStyle name="20% - Énfasis2 2 3 2 3 3" xfId="23240" xr:uid="{E5D86C66-9C0C-44C7-BDBE-43397A2560C8}"/>
    <cellStyle name="20% - Énfasis2 2 3 2 3 4" xfId="28734" xr:uid="{3335F8A4-ED8A-47B1-9341-8164F3B413A4}"/>
    <cellStyle name="20% - Énfasis2 2 3 2 3 5" xfId="34218" xr:uid="{C81F5B5F-BAA5-4F40-A2D1-BC78EE33A4BF}"/>
    <cellStyle name="20% - Énfasis2 2 3 2 4" xfId="20228" xr:uid="{07E4C948-6318-46F9-8C17-5C74D5CFB9A7}"/>
    <cellStyle name="20% - Énfasis2 2 3 2 4 2" xfId="25788" xr:uid="{5B6F38AD-3581-4CEC-AF27-4775DDF744DE}"/>
    <cellStyle name="20% - Énfasis2 2 3 2 4 3" xfId="31282" xr:uid="{F38FDCFB-A800-49E3-A5B0-5E8E972C7EFC}"/>
    <cellStyle name="20% - Énfasis2 2 3 2 4 4" xfId="36766" xr:uid="{C2140934-7BB6-49DB-A03F-70E8399247A0}"/>
    <cellStyle name="20% - Énfasis2 2 3 2 5" xfId="23003" xr:uid="{356208F3-E707-46D1-8CE9-8494069353C4}"/>
    <cellStyle name="20% - Énfasis2 2 3 2 6" xfId="23055" xr:uid="{495E84A4-139B-4C82-9931-0301CF7BDE7F}"/>
    <cellStyle name="20% - Énfasis2 2 3 2 7" xfId="28549" xr:uid="{2129379D-4F3C-446C-A37F-CD807CD8C525}"/>
    <cellStyle name="20% - Énfasis2 2 3 2 8" xfId="34033" xr:uid="{E511A357-2EAB-4351-AE55-4F558B2AA3A6}"/>
    <cellStyle name="20% - Énfasis2 2 3 3" xfId="12714" xr:uid="{5001606F-946F-4F9B-AA9C-5D3198AC7919}"/>
    <cellStyle name="20% - Énfasis2 2 4" xfId="1075" xr:uid="{1335E356-0EB6-417C-8E4B-844639A2F7D4}"/>
    <cellStyle name="20% - Énfasis2 2 4 2" xfId="7447" xr:uid="{321DB5AF-2788-417F-A5BE-CD6AB4A008AE}"/>
    <cellStyle name="20% - Énfasis2 2 4 2 2" xfId="12716" xr:uid="{371DC244-8AA1-43FA-82CD-A948E4F1DB12}"/>
    <cellStyle name="20% - Énfasis2 2 4 2 2 2" xfId="21751" xr:uid="{ACD5A1EF-2F77-4B7F-B32C-F510CD3465EE}"/>
    <cellStyle name="20% - Énfasis2 2 4 2 2 2 2" xfId="27307" xr:uid="{4AA374CA-7786-425F-9DA2-D1AD1B7CBADF}"/>
    <cellStyle name="20% - Énfasis2 2 4 2 2 2 3" xfId="32801" xr:uid="{29D35E15-80F5-463A-BB50-0C60E8915089}"/>
    <cellStyle name="20% - Énfasis2 2 4 2 2 2 4" xfId="38285" xr:uid="{7D06F3E9-E558-48AC-9DBD-B5FFA2D8BBCD}"/>
    <cellStyle name="20% - Énfasis2 2 4 2 2 3" xfId="24578" xr:uid="{08AD1FEA-64E7-4395-92CB-A2D0365B70D5}"/>
    <cellStyle name="20% - Énfasis2 2 4 2 2 4" xfId="30072" xr:uid="{A6C0F83F-C917-47C8-9260-A509830ED07C}"/>
    <cellStyle name="20% - Énfasis2 2 4 2 2 5" xfId="35556" xr:uid="{8940EF86-7650-492F-B17C-081AEAE49297}"/>
    <cellStyle name="20% - Énfasis2 2 4 2 3" xfId="20334" xr:uid="{96D5A1E5-B5BC-4137-9F24-8A242151A42B}"/>
    <cellStyle name="20% - Énfasis2 2 4 2 3 2" xfId="25890" xr:uid="{6AD2FBFE-51EC-4A5E-84A8-DCA387C0D059}"/>
    <cellStyle name="20% - Énfasis2 2 4 2 3 3" xfId="31384" xr:uid="{F72D9DD9-5004-44E5-9260-C3E1EE53CD94}"/>
    <cellStyle name="20% - Énfasis2 2 4 2 3 4" xfId="36868" xr:uid="{DCFF0D91-50B6-4EAD-A4AC-85F9D371B137}"/>
    <cellStyle name="20% - Énfasis2 2 4 2 4" xfId="23161" xr:uid="{D7964055-CD73-4070-B2B7-AF9202EC5177}"/>
    <cellStyle name="20% - Énfasis2 2 4 2 5" xfId="28653" xr:uid="{1F1BD529-CA8E-4424-A221-40F3958FC0EE}"/>
    <cellStyle name="20% - Énfasis2 2 4 2 6" xfId="34137" xr:uid="{0D194A00-47F5-41BF-B7D7-BA6D6D2775D8}"/>
    <cellStyle name="20% - Énfasis2 2 4 3" xfId="7530" xr:uid="{58686AFE-A120-450B-B1B0-CACB8FBE0261}"/>
    <cellStyle name="20% - Énfasis2 2 4 3 2" xfId="20414" xr:uid="{FBA8504D-DCC1-48F0-8959-7047352ECF7C}"/>
    <cellStyle name="20% - Énfasis2 2 4 3 2 2" xfId="25970" xr:uid="{1FCD3ACB-6DDE-4F3D-AE4E-126F7E1BE95C}"/>
    <cellStyle name="20% - Énfasis2 2 4 3 2 3" xfId="31464" xr:uid="{8C039D3B-A325-414D-B6CC-C75F8CA7FA01}"/>
    <cellStyle name="20% - Énfasis2 2 4 3 2 4" xfId="36948" xr:uid="{FA117246-1F2E-4230-AC61-35F90439F68F}"/>
    <cellStyle name="20% - Énfasis2 2 4 3 3" xfId="23241" xr:uid="{ACCC4EF6-DD9F-4938-8F3C-D0341DD93BF0}"/>
    <cellStyle name="20% - Énfasis2 2 4 3 4" xfId="28735" xr:uid="{321A6F48-B7DD-4269-BE7C-B1655F577C49}"/>
    <cellStyle name="20% - Énfasis2 2 4 3 5" xfId="34219" xr:uid="{380996D3-8AAB-4A28-9A25-533D851BEEB6}"/>
    <cellStyle name="20% - Énfasis2 2 4 4" xfId="20229" xr:uid="{F2A6505E-A751-4407-8494-2362B527A042}"/>
    <cellStyle name="20% - Énfasis2 2 4 4 2" xfId="25789" xr:uid="{F529EAC7-A6EA-4AB5-A743-40DB84F6CF39}"/>
    <cellStyle name="20% - Énfasis2 2 4 4 3" xfId="31283" xr:uid="{BF6E473F-D737-4350-940B-D5B5B9A5C096}"/>
    <cellStyle name="20% - Énfasis2 2 4 4 4" xfId="36767" xr:uid="{4C24A553-7E4A-4981-ACBC-A5F10EFF31CA}"/>
    <cellStyle name="20% - Énfasis2 2 4 5" xfId="23004" xr:uid="{8D3037C7-323C-4363-A7E9-5B87D80305A0}"/>
    <cellStyle name="20% - Énfasis2 2 4 6" xfId="23056" xr:uid="{6875C768-CBFE-4F06-BED5-24E36F685DE7}"/>
    <cellStyle name="20% - Énfasis2 2 4 7" xfId="28550" xr:uid="{8F9B388F-873E-4583-90C7-A6C57EBFB649}"/>
    <cellStyle name="20% - Énfasis2 2 4 8" xfId="34034" xr:uid="{CAEB4B04-6D68-4315-BBC6-6151C834642D}"/>
    <cellStyle name="20% - Énfasis2 2 5" xfId="1076" xr:uid="{142B81D3-A176-4F6A-876E-E13ECABA1289}"/>
    <cellStyle name="20% - Énfasis2 2 6" xfId="12712" xr:uid="{60359C2B-3F18-430C-9937-609AEFDC28D1}"/>
    <cellStyle name="20% - Énfasis2 2 7" xfId="15602" xr:uid="{5559BB75-6A02-4932-8014-2A59A69AF600}"/>
    <cellStyle name="20% - Énfasis2 2 8" xfId="1068" xr:uid="{3214FB08-C3AA-4AC3-B35C-B0E68F9508FA}"/>
    <cellStyle name="20% - Énfasis2 3" xfId="681" xr:uid="{254D4F6A-6D58-4A1F-BF8D-B3D9310E4DD9}"/>
    <cellStyle name="20% - Énfasis2 3 2" xfId="1078" xr:uid="{5210B37C-20CA-4F65-9921-2D4A27153551}"/>
    <cellStyle name="20% - Énfasis2 3 3" xfId="1077" xr:uid="{C1A0881C-A285-4BAD-A5DF-91B66BC79948}"/>
    <cellStyle name="20% - Énfasis2 4" xfId="682" xr:uid="{56108B6E-0694-4CC3-AFC9-0C025A79DE6B}"/>
    <cellStyle name="20% - Énfasis2 4 2" xfId="7448" xr:uid="{B64B3018-26E2-4B66-9674-642E2B89E6A4}"/>
    <cellStyle name="20% - Énfasis2 4 2 2" xfId="12717" xr:uid="{53271314-BC52-4819-9EE7-F2D9BFF65E65}"/>
    <cellStyle name="20% - Énfasis2 4 2 2 2" xfId="21752" xr:uid="{41466486-568F-41E0-A20B-316FDF9FC61A}"/>
    <cellStyle name="20% - Énfasis2 4 2 2 2 2" xfId="27308" xr:uid="{18465519-F699-415C-9E10-7089B95262DB}"/>
    <cellStyle name="20% - Énfasis2 4 2 2 2 3" xfId="32802" xr:uid="{00910A5D-29A4-45E4-9B16-310ECFC6E3F2}"/>
    <cellStyle name="20% - Énfasis2 4 2 2 2 4" xfId="38286" xr:uid="{967C07D4-97D7-4241-BC6F-2A7E606AB163}"/>
    <cellStyle name="20% - Énfasis2 4 2 2 3" xfId="24579" xr:uid="{7EF8604D-CA2A-48BF-9C6B-9A64367A14CC}"/>
    <cellStyle name="20% - Énfasis2 4 2 2 4" xfId="30073" xr:uid="{B3DABC40-01C4-45FC-8B86-2A377C572640}"/>
    <cellStyle name="20% - Énfasis2 4 2 2 5" xfId="35557" xr:uid="{88C99F27-A03C-446D-B551-6E8B9F1C6A14}"/>
    <cellStyle name="20% - Énfasis2 4 2 3" xfId="20335" xr:uid="{8A055C18-E876-4470-A905-1205ACD50CDB}"/>
    <cellStyle name="20% - Énfasis2 4 2 3 2" xfId="25891" xr:uid="{3CAEB251-1D21-4924-9132-3F926BFF4D52}"/>
    <cellStyle name="20% - Énfasis2 4 2 3 3" xfId="31385" xr:uid="{6A76BB2D-A7A9-4DF8-9F05-FE925C61D1A3}"/>
    <cellStyle name="20% - Énfasis2 4 2 3 4" xfId="36869" xr:uid="{48B33C63-7870-451A-BF1A-5FC14250AE93}"/>
    <cellStyle name="20% - Énfasis2 4 2 4" xfId="23162" xr:uid="{45223633-2645-4B51-B084-56061AD660ED}"/>
    <cellStyle name="20% - Énfasis2 4 2 5" xfId="28654" xr:uid="{5E95CB3E-D8C7-476C-8FAF-1700E26FDA5F}"/>
    <cellStyle name="20% - Énfasis2 4 2 6" xfId="34138" xr:uid="{CD11BB69-75BF-4D93-BC18-52798345A03E}"/>
    <cellStyle name="20% - Énfasis2 4 3" xfId="7531" xr:uid="{277E34F0-5BD0-4C10-88C6-274527106F3B}"/>
    <cellStyle name="20% - Énfasis2 4 3 2" xfId="20415" xr:uid="{532A2A71-2C47-4F00-B1ED-FB6D9647F717}"/>
    <cellStyle name="20% - Énfasis2 4 3 2 2" xfId="25971" xr:uid="{8E486527-DF15-4591-9FB4-F3319EF033B2}"/>
    <cellStyle name="20% - Énfasis2 4 3 2 3" xfId="31465" xr:uid="{FF5C9317-6970-483A-9107-A4F329A1713B}"/>
    <cellStyle name="20% - Énfasis2 4 3 2 4" xfId="36949" xr:uid="{37FEAC2A-9F6E-4526-8102-52A8B47D425F}"/>
    <cellStyle name="20% - Énfasis2 4 3 3" xfId="23242" xr:uid="{19A5471C-BEA9-47A9-9784-5D96E48A2507}"/>
    <cellStyle name="20% - Énfasis2 4 3 4" xfId="28736" xr:uid="{3C6DDA4D-5600-4545-A676-43753C0A7B19}"/>
    <cellStyle name="20% - Énfasis2 4 3 5" xfId="34220" xr:uid="{2CA5719B-7FFF-4C23-99E8-1690C0F92827}"/>
    <cellStyle name="20% - Énfasis2 4 4" xfId="20230" xr:uid="{506AF516-C05C-4F2A-8234-6F7244920AE5}"/>
    <cellStyle name="20% - Énfasis2 4 4 2" xfId="25790" xr:uid="{9DD04C94-5C8E-4060-BB33-0A696A3451AD}"/>
    <cellStyle name="20% - Énfasis2 4 4 3" xfId="31284" xr:uid="{998840C3-8107-40AB-B60A-6E89D34A8EC0}"/>
    <cellStyle name="20% - Énfasis2 4 4 4" xfId="36768" xr:uid="{F2E283DF-8836-4E18-B059-06D4056AF4DA}"/>
    <cellStyle name="20% - Énfasis2 4 5" xfId="23005" xr:uid="{707D26C8-AC8C-4D64-9560-2CE977A8E010}"/>
    <cellStyle name="20% - Énfasis2 4 6" xfId="23057" xr:uid="{0872236C-ECE8-444F-9C9D-D9C52B599CA9}"/>
    <cellStyle name="20% - Énfasis2 4 7" xfId="28551" xr:uid="{C855E533-6581-442C-8046-C12AD5F5A7AF}"/>
    <cellStyle name="20% - Énfasis2 4 8" xfId="34035" xr:uid="{68DCBD15-4380-42C9-B5C4-FEC5A1070843}"/>
    <cellStyle name="20% - Énfasis2 4 9" xfId="1079" xr:uid="{E6BFB75D-E685-4995-87E2-1C5EB6DA4578}"/>
    <cellStyle name="20% - Énfasis2 5" xfId="683" xr:uid="{10AF9B93-ECC0-4735-B0F2-A777D03BCC1F}"/>
    <cellStyle name="20% - Énfasis2 6" xfId="684" xr:uid="{61203F5A-86C4-4657-B3FD-F17DB1602999}"/>
    <cellStyle name="20% - Énfasis2 7" xfId="685" xr:uid="{F89989D6-C486-4486-BD5C-7D0E80924C6F}"/>
    <cellStyle name="20% - Énfasis3 2" xfId="686" xr:uid="{4CE97B11-FF5F-4EF0-9365-84C89A897304}"/>
    <cellStyle name="20% - Énfasis3 2 2" xfId="1081" xr:uid="{F8EAB457-ED72-440E-B6F8-16307A3549C8}"/>
    <cellStyle name="20% - Énfasis3 2 2 2" xfId="1082" xr:uid="{C2D38944-80EC-4379-BF7A-20B16AEDE054}"/>
    <cellStyle name="20% - Énfasis3 2 2 2 2" xfId="1083" xr:uid="{1BD8638F-0ACE-471F-8691-C9B49A3DCD5B}"/>
    <cellStyle name="20% - Énfasis3 2 2 3" xfId="1084" xr:uid="{703D7650-5878-4E46-A015-6CBCE73120D0}"/>
    <cellStyle name="20% - Énfasis3 2 2 3 2" xfId="7449" xr:uid="{12B0E61B-BDF0-40AA-96A9-D176A5D79824}"/>
    <cellStyle name="20% - Énfasis3 2 2 3 2 2" xfId="12719" xr:uid="{C9322A18-C8D6-49BA-959A-7D0E528D6B9D}"/>
    <cellStyle name="20% - Énfasis3 2 2 3 2 2 2" xfId="21753" xr:uid="{E0DDBE38-B9D3-48CC-9B91-DC41130900A6}"/>
    <cellStyle name="20% - Énfasis3 2 2 3 2 2 2 2" xfId="27309" xr:uid="{F7E598E8-B280-4FB4-A923-B21FEB1E3ABD}"/>
    <cellStyle name="20% - Énfasis3 2 2 3 2 2 2 3" xfId="32803" xr:uid="{2FF8A4D0-767B-484F-A165-03D87C7ECBC8}"/>
    <cellStyle name="20% - Énfasis3 2 2 3 2 2 2 4" xfId="38287" xr:uid="{42EC74D1-DE78-43E7-AADB-B28C220293DE}"/>
    <cellStyle name="20% - Énfasis3 2 2 3 2 2 3" xfId="24580" xr:uid="{FBF80AE2-FA71-45AB-A902-F2B8B7F025C5}"/>
    <cellStyle name="20% - Énfasis3 2 2 3 2 2 4" xfId="30074" xr:uid="{D516ECCE-0818-4CB1-B5A7-B51277C2955D}"/>
    <cellStyle name="20% - Énfasis3 2 2 3 2 2 5" xfId="35558" xr:uid="{DDAF6409-544B-45B7-8791-8EDDA9995BCC}"/>
    <cellStyle name="20% - Énfasis3 2 2 3 2 3" xfId="20336" xr:uid="{36A6B01A-6A2D-4FD9-8464-88396B6F00B3}"/>
    <cellStyle name="20% - Énfasis3 2 2 3 2 3 2" xfId="25892" xr:uid="{158E01F2-9E08-4FD5-90E4-8CFB18B1B980}"/>
    <cellStyle name="20% - Énfasis3 2 2 3 2 3 3" xfId="31386" xr:uid="{6CECFD05-61A7-4D6C-B4A6-4792019D0721}"/>
    <cellStyle name="20% - Énfasis3 2 2 3 2 3 4" xfId="36870" xr:uid="{113372F1-D604-4041-94CA-220ED70AEF2B}"/>
    <cellStyle name="20% - Énfasis3 2 2 3 2 4" xfId="23163" xr:uid="{706A93E3-A21B-49F8-BEB2-0258B2311EF5}"/>
    <cellStyle name="20% - Énfasis3 2 2 3 2 5" xfId="28655" xr:uid="{F7D32645-80F8-4EF3-9087-618133923FB0}"/>
    <cellStyle name="20% - Énfasis3 2 2 3 2 6" xfId="34139" xr:uid="{D2DA0134-8B2C-4094-A68D-7A6E6FB8B8B8}"/>
    <cellStyle name="20% - Énfasis3 2 2 3 3" xfId="7532" xr:uid="{EAB63411-F09B-41A0-BD1E-E7D8141FAD5D}"/>
    <cellStyle name="20% - Énfasis3 2 2 3 3 2" xfId="20416" xr:uid="{264B37EC-C7E7-4C3D-8066-9D0ABB280DE6}"/>
    <cellStyle name="20% - Énfasis3 2 2 3 3 2 2" xfId="25972" xr:uid="{BCA9F873-4771-4FCF-9F74-DD8E9CB19D45}"/>
    <cellStyle name="20% - Énfasis3 2 2 3 3 2 3" xfId="31466" xr:uid="{F83E1FFE-5ACD-4D33-910D-2236D7805D74}"/>
    <cellStyle name="20% - Énfasis3 2 2 3 3 2 4" xfId="36950" xr:uid="{5DD15F89-B482-4CF7-843F-041254FF7486}"/>
    <cellStyle name="20% - Énfasis3 2 2 3 3 3" xfId="23243" xr:uid="{56FA372D-ADA3-4E37-85A0-A934E8DCCD47}"/>
    <cellStyle name="20% - Énfasis3 2 2 3 3 4" xfId="28737" xr:uid="{59C0973B-C8A4-42B9-8895-34831D0EB2AC}"/>
    <cellStyle name="20% - Énfasis3 2 2 3 3 5" xfId="34221" xr:uid="{A6DBE2AD-36D1-49A9-A2B2-7C2F5999BC24}"/>
    <cellStyle name="20% - Énfasis3 2 2 3 4" xfId="20231" xr:uid="{50BD8E74-06C4-4C09-A3AA-1B3E00E81D13}"/>
    <cellStyle name="20% - Énfasis3 2 2 3 4 2" xfId="25791" xr:uid="{A34DC2C1-6DB1-4F1E-943A-F0B8EA06DAAA}"/>
    <cellStyle name="20% - Énfasis3 2 2 3 4 3" xfId="31285" xr:uid="{ED9546DD-ADCD-462A-B07A-B50DC4E7ADCB}"/>
    <cellStyle name="20% - Énfasis3 2 2 3 4 4" xfId="36769" xr:uid="{52B9CC96-3831-4960-947B-C8016245D977}"/>
    <cellStyle name="20% - Énfasis3 2 2 3 5" xfId="23006" xr:uid="{FDE2986D-1465-4EA4-BB65-B5C586E981E2}"/>
    <cellStyle name="20% - Énfasis3 2 2 3 6" xfId="23058" xr:uid="{09D75401-4B34-416C-8975-5BF4C20EA11A}"/>
    <cellStyle name="20% - Énfasis3 2 2 3 7" xfId="28552" xr:uid="{B8316127-2C67-4567-98BE-6C18D8318F5D}"/>
    <cellStyle name="20% - Énfasis3 2 2 3 8" xfId="34036" xr:uid="{937F8321-DD77-4BC6-A44C-3C47BB0AC428}"/>
    <cellStyle name="20% - Énfasis3 2 3" xfId="1085" xr:uid="{4E52D4F3-D6F6-4BF7-8A36-4C7CC7948B57}"/>
    <cellStyle name="20% - Énfasis3 2 3 2" xfId="1086" xr:uid="{C848E017-5A41-4810-92F4-BCACACAE26D0}"/>
    <cellStyle name="20% - Énfasis3 2 3 2 2" xfId="7450" xr:uid="{0DE94F10-D82D-45B7-B53E-A529FAB1F60B}"/>
    <cellStyle name="20% - Énfasis3 2 3 2 2 2" xfId="12721" xr:uid="{BCC688F3-2EB4-4261-A2CE-39B684EA0CDC}"/>
    <cellStyle name="20% - Énfasis3 2 3 2 2 2 2" xfId="21754" xr:uid="{2DE0D503-E6AF-4BA6-8169-EA89BE1B8102}"/>
    <cellStyle name="20% - Énfasis3 2 3 2 2 2 2 2" xfId="27310" xr:uid="{4A76D6BE-8C5E-4FF0-9AA9-F375921FDA94}"/>
    <cellStyle name="20% - Énfasis3 2 3 2 2 2 2 3" xfId="32804" xr:uid="{4507BCDC-530D-431C-ABFE-D3C333712812}"/>
    <cellStyle name="20% - Énfasis3 2 3 2 2 2 2 4" xfId="38288" xr:uid="{4468CD1E-1562-43CD-B05B-29716B394F04}"/>
    <cellStyle name="20% - Énfasis3 2 3 2 2 2 3" xfId="24581" xr:uid="{C2818055-6211-4DEC-B0A9-C4D466C03855}"/>
    <cellStyle name="20% - Énfasis3 2 3 2 2 2 4" xfId="30075" xr:uid="{325AAF26-A66F-41A5-BF42-54BDC2178596}"/>
    <cellStyle name="20% - Énfasis3 2 3 2 2 2 5" xfId="35559" xr:uid="{54E1FC96-8876-4894-9EDA-B23259CC6D38}"/>
    <cellStyle name="20% - Énfasis3 2 3 2 2 3" xfId="20337" xr:uid="{703235C8-0570-4469-B254-D3A3F00AB758}"/>
    <cellStyle name="20% - Énfasis3 2 3 2 2 3 2" xfId="25893" xr:uid="{8028C156-49C9-4EED-A2AD-642C9ACF585B}"/>
    <cellStyle name="20% - Énfasis3 2 3 2 2 3 3" xfId="31387" xr:uid="{527CA492-AEA5-42BE-9A8A-B91E230AB155}"/>
    <cellStyle name="20% - Énfasis3 2 3 2 2 3 4" xfId="36871" xr:uid="{624A0567-F83A-4424-AD66-4CD16CB02939}"/>
    <cellStyle name="20% - Énfasis3 2 3 2 2 4" xfId="23164" xr:uid="{64B159CE-5273-4E89-9994-0B80A906CBFF}"/>
    <cellStyle name="20% - Énfasis3 2 3 2 2 5" xfId="28656" xr:uid="{3178DEB4-AB3C-45A1-B936-4426D79747C4}"/>
    <cellStyle name="20% - Énfasis3 2 3 2 2 6" xfId="34140" xr:uid="{1F816BE1-FFA6-44CB-A25D-3F1EC54987D6}"/>
    <cellStyle name="20% - Énfasis3 2 3 2 3" xfId="7533" xr:uid="{58D44132-A6D3-469E-B468-8B8123079365}"/>
    <cellStyle name="20% - Énfasis3 2 3 2 3 2" xfId="20417" xr:uid="{5E34129F-3E7F-4549-9D7A-5A967095DA32}"/>
    <cellStyle name="20% - Énfasis3 2 3 2 3 2 2" xfId="25973" xr:uid="{9068382A-1056-4F02-B32A-B49BDDBC9B6B}"/>
    <cellStyle name="20% - Énfasis3 2 3 2 3 2 3" xfId="31467" xr:uid="{46933C74-C760-401C-B1EB-44F71D23DCE6}"/>
    <cellStyle name="20% - Énfasis3 2 3 2 3 2 4" xfId="36951" xr:uid="{95CCD581-48FC-451F-9B87-2691B4C427DE}"/>
    <cellStyle name="20% - Énfasis3 2 3 2 3 3" xfId="23244" xr:uid="{1CEBF0F7-9B78-41D6-A498-C74D8CB4D791}"/>
    <cellStyle name="20% - Énfasis3 2 3 2 3 4" xfId="28738" xr:uid="{933526B9-C015-4744-974A-6450244A0B7C}"/>
    <cellStyle name="20% - Énfasis3 2 3 2 3 5" xfId="34222" xr:uid="{2A20764A-19E5-445B-9EBA-194557A273A2}"/>
    <cellStyle name="20% - Énfasis3 2 3 2 4" xfId="20232" xr:uid="{BD4643FC-E4B2-490F-A1E4-9A8EA56F208F}"/>
    <cellStyle name="20% - Énfasis3 2 3 2 4 2" xfId="25792" xr:uid="{FDF85DF3-7C08-46B1-8583-881D96E6826E}"/>
    <cellStyle name="20% - Énfasis3 2 3 2 4 3" xfId="31286" xr:uid="{00DBA08D-41DC-4012-B52C-3DCC8F4AA736}"/>
    <cellStyle name="20% - Énfasis3 2 3 2 4 4" xfId="36770" xr:uid="{1D433189-D4DC-4DDB-BD3B-49321E00DE65}"/>
    <cellStyle name="20% - Énfasis3 2 3 2 5" xfId="23007" xr:uid="{63DE864A-1DF4-483B-8BDC-0D9BB0FF7EA5}"/>
    <cellStyle name="20% - Énfasis3 2 3 2 6" xfId="23059" xr:uid="{B528B1A4-C82E-428B-8269-2CA34605A82B}"/>
    <cellStyle name="20% - Énfasis3 2 3 2 7" xfId="28553" xr:uid="{63C93587-D22B-44B9-82B6-AA848FF2C67B}"/>
    <cellStyle name="20% - Énfasis3 2 3 2 8" xfId="34037" xr:uid="{9B674452-8ABF-420F-BBC0-0C100A8AA1A0}"/>
    <cellStyle name="20% - Énfasis3 2 3 3" xfId="12720" xr:uid="{ACC62431-600C-4876-A6C3-C0F52A7AAE1D}"/>
    <cellStyle name="20% - Énfasis3 2 4" xfId="1087" xr:uid="{10B0FC60-46A4-4F54-B7EE-5F633EF38538}"/>
    <cellStyle name="20% - Énfasis3 2 4 2" xfId="7451" xr:uid="{E45131B5-7F58-42A5-90D6-A9327998E7F9}"/>
    <cellStyle name="20% - Énfasis3 2 4 2 2" xfId="12722" xr:uid="{DA379353-3664-471C-9C53-F6A06ED46743}"/>
    <cellStyle name="20% - Énfasis3 2 4 2 2 2" xfId="21755" xr:uid="{AA7615A0-8A78-42CD-8581-8EE696D63AA2}"/>
    <cellStyle name="20% - Énfasis3 2 4 2 2 2 2" xfId="27311" xr:uid="{12CB3780-965F-4A62-BEEB-7938D8CAB163}"/>
    <cellStyle name="20% - Énfasis3 2 4 2 2 2 3" xfId="32805" xr:uid="{80AF3742-8EE5-4C77-937D-F3AED72E4764}"/>
    <cellStyle name="20% - Énfasis3 2 4 2 2 2 4" xfId="38289" xr:uid="{9E2E9102-83C7-4E0D-8422-F538E28D641B}"/>
    <cellStyle name="20% - Énfasis3 2 4 2 2 3" xfId="24582" xr:uid="{A031EA6E-D76A-409E-88DC-F8A30A6FCB17}"/>
    <cellStyle name="20% - Énfasis3 2 4 2 2 4" xfId="30076" xr:uid="{521A7D01-0885-43C7-8103-192144303DF7}"/>
    <cellStyle name="20% - Énfasis3 2 4 2 2 5" xfId="35560" xr:uid="{56774E79-9B1A-42CC-AFE4-276D7E537237}"/>
    <cellStyle name="20% - Énfasis3 2 4 2 3" xfId="20338" xr:uid="{13ED0C61-C0F1-4121-A5FF-5EC45CD6069D}"/>
    <cellStyle name="20% - Énfasis3 2 4 2 3 2" xfId="25894" xr:uid="{DF8C5F18-7AB1-48D3-82B7-209D4D2F3B43}"/>
    <cellStyle name="20% - Énfasis3 2 4 2 3 3" xfId="31388" xr:uid="{AE4A5970-B5AB-450C-9D20-41D2BC86FCB1}"/>
    <cellStyle name="20% - Énfasis3 2 4 2 3 4" xfId="36872" xr:uid="{6B9D6BFA-5FFA-49C2-B6EF-A60256FAA311}"/>
    <cellStyle name="20% - Énfasis3 2 4 2 4" xfId="23165" xr:uid="{B5AC1611-8FAA-4921-AE12-832E951A7D49}"/>
    <cellStyle name="20% - Énfasis3 2 4 2 5" xfId="28657" xr:uid="{B9B62E8F-312A-419D-BCC0-0198DBCF9FC2}"/>
    <cellStyle name="20% - Énfasis3 2 4 2 6" xfId="34141" xr:uid="{672F7C90-2B32-410B-A462-5C519074DE69}"/>
    <cellStyle name="20% - Énfasis3 2 4 3" xfId="7534" xr:uid="{6BB4F4E6-01B6-45B7-9BB9-75EDD426261A}"/>
    <cellStyle name="20% - Énfasis3 2 4 3 2" xfId="20418" xr:uid="{701922FE-3459-4C49-85A2-5F5E1682F05B}"/>
    <cellStyle name="20% - Énfasis3 2 4 3 2 2" xfId="25974" xr:uid="{612670F9-56C2-4600-A79A-60523B990CA8}"/>
    <cellStyle name="20% - Énfasis3 2 4 3 2 3" xfId="31468" xr:uid="{4AF80ED4-4D22-40C3-A804-5BBCF8D44473}"/>
    <cellStyle name="20% - Énfasis3 2 4 3 2 4" xfId="36952" xr:uid="{17645455-88D8-449B-9780-77823D773BD8}"/>
    <cellStyle name="20% - Énfasis3 2 4 3 3" xfId="23245" xr:uid="{5FACC112-3513-428D-9FEB-0EF3E592DDD1}"/>
    <cellStyle name="20% - Énfasis3 2 4 3 4" xfId="28739" xr:uid="{A66CDAB6-2268-427E-A8B8-F6D4B35AC7C8}"/>
    <cellStyle name="20% - Énfasis3 2 4 3 5" xfId="34223" xr:uid="{466C3169-312C-4940-8925-CBA607FFD41B}"/>
    <cellStyle name="20% - Énfasis3 2 4 4" xfId="20233" xr:uid="{103B6D3E-F021-41DB-8FE8-51E34C328609}"/>
    <cellStyle name="20% - Énfasis3 2 4 4 2" xfId="25793" xr:uid="{7B054E8B-60CB-457A-954B-55CE76CC0C8D}"/>
    <cellStyle name="20% - Énfasis3 2 4 4 3" xfId="31287" xr:uid="{D19C8878-24C9-4E17-92F8-55518F87C08A}"/>
    <cellStyle name="20% - Énfasis3 2 4 4 4" xfId="36771" xr:uid="{34C6308F-75C3-4BA3-82AD-69695A6F5D22}"/>
    <cellStyle name="20% - Énfasis3 2 4 5" xfId="23008" xr:uid="{4526DD47-4B43-4F64-9835-C0CF8CF37A7F}"/>
    <cellStyle name="20% - Énfasis3 2 4 6" xfId="23060" xr:uid="{59819CFD-1E18-427E-BB9D-826381C595AA}"/>
    <cellStyle name="20% - Énfasis3 2 4 7" xfId="28554" xr:uid="{488A9D74-4223-4D92-8DCD-1F5CAC8FA5FB}"/>
    <cellStyle name="20% - Énfasis3 2 4 8" xfId="34038" xr:uid="{1A873C81-46EC-42F8-9768-13D6307E71F2}"/>
    <cellStyle name="20% - Énfasis3 2 5" xfId="1088" xr:uid="{444FA800-7B73-4D4F-9EC1-D2FDF88D4C10}"/>
    <cellStyle name="20% - Énfasis3 2 6" xfId="12718" xr:uid="{6B03BDFB-96C4-4EA1-A482-D33B4F085253}"/>
    <cellStyle name="20% - Énfasis3 2 7" xfId="15603" xr:uid="{F8922F5C-1FB2-42EF-8825-D19A79CC37AD}"/>
    <cellStyle name="20% - Énfasis3 2 8" xfId="1080" xr:uid="{E7D787FC-2E4B-44A9-93BE-E2623879C9CB}"/>
    <cellStyle name="20% - Énfasis3 3" xfId="687" xr:uid="{D0B79926-C620-4A9D-93B7-CF4DB6B8AF78}"/>
    <cellStyle name="20% - Énfasis3 3 2" xfId="1090" xr:uid="{5EF0E252-32B0-4BD8-AD0B-5207FEDBD6A1}"/>
    <cellStyle name="20% - Énfasis3 3 3" xfId="1089" xr:uid="{A677274F-DC0F-4AB2-9ECA-9696A98DBC59}"/>
    <cellStyle name="20% - Énfasis3 4" xfId="688" xr:uid="{5A0A0722-0F5F-401D-A1B1-4126816D11BC}"/>
    <cellStyle name="20% - Énfasis3 4 2" xfId="7452" xr:uid="{F89EE4C2-B3A8-4F93-A50A-2BFF53FC427A}"/>
    <cellStyle name="20% - Énfasis3 4 2 2" xfId="12723" xr:uid="{956F8C2C-BC89-468E-85D9-5D1FF189B9BE}"/>
    <cellStyle name="20% - Énfasis3 4 2 2 2" xfId="21756" xr:uid="{319A454E-2F6D-47CD-960D-31053DF6ACD5}"/>
    <cellStyle name="20% - Énfasis3 4 2 2 2 2" xfId="27312" xr:uid="{8EAFC020-5F4C-4FBA-9038-8C65769B5BBE}"/>
    <cellStyle name="20% - Énfasis3 4 2 2 2 3" xfId="32806" xr:uid="{858C6D49-6E2F-48D2-BAF7-1203010C6C5E}"/>
    <cellStyle name="20% - Énfasis3 4 2 2 2 4" xfId="38290" xr:uid="{547F048D-4BDF-4317-9A10-FEE1DEE7FEBB}"/>
    <cellStyle name="20% - Énfasis3 4 2 2 3" xfId="24583" xr:uid="{086A32F3-BBF1-4EFF-997B-0969683A2D35}"/>
    <cellStyle name="20% - Énfasis3 4 2 2 4" xfId="30077" xr:uid="{1121DF64-67B5-42EA-981A-A450586024D9}"/>
    <cellStyle name="20% - Énfasis3 4 2 2 5" xfId="35561" xr:uid="{CCDEE126-8FC2-4E3C-A3B3-951B11E9F20C}"/>
    <cellStyle name="20% - Énfasis3 4 2 3" xfId="20339" xr:uid="{252C4785-BDF3-459A-BA79-7372972559F8}"/>
    <cellStyle name="20% - Énfasis3 4 2 3 2" xfId="25895" xr:uid="{52FA0641-B9E7-4ADA-89C5-AB98E7858949}"/>
    <cellStyle name="20% - Énfasis3 4 2 3 3" xfId="31389" xr:uid="{423849D1-C4D5-40D3-BD6D-77E0FCEB5128}"/>
    <cellStyle name="20% - Énfasis3 4 2 3 4" xfId="36873" xr:uid="{68ACF2DF-A10A-433B-A143-F69872215D56}"/>
    <cellStyle name="20% - Énfasis3 4 2 4" xfId="23166" xr:uid="{6FD82712-44D8-46B4-AA3C-FBCDE0EA118F}"/>
    <cellStyle name="20% - Énfasis3 4 2 5" xfId="28658" xr:uid="{DB8DE206-B8FA-4A73-80EB-1F080DF6A374}"/>
    <cellStyle name="20% - Énfasis3 4 2 6" xfId="34142" xr:uid="{0DB3CCAC-C7B1-45B2-B5A1-3502724EE0AA}"/>
    <cellStyle name="20% - Énfasis3 4 3" xfId="7535" xr:uid="{DE7F390C-56FA-48C7-8418-52B2C3C36610}"/>
    <cellStyle name="20% - Énfasis3 4 3 2" xfId="20419" xr:uid="{25E7181E-0599-4D9D-BDEC-89398DC6F7B5}"/>
    <cellStyle name="20% - Énfasis3 4 3 2 2" xfId="25975" xr:uid="{AE5CBB7C-C2F6-4E0F-BB89-2795F612742C}"/>
    <cellStyle name="20% - Énfasis3 4 3 2 3" xfId="31469" xr:uid="{E1495F3E-961C-4E23-9596-FD3C64D7A98A}"/>
    <cellStyle name="20% - Énfasis3 4 3 2 4" xfId="36953" xr:uid="{F6EDEEF3-8F33-423A-861A-3A1B511AEBEA}"/>
    <cellStyle name="20% - Énfasis3 4 3 3" xfId="23246" xr:uid="{EDE4BB17-6865-4105-957A-CFFCA422C5B8}"/>
    <cellStyle name="20% - Énfasis3 4 3 4" xfId="28740" xr:uid="{99E644D7-0F96-4873-BD3B-3353FBBF224B}"/>
    <cellStyle name="20% - Énfasis3 4 3 5" xfId="34224" xr:uid="{1053749E-4A31-469E-A96F-0D23A1B9FD2C}"/>
    <cellStyle name="20% - Énfasis3 4 4" xfId="20234" xr:uid="{78636AE2-5F5B-45DC-AAD6-48E71C51B771}"/>
    <cellStyle name="20% - Énfasis3 4 4 2" xfId="25794" xr:uid="{7CD358F1-82D2-4CC9-8750-3F11C60FA5C5}"/>
    <cellStyle name="20% - Énfasis3 4 4 3" xfId="31288" xr:uid="{3DEAF7AB-FB3D-4138-A4FB-446CF1E6CF43}"/>
    <cellStyle name="20% - Énfasis3 4 4 4" xfId="36772" xr:uid="{E090ED8A-E428-41E7-97E5-E4F9B7BE5AD8}"/>
    <cellStyle name="20% - Énfasis3 4 5" xfId="23009" xr:uid="{317DFB9B-09E0-4FE2-B24A-51A41B847892}"/>
    <cellStyle name="20% - Énfasis3 4 6" xfId="23061" xr:uid="{26AE8405-077F-472B-9BCF-AD8681BF9905}"/>
    <cellStyle name="20% - Énfasis3 4 7" xfId="28555" xr:uid="{815C704F-2A5F-47BC-A03D-D17F0F746BFA}"/>
    <cellStyle name="20% - Énfasis3 4 8" xfId="34039" xr:uid="{9418F5BF-1314-4FB4-B948-13DCBE4E6727}"/>
    <cellStyle name="20% - Énfasis3 4 9" xfId="1091" xr:uid="{21B1A4DE-8638-4CF3-85EF-99F1330428BC}"/>
    <cellStyle name="20% - Énfasis3 5" xfId="689" xr:uid="{2CBA65D7-98EA-4F01-990C-5DBAB9CBAEDE}"/>
    <cellStyle name="20% - Énfasis3 6" xfId="690" xr:uid="{A98E02B4-7963-4AE4-BE3E-EFD8357DF070}"/>
    <cellStyle name="20% - Énfasis3 7" xfId="691" xr:uid="{E83420F1-151E-4810-8B18-3F85FAB8624F}"/>
    <cellStyle name="20% - Énfasis4 2" xfId="692" xr:uid="{1EDC7FD3-CF4E-492E-8A16-EEC876B4D1B7}"/>
    <cellStyle name="20% - Énfasis4 2 2" xfId="1093" xr:uid="{BA82C843-C312-46F7-9E82-6E3590B75F39}"/>
    <cellStyle name="20% - Énfasis4 2 2 2" xfId="1094" xr:uid="{B911CBA2-C7A3-4574-88E0-1C6647F7E7B7}"/>
    <cellStyle name="20% - Énfasis4 2 2 2 2" xfId="1095" xr:uid="{B3A28F33-B3BB-4745-8772-5D9DD576158B}"/>
    <cellStyle name="20% - Énfasis4 2 2 3" xfId="1096" xr:uid="{5A95AE36-072A-493D-9B04-EE157B61AA40}"/>
    <cellStyle name="20% - Énfasis4 2 2 3 2" xfId="7453" xr:uid="{EE8699F2-4EEC-4796-B4F1-E155C69CB618}"/>
    <cellStyle name="20% - Énfasis4 2 2 3 2 2" xfId="12725" xr:uid="{2F10603D-D65B-4DA5-AA0E-F5AEFA187197}"/>
    <cellStyle name="20% - Énfasis4 2 2 3 2 2 2" xfId="21757" xr:uid="{F594B715-EE2F-4891-AC9D-F9212DF2A101}"/>
    <cellStyle name="20% - Énfasis4 2 2 3 2 2 2 2" xfId="27313" xr:uid="{C51AFF54-E3A3-4E8A-8702-4D38F10FF546}"/>
    <cellStyle name="20% - Énfasis4 2 2 3 2 2 2 3" xfId="32807" xr:uid="{E538B4C5-694C-49D9-B355-36A2B40378A4}"/>
    <cellStyle name="20% - Énfasis4 2 2 3 2 2 2 4" xfId="38291" xr:uid="{636DC10A-71D1-4426-9531-0D22047EC0E1}"/>
    <cellStyle name="20% - Énfasis4 2 2 3 2 2 3" xfId="24584" xr:uid="{7DC15F21-5F90-48C6-9493-333F33C62E29}"/>
    <cellStyle name="20% - Énfasis4 2 2 3 2 2 4" xfId="30078" xr:uid="{2AE7C524-FF2B-4042-9EF5-1788D9BCD966}"/>
    <cellStyle name="20% - Énfasis4 2 2 3 2 2 5" xfId="35562" xr:uid="{805D86F3-CC08-4F47-8B67-27951A37AF59}"/>
    <cellStyle name="20% - Énfasis4 2 2 3 2 3" xfId="20340" xr:uid="{FBA9E1DE-9E71-4422-952C-29BAF27EF4F7}"/>
    <cellStyle name="20% - Énfasis4 2 2 3 2 3 2" xfId="25896" xr:uid="{B88BBF6E-E810-4440-84C1-5AC37FED71E5}"/>
    <cellStyle name="20% - Énfasis4 2 2 3 2 3 3" xfId="31390" xr:uid="{9B6DF2AD-6156-455F-A6FE-B5F8531976A7}"/>
    <cellStyle name="20% - Énfasis4 2 2 3 2 3 4" xfId="36874" xr:uid="{1F73872D-8F83-4003-A702-74B844C8A653}"/>
    <cellStyle name="20% - Énfasis4 2 2 3 2 4" xfId="23167" xr:uid="{192671B7-D671-4A32-AB75-427C0A9D357E}"/>
    <cellStyle name="20% - Énfasis4 2 2 3 2 5" xfId="28659" xr:uid="{BA07E7B5-9FC4-4BE5-B497-1054AD560621}"/>
    <cellStyle name="20% - Énfasis4 2 2 3 2 6" xfId="34143" xr:uid="{C0A5EB77-1EA1-4D31-A710-592D7C304ED9}"/>
    <cellStyle name="20% - Énfasis4 2 2 3 3" xfId="7536" xr:uid="{4A22CA2B-0C89-49DA-BA32-F491A7D84C9B}"/>
    <cellStyle name="20% - Énfasis4 2 2 3 3 2" xfId="20420" xr:uid="{CE8D4883-885F-4F72-819C-2CDB55FF4046}"/>
    <cellStyle name="20% - Énfasis4 2 2 3 3 2 2" xfId="25976" xr:uid="{56CDE829-0882-4A19-86EE-9EC786DF4D18}"/>
    <cellStyle name="20% - Énfasis4 2 2 3 3 2 3" xfId="31470" xr:uid="{BC84F6CA-A9FA-472A-A86E-70085C67C68C}"/>
    <cellStyle name="20% - Énfasis4 2 2 3 3 2 4" xfId="36954" xr:uid="{F3D489B0-8AF5-4024-BFA8-D285FBD85035}"/>
    <cellStyle name="20% - Énfasis4 2 2 3 3 3" xfId="23247" xr:uid="{4728AA77-559F-4A68-BFB3-8CC9E0EE98AA}"/>
    <cellStyle name="20% - Énfasis4 2 2 3 3 4" xfId="28741" xr:uid="{1DB40557-ECA2-4734-989B-5F5CF1A0EBFD}"/>
    <cellStyle name="20% - Énfasis4 2 2 3 3 5" xfId="34225" xr:uid="{39553063-B21E-4840-A8AC-38D57F19EB87}"/>
    <cellStyle name="20% - Énfasis4 2 2 3 4" xfId="20235" xr:uid="{09F3EFC6-F246-4780-AC3A-E62A0A6BDEB9}"/>
    <cellStyle name="20% - Énfasis4 2 2 3 4 2" xfId="25795" xr:uid="{50BB6819-2CB0-41D6-A466-D36A890D817E}"/>
    <cellStyle name="20% - Énfasis4 2 2 3 4 3" xfId="31289" xr:uid="{FC28904D-8266-4AAE-A9D3-08036BA536FD}"/>
    <cellStyle name="20% - Énfasis4 2 2 3 4 4" xfId="36773" xr:uid="{BA85477B-EBCD-45A7-92B7-C8A771CE6E5E}"/>
    <cellStyle name="20% - Énfasis4 2 2 3 5" xfId="23010" xr:uid="{64486279-E65C-438D-8463-79772BD29FA7}"/>
    <cellStyle name="20% - Énfasis4 2 2 3 6" xfId="23062" xr:uid="{5CDA657C-8C72-4BA2-872B-76F4327F57A6}"/>
    <cellStyle name="20% - Énfasis4 2 2 3 7" xfId="28556" xr:uid="{3A881920-11B3-4648-A69F-3780BA4EF047}"/>
    <cellStyle name="20% - Énfasis4 2 2 3 8" xfId="34040" xr:uid="{EED0EE53-A28D-48A1-BE28-6A3532B4A6C0}"/>
    <cellStyle name="20% - Énfasis4 2 3" xfId="1097" xr:uid="{864521CE-7425-445A-A628-1D0E196D9806}"/>
    <cellStyle name="20% - Énfasis4 2 3 2" xfId="1098" xr:uid="{2F6CE8E6-BF23-41A7-B6C1-6A265BE463FC}"/>
    <cellStyle name="20% - Énfasis4 2 3 2 2" xfId="7454" xr:uid="{7439BCEA-7D86-4C5B-AD23-CFB05D0F9CB8}"/>
    <cellStyle name="20% - Énfasis4 2 3 2 2 2" xfId="12727" xr:uid="{9038A542-1B13-4254-AB52-B83075E32AB0}"/>
    <cellStyle name="20% - Énfasis4 2 3 2 2 2 2" xfId="21758" xr:uid="{635C8AAC-CCE9-44E0-94C8-2976053D7148}"/>
    <cellStyle name="20% - Énfasis4 2 3 2 2 2 2 2" xfId="27314" xr:uid="{0BDAC661-DE5F-467C-97A6-852A16A0E2C0}"/>
    <cellStyle name="20% - Énfasis4 2 3 2 2 2 2 3" xfId="32808" xr:uid="{37DD4050-B66F-4A82-882F-5C964FD4E174}"/>
    <cellStyle name="20% - Énfasis4 2 3 2 2 2 2 4" xfId="38292" xr:uid="{F6C80607-9202-49A9-AE79-12B039EFF3D4}"/>
    <cellStyle name="20% - Énfasis4 2 3 2 2 2 3" xfId="24585" xr:uid="{D6593E61-BEE2-4E7C-86B2-98018DA6A9D6}"/>
    <cellStyle name="20% - Énfasis4 2 3 2 2 2 4" xfId="30079" xr:uid="{CA8CA352-D7C9-4EE2-B674-EFF192DCF4DD}"/>
    <cellStyle name="20% - Énfasis4 2 3 2 2 2 5" xfId="35563" xr:uid="{40219AFA-2516-4432-8E38-CD059432F3F7}"/>
    <cellStyle name="20% - Énfasis4 2 3 2 2 3" xfId="20341" xr:uid="{6DC5EE3E-85EF-4D50-97F7-6C32346B4851}"/>
    <cellStyle name="20% - Énfasis4 2 3 2 2 3 2" xfId="25897" xr:uid="{FB4A117A-A338-4ABA-8FE2-7C89C3A6E24E}"/>
    <cellStyle name="20% - Énfasis4 2 3 2 2 3 3" xfId="31391" xr:uid="{E42D4E32-EE97-4B21-A5E1-D0EDD3E1EF5A}"/>
    <cellStyle name="20% - Énfasis4 2 3 2 2 3 4" xfId="36875" xr:uid="{4662F6D5-8CD4-4746-B9D7-38D5B00DC69B}"/>
    <cellStyle name="20% - Énfasis4 2 3 2 2 4" xfId="23168" xr:uid="{15210B73-E3C5-4C68-9E8E-7EF290F9326D}"/>
    <cellStyle name="20% - Énfasis4 2 3 2 2 5" xfId="28660" xr:uid="{DE6C07A5-CAEB-403D-BC47-D33C25ABDEEB}"/>
    <cellStyle name="20% - Énfasis4 2 3 2 2 6" xfId="34144" xr:uid="{44BD9FD7-F24D-422C-8F11-3C627BD96977}"/>
    <cellStyle name="20% - Énfasis4 2 3 2 3" xfId="7537" xr:uid="{B5C8F21A-565E-4DBF-BD70-EC96F9891B70}"/>
    <cellStyle name="20% - Énfasis4 2 3 2 3 2" xfId="20421" xr:uid="{B8425401-B2BA-40EF-A2E3-400908251B48}"/>
    <cellStyle name="20% - Énfasis4 2 3 2 3 2 2" xfId="25977" xr:uid="{A2D43449-19B9-42D6-BD85-AF97080CD7BC}"/>
    <cellStyle name="20% - Énfasis4 2 3 2 3 2 3" xfId="31471" xr:uid="{E01D3529-71E4-4F15-AB21-BEF6A6C39927}"/>
    <cellStyle name="20% - Énfasis4 2 3 2 3 2 4" xfId="36955" xr:uid="{658A477D-14EF-4717-810E-2F40B5117C7A}"/>
    <cellStyle name="20% - Énfasis4 2 3 2 3 3" xfId="23248" xr:uid="{30A4D911-D925-4A77-BB33-0102527EF002}"/>
    <cellStyle name="20% - Énfasis4 2 3 2 3 4" xfId="28742" xr:uid="{1345B66E-65AE-4643-80A3-899686C97ADB}"/>
    <cellStyle name="20% - Énfasis4 2 3 2 3 5" xfId="34226" xr:uid="{741EF12B-ABF9-4DAD-B8B1-B7D11E6FB782}"/>
    <cellStyle name="20% - Énfasis4 2 3 2 4" xfId="20236" xr:uid="{876D86B0-2016-4578-B443-98AE188E317E}"/>
    <cellStyle name="20% - Énfasis4 2 3 2 4 2" xfId="25796" xr:uid="{12590FF4-8B32-4324-B2A3-C5CE5A47DE1A}"/>
    <cellStyle name="20% - Énfasis4 2 3 2 4 3" xfId="31290" xr:uid="{D24AE9B0-8EA1-451D-9AD8-2ED20CB7341A}"/>
    <cellStyle name="20% - Énfasis4 2 3 2 4 4" xfId="36774" xr:uid="{FD849E9B-95FD-4770-A2F8-A1593B51658A}"/>
    <cellStyle name="20% - Énfasis4 2 3 2 5" xfId="23011" xr:uid="{0B833F8F-9BCB-4E89-AFEC-894AFB33C839}"/>
    <cellStyle name="20% - Énfasis4 2 3 2 6" xfId="23063" xr:uid="{5BF50EF3-C7E7-4428-8042-11C0A594C891}"/>
    <cellStyle name="20% - Énfasis4 2 3 2 7" xfId="28557" xr:uid="{2EC5EA6D-89D7-4DFF-80F8-B92972DC7906}"/>
    <cellStyle name="20% - Énfasis4 2 3 2 8" xfId="34041" xr:uid="{2639351F-0975-4A2E-94ED-778703DA6A95}"/>
    <cellStyle name="20% - Énfasis4 2 3 3" xfId="12726" xr:uid="{CFD010BD-3E1D-44EF-A0D1-69F14959103F}"/>
    <cellStyle name="20% - Énfasis4 2 4" xfId="1099" xr:uid="{5DEBEEAC-5C71-4131-9396-F66EF27DF876}"/>
    <cellStyle name="20% - Énfasis4 2 4 2" xfId="7455" xr:uid="{C2603BA8-2561-418E-8C02-71500BD8D5BE}"/>
    <cellStyle name="20% - Énfasis4 2 4 2 2" xfId="12728" xr:uid="{76A6A517-9D19-4A27-9B64-9B4F4E5F50C5}"/>
    <cellStyle name="20% - Énfasis4 2 4 2 2 2" xfId="21759" xr:uid="{4EE885D6-C6EC-402D-B3C0-F5209D80DC95}"/>
    <cellStyle name="20% - Énfasis4 2 4 2 2 2 2" xfId="27315" xr:uid="{8734FB6E-AE18-44A3-8FF6-A55FDF209026}"/>
    <cellStyle name="20% - Énfasis4 2 4 2 2 2 3" xfId="32809" xr:uid="{77245494-90F3-4798-BA3A-A3FEF074179B}"/>
    <cellStyle name="20% - Énfasis4 2 4 2 2 2 4" xfId="38293" xr:uid="{C18E8FFF-E86F-4FC9-9126-FCEDFA9BEBBA}"/>
    <cellStyle name="20% - Énfasis4 2 4 2 2 3" xfId="24586" xr:uid="{87E054BF-9BC3-4489-87FD-3E61E8E40861}"/>
    <cellStyle name="20% - Énfasis4 2 4 2 2 4" xfId="30080" xr:uid="{33F3AD43-12A1-4F6C-9B57-5A1F91342610}"/>
    <cellStyle name="20% - Énfasis4 2 4 2 2 5" xfId="35564" xr:uid="{55D5A81B-D6CE-4A7C-8E31-1D2456293730}"/>
    <cellStyle name="20% - Énfasis4 2 4 2 3" xfId="20342" xr:uid="{304F4E69-88FC-4CA9-B6B9-4A2955B3EACA}"/>
    <cellStyle name="20% - Énfasis4 2 4 2 3 2" xfId="25898" xr:uid="{F1BE213D-18DA-4E05-A4E8-BA058090D978}"/>
    <cellStyle name="20% - Énfasis4 2 4 2 3 3" xfId="31392" xr:uid="{C7FF5840-4A27-4FA2-83C7-BDB6DE19BF16}"/>
    <cellStyle name="20% - Énfasis4 2 4 2 3 4" xfId="36876" xr:uid="{8253247D-B07E-4BBB-8258-A825E61A2C5F}"/>
    <cellStyle name="20% - Énfasis4 2 4 2 4" xfId="23169" xr:uid="{1E5713DA-2699-4263-8968-6CAA6ED98F89}"/>
    <cellStyle name="20% - Énfasis4 2 4 2 5" xfId="28661" xr:uid="{1A6E491B-795A-4774-B1C8-7BD1BF218E9A}"/>
    <cellStyle name="20% - Énfasis4 2 4 2 6" xfId="34145" xr:uid="{E712622E-C78B-4477-93E7-E6C6D3A22D4D}"/>
    <cellStyle name="20% - Énfasis4 2 4 3" xfId="7538" xr:uid="{6B8903BF-50B1-4DA6-9210-0DE04AFA8075}"/>
    <cellStyle name="20% - Énfasis4 2 4 3 2" xfId="20422" xr:uid="{F8B37DB8-3D9B-4506-A070-32A188516FC9}"/>
    <cellStyle name="20% - Énfasis4 2 4 3 2 2" xfId="25978" xr:uid="{195FC221-BF26-4F46-9DAA-E768DCCD4E41}"/>
    <cellStyle name="20% - Énfasis4 2 4 3 2 3" xfId="31472" xr:uid="{32000433-5789-45B3-84A3-5E9942672F7B}"/>
    <cellStyle name="20% - Énfasis4 2 4 3 2 4" xfId="36956" xr:uid="{020974B8-1CDF-4BD6-9CC6-EE2E97DCBB14}"/>
    <cellStyle name="20% - Énfasis4 2 4 3 3" xfId="23249" xr:uid="{B7919B1D-6E56-48F4-98A0-1CC7C0DA1CB8}"/>
    <cellStyle name="20% - Énfasis4 2 4 3 4" xfId="28743" xr:uid="{10859175-1551-45B4-9B90-77731F9D214F}"/>
    <cellStyle name="20% - Énfasis4 2 4 3 5" xfId="34227" xr:uid="{8C862686-6FE3-4C30-82C1-937817423D37}"/>
    <cellStyle name="20% - Énfasis4 2 4 4" xfId="20237" xr:uid="{ED4C26E9-65BE-44EF-B3EA-06038A88BF17}"/>
    <cellStyle name="20% - Énfasis4 2 4 4 2" xfId="25797" xr:uid="{B18CE9C3-9A5C-4710-9187-F67AB0DE3E36}"/>
    <cellStyle name="20% - Énfasis4 2 4 4 3" xfId="31291" xr:uid="{7432DB61-C170-42FC-834B-8C14FCC60E39}"/>
    <cellStyle name="20% - Énfasis4 2 4 4 4" xfId="36775" xr:uid="{97BB4C58-0A19-4CE2-890E-F8962B0E29C0}"/>
    <cellStyle name="20% - Énfasis4 2 4 5" xfId="23012" xr:uid="{F85D6747-297C-4865-98DA-63BD1EDB8CFD}"/>
    <cellStyle name="20% - Énfasis4 2 4 6" xfId="23064" xr:uid="{A5BBD6FD-E59F-496F-9A6D-6FC40A835059}"/>
    <cellStyle name="20% - Énfasis4 2 4 7" xfId="28558" xr:uid="{0F168AE5-EA2C-48CE-A3E7-C292A49923F3}"/>
    <cellStyle name="20% - Énfasis4 2 4 8" xfId="34042" xr:uid="{000CFBC6-34B2-418B-AA13-2F1F5D5D2CCD}"/>
    <cellStyle name="20% - Énfasis4 2 5" xfId="1100" xr:uid="{E59FE86A-BA97-4A50-A656-4B4F96AA9A16}"/>
    <cellStyle name="20% - Énfasis4 2 6" xfId="12724" xr:uid="{E30DAB7E-C808-448B-977C-CF1BB2C4951B}"/>
    <cellStyle name="20% - Énfasis4 2 7" xfId="15604" xr:uid="{FE76C8C0-70A4-4B9C-B1BA-24EB9E6B3C7E}"/>
    <cellStyle name="20% - Énfasis4 2 8" xfId="1092" xr:uid="{99E7408B-913C-4A07-B8F1-59C55491A9CB}"/>
    <cellStyle name="20% - Énfasis4 3" xfId="693" xr:uid="{19DC8387-7496-430D-B5CD-1E02B3CEB4C1}"/>
    <cellStyle name="20% - Énfasis4 3 2" xfId="1102" xr:uid="{BF6D9E44-4276-4858-BF89-7AD63B509305}"/>
    <cellStyle name="20% - Énfasis4 3 3" xfId="1101" xr:uid="{9768264F-7C3B-4D4C-9884-420948F0CAD5}"/>
    <cellStyle name="20% - Énfasis4 4" xfId="694" xr:uid="{C3A27C52-C332-46CB-8519-2B90C3054833}"/>
    <cellStyle name="20% - Énfasis4 4 2" xfId="7456" xr:uid="{3CF2EE49-57BE-4B6A-8E2C-DF6D6F59B264}"/>
    <cellStyle name="20% - Énfasis4 4 2 2" xfId="12729" xr:uid="{F274C6E7-CCCC-4399-A97A-538BEA5067BD}"/>
    <cellStyle name="20% - Énfasis4 4 2 2 2" xfId="21760" xr:uid="{09563C7B-3B0C-47AC-8E51-CD531EB12028}"/>
    <cellStyle name="20% - Énfasis4 4 2 2 2 2" xfId="27316" xr:uid="{759ACAA6-B231-4DEC-9E4E-98518BFCE636}"/>
    <cellStyle name="20% - Énfasis4 4 2 2 2 3" xfId="32810" xr:uid="{79234E9C-A193-4BA0-A55F-96757A2755FB}"/>
    <cellStyle name="20% - Énfasis4 4 2 2 2 4" xfId="38294" xr:uid="{4AFD5DC2-A987-4824-85B0-49680B1CD23E}"/>
    <cellStyle name="20% - Énfasis4 4 2 2 3" xfId="24587" xr:uid="{442C3344-FDA1-4D45-A0EA-FBB6836E0525}"/>
    <cellStyle name="20% - Énfasis4 4 2 2 4" xfId="30081" xr:uid="{1E416EFF-78AB-4175-84CF-D0DDE6003991}"/>
    <cellStyle name="20% - Énfasis4 4 2 2 5" xfId="35565" xr:uid="{B7E69EF2-955D-42D5-9DF1-CC803AFF7412}"/>
    <cellStyle name="20% - Énfasis4 4 2 3" xfId="20343" xr:uid="{8DDE0C83-EFBE-4ECE-97DA-6A7241E370DF}"/>
    <cellStyle name="20% - Énfasis4 4 2 3 2" xfId="25899" xr:uid="{3393F365-26B1-4A7B-9472-512E0DCB5EED}"/>
    <cellStyle name="20% - Énfasis4 4 2 3 3" xfId="31393" xr:uid="{A770CFED-CED5-4EC5-8433-61F73CD06147}"/>
    <cellStyle name="20% - Énfasis4 4 2 3 4" xfId="36877" xr:uid="{2B0F1553-AFBF-4B75-B1FB-68817AF59FD5}"/>
    <cellStyle name="20% - Énfasis4 4 2 4" xfId="23170" xr:uid="{7860A37B-7015-4FD7-B5D0-81350128CEEE}"/>
    <cellStyle name="20% - Énfasis4 4 2 5" xfId="28662" xr:uid="{57A3DEA6-DC4E-446D-9AA6-02EAD75AB9BA}"/>
    <cellStyle name="20% - Énfasis4 4 2 6" xfId="34146" xr:uid="{E8EEC741-1D7A-4007-8184-7E4CDAA483FB}"/>
    <cellStyle name="20% - Énfasis4 4 3" xfId="7539" xr:uid="{4F04B61D-3A4A-439B-883B-C17DBE17073D}"/>
    <cellStyle name="20% - Énfasis4 4 3 2" xfId="20423" xr:uid="{3B7B1E74-5176-425C-9B50-3C23AD6C1535}"/>
    <cellStyle name="20% - Énfasis4 4 3 2 2" xfId="25979" xr:uid="{F63746DD-B05D-4D35-AFD0-977BF2ADF7B0}"/>
    <cellStyle name="20% - Énfasis4 4 3 2 3" xfId="31473" xr:uid="{04C1DF59-0269-4370-90E8-6D4922B6FA0C}"/>
    <cellStyle name="20% - Énfasis4 4 3 2 4" xfId="36957" xr:uid="{3715A81E-5661-46BE-B536-D2488FCE7684}"/>
    <cellStyle name="20% - Énfasis4 4 3 3" xfId="23250" xr:uid="{A408025A-A06E-45D6-9CBE-08E6D0DC4328}"/>
    <cellStyle name="20% - Énfasis4 4 3 4" xfId="28744" xr:uid="{E11C2FA4-06C7-44A5-891D-41AF91FC3717}"/>
    <cellStyle name="20% - Énfasis4 4 3 5" xfId="34228" xr:uid="{9C2E40B8-10AE-45AB-9551-3499471DBA3C}"/>
    <cellStyle name="20% - Énfasis4 4 4" xfId="20238" xr:uid="{CD1C2072-AA32-49CD-AA9E-3270DF5F6BB1}"/>
    <cellStyle name="20% - Énfasis4 4 4 2" xfId="25798" xr:uid="{009799B9-B123-4143-A237-76C466FBC243}"/>
    <cellStyle name="20% - Énfasis4 4 4 3" xfId="31292" xr:uid="{94956B33-EEF2-415A-A6CB-48A3996900AC}"/>
    <cellStyle name="20% - Énfasis4 4 4 4" xfId="36776" xr:uid="{66BD7AF7-D33C-4B0E-A5E9-CB1212A98F20}"/>
    <cellStyle name="20% - Énfasis4 4 5" xfId="23013" xr:uid="{0F8B025A-ADF6-4E71-A780-2BF2D60E430E}"/>
    <cellStyle name="20% - Énfasis4 4 6" xfId="23065" xr:uid="{CFE5A295-8332-4BE8-96EA-824740B0AFC2}"/>
    <cellStyle name="20% - Énfasis4 4 7" xfId="28559" xr:uid="{9CCA83CC-4521-4D43-9AA5-4926EA2A8C84}"/>
    <cellStyle name="20% - Énfasis4 4 8" xfId="34043" xr:uid="{F3B47B63-31D4-4393-9939-E4C87655B499}"/>
    <cellStyle name="20% - Énfasis4 4 9" xfId="1103" xr:uid="{A38CAEB6-C76E-423D-B446-44E2A1748BF3}"/>
    <cellStyle name="20% - Énfasis4 5" xfId="695" xr:uid="{A5A27F65-9551-49BE-823F-59C49FEAAB49}"/>
    <cellStyle name="20% - Énfasis4 6" xfId="696" xr:uid="{C2DCD997-09C9-4940-8297-A76166D3DD86}"/>
    <cellStyle name="20% - Énfasis4 7" xfId="697" xr:uid="{F81E8964-41DA-4660-8AE9-7846602AE9FA}"/>
    <cellStyle name="20% - Énfasis5 10" xfId="28560" xr:uid="{55E0D861-EE41-48A5-8F21-68FBAFEDAEAE}"/>
    <cellStyle name="20% - Énfasis5 11" xfId="34044" xr:uid="{C14A2847-71B5-4AB7-A697-145244D2FA8D}"/>
    <cellStyle name="20% - Énfasis5 2" xfId="698" xr:uid="{199ECA94-B9CF-4642-866C-329649834786}"/>
    <cellStyle name="20% - Énfasis5 2 2" xfId="1105" xr:uid="{2820607C-09C1-45E3-B7F8-944EA061565D}"/>
    <cellStyle name="20% - Énfasis5 2 2 2" xfId="1106" xr:uid="{8CE95DAD-22D0-4A8F-933D-FE295ECA760E}"/>
    <cellStyle name="20% - Énfasis5 2 2 2 2" xfId="12732" xr:uid="{8DA07798-7921-42BE-B953-3BCA3C97920E}"/>
    <cellStyle name="20% - Énfasis5 2 2 3" xfId="1107" xr:uid="{3BD557C1-F2FD-481B-9BC8-B2834FBBD660}"/>
    <cellStyle name="20% - Énfasis5 2 3" xfId="1108" xr:uid="{3A9BACAB-8F6E-4E27-8E72-9651CD09EF2B}"/>
    <cellStyle name="20% - Énfasis5 2 3 2" xfId="1109" xr:uid="{C7877924-50C8-48D7-9780-A809702257CA}"/>
    <cellStyle name="20% - Énfasis5 2 3 2 2" xfId="7458" xr:uid="{5FFDBBA5-EACE-4A2C-ACDC-7C118F633644}"/>
    <cellStyle name="20% - Énfasis5 2 3 2 2 2" xfId="12734" xr:uid="{BF192844-F400-453E-B80B-CCA6D526A4DE}"/>
    <cellStyle name="20% - Énfasis5 2 3 2 2 2 2" xfId="21762" xr:uid="{97223717-0567-42F3-842B-D81D9025E822}"/>
    <cellStyle name="20% - Énfasis5 2 3 2 2 2 2 2" xfId="27318" xr:uid="{4096F917-C8C6-43CD-91AC-E87F5B924F9F}"/>
    <cellStyle name="20% - Énfasis5 2 3 2 2 2 2 3" xfId="32812" xr:uid="{969AA05D-E8C9-4B99-90E0-DAFCDCD533E0}"/>
    <cellStyle name="20% - Énfasis5 2 3 2 2 2 2 4" xfId="38296" xr:uid="{4C0A0DEA-F6BA-465A-879E-35EF6495D1B8}"/>
    <cellStyle name="20% - Énfasis5 2 3 2 2 2 3" xfId="24589" xr:uid="{62348CF0-F930-4CA6-A696-71519FF1A18A}"/>
    <cellStyle name="20% - Énfasis5 2 3 2 2 2 4" xfId="30083" xr:uid="{52B8C8D7-8C48-44CF-A782-3E275AA87E34}"/>
    <cellStyle name="20% - Énfasis5 2 3 2 2 2 5" xfId="35567" xr:uid="{E025FB03-2168-405A-BF11-EE1ECAA99698}"/>
    <cellStyle name="20% - Énfasis5 2 3 2 2 3" xfId="20345" xr:uid="{E16E6A5F-7CFE-481A-97E1-ADD59F6E0643}"/>
    <cellStyle name="20% - Énfasis5 2 3 2 2 3 2" xfId="25901" xr:uid="{AEEF0920-75C1-4F6F-8DE0-1BD95F9F0C68}"/>
    <cellStyle name="20% - Énfasis5 2 3 2 2 3 3" xfId="31395" xr:uid="{3EA35B8A-1511-4D8C-8BCC-74D3444AA0E9}"/>
    <cellStyle name="20% - Énfasis5 2 3 2 2 3 4" xfId="36879" xr:uid="{0E79D962-41E0-4334-AA3A-613310FE1D36}"/>
    <cellStyle name="20% - Énfasis5 2 3 2 2 4" xfId="23172" xr:uid="{E4FB1DFB-3A22-4D84-821C-4A84582D6352}"/>
    <cellStyle name="20% - Énfasis5 2 3 2 2 5" xfId="28664" xr:uid="{7F8DC005-37F5-4A52-A931-947E78A2D891}"/>
    <cellStyle name="20% - Énfasis5 2 3 2 2 6" xfId="34148" xr:uid="{4E8DAB43-5987-48AF-885A-700AD83F7660}"/>
    <cellStyle name="20% - Énfasis5 2 3 2 3" xfId="7541" xr:uid="{32F1BAFA-8763-405A-A32F-4E7EBFE9475D}"/>
    <cellStyle name="20% - Énfasis5 2 3 2 3 2" xfId="20425" xr:uid="{B441B3E5-A8BB-43DE-A6C5-A327DEEE9AAB}"/>
    <cellStyle name="20% - Énfasis5 2 3 2 3 2 2" xfId="25981" xr:uid="{49ECAC24-9932-445B-96D6-5F7795CF995E}"/>
    <cellStyle name="20% - Énfasis5 2 3 2 3 2 3" xfId="31475" xr:uid="{581F5980-8F04-483A-80AB-095798B8D607}"/>
    <cellStyle name="20% - Énfasis5 2 3 2 3 2 4" xfId="36959" xr:uid="{1A718D26-31A3-4BB2-87EB-4C1181753A1E}"/>
    <cellStyle name="20% - Énfasis5 2 3 2 3 3" xfId="23252" xr:uid="{06BCF667-81D2-417B-90A8-52B8B5F330A9}"/>
    <cellStyle name="20% - Énfasis5 2 3 2 3 4" xfId="28746" xr:uid="{3B5DAEB2-99D7-4E19-B76A-3A86E011016D}"/>
    <cellStyle name="20% - Énfasis5 2 3 2 3 5" xfId="34230" xr:uid="{1C289E7F-BCCD-4DF0-A9EE-824403E9928B}"/>
    <cellStyle name="20% - Énfasis5 2 3 2 4" xfId="20239" xr:uid="{7401B311-44F3-445E-B548-CB6A94256C2A}"/>
    <cellStyle name="20% - Énfasis5 2 3 2 4 2" xfId="25799" xr:uid="{5C8B2C42-BC8F-4743-BD5A-3E4797F0B632}"/>
    <cellStyle name="20% - Énfasis5 2 3 2 4 3" xfId="31293" xr:uid="{B6C72C9C-375D-4A54-A2C5-89E27DA8CD19}"/>
    <cellStyle name="20% - Énfasis5 2 3 2 4 4" xfId="36777" xr:uid="{D0B4F102-D763-4080-90C4-39CF03491862}"/>
    <cellStyle name="20% - Énfasis5 2 3 2 5" xfId="23015" xr:uid="{35D66A59-42A8-4EB8-911A-B477D362A887}"/>
    <cellStyle name="20% - Énfasis5 2 3 2 6" xfId="23067" xr:uid="{F71055B5-F597-4B2A-A422-22FEB050F07F}"/>
    <cellStyle name="20% - Énfasis5 2 3 2 7" xfId="28561" xr:uid="{DDA72878-A3FB-40A8-8BDE-777787648E1C}"/>
    <cellStyle name="20% - Énfasis5 2 3 2 8" xfId="34045" xr:uid="{B97C2515-3758-4043-B5FB-743DE649BFC9}"/>
    <cellStyle name="20% - Énfasis5 2 3 3" xfId="12733" xr:uid="{5EE30542-EE45-42B9-86B8-F5D436B64BF4}"/>
    <cellStyle name="20% - Énfasis5 2 4" xfId="1110" xr:uid="{AE8F10E9-F11F-4DDD-B28C-8D5F8960667F}"/>
    <cellStyle name="20% - Énfasis5 2 5" xfId="12731" xr:uid="{6E497A6A-F1C4-4243-825F-E0AC60EC02AE}"/>
    <cellStyle name="20% - Énfasis5 2 6" xfId="15605" xr:uid="{6F516E3F-D60F-43E3-B1AD-5769E66F1A9D}"/>
    <cellStyle name="20% - Énfasis5 2 7" xfId="1104" xr:uid="{6EC73D5E-5881-412A-A7A0-EA0C8818C423}"/>
    <cellStyle name="20% - Énfasis5 3" xfId="699" xr:uid="{867E2FD7-F3B7-4764-A773-B6D3048F2F83}"/>
    <cellStyle name="20% - Énfasis5 3 2" xfId="1112" xr:uid="{2273BAE0-E49F-48E9-A9C1-DE710ADE0065}"/>
    <cellStyle name="20% - Énfasis5 3 2 2" xfId="7459" xr:uid="{B056A321-9A7C-4DA4-8683-D381CD5888CC}"/>
    <cellStyle name="20% - Énfasis5 3 2 2 2" xfId="12735" xr:uid="{798E2BBF-4D76-43F4-BD1C-3B14A8C0DCCD}"/>
    <cellStyle name="20% - Énfasis5 3 2 2 2 2" xfId="21763" xr:uid="{B52C3D3B-A20D-4ABE-B50E-C27090CFEA79}"/>
    <cellStyle name="20% - Énfasis5 3 2 2 2 2 2" xfId="27319" xr:uid="{3B037345-AF29-45CB-BDAC-0A18EF72E9BE}"/>
    <cellStyle name="20% - Énfasis5 3 2 2 2 2 3" xfId="32813" xr:uid="{9F7D5275-B7DF-4551-96DD-296D05314743}"/>
    <cellStyle name="20% - Énfasis5 3 2 2 2 2 4" xfId="38297" xr:uid="{FC8FC173-3A11-4359-A096-A3719C123CF8}"/>
    <cellStyle name="20% - Énfasis5 3 2 2 2 3" xfId="24590" xr:uid="{7C54F966-A7FA-440E-B13C-5F4DE64D948E}"/>
    <cellStyle name="20% - Énfasis5 3 2 2 2 4" xfId="30084" xr:uid="{DC1BE06C-E7E5-4B24-A54A-D4A25397CF56}"/>
    <cellStyle name="20% - Énfasis5 3 2 2 2 5" xfId="35568" xr:uid="{F5B3500E-424E-473A-9264-87C8DF239B5F}"/>
    <cellStyle name="20% - Énfasis5 3 2 2 3" xfId="20346" xr:uid="{5E34C4EA-204A-4506-BAE0-0634B19CB63E}"/>
    <cellStyle name="20% - Énfasis5 3 2 2 3 2" xfId="25902" xr:uid="{F6FFD959-F568-480C-96D6-6F960EF0C796}"/>
    <cellStyle name="20% - Énfasis5 3 2 2 3 3" xfId="31396" xr:uid="{F9CDF781-32D8-454B-A213-5EDB6785F6BE}"/>
    <cellStyle name="20% - Énfasis5 3 2 2 3 4" xfId="36880" xr:uid="{FF4F2F02-9F49-4C1F-B73C-D70616E979A9}"/>
    <cellStyle name="20% - Énfasis5 3 2 2 4" xfId="23173" xr:uid="{F0C7418E-B699-442D-B041-AAA371FA51F8}"/>
    <cellStyle name="20% - Énfasis5 3 2 2 5" xfId="28665" xr:uid="{0D350BD8-7DFD-4003-9660-5963E0F11EAB}"/>
    <cellStyle name="20% - Énfasis5 3 2 2 6" xfId="34149" xr:uid="{615C15FA-69BA-4F04-855F-8A5263362659}"/>
    <cellStyle name="20% - Énfasis5 3 2 3" xfId="7543" xr:uid="{A522CC8D-DF2D-48CB-BC31-15B8E6514786}"/>
    <cellStyle name="20% - Énfasis5 3 2 3 2" xfId="20427" xr:uid="{78A6AE40-4963-4472-B7B4-52CB74B95983}"/>
    <cellStyle name="20% - Énfasis5 3 2 3 2 2" xfId="25983" xr:uid="{6AAFEB7A-6658-45E2-8B34-DA4CF02FB26B}"/>
    <cellStyle name="20% - Énfasis5 3 2 3 2 3" xfId="31477" xr:uid="{854082A4-23C3-453A-BB8A-560A887B11F9}"/>
    <cellStyle name="20% - Énfasis5 3 2 3 2 4" xfId="36961" xr:uid="{F6645843-DFE3-4D0D-BC3C-827F97ABA8A3}"/>
    <cellStyle name="20% - Énfasis5 3 2 3 3" xfId="23254" xr:uid="{CC31C860-C237-4780-9B7B-073820288DCB}"/>
    <cellStyle name="20% - Énfasis5 3 2 3 4" xfId="28748" xr:uid="{BBA242F2-8999-4FFD-92BC-ED64684C2A54}"/>
    <cellStyle name="20% - Énfasis5 3 2 3 5" xfId="34232" xr:uid="{0361AC96-AB93-4592-B397-3B3B5A4F4DE7}"/>
    <cellStyle name="20% - Énfasis5 3 2 4" xfId="20240" xr:uid="{54DE8519-D562-466C-9F49-91B0C4C2F4FF}"/>
    <cellStyle name="20% - Énfasis5 3 2 4 2" xfId="25800" xr:uid="{34577E64-5DD0-4C99-AA7D-EC32B1727C26}"/>
    <cellStyle name="20% - Énfasis5 3 2 4 3" xfId="31294" xr:uid="{552B991A-AA3B-4F1D-ABF5-884DF7C20F7C}"/>
    <cellStyle name="20% - Énfasis5 3 2 4 4" xfId="36778" xr:uid="{0F6CF5D1-FD8E-4FDE-83C9-7FB022FB8F78}"/>
    <cellStyle name="20% - Énfasis5 3 2 5" xfId="23016" xr:uid="{3A7C4FB2-6FBB-4EBB-8024-F29F7A14DCFA}"/>
    <cellStyle name="20% - Énfasis5 3 2 6" xfId="23068" xr:uid="{7E71D969-BF12-49FB-9A35-F29E2518FB23}"/>
    <cellStyle name="20% - Énfasis5 3 2 7" xfId="28562" xr:uid="{1C537978-A76B-4655-90AE-2A1C35A8A78C}"/>
    <cellStyle name="20% - Énfasis5 3 2 8" xfId="34046" xr:uid="{1C9F02AB-080D-418E-9C75-96F3BD6A0342}"/>
    <cellStyle name="20% - Énfasis5 3 3" xfId="1113" xr:uid="{C2399F7F-E6B5-4111-8F06-AD44E23417CD}"/>
    <cellStyle name="20% - Énfasis5 3 4" xfId="1111" xr:uid="{C11C6032-A46D-49BD-BEE9-E7D2C656034F}"/>
    <cellStyle name="20% - Énfasis5 4" xfId="700" xr:uid="{B726A3CE-67BE-4BF4-BE7B-1CC5F983281F}"/>
    <cellStyle name="20% - Énfasis5 4 2" xfId="7460" xr:uid="{C5A7DF8E-4448-4EE0-86E8-28811A41A867}"/>
    <cellStyle name="20% - Énfasis5 4 2 2" xfId="12736" xr:uid="{C2B75AF0-40CD-451B-B8D2-0D6EF6454CB2}"/>
    <cellStyle name="20% - Énfasis5 4 2 2 2" xfId="21764" xr:uid="{4BD2491D-6BA1-4BB8-9E24-3D37C82FA650}"/>
    <cellStyle name="20% - Énfasis5 4 2 2 2 2" xfId="27320" xr:uid="{EA62893A-9091-49F7-97C4-4C3B4D09462C}"/>
    <cellStyle name="20% - Énfasis5 4 2 2 2 3" xfId="32814" xr:uid="{3B703223-6410-4E27-990A-E8DC32EDC5EE}"/>
    <cellStyle name="20% - Énfasis5 4 2 2 2 4" xfId="38298" xr:uid="{A3736400-46CF-44D2-BA40-625F87FA053C}"/>
    <cellStyle name="20% - Énfasis5 4 2 2 3" xfId="24591" xr:uid="{43D41BC8-C5C1-4EB2-A7F2-01E93AEB84D8}"/>
    <cellStyle name="20% - Énfasis5 4 2 2 4" xfId="30085" xr:uid="{EA32526A-0891-4D35-8854-80F9279DF09A}"/>
    <cellStyle name="20% - Énfasis5 4 2 2 5" xfId="35569" xr:uid="{5EB20E81-8F9B-4342-BA8D-05A9AA0FC96E}"/>
    <cellStyle name="20% - Énfasis5 4 2 3" xfId="20347" xr:uid="{892BF638-A82F-4FCE-BA53-1839BAD6A944}"/>
    <cellStyle name="20% - Énfasis5 4 2 3 2" xfId="25903" xr:uid="{2C382129-AF95-4437-ACB6-936952A4B361}"/>
    <cellStyle name="20% - Énfasis5 4 2 3 3" xfId="31397" xr:uid="{214D8EFC-C2CA-4551-9299-0A89F89687B1}"/>
    <cellStyle name="20% - Énfasis5 4 2 3 4" xfId="36881" xr:uid="{D096676F-3F73-48F7-9779-59957A4174A6}"/>
    <cellStyle name="20% - Énfasis5 4 2 4" xfId="23174" xr:uid="{4BC02873-FCF2-41CD-B572-128494745AB8}"/>
    <cellStyle name="20% - Énfasis5 4 2 5" xfId="28666" xr:uid="{DAC17044-8239-4926-B786-89C8480C1AB1}"/>
    <cellStyle name="20% - Énfasis5 4 2 6" xfId="34150" xr:uid="{18E67376-A2AA-4F79-AEEB-772377248461}"/>
    <cellStyle name="20% - Énfasis5 4 3" xfId="7544" xr:uid="{B49CBA9A-BE27-4FF2-B6D4-A3E4847234CC}"/>
    <cellStyle name="20% - Énfasis5 4 3 2" xfId="20428" xr:uid="{2524CE10-148F-4283-BD5C-B82657CA33F4}"/>
    <cellStyle name="20% - Énfasis5 4 3 2 2" xfId="25984" xr:uid="{DB35BA3D-9235-4C85-BE6E-45E98E9A3EE1}"/>
    <cellStyle name="20% - Énfasis5 4 3 2 3" xfId="31478" xr:uid="{C8BAFDB0-8B0A-49DB-8490-7AF8352D65CC}"/>
    <cellStyle name="20% - Énfasis5 4 3 2 4" xfId="36962" xr:uid="{6F919D5D-246B-49AD-B16A-D6A053AB582F}"/>
    <cellStyle name="20% - Énfasis5 4 3 3" xfId="23255" xr:uid="{1AA2269B-C07E-4412-A337-20AC0B96E678}"/>
    <cellStyle name="20% - Énfasis5 4 3 4" xfId="28749" xr:uid="{49105945-6C6A-49F4-8B7B-36BEDF871043}"/>
    <cellStyle name="20% - Énfasis5 4 3 5" xfId="34233" xr:uid="{38FF7A83-0023-4950-801B-5BBDFB042099}"/>
    <cellStyle name="20% - Énfasis5 4 4" xfId="20241" xr:uid="{C01FB95B-0282-4439-B82B-AD40562B229F}"/>
    <cellStyle name="20% - Énfasis5 4 4 2" xfId="25801" xr:uid="{8CEADD38-BD04-4746-8A4C-BF64C971C9D8}"/>
    <cellStyle name="20% - Énfasis5 4 4 3" xfId="31295" xr:uid="{892C6D70-5835-449D-A3A8-E2A4D9E7CFCA}"/>
    <cellStyle name="20% - Énfasis5 4 4 4" xfId="36779" xr:uid="{17FC7A3C-0A71-4E84-8146-302E973E279D}"/>
    <cellStyle name="20% - Énfasis5 4 5" xfId="23017" xr:uid="{69C08CCD-6C01-4A3E-983E-31DE8DEF2AEC}"/>
    <cellStyle name="20% - Énfasis5 4 6" xfId="23069" xr:uid="{E8F7D070-02D1-49A6-9D1A-1DD56ED15D3F}"/>
    <cellStyle name="20% - Énfasis5 4 7" xfId="28563" xr:uid="{4EF5C0B6-4DC6-4D04-B1AB-EE70A81A504D}"/>
    <cellStyle name="20% - Énfasis5 4 8" xfId="34047" xr:uid="{B8CB238A-1F15-401A-9A10-521EE5C50F98}"/>
    <cellStyle name="20% - Énfasis5 4 9" xfId="1114" xr:uid="{599EDA19-C5D2-45C5-9F53-1E406EEBE06B}"/>
    <cellStyle name="20% - Énfasis5 5" xfId="701" xr:uid="{3F9DBF3D-6C66-415F-B6A2-8D62BF8A55B8}"/>
    <cellStyle name="20% - Énfasis5 5 2" xfId="12730" xr:uid="{D4782AAD-8543-473A-A6B0-F879CE319AB2}"/>
    <cellStyle name="20% - Énfasis5 5 2 2" xfId="21761" xr:uid="{90406837-E2B6-4F67-BC93-EC43B950A34B}"/>
    <cellStyle name="20% - Énfasis5 5 2 2 2" xfId="27317" xr:uid="{AEF35BEA-9340-4390-8881-FB37FDC388D8}"/>
    <cellStyle name="20% - Énfasis5 5 2 2 3" xfId="32811" xr:uid="{D236373F-2ACB-4A98-9218-83498710A789}"/>
    <cellStyle name="20% - Énfasis5 5 2 2 4" xfId="38295" xr:uid="{B7D94F26-E8D8-4D06-A60C-38BD8743B314}"/>
    <cellStyle name="20% - Énfasis5 5 2 3" xfId="24588" xr:uid="{CCDFFBC1-EDAC-49BF-B731-F1957EBA5495}"/>
    <cellStyle name="20% - Énfasis5 5 2 4" xfId="30082" xr:uid="{56B0EA34-F8D2-494D-AFED-17B496FE02EC}"/>
    <cellStyle name="20% - Énfasis5 5 2 5" xfId="35566" xr:uid="{87E2DA09-E2A8-48E6-8FED-0381B20F37F3}"/>
    <cellStyle name="20% - Énfasis5 5 3" xfId="20344" xr:uid="{642B9BAD-3097-404E-B574-786CD52D1C2D}"/>
    <cellStyle name="20% - Énfasis5 5 3 2" xfId="25900" xr:uid="{2A14BE0D-E7DF-4E98-A2BD-B43A6F0A3229}"/>
    <cellStyle name="20% - Énfasis5 5 3 3" xfId="31394" xr:uid="{F5BEA94A-89C0-46AE-B95D-1BD123283C4C}"/>
    <cellStyle name="20% - Énfasis5 5 3 4" xfId="36878" xr:uid="{F4A0F1FB-CC32-4A4B-824A-A89D1B668F08}"/>
    <cellStyle name="20% - Énfasis5 5 4" xfId="23171" xr:uid="{A9F577F0-0FCA-467F-812E-BD91F67A52BF}"/>
    <cellStyle name="20% - Énfasis5 5 5" xfId="28663" xr:uid="{2B0B74A8-B5C1-4F74-8215-298234BAC711}"/>
    <cellStyle name="20% - Énfasis5 5 6" xfId="34147" xr:uid="{C98C8004-60D1-483F-90A4-71B24BEC673F}"/>
    <cellStyle name="20% - Énfasis5 5 7" xfId="7457" xr:uid="{9741ADFA-277F-4BDF-ADB2-D469E261D5FB}"/>
    <cellStyle name="20% - Énfasis5 6" xfId="702" xr:uid="{43872D47-A372-4D15-92E2-EFDC6D7274E6}"/>
    <cellStyle name="20% - Énfasis5 6 2" xfId="20424" xr:uid="{B908E9BA-2EF0-4043-BD96-DBA80858E6CD}"/>
    <cellStyle name="20% - Énfasis5 6 2 2" xfId="25980" xr:uid="{48E5A65B-7B8F-46C2-AC59-24A5D1DB5B94}"/>
    <cellStyle name="20% - Énfasis5 6 2 3" xfId="31474" xr:uid="{0DF34C61-1E86-49B3-B944-167E19A1D713}"/>
    <cellStyle name="20% - Énfasis5 6 2 4" xfId="36958" xr:uid="{B3A7FB9B-BB8B-4DCB-8DA9-56198A385108}"/>
    <cellStyle name="20% - Énfasis5 6 3" xfId="23251" xr:uid="{22783AAB-D8F6-4FB5-BA1B-387F460F70ED}"/>
    <cellStyle name="20% - Énfasis5 6 4" xfId="28745" xr:uid="{17D8F19A-A87D-4DF6-80E5-B385A74C8371}"/>
    <cellStyle name="20% - Énfasis5 6 5" xfId="34229" xr:uid="{FAB9C047-DC5A-46EA-B7A6-A9277B519EBF}"/>
    <cellStyle name="20% - Énfasis5 6 6" xfId="7540" xr:uid="{0B9B4F1F-1CBF-44B8-9D60-B6376B6F1CE6}"/>
    <cellStyle name="20% - Énfasis5 7" xfId="703" xr:uid="{7E3CC0DF-461B-4B85-B98D-C6A4DC5E46E2}"/>
    <cellStyle name="20% - Énfasis5 7 2" xfId="25780" xr:uid="{EA1D1180-5613-4DB5-9CDC-C995496DFDF8}"/>
    <cellStyle name="20% - Énfasis5 7 3" xfId="31274" xr:uid="{D3072DCB-BE05-4B6D-BE83-D5E775D6DE5E}"/>
    <cellStyle name="20% - Énfasis5 7 4" xfId="36758" xr:uid="{F264F6AC-FC8D-4FC4-805A-2F03F579E5BE}"/>
    <cellStyle name="20% - Énfasis5 7 5" xfId="20219" xr:uid="{F9E36E51-4577-420A-A779-510C7FAB825F}"/>
    <cellStyle name="20% - Énfasis5 8" xfId="23014" xr:uid="{7DB17561-56C4-4E56-B93B-D5402F0D85DE}"/>
    <cellStyle name="20% - Énfasis5 9" xfId="23066" xr:uid="{696F6EE0-1497-423E-9A14-A82E498F6B39}"/>
    <cellStyle name="20% - Énfasis6 2" xfId="704" xr:uid="{6F615B2D-0ACC-40CA-91A2-9BF51683F4A3}"/>
    <cellStyle name="20% - Énfasis6 2 2" xfId="1116" xr:uid="{96E62534-A417-4E18-A650-3E4B7B501041}"/>
    <cellStyle name="20% - Énfasis6 2 2 2" xfId="1117" xr:uid="{2F4711DD-DA1A-4F71-A1D6-793A513543E2}"/>
    <cellStyle name="20% - Énfasis6 2 2 2 2" xfId="1118" xr:uid="{A5172634-13A2-4FB6-83E7-771F6E334230}"/>
    <cellStyle name="20% - Énfasis6 2 2 3" xfId="1119" xr:uid="{0FD0B63F-84D3-405B-9D9F-A3ED20B43303}"/>
    <cellStyle name="20% - Énfasis6 2 2 3 2" xfId="7461" xr:uid="{75F08904-726C-4F36-B11B-B8D23CCD4CD5}"/>
    <cellStyle name="20% - Énfasis6 2 2 3 2 2" xfId="12738" xr:uid="{57221866-12F8-46B8-A577-7D3A23C3E5B9}"/>
    <cellStyle name="20% - Énfasis6 2 2 3 2 2 2" xfId="21765" xr:uid="{589A1F24-26B8-4B25-A381-5B35DB98B0F8}"/>
    <cellStyle name="20% - Énfasis6 2 2 3 2 2 2 2" xfId="27321" xr:uid="{EE0F4352-82C2-4394-9DE3-9234EC69D69A}"/>
    <cellStyle name="20% - Énfasis6 2 2 3 2 2 2 3" xfId="32815" xr:uid="{2FA06C2D-A979-4F69-92AE-246096DE2744}"/>
    <cellStyle name="20% - Énfasis6 2 2 3 2 2 2 4" xfId="38299" xr:uid="{5ED72D0D-614C-4B15-A4E2-58AB8719219E}"/>
    <cellStyle name="20% - Énfasis6 2 2 3 2 2 3" xfId="24592" xr:uid="{157CF36F-241E-446B-8C2C-5DE25ACD295D}"/>
    <cellStyle name="20% - Énfasis6 2 2 3 2 2 4" xfId="30086" xr:uid="{904EF122-707E-4C82-816A-E3DB84E5C3FA}"/>
    <cellStyle name="20% - Énfasis6 2 2 3 2 2 5" xfId="35570" xr:uid="{34A4A1C8-A0C3-4301-82FD-48798203163F}"/>
    <cellStyle name="20% - Énfasis6 2 2 3 2 3" xfId="20348" xr:uid="{963102E5-D770-4C45-AAFF-FC6243BC21BD}"/>
    <cellStyle name="20% - Énfasis6 2 2 3 2 3 2" xfId="25904" xr:uid="{1B771233-90C6-47A5-A56B-7C974042D7C3}"/>
    <cellStyle name="20% - Énfasis6 2 2 3 2 3 3" xfId="31398" xr:uid="{8459FF38-0822-4C73-8043-D5787BFB1BC1}"/>
    <cellStyle name="20% - Énfasis6 2 2 3 2 3 4" xfId="36882" xr:uid="{097B7990-64C5-4300-B8EC-D517F2EC8D13}"/>
    <cellStyle name="20% - Énfasis6 2 2 3 2 4" xfId="23175" xr:uid="{2590B535-0057-4897-87AC-AD3437036D57}"/>
    <cellStyle name="20% - Énfasis6 2 2 3 2 5" xfId="28667" xr:uid="{02F73EAC-AE82-4CE5-B0F7-52F7A16503DB}"/>
    <cellStyle name="20% - Énfasis6 2 2 3 2 6" xfId="34151" xr:uid="{E80627B5-22B1-4C62-9F0A-7F54C7FABA02}"/>
    <cellStyle name="20% - Énfasis6 2 2 3 3" xfId="7545" xr:uid="{776C0602-6B6D-4AA6-B845-F1D282F18680}"/>
    <cellStyle name="20% - Énfasis6 2 2 3 3 2" xfId="20429" xr:uid="{C4D432B0-C36B-47A8-9FA8-35F2F1E4D0D6}"/>
    <cellStyle name="20% - Énfasis6 2 2 3 3 2 2" xfId="25985" xr:uid="{F0100A97-9E2C-4BA3-BD24-03960374D1AB}"/>
    <cellStyle name="20% - Énfasis6 2 2 3 3 2 3" xfId="31479" xr:uid="{391473BE-A306-425B-B1B2-446DD42C7230}"/>
    <cellStyle name="20% - Énfasis6 2 2 3 3 2 4" xfId="36963" xr:uid="{9BD253C9-57E7-4DC2-877F-D7FFD6435CC0}"/>
    <cellStyle name="20% - Énfasis6 2 2 3 3 3" xfId="23256" xr:uid="{FAD482E7-AD2C-4B34-A633-65F6BCC44FA6}"/>
    <cellStyle name="20% - Énfasis6 2 2 3 3 4" xfId="28750" xr:uid="{B452C812-58A0-438F-AF35-1091010E8953}"/>
    <cellStyle name="20% - Énfasis6 2 2 3 3 5" xfId="34234" xr:uid="{8B3DD43C-BA1C-4656-80DD-3E7BB760AC9F}"/>
    <cellStyle name="20% - Énfasis6 2 2 3 4" xfId="20242" xr:uid="{DDCC1E2E-908B-4784-B673-F673400940C5}"/>
    <cellStyle name="20% - Énfasis6 2 2 3 4 2" xfId="25802" xr:uid="{A9DF75AF-32A6-447B-ABAF-9E510901CC1E}"/>
    <cellStyle name="20% - Énfasis6 2 2 3 4 3" xfId="31296" xr:uid="{F10BF636-2F76-4952-86BA-3C42E46413CF}"/>
    <cellStyle name="20% - Énfasis6 2 2 3 4 4" xfId="36780" xr:uid="{A775733A-9E9F-4011-BD77-2DF246CB44CF}"/>
    <cellStyle name="20% - Énfasis6 2 2 3 5" xfId="23018" xr:uid="{429B32F1-7A7A-4C80-9C70-088740E752EA}"/>
    <cellStyle name="20% - Énfasis6 2 2 3 6" xfId="23070" xr:uid="{0204E0A2-ACD8-4518-8E47-6287B6C33379}"/>
    <cellStyle name="20% - Énfasis6 2 2 3 7" xfId="28564" xr:uid="{9F122B57-4019-4B33-83C8-5693481903B4}"/>
    <cellStyle name="20% - Énfasis6 2 2 3 8" xfId="34048" xr:uid="{3137910B-35F5-4630-9F3A-A16C313D8273}"/>
    <cellStyle name="20% - Énfasis6 2 3" xfId="1120" xr:uid="{13B9871F-5767-48B2-A2C4-35297CE778CB}"/>
    <cellStyle name="20% - Énfasis6 2 3 2" xfId="1121" xr:uid="{C3AC7EE3-5C77-4A35-97DB-BAB00336E31C}"/>
    <cellStyle name="20% - Énfasis6 2 3 2 2" xfId="7462" xr:uid="{0E9AD095-CEAB-418D-B075-144D69FBEA77}"/>
    <cellStyle name="20% - Énfasis6 2 3 2 2 2" xfId="12740" xr:uid="{ABEF4D94-F5F0-42A8-A89C-967F80596099}"/>
    <cellStyle name="20% - Énfasis6 2 3 2 2 2 2" xfId="21766" xr:uid="{FCF38704-9C77-4BDA-A803-2DFECF3B69A4}"/>
    <cellStyle name="20% - Énfasis6 2 3 2 2 2 2 2" xfId="27322" xr:uid="{E3AEE52E-291D-4183-8788-B5E9F89D5642}"/>
    <cellStyle name="20% - Énfasis6 2 3 2 2 2 2 3" xfId="32816" xr:uid="{D85186F1-7402-4E33-8E52-E038A921580C}"/>
    <cellStyle name="20% - Énfasis6 2 3 2 2 2 2 4" xfId="38300" xr:uid="{7A0E4A46-6A5A-47A7-AB29-D50B952BBD71}"/>
    <cellStyle name="20% - Énfasis6 2 3 2 2 2 3" xfId="24593" xr:uid="{B2B33972-D880-4970-88FB-358253C7C95C}"/>
    <cellStyle name="20% - Énfasis6 2 3 2 2 2 4" xfId="30087" xr:uid="{6CD0F1A7-5BF0-4F14-A0D4-B64EF566FD50}"/>
    <cellStyle name="20% - Énfasis6 2 3 2 2 2 5" xfId="35571" xr:uid="{FA2CC94C-C247-4C32-8088-6A2F1C212287}"/>
    <cellStyle name="20% - Énfasis6 2 3 2 2 3" xfId="20349" xr:uid="{2B76F58D-54B5-432D-813F-C17993610501}"/>
    <cellStyle name="20% - Énfasis6 2 3 2 2 3 2" xfId="25905" xr:uid="{C47F2B91-DFE7-4722-BFDC-CD3502C15789}"/>
    <cellStyle name="20% - Énfasis6 2 3 2 2 3 3" xfId="31399" xr:uid="{C7B0BB67-FAD8-4521-801A-08AA70DD7432}"/>
    <cellStyle name="20% - Énfasis6 2 3 2 2 3 4" xfId="36883" xr:uid="{9DE72FC0-6C53-450E-9C74-9B0FE482AB99}"/>
    <cellStyle name="20% - Énfasis6 2 3 2 2 4" xfId="23176" xr:uid="{E4241474-24C8-4DFE-AC48-2E47A45FC3F1}"/>
    <cellStyle name="20% - Énfasis6 2 3 2 2 5" xfId="28668" xr:uid="{B0F957CF-4C81-46F0-B0D1-6B3F9B932905}"/>
    <cellStyle name="20% - Énfasis6 2 3 2 2 6" xfId="34152" xr:uid="{939789AD-B006-4DFF-8C93-F91DF4204398}"/>
    <cellStyle name="20% - Énfasis6 2 3 2 3" xfId="7546" xr:uid="{FDF600D7-6525-445F-BA71-BED2C8F49B86}"/>
    <cellStyle name="20% - Énfasis6 2 3 2 3 2" xfId="20430" xr:uid="{74B89977-FCFF-46B9-8096-AE79F39BC782}"/>
    <cellStyle name="20% - Énfasis6 2 3 2 3 2 2" xfId="25986" xr:uid="{BA5E5AD0-5EA3-41CC-B8DD-095636C9F242}"/>
    <cellStyle name="20% - Énfasis6 2 3 2 3 2 3" xfId="31480" xr:uid="{0A0431E5-BBB6-4173-9FD3-9484A3B325BF}"/>
    <cellStyle name="20% - Énfasis6 2 3 2 3 2 4" xfId="36964" xr:uid="{458E7B02-B5AB-4732-93EF-03678279BFA3}"/>
    <cellStyle name="20% - Énfasis6 2 3 2 3 3" xfId="23257" xr:uid="{27B60750-7DE9-4769-8B23-D3D510FF63E4}"/>
    <cellStyle name="20% - Énfasis6 2 3 2 3 4" xfId="28751" xr:uid="{992FBE3A-43E2-4C21-AC0B-D45800B8010E}"/>
    <cellStyle name="20% - Énfasis6 2 3 2 3 5" xfId="34235" xr:uid="{34F37703-0890-42C9-AC51-7F8556B5F15C}"/>
    <cellStyle name="20% - Énfasis6 2 3 2 4" xfId="20243" xr:uid="{68F669D9-36E1-4957-B13A-D9F82F638CC8}"/>
    <cellStyle name="20% - Énfasis6 2 3 2 4 2" xfId="25803" xr:uid="{A955A503-E13C-4AB4-95F7-F8CCF0CB3CA6}"/>
    <cellStyle name="20% - Énfasis6 2 3 2 4 3" xfId="31297" xr:uid="{5FA52BAC-575B-4717-B334-4BCA5F684522}"/>
    <cellStyle name="20% - Énfasis6 2 3 2 4 4" xfId="36781" xr:uid="{DE52C7C5-E78E-4EB1-9889-7C176944937B}"/>
    <cellStyle name="20% - Énfasis6 2 3 2 5" xfId="23019" xr:uid="{FDEB3DBC-B446-474C-856B-83DE59EC6EB5}"/>
    <cellStyle name="20% - Énfasis6 2 3 2 6" xfId="23071" xr:uid="{CA33ACC4-E854-4BB4-8B1D-6296DC73761C}"/>
    <cellStyle name="20% - Énfasis6 2 3 2 7" xfId="28565" xr:uid="{40DD4B03-FA23-4CEB-8AB7-4A1E5DE1780F}"/>
    <cellStyle name="20% - Énfasis6 2 3 2 8" xfId="34049" xr:uid="{9866F0F4-A6BC-492B-BB57-E443CB4C0D3F}"/>
    <cellStyle name="20% - Énfasis6 2 3 3" xfId="12739" xr:uid="{25B71DC0-ADD9-4077-983E-4C46065ED4FB}"/>
    <cellStyle name="20% - Énfasis6 2 4" xfId="1122" xr:uid="{CA577FFA-97F4-4B7B-935E-620B73790BC6}"/>
    <cellStyle name="20% - Énfasis6 2 4 2" xfId="7463" xr:uid="{5623AC90-FDF9-4BD7-A5D9-2463371DF16F}"/>
    <cellStyle name="20% - Énfasis6 2 4 2 2" xfId="12741" xr:uid="{E750FC49-FB6E-4AEA-97B2-F414B023B14D}"/>
    <cellStyle name="20% - Énfasis6 2 4 2 2 2" xfId="21767" xr:uid="{FC13D36F-8CDC-4653-90DE-4C2747667562}"/>
    <cellStyle name="20% - Énfasis6 2 4 2 2 2 2" xfId="27323" xr:uid="{6F4CDE10-E5AA-4E1F-A9D3-49CAE8DE5F15}"/>
    <cellStyle name="20% - Énfasis6 2 4 2 2 2 3" xfId="32817" xr:uid="{92C081F3-CA69-42E7-A8F9-71929DD14D4B}"/>
    <cellStyle name="20% - Énfasis6 2 4 2 2 2 4" xfId="38301" xr:uid="{6D7CACF4-C2FA-480D-B274-EB092DF1FB00}"/>
    <cellStyle name="20% - Énfasis6 2 4 2 2 3" xfId="24594" xr:uid="{64097516-AA15-4499-A482-914B7CCC8CFC}"/>
    <cellStyle name="20% - Énfasis6 2 4 2 2 4" xfId="30088" xr:uid="{4F5029D4-39FE-4EEE-8FB8-331D9016AF4C}"/>
    <cellStyle name="20% - Énfasis6 2 4 2 2 5" xfId="35572" xr:uid="{4AD8A003-18CF-4DD3-A5BF-AC6FE0CED4E5}"/>
    <cellStyle name="20% - Énfasis6 2 4 2 3" xfId="20350" xr:uid="{F234E6B1-2728-4AFA-B54E-10FDD1B41DF8}"/>
    <cellStyle name="20% - Énfasis6 2 4 2 3 2" xfId="25906" xr:uid="{D45EF8CD-8677-401C-BCF0-0AB41D0AD49D}"/>
    <cellStyle name="20% - Énfasis6 2 4 2 3 3" xfId="31400" xr:uid="{7BC5358B-22AB-4E94-873B-6F982D8BD859}"/>
    <cellStyle name="20% - Énfasis6 2 4 2 3 4" xfId="36884" xr:uid="{DE3F865E-EABE-4C68-A227-C7A38BE1C3B9}"/>
    <cellStyle name="20% - Énfasis6 2 4 2 4" xfId="23177" xr:uid="{3549453C-E505-49DE-9FD7-8106B5AFEE86}"/>
    <cellStyle name="20% - Énfasis6 2 4 2 5" xfId="28669" xr:uid="{C966B62B-93D0-4BA8-87F0-930507CAF474}"/>
    <cellStyle name="20% - Énfasis6 2 4 2 6" xfId="34153" xr:uid="{1C333815-C190-4C63-BFD0-D5FEF5E38DB4}"/>
    <cellStyle name="20% - Énfasis6 2 4 3" xfId="7547" xr:uid="{A53523F7-13C2-4194-AECC-FDAF6CCBF731}"/>
    <cellStyle name="20% - Énfasis6 2 4 3 2" xfId="20431" xr:uid="{7D17972B-F3A8-467C-AF08-D44E1F61CC80}"/>
    <cellStyle name="20% - Énfasis6 2 4 3 2 2" xfId="25987" xr:uid="{0312579E-D173-420E-8F3C-24A3ADE0B720}"/>
    <cellStyle name="20% - Énfasis6 2 4 3 2 3" xfId="31481" xr:uid="{F6C5EE10-0220-4237-BCE6-FE987C3F9863}"/>
    <cellStyle name="20% - Énfasis6 2 4 3 2 4" xfId="36965" xr:uid="{1BA5269B-B881-480B-AD34-3AB270964781}"/>
    <cellStyle name="20% - Énfasis6 2 4 3 3" xfId="23258" xr:uid="{4F229370-C345-420C-A3C3-78BE957C91A2}"/>
    <cellStyle name="20% - Énfasis6 2 4 3 4" xfId="28752" xr:uid="{8FDC72FE-5C85-4BBD-B6AB-DBE39D9553C1}"/>
    <cellStyle name="20% - Énfasis6 2 4 3 5" xfId="34236" xr:uid="{B3D63AFF-A30F-414B-AE8F-8B2FF6F85CE1}"/>
    <cellStyle name="20% - Énfasis6 2 4 4" xfId="20244" xr:uid="{EBE42E88-2D13-4605-A2D7-EA3D91BFFF33}"/>
    <cellStyle name="20% - Énfasis6 2 4 4 2" xfId="25804" xr:uid="{7A3584F7-593F-4385-899B-AC3CF3BA7829}"/>
    <cellStyle name="20% - Énfasis6 2 4 4 3" xfId="31298" xr:uid="{8868AF6E-8522-4691-98F1-519BDF2F63DA}"/>
    <cellStyle name="20% - Énfasis6 2 4 4 4" xfId="36782" xr:uid="{D6B391D3-5DA5-428E-9C31-933B72C9D0BD}"/>
    <cellStyle name="20% - Énfasis6 2 4 5" xfId="23020" xr:uid="{B2E7CA27-F17D-4325-96AC-47C6B1422F06}"/>
    <cellStyle name="20% - Énfasis6 2 4 6" xfId="23072" xr:uid="{70EC0820-060B-4587-B435-C4BB94806665}"/>
    <cellStyle name="20% - Énfasis6 2 4 7" xfId="28566" xr:uid="{6409510B-D801-456C-B1A4-7DFE255125F4}"/>
    <cellStyle name="20% - Énfasis6 2 4 8" xfId="34050" xr:uid="{5DF52146-0C6A-4EA1-ADA3-FAF5B897D327}"/>
    <cellStyle name="20% - Énfasis6 2 5" xfId="1123" xr:uid="{ED903770-B3AC-4229-B933-14D1BB3AE0FE}"/>
    <cellStyle name="20% - Énfasis6 2 6" xfId="12737" xr:uid="{86DFC7E5-8564-45B7-855F-731D10BCA1CD}"/>
    <cellStyle name="20% - Énfasis6 2 7" xfId="15606" xr:uid="{F8BBFE61-A567-4D05-A2C9-EE02BB169544}"/>
    <cellStyle name="20% - Énfasis6 2 8" xfId="1115" xr:uid="{BDE019FF-9DB0-4222-84A0-B880D4E32397}"/>
    <cellStyle name="20% - Énfasis6 3" xfId="705" xr:uid="{807C00A2-FD90-4DE1-ABF5-C26B5D28C08B}"/>
    <cellStyle name="20% - Énfasis6 3 2" xfId="1125" xr:uid="{3157BEA7-1412-4B27-BB93-B253844DA1C4}"/>
    <cellStyle name="20% - Énfasis6 3 3" xfId="1124" xr:uid="{B330C033-0301-49C1-908C-759E8DEFBE14}"/>
    <cellStyle name="20% - Énfasis6 4" xfId="706" xr:uid="{6EDADEEB-6051-48A9-96F5-D5CFFD208935}"/>
    <cellStyle name="20% - Énfasis6 4 2" xfId="7464" xr:uid="{FB722661-5DE6-4152-A332-5C553FE35C0A}"/>
    <cellStyle name="20% - Énfasis6 4 2 2" xfId="20184" xr:uid="{8BA6F00C-2726-4E23-849B-68DBA121E215}"/>
    <cellStyle name="20% - Énfasis6 4 2 2 2" xfId="22918" xr:uid="{A970ABA2-BFC6-45AE-9729-64087F08BCEF}"/>
    <cellStyle name="20% - Énfasis6 4 2 2 2 2" xfId="28474" xr:uid="{25CD9E4B-80CD-42A7-B85E-9EB39EF37809}"/>
    <cellStyle name="20% - Énfasis6 4 2 2 2 3" xfId="33968" xr:uid="{A914C879-AF6F-402A-9744-B112016D586D}"/>
    <cellStyle name="20% - Énfasis6 4 2 2 2 4" xfId="39452" xr:uid="{22821DF7-782B-45F5-AB31-8722FAC47105}"/>
    <cellStyle name="20% - Énfasis6 4 2 2 3" xfId="25745" xr:uid="{9A2B1C47-D712-4318-B6AE-526642398326}"/>
    <cellStyle name="20% - Énfasis6 4 2 2 4" xfId="31239" xr:uid="{7214993D-946E-43DB-9B1B-746603B97FBF}"/>
    <cellStyle name="20% - Énfasis6 4 2 2 5" xfId="36723" xr:uid="{302F9C0C-ECF1-4FAC-8D3B-3A05DC14E740}"/>
    <cellStyle name="20% - Énfasis6 4 2 3" xfId="20351" xr:uid="{B37E778C-167C-4FEF-BC52-D043F519EE6E}"/>
    <cellStyle name="20% - Énfasis6 4 2 3 2" xfId="25907" xr:uid="{247E96F9-885C-4F13-8DD4-CBAA7EEB2068}"/>
    <cellStyle name="20% - Énfasis6 4 2 3 3" xfId="31401" xr:uid="{E75BF4E4-3F60-4003-BD81-3D19BB4854B3}"/>
    <cellStyle name="20% - Énfasis6 4 2 3 4" xfId="36885" xr:uid="{EAEEBBF8-F2F1-4035-B4C0-FD4555A8E801}"/>
    <cellStyle name="20% - Énfasis6 4 2 4" xfId="23178" xr:uid="{C5084D55-53F5-4BD2-9583-4E364639F350}"/>
    <cellStyle name="20% - Énfasis6 4 2 5" xfId="28670" xr:uid="{52398308-BC64-45DB-A096-7C51F3C57567}"/>
    <cellStyle name="20% - Énfasis6 4 2 6" xfId="34154" xr:uid="{7A8577F2-E80B-47D6-8A56-323D614A2814}"/>
    <cellStyle name="20% - Énfasis6 4 3" xfId="7548" xr:uid="{3D6877A1-D781-45C8-ADAC-52E2356B9901}"/>
    <cellStyle name="20% - Énfasis6 4 3 2" xfId="20432" xr:uid="{46106F48-314C-469D-9363-8DEFB9B79807}"/>
    <cellStyle name="20% - Énfasis6 4 3 2 2" xfId="25988" xr:uid="{817E82D5-7B77-46B3-AA17-EA62D778AC3B}"/>
    <cellStyle name="20% - Énfasis6 4 3 2 3" xfId="31482" xr:uid="{980E8CD2-AD6E-4E12-B04B-F85CF59F4FA6}"/>
    <cellStyle name="20% - Énfasis6 4 3 2 4" xfId="36966" xr:uid="{B597B96A-9C71-4037-8C24-38F8CADB0AA0}"/>
    <cellStyle name="20% - Énfasis6 4 3 3" xfId="23259" xr:uid="{5BD4713F-B48C-40AA-BB8F-0CAD511ACEB0}"/>
    <cellStyle name="20% - Énfasis6 4 3 4" xfId="28753" xr:uid="{AC68DC80-FAA4-4676-BB61-76966C4335D1}"/>
    <cellStyle name="20% - Énfasis6 4 3 5" xfId="34237" xr:uid="{F648C755-98D4-41F0-8771-C325E7D4A7D3}"/>
    <cellStyle name="20% - Énfasis6 4 4" xfId="20245" xr:uid="{99B04649-CB17-4193-8476-EDE2C5BF00C4}"/>
    <cellStyle name="20% - Énfasis6 4 4 2" xfId="25805" xr:uid="{07DBCC41-4DD4-4B32-8AD9-A7B04C77BB5D}"/>
    <cellStyle name="20% - Énfasis6 4 4 3" xfId="31299" xr:uid="{3B021968-5E75-4ABD-9EB5-B7DB85E12A32}"/>
    <cellStyle name="20% - Énfasis6 4 4 4" xfId="36783" xr:uid="{239641D7-C768-4033-AF84-85F9B68F3869}"/>
    <cellStyle name="20% - Énfasis6 4 5" xfId="23021" xr:uid="{09FA2CB2-7814-482F-A18C-694A7158BB69}"/>
    <cellStyle name="20% - Énfasis6 4 6" xfId="23073" xr:uid="{7DF02631-7C1F-4E47-B5D4-8589D6C666F7}"/>
    <cellStyle name="20% - Énfasis6 4 7" xfId="28567" xr:uid="{729BAF25-EED2-4804-AB95-A4C67E2F7110}"/>
    <cellStyle name="20% - Énfasis6 4 8" xfId="34051" xr:uid="{27F6786C-FF28-4900-B066-BCFDCE7827F4}"/>
    <cellStyle name="20% - Énfasis6 4 9" xfId="1126" xr:uid="{EB7EC6C5-0F80-4B26-BDC3-2DA86D4E3046}"/>
    <cellStyle name="20% - Énfasis6 5" xfId="707" xr:uid="{C03414CC-4038-441F-9C51-9AB537699979}"/>
    <cellStyle name="20% - Énfasis6 5 2" xfId="25782" xr:uid="{5FE5EEA0-7998-4A5A-9C2E-A8FB269843C6}"/>
    <cellStyle name="20% - Énfasis6 5 3" xfId="31276" xr:uid="{FBD66273-C039-42A4-9D81-8284F7AF890A}"/>
    <cellStyle name="20% - Énfasis6 5 4" xfId="36760" xr:uid="{10DF5CC5-CEA4-4EC1-9C9C-07F9E0DB1DF7}"/>
    <cellStyle name="20% - Énfasis6 5 5" xfId="20221" xr:uid="{A641DE89-FCCD-425A-91DF-12948398E0EA}"/>
    <cellStyle name="20% - Énfasis6 6" xfId="708" xr:uid="{65D1CF83-1248-4785-B44A-E634BC49095C}"/>
    <cellStyle name="20% - Énfasis6 6 2" xfId="23049" xr:uid="{47FCCD40-65D0-4A5A-B8ED-59584435E9CB}"/>
    <cellStyle name="20% - Énfasis6 7" xfId="709" xr:uid="{EBC05664-585A-4278-893A-C6435F0D3DE9}"/>
    <cellStyle name="20% - Énfasis6 7 2" xfId="28725" xr:uid="{9C7D1381-3A04-4F6E-A41B-71E7A5EC64BF}"/>
    <cellStyle name="20% - Énfasis6 8" xfId="34209" xr:uid="{48D69EF8-CCB3-4962-9602-F6815EF6C0B6}"/>
    <cellStyle name="40% - Accent1" xfId="12" xr:uid="{4F66A40D-5EF9-48CC-B568-B44A129A1B60}"/>
    <cellStyle name="40% - Accent1 2" xfId="1127" xr:uid="{8D2B4B0B-1242-4B73-817D-E35BB162EF2E}"/>
    <cellStyle name="40% - Accent1 2 2" xfId="1128" xr:uid="{CA761F2E-A87B-49FA-B8F3-CF2285F0949B}"/>
    <cellStyle name="40% - Accent1 2 2 2" xfId="1129" xr:uid="{9A540758-49B2-4D61-BEC6-BE17F52B4E5D}"/>
    <cellStyle name="40% - Accent1 2 3" xfId="1130" xr:uid="{EF3ABDEA-2077-4E35-9757-43B19F101BC7}"/>
    <cellStyle name="40% - Accent1 3" xfId="1131" xr:uid="{A02F1775-2E34-4D04-889A-52425667A136}"/>
    <cellStyle name="40% - Accent1 3 2" xfId="1132" xr:uid="{8FE3291F-1703-46AA-8614-F879E287D1BD}"/>
    <cellStyle name="40% - Accent1 3 2 2" xfId="1133" xr:uid="{EF203701-D040-420C-8596-7E7852CB2441}"/>
    <cellStyle name="40% - Accent1 3 3" xfId="1134" xr:uid="{6FFA12B0-4466-41EA-B660-850D96748B0B}"/>
    <cellStyle name="40% - Accent1 3 3 2" xfId="1135" xr:uid="{A71D1701-0E45-49E5-9BD7-3051CD54213E}"/>
    <cellStyle name="40% - Accent1 3 4" xfId="1136" xr:uid="{655FD145-64A5-49FD-99F8-E1BDC100413E}"/>
    <cellStyle name="40% - Accent1 4" xfId="1137" xr:uid="{36FAA7E6-E9ED-4EB7-949D-4653851BADD1}"/>
    <cellStyle name="40% - Accent1 4 2" xfId="1138" xr:uid="{6F021C8E-8A37-434B-9B3F-7FBA2D644912}"/>
    <cellStyle name="40% - Accent1 5" xfId="1139" xr:uid="{61AC3463-479A-469F-A3CB-F81A7B6B32EF}"/>
    <cellStyle name="40% - Accent1 5 2" xfId="1140" xr:uid="{404D9169-B5C2-47B2-8ADA-6A745F971BBF}"/>
    <cellStyle name="40% - Accent1 6" xfId="1141" xr:uid="{A3F5E10F-D533-4CCA-A1C1-5DDB995605FE}"/>
    <cellStyle name="40% - Accent2" xfId="16" xr:uid="{FB5F7A63-25CF-43DB-A33C-7B8B26A284EE}"/>
    <cellStyle name="40% - Accent2 2" xfId="1142" xr:uid="{1AD9B9A0-45D8-4610-B2DA-4FB6BA007DD5}"/>
    <cellStyle name="40% - Accent2 2 2" xfId="1143" xr:uid="{11F0AB54-6036-4DF1-A8E1-A80AF611E63F}"/>
    <cellStyle name="40% - Accent2 3" xfId="1144" xr:uid="{B7EC94E2-336E-41F7-B68A-5C379CDAC9AA}"/>
    <cellStyle name="40% - Accent3" xfId="20" xr:uid="{DB78D7BA-DB07-4285-9CBC-2EAF8434BAE4}"/>
    <cellStyle name="40% - Accent3 2" xfId="1145" xr:uid="{101BF2D3-D876-4506-A288-7BD6A7B392FD}"/>
    <cellStyle name="40% - Accent3 2 2" xfId="1146" xr:uid="{1635BC53-5E26-4C16-ABAE-C1164736DFA0}"/>
    <cellStyle name="40% - Accent3 2 2 2" xfId="1147" xr:uid="{4E21A849-EBC0-4512-A264-0AE9CEFC55AE}"/>
    <cellStyle name="40% - Accent3 2 3" xfId="1148" xr:uid="{18D5E412-7B4E-4FED-A392-356E94596315}"/>
    <cellStyle name="40% - Accent3 3" xfId="1149" xr:uid="{AF412B26-F88F-4400-8A62-50A5760FB526}"/>
    <cellStyle name="40% - Accent3 3 2" xfId="1150" xr:uid="{9D40BF21-50F5-471C-83A6-900ACEDD026C}"/>
    <cellStyle name="40% - Accent3 3 2 2" xfId="1151" xr:uid="{43B0013E-B797-477C-B29F-2508B52C209C}"/>
    <cellStyle name="40% - Accent3 3 3" xfId="1152" xr:uid="{00C8D0B9-2061-447B-ADC9-56F5CC93C372}"/>
    <cellStyle name="40% - Accent3 3 3 2" xfId="1153" xr:uid="{0173C890-0007-408F-B84D-B71862907069}"/>
    <cellStyle name="40% - Accent3 3 4" xfId="1154" xr:uid="{8A5DD467-3127-44A2-9795-FE11634D205F}"/>
    <cellStyle name="40% - Accent3 4" xfId="1155" xr:uid="{DFFC54A1-8D54-4C37-9E6F-F3276C402741}"/>
    <cellStyle name="40% - Accent3 4 2" xfId="1156" xr:uid="{BEAA4144-5DFF-44C1-B2B1-A67FBCD55F07}"/>
    <cellStyle name="40% - Accent3 5" xfId="1157" xr:uid="{7F962219-C09C-41FF-85A7-B45D5BAAD396}"/>
    <cellStyle name="40% - Accent3 5 2" xfId="1158" xr:uid="{DF169AA6-6BB0-4171-B0ED-0A38C9A10DE2}"/>
    <cellStyle name="40% - Accent3 6" xfId="1159" xr:uid="{8FDCB6D8-10A5-4FA3-AA5A-D7FE0EF9FD64}"/>
    <cellStyle name="40% - Accent4" xfId="24" xr:uid="{7D1DEE6B-6954-4B96-8610-8F19DDBE2BD2}"/>
    <cellStyle name="40% - Accent4 2" xfId="1160" xr:uid="{E6087FD9-0490-44A4-9C6D-417FED6B872F}"/>
    <cellStyle name="40% - Accent4 2 2" xfId="1161" xr:uid="{4B853DDE-2C1B-4A44-8672-4552ABCFCB72}"/>
    <cellStyle name="40% - Accent4 2 2 2" xfId="1162" xr:uid="{BE66D1B5-68A8-46B6-84D7-9E37D247CE68}"/>
    <cellStyle name="40% - Accent4 2 3" xfId="1163" xr:uid="{E0ED77F1-FC66-4DB7-904B-083881172FDE}"/>
    <cellStyle name="40% - Accent4 3" xfId="1164" xr:uid="{299AB4DC-4D69-478C-8E27-642203A23724}"/>
    <cellStyle name="40% - Accent4 3 2" xfId="1165" xr:uid="{7AD27F5C-B65A-4C71-B169-EBF6D9CD2273}"/>
    <cellStyle name="40% - Accent4 3 2 2" xfId="1166" xr:uid="{5C265DB4-2242-483C-8BC9-C7FBD9EF97D3}"/>
    <cellStyle name="40% - Accent4 3 3" xfId="1167" xr:uid="{46D85B00-1420-4932-A760-8B85221E963D}"/>
    <cellStyle name="40% - Accent4 3 3 2" xfId="1168" xr:uid="{D481076F-59E5-4A85-B420-7E1D29868F99}"/>
    <cellStyle name="40% - Accent4 3 4" xfId="1169" xr:uid="{2D67A405-823D-45CE-B284-6F17057FE72A}"/>
    <cellStyle name="40% - Accent4 4" xfId="1170" xr:uid="{C30E0DDD-8725-457D-8A7F-7DEC3666DDBB}"/>
    <cellStyle name="40% - Accent4 4 2" xfId="1171" xr:uid="{AD35869A-1042-4F50-982D-6AB2C7472ECB}"/>
    <cellStyle name="40% - Accent4 5" xfId="1172" xr:uid="{5F6D5003-97A2-45D6-A9CC-D4347CC3794E}"/>
    <cellStyle name="40% - Accent4 5 2" xfId="1173" xr:uid="{FF8EDC89-F582-4ACF-89DF-C7ACE25A1E4A}"/>
    <cellStyle name="40% - Accent4 6" xfId="1174" xr:uid="{D1824FBB-D0B5-49B7-B141-18AA093FAEFB}"/>
    <cellStyle name="40% - Accent5" xfId="28" xr:uid="{F3BF7ADD-D6F5-4E99-A554-5A6D0C22F370}"/>
    <cellStyle name="40% - Accent5 2" xfId="1175" xr:uid="{994F3006-CE39-449A-9840-CE17839BFC7D}"/>
    <cellStyle name="40% - Accent5 2 2" xfId="1176" xr:uid="{24F02520-2BA6-44D3-9AEA-616C9AA04BEE}"/>
    <cellStyle name="40% - Accent5 2 2 2" xfId="1177" xr:uid="{50ABEC46-C8FC-4016-BCFF-93B67FBBBBFC}"/>
    <cellStyle name="40% - Accent5 2 3" xfId="1178" xr:uid="{DB08846B-EC37-482A-9640-858F6A0D46D7}"/>
    <cellStyle name="40% - Accent5 3" xfId="1179" xr:uid="{98C880B7-316C-439A-8D01-48FCAC96FA4E}"/>
    <cellStyle name="40% - Accent5 3 2" xfId="1180" xr:uid="{E60A422B-C264-4CD9-B84C-E1E03B638F78}"/>
    <cellStyle name="40% - Accent5 3 2 2" xfId="1181" xr:uid="{C5A80081-B32B-4443-A12F-060217871C3E}"/>
    <cellStyle name="40% - Accent5 3 3" xfId="1182" xr:uid="{5EDF595B-07B4-40E2-B590-302100DA5626}"/>
    <cellStyle name="40% - Accent5 3 3 2" xfId="1183" xr:uid="{97FDA408-D811-47F3-84F1-DFB249F14065}"/>
    <cellStyle name="40% - Accent5 3 4" xfId="1184" xr:uid="{E8BCEB67-186A-4B55-8AD0-68BE126ED98F}"/>
    <cellStyle name="40% - Accent5 4" xfId="1185" xr:uid="{191B3E00-A74C-47F5-A585-934578A6B33B}"/>
    <cellStyle name="40% - Accent5 4 2" xfId="1186" xr:uid="{09D04148-9FFE-4CD7-814D-09820CE44DA2}"/>
    <cellStyle name="40% - Accent5 5" xfId="1187" xr:uid="{1D543B83-F56A-432C-8085-82E9B25D0C16}"/>
    <cellStyle name="40% - Accent5 5 2" xfId="1188" xr:uid="{8F98415E-BA11-4276-BBD8-02AD2421C030}"/>
    <cellStyle name="40% - Accent5 6" xfId="1189" xr:uid="{87396401-C16D-4C4E-93A2-1B06C910AD89}"/>
    <cellStyle name="40% - Accent6" xfId="32" xr:uid="{885223FC-5221-4245-BC8F-F58AE26631DF}"/>
    <cellStyle name="40% - Accent6 2" xfId="1190" xr:uid="{81572C37-7954-4756-BAFF-34DB3E1DC335}"/>
    <cellStyle name="40% - Accent6 2 2" xfId="1191" xr:uid="{1D30E46B-F798-4FC2-9196-AA861098B637}"/>
    <cellStyle name="40% - Accent6 2 2 2" xfId="1192" xr:uid="{080F3293-F9B6-4990-AE5F-474814A548F4}"/>
    <cellStyle name="40% - Accent6 2 3" xfId="1193" xr:uid="{121FFD66-E87A-41F0-B7FA-90D804A9C2C9}"/>
    <cellStyle name="40% - Accent6 3" xfId="1194" xr:uid="{4FB07363-A352-454A-A20C-91F02A279FEB}"/>
    <cellStyle name="40% - Accent6 3 2" xfId="1195" xr:uid="{04427903-F7D7-4590-A80D-7B060C0342B2}"/>
    <cellStyle name="40% - Accent6 3 2 2" xfId="1196" xr:uid="{B90391FE-F1B2-4627-B3BF-FA164F9CB784}"/>
    <cellStyle name="40% - Accent6 3 3" xfId="1197" xr:uid="{BD9FF5BC-BEF8-441F-AAF9-4B782EFD33C3}"/>
    <cellStyle name="40% - Accent6 3 3 2" xfId="1198" xr:uid="{06473227-891E-409C-9179-B2EE7300FFF6}"/>
    <cellStyle name="40% - Accent6 3 4" xfId="1199" xr:uid="{29EE65EA-8857-4597-A09D-52EC426EEAA1}"/>
    <cellStyle name="40% - Accent6 4" xfId="1200" xr:uid="{0D6F94B1-05BB-4C27-9756-B1A43AE25EA5}"/>
    <cellStyle name="40% - Accent6 4 2" xfId="1201" xr:uid="{FAFD2A11-74E7-4AE4-AFE4-F091D3894EE5}"/>
    <cellStyle name="40% - Accent6 5" xfId="1202" xr:uid="{4C072ABC-2177-47FD-9447-172D754890E7}"/>
    <cellStyle name="40% - Accent6 5 2" xfId="1203" xr:uid="{F2D5AF7D-D0EF-49F2-82C7-0452ED0FE6B2}"/>
    <cellStyle name="40% - Accent6 6" xfId="1204" xr:uid="{DCE37BA0-25DB-4FD2-BEEA-AFAA740AB4B3}"/>
    <cellStyle name="40% - Énfasis1 2" xfId="710" xr:uid="{DEC21337-4C4E-4EB4-927F-5DFFEFA4A5C3}"/>
    <cellStyle name="40% - Énfasis1 2 2" xfId="1206" xr:uid="{D4DE755F-ECB0-4723-BDE6-23EBB71A6900}"/>
    <cellStyle name="40% - Énfasis1 2 2 2" xfId="1207" xr:uid="{581643E7-36D8-413B-91CE-C9D268056BDD}"/>
    <cellStyle name="40% - Énfasis1 2 2 2 2" xfId="1208" xr:uid="{042C4E11-14AD-40FE-84E8-528B5FB7E288}"/>
    <cellStyle name="40% - Énfasis1 2 2 3" xfId="1209" xr:uid="{A32B8C43-8717-4045-A368-01E31C1E4C5E}"/>
    <cellStyle name="40% - Énfasis1 2 2 3 2" xfId="7465" xr:uid="{F4C163CB-0C48-4514-9E8C-59C18B2A77D2}"/>
    <cellStyle name="40% - Énfasis1 2 2 3 2 2" xfId="12743" xr:uid="{FC6E5A66-0C44-4977-98C2-86FAF3304A52}"/>
    <cellStyle name="40% - Énfasis1 2 2 3 2 2 2" xfId="21768" xr:uid="{A73877C8-3825-41B0-A3EA-0B94DB449753}"/>
    <cellStyle name="40% - Énfasis1 2 2 3 2 2 2 2" xfId="27324" xr:uid="{68883FA1-B79A-476D-BD52-18C8BC6C9CCA}"/>
    <cellStyle name="40% - Énfasis1 2 2 3 2 2 2 3" xfId="32818" xr:uid="{C439049D-E21F-491B-A5B4-A439CF9FF55C}"/>
    <cellStyle name="40% - Énfasis1 2 2 3 2 2 2 4" xfId="38302" xr:uid="{EF26AA48-2DD7-40E6-A058-769D6F87866A}"/>
    <cellStyle name="40% - Énfasis1 2 2 3 2 2 3" xfId="24595" xr:uid="{A7B329C4-5AAE-46E1-AB1B-82BEB18C7EB0}"/>
    <cellStyle name="40% - Énfasis1 2 2 3 2 2 4" xfId="30089" xr:uid="{B56A84CF-EAB1-45E8-A4AC-299EC778D4BB}"/>
    <cellStyle name="40% - Énfasis1 2 2 3 2 2 5" xfId="35573" xr:uid="{E10726E7-4B40-4432-8CAA-CB8425858376}"/>
    <cellStyle name="40% - Énfasis1 2 2 3 2 3" xfId="20352" xr:uid="{C8C41F8E-F386-43C6-B6A1-1B63D98E6CAA}"/>
    <cellStyle name="40% - Énfasis1 2 2 3 2 3 2" xfId="25908" xr:uid="{80F81308-5DD7-45DD-AEB9-EC5EFD036909}"/>
    <cellStyle name="40% - Énfasis1 2 2 3 2 3 3" xfId="31402" xr:uid="{BF1C1FC3-2479-4329-8CB6-849B42E3B513}"/>
    <cellStyle name="40% - Énfasis1 2 2 3 2 3 4" xfId="36886" xr:uid="{DCC20CD6-7E6C-4A33-8FC5-94928A4E5D01}"/>
    <cellStyle name="40% - Énfasis1 2 2 3 2 4" xfId="23179" xr:uid="{2787CEBC-CF46-4A3D-AD58-6933E68EA22C}"/>
    <cellStyle name="40% - Énfasis1 2 2 3 2 5" xfId="28671" xr:uid="{C8868E6A-4719-44CA-B9B0-30E0D7E7CDF2}"/>
    <cellStyle name="40% - Énfasis1 2 2 3 2 6" xfId="34155" xr:uid="{412F797E-449C-4D04-9BAD-1F64BA272EF6}"/>
    <cellStyle name="40% - Énfasis1 2 2 3 3" xfId="7562" xr:uid="{693D0269-DD3E-4FDB-A691-6463D7DEA5F3}"/>
    <cellStyle name="40% - Énfasis1 2 2 3 3 2" xfId="20446" xr:uid="{7E077C59-5FAB-4354-82DA-72BEAF2B03AD}"/>
    <cellStyle name="40% - Énfasis1 2 2 3 3 2 2" xfId="26002" xr:uid="{59754170-A33D-42D3-B7AD-8F7BD848C1E6}"/>
    <cellStyle name="40% - Énfasis1 2 2 3 3 2 3" xfId="31496" xr:uid="{7A425E28-DD90-464D-8C0F-BE996CC9421B}"/>
    <cellStyle name="40% - Énfasis1 2 2 3 3 2 4" xfId="36980" xr:uid="{D01D81DA-7FA9-4AF0-9ECC-EA3C807608EB}"/>
    <cellStyle name="40% - Énfasis1 2 2 3 3 3" xfId="23273" xr:uid="{89C101CB-13EB-4F40-8FA0-65981876CD25}"/>
    <cellStyle name="40% - Énfasis1 2 2 3 3 4" xfId="28767" xr:uid="{4592144C-8744-4463-85F8-D0AABD841DDA}"/>
    <cellStyle name="40% - Énfasis1 2 2 3 3 5" xfId="34251" xr:uid="{40E143A6-8876-4C51-AEA6-8A6CE9D64C55}"/>
    <cellStyle name="40% - Énfasis1 2 2 3 4" xfId="20246" xr:uid="{36A3FFE2-126B-4B9B-8956-1145769E7463}"/>
    <cellStyle name="40% - Énfasis1 2 2 3 4 2" xfId="25806" xr:uid="{76963A00-2482-4E48-BC7D-863F55191488}"/>
    <cellStyle name="40% - Énfasis1 2 2 3 4 3" xfId="31300" xr:uid="{7984B0EE-9FAC-4271-8553-B96FA39207BC}"/>
    <cellStyle name="40% - Énfasis1 2 2 3 4 4" xfId="36784" xr:uid="{83C12277-83FE-4456-A5E2-2D65C9306E46}"/>
    <cellStyle name="40% - Énfasis1 2 2 3 5" xfId="23022" xr:uid="{61C6A052-AC0B-44E9-8A9A-819AC802FE3C}"/>
    <cellStyle name="40% - Énfasis1 2 2 3 6" xfId="23074" xr:uid="{4E20E1A9-1FC4-4E5B-92F3-B0EEF38E04FB}"/>
    <cellStyle name="40% - Énfasis1 2 2 3 7" xfId="28568" xr:uid="{4C03A7D0-F559-44AF-A271-FC4C66D06585}"/>
    <cellStyle name="40% - Énfasis1 2 2 3 8" xfId="34052" xr:uid="{91EDC822-81A5-4050-8487-DE58C3171EDF}"/>
    <cellStyle name="40% - Énfasis1 2 3" xfId="1210" xr:uid="{F5A17BB3-FCD1-4995-AE7A-09F44CE2B49E}"/>
    <cellStyle name="40% - Énfasis1 2 3 2" xfId="1211" xr:uid="{9047875D-B2FF-4E8E-A7D3-FF0F379CBFDD}"/>
    <cellStyle name="40% - Énfasis1 2 3 2 2" xfId="7466" xr:uid="{0175C0B4-5324-4F9E-8813-9E4845308480}"/>
    <cellStyle name="40% - Énfasis1 2 3 2 2 2" xfId="12745" xr:uid="{F4AEE6B6-5B21-47BF-9E63-A09E4F056772}"/>
    <cellStyle name="40% - Énfasis1 2 3 2 2 2 2" xfId="21769" xr:uid="{27E37B1F-CBB8-4DAC-A94C-5CD4618BBF7D}"/>
    <cellStyle name="40% - Énfasis1 2 3 2 2 2 2 2" xfId="27325" xr:uid="{6527605A-29EA-4415-A935-21AACE523E62}"/>
    <cellStyle name="40% - Énfasis1 2 3 2 2 2 2 3" xfId="32819" xr:uid="{0AD16C96-7BF5-4183-88EE-43A7DFC9CDCB}"/>
    <cellStyle name="40% - Énfasis1 2 3 2 2 2 2 4" xfId="38303" xr:uid="{497D0062-009F-4228-9616-E822C65E7F42}"/>
    <cellStyle name="40% - Énfasis1 2 3 2 2 2 3" xfId="24596" xr:uid="{0236DBFF-52A3-4C6E-AC06-18522DBF0F4B}"/>
    <cellStyle name="40% - Énfasis1 2 3 2 2 2 4" xfId="30090" xr:uid="{2048ACB6-5B68-4537-8D0D-38982444AD99}"/>
    <cellStyle name="40% - Énfasis1 2 3 2 2 2 5" xfId="35574" xr:uid="{836A6C52-0AA4-41EE-9CE3-0392F4DE13A0}"/>
    <cellStyle name="40% - Énfasis1 2 3 2 2 3" xfId="20353" xr:uid="{6D5ADF59-B7E9-482B-8344-1500FB3ECF47}"/>
    <cellStyle name="40% - Énfasis1 2 3 2 2 3 2" xfId="25909" xr:uid="{C276588B-4E90-4A2F-A37D-966F3D8891C9}"/>
    <cellStyle name="40% - Énfasis1 2 3 2 2 3 3" xfId="31403" xr:uid="{C62F76FA-7413-4D37-AE16-203F3D823FF3}"/>
    <cellStyle name="40% - Énfasis1 2 3 2 2 3 4" xfId="36887" xr:uid="{0AA077A4-B4A0-4D8D-BFB8-50D33857094C}"/>
    <cellStyle name="40% - Énfasis1 2 3 2 2 4" xfId="23180" xr:uid="{7A1B4425-C5B6-4E02-B370-58A969AADA6D}"/>
    <cellStyle name="40% - Énfasis1 2 3 2 2 5" xfId="28672" xr:uid="{BAC6F886-5EA9-4FE3-A34D-A7B1703BA0E3}"/>
    <cellStyle name="40% - Énfasis1 2 3 2 2 6" xfId="34156" xr:uid="{32A58065-5994-4D06-953D-F929F844CCD7}"/>
    <cellStyle name="40% - Énfasis1 2 3 2 3" xfId="7563" xr:uid="{8190CB99-15F1-4B9D-BB5A-C54F89A76F24}"/>
    <cellStyle name="40% - Énfasis1 2 3 2 3 2" xfId="20447" xr:uid="{764BF36D-2F68-49F9-9A61-AF99DDBD2F7B}"/>
    <cellStyle name="40% - Énfasis1 2 3 2 3 2 2" xfId="26003" xr:uid="{CA56B0B1-7D16-441E-87B1-C2F5E48D8AAD}"/>
    <cellStyle name="40% - Énfasis1 2 3 2 3 2 3" xfId="31497" xr:uid="{6D077854-C73B-4C6B-AD33-63FE6C647AE1}"/>
    <cellStyle name="40% - Énfasis1 2 3 2 3 2 4" xfId="36981" xr:uid="{E4DA5497-7A0E-465C-AA1D-E3C96730EDD6}"/>
    <cellStyle name="40% - Énfasis1 2 3 2 3 3" xfId="23274" xr:uid="{2E1B339C-B4E5-4776-B296-ED9B7AFE8126}"/>
    <cellStyle name="40% - Énfasis1 2 3 2 3 4" xfId="28768" xr:uid="{F5D2A31E-80BE-477D-B2D5-E425F99B0B5F}"/>
    <cellStyle name="40% - Énfasis1 2 3 2 3 5" xfId="34252" xr:uid="{EFD4797F-FC07-4663-81A3-D862110BB07C}"/>
    <cellStyle name="40% - Énfasis1 2 3 2 4" xfId="20247" xr:uid="{4524A4DC-59D2-479A-A783-52F8AACA2C2C}"/>
    <cellStyle name="40% - Énfasis1 2 3 2 4 2" xfId="25807" xr:uid="{07FD4672-DA0F-4DD6-97CE-C506758C6AF0}"/>
    <cellStyle name="40% - Énfasis1 2 3 2 4 3" xfId="31301" xr:uid="{48D9302C-4534-4958-AB8E-C2E9EB80DA97}"/>
    <cellStyle name="40% - Énfasis1 2 3 2 4 4" xfId="36785" xr:uid="{C0FE8F2A-C729-48BC-8AB5-87A77D86F0BD}"/>
    <cellStyle name="40% - Énfasis1 2 3 2 5" xfId="23023" xr:uid="{F3AE378C-2882-4D33-98F3-72DF4CAB9485}"/>
    <cellStyle name="40% - Énfasis1 2 3 2 6" xfId="23075" xr:uid="{5ED0CC50-ED47-47B8-901E-FFA3CE6FE51C}"/>
    <cellStyle name="40% - Énfasis1 2 3 2 7" xfId="28569" xr:uid="{1607A805-B52F-48BF-8F77-FF7BEFB35B2E}"/>
    <cellStyle name="40% - Énfasis1 2 3 2 8" xfId="34053" xr:uid="{02640837-6093-4D39-AB82-08C9267F12ED}"/>
    <cellStyle name="40% - Énfasis1 2 3 3" xfId="12744" xr:uid="{E4E8F986-E62D-426C-AA08-20FDFE5472E3}"/>
    <cellStyle name="40% - Énfasis1 2 4" xfId="1212" xr:uid="{DF6298E5-5840-4C53-ADAE-4D0DF3DC9F0C}"/>
    <cellStyle name="40% - Énfasis1 2 4 2" xfId="7467" xr:uid="{11ECF86E-1B67-4683-8167-40799D1702AE}"/>
    <cellStyle name="40% - Énfasis1 2 4 2 2" xfId="12746" xr:uid="{003A6D63-13F0-4A97-8B7F-F2CE1AE9782C}"/>
    <cellStyle name="40% - Énfasis1 2 4 2 2 2" xfId="21770" xr:uid="{89FE8108-E621-4F7E-BAC9-BC6846A6160D}"/>
    <cellStyle name="40% - Énfasis1 2 4 2 2 2 2" xfId="27326" xr:uid="{6E8CEA52-5AE8-4414-9BAC-9885CEC7BF1F}"/>
    <cellStyle name="40% - Énfasis1 2 4 2 2 2 3" xfId="32820" xr:uid="{B4A07BFB-8D09-405B-BE54-F7BE7F37EE19}"/>
    <cellStyle name="40% - Énfasis1 2 4 2 2 2 4" xfId="38304" xr:uid="{D313ED70-1182-412F-A3E9-21F3D1A243CF}"/>
    <cellStyle name="40% - Énfasis1 2 4 2 2 3" xfId="24597" xr:uid="{2E6D80FC-7FA9-4569-9871-F0F1E87E7C42}"/>
    <cellStyle name="40% - Énfasis1 2 4 2 2 4" xfId="30091" xr:uid="{FFDAB28B-79C9-4A92-852C-8A010BAFA91E}"/>
    <cellStyle name="40% - Énfasis1 2 4 2 2 5" xfId="35575" xr:uid="{F656F70B-104A-4526-A2A7-0C34BBFA7EB2}"/>
    <cellStyle name="40% - Énfasis1 2 4 2 3" xfId="20354" xr:uid="{54CF280F-803B-4891-9C4D-27B094DBCB9D}"/>
    <cellStyle name="40% - Énfasis1 2 4 2 3 2" xfId="25910" xr:uid="{9ECF65FD-2E8D-42F4-8629-01DFC3467D74}"/>
    <cellStyle name="40% - Énfasis1 2 4 2 3 3" xfId="31404" xr:uid="{CF6596CD-BFB1-408F-A6EC-3188DF143CA4}"/>
    <cellStyle name="40% - Énfasis1 2 4 2 3 4" xfId="36888" xr:uid="{998DA7D8-7A02-4856-9B4F-8149948B22D5}"/>
    <cellStyle name="40% - Énfasis1 2 4 2 4" xfId="23181" xr:uid="{BDB3711A-9016-4ED4-8031-5B51D3CA4626}"/>
    <cellStyle name="40% - Énfasis1 2 4 2 5" xfId="28673" xr:uid="{17969A6D-3BAC-4748-AD32-EA2DD2A9B621}"/>
    <cellStyle name="40% - Énfasis1 2 4 2 6" xfId="34157" xr:uid="{00DEE3C6-B0F1-46F4-96C7-7011B7E055C8}"/>
    <cellStyle name="40% - Énfasis1 2 4 3" xfId="7564" xr:uid="{C7E3C721-65E8-4AD1-B35B-DC249D1FFE1A}"/>
    <cellStyle name="40% - Énfasis1 2 4 3 2" xfId="20448" xr:uid="{D842554D-B62B-4F87-9640-FD9BD4E8C4D1}"/>
    <cellStyle name="40% - Énfasis1 2 4 3 2 2" xfId="26004" xr:uid="{46CF430C-7096-4EA6-B100-A1DBEA80D07A}"/>
    <cellStyle name="40% - Énfasis1 2 4 3 2 3" xfId="31498" xr:uid="{6A02E4D8-2301-4789-A76F-E45EB24CED02}"/>
    <cellStyle name="40% - Énfasis1 2 4 3 2 4" xfId="36982" xr:uid="{23A369EE-21B9-4549-A4DB-BA5F0BEC105A}"/>
    <cellStyle name="40% - Énfasis1 2 4 3 3" xfId="23275" xr:uid="{20B0CD3C-F67C-4DED-BD1C-607E7FA3E677}"/>
    <cellStyle name="40% - Énfasis1 2 4 3 4" xfId="28769" xr:uid="{30413EB6-6C34-4FA0-BF6A-1390BE449A6E}"/>
    <cellStyle name="40% - Énfasis1 2 4 3 5" xfId="34253" xr:uid="{F1FE19C0-B79D-45D8-8048-536B73EECC8B}"/>
    <cellStyle name="40% - Énfasis1 2 4 4" xfId="20248" xr:uid="{F178515F-030B-4F10-9790-643AFCBCD67E}"/>
    <cellStyle name="40% - Énfasis1 2 4 4 2" xfId="25808" xr:uid="{BB9CF48F-704D-4446-A848-B09F6AB16EE7}"/>
    <cellStyle name="40% - Énfasis1 2 4 4 3" xfId="31302" xr:uid="{079D7DAC-A41A-4205-9490-3618FB06A8A6}"/>
    <cellStyle name="40% - Énfasis1 2 4 4 4" xfId="36786" xr:uid="{E9E304DD-274A-4B76-9203-BC4393703EE4}"/>
    <cellStyle name="40% - Énfasis1 2 4 5" xfId="23024" xr:uid="{3219204A-EED1-4857-A281-B11E8483DB65}"/>
    <cellStyle name="40% - Énfasis1 2 4 6" xfId="23076" xr:uid="{7DFCECB7-8F6E-47E3-B3B0-AB4B465A3917}"/>
    <cellStyle name="40% - Énfasis1 2 4 7" xfId="28570" xr:uid="{37BBA5FF-6D23-4C8A-B14A-C5B309E03FAA}"/>
    <cellStyle name="40% - Énfasis1 2 4 8" xfId="34054" xr:uid="{A6554807-B8A4-4FD1-AA01-A2B62BFE69AE}"/>
    <cellStyle name="40% - Énfasis1 2 5" xfId="1213" xr:uid="{2E6876B6-5162-4279-BA23-D60D8E5AFFC0}"/>
    <cellStyle name="40% - Énfasis1 2 6" xfId="12742" xr:uid="{BC170EC7-74A4-4CC6-8280-B5758DBBBFAD}"/>
    <cellStyle name="40% - Énfasis1 2 7" xfId="15607" xr:uid="{7CD7D444-47BA-4FA7-B78C-F196DF9294CC}"/>
    <cellStyle name="40% - Énfasis1 2 8" xfId="1205" xr:uid="{CEE899A5-3AF9-4BA9-86F8-B5134FF74F4F}"/>
    <cellStyle name="40% - Énfasis1 3" xfId="711" xr:uid="{014DEA21-EB7E-404F-B55D-CA8695D26A28}"/>
    <cellStyle name="40% - Énfasis1 3 2" xfId="1215" xr:uid="{DBA0B02F-43D5-4A9F-8B5E-9736D503191B}"/>
    <cellStyle name="40% - Énfasis1 3 3" xfId="1214" xr:uid="{8FB91A88-8A14-4F83-8BF2-B0342F8B42AA}"/>
    <cellStyle name="40% - Énfasis1 4" xfId="712" xr:uid="{91B03698-06B7-42FF-BE31-CFB4DE67589F}"/>
    <cellStyle name="40% - Énfasis1 4 2" xfId="7468" xr:uid="{F19EDBC7-A7EF-4E04-BDF4-2C65BE67BCFC}"/>
    <cellStyle name="40% - Énfasis1 4 2 2" xfId="12747" xr:uid="{04FFDFF2-118A-4A43-B184-ED0382119257}"/>
    <cellStyle name="40% - Énfasis1 4 2 2 2" xfId="21771" xr:uid="{7F458DC2-8035-4B96-A026-1F2B3568BDCD}"/>
    <cellStyle name="40% - Énfasis1 4 2 2 2 2" xfId="27327" xr:uid="{1459ED19-074F-4D0A-8234-6CBD8FA29B20}"/>
    <cellStyle name="40% - Énfasis1 4 2 2 2 3" xfId="32821" xr:uid="{480E7390-19BC-44FB-861D-2D9F36D45256}"/>
    <cellStyle name="40% - Énfasis1 4 2 2 2 4" xfId="38305" xr:uid="{80E67B3C-B8AC-4C2A-B2B7-5C6FC4CD33BD}"/>
    <cellStyle name="40% - Énfasis1 4 2 2 3" xfId="24598" xr:uid="{30F02D00-B618-471E-B7A7-CF73CCAAC801}"/>
    <cellStyle name="40% - Énfasis1 4 2 2 4" xfId="30092" xr:uid="{E2C7D94F-5486-4A7D-860B-7488752D8F18}"/>
    <cellStyle name="40% - Énfasis1 4 2 2 5" xfId="35576" xr:uid="{520BB55C-7044-431C-BB68-347371292FD5}"/>
    <cellStyle name="40% - Énfasis1 4 2 3" xfId="20355" xr:uid="{BF37B631-CA8A-43D7-984C-3668E6606E9A}"/>
    <cellStyle name="40% - Énfasis1 4 2 3 2" xfId="25911" xr:uid="{CB8E34FA-256F-4460-B92A-EEB585B7CF10}"/>
    <cellStyle name="40% - Énfasis1 4 2 3 3" xfId="31405" xr:uid="{96ADB33D-5329-4AFC-A47B-CA3EF857EA34}"/>
    <cellStyle name="40% - Énfasis1 4 2 3 4" xfId="36889" xr:uid="{49A78595-E4E6-4D4A-9627-1BB506653500}"/>
    <cellStyle name="40% - Énfasis1 4 2 4" xfId="23182" xr:uid="{2CF959F6-CB81-4963-A1BA-94D5F9444960}"/>
    <cellStyle name="40% - Énfasis1 4 2 5" xfId="28674" xr:uid="{1B54FAED-C758-4E41-AF9B-E6206F330219}"/>
    <cellStyle name="40% - Énfasis1 4 2 6" xfId="34158" xr:uid="{C06CDA4A-D460-4B5C-A6F0-84710038F28E}"/>
    <cellStyle name="40% - Énfasis1 4 3" xfId="7565" xr:uid="{D6A34ADA-7D5E-42A8-9C9C-83991D2CE403}"/>
    <cellStyle name="40% - Énfasis1 4 3 2" xfId="20449" xr:uid="{CF1158B8-A89A-4FB1-9B39-F10C20823795}"/>
    <cellStyle name="40% - Énfasis1 4 3 2 2" xfId="26005" xr:uid="{36CCD891-04C8-4121-8B92-AE5A5F654E45}"/>
    <cellStyle name="40% - Énfasis1 4 3 2 3" xfId="31499" xr:uid="{4DD63563-A5C9-48BD-85E0-D834C64C043A}"/>
    <cellStyle name="40% - Énfasis1 4 3 2 4" xfId="36983" xr:uid="{51F95551-8E7F-4C64-833F-A441A7E29CC8}"/>
    <cellStyle name="40% - Énfasis1 4 3 3" xfId="23276" xr:uid="{03F05131-C85A-4701-BD08-2FDB6E570FE4}"/>
    <cellStyle name="40% - Énfasis1 4 3 4" xfId="28770" xr:uid="{5DBE8991-9E0E-48D5-A015-8C338CE84E76}"/>
    <cellStyle name="40% - Énfasis1 4 3 5" xfId="34254" xr:uid="{7288786E-9130-40DD-AF79-72CEF0717304}"/>
    <cellStyle name="40% - Énfasis1 4 4" xfId="20249" xr:uid="{9C4466D6-BBE5-4E86-A3A1-FFACE60A307A}"/>
    <cellStyle name="40% - Énfasis1 4 4 2" xfId="25809" xr:uid="{EDC43695-44A2-49C1-A8EE-9E1B6D9198B3}"/>
    <cellStyle name="40% - Énfasis1 4 4 3" xfId="31303" xr:uid="{5F7A22B4-EC9F-45CD-A8B9-AFE365352EB5}"/>
    <cellStyle name="40% - Énfasis1 4 4 4" xfId="36787" xr:uid="{5E169762-2C02-43D7-99EB-1D6A328CB4BA}"/>
    <cellStyle name="40% - Énfasis1 4 5" xfId="23025" xr:uid="{B01F447E-6DED-41C4-9CD2-6D25D23DA0F8}"/>
    <cellStyle name="40% - Énfasis1 4 6" xfId="23077" xr:uid="{744F750A-C1C7-45F8-B522-6377CC2112A8}"/>
    <cellStyle name="40% - Énfasis1 4 7" xfId="28571" xr:uid="{C80630F8-D57E-4482-BB9C-56E3D3C6374D}"/>
    <cellStyle name="40% - Énfasis1 4 8" xfId="34055" xr:uid="{ACB7F44E-D932-4411-B5B7-6BD6CA308D28}"/>
    <cellStyle name="40% - Énfasis1 4 9" xfId="1216" xr:uid="{0977421D-B06E-4421-8A6A-AB6AA8AEA7A0}"/>
    <cellStyle name="40% - Énfasis1 5" xfId="713" xr:uid="{007E195F-F9BC-4E11-8019-3B0B59D3CF9C}"/>
    <cellStyle name="40% - Énfasis1 6" xfId="714" xr:uid="{6AFD3391-984F-4D8A-ABBB-E96F63F96D94}"/>
    <cellStyle name="40% - Énfasis1 7" xfId="715" xr:uid="{A136E825-96A5-427B-B2F8-CB6F3B825993}"/>
    <cellStyle name="40% - Énfasis2 10" xfId="28572" xr:uid="{1889978C-E3D4-4952-8175-E7A74A792747}"/>
    <cellStyle name="40% - Énfasis2 11" xfId="34056" xr:uid="{0194D0F4-EADC-47B2-B7C7-64F7B32C30F0}"/>
    <cellStyle name="40% - Énfasis2 2" xfId="716" xr:uid="{0508298E-2B4F-4BD5-A933-B6F83C1D5062}"/>
    <cellStyle name="40% - Énfasis2 2 2" xfId="1218" xr:uid="{3AA6C2A1-B9E2-4E2A-9A0F-AA1AEEE374E1}"/>
    <cellStyle name="40% - Énfasis2 2 2 2" xfId="1219" xr:uid="{CCDDD1A5-08C8-41C0-93F3-E05EDA78C919}"/>
    <cellStyle name="40% - Énfasis2 2 2 2 2" xfId="12750" xr:uid="{FE269F65-6797-4B45-B383-DA97D962FF86}"/>
    <cellStyle name="40% - Énfasis2 2 2 3" xfId="1220" xr:uid="{75904EA9-BE86-4D21-933A-3F23FEB45FF1}"/>
    <cellStyle name="40% - Énfasis2 2 3" xfId="1221" xr:uid="{5BCC840B-03ED-4492-B88C-22709D684DE4}"/>
    <cellStyle name="40% - Énfasis2 2 3 2" xfId="1222" xr:uid="{1E8238D6-6C87-4058-8525-F59AF4B5FB92}"/>
    <cellStyle name="40% - Énfasis2 2 3 2 2" xfId="7470" xr:uid="{395E3A81-B706-4CA8-89BC-B90279EBBD54}"/>
    <cellStyle name="40% - Énfasis2 2 3 2 2 2" xfId="12752" xr:uid="{D225EBD8-46D5-4404-9CB8-14387C03F50E}"/>
    <cellStyle name="40% - Énfasis2 2 3 2 2 2 2" xfId="21773" xr:uid="{FF44B6EE-BC8D-4C66-A91C-49F29AA4773F}"/>
    <cellStyle name="40% - Énfasis2 2 3 2 2 2 2 2" xfId="27329" xr:uid="{079E83DC-9D75-4B36-930F-B92F253117BB}"/>
    <cellStyle name="40% - Énfasis2 2 3 2 2 2 2 3" xfId="32823" xr:uid="{18FB46DC-61A0-46EE-9E81-47E81380D254}"/>
    <cellStyle name="40% - Énfasis2 2 3 2 2 2 2 4" xfId="38307" xr:uid="{AB3D127E-2FC0-4C63-8B47-AC08550E3F81}"/>
    <cellStyle name="40% - Énfasis2 2 3 2 2 2 3" xfId="24600" xr:uid="{D0F9B969-8ADC-4100-824B-A56C6F7C680F}"/>
    <cellStyle name="40% - Énfasis2 2 3 2 2 2 4" xfId="30094" xr:uid="{704D9528-480E-4594-BBB1-902F8A3E1C14}"/>
    <cellStyle name="40% - Énfasis2 2 3 2 2 2 5" xfId="35578" xr:uid="{B4DF989A-52E3-469E-A0DE-C8A45146DF0A}"/>
    <cellStyle name="40% - Énfasis2 2 3 2 2 3" xfId="20357" xr:uid="{A02F6839-3B3B-4514-ACF6-2994FC14E2E3}"/>
    <cellStyle name="40% - Énfasis2 2 3 2 2 3 2" xfId="25913" xr:uid="{46063308-1A9F-4723-84F2-7D0D60A86ED1}"/>
    <cellStyle name="40% - Énfasis2 2 3 2 2 3 3" xfId="31407" xr:uid="{38D8A921-F50B-432D-8765-2C6668837CFB}"/>
    <cellStyle name="40% - Énfasis2 2 3 2 2 3 4" xfId="36891" xr:uid="{10BE185D-F932-4A2A-B327-CFBE3F88AAF5}"/>
    <cellStyle name="40% - Énfasis2 2 3 2 2 4" xfId="23184" xr:uid="{EAF52D32-99D9-4ED2-BAA8-E1C04EB37BCA}"/>
    <cellStyle name="40% - Énfasis2 2 3 2 2 5" xfId="28676" xr:uid="{CAD7CA0F-AEC8-4312-8585-9BCB39000421}"/>
    <cellStyle name="40% - Énfasis2 2 3 2 2 6" xfId="34160" xr:uid="{17F9CD82-7DCB-4052-80B7-B6882A5D1558}"/>
    <cellStyle name="40% - Énfasis2 2 3 2 3" xfId="7567" xr:uid="{5660F1CC-E758-4CBA-8C2C-84F507F22F4E}"/>
    <cellStyle name="40% - Énfasis2 2 3 2 3 2" xfId="20451" xr:uid="{3E4359A9-78ED-4135-9723-C374FE439D05}"/>
    <cellStyle name="40% - Énfasis2 2 3 2 3 2 2" xfId="26007" xr:uid="{8285CFEC-4B72-4BA9-9B23-E41198085614}"/>
    <cellStyle name="40% - Énfasis2 2 3 2 3 2 3" xfId="31501" xr:uid="{956E8890-649B-4651-B56B-D81218C0B315}"/>
    <cellStyle name="40% - Énfasis2 2 3 2 3 2 4" xfId="36985" xr:uid="{481E74FC-1144-4A09-885B-8F2AA9268950}"/>
    <cellStyle name="40% - Énfasis2 2 3 2 3 3" xfId="23278" xr:uid="{CA274B75-47C3-4C81-8B5C-5A73BF50B669}"/>
    <cellStyle name="40% - Énfasis2 2 3 2 3 4" xfId="28772" xr:uid="{254C4622-6666-413F-90FE-7AD918856922}"/>
    <cellStyle name="40% - Énfasis2 2 3 2 3 5" xfId="34256" xr:uid="{F59D6826-9D18-450A-9AC7-1DAEEEBBFF84}"/>
    <cellStyle name="40% - Énfasis2 2 3 2 4" xfId="20250" xr:uid="{F9A1869F-2F31-4467-8464-76B3E1FD25EC}"/>
    <cellStyle name="40% - Énfasis2 2 3 2 4 2" xfId="25810" xr:uid="{F05CEE1F-1B3E-40C6-9C73-3F47A35ECFD5}"/>
    <cellStyle name="40% - Énfasis2 2 3 2 4 3" xfId="31304" xr:uid="{F3520675-1D53-4974-970C-501D6185E9B3}"/>
    <cellStyle name="40% - Énfasis2 2 3 2 4 4" xfId="36788" xr:uid="{099245E7-C092-4FC4-A883-2F6AF9926057}"/>
    <cellStyle name="40% - Énfasis2 2 3 2 5" xfId="23027" xr:uid="{A54293AE-7AC8-4E86-BC86-AA802EF17744}"/>
    <cellStyle name="40% - Énfasis2 2 3 2 6" xfId="23079" xr:uid="{9AF6F07D-53C6-4106-AA17-48818B45CF75}"/>
    <cellStyle name="40% - Énfasis2 2 3 2 7" xfId="28573" xr:uid="{768DAF86-8AA9-432E-B607-3AB9905F6B6D}"/>
    <cellStyle name="40% - Énfasis2 2 3 2 8" xfId="34057" xr:uid="{03081872-F241-4C55-B457-BEA3C03D71F7}"/>
    <cellStyle name="40% - Énfasis2 2 3 3" xfId="12751" xr:uid="{92C52960-6E8D-42A3-89E0-56FEE47850D2}"/>
    <cellStyle name="40% - Énfasis2 2 4" xfId="1223" xr:uid="{2BFE5457-AC0D-4192-BB9F-690C566E8337}"/>
    <cellStyle name="40% - Énfasis2 2 5" xfId="12749" xr:uid="{224D8C93-2CB4-4CE4-B52A-677DE42F76DB}"/>
    <cellStyle name="40% - Énfasis2 2 6" xfId="15608" xr:uid="{A9EF50CB-1168-4A54-BCF1-8219D57E2224}"/>
    <cellStyle name="40% - Énfasis2 2 7" xfId="1217" xr:uid="{9C57A754-70A5-4AB0-9EB2-B8B214D4A2F1}"/>
    <cellStyle name="40% - Énfasis2 3" xfId="717" xr:uid="{43838B60-381B-40FC-807F-552D0D568800}"/>
    <cellStyle name="40% - Énfasis2 3 2" xfId="1225" xr:uid="{AED2602A-A978-409C-A4BE-0898F1509BE0}"/>
    <cellStyle name="40% - Énfasis2 3 2 2" xfId="7471" xr:uid="{8C3AE337-18A5-4219-9399-3E984787A397}"/>
    <cellStyle name="40% - Énfasis2 3 2 2 2" xfId="12753" xr:uid="{E9B9B9B9-B908-4D3B-90CD-662BBA62D5AF}"/>
    <cellStyle name="40% - Énfasis2 3 2 2 2 2" xfId="21774" xr:uid="{5540368E-5AF3-4976-BC77-DADEEE03DDFF}"/>
    <cellStyle name="40% - Énfasis2 3 2 2 2 2 2" xfId="27330" xr:uid="{1958EB8F-7EC1-4AE0-AE24-4CF4233DF305}"/>
    <cellStyle name="40% - Énfasis2 3 2 2 2 2 3" xfId="32824" xr:uid="{5ECC184F-5467-4006-AE70-E1655CA75BA4}"/>
    <cellStyle name="40% - Énfasis2 3 2 2 2 2 4" xfId="38308" xr:uid="{4D45F376-A9F5-40AF-9F85-10B25314E30E}"/>
    <cellStyle name="40% - Énfasis2 3 2 2 2 3" xfId="24601" xr:uid="{BE666656-900B-4A59-BC48-CDB8FE277EC2}"/>
    <cellStyle name="40% - Énfasis2 3 2 2 2 4" xfId="30095" xr:uid="{12328310-088C-4224-A398-127F8A290640}"/>
    <cellStyle name="40% - Énfasis2 3 2 2 2 5" xfId="35579" xr:uid="{88DF3E35-E570-4F6F-B91A-BD4A8337C8FD}"/>
    <cellStyle name="40% - Énfasis2 3 2 2 3" xfId="20358" xr:uid="{F86A06B4-2D8E-4A72-9988-E40B9D21790C}"/>
    <cellStyle name="40% - Énfasis2 3 2 2 3 2" xfId="25914" xr:uid="{FB26390E-D848-4EB0-BC66-7A0063B51C0A}"/>
    <cellStyle name="40% - Énfasis2 3 2 2 3 3" xfId="31408" xr:uid="{21401351-649A-4FD2-BB67-56040A958189}"/>
    <cellStyle name="40% - Énfasis2 3 2 2 3 4" xfId="36892" xr:uid="{66872D8A-6023-4DD2-97FA-4CBEA09085DB}"/>
    <cellStyle name="40% - Énfasis2 3 2 2 4" xfId="23185" xr:uid="{E72108F3-5CAB-4FB2-BDFB-2ABEBCADF6AA}"/>
    <cellStyle name="40% - Énfasis2 3 2 2 5" xfId="28677" xr:uid="{E5B75FB0-6D6A-45EB-B624-62A3ADFBFB52}"/>
    <cellStyle name="40% - Énfasis2 3 2 2 6" xfId="34161" xr:uid="{136E365F-FC12-47DC-8BB0-255DE2FD213E}"/>
    <cellStyle name="40% - Énfasis2 3 2 3" xfId="7568" xr:uid="{10AA34DD-B52F-4439-8DBF-C9B9AAC63CEA}"/>
    <cellStyle name="40% - Énfasis2 3 2 3 2" xfId="20452" xr:uid="{C41160D7-F72E-4A70-9BBD-0D9297435226}"/>
    <cellStyle name="40% - Énfasis2 3 2 3 2 2" xfId="26008" xr:uid="{7C5FB99D-5733-4377-AB9A-4BFA485248EE}"/>
    <cellStyle name="40% - Énfasis2 3 2 3 2 3" xfId="31502" xr:uid="{CA0123AE-501D-49DF-B55A-63FEC0B915FD}"/>
    <cellStyle name="40% - Énfasis2 3 2 3 2 4" xfId="36986" xr:uid="{85A5B1AD-6F1A-4B51-8B2A-1E369261BCBF}"/>
    <cellStyle name="40% - Énfasis2 3 2 3 3" xfId="23279" xr:uid="{F8F9A0BD-AF3D-49E6-9E20-9B87B7F3525E}"/>
    <cellStyle name="40% - Énfasis2 3 2 3 4" xfId="28773" xr:uid="{6894806F-CB1E-4C15-A55B-C7C82328FB2F}"/>
    <cellStyle name="40% - Énfasis2 3 2 3 5" xfId="34257" xr:uid="{A08CAA9F-F027-48C2-8472-21CE8B14B9AC}"/>
    <cellStyle name="40% - Énfasis2 3 2 4" xfId="20251" xr:uid="{AA2B8A73-6AA6-4287-B222-20993CC02F11}"/>
    <cellStyle name="40% - Énfasis2 3 2 4 2" xfId="25811" xr:uid="{E05DB0C7-7881-4E5C-BAFE-6B2C4D91B4C6}"/>
    <cellStyle name="40% - Énfasis2 3 2 4 3" xfId="31305" xr:uid="{0C3C4320-D578-4AE5-AF86-7F4A423BA170}"/>
    <cellStyle name="40% - Énfasis2 3 2 4 4" xfId="36789" xr:uid="{3620C482-8CDA-4C60-8A64-21EBD304E54C}"/>
    <cellStyle name="40% - Énfasis2 3 2 5" xfId="23028" xr:uid="{C95737D5-FC8A-40CA-8379-B59467850817}"/>
    <cellStyle name="40% - Énfasis2 3 2 6" xfId="23080" xr:uid="{2D55DA0A-5336-421D-9A48-0CDD71AF4F14}"/>
    <cellStyle name="40% - Énfasis2 3 2 7" xfId="28574" xr:uid="{2420ECA4-42AA-4F2D-A9CE-15E4500B4BA3}"/>
    <cellStyle name="40% - Énfasis2 3 2 8" xfId="34058" xr:uid="{24925EDC-EACD-4569-89DC-8EB942AA82AC}"/>
    <cellStyle name="40% - Énfasis2 3 3" xfId="1226" xr:uid="{7514D8FD-D01F-46B8-8827-495C5908D4CA}"/>
    <cellStyle name="40% - Énfasis2 3 4" xfId="1224" xr:uid="{F2E4F4AA-C15E-4AAE-B2D5-4D82405A0484}"/>
    <cellStyle name="40% - Énfasis2 4" xfId="718" xr:uid="{13C85891-27A3-41FA-890D-FB4D45FEF4F7}"/>
    <cellStyle name="40% - Énfasis2 4 2" xfId="7472" xr:uid="{27F790FB-01D4-416D-9966-D58E8CE90370}"/>
    <cellStyle name="40% - Énfasis2 4 2 2" xfId="12754" xr:uid="{79DEFB80-C798-485A-A491-78C0E593A99E}"/>
    <cellStyle name="40% - Énfasis2 4 2 2 2" xfId="21775" xr:uid="{B08C81E1-132A-403A-9625-785CD9B638E6}"/>
    <cellStyle name="40% - Énfasis2 4 2 2 2 2" xfId="27331" xr:uid="{C60C8A71-96B2-4996-BB33-186D6E1A2FB1}"/>
    <cellStyle name="40% - Énfasis2 4 2 2 2 3" xfId="32825" xr:uid="{92BEE4DE-47EE-4255-AEF7-4C7A0238EF11}"/>
    <cellStyle name="40% - Énfasis2 4 2 2 2 4" xfId="38309" xr:uid="{81BED781-C07D-4002-9F66-74B411305C57}"/>
    <cellStyle name="40% - Énfasis2 4 2 2 3" xfId="24602" xr:uid="{CF296D47-6001-437F-A154-B00FED76A902}"/>
    <cellStyle name="40% - Énfasis2 4 2 2 4" xfId="30096" xr:uid="{07D197BC-0515-47B5-BCE9-859FB369C496}"/>
    <cellStyle name="40% - Énfasis2 4 2 2 5" xfId="35580" xr:uid="{B355C5C4-4637-40DA-8ADA-A5CC0BE0D130}"/>
    <cellStyle name="40% - Énfasis2 4 2 3" xfId="20359" xr:uid="{07587959-1F67-4266-BEFA-8E184F5F6CF0}"/>
    <cellStyle name="40% - Énfasis2 4 2 3 2" xfId="25915" xr:uid="{129C151C-4DA5-4196-9BA3-97B1F79A0C1E}"/>
    <cellStyle name="40% - Énfasis2 4 2 3 3" xfId="31409" xr:uid="{564DE31B-AD9D-431F-BFC2-BA9BC1CBB7CA}"/>
    <cellStyle name="40% - Énfasis2 4 2 3 4" xfId="36893" xr:uid="{5B31420F-479D-40F0-B9B2-87A337461686}"/>
    <cellStyle name="40% - Énfasis2 4 2 4" xfId="23186" xr:uid="{8EB58B4D-57A6-4042-A2C6-A6E5378E2777}"/>
    <cellStyle name="40% - Énfasis2 4 2 5" xfId="28678" xr:uid="{29F65914-15AE-46C7-846E-E4326824A8C9}"/>
    <cellStyle name="40% - Énfasis2 4 2 6" xfId="34162" xr:uid="{E0348C44-2627-4DC8-B8BD-22ED1DF2671B}"/>
    <cellStyle name="40% - Énfasis2 4 3" xfId="7569" xr:uid="{F01ACDB1-50D4-46AC-9CF1-94D4124E3276}"/>
    <cellStyle name="40% - Énfasis2 4 3 2" xfId="20453" xr:uid="{58FA6C34-AB3D-4E52-9D18-91822D6E2A70}"/>
    <cellStyle name="40% - Énfasis2 4 3 2 2" xfId="26009" xr:uid="{DA871E5E-4903-40B1-B8D9-2C38B0259960}"/>
    <cellStyle name="40% - Énfasis2 4 3 2 3" xfId="31503" xr:uid="{C047BB5E-FDE9-47E0-9DFB-E90D3B27098E}"/>
    <cellStyle name="40% - Énfasis2 4 3 2 4" xfId="36987" xr:uid="{57B94466-EBC1-4B33-9024-118363AA6EBD}"/>
    <cellStyle name="40% - Énfasis2 4 3 3" xfId="23280" xr:uid="{340F4091-57F1-4142-A10B-6F366EA43752}"/>
    <cellStyle name="40% - Énfasis2 4 3 4" xfId="28774" xr:uid="{89E44286-4332-4A37-ACD6-698467EC969C}"/>
    <cellStyle name="40% - Énfasis2 4 3 5" xfId="34258" xr:uid="{5C14CB9A-260F-4AD1-8052-87E3EC822B5F}"/>
    <cellStyle name="40% - Énfasis2 4 4" xfId="20252" xr:uid="{B82B7021-A979-4C4E-8F1D-E0785E9E2EBA}"/>
    <cellStyle name="40% - Énfasis2 4 4 2" xfId="25812" xr:uid="{41265E5F-A12B-4726-BB6C-C1B70FE23E84}"/>
    <cellStyle name="40% - Énfasis2 4 4 3" xfId="31306" xr:uid="{AAEC4EEE-BF86-48A7-9AAF-0875D809C3DB}"/>
    <cellStyle name="40% - Énfasis2 4 4 4" xfId="36790" xr:uid="{2AAFD6E9-2ECD-4F2D-A183-835836B5150A}"/>
    <cellStyle name="40% - Énfasis2 4 5" xfId="23029" xr:uid="{1DC14ACB-E2FD-4857-90C2-BE7067AC7D5E}"/>
    <cellStyle name="40% - Énfasis2 4 6" xfId="23081" xr:uid="{0A58A42E-71F5-4949-A751-92D29ED37276}"/>
    <cellStyle name="40% - Énfasis2 4 7" xfId="28575" xr:uid="{7A2C02AD-A9EF-4189-9C1F-F61286CA0239}"/>
    <cellStyle name="40% - Énfasis2 4 8" xfId="34059" xr:uid="{3C8C6891-808B-43DD-88D1-5F1886C617EC}"/>
    <cellStyle name="40% - Énfasis2 4 9" xfId="1227" xr:uid="{48C68860-9ED0-4F72-8841-DA33D28CCAFA}"/>
    <cellStyle name="40% - Énfasis2 5" xfId="719" xr:uid="{8BBEDB3F-E66D-4704-B5D3-CD120A9227AC}"/>
    <cellStyle name="40% - Énfasis2 5 2" xfId="12748" xr:uid="{058C98E4-6E0C-4FAB-A0BF-C05038046E52}"/>
    <cellStyle name="40% - Énfasis2 5 2 2" xfId="21772" xr:uid="{24D5C6CB-71F8-4F7F-A661-705CA818C81D}"/>
    <cellStyle name="40% - Énfasis2 5 2 2 2" xfId="27328" xr:uid="{C5F95EA4-C348-43BE-A2DF-1DB794C94F65}"/>
    <cellStyle name="40% - Énfasis2 5 2 2 3" xfId="32822" xr:uid="{28F088AF-1685-4975-8AFE-EE33B2AE2D75}"/>
    <cellStyle name="40% - Énfasis2 5 2 2 4" xfId="38306" xr:uid="{906F6881-2F6D-441C-A377-7C50F5C8F20A}"/>
    <cellStyle name="40% - Énfasis2 5 2 3" xfId="24599" xr:uid="{0BA110D0-FECC-4509-A63E-5E70B26156E5}"/>
    <cellStyle name="40% - Énfasis2 5 2 4" xfId="30093" xr:uid="{1E4EF336-E3EC-42C7-81D6-E65CBB1A9CE3}"/>
    <cellStyle name="40% - Énfasis2 5 2 5" xfId="35577" xr:uid="{FEBC26E1-0C39-4C4D-806A-197B6DEB097C}"/>
    <cellStyle name="40% - Énfasis2 5 3" xfId="20356" xr:uid="{C1FD0B70-F0C1-42F5-BBEF-233CF35444B0}"/>
    <cellStyle name="40% - Énfasis2 5 3 2" xfId="25912" xr:uid="{A2F6BAC7-7639-49D6-9DBB-1FDF743BFF7D}"/>
    <cellStyle name="40% - Énfasis2 5 3 3" xfId="31406" xr:uid="{21102E36-21F5-4FFE-9176-A86679F258E3}"/>
    <cellStyle name="40% - Énfasis2 5 3 4" xfId="36890" xr:uid="{7EB644A5-D5CF-4D1E-AE31-3FD248B27B5B}"/>
    <cellStyle name="40% - Énfasis2 5 4" xfId="23183" xr:uid="{EB737F63-C80B-4328-B320-AC111926C875}"/>
    <cellStyle name="40% - Énfasis2 5 5" xfId="28675" xr:uid="{C531F077-7AE9-498E-9AE5-B6A6FF359C1D}"/>
    <cellStyle name="40% - Énfasis2 5 6" xfId="34159" xr:uid="{6BE99DE6-C0D1-4ADE-B7D8-FB6398EEF24A}"/>
    <cellStyle name="40% - Énfasis2 5 7" xfId="7469" xr:uid="{B68666E1-E8E9-437A-9C30-4FDBF6A48932}"/>
    <cellStyle name="40% - Énfasis2 6" xfId="720" xr:uid="{7FF71454-CEAA-4810-A5EB-BD09C2D2B978}"/>
    <cellStyle name="40% - Énfasis2 6 2" xfId="20450" xr:uid="{739FCB27-3052-4E12-9F8C-832105AE5A45}"/>
    <cellStyle name="40% - Énfasis2 6 2 2" xfId="26006" xr:uid="{E752E45B-48DD-4E43-982E-03018D1CD426}"/>
    <cellStyle name="40% - Énfasis2 6 2 3" xfId="31500" xr:uid="{1E89E693-05A4-4F12-8553-EB9835F5C673}"/>
    <cellStyle name="40% - Énfasis2 6 2 4" xfId="36984" xr:uid="{0BE4F897-C7F2-47C5-9376-7A2B31C199A1}"/>
    <cellStyle name="40% - Énfasis2 6 3" xfId="23277" xr:uid="{B31BC070-FDAD-4A59-927A-6EB1CE5BC5E1}"/>
    <cellStyle name="40% - Énfasis2 6 4" xfId="28771" xr:uid="{91B847E2-98D8-4EF0-AAB8-AAB24E337E61}"/>
    <cellStyle name="40% - Énfasis2 6 5" xfId="34255" xr:uid="{86F16C95-D1C9-4473-B242-03E6BB6C08D6}"/>
    <cellStyle name="40% - Énfasis2 6 6" xfId="7566" xr:uid="{2FC7A865-CB43-40A6-B628-CE94C1C150DE}"/>
    <cellStyle name="40% - Énfasis2 7" xfId="721" xr:uid="{70DF2173-F91A-480D-A4B6-7A2F0B53C2FD}"/>
    <cellStyle name="40% - Énfasis2 7 2" xfId="25779" xr:uid="{8FF6EDBE-E31C-48FD-AB76-FF44E4640A7D}"/>
    <cellStyle name="40% - Énfasis2 7 3" xfId="31273" xr:uid="{F2CFEC6D-F63D-49F6-8A67-756475C3753E}"/>
    <cellStyle name="40% - Énfasis2 7 4" xfId="36757" xr:uid="{8C7CFF99-2903-4C4A-BBFD-E0FD8F1E0FAB}"/>
    <cellStyle name="40% - Énfasis2 7 5" xfId="20218" xr:uid="{395428C8-B5B7-4EEA-A861-A2B201E1477B}"/>
    <cellStyle name="40% - Énfasis2 8" xfId="23026" xr:uid="{55BA9DBF-DA0B-4A1A-8B7D-2D382D0B836E}"/>
    <cellStyle name="40% - Énfasis2 9" xfId="23078" xr:uid="{60D20163-42EF-49B5-AC5C-08D1C15A2422}"/>
    <cellStyle name="40% - Énfasis3 2" xfId="722" xr:uid="{DC29B49E-1ABC-48BC-9926-9220FD1A00A3}"/>
    <cellStyle name="40% - Énfasis3 2 2" xfId="1229" xr:uid="{C7A73F03-41B8-4D42-AB1A-F6A548C282D0}"/>
    <cellStyle name="40% - Énfasis3 2 2 2" xfId="1230" xr:uid="{A9D254F0-72AE-4B2C-99F1-AECD19EF7387}"/>
    <cellStyle name="40% - Énfasis3 2 2 2 2" xfId="1231" xr:uid="{E769AA83-4064-46CF-9849-1383A685D18E}"/>
    <cellStyle name="40% - Énfasis3 2 2 3" xfId="1232" xr:uid="{68DB6AD2-A29F-4965-82B1-1E24FAAE3839}"/>
    <cellStyle name="40% - Énfasis3 2 2 3 2" xfId="7473" xr:uid="{86A55B3E-913C-47C1-8B28-1B22F467C82A}"/>
    <cellStyle name="40% - Énfasis3 2 2 3 2 2" xfId="12756" xr:uid="{E8C2722C-751C-4536-8D7C-F2AE463BDD9D}"/>
    <cellStyle name="40% - Énfasis3 2 2 3 2 2 2" xfId="21776" xr:uid="{4524200F-DC25-4C22-A0A1-D4AB8DDFF3F7}"/>
    <cellStyle name="40% - Énfasis3 2 2 3 2 2 2 2" xfId="27332" xr:uid="{2FEB1AE0-324A-4729-B5FC-87325E73CB99}"/>
    <cellStyle name="40% - Énfasis3 2 2 3 2 2 2 3" xfId="32826" xr:uid="{51BE873A-3774-4485-BDF0-94FBE5A776E8}"/>
    <cellStyle name="40% - Énfasis3 2 2 3 2 2 2 4" xfId="38310" xr:uid="{384102C4-3514-4277-AB97-FF775BF9D99C}"/>
    <cellStyle name="40% - Énfasis3 2 2 3 2 2 3" xfId="24603" xr:uid="{5CC9C689-6A7C-4C26-B090-A9B5379372CA}"/>
    <cellStyle name="40% - Énfasis3 2 2 3 2 2 4" xfId="30097" xr:uid="{FB722D5B-D20F-4063-9047-3FEE569AD987}"/>
    <cellStyle name="40% - Énfasis3 2 2 3 2 2 5" xfId="35581" xr:uid="{6FB82820-00EC-47F8-B823-68ED90CB4788}"/>
    <cellStyle name="40% - Énfasis3 2 2 3 2 3" xfId="20360" xr:uid="{185FCA8D-2F5C-4C11-BED5-15BE3F525719}"/>
    <cellStyle name="40% - Énfasis3 2 2 3 2 3 2" xfId="25916" xr:uid="{9DEF075D-F150-4CF3-8D7D-AFDBAC7DCD85}"/>
    <cellStyle name="40% - Énfasis3 2 2 3 2 3 3" xfId="31410" xr:uid="{022337F6-53EF-4874-816E-4A3DF12B63C2}"/>
    <cellStyle name="40% - Énfasis3 2 2 3 2 3 4" xfId="36894" xr:uid="{33CE6027-861D-40F3-9E91-78D08E967B4C}"/>
    <cellStyle name="40% - Énfasis3 2 2 3 2 4" xfId="23187" xr:uid="{C46893A4-5485-4B1C-9288-60DFEEAB9A07}"/>
    <cellStyle name="40% - Énfasis3 2 2 3 2 5" xfId="28679" xr:uid="{20E1C6E7-4DFC-4421-89C0-5A47BAB04B39}"/>
    <cellStyle name="40% - Énfasis3 2 2 3 2 6" xfId="34163" xr:uid="{39C4E141-C6FD-46C4-9389-6C8CF5A5530B}"/>
    <cellStyle name="40% - Énfasis3 2 2 3 3" xfId="7570" xr:uid="{E5E3C387-0A4F-41DF-A5E5-E923E3B08880}"/>
    <cellStyle name="40% - Énfasis3 2 2 3 3 2" xfId="20454" xr:uid="{47CD0C78-8BC2-4C22-B6DE-C0934FB1AD61}"/>
    <cellStyle name="40% - Énfasis3 2 2 3 3 2 2" xfId="26010" xr:uid="{7A506F5F-E1E2-43E2-A6FC-546CDC43AFA5}"/>
    <cellStyle name="40% - Énfasis3 2 2 3 3 2 3" xfId="31504" xr:uid="{6C9C2166-7A03-4356-B090-A6144FCEE5AF}"/>
    <cellStyle name="40% - Énfasis3 2 2 3 3 2 4" xfId="36988" xr:uid="{E36B35E7-A124-4E7D-97FF-CB08BA788BF7}"/>
    <cellStyle name="40% - Énfasis3 2 2 3 3 3" xfId="23281" xr:uid="{E160044B-AE71-4EC1-921E-3E27C92218B2}"/>
    <cellStyle name="40% - Énfasis3 2 2 3 3 4" xfId="28775" xr:uid="{D9F31703-5DEF-42F7-AA3C-7E2351C780C5}"/>
    <cellStyle name="40% - Énfasis3 2 2 3 3 5" xfId="34259" xr:uid="{979C0740-90E0-4CC2-AD13-D24663CA79A7}"/>
    <cellStyle name="40% - Énfasis3 2 2 3 4" xfId="20253" xr:uid="{A93CFD4F-6234-497B-B278-8CED7AECA661}"/>
    <cellStyle name="40% - Énfasis3 2 2 3 4 2" xfId="25813" xr:uid="{B59DF116-4542-49BD-8A2B-D7963272B7E0}"/>
    <cellStyle name="40% - Énfasis3 2 2 3 4 3" xfId="31307" xr:uid="{3959A10D-BC76-4138-990B-E883ED5F47D2}"/>
    <cellStyle name="40% - Énfasis3 2 2 3 4 4" xfId="36791" xr:uid="{DF58BEAF-698E-44C6-AB4C-93F60FB50DBF}"/>
    <cellStyle name="40% - Énfasis3 2 2 3 5" xfId="23030" xr:uid="{BF4A362C-EDE0-419E-9C52-F15884F68F6A}"/>
    <cellStyle name="40% - Énfasis3 2 2 3 6" xfId="23082" xr:uid="{D9D43AC8-4F7D-4CF2-BF3D-19B602A6518F}"/>
    <cellStyle name="40% - Énfasis3 2 2 3 7" xfId="28576" xr:uid="{51A6B777-7CB0-46A3-B091-0C7034D15907}"/>
    <cellStyle name="40% - Énfasis3 2 2 3 8" xfId="34060" xr:uid="{0E7D09B2-F42C-4217-9159-854F77E2A9CE}"/>
    <cellStyle name="40% - Énfasis3 2 3" xfId="1233" xr:uid="{2E78D593-89D6-4D25-B3C6-63B60838E7AB}"/>
    <cellStyle name="40% - Énfasis3 2 3 2" xfId="1234" xr:uid="{894A1DF5-4A51-402F-BC0C-EF591D9A2D0B}"/>
    <cellStyle name="40% - Énfasis3 2 3 2 2" xfId="7474" xr:uid="{53E45B9E-A1A4-4752-90A4-7A19AE84B023}"/>
    <cellStyle name="40% - Énfasis3 2 3 2 2 2" xfId="12758" xr:uid="{69E89942-6AE6-4D75-8DB3-819E944DA482}"/>
    <cellStyle name="40% - Énfasis3 2 3 2 2 2 2" xfId="21777" xr:uid="{F3DFC18B-6E38-4470-B011-2F60A31B7C9B}"/>
    <cellStyle name="40% - Énfasis3 2 3 2 2 2 2 2" xfId="27333" xr:uid="{A324168F-80E2-4E80-BA20-7ECC27B2CF57}"/>
    <cellStyle name="40% - Énfasis3 2 3 2 2 2 2 3" xfId="32827" xr:uid="{875BD1CB-7868-474A-AABE-867FD234D348}"/>
    <cellStyle name="40% - Énfasis3 2 3 2 2 2 2 4" xfId="38311" xr:uid="{614303C1-995D-4B0B-B1B8-A6B7FEC8C945}"/>
    <cellStyle name="40% - Énfasis3 2 3 2 2 2 3" xfId="24604" xr:uid="{4C136EC2-E0A5-42CE-87F6-CDB925DBECD0}"/>
    <cellStyle name="40% - Énfasis3 2 3 2 2 2 4" xfId="30098" xr:uid="{2A05263E-A3C5-4E10-B9D7-8EAB5A2D45ED}"/>
    <cellStyle name="40% - Énfasis3 2 3 2 2 2 5" xfId="35582" xr:uid="{B1B06C41-84B2-410B-A5D8-C2422241B40B}"/>
    <cellStyle name="40% - Énfasis3 2 3 2 2 3" xfId="20361" xr:uid="{E4C3FE2B-0012-4B8D-8576-946492ACBFC1}"/>
    <cellStyle name="40% - Énfasis3 2 3 2 2 3 2" xfId="25917" xr:uid="{BF17C561-85CF-4461-A383-7A1E8D1E2D79}"/>
    <cellStyle name="40% - Énfasis3 2 3 2 2 3 3" xfId="31411" xr:uid="{F878961B-4341-4744-BC17-A24636E4BAFE}"/>
    <cellStyle name="40% - Énfasis3 2 3 2 2 3 4" xfId="36895" xr:uid="{ADF23B3F-A536-4A91-AF62-C5016A645384}"/>
    <cellStyle name="40% - Énfasis3 2 3 2 2 4" xfId="23188" xr:uid="{2D07054A-1431-46C8-9689-3B5F31F0DEB4}"/>
    <cellStyle name="40% - Énfasis3 2 3 2 2 5" xfId="28680" xr:uid="{7DDD8CF8-BA01-48E0-9C2F-3C02705132EA}"/>
    <cellStyle name="40% - Énfasis3 2 3 2 2 6" xfId="34164" xr:uid="{DBA52981-3D92-41C1-AF01-D8996DC17400}"/>
    <cellStyle name="40% - Énfasis3 2 3 2 3" xfId="7571" xr:uid="{D5776517-43F0-4F83-9790-7548067D5D3C}"/>
    <cellStyle name="40% - Énfasis3 2 3 2 3 2" xfId="20455" xr:uid="{A1198E1C-3D3F-45C7-B3BE-F061F7DDADD7}"/>
    <cellStyle name="40% - Énfasis3 2 3 2 3 2 2" xfId="26011" xr:uid="{2692EA13-F32C-46F1-A03C-530743FF039E}"/>
    <cellStyle name="40% - Énfasis3 2 3 2 3 2 3" xfId="31505" xr:uid="{F392AA35-C1BC-45DA-B960-368C86A81E13}"/>
    <cellStyle name="40% - Énfasis3 2 3 2 3 2 4" xfId="36989" xr:uid="{C83829B8-7FD8-4B49-A578-ED969F0D1B17}"/>
    <cellStyle name="40% - Énfasis3 2 3 2 3 3" xfId="23282" xr:uid="{FDEA41C3-9D2B-4940-8379-4352DFFC286A}"/>
    <cellStyle name="40% - Énfasis3 2 3 2 3 4" xfId="28776" xr:uid="{740D2313-5F6C-4B61-9B79-DA1398C20BDE}"/>
    <cellStyle name="40% - Énfasis3 2 3 2 3 5" xfId="34260" xr:uid="{138E84F5-2DD7-47A1-9A7E-14A2CD0FD159}"/>
    <cellStyle name="40% - Énfasis3 2 3 2 4" xfId="20254" xr:uid="{D999F631-3393-47BB-9092-6FADA8B3A457}"/>
    <cellStyle name="40% - Énfasis3 2 3 2 4 2" xfId="25814" xr:uid="{DDB9BDD9-B46A-477A-BDF8-C242C24FFC26}"/>
    <cellStyle name="40% - Énfasis3 2 3 2 4 3" xfId="31308" xr:uid="{06F73874-8C8F-42C3-9D00-19EA913BE511}"/>
    <cellStyle name="40% - Énfasis3 2 3 2 4 4" xfId="36792" xr:uid="{C6DA0E8B-2946-42ED-89B3-6C48C08E67A4}"/>
    <cellStyle name="40% - Énfasis3 2 3 2 5" xfId="23031" xr:uid="{FDD6A097-1D4F-4D7E-A7A8-3B840F9773BF}"/>
    <cellStyle name="40% - Énfasis3 2 3 2 6" xfId="23083" xr:uid="{FC44A524-6A42-4275-A109-FA9C7E4DB79E}"/>
    <cellStyle name="40% - Énfasis3 2 3 2 7" xfId="28577" xr:uid="{C72149BD-4C8F-4810-AB65-0434DA072F84}"/>
    <cellStyle name="40% - Énfasis3 2 3 2 8" xfId="34061" xr:uid="{05F832A1-26EA-439F-BC36-63F02377907A}"/>
    <cellStyle name="40% - Énfasis3 2 3 3" xfId="12757" xr:uid="{004411CA-6300-43D5-A523-E602B59C8792}"/>
    <cellStyle name="40% - Énfasis3 2 4" xfId="1235" xr:uid="{B4CEC139-20E4-4639-A6DD-A6BDDA7F244B}"/>
    <cellStyle name="40% - Énfasis3 2 4 2" xfId="7475" xr:uid="{FD43341A-6F14-4421-800D-299B0BA9D1B5}"/>
    <cellStyle name="40% - Énfasis3 2 4 2 2" xfId="12759" xr:uid="{0BC2E49B-960A-45E6-A116-DA0EE4884849}"/>
    <cellStyle name="40% - Énfasis3 2 4 2 2 2" xfId="21778" xr:uid="{40310E03-BA8F-40B2-B3E1-695BD622AC4A}"/>
    <cellStyle name="40% - Énfasis3 2 4 2 2 2 2" xfId="27334" xr:uid="{C3475143-E92D-426B-B50A-BF44C266C415}"/>
    <cellStyle name="40% - Énfasis3 2 4 2 2 2 3" xfId="32828" xr:uid="{44E9710C-9478-472C-956E-492E49F4CA3C}"/>
    <cellStyle name="40% - Énfasis3 2 4 2 2 2 4" xfId="38312" xr:uid="{7AAA7BD8-79B8-4BC8-8987-E8B174DF39F2}"/>
    <cellStyle name="40% - Énfasis3 2 4 2 2 3" xfId="24605" xr:uid="{F4EBE1B4-9FFC-4D0F-A61B-F4526FBBFF98}"/>
    <cellStyle name="40% - Énfasis3 2 4 2 2 4" xfId="30099" xr:uid="{D700780E-408B-41FE-BDE4-E87AA4FA0FBA}"/>
    <cellStyle name="40% - Énfasis3 2 4 2 2 5" xfId="35583" xr:uid="{270F5F6C-E0C4-46B3-A1CE-1937CECAA64D}"/>
    <cellStyle name="40% - Énfasis3 2 4 2 3" xfId="20362" xr:uid="{2B9A984B-01A7-49C7-84F9-7C0AA4B1F489}"/>
    <cellStyle name="40% - Énfasis3 2 4 2 3 2" xfId="25918" xr:uid="{83B1480C-79B8-4568-8EEB-2883CC61F61C}"/>
    <cellStyle name="40% - Énfasis3 2 4 2 3 3" xfId="31412" xr:uid="{65F2AAD5-9524-4AB6-A6AF-906BF9360A55}"/>
    <cellStyle name="40% - Énfasis3 2 4 2 3 4" xfId="36896" xr:uid="{8CEBA628-2982-4D89-87C9-ED1D6AD576CE}"/>
    <cellStyle name="40% - Énfasis3 2 4 2 4" xfId="23189" xr:uid="{AA95A475-8F06-4108-8E72-1AC87E296580}"/>
    <cellStyle name="40% - Énfasis3 2 4 2 5" xfId="28681" xr:uid="{038B10B6-8E8E-4414-97B1-18E0D6759A1F}"/>
    <cellStyle name="40% - Énfasis3 2 4 2 6" xfId="34165" xr:uid="{11FABD85-4307-4C49-8F5B-A6B992C2EC97}"/>
    <cellStyle name="40% - Énfasis3 2 4 3" xfId="7573" xr:uid="{23302EAC-8899-40F5-95CD-42CBDF9B6C6D}"/>
    <cellStyle name="40% - Énfasis3 2 4 3 2" xfId="20457" xr:uid="{472D3D27-5EB4-4FAD-8B66-0A8FE15E9615}"/>
    <cellStyle name="40% - Énfasis3 2 4 3 2 2" xfId="26013" xr:uid="{F5C50928-222F-44FE-B54E-C136FBC4C346}"/>
    <cellStyle name="40% - Énfasis3 2 4 3 2 3" xfId="31507" xr:uid="{D76B5BB3-4B33-470B-982A-23EFEBBAA1BC}"/>
    <cellStyle name="40% - Énfasis3 2 4 3 2 4" xfId="36991" xr:uid="{43140436-8DA0-4A47-A78B-97CE2495565D}"/>
    <cellStyle name="40% - Énfasis3 2 4 3 3" xfId="23284" xr:uid="{E1A51A07-5D85-470C-96FB-88BC92EB99DC}"/>
    <cellStyle name="40% - Énfasis3 2 4 3 4" xfId="28778" xr:uid="{2344857D-DA38-435B-A974-397C690DBB33}"/>
    <cellStyle name="40% - Énfasis3 2 4 3 5" xfId="34262" xr:uid="{1543AEC5-751F-4858-8D44-832173090AFF}"/>
    <cellStyle name="40% - Énfasis3 2 4 4" xfId="20255" xr:uid="{B6F596B3-FC1A-4A7D-BA63-41B9BF1BAF4D}"/>
    <cellStyle name="40% - Énfasis3 2 4 4 2" xfId="25815" xr:uid="{C09AE390-FE0F-4145-87AB-27DEF9BC8945}"/>
    <cellStyle name="40% - Énfasis3 2 4 4 3" xfId="31309" xr:uid="{D32DF5A3-21F4-4224-A0A7-A6CF45A028C9}"/>
    <cellStyle name="40% - Énfasis3 2 4 4 4" xfId="36793" xr:uid="{091AFB3A-9954-4E1B-812C-534019E73581}"/>
    <cellStyle name="40% - Énfasis3 2 4 5" xfId="23032" xr:uid="{6AA9BFA0-EEFC-4927-815C-6495792E58B4}"/>
    <cellStyle name="40% - Énfasis3 2 4 6" xfId="23084" xr:uid="{99B83D15-C4F3-483D-A4A3-0EED51145BF8}"/>
    <cellStyle name="40% - Énfasis3 2 4 7" xfId="28578" xr:uid="{769633BE-EE7C-4F99-8ED7-3DF139D09DBD}"/>
    <cellStyle name="40% - Énfasis3 2 4 8" xfId="34062" xr:uid="{B8CC0DE3-0EF1-45B2-8F6E-A2E54CD187DD}"/>
    <cellStyle name="40% - Énfasis3 2 5" xfId="1236" xr:uid="{F8F3FB71-69F1-41BC-95BB-F278C3D7F927}"/>
    <cellStyle name="40% - Énfasis3 2 6" xfId="12755" xr:uid="{D9E17EE9-AF11-4226-A983-445B8788773E}"/>
    <cellStyle name="40% - Énfasis3 2 7" xfId="15609" xr:uid="{2F3F0CD0-3220-47D2-A554-CF1054CCCCB4}"/>
    <cellStyle name="40% - Énfasis3 2 8" xfId="1228" xr:uid="{8909305C-6816-4FB0-B556-D058B1B3A5EF}"/>
    <cellStyle name="40% - Énfasis3 3" xfId="723" xr:uid="{D6A165A6-6731-4698-B445-B2F70ABFA2B5}"/>
    <cellStyle name="40% - Énfasis3 3 2" xfId="1238" xr:uid="{4874D295-740A-4127-A355-F117628B6A6E}"/>
    <cellStyle name="40% - Énfasis3 3 3" xfId="1237" xr:uid="{3317701B-E7C4-40A2-B9CA-604BB8542E09}"/>
    <cellStyle name="40% - Énfasis3 4" xfId="724" xr:uid="{F16DC4E1-8D10-4D2E-952A-BFADFC4AA8CD}"/>
    <cellStyle name="40% - Énfasis3 4 2" xfId="7476" xr:uid="{CD0DE1A3-9115-4923-B715-76E7CA971311}"/>
    <cellStyle name="40% - Énfasis3 4 2 2" xfId="12760" xr:uid="{D9F8CB8F-0765-4218-9548-51F52C693517}"/>
    <cellStyle name="40% - Énfasis3 4 2 2 2" xfId="21779" xr:uid="{8A2A3605-9DF6-413D-8BD3-F71661ED5862}"/>
    <cellStyle name="40% - Énfasis3 4 2 2 2 2" xfId="27335" xr:uid="{AEF27700-FE4B-448B-8593-A5C4E8764EC0}"/>
    <cellStyle name="40% - Énfasis3 4 2 2 2 3" xfId="32829" xr:uid="{435F4AF6-1C4B-4610-8F5A-7F938A858C6E}"/>
    <cellStyle name="40% - Énfasis3 4 2 2 2 4" xfId="38313" xr:uid="{434D8921-DACD-4849-8D0E-EC7CFAA69018}"/>
    <cellStyle name="40% - Énfasis3 4 2 2 3" xfId="24606" xr:uid="{1437FE81-1E15-48C9-88E1-6207D3FADEA0}"/>
    <cellStyle name="40% - Énfasis3 4 2 2 4" xfId="30100" xr:uid="{4252122D-5F56-4501-9A0B-4B9C3030AB7B}"/>
    <cellStyle name="40% - Énfasis3 4 2 2 5" xfId="35584" xr:uid="{CA5D1E60-9C98-44DE-9B6C-F60C8717FC70}"/>
    <cellStyle name="40% - Énfasis3 4 2 3" xfId="20363" xr:uid="{402B33F4-67EA-441D-96D1-CEF21A74DBBD}"/>
    <cellStyle name="40% - Énfasis3 4 2 3 2" xfId="25919" xr:uid="{E43145B6-C66D-4B52-BC59-D4C56CA520C4}"/>
    <cellStyle name="40% - Énfasis3 4 2 3 3" xfId="31413" xr:uid="{462D6DFB-B009-438E-A0E9-7531B7CC6A35}"/>
    <cellStyle name="40% - Énfasis3 4 2 3 4" xfId="36897" xr:uid="{04C9880B-C435-4890-90C6-DC9D9615A67A}"/>
    <cellStyle name="40% - Énfasis3 4 2 4" xfId="23190" xr:uid="{9C8F7D8E-9A11-4E7D-9040-443192650DCF}"/>
    <cellStyle name="40% - Énfasis3 4 2 5" xfId="28682" xr:uid="{615076DA-72B5-4629-89D5-EC8865AC0540}"/>
    <cellStyle name="40% - Énfasis3 4 2 6" xfId="34166" xr:uid="{9604015B-5477-4CE6-A33F-EAF457B9A150}"/>
    <cellStyle name="40% - Énfasis3 4 3" xfId="7576" xr:uid="{7B22C8FC-BC8A-4EB8-B671-3E3D7EA12B62}"/>
    <cellStyle name="40% - Énfasis3 4 3 2" xfId="20460" xr:uid="{935EDF2B-8881-411E-ACCA-94C4CDDA6D09}"/>
    <cellStyle name="40% - Énfasis3 4 3 2 2" xfId="26016" xr:uid="{87820739-5662-4010-866A-5D8C510F9535}"/>
    <cellStyle name="40% - Énfasis3 4 3 2 3" xfId="31510" xr:uid="{ED53B7BB-A02C-48D1-94DD-DB2AB97CA8CC}"/>
    <cellStyle name="40% - Énfasis3 4 3 2 4" xfId="36994" xr:uid="{0C0AD94C-E609-4C98-93FF-A0A06476063E}"/>
    <cellStyle name="40% - Énfasis3 4 3 3" xfId="23287" xr:uid="{7015C67B-FC50-4E3C-8916-B75AA0F04BE0}"/>
    <cellStyle name="40% - Énfasis3 4 3 4" xfId="28781" xr:uid="{25B5611F-F951-43E9-AA1A-7F58BE887836}"/>
    <cellStyle name="40% - Énfasis3 4 3 5" xfId="34265" xr:uid="{586CFC2E-3500-4755-95D8-3A4456E8B3B3}"/>
    <cellStyle name="40% - Énfasis3 4 4" xfId="20256" xr:uid="{002958A1-4A63-4A08-9E5A-D9585D7162D6}"/>
    <cellStyle name="40% - Énfasis3 4 4 2" xfId="25816" xr:uid="{2806A752-1F20-4842-8697-1CB508EAC6E5}"/>
    <cellStyle name="40% - Énfasis3 4 4 3" xfId="31310" xr:uid="{75B756B4-5A7A-462C-9BF3-073D9015B906}"/>
    <cellStyle name="40% - Énfasis3 4 4 4" xfId="36794" xr:uid="{86CB369E-178E-4741-AD39-C74EB3C66461}"/>
    <cellStyle name="40% - Énfasis3 4 5" xfId="23033" xr:uid="{53228B16-F821-49DB-AC5A-16E97D78357F}"/>
    <cellStyle name="40% - Énfasis3 4 6" xfId="23085" xr:uid="{BCBCF4C3-3F4D-4C57-A58B-64714140C6D0}"/>
    <cellStyle name="40% - Énfasis3 4 7" xfId="28579" xr:uid="{6BF65960-2EE4-4BCD-A0FD-A048E8C9801D}"/>
    <cellStyle name="40% - Énfasis3 4 8" xfId="34063" xr:uid="{83CDFFC7-6BDD-4829-8012-2804C7392E44}"/>
    <cellStyle name="40% - Énfasis3 4 9" xfId="1239" xr:uid="{9ED637C8-AB58-4EEF-8A3C-A4779895FD3F}"/>
    <cellStyle name="40% - Énfasis3 5" xfId="725" xr:uid="{9D35D43F-40D1-4650-B5B1-734E3B1BCF4C}"/>
    <cellStyle name="40% - Énfasis3 6" xfId="726" xr:uid="{0A70FAFC-0E6B-4802-B001-2C7876B623C3}"/>
    <cellStyle name="40% - Énfasis3 7" xfId="727" xr:uid="{1DD5C2C4-DB7C-421F-9ABD-D3C831C3B280}"/>
    <cellStyle name="40% - Énfasis4 2" xfId="728" xr:uid="{22439460-166C-4C69-A842-1588F02A3F6D}"/>
    <cellStyle name="40% - Énfasis4 2 2" xfId="1241" xr:uid="{E9322D9D-B968-4658-9888-8642932EBAD0}"/>
    <cellStyle name="40% - Énfasis4 2 2 2" xfId="1242" xr:uid="{2003DDCA-ED0F-4582-BF52-E1A578F4C4E7}"/>
    <cellStyle name="40% - Énfasis4 2 2 2 2" xfId="1243" xr:uid="{D7CE31B1-B9E2-4943-88A2-171B32732A22}"/>
    <cellStyle name="40% - Énfasis4 2 2 3" xfId="1244" xr:uid="{746BA7AD-7EEE-4D2B-B0E9-AB8B3DD8256B}"/>
    <cellStyle name="40% - Énfasis4 2 2 3 2" xfId="7477" xr:uid="{77E323A3-A3CF-4D42-B4CF-9420A3FCF9A6}"/>
    <cellStyle name="40% - Énfasis4 2 2 3 2 2" xfId="12762" xr:uid="{85B679C7-CC35-4CF9-AF21-FAA0A6BB43FE}"/>
    <cellStyle name="40% - Énfasis4 2 2 3 2 2 2" xfId="21780" xr:uid="{4563BE09-44CD-4A27-9F95-44D314E289E2}"/>
    <cellStyle name="40% - Énfasis4 2 2 3 2 2 2 2" xfId="27336" xr:uid="{AACA8FE0-D83A-4C26-B372-B3AB7C585DA2}"/>
    <cellStyle name="40% - Énfasis4 2 2 3 2 2 2 3" xfId="32830" xr:uid="{79A5BDE0-AA6D-4C4A-9551-540C415C8663}"/>
    <cellStyle name="40% - Énfasis4 2 2 3 2 2 2 4" xfId="38314" xr:uid="{5AF79DEA-7C1A-4023-96B2-F82D78A0C677}"/>
    <cellStyle name="40% - Énfasis4 2 2 3 2 2 3" xfId="24607" xr:uid="{06421D23-7062-4EFA-BF38-06FDEE0494CF}"/>
    <cellStyle name="40% - Énfasis4 2 2 3 2 2 4" xfId="30101" xr:uid="{F89B3060-2583-4A66-BD0A-AAEE102DE654}"/>
    <cellStyle name="40% - Énfasis4 2 2 3 2 2 5" xfId="35585" xr:uid="{B014CD35-FFC0-435E-8ED2-C909C8862691}"/>
    <cellStyle name="40% - Énfasis4 2 2 3 2 3" xfId="20364" xr:uid="{FDC6DE6B-5724-4EE0-990B-14CE365C3FC6}"/>
    <cellStyle name="40% - Énfasis4 2 2 3 2 3 2" xfId="25920" xr:uid="{B3B1B61A-7566-4447-AC02-1C52FD0C0B2F}"/>
    <cellStyle name="40% - Énfasis4 2 2 3 2 3 3" xfId="31414" xr:uid="{B874F379-A293-4B0C-B0D7-092066A5B38C}"/>
    <cellStyle name="40% - Énfasis4 2 2 3 2 3 4" xfId="36898" xr:uid="{B138D2C7-70D5-452C-B130-190C23FB45A5}"/>
    <cellStyle name="40% - Énfasis4 2 2 3 2 4" xfId="23191" xr:uid="{BB093ECE-0A10-4575-B46F-A6BFD26AD0FE}"/>
    <cellStyle name="40% - Énfasis4 2 2 3 2 5" xfId="28683" xr:uid="{B2EBBFEA-7098-46CA-94E6-39F1C3BE0B31}"/>
    <cellStyle name="40% - Énfasis4 2 2 3 2 6" xfId="34167" xr:uid="{454594CC-5E7E-479E-AC98-44A696C6E87C}"/>
    <cellStyle name="40% - Énfasis4 2 2 3 3" xfId="7579" xr:uid="{1C3F8A67-8B88-4A1F-8011-44BC1ECDEBEF}"/>
    <cellStyle name="40% - Énfasis4 2 2 3 3 2" xfId="20463" xr:uid="{5A861998-79E4-4BAB-A764-0DCF40189DBA}"/>
    <cellStyle name="40% - Énfasis4 2 2 3 3 2 2" xfId="26019" xr:uid="{707E4861-3D85-4EFA-8C1E-4CB75ADB1BD8}"/>
    <cellStyle name="40% - Énfasis4 2 2 3 3 2 3" xfId="31513" xr:uid="{13881231-D7A6-4F84-9D88-AD383284480E}"/>
    <cellStyle name="40% - Énfasis4 2 2 3 3 2 4" xfId="36997" xr:uid="{BBCED995-786C-448E-B986-D518A87840D1}"/>
    <cellStyle name="40% - Énfasis4 2 2 3 3 3" xfId="23290" xr:uid="{E801198F-B36D-402A-B535-D026CC2D1FD7}"/>
    <cellStyle name="40% - Énfasis4 2 2 3 3 4" xfId="28784" xr:uid="{A77B3E17-438F-47C1-9ACF-1528AF5B2A40}"/>
    <cellStyle name="40% - Énfasis4 2 2 3 3 5" xfId="34268" xr:uid="{A4103E18-5572-40BF-8E2C-04FA0A8F8DA1}"/>
    <cellStyle name="40% - Énfasis4 2 2 3 4" xfId="20257" xr:uid="{DC4A1847-D38E-4C77-A90D-C98A20B2A069}"/>
    <cellStyle name="40% - Énfasis4 2 2 3 4 2" xfId="25817" xr:uid="{39B79FCC-0177-4C5C-827A-B7D45B2BE376}"/>
    <cellStyle name="40% - Énfasis4 2 2 3 4 3" xfId="31311" xr:uid="{D3C2EB47-2C3A-40A0-9B46-F8FE0597BDB7}"/>
    <cellStyle name="40% - Énfasis4 2 2 3 4 4" xfId="36795" xr:uid="{30B7CB5B-6A8D-4D1B-B181-6432511ACA50}"/>
    <cellStyle name="40% - Énfasis4 2 2 3 5" xfId="23034" xr:uid="{A74CEDFE-7B1D-409C-BAC5-B086B3C99E5E}"/>
    <cellStyle name="40% - Énfasis4 2 2 3 6" xfId="23086" xr:uid="{35CDFF3F-55E0-4C86-BBEE-822AB2A1F630}"/>
    <cellStyle name="40% - Énfasis4 2 2 3 7" xfId="28580" xr:uid="{140FA1E4-216F-44BB-BCB2-DECE4EBD38FC}"/>
    <cellStyle name="40% - Énfasis4 2 2 3 8" xfId="34064" xr:uid="{0BD5AD5B-8596-431C-80BD-97CBE870649E}"/>
    <cellStyle name="40% - Énfasis4 2 3" xfId="1245" xr:uid="{81E8F88B-FBC0-43FC-8DD7-D0F328C81B9D}"/>
    <cellStyle name="40% - Énfasis4 2 3 2" xfId="1246" xr:uid="{A5C4EABD-A35F-45E2-8D21-5C71EB05040F}"/>
    <cellStyle name="40% - Énfasis4 2 3 2 2" xfId="7478" xr:uid="{DC1B02EF-12CF-4FE9-B4B0-0E8D13D145B8}"/>
    <cellStyle name="40% - Énfasis4 2 3 2 2 2" xfId="12764" xr:uid="{3C575A6B-0613-4BF3-A76F-91FF59FDA223}"/>
    <cellStyle name="40% - Énfasis4 2 3 2 2 2 2" xfId="21781" xr:uid="{FF496C17-F47D-47A0-BC0E-8B4D6A8CE396}"/>
    <cellStyle name="40% - Énfasis4 2 3 2 2 2 2 2" xfId="27337" xr:uid="{CC515664-99DD-4EEB-975F-D7A81E74C1BB}"/>
    <cellStyle name="40% - Énfasis4 2 3 2 2 2 2 3" xfId="32831" xr:uid="{B4A2674F-34F7-44F3-9CE3-4BF0A06F0867}"/>
    <cellStyle name="40% - Énfasis4 2 3 2 2 2 2 4" xfId="38315" xr:uid="{06568B01-2AA4-47C2-AF55-B84D31D1CAAA}"/>
    <cellStyle name="40% - Énfasis4 2 3 2 2 2 3" xfId="24608" xr:uid="{91231640-20BA-403E-A611-5F173FFD80C1}"/>
    <cellStyle name="40% - Énfasis4 2 3 2 2 2 4" xfId="30102" xr:uid="{BDBA1F94-9787-4B36-A5DB-FA6AFC56F58C}"/>
    <cellStyle name="40% - Énfasis4 2 3 2 2 2 5" xfId="35586" xr:uid="{487E9C45-9FCD-46C8-85B6-E08F2F5BEB1A}"/>
    <cellStyle name="40% - Énfasis4 2 3 2 2 3" xfId="20365" xr:uid="{466321D6-9E81-4EF7-97A2-12EE9768D8AF}"/>
    <cellStyle name="40% - Énfasis4 2 3 2 2 3 2" xfId="25921" xr:uid="{EFB85983-F5B5-480C-9BA0-D9AD765673C3}"/>
    <cellStyle name="40% - Énfasis4 2 3 2 2 3 3" xfId="31415" xr:uid="{3505FFF7-4E6F-412B-B77D-6766B0DF70AD}"/>
    <cellStyle name="40% - Énfasis4 2 3 2 2 3 4" xfId="36899" xr:uid="{47B7C658-19AC-4E8E-ACA0-CEDBFE1711B4}"/>
    <cellStyle name="40% - Énfasis4 2 3 2 2 4" xfId="23192" xr:uid="{AE9A9677-3831-490A-A89B-DFF2BF4C1106}"/>
    <cellStyle name="40% - Énfasis4 2 3 2 2 5" xfId="28684" xr:uid="{8EAD3766-94C5-4808-A6DD-7A604412399A}"/>
    <cellStyle name="40% - Énfasis4 2 3 2 2 6" xfId="34168" xr:uid="{37F4D30B-C555-4A18-B57E-69E21D304C7D}"/>
    <cellStyle name="40% - Énfasis4 2 3 2 3" xfId="7584" xr:uid="{06AA5E3E-2788-4D2A-906B-A5D9982DFC1B}"/>
    <cellStyle name="40% - Énfasis4 2 3 2 3 2" xfId="20468" xr:uid="{10CA658D-32AA-4965-A037-1B4D56788B3D}"/>
    <cellStyle name="40% - Énfasis4 2 3 2 3 2 2" xfId="26024" xr:uid="{A46C0C90-E054-4027-8482-6BE25DE18839}"/>
    <cellStyle name="40% - Énfasis4 2 3 2 3 2 3" xfId="31518" xr:uid="{F4F0C147-1C3E-4A1D-8651-38D46A5D763A}"/>
    <cellStyle name="40% - Énfasis4 2 3 2 3 2 4" xfId="37002" xr:uid="{1835C310-3C84-4A7F-B449-5EFD8F63B6C0}"/>
    <cellStyle name="40% - Énfasis4 2 3 2 3 3" xfId="23295" xr:uid="{7B6D7B0C-B2C0-4C8B-BF54-3EC5D9020DB4}"/>
    <cellStyle name="40% - Énfasis4 2 3 2 3 4" xfId="28789" xr:uid="{48A40AE5-98B5-48CD-9762-6012F7D5D554}"/>
    <cellStyle name="40% - Énfasis4 2 3 2 3 5" xfId="34273" xr:uid="{59E636C8-1772-432E-875A-DB36F12E4B67}"/>
    <cellStyle name="40% - Énfasis4 2 3 2 4" xfId="20258" xr:uid="{937B8F7C-F7DD-49D4-ABAD-3D45AA3DA791}"/>
    <cellStyle name="40% - Énfasis4 2 3 2 4 2" xfId="25818" xr:uid="{E4C9347C-F485-4798-84E8-3584524CA092}"/>
    <cellStyle name="40% - Énfasis4 2 3 2 4 3" xfId="31312" xr:uid="{05A78771-9C4D-4565-9CB7-4CFF73B60725}"/>
    <cellStyle name="40% - Énfasis4 2 3 2 4 4" xfId="36796" xr:uid="{F7F7F379-BC5C-4835-86A9-9F8366CE7BAA}"/>
    <cellStyle name="40% - Énfasis4 2 3 2 5" xfId="23035" xr:uid="{24163454-30F9-444C-9A85-E7E761295332}"/>
    <cellStyle name="40% - Énfasis4 2 3 2 6" xfId="23087" xr:uid="{853C2663-8356-40BE-8522-6EAE44E14072}"/>
    <cellStyle name="40% - Énfasis4 2 3 2 7" xfId="28581" xr:uid="{BC1F4FA1-4D56-4A95-B9A6-E1417B8471DD}"/>
    <cellStyle name="40% - Énfasis4 2 3 2 8" xfId="34065" xr:uid="{BD6E2B64-B7EF-4109-8B77-9A6A9D220E60}"/>
    <cellStyle name="40% - Énfasis4 2 3 3" xfId="12763" xr:uid="{72EE1F63-7D0D-48BC-92F7-27D69B8DC058}"/>
    <cellStyle name="40% - Énfasis4 2 4" xfId="1247" xr:uid="{AFDCF3D5-920D-4A46-B782-0505E3D778E9}"/>
    <cellStyle name="40% - Énfasis4 2 4 2" xfId="7479" xr:uid="{050D932F-186C-49EC-9F04-4AA4DF255F54}"/>
    <cellStyle name="40% - Énfasis4 2 4 2 2" xfId="12765" xr:uid="{2F398607-B2A9-4C9F-9CE0-42704CA0D34F}"/>
    <cellStyle name="40% - Énfasis4 2 4 2 2 2" xfId="21782" xr:uid="{52224E95-59D1-4453-A3C7-08FCF292FCEE}"/>
    <cellStyle name="40% - Énfasis4 2 4 2 2 2 2" xfId="27338" xr:uid="{AA997F73-B283-413A-8BAE-BCAB68F6BB7E}"/>
    <cellStyle name="40% - Énfasis4 2 4 2 2 2 3" xfId="32832" xr:uid="{16CC022A-CBA3-4F47-8A80-EC5AFCA47FC1}"/>
    <cellStyle name="40% - Énfasis4 2 4 2 2 2 4" xfId="38316" xr:uid="{C8360F9F-73B7-46CA-947E-2FD6AFE4CBE2}"/>
    <cellStyle name="40% - Énfasis4 2 4 2 2 3" xfId="24609" xr:uid="{6568F8E3-753E-49EF-A035-59E5AE980A67}"/>
    <cellStyle name="40% - Énfasis4 2 4 2 2 4" xfId="30103" xr:uid="{B24F02B2-CE5F-4B76-AF58-888D107934F5}"/>
    <cellStyle name="40% - Énfasis4 2 4 2 2 5" xfId="35587" xr:uid="{8B21F6FD-3F8D-444C-A194-96AD059C9006}"/>
    <cellStyle name="40% - Énfasis4 2 4 2 3" xfId="20366" xr:uid="{0243220D-7C53-44B5-9951-F42465AD3AA7}"/>
    <cellStyle name="40% - Énfasis4 2 4 2 3 2" xfId="25922" xr:uid="{0D90A984-FE30-4E3C-A7FE-91C027059443}"/>
    <cellStyle name="40% - Énfasis4 2 4 2 3 3" xfId="31416" xr:uid="{9B59CF18-F9BB-41B4-8BC0-081E72C4F1AA}"/>
    <cellStyle name="40% - Énfasis4 2 4 2 3 4" xfId="36900" xr:uid="{612279DB-EFF2-48D7-868A-11BA650F6F50}"/>
    <cellStyle name="40% - Énfasis4 2 4 2 4" xfId="23193" xr:uid="{D6539B71-FA30-416A-8E37-750DA0EFE120}"/>
    <cellStyle name="40% - Énfasis4 2 4 2 5" xfId="28685" xr:uid="{472C4DD0-997B-4DD4-B2CA-27811300BAE0}"/>
    <cellStyle name="40% - Énfasis4 2 4 2 6" xfId="34169" xr:uid="{03B782D8-1F45-4B46-B492-E250D738BB3F}"/>
    <cellStyle name="40% - Énfasis4 2 4 3" xfId="7585" xr:uid="{F23FE7D7-6A94-4352-A471-53D11E23F95F}"/>
    <cellStyle name="40% - Énfasis4 2 4 3 2" xfId="20469" xr:uid="{F4A7FBB2-2515-405B-8DD0-83EEC1154A75}"/>
    <cellStyle name="40% - Énfasis4 2 4 3 2 2" xfId="26025" xr:uid="{5237FC8A-FB3F-49E5-8832-91004AB98C7A}"/>
    <cellStyle name="40% - Énfasis4 2 4 3 2 3" xfId="31519" xr:uid="{4C00A648-0E4E-4455-95BD-370B0DB24044}"/>
    <cellStyle name="40% - Énfasis4 2 4 3 2 4" xfId="37003" xr:uid="{69626B73-8BD4-4904-850C-2B124030CAFA}"/>
    <cellStyle name="40% - Énfasis4 2 4 3 3" xfId="23296" xr:uid="{750B240A-9D26-4EDA-BC2A-9DF87D0F06B8}"/>
    <cellStyle name="40% - Énfasis4 2 4 3 4" xfId="28790" xr:uid="{E07F67A2-14A7-4049-952B-1A75CACF0A1E}"/>
    <cellStyle name="40% - Énfasis4 2 4 3 5" xfId="34274" xr:uid="{9BD924D0-A826-4A6B-B846-DA55C72AD7B4}"/>
    <cellStyle name="40% - Énfasis4 2 4 4" xfId="20259" xr:uid="{DE03BB3E-A3DD-48E0-B5D5-8629E26E157E}"/>
    <cellStyle name="40% - Énfasis4 2 4 4 2" xfId="25819" xr:uid="{CF297174-C854-4399-9C02-993047AFAC76}"/>
    <cellStyle name="40% - Énfasis4 2 4 4 3" xfId="31313" xr:uid="{A3674358-C13C-4E54-8E2F-7E9EDDA1EBFC}"/>
    <cellStyle name="40% - Énfasis4 2 4 4 4" xfId="36797" xr:uid="{FE6C4E3D-9051-45CE-8983-0DF38DFC988A}"/>
    <cellStyle name="40% - Énfasis4 2 4 5" xfId="23036" xr:uid="{B884F3C7-FF0B-4759-A60F-078D72267709}"/>
    <cellStyle name="40% - Énfasis4 2 4 6" xfId="23088" xr:uid="{BCFFD839-5304-4689-912F-36C640FBAFBD}"/>
    <cellStyle name="40% - Énfasis4 2 4 7" xfId="28582" xr:uid="{4F30CE46-29D3-45D8-AE0A-EE1FCE5493AE}"/>
    <cellStyle name="40% - Énfasis4 2 4 8" xfId="34066" xr:uid="{3CF71DDB-D638-4196-8BCF-806038391276}"/>
    <cellStyle name="40% - Énfasis4 2 5" xfId="1248" xr:uid="{55DB7FAD-4A73-4461-870B-6E63C18E2A1F}"/>
    <cellStyle name="40% - Énfasis4 2 6" xfId="12761" xr:uid="{062216F3-3F80-4B39-9B19-79862DD92251}"/>
    <cellStyle name="40% - Énfasis4 2 7" xfId="15610" xr:uid="{7DD43909-3303-4D19-889E-B74C071E7175}"/>
    <cellStyle name="40% - Énfasis4 2 8" xfId="1240" xr:uid="{87D85163-B9AF-4E6F-9074-EFA5D39CECC1}"/>
    <cellStyle name="40% - Énfasis4 3" xfId="729" xr:uid="{0485D265-D49F-4C9D-AE98-1C6CCE473277}"/>
    <cellStyle name="40% - Énfasis4 3 2" xfId="1250" xr:uid="{CBB817D4-9B89-47DD-BC64-B477C899AC49}"/>
    <cellStyle name="40% - Énfasis4 3 3" xfId="1249" xr:uid="{F93EBF3F-2DF5-4C6D-986C-A370643C2D92}"/>
    <cellStyle name="40% - Énfasis4 4" xfId="730" xr:uid="{65575E6C-7C26-4DB5-8ADE-628005D73341}"/>
    <cellStyle name="40% - Énfasis4 4 2" xfId="7480" xr:uid="{748C4CD4-C316-4B87-B03F-D6E85C2F8695}"/>
    <cellStyle name="40% - Énfasis4 4 2 2" xfId="12766" xr:uid="{1C49FFCF-BBB3-4C3F-8308-D07ED8EC1021}"/>
    <cellStyle name="40% - Énfasis4 4 2 2 2" xfId="21783" xr:uid="{392E0B92-FDA0-495D-AC54-9A6A02E213B0}"/>
    <cellStyle name="40% - Énfasis4 4 2 2 2 2" xfId="27339" xr:uid="{A14EB8C5-63BD-4A9C-845E-B60502A953DF}"/>
    <cellStyle name="40% - Énfasis4 4 2 2 2 3" xfId="32833" xr:uid="{392C0A8A-A2AD-4B06-997D-83B22A4399D2}"/>
    <cellStyle name="40% - Énfasis4 4 2 2 2 4" xfId="38317" xr:uid="{0BCB20E3-34AE-4646-A8B2-9364CC0F9AF6}"/>
    <cellStyle name="40% - Énfasis4 4 2 2 3" xfId="24610" xr:uid="{9F100889-FA66-418D-8CEF-0789B764AD97}"/>
    <cellStyle name="40% - Énfasis4 4 2 2 4" xfId="30104" xr:uid="{ED1ED455-85A0-479A-8272-91F326A78421}"/>
    <cellStyle name="40% - Énfasis4 4 2 2 5" xfId="35588" xr:uid="{5CC37C60-4954-463E-A1EB-DF05B62206DC}"/>
    <cellStyle name="40% - Énfasis4 4 2 3" xfId="20367" xr:uid="{3BFB0C68-D232-43C0-866D-010B9FE65D58}"/>
    <cellStyle name="40% - Énfasis4 4 2 3 2" xfId="25923" xr:uid="{0481EF22-4EB9-448F-B9F3-BAFD10A15278}"/>
    <cellStyle name="40% - Énfasis4 4 2 3 3" xfId="31417" xr:uid="{FBBF6E55-4ADE-4D7A-A3B9-1C018979D9E2}"/>
    <cellStyle name="40% - Énfasis4 4 2 3 4" xfId="36901" xr:uid="{C64EF3EB-FB9A-4D3C-9584-6E3BAE926C6F}"/>
    <cellStyle name="40% - Énfasis4 4 2 4" xfId="23194" xr:uid="{841B0BF0-F104-449B-B544-B14C04A222A0}"/>
    <cellStyle name="40% - Énfasis4 4 2 5" xfId="28686" xr:uid="{7B4D704F-F765-4542-8EDC-C30BE3B8AD0E}"/>
    <cellStyle name="40% - Énfasis4 4 2 6" xfId="34170" xr:uid="{FBFDDB72-67C9-46CA-A09B-6BB1B6374412}"/>
    <cellStyle name="40% - Énfasis4 4 3" xfId="7586" xr:uid="{4187977E-019A-49A3-B50C-741B5196DFFF}"/>
    <cellStyle name="40% - Énfasis4 4 3 2" xfId="20470" xr:uid="{F2CC6107-E7DA-4F7F-BF71-3F0B31091680}"/>
    <cellStyle name="40% - Énfasis4 4 3 2 2" xfId="26026" xr:uid="{A7391A92-A977-4108-8541-AD8799786196}"/>
    <cellStyle name="40% - Énfasis4 4 3 2 3" xfId="31520" xr:uid="{11E85885-8DEE-4C3C-A928-EC1B8E6CAE07}"/>
    <cellStyle name="40% - Énfasis4 4 3 2 4" xfId="37004" xr:uid="{EB3B9749-E89F-4445-9BF2-A6FB840C7B58}"/>
    <cellStyle name="40% - Énfasis4 4 3 3" xfId="23297" xr:uid="{7DFC6262-B943-4680-8101-A8EA8A7DC535}"/>
    <cellStyle name="40% - Énfasis4 4 3 4" xfId="28791" xr:uid="{C560E48D-7413-43D1-A44F-39994729723F}"/>
    <cellStyle name="40% - Énfasis4 4 3 5" xfId="34275" xr:uid="{3074A4BA-3791-49A5-8CB5-EDE276728198}"/>
    <cellStyle name="40% - Énfasis4 4 4" xfId="20260" xr:uid="{B65D73A9-AAB5-4C03-B5ED-CED3D6ACD435}"/>
    <cellStyle name="40% - Énfasis4 4 4 2" xfId="25820" xr:uid="{25125A3D-68E3-49D8-A92D-2D81F172AD97}"/>
    <cellStyle name="40% - Énfasis4 4 4 3" xfId="31314" xr:uid="{EA741763-C939-4E36-8D80-802EE915B328}"/>
    <cellStyle name="40% - Énfasis4 4 4 4" xfId="36798" xr:uid="{137CF124-66D9-4CDD-8BCD-66D6AA20297E}"/>
    <cellStyle name="40% - Énfasis4 4 5" xfId="23037" xr:uid="{70F48D1B-524B-41B6-83E4-2D8071730333}"/>
    <cellStyle name="40% - Énfasis4 4 6" xfId="23089" xr:uid="{51C5FA4A-FA2A-4187-84A6-303299D26AE3}"/>
    <cellStyle name="40% - Énfasis4 4 7" xfId="28583" xr:uid="{41D98A5A-1B73-4DF9-983E-00162DAA2AB7}"/>
    <cellStyle name="40% - Énfasis4 4 8" xfId="34067" xr:uid="{2BA3B05B-389E-42C4-9755-DA74AD9C4335}"/>
    <cellStyle name="40% - Énfasis4 4 9" xfId="1251" xr:uid="{B7F12A7A-1D97-47B6-84DF-DC76F52B801C}"/>
    <cellStyle name="40% - Énfasis4 5" xfId="731" xr:uid="{7DE26A95-C9FA-4BD7-A9E2-9B535087326E}"/>
    <cellStyle name="40% - Énfasis4 6" xfId="732" xr:uid="{BE56A0C1-FE54-4EB1-B240-3F231400E20A}"/>
    <cellStyle name="40% - Énfasis4 7" xfId="733" xr:uid="{6079CEF3-852A-4613-85FB-A21051E5293F}"/>
    <cellStyle name="40% - Énfasis5 2" xfId="734" xr:uid="{E407B391-9BC2-4C23-85AF-E58F788A6DE8}"/>
    <cellStyle name="40% - Énfasis5 2 2" xfId="1253" xr:uid="{AC6A545D-6AA5-4765-B10C-8A197148A337}"/>
    <cellStyle name="40% - Énfasis5 2 2 2" xfId="1254" xr:uid="{4CF2C300-EAA9-4F0C-A14B-87A0E7628390}"/>
    <cellStyle name="40% - Énfasis5 2 2 2 2" xfId="1255" xr:uid="{178E636F-39B9-4537-B21B-CF41DDC7DA67}"/>
    <cellStyle name="40% - Énfasis5 2 2 3" xfId="1256" xr:uid="{A9F8F4D4-8219-45D9-A235-8DF98636CC67}"/>
    <cellStyle name="40% - Énfasis5 2 2 3 2" xfId="7481" xr:uid="{E243269D-1AC4-40BD-9FF7-E54CC36433DD}"/>
    <cellStyle name="40% - Énfasis5 2 2 3 2 2" xfId="12768" xr:uid="{C92C550E-13ED-4535-B93D-7E30DFCFBC6F}"/>
    <cellStyle name="40% - Énfasis5 2 2 3 2 2 2" xfId="21784" xr:uid="{784C960F-189B-4425-BDEF-CE582920C264}"/>
    <cellStyle name="40% - Énfasis5 2 2 3 2 2 2 2" xfId="27340" xr:uid="{7EA31E8D-B699-4F9A-9F87-28BF8018E4F6}"/>
    <cellStyle name="40% - Énfasis5 2 2 3 2 2 2 3" xfId="32834" xr:uid="{96BDC227-3EBF-413E-94E7-436758BE271A}"/>
    <cellStyle name="40% - Énfasis5 2 2 3 2 2 2 4" xfId="38318" xr:uid="{8281E325-A29C-4B62-9D2E-DDB9E5F43EFF}"/>
    <cellStyle name="40% - Énfasis5 2 2 3 2 2 3" xfId="24611" xr:uid="{6162F2EC-212B-423A-8973-DD531854D100}"/>
    <cellStyle name="40% - Énfasis5 2 2 3 2 2 4" xfId="30105" xr:uid="{F2AB111F-94A2-4ACE-A5B6-9A04AACB963E}"/>
    <cellStyle name="40% - Énfasis5 2 2 3 2 2 5" xfId="35589" xr:uid="{5BB071A6-E3EE-495D-93AE-7F31AFE10D14}"/>
    <cellStyle name="40% - Énfasis5 2 2 3 2 3" xfId="20368" xr:uid="{A166357B-5CB4-48F9-9C00-50FFD0846EAB}"/>
    <cellStyle name="40% - Énfasis5 2 2 3 2 3 2" xfId="25924" xr:uid="{36204FB7-F072-49C8-8258-4711218A2815}"/>
    <cellStyle name="40% - Énfasis5 2 2 3 2 3 3" xfId="31418" xr:uid="{97BB9EB1-2EDF-4DFB-B29B-8C0591FA7804}"/>
    <cellStyle name="40% - Énfasis5 2 2 3 2 3 4" xfId="36902" xr:uid="{943B9239-6D62-441F-80CD-03C661E484BF}"/>
    <cellStyle name="40% - Énfasis5 2 2 3 2 4" xfId="23195" xr:uid="{9B3341BF-BC58-4F03-8360-49D14500643A}"/>
    <cellStyle name="40% - Énfasis5 2 2 3 2 5" xfId="28687" xr:uid="{758CA17D-7170-4835-84A5-D562B21C5CBA}"/>
    <cellStyle name="40% - Énfasis5 2 2 3 2 6" xfId="34171" xr:uid="{9A8574B5-857E-4E8B-A194-8C1CE1FEA0D1}"/>
    <cellStyle name="40% - Énfasis5 2 2 3 3" xfId="7587" xr:uid="{00A09561-4724-4EBA-BFF9-27F81EF6D121}"/>
    <cellStyle name="40% - Énfasis5 2 2 3 3 2" xfId="20471" xr:uid="{93790113-1399-4A42-8B42-E73E508FB976}"/>
    <cellStyle name="40% - Énfasis5 2 2 3 3 2 2" xfId="26027" xr:uid="{C11CF74A-1F1B-426A-9903-6ED00CE0F4BD}"/>
    <cellStyle name="40% - Énfasis5 2 2 3 3 2 3" xfId="31521" xr:uid="{A487D77C-73E4-4D53-986E-AE8E2C240083}"/>
    <cellStyle name="40% - Énfasis5 2 2 3 3 2 4" xfId="37005" xr:uid="{5E3AA724-F4BE-41CD-818D-82954B975A4C}"/>
    <cellStyle name="40% - Énfasis5 2 2 3 3 3" xfId="23298" xr:uid="{ABADC270-5FCC-452A-9540-634AA9801B30}"/>
    <cellStyle name="40% - Énfasis5 2 2 3 3 4" xfId="28792" xr:uid="{32D92801-E237-4200-ADCC-133E6005B98F}"/>
    <cellStyle name="40% - Énfasis5 2 2 3 3 5" xfId="34276" xr:uid="{3A465D07-F313-4A89-A005-DB21B692C5EA}"/>
    <cellStyle name="40% - Énfasis5 2 2 3 4" xfId="20261" xr:uid="{04D300F0-22F2-4AFA-B29C-4CE111AB91F1}"/>
    <cellStyle name="40% - Énfasis5 2 2 3 4 2" xfId="25821" xr:uid="{4B9A86CD-3A56-4063-B5D0-B29987CB6A3F}"/>
    <cellStyle name="40% - Énfasis5 2 2 3 4 3" xfId="31315" xr:uid="{825AF031-4FA3-49BD-82E4-7D39D035AC51}"/>
    <cellStyle name="40% - Énfasis5 2 2 3 4 4" xfId="36799" xr:uid="{AA22F182-2070-4864-B52E-21377CB1304B}"/>
    <cellStyle name="40% - Énfasis5 2 2 3 5" xfId="23038" xr:uid="{D1C3A3F5-5AD3-4FF1-B1B8-8A9356BD6D8B}"/>
    <cellStyle name="40% - Énfasis5 2 2 3 6" xfId="23090" xr:uid="{30B7D415-79EA-4261-8AF3-A387923A23C9}"/>
    <cellStyle name="40% - Énfasis5 2 2 3 7" xfId="28584" xr:uid="{4FCAE4A7-14DC-4C3F-B68A-AA418FD17894}"/>
    <cellStyle name="40% - Énfasis5 2 2 3 8" xfId="34068" xr:uid="{309447FA-701C-4126-B466-2B89C49B6338}"/>
    <cellStyle name="40% - Énfasis5 2 3" xfId="1257" xr:uid="{6B8B2FEF-D37F-4A1F-9B86-6507022222EC}"/>
    <cellStyle name="40% - Énfasis5 2 3 2" xfId="1258" xr:uid="{30A93BA4-9D4D-43F0-ADE3-13E6F6E67FA5}"/>
    <cellStyle name="40% - Énfasis5 2 3 2 2" xfId="7482" xr:uid="{9B06C32A-03B4-4757-9405-6B42D4488A0E}"/>
    <cellStyle name="40% - Énfasis5 2 3 2 2 2" xfId="12770" xr:uid="{4ABEE017-3016-4E12-97A5-B5605ABFCA2F}"/>
    <cellStyle name="40% - Énfasis5 2 3 2 2 2 2" xfId="21785" xr:uid="{6745FF3C-B1AC-4545-BE7B-8FC792266A18}"/>
    <cellStyle name="40% - Énfasis5 2 3 2 2 2 2 2" xfId="27341" xr:uid="{86D9B105-9F79-46B3-8135-D4FFA350FD5B}"/>
    <cellStyle name="40% - Énfasis5 2 3 2 2 2 2 3" xfId="32835" xr:uid="{EF3E3D72-9F83-41F6-9C39-5226567BABC7}"/>
    <cellStyle name="40% - Énfasis5 2 3 2 2 2 2 4" xfId="38319" xr:uid="{7B3431B9-83D5-4320-80F4-3608A64C2F88}"/>
    <cellStyle name="40% - Énfasis5 2 3 2 2 2 3" xfId="24612" xr:uid="{858BCF5A-4DBC-4953-897D-BBAEA87CF2D8}"/>
    <cellStyle name="40% - Énfasis5 2 3 2 2 2 4" xfId="30106" xr:uid="{7FAC14E7-FAB4-41EC-A27A-B406AB5C39BD}"/>
    <cellStyle name="40% - Énfasis5 2 3 2 2 2 5" xfId="35590" xr:uid="{3362F8E8-AB0A-41F9-B9A6-F2BA9B6086C2}"/>
    <cellStyle name="40% - Énfasis5 2 3 2 2 3" xfId="20369" xr:uid="{04449CC7-8A5D-4F8F-8681-A11BE9EB8D66}"/>
    <cellStyle name="40% - Énfasis5 2 3 2 2 3 2" xfId="25925" xr:uid="{5EC05CCE-9A59-42F2-8D7B-A53EABA41FDE}"/>
    <cellStyle name="40% - Énfasis5 2 3 2 2 3 3" xfId="31419" xr:uid="{35C139DA-1A87-4054-9552-706B05C4381F}"/>
    <cellStyle name="40% - Énfasis5 2 3 2 2 3 4" xfId="36903" xr:uid="{567CDED2-77FE-4267-BA2D-C3AC2027A8FF}"/>
    <cellStyle name="40% - Énfasis5 2 3 2 2 4" xfId="23196" xr:uid="{2F9CE530-AE14-4E50-A851-6DA0C81BC511}"/>
    <cellStyle name="40% - Énfasis5 2 3 2 2 5" xfId="28688" xr:uid="{8AC23F12-1604-45E1-AEBC-F25A84E49B4A}"/>
    <cellStyle name="40% - Énfasis5 2 3 2 2 6" xfId="34172" xr:uid="{872294D0-E1D1-41C6-9E0C-7662B3B9D64C}"/>
    <cellStyle name="40% - Énfasis5 2 3 2 3" xfId="7588" xr:uid="{1CC82B80-BD20-487B-B781-439AE034615A}"/>
    <cellStyle name="40% - Énfasis5 2 3 2 3 2" xfId="20472" xr:uid="{6D1F53C3-8BDB-4F45-B3E1-D83BF96FF0A3}"/>
    <cellStyle name="40% - Énfasis5 2 3 2 3 2 2" xfId="26028" xr:uid="{FB8DDAAA-FD71-47AD-9A03-C4D7ABC601CC}"/>
    <cellStyle name="40% - Énfasis5 2 3 2 3 2 3" xfId="31522" xr:uid="{708A9858-1DE1-45FD-92F5-DD3B60182345}"/>
    <cellStyle name="40% - Énfasis5 2 3 2 3 2 4" xfId="37006" xr:uid="{32AD6BFA-C730-4A79-84D3-333D99A20702}"/>
    <cellStyle name="40% - Énfasis5 2 3 2 3 3" xfId="23299" xr:uid="{C32F9855-9802-4B9D-882D-120E9C3A2524}"/>
    <cellStyle name="40% - Énfasis5 2 3 2 3 4" xfId="28793" xr:uid="{EBB2069F-A5B4-48A1-9FB7-1C67E88A2510}"/>
    <cellStyle name="40% - Énfasis5 2 3 2 3 5" xfId="34277" xr:uid="{C912E436-1A57-4E9B-818C-17023681B744}"/>
    <cellStyle name="40% - Énfasis5 2 3 2 4" xfId="20262" xr:uid="{4CC4ED3D-8DD9-4522-89C0-46606AEF9B51}"/>
    <cellStyle name="40% - Énfasis5 2 3 2 4 2" xfId="25822" xr:uid="{EE5D4427-C2A7-46FF-8A1E-24371C858742}"/>
    <cellStyle name="40% - Énfasis5 2 3 2 4 3" xfId="31316" xr:uid="{2B591DC1-AC8B-4F11-9800-EC216B255726}"/>
    <cellStyle name="40% - Énfasis5 2 3 2 4 4" xfId="36800" xr:uid="{7CEE46ED-3770-45AF-9A82-6001C6B64364}"/>
    <cellStyle name="40% - Énfasis5 2 3 2 5" xfId="23039" xr:uid="{678C4FF9-C19D-4C78-AB17-39945A37A5D3}"/>
    <cellStyle name="40% - Énfasis5 2 3 2 6" xfId="23091" xr:uid="{63B9EF3C-B83E-453C-9289-5E3D7AD613FF}"/>
    <cellStyle name="40% - Énfasis5 2 3 2 7" xfId="28585" xr:uid="{29CD9149-2190-4406-8031-5118AABF29BC}"/>
    <cellStyle name="40% - Énfasis5 2 3 2 8" xfId="34069" xr:uid="{244CCD26-C9AA-45ED-A259-E8D950B249CB}"/>
    <cellStyle name="40% - Énfasis5 2 3 3" xfId="12769" xr:uid="{3422C860-DE62-4C58-958D-1396B395CF24}"/>
    <cellStyle name="40% - Énfasis5 2 4" xfId="1259" xr:uid="{A873CF88-892E-4F6C-95C1-124803BF91DC}"/>
    <cellStyle name="40% - Énfasis5 2 4 2" xfId="7483" xr:uid="{19B0A954-EBEC-4A54-AF29-74AAF3E61927}"/>
    <cellStyle name="40% - Énfasis5 2 4 2 2" xfId="12771" xr:uid="{2ED1CCBB-670D-4E2E-B643-2B212F6A19BF}"/>
    <cellStyle name="40% - Énfasis5 2 4 2 2 2" xfId="21786" xr:uid="{D5D1E065-2900-4DE7-B951-9BB44E705CE7}"/>
    <cellStyle name="40% - Énfasis5 2 4 2 2 2 2" xfId="27342" xr:uid="{E84B8B50-9CBD-4113-9D74-28DB29FA8F43}"/>
    <cellStyle name="40% - Énfasis5 2 4 2 2 2 3" xfId="32836" xr:uid="{7172233F-9CC5-4080-8A99-D45C5942D009}"/>
    <cellStyle name="40% - Énfasis5 2 4 2 2 2 4" xfId="38320" xr:uid="{8969C2DB-0683-4E37-B51F-6DC0156B9BDF}"/>
    <cellStyle name="40% - Énfasis5 2 4 2 2 3" xfId="24613" xr:uid="{A054FF2B-472E-4305-8882-5D47F782B494}"/>
    <cellStyle name="40% - Énfasis5 2 4 2 2 4" xfId="30107" xr:uid="{52A368C5-3A04-4E88-8394-D3ADC488C7C6}"/>
    <cellStyle name="40% - Énfasis5 2 4 2 2 5" xfId="35591" xr:uid="{2D902F43-4AAF-4668-B058-76F6C3FF8FB0}"/>
    <cellStyle name="40% - Énfasis5 2 4 2 3" xfId="20370" xr:uid="{D94D9E4A-B892-4FFD-9125-938F611CE127}"/>
    <cellStyle name="40% - Énfasis5 2 4 2 3 2" xfId="25926" xr:uid="{36C05B44-B572-48A3-BF0B-29EB45FAEE00}"/>
    <cellStyle name="40% - Énfasis5 2 4 2 3 3" xfId="31420" xr:uid="{B3B28DDD-4195-46CC-9E03-7F739C5A876A}"/>
    <cellStyle name="40% - Énfasis5 2 4 2 3 4" xfId="36904" xr:uid="{42290852-E5C5-41E9-B801-553B4ED03C09}"/>
    <cellStyle name="40% - Énfasis5 2 4 2 4" xfId="23197" xr:uid="{8DAD9CA8-A2CB-4845-A259-AE0A13B1FAE1}"/>
    <cellStyle name="40% - Énfasis5 2 4 2 5" xfId="28689" xr:uid="{FB553EE4-A15F-496B-ACF5-C72348B0BE3E}"/>
    <cellStyle name="40% - Énfasis5 2 4 2 6" xfId="34173" xr:uid="{B06DC4FA-54DF-4434-A0F7-DB14DA6740DF}"/>
    <cellStyle name="40% - Énfasis5 2 4 3" xfId="7589" xr:uid="{DD365E1B-6BD2-462D-82EE-4CBD2054AECF}"/>
    <cellStyle name="40% - Énfasis5 2 4 3 2" xfId="20473" xr:uid="{4E7FCC08-E8B1-42F2-8307-51A531AB3A02}"/>
    <cellStyle name="40% - Énfasis5 2 4 3 2 2" xfId="26029" xr:uid="{7801AC88-937B-4E7D-B48E-ADB9AE434C04}"/>
    <cellStyle name="40% - Énfasis5 2 4 3 2 3" xfId="31523" xr:uid="{E63085F7-47D2-46CD-9AB2-20901EAE80D7}"/>
    <cellStyle name="40% - Énfasis5 2 4 3 2 4" xfId="37007" xr:uid="{3A527678-BCCB-40C9-8637-8F2442C68576}"/>
    <cellStyle name="40% - Énfasis5 2 4 3 3" xfId="23300" xr:uid="{8B13A852-04E7-4FE4-8A1B-58C0AAD47415}"/>
    <cellStyle name="40% - Énfasis5 2 4 3 4" xfId="28794" xr:uid="{0883C332-932B-4A2D-BADC-610584A25E6A}"/>
    <cellStyle name="40% - Énfasis5 2 4 3 5" xfId="34278" xr:uid="{CEA32F29-311F-4EEF-8402-45FE692C6093}"/>
    <cellStyle name="40% - Énfasis5 2 4 4" xfId="20263" xr:uid="{6DB4812B-C1A2-4086-82F0-499D6707F594}"/>
    <cellStyle name="40% - Énfasis5 2 4 4 2" xfId="25823" xr:uid="{D26CD778-D2C3-4246-9DBF-6C922B28CEEA}"/>
    <cellStyle name="40% - Énfasis5 2 4 4 3" xfId="31317" xr:uid="{47FDA779-528F-4CB8-B0DE-14A32261B352}"/>
    <cellStyle name="40% - Énfasis5 2 4 4 4" xfId="36801" xr:uid="{ABA77491-3D35-40CF-BA0B-B22EF9D49C2F}"/>
    <cellStyle name="40% - Énfasis5 2 4 5" xfId="23040" xr:uid="{3CE6033D-C79B-48DA-ABE7-64D4B8A9A7DF}"/>
    <cellStyle name="40% - Énfasis5 2 4 6" xfId="23092" xr:uid="{84375522-D2AD-43DA-8997-7A8AA41BE904}"/>
    <cellStyle name="40% - Énfasis5 2 4 7" xfId="28586" xr:uid="{A1522F67-82CD-4D78-832D-B3FA1C812D79}"/>
    <cellStyle name="40% - Énfasis5 2 4 8" xfId="34070" xr:uid="{C70874B4-44D6-40C3-8173-7A5E6F5E7BBB}"/>
    <cellStyle name="40% - Énfasis5 2 5" xfId="1260" xr:uid="{05DE5128-4E7B-44F3-9304-BAA3CA6EB41D}"/>
    <cellStyle name="40% - Énfasis5 2 6" xfId="12767" xr:uid="{9090B863-ACD2-404B-8CDD-AD3E05DA57D1}"/>
    <cellStyle name="40% - Énfasis5 2 7" xfId="15611" xr:uid="{58231E67-DE5F-4E9B-A76A-634C42BD84C7}"/>
    <cellStyle name="40% - Énfasis5 2 8" xfId="1252" xr:uid="{DBB2CFDA-7F04-4B6A-9911-4D83AAD7AA65}"/>
    <cellStyle name="40% - Énfasis5 3" xfId="735" xr:uid="{921B0BDF-3B43-4FC7-BE00-B4C4A8B80639}"/>
    <cellStyle name="40% - Énfasis5 3 2" xfId="1262" xr:uid="{2CE8EEF1-41B8-409C-8F2B-0FCAB3F29ECA}"/>
    <cellStyle name="40% - Énfasis5 3 3" xfId="1261" xr:uid="{013A035D-7097-402D-8638-F53D66D09191}"/>
    <cellStyle name="40% - Énfasis5 4" xfId="736" xr:uid="{E1E4D02B-F59E-4E9D-BE91-DC6467E187C4}"/>
    <cellStyle name="40% - Énfasis5 4 2" xfId="7484" xr:uid="{65600596-C5A2-4E29-ABF9-B01301C128F1}"/>
    <cellStyle name="40% - Énfasis5 4 2 2" xfId="20185" xr:uid="{C15E85BE-6C2E-44F0-8949-FB771A1661CB}"/>
    <cellStyle name="40% - Énfasis5 4 2 2 2" xfId="22919" xr:uid="{F8290C96-C75C-428A-BC5D-30F026B68CD2}"/>
    <cellStyle name="40% - Énfasis5 4 2 2 2 2" xfId="28475" xr:uid="{4A5D9622-CF17-4D7E-9C49-9154F83D722F}"/>
    <cellStyle name="40% - Énfasis5 4 2 2 2 3" xfId="33969" xr:uid="{1EE6DF76-2B26-4E42-BCF8-C46A21794896}"/>
    <cellStyle name="40% - Énfasis5 4 2 2 2 4" xfId="39453" xr:uid="{5F4A7EA5-F1A4-4D90-8382-08371D4A3DA9}"/>
    <cellStyle name="40% - Énfasis5 4 2 2 3" xfId="25746" xr:uid="{E6C3FF74-FC84-40D3-AAA9-DAD3C1846387}"/>
    <cellStyle name="40% - Énfasis5 4 2 2 4" xfId="31240" xr:uid="{17199048-66B8-4950-962D-BA75E8637DB4}"/>
    <cellStyle name="40% - Énfasis5 4 2 2 5" xfId="36724" xr:uid="{84C752C5-5501-48FE-BD9C-343E5754B4FD}"/>
    <cellStyle name="40% - Énfasis5 4 2 3" xfId="20371" xr:uid="{FC5F4659-5BBF-41E4-969D-CD23A6C8AA5F}"/>
    <cellStyle name="40% - Énfasis5 4 2 3 2" xfId="25927" xr:uid="{8500C5CA-D224-4A4C-8FBE-0A515E3CE451}"/>
    <cellStyle name="40% - Énfasis5 4 2 3 3" xfId="31421" xr:uid="{504E56BB-8211-44FB-A6CA-2F56EB1E790B}"/>
    <cellStyle name="40% - Énfasis5 4 2 3 4" xfId="36905" xr:uid="{F7C48A6B-837A-4753-86AD-4411C3C8EC07}"/>
    <cellStyle name="40% - Énfasis5 4 2 4" xfId="23198" xr:uid="{0327DCAA-1BB3-41F2-AA57-BAE19D32C493}"/>
    <cellStyle name="40% - Énfasis5 4 2 5" xfId="28690" xr:uid="{F4D58FC2-EC58-48F4-95DB-ED104418A1E5}"/>
    <cellStyle name="40% - Énfasis5 4 2 6" xfId="34174" xr:uid="{65FD3E7F-2E10-4BA6-9191-AB6E38F503AF}"/>
    <cellStyle name="40% - Énfasis5 4 3" xfId="7590" xr:uid="{15FC6B34-D413-4A8B-85EA-58B668C819AA}"/>
    <cellStyle name="40% - Énfasis5 4 3 2" xfId="20474" xr:uid="{9854704B-3D7A-45EC-BB9D-65DB7A82A173}"/>
    <cellStyle name="40% - Énfasis5 4 3 2 2" xfId="26030" xr:uid="{3E60C518-72A2-4E97-9B4D-E7A55697D9A8}"/>
    <cellStyle name="40% - Énfasis5 4 3 2 3" xfId="31524" xr:uid="{AA560D5F-E1B9-4067-B163-A2168DED3EB1}"/>
    <cellStyle name="40% - Énfasis5 4 3 2 4" xfId="37008" xr:uid="{0BF63F95-A59C-4E50-9163-CE9605A8A4F4}"/>
    <cellStyle name="40% - Énfasis5 4 3 3" xfId="23301" xr:uid="{78F0D9B3-AE9C-4BFE-8123-75D594D809FF}"/>
    <cellStyle name="40% - Énfasis5 4 3 4" xfId="28795" xr:uid="{E083D763-8DAC-4CF4-A091-AE6364071EB8}"/>
    <cellStyle name="40% - Énfasis5 4 3 5" xfId="34279" xr:uid="{3B912246-1B6F-4AFB-A645-40437E663B59}"/>
    <cellStyle name="40% - Énfasis5 4 4" xfId="20264" xr:uid="{C0F16615-5EB4-48A2-9F75-5D52E2DD43D6}"/>
    <cellStyle name="40% - Énfasis5 4 4 2" xfId="25824" xr:uid="{700F98EF-12B4-447A-BC00-FFAF6311FC5B}"/>
    <cellStyle name="40% - Énfasis5 4 4 3" xfId="31318" xr:uid="{5929AE13-24C4-41F5-95AE-F394E3699876}"/>
    <cellStyle name="40% - Énfasis5 4 4 4" xfId="36802" xr:uid="{15D9205A-B793-49F4-931E-F0E46FEE338D}"/>
    <cellStyle name="40% - Énfasis5 4 5" xfId="23041" xr:uid="{264F91BD-00B1-4BA6-B1B8-45C77B351846}"/>
    <cellStyle name="40% - Énfasis5 4 6" xfId="23093" xr:uid="{5396D387-70AB-4FAA-83CE-AD72FD4AB1F8}"/>
    <cellStyle name="40% - Énfasis5 4 7" xfId="28587" xr:uid="{F5E3CD44-F03B-4E8B-9AAD-FBCE975D868C}"/>
    <cellStyle name="40% - Énfasis5 4 8" xfId="34071" xr:uid="{172D899D-D4CE-4056-B679-6F9050265257}"/>
    <cellStyle name="40% - Énfasis5 4 9" xfId="1263" xr:uid="{1A1550DA-D0E0-427C-9642-53D633DE591A}"/>
    <cellStyle name="40% - Énfasis5 5" xfId="737" xr:uid="{64EF6B4B-D493-4F43-897D-B136CBF3ADF1}"/>
    <cellStyle name="40% - Énfasis5 5 2" xfId="25781" xr:uid="{7EECE372-08AF-4721-8687-1A18F7337D75}"/>
    <cellStyle name="40% - Énfasis5 5 3" xfId="31275" xr:uid="{29EDEFE2-8941-4478-A429-136C487D81ED}"/>
    <cellStyle name="40% - Énfasis5 5 4" xfId="36759" xr:uid="{330F6C16-A2DF-4FD2-815F-B38BF324F158}"/>
    <cellStyle name="40% - Énfasis5 5 5" xfId="20220" xr:uid="{0B1A06F9-8B19-4226-841D-AA6B6D05E628}"/>
    <cellStyle name="40% - Énfasis5 6" xfId="738" xr:uid="{CA8FDB24-1CA6-4C85-A25D-07C9F3B15F33}"/>
    <cellStyle name="40% - Énfasis5 6 2" xfId="23048" xr:uid="{5D0E3E1C-A15E-4E62-A9E3-9AC08B910791}"/>
    <cellStyle name="40% - Énfasis5 7" xfId="739" xr:uid="{C6C29413-A0AA-4122-9F86-43B321C4BB59}"/>
    <cellStyle name="40% - Énfasis5 7 2" xfId="28724" xr:uid="{459A4055-E069-49AE-A98B-C75B4C66BE15}"/>
    <cellStyle name="40% - Énfasis5 8" xfId="34208" xr:uid="{D140F33E-CD1B-430B-A1AF-CE1F86C7D674}"/>
    <cellStyle name="40% - Énfasis6 2" xfId="740" xr:uid="{B422C2BD-5913-4EB1-B031-95E00F7A8197}"/>
    <cellStyle name="40% - Énfasis6 2 2" xfId="1265" xr:uid="{1683FFD4-9956-475F-8B6E-15C6579255DA}"/>
    <cellStyle name="40% - Énfasis6 2 2 2" xfId="1266" xr:uid="{307885AB-628C-4D38-B255-FFDB14057A0A}"/>
    <cellStyle name="40% - Énfasis6 2 2 2 2" xfId="1267" xr:uid="{78B83F02-ADA9-4E2D-AB94-50E2BD82DB4F}"/>
    <cellStyle name="40% - Énfasis6 2 2 3" xfId="1268" xr:uid="{FE39C4B7-AFA3-4036-872F-9206A37F058C}"/>
    <cellStyle name="40% - Énfasis6 2 2 3 2" xfId="7485" xr:uid="{96FB0F84-5A3B-4AE8-AD90-71253B8DF672}"/>
    <cellStyle name="40% - Énfasis6 2 2 3 2 2" xfId="12773" xr:uid="{72F524B3-8368-4C96-BFF3-375F710AF14E}"/>
    <cellStyle name="40% - Énfasis6 2 2 3 2 2 2" xfId="21787" xr:uid="{22978E12-B5E2-4FA9-8574-2BF75BDF7D42}"/>
    <cellStyle name="40% - Énfasis6 2 2 3 2 2 2 2" xfId="27343" xr:uid="{642BBB14-3E79-4069-88A7-6A3DC479CE22}"/>
    <cellStyle name="40% - Énfasis6 2 2 3 2 2 2 3" xfId="32837" xr:uid="{9BBBD0A3-D5C8-4A5D-A8C7-AF34DEE5ECC7}"/>
    <cellStyle name="40% - Énfasis6 2 2 3 2 2 2 4" xfId="38321" xr:uid="{7B1DD593-DEBD-4C40-87BF-D9A28D7D9432}"/>
    <cellStyle name="40% - Énfasis6 2 2 3 2 2 3" xfId="24614" xr:uid="{28299BAF-14B8-4008-A825-AF63413B0997}"/>
    <cellStyle name="40% - Énfasis6 2 2 3 2 2 4" xfId="30108" xr:uid="{1752E07D-E1D3-4BD9-8610-757FA09CDB55}"/>
    <cellStyle name="40% - Énfasis6 2 2 3 2 2 5" xfId="35592" xr:uid="{4A861ECC-A771-4868-8E1A-58F353126089}"/>
    <cellStyle name="40% - Énfasis6 2 2 3 2 3" xfId="20372" xr:uid="{E59E7AB7-5958-44F7-921C-4C25CD6A3C01}"/>
    <cellStyle name="40% - Énfasis6 2 2 3 2 3 2" xfId="25928" xr:uid="{CE05502E-EB44-4F36-AF68-D78A1235A618}"/>
    <cellStyle name="40% - Énfasis6 2 2 3 2 3 3" xfId="31422" xr:uid="{F4F8EBFB-8272-4C62-BD8A-678415FC05CC}"/>
    <cellStyle name="40% - Énfasis6 2 2 3 2 3 4" xfId="36906" xr:uid="{02BE3F6D-999C-453E-851A-717794E49308}"/>
    <cellStyle name="40% - Énfasis6 2 2 3 2 4" xfId="23199" xr:uid="{1F0D69C9-16D9-49C3-B6F9-5CE895B7F421}"/>
    <cellStyle name="40% - Énfasis6 2 2 3 2 5" xfId="28691" xr:uid="{2A3A2E45-E211-4E33-829F-B203B174CACE}"/>
    <cellStyle name="40% - Énfasis6 2 2 3 2 6" xfId="34175" xr:uid="{4C2A4F5E-F105-4F40-8D93-7A654CB53836}"/>
    <cellStyle name="40% - Énfasis6 2 2 3 3" xfId="7592" xr:uid="{BDC276E4-2BF9-44BB-92BE-650A8EFDCD4F}"/>
    <cellStyle name="40% - Énfasis6 2 2 3 3 2" xfId="20476" xr:uid="{04DD1923-B82F-4637-994C-09A1CFE870F2}"/>
    <cellStyle name="40% - Énfasis6 2 2 3 3 2 2" xfId="26032" xr:uid="{F3D6DBDC-BE5A-49A5-BE0D-9DBB860B507B}"/>
    <cellStyle name="40% - Énfasis6 2 2 3 3 2 3" xfId="31526" xr:uid="{49D45D47-BF34-4254-BF3A-D51B2F963C61}"/>
    <cellStyle name="40% - Énfasis6 2 2 3 3 2 4" xfId="37010" xr:uid="{E5AC08A2-3154-4D65-81A1-9BBC3416B26E}"/>
    <cellStyle name="40% - Énfasis6 2 2 3 3 3" xfId="23303" xr:uid="{012A0162-248E-41EB-9768-4074ADF81FBA}"/>
    <cellStyle name="40% - Énfasis6 2 2 3 3 4" xfId="28797" xr:uid="{6E94ED1C-FB51-4648-B56A-9562843E6F1C}"/>
    <cellStyle name="40% - Énfasis6 2 2 3 3 5" xfId="34281" xr:uid="{D80D8D4A-2EB9-4009-A90D-F188293390EC}"/>
    <cellStyle name="40% - Énfasis6 2 2 3 4" xfId="20265" xr:uid="{1F631D0C-6501-4FE5-9265-FD5692BD4920}"/>
    <cellStyle name="40% - Énfasis6 2 2 3 4 2" xfId="25825" xr:uid="{1E522FC7-003E-40CE-89D2-493CFADBE9C1}"/>
    <cellStyle name="40% - Énfasis6 2 2 3 4 3" xfId="31319" xr:uid="{53852997-4B66-4CE4-ACF5-C0008AF7D761}"/>
    <cellStyle name="40% - Énfasis6 2 2 3 4 4" xfId="36803" xr:uid="{11033FF3-504F-4DCD-B4F0-DE989C517D50}"/>
    <cellStyle name="40% - Énfasis6 2 2 3 5" xfId="23042" xr:uid="{1C6E8D75-29EC-4D53-8856-41F3A90DD823}"/>
    <cellStyle name="40% - Énfasis6 2 2 3 6" xfId="23094" xr:uid="{917A59FE-3809-4F44-80A4-25134EF62075}"/>
    <cellStyle name="40% - Énfasis6 2 2 3 7" xfId="28588" xr:uid="{7CBD7B67-FEE6-4879-AE56-E04D5DA8BB65}"/>
    <cellStyle name="40% - Énfasis6 2 2 3 8" xfId="34072" xr:uid="{82E8B172-ED32-44AA-8FA5-9D5CA9651E5C}"/>
    <cellStyle name="40% - Énfasis6 2 3" xfId="1269" xr:uid="{A87075C0-0C70-4601-B2CD-7DAB97CA8752}"/>
    <cellStyle name="40% - Énfasis6 2 3 2" xfId="1270" xr:uid="{B3A40DC7-D829-4049-8B8C-BEA5744D0C01}"/>
    <cellStyle name="40% - Énfasis6 2 3 2 2" xfId="7486" xr:uid="{4EEA104F-B0A6-4BDD-ACCE-DB088EB027BE}"/>
    <cellStyle name="40% - Énfasis6 2 3 2 2 2" xfId="12775" xr:uid="{E81A601D-6E7C-4933-941E-F45614D8EE40}"/>
    <cellStyle name="40% - Énfasis6 2 3 2 2 2 2" xfId="21788" xr:uid="{A97D02BD-47CE-4767-92FF-4570C4E411C2}"/>
    <cellStyle name="40% - Énfasis6 2 3 2 2 2 2 2" xfId="27344" xr:uid="{D3603F7B-F8FF-49CD-AD56-EAEBA41E0C33}"/>
    <cellStyle name="40% - Énfasis6 2 3 2 2 2 2 3" xfId="32838" xr:uid="{FE2CE88B-11B7-499D-89A3-309CED92AB9D}"/>
    <cellStyle name="40% - Énfasis6 2 3 2 2 2 2 4" xfId="38322" xr:uid="{D8BBED5A-1906-4FC8-B53C-F9C1754BF031}"/>
    <cellStyle name="40% - Énfasis6 2 3 2 2 2 3" xfId="24615" xr:uid="{69874611-9E3F-4A11-B2A5-5DC265409952}"/>
    <cellStyle name="40% - Énfasis6 2 3 2 2 2 4" xfId="30109" xr:uid="{70AB73F8-504C-454F-B0F2-18D167AB23AF}"/>
    <cellStyle name="40% - Énfasis6 2 3 2 2 2 5" xfId="35593" xr:uid="{9D43700A-795E-4C9A-8020-6200B727AF13}"/>
    <cellStyle name="40% - Énfasis6 2 3 2 2 3" xfId="20373" xr:uid="{E9B58B65-375E-45C1-8D5D-18DEB8D09D00}"/>
    <cellStyle name="40% - Énfasis6 2 3 2 2 3 2" xfId="25929" xr:uid="{9CBD9353-0492-4FF7-AE72-825A51FCC120}"/>
    <cellStyle name="40% - Énfasis6 2 3 2 2 3 3" xfId="31423" xr:uid="{3A152431-EC5D-4B42-A47C-F62112F79984}"/>
    <cellStyle name="40% - Énfasis6 2 3 2 2 3 4" xfId="36907" xr:uid="{9E14A73C-41BF-4688-9B6B-11D572E13269}"/>
    <cellStyle name="40% - Énfasis6 2 3 2 2 4" xfId="23200" xr:uid="{C7C4A17C-9792-4C98-A102-DA202CA83847}"/>
    <cellStyle name="40% - Énfasis6 2 3 2 2 5" xfId="28692" xr:uid="{2F925222-B95D-415B-9C3D-CBF7148EBC04}"/>
    <cellStyle name="40% - Énfasis6 2 3 2 2 6" xfId="34176" xr:uid="{5828CB32-A881-445C-BE08-DA979DE256E1}"/>
    <cellStyle name="40% - Énfasis6 2 3 2 3" xfId="7593" xr:uid="{674D930E-E1FD-4BD5-BB95-645488E1934D}"/>
    <cellStyle name="40% - Énfasis6 2 3 2 3 2" xfId="20477" xr:uid="{3C90B788-A934-488A-87EA-FCA46C25495B}"/>
    <cellStyle name="40% - Énfasis6 2 3 2 3 2 2" xfId="26033" xr:uid="{5F4DAA43-43BD-4C84-8087-DDB91D86C2DA}"/>
    <cellStyle name="40% - Énfasis6 2 3 2 3 2 3" xfId="31527" xr:uid="{17AD2C0A-A861-47A9-8939-78A9485C2391}"/>
    <cellStyle name="40% - Énfasis6 2 3 2 3 2 4" xfId="37011" xr:uid="{7BC707DA-9FFD-4E7D-B4AC-697C6AFAE55B}"/>
    <cellStyle name="40% - Énfasis6 2 3 2 3 3" xfId="23304" xr:uid="{663B305B-26E7-4F45-98EC-DA7B0FC9E0F7}"/>
    <cellStyle name="40% - Énfasis6 2 3 2 3 4" xfId="28798" xr:uid="{56778A66-657F-43D0-BC94-C84631107CB8}"/>
    <cellStyle name="40% - Énfasis6 2 3 2 3 5" xfId="34282" xr:uid="{94291EE9-11FF-4D03-B300-68A3388DE46F}"/>
    <cellStyle name="40% - Énfasis6 2 3 2 4" xfId="20266" xr:uid="{F44029E4-3502-48D8-AD70-6C4919382633}"/>
    <cellStyle name="40% - Énfasis6 2 3 2 4 2" xfId="25826" xr:uid="{767FE234-2129-4EF7-97C4-2C905FA5B2E9}"/>
    <cellStyle name="40% - Énfasis6 2 3 2 4 3" xfId="31320" xr:uid="{54023222-7C4C-490D-AB5F-C543D343BA02}"/>
    <cellStyle name="40% - Énfasis6 2 3 2 4 4" xfId="36804" xr:uid="{EABC952E-3BF7-434A-A1E8-1348E9176CDE}"/>
    <cellStyle name="40% - Énfasis6 2 3 2 5" xfId="23043" xr:uid="{C1208039-CC00-42E0-A268-74AE67FFB7A8}"/>
    <cellStyle name="40% - Énfasis6 2 3 2 6" xfId="23095" xr:uid="{F41C143D-9874-409E-A2A9-2D35F8CF478B}"/>
    <cellStyle name="40% - Énfasis6 2 3 2 7" xfId="28589" xr:uid="{59A01E5F-ADE8-4C97-B568-4FD2589AACE4}"/>
    <cellStyle name="40% - Énfasis6 2 3 2 8" xfId="34073" xr:uid="{6513DABA-BAC9-4334-8D5F-AE7B3DDB2241}"/>
    <cellStyle name="40% - Énfasis6 2 3 3" xfId="12774" xr:uid="{D15CDE76-5249-4D05-80A6-5E804A4F2AF3}"/>
    <cellStyle name="40% - Énfasis6 2 4" xfId="1271" xr:uid="{67589117-5D01-4F86-8275-1AC41A239449}"/>
    <cellStyle name="40% - Énfasis6 2 4 2" xfId="7487" xr:uid="{B8517175-BA97-4937-B62D-51B2CA3627C1}"/>
    <cellStyle name="40% - Énfasis6 2 4 2 2" xfId="12776" xr:uid="{CBD2AB73-B679-4580-A78E-F5BDC550AEA6}"/>
    <cellStyle name="40% - Énfasis6 2 4 2 2 2" xfId="21789" xr:uid="{E8ABAF73-318D-4071-BE0B-AA68688B00D9}"/>
    <cellStyle name="40% - Énfasis6 2 4 2 2 2 2" xfId="27345" xr:uid="{D4E440FE-D1C3-4F45-8258-C936ACE4BB81}"/>
    <cellStyle name="40% - Énfasis6 2 4 2 2 2 3" xfId="32839" xr:uid="{F72A02AF-2B1B-46CC-B9B4-0860524C82F7}"/>
    <cellStyle name="40% - Énfasis6 2 4 2 2 2 4" xfId="38323" xr:uid="{B22B8153-B35B-4531-AC3D-BC8472D6ED3D}"/>
    <cellStyle name="40% - Énfasis6 2 4 2 2 3" xfId="24616" xr:uid="{DC1E4729-56FD-48B7-A10B-B50D0EB41BB0}"/>
    <cellStyle name="40% - Énfasis6 2 4 2 2 4" xfId="30110" xr:uid="{B2E628BE-E869-4B70-AE73-7A2F985D2A4E}"/>
    <cellStyle name="40% - Énfasis6 2 4 2 2 5" xfId="35594" xr:uid="{E697B93F-1634-4EB8-B2FC-C0764BDBB553}"/>
    <cellStyle name="40% - Énfasis6 2 4 2 3" xfId="20374" xr:uid="{7304C574-1D69-46D1-B7A6-152D35E0BB82}"/>
    <cellStyle name="40% - Énfasis6 2 4 2 3 2" xfId="25930" xr:uid="{9C63C285-EBB3-4561-B33A-23F18DFF1C9B}"/>
    <cellStyle name="40% - Énfasis6 2 4 2 3 3" xfId="31424" xr:uid="{6E309AE2-0A93-4877-9E40-D58599BC670F}"/>
    <cellStyle name="40% - Énfasis6 2 4 2 3 4" xfId="36908" xr:uid="{56C78E72-6C35-4457-A923-BA98314698F7}"/>
    <cellStyle name="40% - Énfasis6 2 4 2 4" xfId="23201" xr:uid="{FEF14B63-C03A-40C7-80A3-FCD1021A6641}"/>
    <cellStyle name="40% - Énfasis6 2 4 2 5" xfId="28693" xr:uid="{719040EF-B2A2-48B6-94A6-E20235E008BE}"/>
    <cellStyle name="40% - Énfasis6 2 4 2 6" xfId="34177" xr:uid="{E6AD8DA7-4DE2-4A9E-B567-A7B52BE5CF83}"/>
    <cellStyle name="40% - Énfasis6 2 4 3" xfId="7594" xr:uid="{0C2DA08A-9120-40AA-808D-8338319569F1}"/>
    <cellStyle name="40% - Énfasis6 2 4 3 2" xfId="20478" xr:uid="{447426E5-D630-411F-A797-C49B20C0F88A}"/>
    <cellStyle name="40% - Énfasis6 2 4 3 2 2" xfId="26034" xr:uid="{E2AAEA15-C20C-453B-94FB-283B39DFA7ED}"/>
    <cellStyle name="40% - Énfasis6 2 4 3 2 3" xfId="31528" xr:uid="{81DF0A13-C865-489A-B270-465E33190680}"/>
    <cellStyle name="40% - Énfasis6 2 4 3 2 4" xfId="37012" xr:uid="{0F9BC63D-087B-4201-93B5-D0631CAA963B}"/>
    <cellStyle name="40% - Énfasis6 2 4 3 3" xfId="23305" xr:uid="{CD77E3EA-D49D-4D69-8147-DB86F43FBA48}"/>
    <cellStyle name="40% - Énfasis6 2 4 3 4" xfId="28799" xr:uid="{A51859AE-DC7F-4F80-8A44-B5C6067DC317}"/>
    <cellStyle name="40% - Énfasis6 2 4 3 5" xfId="34283" xr:uid="{A4B7A399-4775-4195-9E84-356E6929E0F6}"/>
    <cellStyle name="40% - Énfasis6 2 4 4" xfId="20267" xr:uid="{F2830C13-9863-42F6-BD17-6CF946FC23E6}"/>
    <cellStyle name="40% - Énfasis6 2 4 4 2" xfId="25827" xr:uid="{ABCBC438-37BA-495E-AD7E-0F720E48CC9B}"/>
    <cellStyle name="40% - Énfasis6 2 4 4 3" xfId="31321" xr:uid="{E540D513-048D-40D1-8FB4-EE43F341A494}"/>
    <cellStyle name="40% - Énfasis6 2 4 4 4" xfId="36805" xr:uid="{4FDA69E7-BD5B-4F93-AE57-E3846F91F345}"/>
    <cellStyle name="40% - Énfasis6 2 4 5" xfId="23044" xr:uid="{08B42531-D8E3-4848-B24A-AC239662A656}"/>
    <cellStyle name="40% - Énfasis6 2 4 6" xfId="23096" xr:uid="{F304BA01-5FF5-468B-92BD-FA0AA128A854}"/>
    <cellStyle name="40% - Énfasis6 2 4 7" xfId="28590" xr:uid="{5976CDF0-EB5E-4B07-8B9C-20BDC54BD0E0}"/>
    <cellStyle name="40% - Énfasis6 2 4 8" xfId="34074" xr:uid="{F589A39C-EC49-42A5-B157-5C992E25CAF7}"/>
    <cellStyle name="40% - Énfasis6 2 5" xfId="1272" xr:uid="{92B67E42-A067-434D-ABC1-4E27C0AB0F59}"/>
    <cellStyle name="40% - Énfasis6 2 6" xfId="12772" xr:uid="{077639B0-F55B-487A-97B0-1EE36AADFF87}"/>
    <cellStyle name="40% - Énfasis6 2 7" xfId="15612" xr:uid="{FA8D30C5-0788-45BF-AF42-B39A6963C91A}"/>
    <cellStyle name="40% - Énfasis6 2 8" xfId="1264" xr:uid="{93D0E0EE-D424-4C5A-B096-89BBD7893D40}"/>
    <cellStyle name="40% - Énfasis6 3" xfId="741" xr:uid="{5D1F2A40-5ADE-4518-A908-B64DE2A6DEDD}"/>
    <cellStyle name="40% - Énfasis6 3 2" xfId="1274" xr:uid="{E5291F81-558F-41D0-BFAE-8D3A344947B1}"/>
    <cellStyle name="40% - Énfasis6 3 3" xfId="1273" xr:uid="{536CC309-4DBF-4EB0-B9EE-7416F9E3545E}"/>
    <cellStyle name="40% - Énfasis6 4" xfId="742" xr:uid="{386ECAD6-E0B8-414C-A034-347E903A3332}"/>
    <cellStyle name="40% - Énfasis6 4 2" xfId="7488" xr:uid="{0FCDC5B8-B068-4079-96CF-05C95675975B}"/>
    <cellStyle name="40% - Énfasis6 4 2 2" xfId="12777" xr:uid="{1B1D3098-8A3C-4D7B-B8AC-56B5EE196D2F}"/>
    <cellStyle name="40% - Énfasis6 4 2 2 2" xfId="21790" xr:uid="{9DA8A5DD-8109-4171-86D4-33A4B520034F}"/>
    <cellStyle name="40% - Énfasis6 4 2 2 2 2" xfId="27346" xr:uid="{88A0E411-9671-4106-925D-4808AF12C1E7}"/>
    <cellStyle name="40% - Énfasis6 4 2 2 2 3" xfId="32840" xr:uid="{674944F7-0FBA-4A0D-BEC4-0A7620F7BBCC}"/>
    <cellStyle name="40% - Énfasis6 4 2 2 2 4" xfId="38324" xr:uid="{8FB9D750-DC6C-4D0A-854A-468760C8AC32}"/>
    <cellStyle name="40% - Énfasis6 4 2 2 3" xfId="24617" xr:uid="{A22D466C-FABF-436E-88F5-583B1EB9E4DE}"/>
    <cellStyle name="40% - Énfasis6 4 2 2 4" xfId="30111" xr:uid="{6817CA57-FF3A-4911-9A67-6F02A23E3696}"/>
    <cellStyle name="40% - Énfasis6 4 2 2 5" xfId="35595" xr:uid="{BFF699A8-ED64-4D0B-A465-37FA88E89673}"/>
    <cellStyle name="40% - Énfasis6 4 2 3" xfId="20375" xr:uid="{834F4DF2-E9E8-4068-A45A-A7E9A679FA6E}"/>
    <cellStyle name="40% - Énfasis6 4 2 3 2" xfId="25931" xr:uid="{64C3170B-4DB5-42AF-9FB6-287737432200}"/>
    <cellStyle name="40% - Énfasis6 4 2 3 3" xfId="31425" xr:uid="{7140FB5A-B0EA-48F2-B198-E7FF215DDB70}"/>
    <cellStyle name="40% - Énfasis6 4 2 3 4" xfId="36909" xr:uid="{ACB07BAF-9193-44D4-A9F3-171DB8224544}"/>
    <cellStyle name="40% - Énfasis6 4 2 4" xfId="23202" xr:uid="{7F97ABE2-C68D-42F7-AE66-AB5C027E72BC}"/>
    <cellStyle name="40% - Énfasis6 4 2 5" xfId="28694" xr:uid="{453715F0-BD79-4694-9678-89E2906C588C}"/>
    <cellStyle name="40% - Énfasis6 4 2 6" xfId="34178" xr:uid="{87B58095-ADC3-4F75-A03A-60F36095D017}"/>
    <cellStyle name="40% - Énfasis6 4 3" xfId="7595" xr:uid="{EEA264C9-8050-4BFF-A1B6-454C6F3D5538}"/>
    <cellStyle name="40% - Énfasis6 4 3 2" xfId="20479" xr:uid="{3B4EA770-0E29-4BEF-A3B1-C8218BE756F7}"/>
    <cellStyle name="40% - Énfasis6 4 3 2 2" xfId="26035" xr:uid="{E1706C8C-6EFD-4EC5-8E06-455F8D73C1BB}"/>
    <cellStyle name="40% - Énfasis6 4 3 2 3" xfId="31529" xr:uid="{D6B6234C-AA20-4A74-A3AE-85620E3F306D}"/>
    <cellStyle name="40% - Énfasis6 4 3 2 4" xfId="37013" xr:uid="{4ED71FE2-14E0-4C7F-B840-D4DB8242AF4E}"/>
    <cellStyle name="40% - Énfasis6 4 3 3" xfId="23306" xr:uid="{D4FA4242-5333-41E8-8A8D-FBA5B8FD462E}"/>
    <cellStyle name="40% - Énfasis6 4 3 4" xfId="28800" xr:uid="{B7B0428A-CBA1-4805-AD69-070E671FB143}"/>
    <cellStyle name="40% - Énfasis6 4 3 5" xfId="34284" xr:uid="{D577A9F8-2BF4-4A3C-AD1A-73E80277DF12}"/>
    <cellStyle name="40% - Énfasis6 4 4" xfId="20268" xr:uid="{438F9CFD-EADE-4C3E-B623-F9D686CF2EA2}"/>
    <cellStyle name="40% - Énfasis6 4 4 2" xfId="25828" xr:uid="{66DDF01B-5CA7-420A-A1F0-1E3D78E36E87}"/>
    <cellStyle name="40% - Énfasis6 4 4 3" xfId="31322" xr:uid="{9D25F848-11A9-485F-9AD1-E23EA9D9F333}"/>
    <cellStyle name="40% - Énfasis6 4 4 4" xfId="36806" xr:uid="{608E75AE-36B1-4BE1-890A-D9F3CD76E148}"/>
    <cellStyle name="40% - Énfasis6 4 5" xfId="23045" xr:uid="{2CD4261B-B4EC-4529-87BA-6EEDD9E9F33E}"/>
    <cellStyle name="40% - Énfasis6 4 6" xfId="23097" xr:uid="{6B00717E-A3FF-4E8F-8965-097AF6532727}"/>
    <cellStyle name="40% - Énfasis6 4 7" xfId="28591" xr:uid="{B9451818-7ECD-4E5E-B1C7-42638ED861D5}"/>
    <cellStyle name="40% - Énfasis6 4 8" xfId="34075" xr:uid="{A79497D0-ACB9-45CA-B721-4C0F2483B467}"/>
    <cellStyle name="40% - Énfasis6 4 9" xfId="1275" xr:uid="{7B795CB0-1934-408E-AC8C-41504DB8CF8A}"/>
    <cellStyle name="40% - Énfasis6 5" xfId="743" xr:uid="{F39CD583-0B10-4C1F-971E-977D8C2F3842}"/>
    <cellStyle name="40% - Énfasis6 6" xfId="744" xr:uid="{DC8D11F4-6C03-4FEF-9E19-4D45147F034F}"/>
    <cellStyle name="40% - Énfasis6 7" xfId="745" xr:uid="{F34AE37D-2697-4316-B47D-15633D43E3A2}"/>
    <cellStyle name="60% - Accent1" xfId="13" xr:uid="{AE17989C-8482-49FC-A6A0-C03F916B1232}"/>
    <cellStyle name="60% - Accent1 2" xfId="1276" xr:uid="{51C2A383-BF23-4786-AAD6-E9923540AE43}"/>
    <cellStyle name="60% - Accent1 2 2" xfId="1277" xr:uid="{B7884F00-DD1E-4663-93B1-1B2D260EFA78}"/>
    <cellStyle name="60% - Accent1 2 2 2" xfId="1278" xr:uid="{AAAEAF9D-57BE-4767-8C47-408C0C789BE7}"/>
    <cellStyle name="60% - Accent1 2 3" xfId="1279" xr:uid="{BF54A81F-E556-4468-94AB-C7453AF4BBBC}"/>
    <cellStyle name="60% - Accent1 3" xfId="1280" xr:uid="{7DCB48B3-04F6-4798-BF0D-B1FAD4A81787}"/>
    <cellStyle name="60% - Accent1 3 2" xfId="1281" xr:uid="{4193D978-500A-4A71-8ED3-DEA083A6EBAB}"/>
    <cellStyle name="60% - Accent1 3 2 2" xfId="1282" xr:uid="{37A4F39F-8A68-4CB4-B6C9-9317B6E1F919}"/>
    <cellStyle name="60% - Accent1 3 3" xfId="1283" xr:uid="{CF1E6B52-D530-4362-8A7E-65E3038DBE53}"/>
    <cellStyle name="60% - Accent1 3 3 2" xfId="1284" xr:uid="{A76D1DA3-CEA6-4FEC-AE4C-F814E3C4D386}"/>
    <cellStyle name="60% - Accent1 3 4" xfId="1285" xr:uid="{EF3FC52C-E1BA-46A3-912B-2155195EB429}"/>
    <cellStyle name="60% - Accent1 4" xfId="1286" xr:uid="{F887D300-A927-4974-AD02-BC9E525506D7}"/>
    <cellStyle name="60% - Accent1 4 2" xfId="1287" xr:uid="{4572B2D9-0363-4D23-8A3F-06E74DF43279}"/>
    <cellStyle name="60% - Accent1 5" xfId="1288" xr:uid="{787DD366-2361-4A06-B520-B66E18E68838}"/>
    <cellStyle name="60% - Accent1 5 2" xfId="1289" xr:uid="{228E8C29-EF48-4F4E-B6FF-775A6691D8D8}"/>
    <cellStyle name="60% - Accent1 6" xfId="1290" xr:uid="{C379C07F-F97F-4525-8917-9BF359C67299}"/>
    <cellStyle name="60% - Accent2" xfId="17" xr:uid="{965C8E5B-E6E6-46B0-BBFC-E1C33C1E0BC7}"/>
    <cellStyle name="60% - Accent2 2" xfId="1291" xr:uid="{EF69F249-57B0-4F1A-A6FC-5EE79F53E4FE}"/>
    <cellStyle name="60% - Accent2 2 2" xfId="1292" xr:uid="{EF924638-DF48-434B-A5E9-76695BCE0902}"/>
    <cellStyle name="60% - Accent2 2 2 2" xfId="1293" xr:uid="{5EBE1EEB-4774-424E-95FA-60CEF8D06F98}"/>
    <cellStyle name="60% - Accent2 2 3" xfId="1294" xr:uid="{171AEAA9-E499-42B6-9225-4F566A2DA1FD}"/>
    <cellStyle name="60% - Accent2 3" xfId="1295" xr:uid="{0B699D60-7A47-4E69-8039-7DF5694F3EFC}"/>
    <cellStyle name="60% - Accent2 3 2" xfId="1296" xr:uid="{AF378887-EEDA-4135-AB12-2F9D89523BAF}"/>
    <cellStyle name="60% - Accent2 3 2 2" xfId="1297" xr:uid="{9192A07E-03CB-4037-BF72-ED5D1BF7FA97}"/>
    <cellStyle name="60% - Accent2 3 3" xfId="1298" xr:uid="{D2C0C060-7A4B-4017-9103-BE805196E087}"/>
    <cellStyle name="60% - Accent2 3 3 2" xfId="1299" xr:uid="{985DE619-C8EB-4E49-9E3E-EAB9ECAFCE5C}"/>
    <cellStyle name="60% - Accent2 3 4" xfId="1300" xr:uid="{C2B44569-733F-4481-B901-1D5E0BA879D5}"/>
    <cellStyle name="60% - Accent2 4" xfId="1301" xr:uid="{498251CB-BBB5-4BE7-80E7-4587B405968E}"/>
    <cellStyle name="60% - Accent2 4 2" xfId="1302" xr:uid="{69F54853-6A15-4493-B2E2-B20C82C263D1}"/>
    <cellStyle name="60% - Accent2 5" xfId="1303" xr:uid="{96A4F117-65E7-4B5B-BAD6-53C684B9A2F2}"/>
    <cellStyle name="60% - Accent2 5 2" xfId="1304" xr:uid="{A6283053-5A46-4016-BEAD-512298FBF3AE}"/>
    <cellStyle name="60% - Accent2 6" xfId="1305" xr:uid="{E4E11476-46E7-4FE8-86D2-311765213F85}"/>
    <cellStyle name="60% - Accent3" xfId="21" xr:uid="{9E7C82AC-078C-4F15-A441-7522EF9D229F}"/>
    <cellStyle name="60% - Accent3 2" xfId="1306" xr:uid="{2A9B7B28-8414-448D-BB01-EBB8BC7711E1}"/>
    <cellStyle name="60% - Accent3 2 2" xfId="1307" xr:uid="{4AAFD17A-0CB9-4009-AAA4-A8325EA595DF}"/>
    <cellStyle name="60% - Accent3 2 2 2" xfId="1308" xr:uid="{486EF558-8F92-47DF-AF74-B69A9D46F5E5}"/>
    <cellStyle name="60% - Accent3 2 3" xfId="1309" xr:uid="{D541C22D-D651-44A3-97C0-601177228422}"/>
    <cellStyle name="60% - Accent3 3" xfId="1310" xr:uid="{53292C7B-8021-4B6E-8092-A3737CC3FAA3}"/>
    <cellStyle name="60% - Accent3 3 2" xfId="1311" xr:uid="{19E554B2-EE97-4576-8426-A2FBDAD2B70A}"/>
    <cellStyle name="60% - Accent3 3 2 2" xfId="1312" xr:uid="{C43159F9-4D4C-4818-8588-F36993B17F2C}"/>
    <cellStyle name="60% - Accent3 3 3" xfId="1313" xr:uid="{B00D4FAF-38A1-4194-9C8E-907D7D82AC5E}"/>
    <cellStyle name="60% - Accent3 3 3 2" xfId="1314" xr:uid="{02C8D287-6FAA-4460-8C4C-1CF79F3A92B3}"/>
    <cellStyle name="60% - Accent3 3 4" xfId="1315" xr:uid="{A6360E2C-8B8C-4380-A67F-E69046D59F8E}"/>
    <cellStyle name="60% - Accent3 4" xfId="1316" xr:uid="{C7A91A02-24F5-4F42-A31F-A2F4754C2033}"/>
    <cellStyle name="60% - Accent3 4 2" xfId="1317" xr:uid="{777A9255-BD28-440A-88E8-BFF698ECB72A}"/>
    <cellStyle name="60% - Accent3 5" xfId="1318" xr:uid="{CA438220-087B-4D91-A691-9902E742BC59}"/>
    <cellStyle name="60% - Accent3 5 2" xfId="1319" xr:uid="{D3772764-02AA-4356-9865-18BB5E047B47}"/>
    <cellStyle name="60% - Accent3 6" xfId="1320" xr:uid="{529F4C56-40FF-4F97-B712-AAA00B324065}"/>
    <cellStyle name="60% - Accent4" xfId="25" xr:uid="{2F96C571-2B46-4423-A10A-3F10E548A9EC}"/>
    <cellStyle name="60% - Accent4 2" xfId="1321" xr:uid="{8C08CF21-FC0C-46B1-8DF4-887320EA868F}"/>
    <cellStyle name="60% - Accent4 2 2" xfId="1322" xr:uid="{35425EAD-5647-4C93-B889-115611643847}"/>
    <cellStyle name="60% - Accent4 2 2 2" xfId="1323" xr:uid="{0C0DA35E-F389-4275-A204-51B80365A72E}"/>
    <cellStyle name="60% - Accent4 2 3" xfId="1324" xr:uid="{602947DD-F1F3-424C-9C39-ADB3D121A8AE}"/>
    <cellStyle name="60% - Accent4 3" xfId="1325" xr:uid="{FC53D54E-FB59-4C57-9EA9-F62BB5B74244}"/>
    <cellStyle name="60% - Accent4 3 2" xfId="1326" xr:uid="{8B3A3C26-499E-4631-9C91-325EC6AEC691}"/>
    <cellStyle name="60% - Accent4 3 2 2" xfId="1327" xr:uid="{F69563C7-C9BD-4E59-AB96-64A40225B7CC}"/>
    <cellStyle name="60% - Accent4 3 3" xfId="1328" xr:uid="{6B68668B-5F3F-4CC2-9FEF-DDAADBE22A98}"/>
    <cellStyle name="60% - Accent4 3 3 2" xfId="1329" xr:uid="{E4E2E503-4317-4399-97AE-12B974FEDCA5}"/>
    <cellStyle name="60% - Accent4 3 4" xfId="1330" xr:uid="{AE555A03-1967-4FE6-B9DC-53E1811C9755}"/>
    <cellStyle name="60% - Accent4 4" xfId="1331" xr:uid="{321CB8F3-B5D8-4322-A61B-036B164711CF}"/>
    <cellStyle name="60% - Accent4 4 2" xfId="1332" xr:uid="{1BD07BBC-1499-48F1-891B-988CFC3829E0}"/>
    <cellStyle name="60% - Accent4 5" xfId="1333" xr:uid="{EDB5E212-DB5E-492A-81BF-7379F5CA7733}"/>
    <cellStyle name="60% - Accent4 5 2" xfId="1334" xr:uid="{6AE12CB5-213C-4B18-A126-7C135ACE7659}"/>
    <cellStyle name="60% - Accent4 6" xfId="1335" xr:uid="{6B84EE5F-6294-4D35-BA3C-94140D02C4E2}"/>
    <cellStyle name="60% - Accent5" xfId="29" xr:uid="{19219C3B-9336-4519-92D5-2532BDF210EA}"/>
    <cellStyle name="60% - Accent5 2" xfId="1336" xr:uid="{8D36DE70-6A3F-464D-A693-3222466A72F1}"/>
    <cellStyle name="60% - Accent5 2 2" xfId="1337" xr:uid="{7039A05B-5378-4A2F-88CC-0B5B4E5E764B}"/>
    <cellStyle name="60% - Accent5 2 2 2" xfId="1338" xr:uid="{B577E426-5399-413A-9708-3A3164D4E315}"/>
    <cellStyle name="60% - Accent5 2 3" xfId="1339" xr:uid="{EB23F86A-F0DE-40DF-AB94-EC8DC82AA824}"/>
    <cellStyle name="60% - Accent5 3" xfId="1340" xr:uid="{940A1E4D-03A1-45C7-98E6-0C8FFC9B4CE7}"/>
    <cellStyle name="60% - Accent5 3 2" xfId="1341" xr:uid="{65377DDB-D955-4503-B906-107CF307701F}"/>
    <cellStyle name="60% - Accent5 3 2 2" xfId="1342" xr:uid="{9BBD4E5B-1187-477A-9874-E1FBB554D435}"/>
    <cellStyle name="60% - Accent5 3 3" xfId="1343" xr:uid="{415FB488-CA79-4625-B693-DFA53E505A98}"/>
    <cellStyle name="60% - Accent5 3 3 2" xfId="1344" xr:uid="{9AB92778-7B89-456B-8849-ED0BEFEE7049}"/>
    <cellStyle name="60% - Accent5 3 4" xfId="1345" xr:uid="{68AC0157-A402-4573-96B6-CA24B194EF58}"/>
    <cellStyle name="60% - Accent5 4" xfId="1346" xr:uid="{F015AE88-29E0-41D8-A935-E347A3E3D60E}"/>
    <cellStyle name="60% - Accent5 4 2" xfId="1347" xr:uid="{2E393F43-0797-4DE3-BBCD-C9CCE16634B7}"/>
    <cellStyle name="60% - Accent5 5" xfId="1348" xr:uid="{5A8166C3-36EA-4AF4-B25F-094945F2A942}"/>
    <cellStyle name="60% - Accent5 5 2" xfId="1349" xr:uid="{04AF05E7-7CFF-4B7B-8176-DBF5D4DB5F76}"/>
    <cellStyle name="60% - Accent5 6" xfId="1350" xr:uid="{E037D703-5784-434C-B124-6E697BD001DE}"/>
    <cellStyle name="60% - Accent6" xfId="33" xr:uid="{6387F48E-39DC-43B0-9C90-0D626539A3F7}"/>
    <cellStyle name="60% - Accent6 2" xfId="1351" xr:uid="{19E4B27B-8AC8-4090-BD6A-8E1206935C81}"/>
    <cellStyle name="60% - Accent6 2 2" xfId="1352" xr:uid="{3E4A8CF3-5125-4ED2-AA13-635CB908F172}"/>
    <cellStyle name="60% - Accent6 2 2 2" xfId="1353" xr:uid="{739D5FE0-6F8F-42B5-933C-12F039611595}"/>
    <cellStyle name="60% - Accent6 2 3" xfId="1354" xr:uid="{7E7D482D-21EE-4AD1-9650-2C3A26313BD3}"/>
    <cellStyle name="60% - Accent6 3" xfId="1355" xr:uid="{7D9EA477-9844-4A81-91ED-CECBAD26E278}"/>
    <cellStyle name="60% - Accent6 3 2" xfId="1356" xr:uid="{F221E428-9826-47DD-A796-CB2B3425CB7E}"/>
    <cellStyle name="60% - Accent6 3 2 2" xfId="1357" xr:uid="{04DC2AEB-05FB-4DEB-AB4C-DEC92F0876A3}"/>
    <cellStyle name="60% - Accent6 3 3" xfId="1358" xr:uid="{E143069E-31E2-4398-82F3-07E215D8395D}"/>
    <cellStyle name="60% - Accent6 3 3 2" xfId="1359" xr:uid="{8DE52190-563E-4BCC-A577-F26282488B64}"/>
    <cellStyle name="60% - Accent6 3 4" xfId="1360" xr:uid="{E8A08AD6-81EE-46A8-A165-D537AE5D898B}"/>
    <cellStyle name="60% - Accent6 4" xfId="1361" xr:uid="{B9970682-19B7-4374-B2E7-2652E81942BC}"/>
    <cellStyle name="60% - Accent6 4 2" xfId="1362" xr:uid="{8797275B-25E4-4CCF-ABE1-8E2AFD05F04A}"/>
    <cellStyle name="60% - Accent6 5" xfId="1363" xr:uid="{C0DE3416-404A-4CD6-90BE-F798441D3383}"/>
    <cellStyle name="60% - Accent6 5 2" xfId="1364" xr:uid="{C0058A78-9DB1-4911-B0B4-35E576039B07}"/>
    <cellStyle name="60% - Accent6 6" xfId="1365" xr:uid="{A11116FB-90F0-49F5-95CB-C8CE265B6F4D}"/>
    <cellStyle name="60% - Énfasis1 2" xfId="746" xr:uid="{A6EAD81A-DE14-4844-B315-663BAAEEBE61}"/>
    <cellStyle name="60% - Énfasis1 2 2" xfId="1367" xr:uid="{37F6598A-BD80-4893-87DB-2C21D2B23DDE}"/>
    <cellStyle name="60% - Énfasis1 2 2 2" xfId="1368" xr:uid="{0DD6137F-FA9E-43E9-9FF5-1829A48B3B9B}"/>
    <cellStyle name="60% - Énfasis1 2 2 2 2" xfId="1369" xr:uid="{E84DD82F-F9F0-4438-A047-AE3E862EDF91}"/>
    <cellStyle name="60% - Énfasis1 2 2 3" xfId="1370" xr:uid="{6412FF99-1C12-4B2A-B055-A5354E5D9DEA}"/>
    <cellStyle name="60% - Énfasis1 2 3" xfId="1371" xr:uid="{64D57DBF-B89A-4E37-80C5-1322825B00C3}"/>
    <cellStyle name="60% - Énfasis1 2 3 2" xfId="12779" xr:uid="{F3654B2B-833B-465C-A5BC-5E120A6C66E4}"/>
    <cellStyle name="60% - Énfasis1 2 4" xfId="1372" xr:uid="{87BC64E9-1483-4AEF-8909-B3A1E72A9DE9}"/>
    <cellStyle name="60% - Énfasis1 2 5" xfId="12778" xr:uid="{24BB4078-BD71-4DE4-B57C-B40AE51498AF}"/>
    <cellStyle name="60% - Énfasis1 2 6" xfId="15613" xr:uid="{D535FC37-0C05-44AF-B696-F0F0EAAC6365}"/>
    <cellStyle name="60% - Énfasis1 2 7" xfId="1366" xr:uid="{04C895C0-1490-4EF1-B385-21F4EE86D319}"/>
    <cellStyle name="60% - Énfasis1 3" xfId="747" xr:uid="{8EBBD1CC-9041-4C2C-8E2C-BFE06CAD76D7}"/>
    <cellStyle name="60% - Énfasis1 3 2" xfId="1374" xr:uid="{77659C3F-7182-4EEA-B371-E9F32A344B0A}"/>
    <cellStyle name="60% - Énfasis1 3 3" xfId="1373" xr:uid="{979E30E4-035B-4FE8-A0E6-56E8B1BCF8D8}"/>
    <cellStyle name="60% - Énfasis1 4" xfId="748" xr:uid="{D35CD46F-E5F6-48FA-B831-F66FF28FFD62}"/>
    <cellStyle name="60% - Énfasis1 4 2" xfId="1375" xr:uid="{58B3957B-E8E2-4F14-B50F-792D6A5CCCD7}"/>
    <cellStyle name="60% - Énfasis1 5" xfId="749" xr:uid="{4B0BF70B-66FD-404A-886B-F78D5A28DAF8}"/>
    <cellStyle name="60% - Énfasis1 6" xfId="750" xr:uid="{F492E47E-D0A1-460A-A3DE-0B9C3D90545A}"/>
    <cellStyle name="60% - Énfasis1 7" xfId="751" xr:uid="{FAC84E43-0F8D-41E9-827C-F369A7E729FC}"/>
    <cellStyle name="60% - Énfasis2 2" xfId="752" xr:uid="{0150601B-B58D-44C5-BB29-21FEC0B664D2}"/>
    <cellStyle name="60% - Énfasis2 2 2" xfId="1377" xr:uid="{A2E83C7B-C263-45CF-B437-0B454785F604}"/>
    <cellStyle name="60% - Énfasis2 2 2 2" xfId="1378" xr:uid="{0B10E610-80BF-4781-9D76-FA7B2E022087}"/>
    <cellStyle name="60% - Énfasis2 2 2 2 2" xfId="1379" xr:uid="{09B25DA4-D601-46FC-9A6D-226E8E165358}"/>
    <cellStyle name="60% - Énfasis2 2 2 3" xfId="1380" xr:uid="{900CFCFB-6684-4E3A-B786-9DEB7CBBFC9C}"/>
    <cellStyle name="60% - Énfasis2 2 3" xfId="1381" xr:uid="{8597B2A7-AA20-4B12-8859-35D79983ECEF}"/>
    <cellStyle name="60% - Énfasis2 2 3 2" xfId="12781" xr:uid="{6443DC52-1A74-4BCC-8BFC-01538543A88A}"/>
    <cellStyle name="60% - Énfasis2 2 4" xfId="1382" xr:uid="{CFC94E31-B950-48E2-843D-98A546530D0D}"/>
    <cellStyle name="60% - Énfasis2 2 5" xfId="12780" xr:uid="{CC17FDFB-4F4F-4C9F-AA03-FCB8F7099393}"/>
    <cellStyle name="60% - Énfasis2 2 6" xfId="15614" xr:uid="{78DE855A-6B8E-4F96-B9A4-847E8BEEB58C}"/>
    <cellStyle name="60% - Énfasis2 2 7" xfId="1376" xr:uid="{9DF16296-B3CE-4D27-AD92-B9A290656AC7}"/>
    <cellStyle name="60% - Énfasis2 3" xfId="753" xr:uid="{5C8D9979-6BC3-4D97-A282-78C91E12BC92}"/>
    <cellStyle name="60% - Énfasis2 3 2" xfId="1384" xr:uid="{B291275B-4D89-4A3F-88A4-AD675188F124}"/>
    <cellStyle name="60% - Énfasis2 3 3" xfId="1383" xr:uid="{7C0B3813-9B31-4495-9A86-1181AA6FDA72}"/>
    <cellStyle name="60% - Énfasis2 4" xfId="754" xr:uid="{36D70261-BD59-4046-A7DD-F69E8D16FA6D}"/>
    <cellStyle name="60% - Énfasis2 4 2" xfId="1385" xr:uid="{E05EC08F-37CC-4531-98B1-4A80F61FE0B0}"/>
    <cellStyle name="60% - Énfasis2 5" xfId="755" xr:uid="{3A92525C-AD36-48F3-A5D2-3636B90DA806}"/>
    <cellStyle name="60% - Énfasis2 6" xfId="756" xr:uid="{F3411EE7-E983-43D6-901E-94FF25BBABFE}"/>
    <cellStyle name="60% - Énfasis2 7" xfId="757" xr:uid="{D3729272-A64A-4C67-9383-385359E34C47}"/>
    <cellStyle name="60% - Énfasis3 2" xfId="758" xr:uid="{0B147605-C74A-4056-B5A8-F2A100039658}"/>
    <cellStyle name="60% - Énfasis3 2 2" xfId="1387" xr:uid="{E4A60E1A-C336-4081-B130-960C6362B418}"/>
    <cellStyle name="60% - Énfasis3 2 2 2" xfId="1388" xr:uid="{5B9BFAB2-7B12-41C1-9ADF-E667D16A1B3F}"/>
    <cellStyle name="60% - Énfasis3 2 2 2 2" xfId="1389" xr:uid="{70801899-339C-4356-8241-13BDB5E665AA}"/>
    <cellStyle name="60% - Énfasis3 2 2 3" xfId="1390" xr:uid="{24E51486-4E4D-4EBA-8701-C17A8A8E231F}"/>
    <cellStyle name="60% - Énfasis3 2 3" xfId="1391" xr:uid="{72A740E7-F866-4ED3-9F43-CF3037A282DA}"/>
    <cellStyle name="60% - Énfasis3 2 3 2" xfId="12783" xr:uid="{9D22A665-29BF-4F5A-A2D2-9CCC0547C433}"/>
    <cellStyle name="60% - Énfasis3 2 4" xfId="1392" xr:uid="{2FB6D490-52D8-4A61-B7DC-0AFFAAAFCC6C}"/>
    <cellStyle name="60% - Énfasis3 2 5" xfId="12782" xr:uid="{54B5C6D0-F251-4F0C-B464-D1AE7C445DE9}"/>
    <cellStyle name="60% - Énfasis3 2 6" xfId="15615" xr:uid="{987CD2E0-0C39-4611-BB4E-CF11454AC95D}"/>
    <cellStyle name="60% - Énfasis3 2 7" xfId="1386" xr:uid="{D5F6ABC6-E15E-4ACB-A43A-D35DF17A155A}"/>
    <cellStyle name="60% - Énfasis3 3" xfId="759" xr:uid="{996DCDDC-F39B-4DB0-848A-DACBA4BDCF04}"/>
    <cellStyle name="60% - Énfasis3 3 2" xfId="1394" xr:uid="{47BA19B2-1023-4786-AACC-6E6D03F1FCAF}"/>
    <cellStyle name="60% - Énfasis3 3 3" xfId="1393" xr:uid="{1DB62D4F-3324-4B85-9D90-5A12B70BC2C8}"/>
    <cellStyle name="60% - Énfasis3 4" xfId="760" xr:uid="{CD13577E-A9F4-4B0A-ABB5-79734A7BA642}"/>
    <cellStyle name="60% - Énfasis3 4 2" xfId="1395" xr:uid="{52763E1C-B4B5-4492-A9D3-3A3E3B50FD04}"/>
    <cellStyle name="60% - Énfasis3 5" xfId="761" xr:uid="{B4640BAD-5AAE-42B9-A71C-E9F7570F8C15}"/>
    <cellStyle name="60% - Énfasis3 6" xfId="762" xr:uid="{709D2046-FA55-49AE-9A69-717B2BE1606E}"/>
    <cellStyle name="60% - Énfasis3 7" xfId="763" xr:uid="{D57B72D0-4B4E-4677-A3CC-B18534F52FF7}"/>
    <cellStyle name="60% - Énfasis4 2" xfId="764" xr:uid="{C2B45568-2976-4FFC-BB0D-386FB2FE9B54}"/>
    <cellStyle name="60% - Énfasis4 2 2" xfId="1397" xr:uid="{CC5654C2-B94D-41F1-9275-B77D78DFA3C4}"/>
    <cellStyle name="60% - Énfasis4 2 2 2" xfId="1398" xr:uid="{7FC1C1FC-683E-4A22-8B7C-A69162EA0B89}"/>
    <cellStyle name="60% - Énfasis4 2 2 2 2" xfId="1399" xr:uid="{8DDBA9A8-D91D-44EA-9376-CC8F0A6D6D3C}"/>
    <cellStyle name="60% - Énfasis4 2 2 3" xfId="1400" xr:uid="{47833C11-75CA-4837-9D12-0D12CD882E5C}"/>
    <cellStyle name="60% - Énfasis4 2 3" xfId="1401" xr:uid="{4F8FDE9B-366C-4635-9A70-4E3FB2077B24}"/>
    <cellStyle name="60% - Énfasis4 2 3 2" xfId="12785" xr:uid="{C0D4D239-C8B1-46A8-8DFB-A0AAFAD9C212}"/>
    <cellStyle name="60% - Énfasis4 2 4" xfId="1402" xr:uid="{D340B5DA-E816-40CC-938B-553747DAC843}"/>
    <cellStyle name="60% - Énfasis4 2 5" xfId="12784" xr:uid="{97D811BC-A163-4DEC-9B72-A47AD0B79C0E}"/>
    <cellStyle name="60% - Énfasis4 2 6" xfId="15616" xr:uid="{2901A1F5-B06B-4374-AC24-66BA901CDC85}"/>
    <cellStyle name="60% - Énfasis4 2 7" xfId="1396" xr:uid="{51397F8A-0F9A-41CD-802D-4D601C31EAEF}"/>
    <cellStyle name="60% - Énfasis4 3" xfId="765" xr:uid="{3AEEE021-7B7E-4E69-8464-0811A92C345A}"/>
    <cellStyle name="60% - Énfasis4 3 2" xfId="1404" xr:uid="{824BA2FC-0A4E-4CFA-B730-2FA389377F3A}"/>
    <cellStyle name="60% - Énfasis4 3 3" xfId="1403" xr:uid="{783D30D2-3E68-4003-85A9-D03701F243F8}"/>
    <cellStyle name="60% - Énfasis4 4" xfId="766" xr:uid="{EB6568C9-207D-406E-89A1-D8DF64A61DB6}"/>
    <cellStyle name="60% - Énfasis4 4 2" xfId="1405" xr:uid="{A75547DD-6F53-497E-BD48-EC419684084F}"/>
    <cellStyle name="60% - Énfasis4 5" xfId="767" xr:uid="{5CFF3E05-71C6-4AB0-A269-F925D075B55E}"/>
    <cellStyle name="60% - Énfasis4 6" xfId="768" xr:uid="{3758DBF4-8A1C-4B9A-B2E8-48EFDC475760}"/>
    <cellStyle name="60% - Énfasis4 7" xfId="769" xr:uid="{5AD0A07E-21F3-4C2D-9010-46118E3271F9}"/>
    <cellStyle name="60% - Énfasis5 2" xfId="770" xr:uid="{1707BDE0-2167-4986-B564-5C570C0E7FAE}"/>
    <cellStyle name="60% - Énfasis5 2 2" xfId="1407" xr:uid="{D6D3534E-64F7-4EBC-9DCE-C677541E2EBB}"/>
    <cellStyle name="60% - Énfasis5 2 2 2" xfId="1408" xr:uid="{EC2AE032-26C6-49A5-B9B3-E2505B8A752E}"/>
    <cellStyle name="60% - Énfasis5 2 2 2 2" xfId="1409" xr:uid="{4CC7F76B-8E11-49FE-BC13-FBBABD63799C}"/>
    <cellStyle name="60% - Énfasis5 2 2 3" xfId="1410" xr:uid="{C22A5981-521F-469B-B7EA-526A998DAAA2}"/>
    <cellStyle name="60% - Énfasis5 2 3" xfId="1411" xr:uid="{F916EB1F-6143-47CC-868C-16B2D4EA6684}"/>
    <cellStyle name="60% - Énfasis5 2 3 2" xfId="12787" xr:uid="{BF0FC069-3784-4511-8032-99C5FC20132F}"/>
    <cellStyle name="60% - Énfasis5 2 4" xfId="1412" xr:uid="{EEDEA78B-B338-474B-964F-9757D079C07B}"/>
    <cellStyle name="60% - Énfasis5 2 5" xfId="12786" xr:uid="{407ACAF7-4EA2-4342-9585-E671FB08907B}"/>
    <cellStyle name="60% - Énfasis5 2 6" xfId="15617" xr:uid="{4DBF0C07-C36D-4A0E-AC31-C63D0A4CF9B7}"/>
    <cellStyle name="60% - Énfasis5 2 7" xfId="1406" xr:uid="{1D120C9E-EDA5-4023-9817-948DBF0C9A41}"/>
    <cellStyle name="60% - Énfasis5 3" xfId="771" xr:uid="{679E0452-ADA8-4496-81C0-5851E362EFA8}"/>
    <cellStyle name="60% - Énfasis5 3 2" xfId="1414" xr:uid="{58234FC6-6EC2-40E3-8820-2556F23E999C}"/>
    <cellStyle name="60% - Énfasis5 3 3" xfId="1413" xr:uid="{981FF012-0AC6-4F29-8515-B15ECAAD455F}"/>
    <cellStyle name="60% - Énfasis5 4" xfId="772" xr:uid="{EE1CFA0C-679C-4C6A-B3F9-E40DAAA2A6DF}"/>
    <cellStyle name="60% - Énfasis5 4 2" xfId="1415" xr:uid="{2C32DCAA-EA22-4F45-A4DA-BBD543356CCD}"/>
    <cellStyle name="60% - Énfasis5 5" xfId="773" xr:uid="{961D0F3C-5D7C-4622-B5F3-BC6FF7C6F461}"/>
    <cellStyle name="60% - Énfasis5 6" xfId="774" xr:uid="{1C373C0E-7863-49B7-9D4F-DCE8C63A7B8F}"/>
    <cellStyle name="60% - Énfasis5 7" xfId="775" xr:uid="{6E87BDD7-AED4-4BCA-AEF5-5133EAD98498}"/>
    <cellStyle name="60% - Énfasis6 2" xfId="776" xr:uid="{74DE82E4-C641-46F5-BB94-4393DCF46487}"/>
    <cellStyle name="60% - Énfasis6 2 2" xfId="1417" xr:uid="{742ADA34-2B5D-4A62-B453-8E177EE3FA1C}"/>
    <cellStyle name="60% - Énfasis6 2 2 2" xfId="1418" xr:uid="{75EAF949-8D8B-4F33-8E63-B68A325D9537}"/>
    <cellStyle name="60% - Énfasis6 2 2 2 2" xfId="1419" xr:uid="{4CC5A74F-0315-4247-B3CA-E76824168A10}"/>
    <cellStyle name="60% - Énfasis6 2 2 3" xfId="1420" xr:uid="{ED158627-A41A-4F17-8E9C-BED96EC129EA}"/>
    <cellStyle name="60% - Énfasis6 2 3" xfId="1421" xr:uid="{98C006FC-3887-4B31-8583-7ECF6D971E1A}"/>
    <cellStyle name="60% - Énfasis6 2 3 2" xfId="12789" xr:uid="{AEC7E1D3-7D25-4824-9FC1-03F1206893E0}"/>
    <cellStyle name="60% - Énfasis6 2 4" xfId="1422" xr:uid="{2EFD4552-06B9-44DC-BCDB-3ABF756485DE}"/>
    <cellStyle name="60% - Énfasis6 2 5" xfId="12788" xr:uid="{1390E9A4-77D3-4709-BAFC-4DD2F975EED0}"/>
    <cellStyle name="60% - Énfasis6 2 6" xfId="15618" xr:uid="{D19D302C-DF06-4B39-B28E-B35E3991D5A5}"/>
    <cellStyle name="60% - Énfasis6 2 7" xfId="1416" xr:uid="{0C2386EF-FA54-4BB7-9D64-A0CC95E793B3}"/>
    <cellStyle name="60% - Énfasis6 3" xfId="777" xr:uid="{1C761844-14E8-4876-8F3F-D288DF153291}"/>
    <cellStyle name="60% - Énfasis6 3 2" xfId="1424" xr:uid="{E7186BB2-73D7-4A7C-87DC-B109E8B2E34D}"/>
    <cellStyle name="60% - Énfasis6 3 3" xfId="1423" xr:uid="{A759B560-8E93-4EA2-8A8F-753AFCC8E5FD}"/>
    <cellStyle name="60% - Énfasis6 4" xfId="778" xr:uid="{8E220035-BC99-436D-91F9-5B7ED0C6B2C7}"/>
    <cellStyle name="60% - Énfasis6 4 2" xfId="1425" xr:uid="{5A91D7F1-9E25-4C72-8F7F-4CCD17D326C1}"/>
    <cellStyle name="60% - Énfasis6 5" xfId="779" xr:uid="{F8E0DAB9-8489-4DA6-B332-5B9B551CFAED}"/>
    <cellStyle name="60% - Énfasis6 6" xfId="780" xr:uid="{9EF0B60E-D6BD-4255-A465-71E33F6F492A}"/>
    <cellStyle name="60% - Énfasis6 7" xfId="781" xr:uid="{BAFD4546-C28B-4E80-951D-6A33B278008B}"/>
    <cellStyle name="Accent1" xfId="10" xr:uid="{1C73F799-BE8F-4486-81E0-47CB03FFA79D}"/>
    <cellStyle name="Accent1 2" xfId="1426" xr:uid="{A45E86A0-7D1D-4F64-AA57-D6A06FF8901C}"/>
    <cellStyle name="Accent1 2 2" xfId="1427" xr:uid="{2CFB7B34-C1FD-4EBE-9DE5-BF6B6B489FB9}"/>
    <cellStyle name="Accent1 2 2 2" xfId="1428" xr:uid="{2FA49788-2914-4B33-8A76-E316BEA971CC}"/>
    <cellStyle name="Accent1 2 3" xfId="1429" xr:uid="{8D6341FA-C73E-42B8-A9F0-E0E6E9E5979C}"/>
    <cellStyle name="Accent1 3" xfId="1430" xr:uid="{7FBD45A4-0E60-4F98-8600-068643FC7DBD}"/>
    <cellStyle name="Accent1 3 2" xfId="1431" xr:uid="{693C4255-48D7-4CC5-89B0-C354F50B37C1}"/>
    <cellStyle name="Accent1 3 2 2" xfId="1432" xr:uid="{4FC5CDA7-131F-4FA3-8D98-0FF0B7A8B789}"/>
    <cellStyle name="Accent1 3 3" xfId="1433" xr:uid="{1E2BA7B9-EAFA-447B-8B47-E5841D08068D}"/>
    <cellStyle name="Accent1 3 3 2" xfId="1434" xr:uid="{5457FC44-2A34-4B83-8E86-EE8A66EAE89B}"/>
    <cellStyle name="Accent1 3 4" xfId="1435" xr:uid="{821F6B0C-8E80-4BE9-8501-0EFF6BB7E1B0}"/>
    <cellStyle name="Accent1 4" xfId="1436" xr:uid="{7E2E0198-13D4-47A0-AF4E-21598A7EB069}"/>
    <cellStyle name="Accent1 4 2" xfId="1437" xr:uid="{BF0A18C0-CF9A-42BD-B5B4-520C498CDDEE}"/>
    <cellStyle name="Accent1 5" xfId="1438" xr:uid="{77CBBA39-EB98-4C8B-A7D3-B68858E711ED}"/>
    <cellStyle name="Accent1 5 2" xfId="1439" xr:uid="{8957AF69-2B4A-4BE1-9665-E56C9E5E52B4}"/>
    <cellStyle name="Accent1 6" xfId="1440" xr:uid="{420DF29B-BBA3-4822-9FB9-C1F7FE24DAE1}"/>
    <cellStyle name="Accent2" xfId="14" xr:uid="{BFA0E10E-602A-4453-8868-D16660D7D403}"/>
    <cellStyle name="Accent2 2" xfId="1441" xr:uid="{37E0CE6B-F34D-4ED5-86B1-9B9458452164}"/>
    <cellStyle name="Accent2 2 2" xfId="1442" xr:uid="{B0457C5C-0A0B-46BF-B300-37DEB352100E}"/>
    <cellStyle name="Accent2 2 2 2" xfId="1443" xr:uid="{A7652D57-C1EC-4C68-9BBC-3AFEF741DCFD}"/>
    <cellStyle name="Accent2 2 3" xfId="1444" xr:uid="{220BD77E-6C41-4C7F-8FEA-13E2A29C38DB}"/>
    <cellStyle name="Accent2 3" xfId="1445" xr:uid="{FDEBAB5D-860A-43C9-8B23-70AA285F0479}"/>
    <cellStyle name="Accent2 3 2" xfId="1446" xr:uid="{56EEB4B6-F209-48A9-A3D9-BDA1A700DCB6}"/>
    <cellStyle name="Accent2 3 2 2" xfId="1447" xr:uid="{116A1985-CF0B-473C-AF91-D6981BC5870C}"/>
    <cellStyle name="Accent2 3 3" xfId="1448" xr:uid="{D13C2A39-CFA0-471D-9777-61F2E32625A7}"/>
    <cellStyle name="Accent2 3 3 2" xfId="1449" xr:uid="{B51442CA-501D-4864-B6AD-F22928262741}"/>
    <cellStyle name="Accent2 3 4" xfId="1450" xr:uid="{CD5ED2BC-1DE4-4928-B1EB-636664DEC2A3}"/>
    <cellStyle name="Accent2 4" xfId="1451" xr:uid="{CCC39A58-412B-46D7-9845-35C6AB78F562}"/>
    <cellStyle name="Accent2 4 2" xfId="1452" xr:uid="{B170A49F-5AC5-4201-88F4-82F85B45D414}"/>
    <cellStyle name="Accent2 5" xfId="1453" xr:uid="{375F8EC9-D8CD-44DD-8DCE-6023C83A7BB4}"/>
    <cellStyle name="Accent2 5 2" xfId="1454" xr:uid="{17242D78-0730-4C8B-8008-7469872C5DF7}"/>
    <cellStyle name="Accent2 6" xfId="1455" xr:uid="{8D04A73D-6D04-487E-BDDB-47D2469C2D37}"/>
    <cellStyle name="Accent3" xfId="18" xr:uid="{61E318D1-A19C-43F9-901D-DBD0E4165DFE}"/>
    <cellStyle name="Accent3 2" xfId="1456" xr:uid="{2A4FC052-45CB-48B0-9A28-79236487F07B}"/>
    <cellStyle name="Accent3 2 2" xfId="1457" xr:uid="{CA4FD284-E1CF-45C7-9387-004F5FCDF74D}"/>
    <cellStyle name="Accent3 2 2 2" xfId="1458" xr:uid="{173553CE-B532-47C7-9224-1B6CE939C819}"/>
    <cellStyle name="Accent3 2 3" xfId="1459" xr:uid="{A5B02C61-2DEF-40A4-A7AB-9837CE48D08C}"/>
    <cellStyle name="Accent3 3" xfId="1460" xr:uid="{E6413205-D2E3-4E41-ACD9-65A4E8EC4DD2}"/>
    <cellStyle name="Accent3 3 2" xfId="1461" xr:uid="{545ADA4B-005A-449C-A51F-449C181FA2E3}"/>
    <cellStyle name="Accent3 3 2 2" xfId="1462" xr:uid="{ED9E0312-6D5E-4E06-928A-F03E5C38A117}"/>
    <cellStyle name="Accent3 3 3" xfId="1463" xr:uid="{E219BE58-F902-4FF7-A903-39496CB63283}"/>
    <cellStyle name="Accent3 3 3 2" xfId="1464" xr:uid="{76864057-AB8E-4B58-9919-511297A81A5E}"/>
    <cellStyle name="Accent3 3 4" xfId="1465" xr:uid="{23F9F271-41C9-4F39-9250-4413F52D3672}"/>
    <cellStyle name="Accent3 4" xfId="1466" xr:uid="{5C66469B-DB30-4936-A117-A4011C2A3AE9}"/>
    <cellStyle name="Accent3 4 2" xfId="1467" xr:uid="{1647FE73-2D89-421E-9C2F-3DF5F053AD98}"/>
    <cellStyle name="Accent3 5" xfId="1468" xr:uid="{32C96949-8310-4E9F-BFD2-7B5C357C14CD}"/>
    <cellStyle name="Accent3 5 2" xfId="1469" xr:uid="{20D0432C-7640-40D3-8ED4-A8D71E3B36E6}"/>
    <cellStyle name="Accent3 6" xfId="1470" xr:uid="{6905A005-379B-470B-B521-EF747555D5CA}"/>
    <cellStyle name="Accent4" xfId="22" xr:uid="{9B72B5AD-08EE-4D64-B5F7-BF5C985586F1}"/>
    <cellStyle name="Accent4 2" xfId="1471" xr:uid="{FBF97B5E-ED0A-4A4E-8261-D55B33C47D88}"/>
    <cellStyle name="Accent4 2 2" xfId="1472" xr:uid="{644C4B2C-90D3-4090-BDB0-AD34FD27CF2A}"/>
    <cellStyle name="Accent4 2 2 2" xfId="1473" xr:uid="{DBA7841F-983F-4A2F-A697-D6B041385AFA}"/>
    <cellStyle name="Accent4 2 3" xfId="1474" xr:uid="{841752FE-9D6F-4EE3-8A14-61D444EF0542}"/>
    <cellStyle name="Accent4 3" xfId="1475" xr:uid="{467C7551-D136-4A24-8076-88A0A971EBAC}"/>
    <cellStyle name="Accent4 3 2" xfId="1476" xr:uid="{0F6ADCA8-28EC-4841-BC75-0899B09795C1}"/>
    <cellStyle name="Accent4 3 2 2" xfId="1477" xr:uid="{EAF88D4A-0A74-4B29-A906-A5227F3E7F9E}"/>
    <cellStyle name="Accent4 3 3" xfId="1478" xr:uid="{B96811B9-F424-49B5-8BCD-01F99E74E9E5}"/>
    <cellStyle name="Accent4 3 3 2" xfId="1479" xr:uid="{FEABB568-4CEC-4C6A-B2F6-135D1428612E}"/>
    <cellStyle name="Accent4 3 4" xfId="1480" xr:uid="{91E8F353-9085-403D-A1DA-7D8221515F0C}"/>
    <cellStyle name="Accent4 4" xfId="1481" xr:uid="{B892A6F4-6673-4A95-818B-5433F9CCF147}"/>
    <cellStyle name="Accent4 4 2" xfId="1482" xr:uid="{165EB171-4AD3-4FDE-A810-49CDEA49CB23}"/>
    <cellStyle name="Accent4 5" xfId="1483" xr:uid="{DCF621F7-BA7D-4A0E-9C19-4BF0C0B60335}"/>
    <cellStyle name="Accent4 5 2" xfId="1484" xr:uid="{9D41ECAB-BDD6-45B9-BD17-560A2106EBE3}"/>
    <cellStyle name="Accent4 6" xfId="1485" xr:uid="{105A7778-6AE3-4576-8EF0-31947C7D6D1D}"/>
    <cellStyle name="Accent5" xfId="26" xr:uid="{EC3F4607-4F49-4958-B56D-A98D55A4FDEC}"/>
    <cellStyle name="Accent5 2" xfId="1486" xr:uid="{4337243F-CAF2-4B25-B9E5-E67BB8CDDEC1}"/>
    <cellStyle name="Accent5 2 2" xfId="1487" xr:uid="{9968E315-51BE-46C3-99F0-7D52424F4BA0}"/>
    <cellStyle name="Accent5 3" xfId="1488" xr:uid="{FF0E38EE-B97E-4D56-B2A2-214353AD3F09}"/>
    <cellStyle name="Accent6" xfId="30" xr:uid="{FD84DB15-5258-44A6-B962-4F629E44B29D}"/>
    <cellStyle name="Accent6 2" xfId="1489" xr:uid="{A7183876-63E4-43CA-AC1F-A784C834081B}"/>
    <cellStyle name="Accent6 2 2" xfId="1490" xr:uid="{96E13330-145A-4826-B913-91A8F81A6445}"/>
    <cellStyle name="Accent6 2 2 2" xfId="1491" xr:uid="{58322D38-E7FF-4B26-BCCF-195DDBE3CA3C}"/>
    <cellStyle name="Accent6 2 3" xfId="1492" xr:uid="{B2E526DD-E458-4D83-BB54-90076EDC709F}"/>
    <cellStyle name="Accent6 3" xfId="1493" xr:uid="{162137DA-FF67-4051-86A2-66CA1B0ADBEC}"/>
    <cellStyle name="Accent6 3 2" xfId="1494" xr:uid="{539AC6E6-BA00-4C03-9B3B-A6B02C5A30F4}"/>
    <cellStyle name="Accent6 3 2 2" xfId="1495" xr:uid="{C88F1643-F6B0-4472-BB29-826B6D9B2B2A}"/>
    <cellStyle name="Accent6 3 3" xfId="1496" xr:uid="{B0A3B69B-520B-4269-8A25-DD9929A73398}"/>
    <cellStyle name="Accent6 3 3 2" xfId="1497" xr:uid="{0F6488CA-458C-4B37-B80E-8FEE0A7E5FAE}"/>
    <cellStyle name="Accent6 3 4" xfId="1498" xr:uid="{033499A5-3C45-46E9-A22C-B4817266F069}"/>
    <cellStyle name="Accent6 4" xfId="1499" xr:uid="{B139F0E7-31C9-4DE8-B5F9-9B3F61A9D431}"/>
    <cellStyle name="Accent6 4 2" xfId="1500" xr:uid="{4441322D-2DA4-44E6-AE1D-B4E13B0460E4}"/>
    <cellStyle name="Accent6 5" xfId="1501" xr:uid="{BF9725A1-5525-4107-9C90-F66DD2A95610}"/>
    <cellStyle name="Accent6 5 2" xfId="1502" xr:uid="{37CEB3CC-D2E8-422A-B5BD-895013AEE789}"/>
    <cellStyle name="Accent6 6" xfId="1503" xr:uid="{057E6E49-AB96-47BF-B896-802205C4A661}"/>
    <cellStyle name="Bad" xfId="4" xr:uid="{A4572B19-4674-43F5-8858-9A7BE0E4EBD4}"/>
    <cellStyle name="Bad 2" xfId="1504" xr:uid="{09124AC4-CB07-4640-B728-0E882E950654}"/>
    <cellStyle name="Bad 2 2" xfId="1505" xr:uid="{1D9FE117-B871-47F7-9387-27DDD4CF4A23}"/>
    <cellStyle name="Bad 2 2 2" xfId="1506" xr:uid="{EA07D1AE-A85F-4D65-967F-D676FD6A648F}"/>
    <cellStyle name="Bad 2 3" xfId="1507" xr:uid="{FB3BB35C-04F9-4A67-96CF-D8469C677E3D}"/>
    <cellStyle name="Bad 3" xfId="1508" xr:uid="{20CE5A31-CF85-456A-A53F-4B0FE6D64CDF}"/>
    <cellStyle name="Bad 3 2" xfId="1509" xr:uid="{E977E9A5-7A68-4BA1-AD28-DD2F0292D917}"/>
    <cellStyle name="Bad 3 2 2" xfId="1510" xr:uid="{A865280D-67D1-4910-B4BF-12D4921EADED}"/>
    <cellStyle name="Bad 3 3" xfId="1511" xr:uid="{B8E38607-040C-45EA-BFBD-700ED5ACF8A2}"/>
    <cellStyle name="Bad 3 3 2" xfId="1512" xr:uid="{1A6A494C-75EE-4A35-82BD-0C66DD35FF2D}"/>
    <cellStyle name="Bad 3 4" xfId="1513" xr:uid="{CD6775B6-3AA1-44B9-9A6E-0E60F268217D}"/>
    <cellStyle name="Bad 4" xfId="1514" xr:uid="{045BD327-1E72-4237-B389-230EB27C43CA}"/>
    <cellStyle name="Bad 4 2" xfId="1515" xr:uid="{02831DC0-C494-4CC1-B71D-8EB187F6A8DA}"/>
    <cellStyle name="Bad 5" xfId="1516" xr:uid="{9439B2F9-8A05-4B78-A98B-46D1F81AB85A}"/>
    <cellStyle name="Bad 5 2" xfId="1517" xr:uid="{4D3C2CAA-C95C-4FD7-BA98-280AADC7CEBF}"/>
    <cellStyle name="Bad 6" xfId="1518" xr:uid="{B1F65474-6AAE-47DF-9EF2-69169A508097}"/>
    <cellStyle name="Buena 2" xfId="782" xr:uid="{9A07230D-A98C-464E-9DCB-F15BEB4B0CFF}"/>
    <cellStyle name="Buena 2 2" xfId="1520" xr:uid="{776962FB-2FF2-47F5-9D32-DFE8B6749753}"/>
    <cellStyle name="Buena 2 2 2" xfId="1521" xr:uid="{F21993ED-4938-4E01-8E06-9C84F50DB2E5}"/>
    <cellStyle name="Buena 2 2 2 2" xfId="1522" xr:uid="{9B435A6B-DB73-4566-AA6D-E08B87E27A06}"/>
    <cellStyle name="Buena 2 2 3" xfId="1523" xr:uid="{6AE65F01-E2CE-4CFE-A5BB-23AF68FEFCDC}"/>
    <cellStyle name="Buena 2 3" xfId="1524" xr:uid="{5B9871C3-4253-4FC3-9DE2-0B0CF3276599}"/>
    <cellStyle name="Buena 2 3 2" xfId="12791" xr:uid="{941B8719-4B98-45B5-9A4A-115ABB4DA7D4}"/>
    <cellStyle name="Buena 2 4" xfId="1525" xr:uid="{6F55D3C3-8788-4626-9E89-D69C7F252082}"/>
    <cellStyle name="Buena 2 5" xfId="12790" xr:uid="{CFD05604-DE3F-409A-9F1C-7A1088B34C67}"/>
    <cellStyle name="Buena 2 6" xfId="15619" xr:uid="{6CF54BB1-E074-42FF-90C6-866F43A62FD8}"/>
    <cellStyle name="Buena 2 7" xfId="1519" xr:uid="{1385E9E1-3447-4438-B32E-A60585AF5F4A}"/>
    <cellStyle name="Buena 3" xfId="783" xr:uid="{5B42995D-9BA6-4161-9FEB-BE368CD209BE}"/>
    <cellStyle name="Buena 3 2" xfId="1527" xr:uid="{393446BB-CEAB-490D-8768-45E804363604}"/>
    <cellStyle name="Buena 3 3" xfId="1526" xr:uid="{86EF989E-3ECB-4211-8DEC-B1BCF7EF4DC0}"/>
    <cellStyle name="Buena 4" xfId="784" xr:uid="{9757F14B-0145-47CB-989D-8485963826B5}"/>
    <cellStyle name="Buena 4 2" xfId="1528" xr:uid="{35F3CE14-6082-4476-9BE0-1D4241F8FC3D}"/>
    <cellStyle name="Buena 5" xfId="785" xr:uid="{C31FE978-EE7F-42C9-A67F-7434F782AEF6}"/>
    <cellStyle name="Buena 6" xfId="786" xr:uid="{A53A1088-37AE-4C4C-AACB-0C13FF5F09C8}"/>
    <cellStyle name="Buena 7" xfId="787" xr:uid="{250CCD09-1561-4573-A423-C9F58D698CBF}"/>
    <cellStyle name="Bueno" xfId="1673" builtinId="26" customBuiltin="1"/>
    <cellStyle name="Calculation" xfId="7" xr:uid="{27A8A547-EC81-46FB-A883-2C07234CF1BD}"/>
    <cellStyle name="Calculation 2" xfId="1529" xr:uid="{9B6262FF-FDCB-4BE0-B4B5-4B9978321C92}"/>
    <cellStyle name="Calculation 3" xfId="1530" xr:uid="{FF8FE3CA-55AA-4F24-A41F-EEB7AC98F06B}"/>
    <cellStyle name="Calculation 3 2" xfId="1531" xr:uid="{098A42AD-5F66-4135-872C-926C57BF5BC6}"/>
    <cellStyle name="Calculation 4" xfId="1532" xr:uid="{7AA03CA5-AAA4-4B8C-BE9E-EBAD4F79EDCF}"/>
    <cellStyle name="Calculation 4 2" xfId="12792" xr:uid="{DCE3272E-89A6-4894-A031-DDA1C96F4788}"/>
    <cellStyle name="Cálculo 2" xfId="788" xr:uid="{01F92CBA-70C6-4777-B06C-7F71973AE3EF}"/>
    <cellStyle name="Cálculo 2 2" xfId="1534" xr:uid="{ADB096E9-A852-4610-882D-17FF74EEF353}"/>
    <cellStyle name="Cálculo 2 2 2" xfId="1535" xr:uid="{48A03034-67ED-40F2-A658-BB39DF3C2F56}"/>
    <cellStyle name="Cálculo 2 3" xfId="1536" xr:uid="{2318E19F-ADD0-44B4-B7E7-AE71A0C7209D}"/>
    <cellStyle name="Cálculo 2 3 2" xfId="12794" xr:uid="{F3550600-A4F7-4299-B1E6-7F0E3B243FED}"/>
    <cellStyle name="Cálculo 2 4" xfId="1537" xr:uid="{0ACDF962-3B95-4999-B294-8B46E0312A88}"/>
    <cellStyle name="Cálculo 2 5" xfId="12793" xr:uid="{6FD5414E-C50F-49C9-9F97-F670253213A1}"/>
    <cellStyle name="Cálculo 2 6" xfId="15620" xr:uid="{3D6E3897-C06E-48EC-B465-84CFDEBB9FED}"/>
    <cellStyle name="Cálculo 2 7" xfId="1533" xr:uid="{B194824F-1A94-4D7E-BED0-F0624E6DD6C0}"/>
    <cellStyle name="Cálculo 3" xfId="789" xr:uid="{A61386F7-A7B2-4F68-A1F5-69B4A531B2F1}"/>
    <cellStyle name="Cálculo 3 2" xfId="1539" xr:uid="{1C7CD27D-95C7-47CF-A198-50EF118FA188}"/>
    <cellStyle name="Cálculo 3 3" xfId="1538" xr:uid="{059069EC-70CD-4D21-BA61-1D8EE01EB21B}"/>
    <cellStyle name="Cálculo 4" xfId="790" xr:uid="{1E1B91E5-BA5F-451D-BAA4-456D41E08F10}"/>
    <cellStyle name="Cálculo 4 2" xfId="12795" xr:uid="{C2BCE82A-8CEC-425F-9922-E22EF81F49CC}"/>
    <cellStyle name="Cálculo 4 3" xfId="10382" xr:uid="{64F3A90D-E29C-4F4E-A090-10721CB8E5F3}"/>
    <cellStyle name="Cálculo 4 4" xfId="1540" xr:uid="{7BA897F9-51AB-445B-A93F-2FBE98048F61}"/>
    <cellStyle name="Cálculo 5" xfId="791" xr:uid="{BE7B4AED-5A2D-4AFC-82A1-679DF8FD46C0}"/>
    <cellStyle name="Cálculo 6" xfId="792" xr:uid="{572C6F36-B81C-42D0-9DBA-1A966AF3108D}"/>
    <cellStyle name="Cálculo 7" xfId="793" xr:uid="{FFD98896-1BDF-4985-98DD-0DFDC851598D}"/>
    <cellStyle name="Celda de comprobación" xfId="1556" builtinId="23" customBuiltin="1"/>
    <cellStyle name="Celda de comprobación 2" xfId="794" xr:uid="{44F60F39-DF9D-41B5-8DB4-6BA1660B4394}"/>
    <cellStyle name="Celda de comprobación 2 2" xfId="1542" xr:uid="{33A51BA2-0886-40CB-9F19-41BACA35D3B9}"/>
    <cellStyle name="Celda de comprobación 2 2 2" xfId="1543" xr:uid="{045AF1C0-E261-4392-807D-CC8A1D2EB384}"/>
    <cellStyle name="Celda de comprobación 2 2 2 2" xfId="12797" xr:uid="{899C09B8-4474-477B-8DC8-D1D62DF8AA1D}"/>
    <cellStyle name="Celda de comprobación 2 2 3" xfId="1544" xr:uid="{1EFD2CD8-76B4-4C88-A0AE-50B4D2A65A6C}"/>
    <cellStyle name="Celda de comprobación 2 3" xfId="1545" xr:uid="{E37E4639-CA14-4AC7-8510-43EC0FF24ACE}"/>
    <cellStyle name="Celda de comprobación 2 3 2" xfId="12798" xr:uid="{1AB02022-F432-47B1-AD21-E766965E93B6}"/>
    <cellStyle name="Celda de comprobación 2 4" xfId="1546" xr:uid="{321DA1FC-93F1-40BD-8194-AAA6B75DD305}"/>
    <cellStyle name="Celda de comprobación 2 5" xfId="12796" xr:uid="{33C870FD-1766-42C4-A41D-A1654A6EE02B}"/>
    <cellStyle name="Celda de comprobación 2 6" xfId="15621" xr:uid="{CFCD5B39-0A6A-4B20-931B-6B32A9E91DB1}"/>
    <cellStyle name="Celda de comprobación 2 7" xfId="1541" xr:uid="{5933B797-2B90-4332-8040-B91656C19DC5}"/>
    <cellStyle name="Celda de comprobación 3" xfId="795" xr:uid="{A6F86CB8-515A-448F-A8AD-6FB7E5541DC7}"/>
    <cellStyle name="Celda de comprobación 3 2" xfId="1548" xr:uid="{DC8963C2-6C68-4D66-8739-A057BC746875}"/>
    <cellStyle name="Celda de comprobación 3 3" xfId="1547" xr:uid="{BACB775B-3DAF-4CA8-B773-60955BB7D637}"/>
    <cellStyle name="Celda de comprobación 4" xfId="796" xr:uid="{1678FFD2-00BC-45A5-BD54-44084CF27E75}"/>
    <cellStyle name="Celda de comprobación 5" xfId="797" xr:uid="{060F96CE-3E78-4C19-854C-A747A03808AD}"/>
    <cellStyle name="Celda de comprobación 6" xfId="798" xr:uid="{3ECE0CB1-3A65-4CEA-818A-59B442242354}"/>
    <cellStyle name="Celda de comprobación 7" xfId="799" xr:uid="{BB0CCFCA-EB36-43D9-9875-0FC8F209F3BF}"/>
    <cellStyle name="Celda vinculada" xfId="1738" builtinId="24" customBuiltin="1"/>
    <cellStyle name="Celda vinculada 2" xfId="800" xr:uid="{410AC414-CA66-4388-9506-A71ABCC4541E}"/>
    <cellStyle name="Celda vinculada 2 2" xfId="1550" xr:uid="{5B6184FF-78D0-4F00-B036-7FC0D51AD8C6}"/>
    <cellStyle name="Celda vinculada 2 3" xfId="1551" xr:uid="{03B6E9D1-656A-4136-B974-4225C9FECA07}"/>
    <cellStyle name="Celda vinculada 2 3 2" xfId="12800" xr:uid="{FB0AE9D7-613E-4469-ACC9-8A291B806931}"/>
    <cellStyle name="Celda vinculada 2 4" xfId="1552" xr:uid="{BFF715DE-51AF-4587-96D8-874827568940}"/>
    <cellStyle name="Celda vinculada 2 5" xfId="12799" xr:uid="{C15018EB-8ADF-40A7-89BB-EF58A8CBED9E}"/>
    <cellStyle name="Celda vinculada 2 6" xfId="15622" xr:uid="{7F8745A3-13CE-4EF2-B7A9-0A69F9B54FF6}"/>
    <cellStyle name="Celda vinculada 2 7" xfId="1549" xr:uid="{6176FAC4-BA19-489A-9609-A3C9B86751C8}"/>
    <cellStyle name="Celda vinculada 3" xfId="801" xr:uid="{0B996806-3D2B-4AB2-903F-3AD759CE944B}"/>
    <cellStyle name="Celda vinculada 3 2" xfId="1554" xr:uid="{3EC5125A-41DF-4BD3-B8B7-D1DFB9C71B04}"/>
    <cellStyle name="Celda vinculada 3 3" xfId="1553" xr:uid="{299B041D-EE74-4B4D-A375-43AF7013C4CC}"/>
    <cellStyle name="Celda vinculada 4" xfId="802" xr:uid="{CD7A0F3D-2F94-4D2B-AEE8-74891A3B1F13}"/>
    <cellStyle name="Celda vinculada 4 2" xfId="7489" xr:uid="{A64B408E-448E-4C5F-848D-36CD76D7E124}"/>
    <cellStyle name="Celda vinculada 4 3" xfId="23098" xr:uid="{D0105FBC-04B1-44F2-B005-8105E0656453}"/>
    <cellStyle name="Celda vinculada 4 4" xfId="1555" xr:uid="{7CD638D5-2800-44BD-B0C5-DEC8804B87B6}"/>
    <cellStyle name="Celda vinculada 5" xfId="803" xr:uid="{269FB1A6-2F19-4924-8906-A41F58002FB1}"/>
    <cellStyle name="Celda vinculada 6" xfId="804" xr:uid="{59CD2A90-C155-4A9B-B2FA-2C9020AA701D}"/>
    <cellStyle name="Celda vinculada 7" xfId="805" xr:uid="{AF91B10F-DDF2-48B6-AE9C-094D3D40AD83}"/>
    <cellStyle name="Check Cell 2" xfId="1557" xr:uid="{34A20CBA-EF08-4133-AC96-BB6501A74A77}"/>
    <cellStyle name="Check Cell 2 2" xfId="1558" xr:uid="{F5A7EAC2-77E0-4208-8A22-C74316E33D73}"/>
    <cellStyle name="Check Cell 3" xfId="1559" xr:uid="{B26D5D82-97D0-4990-B968-BFA8386B8B76}"/>
    <cellStyle name="Column_Title" xfId="1560" xr:uid="{C72C1689-60B6-43C1-8A9F-18F8A0F30319}"/>
    <cellStyle name="Comma [0] 2" xfId="62" xr:uid="{00000000-0005-0000-0000-00001E000000}"/>
    <cellStyle name="Comma [0] 2 2" xfId="64" xr:uid="{00000000-0005-0000-0000-00001F000000}"/>
    <cellStyle name="Comma [0] 2 2 2" xfId="95" xr:uid="{00000000-0005-0000-0000-000020000000}"/>
    <cellStyle name="Comma [0] 2 2 2 2" xfId="190" xr:uid="{00000000-0005-0000-0000-000021000000}"/>
    <cellStyle name="Comma [0] 2 2 2 2 2" xfId="291" xr:uid="{D8F6C0B4-9C5B-4537-A1C8-06590BE6AA67}"/>
    <cellStyle name="Comma [0] 2 2 2 2 2 2" xfId="532" xr:uid="{EE697252-101D-4156-942D-3CBC7F55F212}"/>
    <cellStyle name="Comma [0] 2 2 2 2 2 3" xfId="40681" xr:uid="{D0F6D0E3-4633-4718-8ED4-4BB0B9671C8A}"/>
    <cellStyle name="Comma [0] 2 2 2 2 3" xfId="432" xr:uid="{AD336A40-0EB1-484E-92B3-C56F8AB2F1F2}"/>
    <cellStyle name="Comma [0] 2 2 2 2 4" xfId="40581" xr:uid="{75F701A4-CBDE-4B89-9609-F03F73C7F5DD}"/>
    <cellStyle name="Comma [0] 2 2 2 3" xfId="143" xr:uid="{00000000-0005-0000-0000-000022000000}"/>
    <cellStyle name="Comma [0] 2 2 2 3 2" xfId="249" xr:uid="{9B1BCA4F-96FD-4B8F-B317-562B521C2DDD}"/>
    <cellStyle name="Comma [0] 2 2 2 3 2 2" xfId="490" xr:uid="{15B5C0E0-575B-4DBF-B3BC-2016321C854C}"/>
    <cellStyle name="Comma [0] 2 2 2 3 2 3" xfId="40639" xr:uid="{6EA1460B-1926-4737-9EFB-BE74B3125C65}"/>
    <cellStyle name="Comma [0] 2 2 2 3 3" xfId="390" xr:uid="{1D607E44-3395-4B72-95BF-DA12EC711BE9}"/>
    <cellStyle name="Comma [0] 2 2 2 3 4" xfId="40539" xr:uid="{20C952A4-78FC-466F-8720-30689C68F433}"/>
    <cellStyle name="Comma [0] 2 2 2 4" xfId="222" xr:uid="{F066D948-6A0F-429C-AB0D-8E1770CEA983}"/>
    <cellStyle name="Comma [0] 2 2 2 4 2" xfId="463" xr:uid="{DCDBC4EB-DB26-4EE8-862F-B0D571ADC7B7}"/>
    <cellStyle name="Comma [0] 2 2 2 4 3" xfId="40612" xr:uid="{0A84DFAA-5240-4126-BE6C-B099AA264A6A}"/>
    <cellStyle name="Comma [0] 2 2 2 5" xfId="366" xr:uid="{111E6E01-1C4E-43F8-B220-14DA93334C9A}"/>
    <cellStyle name="Comma [0] 2 2 2 6" xfId="40512" xr:uid="{675AA5F0-34A7-4B38-AC6F-14224CFBC494}"/>
    <cellStyle name="Comma [0] 2 2 3" xfId="177" xr:uid="{00000000-0005-0000-0000-000023000000}"/>
    <cellStyle name="Comma [0] 2 2 3 2" xfId="281" xr:uid="{3A501BA3-6825-4719-815A-395A2FD1CB1A}"/>
    <cellStyle name="Comma [0] 2 2 3 2 2" xfId="522" xr:uid="{57029F17-5B60-4D4B-893F-CF7327676344}"/>
    <cellStyle name="Comma [0] 2 2 3 2 3" xfId="40671" xr:uid="{7F24E4AE-3B84-465D-8777-22F4692B237F}"/>
    <cellStyle name="Comma [0] 2 2 3 3" xfId="422" xr:uid="{F255C91B-03F4-41AD-9877-4FB9D3A970B6}"/>
    <cellStyle name="Comma [0] 2 2 3 4" xfId="40571" xr:uid="{469E8EBF-F901-4093-A274-BA95D9E01B76}"/>
    <cellStyle name="Comma [0] 2 2 4" xfId="165" xr:uid="{00000000-0005-0000-0000-000024000000}"/>
    <cellStyle name="Comma [0] 2 2 4 2" xfId="270" xr:uid="{09BFC246-2339-4B89-9EED-F38E0841659A}"/>
    <cellStyle name="Comma [0] 2 2 4 2 2" xfId="511" xr:uid="{1FA9FBDC-200E-464D-BE43-03E0967F3787}"/>
    <cellStyle name="Comma [0] 2 2 4 2 3" xfId="40660" xr:uid="{6DE25E2D-C239-4F1B-B9CC-D12EF45E7DB3}"/>
    <cellStyle name="Comma [0] 2 2 4 3" xfId="411" xr:uid="{C36F5BBE-B451-42DF-B5BC-A2F575B0D790}"/>
    <cellStyle name="Comma [0] 2 2 4 4" xfId="40560" xr:uid="{1100BBB5-014B-4763-95EF-02F23057829E}"/>
    <cellStyle name="Comma [0] 2 2 5" xfId="133" xr:uid="{00000000-0005-0000-0000-000025000000}"/>
    <cellStyle name="Comma [0] 2 2 5 2" xfId="239" xr:uid="{0E500BFA-C849-483D-ABC3-8025FF0BB617}"/>
    <cellStyle name="Comma [0] 2 2 5 2 2" xfId="480" xr:uid="{9434C52F-4E4E-438E-BD34-7DE6F4113125}"/>
    <cellStyle name="Comma [0] 2 2 5 2 3" xfId="40629" xr:uid="{94084268-D4B2-425D-A910-0210F055B332}"/>
    <cellStyle name="Comma [0] 2 2 5 3" xfId="380" xr:uid="{442F5229-CFDC-42AA-B507-1F01FBA8AC5C}"/>
    <cellStyle name="Comma [0] 2 2 5 4" xfId="40529" xr:uid="{1671535D-61A0-4CF4-BA6D-0D60DBC26045}"/>
    <cellStyle name="Comma [0] 2 2 6" xfId="210" xr:uid="{ECD128BB-7222-4380-8604-CEB8A0769ED2}"/>
    <cellStyle name="Comma [0] 2 2 6 2" xfId="451" xr:uid="{B56E0F66-3721-43B9-85C5-8A684D76E1D9}"/>
    <cellStyle name="Comma [0] 2 2 6 3" xfId="40600" xr:uid="{D2D2A11B-B0D0-42FB-BFD3-7CB1448606F6}"/>
    <cellStyle name="Comma [0] 2 2 7" xfId="354" xr:uid="{9BA0A151-99CE-4EF8-B218-B13F8E85B997}"/>
    <cellStyle name="Comma [0] 2 2 8" xfId="40500" xr:uid="{18B5E009-4EF1-472D-A8E4-9C8FBB5B5D84}"/>
    <cellStyle name="Comma [0] 2 3" xfId="94" xr:uid="{00000000-0005-0000-0000-000026000000}"/>
    <cellStyle name="Comma [0] 2 3 2" xfId="189" xr:uid="{00000000-0005-0000-0000-000027000000}"/>
    <cellStyle name="Comma [0] 2 3 2 2" xfId="290" xr:uid="{ED87595D-ECDA-4D5F-81DC-E2CD59867816}"/>
    <cellStyle name="Comma [0] 2 3 2 2 2" xfId="531" xr:uid="{BB0BCC0F-2365-4706-932C-A747319224E8}"/>
    <cellStyle name="Comma [0] 2 3 2 2 3" xfId="40680" xr:uid="{5B428F2C-AB51-46DF-B587-CF688BC75FEF}"/>
    <cellStyle name="Comma [0] 2 3 2 3" xfId="431" xr:uid="{E3126078-C543-4387-9235-FE363ED04DEF}"/>
    <cellStyle name="Comma [0] 2 3 2 4" xfId="40580" xr:uid="{5C85F0A3-5B61-400B-A882-E5992377C4D1}"/>
    <cellStyle name="Comma [0] 2 3 3" xfId="142" xr:uid="{00000000-0005-0000-0000-000028000000}"/>
    <cellStyle name="Comma [0] 2 3 3 2" xfId="248" xr:uid="{7925824C-D3E1-470F-BC8E-A6790C61565E}"/>
    <cellStyle name="Comma [0] 2 3 3 2 2" xfId="489" xr:uid="{99A79589-25E5-42BB-B517-0FAE4BAFB6C2}"/>
    <cellStyle name="Comma [0] 2 3 3 2 3" xfId="40638" xr:uid="{DBE98163-E633-4294-AF02-B6B936321966}"/>
    <cellStyle name="Comma [0] 2 3 3 3" xfId="389" xr:uid="{05227A52-B883-4538-8F94-E97E1AA765FE}"/>
    <cellStyle name="Comma [0] 2 3 3 4" xfId="40538" xr:uid="{ACFF3297-1601-4720-BDFB-8696D7F652AC}"/>
    <cellStyle name="Comma [0] 2 3 4" xfId="221" xr:uid="{EFB7DE92-37A6-4636-B5C0-D2C013FBE23E}"/>
    <cellStyle name="Comma [0] 2 3 4 2" xfId="462" xr:uid="{82D9F53C-C3BD-41DD-92D6-4E863FA994D7}"/>
    <cellStyle name="Comma [0] 2 3 4 3" xfId="40611" xr:uid="{0AE5DBD5-6995-483B-AB30-A5FB8A06AA7C}"/>
    <cellStyle name="Comma [0] 2 3 5" xfId="365" xr:uid="{108E3199-6A1A-4CEE-8032-9901485B598C}"/>
    <cellStyle name="Comma [0] 2 3 6" xfId="40511" xr:uid="{C7DE370C-21D5-472C-89E2-7193794B52E4}"/>
    <cellStyle name="Comma [0] 2 4" xfId="130" xr:uid="{00000000-0005-0000-0000-000029000000}"/>
    <cellStyle name="Comma [0] 2 5" xfId="164" xr:uid="{00000000-0005-0000-0000-00002A000000}"/>
    <cellStyle name="Comma [0] 2 5 2" xfId="269" xr:uid="{4DB4F7EE-34BC-4FC4-BDBC-B245E4E4549D}"/>
    <cellStyle name="Comma [0] 2 5 2 2" xfId="510" xr:uid="{AE0B8574-0BD9-42EB-AA08-F0E188D1E33E}"/>
    <cellStyle name="Comma [0] 2 5 2 3" xfId="40659" xr:uid="{E0EFAF7D-508A-41C5-B5A4-84765E46FED4}"/>
    <cellStyle name="Comma [0] 2 5 3" xfId="410" xr:uid="{98FBE30A-70F4-4D6F-86F7-C2E5270939E8}"/>
    <cellStyle name="Comma [0] 2 5 4" xfId="40559" xr:uid="{314A2628-3735-4D22-9A30-010594BF2934}"/>
    <cellStyle name="Comma [0] 2 6" xfId="209" xr:uid="{917A1EE9-6939-4D6B-A745-C3AE2EEE79F7}"/>
    <cellStyle name="Comma [0] 2 6 2" xfId="450" xr:uid="{BEFA3D1D-2A25-49E3-9D12-B769CF27C9F1}"/>
    <cellStyle name="Comma [0] 2 6 3" xfId="40599" xr:uid="{E7FB32C1-277B-469D-94AA-6280116EA721}"/>
    <cellStyle name="Comma [0] 2 7" xfId="353" xr:uid="{F0FC3DC3-7892-4426-BBFC-130758383202}"/>
    <cellStyle name="Comma [0] 2 8" xfId="40499" xr:uid="{3950D7D8-4FB4-4433-AB83-2BAFA6B9AB4B}"/>
    <cellStyle name="Comma 2" xfId="42" xr:uid="{00000000-0005-0000-0000-00002B000000}"/>
    <cellStyle name="Comma 2 2" xfId="47" xr:uid="{00000000-0005-0000-0000-00002C000000}"/>
    <cellStyle name="Comma 2 2 10" xfId="40495" xr:uid="{20EA7354-2F25-410E-850E-A5BACFB2907E}"/>
    <cellStyle name="Comma 2 2 2" xfId="82" xr:uid="{00000000-0005-0000-0000-00002D000000}"/>
    <cellStyle name="Comma 2 2 2 10" xfId="40506" xr:uid="{93B9DB76-4B66-4553-9594-078228CC4463}"/>
    <cellStyle name="Comma 2 2 2 2" xfId="100" xr:uid="{00000000-0005-0000-0000-00002E000000}"/>
    <cellStyle name="Comma 2 2 2 2 2" xfId="195" xr:uid="{00000000-0005-0000-0000-00002F000000}"/>
    <cellStyle name="Comma 2 2 2 2 2 2" xfId="296" xr:uid="{6E8A8A3D-F157-46C2-916D-24DBAAF01B84}"/>
    <cellStyle name="Comma 2 2 2 2 2 2 2" xfId="537" xr:uid="{8FD23F50-D86B-4540-BB9D-00C71D068529}"/>
    <cellStyle name="Comma 2 2 2 2 2 2 3" xfId="40686" xr:uid="{A9BAB1A6-E91F-4C2B-B49B-4E4BD23A76A3}"/>
    <cellStyle name="Comma 2 2 2 2 2 3" xfId="437" xr:uid="{99AF1143-659D-4E1F-B14D-B931187A8F01}"/>
    <cellStyle name="Comma 2 2 2 2 2 4" xfId="40586" xr:uid="{141EA0F4-2AED-41DE-B6E4-FC1AF80BF5A4}"/>
    <cellStyle name="Comma 2 2 2 2 3" xfId="148" xr:uid="{00000000-0005-0000-0000-000030000000}"/>
    <cellStyle name="Comma 2 2 2 2 3 2" xfId="254" xr:uid="{A3C5FAF5-2D05-46D6-AFCE-FE8F827E5962}"/>
    <cellStyle name="Comma 2 2 2 2 3 2 2" xfId="495" xr:uid="{46744F4B-9B40-45F8-8B31-47F05A825EF1}"/>
    <cellStyle name="Comma 2 2 2 2 3 2 3" xfId="40644" xr:uid="{236B80AB-151C-43D4-B024-D7BDD1857354}"/>
    <cellStyle name="Comma 2 2 2 2 3 3" xfId="395" xr:uid="{0D2E2BCB-0426-4960-BA1E-5FAC8113905C}"/>
    <cellStyle name="Comma 2 2 2 2 3 4" xfId="40544" xr:uid="{D92097D9-F086-48BB-A1FD-D52C80228BBE}"/>
    <cellStyle name="Comma 2 2 2 2 4" xfId="227" xr:uid="{1F671366-614E-455C-8E17-1BFC3186D9B1}"/>
    <cellStyle name="Comma 2 2 2 2 4 2" xfId="468" xr:uid="{4D27A72A-3D24-44F0-A066-F3458070F003}"/>
    <cellStyle name="Comma 2 2 2 2 4 3" xfId="40617" xr:uid="{FAD51CBC-9862-4CCD-B83C-1EA8F39D321D}"/>
    <cellStyle name="Comma 2 2 2 2 5" xfId="370" xr:uid="{04878B29-E540-4211-9F12-1C8588E3FDEB}"/>
    <cellStyle name="Comma 2 2 2 2 6" xfId="40517" xr:uid="{5BC09921-323B-4007-8E4D-37130A337C4F}"/>
    <cellStyle name="Comma 2 2 2 3" xfId="181" xr:uid="{00000000-0005-0000-0000-000031000000}"/>
    <cellStyle name="Comma 2 2 2 3 2" xfId="285" xr:uid="{0835710B-1A99-45BB-B9A3-68DE662F48C7}"/>
    <cellStyle name="Comma 2 2 2 3 2 2" xfId="526" xr:uid="{6834B6BE-94A3-4B2A-BE58-83AECD79CB41}"/>
    <cellStyle name="Comma 2 2 2 3 2 3" xfId="40675" xr:uid="{C9190BB2-D26B-4502-8A1B-A43470C1D56E}"/>
    <cellStyle name="Comma 2 2 2 3 3" xfId="426" xr:uid="{185C3439-9125-4EED-AA63-5F51BD1579F2}"/>
    <cellStyle name="Comma 2 2 2 3 4" xfId="40575" xr:uid="{4DEBF3DC-6F55-4F6E-B4B5-8B25CD349242}"/>
    <cellStyle name="Comma 2 2 2 4" xfId="170" xr:uid="{00000000-0005-0000-0000-000032000000}"/>
    <cellStyle name="Comma 2 2 2 4 2" xfId="275" xr:uid="{381B7AEF-CEA2-4C2F-B700-17402A0F9697}"/>
    <cellStyle name="Comma 2 2 2 4 2 2" xfId="516" xr:uid="{9975E24A-5939-4C23-90D9-99FAA8AF71AF}"/>
    <cellStyle name="Comma 2 2 2 4 2 3" xfId="40665" xr:uid="{AEE68AB5-54C4-414C-9543-249F002C7EC2}"/>
    <cellStyle name="Comma 2 2 2 4 3" xfId="416" xr:uid="{AD45DFFB-D0F8-4D46-8364-EE52E78D9B03}"/>
    <cellStyle name="Comma 2 2 2 4 4" xfId="40565" xr:uid="{0C37196E-4319-4429-BEC9-6B6269D8709D}"/>
    <cellStyle name="Comma 2 2 2 5" xfId="137" xr:uid="{00000000-0005-0000-0000-000033000000}"/>
    <cellStyle name="Comma 2 2 2 5 2" xfId="243" xr:uid="{C732E66D-9B1E-44B4-8F8C-E2619BDD4099}"/>
    <cellStyle name="Comma 2 2 2 5 2 2" xfId="484" xr:uid="{2CE3668B-6DA6-41E3-8A8D-99AEFCCE6FF2}"/>
    <cellStyle name="Comma 2 2 2 5 2 3" xfId="40633" xr:uid="{3542179E-3DBA-4A2C-BF54-3F8AC9D5B386}"/>
    <cellStyle name="Comma 2 2 2 5 3" xfId="384" xr:uid="{22888F4A-96D3-4267-B8D8-3367A6250D12}"/>
    <cellStyle name="Comma 2 2 2 5 4" xfId="40533" xr:uid="{75EFB8DA-266D-48B1-8B76-88B9582A67D6}"/>
    <cellStyle name="Comma 2 2 2 6" xfId="216" xr:uid="{790C724F-81EC-4743-AB1C-21C60608CC12}"/>
    <cellStyle name="Comma 2 2 2 6 2" xfId="457" xr:uid="{4AF8B963-076D-4CE6-A03E-379AC36B7C25}"/>
    <cellStyle name="Comma 2 2 2 6 3" xfId="40606" xr:uid="{247106A8-F3DC-4913-AED5-0CAE7FFB5773}"/>
    <cellStyle name="Comma 2 2 2 7" xfId="338" xr:uid="{596165C9-C7BF-4EE4-B2EF-BF9C25ABA338}"/>
    <cellStyle name="Comma 2 2 2 7 2" xfId="1563" xr:uid="{61265FF1-3863-4B19-B4A9-A5A38A42AF79}"/>
    <cellStyle name="Comma 2 2 2 8" xfId="349" xr:uid="{F46C3350-8B9D-4764-BF02-F39B1D31849A}"/>
    <cellStyle name="Comma 2 2 2 9" xfId="360" xr:uid="{CDA01FCF-4886-4D15-A0BA-9E91D0CA4AFC}"/>
    <cellStyle name="Comma 2 2 3" xfId="98" xr:uid="{00000000-0005-0000-0000-000034000000}"/>
    <cellStyle name="Comma 2 2 3 2" xfId="193" xr:uid="{00000000-0005-0000-0000-000035000000}"/>
    <cellStyle name="Comma 2 2 3 2 2" xfId="294" xr:uid="{F8A2D356-2276-4CA2-93A7-627C08AE7B53}"/>
    <cellStyle name="Comma 2 2 3 2 2 2" xfId="535" xr:uid="{3F9F7717-85CA-4401-8B56-EF85C4AA4B8F}"/>
    <cellStyle name="Comma 2 2 3 2 2 3" xfId="40684" xr:uid="{A083897E-54D0-4777-B92B-34FC47023A23}"/>
    <cellStyle name="Comma 2 2 3 2 3" xfId="435" xr:uid="{19FD2BB4-16BD-408A-9CBA-3F338D5C20E3}"/>
    <cellStyle name="Comma 2 2 3 2 4" xfId="40584" xr:uid="{1EBBDA2F-4194-43E5-BDD9-827C88FE95E2}"/>
    <cellStyle name="Comma 2 2 3 3" xfId="146" xr:uid="{00000000-0005-0000-0000-000036000000}"/>
    <cellStyle name="Comma 2 2 3 3 2" xfId="252" xr:uid="{EEF25294-3626-4291-919A-A90AC4FE8A3E}"/>
    <cellStyle name="Comma 2 2 3 3 2 2" xfId="493" xr:uid="{EE98B115-17D4-4954-A6A1-8D2761B56697}"/>
    <cellStyle name="Comma 2 2 3 3 2 3" xfId="40642" xr:uid="{A8E5FEFB-7791-4FA3-862C-46406456B161}"/>
    <cellStyle name="Comma 2 2 3 3 3" xfId="393" xr:uid="{1FA7434C-20C8-40B1-996E-18919D5474AF}"/>
    <cellStyle name="Comma 2 2 3 3 4" xfId="40542" xr:uid="{93549946-1C22-476C-AE42-EC55142FD0C3}"/>
    <cellStyle name="Comma 2 2 3 4" xfId="225" xr:uid="{94928F37-0B7B-46F1-9F75-A620CE028794}"/>
    <cellStyle name="Comma 2 2 3 4 2" xfId="466" xr:uid="{EC21AEE3-C588-48B1-9F0B-F30AFCE7091B}"/>
    <cellStyle name="Comma 2 2 3 4 3" xfId="40615" xr:uid="{AD5D0DBF-61C3-4D4D-8FD5-14F38495AFB5}"/>
    <cellStyle name="Comma 2 2 3 5" xfId="1564" xr:uid="{8B1F1BAE-B9FA-4F0A-8B72-F8D24F8CCA4C}"/>
    <cellStyle name="Comma 2 2 3 6" xfId="369" xr:uid="{15C2D7A3-ECB3-4527-8278-C1E4D6EA8171}"/>
    <cellStyle name="Comma 2 2 3 7" xfId="40515" xr:uid="{D03EE841-01A1-4524-BBFF-CE93E5AA1190}"/>
    <cellStyle name="Comma 2 2 4" xfId="126" xr:uid="{00000000-0005-0000-0000-000037000000}"/>
    <cellStyle name="Comma 2 2 5" xfId="168" xr:uid="{00000000-0005-0000-0000-000038000000}"/>
    <cellStyle name="Comma 2 2 5 2" xfId="273" xr:uid="{16E31B89-5A0C-4FF2-9A54-BAA345A95CE3}"/>
    <cellStyle name="Comma 2 2 5 2 2" xfId="514" xr:uid="{25DAD74F-9CB1-4C7A-9F6E-AA67687BA654}"/>
    <cellStyle name="Comma 2 2 5 2 3" xfId="40663" xr:uid="{BB3F935D-2A33-49AD-BE25-2BA7D5786282}"/>
    <cellStyle name="Comma 2 2 5 3" xfId="414" xr:uid="{93BF8A41-2510-4698-860C-607EE97DF4FC}"/>
    <cellStyle name="Comma 2 2 5 4" xfId="40563" xr:uid="{94EEF6A2-D33F-4D3C-80ED-216AE20AF636}"/>
    <cellStyle name="Comma 2 2 6" xfId="79" xr:uid="{00000000-0005-0000-0000-000039000000}"/>
    <cellStyle name="Comma 2 2 6 2" xfId="357" xr:uid="{9EF3A709-A143-4EE1-B6D5-21E434412687}"/>
    <cellStyle name="Comma 2 2 6 3" xfId="40503" xr:uid="{373796D3-5026-478C-A7F3-C7F3C1215034}"/>
    <cellStyle name="Comma 2 2 7" xfId="213" xr:uid="{3DAFF674-6BE6-4772-90CC-CD8C02E8A18E}"/>
    <cellStyle name="Comma 2 2 7 2" xfId="454" xr:uid="{3E697400-B32C-4565-AF16-F52E709DC33B}"/>
    <cellStyle name="Comma 2 2 7 3" xfId="40603" xr:uid="{4E973EDF-3798-473E-A34A-BFD1BF8790EA}"/>
    <cellStyle name="Comma 2 2 8" xfId="334" xr:uid="{5263279F-E1C6-4B38-8F5A-8D728419D9E1}"/>
    <cellStyle name="Comma 2 2 8 2" xfId="1562" xr:uid="{374B78A6-BE54-4BDF-93D7-B02F5D928DC4}"/>
    <cellStyle name="Comma 2 2 9" xfId="345" xr:uid="{402E2FA7-7E2B-48D5-9C0A-60A1102595EA}"/>
    <cellStyle name="Comma 2 3" xfId="96" xr:uid="{00000000-0005-0000-0000-00003A000000}"/>
    <cellStyle name="Comma 2 3 2" xfId="191" xr:uid="{00000000-0005-0000-0000-00003B000000}"/>
    <cellStyle name="Comma 2 3 2 2" xfId="292" xr:uid="{4AA95F65-297A-4935-8C2A-A805018B3938}"/>
    <cellStyle name="Comma 2 3 2 2 2" xfId="533" xr:uid="{C85246BD-D29B-459B-BD82-FF08C8E20EF0}"/>
    <cellStyle name="Comma 2 3 2 2 3" xfId="40682" xr:uid="{AFC32294-0D90-43F5-B800-77DB1822FB09}"/>
    <cellStyle name="Comma 2 3 2 3" xfId="433" xr:uid="{627F5DC2-ED2B-4FCB-BF4C-0432CF305390}"/>
    <cellStyle name="Comma 2 3 2 4" xfId="40582" xr:uid="{87817185-B6BB-4D40-B24C-BC3583C6C8A9}"/>
    <cellStyle name="Comma 2 3 3" xfId="144" xr:uid="{00000000-0005-0000-0000-00003C000000}"/>
    <cellStyle name="Comma 2 3 3 2" xfId="250" xr:uid="{AB7B6F1B-84A4-426F-B603-9A80383FEE29}"/>
    <cellStyle name="Comma 2 3 3 2 2" xfId="491" xr:uid="{0C211346-C3A9-4C43-9DAD-84D488BDF97B}"/>
    <cellStyle name="Comma 2 3 3 2 3" xfId="40640" xr:uid="{C82B0ED4-506E-4052-9445-91488AA68731}"/>
    <cellStyle name="Comma 2 3 3 3" xfId="391" xr:uid="{3CA6BB42-C0B4-42A1-802E-3ACD109A7512}"/>
    <cellStyle name="Comma 2 3 3 4" xfId="40540" xr:uid="{139E079F-DC2B-49AA-921B-1D135932E594}"/>
    <cellStyle name="Comma 2 3 4" xfId="223" xr:uid="{AF2F59B7-431E-40E9-89D3-37D13C72D58D}"/>
    <cellStyle name="Comma 2 3 4 2" xfId="464" xr:uid="{CA35D279-6689-4484-BF74-A218863494F1}"/>
    <cellStyle name="Comma 2 3 4 3" xfId="40613" xr:uid="{83F3B691-6C20-4B62-A798-6AE8DD4C0331}"/>
    <cellStyle name="Comma 2 3 5" xfId="341" xr:uid="{308506EC-48D4-4503-B0EC-12CBA4DDB49E}"/>
    <cellStyle name="Comma 2 3 5 2" xfId="1565" xr:uid="{AA2F2439-E633-477F-B265-45AAFC9FF08B}"/>
    <cellStyle name="Comma 2 3 6" xfId="367" xr:uid="{D7AA077B-5547-4773-A3F8-9C6F1436D19C}"/>
    <cellStyle name="Comma 2 3 7" xfId="40513" xr:uid="{1F52C9E9-E1E2-4503-BD59-8322D91F048A}"/>
    <cellStyle name="Comma 2 4" xfId="178" xr:uid="{00000000-0005-0000-0000-00003D000000}"/>
    <cellStyle name="Comma 2 4 2" xfId="282" xr:uid="{9331C7CA-F45C-467A-A3FA-6940B8C4EB27}"/>
    <cellStyle name="Comma 2 4 2 2" xfId="1567" xr:uid="{E446B30F-8006-4CC3-BFBC-5FF8A1DCCE55}"/>
    <cellStyle name="Comma 2 4 2 3" xfId="523" xr:uid="{D1E0326D-0A32-4045-88FA-7B53DAAB0C33}"/>
    <cellStyle name="Comma 2 4 2 4" xfId="40672" xr:uid="{19D9FF91-F4B0-4BFE-83CE-14DEB528B1CA}"/>
    <cellStyle name="Comma 2 4 3" xfId="1568" xr:uid="{A7B99499-EACE-471A-9CF3-8C3E88C53C87}"/>
    <cellStyle name="Comma 2 4 4" xfId="1569" xr:uid="{57468654-63A7-4966-8C74-85F5B727402B}"/>
    <cellStyle name="Comma 2 4 5" xfId="1566" xr:uid="{DD56ED40-45EF-4E5A-9C91-F41D0D484F53}"/>
    <cellStyle name="Comma 2 4 6" xfId="423" xr:uid="{CA90A9A9-C127-49B0-B319-3F11E58D81BF}"/>
    <cellStyle name="Comma 2 4 7" xfId="40572" xr:uid="{5CEF01E3-4889-4630-8D11-DB6513C73327}"/>
    <cellStyle name="Comma 2 5" xfId="166" xr:uid="{00000000-0005-0000-0000-00003E000000}"/>
    <cellStyle name="Comma 2 5 2" xfId="271" xr:uid="{969A4956-9778-4630-ADB2-454BEE43BF5D}"/>
    <cellStyle name="Comma 2 5 2 2" xfId="512" xr:uid="{3FB5FF60-F468-4EB4-9285-D070A0991EEC}"/>
    <cellStyle name="Comma 2 5 2 3" xfId="40661" xr:uid="{72A10F46-8F78-4576-97D6-FBA678C22E24}"/>
    <cellStyle name="Comma 2 5 3" xfId="1570" xr:uid="{8C6CAC79-3C7B-4922-A3DD-518DD0A3BA9F}"/>
    <cellStyle name="Comma 2 5 4" xfId="412" xr:uid="{38034A0D-5983-4DD2-83FC-BEB91C7C9704}"/>
    <cellStyle name="Comma 2 5 5" xfId="40561" xr:uid="{AD9B135F-3C7A-43DA-9A92-AF2DCD4D3DC4}"/>
    <cellStyle name="Comma 2 6" xfId="134" xr:uid="{00000000-0005-0000-0000-00003F000000}"/>
    <cellStyle name="Comma 2 6 2" xfId="240" xr:uid="{862F28BD-7468-44D4-92B2-74A29FF719F5}"/>
    <cellStyle name="Comma 2 6 2 2" xfId="481" xr:uid="{F6C4E162-8720-4690-AFEF-AD681840BB65}"/>
    <cellStyle name="Comma 2 6 2 3" xfId="40630" xr:uid="{71C82548-C00B-4053-AC65-F1516B58B6F3}"/>
    <cellStyle name="Comma 2 6 3" xfId="381" xr:uid="{D250AD15-264E-42F8-8D53-0AEC8CAAEFE5}"/>
    <cellStyle name="Comma 2 6 4" xfId="40530" xr:uid="{8AC7CF15-09EB-4978-81D3-C40CCEF7A755}"/>
    <cellStyle name="Comma 2 7" xfId="65" xr:uid="{00000000-0005-0000-0000-000040000000}"/>
    <cellStyle name="Comma 2 7 2" xfId="211" xr:uid="{DBD63FDB-4388-4CD5-AD87-AD7F1277B2F8}"/>
    <cellStyle name="Comma 2 7 2 2" xfId="452" xr:uid="{EAE296D8-C108-479B-AF4E-5670DB06028F}"/>
    <cellStyle name="Comma 2 7 2 3" xfId="40601" xr:uid="{094A181B-2803-4DF4-B844-574A0B3B4244}"/>
    <cellStyle name="Comma 2 7 3" xfId="355" xr:uid="{790CBFA9-571C-4922-95D5-84A8773754EF}"/>
    <cellStyle name="Comma 2 7 4" xfId="40501" xr:uid="{2C2CD25B-213E-484A-A69D-B4433CA69379}"/>
    <cellStyle name="Comma 2 8" xfId="316" xr:uid="{70814422-7BC6-4931-AE28-3E16BA4A9BEB}"/>
    <cellStyle name="Comma 2 8 2" xfId="1561" xr:uid="{CE878E14-0F9F-4910-95AE-A577F7EA0453}"/>
    <cellStyle name="Comma 3" xfId="75" xr:uid="{00000000-0005-0000-0000-000041000000}"/>
    <cellStyle name="Comma 3 2" xfId="115" xr:uid="{00000000-0005-0000-0000-000042000000}"/>
    <cellStyle name="Comma 3 2 2" xfId="1572" xr:uid="{88E6D644-B6CE-4FFC-8A1B-F27B64EC7CCC}"/>
    <cellStyle name="Comma 3 3" xfId="1573" xr:uid="{4CF9CFAB-3CF4-4A56-AA55-B38672BCDF63}"/>
    <cellStyle name="Comma 3 4" xfId="1571" xr:uid="{F003CC51-94CC-41AD-B24B-611C6EC5D7B3}"/>
    <cellStyle name="Comma 4" xfId="76" xr:uid="{00000000-0005-0000-0000-000043000000}"/>
    <cellStyle name="Comma 4 2" xfId="116" xr:uid="{00000000-0005-0000-0000-000044000000}"/>
    <cellStyle name="Comma 4 2 2" xfId="623" xr:uid="{EAF1AE36-DFE2-452D-9240-80DAD5CCAB07}"/>
    <cellStyle name="Comma 4 3" xfId="1574" xr:uid="{59B867C5-9E69-4CCB-B61B-17A474A445CE}"/>
    <cellStyle name="Comma 5" xfId="63" xr:uid="{00000000-0005-0000-0000-000045000000}"/>
    <cellStyle name="Comma 5 2" xfId="113" xr:uid="{00000000-0005-0000-0000-000046000000}"/>
    <cellStyle name="Comma 5 2 2" xfId="1576" xr:uid="{05AB34C4-69E8-477F-9359-20D0080FFBC8}"/>
    <cellStyle name="Comma 5 3" xfId="1575" xr:uid="{09226099-784C-470F-8DF1-330844ABBA9E}"/>
    <cellStyle name="Comma 6" xfId="72" xr:uid="{00000000-0005-0000-0000-000047000000}"/>
    <cellStyle name="Comma 6 2" xfId="114" xr:uid="{00000000-0005-0000-0000-000048000000}"/>
    <cellStyle name="Comma 7" xfId="77" xr:uid="{00000000-0005-0000-0000-000049000000}"/>
    <cellStyle name="Comma 7 2" xfId="117" xr:uid="{00000000-0005-0000-0000-00004A000000}"/>
    <cellStyle name="Comma 8" xfId="78" xr:uid="{00000000-0005-0000-0000-00004B000000}"/>
    <cellStyle name="Comma 8 2" xfId="118" xr:uid="{00000000-0005-0000-0000-00004C000000}"/>
    <cellStyle name="Encabezado 1" xfId="1690" builtinId="16" customBuiltin="1"/>
    <cellStyle name="Encabezado 4" xfId="1706" builtinId="19" customBuiltin="1"/>
    <cellStyle name="Encabezado 4 2" xfId="806" xr:uid="{B93BDFAF-DAD3-431A-AE66-63AC1BCECB8B}"/>
    <cellStyle name="Encabezado 4 2 2" xfId="1578" xr:uid="{68D8D7A7-37BB-48FE-ADED-F4953B3D7FCC}"/>
    <cellStyle name="Encabezado 4 2 3" xfId="1579" xr:uid="{ADAB3734-1D3D-4836-9512-46911A6B4953}"/>
    <cellStyle name="Encabezado 4 2 3 2" xfId="12802" xr:uid="{3F34E930-AC42-4B81-9E94-F70CABB7645B}"/>
    <cellStyle name="Encabezado 4 2 4" xfId="1580" xr:uid="{5651EFC2-7435-4D60-885D-01FE13DB7AE2}"/>
    <cellStyle name="Encabezado 4 2 5" xfId="12801" xr:uid="{9205BC55-F355-410A-BFC2-8F32E811BE5A}"/>
    <cellStyle name="Encabezado 4 2 6" xfId="15623" xr:uid="{4367C34F-1C32-4E85-8826-170734AAED4F}"/>
    <cellStyle name="Encabezado 4 2 7" xfId="1577" xr:uid="{D3A130EB-60AF-41B2-B650-473A3A63E613}"/>
    <cellStyle name="Encabezado 4 3" xfId="807" xr:uid="{897AE4BE-1086-48BD-BB4F-694959D943BD}"/>
    <cellStyle name="Encabezado 4 3 2" xfId="1582" xr:uid="{3AF261FC-CF8A-4B2D-90CE-092FD27EB288}"/>
    <cellStyle name="Encabezado 4 3 3" xfId="1581" xr:uid="{5CA1BC67-731A-4FD1-8A9E-96BBD62F9B59}"/>
    <cellStyle name="Encabezado 4 4" xfId="808" xr:uid="{D359E647-4545-4F30-A75B-08257D024985}"/>
    <cellStyle name="Encabezado 4 4 2" xfId="1583" xr:uid="{966188F8-7501-425D-BAC3-7FF06A0DC7D3}"/>
    <cellStyle name="Encabezado 4 5" xfId="809" xr:uid="{110D77C8-2D93-4BC3-9C5C-6D017B14F339}"/>
    <cellStyle name="Encabezado 4 6" xfId="810" xr:uid="{B2B26D2F-1872-430F-B532-87044890DF83}"/>
    <cellStyle name="Encabezado 4 7" xfId="811" xr:uid="{B93EC1F6-ABA0-4E3A-8D94-C5C93C64B9FB}"/>
    <cellStyle name="Énfasis1 2" xfId="812" xr:uid="{A12C92DC-C643-4147-9A5F-DB9F794D8CDE}"/>
    <cellStyle name="Énfasis1 2 2" xfId="1585" xr:uid="{121CEDED-F7C0-4738-A011-2C3DA47AC258}"/>
    <cellStyle name="Énfasis1 2 2 2" xfId="1586" xr:uid="{15CA21C7-23FA-4521-A2DB-CC9F2F938D5B}"/>
    <cellStyle name="Énfasis1 2 2 2 2" xfId="1587" xr:uid="{CF195983-A451-4489-84D8-2B28F1B240EE}"/>
    <cellStyle name="Énfasis1 2 2 3" xfId="1588" xr:uid="{03905B72-D71D-44DE-A0B0-BF49808B66E6}"/>
    <cellStyle name="Énfasis1 2 3" xfId="1589" xr:uid="{5AB4B550-1DF6-4777-A446-9A456C06997B}"/>
    <cellStyle name="Énfasis1 2 3 2" xfId="12804" xr:uid="{153EC06B-79E3-4574-8A5B-DE9848945332}"/>
    <cellStyle name="Énfasis1 2 4" xfId="1590" xr:uid="{851BF5A0-2E90-432C-9BAA-FD24EC02C61A}"/>
    <cellStyle name="Énfasis1 2 5" xfId="12803" xr:uid="{B36D78F3-4236-4754-8FC8-172FAA5521AA}"/>
    <cellStyle name="Énfasis1 2 6" xfId="15624" xr:uid="{51DA1A6C-E22D-485E-96B4-A2C7C9C7B3D0}"/>
    <cellStyle name="Énfasis1 2 7" xfId="1584" xr:uid="{56A6D2A0-8EE3-4478-B487-3BBCB1FFD4B0}"/>
    <cellStyle name="Énfasis1 3" xfId="813" xr:uid="{5B0843A2-BDB7-4C49-B466-83B953A9B390}"/>
    <cellStyle name="Énfasis1 3 2" xfId="1592" xr:uid="{7C43ED3E-F195-4A15-B3E0-86777F019F39}"/>
    <cellStyle name="Énfasis1 3 3" xfId="1591" xr:uid="{663FD342-8FF4-4281-B945-2743C6B02C27}"/>
    <cellStyle name="Énfasis1 4" xfId="814" xr:uid="{E2D46C58-3BF9-40E6-A75B-E3226EAADFD0}"/>
    <cellStyle name="Énfasis1 4 2" xfId="1593" xr:uid="{3C20B6B4-1A0A-4BD0-863C-488FE2E3CCDB}"/>
    <cellStyle name="Énfasis1 5" xfId="815" xr:uid="{889CB000-4C37-428F-AC7F-BA4AFAAB0DCC}"/>
    <cellStyle name="Énfasis1 6" xfId="816" xr:uid="{73BA245E-6D15-48C5-A719-44FE6C0E1D25}"/>
    <cellStyle name="Énfasis1 7" xfId="817" xr:uid="{56335217-5C38-4C16-83DE-2A211A27A0C4}"/>
    <cellStyle name="Énfasis2 2" xfId="818" xr:uid="{F26A0B17-C3EE-4832-A548-C52E711D497A}"/>
    <cellStyle name="Énfasis2 2 2" xfId="1595" xr:uid="{D8425CB8-E547-4D86-84E7-9DD13BA44C1E}"/>
    <cellStyle name="Énfasis2 2 2 2" xfId="1596" xr:uid="{60CCC260-F7D8-43CF-9338-F30A452CD527}"/>
    <cellStyle name="Énfasis2 2 2 2 2" xfId="1597" xr:uid="{8356BC40-71F5-47E4-B1A7-F03E76905B43}"/>
    <cellStyle name="Énfasis2 2 2 3" xfId="1598" xr:uid="{8FF51E39-8C3A-4A87-8EB1-EF8CC243B818}"/>
    <cellStyle name="Énfasis2 2 3" xfId="1599" xr:uid="{9E470F80-0614-4BBE-AA58-65C11549D1A2}"/>
    <cellStyle name="Énfasis2 2 3 2" xfId="12806" xr:uid="{74A645B9-417E-48A9-8495-7DBE773D8D6B}"/>
    <cellStyle name="Énfasis2 2 4" xfId="1600" xr:uid="{F737A636-0B78-45D1-8EDB-58C16158AD58}"/>
    <cellStyle name="Énfasis2 2 5" xfId="12805" xr:uid="{41B6769A-3D7D-4D8C-8213-3D3064BB474F}"/>
    <cellStyle name="Énfasis2 2 6" xfId="15625" xr:uid="{310A46AB-02FF-422A-B450-0C06584F8441}"/>
    <cellStyle name="Énfasis2 2 7" xfId="1594" xr:uid="{A3A5483A-371A-49A0-9706-FA0A1D2B8111}"/>
    <cellStyle name="Énfasis2 3" xfId="819" xr:uid="{D9C711B5-A25F-487B-867D-01E3789E901F}"/>
    <cellStyle name="Énfasis2 3 2" xfId="1602" xr:uid="{BD44AECB-83A4-4616-BD5E-43474F3DA798}"/>
    <cellStyle name="Énfasis2 3 3" xfId="1601" xr:uid="{1FE87F8C-585B-4BEA-86F3-DF7B00DEAA70}"/>
    <cellStyle name="Énfasis2 4" xfId="820" xr:uid="{40932242-E39F-4BEB-BD52-09DC4F9E3F9D}"/>
    <cellStyle name="Énfasis2 4 2" xfId="1603" xr:uid="{DBBEB125-4F14-4717-A89F-C8A4494A9DF5}"/>
    <cellStyle name="Énfasis2 5" xfId="821" xr:uid="{C2B00E1D-A376-4A8F-AE18-E73316C8F96E}"/>
    <cellStyle name="Énfasis2 6" xfId="822" xr:uid="{889EF510-4F67-4980-A4A9-9796791C4A91}"/>
    <cellStyle name="Énfasis2 7" xfId="823" xr:uid="{A9C52AD0-8B40-4446-8E55-B0F10FDDC166}"/>
    <cellStyle name="Énfasis3 2" xfId="824" xr:uid="{C0B17B0B-B9F3-4856-B470-4FE44D355DDC}"/>
    <cellStyle name="Énfasis3 2 2" xfId="1605" xr:uid="{357785EE-94D3-4708-9C76-18B53FFE4032}"/>
    <cellStyle name="Énfasis3 2 2 2" xfId="1606" xr:uid="{2DBC8708-BEB8-4E46-B31D-24B77DD55C5E}"/>
    <cellStyle name="Énfasis3 2 2 2 2" xfId="1607" xr:uid="{800AEC0C-468A-4680-9F6B-187F6CA9DC86}"/>
    <cellStyle name="Énfasis3 2 2 3" xfId="1608" xr:uid="{C58D12A6-6C9E-4C89-B638-F5AA032ACB4A}"/>
    <cellStyle name="Énfasis3 2 3" xfId="1609" xr:uid="{C3D887B9-C8A7-4500-A011-3897DD5A9E5D}"/>
    <cellStyle name="Énfasis3 2 3 2" xfId="12808" xr:uid="{97193CAD-BF54-48DF-90FF-04CE5C17B9D7}"/>
    <cellStyle name="Énfasis3 2 4" xfId="1610" xr:uid="{3A6D918E-BC7F-4055-952C-ADC86613C424}"/>
    <cellStyle name="Énfasis3 2 5" xfId="12807" xr:uid="{5B43123D-C052-450E-BA40-08EB86F488D2}"/>
    <cellStyle name="Énfasis3 2 6" xfId="15626" xr:uid="{C465A341-062A-4984-AECE-3401B0BC2CDE}"/>
    <cellStyle name="Énfasis3 2 7" xfId="1604" xr:uid="{614E9FEA-76E3-4478-9A50-C8B1E9F8B8B1}"/>
    <cellStyle name="Énfasis3 3" xfId="825" xr:uid="{C517CEE7-9304-40AE-A18E-25EDC6C18BFE}"/>
    <cellStyle name="Énfasis3 3 2" xfId="1612" xr:uid="{3BB7379F-0B11-4FC3-9E55-C5F6358C8A33}"/>
    <cellStyle name="Énfasis3 3 3" xfId="1611" xr:uid="{2E194392-79DD-45C7-BBEA-D3997AB4E433}"/>
    <cellStyle name="Énfasis3 4" xfId="826" xr:uid="{92E01B7D-5400-4078-AFFD-E5088C54411E}"/>
    <cellStyle name="Énfasis3 4 2" xfId="1613" xr:uid="{33079BA0-E3C9-4FAB-8520-E9A096A87B24}"/>
    <cellStyle name="Énfasis3 5" xfId="827" xr:uid="{BE3BC814-97BF-40B0-B0C7-5DA64C401890}"/>
    <cellStyle name="Énfasis3 6" xfId="828" xr:uid="{1116C14D-7CCC-450F-B172-8B4584403D71}"/>
    <cellStyle name="Énfasis3 7" xfId="829" xr:uid="{7DAB68E8-AA0E-427D-9CEA-546C7496B10C}"/>
    <cellStyle name="Énfasis4 2" xfId="830" xr:uid="{7AF712A7-2C1C-4244-A013-80485D7BFC13}"/>
    <cellStyle name="Énfasis4 2 2" xfId="1615" xr:uid="{B9880729-F26F-4B6C-B55D-BD89E5BBFBC3}"/>
    <cellStyle name="Énfasis4 2 2 2" xfId="1616" xr:uid="{FD010512-19D1-485F-9C14-E909F9BFD4A5}"/>
    <cellStyle name="Énfasis4 2 2 2 2" xfId="1617" xr:uid="{CD8A1DB5-E9BC-4D45-8F8C-62A50ACEF562}"/>
    <cellStyle name="Énfasis4 2 2 3" xfId="1618" xr:uid="{17231D23-08D9-4EFB-9D67-089AE36320E6}"/>
    <cellStyle name="Énfasis4 2 3" xfId="1619" xr:uid="{406C85AA-6943-4BFB-AB1C-E2E0400D2450}"/>
    <cellStyle name="Énfasis4 2 3 2" xfId="12810" xr:uid="{3C67ABBD-D046-406F-ACD6-260B4A40D1E8}"/>
    <cellStyle name="Énfasis4 2 4" xfId="1620" xr:uid="{76CC78B5-CF6A-41F9-A2E1-FB11C58C8972}"/>
    <cellStyle name="Énfasis4 2 5" xfId="12809" xr:uid="{2E1D2A1A-14B1-471D-A03F-4902599ACC5A}"/>
    <cellStyle name="Énfasis4 2 6" xfId="15627" xr:uid="{D8C32E6B-FB3B-4879-9267-C2E9AD41A98B}"/>
    <cellStyle name="Énfasis4 2 7" xfId="1614" xr:uid="{E15E8178-9ABA-4FDD-9FC3-54A835D24946}"/>
    <cellStyle name="Énfasis4 3" xfId="831" xr:uid="{0EB1BCA4-9447-4DAD-92DF-6F6BC4022CA8}"/>
    <cellStyle name="Énfasis4 3 2" xfId="1622" xr:uid="{84F9220D-9E31-4EE2-A8A0-DFD43BE914C4}"/>
    <cellStyle name="Énfasis4 3 3" xfId="1621" xr:uid="{E25A41C3-E200-4A88-B8DD-426DC7947BA8}"/>
    <cellStyle name="Énfasis4 4" xfId="832" xr:uid="{F5E3C8E8-79BF-4B62-B514-081A366D50C2}"/>
    <cellStyle name="Énfasis4 4 2" xfId="1623" xr:uid="{364A2980-E470-43FD-950D-83B8C973DA0C}"/>
    <cellStyle name="Énfasis4 5" xfId="833" xr:uid="{4FBBFFEE-F485-4A13-8663-E9471F74DA97}"/>
    <cellStyle name="Énfasis4 6" xfId="834" xr:uid="{C562071C-F832-4B4A-A70E-5FA7DD232F09}"/>
    <cellStyle name="Énfasis4 7" xfId="835" xr:uid="{0B406D15-A835-48AB-94EA-30B56F4225D8}"/>
    <cellStyle name="Énfasis5 2" xfId="836" xr:uid="{790399F3-C02C-47CB-BE88-77876AB25988}"/>
    <cellStyle name="Énfasis5 2 2" xfId="1625" xr:uid="{B4BC06D9-C5F9-43F7-8C95-9CE2D6BC168B}"/>
    <cellStyle name="Énfasis5 2 2 2" xfId="1626" xr:uid="{8CCBED21-BD6D-457E-869B-92F97551F14A}"/>
    <cellStyle name="Énfasis5 2 2 2 2" xfId="12812" xr:uid="{B268E540-08F4-4C81-B93F-0F57DF6C2143}"/>
    <cellStyle name="Énfasis5 2 2 3" xfId="1627" xr:uid="{FF808503-EF36-4F37-8263-6A57A46FCF03}"/>
    <cellStyle name="Énfasis5 2 3" xfId="1628" xr:uid="{A93CD673-D5CE-47CE-BB42-047D616BA9F7}"/>
    <cellStyle name="Énfasis5 2 3 2" xfId="12813" xr:uid="{998FA2E5-26A6-4E09-91CF-C4A0C9BF1F29}"/>
    <cellStyle name="Énfasis5 2 4" xfId="1629" xr:uid="{1938FD8A-CB42-455E-BC0B-A038AAA0FDA0}"/>
    <cellStyle name="Énfasis5 2 5" xfId="12811" xr:uid="{D5E53F04-D164-4544-87A9-D32E1C5BBF28}"/>
    <cellStyle name="Énfasis5 2 6" xfId="15628" xr:uid="{0F5885BC-A1DD-4C5C-9AA3-4BB3C9725B2A}"/>
    <cellStyle name="Énfasis5 2 7" xfId="1624" xr:uid="{0F2FCDDB-FF4C-451B-B4E1-4F0BB65717C7}"/>
    <cellStyle name="Énfasis5 3" xfId="837" xr:uid="{BBB0D13C-3CAB-4435-8FCD-30137BD4D553}"/>
    <cellStyle name="Énfasis5 3 2" xfId="1631" xr:uid="{3643B45A-94DC-4372-861F-E9431A785135}"/>
    <cellStyle name="Énfasis5 3 3" xfId="1630" xr:uid="{934C67BC-0542-42C0-BE2C-FEE42E24D422}"/>
    <cellStyle name="Énfasis5 4" xfId="838" xr:uid="{60918F51-354E-4700-9641-3CB12DB96AE4}"/>
    <cellStyle name="Énfasis5 5" xfId="839" xr:uid="{8D56BADB-271B-49F9-A0AE-A6CA26C5071A}"/>
    <cellStyle name="Énfasis5 6" xfId="840" xr:uid="{C607BA20-46EB-4B20-82AE-90351AC23F1E}"/>
    <cellStyle name="Énfasis5 7" xfId="841" xr:uid="{0C3A2D5E-696B-4FFC-B4B6-FE270584A815}"/>
    <cellStyle name="Énfasis6 2" xfId="842" xr:uid="{7C5650DF-8125-4FF7-A6D1-10A7ED6AC02C}"/>
    <cellStyle name="Énfasis6 2 2" xfId="1633" xr:uid="{7B30F079-7EE5-4CD5-9AF9-0027073738DB}"/>
    <cellStyle name="Énfasis6 2 2 2" xfId="1634" xr:uid="{0159DD2B-C39E-468B-9C5B-6429362B4C0E}"/>
    <cellStyle name="Énfasis6 2 2 2 2" xfId="1635" xr:uid="{A630F361-277A-4B7F-B70A-3BE9768ACE10}"/>
    <cellStyle name="Énfasis6 2 2 3" xfId="1636" xr:uid="{0895CD73-2F8F-420C-B02B-85E388E4E14E}"/>
    <cellStyle name="Énfasis6 2 3" xfId="1637" xr:uid="{88D2A20E-44F3-4875-AC87-A50DE52DF8BC}"/>
    <cellStyle name="Énfasis6 2 3 2" xfId="12815" xr:uid="{D9F341CC-E4FA-4A31-802F-B61296EBD023}"/>
    <cellStyle name="Énfasis6 2 4" xfId="1638" xr:uid="{AB01D44C-C045-46A3-BA58-181B532F6770}"/>
    <cellStyle name="Énfasis6 2 5" xfId="12814" xr:uid="{7769B1B5-A842-47D4-96D3-49DCA0969D21}"/>
    <cellStyle name="Énfasis6 2 6" xfId="15629" xr:uid="{CD069519-EA36-4F96-81B5-56DEF75CD801}"/>
    <cellStyle name="Énfasis6 2 7" xfId="1632" xr:uid="{68E56827-01AE-4806-8881-04D5B77EFF10}"/>
    <cellStyle name="Énfasis6 3" xfId="843" xr:uid="{64AB332A-BB50-4E95-8EAC-FCC51455B05E}"/>
    <cellStyle name="Énfasis6 3 2" xfId="1640" xr:uid="{6CD4EB5C-5350-44FC-8565-02AD27E9ACE7}"/>
    <cellStyle name="Énfasis6 3 3" xfId="1639" xr:uid="{FC9D3D26-8886-4B09-ACA0-E25E0944F256}"/>
    <cellStyle name="Énfasis6 4" xfId="844" xr:uid="{68766FF3-34E2-490B-BCB2-4306AF501F92}"/>
    <cellStyle name="Énfasis6 4 2" xfId="1641" xr:uid="{58BEF217-3065-40AA-9348-E1B2835CFE47}"/>
    <cellStyle name="Énfasis6 5" xfId="845" xr:uid="{D99AE91D-FE44-4B18-B644-1C3E6EEA1A16}"/>
    <cellStyle name="Énfasis6 6" xfId="846" xr:uid="{6E34159E-1591-443C-9FEF-662631CDCC03}"/>
    <cellStyle name="Énfasis6 7" xfId="847" xr:uid="{050BCC57-C742-43AA-814E-4690F9A5C57B}"/>
    <cellStyle name="Entrada" xfId="1722" builtinId="20" customBuiltin="1"/>
    <cellStyle name="Entrada 2" xfId="848" xr:uid="{4BA45565-44B7-4D12-A943-07C999A4B434}"/>
    <cellStyle name="Entrada 2 2" xfId="1643" xr:uid="{A1B33259-8CCA-427B-9330-BF7E96AF8E6E}"/>
    <cellStyle name="Entrada 2 2 2" xfId="1644" xr:uid="{30557306-70DB-4A2F-88BD-34AE6F0E6A23}"/>
    <cellStyle name="Entrada 2 2 2 2" xfId="1645" xr:uid="{AFB1E0B3-9420-4E07-A95F-AB488F12EC04}"/>
    <cellStyle name="Entrada 2 2 3" xfId="1646" xr:uid="{F5AC698C-9FE9-45F4-A176-8994594271EC}"/>
    <cellStyle name="Entrada 2 3" xfId="1647" xr:uid="{D20ACA50-93C5-4AD5-9DBC-154886F4AD2E}"/>
    <cellStyle name="Entrada 2 3 2" xfId="12817" xr:uid="{49E454B8-B8AE-4144-B8A3-83A2A14BEEA6}"/>
    <cellStyle name="Entrada 2 4" xfId="1648" xr:uid="{DF169D94-7D4A-4ECB-A327-C8454CC794FE}"/>
    <cellStyle name="Entrada 2 5" xfId="12816" xr:uid="{82EBBFDA-C663-43DA-A434-E97395A597FA}"/>
    <cellStyle name="Entrada 2 6" xfId="15630" xr:uid="{A08A93DE-28E5-4583-A06A-BA1F8F5FAD0F}"/>
    <cellStyle name="Entrada 2 7" xfId="1642" xr:uid="{56DA355F-892D-450B-BBC4-A286E743F7E2}"/>
    <cellStyle name="Entrada 3" xfId="849" xr:uid="{93B61785-0FE7-413E-9135-A37BC28806A2}"/>
    <cellStyle name="Entrada 3 2" xfId="1650" xr:uid="{3E7C236B-0003-4C89-B9CB-7483E228AE74}"/>
    <cellStyle name="Entrada 3 3" xfId="1649" xr:uid="{B2DB3BD5-92B9-4338-8EEC-51AF13634C97}"/>
    <cellStyle name="Entrada 4" xfId="850" xr:uid="{8EF5886B-7F45-4599-B741-0FB6C929EB88}"/>
    <cellStyle name="Entrada 4 2" xfId="1651" xr:uid="{375F5A65-94D5-4B84-8BE2-CA902E00C69E}"/>
    <cellStyle name="Entrada 5" xfId="851" xr:uid="{D44D0F40-3DF8-4009-B07B-DB821CC0F773}"/>
    <cellStyle name="Entrada 6" xfId="852" xr:uid="{214B666F-9484-41D3-8CEF-64E935C29E5A}"/>
    <cellStyle name="Entrada 7" xfId="853" xr:uid="{880842E6-6AB7-472B-8562-E939BF1A8DE1}"/>
    <cellStyle name="Euro" xfId="1652" xr:uid="{DBD5CDA6-314F-4C76-BC24-A6CBB968B267}"/>
    <cellStyle name="Euro 2" xfId="1653" xr:uid="{DDDCE8B9-BD60-4AFF-B42E-4D01075FABFF}"/>
    <cellStyle name="Euro 2 2" xfId="1654" xr:uid="{1FB674BB-FF56-4DD3-AB8B-28CDC61148F1}"/>
    <cellStyle name="Euro 2 3" xfId="1655" xr:uid="{BE07EE6A-0910-42E9-AF93-3C3FA886648E}"/>
    <cellStyle name="Euro 2 4" xfId="1656" xr:uid="{BC8FF595-DD54-4056-811C-B9291A691E8D}"/>
    <cellStyle name="Euro 2 4 2" xfId="1657" xr:uid="{B3604E2F-23E6-4037-A617-8A417538E1B9}"/>
    <cellStyle name="Euro 2 4 3" xfId="1658" xr:uid="{9934F183-0CC1-4450-B50E-C7A1277AA194}"/>
    <cellStyle name="Euro 2 4 3 2" xfId="12818" xr:uid="{6D025270-FB47-493E-8602-462E1A203BFA}"/>
    <cellStyle name="Euro 2 4 3 3" xfId="15631" xr:uid="{4A844760-DE5F-45F4-83D4-ACA01F4AFBBF}"/>
    <cellStyle name="Euro 2 5" xfId="1659" xr:uid="{7AEA21A5-EB25-427D-84B7-6E9E54D4255A}"/>
    <cellStyle name="Euro 2 5 2" xfId="1660" xr:uid="{F1A92D88-45AB-479B-A4E0-0040DDFDB58C}"/>
    <cellStyle name="Euro 2 5 3" xfId="15632" xr:uid="{68141B33-EBE6-4410-9D88-2C0A08B9C417}"/>
    <cellStyle name="Euro 2 6" xfId="1661" xr:uid="{8663DE60-75D0-4167-B7B2-3B033F2DBBA1}"/>
    <cellStyle name="Euro 2 6 2" xfId="12819" xr:uid="{21F2D888-0D7D-4F9A-BC26-E393AC996145}"/>
    <cellStyle name="Euro 2 6 3" xfId="15633" xr:uid="{62CD54BD-BC41-406E-8484-4517C69667B9}"/>
    <cellStyle name="Euro 3" xfId="1662" xr:uid="{AF9209C0-0FEF-44C2-A5F8-2B47E43B82A3}"/>
    <cellStyle name="Euro 4" xfId="1663" xr:uid="{EB77C176-0C26-461D-82EB-BEFE352A38B5}"/>
    <cellStyle name="Euro 4 2" xfId="1664" xr:uid="{05BF851E-3C19-4749-9B6E-753A0EEA8A52}"/>
    <cellStyle name="Euro 4 3" xfId="1665" xr:uid="{203AE363-B2F0-41DE-BB39-66606F471F97}"/>
    <cellStyle name="Euro 5" xfId="1666" xr:uid="{15E3B08F-2C58-458C-B4CD-6442705DFBCD}"/>
    <cellStyle name="Euro 5 2" xfId="1667" xr:uid="{1BCC3C6F-D2BD-424C-9EBA-9B6DC93E394A}"/>
    <cellStyle name="Euro 5 3" xfId="1668" xr:uid="{2EB715C8-D2B4-4402-9D74-6E27187AD7D6}"/>
    <cellStyle name="Euro 5 3 2" xfId="1669" xr:uid="{05859D07-3899-425B-9D2C-980674926CEB}"/>
    <cellStyle name="Euro 5 3 3" xfId="12820" xr:uid="{C3F17049-5CDE-4377-A16D-E36DBE5D8C98}"/>
    <cellStyle name="Euro 5 3 4" xfId="15634" xr:uid="{D71FB31E-1EF9-4BC6-AB35-0EFA07F47F3B}"/>
    <cellStyle name="Excel Built-in Normal" xfId="668" xr:uid="{E60900FB-1B35-42C6-953D-FB7AC1CC7485}"/>
    <cellStyle name="Explanatory Text" xfId="8" xr:uid="{B0522D9A-770B-46BC-806D-2323CD380AAD}"/>
    <cellStyle name="Explanatory Text 2" xfId="1670" xr:uid="{5CDB8D85-71AC-4A83-9458-94C5A047556A}"/>
    <cellStyle name="Explanatory Text 2 2" xfId="1671" xr:uid="{843CFF75-D768-4722-862F-90B463554AEC}"/>
    <cellStyle name="Explanatory Text 3" xfId="1672" xr:uid="{BCFBA670-55F0-4D26-ADEB-33D82026117C}"/>
    <cellStyle name="Good 2" xfId="1674" xr:uid="{93283414-B30F-42E1-999F-5CCA3D84CAB2}"/>
    <cellStyle name="Good 2 2" xfId="1675" xr:uid="{E5BBDF60-D408-40E6-ABBD-14FC40C6D611}"/>
    <cellStyle name="Good 2 2 2" xfId="1676" xr:uid="{6AA2FEDD-5752-4A72-B38D-AA842B615036}"/>
    <cellStyle name="Good 2 3" xfId="1677" xr:uid="{9993FD79-4CCE-48B1-896D-4C6CFC843AA5}"/>
    <cellStyle name="Good 3" xfId="1678" xr:uid="{7DE552E1-454F-473D-A347-EF44EFFE4EBB}"/>
    <cellStyle name="Good 3 2" xfId="1679" xr:uid="{1F811460-BF34-4A30-AAF0-A7BCCA69F099}"/>
    <cellStyle name="Good 3 2 2" xfId="1680" xr:uid="{05FD39C2-2925-4513-960F-B46EDAF849BF}"/>
    <cellStyle name="Good 3 3" xfId="1681" xr:uid="{F7CEC576-C43E-4770-8CF1-D1EDB22EA4F0}"/>
    <cellStyle name="Good 3 3 2" xfId="1682" xr:uid="{94425873-882E-46EB-8E91-4C25A9DE81EC}"/>
    <cellStyle name="Good 3 4" xfId="1683" xr:uid="{2457713F-82FA-408A-8C14-EBF4C57C2204}"/>
    <cellStyle name="Good 4" xfId="1684" xr:uid="{E99BAD88-10C2-49F6-88A6-1FE4D5768CCC}"/>
    <cellStyle name="Good 4 2" xfId="1685" xr:uid="{B98BAB7B-1365-4CA3-AAF8-FB4D0A5BC4E5}"/>
    <cellStyle name="Good 5" xfId="1686" xr:uid="{089D3538-524B-4668-BBBB-5520A825C2B3}"/>
    <cellStyle name="Good 5 2" xfId="1687" xr:uid="{5A2E4B29-5A12-4D93-88DD-8DFEFBF8929F}"/>
    <cellStyle name="Good 6" xfId="1688" xr:uid="{C93E2163-A9F4-4A2B-8F75-5941B2B0C466}"/>
    <cellStyle name="Heading" xfId="1689" xr:uid="{1B3DB8B2-4A70-4C5B-9A01-672B6FA647D5}"/>
    <cellStyle name="Heading 1 2" xfId="1691" xr:uid="{55D591BE-48CB-4ABC-B56F-96DC67FF1A46}"/>
    <cellStyle name="Heading 1 3" xfId="1692" xr:uid="{16B09182-F2FA-492C-9A0C-555C343F7DB4}"/>
    <cellStyle name="Heading 1 3 2" xfId="1693" xr:uid="{EEFD45C9-52C5-4AB5-A2E6-52C332A939A6}"/>
    <cellStyle name="Heading 1 4" xfId="1694" xr:uid="{C8E5952D-51D1-4C56-A6BE-A5727D6F28AA}"/>
    <cellStyle name="Heading 1 4 2" xfId="12821" xr:uid="{0105A4CC-F49E-4085-B0BE-1A51ED5FBDAA}"/>
    <cellStyle name="Heading 2" xfId="2" xr:uid="{60FC831C-5C83-4254-8174-D37A963F88FE}"/>
    <cellStyle name="Heading 2 2" xfId="1695" xr:uid="{41A22FD8-60AA-4816-AC3C-A94233A1878F}"/>
    <cellStyle name="Heading 2 3" xfId="1696" xr:uid="{0B26236D-D633-4F62-8C33-D6DE48191B1F}"/>
    <cellStyle name="Heading 2 4" xfId="1697" xr:uid="{0360F489-0600-41D4-95E5-9EEF4EFCEF01}"/>
    <cellStyle name="Heading 2 5" xfId="1698" xr:uid="{2DBB95E5-21A8-402C-A329-55D3CFD21B0C}"/>
    <cellStyle name="Heading 2 5 2" xfId="1699" xr:uid="{06C00FB2-50C0-4265-9B26-1CDB3EBE548B}"/>
    <cellStyle name="Heading 2 6" xfId="1700" xr:uid="{F1BBBF73-2907-4255-AF23-902151B6F4DE}"/>
    <cellStyle name="Heading 2 6 2" xfId="12822" xr:uid="{C2123ECC-EB3D-40F7-BAF6-EAF9C3AAD73C}"/>
    <cellStyle name="Heading 2_Anexo I" xfId="1701" xr:uid="{74456E0F-61A9-43E5-BD42-9E068EB47253}"/>
    <cellStyle name="Heading 3" xfId="3" xr:uid="{4C362964-4B89-4BEC-B68A-B5B2B0F6F8FE}"/>
    <cellStyle name="Heading 3 2" xfId="1702" xr:uid="{DBAA55DF-8E94-441C-A4F4-0EE6948F9D76}"/>
    <cellStyle name="Heading 3 3" xfId="1703" xr:uid="{238C16E4-0CA4-4DEF-A62C-DDF916BCC910}"/>
    <cellStyle name="Heading 3 3 2" xfId="1704" xr:uid="{9662CF38-999E-4D7C-8082-0A56805491A3}"/>
    <cellStyle name="Heading 3 4" xfId="1705" xr:uid="{90A77324-92DF-4548-B4D3-6C1AF300DC08}"/>
    <cellStyle name="Heading 3 4 2" xfId="12823" xr:uid="{72C058D3-66B9-4C5F-8BB5-57EACB7D83A4}"/>
    <cellStyle name="Heading 4 2" xfId="1707" xr:uid="{F18241CF-4225-40EC-9EC6-0EC544AE8085}"/>
    <cellStyle name="Heading 4 3" xfId="1708" xr:uid="{8AB0214B-BD39-4FE2-9B5D-AB81865C803A}"/>
    <cellStyle name="Heading 4 3 2" xfId="1709" xr:uid="{DC096BE1-0D1C-49AE-B455-7C8437FED132}"/>
    <cellStyle name="Heading 4 4" xfId="1710" xr:uid="{2D0DE219-6040-4764-B017-C3BE4D52D39E}"/>
    <cellStyle name="Heading 4 4 2" xfId="12824" xr:uid="{104857F1-1B81-4732-8ADD-122A9BB68D5D}"/>
    <cellStyle name="Heading 5" xfId="1711" xr:uid="{9F30CFC4-BDFB-4F61-8067-31712C15D37D}"/>
    <cellStyle name="Hipervínculo" xfId="50" builtinId="8"/>
    <cellStyle name="Hipervínculo 2" xfId="667" xr:uid="{25E9DBEC-2EAE-49AA-ABD2-73816322DD3A}"/>
    <cellStyle name="Incorrecto 2" xfId="854" xr:uid="{F4531A89-DC0E-4E3B-97A0-9CF35C6D8F42}"/>
    <cellStyle name="Incorrecto 2 2" xfId="1713" xr:uid="{74051914-811E-4676-9EE7-E476C9AA6B49}"/>
    <cellStyle name="Incorrecto 2 2 2" xfId="1714" xr:uid="{923037EC-E98A-4EE8-AB2E-8D36B649EEFE}"/>
    <cellStyle name="Incorrecto 2 2 2 2" xfId="1715" xr:uid="{410C7D23-9C06-4E02-AED0-CB63886113BA}"/>
    <cellStyle name="Incorrecto 2 2 3" xfId="1716" xr:uid="{8ABA2018-B9EA-415F-9C7C-8F6EF16BF832}"/>
    <cellStyle name="Incorrecto 2 3" xfId="1717" xr:uid="{F5466454-2EA7-4041-89E6-6B4D82EF301A}"/>
    <cellStyle name="Incorrecto 2 3 2" xfId="12826" xr:uid="{9A19C2A9-AA2C-40A8-BDC8-AE6E1D7B1DFF}"/>
    <cellStyle name="Incorrecto 2 4" xfId="1718" xr:uid="{CF2C10BD-A5E3-4DDB-BFC1-C8BF61C2EDC7}"/>
    <cellStyle name="Incorrecto 2 5" xfId="12825" xr:uid="{B352A7DB-7A1F-470E-BB13-4440DA56BC3D}"/>
    <cellStyle name="Incorrecto 2 6" xfId="15635" xr:uid="{50E50B0D-9F38-48ED-A5DB-608811ED6DDE}"/>
    <cellStyle name="Incorrecto 2 7" xfId="1712" xr:uid="{199E6405-ECDC-4F72-A7E9-2190C00E3CAA}"/>
    <cellStyle name="Incorrecto 3" xfId="855" xr:uid="{4F237F7E-7B2B-4FE1-AAAC-74DCD3072B8B}"/>
    <cellStyle name="Incorrecto 3 2" xfId="1720" xr:uid="{01DA7CC9-C1F0-49C5-9B6B-BA04B24E0A86}"/>
    <cellStyle name="Incorrecto 3 3" xfId="1719" xr:uid="{EEA6EAEA-A996-4D1B-95C0-3A718C159370}"/>
    <cellStyle name="Incorrecto 4" xfId="856" xr:uid="{161FB170-4D19-4D84-A4CA-AD5A1C56C14E}"/>
    <cellStyle name="Incorrecto 4 2" xfId="1721" xr:uid="{B5AB356A-0C2E-4A0F-B4D8-C1850F88BC26}"/>
    <cellStyle name="Incorrecto 5" xfId="857" xr:uid="{7328979F-417B-40B8-B7D1-5A13C41FE2E5}"/>
    <cellStyle name="Incorrecto 6" xfId="858" xr:uid="{97846D0C-5237-4833-BB99-9058EFC8431F}"/>
    <cellStyle name="Incorrecto 7" xfId="859" xr:uid="{E4EBFB54-FD2C-4E83-AF30-93A79E7B0309}"/>
    <cellStyle name="Input 2" xfId="1723" xr:uid="{B97FA4A3-6884-422B-9A11-7411D86EDA02}"/>
    <cellStyle name="Input 2 2" xfId="1724" xr:uid="{A4BE1F02-ECE7-4C3B-AD74-6E992B2D5E97}"/>
    <cellStyle name="Input 2 2 2" xfId="1725" xr:uid="{59DB0BCC-E746-4A62-8235-43FFA6F9F13C}"/>
    <cellStyle name="Input 2 3" xfId="1726" xr:uid="{468CA699-A169-4CFA-88B1-659B7D730074}"/>
    <cellStyle name="Input 3" xfId="1727" xr:uid="{3AA35A79-624D-4121-9E79-2DEE2CA6B9EB}"/>
    <cellStyle name="Input 3 2" xfId="1728" xr:uid="{D1CCA9DB-C07A-46BD-9375-77CA8DCBA5F4}"/>
    <cellStyle name="Input 3 2 2" xfId="1729" xr:uid="{F8551ADA-D3AB-4ABF-9606-38AA6E38460B}"/>
    <cellStyle name="Input 3 3" xfId="1730" xr:uid="{79B659AE-6020-48E6-BDA8-8391DBB30093}"/>
    <cellStyle name="Input 3 3 2" xfId="1731" xr:uid="{EA78AB9D-E987-43FB-8B43-8CA4D624F128}"/>
    <cellStyle name="Input 3 4" xfId="1732" xr:uid="{B1972D54-2BAF-4E3A-A603-F2CAA66CE5BA}"/>
    <cellStyle name="Input 4" xfId="1733" xr:uid="{3DF685AE-EEF0-450F-915D-C49E4D2E64BF}"/>
    <cellStyle name="Input 4 2" xfId="1734" xr:uid="{8C90C033-E44A-42B6-A39C-E2CFB60F5B1A}"/>
    <cellStyle name="Input 5" xfId="1735" xr:uid="{D0A0E2CE-EA63-45A0-8462-C251DE1C05EF}"/>
    <cellStyle name="Input 5 2" xfId="1736" xr:uid="{8C462296-AD7E-413F-A2F3-172691B6807E}"/>
    <cellStyle name="Input 6" xfId="1737" xr:uid="{6BC8D04D-497F-4881-A728-1E6DFF578FB2}"/>
    <cellStyle name="Linked Cell 2" xfId="1739" xr:uid="{526AA895-E753-4D1B-92A1-A52C1B6F1F21}"/>
    <cellStyle name="Linked Cell 2 2" xfId="1740" xr:uid="{78E56D9B-DB1E-4EA8-9499-F088CA018202}"/>
    <cellStyle name="Linked Cell 2 2 2" xfId="1741" xr:uid="{D04078D7-ECCB-4EFF-BE12-6320AC7D0B78}"/>
    <cellStyle name="Linked Cell 2 3" xfId="1742" xr:uid="{A5782C2B-0214-473A-BCFE-E5FADE8BE84D}"/>
    <cellStyle name="Linked Cell 3" xfId="1743" xr:uid="{5D142172-CEB7-4EBB-8136-DF6D59119BB0}"/>
    <cellStyle name="Linked Cell 3 2" xfId="1744" xr:uid="{6593E0DE-F307-48DF-B42D-FFBDCBC66A20}"/>
    <cellStyle name="Linked Cell 3 2 2" xfId="1745" xr:uid="{77E48A38-BC53-4BB9-8597-E767D430756B}"/>
    <cellStyle name="Linked Cell 3 3" xfId="1746" xr:uid="{D00340ED-340E-4513-AB8C-C8B960BA8FAA}"/>
    <cellStyle name="Linked Cell 3 3 2" xfId="1747" xr:uid="{E97CA7F5-235F-4F59-A3CD-7BDF7FC6594E}"/>
    <cellStyle name="Linked Cell 3 4" xfId="1748" xr:uid="{7E31731E-C4B3-4428-A491-BAD05A2A6377}"/>
    <cellStyle name="Linked Cell 4" xfId="1749" xr:uid="{DC471984-4CC2-4388-9667-46C0F3A24AE9}"/>
    <cellStyle name="Linked Cell 4 2" xfId="1750" xr:uid="{A6E45A1C-3A58-47A8-A579-1E74A0D0CBF6}"/>
    <cellStyle name="Linked Cell 5" xfId="1751" xr:uid="{D08607E0-2726-4D09-8702-BC9397FDDCCF}"/>
    <cellStyle name="Millares" xfId="1" builtinId="3"/>
    <cellStyle name="Millares [0]" xfId="43" builtinId="6"/>
    <cellStyle name="Millares [0] 10" xfId="80" xr:uid="{00000000-0005-0000-0000-000056000000}"/>
    <cellStyle name="Millares [0] 10 2" xfId="214" xr:uid="{D26917C6-9E9F-487B-B43C-671930108E7D}"/>
    <cellStyle name="Millares [0] 10 2 2" xfId="40487" xr:uid="{39DA8ED8-295C-4363-8544-0696F04461F9}"/>
    <cellStyle name="Millares [0] 10 2 3" xfId="455" xr:uid="{3548536E-C2C4-4901-AD8E-5867A79089E0}"/>
    <cellStyle name="Millares [0] 10 2 4" xfId="40604" xr:uid="{D46BABDB-E849-4747-A04D-4D9EF8E939C5}"/>
    <cellStyle name="Millares [0] 10 3" xfId="314" xr:uid="{48397C8D-71FA-498B-8F7B-0034E3586C52}"/>
    <cellStyle name="Millares [0] 10 3 2" xfId="644" xr:uid="{BCA0494A-54A3-4933-84BE-8DBC134005AE}"/>
    <cellStyle name="Millares [0] 10 4" xfId="40453" xr:uid="{847F4D49-AEDA-4A00-ABA1-6EBA3E7F372F}"/>
    <cellStyle name="Millares [0] 10 5" xfId="358" xr:uid="{28B35AEB-50B2-489A-99FB-4948A6773ECD}"/>
    <cellStyle name="Millares [0] 10 6" xfId="40504" xr:uid="{E73779E5-B16B-46DE-8A91-737DE53B137E}"/>
    <cellStyle name="Millares [0] 11" xfId="51" xr:uid="{00000000-0005-0000-0000-000057000000}"/>
    <cellStyle name="Millares [0] 11 2" xfId="666" xr:uid="{79F9C0AC-E0D3-43FF-A7A3-596D2E0DE465}"/>
    <cellStyle name="Millares [0] 11 2 2" xfId="40476" xr:uid="{EB7FEE99-C4D3-4055-BD37-B55E168101DA}"/>
    <cellStyle name="Millares [0] 11 3" xfId="40460" xr:uid="{AD3EDD0C-CE6A-4333-9BED-8638F4BD13A2}"/>
    <cellStyle name="Millares [0] 11 4" xfId="351" xr:uid="{BC3E69C0-E973-44BB-8DE3-AFBD77A018CE}"/>
    <cellStyle name="Millares [0] 11 5" xfId="40497" xr:uid="{DC5A08D4-B1E4-4F95-AA90-BF9525576893}"/>
    <cellStyle name="Millares [0] 12" xfId="207" xr:uid="{99344394-E4E7-4DB0-9F6A-C6C0FE62949D}"/>
    <cellStyle name="Millares [0] 12 2" xfId="40456" xr:uid="{AD749F95-450C-4A6C-862C-813E5B81BDCB}"/>
    <cellStyle name="Millares [0] 12 3" xfId="448" xr:uid="{9CA2CFD0-7E20-458E-8804-0235BBA883D0}"/>
    <cellStyle name="Millares [0] 12 4" xfId="40597" xr:uid="{A4AC6798-E18A-48EB-9626-48C1C06B1E4B}"/>
    <cellStyle name="Millares [0] 13" xfId="332" xr:uid="{65BD9D8A-D213-42F9-9DA2-0BB403AF32C4}"/>
    <cellStyle name="Millares [0] 13 2" xfId="40458" xr:uid="{C6EA0F10-7D65-4061-89D1-190B49F94940}"/>
    <cellStyle name="Millares [0] 13 3" xfId="959" xr:uid="{3E838743-77C2-4361-82BD-CA1949AF7358}"/>
    <cellStyle name="Millares [0] 14" xfId="343" xr:uid="{8632BE47-8735-452F-B71D-D113621106DC}"/>
    <cellStyle name="Millares [0] 14 2" xfId="40480" xr:uid="{82784A58-A504-4CB6-9F90-662D945B2D77}"/>
    <cellStyle name="Millares [0] 14 3" xfId="961" xr:uid="{2335746A-FFD2-4D32-8916-E7B26B53D02C}"/>
    <cellStyle name="Millares [0] 15" xfId="40493" xr:uid="{8B3A6611-405C-4AF7-BFF3-55762A7CEC26}"/>
    <cellStyle name="Millares [0] 2" xfId="37" xr:uid="{00000000-0005-0000-0000-000058000000}"/>
    <cellStyle name="Millares [0] 2 2" xfId="46" xr:uid="{00000000-0005-0000-0000-000059000000}"/>
    <cellStyle name="Millares [0] 2 2 2" xfId="103" xr:uid="{00000000-0005-0000-0000-00005A000000}"/>
    <cellStyle name="Millares [0] 2 2 2 2" xfId="198" xr:uid="{00000000-0005-0000-0000-00005B000000}"/>
    <cellStyle name="Millares [0] 2 2 2 2 2" xfId="299" xr:uid="{BAA4827E-8E00-4153-A088-A691BF2DE3C0}"/>
    <cellStyle name="Millares [0] 2 2 2 2 2 2" xfId="540" xr:uid="{84DA2285-8FD1-40BC-BD3D-D7384E95823C}"/>
    <cellStyle name="Millares [0] 2 2 2 2 2 3" xfId="40689" xr:uid="{EDAC855F-3ECF-4E4E-B53F-E7EE96C91CC4}"/>
    <cellStyle name="Millares [0] 2 2 2 2 3" xfId="440" xr:uid="{E6C3DB05-3A63-41DA-93DB-7F8FFA53ADD6}"/>
    <cellStyle name="Millares [0] 2 2 2 2 4" xfId="40589" xr:uid="{EF6635DF-3B3F-40D1-8432-8353609C8505}"/>
    <cellStyle name="Millares [0] 2 2 2 3" xfId="151" xr:uid="{00000000-0005-0000-0000-00005C000000}"/>
    <cellStyle name="Millares [0] 2 2 2 3 2" xfId="257" xr:uid="{89CAC1EB-003D-4F65-ADB6-7F917F6C634C}"/>
    <cellStyle name="Millares [0] 2 2 2 3 2 2" xfId="498" xr:uid="{3D5A13B3-3101-458A-A399-A308E93B2F08}"/>
    <cellStyle name="Millares [0] 2 2 2 3 2 3" xfId="40647" xr:uid="{9699512B-30D1-4790-86A0-AA5F6D2B1569}"/>
    <cellStyle name="Millares [0] 2 2 2 3 3" xfId="398" xr:uid="{774FC8D1-47B8-4804-8A59-0F39DC7DB94B}"/>
    <cellStyle name="Millares [0] 2 2 2 3 4" xfId="40547" xr:uid="{5D11C936-09DE-456D-87B2-123E51D60D44}"/>
    <cellStyle name="Millares [0] 2 2 2 4" xfId="230" xr:uid="{1BE74BEE-5B2A-4399-8DFE-AA22C78F9040}"/>
    <cellStyle name="Millares [0] 2 2 2 4 2" xfId="471" xr:uid="{337D8589-588B-47A6-815F-35BB8043C057}"/>
    <cellStyle name="Millares [0] 2 2 2 4 3" xfId="40620" xr:uid="{888ABC3E-9939-402E-948D-5853B541FF20}"/>
    <cellStyle name="Millares [0] 2 2 2 5" xfId="337" xr:uid="{8FDD13A8-5635-44AC-B00D-6CCB61765EB0}"/>
    <cellStyle name="Millares [0] 2 2 2 6" xfId="348" xr:uid="{EF1E97A2-552F-470B-86EA-A476CC0FA338}"/>
    <cellStyle name="Millares [0] 2 2 2 7" xfId="40520" xr:uid="{1B9CB06B-8FC8-485B-8F6D-BD76F0BB7528}"/>
    <cellStyle name="Millares [0] 2 2 3" xfId="186" xr:uid="{00000000-0005-0000-0000-00005D000000}"/>
    <cellStyle name="Millares [0] 2 2 3 2" xfId="288" xr:uid="{3243552F-421E-4891-B15E-F1371332458A}"/>
    <cellStyle name="Millares [0] 2 2 3 2 2" xfId="529" xr:uid="{31898698-8593-40B0-BD9A-100030EC1542}"/>
    <cellStyle name="Millares [0] 2 2 3 2 3" xfId="40678" xr:uid="{32C9C78E-ED2B-425A-B885-E5356A2F98A2}"/>
    <cellStyle name="Millares [0] 2 2 3 3" xfId="429" xr:uid="{8AB08074-5D63-4F86-8E37-E6A1412E8587}"/>
    <cellStyle name="Millares [0] 2 2 3 4" xfId="40578" xr:uid="{00B955BC-312C-4DE5-83E3-5B8FA2E34407}"/>
    <cellStyle name="Millares [0] 2 2 4" xfId="140" xr:uid="{00000000-0005-0000-0000-00005E000000}"/>
    <cellStyle name="Millares [0] 2 2 4 2" xfId="246" xr:uid="{72256022-002E-437C-879F-133CF81BA4B4}"/>
    <cellStyle name="Millares [0] 2 2 4 2 2" xfId="487" xr:uid="{6ECDA037-DF93-41DF-B4E9-1CC627C75174}"/>
    <cellStyle name="Millares [0] 2 2 4 2 3" xfId="40636" xr:uid="{295957ED-2C6E-4C9A-BFE6-12A87AAA4679}"/>
    <cellStyle name="Millares [0] 2 2 4 3" xfId="387" xr:uid="{856CB1C2-17B9-49F1-8A6F-DD2F262DC836}"/>
    <cellStyle name="Millares [0] 2 2 4 4" xfId="40536" xr:uid="{FBF06AF6-3940-4DF8-8936-D8E6F578A81E}"/>
    <cellStyle name="Millares [0] 2 2 5" xfId="92" xr:uid="{00000000-0005-0000-0000-00005F000000}"/>
    <cellStyle name="Millares [0] 2 2 5 2" xfId="363" xr:uid="{09833B12-4CAC-401C-8AF3-A2D5FA298B56}"/>
    <cellStyle name="Millares [0] 2 2 5 3" xfId="40509" xr:uid="{68A90FC1-DCBD-4D94-8C4C-7362F8216CAC}"/>
    <cellStyle name="Millares [0] 2 2 6" xfId="219" xr:uid="{5A2EF6ED-0B1B-462E-88ED-47D0683229CB}"/>
    <cellStyle name="Millares [0] 2 2 6 2" xfId="658" xr:uid="{211EA0DB-FE28-4790-97FE-5450A78FAD65}"/>
    <cellStyle name="Millares [0] 2 2 6 3" xfId="645" xr:uid="{555817C2-54DA-4C80-9B66-D174086EF4CB}"/>
    <cellStyle name="Millares [0] 2 2 6 4" xfId="460" xr:uid="{21A0B71E-D37B-43CE-AE99-852541DFB484}"/>
    <cellStyle name="Millares [0] 2 2 6 5" xfId="40609" xr:uid="{A896003C-8C9F-4721-8971-CC55A5A3AD18}"/>
    <cellStyle name="Millares [0] 2 2 7" xfId="333" xr:uid="{8B3B9EC6-D29D-46C0-A91B-8A9146A05721}"/>
    <cellStyle name="Millares [0] 2 2 7 2" xfId="646" xr:uid="{9D200D78-9922-4153-9C51-7E1EDE6EAE8C}"/>
    <cellStyle name="Millares [0] 2 2 8" xfId="344" xr:uid="{5544E813-FF0A-47FF-87FC-90E98B98FD26}"/>
    <cellStyle name="Millares [0] 2 2 8 2" xfId="40482" xr:uid="{99F27A74-6CA3-46A8-9762-D92400446263}"/>
    <cellStyle name="Millares [0] 2 2 9" xfId="40494" xr:uid="{91E37363-0E9B-49FD-862A-BE429BEB59FD}"/>
    <cellStyle name="Millares [0] 2 3" xfId="127" xr:uid="{00000000-0005-0000-0000-000060000000}"/>
    <cellStyle name="Millares [0] 2 3 2" xfId="340" xr:uid="{31831671-0AAA-49DE-AD2B-9CF1E3B373EC}"/>
    <cellStyle name="Millares [0] 2 3 2 2" xfId="656" xr:uid="{F56F86AE-86E2-46EA-8242-9EF4B2486692}"/>
    <cellStyle name="Millares [0] 2 4" xfId="160" xr:uid="{00000000-0005-0000-0000-000061000000}"/>
    <cellStyle name="Millares [0] 2 4 2" xfId="266" xr:uid="{ABF5FD1D-0102-46D1-A8E9-903ECEB1FABD}"/>
    <cellStyle name="Millares [0] 2 4 2 2" xfId="507" xr:uid="{BB65AC99-1B53-419B-9427-8AEC43A58698}"/>
    <cellStyle name="Millares [0] 2 4 2 3" xfId="40656" xr:uid="{A041C842-B9A6-4961-83EF-2329E95CAA5B}"/>
    <cellStyle name="Millares [0] 2 4 3" xfId="407" xr:uid="{BB112B15-A45C-49B9-8FC4-DED7DC817489}"/>
    <cellStyle name="Millares [0] 2 4 4" xfId="40556" xr:uid="{CF647059-BA9F-4896-AB78-EE6A30E1393B}"/>
    <cellStyle name="Millares [0] 2 5" xfId="81" xr:uid="{00000000-0005-0000-0000-000062000000}"/>
    <cellStyle name="Millares [0] 2 5 2" xfId="215" xr:uid="{DC6D671B-811A-4B6A-B998-52890DD3D46E}"/>
    <cellStyle name="Millares [0] 2 5 2 2" xfId="456" xr:uid="{52185163-D9DB-4672-9451-43FAB1EB16A8}"/>
    <cellStyle name="Millares [0] 2 5 2 3" xfId="40605" xr:uid="{ADFC71BC-1806-459C-A861-6046D76B58C3}"/>
    <cellStyle name="Millares [0] 2 5 3" xfId="359" xr:uid="{9F583107-1BBC-48C1-B2AC-317E0C2CDBBE}"/>
    <cellStyle name="Millares [0] 2 5 4" xfId="40505" xr:uid="{7B5C7B6F-E4E9-4F4D-A99E-384D46321777}"/>
    <cellStyle name="Millares [0] 2 6" xfId="315" xr:uid="{63D2C351-0431-4CE9-A0AF-996DD05B7EC7}"/>
    <cellStyle name="Millares [0] 2 6 2" xfId="960" xr:uid="{DBCBE3F1-AE17-42EC-922B-56C48496E735}"/>
    <cellStyle name="Millares [0] 2 7" xfId="551" xr:uid="{190FB1C4-0CAF-46BA-97D7-748E352D6566}"/>
    <cellStyle name="Millares [0] 2 8" xfId="1753" xr:uid="{28430070-2F57-4595-A1DA-1EEB6BED86CF}"/>
    <cellStyle name="Millares [0] 3" xfId="48" xr:uid="{00000000-0005-0000-0000-000063000000}"/>
    <cellStyle name="Millares [0] 3 10" xfId="40496" xr:uid="{95DA53BE-4F01-4B0F-8DA7-8CFC1661602F}"/>
    <cellStyle name="Millares [0] 3 2" xfId="102" xr:uid="{00000000-0005-0000-0000-000064000000}"/>
    <cellStyle name="Millares [0] 3 2 2" xfId="197" xr:uid="{00000000-0005-0000-0000-000065000000}"/>
    <cellStyle name="Millares [0] 3 2 2 2" xfId="298" xr:uid="{92113C0B-4D84-4E4B-9F7D-6EA914308309}"/>
    <cellStyle name="Millares [0] 3 2 2 2 2" xfId="539" xr:uid="{92CC0228-FAA2-4012-B97E-834A27DD98CD}"/>
    <cellStyle name="Millares [0] 3 2 2 2 3" xfId="40688" xr:uid="{C850345E-2706-4B81-A838-6669C92994EA}"/>
    <cellStyle name="Millares [0] 3 2 2 3" xfId="439" xr:uid="{7A092E4E-8256-446E-AD05-9606766BE46F}"/>
    <cellStyle name="Millares [0] 3 2 2 4" xfId="40588" xr:uid="{EFB10EB8-2667-4D58-8EA2-CC8842F231C0}"/>
    <cellStyle name="Millares [0] 3 2 3" xfId="150" xr:uid="{00000000-0005-0000-0000-000066000000}"/>
    <cellStyle name="Millares [0] 3 2 3 2" xfId="256" xr:uid="{7C3D65A8-74EC-48A0-B097-29CAF2830D16}"/>
    <cellStyle name="Millares [0] 3 2 3 2 2" xfId="497" xr:uid="{C902C007-A414-4E05-82C0-9017E285CBCA}"/>
    <cellStyle name="Millares [0] 3 2 3 2 3" xfId="40646" xr:uid="{65F525A9-15D1-47F0-B819-22B9F053AEE7}"/>
    <cellStyle name="Millares [0] 3 2 3 3" xfId="397" xr:uid="{C4690FCE-55DE-41FD-859E-197C3C14A633}"/>
    <cellStyle name="Millares [0] 3 2 3 4" xfId="40546" xr:uid="{6B6D36CF-0421-4F47-8A02-BF17D64982B7}"/>
    <cellStyle name="Millares [0] 3 2 4" xfId="229" xr:uid="{1D198660-229B-40CA-AD12-C060DD8C9484}"/>
    <cellStyle name="Millares [0] 3 2 4 2" xfId="470" xr:uid="{EC8FB194-3982-4C18-B7A4-1B604AE3AEE9}"/>
    <cellStyle name="Millares [0] 3 2 4 3" xfId="40619" xr:uid="{9BBBBCAB-C177-42A4-9548-7CCF36BD2E1C}"/>
    <cellStyle name="Millares [0] 3 2 5" xfId="339" xr:uid="{18496588-0A55-45F0-8497-E8FD07D12BE7}"/>
    <cellStyle name="Millares [0] 3 2 5 2" xfId="647" xr:uid="{B4F2EF47-313D-4196-A455-30AAED4D4839}"/>
    <cellStyle name="Millares [0] 3 2 6" xfId="350" xr:uid="{76888177-711B-4B33-B0F9-4235B499B1D8}"/>
    <cellStyle name="Millares [0] 3 2 6 2" xfId="40485" xr:uid="{0B627B54-974B-447C-8D1B-DC137BD99C8E}"/>
    <cellStyle name="Millares [0] 3 2 7" xfId="40519" xr:uid="{5B8FD70C-0BB0-459E-B6C6-812DBE622351}"/>
    <cellStyle name="Millares [0] 3 3" xfId="185" xr:uid="{00000000-0005-0000-0000-000067000000}"/>
    <cellStyle name="Millares [0] 3 3 2" xfId="287" xr:uid="{E45D31E0-03D9-493A-88AF-0187002C16DA}"/>
    <cellStyle name="Millares [0] 3 3 2 2" xfId="528" xr:uid="{A71BFCFA-A3F8-494A-880A-511872768D41}"/>
    <cellStyle name="Millares [0] 3 3 2 3" xfId="40677" xr:uid="{BAF4902E-7772-42C4-BEB0-498C34EDC7CE}"/>
    <cellStyle name="Millares [0] 3 3 3" xfId="428" xr:uid="{0B0AB0AF-55A4-45C8-B510-69A3436D9F84}"/>
    <cellStyle name="Millares [0] 3 3 4" xfId="40577" xr:uid="{98ACADE7-65F5-4464-9B6D-F5A842A8B5FA}"/>
    <cellStyle name="Millares [0] 3 4" xfId="169" xr:uid="{00000000-0005-0000-0000-000068000000}"/>
    <cellStyle name="Millares [0] 3 4 2" xfId="274" xr:uid="{F763AF13-1DCA-4B23-AF9E-222979589A99}"/>
    <cellStyle name="Millares [0] 3 4 2 2" xfId="515" xr:uid="{AC8B834B-D850-46C2-86A0-927C43544C48}"/>
    <cellStyle name="Millares [0] 3 4 2 3" xfId="40664" xr:uid="{1A9E67AC-A578-4075-9507-C380C081D75B}"/>
    <cellStyle name="Millares [0] 3 4 3" xfId="415" xr:uid="{0146970F-9967-4B2F-9DBD-E3DD839E374E}"/>
    <cellStyle name="Millares [0] 3 4 4" xfId="40564" xr:uid="{5929280A-7516-4856-A62D-78FA95C9450C}"/>
    <cellStyle name="Millares [0] 3 5" xfId="139" xr:uid="{00000000-0005-0000-0000-000069000000}"/>
    <cellStyle name="Millares [0] 3 5 2" xfId="245" xr:uid="{621B4A90-BD23-4898-906F-AC5C5545EF4E}"/>
    <cellStyle name="Millares [0] 3 5 2 2" xfId="486" xr:uid="{A0AF2ACF-29C1-4538-95B0-E31F6A5D2FD0}"/>
    <cellStyle name="Millares [0] 3 5 2 3" xfId="40635" xr:uid="{C4A91744-C81C-4BD5-A043-77B368C20E81}"/>
    <cellStyle name="Millares [0] 3 5 3" xfId="386" xr:uid="{8566250C-5328-46BD-868F-A398227E97F4}"/>
    <cellStyle name="Millares [0] 3 5 4" xfId="40535" xr:uid="{B5A6D589-D5E0-404D-8841-3A3DEF2197DC}"/>
    <cellStyle name="Millares [0] 3 6" xfId="90" xr:uid="{00000000-0005-0000-0000-00006A000000}"/>
    <cellStyle name="Millares [0] 3 6 2" xfId="218" xr:uid="{84BAAFB0-2368-456B-8C29-DF1782874EC0}"/>
    <cellStyle name="Millares [0] 3 6 2 2" xfId="459" xr:uid="{3977C2DD-BA6F-4C0F-9F3C-1C9FBC323013}"/>
    <cellStyle name="Millares [0] 3 6 2 3" xfId="40608" xr:uid="{4F073CAC-E51F-44E0-A0F9-A7869E9C4F72}"/>
    <cellStyle name="Millares [0] 3 6 3" xfId="362" xr:uid="{945EA934-8A69-4C1B-9A6B-0DEF7EE9F3D8}"/>
    <cellStyle name="Millares [0] 3 6 4" xfId="40508" xr:uid="{6A84C3E5-01B2-448C-841A-D8E891392D1D}"/>
    <cellStyle name="Millares [0] 3 7" xfId="54" xr:uid="{00000000-0005-0000-0000-00006B000000}"/>
    <cellStyle name="Millares [0] 3 7 2" xfId="318" xr:uid="{C44E6F40-5C04-4DD2-800B-3EDA76AFC16C}"/>
    <cellStyle name="Millares [0] 3 8" xfId="335" xr:uid="{FDEAAE76-4CE8-479E-B588-F80F71806572}"/>
    <cellStyle name="Millares [0] 3 8 2" xfId="630" xr:uid="{64AF8E07-D6A7-47AE-9840-0D6B11E82B8C}"/>
    <cellStyle name="Millares [0] 3 9" xfId="346" xr:uid="{A8D72F01-539D-4DF9-8B87-10BB6867B48E}"/>
    <cellStyle name="Millares [0] 3 9 2" xfId="39578" xr:uid="{C164CF26-3A8E-475C-9084-8EEC92B508C0}"/>
    <cellStyle name="Millares [0] 4" xfId="99" xr:uid="{00000000-0005-0000-0000-00006C000000}"/>
    <cellStyle name="Millares [0] 4 2" xfId="194" xr:uid="{00000000-0005-0000-0000-00006D000000}"/>
    <cellStyle name="Millares [0] 4 2 2" xfId="295" xr:uid="{F3BB06CE-A283-49C5-B211-EDAE32D9703A}"/>
    <cellStyle name="Millares [0] 4 2 2 2" xfId="536" xr:uid="{CD90CE16-4394-463F-A639-B1867A32B11A}"/>
    <cellStyle name="Millares [0] 4 2 2 3" xfId="40685" xr:uid="{B91DEAB0-3A45-4A7D-B596-64B7594A90EC}"/>
    <cellStyle name="Millares [0] 4 2 3" xfId="40486" xr:uid="{32AC14EF-1E86-41A7-A03E-E1548A76B7A2}"/>
    <cellStyle name="Millares [0] 4 2 4" xfId="436" xr:uid="{FED59585-01EE-4991-8393-7229D06E1C7B}"/>
    <cellStyle name="Millares [0] 4 2 5" xfId="40585" xr:uid="{C7993471-C9AE-43E9-95B3-3383C15C5A53}"/>
    <cellStyle name="Millares [0] 4 3" xfId="173" xr:uid="{00000000-0005-0000-0000-00006E000000}"/>
    <cellStyle name="Millares [0] 4 3 2" xfId="278" xr:uid="{881E4D3E-2260-476E-ADE0-A469D533E62D}"/>
    <cellStyle name="Millares [0] 4 3 2 2" xfId="519" xr:uid="{6B250685-1A3B-43EA-8ED0-7C0115009B7E}"/>
    <cellStyle name="Millares [0] 4 3 2 3" xfId="40668" xr:uid="{367F63F7-1657-446E-B3A5-E7ED4A3EB670}"/>
    <cellStyle name="Millares [0] 4 3 3" xfId="419" xr:uid="{AAF1DD29-967F-4D9C-A88A-014BD0692CE7}"/>
    <cellStyle name="Millares [0] 4 3 4" xfId="40568" xr:uid="{1D6D6DB6-8A5E-4AD5-BDAC-D7A49BBB643C}"/>
    <cellStyle name="Millares [0] 4 4" xfId="147" xr:uid="{00000000-0005-0000-0000-00006F000000}"/>
    <cellStyle name="Millares [0] 4 4 2" xfId="253" xr:uid="{9D4EF0BE-589E-4CA2-9F78-D021BD1E2C05}"/>
    <cellStyle name="Millares [0] 4 4 2 2" xfId="494" xr:uid="{479552A6-5B82-42E4-8939-E2419AA44019}"/>
    <cellStyle name="Millares [0] 4 4 2 3" xfId="40643" xr:uid="{735DEDA9-C9EB-4A0B-84F5-6DAFA4B47F25}"/>
    <cellStyle name="Millares [0] 4 4 3" xfId="394" xr:uid="{51866E4A-2AF2-4F84-97C5-FD55A4C4E1C3}"/>
    <cellStyle name="Millares [0] 4 4 4" xfId="40543" xr:uid="{5C1F0135-8F22-4C62-BDE9-593F668AE1D9}"/>
    <cellStyle name="Millares [0] 4 5" xfId="226" xr:uid="{290E8CDC-207D-42BB-9D4D-AEA96795A77B}"/>
    <cellStyle name="Millares [0] 4 5 2" xfId="467" xr:uid="{F164FFD3-5D78-491F-A6FC-1465638F6380}"/>
    <cellStyle name="Millares [0] 4 5 3" xfId="40616" xr:uid="{8AE926D7-BDE4-4ED0-BCA4-F7EAAA3AB908}"/>
    <cellStyle name="Millares [0] 4 6" xfId="336" xr:uid="{0B7429CF-F122-493D-952D-380E443FE75B}"/>
    <cellStyle name="Millares [0] 4 6 2" xfId="40187" xr:uid="{B80F28DD-15AA-4883-9123-91EFDCBE5A71}"/>
    <cellStyle name="Millares [0] 4 7" xfId="347" xr:uid="{1A9762D4-B772-4F88-8C9A-BADC23703FEC}"/>
    <cellStyle name="Millares [0] 4 8" xfId="40516" xr:uid="{AEFFC0E7-B0DC-4996-A336-7439A8DAC241}"/>
    <cellStyle name="Millares [0] 5" xfId="109" xr:uid="{00000000-0005-0000-0000-000070000000}"/>
    <cellStyle name="Millares [0] 5 2" xfId="199" xr:uid="{00000000-0005-0000-0000-000071000000}"/>
    <cellStyle name="Millares [0] 5 2 2" xfId="300" xr:uid="{0B4DC058-B150-4B56-90B1-4966E14FA256}"/>
    <cellStyle name="Millares [0] 5 2 2 2" xfId="541" xr:uid="{C6967E52-7AE0-4DC6-B5D9-6DBE7DDDBE3F}"/>
    <cellStyle name="Millares [0] 5 2 2 3" xfId="40690" xr:uid="{1EC1F6DC-8226-4275-A1F6-9DBE765BE11E}"/>
    <cellStyle name="Millares [0] 5 2 3" xfId="40491" xr:uid="{82DA2C99-7BD1-4BB2-98CA-177D022BBDA8}"/>
    <cellStyle name="Millares [0] 5 2 4" xfId="441" xr:uid="{BE4C33CF-04E0-4AAB-8BB2-8F13833B6E6C}"/>
    <cellStyle name="Millares [0] 5 2 5" xfId="40590" xr:uid="{300271B5-EE4F-4CE7-8CA9-A5F58A973E1F}"/>
    <cellStyle name="Millares [0] 5 3" xfId="161" xr:uid="{00000000-0005-0000-0000-000072000000}"/>
    <cellStyle name="Millares [0] 5 3 2" xfId="267" xr:uid="{8E80F9FB-88FD-449A-B819-3DDB028E0587}"/>
    <cellStyle name="Millares [0] 5 3 2 2" xfId="508" xr:uid="{67D6FBD1-E603-4BAF-B2F8-817D4E8A8C9F}"/>
    <cellStyle name="Millares [0] 5 3 2 3" xfId="40657" xr:uid="{658BDEA5-97E9-4099-A3DD-A6CF22124E23}"/>
    <cellStyle name="Millares [0] 5 3 3" xfId="408" xr:uid="{B34FF9AE-A52C-49DB-9C4C-D780DFD4C32F}"/>
    <cellStyle name="Millares [0] 5 3 4" xfId="40557" xr:uid="{1D076CF5-B96A-432B-A301-557F89732831}"/>
    <cellStyle name="Millares [0] 5 4" xfId="153" xr:uid="{00000000-0005-0000-0000-000073000000}"/>
    <cellStyle name="Millares [0] 5 4 2" xfId="259" xr:uid="{79D71F3D-B5EF-413C-B4FD-7A19A3A6F0A6}"/>
    <cellStyle name="Millares [0] 5 4 2 2" xfId="500" xr:uid="{0A4F97A6-01CA-437A-811B-802E8F7FF672}"/>
    <cellStyle name="Millares [0] 5 4 2 3" xfId="40649" xr:uid="{E8BB570C-E97E-4C61-BA97-15132BBA7680}"/>
    <cellStyle name="Millares [0] 5 4 3" xfId="400" xr:uid="{A69EF8CB-B018-4DA2-81CA-BFC4A06446DB}"/>
    <cellStyle name="Millares [0] 5 4 4" xfId="40549" xr:uid="{3915E096-0C65-4C91-B1FC-B7BCA6E4AF40}"/>
    <cellStyle name="Millares [0] 5 5" xfId="231" xr:uid="{1F31BEE9-2713-45CD-AA35-B3A0EA72585C}"/>
    <cellStyle name="Millares [0] 5 5 2" xfId="472" xr:uid="{196627D6-CA0A-43EA-921D-0A0C20AC7001}"/>
    <cellStyle name="Millares [0] 5 5 3" xfId="40621" xr:uid="{883F40DC-D12D-4FC7-9C80-6AFFC9900027}"/>
    <cellStyle name="Millares [0] 5 6" xfId="40233" xr:uid="{6F143385-EB95-4D5F-B214-506ED5846AFA}"/>
    <cellStyle name="Millares [0] 5 7" xfId="372" xr:uid="{732404F3-8314-49B3-9BF9-DBDC078B069A}"/>
    <cellStyle name="Millares [0] 5 8" xfId="40521" xr:uid="{C8CD402B-86E5-4721-AB29-AFD3EC53AF3C}"/>
    <cellStyle name="Millares [0] 6" xfId="122" xr:uid="{00000000-0005-0000-0000-000074000000}"/>
    <cellStyle name="Millares [0] 6 2" xfId="204" xr:uid="{00000000-0005-0000-0000-000075000000}"/>
    <cellStyle name="Millares [0] 6 2 2" xfId="305" xr:uid="{090297E3-7FEE-4B23-9BCB-B3DE2DDF20D2}"/>
    <cellStyle name="Millares [0] 6 2 2 2" xfId="546" xr:uid="{CADCD9EA-2E67-40C4-A711-98292BC7A6CA}"/>
    <cellStyle name="Millares [0] 6 2 2 3" xfId="40695" xr:uid="{E07CA234-34ED-45DF-A0C3-3000E51ED960}"/>
    <cellStyle name="Millares [0] 6 2 3" xfId="446" xr:uid="{2760C8C6-E755-400F-B921-8298C0A2F418}"/>
    <cellStyle name="Millares [0] 6 2 4" xfId="40595" xr:uid="{9CB70025-9DE0-4F8C-BA2D-EECCD510B466}"/>
    <cellStyle name="Millares [0] 6 3" xfId="174" xr:uid="{00000000-0005-0000-0000-000076000000}"/>
    <cellStyle name="Millares [0] 6 3 2" xfId="279" xr:uid="{04ECDC5D-973C-4C21-A1BA-3D4ED9D8C501}"/>
    <cellStyle name="Millares [0] 6 3 2 2" xfId="520" xr:uid="{F4E8F8E4-096E-46EC-9218-C324ACE627F1}"/>
    <cellStyle name="Millares [0] 6 3 2 3" xfId="40669" xr:uid="{7736B9E4-C335-47FA-A3A4-020E8262796C}"/>
    <cellStyle name="Millares [0] 6 3 3" xfId="420" xr:uid="{6324E806-7BBF-4C48-B2F5-AF286E9FB631}"/>
    <cellStyle name="Millares [0] 6 3 4" xfId="40569" xr:uid="{AE962D13-CBF3-4FEA-825F-1B31A93DD1EC}"/>
    <cellStyle name="Millares [0] 6 4" xfId="158" xr:uid="{00000000-0005-0000-0000-000077000000}"/>
    <cellStyle name="Millares [0] 6 4 2" xfId="264" xr:uid="{AB008AA4-B55A-42E8-998A-57C88D1FB186}"/>
    <cellStyle name="Millares [0] 6 4 2 2" xfId="505" xr:uid="{6CA4B552-AC3E-45B6-9D8F-4FB19AE949D3}"/>
    <cellStyle name="Millares [0] 6 4 2 3" xfId="40654" xr:uid="{88ECB007-FB2E-4978-A857-0987C5F8D42B}"/>
    <cellStyle name="Millares [0] 6 4 3" xfId="405" xr:uid="{B0F86E03-3836-4270-BDBE-C7C8147991B1}"/>
    <cellStyle name="Millares [0] 6 4 4" xfId="40554" xr:uid="{E52003EB-A937-48CE-B294-77CCDF2261B4}"/>
    <cellStyle name="Millares [0] 6 5" xfId="236" xr:uid="{52EE4DD8-85AD-453B-872B-EDDC1B78A872}"/>
    <cellStyle name="Millares [0] 6 5 2" xfId="477" xr:uid="{6E656700-B989-495C-AAEB-729BC29B3232}"/>
    <cellStyle name="Millares [0] 6 5 3" xfId="40626" xr:uid="{9CB281EE-E9DD-44AD-B903-0FB1823D3B21}"/>
    <cellStyle name="Millares [0] 6 6" xfId="377" xr:uid="{5A07B2ED-E7FD-41C8-BA4B-5875A6778F44}"/>
    <cellStyle name="Millares [0] 6 7" xfId="40526" xr:uid="{6600ED26-9D03-419A-9E43-F07CEFAB7FD7}"/>
    <cellStyle name="Millares [0] 7" xfId="108" xr:uid="{00000000-0005-0000-0000-000078000000}"/>
    <cellStyle name="Millares [0] 7 2" xfId="957" xr:uid="{CD5614F1-8158-4C03-9D80-2E079F2BF194}"/>
    <cellStyle name="Millares [0] 7 3" xfId="956" xr:uid="{A073D67C-C1EF-4CAC-8564-21576D9F5100}"/>
    <cellStyle name="Millares [0] 7 4" xfId="663" xr:uid="{9F947CFA-5C64-4E97-BF82-D20C804B4F35}"/>
    <cellStyle name="Millares [0] 8" xfId="180" xr:uid="{00000000-0005-0000-0000-000079000000}"/>
    <cellStyle name="Millares [0] 8 2" xfId="284" xr:uid="{B5036CDC-6C17-44A0-8B65-075010CF6C22}"/>
    <cellStyle name="Millares [0] 8 2 2" xfId="40469" xr:uid="{ECCC1FB6-0143-4DFF-A3DA-7329ADAFCEDF}"/>
    <cellStyle name="Millares [0] 8 2 3" xfId="525" xr:uid="{482306FE-666C-4D37-892B-6DE46A641F07}"/>
    <cellStyle name="Millares [0] 8 2 4" xfId="40674" xr:uid="{3E919184-E214-41C9-BE99-1F9732FB222E}"/>
    <cellStyle name="Millares [0] 8 3" xfId="40382" xr:uid="{20238832-6473-41A3-8DD0-BA9ADFE8DCE7}"/>
    <cellStyle name="Millares [0] 8 4" xfId="425" xr:uid="{C8005457-1F90-4D93-B4E9-AAA7691E2CE4}"/>
    <cellStyle name="Millares [0] 8 5" xfId="40574" xr:uid="{6171F130-ED05-4333-969A-10704216E836}"/>
    <cellStyle name="Millares [0] 9" xfId="136" xr:uid="{00000000-0005-0000-0000-00007A000000}"/>
    <cellStyle name="Millares [0] 9 2" xfId="242" xr:uid="{5377506E-34B3-4EFC-8FA9-CC6C146EABA7}"/>
    <cellStyle name="Millares [0] 9 2 2" xfId="483" xr:uid="{48892D2E-FAB0-4ACF-B6CB-BEE63475AFC5}"/>
    <cellStyle name="Millares [0] 9 2 3" xfId="40632" xr:uid="{5DBE7DF7-2633-4AEB-B780-BD0BB22E34FA}"/>
    <cellStyle name="Millares [0] 9 3" xfId="640" xr:uid="{4F846208-66F8-4269-A9F4-D71202D97DFE}"/>
    <cellStyle name="Millares [0] 9 4" xfId="40388" xr:uid="{6D3347FD-93D6-42CA-9F9A-13C41572914C}"/>
    <cellStyle name="Millares [0] 9 5" xfId="383" xr:uid="{B6AA541B-F2EA-4951-9E98-179F5F3ABE46}"/>
    <cellStyle name="Millares [0] 9 6" xfId="40532" xr:uid="{346C5171-8414-4EA7-9FF4-EE6740B80266}"/>
    <cellStyle name="Millares 10" xfId="105" xr:uid="{00000000-0005-0000-0000-00007B000000}"/>
    <cellStyle name="Millares 10 10" xfId="1755" xr:uid="{64AE1FD3-F781-4A0D-B182-C2F4D294262E}"/>
    <cellStyle name="Millares 10 10 2" xfId="1756" xr:uid="{C502E00B-67A5-40A8-93FB-AA61D017DB3B}"/>
    <cellStyle name="Millares 10 10 2 2" xfId="1757" xr:uid="{98F0E87A-F968-472D-80F0-3A0EBB52528F}"/>
    <cellStyle name="Millares 10 10 3" xfId="1758" xr:uid="{FF54E97D-5630-4077-9360-14D57A9BF14E}"/>
    <cellStyle name="Millares 10 10 3 2" xfId="1759" xr:uid="{C9506A90-C697-46D1-9D06-0232E3AA225F}"/>
    <cellStyle name="Millares 10 10 4" xfId="1760" xr:uid="{0E70DCF0-FD75-4BA2-8084-961015529BFA}"/>
    <cellStyle name="Millares 10 10 4 2" xfId="1761" xr:uid="{F450AADC-C3F7-42A3-B44E-0E7AC684583E}"/>
    <cellStyle name="Millares 10 10 5" xfId="1762" xr:uid="{19FA9E75-088B-427D-B94F-D3743A8F8C62}"/>
    <cellStyle name="Millares 10 11" xfId="1763" xr:uid="{8946A3CF-37F3-401F-89BC-2DCA94B85B93}"/>
    <cellStyle name="Millares 10 11 2" xfId="1764" xr:uid="{345D6977-1AA9-448A-8939-D7102C7BF4F1}"/>
    <cellStyle name="Millares 10 11 2 2" xfId="1765" xr:uid="{BA282B67-11FE-4635-99B2-CBEA9DBF95C1}"/>
    <cellStyle name="Millares 10 11 3" xfId="1766" xr:uid="{BD46FC64-7E75-4978-8903-D1D082D3943B}"/>
    <cellStyle name="Millares 10 11 3 2" xfId="1767" xr:uid="{C46E1F42-FD1F-4754-87CD-7F9E15BBE02C}"/>
    <cellStyle name="Millares 10 11 4" xfId="1768" xr:uid="{E95E6FA0-C6FE-424E-A92B-DAC159302F2C}"/>
    <cellStyle name="Millares 10 11 4 2" xfId="1769" xr:uid="{7391581F-A44A-47B2-95F7-95697B2E3BF3}"/>
    <cellStyle name="Millares 10 11 5" xfId="1770" xr:uid="{8DD1FCBB-0925-4FBE-A732-A549843F37BB}"/>
    <cellStyle name="Millares 10 12" xfId="1771" xr:uid="{87EED6DF-2802-42C9-9735-974C82EEC65A}"/>
    <cellStyle name="Millares 10 12 2" xfId="1772" xr:uid="{72C9299E-012C-43E6-AB07-AB4DFCBFD433}"/>
    <cellStyle name="Millares 10 12 2 2" xfId="1773" xr:uid="{D6F7676B-F2C4-4D5C-B172-614B06D201C0}"/>
    <cellStyle name="Millares 10 12 3" xfId="1774" xr:uid="{A1E3164B-BB67-417B-8785-EA49D0D5E69C}"/>
    <cellStyle name="Millares 10 12 3 2" xfId="1775" xr:uid="{8C5055AC-CA69-4960-B35A-4DDE00D3E9AD}"/>
    <cellStyle name="Millares 10 12 4" xfId="1776" xr:uid="{2713A252-F155-41A4-9912-099605AF11E3}"/>
    <cellStyle name="Millares 10 12 4 2" xfId="1777" xr:uid="{BAF02290-8B6A-411B-A6FB-493C6D62869A}"/>
    <cellStyle name="Millares 10 12 5" xfId="1778" xr:uid="{42170364-B19F-4307-AD12-369A341DF9EB}"/>
    <cellStyle name="Millares 10 13" xfId="1779" xr:uid="{55B0B406-008A-4186-8831-A8E3855C2EC4}"/>
    <cellStyle name="Millares 10 13 2" xfId="1780" xr:uid="{A27A387B-563C-4DA2-B16C-40B57D6676C6}"/>
    <cellStyle name="Millares 10 13 2 2" xfId="1781" xr:uid="{FB2B1609-5501-4574-9CA6-25AD002E5B83}"/>
    <cellStyle name="Millares 10 13 3" xfId="1782" xr:uid="{392C85CF-D824-4EF7-B497-26CBDD624835}"/>
    <cellStyle name="Millares 10 13 3 2" xfId="1783" xr:uid="{68C5C714-F3C9-4E50-B037-050C681088B2}"/>
    <cellStyle name="Millares 10 13 4" xfId="1784" xr:uid="{605021FE-A2C9-4083-B94A-358A983A5022}"/>
    <cellStyle name="Millares 10 13 4 2" xfId="1785" xr:uid="{9A44124A-608E-4C88-9762-10217E016AC9}"/>
    <cellStyle name="Millares 10 13 5" xfId="1786" xr:uid="{7DB205C4-A910-4CBF-B6F2-B2C41EA088F5}"/>
    <cellStyle name="Millares 10 14" xfId="1787" xr:uid="{ED36EDE6-4ACE-421A-BA69-64DC440BDFED}"/>
    <cellStyle name="Millares 10 14 2" xfId="1788" xr:uid="{841892FC-3BFF-456C-8013-F568BDEFCC44}"/>
    <cellStyle name="Millares 10 14 2 2" xfId="1789" xr:uid="{EDEA61A3-29D0-4903-89BB-2B8596C05E64}"/>
    <cellStyle name="Millares 10 14 3" xfId="1790" xr:uid="{249B3FC2-FD9D-4680-8E82-421EF8861E88}"/>
    <cellStyle name="Millares 10 14 3 2" xfId="1791" xr:uid="{52C5E548-B7BA-4B0D-ADD8-5FAC7C19453C}"/>
    <cellStyle name="Millares 10 14 4" xfId="1792" xr:uid="{95AF12EC-76C1-42A5-A4A4-ADAC683AA3FC}"/>
    <cellStyle name="Millares 10 14 4 2" xfId="1793" xr:uid="{9B3E2421-00AB-466B-ABDB-F7CA984769D8}"/>
    <cellStyle name="Millares 10 14 5" xfId="1794" xr:uid="{FF1DEB55-1E5F-43D0-A9DF-3850521FCB92}"/>
    <cellStyle name="Millares 10 15" xfId="1795" xr:uid="{70E1A647-02FC-4D4D-B2CD-DC1D185127E5}"/>
    <cellStyle name="Millares 10 15 2" xfId="1796" xr:uid="{9865E82D-CBEA-4419-92C0-CFA4F3C83B64}"/>
    <cellStyle name="Millares 10 15 2 2" xfId="1797" xr:uid="{1BC7D41A-B03B-4CED-ADEE-C320EF504846}"/>
    <cellStyle name="Millares 10 15 3" xfId="1798" xr:uid="{869E7FEB-0CD7-42F4-A727-353F80745EA8}"/>
    <cellStyle name="Millares 10 15 3 2" xfId="1799" xr:uid="{E86156A2-6210-4837-8A57-FD7AA950E12C}"/>
    <cellStyle name="Millares 10 15 4" xfId="1800" xr:uid="{CDADEAF2-15FF-4E13-98A3-3E0DDE382B05}"/>
    <cellStyle name="Millares 10 15 4 2" xfId="1801" xr:uid="{9545C312-AA3F-4972-AC96-9753607F9A7B}"/>
    <cellStyle name="Millares 10 15 5" xfId="1802" xr:uid="{5E156E01-FEC3-4651-AEEE-181AC85605FC}"/>
    <cellStyle name="Millares 10 16" xfId="1803" xr:uid="{BD0963E3-7E8B-45C0-921F-71BCF1A28CF4}"/>
    <cellStyle name="Millares 10 16 2" xfId="1804" xr:uid="{3F52FFF6-0F92-4937-B808-814AB2AEEDC1}"/>
    <cellStyle name="Millares 10 16 2 2" xfId="1805" xr:uid="{19F72835-3894-46C7-9642-E035A5E143EA}"/>
    <cellStyle name="Millares 10 16 3" xfId="1806" xr:uid="{CD874E96-ECA1-497F-8673-24BA32919164}"/>
    <cellStyle name="Millares 10 16 3 2" xfId="1807" xr:uid="{AAEBB512-B7A4-4FFD-9282-27F361362D44}"/>
    <cellStyle name="Millares 10 16 4" xfId="1808" xr:uid="{F2C97778-9FE6-44C5-B9BA-6BC4C24E62F7}"/>
    <cellStyle name="Millares 10 16 4 2" xfId="1809" xr:uid="{198C136F-EDB5-4944-858B-7C50BD33D8A0}"/>
    <cellStyle name="Millares 10 16 5" xfId="1810" xr:uid="{870202BA-CEFE-41CB-BE46-2726047EB99B}"/>
    <cellStyle name="Millares 10 17" xfId="1811" xr:uid="{6E2C3276-47EA-455A-A131-EBCD5F44DAF6}"/>
    <cellStyle name="Millares 10 17 2" xfId="1812" xr:uid="{D3195A1B-E0E4-4B7B-BDD0-D7146FA4DD3A}"/>
    <cellStyle name="Millares 10 17 2 2" xfId="1813" xr:uid="{2C7EF278-90D9-44BC-9628-DD6A0F7B5B7C}"/>
    <cellStyle name="Millares 10 17 3" xfId="1814" xr:uid="{61E1BDAB-6E9E-4730-8723-E9323232B1C6}"/>
    <cellStyle name="Millares 10 17 3 2" xfId="1815" xr:uid="{9088899E-8324-4E31-B4C8-46F1AB616BB6}"/>
    <cellStyle name="Millares 10 17 4" xfId="1816" xr:uid="{3A7F692A-1337-469E-BBDB-AE867F3BFF06}"/>
    <cellStyle name="Millares 10 17 4 2" xfId="1817" xr:uid="{740B88C4-67E1-437C-923B-54EF1D94F2AB}"/>
    <cellStyle name="Millares 10 17 5" xfId="1818" xr:uid="{A8C7B283-23E1-4F81-B926-32CC2C24F28D}"/>
    <cellStyle name="Millares 10 18" xfId="1819" xr:uid="{459BB96D-3CFB-439E-AF57-5C1C2C52548A}"/>
    <cellStyle name="Millares 10 18 2" xfId="1820" xr:uid="{E18A7685-2777-41F0-B0C7-91C98DE5EE0E}"/>
    <cellStyle name="Millares 10 18 2 2" xfId="1821" xr:uid="{9669F16A-E025-4384-94A2-2E8909B7E568}"/>
    <cellStyle name="Millares 10 18 3" xfId="1822" xr:uid="{21F71FF7-FF3C-48D3-A521-D5AE5A406DA2}"/>
    <cellStyle name="Millares 10 18 3 2" xfId="1823" xr:uid="{6F6C007A-DA38-4172-B3C0-5DB3C58A8D85}"/>
    <cellStyle name="Millares 10 18 4" xfId="1824" xr:uid="{96C56E3F-178E-4207-A64A-4906A5968B70}"/>
    <cellStyle name="Millares 10 18 4 2" xfId="1825" xr:uid="{351506C3-598F-4F06-865E-61EB1F0F9CF7}"/>
    <cellStyle name="Millares 10 18 5" xfId="1826" xr:uid="{AD3343CB-D4F8-4407-8E17-04D829231E93}"/>
    <cellStyle name="Millares 10 19" xfId="1827" xr:uid="{A35A255E-4315-4FCD-B254-F367087FDACB}"/>
    <cellStyle name="Millares 10 19 2" xfId="1828" xr:uid="{1AE4DADE-F445-4850-BA35-E8743CB52281}"/>
    <cellStyle name="Millares 10 19 2 2" xfId="1829" xr:uid="{3471BE65-1270-4408-888C-9A55A2BEBD67}"/>
    <cellStyle name="Millares 10 19 3" xfId="1830" xr:uid="{A988F360-F85D-49C1-89AE-66886E7D64A0}"/>
    <cellStyle name="Millares 10 19 3 2" xfId="1831" xr:uid="{0D569A04-9CE5-4A33-948D-4A57B78A63EA}"/>
    <cellStyle name="Millares 10 19 4" xfId="1832" xr:uid="{375177CA-8E2F-490B-B8C5-01CECBEEF3EF}"/>
    <cellStyle name="Millares 10 19 4 2" xfId="1833" xr:uid="{B93C1544-12B3-4796-AB2C-1E985A8BCEDF}"/>
    <cellStyle name="Millares 10 19 5" xfId="1834" xr:uid="{958CA54C-D5D9-4198-ABD3-A903D4BC2061}"/>
    <cellStyle name="Millares 10 2" xfId="125" xr:uid="{00000000-0005-0000-0000-00007C000000}"/>
    <cellStyle name="Millares 10 2 2" xfId="648" xr:uid="{10F1F168-5188-4C3F-A51A-5289BF7E519D}"/>
    <cellStyle name="Millares 10 2 2 2" xfId="1837" xr:uid="{3BAAC138-6851-4AC2-BE4B-B25E59A6A98B}"/>
    <cellStyle name="Millares 10 2 2 2 2" xfId="1838" xr:uid="{EE550FBD-2860-4A15-8682-B70C261DD7A4}"/>
    <cellStyle name="Millares 10 2 2 3" xfId="1839" xr:uid="{91EEF584-890A-45EA-BABC-EE6BD5840F02}"/>
    <cellStyle name="Millares 10 2 2 3 2" xfId="1840" xr:uid="{6FDEB47C-1F38-4443-9881-6847E634707C}"/>
    <cellStyle name="Millares 10 2 2 4" xfId="1841" xr:uid="{75CE1572-FA7A-42FF-B0EF-667D5B91650D}"/>
    <cellStyle name="Millares 10 2 2 4 2" xfId="1842" xr:uid="{9003EA59-5877-4689-B26B-5D55E8348930}"/>
    <cellStyle name="Millares 10 2 2 5" xfId="1843" xr:uid="{39789F5B-BB8A-4DD8-A7AF-F0D38B71E5E6}"/>
    <cellStyle name="Millares 10 2 2 6" xfId="1836" xr:uid="{36779062-2345-4B2F-953F-B60403AF36FF}"/>
    <cellStyle name="Millares 10 2 3" xfId="861" xr:uid="{577B9DD4-5B39-42FB-9D5B-C3DEDABFCD79}"/>
    <cellStyle name="Millares 10 2 3 2" xfId="1844" xr:uid="{23791707-30AF-4D9C-84E0-4C29892A7477}"/>
    <cellStyle name="Millares 10 2 4" xfId="1845" xr:uid="{C0B96501-95FD-4850-B912-349129E5CF6E}"/>
    <cellStyle name="Millares 10 2 4 2" xfId="1846" xr:uid="{F07951D1-E536-4BB4-8916-79F84042DA90}"/>
    <cellStyle name="Millares 10 2 5" xfId="1847" xr:uid="{6D5E65D1-1D99-4D8C-8BB9-E619CBF47274}"/>
    <cellStyle name="Millares 10 2 6" xfId="1848" xr:uid="{EA2D2183-9EDF-4FEB-B24D-7E28EDCC6DBD}"/>
    <cellStyle name="Millares 10 2 7" xfId="1835" xr:uid="{54DD2D0E-629A-4A77-861F-927503409A98}"/>
    <cellStyle name="Millares 10 20" xfId="1849" xr:uid="{28AF4B60-6EAD-404D-A3DB-4FAD7B0FCF93}"/>
    <cellStyle name="Millares 10 20 2" xfId="1850" xr:uid="{58AC1375-4DB2-4BC2-9AFB-577A9ACBF650}"/>
    <cellStyle name="Millares 10 20 2 2" xfId="1851" xr:uid="{1C9AA0B4-E38F-4CF4-B530-4FFB7373D3F8}"/>
    <cellStyle name="Millares 10 20 3" xfId="1852" xr:uid="{B3894CDF-B4E0-4842-B0E9-6CB49B088B48}"/>
    <cellStyle name="Millares 10 20 3 2" xfId="1853" xr:uid="{790D7B69-6AE6-4A04-8667-96086DA68164}"/>
    <cellStyle name="Millares 10 20 4" xfId="1854" xr:uid="{28A96A59-847C-4BC9-A3B5-C1729D1CEA96}"/>
    <cellStyle name="Millares 10 20 4 2" xfId="1855" xr:uid="{987BD6F3-6F0A-4FAC-9C9B-FFAE60C03545}"/>
    <cellStyle name="Millares 10 20 5" xfId="1856" xr:uid="{5600EC6A-F8A3-474C-9BF6-5BCEE756DB68}"/>
    <cellStyle name="Millares 10 21" xfId="1857" xr:uid="{E5E0C659-16C6-49CF-9B5F-DD4B0DB018D0}"/>
    <cellStyle name="Millares 10 21 2" xfId="1858" xr:uid="{CB88B27A-B706-4010-AD50-78A5FD4551E6}"/>
    <cellStyle name="Millares 10 21 2 2" xfId="1859" xr:uid="{BC221A69-7483-4388-8FFF-23066A6AE80C}"/>
    <cellStyle name="Millares 10 21 3" xfId="1860" xr:uid="{66117B0A-995E-48BF-BD03-E8AC55074CF4}"/>
    <cellStyle name="Millares 10 21 3 2" xfId="1861" xr:uid="{71EB4FB3-A345-40C6-9445-802470DF43E2}"/>
    <cellStyle name="Millares 10 21 4" xfId="1862" xr:uid="{78FF1483-B198-4B37-99C3-5A5362EC5FE9}"/>
    <cellStyle name="Millares 10 21 4 2" xfId="1863" xr:uid="{A5135BFC-6718-43F5-8CB4-48B0F12F9481}"/>
    <cellStyle name="Millares 10 21 5" xfId="1864" xr:uid="{07CF4D4B-8DD3-489D-8077-EC649B7E1C41}"/>
    <cellStyle name="Millares 10 22" xfId="1865" xr:uid="{710813EC-DE6E-47BF-8D18-45B914A861FB}"/>
    <cellStyle name="Millares 10 22 2" xfId="1866" xr:uid="{0BAD250E-A008-4A32-AEFA-2F43318DBA99}"/>
    <cellStyle name="Millares 10 22 2 2" xfId="1867" xr:uid="{F7AD7629-C873-4A39-943D-8B17D6B74F73}"/>
    <cellStyle name="Millares 10 22 3" xfId="1868" xr:uid="{21BF97A7-C91F-4FD0-8A3B-752A7C821AF5}"/>
    <cellStyle name="Millares 10 22 3 2" xfId="1869" xr:uid="{9A1A6066-0EAA-4E62-8280-EF4AE6A4CA26}"/>
    <cellStyle name="Millares 10 22 4" xfId="1870" xr:uid="{44539783-BEBD-4BD3-BFE1-4078629B7E42}"/>
    <cellStyle name="Millares 10 22 4 2" xfId="1871" xr:uid="{E9908960-61C2-4596-BA54-8EDE4A5EF4CA}"/>
    <cellStyle name="Millares 10 22 5" xfId="1872" xr:uid="{33C2EC19-A92B-4A18-88D6-0A21114C1156}"/>
    <cellStyle name="Millares 10 23" xfId="1873" xr:uid="{29987181-A2CD-46D0-9E00-94598ED1F5F1}"/>
    <cellStyle name="Millares 10 23 2" xfId="1874" xr:uid="{07C54FBE-05FC-45CE-90E9-A74F55921F60}"/>
    <cellStyle name="Millares 10 23 2 2" xfId="1875" xr:uid="{61FFAD2C-7A94-4C99-B8F1-5662B12E9CC1}"/>
    <cellStyle name="Millares 10 23 3" xfId="1876" xr:uid="{308E1C73-D70F-442F-B848-ACE9F2DBADA4}"/>
    <cellStyle name="Millares 10 23 3 2" xfId="1877" xr:uid="{909EF609-F8B3-4A5D-9E67-829E04E02A90}"/>
    <cellStyle name="Millares 10 23 4" xfId="1878" xr:uid="{D198B035-F931-4139-BC2E-DE537097D226}"/>
    <cellStyle name="Millares 10 23 4 2" xfId="1879" xr:uid="{08583B32-22EE-4CA7-8FBE-C97479759B5A}"/>
    <cellStyle name="Millares 10 23 5" xfId="1880" xr:uid="{B8693546-9D8F-4582-9431-B94902B6328B}"/>
    <cellStyle name="Millares 10 24" xfId="1881" xr:uid="{80ABF471-7275-4945-B8C7-7C54A30B60CA}"/>
    <cellStyle name="Millares 10 24 2" xfId="1882" xr:uid="{C97325C7-8713-4437-9114-11D4B23221D9}"/>
    <cellStyle name="Millares 10 24 2 2" xfId="1883" xr:uid="{92A57336-90FA-410B-A9D9-F3AAA1C049AD}"/>
    <cellStyle name="Millares 10 24 3" xfId="1884" xr:uid="{F719E172-B011-4DB1-962E-E65EE210943C}"/>
    <cellStyle name="Millares 10 24 3 2" xfId="1885" xr:uid="{9FE6B84B-3BE7-4317-9A1F-A2402A0E35DC}"/>
    <cellStyle name="Millares 10 24 4" xfId="1886" xr:uid="{166982FE-6E2E-4C48-BCE1-0174CF290D7D}"/>
    <cellStyle name="Millares 10 24 4 2" xfId="1887" xr:uid="{945081E9-7ECE-49F2-882E-923A800D022C}"/>
    <cellStyle name="Millares 10 24 5" xfId="1888" xr:uid="{A134C88B-40F9-4F11-A86D-DA5BDCFB8E8C}"/>
    <cellStyle name="Millares 10 25" xfId="1889" xr:uid="{92C3E442-6DCA-4FAB-BD4E-98B3F65AC4E1}"/>
    <cellStyle name="Millares 10 25 2" xfId="1890" xr:uid="{FFC7085D-D4F5-4248-9E63-01997AF8F9F8}"/>
    <cellStyle name="Millares 10 25 2 2" xfId="1891" xr:uid="{05ECFCC2-F87F-42BD-98A6-F2899D263C44}"/>
    <cellStyle name="Millares 10 25 3" xfId="1892" xr:uid="{075AC645-C6E0-4397-A2E2-3A9F9B703206}"/>
    <cellStyle name="Millares 10 25 3 2" xfId="1893" xr:uid="{C72B1BC5-5BCF-40F3-9F8D-C53256BC3D58}"/>
    <cellStyle name="Millares 10 25 4" xfId="1894" xr:uid="{F3797F4B-87C4-4F3B-A2C5-CF3AD2F234D0}"/>
    <cellStyle name="Millares 10 25 4 2" xfId="1895" xr:uid="{01F527AC-5F19-4260-8882-FA94FA31C051}"/>
    <cellStyle name="Millares 10 25 5" xfId="1896" xr:uid="{526598E5-1ED9-4AB2-AE71-91B240B06C83}"/>
    <cellStyle name="Millares 10 26" xfId="1897" xr:uid="{AF37DC3B-F788-4B03-BEF6-C82882CAD2B5}"/>
    <cellStyle name="Millares 10 26 2" xfId="1898" xr:uid="{0DCB499C-C7B9-4C12-A93C-BDA14E3C2FF6}"/>
    <cellStyle name="Millares 10 26 2 2" xfId="1899" xr:uid="{F0534FC5-D329-49F3-9A47-5304276C9989}"/>
    <cellStyle name="Millares 10 26 3" xfId="1900" xr:uid="{8EE4B50E-A3EA-4097-B034-DDB7942915AC}"/>
    <cellStyle name="Millares 10 26 3 2" xfId="1901" xr:uid="{C85A6A44-8A0B-4F14-8354-6EDEA4667F03}"/>
    <cellStyle name="Millares 10 26 4" xfId="1902" xr:uid="{364286A6-888A-43B4-91B8-920BCF960F4A}"/>
    <cellStyle name="Millares 10 26 4 2" xfId="1903" xr:uid="{E45A9AF6-02BF-4CF9-8AEB-42429128C880}"/>
    <cellStyle name="Millares 10 26 5" xfId="1904" xr:uid="{98811774-7AD2-4F9B-8DF3-3F6CE3E48636}"/>
    <cellStyle name="Millares 10 27" xfId="1905" xr:uid="{DA478679-BC22-4E2C-87F5-C18C17237AFB}"/>
    <cellStyle name="Millares 10 27 2" xfId="1906" xr:uid="{1D42D968-9273-4FD5-A573-874BE1DCF4EF}"/>
    <cellStyle name="Millares 10 27 2 2" xfId="1907" xr:uid="{78E0143C-8B8D-4113-B257-FB6691C53AAF}"/>
    <cellStyle name="Millares 10 27 3" xfId="1908" xr:uid="{8D173C6E-2615-4D59-B9D3-3C7BAE210A83}"/>
    <cellStyle name="Millares 10 27 3 2" xfId="1909" xr:uid="{CABC0816-6EC9-4031-A6BC-6C621639B466}"/>
    <cellStyle name="Millares 10 27 4" xfId="1910" xr:uid="{A1277820-4618-4711-B471-A46C2A21235D}"/>
    <cellStyle name="Millares 10 27 4 2" xfId="1911" xr:uid="{5A1C3FC2-08B6-485B-B16F-0B475625D66A}"/>
    <cellStyle name="Millares 10 27 5" xfId="1912" xr:uid="{7E223D21-2AB1-463E-8E3F-FA79A920E6E4}"/>
    <cellStyle name="Millares 10 28" xfId="1913" xr:uid="{4AEAFA7F-34F4-4499-AD85-F4C95368696F}"/>
    <cellStyle name="Millares 10 28 2" xfId="1914" xr:uid="{0ED29E51-6D99-48D6-8486-04CA6E91DCA5}"/>
    <cellStyle name="Millares 10 28 2 2" xfId="1915" xr:uid="{87A0B9C4-48B9-4A15-844E-E4B27C7D18C3}"/>
    <cellStyle name="Millares 10 28 3" xfId="1916" xr:uid="{CC93BD2F-EE96-4EC0-8614-0266BA464CD3}"/>
    <cellStyle name="Millares 10 28 3 2" xfId="1917" xr:uid="{715A85F6-548B-4F4E-86AE-E27E144C42E0}"/>
    <cellStyle name="Millares 10 28 4" xfId="1918" xr:uid="{DEB06E0E-4DA3-474A-B256-D7D52F6455CB}"/>
    <cellStyle name="Millares 10 28 4 2" xfId="1919" xr:uid="{1C3162F4-DF27-42A3-B95E-42413956DB5D}"/>
    <cellStyle name="Millares 10 28 5" xfId="1920" xr:uid="{C9A856A0-32BF-4478-816B-140FA14F0134}"/>
    <cellStyle name="Millares 10 29" xfId="1921" xr:uid="{DD69CCD3-919B-42CA-BC08-A28554FE96D6}"/>
    <cellStyle name="Millares 10 29 2" xfId="1922" xr:uid="{11176F41-D783-4AAC-9E7F-CF7BE182A056}"/>
    <cellStyle name="Millares 10 29 2 2" xfId="1923" xr:uid="{E5BB2BF5-BA46-4F69-80DB-C28E30CAE2A2}"/>
    <cellStyle name="Millares 10 29 3" xfId="1924" xr:uid="{E1560D04-D3CB-4308-917B-2F3C7E150169}"/>
    <cellStyle name="Millares 10 29 3 2" xfId="1925" xr:uid="{7B6457F6-8564-4A41-90BE-4F40151BE328}"/>
    <cellStyle name="Millares 10 29 4" xfId="1926" xr:uid="{FAA1A10C-C97F-48AC-80F4-713FEE0321F7}"/>
    <cellStyle name="Millares 10 29 4 2" xfId="1927" xr:uid="{7EC6FACA-8F81-436C-A51D-04CE17702A37}"/>
    <cellStyle name="Millares 10 29 5" xfId="1928" xr:uid="{A5B1B1F6-A886-4F7D-9325-C1D09AD33133}"/>
    <cellStyle name="Millares 10 3" xfId="860" xr:uid="{63CDD61A-FB61-40C0-8090-AC3EE0546646}"/>
    <cellStyle name="Millares 10 3 2" xfId="1930" xr:uid="{A41BDFB0-90B9-45B6-AD98-13B659959D45}"/>
    <cellStyle name="Millares 10 3 2 2" xfId="1931" xr:uid="{8232498F-AD20-42CE-B8AB-F359D2079365}"/>
    <cellStyle name="Millares 10 3 3" xfId="1932" xr:uid="{4D2772F2-75AB-4E3B-AB6E-215C684B7376}"/>
    <cellStyle name="Millares 10 3 3 2" xfId="1933" xr:uid="{FD669B51-B071-41C3-BC73-C51EF50FF1DF}"/>
    <cellStyle name="Millares 10 3 4" xfId="1934" xr:uid="{22FD59EE-CB02-4943-A820-F512AB21F9E5}"/>
    <cellStyle name="Millares 10 3 4 2" xfId="1935" xr:uid="{4A94507E-4B48-425E-B102-C18095BC9A16}"/>
    <cellStyle name="Millares 10 3 5" xfId="1936" xr:uid="{B4EAD36A-B08F-4EAA-B23A-D5F39DDDE348}"/>
    <cellStyle name="Millares 10 3 6" xfId="1929" xr:uid="{A240BB49-88D7-4E8E-A17D-0AD068983A0E}"/>
    <cellStyle name="Millares 10 30" xfId="1937" xr:uid="{1B3BA563-2950-4D49-A4D9-946C747E33BB}"/>
    <cellStyle name="Millares 10 30 2" xfId="1938" xr:uid="{E4E6D138-3875-4960-B33B-9733CF1E6DB0}"/>
    <cellStyle name="Millares 10 30 2 2" xfId="1939" xr:uid="{5FECD607-8D1B-4BC8-A52C-DBCD953C22C2}"/>
    <cellStyle name="Millares 10 30 3" xfId="1940" xr:uid="{EF52E2AB-4B3F-42FB-ACB6-05C822EB6BDD}"/>
    <cellStyle name="Millares 10 30 3 2" xfId="1941" xr:uid="{02283782-CFC0-49EF-8C4C-98AA2AF6E407}"/>
    <cellStyle name="Millares 10 30 4" xfId="1942" xr:uid="{79471E20-6333-4AD2-8E77-C5E64B4E62B9}"/>
    <cellStyle name="Millares 10 30 4 2" xfId="1943" xr:uid="{DE31376F-73B1-4369-92B9-7C562C246DF0}"/>
    <cellStyle name="Millares 10 30 5" xfId="1944" xr:uid="{5A187FEC-8394-4697-9A8D-3F147CDD7F79}"/>
    <cellStyle name="Millares 10 31" xfId="1945" xr:uid="{82910871-52AA-42D7-8165-C399F4023177}"/>
    <cellStyle name="Millares 10 31 2" xfId="1946" xr:uid="{3CB7551E-BFA1-465A-8033-B29523D5F050}"/>
    <cellStyle name="Millares 10 31 2 2" xfId="1947" xr:uid="{CCFD0726-F3D8-4C54-A01F-F3791E896CEF}"/>
    <cellStyle name="Millares 10 31 3" xfId="1948" xr:uid="{284C96EF-0431-453C-B383-CCF28B5BF77C}"/>
    <cellStyle name="Millares 10 31 3 2" xfId="1949" xr:uid="{A94BEE13-8B64-4943-986E-0FFB5B283F19}"/>
    <cellStyle name="Millares 10 31 4" xfId="1950" xr:uid="{6302B1EE-9E82-44CE-BFA0-8949B58299D1}"/>
    <cellStyle name="Millares 10 31 4 2" xfId="1951" xr:uid="{27382D24-7AE2-442F-AA4A-E3A90AABA579}"/>
    <cellStyle name="Millares 10 31 5" xfId="1952" xr:uid="{D1EDAD63-21F8-4BF7-A678-01319A53CC54}"/>
    <cellStyle name="Millares 10 32" xfId="1953" xr:uid="{A50EB202-03BA-4446-A2E5-C2C6A7FD529F}"/>
    <cellStyle name="Millares 10 32 2" xfId="1954" xr:uid="{96912B8E-A920-4F4B-9B62-1DC56414D787}"/>
    <cellStyle name="Millares 10 32 2 2" xfId="1955" xr:uid="{4956D83C-390C-4CE0-8C9F-E421E66E3B72}"/>
    <cellStyle name="Millares 10 32 3" xfId="1956" xr:uid="{F2479890-BBC3-436C-9F0A-8F4CF80598BA}"/>
    <cellStyle name="Millares 10 32 3 2" xfId="1957" xr:uid="{3A61DCA4-29B8-48D1-BE4D-5E152F62476F}"/>
    <cellStyle name="Millares 10 32 4" xfId="1958" xr:uid="{9C1670E6-4811-49A3-8298-4820DFE09C99}"/>
    <cellStyle name="Millares 10 32 4 2" xfId="1959" xr:uid="{2BE6420E-AB19-46CF-8849-6DA419141026}"/>
    <cellStyle name="Millares 10 32 5" xfId="1960" xr:uid="{B05CADDF-D974-467E-93ED-8E38F3818225}"/>
    <cellStyle name="Millares 10 33" xfId="1961" xr:uid="{73DC010E-3549-40FB-9A4F-E03D582C0C7A}"/>
    <cellStyle name="Millares 10 33 2" xfId="1962" xr:uid="{36AECC5B-DEFF-46D3-8678-895523C598EA}"/>
    <cellStyle name="Millares 10 33 2 2" xfId="1963" xr:uid="{678BE8B8-C6D9-4365-9D32-24CE1B1D0714}"/>
    <cellStyle name="Millares 10 33 3" xfId="1964" xr:uid="{411C4112-B550-40BF-BAB5-61F3CA44375A}"/>
    <cellStyle name="Millares 10 33 3 2" xfId="1965" xr:uid="{2C20BC42-8A7D-4F11-B49B-9FE857FB8B4C}"/>
    <cellStyle name="Millares 10 33 4" xfId="1966" xr:uid="{01222098-5F2D-4899-A431-CA408F47C0F7}"/>
    <cellStyle name="Millares 10 33 4 2" xfId="1967" xr:uid="{5E9EAE37-B0DB-48F7-ABE7-7A93023C4B74}"/>
    <cellStyle name="Millares 10 33 5" xfId="1968" xr:uid="{13D07477-9487-47C6-98D3-B165FFF509EF}"/>
    <cellStyle name="Millares 10 34" xfId="1969" xr:uid="{9B31FCC2-C24A-4D09-BDE5-B986F1CB5FD7}"/>
    <cellStyle name="Millares 10 34 2" xfId="1970" xr:uid="{6F60FB96-C820-45E3-BBD5-CFEEA9005141}"/>
    <cellStyle name="Millares 10 34 2 2" xfId="1971" xr:uid="{72370276-9D13-4127-870B-6796FBFBC4DF}"/>
    <cellStyle name="Millares 10 34 3" xfId="1972" xr:uid="{6CED31F1-8B66-41C8-8B5A-C090CA9E4DC3}"/>
    <cellStyle name="Millares 10 34 3 2" xfId="1973" xr:uid="{57727C91-8D97-43F0-B9EF-68AD2F2B55AB}"/>
    <cellStyle name="Millares 10 34 4" xfId="1974" xr:uid="{38F51094-32BD-43DA-90FD-ADCA878D64F9}"/>
    <cellStyle name="Millares 10 34 4 2" xfId="1975" xr:uid="{BB94F2BC-4C74-48D2-B55A-31B4FD8836B3}"/>
    <cellStyle name="Millares 10 34 5" xfId="1976" xr:uid="{DFAD2930-4297-4EBB-A33F-37D4BE529578}"/>
    <cellStyle name="Millares 10 35" xfId="1977" xr:uid="{76ECAEFA-0E5A-475D-B5E6-943D1BF7BC23}"/>
    <cellStyle name="Millares 10 35 2" xfId="1978" xr:uid="{631E6EC1-A9AC-40B2-8345-B989057966A6}"/>
    <cellStyle name="Millares 10 35 2 2" xfId="1979" xr:uid="{6391BDD1-1F0F-489F-9C88-B7A627A2AE0C}"/>
    <cellStyle name="Millares 10 35 3" xfId="1980" xr:uid="{18FBD7D2-875E-4FE9-81D9-DDA2C5C9C40F}"/>
    <cellStyle name="Millares 10 35 3 2" xfId="1981" xr:uid="{644FA9E2-F112-42FC-ADF2-0931100E0255}"/>
    <cellStyle name="Millares 10 35 4" xfId="1982" xr:uid="{ADBDCB75-4E60-42FA-8FA2-3CAEE8C4C4A1}"/>
    <cellStyle name="Millares 10 35 4 2" xfId="1983" xr:uid="{F26BE502-58D5-4F7E-A6F4-8958C1F28C19}"/>
    <cellStyle name="Millares 10 35 5" xfId="1984" xr:uid="{70A37DDB-9B64-4764-B151-CDB29BF19026}"/>
    <cellStyle name="Millares 10 36" xfId="1985" xr:uid="{B28E57C1-F3A6-42E8-AAC1-3D812613C991}"/>
    <cellStyle name="Millares 10 36 2" xfId="1986" xr:uid="{CC67CD83-0975-4A4A-9386-C2CD388F6703}"/>
    <cellStyle name="Millares 10 36 2 2" xfId="1987" xr:uid="{7E0B3757-09BB-44A6-AE2F-DF27E28CCA84}"/>
    <cellStyle name="Millares 10 36 3" xfId="1988" xr:uid="{AB70F125-293A-4A03-9DFF-B41DC54434BF}"/>
    <cellStyle name="Millares 10 36 3 2" xfId="1989" xr:uid="{DC89165B-671C-423E-85B2-2FF463EDD5C2}"/>
    <cellStyle name="Millares 10 36 4" xfId="1990" xr:uid="{5CC2A7D8-2D67-4CD1-868F-E29B662016F2}"/>
    <cellStyle name="Millares 10 36 4 2" xfId="1991" xr:uid="{4174B326-9B3C-47C3-9E10-E5BCD68E3765}"/>
    <cellStyle name="Millares 10 36 5" xfId="1992" xr:uid="{6DF58D86-DF96-45EB-8667-12211B7B3DD4}"/>
    <cellStyle name="Millares 10 37" xfId="1993" xr:uid="{55441FB8-8E76-4E85-BD95-5D2A91F72E4C}"/>
    <cellStyle name="Millares 10 37 2" xfId="1994" xr:uid="{FBA79803-B859-421E-AAB7-C5195C912237}"/>
    <cellStyle name="Millares 10 37 2 2" xfId="1995" xr:uid="{CB393769-784A-456F-A4DB-BEBE9CE08247}"/>
    <cellStyle name="Millares 10 37 3" xfId="1996" xr:uid="{E711D2C5-792E-4F8E-8ADC-0ECB1045D280}"/>
    <cellStyle name="Millares 10 37 3 2" xfId="1997" xr:uid="{9082E195-FE2A-4F76-AE1C-CE62947DF17A}"/>
    <cellStyle name="Millares 10 37 4" xfId="1998" xr:uid="{314F1F2C-939C-48BC-89F9-47AF37A62CEE}"/>
    <cellStyle name="Millares 10 37 4 2" xfId="1999" xr:uid="{3AFAC13D-284F-4FDA-9050-A3FBD6A45FD4}"/>
    <cellStyle name="Millares 10 37 5" xfId="2000" xr:uid="{25828CF9-A76E-410A-8C45-54A8076CDE3F}"/>
    <cellStyle name="Millares 10 38" xfId="2001" xr:uid="{73AB0ADC-030F-48A7-BD07-2DEA589DC896}"/>
    <cellStyle name="Millares 10 38 2" xfId="2002" xr:uid="{3F5C8A9B-DE14-4A58-9921-7D33C8C87472}"/>
    <cellStyle name="Millares 10 38 2 2" xfId="2003" xr:uid="{086A32B4-6591-4D1C-9755-2E55DF9C2A30}"/>
    <cellStyle name="Millares 10 38 3" xfId="2004" xr:uid="{A6CBE709-F8E1-446A-AC07-66464399FF4A}"/>
    <cellStyle name="Millares 10 38 3 2" xfId="2005" xr:uid="{E31D4975-7D21-4218-A7EB-94C796338789}"/>
    <cellStyle name="Millares 10 38 4" xfId="2006" xr:uid="{A9D29A24-0437-42F7-B91C-44BF6A0926CC}"/>
    <cellStyle name="Millares 10 38 4 2" xfId="2007" xr:uid="{BC976C66-2714-4953-B1CF-911E550A22A8}"/>
    <cellStyle name="Millares 10 38 5" xfId="2008" xr:uid="{42B44D4A-ACC0-430D-89BC-1B1512AC8057}"/>
    <cellStyle name="Millares 10 39" xfId="2009" xr:uid="{4782665A-B16A-4598-8758-9C1E9841A937}"/>
    <cellStyle name="Millares 10 39 2" xfId="2010" xr:uid="{99A6E29C-4847-4459-8642-AD03D490805F}"/>
    <cellStyle name="Millares 10 39 2 2" xfId="2011" xr:uid="{A782B50A-87B8-48C8-BE5F-A614B1D48F06}"/>
    <cellStyle name="Millares 10 39 3" xfId="2012" xr:uid="{570AF7B1-0206-4F6B-B7C2-6F6CBD8070B8}"/>
    <cellStyle name="Millares 10 4" xfId="2013" xr:uid="{67570DC6-8136-42F7-AC18-490D7E170EEF}"/>
    <cellStyle name="Millares 10 4 2" xfId="2014" xr:uid="{E4A6A1B6-3B18-4728-A428-8D825B328C7D}"/>
    <cellStyle name="Millares 10 4 2 2" xfId="2015" xr:uid="{B73CC595-FE5F-47A8-A595-F5A9B890921A}"/>
    <cellStyle name="Millares 10 4 3" xfId="2016" xr:uid="{6380EC49-1D40-44C0-91BF-D660C6E3E8B3}"/>
    <cellStyle name="Millares 10 4 3 2" xfId="2017" xr:uid="{6C5CD27E-568C-47AF-B94B-66E4FAEFFE70}"/>
    <cellStyle name="Millares 10 4 4" xfId="2018" xr:uid="{3EF27FA4-20C2-4CD9-BCF7-E5C200DE2699}"/>
    <cellStyle name="Millares 10 4 4 2" xfId="2019" xr:uid="{F81D26E9-98C9-44C3-BCB7-FB52B142E52E}"/>
    <cellStyle name="Millares 10 4 5" xfId="2020" xr:uid="{25CE35BB-9F40-4D90-9357-C9B04A5FECAB}"/>
    <cellStyle name="Millares 10 40" xfId="2021" xr:uid="{45AC06DF-A3E6-4541-97AE-478EFF74594D}"/>
    <cellStyle name="Millares 10 40 2" xfId="2022" xr:uid="{7238D31B-E0E1-4631-BF31-777990BE45AC}"/>
    <cellStyle name="Millares 10 40 2 2" xfId="2023" xr:uid="{46BF30CF-6C0F-4124-94B5-A3E7F149237D}"/>
    <cellStyle name="Millares 10 40 3" xfId="2024" xr:uid="{6FED95BF-9C4F-48BC-A095-680A7DE725D0}"/>
    <cellStyle name="Millares 10 41" xfId="2025" xr:uid="{A096F86A-2CC1-48DC-A923-31D87BED4ED1}"/>
    <cellStyle name="Millares 10 41 2" xfId="2026" xr:uid="{6A1D5FD9-200D-44F6-B430-22D0E40E60AA}"/>
    <cellStyle name="Millares 10 42" xfId="2027" xr:uid="{D6907264-7668-43C6-ACFB-BCC71907CFE1}"/>
    <cellStyle name="Millares 10 42 2" xfId="2028" xr:uid="{270F4206-9D62-4974-B710-04AAC3CCED10}"/>
    <cellStyle name="Millares 10 43" xfId="1754" xr:uid="{293DBAFC-5865-4F29-8D22-BE8B18FD36C9}"/>
    <cellStyle name="Millares 10 5" xfId="2029" xr:uid="{2AACA3BE-3633-4FA7-90AE-2D83C591A11A}"/>
    <cellStyle name="Millares 10 5 2" xfId="2030" xr:uid="{5B59B4E8-28AD-43C8-AEAC-36FB472E3671}"/>
    <cellStyle name="Millares 10 5 2 2" xfId="2031" xr:uid="{2233E631-0BE8-46EC-9D3A-10432C403422}"/>
    <cellStyle name="Millares 10 5 3" xfId="2032" xr:uid="{1AEAFE7E-41ED-45CB-8E07-00204C813141}"/>
    <cellStyle name="Millares 10 5 3 2" xfId="2033" xr:uid="{F56449FC-338F-4E97-B411-4EA9577476B5}"/>
    <cellStyle name="Millares 10 5 4" xfId="2034" xr:uid="{ED2CC8E5-1CC0-4A1F-A2F1-493F993459D8}"/>
    <cellStyle name="Millares 10 5 4 2" xfId="2035" xr:uid="{CA23E988-38CE-49E9-B6B9-7474DC154D4F}"/>
    <cellStyle name="Millares 10 5 5" xfId="2036" xr:uid="{15F54912-1BF6-4C0F-8277-4AB306441452}"/>
    <cellStyle name="Millares 10 6" xfId="2037" xr:uid="{CD657793-B9D5-475E-AE86-08C3A34E6199}"/>
    <cellStyle name="Millares 10 6 2" xfId="2038" xr:uid="{F8801D6E-FF10-458D-B80E-246514D39CC8}"/>
    <cellStyle name="Millares 10 6 2 2" xfId="2039" xr:uid="{27CB8964-3A54-4EE9-B85E-516511AF9EEA}"/>
    <cellStyle name="Millares 10 6 3" xfId="2040" xr:uid="{DD0D632C-F26B-431B-A766-A77B8C1711F5}"/>
    <cellStyle name="Millares 10 6 3 2" xfId="2041" xr:uid="{2FCB3CEE-5AC3-4960-A861-8DF109C3CBF6}"/>
    <cellStyle name="Millares 10 6 4" xfId="2042" xr:uid="{B3A5C65E-C67F-43E4-B15D-B6C1B03F3347}"/>
    <cellStyle name="Millares 10 6 4 2" xfId="2043" xr:uid="{539CF3B7-5D95-41A7-9CE8-B825A8D8BE1A}"/>
    <cellStyle name="Millares 10 6 5" xfId="2044" xr:uid="{CCFD959D-205D-41DB-8E56-5C7D6F112E34}"/>
    <cellStyle name="Millares 10 7" xfId="2045" xr:uid="{16D1436B-6735-470C-9379-6A14D0066B27}"/>
    <cellStyle name="Millares 10 7 2" xfId="2046" xr:uid="{4506FA99-A883-4E7A-8B13-49357CE9C164}"/>
    <cellStyle name="Millares 10 7 2 2" xfId="2047" xr:uid="{D83BA124-CA5F-4107-8CA2-B94EB8AF4E06}"/>
    <cellStyle name="Millares 10 7 3" xfId="2048" xr:uid="{34D0B660-FE89-47E5-991F-0E60EE91E75E}"/>
    <cellStyle name="Millares 10 7 3 2" xfId="2049" xr:uid="{EE1B31F5-754E-4826-9551-251DC3869687}"/>
    <cellStyle name="Millares 10 7 4" xfId="2050" xr:uid="{52A14601-4859-4A67-AAE2-4C9A6B17DA23}"/>
    <cellStyle name="Millares 10 7 4 2" xfId="2051" xr:uid="{8F2F89A9-A79E-4F14-BED8-C4048EAE9AF3}"/>
    <cellStyle name="Millares 10 7 5" xfId="2052" xr:uid="{EC29A58A-6A85-4785-832F-470FC330F733}"/>
    <cellStyle name="Millares 10 8" xfId="2053" xr:uid="{2D824A06-CF0A-49E6-8E5E-7782A0F78797}"/>
    <cellStyle name="Millares 10 8 2" xfId="2054" xr:uid="{B6531510-8843-4866-B2E1-7A571ECEC8D2}"/>
    <cellStyle name="Millares 10 8 2 2" xfId="2055" xr:uid="{21144AFA-6925-4A31-A0BB-6A412F3B8D1A}"/>
    <cellStyle name="Millares 10 8 3" xfId="2056" xr:uid="{AB3B4E2A-FC54-4B94-A6B2-C0B6CF2EA82B}"/>
    <cellStyle name="Millares 10 8 3 2" xfId="2057" xr:uid="{E74563A7-57C6-4FBF-A53C-7FB2F090121A}"/>
    <cellStyle name="Millares 10 8 4" xfId="2058" xr:uid="{8CBF7EB7-A084-42FB-8500-893E4CB0D3AC}"/>
    <cellStyle name="Millares 10 8 4 2" xfId="2059" xr:uid="{054DBDEF-6E1D-464F-A263-6AFFD3684C5A}"/>
    <cellStyle name="Millares 10 8 5" xfId="2060" xr:uid="{DFB2FEAC-DD92-400D-A1EB-CAEFB106872B}"/>
    <cellStyle name="Millares 10 9" xfId="2061" xr:uid="{5E86F973-D5D4-44CF-A100-49AFF91FC330}"/>
    <cellStyle name="Millares 10 9 2" xfId="2062" xr:uid="{9D2DD416-04E0-48F7-A04F-9265B3C4AF0B}"/>
    <cellStyle name="Millares 10 9 2 2" xfId="2063" xr:uid="{9CDCF798-BAC6-42D0-ABCC-C66046312E7D}"/>
    <cellStyle name="Millares 10 9 3" xfId="2064" xr:uid="{100588B5-F242-4D60-8F75-B9DED06E876F}"/>
    <cellStyle name="Millares 10 9 3 2" xfId="2065" xr:uid="{0A5FE381-A35A-462B-9B96-BA85865BD5CB}"/>
    <cellStyle name="Millares 10 9 4" xfId="2066" xr:uid="{5686E5F7-AABB-4432-94E4-EBD3F79FCE38}"/>
    <cellStyle name="Millares 10 9 4 2" xfId="2067" xr:uid="{A5271299-D949-414A-8308-36363E88CCDD}"/>
    <cellStyle name="Millares 10 9 5" xfId="2068" xr:uid="{044E2110-6FE8-4D40-B5BC-F997D2825159}"/>
    <cellStyle name="Millares 100" xfId="2069" xr:uid="{261555EF-83BF-422E-B577-E95D1B34C0FA}"/>
    <cellStyle name="Millares 100 10" xfId="2070" xr:uid="{CBB6908B-0D0B-4751-A2CE-7F4A6371651A}"/>
    <cellStyle name="Millares 100 11" xfId="561" xr:uid="{1D16F656-4ACE-4282-91D1-B78DFE53B3FF}"/>
    <cellStyle name="Millares 100 11 2" xfId="12828" xr:uid="{A5FA0D57-DFA3-42A4-8F4B-259D4BE095D8}"/>
    <cellStyle name="Millares 100 11 3" xfId="20173" xr:uid="{3A3B1C93-BC50-43AB-8F93-F0FC8C86E0BA}"/>
    <cellStyle name="Millares 100 11 3 2" xfId="22907" xr:uid="{B456C8A2-D63F-42D0-ACB6-61F105813F05}"/>
    <cellStyle name="Millares 100 11 3 2 2" xfId="28463" xr:uid="{1C70C4E6-430B-46F5-8366-7498AEF4A31B}"/>
    <cellStyle name="Millares 100 11 3 2 3" xfId="33957" xr:uid="{274FCB76-AFA9-46D1-8DC7-8821096836BD}"/>
    <cellStyle name="Millares 100 11 3 2 4" xfId="39441" xr:uid="{43D9009C-DC96-4FAD-B470-5FB91BA6CD4A}"/>
    <cellStyle name="Millares 100 11 3 3" xfId="25734" xr:uid="{044918F5-ACFA-4DC5-B4DA-8669D5F4D5D2}"/>
    <cellStyle name="Millares 100 11 3 4" xfId="31228" xr:uid="{1CB122E2-1EFD-4E09-B65C-C2C491B619CB}"/>
    <cellStyle name="Millares 100 11 3 5" xfId="36712" xr:uid="{1BF904D7-FE1C-4D64-BB47-157150693223}"/>
    <cellStyle name="Millares 100 11 4" xfId="7597" xr:uid="{3433BA8A-01F1-4C74-A342-3D6052BF72F4}"/>
    <cellStyle name="Millares 100 11 5" xfId="20301" xr:uid="{EB56BA60-8370-4C42-AF3D-B1C9691061C4}"/>
    <cellStyle name="Millares 100 11 5 2" xfId="25857" xr:uid="{B21803E5-AA35-4651-9EF4-6583B3C9D4C5}"/>
    <cellStyle name="Millares 100 11 5 3" xfId="31351" xr:uid="{0183AEA3-C996-4D26-81A8-CC14D66DC15B}"/>
    <cellStyle name="Millares 100 11 5 4" xfId="36835" xr:uid="{F045B966-BF88-4790-8353-A5325704D944}"/>
    <cellStyle name="Millares 100 11 6" xfId="23128" xr:uid="{6D8999CE-2758-4717-8C53-E6557BA6D5FD}"/>
    <cellStyle name="Millares 100 11 7" xfId="28620" xr:uid="{063DDA31-B23D-4CE0-BDA5-FF560C1D7AF3}"/>
    <cellStyle name="Millares 100 11 8" xfId="34104" xr:uid="{9A40D312-138E-491F-85F9-2D319F816124}"/>
    <cellStyle name="Millares 100 11 9" xfId="40391" xr:uid="{14CF09CD-34E1-4858-89DF-55C42C9255C3}"/>
    <cellStyle name="Millares 100 12" xfId="7496" xr:uid="{6D2B84CD-8213-4E75-BCB8-874C05B735B0}"/>
    <cellStyle name="Millares 100 12 2" xfId="20190" xr:uid="{A4B9CCE0-92E6-4378-A53C-59159A242FED}"/>
    <cellStyle name="Millares 100 12 2 2" xfId="22924" xr:uid="{D9C47E8E-A30A-414D-BE22-9D08539DF740}"/>
    <cellStyle name="Millares 100 12 2 2 2" xfId="28480" xr:uid="{9770A07C-C6AA-4546-8721-FB71928B7003}"/>
    <cellStyle name="Millares 100 12 2 2 3" xfId="33974" xr:uid="{862D4156-57B9-4218-8598-64D94B412487}"/>
    <cellStyle name="Millares 100 12 2 2 4" xfId="39458" xr:uid="{00C5C457-276A-413E-92FA-C1B8F04B228D}"/>
    <cellStyle name="Millares 100 12 2 3" xfId="25751" xr:uid="{4BA20F41-E00A-42FC-A6AE-CB160FFA13E1}"/>
    <cellStyle name="Millares 100 12 2 4" xfId="31245" xr:uid="{DDEB05D2-BEFF-4BE1-952B-3805B7FF5D89}"/>
    <cellStyle name="Millares 100 12 2 5" xfId="36729" xr:uid="{38F97776-572D-49F1-8490-0EA5735F09DF}"/>
    <cellStyle name="Millares 100 12 3" xfId="20380" xr:uid="{BF029BF1-6741-4FA0-9175-979D541B2D50}"/>
    <cellStyle name="Millares 100 12 3 2" xfId="25936" xr:uid="{24FF32F8-31CE-4457-B42F-C9C8FD5AB162}"/>
    <cellStyle name="Millares 100 12 3 3" xfId="31430" xr:uid="{46A0A22F-4C50-4124-934D-7ADD39C52285}"/>
    <cellStyle name="Millares 100 12 3 4" xfId="36914" xr:uid="{5893D987-F49E-4098-873F-BB60247AF2FC}"/>
    <cellStyle name="Millares 100 12 4" xfId="23207" xr:uid="{34219E73-B347-4E6A-9E18-41D47247E234}"/>
    <cellStyle name="Millares 100 12 5" xfId="28699" xr:uid="{3EF0FB6C-8FA4-496D-AD5B-9E6769CD8860}"/>
    <cellStyle name="Millares 100 12 6" xfId="34183" xr:uid="{C6B5891E-0BD7-4BB3-8939-1D8BC2208DC9}"/>
    <cellStyle name="Millares 100 13" xfId="7557" xr:uid="{C115C537-CE74-4855-85CE-5F0026F5059B}"/>
    <cellStyle name="Millares 100 13 2" xfId="20441" xr:uid="{0FDF4F8E-F45E-460E-BF92-21C54F093D74}"/>
    <cellStyle name="Millares 100 13 2 2" xfId="25997" xr:uid="{C9B335CC-C545-409D-8DDD-4BE8EC05AB37}"/>
    <cellStyle name="Millares 100 13 2 3" xfId="31491" xr:uid="{9A125FC7-2B10-4CBE-B966-5747A8D2042E}"/>
    <cellStyle name="Millares 100 13 2 4" xfId="36975" xr:uid="{1B72874F-A9C4-4777-8D09-2519F15923C6}"/>
    <cellStyle name="Millares 100 13 3" xfId="23268" xr:uid="{FCD8434C-0810-456D-9963-4EC18450B23D}"/>
    <cellStyle name="Millares 100 13 4" xfId="28762" xr:uid="{120F9186-17EF-431F-AD01-429CB89F95FA}"/>
    <cellStyle name="Millares 100 13 5" xfId="34246" xr:uid="{F6B8EBF1-99E1-4F9C-B810-BC24F5791C6F}"/>
    <cellStyle name="Millares 100 2" xfId="2071" xr:uid="{B32C869F-7B2C-4C8E-A09A-D9B9C316FD35}"/>
    <cellStyle name="Millares 100 2 2" xfId="2072" xr:uid="{8DF7CD6C-6246-49B5-8CD4-5ED8B6CE6EE1}"/>
    <cellStyle name="Millares 100 2 2 2" xfId="2073" xr:uid="{2550E08D-2C68-4982-8097-3E2D1A581673}"/>
    <cellStyle name="Millares 100 2 3" xfId="2074" xr:uid="{FBC738FA-57EA-45F9-874B-5A6E1EC0CFDE}"/>
    <cellStyle name="Millares 100 2 3 2" xfId="2075" xr:uid="{78FC499B-4203-45FE-8D96-E3BFAD20450A}"/>
    <cellStyle name="Millares 100 2 4" xfId="2076" xr:uid="{DE95E279-09CB-4881-9D8E-2317D29FE60A}"/>
    <cellStyle name="Millares 100 2 4 2" xfId="2077" xr:uid="{BAA2DA56-7996-4086-B92F-5ADF3C57B533}"/>
    <cellStyle name="Millares 100 2 5" xfId="2078" xr:uid="{7EC9ED6E-5A0B-4501-8D35-12073E179698}"/>
    <cellStyle name="Millares 100 3" xfId="2079" xr:uid="{3DC91730-1E2D-408D-8E21-3A3D79398BE0}"/>
    <cellStyle name="Millares 100 3 2" xfId="2080" xr:uid="{BE787CC6-8B74-45B0-99DF-7DC5E3E6EE65}"/>
    <cellStyle name="Millares 100 4" xfId="2081" xr:uid="{81792CF2-F97F-480A-A00E-493443D38A17}"/>
    <cellStyle name="Millares 100 4 2" xfId="2082" xr:uid="{39B80FCA-52B9-4065-A68D-2E7A62102397}"/>
    <cellStyle name="Millares 100 4 3" xfId="2083" xr:uid="{E48A76AA-1849-4CC6-8E26-C7FA63D9F7D4}"/>
    <cellStyle name="Millares 100 4 4" xfId="2084" xr:uid="{E34A48C7-B153-4DBA-BED3-76B7DE9F0E04}"/>
    <cellStyle name="Millares 100 5" xfId="2085" xr:uid="{0837724F-F9C4-4DF0-AEA6-554D39AD7DB9}"/>
    <cellStyle name="Millares 100 5 2" xfId="2086" xr:uid="{2314972F-7C96-4616-BC7E-8648DB6BB2A6}"/>
    <cellStyle name="Millares 100 5 3" xfId="2087" xr:uid="{5A25C974-9D22-4859-9F3F-BE70108B61DD}"/>
    <cellStyle name="Millares 100 6" xfId="2088" xr:uid="{79914CB3-FB15-424B-B3C7-3E12861A571F}"/>
    <cellStyle name="Millares 100 6 2" xfId="2089" xr:uid="{22622F35-522B-47AF-AB12-E518B4C3EA28}"/>
    <cellStyle name="Millares 100 7" xfId="2090" xr:uid="{98C2E179-328D-41F4-8CA9-386A46FD0DB9}"/>
    <cellStyle name="Millares 100 8" xfId="2091" xr:uid="{6C282F86-B929-4237-9800-6191CB0038B6}"/>
    <cellStyle name="Millares 100 9" xfId="2092" xr:uid="{B345E294-E541-4712-966D-83E1BAB79568}"/>
    <cellStyle name="Millares 101" xfId="2093" xr:uid="{4CB65C06-5B50-47D1-8CF0-7D940E7336A3}"/>
    <cellStyle name="Millares 101 10" xfId="2094" xr:uid="{A409CE2B-2FC6-4013-AAF0-D3185B79E954}"/>
    <cellStyle name="Millares 101 11" xfId="7413" xr:uid="{99734016-676C-4681-A7F3-8543460C2FC4}"/>
    <cellStyle name="Millares 101 11 2" xfId="12829" xr:uid="{71C46AE5-72CA-4B10-A4F1-3A6472986884}"/>
    <cellStyle name="Millares 101 11 3" xfId="20172" xr:uid="{BDB66967-601F-4EC5-84E1-690D9E12519E}"/>
    <cellStyle name="Millares 101 11 4" xfId="7598" xr:uid="{DD0A69F3-547C-4ED4-AD9C-E4D0B024E648}"/>
    <cellStyle name="Millares 101 2" xfId="2095" xr:uid="{ED098522-586E-49D9-B63D-BCFDC903B86D}"/>
    <cellStyle name="Millares 101 2 2" xfId="2096" xr:uid="{300AF22A-92E1-440C-ADBD-6579F8F828E6}"/>
    <cellStyle name="Millares 101 2 2 2" xfId="2097" xr:uid="{CBC173DC-ED3F-41AD-85B7-9A80C1EE3EF8}"/>
    <cellStyle name="Millares 101 2 2 2 2" xfId="2098" xr:uid="{D3DC150F-32F7-408A-A587-FD9B83B09D73}"/>
    <cellStyle name="Millares 101 2 2 3" xfId="2099" xr:uid="{6E820C79-998C-417D-AFE2-AFBF566DF697}"/>
    <cellStyle name="Millares 101 2 2 4" xfId="2100" xr:uid="{9F4F1237-7B7A-4E29-865F-F366EA48A2E3}"/>
    <cellStyle name="Millares 101 2 3" xfId="2101" xr:uid="{42489D8A-57BE-423B-83C6-5D31B9E23ABC}"/>
    <cellStyle name="Millares 101 2 3 2" xfId="2102" xr:uid="{20BF1EF3-FAA5-4ADD-8D72-97DAD56B6EA9}"/>
    <cellStyle name="Millares 101 2 4" xfId="2103" xr:uid="{5D7B0268-79DC-47AE-B37C-04DFCF815DE1}"/>
    <cellStyle name="Millares 101 2 5" xfId="2104" xr:uid="{A9804D87-46D8-42F9-AA41-C71B9DBFEE82}"/>
    <cellStyle name="Millares 101 2 6" xfId="2105" xr:uid="{5982D023-1206-4052-85AE-7689F83F75AA}"/>
    <cellStyle name="Millares 101 2 6 2" xfId="2106" xr:uid="{95A53AAE-4298-41EC-9029-BCC419A3C7EC}"/>
    <cellStyle name="Millares 101 2 7" xfId="2107" xr:uid="{DA84B0F3-F637-4829-AEC4-819C59B81FFE}"/>
    <cellStyle name="Millares 101 2 8" xfId="2108" xr:uid="{5A9AE559-6BCC-4583-AB99-B8A653988CB2}"/>
    <cellStyle name="Millares 101 3" xfId="2109" xr:uid="{96FD4778-342A-42D4-B05F-952428F399E1}"/>
    <cellStyle name="Millares 101 4" xfId="2110" xr:uid="{A66D2059-5BC7-47E9-9245-32259E24D6BA}"/>
    <cellStyle name="Millares 101 4 2" xfId="2111" xr:uid="{4EB9DAE8-D5F6-4AB7-8DB8-6B19B115051B}"/>
    <cellStyle name="Millares 101 4 3" xfId="2112" xr:uid="{777F4808-B064-4A80-8AC0-C6FF62F5F81D}"/>
    <cellStyle name="Millares 101 5" xfId="2113" xr:uid="{DC403AB2-F060-4F48-B6F6-131F65498847}"/>
    <cellStyle name="Millares 101 5 2" xfId="2114" xr:uid="{A64B7716-7461-4379-9C59-5053FD4634D8}"/>
    <cellStyle name="Millares 101 6" xfId="2115" xr:uid="{FF168A89-21D2-4D91-B15E-E1D87F588843}"/>
    <cellStyle name="Millares 101 6 2" xfId="2116" xr:uid="{30087D2F-97BB-4A98-8646-CD8EB0BC2068}"/>
    <cellStyle name="Millares 101 7" xfId="2117" xr:uid="{1560553B-64FA-4A27-ABD5-2E457547BBBC}"/>
    <cellStyle name="Millares 101 8" xfId="2118" xr:uid="{932BCAF3-0E87-44C0-8FE0-3B32DA821D8D}"/>
    <cellStyle name="Millares 101 9" xfId="2119" xr:uid="{F85FA87E-A12F-456D-AEBF-9F6D901700E4}"/>
    <cellStyle name="Millares 102" xfId="2120" xr:uid="{40421167-A757-4BAA-BFD0-76492129F7B3}"/>
    <cellStyle name="Millares 102 2" xfId="2121" xr:uid="{6BF3CF84-0EE5-41D9-9352-B170C5F73ED3}"/>
    <cellStyle name="Millares 102 2 2" xfId="2122" xr:uid="{56047EB8-6231-44CC-87CA-8AACB08CCA58}"/>
    <cellStyle name="Millares 102 2 2 2" xfId="2123" xr:uid="{63C9961F-363F-41B4-921D-9864A34BA154}"/>
    <cellStyle name="Millares 102 2 3" xfId="2124" xr:uid="{DA113713-3C4F-4C76-A90B-C1F68B8D6B12}"/>
    <cellStyle name="Millares 102 2 3 2" xfId="2125" xr:uid="{711D523C-FAF4-49D4-B9D6-9138D50A4B03}"/>
    <cellStyle name="Millares 102 2 4" xfId="2126" xr:uid="{06AE1CB4-1D2C-4929-969A-BC737013E927}"/>
    <cellStyle name="Millares 102 2 5" xfId="2127" xr:uid="{E615D2D1-DF35-4380-9217-E53D985C4A85}"/>
    <cellStyle name="Millares 102 3" xfId="2128" xr:uid="{FBAFED02-2ECC-4DBD-8AFF-D33283E26350}"/>
    <cellStyle name="Millares 102 3 2" xfId="2129" xr:uid="{933BA724-5CAA-4957-8642-05A88C3CD1CB}"/>
    <cellStyle name="Millares 102 3 2 2" xfId="2130" xr:uid="{D4BB081D-944A-4305-A7E8-D92E9E257D11}"/>
    <cellStyle name="Millares 102 4" xfId="2131" xr:uid="{B6E5CB3B-1A82-484C-B56B-9661D759B3E1}"/>
    <cellStyle name="Millares 102 4 2" xfId="2132" xr:uid="{8C296B61-862C-4ACC-B4CB-0ACC370725B8}"/>
    <cellStyle name="Millares 102 4 3" xfId="12830" xr:uid="{266AE315-0365-4D6D-8488-8255047DA80D}"/>
    <cellStyle name="Millares 103" xfId="2133" xr:uid="{92747FAC-D1BB-43BE-A8E3-5B128B68B6AF}"/>
    <cellStyle name="Millares 103 2" xfId="2134" xr:uid="{1DD90802-A830-4295-91AE-47D60E431E37}"/>
    <cellStyle name="Millares 103 2 2" xfId="2135" xr:uid="{AD5253F1-F6F5-41A9-B0E5-10003E4B6EC4}"/>
    <cellStyle name="Millares 103 2 3" xfId="2136" xr:uid="{E61E86D2-2AA0-482E-8185-75AF79A612A0}"/>
    <cellStyle name="Millares 103 3" xfId="2137" xr:uid="{56CD6EF0-D9AA-467B-AE95-82C22C822C35}"/>
    <cellStyle name="Millares 103 3 2" xfId="2138" xr:uid="{B03659C1-17E0-4040-84CC-1A4A6272D5BA}"/>
    <cellStyle name="Millares 103 3 2 2" xfId="2139" xr:uid="{7BF575BB-5BC8-4B57-8DBC-24C69C144E71}"/>
    <cellStyle name="Millares 103 3 2 2 2" xfId="12831" xr:uid="{75AAFA01-1C44-4E84-B623-E5FA82A7475E}"/>
    <cellStyle name="Millares 103 3 2 2 3" xfId="15637" xr:uid="{4148CE37-1C75-4A74-828B-D466B39492B3}"/>
    <cellStyle name="Millares 103 3 3" xfId="2140" xr:uid="{B8E00997-ABCE-4B4D-9AF3-03D6B0F4F34B}"/>
    <cellStyle name="Millares 103 3 3 2" xfId="12832" xr:uid="{82040762-62D8-466C-82E8-BD2F8159EE41}"/>
    <cellStyle name="Millares 103 3 3 3" xfId="15638" xr:uid="{92C4C26B-4B4C-430C-81DB-E8047A05C35A}"/>
    <cellStyle name="Millares 103 3 4" xfId="2141" xr:uid="{ACCE8F41-01C6-40F2-AF4B-CD7526D6747F}"/>
    <cellStyle name="Millares 103 3 5" xfId="7599" xr:uid="{155ABCA2-0090-4748-9825-3C1B0DDFD8AA}"/>
    <cellStyle name="Millares 103 4" xfId="2142" xr:uid="{33F9DFCE-32C1-455B-8106-1C4CE1C7A040}"/>
    <cellStyle name="Millares 103 4 2" xfId="2143" xr:uid="{211C017F-18DB-49B6-9BA7-A150D94C6034}"/>
    <cellStyle name="Millares 103 4 2 2" xfId="2144" xr:uid="{60FB4365-5CA2-457C-BA38-F2456BB16109}"/>
    <cellStyle name="Millares 103 5" xfId="2145" xr:uid="{57CD8303-CA71-4361-9F6E-648EDC97A09E}"/>
    <cellStyle name="Millares 103 6" xfId="2146" xr:uid="{FDB17FCA-EC8A-4EEE-BD96-B511EDF8483D}"/>
    <cellStyle name="Millares 103 6 2" xfId="12833" xr:uid="{5DC40292-DF1E-4427-B996-91D3F76C4A21}"/>
    <cellStyle name="Millares 103 6 3" xfId="15639" xr:uid="{3ACB0F20-3345-4643-9242-92023DE3B4EE}"/>
    <cellStyle name="Millares 104" xfId="2147" xr:uid="{78161143-76FB-4C5C-8549-7C89E46F7963}"/>
    <cellStyle name="Millares 104 2" xfId="2148" xr:uid="{DBCC54E6-E692-4198-A0ED-2D345C2B9EB8}"/>
    <cellStyle name="Millares 104 2 2" xfId="2149" xr:uid="{DA98E02E-122D-4D76-8250-9D302B9B643B}"/>
    <cellStyle name="Millares 104 2 3" xfId="2150" xr:uid="{EADB0321-C975-45DB-AA48-3627948EE82C}"/>
    <cellStyle name="Millares 104 3" xfId="2151" xr:uid="{81735248-0274-4CE1-BD55-878E01006AEB}"/>
    <cellStyle name="Millares 104 3 2" xfId="2152" xr:uid="{625E4C23-E725-475A-A6CA-F0A339F61E4C}"/>
    <cellStyle name="Millares 104 3 2 2" xfId="2153" xr:uid="{0884F5D1-3EE7-42A4-BC03-6A53F8C2556C}"/>
    <cellStyle name="Millares 104 3 2 2 2" xfId="12834" xr:uid="{F25ED9C1-0513-4234-BBA8-F56D1F3ADB6B}"/>
    <cellStyle name="Millares 104 3 2 2 3" xfId="15640" xr:uid="{BC3E4462-D65D-441C-8577-540DBCB0C1FA}"/>
    <cellStyle name="Millares 104 3 3" xfId="2154" xr:uid="{793486EE-1F73-415C-A858-1C40A8F58D4B}"/>
    <cellStyle name="Millares 104 3 4" xfId="7600" xr:uid="{75DF973B-A2A0-4627-9CC1-08EF0282FB80}"/>
    <cellStyle name="Millares 104 4" xfId="2155" xr:uid="{D24797B8-8DA0-4F01-A55D-28F8AB99DAD1}"/>
    <cellStyle name="Millares 104 4 2" xfId="2156" xr:uid="{6E462FCF-16E2-4C0C-BFA0-0AF9FAA927DC}"/>
    <cellStyle name="Millares 104 5" xfId="2157" xr:uid="{CEA6E8D3-7779-4DC3-ADF2-4D7B9315D927}"/>
    <cellStyle name="Millares 105" xfId="2158" xr:uid="{24A1BA40-FE79-4236-A7BE-CD832AD33DE7}"/>
    <cellStyle name="Millares 105 10" xfId="2159" xr:uid="{642556AF-4DBF-4EC5-8B63-FB0AF10E36D9}"/>
    <cellStyle name="Millares 105 11" xfId="7412" xr:uid="{3592CCC4-C736-4B3F-ADB3-0035FF32BB07}"/>
    <cellStyle name="Millares 105 11 2" xfId="12835" xr:uid="{29DD91C2-19AE-48DF-95B2-7EA0D69CB0B1}"/>
    <cellStyle name="Millares 105 11 3" xfId="20171" xr:uid="{93745680-A853-4211-A327-F02F898CCA48}"/>
    <cellStyle name="Millares 105 11 3 2" xfId="22906" xr:uid="{450684AB-74D2-4477-A5E0-4DCDD99BF6E8}"/>
    <cellStyle name="Millares 105 11 3 2 2" xfId="28462" xr:uid="{FEDB44FF-03D0-4120-AD4F-5EE207CD9D6B}"/>
    <cellStyle name="Millares 105 11 3 2 3" xfId="33956" xr:uid="{E77ED3E8-BC5E-4790-9096-1551DB931FF9}"/>
    <cellStyle name="Millares 105 11 3 2 4" xfId="39440" xr:uid="{B04651AE-FCFA-4355-82B7-5C87184F3202}"/>
    <cellStyle name="Millares 105 11 3 3" xfId="25733" xr:uid="{3A95B957-2ADE-4733-BA19-CCE15D6BC387}"/>
    <cellStyle name="Millares 105 11 3 4" xfId="31227" xr:uid="{C8DC1C1F-CAD6-492E-B97A-7715E7E32194}"/>
    <cellStyle name="Millares 105 11 3 5" xfId="36711" xr:uid="{734BE06A-5828-4E02-B5CF-7E9C41603758}"/>
    <cellStyle name="Millares 105 11 4" xfId="7601" xr:uid="{36B77287-C41B-4D53-801C-80258413149F}"/>
    <cellStyle name="Millares 105 11 5" xfId="20300" xr:uid="{C0ECE8D3-3B76-499E-8123-2FCDFF453799}"/>
    <cellStyle name="Millares 105 11 5 2" xfId="25856" xr:uid="{C097B4F4-F94C-4D6C-A322-8C406630C8F5}"/>
    <cellStyle name="Millares 105 11 5 3" xfId="31350" xr:uid="{4CD47CF7-A0C6-4001-A64E-D441FFD9B7EB}"/>
    <cellStyle name="Millares 105 11 5 4" xfId="36834" xr:uid="{BB8B1D51-6C3E-41C0-9E0F-4723FF1F4F56}"/>
    <cellStyle name="Millares 105 11 6" xfId="23127" xr:uid="{81CC515F-5B32-4E10-8E27-435AB77C70F4}"/>
    <cellStyle name="Millares 105 11 7" xfId="28619" xr:uid="{3DC1B0E9-FB34-46B1-9B8F-C684D03087D2}"/>
    <cellStyle name="Millares 105 11 8" xfId="34103" xr:uid="{CC960B4A-7625-49D0-8723-394139ECFFFE}"/>
    <cellStyle name="Millares 105 12" xfId="7497" xr:uid="{DC1FDC54-7B21-4245-8CCF-880A9D73540B}"/>
    <cellStyle name="Millares 105 12 2" xfId="20191" xr:uid="{1DCE642A-7630-4ACD-AAC0-E29137155A7B}"/>
    <cellStyle name="Millares 105 12 2 2" xfId="22925" xr:uid="{B9945C75-195C-49D5-90C7-9AB4BFD158BE}"/>
    <cellStyle name="Millares 105 12 2 2 2" xfId="28481" xr:uid="{9D102667-DD58-44A7-A351-E2262E059307}"/>
    <cellStyle name="Millares 105 12 2 2 3" xfId="33975" xr:uid="{37849E31-6E76-41D0-B085-809FBA362A80}"/>
    <cellStyle name="Millares 105 12 2 2 4" xfId="39459" xr:uid="{F1F988E6-EC03-4F35-962A-F0F90B9D9E67}"/>
    <cellStyle name="Millares 105 12 2 3" xfId="25752" xr:uid="{E488CCCA-19D8-4154-A9F3-75210A9BE947}"/>
    <cellStyle name="Millares 105 12 2 4" xfId="31246" xr:uid="{D82DAB3C-9C84-491C-97E0-2CC9D348094D}"/>
    <cellStyle name="Millares 105 12 2 5" xfId="36730" xr:uid="{7F31A48A-987C-444A-AF40-9EB4C58F406D}"/>
    <cellStyle name="Millares 105 12 3" xfId="20381" xr:uid="{974DEA62-6CB5-4F19-A4C3-7BE56528B273}"/>
    <cellStyle name="Millares 105 12 3 2" xfId="25937" xr:uid="{D7DAE445-2DC0-4B51-A950-065AB5CCD698}"/>
    <cellStyle name="Millares 105 12 3 3" xfId="31431" xr:uid="{62F857EB-9D90-49B7-B09A-AA0F8F354F60}"/>
    <cellStyle name="Millares 105 12 3 4" xfId="36915" xr:uid="{84347D51-6295-4C6F-95E4-EF1751314F0B}"/>
    <cellStyle name="Millares 105 12 4" xfId="23208" xr:uid="{1A227B0B-86F3-4CC8-BFB2-AAA2FFEAC34B}"/>
    <cellStyle name="Millares 105 12 5" xfId="28700" xr:uid="{9D27723A-6AA2-4AB7-A00F-F8C47DDA3305}"/>
    <cellStyle name="Millares 105 12 6" xfId="34184" xr:uid="{CF77618B-FB33-44CB-A2CC-DFF6D1EBAB51}"/>
    <cellStyle name="Millares 105 13" xfId="7556" xr:uid="{FFFFA3F9-7663-44A5-804D-58A29FCC011E}"/>
    <cellStyle name="Millares 105 13 2" xfId="20440" xr:uid="{C4A77D88-72DF-412A-B8FE-A57BEF1B3895}"/>
    <cellStyle name="Millares 105 13 2 2" xfId="25996" xr:uid="{DF9CA06D-F84D-4F7C-8998-DBEFEE2C835B}"/>
    <cellStyle name="Millares 105 13 2 3" xfId="31490" xr:uid="{CD503E13-DDFB-4FE1-BBC6-C539315A62C7}"/>
    <cellStyle name="Millares 105 13 2 4" xfId="36974" xr:uid="{B6E47B08-B037-4C0A-A78E-23A0144B8943}"/>
    <cellStyle name="Millares 105 13 3" xfId="23267" xr:uid="{52651ACB-761E-4FCF-89D3-AEC107788DAE}"/>
    <cellStyle name="Millares 105 13 4" xfId="28761" xr:uid="{DF0DAB23-E2A0-4051-AC47-E4B78C81AB9D}"/>
    <cellStyle name="Millares 105 13 5" xfId="34245" xr:uid="{74715943-8A02-4253-A708-8F9EEAE1E250}"/>
    <cellStyle name="Millares 105 2" xfId="2160" xr:uid="{00D04630-B17C-4D79-8F49-3B0D7C15A318}"/>
    <cellStyle name="Millares 105 2 2" xfId="2161" xr:uid="{6D1542F4-EA5A-49B7-AAB7-BD38DB0D6262}"/>
    <cellStyle name="Millares 105 2 2 2" xfId="2162" xr:uid="{E2FB76EB-5E9C-4AD7-844E-30AD8A7DF15D}"/>
    <cellStyle name="Millares 105 2 3" xfId="2163" xr:uid="{30F1CD89-80C4-401D-BD96-77B207DEDD99}"/>
    <cellStyle name="Millares 105 2 3 2" xfId="2164" xr:uid="{600E19A6-EF74-462A-9C3A-D25BD8C1DEE0}"/>
    <cellStyle name="Millares 105 2 4" xfId="2165" xr:uid="{46A8F0C1-8278-4EAC-9022-08707D6B9FDD}"/>
    <cellStyle name="Millares 105 2 4 2" xfId="2166" xr:uid="{6BED3990-26A3-4389-954F-457527383F60}"/>
    <cellStyle name="Millares 105 2 5" xfId="2167" xr:uid="{415BEDB3-0EE5-4D28-9456-6B2837114C1B}"/>
    <cellStyle name="Millares 105 3" xfId="2168" xr:uid="{F9FF88AE-5CA2-4923-BF6B-CCE62FEC3D3D}"/>
    <cellStyle name="Millares 105 3 2" xfId="2169" xr:uid="{137B3662-1CD7-4265-9B38-7DE1E6D23366}"/>
    <cellStyle name="Millares 105 3 2 2" xfId="2170" xr:uid="{68262531-4D74-4CE6-8CE0-70BD700574E7}"/>
    <cellStyle name="Millares 105 3 2 3" xfId="2171" xr:uid="{0AA281F7-EA8D-4B00-A32F-308020582D62}"/>
    <cellStyle name="Millares 105 3 3" xfId="2172" xr:uid="{698FFB98-D4B2-454A-B211-746CF08B339D}"/>
    <cellStyle name="Millares 105 3 4" xfId="2173" xr:uid="{0E283D69-A224-456A-91CC-09E50F6EB27D}"/>
    <cellStyle name="Millares 105 3 4 2" xfId="12836" xr:uid="{80016EBB-8A5A-4875-B95F-679B8C0613DF}"/>
    <cellStyle name="Millares 105 3 4 3" xfId="15641" xr:uid="{253AD50F-68A0-4299-B74F-10441352F65B}"/>
    <cellStyle name="Millares 105 3 5" xfId="2174" xr:uid="{BE044761-7E07-40F8-83F2-913D81BF234D}"/>
    <cellStyle name="Millares 105 4" xfId="2175" xr:uid="{50A1C937-22CA-41DC-80F7-25FDF328B299}"/>
    <cellStyle name="Millares 105 4 2" xfId="2176" xr:uid="{06FA84A4-CF0B-48BB-ABA7-FEE0A30C58DF}"/>
    <cellStyle name="Millares 105 4 3" xfId="2177" xr:uid="{578666CD-8F09-41A7-94A8-06C5D41CFA3D}"/>
    <cellStyle name="Millares 105 4 4" xfId="2178" xr:uid="{A495FF02-15E9-49F3-BC95-12938F87AF0F}"/>
    <cellStyle name="Millares 105 4 5" xfId="2179" xr:uid="{16353A7F-208D-4537-8348-6C226478FB47}"/>
    <cellStyle name="Millares 105 5" xfId="2180" xr:uid="{F8D48120-82E1-4491-8E93-79FA3BCA7C9E}"/>
    <cellStyle name="Millares 105 5 2" xfId="2181" xr:uid="{46703F55-32C0-4E14-AA2C-D3BAE81C8022}"/>
    <cellStyle name="Millares 105 5 3" xfId="2182" xr:uid="{D830A68D-09AF-4DD9-8013-7FAB4C023480}"/>
    <cellStyle name="Millares 105 6" xfId="2183" xr:uid="{6E19D976-9C42-4296-A98B-3B1B1474929D}"/>
    <cellStyle name="Millares 105 6 2" xfId="2184" xr:uid="{FA29AC6F-16FD-4599-88F2-83C2EA2D71C8}"/>
    <cellStyle name="Millares 105 6 3" xfId="12837" xr:uid="{BB2D14CC-CABD-4A0A-A337-B20BEF54A504}"/>
    <cellStyle name="Millares 105 6 4" xfId="15642" xr:uid="{B659DE6C-1AA1-4B30-985B-2F6AC1C92B87}"/>
    <cellStyle name="Millares 105 7" xfId="2185" xr:uid="{60EBBE69-3CA3-4B63-9AC9-2015DBA07619}"/>
    <cellStyle name="Millares 105 7 2" xfId="2186" xr:uid="{DFDB1E58-BEE1-47FA-A4A8-8CE932019E93}"/>
    <cellStyle name="Millares 105 8" xfId="2187" xr:uid="{A6CA7A27-C502-41A3-A43F-422EB0A136E1}"/>
    <cellStyle name="Millares 105 9" xfId="2188" xr:uid="{86C917C9-4E26-4C85-81A4-D3CA582CC222}"/>
    <cellStyle name="Millares 106" xfId="2189" xr:uid="{F0EF50CA-B76F-4F68-99A6-9A851933494E}"/>
    <cellStyle name="Millares 106 2" xfId="2190" xr:uid="{AA5F9194-3A7C-4091-99CC-9EEB49498CFD}"/>
    <cellStyle name="Millares 106 2 2" xfId="2191" xr:uid="{42AECD3E-0966-4210-8B5C-9279F85F41A0}"/>
    <cellStyle name="Millares 106 2 2 2" xfId="2192" xr:uid="{567BA317-1563-44C5-A6E1-C417860E4A05}"/>
    <cellStyle name="Millares 106 2 3" xfId="2193" xr:uid="{A0D3F0C6-9AF4-4B5C-BC16-A818A41090D5}"/>
    <cellStyle name="Millares 106 2 3 2" xfId="2194" xr:uid="{039C00BF-812F-4CE4-82F2-4D6B3CEB23E2}"/>
    <cellStyle name="Millares 106 2 4" xfId="2195" xr:uid="{315826D0-95F6-4EC8-BFCF-3E7CDC888051}"/>
    <cellStyle name="Millares 106 2 5" xfId="2196" xr:uid="{8758EA62-3449-4E48-B907-20910254D684}"/>
    <cellStyle name="Millares 106 3" xfId="2197" xr:uid="{648868CB-3A3A-4FA4-8183-50B57E027CCB}"/>
    <cellStyle name="Millares 106 3 2" xfId="2198" xr:uid="{0B8882C1-EE86-44A1-B175-686EC928FF11}"/>
    <cellStyle name="Millares 106 3 2 2" xfId="2199" xr:uid="{684176E7-05AA-4DF1-A71A-762E390C9B89}"/>
    <cellStyle name="Millares 106 3 3" xfId="2200" xr:uid="{D04017DA-4724-4465-BBB2-649C4BE56CE5}"/>
    <cellStyle name="Millares 106 3 4" xfId="2201" xr:uid="{7DA93E94-0344-4E14-8F79-9743A5B29EA5}"/>
    <cellStyle name="Millares 106 3 4 2" xfId="12838" xr:uid="{710FE5D2-2EF4-4C1F-A03B-3F2CF710E13A}"/>
    <cellStyle name="Millares 106 3 4 3" xfId="15643" xr:uid="{BE619B87-9781-4E9D-B94D-A83DC70FA72F}"/>
    <cellStyle name="Millares 106 4" xfId="2202" xr:uid="{462C3AF2-305E-49CD-873B-CFA994E8ACEC}"/>
    <cellStyle name="Millares 106 5" xfId="2203" xr:uid="{CFAAF054-AEA2-4E57-B8E0-E47C290BE14C}"/>
    <cellStyle name="Millares 106 5 2" xfId="2204" xr:uid="{370F3C46-C73C-4143-9B63-0114E49BD006}"/>
    <cellStyle name="Millares 106 5 3" xfId="12839" xr:uid="{1B276E22-920F-4E0C-8845-1F719622473B}"/>
    <cellStyle name="Millares 106 5 4" xfId="15644" xr:uid="{8310BD3B-596C-4899-9CE7-E59736139442}"/>
    <cellStyle name="Millares 106 6" xfId="2205" xr:uid="{E7464330-B5F7-4644-943A-E5F3D76E1839}"/>
    <cellStyle name="Millares 106 6 2" xfId="2206" xr:uid="{3D173929-85C6-4282-A1FD-D88407A50233}"/>
    <cellStyle name="Millares 106 6 3" xfId="12840" xr:uid="{1717C42F-37AA-4E61-9C8B-1988ED0DCA47}"/>
    <cellStyle name="Millares 107" xfId="2207" xr:uid="{73691652-E0E0-49F0-ADD5-9C7E540CF135}"/>
    <cellStyle name="Millares 107 2" xfId="2208" xr:uid="{D6E9A09F-F0D5-4310-85D1-4BE6530A3E32}"/>
    <cellStyle name="Millares 107 2 2" xfId="2209" xr:uid="{C70BFD3C-68E0-44B1-BF20-723F28032933}"/>
    <cellStyle name="Millares 107 2 2 2" xfId="2210" xr:uid="{9C6B5020-936E-4EC4-9863-9CBAFFF26CF3}"/>
    <cellStyle name="Millares 107 2 2 3" xfId="2211" xr:uid="{541D2DEE-F568-4F55-993A-A53903B13B2A}"/>
    <cellStyle name="Millares 107 2 3" xfId="2212" xr:uid="{33628D83-678D-4088-9984-1E4293534430}"/>
    <cellStyle name="Millares 107 2 3 2" xfId="2213" xr:uid="{440FB465-BA7A-4914-9B59-D823EEDE0745}"/>
    <cellStyle name="Millares 107 2 4" xfId="2214" xr:uid="{B5A53FA3-DBC5-4FEF-8834-8F13E0E0CBC4}"/>
    <cellStyle name="Millares 107 2 4 2" xfId="12841" xr:uid="{3EE9F9F2-4A3C-4891-9221-91124B66F525}"/>
    <cellStyle name="Millares 107 2 4 3" xfId="15645" xr:uid="{48CBCC52-E473-424C-A5CC-840B23747A78}"/>
    <cellStyle name="Millares 107 2 5" xfId="2215" xr:uid="{A5092AB6-CAD2-41EB-8752-C06F01A5518F}"/>
    <cellStyle name="Millares 107 3" xfId="2216" xr:uid="{8CF3FD6D-57C4-4F76-9A83-8863F04C6842}"/>
    <cellStyle name="Millares 107 3 2" xfId="2217" xr:uid="{FFC509E7-B113-4971-BEA1-67EF3EA106A4}"/>
    <cellStyle name="Millares 107 3 3" xfId="12842" xr:uid="{BB77A05A-5170-4488-B5ED-CC7EC5A789C0}"/>
    <cellStyle name="Millares 107 4" xfId="2218" xr:uid="{02DE6C00-12B2-4041-9456-C75805410569}"/>
    <cellStyle name="Millares 107 4 2" xfId="2219" xr:uid="{28493507-5C1B-4BE2-9153-6A25D328DFE5}"/>
    <cellStyle name="Millares 107 4 3" xfId="2220" xr:uid="{3A9FB865-8BEB-4B6E-A53C-B5D5276E159B}"/>
    <cellStyle name="Millares 107 5" xfId="2221" xr:uid="{1C057590-16C6-427A-B3C6-9C0496EAC247}"/>
    <cellStyle name="Millares 107 5 2" xfId="2222" xr:uid="{E0A1E82D-A249-4DB0-B912-48428CC76118}"/>
    <cellStyle name="Millares 107 5 3" xfId="12843" xr:uid="{BB0BFC9E-0B3C-4E13-ACC0-4660831A5E36}"/>
    <cellStyle name="Millares 107 5 4" xfId="15646" xr:uid="{DB675948-795D-4D49-87E5-5F38464B7753}"/>
    <cellStyle name="Millares 107 6" xfId="2223" xr:uid="{A3B5FA91-9730-4536-971D-9526297A7994}"/>
    <cellStyle name="Millares 107 6 2" xfId="2224" xr:uid="{43E4C89C-01B9-40E6-BC5C-85F8C6DC1E11}"/>
    <cellStyle name="Millares 107 7" xfId="2225" xr:uid="{2FC79755-23A3-45C9-8506-480BF4B7423D}"/>
    <cellStyle name="Millares 107 8" xfId="2226" xr:uid="{90DB6D1D-74DD-4BBC-8EFA-AC8BC463D958}"/>
    <cellStyle name="Millares 107 9" xfId="2227" xr:uid="{B0F881E9-9000-4944-AD77-EA0DC0D67CD5}"/>
    <cellStyle name="Millares 108" xfId="2228" xr:uid="{81F77FB3-1AB9-40F4-8D71-3D5A8B60AB10}"/>
    <cellStyle name="Millares 108 2" xfId="2229" xr:uid="{D5E32DB2-7827-4E9E-9B3B-A300CB6103A8}"/>
    <cellStyle name="Millares 108 3" xfId="2230" xr:uid="{D3E18998-0CAE-4EFB-9757-B2851DE9F326}"/>
    <cellStyle name="Millares 108 3 2" xfId="2231" xr:uid="{AB9D439A-59CB-41D0-93B3-1B102C06D5F1}"/>
    <cellStyle name="Millares 108 4" xfId="2232" xr:uid="{551CAD99-7536-4182-B3DF-18B565A7C6EE}"/>
    <cellStyle name="Millares 108 4 2" xfId="2233" xr:uid="{7C599A99-BA62-433C-8897-E146B065AE4F}"/>
    <cellStyle name="Millares 108 5" xfId="2234" xr:uid="{36E0E2A0-1923-4A06-A06E-9F33802D1A2A}"/>
    <cellStyle name="Millares 108 6" xfId="2235" xr:uid="{652F2465-EF53-48ED-BF69-B876F17664BE}"/>
    <cellStyle name="Millares 109" xfId="2236" xr:uid="{A2605920-C228-4820-AC0D-C752C97A5389}"/>
    <cellStyle name="Millares 109 2" xfId="2237" xr:uid="{4DDB6847-D1BB-4FB4-A9C2-68783B4ED990}"/>
    <cellStyle name="Millares 109 3" xfId="2238" xr:uid="{B9A823C2-1BAF-4C2F-A7C8-2AA9F89FA9B2}"/>
    <cellStyle name="Millares 109 3 2" xfId="2239" xr:uid="{04FD06BD-C833-4EC0-937C-39A8F8E39CA6}"/>
    <cellStyle name="Millares 109 4" xfId="2240" xr:uid="{94B45149-BC43-4CBF-B63B-777458EA759B}"/>
    <cellStyle name="Millares 109 4 2" xfId="2241" xr:uid="{1C35A77B-A3CF-40AB-A5D0-C5D014D20F17}"/>
    <cellStyle name="Millares 109 5" xfId="2242" xr:uid="{8D1C08E8-F7F5-4FD1-9FEF-1CBD482B8AA1}"/>
    <cellStyle name="Millares 109 6" xfId="2243" xr:uid="{671146A3-590F-4BFE-A982-D3CE4B6B7448}"/>
    <cellStyle name="Millares 11" xfId="131" xr:uid="{00000000-0005-0000-0000-00007D000000}"/>
    <cellStyle name="Millares 11 10" xfId="2245" xr:uid="{1B871D15-39F5-4615-B53D-B3421E95C4E7}"/>
    <cellStyle name="Millares 11 10 2" xfId="2246" xr:uid="{E3B82945-305F-40E8-963E-486FE68519A3}"/>
    <cellStyle name="Millares 11 10 2 2" xfId="2247" xr:uid="{63AD1CBB-9AC1-4403-ADB8-D617EA83F6F1}"/>
    <cellStyle name="Millares 11 10 3" xfId="2248" xr:uid="{9B534AC3-A64E-4215-A56E-F37F1B03326C}"/>
    <cellStyle name="Millares 11 10 3 2" xfId="2249" xr:uid="{B6795A68-EE87-4717-B065-98A8E344FD40}"/>
    <cellStyle name="Millares 11 10 4" xfId="2250" xr:uid="{246AD723-2ACD-4440-828E-D538E7787E5A}"/>
    <cellStyle name="Millares 11 10 4 2" xfId="2251" xr:uid="{032DA0F7-3784-4251-8D9D-47E603C149C7}"/>
    <cellStyle name="Millares 11 10 5" xfId="2252" xr:uid="{E5F80642-AFAB-450F-848D-D5E24C88DDCB}"/>
    <cellStyle name="Millares 11 11" xfId="2253" xr:uid="{0DEF3F30-D9BC-4E98-960A-77E68165C648}"/>
    <cellStyle name="Millares 11 11 2" xfId="2254" xr:uid="{3052BE2F-D4C9-41C9-AF88-5237C32F5D8A}"/>
    <cellStyle name="Millares 11 11 2 2" xfId="2255" xr:uid="{40E1A74D-9A97-4EDB-8754-731703BCC626}"/>
    <cellStyle name="Millares 11 11 3" xfId="2256" xr:uid="{11DA8750-5712-4EEF-B11A-DC70ED52A024}"/>
    <cellStyle name="Millares 11 11 3 2" xfId="2257" xr:uid="{6E75FE0D-75C4-40C2-A1B3-F2587FD44DE2}"/>
    <cellStyle name="Millares 11 11 4" xfId="2258" xr:uid="{233FADF2-22AA-4B04-90D3-FB1058FE1AA3}"/>
    <cellStyle name="Millares 11 11 4 2" xfId="2259" xr:uid="{162FCDAD-7FCB-4353-A365-B968197C45ED}"/>
    <cellStyle name="Millares 11 11 5" xfId="2260" xr:uid="{4E33B72C-E97B-46DA-8D1F-624676B9BBC2}"/>
    <cellStyle name="Millares 11 12" xfId="2261" xr:uid="{146EE35F-2502-46B2-BCFC-E5F35607F073}"/>
    <cellStyle name="Millares 11 12 2" xfId="2262" xr:uid="{834C61F0-269B-4354-B15E-DD95CCED6315}"/>
    <cellStyle name="Millares 11 12 2 2" xfId="2263" xr:uid="{3C9D1B46-F56B-42F6-ADC9-7023F4C0E721}"/>
    <cellStyle name="Millares 11 12 3" xfId="2264" xr:uid="{F785790F-CF63-496F-B4EF-E0C8B20303DC}"/>
    <cellStyle name="Millares 11 12 3 2" xfId="2265" xr:uid="{84368E22-3E90-450F-B9E1-0C6BBFCF005D}"/>
    <cellStyle name="Millares 11 12 4" xfId="2266" xr:uid="{80A0C5F8-2BEB-4016-9D49-E416BB4E9254}"/>
    <cellStyle name="Millares 11 12 4 2" xfId="2267" xr:uid="{FC0692CC-C6BE-480A-B50F-8090288169CB}"/>
    <cellStyle name="Millares 11 12 5" xfId="2268" xr:uid="{452F1EAC-34A0-4D4A-8F32-75D618A0C27C}"/>
    <cellStyle name="Millares 11 13" xfId="2269" xr:uid="{F574B66C-6D19-47F4-8FDC-286558279E31}"/>
    <cellStyle name="Millares 11 13 2" xfId="2270" xr:uid="{DA24B2E4-3EAE-4103-A7E1-66742DD2545F}"/>
    <cellStyle name="Millares 11 13 2 2" xfId="2271" xr:uid="{7BBC2B00-6ADE-444E-B740-81FC31F14019}"/>
    <cellStyle name="Millares 11 13 3" xfId="2272" xr:uid="{A748E7AC-14EE-45DC-B3F3-358932113F7F}"/>
    <cellStyle name="Millares 11 13 3 2" xfId="2273" xr:uid="{FA9F29D1-CCE5-4600-811E-5B7F63F43450}"/>
    <cellStyle name="Millares 11 13 4" xfId="2274" xr:uid="{0470E8BF-D256-42F8-B615-0CD7ED4B8B31}"/>
    <cellStyle name="Millares 11 13 4 2" xfId="2275" xr:uid="{62F3D8A6-8C71-4A9F-9AD4-FD029FC342EA}"/>
    <cellStyle name="Millares 11 13 5" xfId="2276" xr:uid="{ADDA79E0-5090-41A8-B564-8B5885723A01}"/>
    <cellStyle name="Millares 11 14" xfId="2277" xr:uid="{8BE1E8E8-24DF-4448-AA15-CFAA19721E5E}"/>
    <cellStyle name="Millares 11 14 2" xfId="2278" xr:uid="{9F5CECA4-6C6F-4BCF-9D2D-5122B7209545}"/>
    <cellStyle name="Millares 11 14 2 2" xfId="2279" xr:uid="{19A8EF19-73CC-47DD-B0CC-7A414AE347DA}"/>
    <cellStyle name="Millares 11 14 3" xfId="2280" xr:uid="{DC6E28DC-F370-41E8-AA62-578E311779C8}"/>
    <cellStyle name="Millares 11 14 3 2" xfId="2281" xr:uid="{3E4A139F-4E83-4E74-B92C-7B67E44EEDA9}"/>
    <cellStyle name="Millares 11 14 4" xfId="2282" xr:uid="{6381268B-C4BF-4CDB-B3C4-93653270CC54}"/>
    <cellStyle name="Millares 11 14 4 2" xfId="2283" xr:uid="{D8124DD8-8E09-4832-BC45-DA9F69FBE8E7}"/>
    <cellStyle name="Millares 11 14 5" xfId="2284" xr:uid="{0EF26E6A-7477-4F0F-9DE0-672F97F52D15}"/>
    <cellStyle name="Millares 11 15" xfId="2285" xr:uid="{BF7D4D7B-2F43-497B-AE1F-54378C1DF938}"/>
    <cellStyle name="Millares 11 15 2" xfId="2286" xr:uid="{C38D6426-9E7D-41B9-97FE-8212185060A5}"/>
    <cellStyle name="Millares 11 15 2 2" xfId="2287" xr:uid="{BCACC29A-1850-4422-9730-65ACE2F14808}"/>
    <cellStyle name="Millares 11 15 3" xfId="2288" xr:uid="{C6674237-890C-406A-A61F-0B079EDCBDD9}"/>
    <cellStyle name="Millares 11 15 3 2" xfId="2289" xr:uid="{A46BBA3B-EF23-4FC2-B8FA-1768C6ADA7D6}"/>
    <cellStyle name="Millares 11 15 4" xfId="2290" xr:uid="{C1919BC6-1072-4D4D-9165-777F7A3754A8}"/>
    <cellStyle name="Millares 11 15 4 2" xfId="2291" xr:uid="{FEBA84CA-A060-436F-AD5F-0A19B9DB5794}"/>
    <cellStyle name="Millares 11 15 5" xfId="2292" xr:uid="{6A93E411-28D5-476F-A752-5822EC5C626F}"/>
    <cellStyle name="Millares 11 16" xfId="2293" xr:uid="{602C134E-82EB-4A9D-9EB0-126F1FADA355}"/>
    <cellStyle name="Millares 11 16 2" xfId="2294" xr:uid="{6B2D8D65-0E67-4652-8AD2-5A4CF193CAE6}"/>
    <cellStyle name="Millares 11 16 2 2" xfId="2295" xr:uid="{53FA4FB6-3C69-4CF3-A890-1D3F06135755}"/>
    <cellStyle name="Millares 11 16 3" xfId="2296" xr:uid="{2B333E51-34BF-4826-9E85-A9510148EC90}"/>
    <cellStyle name="Millares 11 16 3 2" xfId="2297" xr:uid="{EE1D340B-2846-4537-803F-09C89C4E7BFD}"/>
    <cellStyle name="Millares 11 16 4" xfId="2298" xr:uid="{F2C125CE-24AE-4865-8655-E6AF3D961542}"/>
    <cellStyle name="Millares 11 16 4 2" xfId="2299" xr:uid="{3BB50E72-B158-4B0F-A915-A5314E011277}"/>
    <cellStyle name="Millares 11 16 5" xfId="2300" xr:uid="{C726C4FF-6530-4C4A-A9F9-C196B05C8E82}"/>
    <cellStyle name="Millares 11 17" xfId="2301" xr:uid="{FDBAEE23-8C72-43C5-8F50-E122086AC11F}"/>
    <cellStyle name="Millares 11 17 2" xfId="2302" xr:uid="{666E2385-1886-4D9C-8F03-BEC7726590BB}"/>
    <cellStyle name="Millares 11 17 2 2" xfId="2303" xr:uid="{5198CE64-4077-411E-A4EC-E8E297E32B37}"/>
    <cellStyle name="Millares 11 17 3" xfId="2304" xr:uid="{6D759E75-9C19-417F-9BE9-764F3F8E190B}"/>
    <cellStyle name="Millares 11 17 3 2" xfId="2305" xr:uid="{59064AFE-4C03-40C5-B2AF-8C4F65A554C4}"/>
    <cellStyle name="Millares 11 17 4" xfId="2306" xr:uid="{1964D6E1-7D49-47BF-85E6-8656011DE2FD}"/>
    <cellStyle name="Millares 11 17 4 2" xfId="2307" xr:uid="{CB25B6AC-2B1A-49F0-9952-2FDD5CD9CAFD}"/>
    <cellStyle name="Millares 11 17 5" xfId="2308" xr:uid="{05D8AAD4-4FDB-4953-874E-13EBB66009F7}"/>
    <cellStyle name="Millares 11 18" xfId="2309" xr:uid="{7E0CEEE5-69CC-4ABF-89CD-B071E490B541}"/>
    <cellStyle name="Millares 11 18 2" xfId="2310" xr:uid="{16935A43-1B2D-4A38-8BF1-44C28ACC5D0F}"/>
    <cellStyle name="Millares 11 18 2 2" xfId="2311" xr:uid="{CCACE50D-2067-4657-BBC6-08CDAAC619A0}"/>
    <cellStyle name="Millares 11 18 3" xfId="2312" xr:uid="{508130B1-18F0-40C4-877A-04D6D8DFA3C9}"/>
    <cellStyle name="Millares 11 18 3 2" xfId="2313" xr:uid="{0136CB35-9512-4084-BE4C-ADF1D2F05980}"/>
    <cellStyle name="Millares 11 18 4" xfId="2314" xr:uid="{7D012FFF-502C-422C-B376-5AD70D248934}"/>
    <cellStyle name="Millares 11 18 4 2" xfId="2315" xr:uid="{D61EBD88-CE04-411C-AE54-3C178FFAF14F}"/>
    <cellStyle name="Millares 11 18 5" xfId="2316" xr:uid="{C067B427-95FE-4EDB-9238-DD039B03BF8C}"/>
    <cellStyle name="Millares 11 19" xfId="2317" xr:uid="{77587E09-2C56-4A62-B63B-78C05474422E}"/>
    <cellStyle name="Millares 11 19 2" xfId="2318" xr:uid="{C93F6A87-48B5-429E-A745-CCC048ED1C26}"/>
    <cellStyle name="Millares 11 19 2 2" xfId="2319" xr:uid="{2F54763C-DE68-416B-8042-5ADFBCB2426A}"/>
    <cellStyle name="Millares 11 19 3" xfId="2320" xr:uid="{1D9346D1-BFE5-4413-8EEF-DE7230C8766D}"/>
    <cellStyle name="Millares 11 19 3 2" xfId="2321" xr:uid="{380520B4-49A2-4EFD-99AE-6B96591412AA}"/>
    <cellStyle name="Millares 11 19 4" xfId="2322" xr:uid="{452D1FD1-46CE-4CCE-849B-FF2BF8B96159}"/>
    <cellStyle name="Millares 11 19 4 2" xfId="2323" xr:uid="{63B4FD17-40D2-41A9-B145-B0A0D1220AFC}"/>
    <cellStyle name="Millares 11 19 5" xfId="2324" xr:uid="{D8F7B7A7-5FAD-4EC0-AA6A-99366189DEC4}"/>
    <cellStyle name="Millares 11 2" xfId="205" xr:uid="{00000000-0005-0000-0000-00007E000000}"/>
    <cellStyle name="Millares 11 2 2" xfId="306" xr:uid="{4F38B849-0E5F-409A-BBAB-7820CA440260}"/>
    <cellStyle name="Millares 11 2 2 2" xfId="2327" xr:uid="{35CC9359-1239-4EC0-9BAD-A2D67CA1CEE4}"/>
    <cellStyle name="Millares 11 2 2 3" xfId="2326" xr:uid="{5CB4E74C-9EC3-4292-BDBA-41F872B4F9E3}"/>
    <cellStyle name="Millares 11 2 2 4" xfId="547" xr:uid="{1F1BF0F4-4B64-421C-BE79-D6A0EAEF7524}"/>
    <cellStyle name="Millares 11 2 2 5" xfId="40696" xr:uid="{C4A86B96-BD93-4E10-AD51-1300E99D3646}"/>
    <cellStyle name="Millares 11 2 3" xfId="2328" xr:uid="{6B3E66FC-4268-452E-96D3-2AE368F5A063}"/>
    <cellStyle name="Millares 11 2 3 2" xfId="2329" xr:uid="{5169E2CE-BB92-4C18-BE5F-2C3451A03751}"/>
    <cellStyle name="Millares 11 2 4" xfId="2330" xr:uid="{F4B96634-7A55-4531-80AC-899968D4733D}"/>
    <cellStyle name="Millares 11 2 4 2" xfId="2331" xr:uid="{A2AA753A-38DF-4290-B62E-B9846D62A862}"/>
    <cellStyle name="Millares 11 2 5" xfId="2332" xr:uid="{696DD24A-4521-477B-850A-ED799558952D}"/>
    <cellStyle name="Millares 11 2 6" xfId="2333" xr:uid="{1A9F9C7C-1BA1-4BA5-9C8D-352EA568AE2D}"/>
    <cellStyle name="Millares 11 2 7" xfId="2325" xr:uid="{6AE3FA3E-28FB-4DBC-B64B-4E149F3995E1}"/>
    <cellStyle name="Millares 11 2 8" xfId="447" xr:uid="{609F91E2-78DF-457D-86B6-24F4952CD3AD}"/>
    <cellStyle name="Millares 11 2 9" xfId="40596" xr:uid="{01365F6F-2CE9-4758-B8EB-3A66991F193C}"/>
    <cellStyle name="Millares 11 20" xfId="2334" xr:uid="{43FD8C5B-2A75-43B5-A21C-E82CE25F399C}"/>
    <cellStyle name="Millares 11 20 2" xfId="2335" xr:uid="{3529B56B-01EE-47B1-A567-868F6318FE9A}"/>
    <cellStyle name="Millares 11 20 2 2" xfId="2336" xr:uid="{F846C275-F256-4EEB-AB05-1D0E026C9CF9}"/>
    <cellStyle name="Millares 11 20 3" xfId="2337" xr:uid="{42455820-6385-4F5D-9608-F00D57E40FAB}"/>
    <cellStyle name="Millares 11 20 3 2" xfId="2338" xr:uid="{55BD7168-35D7-4201-8639-271CB0C34ABB}"/>
    <cellStyle name="Millares 11 20 4" xfId="2339" xr:uid="{344054D4-A56F-443C-9CE2-49FB0035EB3E}"/>
    <cellStyle name="Millares 11 20 4 2" xfId="2340" xr:uid="{09763649-5446-4A56-BF62-B433F0A8C69A}"/>
    <cellStyle name="Millares 11 20 5" xfId="2341" xr:uid="{27576A75-EA7E-4FA0-B364-004D24749144}"/>
    <cellStyle name="Millares 11 21" xfId="2342" xr:uid="{7E924A86-A3AD-45BD-9DF1-6DC9061794A5}"/>
    <cellStyle name="Millares 11 21 2" xfId="2343" xr:uid="{974D96FB-99A3-43A8-9992-794BF03E5243}"/>
    <cellStyle name="Millares 11 21 2 2" xfId="2344" xr:uid="{07B124F4-569E-4DF1-953E-F07DB86494BF}"/>
    <cellStyle name="Millares 11 21 3" xfId="2345" xr:uid="{B4C591A3-1333-4897-9CB3-D0063D000D68}"/>
    <cellStyle name="Millares 11 21 3 2" xfId="2346" xr:uid="{A2F49354-5CC9-4602-897A-BF033A557244}"/>
    <cellStyle name="Millares 11 21 4" xfId="2347" xr:uid="{6D961087-8428-4094-8962-EF71C37E6945}"/>
    <cellStyle name="Millares 11 21 4 2" xfId="2348" xr:uid="{4316726A-34FF-4BF6-8CBE-E0FF13A53C75}"/>
    <cellStyle name="Millares 11 21 5" xfId="2349" xr:uid="{D34B1ECC-447F-42EC-A491-929C607E7CF3}"/>
    <cellStyle name="Millares 11 22" xfId="2350" xr:uid="{40C8C2ED-7253-4CBE-BD61-78677D2FD0FE}"/>
    <cellStyle name="Millares 11 22 2" xfId="2351" xr:uid="{EFBC1972-07A6-43B4-87C7-FC8923442B5A}"/>
    <cellStyle name="Millares 11 22 2 2" xfId="2352" xr:uid="{3B7938D9-87A7-40A2-921F-E1E52EBED907}"/>
    <cellStyle name="Millares 11 22 3" xfId="2353" xr:uid="{9EC99E1B-56BC-420B-8E85-D7869CA942CB}"/>
    <cellStyle name="Millares 11 22 3 2" xfId="2354" xr:uid="{DBEEE42B-5137-4927-A2BE-B3620BF4DE45}"/>
    <cellStyle name="Millares 11 22 4" xfId="2355" xr:uid="{4AC40491-1D0B-432B-8AE2-6DE8B7159D57}"/>
    <cellStyle name="Millares 11 22 4 2" xfId="2356" xr:uid="{C9575275-C250-46C0-858A-7B112689B2C5}"/>
    <cellStyle name="Millares 11 22 5" xfId="2357" xr:uid="{0AC04EA2-47E6-43B9-BFA7-94FA67EDFE10}"/>
    <cellStyle name="Millares 11 23" xfId="2358" xr:uid="{06A10074-1662-4CF1-B261-AD3609F2DD9E}"/>
    <cellStyle name="Millares 11 23 2" xfId="2359" xr:uid="{3C417AE6-C417-4821-8783-A7F14447084F}"/>
    <cellStyle name="Millares 11 23 2 2" xfId="2360" xr:uid="{54DEC906-A58D-4317-B2D0-023C98F8013B}"/>
    <cellStyle name="Millares 11 23 3" xfId="2361" xr:uid="{F4121DC7-261F-41B3-B8A1-BB95EB1FB670}"/>
    <cellStyle name="Millares 11 23 3 2" xfId="2362" xr:uid="{308515FC-25D0-4F1D-BA94-EDB464978524}"/>
    <cellStyle name="Millares 11 23 4" xfId="2363" xr:uid="{6DE74181-6516-486B-9185-120C1F0FB978}"/>
    <cellStyle name="Millares 11 23 4 2" xfId="2364" xr:uid="{7D272CF0-73FC-4146-8ED9-B74010F01126}"/>
    <cellStyle name="Millares 11 23 5" xfId="2365" xr:uid="{2DB34437-C066-4594-848F-71AB0C31312F}"/>
    <cellStyle name="Millares 11 24" xfId="2366" xr:uid="{B63354A2-096F-45AB-B3A1-3C67AFACD2D4}"/>
    <cellStyle name="Millares 11 24 2" xfId="2367" xr:uid="{37FFDB5E-9122-4DF2-A0AE-2B8BA4154FCA}"/>
    <cellStyle name="Millares 11 24 2 2" xfId="2368" xr:uid="{D3F48ABF-D070-4A9E-B3A3-0A7954482265}"/>
    <cellStyle name="Millares 11 24 3" xfId="2369" xr:uid="{99E25364-13AC-43B7-B8CB-486746C0DA6B}"/>
    <cellStyle name="Millares 11 24 3 2" xfId="2370" xr:uid="{DC9E08B0-959E-4D93-8CE2-FEF90AECB7D2}"/>
    <cellStyle name="Millares 11 24 4" xfId="2371" xr:uid="{436922AF-33E2-445B-85B8-57C7718CD7A8}"/>
    <cellStyle name="Millares 11 24 4 2" xfId="2372" xr:uid="{6FB0DB5B-91A1-4762-8BF7-F949D4CE79AF}"/>
    <cellStyle name="Millares 11 24 5" xfId="2373" xr:uid="{EF6A2475-EE7D-42AE-BCA0-3B228E4A4A52}"/>
    <cellStyle name="Millares 11 25" xfId="2374" xr:uid="{C8A22BCC-64C1-4765-9F9E-6C078ADEBE0F}"/>
    <cellStyle name="Millares 11 25 2" xfId="2375" xr:uid="{8CCCE23F-BEA6-4A2A-AB4F-17A8C386F50A}"/>
    <cellStyle name="Millares 11 25 2 2" xfId="2376" xr:uid="{E20322A8-656D-450C-BA7F-DFFC0D722911}"/>
    <cellStyle name="Millares 11 25 3" xfId="2377" xr:uid="{F7318EC0-F6CB-4994-9409-08AA6E85AF10}"/>
    <cellStyle name="Millares 11 25 3 2" xfId="2378" xr:uid="{B0F5559E-BB27-489C-A470-8DF7D396F37E}"/>
    <cellStyle name="Millares 11 25 4" xfId="2379" xr:uid="{5604AF42-E18F-4AE5-98D4-D92B1ADF9CC9}"/>
    <cellStyle name="Millares 11 25 4 2" xfId="2380" xr:uid="{D0C9BC1D-A373-429D-B984-6B1935072C73}"/>
    <cellStyle name="Millares 11 25 5" xfId="2381" xr:uid="{EA2A3900-7AD8-4640-B3AF-A21856C5DB7E}"/>
    <cellStyle name="Millares 11 26" xfId="2382" xr:uid="{187F6142-895A-468D-8905-252E8DB78BA0}"/>
    <cellStyle name="Millares 11 26 2" xfId="2383" xr:uid="{6ACAC963-50AB-4212-B013-93E1DF2B4AFE}"/>
    <cellStyle name="Millares 11 26 2 2" xfId="2384" xr:uid="{3BE0C24F-AEC2-47F6-A35A-4B253D6650FD}"/>
    <cellStyle name="Millares 11 26 3" xfId="2385" xr:uid="{2049495D-DA3A-4E71-AF03-FC2CF3C79921}"/>
    <cellStyle name="Millares 11 26 3 2" xfId="2386" xr:uid="{630A8C29-3754-4875-8BCC-DA879CE3FDE5}"/>
    <cellStyle name="Millares 11 26 4" xfId="2387" xr:uid="{2EFF0B66-A6DD-47C4-AE6F-7A9916AADC3D}"/>
    <cellStyle name="Millares 11 26 4 2" xfId="2388" xr:uid="{C1BA8ED6-2BEF-4D92-BC4F-9E38440BE87E}"/>
    <cellStyle name="Millares 11 26 5" xfId="2389" xr:uid="{F852290F-0635-479B-A3F2-38B79B64984A}"/>
    <cellStyle name="Millares 11 27" xfId="2390" xr:uid="{2C1168ED-C86D-47F7-940B-2E3008844EA3}"/>
    <cellStyle name="Millares 11 27 2" xfId="2391" xr:uid="{AEA50E87-BD20-48B2-8B91-B7FB70E1C1D6}"/>
    <cellStyle name="Millares 11 27 2 2" xfId="2392" xr:uid="{B6A2340C-30DD-471C-A32D-C5DB1F96DD2F}"/>
    <cellStyle name="Millares 11 27 3" xfId="2393" xr:uid="{46532C75-D5B5-4AA4-A979-BCD5866D479F}"/>
    <cellStyle name="Millares 11 27 3 2" xfId="2394" xr:uid="{FD5A1E7F-B153-4DF9-BEB2-85E767A2C406}"/>
    <cellStyle name="Millares 11 27 4" xfId="2395" xr:uid="{6F96B076-D6CE-43AE-96AA-17A95AA5FE1C}"/>
    <cellStyle name="Millares 11 27 4 2" xfId="2396" xr:uid="{44F6FCE8-F7B7-431B-893A-0EE820AFB6F9}"/>
    <cellStyle name="Millares 11 27 5" xfId="2397" xr:uid="{159E1F75-FDC7-4283-BE69-1BD3ECEA15E4}"/>
    <cellStyle name="Millares 11 28" xfId="2398" xr:uid="{5BEFDEB5-F87D-49D0-8EED-31E80F6349F8}"/>
    <cellStyle name="Millares 11 28 2" xfId="2399" xr:uid="{643EA2A7-B772-4358-9380-490AD2E2C4D4}"/>
    <cellStyle name="Millares 11 28 2 2" xfId="2400" xr:uid="{76D478BC-E69F-45C4-AD4D-1FE992853D85}"/>
    <cellStyle name="Millares 11 28 3" xfId="2401" xr:uid="{528C0A87-9474-4D01-A232-A0ED1D63959F}"/>
    <cellStyle name="Millares 11 28 3 2" xfId="2402" xr:uid="{F12C3EBB-0CCE-4432-9CC1-807D54289C6D}"/>
    <cellStyle name="Millares 11 28 4" xfId="2403" xr:uid="{B70D62A1-B282-4A26-8735-005FBA8C1585}"/>
    <cellStyle name="Millares 11 28 4 2" xfId="2404" xr:uid="{B83C6991-C37A-4489-B63C-DBD8F8D5F54A}"/>
    <cellStyle name="Millares 11 28 5" xfId="2405" xr:uid="{DAB3E0F5-54E2-4DE1-8AA2-25C10E725602}"/>
    <cellStyle name="Millares 11 29" xfId="2406" xr:uid="{24F25A14-EB21-47A1-8B30-D646DB5C7268}"/>
    <cellStyle name="Millares 11 29 2" xfId="2407" xr:uid="{DA1FD23A-3DF6-4A7B-8016-FCF5C10D180F}"/>
    <cellStyle name="Millares 11 29 2 2" xfId="2408" xr:uid="{35BF73B7-F911-4894-915B-C75101D54CCD}"/>
    <cellStyle name="Millares 11 29 3" xfId="2409" xr:uid="{60F62344-AD12-405F-B023-FE93ABFF5C80}"/>
    <cellStyle name="Millares 11 29 3 2" xfId="2410" xr:uid="{96B051B2-00FF-4236-874B-A1DEB336F56A}"/>
    <cellStyle name="Millares 11 29 4" xfId="2411" xr:uid="{B694F645-AD6D-4763-BE9E-F85568116E07}"/>
    <cellStyle name="Millares 11 29 4 2" xfId="2412" xr:uid="{4C0BD6D2-93B5-48AD-AC73-D6339075B70D}"/>
    <cellStyle name="Millares 11 29 5" xfId="2413" xr:uid="{3B744ED3-A8DA-4908-B32C-CE7E5969B6CD}"/>
    <cellStyle name="Millares 11 3" xfId="159" xr:uid="{00000000-0005-0000-0000-00007F000000}"/>
    <cellStyle name="Millares 11 3 2" xfId="265" xr:uid="{F725AF24-7E5E-45AB-ADBF-07D11C5FF8C5}"/>
    <cellStyle name="Millares 11 3 2 2" xfId="2416" xr:uid="{5EC486C9-D61C-4201-9E70-6179EE24B587}"/>
    <cellStyle name="Millares 11 3 2 3" xfId="2415" xr:uid="{3E5F486B-754F-4EF8-84A4-10D068B8C1AD}"/>
    <cellStyle name="Millares 11 3 2 4" xfId="506" xr:uid="{FD5B72A9-6DEA-4BD0-9DFE-C19977C2E6C9}"/>
    <cellStyle name="Millares 11 3 2 5" xfId="40655" xr:uid="{18A51E6C-2D18-49D7-B7A5-20A719112322}"/>
    <cellStyle name="Millares 11 3 3" xfId="2417" xr:uid="{469CEC38-1C65-42E1-93E3-D4638DB132EA}"/>
    <cellStyle name="Millares 11 3 3 2" xfId="2418" xr:uid="{7153B78D-9F85-49D5-A0A6-AFF19007B6DB}"/>
    <cellStyle name="Millares 11 3 4" xfId="2419" xr:uid="{10A7FDB4-EEA5-49F1-9B04-B474059C4C1F}"/>
    <cellStyle name="Millares 11 3 4 2" xfId="2420" xr:uid="{95CD4B3D-FADF-480F-BF9B-9ACD5E19A772}"/>
    <cellStyle name="Millares 11 3 5" xfId="2421" xr:uid="{6637A0D3-11D2-4DB2-A666-BD46C414BD58}"/>
    <cellStyle name="Millares 11 3 6" xfId="2422" xr:uid="{D8450657-240A-4C09-BB35-5058F6289567}"/>
    <cellStyle name="Millares 11 3 7" xfId="2414" xr:uid="{2CA3BA49-FC88-4CD1-86BC-F070A97B6D62}"/>
    <cellStyle name="Millares 11 3 8" xfId="406" xr:uid="{B295864A-3F25-43BB-A720-18A8B80CF9B0}"/>
    <cellStyle name="Millares 11 3 9" xfId="40555" xr:uid="{11D979DB-5641-4CBA-BA89-50D7A78F816C}"/>
    <cellStyle name="Millares 11 30" xfId="2423" xr:uid="{024283A2-A764-442C-8A61-0DA5139BBBA8}"/>
    <cellStyle name="Millares 11 30 2" xfId="2424" xr:uid="{DF6E84BA-2D2F-4539-B21E-BE45954B82CE}"/>
    <cellStyle name="Millares 11 30 2 2" xfId="2425" xr:uid="{1A27064E-7240-4557-9E34-B54BB95B4425}"/>
    <cellStyle name="Millares 11 30 3" xfId="2426" xr:uid="{C296F6E2-3CA2-4485-8DBB-4892D1261C91}"/>
    <cellStyle name="Millares 11 30 3 2" xfId="2427" xr:uid="{A70B616F-ED61-4D7E-A7EA-70FD24AB5DB8}"/>
    <cellStyle name="Millares 11 30 4" xfId="2428" xr:uid="{D76E8804-A550-4800-B974-12B949A4B974}"/>
    <cellStyle name="Millares 11 30 4 2" xfId="2429" xr:uid="{D733BA6A-F9EB-4D3A-B087-43B568749BFC}"/>
    <cellStyle name="Millares 11 30 5" xfId="2430" xr:uid="{08A625A0-8242-47E2-B972-9C5FC81E00E1}"/>
    <cellStyle name="Millares 11 31" xfId="2431" xr:uid="{547536C2-B602-45CF-A484-A51E71AB823F}"/>
    <cellStyle name="Millares 11 31 2" xfId="2432" xr:uid="{B6DE9D31-A238-439D-9BC8-09C66748B961}"/>
    <cellStyle name="Millares 11 31 2 2" xfId="2433" xr:uid="{CCAFF7E0-44E1-4946-9A8B-16B737D9E96E}"/>
    <cellStyle name="Millares 11 31 3" xfId="2434" xr:uid="{87701453-009B-4420-B1DF-6A0D4C6C9975}"/>
    <cellStyle name="Millares 11 31 3 2" xfId="2435" xr:uid="{0849B57C-456F-46C0-A9D8-AE1CB83433F1}"/>
    <cellStyle name="Millares 11 31 4" xfId="2436" xr:uid="{C293D42E-18B4-4EB8-8D76-1E9BA42D377D}"/>
    <cellStyle name="Millares 11 31 4 2" xfId="2437" xr:uid="{9337516A-03A0-43AA-9A12-D6C5DF05B659}"/>
    <cellStyle name="Millares 11 31 5" xfId="2438" xr:uid="{76F514FA-6BDD-47DA-89F8-3A2AEB8D03C8}"/>
    <cellStyle name="Millares 11 32" xfId="2439" xr:uid="{B1B31BC1-D059-4C94-A317-42C7061C2059}"/>
    <cellStyle name="Millares 11 32 2" xfId="2440" xr:uid="{3AE26C9F-0619-4DE2-85D5-8ED14E14B17C}"/>
    <cellStyle name="Millares 11 32 2 2" xfId="2441" xr:uid="{09B9CF97-98C6-4996-BD6A-D132A2424B6C}"/>
    <cellStyle name="Millares 11 32 3" xfId="2442" xr:uid="{1530F790-D1FA-4CE7-9CAE-50FBC8F18E6F}"/>
    <cellStyle name="Millares 11 32 3 2" xfId="2443" xr:uid="{868D3363-1BC4-4CB1-A2AE-FEBB42640FBC}"/>
    <cellStyle name="Millares 11 32 4" xfId="2444" xr:uid="{183DBDA5-2E9E-4BED-85D9-7E90A0CAE9E8}"/>
    <cellStyle name="Millares 11 32 4 2" xfId="2445" xr:uid="{999D29B8-24F2-4CC0-816C-5062EBAEB496}"/>
    <cellStyle name="Millares 11 32 5" xfId="2446" xr:uid="{CA15D1DE-26B7-4EA5-8C58-DF3905C64452}"/>
    <cellStyle name="Millares 11 33" xfId="2447" xr:uid="{8110886C-4F4F-4459-A2C0-8CAE64309952}"/>
    <cellStyle name="Millares 11 33 2" xfId="2448" xr:uid="{00FC0BDB-6FE6-44CB-A4B8-1D5365112F6E}"/>
    <cellStyle name="Millares 11 33 2 2" xfId="2449" xr:uid="{28F764E1-5625-400D-8EC6-E92E69069FA0}"/>
    <cellStyle name="Millares 11 33 3" xfId="2450" xr:uid="{8E60E5A1-7C09-4D7E-9856-864849B3DC5E}"/>
    <cellStyle name="Millares 11 33 3 2" xfId="2451" xr:uid="{A0A96001-5064-4543-A6E0-E3B788A2FB08}"/>
    <cellStyle name="Millares 11 33 4" xfId="2452" xr:uid="{E25D0DEC-CE18-4514-93BC-C71C2D712027}"/>
    <cellStyle name="Millares 11 33 4 2" xfId="2453" xr:uid="{B663D02A-C081-4FE4-8E6F-7DF8F3987149}"/>
    <cellStyle name="Millares 11 33 5" xfId="2454" xr:uid="{0A670040-5F35-4451-A708-E81C6059EFC2}"/>
    <cellStyle name="Millares 11 34" xfId="2455" xr:uid="{97ED4A84-04C8-456A-A9C0-B1860A4268B5}"/>
    <cellStyle name="Millares 11 34 2" xfId="2456" xr:uid="{3CE60D74-C680-49EB-AF74-0FCE5850C41D}"/>
    <cellStyle name="Millares 11 34 2 2" xfId="2457" xr:uid="{0861293A-A907-4242-8902-AFD669933BE9}"/>
    <cellStyle name="Millares 11 34 3" xfId="2458" xr:uid="{F0082EF4-DFD1-438A-B14E-071B8E127906}"/>
    <cellStyle name="Millares 11 34 3 2" xfId="2459" xr:uid="{096103B3-E288-4EA4-8270-974343CA0FA5}"/>
    <cellStyle name="Millares 11 34 4" xfId="2460" xr:uid="{95C472FE-CA68-4BB6-9171-5EF12EBF2110}"/>
    <cellStyle name="Millares 11 34 4 2" xfId="2461" xr:uid="{0C0B0F52-C34D-4E56-827D-61F8D0D7E685}"/>
    <cellStyle name="Millares 11 34 5" xfId="2462" xr:uid="{FCCDDCD4-FDE9-405F-95F9-4835276C6116}"/>
    <cellStyle name="Millares 11 35" xfId="2463" xr:uid="{8C419DC5-4C22-47FF-8047-9C334CD3DC75}"/>
    <cellStyle name="Millares 11 35 2" xfId="2464" xr:uid="{2843FA54-7CC4-4C1C-9AC0-39268DD5F6B7}"/>
    <cellStyle name="Millares 11 35 2 2" xfId="2465" xr:uid="{080ECC77-830D-4DCE-A8E0-58C7420E22F4}"/>
    <cellStyle name="Millares 11 35 3" xfId="2466" xr:uid="{BF4C44C1-F1CC-4E80-B471-A2621991B056}"/>
    <cellStyle name="Millares 11 35 3 2" xfId="2467" xr:uid="{398A6922-C5AB-4AAE-9988-1A1612989806}"/>
    <cellStyle name="Millares 11 35 4" xfId="2468" xr:uid="{AD2FD240-194D-4BA3-97C3-790558F93C53}"/>
    <cellStyle name="Millares 11 35 4 2" xfId="2469" xr:uid="{12D79CF2-389B-4BC1-A767-88021B7635AD}"/>
    <cellStyle name="Millares 11 35 5" xfId="2470" xr:uid="{8DB7BE37-1451-45E9-832F-578A758B50DA}"/>
    <cellStyle name="Millares 11 36" xfId="2471" xr:uid="{3053472F-E8CC-42D6-B930-04E08260DE1B}"/>
    <cellStyle name="Millares 11 36 2" xfId="2472" xr:uid="{F83D8716-7F96-4454-9682-759302F2DA60}"/>
    <cellStyle name="Millares 11 36 2 2" xfId="2473" xr:uid="{47E405F1-FED1-4DF5-BD21-04D149F44488}"/>
    <cellStyle name="Millares 11 36 3" xfId="2474" xr:uid="{7CC3F64C-F3C8-44F8-B9EC-15DFD4C4032E}"/>
    <cellStyle name="Millares 11 36 3 2" xfId="2475" xr:uid="{81837145-FE54-4AC0-990C-26CC898CEF51}"/>
    <cellStyle name="Millares 11 36 4" xfId="2476" xr:uid="{90191A0A-364C-44AC-82C8-AD5F6EF3B6AB}"/>
    <cellStyle name="Millares 11 36 4 2" xfId="2477" xr:uid="{2C2AB171-8484-4F58-B753-1BA5D925DC63}"/>
    <cellStyle name="Millares 11 36 5" xfId="2478" xr:uid="{B638BD85-C8C7-4724-8CC9-B434D0D0B643}"/>
    <cellStyle name="Millares 11 37" xfId="2479" xr:uid="{2EC5D998-E6CC-412C-A0CF-FEA10CC50CE3}"/>
    <cellStyle name="Millares 11 37 2" xfId="2480" xr:uid="{3091231E-878B-4E24-8D4C-A2423A42F896}"/>
    <cellStyle name="Millares 11 37 3" xfId="2481" xr:uid="{16AE8D58-B82F-4513-A767-BA7DFA425AAC}"/>
    <cellStyle name="Millares 11 37 4" xfId="2482" xr:uid="{59D9FC3E-D9CD-4C87-B953-C2611A8C4F3B}"/>
    <cellStyle name="Millares 11 38" xfId="2483" xr:uid="{7C6B77ED-9D5D-4FE9-B18E-29B0D30ED98F}"/>
    <cellStyle name="Millares 11 38 2" xfId="2484" xr:uid="{AA7B15E5-6C01-4A1A-A64C-B85BB35A1799}"/>
    <cellStyle name="Millares 11 38 3" xfId="2485" xr:uid="{2FA0663E-433A-4820-8D49-4855C55652E3}"/>
    <cellStyle name="Millares 11 39" xfId="2486" xr:uid="{B3D997CF-A081-473F-86CE-C52A77C3E2C7}"/>
    <cellStyle name="Millares 11 4" xfId="237" xr:uid="{B15448DF-1713-4408-885E-D0AA43FEE305}"/>
    <cellStyle name="Millares 11 4 2" xfId="2488" xr:uid="{7922ADE3-CE8E-4FA5-8735-B3903E29310A}"/>
    <cellStyle name="Millares 11 4 2 2" xfId="2489" xr:uid="{609BE8E2-F3E9-4945-B36B-ABF97C3FAF8E}"/>
    <cellStyle name="Millares 11 4 3" xfId="2490" xr:uid="{9FE6941C-4C48-46CF-BCCE-A0AA04D7332F}"/>
    <cellStyle name="Millares 11 4 3 2" xfId="2491" xr:uid="{A138BD39-0E13-4196-9510-DDFE95D5B1E7}"/>
    <cellStyle name="Millares 11 4 4" xfId="2492" xr:uid="{E5262DD4-2667-45F7-890C-0A743572D317}"/>
    <cellStyle name="Millares 11 4 4 2" xfId="2493" xr:uid="{157BFFA5-E927-4DBC-B9E8-162DFAF8A73C}"/>
    <cellStyle name="Millares 11 4 5" xfId="2494" xr:uid="{0DF00C05-3284-43EA-BD9E-5FE961702AA2}"/>
    <cellStyle name="Millares 11 4 6" xfId="2495" xr:uid="{402C349A-F79B-4145-A9C4-1D78CD1969EA}"/>
    <cellStyle name="Millares 11 4 7" xfId="2487" xr:uid="{337E82A1-E31E-4FC5-BC5A-EE74FDB1A348}"/>
    <cellStyle name="Millares 11 4 8" xfId="478" xr:uid="{B2916DFC-9DBF-4480-B418-2C305AF88E50}"/>
    <cellStyle name="Millares 11 4 9" xfId="40627" xr:uid="{56F5B50E-17C9-4C78-A4C9-7A6C8B72BFEB}"/>
    <cellStyle name="Millares 11 40" xfId="2244" xr:uid="{F0990A69-1C2B-478F-9AFE-2599C2BCD58E}"/>
    <cellStyle name="Millares 11 41" xfId="378" xr:uid="{36C79BA5-6BA4-423C-826B-4133BA74930E}"/>
    <cellStyle name="Millares 11 42" xfId="40527" xr:uid="{B0865631-5324-461E-8DA5-90F379E46E73}"/>
    <cellStyle name="Millares 11 5" xfId="962" xr:uid="{E6D9BC82-FDE3-4907-A57C-D55686087025}"/>
    <cellStyle name="Millares 11 5 2" xfId="2497" xr:uid="{6F8D188D-1F26-46C2-A672-65C4BB4CC9ED}"/>
    <cellStyle name="Millares 11 5 2 2" xfId="2498" xr:uid="{C191E117-6BB8-4040-AA5E-34B7DCC51056}"/>
    <cellStyle name="Millares 11 5 3" xfId="2499" xr:uid="{CB18A202-E749-4554-8CF8-4E59D21E28A0}"/>
    <cellStyle name="Millares 11 5 3 2" xfId="2500" xr:uid="{19C1D5F1-81F2-4204-832A-D591D3D380A3}"/>
    <cellStyle name="Millares 11 5 4" xfId="2501" xr:uid="{EB462985-F53B-4BEC-BB70-80B69354F9CE}"/>
    <cellStyle name="Millares 11 5 4 2" xfId="2502" xr:uid="{2765BC68-72E2-4698-AB48-DD2EEC61112C}"/>
    <cellStyle name="Millares 11 5 5" xfId="2503" xr:uid="{B17D6E39-812A-4E34-9ECC-1A99314F31CC}"/>
    <cellStyle name="Millares 11 5 6" xfId="2496" xr:uid="{BC3195F3-83AC-4868-B29F-D58693C92601}"/>
    <cellStyle name="Millares 11 6" xfId="2504" xr:uid="{396E2BAA-2C49-438B-9033-C915EFBA845E}"/>
    <cellStyle name="Millares 11 6 2" xfId="2505" xr:uid="{533DFD45-AD1E-4588-8A3C-26154AAD1427}"/>
    <cellStyle name="Millares 11 6 2 2" xfId="2506" xr:uid="{035230D2-E52C-4BF5-9279-04FBCCD306C9}"/>
    <cellStyle name="Millares 11 6 3" xfId="2507" xr:uid="{DAD4D615-D1D2-418A-8D5A-9B2C0FB6B9E1}"/>
    <cellStyle name="Millares 11 6 3 2" xfId="2508" xr:uid="{9EBB4FF1-18AB-4673-AFD3-7763EF9D9E10}"/>
    <cellStyle name="Millares 11 6 4" xfId="2509" xr:uid="{B9869A56-AB33-45CD-8257-7E52CC4BCE3A}"/>
    <cellStyle name="Millares 11 6 4 2" xfId="2510" xr:uid="{71E08C7A-29AD-47A0-B9FE-D037F8A73E0E}"/>
    <cellStyle name="Millares 11 6 5" xfId="2511" xr:uid="{628DC498-D40D-4A0F-A81C-D1597D65ACBD}"/>
    <cellStyle name="Millares 11 7" xfId="2512" xr:uid="{24EC36C0-EBF0-44C4-81D0-A8E19874F659}"/>
    <cellStyle name="Millares 11 7 2" xfId="2513" xr:uid="{0F8D5310-3E70-4DFF-A84C-31596C53B9B1}"/>
    <cellStyle name="Millares 11 7 2 2" xfId="2514" xr:uid="{3B6916C9-839E-4A3E-9331-A6A3ABFF92DD}"/>
    <cellStyle name="Millares 11 7 3" xfId="2515" xr:uid="{14AFE78B-63B7-4522-8930-3E6FD05D1D41}"/>
    <cellStyle name="Millares 11 7 3 2" xfId="2516" xr:uid="{801DB130-80C2-4F1D-BA8A-F800E673B481}"/>
    <cellStyle name="Millares 11 7 4" xfId="2517" xr:uid="{735D9B6A-1BAD-45BE-80AB-8C3E4D2CF586}"/>
    <cellStyle name="Millares 11 7 4 2" xfId="2518" xr:uid="{7CC11282-D1AD-41A8-9B3B-6B0E46ECFE69}"/>
    <cellStyle name="Millares 11 7 5" xfId="2519" xr:uid="{68A343FD-6FCF-4049-944C-1C8FC3C2FEF8}"/>
    <cellStyle name="Millares 11 8" xfId="2520" xr:uid="{BD05343F-C982-4F7C-A818-52BDAE34408B}"/>
    <cellStyle name="Millares 11 8 2" xfId="2521" xr:uid="{4AA52AB8-889B-45F4-83A9-FA87475725C3}"/>
    <cellStyle name="Millares 11 8 2 2" xfId="2522" xr:uid="{6963501C-EE55-4813-A4E5-67EFEFDA4694}"/>
    <cellStyle name="Millares 11 8 3" xfId="2523" xr:uid="{E546DAC3-C953-4320-A0C4-A2D120B4DCEA}"/>
    <cellStyle name="Millares 11 8 3 2" xfId="2524" xr:uid="{BE5E0CE1-73B4-4FC7-B1FF-937624F1E538}"/>
    <cellStyle name="Millares 11 8 4" xfId="2525" xr:uid="{A859E066-BEC3-4EAC-8FE4-AA9CE38BB7C4}"/>
    <cellStyle name="Millares 11 8 4 2" xfId="2526" xr:uid="{72FF5021-D488-4D3C-AD62-8E36ADAA5D22}"/>
    <cellStyle name="Millares 11 8 5" xfId="2527" xr:uid="{816F5767-9655-4DE0-80F0-1C8E9F57CF73}"/>
    <cellStyle name="Millares 11 9" xfId="2528" xr:uid="{0F32AB47-F17B-4331-B813-85C7A6266684}"/>
    <cellStyle name="Millares 11 9 2" xfId="2529" xr:uid="{71C84067-216C-4528-A6B4-34808708B955}"/>
    <cellStyle name="Millares 11 9 2 2" xfId="2530" xr:uid="{69E826E5-4ADD-4ED1-B25F-AD4026F7E610}"/>
    <cellStyle name="Millares 11 9 3" xfId="2531" xr:uid="{85332A5B-B85D-4035-BE46-058B0A4D8E02}"/>
    <cellStyle name="Millares 11 9 3 2" xfId="2532" xr:uid="{387840E2-AD98-4477-BAE9-B476E41550A5}"/>
    <cellStyle name="Millares 11 9 4" xfId="2533" xr:uid="{DD631B75-1964-4B4B-A8E6-CA0EB3A1E60F}"/>
    <cellStyle name="Millares 11 9 4 2" xfId="2534" xr:uid="{41C32982-AE7B-4CD5-9C43-1ACB9B680EBB}"/>
    <cellStyle name="Millares 11 9 5" xfId="2535" xr:uid="{270E6BFF-F9DA-4EC5-A786-4EFBFB5DB3E8}"/>
    <cellStyle name="Millares 110" xfId="2536" xr:uid="{B18CC856-F495-4817-891B-FB9AE49E0832}"/>
    <cellStyle name="Millares 110 2" xfId="2537" xr:uid="{C6C18EB2-2F71-4317-93EC-7C3506284ABA}"/>
    <cellStyle name="Millares 110 2 2" xfId="2538" xr:uid="{E89CCD16-1A9B-47DD-BFD5-549777D29489}"/>
    <cellStyle name="Millares 110 2 3" xfId="2539" xr:uid="{ADCCB6BA-80CA-4B7C-80CD-6D49A6F030D5}"/>
    <cellStyle name="Millares 110 3" xfId="2540" xr:uid="{BEDEBC4E-47B6-4049-AB8C-AF28C0584A54}"/>
    <cellStyle name="Millares 110 3 2" xfId="2541" xr:uid="{87D1D84F-141C-427C-86C7-C8FD62D2F2AC}"/>
    <cellStyle name="Millares 110 4" xfId="2542" xr:uid="{AAA2D2CB-6D58-451A-A087-2D5F37C47ADA}"/>
    <cellStyle name="Millares 110 4 2" xfId="2543" xr:uid="{5B131001-FCAA-4157-94B8-5770402DFCD7}"/>
    <cellStyle name="Millares 110 4 3" xfId="2544" xr:uid="{13271ABF-3836-43BE-99B2-1D4D3865FC97}"/>
    <cellStyle name="Millares 110 5" xfId="2545" xr:uid="{A72DD59F-B3BC-43B2-AD35-F16EF9063A10}"/>
    <cellStyle name="Millares 110 5 2" xfId="2546" xr:uid="{292EA046-3FDC-41D0-80A4-75B4D3CA2B01}"/>
    <cellStyle name="Millares 110 6" xfId="2547" xr:uid="{6491ADFD-39B1-4DA8-B452-A8F6EEBD0661}"/>
    <cellStyle name="Millares 111" xfId="2548" xr:uid="{2C66A604-3BB1-4100-9C48-8387214DC7B2}"/>
    <cellStyle name="Millares 111 2" xfId="2549" xr:uid="{45036EE7-BBE5-4843-9AEE-BCA86079ABC3}"/>
    <cellStyle name="Millares 111 2 2" xfId="2550" xr:uid="{907391CC-1792-4DFE-9660-D14AF07D05F5}"/>
    <cellStyle name="Millares 111 2 3" xfId="2551" xr:uid="{33E8547B-13C3-40F9-8115-E4DE8846C0CF}"/>
    <cellStyle name="Millares 111 3" xfId="2552" xr:uid="{5AA61618-EB00-4CC9-A6E9-33FF4B4D039C}"/>
    <cellStyle name="Millares 111 3 2" xfId="2553" xr:uid="{E75CC6FD-7FE0-49C8-8E05-ADBEC2DEAEFE}"/>
    <cellStyle name="Millares 111 4" xfId="2554" xr:uid="{E7128919-9602-4E88-8BFC-363D74693B1E}"/>
    <cellStyle name="Millares 111 4 2" xfId="2555" xr:uid="{8E7D8F8A-139F-4093-9CA1-1CC6B5FD171C}"/>
    <cellStyle name="Millares 111 4 3" xfId="2556" xr:uid="{65B072B4-69B6-42A0-AB61-67A1F7F7E54D}"/>
    <cellStyle name="Millares 111 5" xfId="2557" xr:uid="{5C24FF81-DA5A-4EA8-8465-5C07A0F441AF}"/>
    <cellStyle name="Millares 111 5 2" xfId="2558" xr:uid="{BF650EF3-1422-4C58-9B01-3136D8290CF8}"/>
    <cellStyle name="Millares 111 6" xfId="2559" xr:uid="{C23297CD-47E3-4E97-8AD5-F9B60FE393EB}"/>
    <cellStyle name="Millares 111 7" xfId="2560" xr:uid="{3B20901C-973B-413B-A150-5D2B79E01886}"/>
    <cellStyle name="Millares 112" xfId="2561" xr:uid="{A7925449-665B-4B91-930C-D75DC1C36546}"/>
    <cellStyle name="Millares 112 2" xfId="2562" xr:uid="{C85F8EAE-E5B4-42C6-8DB3-A6169164979D}"/>
    <cellStyle name="Millares 112 3" xfId="2563" xr:uid="{5C0B9255-201E-44BD-ADB3-AA772E9F6DDE}"/>
    <cellStyle name="Millares 112 3 2" xfId="2564" xr:uid="{FC90B57D-5169-451D-A4F5-5B0587B5FEB8}"/>
    <cellStyle name="Millares 112 4" xfId="2565" xr:uid="{7EF99DF0-70C3-422E-9BB4-A9C6A1E02F49}"/>
    <cellStyle name="Millares 112 4 2" xfId="2566" xr:uid="{B33AA5E8-CF3B-4FCB-BF9A-707F56CC3638}"/>
    <cellStyle name="Millares 112 5" xfId="2567" xr:uid="{497789CD-B405-4705-94A8-901E6D19C645}"/>
    <cellStyle name="Millares 112 5 2" xfId="2568" xr:uid="{0AB354C6-2DBD-449C-9761-8C4345703975}"/>
    <cellStyle name="Millares 112 6" xfId="2569" xr:uid="{6D4B1D21-21ED-4CD2-A3A0-B7E1D57C24D8}"/>
    <cellStyle name="Millares 112 7" xfId="2570" xr:uid="{AA9EBCAF-9D5C-4B39-9332-3BFDA7C07EED}"/>
    <cellStyle name="Millares 113" xfId="2571" xr:uid="{04464ACF-18A8-4D72-B02C-BC0F37833612}"/>
    <cellStyle name="Millares 113 2" xfId="2572" xr:uid="{18B352D5-1C43-49D3-A3FA-9F48529FC9A8}"/>
    <cellStyle name="Millares 113 3" xfId="2573" xr:uid="{599CB4EA-F070-44CC-A5A0-A125224BA029}"/>
    <cellStyle name="Millares 113 3 2" xfId="2574" xr:uid="{5F937557-D3D7-4ECC-9E97-89F8408F8C2E}"/>
    <cellStyle name="Millares 113 4" xfId="2575" xr:uid="{AC722F07-E7A6-48C2-BC4A-FB99DF237C30}"/>
    <cellStyle name="Millares 113 4 2" xfId="2576" xr:uid="{CB3F97CB-0C18-4ECF-83CC-C6667C834C34}"/>
    <cellStyle name="Millares 113 5" xfId="2577" xr:uid="{5B1582FE-DCEE-4C6E-823F-E39A2485EF03}"/>
    <cellStyle name="Millares 113 6" xfId="2578" xr:uid="{D7DCFC79-35C4-46C7-8BE0-B2B10A8B50F3}"/>
    <cellStyle name="Millares 114" xfId="2579" xr:uid="{922A2BA7-F711-4114-815D-26AC4803E6F8}"/>
    <cellStyle name="Millares 114 2" xfId="2580" xr:uid="{51FB6444-E329-4417-9C9A-75A3EA8A09F1}"/>
    <cellStyle name="Millares 114 3" xfId="2581" xr:uid="{E6D7CA6C-BC69-4C0A-BE1C-A7276E252AA1}"/>
    <cellStyle name="Millares 114 3 2" xfId="2582" xr:uid="{A5A4CD19-8891-4348-B435-F47299F48994}"/>
    <cellStyle name="Millares 114 4" xfId="2583" xr:uid="{6E793E7A-0C35-4CDC-B521-B341858FBA5E}"/>
    <cellStyle name="Millares 114 4 2" xfId="2584" xr:uid="{BBD76F7B-6C9F-41C7-A552-418ABBC32F4A}"/>
    <cellStyle name="Millares 114 5" xfId="2585" xr:uid="{552E2DB0-7636-4555-AFFA-E8CBB5E50D26}"/>
    <cellStyle name="Millares 114 6" xfId="2586" xr:uid="{B71F237D-EFA2-43A6-9CE5-101C413A5DAB}"/>
    <cellStyle name="Millares 115" xfId="2587" xr:uid="{F1AF2054-9E17-4EB7-995C-7A068422B869}"/>
    <cellStyle name="Millares 115 2" xfId="2588" xr:uid="{1FBB0CB8-3303-4B63-BFA4-C70D73310C4B}"/>
    <cellStyle name="Millares 115 2 2" xfId="2589" xr:uid="{52FC7384-2079-465E-883D-F7016A5EF4DD}"/>
    <cellStyle name="Millares 115 2 2 2" xfId="2590" xr:uid="{2B0AF3C6-D686-4ED1-B8A1-6311BB2B236D}"/>
    <cellStyle name="Millares 115 2 3" xfId="2591" xr:uid="{8AAFB7C2-9AF3-4D3B-9190-F6F8E09EFC84}"/>
    <cellStyle name="Millares 115 2 3 2" xfId="2592" xr:uid="{9946CF31-2C57-4BC8-9970-471163F6CF15}"/>
    <cellStyle name="Millares 115 2 4" xfId="2593" xr:uid="{A104668A-F517-44F0-A813-3EB7359D80A4}"/>
    <cellStyle name="Millares 115 3" xfId="2594" xr:uid="{C0E17071-8987-410B-942C-E87E133B1960}"/>
    <cellStyle name="Millares 115 3 2" xfId="2595" xr:uid="{93890C25-0A0E-4561-9F72-443A97F71F54}"/>
    <cellStyle name="Millares 115 4" xfId="2596" xr:uid="{BA871FF0-08AE-47E0-9F0F-84761AB66826}"/>
    <cellStyle name="Millares 115 4 2" xfId="2597" xr:uid="{3851B0F4-3109-44DE-A4FF-980D8DE8F285}"/>
    <cellStyle name="Millares 115 4 3" xfId="2598" xr:uid="{F989BAC9-D435-4619-B64E-505F3C32550F}"/>
    <cellStyle name="Millares 115 5" xfId="2599" xr:uid="{1E1D1EF6-567F-4B83-A118-290F290ED4FB}"/>
    <cellStyle name="Millares 115 5 2" xfId="2600" xr:uid="{FE38D1CC-3831-4525-A81A-AACDE3828681}"/>
    <cellStyle name="Millares 115 6" xfId="2601" xr:uid="{E293906C-1C95-4CB8-9ABE-17C8EBF37B31}"/>
    <cellStyle name="Millares 115 6 2" xfId="2602" xr:uid="{B8CCD20D-04CE-4C42-9681-A3DA887273D0}"/>
    <cellStyle name="Millares 115 7" xfId="2603" xr:uid="{916D67F5-B45B-495D-8EAA-40D018CA77DB}"/>
    <cellStyle name="Millares 115 8" xfId="2604" xr:uid="{E312EAC5-1169-4874-A918-7323A66BB44F}"/>
    <cellStyle name="Millares 116" xfId="2605" xr:uid="{954771C3-882C-4992-820B-ABEBDE2540B7}"/>
    <cellStyle name="Millares 116 2" xfId="2606" xr:uid="{FA97C9F5-5406-4212-9912-DA0B758DCAE0}"/>
    <cellStyle name="Millares 116 2 2" xfId="2607" xr:uid="{3A45C5D2-34A0-460B-B72D-CAB40874F72A}"/>
    <cellStyle name="Millares 116 2 2 2" xfId="2608" xr:uid="{A5F8FB3C-4DE7-40D8-AA0B-43CFED2D5EEB}"/>
    <cellStyle name="Millares 116 2 2 2 2" xfId="12844" xr:uid="{E93DFA77-14B1-48E6-88B2-090F13B8911E}"/>
    <cellStyle name="Millares 116 2 2 2 3" xfId="15647" xr:uid="{4A4A103D-1290-4005-B733-CFBB1F20632A}"/>
    <cellStyle name="Millares 116 2 3" xfId="2609" xr:uid="{A7759467-6F9E-41DB-BAB1-BC3BE1019E56}"/>
    <cellStyle name="Millares 116 2 3 2" xfId="12845" xr:uid="{8B59BDB3-ECF0-47E3-9B46-76C030498DE5}"/>
    <cellStyle name="Millares 116 2 3 3" xfId="15648" xr:uid="{737BC403-1B0C-4F2C-A4CB-37676B587F07}"/>
    <cellStyle name="Millares 116 2 4" xfId="2610" xr:uid="{DE19F122-C448-4998-8D6F-41BCEECCD3F1}"/>
    <cellStyle name="Millares 116 2 5" xfId="7602" xr:uid="{4341D208-BB64-4670-80C9-F09F196974C4}"/>
    <cellStyle name="Millares 116 3" xfId="2611" xr:uid="{EE99021C-B65F-41CD-8F76-5D1F894B3732}"/>
    <cellStyle name="Millares 116 3 2" xfId="2612" xr:uid="{29EAE125-EEA8-4596-BABA-E553A2AB243A}"/>
    <cellStyle name="Millares 116 4" xfId="2613" xr:uid="{F50A2DED-941E-49CC-807E-5E45236E9D00}"/>
    <cellStyle name="Millares 116 4 2" xfId="2614" xr:uid="{2B71911F-D98F-4B4B-9FF5-0FE3E63C8072}"/>
    <cellStyle name="Millares 116 4 3" xfId="2615" xr:uid="{635F3489-1B18-4B7B-AFC4-7F2FEFC5DC06}"/>
    <cellStyle name="Millares 116 5" xfId="2616" xr:uid="{00198178-13FD-4CE5-BE11-0BA2AAFC37E2}"/>
    <cellStyle name="Millares 116 5 2" xfId="2617" xr:uid="{F6527567-6EAC-451A-88A1-B5A78B174070}"/>
    <cellStyle name="Millares 116 6" xfId="2618" xr:uid="{FF1E9BED-DC2B-4503-97F2-08B868997598}"/>
    <cellStyle name="Millares 116 7" xfId="2619" xr:uid="{D4B33E77-AC11-4298-B8DE-16D2160BF7F0}"/>
    <cellStyle name="Millares 117" xfId="2620" xr:uid="{9A5ECD0D-4A5A-41FB-8509-B958D759EDF7}"/>
    <cellStyle name="Millares 117 2" xfId="2621" xr:uid="{D02DAD7A-0613-45EB-8290-7275B18507F4}"/>
    <cellStyle name="Millares 117 2 2" xfId="2622" xr:uid="{5B8D29FD-DAE2-4FD7-AC10-F45557112758}"/>
    <cellStyle name="Millares 117 2 3" xfId="2623" xr:uid="{C17B6326-B1EF-419E-AC13-BA36DD215DE5}"/>
    <cellStyle name="Millares 117 3" xfId="2624" xr:uid="{7565A203-DEB7-4AA3-A956-B9BA03F23ABC}"/>
    <cellStyle name="Millares 117 3 2" xfId="2625" xr:uid="{B86FBD4E-F54E-4F7A-AF63-060BB9D737A3}"/>
    <cellStyle name="Millares 117 4" xfId="2626" xr:uid="{AC12F25C-FEF3-4102-B86D-6897C635FE12}"/>
    <cellStyle name="Millares 117 4 2" xfId="2627" xr:uid="{D52EF463-DE9B-4128-BFF4-EDBAE5392DD6}"/>
    <cellStyle name="Millares 117 5" xfId="2628" xr:uid="{2291E55E-1E27-40E8-805B-C4AB040C71ED}"/>
    <cellStyle name="Millares 117 6" xfId="2629" xr:uid="{A29DC827-92DB-4E7F-B86C-7E0E4EF0AD26}"/>
    <cellStyle name="Millares 118" xfId="2630" xr:uid="{93ECB8E7-658D-4BA7-BC95-67FB6390F4D2}"/>
    <cellStyle name="Millares 118 2" xfId="2631" xr:uid="{D20517E9-8F37-4561-839B-2ED1AC253101}"/>
    <cellStyle name="Millares 118 2 2" xfId="2632" xr:uid="{B6521254-9A31-4D07-B53B-E814E74B6D61}"/>
    <cellStyle name="Millares 118 2 3" xfId="2633" xr:uid="{121E7B08-E7B2-460B-8BDE-1FE097C6022F}"/>
    <cellStyle name="Millares 118 3" xfId="2634" xr:uid="{ACC591E2-A8B3-4CC8-A536-3006AFC85C1A}"/>
    <cellStyle name="Millares 118 3 2" xfId="2635" xr:uid="{A58F8116-A524-49CD-9E5C-1A015881F06F}"/>
    <cellStyle name="Millares 118 4" xfId="2636" xr:uid="{B0CA0261-61C3-45E7-A873-64199DC6E08C}"/>
    <cellStyle name="Millares 118 4 2" xfId="2637" xr:uid="{5FDC0F04-8453-470D-B129-1E891ACFA960}"/>
    <cellStyle name="Millares 118 5" xfId="2638" xr:uid="{7AA984FA-F9BF-47F5-B4CA-AECC23B721C1}"/>
    <cellStyle name="Millares 118 6" xfId="2639" xr:uid="{0C5AC600-7C80-42CF-BAB2-8ACABB161CFE}"/>
    <cellStyle name="Millares 119" xfId="2640" xr:uid="{C4F3450E-411E-4287-BF9C-05F7D0E52644}"/>
    <cellStyle name="Millares 119 2" xfId="2641" xr:uid="{258F3677-7203-4662-BA2C-02BBBA077079}"/>
    <cellStyle name="Millares 119 2 2" xfId="2642" xr:uid="{B8337A03-346D-49F2-A93F-53004E53A6EE}"/>
    <cellStyle name="Millares 119 3" xfId="2643" xr:uid="{86B40036-C9BE-4FBE-8AEA-5802DFC99ECE}"/>
    <cellStyle name="Millares 119 3 2" xfId="2644" xr:uid="{F8319032-4E8F-408B-AD13-469FDAF9A892}"/>
    <cellStyle name="Millares 119 4" xfId="2645" xr:uid="{F59AAC62-890E-40F6-9B8E-D01C454936CC}"/>
    <cellStyle name="Millares 119 4 2" xfId="2646" xr:uid="{E74DE2B7-C8BC-48A2-96C2-3C956094D52E}"/>
    <cellStyle name="Millares 119 5" xfId="2647" xr:uid="{D1200FB6-6116-4F69-B6F2-86849473865F}"/>
    <cellStyle name="Millares 119 6" xfId="2648" xr:uid="{E8EC5F65-1521-43B8-8F70-7E2C9DAE8B2A}"/>
    <cellStyle name="Millares 12" xfId="106" xr:uid="{00000000-0005-0000-0000-000080000000}"/>
    <cellStyle name="Millares 12 2" xfId="2650" xr:uid="{BC7A8B44-60AA-4B9C-9403-8C7636F6E4E9}"/>
    <cellStyle name="Millares 12 2 2" xfId="2651" xr:uid="{67A2D135-DEDC-4867-8D69-4A3E0A83249A}"/>
    <cellStyle name="Millares 12 2 3" xfId="2652" xr:uid="{AE327C41-FA45-4EEB-AF27-1EEB4A4F4B10}"/>
    <cellStyle name="Millares 12 2 4" xfId="2653" xr:uid="{909F1728-972B-4792-9DAD-50708B1EE695}"/>
    <cellStyle name="Millares 12 2 5" xfId="2654" xr:uid="{80A9B3E9-F317-4233-90AB-E08D0B5EDA51}"/>
    <cellStyle name="Millares 12 3" xfId="2655" xr:uid="{150481DA-9063-4687-985D-5531D7F68F04}"/>
    <cellStyle name="Millares 12 3 2" xfId="2656" xr:uid="{4BCA1CEC-8B82-44E4-B52A-C0D7FAD1B66A}"/>
    <cellStyle name="Millares 12 3 2 2" xfId="2657" xr:uid="{23B6B96C-15A9-4B38-97BC-AE0C582903C6}"/>
    <cellStyle name="Millares 12 3 3" xfId="2658" xr:uid="{EDFC3DAD-AEC7-4136-A825-C684353812CD}"/>
    <cellStyle name="Millares 12 4" xfId="2659" xr:uid="{07523017-3CBB-48B0-BD5E-2FF2754561DB}"/>
    <cellStyle name="Millares 12 4 2" xfId="2660" xr:uid="{69D0DE31-4F54-4919-80C2-44B362B3FF92}"/>
    <cellStyle name="Millares 12 4 2 2" xfId="2661" xr:uid="{44292D04-8255-4856-96C2-B660C04A6A96}"/>
    <cellStyle name="Millares 12 4 3" xfId="2662" xr:uid="{7D14DEE8-1FA6-4078-A7FF-3EE65820D144}"/>
    <cellStyle name="Millares 12 5" xfId="2663" xr:uid="{76056BE3-2531-4E2E-9255-3F21AE7765D6}"/>
    <cellStyle name="Millares 12 5 2" xfId="2664" xr:uid="{64FB275A-1D7E-492C-B7CD-675FC307496F}"/>
    <cellStyle name="Millares 12 6" xfId="2665" xr:uid="{252E2DD2-C30A-4133-BBB8-A6824FC1E9E4}"/>
    <cellStyle name="Millares 12 6 2" xfId="12846" xr:uid="{AB8C8612-0257-4145-BC2D-5F6279914DD4}"/>
    <cellStyle name="Millares 12 7" xfId="2649" xr:uid="{752DB40F-9C83-4F45-854B-AEC91426438B}"/>
    <cellStyle name="Millares 120" xfId="2666" xr:uid="{3407D53F-3803-4D64-81F2-A16ADB80F607}"/>
    <cellStyle name="Millares 120 2" xfId="2667" xr:uid="{0370808A-D701-4789-B057-86B992D3569E}"/>
    <cellStyle name="Millares 120 2 2" xfId="2668" xr:uid="{38376FEE-F40E-40AD-9227-1F39E2737023}"/>
    <cellStyle name="Millares 120 3" xfId="2669" xr:uid="{E4D0D9B2-2185-4388-8DFF-15CB677EE9E3}"/>
    <cellStyle name="Millares 120 3 2" xfId="2670" xr:uid="{E20F2EAF-3668-48ED-8818-0FFD81CD0A2B}"/>
    <cellStyle name="Millares 120 4" xfId="2671" xr:uid="{C789E828-3F1F-4283-B2E2-E52FED6F01A9}"/>
    <cellStyle name="Millares 120 4 2" xfId="2672" xr:uid="{803B70A1-BF3F-4A22-8FE4-6E75DF8A2F70}"/>
    <cellStyle name="Millares 120 5" xfId="2673" xr:uid="{620F4778-B52F-4105-8C89-F3FF1F5387DD}"/>
    <cellStyle name="Millares 120 6" xfId="2674" xr:uid="{AE883A70-045F-46C2-AE6E-F78A6A79D9A5}"/>
    <cellStyle name="Millares 121" xfId="2675" xr:uid="{B5FC3E36-33D3-4F56-A3E5-88288D3A6D83}"/>
    <cellStyle name="Millares 121 2" xfId="2676" xr:uid="{32E39C3A-831F-4689-8B1A-8D89B6984F53}"/>
    <cellStyle name="Millares 121 2 2" xfId="2677" xr:uid="{FB385598-48B6-4601-8275-47025148E55F}"/>
    <cellStyle name="Millares 121 3" xfId="2678" xr:uid="{A2CFF95F-F777-41A7-A7D5-82E1AD0537BE}"/>
    <cellStyle name="Millares 121 3 2" xfId="2679" xr:uid="{7E781D16-21DD-4260-BB8C-0D2182ACA555}"/>
    <cellStyle name="Millares 121 4" xfId="2680" xr:uid="{6F722705-027B-4D32-8177-67F46609FD87}"/>
    <cellStyle name="Millares 121 4 2" xfId="2681" xr:uid="{7167AE68-3D88-4DAB-849F-5C8FB8786F9E}"/>
    <cellStyle name="Millares 121 5" xfId="2682" xr:uid="{6ABD433B-EDBF-4163-B4C2-58F37783AED8}"/>
    <cellStyle name="Millares 121 6" xfId="2683" xr:uid="{86C2FDC3-13D9-426D-9A17-9D44E1F2BE6C}"/>
    <cellStyle name="Millares 122" xfId="2684" xr:uid="{2FF2D46C-65DF-4394-AA0F-32757245F471}"/>
    <cellStyle name="Millares 122 2" xfId="2685" xr:uid="{91203DF9-7885-4F83-AA6E-1571AA55C6E5}"/>
    <cellStyle name="Millares 122 2 2" xfId="2686" xr:uid="{ADC42CF0-5384-40CA-A87D-F1EF4FB41346}"/>
    <cellStyle name="Millares 122 3" xfId="2687" xr:uid="{27E79198-5408-4F6B-AAF7-E3B49C276522}"/>
    <cellStyle name="Millares 122 3 2" xfId="2688" xr:uid="{8825137B-D1CD-4C09-B57C-DD323962C2EE}"/>
    <cellStyle name="Millares 122 4" xfId="2689" xr:uid="{D6653A4D-8A69-4C63-A27E-BE79064F9355}"/>
    <cellStyle name="Millares 122 4 2" xfId="2690" xr:uid="{B1863D87-784C-49EF-9C32-E9A401EF846A}"/>
    <cellStyle name="Millares 122 5" xfId="2691" xr:uid="{F0F9C75F-CDA0-4C5A-A98F-3929DB4383DD}"/>
    <cellStyle name="Millares 122 6" xfId="2692" xr:uid="{10795A02-5F1A-4D84-AD64-CB1A8D1FAF87}"/>
    <cellStyle name="Millares 123" xfId="2693" xr:uid="{403D9891-EF56-4899-9B15-193BEF83D0E1}"/>
    <cellStyle name="Millares 123 2" xfId="2694" xr:uid="{E171182F-B654-4FFD-BA6F-50B61DAE2BA3}"/>
    <cellStyle name="Millares 123 2 2" xfId="2695" xr:uid="{E7D83A30-28D6-4C0D-870B-537B728AA22C}"/>
    <cellStyle name="Millares 123 2 2 2" xfId="2696" xr:uid="{8821D574-5B6C-4A28-AFBB-D48802DBC4C0}"/>
    <cellStyle name="Millares 123 2 2 2 2" xfId="12847" xr:uid="{6EAA517B-0CBF-4999-80B5-BE0C040BDD60}"/>
    <cellStyle name="Millares 123 2 2 2 3" xfId="15649" xr:uid="{5454E7A8-4A2B-4090-9C59-B933F4E0FC4E}"/>
    <cellStyle name="Millares 123 2 3" xfId="2697" xr:uid="{8CE2915A-8BAA-4ED3-B1E6-5E5D6489EE85}"/>
    <cellStyle name="Millares 123 2 4" xfId="7603" xr:uid="{284A1497-A94F-4239-9802-E92EF73F5254}"/>
    <cellStyle name="Millares 123 3" xfId="2698" xr:uid="{64C85183-0B94-4F45-BD31-5BBB67805DAF}"/>
    <cellStyle name="Millares 123 4" xfId="2699" xr:uid="{FDA63313-CD9A-4988-B69D-7587CBE62481}"/>
    <cellStyle name="Millares 124" xfId="2700" xr:uid="{FD4EA95D-9D98-4563-B678-A0B196DEC0D4}"/>
    <cellStyle name="Millares 124 2" xfId="2701" xr:uid="{4F1DCFF7-6926-419B-9B1F-8E1333258EBF}"/>
    <cellStyle name="Millares 124 3" xfId="2702" xr:uid="{374C02CC-093A-4C74-9274-7776BB637EA3}"/>
    <cellStyle name="Millares 125" xfId="2703" xr:uid="{CAB7A283-AE20-4232-A84D-26E60B1BDBDC}"/>
    <cellStyle name="Millares 125 2" xfId="2704" xr:uid="{44650771-EFB6-4B53-98FF-AFEEABC2C873}"/>
    <cellStyle name="Millares 125 3" xfId="2705" xr:uid="{22998900-EAB6-49A5-84EE-43E4F5B8F83A}"/>
    <cellStyle name="Millares 126" xfId="2706" xr:uid="{EB399AA3-7568-4675-B160-B6D206ACAB73}"/>
    <cellStyle name="Millares 126 2" xfId="2707" xr:uid="{B3A19F38-AD20-4D9E-994F-C5E6DE86881A}"/>
    <cellStyle name="Millares 126 3" xfId="2708" xr:uid="{8A8A73D6-BBB6-4DA4-A360-C96732FD10AD}"/>
    <cellStyle name="Millares 127" xfId="2709" xr:uid="{62B64149-C100-45EB-A442-5EB6317E11D5}"/>
    <cellStyle name="Millares 127 2" xfId="2710" xr:uid="{F40EC259-5478-430F-87DA-02B92D5E6D3F}"/>
    <cellStyle name="Millares 127 2 2" xfId="2711" xr:uid="{23037E49-094B-4F5E-863B-B362975635A8}"/>
    <cellStyle name="Millares 127 2 3" xfId="2712" xr:uid="{D53D5E8D-5FCF-4AA7-8F3A-81ECF721D868}"/>
    <cellStyle name="Millares 127 2 3 2" xfId="2713" xr:uid="{CCD62FEA-5DAC-40A9-B65A-ED75CC6F4089}"/>
    <cellStyle name="Millares 127 2 4" xfId="2714" xr:uid="{C884FA40-A0E4-4B89-B6CC-0BE086C0E860}"/>
    <cellStyle name="Millares 127 3" xfId="2715" xr:uid="{9ECFA563-2242-4762-93A3-2B6F8071B0E0}"/>
    <cellStyle name="Millares 127 4" xfId="2716" xr:uid="{B0E84E86-9BCA-4FB0-B4D8-9161C21EF135}"/>
    <cellStyle name="Millares 127 4 2" xfId="12848" xr:uid="{35E06969-C216-4841-878E-2155FDC63FB7}"/>
    <cellStyle name="Millares 127 4 3" xfId="15650" xr:uid="{392A58D6-E4B5-43BE-AE87-918AAFD340BE}"/>
    <cellStyle name="Millares 127 5" xfId="2717" xr:uid="{D1915556-DA5E-4673-8747-33720151A4B4}"/>
    <cellStyle name="Millares 127 5 2" xfId="2718" xr:uid="{577C0510-52BD-413F-BAC7-DDE0D626CA2F}"/>
    <cellStyle name="Millares 127 6" xfId="7604" xr:uid="{5D164723-A63C-43AD-B1D2-7CA6A3D6E759}"/>
    <cellStyle name="Millares 128" xfId="2719" xr:uid="{58B5F92A-8672-4D61-9BBF-6C26EAB4B378}"/>
    <cellStyle name="Millares 128 2" xfId="2720" xr:uid="{9A0DA911-D048-4B2E-8F4E-1F931E4A4E8C}"/>
    <cellStyle name="Millares 128 2 2" xfId="2721" xr:uid="{67E66A0B-2355-4422-986F-BEEE61A169FE}"/>
    <cellStyle name="Millares 128 2 3" xfId="2722" xr:uid="{D22E1C1F-8DE6-4CFB-AB07-BB6B978A6241}"/>
    <cellStyle name="Millares 128 2 3 2" xfId="12849" xr:uid="{0D08CD0A-6F9D-44BA-ADBC-7549F88C1F4B}"/>
    <cellStyle name="Millares 128 2 4" xfId="2723" xr:uid="{233FA717-6452-47C7-963B-90B58CD646B7}"/>
    <cellStyle name="Millares 128 3" xfId="2724" xr:uid="{58E919E9-1218-4604-B16D-37636D2ADA05}"/>
    <cellStyle name="Millares 128 4" xfId="2725" xr:uid="{FD3F27E4-D59A-44BA-A09A-5C3124B5393F}"/>
    <cellStyle name="Millares 128 4 2" xfId="12850" xr:uid="{C2E1B57F-857D-48AD-908F-32CC375384A9}"/>
    <cellStyle name="Millares 128 4 3" xfId="15651" xr:uid="{0C1E09CF-CD06-409B-BD91-25BF18F7A5CC}"/>
    <cellStyle name="Millares 128 5" xfId="2726" xr:uid="{5D9782D4-98E6-4496-8946-F57496048DA4}"/>
    <cellStyle name="Millares 128 6" xfId="7605" xr:uid="{64E8D6D5-BFBA-47EF-A191-4B791EB9720D}"/>
    <cellStyle name="Millares 129" xfId="2727" xr:uid="{AB3B84DE-610A-417D-9D7F-E3C920AD76B7}"/>
    <cellStyle name="Millares 129 2" xfId="2728" xr:uid="{7E57D58D-2F34-4EB8-99E9-7FCD3994359A}"/>
    <cellStyle name="Millares 129 2 2" xfId="2729" xr:uid="{F81497AB-887C-4EB3-AD62-B11DD1D6BF7E}"/>
    <cellStyle name="Millares 129 2 3" xfId="2730" xr:uid="{FC62EA97-2FC5-4D66-B74A-E33B2AF2730F}"/>
    <cellStyle name="Millares 129 2 3 2" xfId="12851" xr:uid="{ECE26663-3227-4B93-8ED2-A57799AC59D5}"/>
    <cellStyle name="Millares 129 2 4" xfId="2731" xr:uid="{68C9B791-787D-48CB-93BF-3714C1EDA81F}"/>
    <cellStyle name="Millares 129 3" xfId="2732" xr:uid="{64022AAF-E53E-4038-A80A-F65D77204E9A}"/>
    <cellStyle name="Millares 129 4" xfId="2733" xr:uid="{B5547758-FE7A-4F62-ADD4-E10938843905}"/>
    <cellStyle name="Millares 129 4 2" xfId="12852" xr:uid="{9EAE258C-BD10-4635-A948-7D0157B2BDD0}"/>
    <cellStyle name="Millares 129 4 3" xfId="15652" xr:uid="{2E1D416C-8CA9-4BA0-8004-BA868C95154E}"/>
    <cellStyle name="Millares 129 5" xfId="2734" xr:uid="{B39416DD-BC24-4E45-8D0D-CE5131F29C66}"/>
    <cellStyle name="Millares 129 6" xfId="7606" xr:uid="{525A8763-C0AA-494F-B86D-B15433C09DC8}"/>
    <cellStyle name="Millares 13" xfId="176" xr:uid="{00000000-0005-0000-0000-000081000000}"/>
    <cellStyle name="Millares 13 2" xfId="280" xr:uid="{18D9E2C7-3F5D-4181-B2A5-E6D54720CB85}"/>
    <cellStyle name="Millares 13 2 2" xfId="2737" xr:uid="{90E32D81-DD38-4A70-BC1D-FBB789C3F500}"/>
    <cellStyle name="Millares 13 2 3" xfId="2736" xr:uid="{0B29CEAC-0B43-406C-A65C-5B2AB62CD482}"/>
    <cellStyle name="Millares 13 2 4" xfId="521" xr:uid="{93C7C937-CBFF-4E26-88AD-D8706371A909}"/>
    <cellStyle name="Millares 13 2 5" xfId="40670" xr:uid="{9086B91C-694E-46B5-AF44-C6B790B34D01}"/>
    <cellStyle name="Millares 13 3" xfId="2738" xr:uid="{01B7F80E-39E7-4DA8-A500-C265EBC18F04}"/>
    <cellStyle name="Millares 13 4" xfId="2735" xr:uid="{1F37965B-A5AF-44F9-B7C3-69EF1FC5BF6C}"/>
    <cellStyle name="Millares 13 5" xfId="421" xr:uid="{A93BC250-0552-4E80-9C6D-19DCFF665EE7}"/>
    <cellStyle name="Millares 13 6" xfId="40570" xr:uid="{DB6DE298-AEF6-4C50-934B-1E620CF20CBD}"/>
    <cellStyle name="Millares 130" xfId="2739" xr:uid="{C012AC52-769A-423F-8437-678343F404F2}"/>
    <cellStyle name="Millares 130 2" xfId="2740" xr:uid="{47377CC3-BD72-4516-A7E0-BB190E3B6F29}"/>
    <cellStyle name="Millares 130 3" xfId="2741" xr:uid="{DF7525F7-2185-4E82-B945-310086FA2212}"/>
    <cellStyle name="Millares 130 3 2" xfId="12853" xr:uid="{D1830106-B736-49BB-B2BD-2E9D7133C871}"/>
    <cellStyle name="Millares 130 3 3" xfId="15653" xr:uid="{2711B8F2-4EEF-49D8-979C-F7ABBF1AE1D5}"/>
    <cellStyle name="Millares 130 4" xfId="2742" xr:uid="{8DD78C3B-E3C7-4DF5-9FFD-3C3A64985B7E}"/>
    <cellStyle name="Millares 130 5" xfId="7607" xr:uid="{92FD94F0-281B-41B3-9F86-836689CABE31}"/>
    <cellStyle name="Millares 131" xfId="2743" xr:uid="{736B285B-7AB5-4EAD-8240-1914C05AC592}"/>
    <cellStyle name="Millares 131 2" xfId="2744" xr:uid="{6FEB66DA-A842-4025-9B67-B4173D33FC31}"/>
    <cellStyle name="Millares 131 2 2" xfId="2745" xr:uid="{C4947676-F1C5-4BE6-A8BA-58FA89E9551B}"/>
    <cellStyle name="Millares 131 2 2 2" xfId="12854" xr:uid="{EB6C95D2-4158-4C3E-B46E-70D2F6B3E0C9}"/>
    <cellStyle name="Millares 131 2 2 3" xfId="15654" xr:uid="{55801F28-2577-47AF-9F5B-E0E8C188FE52}"/>
    <cellStyle name="Millares 131 3" xfId="2746" xr:uid="{B944D69B-EE54-49DB-BA5E-46E8E46B0A70}"/>
    <cellStyle name="Millares 131 3 2" xfId="12855" xr:uid="{8128F4CE-D158-47D1-BA0E-6FCB4C0387C7}"/>
    <cellStyle name="Millares 131 3 3" xfId="15655" xr:uid="{0E51047E-9A32-46AC-B770-99F4A8497438}"/>
    <cellStyle name="Millares 131 4" xfId="2747" xr:uid="{8FE99F1B-54B9-4DC6-B37E-6146E4E2C5A0}"/>
    <cellStyle name="Millares 131 5" xfId="7608" xr:uid="{A3A3D5F1-92E6-4FBC-B201-4EE13F1F9FEA}"/>
    <cellStyle name="Millares 132" xfId="2748" xr:uid="{2255E82F-3710-4BBB-80BE-B7E75D3F5829}"/>
    <cellStyle name="Millares 132 2" xfId="2749" xr:uid="{5AD6FEF1-0B4F-4721-96FB-2DD65C1F1220}"/>
    <cellStyle name="Millares 132 2 2" xfId="2750" xr:uid="{5130C6A0-A5E7-4F90-A7CD-35938AA35742}"/>
    <cellStyle name="Millares 132 2 3" xfId="2751" xr:uid="{76DA9BEF-070A-41C5-B349-B9D042041BD3}"/>
    <cellStyle name="Millares 132 2 3 2" xfId="12856" xr:uid="{AEC143D6-11B0-4470-A943-B51B08D8E875}"/>
    <cellStyle name="Millares 132 2 4" xfId="2752" xr:uid="{02BAEA1A-F1B0-4D8A-8BD9-5CB2FFA8F767}"/>
    <cellStyle name="Millares 132 3" xfId="2753" xr:uid="{8056454B-300C-4F28-BE15-ADCA317491D9}"/>
    <cellStyle name="Millares 132 4" xfId="2754" xr:uid="{9AE3C15E-DDE5-459A-AB50-879F8603D9BF}"/>
    <cellStyle name="Millares 132 4 2" xfId="12857" xr:uid="{119E831C-31BF-4E0C-BA8D-9682DD8443E8}"/>
    <cellStyle name="Millares 132 4 3" xfId="15656" xr:uid="{C7E8B8F1-1624-4FE1-915B-DF176E7E8BF9}"/>
    <cellStyle name="Millares 132 5" xfId="2755" xr:uid="{307E064F-AC34-4460-82EC-9381D6F2CBE5}"/>
    <cellStyle name="Millares 132 6" xfId="7609" xr:uid="{CFBC36D5-6AC6-46D1-A32C-A39253671785}"/>
    <cellStyle name="Millares 133" xfId="2756" xr:uid="{6AFC280A-35FC-41DA-96C9-32B8A7331158}"/>
    <cellStyle name="Millares 133 2" xfId="2757" xr:uid="{CF08EA62-2D58-4C8E-AB9A-92A1A7E6FDB5}"/>
    <cellStyle name="Millares 133 3" xfId="2758" xr:uid="{AB8730E9-3240-4A33-8507-BA783A13D107}"/>
    <cellStyle name="Millares 133 3 2" xfId="12858" xr:uid="{15002FAA-D457-4A4B-951D-C40C9DE11933}"/>
    <cellStyle name="Millares 133 3 3" xfId="15657" xr:uid="{BC6E7021-38CE-4447-83A8-EF19D072EF11}"/>
    <cellStyle name="Millares 133 4" xfId="2759" xr:uid="{C59D3FB6-4DDA-4193-B1CF-45A0C2574ADF}"/>
    <cellStyle name="Millares 133 4 2" xfId="2760" xr:uid="{F5702C95-A12B-42DF-A3D5-52F06E923EA7}"/>
    <cellStyle name="Millares 133 5" xfId="2761" xr:uid="{22ADF4BB-EA28-43CB-83B7-3B7F1DE5D6AC}"/>
    <cellStyle name="Millares 133 6" xfId="2762" xr:uid="{AFA4AA2A-F943-4B44-9D6B-D682C0A15C02}"/>
    <cellStyle name="Millares 133 7" xfId="7610" xr:uid="{E60C1257-D963-499D-9508-D54499CDF7B9}"/>
    <cellStyle name="Millares 134" xfId="2763" xr:uid="{4F2E070E-4D2C-477B-82AF-CD57A6A7317D}"/>
    <cellStyle name="Millares 134 2" xfId="2764" xr:uid="{4DCA516D-FDC1-4826-8A02-9BB492C73313}"/>
    <cellStyle name="Millares 134 3" xfId="2765" xr:uid="{73846F57-31FC-4915-B916-07041C81AC2B}"/>
    <cellStyle name="Millares 134 3 2" xfId="12859" xr:uid="{DEABB8D8-F388-478E-8B9C-8ECE6982E170}"/>
    <cellStyle name="Millares 134 3 3" xfId="15658" xr:uid="{EB31B335-C925-41FE-BAC6-D0BD00A07EA1}"/>
    <cellStyle name="Millares 134 4" xfId="2766" xr:uid="{ADDC6434-0750-45DC-97FE-8C020EEDC437}"/>
    <cellStyle name="Millares 134 5" xfId="7611" xr:uid="{68BF286B-120F-409E-B7F1-3A60E57B99CF}"/>
    <cellStyle name="Millares 135" xfId="2767" xr:uid="{2FCE285B-CCBC-4674-9D0F-C5F048A340D6}"/>
    <cellStyle name="Millares 135 2" xfId="2768" xr:uid="{672E7DF2-1158-4A89-9D06-19C7A06F648B}"/>
    <cellStyle name="Millares 135 2 2" xfId="2769" xr:uid="{4A1A6A84-7CFB-4BD0-859F-BA7572CF07BC}"/>
    <cellStyle name="Millares 135 2 3" xfId="2770" xr:uid="{E5F1176C-37B8-47BC-98F3-B1045EF0BE79}"/>
    <cellStyle name="Millares 135 2 3 2" xfId="12860" xr:uid="{14F96301-D5F4-41E0-BD90-0D8988E40DE6}"/>
    <cellStyle name="Millares 135 2 4" xfId="2771" xr:uid="{72AC360F-D48E-4EBB-B8C8-3FDB442C599F}"/>
    <cellStyle name="Millares 135 3" xfId="2772" xr:uid="{CBFC45ED-3580-4990-B7C9-396B72110DA3}"/>
    <cellStyle name="Millares 135 4" xfId="2773" xr:uid="{E12AC1C3-CBB0-4FAB-AF98-0137B384F444}"/>
    <cellStyle name="Millares 135 4 2" xfId="12861" xr:uid="{F7FE9EAC-D69A-496E-AE49-751259866F25}"/>
    <cellStyle name="Millares 135 4 3" xfId="15659" xr:uid="{4CA15634-3CE6-489D-A6DF-0814C97CCE31}"/>
    <cellStyle name="Millares 135 5" xfId="2774" xr:uid="{ED079B33-8608-4F89-B87C-B224E165F50B}"/>
    <cellStyle name="Millares 135 6" xfId="7612" xr:uid="{5BF9DC1B-1442-4181-B095-76F9F3FD1B1B}"/>
    <cellStyle name="Millares 136" xfId="2775" xr:uid="{41F2CB17-DBA7-4AEB-8D5F-D980022ADB28}"/>
    <cellStyle name="Millares 136 2" xfId="2776" xr:uid="{FA852DF5-6FC8-4DDA-AF6C-DEDD3FA54B00}"/>
    <cellStyle name="Millares 136 3" xfId="2777" xr:uid="{138BA098-B80E-4FEA-A587-8BD2B4E0509A}"/>
    <cellStyle name="Millares 136 3 2" xfId="12862" xr:uid="{EE4276B8-A738-4AB9-A7E5-80A7AE18CA2F}"/>
    <cellStyle name="Millares 136 3 3" xfId="15660" xr:uid="{FAF87EC7-00B1-41A2-8114-2932E1EB3CC8}"/>
    <cellStyle name="Millares 136 4" xfId="2778" xr:uid="{8A5871E1-09BE-4695-AF85-BEB88FE31C4B}"/>
    <cellStyle name="Millares 136 5" xfId="7613" xr:uid="{7088049D-ADFA-424A-BA25-7613F99F5713}"/>
    <cellStyle name="Millares 137" xfId="2779" xr:uid="{2AFA20B4-D381-4548-AF23-A3A8EC7D0DB7}"/>
    <cellStyle name="Millares 137 2" xfId="2780" xr:uid="{D49FC461-B9CF-41DD-A53C-D46B495584A7}"/>
    <cellStyle name="Millares 137 2 2" xfId="2781" xr:uid="{F6FE709D-E98C-4AAC-AF6A-7C1CAB40CCA9}"/>
    <cellStyle name="Millares 137 2 2 2" xfId="12863" xr:uid="{AED9B3FD-B805-43E4-BB5D-2E884A8F2906}"/>
    <cellStyle name="Millares 137 2 2 3" xfId="15661" xr:uid="{0F22A8B1-0F78-4EDF-801C-5119519D8D8C}"/>
    <cellStyle name="Millares 137 3" xfId="2782" xr:uid="{8FEEF1C1-2063-46FE-9BE2-9F38CBC97582}"/>
    <cellStyle name="Millares 137 4" xfId="7614" xr:uid="{9190903B-F09C-41E9-9FC3-2AA14C0B3A65}"/>
    <cellStyle name="Millares 138" xfId="2783" xr:uid="{9B5C0274-FEEA-4AFD-B1B4-837FEC01A639}"/>
    <cellStyle name="Millares 138 2" xfId="2784" xr:uid="{3FDE8988-1EA4-411C-A7FC-C61F4DCF7EC0}"/>
    <cellStyle name="Millares 138 3" xfId="2785" xr:uid="{FEA1E6D6-9245-485B-B10B-77B625F8B9FA}"/>
    <cellStyle name="Millares 138 3 2" xfId="12864" xr:uid="{6A75CB39-970E-47BC-86C8-A17020B1AE0C}"/>
    <cellStyle name="Millares 138 3 3" xfId="15662" xr:uid="{734D0627-325A-4D35-AD5A-7DCDD4E9C427}"/>
    <cellStyle name="Millares 138 4" xfId="2786" xr:uid="{2D47A0D8-31EE-41A7-A439-5237216541A5}"/>
    <cellStyle name="Millares 138 5" xfId="7615" xr:uid="{4D04BE91-BABA-47A4-951A-FE8F2D8FD7E2}"/>
    <cellStyle name="Millares 139" xfId="2787" xr:uid="{C8CBEF76-168A-4D0E-9349-150DC0074F9A}"/>
    <cellStyle name="Millares 139 10" xfId="2788" xr:uid="{2A9A29C0-CC62-469F-A448-D9E4F74C852C}"/>
    <cellStyle name="Millares 139 11" xfId="2789" xr:uid="{027DF13A-07F9-457D-B8AC-D28A41C344EC}"/>
    <cellStyle name="Millares 139 12" xfId="2790" xr:uid="{960AE213-711A-4083-9D41-89B15A76F6FD}"/>
    <cellStyle name="Millares 139 13" xfId="2791" xr:uid="{2539DF08-5790-45EC-9043-DF1A55CA4E9F}"/>
    <cellStyle name="Millares 139 13 2" xfId="12865" xr:uid="{294E419A-01BF-49C7-87F9-79EA4EF3D1F2}"/>
    <cellStyle name="Millares 139 14" xfId="2792" xr:uid="{D94B1DB8-21EC-429B-BDA4-093C1E770620}"/>
    <cellStyle name="Millares 139 14 2" xfId="12866" xr:uid="{1990F8A2-B2A2-479C-BC4B-F69BBCA51714}"/>
    <cellStyle name="Millares 139 14 3" xfId="12483" xr:uid="{3602AA04-E3FF-499E-8A3E-C39607077CE8}"/>
    <cellStyle name="Millares 139 14 3 2" xfId="21735" xr:uid="{A4EF74DA-DB24-4D35-9360-C2C3AA0AAA99}"/>
    <cellStyle name="Millares 139 14 3 2 2" xfId="27291" xr:uid="{CA55DC19-C01C-4E9A-8839-737B71F33E30}"/>
    <cellStyle name="Millares 139 14 3 2 3" xfId="32785" xr:uid="{49C8938A-8E4B-47D7-9D20-6055CDF478B7}"/>
    <cellStyle name="Millares 139 14 3 2 4" xfId="38269" xr:uid="{C9831E41-5231-47C5-AB29-05259EC7EB85}"/>
    <cellStyle name="Millares 139 14 3 3" xfId="24562" xr:uid="{29B65A43-173C-4E8B-B01F-E5D956113D13}"/>
    <cellStyle name="Millares 139 14 3 4" xfId="30056" xr:uid="{288C8907-72F7-4BD5-A7CE-9831811D5DDC}"/>
    <cellStyle name="Millares 139 14 3 5" xfId="35540" xr:uid="{187EC3B8-E2BF-4F18-A5DA-779893DB4CBE}"/>
    <cellStyle name="Millares 139 15" xfId="7268" xr:uid="{2C035733-7969-4412-97E2-258147CC16E8}"/>
    <cellStyle name="Millares 139 15 2" xfId="12867" xr:uid="{91866156-1418-44BC-85FD-8459223970AE}"/>
    <cellStyle name="Millares 139 15 3" xfId="20074" xr:uid="{FA72A07B-16C4-4046-8347-1834D25CBB9E}"/>
    <cellStyle name="Millares 139 15 3 2" xfId="22902" xr:uid="{8FE73732-7712-457A-B038-CE3C1D35204A}"/>
    <cellStyle name="Millares 139 15 3 2 2" xfId="28458" xr:uid="{7ECEBEE3-C318-4F95-BDCC-775F92C86649}"/>
    <cellStyle name="Millares 139 15 3 2 3" xfId="33952" xr:uid="{78CA2909-F7AF-4F4D-9358-BFEB88841F8C}"/>
    <cellStyle name="Millares 139 15 3 2 4" xfId="39436" xr:uid="{9B5E3901-6BF1-442A-B4F0-4BC9082E3DDD}"/>
    <cellStyle name="Millares 139 15 3 3" xfId="25729" xr:uid="{1B710530-1838-4CCD-911E-D5AD570A3143}"/>
    <cellStyle name="Millares 139 15 3 4" xfId="31223" xr:uid="{BF10F875-A066-454B-B3CC-D8015D9BE2CA}"/>
    <cellStyle name="Millares 139 15 3 5" xfId="36707" xr:uid="{B003DD4A-CC75-48B9-9779-F7EB5174FB25}"/>
    <cellStyle name="Millares 139 15 4" xfId="7616" xr:uid="{DF2FD05E-AFC9-4D8B-A839-66646FD50CED}"/>
    <cellStyle name="Millares 139 15 5" xfId="20285" xr:uid="{B10FCEB0-FFAB-4A3F-A6CC-1DA017E82CEB}"/>
    <cellStyle name="Millares 139 15 5 2" xfId="25841" xr:uid="{EFB5CB2D-8ED5-40EA-8670-F52A1A1E797D}"/>
    <cellStyle name="Millares 139 15 5 3" xfId="31335" xr:uid="{AB1F8CE8-5181-4E2F-88E0-19B29C8155EC}"/>
    <cellStyle name="Millares 139 15 5 4" xfId="36819" xr:uid="{C0EB60E2-F9DA-4CC3-8369-6D0225253C10}"/>
    <cellStyle name="Millares 139 15 6" xfId="23112" xr:uid="{0944FC6E-0126-4AA8-8794-691A20372212}"/>
    <cellStyle name="Millares 139 15 7" xfId="28604" xr:uid="{C816E13F-CE17-4A00-B6CB-F4A2B41D4F5E}"/>
    <cellStyle name="Millares 139 15 8" xfId="34088" xr:uid="{8584871E-23B4-4CF5-A612-FBC75ACF2E1D}"/>
    <cellStyle name="Millares 139 16" xfId="7414" xr:uid="{1FCA5CB7-B643-49C6-8B21-B732C0BDAC62}"/>
    <cellStyle name="Millares 139 16 2" xfId="12868" xr:uid="{3C2AB335-442F-420E-8B43-5DEF01D3A9B1}"/>
    <cellStyle name="Millares 139 16 3" xfId="20174" xr:uid="{F9AF49D6-B680-4007-96B0-AD6463938C3D}"/>
    <cellStyle name="Millares 139 16 3 2" xfId="22908" xr:uid="{4E0BC108-3EB9-495B-9FD6-266E87C2C970}"/>
    <cellStyle name="Millares 139 16 3 2 2" xfId="28464" xr:uid="{A08F28E8-6DE1-479B-83F3-A78875F49BEF}"/>
    <cellStyle name="Millares 139 16 3 2 3" xfId="33958" xr:uid="{AFA58E43-7461-4F33-A068-5B7773A12662}"/>
    <cellStyle name="Millares 139 16 3 2 4" xfId="39442" xr:uid="{5A50820A-4116-4FA5-A6BB-7A23968A8B55}"/>
    <cellStyle name="Millares 139 16 3 3" xfId="25735" xr:uid="{CAD43B1B-304C-40DC-9263-E7A94BE2BBA0}"/>
    <cellStyle name="Millares 139 16 3 4" xfId="31229" xr:uid="{7619E92D-01FF-4E0C-911E-A93A64750045}"/>
    <cellStyle name="Millares 139 16 3 5" xfId="36713" xr:uid="{E7D95B68-3C46-4888-AAB1-8663264F1F55}"/>
    <cellStyle name="Millares 139 16 4" xfId="7617" xr:uid="{5740B2A1-DB2C-4FC8-A468-F808599DE989}"/>
    <cellStyle name="Millares 139 16 5" xfId="20302" xr:uid="{143D9079-B472-4495-ACAE-C2045FCC5479}"/>
    <cellStyle name="Millares 139 16 5 2" xfId="25858" xr:uid="{D8EE0A3A-76EB-43E2-88F6-7CE8AC151B85}"/>
    <cellStyle name="Millares 139 16 5 3" xfId="31352" xr:uid="{C0DE41C9-B58B-4187-8747-A393050C6BBC}"/>
    <cellStyle name="Millares 139 16 5 4" xfId="36836" xr:uid="{8C35C60A-8288-420B-9FB3-4C4270602786}"/>
    <cellStyle name="Millares 139 16 6" xfId="23129" xr:uid="{7D1B47C0-9EC3-411E-A4ED-B95F0F13C664}"/>
    <cellStyle name="Millares 139 16 7" xfId="28621" xr:uid="{9AA5D15F-90D7-4E6D-96DD-C3B1F9A56B48}"/>
    <cellStyle name="Millares 139 16 8" xfId="34105" xr:uid="{DEC37884-D8FD-4A27-B37B-30CE689F0B45}"/>
    <cellStyle name="Millares 139 17" xfId="7522" xr:uid="{886474B4-D903-4A9C-9EA9-76529E86A4CF}"/>
    <cellStyle name="Millares 139 17 2" xfId="20203" xr:uid="{F55193B1-2450-463B-9FB1-099C0B525916}"/>
    <cellStyle name="Millares 139 17 2 2" xfId="22937" xr:uid="{C1EAA143-8CAA-4920-A584-EB0E8BFE58B5}"/>
    <cellStyle name="Millares 139 17 2 2 2" xfId="28493" xr:uid="{ECB23B75-C023-42F8-BF30-9E20DAD860F3}"/>
    <cellStyle name="Millares 139 17 2 2 3" xfId="33987" xr:uid="{2437C0ED-2671-4084-B72B-7404A8907C1A}"/>
    <cellStyle name="Millares 139 17 2 2 4" xfId="39471" xr:uid="{8AEC28BE-C39B-401B-A369-428F9553A6A7}"/>
    <cellStyle name="Millares 139 17 2 3" xfId="25764" xr:uid="{2263A41C-21BF-44CA-A099-B2BCF783B233}"/>
    <cellStyle name="Millares 139 17 2 4" xfId="31258" xr:uid="{66FBA57C-69AA-48C3-A564-1B8682030FBB}"/>
    <cellStyle name="Millares 139 17 2 5" xfId="36742" xr:uid="{8C733CCE-F233-4325-8AC9-2315F50A276F}"/>
    <cellStyle name="Millares 139 17 3" xfId="7618" xr:uid="{831AA4D8-3AD2-44A6-9E2D-F3F75B4CFB6B}"/>
    <cellStyle name="Millares 139 17 4" xfId="20406" xr:uid="{0D465AE1-2945-4299-9266-D287C089CEFF}"/>
    <cellStyle name="Millares 139 17 4 2" xfId="25962" xr:uid="{5F9AFF0D-5979-4CB4-B284-7819290EC2CA}"/>
    <cellStyle name="Millares 139 17 4 3" xfId="31456" xr:uid="{460F506A-4356-45CC-A0FA-0ECC9FE97472}"/>
    <cellStyle name="Millares 139 17 4 4" xfId="36940" xr:uid="{A740A024-6DB9-412A-B086-C92758ABB774}"/>
    <cellStyle name="Millares 139 17 5" xfId="23233" xr:uid="{45AC6A52-695D-402F-8D0C-F7C79C141D24}"/>
    <cellStyle name="Millares 139 17 6" xfId="28727" xr:uid="{D7122786-4890-4065-8A60-553210FB4E77}"/>
    <cellStyle name="Millares 139 17 7" xfId="34211" xr:uid="{D9C1BC48-7073-49BB-B081-3590FF0F0432}"/>
    <cellStyle name="Millares 139 18" xfId="22971" xr:uid="{E93813F1-A1AE-4B1B-A3F7-23A607CD019A}"/>
    <cellStyle name="Millares 139 18 2" xfId="28517" xr:uid="{75F0EBAA-AE23-4585-B8C4-718B4BBBF116}"/>
    <cellStyle name="Millares 139 18 3" xfId="34011" xr:uid="{F0EE87B4-70BD-4FDE-A632-570AECBD83BE}"/>
    <cellStyle name="Millares 139 18 4" xfId="39495" xr:uid="{117BFEDD-8396-499F-9151-13919950C254}"/>
    <cellStyle name="Millares 139 2" xfId="2793" xr:uid="{7FB1508C-9451-44FB-AB50-421BCA6DD433}"/>
    <cellStyle name="Millares 139 2 2" xfId="2794" xr:uid="{C34D6226-86A0-4EB7-9D47-432E9E2CE3E0}"/>
    <cellStyle name="Millares 139 2 2 2" xfId="2795" xr:uid="{4CC30E89-A55D-45F0-BF59-86069FC0B545}"/>
    <cellStyle name="Millares 139 2 3" xfId="2796" xr:uid="{C4900171-0E66-4D41-8FB4-B48751AECD05}"/>
    <cellStyle name="Millares 139 2 3 2" xfId="12869" xr:uid="{FB9DB426-12FC-4422-9D56-4197D12EA2C1}"/>
    <cellStyle name="Millares 139 2 4" xfId="2797" xr:uid="{7303A7BF-723F-42F3-92C1-49BA05D774C9}"/>
    <cellStyle name="Millares 139 3" xfId="2798" xr:uid="{EE20F3DA-9A89-4F39-905F-1E3AB9E362BA}"/>
    <cellStyle name="Millares 139 3 2" xfId="2799" xr:uid="{068287A6-D479-4175-8F8E-37BEAA486B97}"/>
    <cellStyle name="Millares 139 4" xfId="2800" xr:uid="{485147C2-C955-460E-993A-EE2F4CD63900}"/>
    <cellStyle name="Millares 139 4 2" xfId="2801" xr:uid="{A7C34CDC-9820-434D-84A6-C1A9D3828248}"/>
    <cellStyle name="Millares 139 4 3" xfId="2802" xr:uid="{8B706D0A-7353-41F2-8B32-74EC05B02C08}"/>
    <cellStyle name="Millares 139 5" xfId="2803" xr:uid="{2385840F-7352-4193-B4A5-3A9A95C495FE}"/>
    <cellStyle name="Millares 139 5 2" xfId="2804" xr:uid="{C8E91057-D1F3-4CA3-9424-F57ABAE05B85}"/>
    <cellStyle name="Millares 139 6" xfId="2805" xr:uid="{E02C5489-0CD7-4A1E-8C5D-EDE090D43BB1}"/>
    <cellStyle name="Millares 139 6 2" xfId="2806" xr:uid="{FF9F8019-2710-4D14-B5C6-9C515C325F61}"/>
    <cellStyle name="Millares 139 7" xfId="2807" xr:uid="{39B56CC6-AEC0-4FC8-AFD7-6AA9F9BE4F01}"/>
    <cellStyle name="Millares 139 7 2" xfId="2808" xr:uid="{DBC98815-F434-4648-93C8-112A70AEE114}"/>
    <cellStyle name="Millares 139 8" xfId="2809" xr:uid="{27262E07-8A57-4D28-B0E2-6513F5E64139}"/>
    <cellStyle name="Millares 139 8 2" xfId="2810" xr:uid="{F721D64C-A6E2-4ED4-A2A8-1F3B744D0226}"/>
    <cellStyle name="Millares 139 9" xfId="2811" xr:uid="{A2708777-CE3C-4A9A-8FFA-EB63A0150E4F}"/>
    <cellStyle name="Millares 14" xfId="175" xr:uid="{00000000-0005-0000-0000-000082000000}"/>
    <cellStyle name="Millares 14 10" xfId="2813" xr:uid="{CF352BCE-CFA1-4F4F-B408-9BE779BDEC99}"/>
    <cellStyle name="Millares 14 10 2" xfId="2814" xr:uid="{D9612F27-75A6-4BB1-902E-18729D5DAA6E}"/>
    <cellStyle name="Millares 14 10 2 2" xfId="2815" xr:uid="{0C276E88-E6A2-4038-BC9A-A5A71EB9DD3B}"/>
    <cellStyle name="Millares 14 10 3" xfId="2816" xr:uid="{273D9805-6007-4F0C-B4E8-5D450BC8C464}"/>
    <cellStyle name="Millares 14 10 3 2" xfId="2817" xr:uid="{E86BF3F7-6763-4ABF-9142-5AF0E94D4F9A}"/>
    <cellStyle name="Millares 14 10 4" xfId="2818" xr:uid="{3AF20760-475A-41C0-979B-F8BA1DA0C462}"/>
    <cellStyle name="Millares 14 10 4 2" xfId="2819" xr:uid="{A8DB6CC1-FC74-40A6-9C3B-76E9BCAE2F2C}"/>
    <cellStyle name="Millares 14 10 5" xfId="2820" xr:uid="{AA255C93-BB0E-47FE-858C-19990D99B99F}"/>
    <cellStyle name="Millares 14 11" xfId="2821" xr:uid="{7897F49F-FCDE-4D9D-B6A9-2E3CBF0F0E27}"/>
    <cellStyle name="Millares 14 11 2" xfId="2822" xr:uid="{800CCB78-57AE-4C6E-B377-DB173C62A6F4}"/>
    <cellStyle name="Millares 14 11 2 2" xfId="2823" xr:uid="{585A3E69-9ECC-4F75-9F3B-BF032DCC4CCD}"/>
    <cellStyle name="Millares 14 11 3" xfId="2824" xr:uid="{88003DFA-B16C-426A-B84F-AB404C567964}"/>
    <cellStyle name="Millares 14 11 3 2" xfId="2825" xr:uid="{C36366EE-5EB5-491C-8102-EDF2DB04840E}"/>
    <cellStyle name="Millares 14 11 4" xfId="2826" xr:uid="{8EED0FAA-7E14-44C9-95C3-1F8F1D2016D3}"/>
    <cellStyle name="Millares 14 11 4 2" xfId="2827" xr:uid="{5479DA36-95B5-46ED-8D26-E65B8573886D}"/>
    <cellStyle name="Millares 14 11 5" xfId="2828" xr:uid="{EFD8767C-435B-43EF-A1F4-62DC7BB60641}"/>
    <cellStyle name="Millares 14 12" xfId="2829" xr:uid="{D43CED6F-3B8A-4A50-A557-871011C9F97D}"/>
    <cellStyle name="Millares 14 12 2" xfId="2830" xr:uid="{5073203C-C872-441D-9A00-9B9F423335AF}"/>
    <cellStyle name="Millares 14 12 2 2" xfId="2831" xr:uid="{58066E02-A2BF-4B23-8598-877939DC5F64}"/>
    <cellStyle name="Millares 14 12 3" xfId="2832" xr:uid="{4E38C131-257F-4C77-B0E9-550B45BFC71E}"/>
    <cellStyle name="Millares 14 12 3 2" xfId="2833" xr:uid="{F03C6749-43CB-4805-88E9-22D7D6AD9DDE}"/>
    <cellStyle name="Millares 14 12 4" xfId="2834" xr:uid="{C7000C50-5E21-4105-890A-D775E74579E4}"/>
    <cellStyle name="Millares 14 12 4 2" xfId="2835" xr:uid="{3933C497-505D-42DF-80D1-8A20648DC7D9}"/>
    <cellStyle name="Millares 14 12 5" xfId="2836" xr:uid="{F5876CE2-CEBE-4E52-8B82-8699F115E34A}"/>
    <cellStyle name="Millares 14 13" xfId="2837" xr:uid="{8C4705C4-7115-4CDB-B522-811077D87196}"/>
    <cellStyle name="Millares 14 13 2" xfId="2838" xr:uid="{6AE5939D-DAFF-4D8B-A7B1-7B6F2E0DEAC5}"/>
    <cellStyle name="Millares 14 13 2 2" xfId="2839" xr:uid="{5173F1B5-AB5A-4113-B352-FD7CF0FC5885}"/>
    <cellStyle name="Millares 14 13 3" xfId="2840" xr:uid="{42966AA8-A4CA-42DC-AA89-C47759B9A7C9}"/>
    <cellStyle name="Millares 14 13 3 2" xfId="2841" xr:uid="{45A7E191-C4D9-41A0-B6DA-42DADC5A877F}"/>
    <cellStyle name="Millares 14 13 4" xfId="2842" xr:uid="{7850C9D5-6C8E-49CA-9200-4F6A9B082F63}"/>
    <cellStyle name="Millares 14 13 4 2" xfId="2843" xr:uid="{2A2B4FE0-E10A-467B-B46C-B59F17D93D45}"/>
    <cellStyle name="Millares 14 13 5" xfId="2844" xr:uid="{801C2987-BE96-4747-9355-7A151B5950AB}"/>
    <cellStyle name="Millares 14 14" xfId="2845" xr:uid="{7DCA3476-0AC8-4977-BE69-0643012A7ECA}"/>
    <cellStyle name="Millares 14 14 2" xfId="2846" xr:uid="{3E8746FD-FA34-4718-9506-EB40EEFEFC6C}"/>
    <cellStyle name="Millares 14 14 2 2" xfId="2847" xr:uid="{BB377A4D-30D0-466A-A798-D1706ADD82D8}"/>
    <cellStyle name="Millares 14 14 3" xfId="2848" xr:uid="{84708A5E-C527-4A19-B66F-E24A138C686A}"/>
    <cellStyle name="Millares 14 14 3 2" xfId="2849" xr:uid="{2A913011-5A69-40FC-AAC3-E0A1E164FBA1}"/>
    <cellStyle name="Millares 14 14 4" xfId="2850" xr:uid="{92776B52-70D7-4643-8214-D2B47DCE62FB}"/>
    <cellStyle name="Millares 14 14 4 2" xfId="2851" xr:uid="{9899916F-03E7-4663-9295-09CBCE25C1EF}"/>
    <cellStyle name="Millares 14 14 5" xfId="2852" xr:uid="{1BDCAB06-7B1F-4AB6-B128-DF0ACBC93635}"/>
    <cellStyle name="Millares 14 15" xfId="2853" xr:uid="{69090082-1493-46F6-853E-3D1D108C44D8}"/>
    <cellStyle name="Millares 14 15 2" xfId="2854" xr:uid="{2983070A-27D8-4A9F-9AAE-8E7C57BD619D}"/>
    <cellStyle name="Millares 14 15 2 2" xfId="2855" xr:uid="{A37C0829-79E9-49C5-8581-0BB95BAC292D}"/>
    <cellStyle name="Millares 14 15 3" xfId="2856" xr:uid="{8F5CBEDF-D089-4578-88B8-6D3E8D18ACDA}"/>
    <cellStyle name="Millares 14 15 3 2" xfId="2857" xr:uid="{218EE03D-70E3-467B-A2F6-C203E3519F6C}"/>
    <cellStyle name="Millares 14 15 4" xfId="2858" xr:uid="{4CC534C1-7C6D-458F-9BEC-A71757C293D3}"/>
    <cellStyle name="Millares 14 15 4 2" xfId="2859" xr:uid="{76881D3A-25C8-4253-B33F-A2574AB5E3CF}"/>
    <cellStyle name="Millares 14 15 5" xfId="2860" xr:uid="{F2906422-A615-4464-A031-FE19DF3E9C88}"/>
    <cellStyle name="Millares 14 16" xfId="2861" xr:uid="{B5F25268-0F1B-4339-9A18-86FBF04A4666}"/>
    <cellStyle name="Millares 14 16 2" xfId="2862" xr:uid="{EED4B549-08B1-4BA7-A48C-C1CC19233A51}"/>
    <cellStyle name="Millares 14 16 2 2" xfId="2863" xr:uid="{74CEFE9A-5F22-4AC9-8FCF-CDF82962E5BA}"/>
    <cellStyle name="Millares 14 16 3" xfId="2864" xr:uid="{F81ACEEA-CAE3-46F4-A85D-4F44703B6861}"/>
    <cellStyle name="Millares 14 16 3 2" xfId="2865" xr:uid="{DADBB3A2-8770-4DC7-A72B-81F08DD336C2}"/>
    <cellStyle name="Millares 14 16 4" xfId="2866" xr:uid="{AC189721-5F4A-4ABF-9494-18B75D6AFAF6}"/>
    <cellStyle name="Millares 14 16 4 2" xfId="2867" xr:uid="{F9C9A7F3-C215-417F-A0A8-8D1EDD59A353}"/>
    <cellStyle name="Millares 14 16 5" xfId="2868" xr:uid="{EC9A2CF6-DAC0-4F4C-AC11-7CC23020FEDA}"/>
    <cellStyle name="Millares 14 17" xfId="2869" xr:uid="{55141A7B-5E2C-4061-AFB2-54825D13527A}"/>
    <cellStyle name="Millares 14 17 2" xfId="2870" xr:uid="{031353B9-63A1-441D-AE9E-22B7022FC6F7}"/>
    <cellStyle name="Millares 14 17 2 2" xfId="2871" xr:uid="{44884172-4680-4057-98F1-6A65C7931DC0}"/>
    <cellStyle name="Millares 14 17 3" xfId="2872" xr:uid="{073B763C-6F79-46E2-BEAF-A9AE6B72B753}"/>
    <cellStyle name="Millares 14 17 3 2" xfId="2873" xr:uid="{EDA39F92-5E34-44AB-A902-FAAF9FAF9737}"/>
    <cellStyle name="Millares 14 17 4" xfId="2874" xr:uid="{B3CB505E-AECD-49F0-B534-87FC05DD4DDE}"/>
    <cellStyle name="Millares 14 17 4 2" xfId="2875" xr:uid="{7410AC17-99FD-4E26-8C2F-9127BBE66946}"/>
    <cellStyle name="Millares 14 17 5" xfId="2876" xr:uid="{73B281A7-BD77-4211-9FC9-4D8360030FD6}"/>
    <cellStyle name="Millares 14 18" xfId="2877" xr:uid="{175D0A6F-B972-433D-A082-154A24E04754}"/>
    <cellStyle name="Millares 14 18 2" xfId="2878" xr:uid="{3BFF57B4-F89B-45BB-BF2B-82E835D88511}"/>
    <cellStyle name="Millares 14 18 2 2" xfId="2879" xr:uid="{E4AFA4BE-4FF5-4D1D-BFEE-EA4931E26165}"/>
    <cellStyle name="Millares 14 18 3" xfId="2880" xr:uid="{C000D88B-083D-4D88-B592-3C9A36A34CEB}"/>
    <cellStyle name="Millares 14 18 3 2" xfId="2881" xr:uid="{FD1C1041-492F-4C44-85CE-A7D934448A51}"/>
    <cellStyle name="Millares 14 18 4" xfId="2882" xr:uid="{9CC6B8E3-019A-4CDE-B2DF-E00568D5FE35}"/>
    <cellStyle name="Millares 14 18 4 2" xfId="2883" xr:uid="{649C1D23-84EA-42A9-9DE6-6516F62E925A}"/>
    <cellStyle name="Millares 14 18 5" xfId="2884" xr:uid="{D8A17D65-809D-4FC6-89F4-394655717698}"/>
    <cellStyle name="Millares 14 19" xfId="2885" xr:uid="{82746EE4-821A-4ADC-BB5E-69AC88F943F3}"/>
    <cellStyle name="Millares 14 19 2" xfId="2886" xr:uid="{21ED117C-6D48-4D7E-AADD-33C72F5DB938}"/>
    <cellStyle name="Millares 14 19 2 2" xfId="2887" xr:uid="{1C6544C7-F3D9-42A1-8BE3-C0A39D6D0A1D}"/>
    <cellStyle name="Millares 14 19 3" xfId="2888" xr:uid="{00647905-6AF1-406C-A00E-45A1B4E304FB}"/>
    <cellStyle name="Millares 14 19 3 2" xfId="2889" xr:uid="{5731266D-9305-42BB-821E-074F302F9551}"/>
    <cellStyle name="Millares 14 19 4" xfId="2890" xr:uid="{B5911502-2F5F-458F-AF2B-2D01CF9B1CBC}"/>
    <cellStyle name="Millares 14 19 4 2" xfId="2891" xr:uid="{6F62E195-4E13-4F06-8679-9A5A97558F8B}"/>
    <cellStyle name="Millares 14 19 5" xfId="2892" xr:uid="{F6CA6561-8EB2-4D9D-A657-32C936BEF907}"/>
    <cellStyle name="Millares 14 2" xfId="2893" xr:uid="{566C5B62-D0D7-406D-8D76-76B61E7FCFFA}"/>
    <cellStyle name="Millares 14 2 2" xfId="2894" xr:uid="{67B9D9A0-19CB-413C-BA8E-62CDB760745A}"/>
    <cellStyle name="Millares 14 2 2 2" xfId="2895" xr:uid="{9D314D3E-54B7-460A-93F7-A753F41024F9}"/>
    <cellStyle name="Millares 14 2 3" xfId="2896" xr:uid="{2D76DF6E-2642-4ED0-8B02-A4A159D8DD7A}"/>
    <cellStyle name="Millares 14 2 3 2" xfId="2897" xr:uid="{D97450E6-423E-41FE-BA3E-B1CE65FA2232}"/>
    <cellStyle name="Millares 14 2 3 2 2" xfId="2898" xr:uid="{72693D21-11B9-4A4A-8524-5B06E9106EDD}"/>
    <cellStyle name="Millares 14 2 3 3" xfId="2899" xr:uid="{7D3AC92B-264F-4D34-8325-554762B0F97C}"/>
    <cellStyle name="Millares 14 2 4" xfId="2900" xr:uid="{F73288D7-DE81-4F02-995E-7E8E5B858B5F}"/>
    <cellStyle name="Millares 14 2 4 2" xfId="2901" xr:uid="{CAB4F9FA-B606-40C2-A0D7-FAA7EFF4FA55}"/>
    <cellStyle name="Millares 14 2 5" xfId="2902" xr:uid="{06BB7F0A-F2BC-4D93-8A86-381CE15D8325}"/>
    <cellStyle name="Millares 14 2 5 2" xfId="2903" xr:uid="{5A2BB303-CABD-458C-AEB6-25F7401467D4}"/>
    <cellStyle name="Millares 14 2 6" xfId="2904" xr:uid="{82277091-AC06-4F09-8B46-9DDFC54571CD}"/>
    <cellStyle name="Millares 14 2 6 2" xfId="12870" xr:uid="{71CED402-422B-4C06-B3D2-DFFE492BC534}"/>
    <cellStyle name="Millares 14 2 7" xfId="2905" xr:uid="{DFC8360B-26AC-4EE1-97B9-6F81B3112CEC}"/>
    <cellStyle name="Millares 14 20" xfId="2906" xr:uid="{D45E1221-EF53-4EBB-AEF5-3285C7674D63}"/>
    <cellStyle name="Millares 14 20 2" xfId="2907" xr:uid="{9A668FD9-7915-4FDB-96F1-50AE7060B686}"/>
    <cellStyle name="Millares 14 20 2 2" xfId="2908" xr:uid="{B67FF3F7-3253-4525-8B05-2F05C38CAD89}"/>
    <cellStyle name="Millares 14 20 3" xfId="2909" xr:uid="{4AF175E6-84FC-4273-B546-751B40938D89}"/>
    <cellStyle name="Millares 14 20 3 2" xfId="2910" xr:uid="{2040E989-F0CD-48F8-96FE-CBE059EE96EE}"/>
    <cellStyle name="Millares 14 20 4" xfId="2911" xr:uid="{E9360C3D-454E-47D3-B15A-921123AF2F17}"/>
    <cellStyle name="Millares 14 20 4 2" xfId="2912" xr:uid="{16DB6B74-3C33-4821-9B43-AA3B49979D18}"/>
    <cellStyle name="Millares 14 20 5" xfId="2913" xr:uid="{BC68BC10-603C-402C-8D50-793E02F8432B}"/>
    <cellStyle name="Millares 14 21" xfId="2914" xr:uid="{5DEDC9D4-CD17-4B01-A9E9-86C34554AFCD}"/>
    <cellStyle name="Millares 14 21 2" xfId="2915" xr:uid="{939297EE-6C80-4D4C-87A1-D3272F29EB06}"/>
    <cellStyle name="Millares 14 21 2 2" xfId="2916" xr:uid="{3810ED37-2157-43B0-B4F0-6B7CA3B76110}"/>
    <cellStyle name="Millares 14 21 3" xfId="2917" xr:uid="{F985723B-4B91-4E79-B274-4E2F45721111}"/>
    <cellStyle name="Millares 14 21 3 2" xfId="2918" xr:uid="{A22A2838-8BD9-4919-B074-79DB41EC83ED}"/>
    <cellStyle name="Millares 14 21 4" xfId="2919" xr:uid="{3A66D8C4-B86D-4D7C-8F0E-3E6BA60CA4C8}"/>
    <cellStyle name="Millares 14 21 4 2" xfId="2920" xr:uid="{2016438A-570F-46CB-AED3-2FD55343603F}"/>
    <cellStyle name="Millares 14 21 5" xfId="2921" xr:uid="{35353710-76D7-4FEB-861F-EF396001B74F}"/>
    <cellStyle name="Millares 14 22" xfId="2922" xr:uid="{F782790D-F4BC-4E8B-9E0D-614CBD55EF7B}"/>
    <cellStyle name="Millares 14 22 2" xfId="2923" xr:uid="{1C2B9182-7CC8-42AC-A2BE-E249D02BE15E}"/>
    <cellStyle name="Millares 14 22 2 2" xfId="2924" xr:uid="{7C29504C-DAAF-40B2-BE74-8A1884BBCCEA}"/>
    <cellStyle name="Millares 14 22 3" xfId="2925" xr:uid="{1CC5CA6D-1652-4066-9F40-711990338AE7}"/>
    <cellStyle name="Millares 14 22 3 2" xfId="2926" xr:uid="{7479BE7C-5BCE-4494-AABF-A9268DB431E6}"/>
    <cellStyle name="Millares 14 22 4" xfId="2927" xr:uid="{DDF60A3A-6733-4B80-9682-2715A2AD6D0D}"/>
    <cellStyle name="Millares 14 22 4 2" xfId="2928" xr:uid="{B06FDF44-6EFD-42B7-9045-19F1A1003848}"/>
    <cellStyle name="Millares 14 22 5" xfId="2929" xr:uid="{500F88D6-69B7-402B-A859-9A8A6564F1B0}"/>
    <cellStyle name="Millares 14 23" xfId="2930" xr:uid="{C3F8F6BB-240F-49AA-A68A-D989A6BA1E4A}"/>
    <cellStyle name="Millares 14 23 2" xfId="2931" xr:uid="{B1CAFB6D-C2DD-4FDB-9AB8-098C4EB8C41B}"/>
    <cellStyle name="Millares 14 23 2 2" xfId="2932" xr:uid="{A6A0F5DD-E225-4340-BC33-A2DB8988409D}"/>
    <cellStyle name="Millares 14 23 3" xfId="2933" xr:uid="{F1EFFDC5-91E8-4D1A-A5D5-FB740FBF6DFF}"/>
    <cellStyle name="Millares 14 23 3 2" xfId="2934" xr:uid="{FDE16111-EC14-47C5-821F-E16A34A00C90}"/>
    <cellStyle name="Millares 14 23 4" xfId="2935" xr:uid="{6A4D0E1B-487C-4B9B-BCE0-95457ED7328A}"/>
    <cellStyle name="Millares 14 23 4 2" xfId="2936" xr:uid="{D81A7410-562E-400D-A075-E758DEC6CA93}"/>
    <cellStyle name="Millares 14 23 5" xfId="2937" xr:uid="{C860B1F1-3E82-4F10-AC94-10F423F526BC}"/>
    <cellStyle name="Millares 14 24" xfId="2938" xr:uid="{C93F374C-988A-437E-AB42-AAF560058D09}"/>
    <cellStyle name="Millares 14 24 2" xfId="2939" xr:uid="{D62F11E5-0D20-4414-9AEE-D276E66BC219}"/>
    <cellStyle name="Millares 14 24 2 2" xfId="2940" xr:uid="{DBE69222-F103-4959-8A11-E24065C3BE31}"/>
    <cellStyle name="Millares 14 24 3" xfId="2941" xr:uid="{31784B99-DD1B-4F39-A306-7BFC0241B821}"/>
    <cellStyle name="Millares 14 24 3 2" xfId="2942" xr:uid="{B697C63C-3534-4C2A-B45C-1FF50A2A349F}"/>
    <cellStyle name="Millares 14 24 4" xfId="2943" xr:uid="{B70E9330-07B6-417D-B08A-E82342CDB932}"/>
    <cellStyle name="Millares 14 24 4 2" xfId="2944" xr:uid="{911EBE35-D784-49FB-A0F5-B504ED65D26E}"/>
    <cellStyle name="Millares 14 24 5" xfId="2945" xr:uid="{8C4CC008-6B1B-40B5-9B48-A9E33A571BD2}"/>
    <cellStyle name="Millares 14 25" xfId="2946" xr:uid="{AF21E72D-8B88-4501-A7A2-BF2971FFD302}"/>
    <cellStyle name="Millares 14 25 2" xfId="2947" xr:uid="{AA40CA0E-31EE-4FBF-B5E4-462F8A97C3DD}"/>
    <cellStyle name="Millares 14 25 2 2" xfId="2948" xr:uid="{C8321AC2-4CCE-4398-8B7A-4EA9E10F04DA}"/>
    <cellStyle name="Millares 14 25 3" xfId="2949" xr:uid="{1B3762E1-806E-4FC6-AAE8-73AE25C76321}"/>
    <cellStyle name="Millares 14 25 3 2" xfId="2950" xr:uid="{FA72E77E-D5AD-4AF5-87C5-699E76AFFA6F}"/>
    <cellStyle name="Millares 14 25 4" xfId="2951" xr:uid="{8CC18A51-9A9A-4159-A696-502F4D7AEC06}"/>
    <cellStyle name="Millares 14 25 4 2" xfId="2952" xr:uid="{4D79C2E7-19A5-4F30-AAA9-86CAD8007357}"/>
    <cellStyle name="Millares 14 25 5" xfId="2953" xr:uid="{CDC3D377-4C55-4FFC-B841-5FD134D4B611}"/>
    <cellStyle name="Millares 14 26" xfId="2954" xr:uid="{82A4AFEC-CDD2-4640-B8EE-675FE1CB0262}"/>
    <cellStyle name="Millares 14 26 2" xfId="2955" xr:uid="{9DEC6431-83E0-4766-AFDB-D61B729AEDEB}"/>
    <cellStyle name="Millares 14 26 2 2" xfId="2956" xr:uid="{0775D386-EF6F-4F01-A911-FE078731DCA1}"/>
    <cellStyle name="Millares 14 26 3" xfId="2957" xr:uid="{F23C3C1B-418F-4354-B385-FEFD773A189A}"/>
    <cellStyle name="Millares 14 26 3 2" xfId="2958" xr:uid="{DA2691FB-5CEB-44A4-853E-A8E566DC91F6}"/>
    <cellStyle name="Millares 14 26 4" xfId="2959" xr:uid="{6F4102C9-C644-4D2D-9A1E-37278FC09271}"/>
    <cellStyle name="Millares 14 26 4 2" xfId="2960" xr:uid="{069F8769-0930-4740-AD1B-619B83F7064F}"/>
    <cellStyle name="Millares 14 26 5" xfId="2961" xr:uid="{EEA14F57-427A-4879-88FC-C7D4A3E411EB}"/>
    <cellStyle name="Millares 14 27" xfId="2962" xr:uid="{86A96908-FA2A-4CDA-A510-D96D428F3AD4}"/>
    <cellStyle name="Millares 14 27 2" xfId="2963" xr:uid="{2BA7A66D-3F95-42BC-8CDA-4F39BF86D860}"/>
    <cellStyle name="Millares 14 27 2 2" xfId="2964" xr:uid="{1A2ACB3A-9858-4B67-B36F-5667423CBEA0}"/>
    <cellStyle name="Millares 14 27 3" xfId="2965" xr:uid="{716F6D9A-3069-46B5-9758-81C2F7E8437E}"/>
    <cellStyle name="Millares 14 27 3 2" xfId="2966" xr:uid="{E0D40794-006D-4497-859A-7404345A5E14}"/>
    <cellStyle name="Millares 14 27 4" xfId="2967" xr:uid="{5786BFFD-A9AB-4DF6-8D23-2C18E0D531D1}"/>
    <cellStyle name="Millares 14 27 4 2" xfId="2968" xr:uid="{49501DD8-68B5-4CC7-A8F9-A283C11F605C}"/>
    <cellStyle name="Millares 14 27 5" xfId="2969" xr:uid="{55464568-0B3C-47E0-ABC3-68929AD970CF}"/>
    <cellStyle name="Millares 14 28" xfId="2970" xr:uid="{BC0F571C-7ABC-4D5A-9445-4F0225A0EFB4}"/>
    <cellStyle name="Millares 14 28 2" xfId="2971" xr:uid="{8E078F79-B4EF-4812-97C6-8261D8AA11C9}"/>
    <cellStyle name="Millares 14 28 2 2" xfId="2972" xr:uid="{35B7AFB8-8561-42AB-A554-0E46D07530AB}"/>
    <cellStyle name="Millares 14 28 3" xfId="2973" xr:uid="{71D84B51-5CCB-4815-8E60-7CA4834DCF0D}"/>
    <cellStyle name="Millares 14 28 3 2" xfId="2974" xr:uid="{BFC15DAD-CB74-485A-A7C4-11F52A58E192}"/>
    <cellStyle name="Millares 14 28 4" xfId="2975" xr:uid="{88802AE2-C58C-41BF-920B-AA75A90F8DC1}"/>
    <cellStyle name="Millares 14 28 4 2" xfId="2976" xr:uid="{9CAD6EBD-928B-4D46-B395-BFCA875332DE}"/>
    <cellStyle name="Millares 14 28 5" xfId="2977" xr:uid="{C98594EC-9256-4F79-AB61-E85FEA79A1B2}"/>
    <cellStyle name="Millares 14 29" xfId="2978" xr:uid="{5E3D29C8-282D-4800-946B-A94F399A883E}"/>
    <cellStyle name="Millares 14 29 2" xfId="2979" xr:uid="{72F9FE8E-D495-4377-8295-5E3157AA686B}"/>
    <cellStyle name="Millares 14 29 2 2" xfId="2980" xr:uid="{FC4C0627-3CF9-4139-8E26-3B625E16359C}"/>
    <cellStyle name="Millares 14 29 3" xfId="2981" xr:uid="{3DE30943-FF58-4EB2-9C95-3908967C2E52}"/>
    <cellStyle name="Millares 14 29 3 2" xfId="2982" xr:uid="{3DB319C4-B2E9-461B-8CBB-DF584453956F}"/>
    <cellStyle name="Millares 14 29 4" xfId="2983" xr:uid="{F3775C1E-1854-47D6-A544-D4138157ED0E}"/>
    <cellStyle name="Millares 14 29 4 2" xfId="2984" xr:uid="{9B8F39CF-35F1-4798-BEA6-9F8EDF17E76B}"/>
    <cellStyle name="Millares 14 29 5" xfId="2985" xr:uid="{378A6482-8B30-4E72-BF76-D5BEFDE77668}"/>
    <cellStyle name="Millares 14 3" xfId="2986" xr:uid="{B943E67E-A103-435C-BAE2-6244D74B142E}"/>
    <cellStyle name="Millares 14 3 2" xfId="2987" xr:uid="{9FC9366C-B9CE-43BA-A756-DC513D6F806C}"/>
    <cellStyle name="Millares 14 3 2 2" xfId="2988" xr:uid="{832CAE92-277C-4F8F-BE4B-51D3AB1EF5BC}"/>
    <cellStyle name="Millares 14 3 3" xfId="2989" xr:uid="{DD5784D3-2939-4B77-8676-890BA259C8EF}"/>
    <cellStyle name="Millares 14 3 3 2" xfId="2990" xr:uid="{8CAB9AA1-22E2-458C-9918-F896C47D3C05}"/>
    <cellStyle name="Millares 14 3 4" xfId="2991" xr:uid="{E8144D9A-210B-46E4-A30C-E021EFA0950D}"/>
    <cellStyle name="Millares 14 3 4 2" xfId="2992" xr:uid="{7F571C8F-DA6A-479A-BD37-34F9B734C227}"/>
    <cellStyle name="Millares 14 3 5" xfId="2993" xr:uid="{58965BF3-D0B2-411D-B99B-07E4CB45DD40}"/>
    <cellStyle name="Millares 14 30" xfId="2994" xr:uid="{84AE8D09-8912-4A2B-A376-E6BB14C658A2}"/>
    <cellStyle name="Millares 14 30 2" xfId="2995" xr:uid="{09B7B59C-B309-4578-ACDA-D9C9E2F22DF8}"/>
    <cellStyle name="Millares 14 30 2 2" xfId="2996" xr:uid="{68A6CDB4-0066-475F-A15C-B5A3136E5867}"/>
    <cellStyle name="Millares 14 30 3" xfId="2997" xr:uid="{23C77296-8A4E-44A8-947E-F8CAAF676B5A}"/>
    <cellStyle name="Millares 14 30 3 2" xfId="2998" xr:uid="{DA5825B1-53D5-4B31-AEF5-63A06671D6AD}"/>
    <cellStyle name="Millares 14 30 4" xfId="2999" xr:uid="{2257B308-AD91-427A-A574-783797714D4D}"/>
    <cellStyle name="Millares 14 30 4 2" xfId="3000" xr:uid="{16B2DA79-43FF-4030-BC53-E530562A9F59}"/>
    <cellStyle name="Millares 14 30 5" xfId="3001" xr:uid="{42C32582-0548-4D9B-8C0C-B33906EB4730}"/>
    <cellStyle name="Millares 14 31" xfId="3002" xr:uid="{140D7823-8A04-412D-96E8-60280900EF99}"/>
    <cellStyle name="Millares 14 31 2" xfId="3003" xr:uid="{79997517-B4A2-40B7-BD06-471148F9E53D}"/>
    <cellStyle name="Millares 14 31 2 2" xfId="3004" xr:uid="{4B368FE6-CD8D-45DF-A3F9-134366B35713}"/>
    <cellStyle name="Millares 14 31 3" xfId="3005" xr:uid="{92652351-E08D-429E-AF3E-A681A5EEEACA}"/>
    <cellStyle name="Millares 14 31 3 2" xfId="3006" xr:uid="{0224B94E-5EAF-4383-8B61-A2B6802E82B1}"/>
    <cellStyle name="Millares 14 31 4" xfId="3007" xr:uid="{3B7CC4B2-84D5-4CB9-8CB8-CFDBB3873113}"/>
    <cellStyle name="Millares 14 31 4 2" xfId="3008" xr:uid="{0CF1BFCF-1B3C-40DC-BF6D-501A70B79BBC}"/>
    <cellStyle name="Millares 14 31 5" xfId="3009" xr:uid="{33C0D234-13B2-4C07-87A4-2E9A95A2FA07}"/>
    <cellStyle name="Millares 14 32" xfId="3010" xr:uid="{5A66B5A1-50D0-4720-8C4C-A4994B562FCF}"/>
    <cellStyle name="Millares 14 32 2" xfId="3011" xr:uid="{F6DDAEF2-E8CC-4088-990F-288BEE8C96C0}"/>
    <cellStyle name="Millares 14 32 2 2" xfId="3012" xr:uid="{8222E2F7-B9DA-4171-B4AE-6D1C1641CEC4}"/>
    <cellStyle name="Millares 14 32 3" xfId="3013" xr:uid="{9917D26E-951A-4B64-A4E0-34520028276A}"/>
    <cellStyle name="Millares 14 32 3 2" xfId="3014" xr:uid="{CADB4B33-DE80-4A3D-8E58-D1430A3CB5E9}"/>
    <cellStyle name="Millares 14 32 4" xfId="3015" xr:uid="{D35BA109-7CC4-49E9-A537-365DF4F93683}"/>
    <cellStyle name="Millares 14 32 4 2" xfId="3016" xr:uid="{A4287BED-8220-46CD-AFD8-02FD56E04D30}"/>
    <cellStyle name="Millares 14 32 5" xfId="3017" xr:uid="{DAD35934-3660-43B5-90A5-457C8041D024}"/>
    <cellStyle name="Millares 14 33" xfId="3018" xr:uid="{0121F4A1-8E81-4910-8D63-3E7E964F0197}"/>
    <cellStyle name="Millares 14 33 2" xfId="3019" xr:uid="{A7F61847-EAD3-4517-82B2-DB067BD8E796}"/>
    <cellStyle name="Millares 14 33 2 2" xfId="3020" xr:uid="{5CE71A74-0642-46FC-B378-06B65F0540FE}"/>
    <cellStyle name="Millares 14 33 3" xfId="3021" xr:uid="{C2CF3DA4-E990-4007-A4DF-4F5C0ECE6B28}"/>
    <cellStyle name="Millares 14 33 3 2" xfId="3022" xr:uid="{7010478C-0B95-4288-984C-253F74401AF9}"/>
    <cellStyle name="Millares 14 33 4" xfId="3023" xr:uid="{E014DC45-1C30-4A82-98B3-E335F9D781FC}"/>
    <cellStyle name="Millares 14 33 4 2" xfId="3024" xr:uid="{5F0560A1-0549-4605-BD48-4013C9B66725}"/>
    <cellStyle name="Millares 14 33 5" xfId="3025" xr:uid="{F95C2C4A-56A0-4986-ADD5-4512830A2491}"/>
    <cellStyle name="Millares 14 34" xfId="3026" xr:uid="{B0E1A91B-AE17-4DEF-9400-06B96CB2AF3C}"/>
    <cellStyle name="Millares 14 34 2" xfId="3027" xr:uid="{5CF4A30E-3337-44BD-8214-4EFB8D35C9FC}"/>
    <cellStyle name="Millares 14 35" xfId="3028" xr:uid="{D5DB811B-3D79-4F22-A8A3-6C5277456161}"/>
    <cellStyle name="Millares 14 35 2" xfId="3029" xr:uid="{63AF108D-9D37-46B4-8C22-CCC90F434664}"/>
    <cellStyle name="Millares 14 35 3" xfId="3030" xr:uid="{173B8D2E-FCD7-472D-B0E3-9B50459849E4}"/>
    <cellStyle name="Millares 14 36" xfId="3031" xr:uid="{C5559A59-CD19-4F14-9DA7-28F47D9A9F0A}"/>
    <cellStyle name="Millares 14 36 2" xfId="3032" xr:uid="{72AD5EC2-AAB4-46BD-A1F6-0BEEA4B21215}"/>
    <cellStyle name="Millares 14 37" xfId="2812" xr:uid="{F88C818C-22D0-4D1A-BD90-443C0DFA9811}"/>
    <cellStyle name="Millares 14 4" xfId="3033" xr:uid="{C6E1E587-3289-4703-ADA9-7DC4FF4F0D0A}"/>
    <cellStyle name="Millares 14 4 2" xfId="3034" xr:uid="{B0CDB812-B7A0-4FC0-AA1D-33EE56B31C31}"/>
    <cellStyle name="Millares 14 4 2 2" xfId="3035" xr:uid="{FEE4506A-5FA2-4F5C-A27B-34C0670215FA}"/>
    <cellStyle name="Millares 14 4 3" xfId="3036" xr:uid="{59277C6E-6688-4C6E-B4B9-430B035572D3}"/>
    <cellStyle name="Millares 14 4 3 2" xfId="3037" xr:uid="{7B91FF97-1A2F-42A1-AED6-2F9DEE2CE553}"/>
    <cellStyle name="Millares 14 4 4" xfId="3038" xr:uid="{9521E8BA-6EE7-427A-9569-5215C2232BA4}"/>
    <cellStyle name="Millares 14 4 4 2" xfId="3039" xr:uid="{544C8929-D6E4-48E6-84F2-4E0CD9B5F3D9}"/>
    <cellStyle name="Millares 14 4 5" xfId="3040" xr:uid="{49E01C5B-E8FE-4F1B-BF36-A1857F27CCA9}"/>
    <cellStyle name="Millares 14 5" xfId="3041" xr:uid="{35EE6587-F483-4A1E-92FE-79A4DCF83F5D}"/>
    <cellStyle name="Millares 14 5 2" xfId="3042" xr:uid="{4A7C37BF-E115-4D46-BEF1-23A9640EA76A}"/>
    <cellStyle name="Millares 14 5 2 2" xfId="3043" xr:uid="{011EA685-F8D9-48BD-91B6-62914AB87973}"/>
    <cellStyle name="Millares 14 5 3" xfId="3044" xr:uid="{89C32AF2-6567-4672-A580-EDB970B3E308}"/>
    <cellStyle name="Millares 14 5 3 2" xfId="3045" xr:uid="{EDF84762-071A-4D75-BF4C-7300C3E2B341}"/>
    <cellStyle name="Millares 14 5 4" xfId="3046" xr:uid="{C196E189-167A-4937-85C7-2F7FAC68C88E}"/>
    <cellStyle name="Millares 14 5 4 2" xfId="3047" xr:uid="{D3143F77-77DE-4E22-83C1-CBC3F81BF334}"/>
    <cellStyle name="Millares 14 5 5" xfId="3048" xr:uid="{0186544A-7DCA-4AF3-9993-9F6C36840567}"/>
    <cellStyle name="Millares 14 6" xfId="3049" xr:uid="{D07048DC-ECA4-4B62-9DF2-12621D41C2B7}"/>
    <cellStyle name="Millares 14 6 2" xfId="3050" xr:uid="{3EF60C45-82C5-4630-8235-87A78CAD2654}"/>
    <cellStyle name="Millares 14 6 2 2" xfId="3051" xr:uid="{01414E85-3A1C-4552-A00A-DC059DDD387D}"/>
    <cellStyle name="Millares 14 6 3" xfId="3052" xr:uid="{30381684-8EA1-410C-A1FC-99E3FBC51E7B}"/>
    <cellStyle name="Millares 14 6 3 2" xfId="3053" xr:uid="{BD9E6DED-4376-4AA7-9E1C-9276E6EBB426}"/>
    <cellStyle name="Millares 14 6 4" xfId="3054" xr:uid="{5FAA42A0-0694-49BB-B80D-1B3397E313A9}"/>
    <cellStyle name="Millares 14 6 4 2" xfId="3055" xr:uid="{12B8D87B-849A-4E79-AEF5-7EDCC5464603}"/>
    <cellStyle name="Millares 14 6 5" xfId="3056" xr:uid="{1AC63939-368F-48FB-B30E-5FD0FE44749C}"/>
    <cellStyle name="Millares 14 7" xfId="3057" xr:uid="{B32F9806-8887-4F67-B10D-3DC155D0D2C6}"/>
    <cellStyle name="Millares 14 7 2" xfId="3058" xr:uid="{7999628D-F08E-467E-A392-FFAFC5098480}"/>
    <cellStyle name="Millares 14 7 2 2" xfId="3059" xr:uid="{2253D370-6D94-48C7-9F90-BDDA309F933B}"/>
    <cellStyle name="Millares 14 7 3" xfId="3060" xr:uid="{39890DA7-385A-4C61-B346-7EE7FEE50A3A}"/>
    <cellStyle name="Millares 14 7 3 2" xfId="3061" xr:uid="{3501A381-FCB6-4B50-B909-409065B1626F}"/>
    <cellStyle name="Millares 14 7 4" xfId="3062" xr:uid="{2C598BA8-7F63-4CA3-B0FD-D8066ACCF5B6}"/>
    <cellStyle name="Millares 14 7 4 2" xfId="3063" xr:uid="{D9CC5C9E-4762-4645-A2F6-E6E65CC1CC70}"/>
    <cellStyle name="Millares 14 7 5" xfId="3064" xr:uid="{AD68C088-617B-48A5-8E6A-AE6BEB9967CE}"/>
    <cellStyle name="Millares 14 8" xfId="3065" xr:uid="{8A8695EE-D39E-4E9F-849D-38D6B53C7150}"/>
    <cellStyle name="Millares 14 8 2" xfId="3066" xr:uid="{BDB5F3D4-DA98-41D5-9C85-5185E53DACCD}"/>
    <cellStyle name="Millares 14 8 2 2" xfId="3067" xr:uid="{9F470718-AEBA-447D-8EB1-D37B4924BBF5}"/>
    <cellStyle name="Millares 14 8 3" xfId="3068" xr:uid="{5A8EA00B-2FE4-4406-B3BF-F009D10D37B7}"/>
    <cellStyle name="Millares 14 8 3 2" xfId="3069" xr:uid="{553DF723-3DFF-4C05-A812-279F90C70BE7}"/>
    <cellStyle name="Millares 14 8 4" xfId="3070" xr:uid="{A4AFB232-5908-47BF-B14D-C8C2035276CB}"/>
    <cellStyle name="Millares 14 8 4 2" xfId="3071" xr:uid="{76EA126A-08A4-4629-8650-A3CDF1849897}"/>
    <cellStyle name="Millares 14 8 5" xfId="3072" xr:uid="{84DB6EDD-3B13-49E4-84AD-4F86951D7221}"/>
    <cellStyle name="Millares 14 9" xfId="3073" xr:uid="{FCE4B34C-FF40-47BB-ABE0-DE456094B820}"/>
    <cellStyle name="Millares 14 9 2" xfId="3074" xr:uid="{A4C333FF-C826-4EA1-B745-43AE50936720}"/>
    <cellStyle name="Millares 14 9 2 2" xfId="3075" xr:uid="{9215362E-8DD5-4E21-9DCD-1AEEBF67F400}"/>
    <cellStyle name="Millares 14 9 3" xfId="3076" xr:uid="{D7E59E3E-8E5F-4B0F-B54F-5B9AD519F7D4}"/>
    <cellStyle name="Millares 14 9 3 2" xfId="3077" xr:uid="{2620A729-3EC9-4466-B25C-74DA10B6E01D}"/>
    <cellStyle name="Millares 14 9 4" xfId="3078" xr:uid="{D305D91F-6971-47CF-88F7-107440CD65E7}"/>
    <cellStyle name="Millares 14 9 4 2" xfId="3079" xr:uid="{588140FF-1091-48C8-B039-BB9AE79A6C99}"/>
    <cellStyle name="Millares 14 9 5" xfId="3080" xr:uid="{96E46697-00FC-4000-81FC-603F29AD5903}"/>
    <cellStyle name="Millares 140" xfId="3081" xr:uid="{4D2F80F0-2E2E-43E4-B301-25FC36ACAB51}"/>
    <cellStyle name="Millares 140 10" xfId="3082" xr:uid="{BD0CE1ED-18AE-4085-AA94-0CF963870A6A}"/>
    <cellStyle name="Millares 140 11" xfId="3083" xr:uid="{C0B95862-B76B-46E1-8EDD-A192F110966B}"/>
    <cellStyle name="Millares 140 12" xfId="3084" xr:uid="{DBE83186-1428-4CF3-A54A-0057EE043D3C}"/>
    <cellStyle name="Millares 140 13" xfId="3085" xr:uid="{C2A23D3E-8E01-428D-BD52-B2EC3B11D1BE}"/>
    <cellStyle name="Millares 140 13 2" xfId="12871" xr:uid="{1BE38CAC-9132-447C-8F60-CF337EA9AFEC}"/>
    <cellStyle name="Millares 140 14" xfId="3086" xr:uid="{BEBEF1FC-0121-4644-ADCA-BE2B3EB3680E}"/>
    <cellStyle name="Millares 140 14 2" xfId="12872" xr:uid="{F075FFED-50FB-4B97-A8AC-F786E0BEB373}"/>
    <cellStyle name="Millares 140 14 3" xfId="12484" xr:uid="{5566B410-D1BC-4714-8BEC-54E4C05EA72E}"/>
    <cellStyle name="Millares 140 14 3 2" xfId="21736" xr:uid="{EA50BC95-7A2C-4EB5-952D-34DAF4B0C547}"/>
    <cellStyle name="Millares 140 14 3 2 2" xfId="27292" xr:uid="{9C4F755C-A6DF-440C-83C5-D43BED437D03}"/>
    <cellStyle name="Millares 140 14 3 2 3" xfId="32786" xr:uid="{53F42976-6FD4-463A-834A-F61F6960A9DD}"/>
    <cellStyle name="Millares 140 14 3 2 4" xfId="38270" xr:uid="{AE39429F-068E-4E43-9CFE-33F3D0BC3063}"/>
    <cellStyle name="Millares 140 14 3 3" xfId="24563" xr:uid="{FF96D2D0-E7A5-4959-AF04-3FF8AA01B5FE}"/>
    <cellStyle name="Millares 140 14 3 4" xfId="30057" xr:uid="{E8B9741B-F370-43DF-9EF0-4D610ED75710}"/>
    <cellStyle name="Millares 140 14 3 5" xfId="35541" xr:uid="{444E71E2-EAC4-42B5-9C17-DC03B82DAC12}"/>
    <cellStyle name="Millares 140 15" xfId="7318" xr:uid="{39FA3E22-8F2E-4E0F-A1E0-2BE2AE3A24A6}"/>
    <cellStyle name="Millares 140 15 2" xfId="12873" xr:uid="{CB7317BD-7B45-4632-83F9-B62FF42515BC}"/>
    <cellStyle name="Millares 140 15 3" xfId="20098" xr:uid="{4355B1D5-A3E9-4DB7-9026-560BB66AC23A}"/>
    <cellStyle name="Millares 140 15 3 2" xfId="22903" xr:uid="{E09FEAEE-1B1D-4C29-BAAF-C5EE4D4366B7}"/>
    <cellStyle name="Millares 140 15 3 2 2" xfId="28459" xr:uid="{4BFB38CE-1B3F-405C-9B44-FE2C9C282B42}"/>
    <cellStyle name="Millares 140 15 3 2 3" xfId="33953" xr:uid="{F12CF3BE-E232-47C8-BD6A-1BCAAA49E922}"/>
    <cellStyle name="Millares 140 15 3 2 4" xfId="39437" xr:uid="{8F6D5C73-AEF5-4358-9408-44FC9F1F21AB}"/>
    <cellStyle name="Millares 140 15 3 3" xfId="25730" xr:uid="{818801CC-2E61-4BD0-9ACC-FAE5BF478A56}"/>
    <cellStyle name="Millares 140 15 3 4" xfId="31224" xr:uid="{2A363530-7312-4773-A78F-F5F1388EB873}"/>
    <cellStyle name="Millares 140 15 3 5" xfId="36708" xr:uid="{6E09A6C3-1701-4E2F-A0FF-3EDB16755B6D}"/>
    <cellStyle name="Millares 140 15 4" xfId="7619" xr:uid="{FFAFF95E-128F-4BE3-A00A-0CAD0C2C2A92}"/>
    <cellStyle name="Millares 140 15 5" xfId="20295" xr:uid="{EC3E4701-95CE-45A6-8A05-EBBC2ABA81F2}"/>
    <cellStyle name="Millares 140 15 5 2" xfId="25851" xr:uid="{87C36C89-554E-4392-A606-F02F7D225D92}"/>
    <cellStyle name="Millares 140 15 5 3" xfId="31345" xr:uid="{EC016E33-68D0-45EC-BCCA-9FA592B09F64}"/>
    <cellStyle name="Millares 140 15 5 4" xfId="36829" xr:uid="{FD98B27F-BDCC-463F-8C81-FE838D9C4605}"/>
    <cellStyle name="Millares 140 15 6" xfId="23122" xr:uid="{16785B3D-110A-4885-A921-B0CC754A7975}"/>
    <cellStyle name="Millares 140 15 7" xfId="28614" xr:uid="{73EA2FFF-6869-4325-AD1F-5E64043AF0E3}"/>
    <cellStyle name="Millares 140 15 8" xfId="34098" xr:uid="{89C3F63B-B97F-4F06-BCAA-396192B752A6}"/>
    <cellStyle name="Millares 140 16" xfId="7415" xr:uid="{31B09A34-2B4E-4EE4-9286-F4A8C5A3AD80}"/>
    <cellStyle name="Millares 140 16 2" xfId="12874" xr:uid="{606470C8-EDD8-46B1-86E6-FC49A61696D0}"/>
    <cellStyle name="Millares 140 16 3" xfId="20175" xr:uid="{9C8FFD71-78D8-4120-AEB5-D125D2C3F697}"/>
    <cellStyle name="Millares 140 16 3 2" xfId="22909" xr:uid="{289DBF27-4828-45D2-9BB2-04A25DF56B67}"/>
    <cellStyle name="Millares 140 16 3 2 2" xfId="28465" xr:uid="{5540BBB1-3A5F-480C-B789-5831AA1A2CD6}"/>
    <cellStyle name="Millares 140 16 3 2 3" xfId="33959" xr:uid="{D525E8BB-61FA-4A59-8BFA-A318CFF182AB}"/>
    <cellStyle name="Millares 140 16 3 2 4" xfId="39443" xr:uid="{94C8DD63-27AC-4B58-95F2-71FC056753B2}"/>
    <cellStyle name="Millares 140 16 3 3" xfId="25736" xr:uid="{2BAACB88-E292-4951-8705-4EEC68D502E1}"/>
    <cellStyle name="Millares 140 16 3 4" xfId="31230" xr:uid="{15FFEF8D-23CF-46F2-8A60-7CC0067488C9}"/>
    <cellStyle name="Millares 140 16 3 5" xfId="36714" xr:uid="{D265611E-0652-4FDF-9F0E-7FE05D46F982}"/>
    <cellStyle name="Millares 140 16 4" xfId="7620" xr:uid="{18E7A28A-C833-4FB3-9A32-9DB534A87920}"/>
    <cellStyle name="Millares 140 16 5" xfId="20303" xr:uid="{6D0161F4-B6DB-4ABF-92DC-91D301AA2150}"/>
    <cellStyle name="Millares 140 16 5 2" xfId="25859" xr:uid="{2E91FC85-D098-48CF-BEE5-636B14461335}"/>
    <cellStyle name="Millares 140 16 5 3" xfId="31353" xr:uid="{E2FB8BF3-4CEB-4382-BCA7-50B03B559AA9}"/>
    <cellStyle name="Millares 140 16 5 4" xfId="36837" xr:uid="{777BACE8-01C3-4ADB-B780-61500106D9E9}"/>
    <cellStyle name="Millares 140 16 6" xfId="23130" xr:uid="{B6406862-BF70-44A9-A282-7D37A713C63A}"/>
    <cellStyle name="Millares 140 16 7" xfId="28622" xr:uid="{1347731D-D030-43FD-989F-3FFAC3A99912}"/>
    <cellStyle name="Millares 140 16 8" xfId="34106" xr:uid="{A6FA9A1C-2749-4B62-BF50-2FE2C0CB1EFC}"/>
    <cellStyle name="Millares 140 17" xfId="7523" xr:uid="{A615B915-75FF-4543-BBFE-77976C545E33}"/>
    <cellStyle name="Millares 140 17 2" xfId="20204" xr:uid="{3D1E39C1-F9FE-4686-B088-292BF1931EC9}"/>
    <cellStyle name="Millares 140 17 2 2" xfId="22938" xr:uid="{F4BF4624-1DB9-4636-A03B-6EFDA5C61A27}"/>
    <cellStyle name="Millares 140 17 2 2 2" xfId="28494" xr:uid="{B95B6F87-AF50-4815-A2B8-D42B16E16F9C}"/>
    <cellStyle name="Millares 140 17 2 2 3" xfId="33988" xr:uid="{1CAA28CA-2741-4441-9299-B04153124553}"/>
    <cellStyle name="Millares 140 17 2 2 4" xfId="39472" xr:uid="{72306528-F888-48D1-818C-F6BF56E62A1B}"/>
    <cellStyle name="Millares 140 17 2 3" xfId="25765" xr:uid="{1DADE704-8F68-4A6B-8DD7-5E43EF54EEF3}"/>
    <cellStyle name="Millares 140 17 2 4" xfId="31259" xr:uid="{3A327048-5DCB-4685-BE33-D8C4351605C5}"/>
    <cellStyle name="Millares 140 17 2 5" xfId="36743" xr:uid="{88D4D602-1D9D-4C60-AE77-282D3DEEEC16}"/>
    <cellStyle name="Millares 140 17 3" xfId="7621" xr:uid="{695EC30A-7E1C-446F-A8FB-29548848B466}"/>
    <cellStyle name="Millares 140 17 4" xfId="20407" xr:uid="{63F74F2A-7FEE-4F7F-89EB-12CF21FBA24A}"/>
    <cellStyle name="Millares 140 17 4 2" xfId="25963" xr:uid="{6AABB276-5F27-483B-97A7-FDF5B10C4E37}"/>
    <cellStyle name="Millares 140 17 4 3" xfId="31457" xr:uid="{D962A2E2-3BD5-4B3F-B8B6-0085B7D797CA}"/>
    <cellStyle name="Millares 140 17 4 4" xfId="36941" xr:uid="{74A8F393-E4EF-487D-8689-77B7B73E5C2E}"/>
    <cellStyle name="Millares 140 17 5" xfId="23234" xr:uid="{A9C85542-6F83-4B03-AD4E-1DFD96B2A24D}"/>
    <cellStyle name="Millares 140 17 6" xfId="28728" xr:uid="{175CE878-9119-4E7D-9D02-42A415931675}"/>
    <cellStyle name="Millares 140 17 7" xfId="34212" xr:uid="{83AC9538-5119-4389-914E-B9ED8D9C1AEA}"/>
    <cellStyle name="Millares 140 18" xfId="22972" xr:uid="{393DE42A-1771-4A17-8044-C671CC9C6D2E}"/>
    <cellStyle name="Millares 140 18 2" xfId="28518" xr:uid="{4CAC8128-2D70-426A-B575-8D4CD23DE6ED}"/>
    <cellStyle name="Millares 140 18 3" xfId="34012" xr:uid="{852C2ADC-8667-469C-AF05-30E8AFBF7243}"/>
    <cellStyle name="Millares 140 18 4" xfId="39496" xr:uid="{CEC0DB9D-DF4A-41AF-918A-B297050A536D}"/>
    <cellStyle name="Millares 140 2" xfId="3087" xr:uid="{6B1205B2-D1AE-4011-AAE1-04F07FC614E9}"/>
    <cellStyle name="Millares 140 2 2" xfId="3088" xr:uid="{5E33BBE4-8B87-471F-8E01-402FF9C4BB29}"/>
    <cellStyle name="Millares 140 2 2 2" xfId="3089" xr:uid="{B359D37D-1637-4F64-B357-E0E56A9925D4}"/>
    <cellStyle name="Millares 140 2 3" xfId="3090" xr:uid="{0D94CDC8-CA6B-4272-B8FD-C9F0871379AD}"/>
    <cellStyle name="Millares 140 2 3 2" xfId="12875" xr:uid="{DE6AD07B-A752-48F5-812E-19AA40DA76CB}"/>
    <cellStyle name="Millares 140 2 4" xfId="3091" xr:uid="{069958F4-2E09-43CD-BB65-5C11D78FD2F0}"/>
    <cellStyle name="Millares 140 3" xfId="3092" xr:uid="{0FF4F5E9-C539-412C-B565-4F0AB2F0E8A1}"/>
    <cellStyle name="Millares 140 3 2" xfId="3093" xr:uid="{831A5746-09B9-49F7-B32E-6B3D703199E6}"/>
    <cellStyle name="Millares 140 4" xfId="3094" xr:uid="{DD428362-BF04-4B00-A75D-74D8F2126104}"/>
    <cellStyle name="Millares 140 4 2" xfId="3095" xr:uid="{FAABAD7B-19E1-4BA6-A2FB-C92358853A2D}"/>
    <cellStyle name="Millares 140 4 3" xfId="3096" xr:uid="{06D8A1AA-680C-476D-81D1-B7C36A81A0DD}"/>
    <cellStyle name="Millares 140 5" xfId="3097" xr:uid="{46F4209E-A65C-4930-8C91-9F9B8FE14535}"/>
    <cellStyle name="Millares 140 5 2" xfId="3098" xr:uid="{F7F92120-620F-4871-BB25-E0F49A874137}"/>
    <cellStyle name="Millares 140 6" xfId="3099" xr:uid="{FA6E1E10-6897-4947-BC32-8C74F2C26F43}"/>
    <cellStyle name="Millares 140 6 2" xfId="3100" xr:uid="{6B7F3D11-E7B1-49B1-89C6-096A240B9B82}"/>
    <cellStyle name="Millares 140 7" xfId="3101" xr:uid="{BE69A8A3-42E9-4DAA-B3DC-39DFAA4A908D}"/>
    <cellStyle name="Millares 140 7 2" xfId="3102" xr:uid="{A86964FF-40DD-4DF9-8395-AF75CBBDAF07}"/>
    <cellStyle name="Millares 140 8" xfId="3103" xr:uid="{39FFBC14-D0F7-481F-A514-60E708377075}"/>
    <cellStyle name="Millares 140 8 2" xfId="3104" xr:uid="{ACB8305E-6DE4-434E-BE3B-C8602F773C5C}"/>
    <cellStyle name="Millares 140 9" xfId="3105" xr:uid="{83B25F44-9D29-4F8A-ABB1-3B5E58C5114E}"/>
    <cellStyle name="Millares 141" xfId="3106" xr:uid="{DFE86533-5213-4E40-8269-530AC969AB83}"/>
    <cellStyle name="Millares 142" xfId="3107" xr:uid="{5E9C2E10-2EBA-4B17-A3AD-0CBD0D4D1180}"/>
    <cellStyle name="Millares 143" xfId="3108" xr:uid="{35ABD685-8091-47A1-8ED2-081BC999097C}"/>
    <cellStyle name="Millares 143 2" xfId="3109" xr:uid="{43FDCDD2-3C5D-4734-8D34-625F633A62DF}"/>
    <cellStyle name="Millares 143 2 2" xfId="3110" xr:uid="{9B714AF4-1CFE-477C-9592-75AD0C1A640C}"/>
    <cellStyle name="Millares 143 2 3" xfId="12876" xr:uid="{A4CFE689-7243-448D-BB3A-6D25B57F20B9}"/>
    <cellStyle name="Millares 143 3" xfId="3111" xr:uid="{9B43456D-B1B6-40C1-9C32-49508268C0FC}"/>
    <cellStyle name="Millares 143 4" xfId="3112" xr:uid="{AC5619F5-34F7-4860-BCB7-3F42C325B93F}"/>
    <cellStyle name="Millares 143 5" xfId="7491" xr:uid="{FBBFDA24-1334-4B95-AAF2-E99B868625F0}"/>
    <cellStyle name="Millares 143 6" xfId="17752" xr:uid="{7EF9D59F-5DC3-4F87-8855-214E1C3DA856}"/>
    <cellStyle name="Millares 144" xfId="3113" xr:uid="{03FE6726-FC0D-4AEF-A27B-66A641C6BDC8}"/>
    <cellStyle name="Millares 144 2" xfId="3114" xr:uid="{451713F3-B3E7-468B-B4AF-CC5C73FBF079}"/>
    <cellStyle name="Millares 144 3" xfId="7490" xr:uid="{F66812DA-9288-4C7E-9C3C-1AECC7B7E7CA}"/>
    <cellStyle name="Millares 144 4" xfId="23099" xr:uid="{D9CAD35C-27BB-472A-9A13-5A1A0B249F49}"/>
    <cellStyle name="Millares 145" xfId="3115" xr:uid="{F03CD8EB-504D-4F1B-9180-4F1D1A2D25C2}"/>
    <cellStyle name="Millares 146" xfId="3116" xr:uid="{C50F43AB-89C4-4C8D-9B83-F63880BCCE0E}"/>
    <cellStyle name="Millares 147" xfId="3117" xr:uid="{DEA35F2E-C621-49D8-8CBA-492FBC5731F5}"/>
    <cellStyle name="Millares 148" xfId="3118" xr:uid="{AFED5B2D-8EB1-4C7B-9611-1E8242898B58}"/>
    <cellStyle name="Millares 149" xfId="3119" xr:uid="{0A9B4F00-BE6B-45DC-B17F-79B7461D6595}"/>
    <cellStyle name="Millares 149 2" xfId="3120" xr:uid="{3CCD48FB-BE19-4457-AE6E-DC0AF9313622}"/>
    <cellStyle name="Millares 149 3" xfId="3121" xr:uid="{FF20DADE-56E7-41BD-B149-ABD70284B34F}"/>
    <cellStyle name="Millares 149 3 2" xfId="3122" xr:uid="{BE771B18-F94E-40F3-869A-BF62C6BD7764}"/>
    <cellStyle name="Millares 15" xfId="162" xr:uid="{00000000-0005-0000-0000-000083000000}"/>
    <cellStyle name="Millares 15 2" xfId="3124" xr:uid="{CEDE609F-40D3-462A-8E5A-CF8205862F23}"/>
    <cellStyle name="Millares 15 2 2" xfId="3125" xr:uid="{7F1AB8D4-49A9-4413-B84A-18D8E7C0880F}"/>
    <cellStyle name="Millares 15 3" xfId="3126" xr:uid="{0BFADC84-BA77-4AB5-814B-AD818CB6CF3F}"/>
    <cellStyle name="Millares 15 4" xfId="3123" xr:uid="{DABED989-FAA8-4805-8DE3-B3FAAE296DF9}"/>
    <cellStyle name="Millares 150" xfId="3127" xr:uid="{33AE1E1D-2349-4587-AA21-70CE8C388F82}"/>
    <cellStyle name="Millares 150 2" xfId="3128" xr:uid="{06946D6A-71ED-413D-ADAE-02AE0F24D318}"/>
    <cellStyle name="Millares 150 3" xfId="3129" xr:uid="{566AAD1F-1E78-4F2F-9F09-B1B95E5E1999}"/>
    <cellStyle name="Millares 150 3 2" xfId="3130" xr:uid="{7D75B859-CA99-436C-9D0B-BF96B0E612D5}"/>
    <cellStyle name="Millares 151" xfId="3131" xr:uid="{BF96F925-2FCB-4981-BFCB-EE2682995416}"/>
    <cellStyle name="Millares 151 2" xfId="3132" xr:uid="{4C01698E-3630-4139-8D8B-DA8F8D185559}"/>
    <cellStyle name="Millares 151 3" xfId="3133" xr:uid="{9C74D114-53E3-4D68-A13D-4C8EAD06B0CA}"/>
    <cellStyle name="Millares 151 3 2" xfId="3134" xr:uid="{633C7EC6-9A9D-42F6-B5DB-5AA7D93382F8}"/>
    <cellStyle name="Millares 152" xfId="3135" xr:uid="{B00AC97C-674A-47CA-9288-6459B2133F28}"/>
    <cellStyle name="Millares 152 2" xfId="3136" xr:uid="{002ACBA8-96F4-4223-A89D-6C3AAFCD1859}"/>
    <cellStyle name="Millares 152 3" xfId="3137" xr:uid="{0C9A32C1-6EF5-4D24-A179-31BCEB7B6726}"/>
    <cellStyle name="Millares 152 3 2" xfId="3138" xr:uid="{4E99D785-F46B-4EA7-82EE-3C924DF61AC4}"/>
    <cellStyle name="Millares 153" xfId="3139" xr:uid="{581C78E7-C9DA-4047-87FD-C6410453C07F}"/>
    <cellStyle name="Millares 153 2" xfId="3140" xr:uid="{656A4898-2C8B-4C07-881B-AB68C309D161}"/>
    <cellStyle name="Millares 153 3" xfId="3141" xr:uid="{B064FD84-3EC0-44C2-9C59-42E1940A1265}"/>
    <cellStyle name="Millares 153 3 2" xfId="3142" xr:uid="{C0E39A97-9FE3-4525-AC05-3A2635CBE909}"/>
    <cellStyle name="Millares 153 4" xfId="3143" xr:uid="{64863099-402B-42F5-BB0A-5B8D6604BA81}"/>
    <cellStyle name="Millares 154" xfId="3144" xr:uid="{9B148260-97E8-444F-A0C8-26E0D1EF7899}"/>
    <cellStyle name="Millares 154 2" xfId="3145" xr:uid="{B5BBE7B9-9AF1-4D98-BF71-FD801656ADF5}"/>
    <cellStyle name="Millares 154 3" xfId="3146" xr:uid="{690116D9-6D60-4674-8C83-DCA37B03E0EC}"/>
    <cellStyle name="Millares 154 3 2" xfId="3147" xr:uid="{73324A8F-0A6A-4FBC-8A07-3281335A26C1}"/>
    <cellStyle name="Millares 154 4" xfId="3148" xr:uid="{E3D31901-5C4A-4406-9E86-866CB73242EB}"/>
    <cellStyle name="Millares 155" xfId="3149" xr:uid="{35D333F7-02E2-44D2-B70A-386157C768B1}"/>
    <cellStyle name="Millares 155 2" xfId="3150" xr:uid="{F3B5548F-021F-4266-9D6D-CBD445C9E169}"/>
    <cellStyle name="Millares 155 3" xfId="3151" xr:uid="{184BF38C-2E75-42C5-B009-DDBF91F1E8C4}"/>
    <cellStyle name="Millares 155 3 2" xfId="3152" xr:uid="{ABE7E185-E4FC-492C-B731-323C00CD8F81}"/>
    <cellStyle name="Millares 155 4" xfId="3153" xr:uid="{D4EB27C5-383F-4503-95C7-5DC22C410399}"/>
    <cellStyle name="Millares 155 4 2" xfId="3154" xr:uid="{5B0B4523-0B34-4407-964A-C8526CBD4ADD}"/>
    <cellStyle name="Millares 155 5" xfId="3155" xr:uid="{7CF1F919-AE71-48F5-936F-F6EE7BCE1242}"/>
    <cellStyle name="Millares 155 5 2" xfId="3156" xr:uid="{50C42CD4-A175-4307-86FC-50CB3CC77B2C}"/>
    <cellStyle name="Millares 156" xfId="3157" xr:uid="{C491BD9E-5354-4B02-A9C7-BEE29291CE57}"/>
    <cellStyle name="Millares 156 2" xfId="3158" xr:uid="{33A9F7DA-1CE8-4BF1-8F14-98BB9E480B08}"/>
    <cellStyle name="Millares 156 3" xfId="3159" xr:uid="{4B2281C5-DBB7-4187-9743-6B1406E11903}"/>
    <cellStyle name="Millares 156 3 2" xfId="3160" xr:uid="{F79454F2-F3D3-4440-8FA7-B6F8BDCEF9DB}"/>
    <cellStyle name="Millares 157" xfId="3161" xr:uid="{8C0EEFC0-683A-4A81-BF19-D9F2264BA4E0}"/>
    <cellStyle name="Millares 157 2" xfId="3162" xr:uid="{0A806DD3-212D-4BAB-AC9D-7657EFBC4E66}"/>
    <cellStyle name="Millares 157 3" xfId="3163" xr:uid="{74C2E263-3FDB-4A74-B670-0EE6447A868F}"/>
    <cellStyle name="Millares 157 3 2" xfId="3164" xr:uid="{DEC6FA9C-820E-4D4D-823E-118AE60098FB}"/>
    <cellStyle name="Millares 158" xfId="3165" xr:uid="{79D38E6B-F41B-4A51-A757-8DCA79EA4B1B}"/>
    <cellStyle name="Millares 158 2" xfId="3166" xr:uid="{483AAEF2-18C8-4F13-A229-7DB26509BC87}"/>
    <cellStyle name="Millares 159" xfId="3167" xr:uid="{00C5748C-1308-491B-80BD-BBFECDF24BA9}"/>
    <cellStyle name="Millares 16" xfId="132" xr:uid="{00000000-0005-0000-0000-000084000000}"/>
    <cellStyle name="Millares 16 10" xfId="379" xr:uid="{A1C0CF63-DC82-4D6E-A30A-A36508DD1188}"/>
    <cellStyle name="Millares 16 11" xfId="40528" xr:uid="{91FB6E55-600B-442F-82E5-8A7A6AB12FA7}"/>
    <cellStyle name="Millares 16 2" xfId="238" xr:uid="{15314830-31D1-467E-86E5-DDBA0EA20003}"/>
    <cellStyle name="Millares 16 2 2" xfId="3170" xr:uid="{A8569865-783F-4471-A92A-0FC9E15B0BAE}"/>
    <cellStyle name="Millares 16 2 2 2" xfId="3171" xr:uid="{654EDC9C-C97D-4516-B9AF-530395D30016}"/>
    <cellStyle name="Millares 16 2 3" xfId="3172" xr:uid="{D3CE183D-3E15-481C-AECD-90895A27919B}"/>
    <cellStyle name="Millares 16 2 4" xfId="3169" xr:uid="{69D4CAA5-6CD4-4D22-9BEF-72A5246913F2}"/>
    <cellStyle name="Millares 16 2 5" xfId="479" xr:uid="{F5D1A88A-7730-4777-8BBE-3E1DE7D248D7}"/>
    <cellStyle name="Millares 16 2 6" xfId="40628" xr:uid="{20CFFC77-2A05-4F71-AD30-51AFD281ED73}"/>
    <cellStyle name="Millares 16 3" xfId="3173" xr:uid="{0876068C-A3DF-424C-B4E7-EC9200D17159}"/>
    <cellStyle name="Millares 16 3 2" xfId="3174" xr:uid="{CF301901-B82B-44CE-99CF-DED4414B6975}"/>
    <cellStyle name="Millares 16 3 2 2" xfId="3175" xr:uid="{E433D0CA-DBC1-43E9-B37C-A237A165A8A6}"/>
    <cellStyle name="Millares 16 3 3" xfId="3176" xr:uid="{41B0D1CA-5EA0-4ACC-AAEB-7B0871539791}"/>
    <cellStyle name="Millares 16 3 3 2" xfId="3177" xr:uid="{007E8188-2047-4CF6-96F9-12CA5F725B33}"/>
    <cellStyle name="Millares 16 3 4" xfId="3178" xr:uid="{B7D000EC-A66E-4193-B721-1359EDE14C30}"/>
    <cellStyle name="Millares 16 3 5" xfId="3179" xr:uid="{19007458-D321-4FA2-A666-C6F95DA0755C}"/>
    <cellStyle name="Millares 16 4" xfId="3180" xr:uid="{FB6DE475-2325-4B40-AC11-6C9CDD876D09}"/>
    <cellStyle name="Millares 16 4 2" xfId="3181" xr:uid="{507122AD-E210-4034-BEF0-AA3E1A903F44}"/>
    <cellStyle name="Millares 16 5" xfId="3182" xr:uid="{92FBB90C-076F-4082-A098-39C72B0E0430}"/>
    <cellStyle name="Millares 16 5 2" xfId="3183" xr:uid="{D41C02BB-3E14-45CD-824B-C600921776CA}"/>
    <cellStyle name="Millares 16 6" xfId="3184" xr:uid="{48317B3B-3581-47F9-A5A2-307BFD9DC21C}"/>
    <cellStyle name="Millares 16 6 2" xfId="3185" xr:uid="{0B6E838F-E64A-43E7-8B01-DFDCFB0E7D4E}"/>
    <cellStyle name="Millares 16 7" xfId="3186" xr:uid="{AFFEF71B-8B04-4A9A-8517-6CA957C64FC7}"/>
    <cellStyle name="Millares 16 7 2" xfId="3187" xr:uid="{74156463-C34E-47E8-88B0-E0B436DCBEEE}"/>
    <cellStyle name="Millares 16 8" xfId="3188" xr:uid="{5908BA21-4858-4457-8A35-A1ADC290C9B2}"/>
    <cellStyle name="Millares 16 9" xfId="3168" xr:uid="{047690E1-9DB7-443C-AC15-A95B42F16719}"/>
    <cellStyle name="Millares 160" xfId="3189" xr:uid="{79258785-1CC8-4C35-B0A4-53DAD7B5CE70}"/>
    <cellStyle name="Millares 161" xfId="3190" xr:uid="{F5FDD526-D288-491A-B4C9-1C0AE755F224}"/>
    <cellStyle name="Millares 162" xfId="3191" xr:uid="{3F51A775-6B22-4E06-87FC-50BE7F5C37FC}"/>
    <cellStyle name="Millares 162 2" xfId="3192" xr:uid="{F9ADD2F8-A124-43E5-A7A9-668F10E73FA0}"/>
    <cellStyle name="Millares 163" xfId="3193" xr:uid="{CEDF0EFC-C9A5-4643-AF2C-5B835212BFA3}"/>
    <cellStyle name="Millares 163 2" xfId="3194" xr:uid="{8580F1BE-12ED-486B-AECE-7FF5CF561761}"/>
    <cellStyle name="Millares 164" xfId="3195" xr:uid="{F7719B49-2221-4E64-A024-6E1D3D735AA6}"/>
    <cellStyle name="Millares 164 2" xfId="3196" xr:uid="{7970CE61-6777-4099-9430-22B06441AD68}"/>
    <cellStyle name="Millares 165" xfId="3197" xr:uid="{5F9F128E-2B6F-4598-A38F-A4E1BA6840C7}"/>
    <cellStyle name="Millares 165 2" xfId="3198" xr:uid="{D041B88D-4C5B-42AA-B5BA-3B4BB880C18C}"/>
    <cellStyle name="Millares 166" xfId="3199" xr:uid="{668B51E0-E636-49DF-9423-D848FB9D0E5D}"/>
    <cellStyle name="Millares 166 2" xfId="3200" xr:uid="{5AB329FA-7041-4761-B482-3F6A1360C266}"/>
    <cellStyle name="Millares 167" xfId="3201" xr:uid="{B4132864-CFF1-4857-AAD2-7AD4E6D8965E}"/>
    <cellStyle name="Millares 167 2" xfId="3202" xr:uid="{90B96F8D-461D-47A1-ABBC-4DF89A50F6DB}"/>
    <cellStyle name="Millares 168" xfId="3203" xr:uid="{56C5659E-27C6-40B0-94D4-F6F5F3D3808C}"/>
    <cellStyle name="Millares 168 2" xfId="3204" xr:uid="{7385A40E-B81B-41DF-B982-A6937D9E946C}"/>
    <cellStyle name="Millares 169" xfId="3205" xr:uid="{3115FC0F-8A4F-4DFB-B3A2-932D8B9381C8}"/>
    <cellStyle name="Millares 169 2" xfId="3206" xr:uid="{1F738D86-B52B-46B9-9E60-FFF573ECFC9C}"/>
    <cellStyle name="Millares 169 2 2" xfId="3207" xr:uid="{0384B2A9-03CB-426D-B82D-6B3B2452B182}"/>
    <cellStyle name="Millares 169 3" xfId="3208" xr:uid="{7B921AD1-141E-435A-A86A-D0C597979E59}"/>
    <cellStyle name="Millares 17" xfId="152" xr:uid="{00000000-0005-0000-0000-000085000000}"/>
    <cellStyle name="Millares 17 10" xfId="3210" xr:uid="{34C4629E-29EC-4762-A88D-27F1121F66C0}"/>
    <cellStyle name="Millares 17 10 2" xfId="3211" xr:uid="{E4FBA484-F90E-461F-BF30-DC5104294F92}"/>
    <cellStyle name="Millares 17 10 2 2" xfId="3212" xr:uid="{FA451BE5-F577-4123-ADF4-D8C2FBF9AE1D}"/>
    <cellStyle name="Millares 17 10 3" xfId="3213" xr:uid="{4594C343-51A3-491E-9336-017FCDE2DBA1}"/>
    <cellStyle name="Millares 17 10 3 2" xfId="3214" xr:uid="{63E95E2C-EC49-4E45-8C57-FBB84301B314}"/>
    <cellStyle name="Millares 17 10 4" xfId="3215" xr:uid="{5D7CDAE1-80D6-469E-9373-B398EBF064C2}"/>
    <cellStyle name="Millares 17 10 4 2" xfId="3216" xr:uid="{3EDBF841-D8FB-472D-88AF-B3174293EE9A}"/>
    <cellStyle name="Millares 17 10 5" xfId="3217" xr:uid="{0F0A6710-1171-4A62-AB50-A04C566D7CB7}"/>
    <cellStyle name="Millares 17 11" xfId="3218" xr:uid="{2B5238F9-F57F-4636-9B26-B7005CD3E9E1}"/>
    <cellStyle name="Millares 17 11 2" xfId="3219" xr:uid="{AF9A378E-DFDC-4F3E-847D-4027F0AE7131}"/>
    <cellStyle name="Millares 17 11 2 2" xfId="3220" xr:uid="{7A7A4BB4-7616-4BB5-9754-FF344B23B663}"/>
    <cellStyle name="Millares 17 11 3" xfId="3221" xr:uid="{8E6FEC1D-7A35-46A4-9999-8E8F3FAA2A87}"/>
    <cellStyle name="Millares 17 11 3 2" xfId="3222" xr:uid="{84B9058A-5E09-4351-95E7-4E8DFAF9D8D9}"/>
    <cellStyle name="Millares 17 11 4" xfId="3223" xr:uid="{158AD00E-090A-451E-9CBE-FDFE5EF159D8}"/>
    <cellStyle name="Millares 17 11 4 2" xfId="3224" xr:uid="{7D807084-082C-4AE4-A05C-C5D5CE5F36D7}"/>
    <cellStyle name="Millares 17 11 5" xfId="3225" xr:uid="{B06799D7-AA25-47A5-906E-D18F2A50819E}"/>
    <cellStyle name="Millares 17 12" xfId="3226" xr:uid="{F1A5A449-3F43-410F-92AE-256CCA62D603}"/>
    <cellStyle name="Millares 17 12 2" xfId="3227" xr:uid="{2D3B5CFC-E311-44B4-80B3-E5936B5C6B05}"/>
    <cellStyle name="Millares 17 13" xfId="3228" xr:uid="{FCAA16CB-61BB-4633-AD24-812FEB1A4215}"/>
    <cellStyle name="Millares 17 13 2" xfId="3229" xr:uid="{13C211C5-4933-4A00-9DEA-4D1634BE0A5F}"/>
    <cellStyle name="Millares 17 13 3" xfId="3230" xr:uid="{6C8B0D1C-D4FD-4A38-9A91-0F7176B9D04F}"/>
    <cellStyle name="Millares 17 14" xfId="3231" xr:uid="{D8518913-C43B-4D9E-819A-B8208BD35687}"/>
    <cellStyle name="Millares 17 14 2" xfId="3232" xr:uid="{9FE492E0-4CCC-4184-88B6-9F4ADAD2BC47}"/>
    <cellStyle name="Millares 17 15" xfId="3209" xr:uid="{562CA3E4-EFA9-4A27-8E8C-D9665FD9F15F}"/>
    <cellStyle name="Millares 17 16" xfId="399" xr:uid="{022E8DF0-B01D-481D-9B86-38952E8F2064}"/>
    <cellStyle name="Millares 17 17" xfId="40548" xr:uid="{B4BB54D9-1D7C-4CA2-9C09-A7CAF5843F4C}"/>
    <cellStyle name="Millares 17 2" xfId="258" xr:uid="{6F072DDD-93CD-4C61-A6A6-A7090DA12463}"/>
    <cellStyle name="Millares 17 2 10" xfId="40648" xr:uid="{A9CC7D72-DA2D-43BD-B7C7-5DFFE491C916}"/>
    <cellStyle name="Millares 17 2 2" xfId="3234" xr:uid="{FCD26A06-0684-494B-8F7D-0A074A46E77F}"/>
    <cellStyle name="Millares 17 2 2 2" xfId="3235" xr:uid="{14666CD5-2457-4A69-AEBC-B4CC76D9A2E7}"/>
    <cellStyle name="Millares 17 2 3" xfId="3236" xr:uid="{B367D66F-3D4F-494B-B13A-6A148697E1D7}"/>
    <cellStyle name="Millares 17 2 3 2" xfId="3237" xr:uid="{00DE29D4-2543-43FB-BA33-49F7BDA08355}"/>
    <cellStyle name="Millares 17 2 3 2 2" xfId="3238" xr:uid="{D48419FA-6651-4E28-B255-A7FD0C03DB45}"/>
    <cellStyle name="Millares 17 2 3 3" xfId="3239" xr:uid="{E7319032-0535-4F3D-B617-CEBD2A7FE981}"/>
    <cellStyle name="Millares 17 2 4" xfId="3240" xr:uid="{D4EB7F16-A21E-4708-921F-0296DC81B61E}"/>
    <cellStyle name="Millares 17 2 4 2" xfId="3241" xr:uid="{7BF7F0E4-1051-4778-8BE2-403DD3BE2F84}"/>
    <cellStyle name="Millares 17 2 5" xfId="3242" xr:uid="{3ADF1690-3EA8-4011-A0BB-BA3BC56BA3B4}"/>
    <cellStyle name="Millares 17 2 5 2" xfId="3243" xr:uid="{F67218F3-A9F7-4C65-840F-6910A2A29452}"/>
    <cellStyle name="Millares 17 2 6" xfId="3244" xr:uid="{6ED399CD-6951-4768-A44D-9922EB0E51EA}"/>
    <cellStyle name="Millares 17 2 6 2" xfId="12877" xr:uid="{D13521EF-39FD-4CD3-83A2-AD99FFC13CF5}"/>
    <cellStyle name="Millares 17 2 7" xfId="3245" xr:uid="{A078F530-003B-4C08-90AD-339D13BBB3D2}"/>
    <cellStyle name="Millares 17 2 8" xfId="3233" xr:uid="{BB7E619E-833C-4BDC-885F-D3EAB9F22BDD}"/>
    <cellStyle name="Millares 17 2 9" xfId="499" xr:uid="{21F7B992-7FAE-4381-9A8B-591A430540BB}"/>
    <cellStyle name="Millares 17 3" xfId="3246" xr:uid="{C566DEA3-E7C0-4FE7-B9DB-48F4D85933CA}"/>
    <cellStyle name="Millares 17 3 2" xfId="3247" xr:uid="{528CDCCF-78C6-4977-A997-7281C139605A}"/>
    <cellStyle name="Millares 17 3 2 2" xfId="3248" xr:uid="{40D36C96-2739-425A-93C1-8B59C784F2B8}"/>
    <cellStyle name="Millares 17 3 3" xfId="3249" xr:uid="{5AE4DA60-9BE9-47C8-B8D8-B5BC4053E738}"/>
    <cellStyle name="Millares 17 3 3 2" xfId="3250" xr:uid="{E80B3B94-5C59-4E4F-9AD4-B21FADB3C85B}"/>
    <cellStyle name="Millares 17 3 4" xfId="3251" xr:uid="{96BFE53E-DCBA-44AE-986E-42A18ACAA95C}"/>
    <cellStyle name="Millares 17 3 4 2" xfId="3252" xr:uid="{6F622C58-29E5-480B-9592-02319849F17A}"/>
    <cellStyle name="Millares 17 3 5" xfId="3253" xr:uid="{20381FD1-BED6-4D8A-8414-2373EE441A50}"/>
    <cellStyle name="Millares 17 4" xfId="3254" xr:uid="{505A00B8-8459-45D1-99B5-6B13D003BE0F}"/>
    <cellStyle name="Millares 17 4 2" xfId="3255" xr:uid="{EC1F8B0C-337A-4EE1-94AA-7D474D41CBFE}"/>
    <cellStyle name="Millares 17 4 2 2" xfId="3256" xr:uid="{00F818EB-98A1-4C86-816C-06CE93BC69D5}"/>
    <cellStyle name="Millares 17 4 3" xfId="3257" xr:uid="{215BF936-BA57-4943-BBA3-8C5346D6C8DC}"/>
    <cellStyle name="Millares 17 4 3 2" xfId="3258" xr:uid="{7C4A8399-06F5-4EFB-AF28-F2A243890B7A}"/>
    <cellStyle name="Millares 17 4 4" xfId="3259" xr:uid="{2F876CEE-7876-4559-89B6-25F02AA5A775}"/>
    <cellStyle name="Millares 17 4 4 2" xfId="3260" xr:uid="{CCA042F4-E5A3-4F33-9080-34192B36C370}"/>
    <cellStyle name="Millares 17 4 5" xfId="3261" xr:uid="{313F7DCE-B8FF-434B-9CF9-C1C5D275F303}"/>
    <cellStyle name="Millares 17 5" xfId="3262" xr:uid="{7B590D92-815C-4CC6-BCBD-EBA79E7D049E}"/>
    <cellStyle name="Millares 17 5 2" xfId="3263" xr:uid="{FC8A8F65-F09D-4C80-8EDC-4390811FCB39}"/>
    <cellStyle name="Millares 17 5 2 2" xfId="3264" xr:uid="{DF6EFD60-B7B8-4582-9245-E9EB8B32F79E}"/>
    <cellStyle name="Millares 17 5 3" xfId="3265" xr:uid="{A6CBE08B-0319-4009-924A-F542F9274CA1}"/>
    <cellStyle name="Millares 17 5 3 2" xfId="3266" xr:uid="{C8D13DD2-6350-496C-9BAE-85EC0B1B3E2A}"/>
    <cellStyle name="Millares 17 5 4" xfId="3267" xr:uid="{8B98A9C1-18E1-4E51-8AAC-73C06B7A42F5}"/>
    <cellStyle name="Millares 17 5 4 2" xfId="3268" xr:uid="{ECD7D51B-F940-4D81-9715-E4CD87671874}"/>
    <cellStyle name="Millares 17 5 5" xfId="3269" xr:uid="{A9F1DB3E-2764-415D-B3D8-031D5F64C2B8}"/>
    <cellStyle name="Millares 17 6" xfId="3270" xr:uid="{54A5E226-FC02-4269-8783-E2B90FF4EFE1}"/>
    <cellStyle name="Millares 17 6 2" xfId="3271" xr:uid="{98C78748-AD21-4910-B54F-36C732401104}"/>
    <cellStyle name="Millares 17 6 2 2" xfId="3272" xr:uid="{A59A0477-F90A-4A06-B571-FA3AC47CE90D}"/>
    <cellStyle name="Millares 17 6 3" xfId="3273" xr:uid="{474074F1-269E-4706-AE7E-C6A4E01BCA81}"/>
    <cellStyle name="Millares 17 6 3 2" xfId="3274" xr:uid="{DBF91CEA-536D-483B-BEA0-6CC3FE3992FC}"/>
    <cellStyle name="Millares 17 6 4" xfId="3275" xr:uid="{1C8E74B2-BA49-4F08-9A19-FB2F3979403E}"/>
    <cellStyle name="Millares 17 6 4 2" xfId="3276" xr:uid="{2D03AE74-AE41-4CF9-A0C9-4332F9AA432E}"/>
    <cellStyle name="Millares 17 6 5" xfId="3277" xr:uid="{0072EFEE-A3AE-4C8B-BCC1-1CD6BC45A625}"/>
    <cellStyle name="Millares 17 7" xfId="3278" xr:uid="{6F8E9E90-53CE-4EBE-9A3D-0E69496D12B4}"/>
    <cellStyle name="Millares 17 7 2" xfId="3279" xr:uid="{8A9B9CF5-08F6-4272-A387-8D01C2053B8F}"/>
    <cellStyle name="Millares 17 7 2 2" xfId="3280" xr:uid="{5616C485-C1B3-41C2-9CAF-F60385FA9BBD}"/>
    <cellStyle name="Millares 17 7 3" xfId="3281" xr:uid="{CBCCA9A7-4509-4FE8-A710-2535442E63C9}"/>
    <cellStyle name="Millares 17 7 3 2" xfId="3282" xr:uid="{F8109E5F-D1D5-4CF6-9042-DCD832C29A26}"/>
    <cellStyle name="Millares 17 7 4" xfId="3283" xr:uid="{BFAB866B-494B-4DE0-B83F-E2B74E995C37}"/>
    <cellStyle name="Millares 17 7 4 2" xfId="3284" xr:uid="{17D03778-357C-4CA9-9299-AE0F42651AE7}"/>
    <cellStyle name="Millares 17 7 5" xfId="3285" xr:uid="{83D7062E-2BC5-404F-A83C-5A0A3D8AA2A4}"/>
    <cellStyle name="Millares 17 8" xfId="3286" xr:uid="{3F1A0AD7-4D3E-4B4F-BEC6-5565EC5500A4}"/>
    <cellStyle name="Millares 17 8 2" xfId="3287" xr:uid="{4C0B24DD-91EC-417F-81BC-8835A3465C76}"/>
    <cellStyle name="Millares 17 8 2 2" xfId="3288" xr:uid="{BD8E2E72-A009-4E6C-93F3-A0DF777EBEAF}"/>
    <cellStyle name="Millares 17 8 3" xfId="3289" xr:uid="{C71E4415-2CB6-431D-9BD2-D87AC3CD1DFA}"/>
    <cellStyle name="Millares 17 8 3 2" xfId="3290" xr:uid="{81F50583-4460-4756-849A-E490BD208981}"/>
    <cellStyle name="Millares 17 8 4" xfId="3291" xr:uid="{EBBD25D8-C6AE-439F-84A2-3AAA3C5763DD}"/>
    <cellStyle name="Millares 17 8 4 2" xfId="3292" xr:uid="{90A8483C-E5B4-4BF5-B3C6-80626BC32FE1}"/>
    <cellStyle name="Millares 17 8 5" xfId="3293" xr:uid="{E211ECF0-CB48-45A0-83C3-37994AE04452}"/>
    <cellStyle name="Millares 17 9" xfId="3294" xr:uid="{7F1B99A0-9782-458E-93E9-8A3E45B65252}"/>
    <cellStyle name="Millares 17 9 2" xfId="3295" xr:uid="{5E26F9B7-05CA-4572-86BB-31C9913C2757}"/>
    <cellStyle name="Millares 17 9 2 2" xfId="3296" xr:uid="{A0BEDE71-0FF7-4D5B-8131-B7846D83824B}"/>
    <cellStyle name="Millares 17 9 3" xfId="3297" xr:uid="{8EB90FA1-ED5C-4044-95CA-C7D597C34D24}"/>
    <cellStyle name="Millares 17 9 3 2" xfId="3298" xr:uid="{84132E8F-A38A-4FA5-8AFB-531A7F832C84}"/>
    <cellStyle name="Millares 17 9 4" xfId="3299" xr:uid="{DF7E111A-74DB-4781-9CDC-A3DABEE14FE4}"/>
    <cellStyle name="Millares 17 9 4 2" xfId="3300" xr:uid="{4CD9EE30-AA2C-4692-8931-8C390051FBCB}"/>
    <cellStyle name="Millares 17 9 5" xfId="3301" xr:uid="{57A250DE-A8B9-4869-9ECF-CB35E0951EEB}"/>
    <cellStyle name="Millares 170" xfId="3302" xr:uid="{BF73BA68-147E-4179-ACFF-481BA7895363}"/>
    <cellStyle name="Millares 170 2" xfId="3303" xr:uid="{39D06876-15B6-47B0-B30E-5244B8954428}"/>
    <cellStyle name="Millares 170 2 2" xfId="3304" xr:uid="{DD93FCA8-9E6F-4F80-A111-F3B043D76A49}"/>
    <cellStyle name="Millares 171" xfId="3305" xr:uid="{3F6E0B41-C1DA-4030-ADF3-26F320EC3736}"/>
    <cellStyle name="Millares 172" xfId="3306" xr:uid="{5FB25EF0-6A42-4F00-99CA-8F6E93966DF0}"/>
    <cellStyle name="Millares 173" xfId="3307" xr:uid="{1F94071A-F2FD-43C5-817C-83E7BC2904C7}"/>
    <cellStyle name="Millares 174" xfId="3308" xr:uid="{ABE915A7-6AC8-42A1-B6A2-15020FC03E45}"/>
    <cellStyle name="Millares 174 2" xfId="552" xr:uid="{B57CB2D0-8F32-473D-B7C1-8C2E0C5D7228}"/>
    <cellStyle name="Millares 174 2 2" xfId="635" xr:uid="{EAC82CF7-CB2C-472F-BF78-962135F02D32}"/>
    <cellStyle name="Millares 174 2 3" xfId="40473" xr:uid="{ABB94E04-7617-42CA-8A37-492442BEAC07}"/>
    <cellStyle name="Millares 175" xfId="3309" xr:uid="{778671E8-1B90-46A4-AFAD-2A9F78F5F34E}"/>
    <cellStyle name="Millares 176" xfId="3310" xr:uid="{59E3A102-77DB-41B7-9CDF-27B0EDF271F8}"/>
    <cellStyle name="Millares 177" xfId="3311" xr:uid="{6292ACDA-636B-4A9B-9E3E-C47FB69D329E}"/>
    <cellStyle name="Millares 178" xfId="3312" xr:uid="{8241DBE5-7EF7-458E-BE34-5ED75548FDFA}"/>
    <cellStyle name="Millares 179" xfId="3313" xr:uid="{BACEC6F8-9528-4E6F-96A8-0AFF09F8C9BF}"/>
    <cellStyle name="Millares 18" xfId="61" xr:uid="{00000000-0005-0000-0000-000086000000}"/>
    <cellStyle name="Millares 18 10" xfId="3315" xr:uid="{0792C5DF-2547-4156-8C08-6D34886B88E0}"/>
    <cellStyle name="Millares 18 10 2" xfId="3316" xr:uid="{696C24BD-F874-4AF5-80D4-35F4237C96D1}"/>
    <cellStyle name="Millares 18 10 2 2" xfId="3317" xr:uid="{9943EC84-54E4-4A4B-83C0-E76E22A427AE}"/>
    <cellStyle name="Millares 18 10 3" xfId="3318" xr:uid="{418BC4A5-641F-4102-820D-7569CEB431B6}"/>
    <cellStyle name="Millares 18 10 3 2" xfId="3319" xr:uid="{BA664F39-2F5E-4459-8554-4ADB1B3DAD04}"/>
    <cellStyle name="Millares 18 10 4" xfId="3320" xr:uid="{E377A327-B2FB-4C7E-A400-C02124C2FAAD}"/>
    <cellStyle name="Millares 18 10 4 2" xfId="3321" xr:uid="{E247C0B9-399A-4A70-A417-47ABDE63D028}"/>
    <cellStyle name="Millares 18 10 5" xfId="3322" xr:uid="{FFE8E05E-3817-4C62-B297-71C8A3F94490}"/>
    <cellStyle name="Millares 18 11" xfId="3323" xr:uid="{31A98A27-A26A-40DB-823B-2EF6441D19E8}"/>
    <cellStyle name="Millares 18 11 2" xfId="3324" xr:uid="{99664C2F-4BE9-4C00-9EB0-8C44FBBD2EE6}"/>
    <cellStyle name="Millares 18 11 2 2" xfId="3325" xr:uid="{1CF87289-89CE-42BD-9637-B49482519904}"/>
    <cellStyle name="Millares 18 11 3" xfId="3326" xr:uid="{2A8BCAF8-9C1B-45FD-8547-BA9CE6C41927}"/>
    <cellStyle name="Millares 18 11 3 2" xfId="3327" xr:uid="{9033903A-6B22-4AF0-B22D-23D32B76B50C}"/>
    <cellStyle name="Millares 18 11 4" xfId="3328" xr:uid="{5457FC32-6CE4-4855-8419-25738A9070BC}"/>
    <cellStyle name="Millares 18 12" xfId="3329" xr:uid="{8A3F3071-58F7-4457-869D-C08D994A9023}"/>
    <cellStyle name="Millares 18 12 2" xfId="3330" xr:uid="{43479EAB-F06C-4F53-8FD3-699422DA87E1}"/>
    <cellStyle name="Millares 18 13" xfId="3331" xr:uid="{19E96409-687F-4CB2-9B91-4A8C6D299F9D}"/>
    <cellStyle name="Millares 18 13 2" xfId="3332" xr:uid="{B991691A-18BB-4BF4-A45E-FDC162BCFDC3}"/>
    <cellStyle name="Millares 18 14" xfId="3333" xr:uid="{5F17AC8E-EACB-4FD4-BDDB-A1A2BD128065}"/>
    <cellStyle name="Millares 18 14 2" xfId="3334" xr:uid="{C96865B8-5DBF-4D82-BB33-5FA66EE10854}"/>
    <cellStyle name="Millares 18 15" xfId="3335" xr:uid="{9A17B68E-BF1C-4FE9-AF64-C478760302EA}"/>
    <cellStyle name="Millares 18 15 2" xfId="12878" xr:uid="{2BA582A8-EA9F-49DA-B5E0-7DBD291C4AFD}"/>
    <cellStyle name="Millares 18 16" xfId="3336" xr:uid="{2C5BE3FA-1C41-4359-B89D-99A6BC972F56}"/>
    <cellStyle name="Millares 18 17" xfId="3314" xr:uid="{2EA32BC4-FB35-403D-9D22-2348B99C50AB}"/>
    <cellStyle name="Millares 18 18" xfId="352" xr:uid="{2B05BB9F-4C11-4EF6-B86E-7D26BEAA1C1D}"/>
    <cellStyle name="Millares 18 19" xfId="40498" xr:uid="{91418F6B-6ECD-4A4F-9204-2A1159CBC861}"/>
    <cellStyle name="Millares 18 2" xfId="208" xr:uid="{446282E4-7708-487D-93EF-593C6016615C}"/>
    <cellStyle name="Millares 18 2 2" xfId="3338" xr:uid="{A657B49A-CF84-41F6-BBD8-47897A74B87E}"/>
    <cellStyle name="Millares 18 2 2 2" xfId="3339" xr:uid="{43644247-95B2-48B1-BDEF-8B1DB52DADCA}"/>
    <cellStyle name="Millares 18 2 2 2 2" xfId="3340" xr:uid="{28E74F5A-ED33-4454-8179-7A543821DE33}"/>
    <cellStyle name="Millares 18 2 2 3" xfId="3341" xr:uid="{15FB5A01-17AD-4A74-A2B8-F9DB1F595AE2}"/>
    <cellStyle name="Millares 18 2 2 3 2" xfId="3342" xr:uid="{AEFBFE0E-BFD5-411B-9EA8-75A9A2DBA0FC}"/>
    <cellStyle name="Millares 18 2 2 4" xfId="3343" xr:uid="{2AFE8771-F9F6-412C-98C3-239F31A1B71D}"/>
    <cellStyle name="Millares 18 2 2 4 2" xfId="3344" xr:uid="{30E140D2-EE82-4881-B105-E1A8CC169C27}"/>
    <cellStyle name="Millares 18 2 2 5" xfId="3345" xr:uid="{724B157A-44EC-4DD1-AA69-3C6AEFCED4F9}"/>
    <cellStyle name="Millares 18 2 3" xfId="3346" xr:uid="{ABB8772B-6F34-4288-9C97-CF7CA0F159BD}"/>
    <cellStyle name="Millares 18 2 3 2" xfId="3347" xr:uid="{1D112520-9025-4252-B82D-6F721EEA41A8}"/>
    <cellStyle name="Millares 18 2 4" xfId="3348" xr:uid="{FBD2C570-F0B2-4BED-83BA-673090FF0F22}"/>
    <cellStyle name="Millares 18 2 4 2" xfId="3349" xr:uid="{C54E569C-5DEC-4024-AE07-E513A474ED03}"/>
    <cellStyle name="Millares 18 2 5" xfId="3350" xr:uid="{CC9BFF7D-7788-4F66-BD6C-3ED1A5191CDA}"/>
    <cellStyle name="Millares 18 2 6" xfId="3337" xr:uid="{5431DF77-B24A-4BEA-B3DE-FDD637A4761D}"/>
    <cellStyle name="Millares 18 2 7" xfId="449" xr:uid="{0A5952D8-9111-4662-9C5B-EB441216E03E}"/>
    <cellStyle name="Millares 18 2 8" xfId="40598" xr:uid="{88D1A9EE-13F1-4060-B7AA-0CAD01EDE847}"/>
    <cellStyle name="Millares 18 3" xfId="3351" xr:uid="{9721DB41-6430-4458-B5ED-4D7B1DC585F1}"/>
    <cellStyle name="Millares 18 3 2" xfId="3352" xr:uid="{7CB3C0D3-27A2-4F85-A87D-DFF3459A5C96}"/>
    <cellStyle name="Millares 18 3 2 2" xfId="3353" xr:uid="{9233C2B7-425A-4712-89E8-47E89368C232}"/>
    <cellStyle name="Millares 18 3 3" xfId="3354" xr:uid="{16EF864E-1DD0-4BB2-870B-023CB4BDB8CE}"/>
    <cellStyle name="Millares 18 3 3 2" xfId="3355" xr:uid="{63D0073E-23B2-4D7B-9A7B-658806AB0FF2}"/>
    <cellStyle name="Millares 18 3 4" xfId="3356" xr:uid="{0103DE02-98A5-4468-B420-FE7E804429E8}"/>
    <cellStyle name="Millares 18 3 4 2" xfId="3357" xr:uid="{E6AAFBF0-53DB-4592-8228-BF961EF9B8B3}"/>
    <cellStyle name="Millares 18 3 5" xfId="3358" xr:uid="{38BE392D-DD89-4C44-B62E-773117A83365}"/>
    <cellStyle name="Millares 18 4" xfId="3359" xr:uid="{45763CB6-20DC-4004-9C7D-3B25C187B62A}"/>
    <cellStyle name="Millares 18 4 2" xfId="3360" xr:uid="{C906B099-7855-458E-AAFD-B2DB617C271F}"/>
    <cellStyle name="Millares 18 4 2 2" xfId="3361" xr:uid="{EEA7F881-A11A-45BF-83D7-6EAD10CFB1D0}"/>
    <cellStyle name="Millares 18 4 3" xfId="3362" xr:uid="{2BB2567A-9D3C-4C4B-B1E7-4381B514DECD}"/>
    <cellStyle name="Millares 18 4 3 2" xfId="3363" xr:uid="{4FE7C80D-C9BD-4960-BBF7-796011A83173}"/>
    <cellStyle name="Millares 18 4 4" xfId="3364" xr:uid="{4CCFA850-2754-458E-B47B-3B4640D281C8}"/>
    <cellStyle name="Millares 18 4 4 2" xfId="3365" xr:uid="{0F3BCFBA-84B6-4C0E-869E-DCEA8FDB650B}"/>
    <cellStyle name="Millares 18 4 5" xfId="3366" xr:uid="{C14D24C5-7B33-46A4-9941-5F8824F73ACB}"/>
    <cellStyle name="Millares 18 5" xfId="3367" xr:uid="{1FB524C6-8510-4566-8384-A9A7E658945D}"/>
    <cellStyle name="Millares 18 5 2" xfId="3368" xr:uid="{15819463-65D6-469C-A9B9-B83CB371A028}"/>
    <cellStyle name="Millares 18 5 2 2" xfId="3369" xr:uid="{9FA8A19C-F45A-4475-AFE1-41BFBC05186F}"/>
    <cellStyle name="Millares 18 5 3" xfId="3370" xr:uid="{1D038266-55F1-439A-B0B9-0BA6BB6BEA1F}"/>
    <cellStyle name="Millares 18 5 3 2" xfId="3371" xr:uid="{E11B1B1F-D161-4D84-93D5-2ECE1657E7D5}"/>
    <cellStyle name="Millares 18 5 4" xfId="3372" xr:uid="{FC4A29ED-B43F-43DE-82AC-4BF18366B63E}"/>
    <cellStyle name="Millares 18 5 4 2" xfId="3373" xr:uid="{8C18B80A-EEF5-4477-8C8D-F2CEE32BD7FB}"/>
    <cellStyle name="Millares 18 5 5" xfId="3374" xr:uid="{967E8F78-18C3-49FD-9BFB-CF2C202CE0C6}"/>
    <cellStyle name="Millares 18 6" xfId="3375" xr:uid="{B8209878-8670-48EA-A1FD-D7CBD47B0090}"/>
    <cellStyle name="Millares 18 6 2" xfId="3376" xr:uid="{200B43AE-44EE-44F5-B4A8-98FE696ADBC0}"/>
    <cellStyle name="Millares 18 6 2 2" xfId="3377" xr:uid="{9155E730-DA32-499A-97E8-E4A8542663E4}"/>
    <cellStyle name="Millares 18 6 3" xfId="3378" xr:uid="{5280F61B-7582-441C-8640-A697BBEE010B}"/>
    <cellStyle name="Millares 18 6 3 2" xfId="3379" xr:uid="{095D4791-9C2E-4131-B56B-58B29DB13186}"/>
    <cellStyle name="Millares 18 6 4" xfId="3380" xr:uid="{EBC1487C-0514-4E9D-BC82-CF8770C31B48}"/>
    <cellStyle name="Millares 18 6 4 2" xfId="3381" xr:uid="{138AF29C-624C-46D6-B0A6-6EFC1A466EF9}"/>
    <cellStyle name="Millares 18 6 5" xfId="3382" xr:uid="{C2C94459-1BB1-45E7-A092-B6EB62D1F37A}"/>
    <cellStyle name="Millares 18 7" xfId="3383" xr:uid="{CDFBF881-F31F-4C33-9BE6-4D3EEADE5081}"/>
    <cellStyle name="Millares 18 7 2" xfId="3384" xr:uid="{358C011A-F058-45A4-9F46-843F009D7977}"/>
    <cellStyle name="Millares 18 7 2 2" xfId="3385" xr:uid="{42706E6E-6C1B-4B82-A6C6-885225009800}"/>
    <cellStyle name="Millares 18 7 3" xfId="3386" xr:uid="{CEB2A052-FB4F-4E02-B2C7-9781E678EE82}"/>
    <cellStyle name="Millares 18 7 3 2" xfId="3387" xr:uid="{483BEBB4-57BF-4E52-9FA7-9E86198F3B8C}"/>
    <cellStyle name="Millares 18 7 4" xfId="3388" xr:uid="{095AA6B2-D1CF-4A52-B8D6-4B8A5BAC83C5}"/>
    <cellStyle name="Millares 18 7 4 2" xfId="3389" xr:uid="{B0BD56DD-5A86-4497-9B1D-CB5C2C99A4B5}"/>
    <cellStyle name="Millares 18 7 5" xfId="3390" xr:uid="{F283E2CE-AF80-42E7-876E-6E1BA58DCA07}"/>
    <cellStyle name="Millares 18 8" xfId="3391" xr:uid="{2A8EDBC1-6845-4275-AD30-541256CECCCC}"/>
    <cellStyle name="Millares 18 8 2" xfId="3392" xr:uid="{19488A06-C68D-4EA7-8197-5F2387CDED45}"/>
    <cellStyle name="Millares 18 8 2 2" xfId="3393" xr:uid="{F4EB21B4-7E78-4D1B-B7D8-AA0921723880}"/>
    <cellStyle name="Millares 18 8 3" xfId="3394" xr:uid="{30E35FF2-D3F2-4E61-B31F-F69356E8C8B2}"/>
    <cellStyle name="Millares 18 8 3 2" xfId="3395" xr:uid="{35A507A7-0C90-48E0-AB51-95C8990972C7}"/>
    <cellStyle name="Millares 18 8 4" xfId="3396" xr:uid="{40A1B648-6F88-484E-A1EB-6429A4D54BE3}"/>
    <cellStyle name="Millares 18 8 4 2" xfId="3397" xr:uid="{3C88856E-4654-447D-A94D-C29E7CADCDF3}"/>
    <cellStyle name="Millares 18 8 5" xfId="3398" xr:uid="{77DF247C-CEF0-4874-AFB3-8ECCC8A7B9F3}"/>
    <cellStyle name="Millares 18 9" xfId="3399" xr:uid="{056DDF57-92E6-4911-BF5F-EA23DB07A1B1}"/>
    <cellStyle name="Millares 18 9 2" xfId="3400" xr:uid="{001D6A30-A0E2-4D67-9E9A-2E599D4D426A}"/>
    <cellStyle name="Millares 18 9 2 2" xfId="3401" xr:uid="{A1CA5272-CCD0-4739-A895-B6E1A93FB7AD}"/>
    <cellStyle name="Millares 18 9 3" xfId="3402" xr:uid="{F21B07E5-96E0-4265-ABFA-987B292997E9}"/>
    <cellStyle name="Millares 18 9 3 2" xfId="3403" xr:uid="{3554FDC2-2B4D-4447-8E13-6F6E911B422A}"/>
    <cellStyle name="Millares 18 9 4" xfId="3404" xr:uid="{777339F8-067A-4C54-B223-0DED10FAAFAF}"/>
    <cellStyle name="Millares 18 9 4 2" xfId="3405" xr:uid="{67E5199C-B535-46B8-BC1D-37F61B985224}"/>
    <cellStyle name="Millares 18 9 5" xfId="3406" xr:uid="{5C1CB401-DA20-4AFF-B881-04C36F894E2F}"/>
    <cellStyle name="Millares 180" xfId="3407" xr:uid="{A10F1807-F268-4E29-BF18-DB646D6D5197}"/>
    <cellStyle name="Millares 181" xfId="3408" xr:uid="{58E638B7-231A-414F-AF44-BB51A77F2C9B}"/>
    <cellStyle name="Millares 182" xfId="3409" xr:uid="{8F1073BB-8428-4DED-B493-7BCB731EC018}"/>
    <cellStyle name="Millares 183" xfId="3410" xr:uid="{31103F19-C7A0-4926-92F2-B58E0E715887}"/>
    <cellStyle name="Millares 184" xfId="3411" xr:uid="{970E3194-A96A-49B8-BB68-707105852E41}"/>
    <cellStyle name="Millares 184 2" xfId="3412" xr:uid="{5B61545A-CA7C-4772-8B2E-ACCD2C71B17B}"/>
    <cellStyle name="Millares 184 3" xfId="3413" xr:uid="{A2E2096A-7E68-4F08-BCB8-BBEC1E82409B}"/>
    <cellStyle name="Millares 184 3 2" xfId="3414" xr:uid="{AB6F7AAD-E450-4468-AC3A-5A0FB928BE2B}"/>
    <cellStyle name="Millares 185" xfId="3415" xr:uid="{7D356F8F-591F-4933-A0BC-EF0CFD73A193}"/>
    <cellStyle name="Millares 185 2" xfId="3416" xr:uid="{44E43066-50BD-4B5B-8E57-E981236F4C66}"/>
    <cellStyle name="Millares 185 3" xfId="3417" xr:uid="{B47C0D04-DC70-47F9-BB16-8EEF2679C11A}"/>
    <cellStyle name="Millares 185 3 2" xfId="3418" xr:uid="{8A8273F0-1A7F-4BF2-BBEF-25B8A1ED23CA}"/>
    <cellStyle name="Millares 186" xfId="3419" xr:uid="{378EC32F-B60C-470D-9AC3-02FA98E93AAB}"/>
    <cellStyle name="Millares 187" xfId="3420" xr:uid="{E123D412-6388-4DB4-AEAA-83509AA59B57}"/>
    <cellStyle name="Millares 188" xfId="3421" xr:uid="{D7B27785-BA6D-4105-AB5A-91052DE906FE}"/>
    <cellStyle name="Millares 189" xfId="3422" xr:uid="{74603DA5-37A7-4E48-8984-D557D7CE4465}"/>
    <cellStyle name="Millares 189 2" xfId="3423" xr:uid="{7CD0734A-EF61-4294-885C-34798A2149AE}"/>
    <cellStyle name="Millares 189 3" xfId="3424" xr:uid="{AB9E9E00-B314-43B8-84E7-77813F9288C7}"/>
    <cellStyle name="Millares 189 4" xfId="15663" xr:uid="{4CAE5A39-C2A2-4329-8B9A-0BC07CFC7E1C}"/>
    <cellStyle name="Millares 19" xfId="307" xr:uid="{588D0287-2E30-401E-948F-FA4E54DAC134}"/>
    <cellStyle name="Millares 19 2" xfId="87" xr:uid="{00000000-0005-0000-0000-000087000000}"/>
    <cellStyle name="Millares 19 2 2" xfId="101" xr:uid="{00000000-0005-0000-0000-000088000000}"/>
    <cellStyle name="Millares 19 2 2 2" xfId="196" xr:uid="{00000000-0005-0000-0000-000089000000}"/>
    <cellStyle name="Millares 19 2 2 2 2" xfId="297" xr:uid="{3464422F-87C3-438F-A963-7E7B009B8337}"/>
    <cellStyle name="Millares 19 2 2 2 2 2" xfId="538" xr:uid="{63941D60-B353-4060-A9D1-AF7D64B77F51}"/>
    <cellStyle name="Millares 19 2 2 2 2 3" xfId="40687" xr:uid="{227AEAF9-B79E-4699-86AD-05523701E23F}"/>
    <cellStyle name="Millares 19 2 2 2 3" xfId="438" xr:uid="{1DD12439-7C4F-4E0D-9163-347FA9A72BD7}"/>
    <cellStyle name="Millares 19 2 2 2 4" xfId="40587" xr:uid="{83A7280C-59E9-4F63-9BA7-5890F6DA7E05}"/>
    <cellStyle name="Millares 19 2 2 3" xfId="149" xr:uid="{00000000-0005-0000-0000-00008A000000}"/>
    <cellStyle name="Millares 19 2 2 3 2" xfId="255" xr:uid="{D7DFCB55-A299-43BC-9FBD-8D2BB8210CD2}"/>
    <cellStyle name="Millares 19 2 2 3 2 2" xfId="496" xr:uid="{F37BE0B4-9039-47E8-9944-40F55CAE8442}"/>
    <cellStyle name="Millares 19 2 2 3 2 3" xfId="40645" xr:uid="{7F817497-2FE5-485C-AE41-812178D3AF71}"/>
    <cellStyle name="Millares 19 2 2 3 3" xfId="396" xr:uid="{83338142-B2C3-4BE8-A81A-FBFB695E1D55}"/>
    <cellStyle name="Millares 19 2 2 3 4" xfId="40545" xr:uid="{196E7AE5-7443-4F49-9767-B145430B9603}"/>
    <cellStyle name="Millares 19 2 2 4" xfId="228" xr:uid="{163EC14B-2B56-4A0F-B53D-13D47BEA2F31}"/>
    <cellStyle name="Millares 19 2 2 4 2" xfId="469" xr:uid="{D112B8D8-BD67-4385-A575-E0CE4E716170}"/>
    <cellStyle name="Millares 19 2 2 4 3" xfId="40618" xr:uid="{6FB65C15-3052-4646-B87F-00120FE22EF6}"/>
    <cellStyle name="Millares 19 2 2 5" xfId="3427" xr:uid="{FE1166F7-B6EE-4A53-9368-262BE0BBD3DC}"/>
    <cellStyle name="Millares 19 2 2 6" xfId="371" xr:uid="{02FE7D4D-34B6-4AF0-8D6E-4483310D8373}"/>
    <cellStyle name="Millares 19 2 2 7" xfId="40518" xr:uid="{4288143E-5F71-4F58-8BB9-B3F3897D3C0E}"/>
    <cellStyle name="Millares 19 2 3" xfId="184" xr:uid="{00000000-0005-0000-0000-00008B000000}"/>
    <cellStyle name="Millares 19 2 3 2" xfId="286" xr:uid="{37A4362C-7C32-47F1-845D-09EBF48418CC}"/>
    <cellStyle name="Millares 19 2 3 2 2" xfId="527" xr:uid="{64789282-A972-4BB4-98B0-E085D86BC017}"/>
    <cellStyle name="Millares 19 2 3 2 3" xfId="40676" xr:uid="{4D71183F-6999-41AA-BF0E-0BF3B72B9DC3}"/>
    <cellStyle name="Millares 19 2 3 3" xfId="427" xr:uid="{E3DBA6D3-E325-45D3-8D85-0960D8139677}"/>
    <cellStyle name="Millares 19 2 3 4" xfId="40576" xr:uid="{F318236C-D769-4F7C-B94E-93DBB076619F}"/>
    <cellStyle name="Millares 19 2 4" xfId="138" xr:uid="{00000000-0005-0000-0000-00008C000000}"/>
    <cellStyle name="Millares 19 2 4 2" xfId="244" xr:uid="{648FDB2E-97C5-42BF-BFB9-6A62A37547AF}"/>
    <cellStyle name="Millares 19 2 4 2 2" xfId="485" xr:uid="{14391220-AE83-4774-AF3E-1DBFFC1BE73D}"/>
    <cellStyle name="Millares 19 2 4 2 3" xfId="40634" xr:uid="{51CBF424-42C8-4F8F-BE0E-7775DEF48AFB}"/>
    <cellStyle name="Millares 19 2 4 3" xfId="385" xr:uid="{2A755B06-1C57-4752-AB02-D31847CC6787}"/>
    <cellStyle name="Millares 19 2 4 4" xfId="40534" xr:uid="{07AC0409-E232-47E0-A509-B3B4407D4BA8}"/>
    <cellStyle name="Millares 19 2 5" xfId="217" xr:uid="{E892BF56-2B2F-46E5-8B1E-B0F2002F33CB}"/>
    <cellStyle name="Millares 19 2 5 2" xfId="458" xr:uid="{2FA07578-E60D-4D04-8C15-3648B7AFF184}"/>
    <cellStyle name="Millares 19 2 5 3" xfId="40607" xr:uid="{DFF8E09B-7BBF-4E0F-8F0A-032432F7C9A4}"/>
    <cellStyle name="Millares 19 2 6" xfId="3426" xr:uid="{CBEBA9C4-31F8-457E-869A-7E9EB8F9D87F}"/>
    <cellStyle name="Millares 19 2 7" xfId="361" xr:uid="{B6378877-C553-4CBD-9072-A8FE76266D31}"/>
    <cellStyle name="Millares 19 2 8" xfId="40507" xr:uid="{93EEC94B-A1C3-4C31-825B-02A130793016}"/>
    <cellStyle name="Millares 19 3" xfId="3428" xr:uid="{ABA8661E-1430-41A2-92EC-24DF7C215D1C}"/>
    <cellStyle name="Millares 19 4" xfId="3425" xr:uid="{3E61C061-A208-4E05-8800-B9B5FB6E1F69}"/>
    <cellStyle name="Millares 19 5" xfId="548" xr:uid="{6EA737D8-32CD-408D-AFDA-20AC0F82995A}"/>
    <cellStyle name="Millares 19 6" xfId="40697" xr:uid="{0B731F4B-985C-4A0A-ABA3-73C44CD75825}"/>
    <cellStyle name="Millares 190" xfId="3429" xr:uid="{44E19DA2-D176-4610-8EE4-0AD8E011DBAF}"/>
    <cellStyle name="Millares 191" xfId="3430" xr:uid="{BB084172-52BA-4663-BFE6-BCB58717E555}"/>
    <cellStyle name="Millares 191 2" xfId="3431" xr:uid="{E889BE0C-9384-48C2-A9EA-6B63C3D887BA}"/>
    <cellStyle name="Millares 191 3" xfId="3432" xr:uid="{E19522E8-9705-4949-A0C4-F6677E690444}"/>
    <cellStyle name="Millares 191 3 2" xfId="3433" xr:uid="{7277BA54-0228-4BC3-A36E-07825B8D22F8}"/>
    <cellStyle name="Millares 192" xfId="3434" xr:uid="{DF169CF6-093A-4629-9E62-F0AEDB5B9BAE}"/>
    <cellStyle name="Millares 193" xfId="3435" xr:uid="{6A7143C1-6DE1-46FC-9716-4ABB01B65FAD}"/>
    <cellStyle name="Millares 193 2" xfId="3436" xr:uid="{904DCD02-A621-43FC-B08E-100C08EEED61}"/>
    <cellStyle name="Millares 193 2 2" xfId="3437" xr:uid="{637CD274-5271-47F0-8D40-66AA38006E8A}"/>
    <cellStyle name="Millares 194" xfId="3438" xr:uid="{5100D75E-C66F-47A4-8D52-B9B64258B6BD}"/>
    <cellStyle name="Millares 195" xfId="3439" xr:uid="{9FDADDA4-0CC3-4705-ADAC-D7DCFF69DD58}"/>
    <cellStyle name="Millares 196" xfId="3440" xr:uid="{3237E253-F32C-42F2-9262-C4C85A6F7834}"/>
    <cellStyle name="Millares 197" xfId="3441" xr:uid="{1CE00FB3-4DAC-48F3-940C-15B825098560}"/>
    <cellStyle name="Millares 198" xfId="3442" xr:uid="{97608A88-7261-4044-83A9-E6FE0695CEEC}"/>
    <cellStyle name="Millares 198 2" xfId="3443" xr:uid="{CB5DEE79-F9CC-4918-A2DB-3FC9DE07EFB6}"/>
    <cellStyle name="Millares 198 3" xfId="3444" xr:uid="{97BE90BE-78C6-4A27-8B2B-7B14C8C1609E}"/>
    <cellStyle name="Millares 198 4" xfId="15664" xr:uid="{1D384582-7B26-46AF-B472-9782CBEC6D62}"/>
    <cellStyle name="Millares 199" xfId="3445" xr:uid="{F418B61E-F889-4541-A701-86186DA4272E}"/>
    <cellStyle name="Millares 199 2" xfId="3446" xr:uid="{6A6A76B0-A2FB-4CA3-A6A3-BF0E30128488}"/>
    <cellStyle name="Millares 199 2 2" xfId="3447" xr:uid="{4C50BA3B-3DA0-49C3-B97B-D9F3B3C73492}"/>
    <cellStyle name="Millares 199 3" xfId="3448" xr:uid="{ACBC35C8-39C1-4BC2-BF32-62266B538B67}"/>
    <cellStyle name="Millares 199 4" xfId="3449" xr:uid="{319D7BF4-3EE0-4082-BB66-90AD3DDC7A73}"/>
    <cellStyle name="Millares 2" xfId="44" xr:uid="{00000000-0005-0000-0000-00008D000000}"/>
    <cellStyle name="Millares 2 10" xfId="3450" xr:uid="{BA0FA11E-3E92-4432-BD5A-AEC812FB7DD0}"/>
    <cellStyle name="Millares 2 11" xfId="3451" xr:uid="{F951C6C5-17D6-4F30-8EF2-BA3D7F521791}"/>
    <cellStyle name="Millares 2 12" xfId="3452" xr:uid="{884F94D9-C3A0-4DB8-BA23-18BDEF8E1B53}"/>
    <cellStyle name="Millares 2 13" xfId="3453" xr:uid="{5FBCB0FA-9B85-4A9F-B7C8-34231CF12240}"/>
    <cellStyle name="Millares 2 14" xfId="3454" xr:uid="{3DBC48B2-4E01-4BA8-8099-5C7D4E8A8872}"/>
    <cellStyle name="Millares 2 14 2" xfId="3455" xr:uid="{C4DD9D1F-C473-4326-BAD0-8A15CF5C4813}"/>
    <cellStyle name="Millares 2 14 3" xfId="3456" xr:uid="{8BA03A27-D8D5-47B4-BCAC-0A81A0BE7EB5}"/>
    <cellStyle name="Millares 2 14 4" xfId="15665" xr:uid="{FE095179-DA3C-4F81-AEE7-B315D8B970F4}"/>
    <cellStyle name="Millares 2 15" xfId="3457" xr:uid="{96EC9694-0BA8-4211-8827-53473AF28518}"/>
    <cellStyle name="Millares 2 16" xfId="3458" xr:uid="{5D7722B8-D1CC-475E-B904-1EB169D44753}"/>
    <cellStyle name="Millares 2 16 2" xfId="3459" xr:uid="{7970DE99-4C13-4DF7-BB05-768B31BE5E6E}"/>
    <cellStyle name="Millares 2 16 2 2" xfId="3460" xr:uid="{7D6B16DE-B173-4B30-98D5-7A478981AC3D}"/>
    <cellStyle name="Millares 2 16 3" xfId="3461" xr:uid="{4460039B-C257-4D81-849F-098D5D8B367D}"/>
    <cellStyle name="Millares 2 16 4" xfId="3462" xr:uid="{5DD45E9E-2910-4C6D-9F37-3B4B3938970D}"/>
    <cellStyle name="Millares 2 16 4 2" xfId="3463" xr:uid="{84C0578B-87B2-44A9-BEAC-D34637B48B6C}"/>
    <cellStyle name="Millares 2 16 5" xfId="3464" xr:uid="{E94EFAED-5ED1-4D68-AE38-FAA80B1D956E}"/>
    <cellStyle name="Millares 2 16 5 2" xfId="3465" xr:uid="{3237C3F0-F005-4938-9904-718E1A38893D}"/>
    <cellStyle name="Millares 2 16 6" xfId="3466" xr:uid="{595C96B0-245D-4F5E-9C98-AEF1FF465DA7}"/>
    <cellStyle name="Millares 2 17" xfId="3467" xr:uid="{4384FB5F-8333-46AC-A67C-FC80333421FA}"/>
    <cellStyle name="Millares 2 18" xfId="3468" xr:uid="{C099FFD5-4E87-4EF8-A2B0-8EFC2A04A9E0}"/>
    <cellStyle name="Millares 2 18 2" xfId="3469" xr:uid="{CC87289A-2B63-45BA-BC7B-B5E8A640B0F5}"/>
    <cellStyle name="Millares 2 18 3" xfId="3470" xr:uid="{65158DC8-2634-4344-9581-C4DECC180F1E}"/>
    <cellStyle name="Millares 2 19" xfId="3471" xr:uid="{0B24010B-BFA6-4C95-BB79-D453C7580A8D}"/>
    <cellStyle name="Millares 2 2" xfId="67" xr:uid="{00000000-0005-0000-0000-00008E000000}"/>
    <cellStyle name="Millares 2 2 10" xfId="3472" xr:uid="{E4AC85D3-43EC-4350-BD35-E107800351FD}"/>
    <cellStyle name="Millares 2 2 11" xfId="3473" xr:uid="{C39F36D6-0133-4656-9579-27257CD55F81}"/>
    <cellStyle name="Millares 2 2 11 2" xfId="12879" xr:uid="{485D0D15-F2E4-4CA8-9DC6-626A1211B833}"/>
    <cellStyle name="Millares 2 2 12" xfId="12485" xr:uid="{C575CEF7-B1B0-44C4-B125-165D49C18E8E}"/>
    <cellStyle name="Millares 2 2 12 2" xfId="21737" xr:uid="{D285E3AC-9B4F-4DF5-AD43-C52ECDD81391}"/>
    <cellStyle name="Millares 2 2 12 2 2" xfId="27293" xr:uid="{E5B391E2-6116-4163-9BB0-F3596C62FBAB}"/>
    <cellStyle name="Millares 2 2 12 2 3" xfId="32787" xr:uid="{7CB807F2-42C5-4592-9CFF-51ABF3466D2F}"/>
    <cellStyle name="Millares 2 2 12 2 4" xfId="38271" xr:uid="{271ACB13-314F-487A-8FE0-EE94D96CF6DF}"/>
    <cellStyle name="Millares 2 2 12 3" xfId="24564" xr:uid="{C5EF31A7-8885-421A-A1E3-72C0D6FCB551}"/>
    <cellStyle name="Millares 2 2 12 4" xfId="30058" xr:uid="{1916D2B2-640B-482F-B6F4-42BDAA0731A2}"/>
    <cellStyle name="Millares 2 2 12 5" xfId="35542" xr:uid="{F4F1CD52-253C-49C8-8092-CB5CA3A740A9}"/>
    <cellStyle name="Millares 2 2 13" xfId="356" xr:uid="{D1EE1C90-20F4-426E-8BF6-69881EE0500C}"/>
    <cellStyle name="Millares 2 2 14" xfId="40502" xr:uid="{C3F4B758-1497-42A4-B349-0A580BA41E2E}"/>
    <cellStyle name="Millares 2 2 2" xfId="97" xr:uid="{00000000-0005-0000-0000-00008F000000}"/>
    <cellStyle name="Millares 2 2 2 10" xfId="12486" xr:uid="{9146CFBF-5D4A-432B-A570-D4B1939E4D6C}"/>
    <cellStyle name="Millares 2 2 2 10 2" xfId="21738" xr:uid="{47F73AAE-386F-460A-8C7C-6702D8BBB8A5}"/>
    <cellStyle name="Millares 2 2 2 10 2 2" xfId="27294" xr:uid="{09A0FE52-F269-475E-AE74-B4D4B19BCD43}"/>
    <cellStyle name="Millares 2 2 2 10 2 3" xfId="32788" xr:uid="{8E18F1D1-2EEE-4B97-991E-441C9A62DF4C}"/>
    <cellStyle name="Millares 2 2 2 10 2 4" xfId="38272" xr:uid="{DA09DE49-69E4-4CBA-8E46-4D66E978F112}"/>
    <cellStyle name="Millares 2 2 2 10 3" xfId="24565" xr:uid="{F47CC8B0-C4AB-4DB0-ABB1-1A1DB20E7215}"/>
    <cellStyle name="Millares 2 2 2 10 4" xfId="30059" xr:uid="{E83C3172-96FA-42B9-8526-D97D93D3036B}"/>
    <cellStyle name="Millares 2 2 2 10 5" xfId="35543" xr:uid="{9EF10A0E-C6BA-41BC-A5E1-FE651ACF44FE}"/>
    <cellStyle name="Millares 2 2 2 11" xfId="3474" xr:uid="{80E47AAA-F38C-4924-B138-F7C20A7337AA}"/>
    <cellStyle name="Millares 2 2 2 12" xfId="368" xr:uid="{FB0A4D4D-FBAA-40CE-9E33-6B1F1D008BAF}"/>
    <cellStyle name="Millares 2 2 2 13" xfId="40514" xr:uid="{ADE49C9E-9C08-41A1-A7D6-D04015E61DCC}"/>
    <cellStyle name="Millares 2 2 2 2" xfId="192" xr:uid="{00000000-0005-0000-0000-000090000000}"/>
    <cellStyle name="Millares 2 2 2 2 2" xfId="293" xr:uid="{F382E3AB-51B4-4A7D-99EC-5E7BDE403BF9}"/>
    <cellStyle name="Millares 2 2 2 2 2 2" xfId="3477" xr:uid="{0185FB0A-4B36-42D6-A41A-A3CAAC3C7FB1}"/>
    <cellStyle name="Millares 2 2 2 2 2 3" xfId="3476" xr:uid="{F39C7239-E22C-413A-A442-630CA2355AD5}"/>
    <cellStyle name="Millares 2 2 2 2 2 4" xfId="534" xr:uid="{6635C98C-0E67-4BBB-B25C-0F58807C220F}"/>
    <cellStyle name="Millares 2 2 2 2 2 5" xfId="40683" xr:uid="{B448C83B-94DB-4C7A-9CC3-F265C03A7A68}"/>
    <cellStyle name="Millares 2 2 2 2 3" xfId="3478" xr:uid="{F2C0CC3C-32B5-49AF-985B-EC4C0A364514}"/>
    <cellStyle name="Millares 2 2 2 2 3 2" xfId="3479" xr:uid="{76E696FE-5C7D-4AB5-9893-9F4034B7B3BF}"/>
    <cellStyle name="Millares 2 2 2 2 3 3" xfId="3480" xr:uid="{DDF98FE2-C8BF-4526-9426-1E2A24A101B8}"/>
    <cellStyle name="Millares 2 2 2 2 4" xfId="3481" xr:uid="{7CCAF557-1CC2-407F-BD09-AE1E8178A39C}"/>
    <cellStyle name="Millares 2 2 2 2 4 2" xfId="3482" xr:uid="{76AE8154-F913-4AE4-A3A9-64619297E8D9}"/>
    <cellStyle name="Millares 2 2 2 2 5" xfId="3483" xr:uid="{07FF5741-5BE0-496A-9B17-10EC6065494A}"/>
    <cellStyle name="Millares 2 2 2 2 5 2" xfId="12880" xr:uid="{4745F4C5-203E-4E0E-B19B-7767C7496B06}"/>
    <cellStyle name="Millares 2 2 2 2 6" xfId="3484" xr:uid="{98B2A5A4-394E-4135-8296-1DB312692DF4}"/>
    <cellStyle name="Millares 2 2 2 2 7" xfId="3475" xr:uid="{85ECD63D-D6B3-42E4-9089-A8E56B8EA466}"/>
    <cellStyle name="Millares 2 2 2 2 8" xfId="434" xr:uid="{41D74286-9C61-44BB-AA8A-CEBB4C19CE8C}"/>
    <cellStyle name="Millares 2 2 2 2 9" xfId="40583" xr:uid="{760E67B8-479C-4D2B-B16F-275F624843F9}"/>
    <cellStyle name="Millares 2 2 2 3" xfId="145" xr:uid="{00000000-0005-0000-0000-000091000000}"/>
    <cellStyle name="Millares 2 2 2 3 2" xfId="251" xr:uid="{BF6FE3C6-9F3B-4BD9-AB01-E72A029BFCE3}"/>
    <cellStyle name="Millares 2 2 2 3 2 2" xfId="3487" xr:uid="{1B57B4B4-DDFF-4017-94C3-8145BCC1813F}"/>
    <cellStyle name="Millares 2 2 2 3 2 3" xfId="3486" xr:uid="{A8E3F4FB-23EE-4686-97CB-9F76260D9DF0}"/>
    <cellStyle name="Millares 2 2 2 3 2 4" xfId="492" xr:uid="{856A3FAC-6146-418C-86AD-596FDFF6A200}"/>
    <cellStyle name="Millares 2 2 2 3 2 5" xfId="40641" xr:uid="{2F194287-1477-403D-86C2-D3D9E686B1A0}"/>
    <cellStyle name="Millares 2 2 2 3 3" xfId="3488" xr:uid="{DE3D8BBC-5A68-49B9-987A-B26B054CEA19}"/>
    <cellStyle name="Millares 2 2 2 3 4" xfId="3485" xr:uid="{EA3E6F72-07EC-45F4-B726-49B6612E703C}"/>
    <cellStyle name="Millares 2 2 2 3 5" xfId="392" xr:uid="{E8A918BB-9F67-4A7C-B825-A01F645ED552}"/>
    <cellStyle name="Millares 2 2 2 3 6" xfId="40541" xr:uid="{EA884A46-EB92-4A5D-9A8F-352950E76B76}"/>
    <cellStyle name="Millares 2 2 2 4" xfId="224" xr:uid="{72BAADC7-F76E-4C34-BC11-3CA83BCE95B1}"/>
    <cellStyle name="Millares 2 2 2 4 10" xfId="7554" xr:uid="{5CE0A1DF-9FC0-4FFB-AD5F-1ABE14994E45}"/>
    <cellStyle name="Millares 2 2 2 4 10 2" xfId="20438" xr:uid="{25FF6838-7774-4AA8-981F-3B539D1FCE10}"/>
    <cellStyle name="Millares 2 2 2 4 10 2 2" xfId="25994" xr:uid="{007C5F7C-9522-4CDF-B148-145C437DF376}"/>
    <cellStyle name="Millares 2 2 2 4 10 2 3" xfId="31488" xr:uid="{4B8B4ADB-98FA-4DDF-A539-7CACADA31850}"/>
    <cellStyle name="Millares 2 2 2 4 10 2 4" xfId="36972" xr:uid="{982899D9-B6A3-47BA-8144-7916D52E1D0E}"/>
    <cellStyle name="Millares 2 2 2 4 10 3" xfId="23265" xr:uid="{63C9376A-2ED3-4283-8545-FFD9A715D764}"/>
    <cellStyle name="Millares 2 2 2 4 10 4" xfId="28759" xr:uid="{4379ACE7-B2EB-486F-A298-B8E023B89CEA}"/>
    <cellStyle name="Millares 2 2 2 4 10 5" xfId="34243" xr:uid="{9385ACF7-141A-41D0-BA62-76CFCCB12420}"/>
    <cellStyle name="Millares 2 2 2 4 11" xfId="3489" xr:uid="{CF95A6E8-192E-440A-AF94-7E84AD047E2D}"/>
    <cellStyle name="Millares 2 2 2 4 12" xfId="465" xr:uid="{3C9B00A5-438D-4882-88F5-9CF62A4A4AC7}"/>
    <cellStyle name="Millares 2 2 2 4 13" xfId="40614" xr:uid="{77AFF747-BE66-408C-A0BC-FA308ABB9087}"/>
    <cellStyle name="Millares 2 2 2 4 2" xfId="3490" xr:uid="{A1E7F6C8-68EB-4B52-8C06-45B3C01C55C1}"/>
    <cellStyle name="Millares 2 2 2 4 2 2" xfId="3491" xr:uid="{5F162ED0-FC8A-4EA3-97A4-5F2EFFDD399E}"/>
    <cellStyle name="Millares 2 2 2 4 2 2 2" xfId="3492" xr:uid="{9A6D7822-957D-48BE-B410-AB2AB78A7469}"/>
    <cellStyle name="Millares 2 2 2 4 2 3" xfId="3493" xr:uid="{F0909137-E3D7-4FFC-AECD-F4EAAC97D40F}"/>
    <cellStyle name="Millares 2 2 2 4 3" xfId="3494" xr:uid="{A371177B-890E-4C1C-AC39-31836174341D}"/>
    <cellStyle name="Millares 2 2 2 4 3 2" xfId="3495" xr:uid="{9C9E4280-5803-48F4-9DC7-77621254F87A}"/>
    <cellStyle name="Millares 2 2 2 4 3 3" xfId="3496" xr:uid="{89A05009-3315-4A54-8C4D-C33F47AEAC6E}"/>
    <cellStyle name="Millares 2 2 2 4 4" xfId="3497" xr:uid="{81A10A57-BA0E-4C4A-95F5-03A9DB771ACE}"/>
    <cellStyle name="Millares 2 2 2 4 4 2" xfId="3498" xr:uid="{60E6F231-15C6-4EAF-A883-1A155CADF37C}"/>
    <cellStyle name="Millares 2 2 2 4 4 3" xfId="3499" xr:uid="{154D8517-4532-4B9C-BE32-F336EA1B9975}"/>
    <cellStyle name="Millares 2 2 2 4 5" xfId="3500" xr:uid="{6E3CAFF3-8A1F-451B-BA7C-D8C88037C999}"/>
    <cellStyle name="Millares 2 2 2 4 6" xfId="3501" xr:uid="{317A889F-B5A6-4E0E-8872-D50BC89C985C}"/>
    <cellStyle name="Millares 2 2 2 4 7" xfId="3502" xr:uid="{6559DE5D-EAA6-4F22-99B2-B2A77FEC42D3}"/>
    <cellStyle name="Millares 2 2 2 4 8" xfId="7183" xr:uid="{3C7762C6-4C90-4E36-A5DA-9A0AA7227878}"/>
    <cellStyle name="Millares 2 2 2 4 8 2" xfId="12881" xr:uid="{C19F5CE8-836D-4F23-8EA7-4C69D7497525}"/>
    <cellStyle name="Millares 2 2 2 4 8 3" xfId="19992" xr:uid="{1A444D02-3C31-4242-8435-DDB93C0B36B6}"/>
    <cellStyle name="Millares 2 2 2 4 8 3 2" xfId="22900" xr:uid="{620185DD-0892-448B-B276-E0D639C2EA70}"/>
    <cellStyle name="Millares 2 2 2 4 8 3 2 2" xfId="28456" xr:uid="{8031C06C-AE33-4EE1-B5B9-0E962901B11D}"/>
    <cellStyle name="Millares 2 2 2 4 8 3 2 3" xfId="33950" xr:uid="{0C677CDB-CF4C-4748-AAEF-C306C0233FCF}"/>
    <cellStyle name="Millares 2 2 2 4 8 3 2 4" xfId="39434" xr:uid="{AABF33E1-DD5B-478A-9329-00C3C8AAB131}"/>
    <cellStyle name="Millares 2 2 2 4 8 3 3" xfId="25727" xr:uid="{21EC0AF9-0B4F-4C0B-A0DA-71D9B88598BA}"/>
    <cellStyle name="Millares 2 2 2 4 8 3 4" xfId="31221" xr:uid="{B5B9EF44-0EC7-4F12-91E4-0D205D5DDD49}"/>
    <cellStyle name="Millares 2 2 2 4 8 3 5" xfId="36705" xr:uid="{C2B10A8D-48CE-43C4-8A84-C4C32FFB35B5}"/>
    <cellStyle name="Millares 2 2 2 4 8 4" xfId="7622" xr:uid="{4467443F-710C-4722-9444-BB7F149062BA}"/>
    <cellStyle name="Millares 2 2 2 4 8 5" xfId="20280" xr:uid="{F5EC3454-E66D-4C88-9C07-5E0371CA178C}"/>
    <cellStyle name="Millares 2 2 2 4 8 5 2" xfId="25836" xr:uid="{3F9E03F3-1D52-4159-BB8A-DC09D95ED35E}"/>
    <cellStyle name="Millares 2 2 2 4 8 5 3" xfId="31330" xr:uid="{08F63286-463A-49E1-A8EB-41C30A26E101}"/>
    <cellStyle name="Millares 2 2 2 4 8 5 4" xfId="36814" xr:uid="{C30B39BA-A579-47E8-95E4-B548246E00AC}"/>
    <cellStyle name="Millares 2 2 2 4 8 6" xfId="23107" xr:uid="{D76E2504-C9E5-4B35-8CC8-FCC8F6AC4044}"/>
    <cellStyle name="Millares 2 2 2 4 8 7" xfId="28599" xr:uid="{DF4A388C-D13E-494E-84B3-2AC3103C3345}"/>
    <cellStyle name="Millares 2 2 2 4 8 8" xfId="34083" xr:uid="{C626FEF8-EC12-4FE1-BEC5-D959060843E0}"/>
    <cellStyle name="Millares 2 2 2 4 9" xfId="7499" xr:uid="{C869C322-294F-4B3F-BFFF-A554FA35B3A0}"/>
    <cellStyle name="Millares 2 2 2 4 9 2" xfId="20193" xr:uid="{EB350324-EB7B-4F0D-BE95-58F40F8C753E}"/>
    <cellStyle name="Millares 2 2 2 4 9 2 2" xfId="22927" xr:uid="{3F6E181A-86C9-411B-A546-5CC0E31120CF}"/>
    <cellStyle name="Millares 2 2 2 4 9 2 2 2" xfId="28483" xr:uid="{C311E021-39EB-4E59-9B91-F2EC6641C4D3}"/>
    <cellStyle name="Millares 2 2 2 4 9 2 2 3" xfId="33977" xr:uid="{D4CBB3C0-9B59-4E29-8715-FB1ECA84AB89}"/>
    <cellStyle name="Millares 2 2 2 4 9 2 2 4" xfId="39461" xr:uid="{3FDFD547-9756-4B99-AE8E-7628A22A64DC}"/>
    <cellStyle name="Millares 2 2 2 4 9 2 3" xfId="25754" xr:uid="{11F9A256-9A53-48D0-90DE-7B5CF9C8E5D1}"/>
    <cellStyle name="Millares 2 2 2 4 9 2 4" xfId="31248" xr:uid="{C0A7E730-75FC-4EE5-BC9C-933EFD4738ED}"/>
    <cellStyle name="Millares 2 2 2 4 9 2 5" xfId="36732" xr:uid="{CF24A781-282A-4D77-9FFA-6106518F8D88}"/>
    <cellStyle name="Millares 2 2 2 4 9 3" xfId="20383" xr:uid="{9D15FF4D-8919-414D-8A7E-A816FBFA1615}"/>
    <cellStyle name="Millares 2 2 2 4 9 3 2" xfId="25939" xr:uid="{0B0F71D1-C761-47E1-8271-38B8F1362F67}"/>
    <cellStyle name="Millares 2 2 2 4 9 3 3" xfId="31433" xr:uid="{0D019119-CF45-4F31-9955-04ABA5291C19}"/>
    <cellStyle name="Millares 2 2 2 4 9 3 4" xfId="36917" xr:uid="{63A410F5-4B30-492D-9B2C-C98645241604}"/>
    <cellStyle name="Millares 2 2 2 4 9 4" xfId="23210" xr:uid="{98956F0F-4FEA-443C-8425-C6F075F55125}"/>
    <cellStyle name="Millares 2 2 2 4 9 5" xfId="28702" xr:uid="{DAE2C7D9-51A2-4F73-A706-7FAE893C7E63}"/>
    <cellStyle name="Millares 2 2 2 4 9 6" xfId="34186" xr:uid="{EAFA01DD-FA05-4CC7-B670-A3C6CF49ECD2}"/>
    <cellStyle name="Millares 2 2 2 5" xfId="3503" xr:uid="{A2CEC608-59D3-4618-9A72-4D8578A8A893}"/>
    <cellStyle name="Millares 2 2 2 5 2" xfId="3504" xr:uid="{8BB54FC6-881E-4D09-9548-4DA5F4BC7D1D}"/>
    <cellStyle name="Millares 2 2 2 6" xfId="3505" xr:uid="{42333ACE-51B0-430D-8302-F0D30A207F45}"/>
    <cellStyle name="Millares 2 2 2 7" xfId="3506" xr:uid="{C57A97FE-738C-4A60-AE78-6009F039C13E}"/>
    <cellStyle name="Millares 2 2 2 8" xfId="3507" xr:uid="{CDED6CB2-5F6F-45BD-88B6-4CBCDBF63D5D}"/>
    <cellStyle name="Millares 2 2 2 9" xfId="3508" xr:uid="{81C218D0-5885-4BB1-BBAE-D44EFC41C5EE}"/>
    <cellStyle name="Millares 2 2 2 9 2" xfId="12882" xr:uid="{B5705AF2-F9BD-4D02-BA79-003307A527EB}"/>
    <cellStyle name="Millares 2 2 3" xfId="179" xr:uid="{00000000-0005-0000-0000-000092000000}"/>
    <cellStyle name="Millares 2 2 3 2" xfId="283" xr:uid="{5D9FC505-53DF-44C3-998D-B843CD3F77D8}"/>
    <cellStyle name="Millares 2 2 3 2 2" xfId="524" xr:uid="{3FFEC6AE-CAFE-4B1C-A0ED-FE708BF0C0FE}"/>
    <cellStyle name="Millares 2 2 3 2 3" xfId="40673" xr:uid="{2BC59021-E917-4EC2-A49C-4E62CEAE6184}"/>
    <cellStyle name="Millares 2 2 3 3" xfId="3509" xr:uid="{524B96FB-A4A6-44EB-9A46-3C60FEECD197}"/>
    <cellStyle name="Millares 2 2 3 4" xfId="424" xr:uid="{37D4E6FA-F326-43A7-8259-DEDA94EFF8B2}"/>
    <cellStyle name="Millares 2 2 3 5" xfId="40573" xr:uid="{494D0A0E-D728-42E0-8B9A-6F66EEB23A52}"/>
    <cellStyle name="Millares 2 2 4" xfId="167" xr:uid="{00000000-0005-0000-0000-000093000000}"/>
    <cellStyle name="Millares 2 2 4 2" xfId="272" xr:uid="{EF4548F4-02DA-44E6-8036-0FC0B83048AD}"/>
    <cellStyle name="Millares 2 2 4 2 2" xfId="3512" xr:uid="{25871845-A53B-419F-9502-64C144FAAE76}"/>
    <cellStyle name="Millares 2 2 4 2 3" xfId="3511" xr:uid="{0AD15633-8AB0-4D05-B139-264CAD935021}"/>
    <cellStyle name="Millares 2 2 4 2 4" xfId="513" xr:uid="{47CBC1E9-B74E-4791-BA32-B8971F1932EE}"/>
    <cellStyle name="Millares 2 2 4 2 5" xfId="40662" xr:uid="{95314588-B016-47F0-9E9D-14B97EB80B20}"/>
    <cellStyle name="Millares 2 2 4 3" xfId="3513" xr:uid="{C8A69027-C318-40D1-BD11-BDAB8ABF6990}"/>
    <cellStyle name="Millares 2 2 4 3 2" xfId="3514" xr:uid="{F7C21D00-51A3-462C-AFE0-56D147AECC08}"/>
    <cellStyle name="Millares 2 2 4 3 3" xfId="3515" xr:uid="{B2C264D0-961B-4E9D-A312-37F619A9C650}"/>
    <cellStyle name="Millares 2 2 4 4" xfId="3516" xr:uid="{F88D3374-D403-48B3-81C5-B8C999A290F2}"/>
    <cellStyle name="Millares 2 2 4 4 2" xfId="3517" xr:uid="{813B0BE3-7C71-43EE-B88F-392CD49B851B}"/>
    <cellStyle name="Millares 2 2 4 5" xfId="3518" xr:uid="{C040912B-360F-4CAC-BE71-14039CB74321}"/>
    <cellStyle name="Millares 2 2 4 5 2" xfId="12883" xr:uid="{2144F88D-3492-4E33-B93E-17EFC4E2CCEB}"/>
    <cellStyle name="Millares 2 2 4 6" xfId="3519" xr:uid="{6A1F791D-7F40-41CE-94A5-6D02F39D17E4}"/>
    <cellStyle name="Millares 2 2 4 7" xfId="3510" xr:uid="{0531B5A2-A006-4E61-AB66-B38E28F50B50}"/>
    <cellStyle name="Millares 2 2 4 8" xfId="413" xr:uid="{6915F829-9644-4AB7-B055-1C820CA6E002}"/>
    <cellStyle name="Millares 2 2 4 9" xfId="40562" xr:uid="{5A96D324-7D45-4501-87D8-43660045713D}"/>
    <cellStyle name="Millares 2 2 5" xfId="135" xr:uid="{00000000-0005-0000-0000-000094000000}"/>
    <cellStyle name="Millares 2 2 5 10" xfId="40531" xr:uid="{F4A31572-E15D-4ABE-AC2F-DAB7A6EED75B}"/>
    <cellStyle name="Millares 2 2 5 2" xfId="241" xr:uid="{B836873C-43C2-4559-82C8-17A741E3B6FB}"/>
    <cellStyle name="Millares 2 2 5 2 2" xfId="3522" xr:uid="{798E1561-F252-46B1-B186-BAF5C10FC2D1}"/>
    <cellStyle name="Millares 2 2 5 2 3" xfId="3521" xr:uid="{2AD530C8-5BE9-4C4B-8D60-C1645E7E3411}"/>
    <cellStyle name="Millares 2 2 5 2 4" xfId="482" xr:uid="{B4EAB333-D7A2-445E-AD0E-5D165D3C1596}"/>
    <cellStyle name="Millares 2 2 5 2 5" xfId="40631" xr:uid="{5B5DC5E0-A4C1-4506-AEFC-0F59A9466D97}"/>
    <cellStyle name="Millares 2 2 5 3" xfId="3523" xr:uid="{FA261B34-0991-4EBB-AADC-2CF769D804AE}"/>
    <cellStyle name="Millares 2 2 5 3 2" xfId="3524" xr:uid="{60C5484D-4A34-42B4-92AD-019687341C40}"/>
    <cellStyle name="Millares 2 2 5 4" xfId="3525" xr:uid="{A2A25F57-42FF-4DCA-9EE4-7B7197DC71BF}"/>
    <cellStyle name="Millares 2 2 5 4 2" xfId="3526" xr:uid="{92972630-8A47-454B-90FE-8B67011855DC}"/>
    <cellStyle name="Millares 2 2 5 5" xfId="3527" xr:uid="{B585E455-9DEC-434A-833E-BEA463C8A66A}"/>
    <cellStyle name="Millares 2 2 5 5 2" xfId="3528" xr:uid="{5C7E5E53-013D-4FB7-834B-6F6D3A8F1A51}"/>
    <cellStyle name="Millares 2 2 5 6" xfId="3529" xr:uid="{6327969D-8E4E-4958-B5DA-78D7CCA99A24}"/>
    <cellStyle name="Millares 2 2 5 6 2" xfId="12884" xr:uid="{548B2DFF-C2A1-4FBB-AFDA-F11938A431F0}"/>
    <cellStyle name="Millares 2 2 5 7" xfId="3530" xr:uid="{02C22CE3-9770-48AB-B53E-6CB845D9328E}"/>
    <cellStyle name="Millares 2 2 5 8" xfId="3520" xr:uid="{A53DD4E4-A8D3-4464-B68C-CD104D8DFC8D}"/>
    <cellStyle name="Millares 2 2 5 9" xfId="382" xr:uid="{17F29D63-00E9-458C-A3D6-90E49C236287}"/>
    <cellStyle name="Millares 2 2 6" xfId="212" xr:uid="{A7B0CB49-B2EB-447D-BB3C-671D002634A1}"/>
    <cellStyle name="Millares 2 2 6 10" xfId="7500" xr:uid="{387F874B-8B36-48A2-AC5B-E7FE593FDD1A}"/>
    <cellStyle name="Millares 2 2 6 10 2" xfId="20194" xr:uid="{F16D4D4D-23B9-4912-ACD3-840C309D2028}"/>
    <cellStyle name="Millares 2 2 6 10 2 2" xfId="22928" xr:uid="{1EE91D6E-E22D-40EB-AAD0-E1A4E8AADDB2}"/>
    <cellStyle name="Millares 2 2 6 10 2 2 2" xfId="28484" xr:uid="{D81EF59E-2D23-4287-A82A-3939F7AAF242}"/>
    <cellStyle name="Millares 2 2 6 10 2 2 3" xfId="33978" xr:uid="{B3C53B4C-444B-4A86-BDDC-A98B1E684309}"/>
    <cellStyle name="Millares 2 2 6 10 2 2 4" xfId="39462" xr:uid="{77849902-630D-4DCB-A244-259C2ED0EB7B}"/>
    <cellStyle name="Millares 2 2 6 10 2 3" xfId="25755" xr:uid="{520E55F3-144D-4DD1-82E2-5C078D2F2805}"/>
    <cellStyle name="Millares 2 2 6 10 2 4" xfId="31249" xr:uid="{E7965645-8F1C-4CAF-814D-D1C94C60FF5E}"/>
    <cellStyle name="Millares 2 2 6 10 2 5" xfId="36733" xr:uid="{FCF846B5-05DC-4110-B234-2A0BDDB832A7}"/>
    <cellStyle name="Millares 2 2 6 10 3" xfId="20384" xr:uid="{FABFB100-AF59-41AA-BD0E-9AC14A3E4CA2}"/>
    <cellStyle name="Millares 2 2 6 10 3 2" xfId="25940" xr:uid="{76F27FC1-9C0D-4A60-92DA-8FCA19C79C3F}"/>
    <cellStyle name="Millares 2 2 6 10 3 3" xfId="31434" xr:uid="{D3855520-3B81-4B70-974E-B1F04B7BF5F0}"/>
    <cellStyle name="Millares 2 2 6 10 3 4" xfId="36918" xr:uid="{1DA869E7-047E-466A-BF0C-E5352DD0D45D}"/>
    <cellStyle name="Millares 2 2 6 10 4" xfId="23211" xr:uid="{A53FB3EB-FDC4-4003-B1C1-73D7E2D76759}"/>
    <cellStyle name="Millares 2 2 6 10 5" xfId="28703" xr:uid="{76377EDE-72FF-4485-B4DD-96D71BC74BC2}"/>
    <cellStyle name="Millares 2 2 6 10 6" xfId="34187" xr:uid="{555AD199-6094-473C-806D-A6CC6D505583}"/>
    <cellStyle name="Millares 2 2 6 11" xfId="7553" xr:uid="{DE8493F8-07F2-4DE9-A8E0-46E2532A1DCC}"/>
    <cellStyle name="Millares 2 2 6 11 2" xfId="20437" xr:uid="{40C95248-8F46-4593-A96C-4794E1EE55C6}"/>
    <cellStyle name="Millares 2 2 6 11 2 2" xfId="25993" xr:uid="{E472191E-2A91-4508-AFFB-1D676B2CF5A9}"/>
    <cellStyle name="Millares 2 2 6 11 2 3" xfId="31487" xr:uid="{79B23ABB-B101-499B-977B-6639534AD324}"/>
    <cellStyle name="Millares 2 2 6 11 2 4" xfId="36971" xr:uid="{B3A05A42-C9AC-4165-8264-734FA697A02E}"/>
    <cellStyle name="Millares 2 2 6 11 3" xfId="23264" xr:uid="{0F1F3A60-F68C-451B-A32B-0BDDF0445FFB}"/>
    <cellStyle name="Millares 2 2 6 11 4" xfId="28758" xr:uid="{45719DA5-9497-4276-99FD-1AB63C1DF312}"/>
    <cellStyle name="Millares 2 2 6 11 5" xfId="34242" xr:uid="{23F94774-8F40-4DA6-96DA-1F3C0DCC69DE}"/>
    <cellStyle name="Millares 2 2 6 12" xfId="3531" xr:uid="{EC56CBFD-6C3C-4DE0-A53A-209C9B3AB100}"/>
    <cellStyle name="Millares 2 2 6 13" xfId="453" xr:uid="{A2A69A67-1A28-4FEA-B203-C04E56A5EDBD}"/>
    <cellStyle name="Millares 2 2 6 14" xfId="40602" xr:uid="{0B3CE1CC-343D-4FBF-8258-646AA174872C}"/>
    <cellStyle name="Millares 2 2 6 2" xfId="3532" xr:uid="{B3F81C3E-1970-4093-B43C-C33BA91C2FB2}"/>
    <cellStyle name="Millares 2 2 6 2 2" xfId="3533" xr:uid="{87C51A81-8F2D-433C-9E60-6B27C32A49E1}"/>
    <cellStyle name="Millares 2 2 6 2 2 2" xfId="3534" xr:uid="{364C483A-25A9-4331-BAA6-79E2B378CF45}"/>
    <cellStyle name="Millares 2 2 6 2 3" xfId="3535" xr:uid="{5AC66A5A-5D64-414F-A2ED-DB0FB07F0FD5}"/>
    <cellStyle name="Millares 2 2 6 2 3 2" xfId="3536" xr:uid="{00A75510-2521-4253-8600-46280CA5CAB5}"/>
    <cellStyle name="Millares 2 2 6 2 4" xfId="3537" xr:uid="{8C53B6DD-4893-455D-9F45-028363139F70}"/>
    <cellStyle name="Millares 2 2 6 2 4 2" xfId="3538" xr:uid="{90AA2505-7841-47F4-B041-A029E1CEF086}"/>
    <cellStyle name="Millares 2 2 6 2 5" xfId="3539" xr:uid="{C1B392AA-C4F0-4676-833E-3F186098A119}"/>
    <cellStyle name="Millares 2 2 6 3" xfId="3540" xr:uid="{94756BCF-DB31-4F82-A031-B601C68CB9CF}"/>
    <cellStyle name="Millares 2 2 6 4" xfId="3541" xr:uid="{4BF0DD32-3363-491B-81F1-FCFCA84C9122}"/>
    <cellStyle name="Millares 2 2 6 4 2" xfId="3542" xr:uid="{D5D0F72B-5243-479E-BE3F-A54A6A5EF7A0}"/>
    <cellStyle name="Millares 2 2 6 4 3" xfId="3543" xr:uid="{5E6FF739-8D53-4515-90CF-896763F25BB6}"/>
    <cellStyle name="Millares 2 2 6 5" xfId="3544" xr:uid="{14A53C39-6D45-4BC3-8375-9BB018EF3296}"/>
    <cellStyle name="Millares 2 2 6 6" xfId="3545" xr:uid="{0AE8D852-A987-47EE-B6F1-F81576E3B4F3}"/>
    <cellStyle name="Millares 2 2 6 7" xfId="3546" xr:uid="{856B2CE6-C545-4D12-9176-B6361E946BE1}"/>
    <cellStyle name="Millares 2 2 6 8" xfId="3547" xr:uid="{6C1B30ED-8BA5-4EFE-9964-5B00BEBE0C93}"/>
    <cellStyle name="Millares 2 2 6 9" xfId="7182" xr:uid="{D6E4F707-BDAA-4316-85A9-7BB4A670A5C1}"/>
    <cellStyle name="Millares 2 2 6 9 2" xfId="12885" xr:uid="{C72C2297-709A-45F4-935C-0905B3BFD484}"/>
    <cellStyle name="Millares 2 2 6 9 3" xfId="19991" xr:uid="{7B6F0CF1-3FE8-49AB-8048-0A4CAC68D4C0}"/>
    <cellStyle name="Millares 2 2 6 9 3 2" xfId="22899" xr:uid="{EAF2966B-19A9-4EC8-8C7F-D10C02EBC8BA}"/>
    <cellStyle name="Millares 2 2 6 9 3 2 2" xfId="28455" xr:uid="{1D86953E-F612-4B98-B7F2-77431C3BFFA6}"/>
    <cellStyle name="Millares 2 2 6 9 3 2 3" xfId="33949" xr:uid="{C6155946-7ED4-4C8A-88F0-5BC3E77DD3CF}"/>
    <cellStyle name="Millares 2 2 6 9 3 2 4" xfId="39433" xr:uid="{1F1E1ADE-996F-4C6A-AE90-BAE7626069E4}"/>
    <cellStyle name="Millares 2 2 6 9 3 3" xfId="25726" xr:uid="{27817A4C-B094-46BF-B761-8AE8242FFB79}"/>
    <cellStyle name="Millares 2 2 6 9 3 4" xfId="31220" xr:uid="{4F3EF6BE-2396-4D99-834D-1B7160F3A3B7}"/>
    <cellStyle name="Millares 2 2 6 9 3 5" xfId="36704" xr:uid="{F5AB2D84-78DE-4DCA-AB9D-A921926ACFCC}"/>
    <cellStyle name="Millares 2 2 6 9 4" xfId="7623" xr:uid="{52E08101-1232-4E02-B394-711F130E1DB7}"/>
    <cellStyle name="Millares 2 2 6 9 5" xfId="20279" xr:uid="{0973F49D-1F33-4DE8-96EC-BFE3D74676AE}"/>
    <cellStyle name="Millares 2 2 6 9 5 2" xfId="25835" xr:uid="{4A47AACA-5967-43E3-9832-1E6047F28F63}"/>
    <cellStyle name="Millares 2 2 6 9 5 3" xfId="31329" xr:uid="{B61E869C-1CD0-43B4-8664-07A5653B6439}"/>
    <cellStyle name="Millares 2 2 6 9 5 4" xfId="36813" xr:uid="{E7CD4877-78E3-4464-825C-3F0AFB7D27AA}"/>
    <cellStyle name="Millares 2 2 6 9 6" xfId="23106" xr:uid="{D1E6EA66-0682-4640-A4B0-00BEF27FB987}"/>
    <cellStyle name="Millares 2 2 6 9 7" xfId="28598" xr:uid="{E62E1AD8-9DAB-4856-BD7F-5E971CB8BFED}"/>
    <cellStyle name="Millares 2 2 6 9 8" xfId="34082" xr:uid="{6655C4DB-2C41-44E6-840A-9388B944B6D3}"/>
    <cellStyle name="Millares 2 2 7" xfId="634" xr:uid="{C3BBAE60-3291-46CD-A812-7A05A5730919}"/>
    <cellStyle name="Millares 2 2 7 2" xfId="3548" xr:uid="{497C745D-51DC-42DE-A207-5863FE817021}"/>
    <cellStyle name="Millares 2 2 7 2 2" xfId="3549" xr:uid="{F68334AA-001F-483D-AA01-9DE325D9409D}"/>
    <cellStyle name="Millares 2 2 7 3" xfId="3550" xr:uid="{8F91AF6C-3F2C-4D27-9833-78BD9FC4A8C6}"/>
    <cellStyle name="Millares 2 2 7 3 2" xfId="3551" xr:uid="{C97A1522-1597-4719-A662-EFC19F4353A4}"/>
    <cellStyle name="Millares 2 2 7 4" xfId="3552" xr:uid="{89E637B9-C04F-4342-BA65-129E09FF28F8}"/>
    <cellStyle name="Millares 2 2 8" xfId="3553" xr:uid="{1659301E-69DF-4C26-B5FE-011AB7571874}"/>
    <cellStyle name="Millares 2 2 9" xfId="3554" xr:uid="{0B898A38-4AD0-444F-8237-9D8A61C0B4FE}"/>
    <cellStyle name="Millares 2 20" xfId="3555" xr:uid="{3FCDD0E2-C756-403D-986B-FD83DDB8055C}"/>
    <cellStyle name="Millares 2 21" xfId="3556" xr:uid="{A54DA8EA-A0C1-4D72-82C0-8C30792ED081}"/>
    <cellStyle name="Millares 2 22" xfId="3557" xr:uid="{A50A91DC-6F5A-4E4B-A199-5F492930C5B0}"/>
    <cellStyle name="Millares 2 23" xfId="7184" xr:uid="{8E75E096-B11E-4FA9-98C3-80CB340AB4BB}"/>
    <cellStyle name="Millares 2 23 2" xfId="12886" xr:uid="{04D4EDDB-BAC5-4427-87EA-E36E46D9394E}"/>
    <cellStyle name="Millares 2 23 3" xfId="19993" xr:uid="{30381582-6FE8-4A64-BC26-A70E8B0CED64}"/>
    <cellStyle name="Millares 2 23 3 2" xfId="22901" xr:uid="{41CE09BA-91B9-421E-BFEF-44B29B7A80A5}"/>
    <cellStyle name="Millares 2 23 3 2 2" xfId="28457" xr:uid="{A6B7EF9B-CA7D-4A1D-B138-6034E7FBC403}"/>
    <cellStyle name="Millares 2 23 3 2 3" xfId="33951" xr:uid="{DC079769-5A17-4BA1-AF4A-1CDE9229A95A}"/>
    <cellStyle name="Millares 2 23 3 2 4" xfId="39435" xr:uid="{2835C00E-8823-4135-9340-35C835632312}"/>
    <cellStyle name="Millares 2 23 3 3" xfId="25728" xr:uid="{DD88830C-04AD-4F89-814E-FE87F423905A}"/>
    <cellStyle name="Millares 2 23 3 4" xfId="31222" xr:uid="{14D03553-3A57-4839-ACC8-3EBD04989CAE}"/>
    <cellStyle name="Millares 2 23 3 5" xfId="36706" xr:uid="{00572924-3810-4A1E-8D6D-DD448749CDF3}"/>
    <cellStyle name="Millares 2 23 4" xfId="7624" xr:uid="{EF1763A8-62D4-4F72-B4BC-8F2EBE909CBE}"/>
    <cellStyle name="Millares 2 23 5" xfId="20281" xr:uid="{1C8E000D-3C54-4317-B6AF-A2E7CC6314FB}"/>
    <cellStyle name="Millares 2 23 5 2" xfId="25837" xr:uid="{C4283ADE-01D6-46AA-8D0D-4D0F5E519809}"/>
    <cellStyle name="Millares 2 23 5 3" xfId="31331" xr:uid="{3CFB3F5F-4432-4429-A94F-4DF54E030089}"/>
    <cellStyle name="Millares 2 23 5 4" xfId="36815" xr:uid="{A03ACBF5-A4D2-4DDD-AEF0-D85EF9BB112B}"/>
    <cellStyle name="Millares 2 23 6" xfId="23108" xr:uid="{E4EC8B48-A390-4F79-9429-13F27218A85C}"/>
    <cellStyle name="Millares 2 23 7" xfId="28600" xr:uid="{79D404B4-E087-4C8E-8D38-57E6989C7C36}"/>
    <cellStyle name="Millares 2 23 8" xfId="34084" xr:uid="{3D5B4BC7-593A-4A9C-B236-BC45894889B4}"/>
    <cellStyle name="Millares 2 24" xfId="7498" xr:uid="{D223AB45-AD38-4D49-B98B-4B5961409214}"/>
    <cellStyle name="Millares 2 24 2" xfId="20192" xr:uid="{3F6A3B04-5E4E-4310-BEB1-655F51BB06B3}"/>
    <cellStyle name="Millares 2 24 2 2" xfId="22926" xr:uid="{6F987B3F-E9AF-4D5C-8966-82AF08BD0171}"/>
    <cellStyle name="Millares 2 24 2 2 2" xfId="28482" xr:uid="{2C77BB98-8DE9-4F05-97A0-37E2F1557A2A}"/>
    <cellStyle name="Millares 2 24 2 2 3" xfId="33976" xr:uid="{0D8247D3-CEC0-4B92-83D7-6EE31978B75E}"/>
    <cellStyle name="Millares 2 24 2 2 4" xfId="39460" xr:uid="{A92BDA61-2C05-4B14-9BE2-66E33C3E555F}"/>
    <cellStyle name="Millares 2 24 2 3" xfId="25753" xr:uid="{328F225F-4673-4C62-9779-4AAD547C06C6}"/>
    <cellStyle name="Millares 2 24 2 4" xfId="31247" xr:uid="{40386C64-FDA0-4EB8-B4F0-AD09AC4A880B}"/>
    <cellStyle name="Millares 2 24 2 5" xfId="36731" xr:uid="{3C4E9460-5475-4690-B4A7-4AA5BFEDCACE}"/>
    <cellStyle name="Millares 2 24 3" xfId="20382" xr:uid="{703B4F4A-A1AA-44DD-9F71-86C45D64B974}"/>
    <cellStyle name="Millares 2 24 3 2" xfId="25938" xr:uid="{905EA899-2348-4EAF-944B-CB3431FD1422}"/>
    <cellStyle name="Millares 2 24 3 3" xfId="31432" xr:uid="{B707BDD9-F763-4654-BC19-817311F9E362}"/>
    <cellStyle name="Millares 2 24 3 4" xfId="36916" xr:uid="{34F13690-BD8D-4544-9883-55757E5BAA8B}"/>
    <cellStyle name="Millares 2 24 4" xfId="23209" xr:uid="{19B07832-6DA3-42B8-B22F-1445D3961332}"/>
    <cellStyle name="Millares 2 24 5" xfId="28701" xr:uid="{A485FF87-42F9-4AB4-9DD4-B3A6C2D1312E}"/>
    <cellStyle name="Millares 2 24 6" xfId="34185" xr:uid="{62869C91-988A-4ED1-84A6-119FE8D4DA74}"/>
    <cellStyle name="Millares 2 25" xfId="7555" xr:uid="{73DDE58E-4D7E-4733-995D-124916007F31}"/>
    <cellStyle name="Millares 2 25 2" xfId="20439" xr:uid="{90F1CFDA-F2A4-4756-90A4-2544147E8F6E}"/>
    <cellStyle name="Millares 2 25 2 2" xfId="25995" xr:uid="{49B17623-9EA3-4262-8DB8-ADFAB838C3C8}"/>
    <cellStyle name="Millares 2 25 2 3" xfId="31489" xr:uid="{10940C7C-2308-4B88-BCD9-CB826CC60BED}"/>
    <cellStyle name="Millares 2 25 2 4" xfId="36973" xr:uid="{CAAA3E9D-5D68-4FC5-A8BA-60AC5794FA9F}"/>
    <cellStyle name="Millares 2 25 3" xfId="23266" xr:uid="{0FD05088-E5CC-4FBA-AB92-755512F26134}"/>
    <cellStyle name="Millares 2 25 4" xfId="28760" xr:uid="{C6D18851-CBC0-47DA-8846-CFE7DAC844EB}"/>
    <cellStyle name="Millares 2 25 5" xfId="34244" xr:uid="{F905E58F-1D67-4BC5-95BC-CE8C74846589}"/>
    <cellStyle name="Millares 2 26" xfId="40484" xr:uid="{3B44D328-9CDA-47C1-9AC8-3E2659F8ECA9}"/>
    <cellStyle name="Millares 2 3" xfId="86" xr:uid="{00000000-0005-0000-0000-000095000000}"/>
    <cellStyle name="Millares 2 3 10" xfId="3559" xr:uid="{5692519D-5A56-4478-8F36-DCAC2A306EA3}"/>
    <cellStyle name="Millares 2 3 10 2" xfId="12887" xr:uid="{18227B5B-C66E-49D5-9B5E-6FF28021A281}"/>
    <cellStyle name="Millares 2 3 11" xfId="12487" xr:uid="{B6458BF4-4B8F-4946-AA5B-FFE9492BC8DA}"/>
    <cellStyle name="Millares 2 3 11 2" xfId="21739" xr:uid="{5B787A24-B583-44E3-8751-6961FFDE485C}"/>
    <cellStyle name="Millares 2 3 11 2 2" xfId="27295" xr:uid="{8138394F-5EDA-4750-8649-CE2B2B25A6B2}"/>
    <cellStyle name="Millares 2 3 11 2 3" xfId="32789" xr:uid="{F426258E-626A-46A4-863C-13D444121B7B}"/>
    <cellStyle name="Millares 2 3 11 2 4" xfId="38273" xr:uid="{1F2DE8B4-D859-45EF-BFFC-828783CBF872}"/>
    <cellStyle name="Millares 2 3 11 3" xfId="24566" xr:uid="{F0279BD5-3EF9-4E3B-A201-35F7FCCBE967}"/>
    <cellStyle name="Millares 2 3 11 4" xfId="30060" xr:uid="{C5A2DE7D-BF18-45B1-94B0-5B5EA3C50D08}"/>
    <cellStyle name="Millares 2 3 11 5" xfId="35544" xr:uid="{BDC1E42B-7927-43F4-AAB9-1112CA2ADF61}"/>
    <cellStyle name="Millares 2 3 12" xfId="3558" xr:uid="{94B95F43-9F72-44C3-8525-065765C2B149}"/>
    <cellStyle name="Millares 2 3 2" xfId="862" xr:uid="{FD0D6BC0-CA5D-4421-B57A-3B1343C196A5}"/>
    <cellStyle name="Millares 2 3 2 2" xfId="3561" xr:uid="{F786F186-9111-407B-AA65-181F8E3EBFE4}"/>
    <cellStyle name="Millares 2 3 2 2 2" xfId="3562" xr:uid="{F2A25E7A-1A59-46ED-B64F-1802837FF977}"/>
    <cellStyle name="Millares 2 3 2 3" xfId="3563" xr:uid="{F92453B4-FC79-48DA-8135-CD2E6B0E6664}"/>
    <cellStyle name="Millares 2 3 2 3 2" xfId="3564" xr:uid="{FC82BD67-C574-44B0-BD0E-0E80B9DAC2CF}"/>
    <cellStyle name="Millares 2 3 2 3 3" xfId="3565" xr:uid="{A979737B-F299-4A62-B531-0499EAC2C903}"/>
    <cellStyle name="Millares 2 3 2 4" xfId="3566" xr:uid="{E864733A-03E6-4497-9350-6940E842CA14}"/>
    <cellStyle name="Millares 2 3 2 4 2" xfId="3567" xr:uid="{C7798735-516C-41DF-BA7F-53B9D20AB0D9}"/>
    <cellStyle name="Millares 2 3 2 5" xfId="3568" xr:uid="{6767F146-3C7B-4072-820B-23D876CEE51E}"/>
    <cellStyle name="Millares 2 3 2 5 2" xfId="12888" xr:uid="{242A08B1-FD5F-41CE-B4F0-42F05FFD6300}"/>
    <cellStyle name="Millares 2 3 2 6" xfId="3569" xr:uid="{D79A0B0D-F100-4F42-9A99-9458B99B2254}"/>
    <cellStyle name="Millares 2 3 2 7" xfId="3560" xr:uid="{7485DF02-84D8-4D35-8588-2A46B9C223BE}"/>
    <cellStyle name="Millares 2 3 3" xfId="558" xr:uid="{EED0AE9D-B8E1-497F-80BD-098829A016B4}"/>
    <cellStyle name="Millares 2 3 3 2" xfId="3570" xr:uid="{85C8AAE0-45F5-4EA7-8150-A5DB0890C77A}"/>
    <cellStyle name="Millares 2 3 3 2 2" xfId="3571" xr:uid="{0B879680-7019-42F6-AFEE-2466343880F6}"/>
    <cellStyle name="Millares 2 3 3 3" xfId="3572" xr:uid="{016A4AC5-92E9-4242-8377-670B4C80B47B}"/>
    <cellStyle name="Millares 2 3 4" xfId="3573" xr:uid="{E0CF244F-6E35-4490-9711-58A6DA4AAF22}"/>
    <cellStyle name="Millares 2 3 4 2" xfId="3574" xr:uid="{5FEC74A7-E8D7-48E1-8452-442F87DA1879}"/>
    <cellStyle name="Millares 2 3 4 3" xfId="3575" xr:uid="{A5764862-BB8B-4D9B-9443-F3E52CC3970E}"/>
    <cellStyle name="Millares 2 3 4 3 2" xfId="3576" xr:uid="{5EB429D4-A56E-4FD8-9792-7C4000FC9262}"/>
    <cellStyle name="Millares 2 3 4 4" xfId="3577" xr:uid="{B7BB06D9-7A06-44F7-A45D-B71E84D14977}"/>
    <cellStyle name="Millares 2 3 4 4 2" xfId="3578" xr:uid="{BC67F033-3685-4063-B021-10F1F0EC0048}"/>
    <cellStyle name="Millares 2 3 4 5" xfId="3579" xr:uid="{B30D0121-C66F-4179-892E-C5E2B0C40FC3}"/>
    <cellStyle name="Millares 2 3 4 5 2" xfId="3580" xr:uid="{2E8E6C5E-716E-474D-AD95-95F656D074AD}"/>
    <cellStyle name="Millares 2 3 4 6" xfId="3581" xr:uid="{61E366EB-B910-4E05-BF98-D77F5B7FECC7}"/>
    <cellStyle name="Millares 2 3 4 6 2" xfId="12889" xr:uid="{CB81E6CE-BC2D-4597-A30E-BFDA38C7A589}"/>
    <cellStyle name="Millares 2 3 5" xfId="3582" xr:uid="{D09BA6E2-52C5-4A05-8C1A-F1827A06AA77}"/>
    <cellStyle name="Millares 2 3 5 10" xfId="7501" xr:uid="{FEF5A369-0193-4CF2-812E-1F05D8A3CF4B}"/>
    <cellStyle name="Millares 2 3 5 10 2" xfId="20195" xr:uid="{AF66263C-7D2C-4A15-9394-DF9E067EB3F4}"/>
    <cellStyle name="Millares 2 3 5 10 2 2" xfId="22929" xr:uid="{AD975D4C-1083-4CC7-A0A0-6ED88310718B}"/>
    <cellStyle name="Millares 2 3 5 10 2 2 2" xfId="28485" xr:uid="{063B58C1-C458-4561-82FE-524D6ED15743}"/>
    <cellStyle name="Millares 2 3 5 10 2 2 3" xfId="33979" xr:uid="{71EB949D-8212-4549-9FA2-FCE9CDD56A04}"/>
    <cellStyle name="Millares 2 3 5 10 2 2 4" xfId="39463" xr:uid="{0EE12284-E52F-4212-88A7-9CD88C9DB1EE}"/>
    <cellStyle name="Millares 2 3 5 10 2 3" xfId="25756" xr:uid="{8BA1E1F2-2EBF-43A8-B120-390B016CEEDC}"/>
    <cellStyle name="Millares 2 3 5 10 2 4" xfId="31250" xr:uid="{AC29AD08-E38F-413A-9AA3-3B87A8A0415E}"/>
    <cellStyle name="Millares 2 3 5 10 2 5" xfId="36734" xr:uid="{0697620A-2AF8-4507-84F8-8478CF54722E}"/>
    <cellStyle name="Millares 2 3 5 10 3" xfId="20385" xr:uid="{30D811EF-551E-4AA4-92A4-EE7D88F7BE01}"/>
    <cellStyle name="Millares 2 3 5 10 3 2" xfId="25941" xr:uid="{23C7F9F5-F4ED-43FA-80DF-D44093F9C612}"/>
    <cellStyle name="Millares 2 3 5 10 3 3" xfId="31435" xr:uid="{C3DFB79F-4537-4A59-B236-2BA311D54A58}"/>
    <cellStyle name="Millares 2 3 5 10 3 4" xfId="36919" xr:uid="{E8874645-423D-4B61-A0B7-D998CA0E93B8}"/>
    <cellStyle name="Millares 2 3 5 10 4" xfId="23212" xr:uid="{82FA5618-8BDA-4AA8-ADB1-BB12F3B724D2}"/>
    <cellStyle name="Millares 2 3 5 10 5" xfId="28704" xr:uid="{12005F72-2C9E-4921-891D-5499216D7B34}"/>
    <cellStyle name="Millares 2 3 5 10 6" xfId="34188" xr:uid="{346216CE-EB80-442B-8F70-8276AEABF7F8}"/>
    <cellStyle name="Millares 2 3 5 11" xfId="7552" xr:uid="{EE09D46E-9F02-46C1-AEEE-F3DD81BD14E5}"/>
    <cellStyle name="Millares 2 3 5 11 2" xfId="20436" xr:uid="{A00DE174-997B-4D65-A075-F7C959981BE0}"/>
    <cellStyle name="Millares 2 3 5 11 2 2" xfId="25992" xr:uid="{C35C5C5D-DAAF-4077-A372-95E7C49D510C}"/>
    <cellStyle name="Millares 2 3 5 11 2 3" xfId="31486" xr:uid="{E0194DB6-E4DC-4D30-80BA-5A40C92CD0E4}"/>
    <cellStyle name="Millares 2 3 5 11 2 4" xfId="36970" xr:uid="{BCF278F3-37AD-46EC-9905-A333834B76B8}"/>
    <cellStyle name="Millares 2 3 5 11 3" xfId="23263" xr:uid="{FAF51196-6193-4D60-BA26-A352E5E266A3}"/>
    <cellStyle name="Millares 2 3 5 11 4" xfId="28757" xr:uid="{87D62C75-DC40-40B8-8A40-E022C9DEFFFD}"/>
    <cellStyle name="Millares 2 3 5 11 5" xfId="34241" xr:uid="{FF776E9E-9EFF-4811-BE54-AAD6DC805063}"/>
    <cellStyle name="Millares 2 3 5 2" xfId="3583" xr:uid="{B8236232-B50C-4C65-8843-AFE60F435C12}"/>
    <cellStyle name="Millares 2 3 5 2 2" xfId="3584" xr:uid="{030BC94F-D552-47F0-A56E-4085CD8434E2}"/>
    <cellStyle name="Millares 2 3 5 2 2 2" xfId="3585" xr:uid="{ECAD033D-8674-4558-8E0D-82B098F67067}"/>
    <cellStyle name="Millares 2 3 5 2 3" xfId="3586" xr:uid="{C6BA9CEC-5E4F-4AE4-86AC-07DA5BDB7B8D}"/>
    <cellStyle name="Millares 2 3 5 3" xfId="3587" xr:uid="{989F29F6-C5BF-4E7D-BE86-458071B1DCF6}"/>
    <cellStyle name="Millares 2 3 5 3 2" xfId="3588" xr:uid="{86C24F7D-A0F9-4CEC-9E11-F37CAA874F57}"/>
    <cellStyle name="Millares 2 3 5 3 3" xfId="3589" xr:uid="{84EC5E21-8072-419B-B577-63AA748FD1F5}"/>
    <cellStyle name="Millares 2 3 5 3 4" xfId="3590" xr:uid="{7AF21092-8542-49C3-A357-DE4FC930AA13}"/>
    <cellStyle name="Millares 2 3 5 4" xfId="3591" xr:uid="{FDF4A101-7059-4A88-A7D5-A3D6B6C27DC4}"/>
    <cellStyle name="Millares 2 3 5 4 2" xfId="3592" xr:uid="{279D51C4-7549-4818-B5F6-1B91C6D5D5C3}"/>
    <cellStyle name="Millares 2 3 5 4 3" xfId="3593" xr:uid="{B68CF317-7366-4B17-A563-D4E7EE8585BA}"/>
    <cellStyle name="Millares 2 3 5 5" xfId="3594" xr:uid="{4777EAB1-7F67-43FA-9441-517F0A620854}"/>
    <cellStyle name="Millares 2 3 5 5 2" xfId="3595" xr:uid="{5FCD2221-45A3-4DBD-8731-6D834B3F14D5}"/>
    <cellStyle name="Millares 2 3 5 6" xfId="3596" xr:uid="{4E9671D0-10F8-48AE-ACB1-2B678A2B63A1}"/>
    <cellStyle name="Millares 2 3 5 7" xfId="3597" xr:uid="{1EE5086E-1C83-4EE4-8FFA-9FF48A90B8FF}"/>
    <cellStyle name="Millares 2 3 5 8" xfId="3598" xr:uid="{94B25F6B-B909-4877-A601-18FFC867D0DB}"/>
    <cellStyle name="Millares 2 3 5 9" xfId="7181" xr:uid="{66AD37EB-C931-45A2-BC5B-89D6606F4961}"/>
    <cellStyle name="Millares 2 3 5 9 2" xfId="12890" xr:uid="{105D187D-07F1-40FB-B3EF-AEF7AE5817C7}"/>
    <cellStyle name="Millares 2 3 5 9 3" xfId="19990" xr:uid="{E067BDE1-8D7C-45CC-A1B9-8F7031A24B38}"/>
    <cellStyle name="Millares 2 3 5 9 3 2" xfId="22898" xr:uid="{F284FFC2-90D1-45BE-B1B8-FD6A98941A08}"/>
    <cellStyle name="Millares 2 3 5 9 3 2 2" xfId="28454" xr:uid="{6AC64CD0-1574-4A51-B905-E8FAFF91FEC5}"/>
    <cellStyle name="Millares 2 3 5 9 3 2 3" xfId="33948" xr:uid="{EAF87759-5F81-426E-BDA7-2856C258427B}"/>
    <cellStyle name="Millares 2 3 5 9 3 2 4" xfId="39432" xr:uid="{A022EF30-0F67-46EC-8F7B-F0D61EAA8DE1}"/>
    <cellStyle name="Millares 2 3 5 9 3 3" xfId="25725" xr:uid="{DDEA4F74-896A-4840-A62F-50CFB4927815}"/>
    <cellStyle name="Millares 2 3 5 9 3 4" xfId="31219" xr:uid="{C12A6D9A-85C7-4ECE-BFBF-2AC68D564437}"/>
    <cellStyle name="Millares 2 3 5 9 3 5" xfId="36703" xr:uid="{C0C5FE28-44C7-4B3E-B817-36B7F3668AAC}"/>
    <cellStyle name="Millares 2 3 5 9 4" xfId="7625" xr:uid="{64F40509-0100-445C-9A91-FEA3C607D3E6}"/>
    <cellStyle name="Millares 2 3 5 9 5" xfId="20278" xr:uid="{29C60FAC-D476-463E-9D09-56F4ADD28DEE}"/>
    <cellStyle name="Millares 2 3 5 9 5 2" xfId="25834" xr:uid="{EB3FB3C4-E4D2-4E41-9B24-D9EC5FB26A15}"/>
    <cellStyle name="Millares 2 3 5 9 5 3" xfId="31328" xr:uid="{FBEB01E0-6C7E-4BDB-9851-DC844F8365E2}"/>
    <cellStyle name="Millares 2 3 5 9 5 4" xfId="36812" xr:uid="{DD416D3B-4272-458B-939A-E83B23B60C4E}"/>
    <cellStyle name="Millares 2 3 5 9 6" xfId="23105" xr:uid="{BDEE6DD4-055A-4881-9EB1-16F40C796AD5}"/>
    <cellStyle name="Millares 2 3 5 9 7" xfId="28597" xr:uid="{F8FE17AC-D2C3-43A9-A7EF-1288AF55D41B}"/>
    <cellStyle name="Millares 2 3 5 9 8" xfId="34081" xr:uid="{902B79D5-98EF-4C0F-9563-671C1510385E}"/>
    <cellStyle name="Millares 2 3 6" xfId="3599" xr:uid="{F8C50BFB-E6CB-434F-A9F6-FB3FEDB9DB83}"/>
    <cellStyle name="Millares 2 3 6 2" xfId="3600" xr:uid="{A31AB199-C1C4-47AB-94E7-6AEC56EFACE9}"/>
    <cellStyle name="Millares 2 3 7" xfId="3601" xr:uid="{7CD24EDC-A05D-4382-92E4-51B76AC9DAD8}"/>
    <cellStyle name="Millares 2 3 8" xfId="3602" xr:uid="{72B46100-5DEF-4155-AEEE-5D7D5D1CFBB5}"/>
    <cellStyle name="Millares 2 3 9" xfId="3603" xr:uid="{C6D5129B-171D-47F3-831B-9443C84FA0A5}"/>
    <cellStyle name="Millares 2 4" xfId="91" xr:uid="{00000000-0005-0000-0000-000096000000}"/>
    <cellStyle name="Millares 2 4 2" xfId="107" xr:uid="{00000000-0005-0000-0000-000097000000}"/>
    <cellStyle name="Millares 2 4 2 2" xfId="864" xr:uid="{000CAB41-E7D0-4F04-A3CB-20F7A45F7077}"/>
    <cellStyle name="Millares 2 4 2 2 2" xfId="3607" xr:uid="{59CD945A-EDEB-45FB-83BC-E57E6E24A017}"/>
    <cellStyle name="Millares 2 4 2 2 3" xfId="3606" xr:uid="{B6DF5030-2874-4493-916A-E72C2A14A3AB}"/>
    <cellStyle name="Millares 2 4 2 3" xfId="3608" xr:uid="{74235DAB-4E4B-4ACD-9DF4-F5DE93C11808}"/>
    <cellStyle name="Millares 2 4 2 3 2" xfId="3609" xr:uid="{B30A7FB3-D4F8-4D6B-BD23-09DA886E7F2E}"/>
    <cellStyle name="Millares 2 4 2 4" xfId="3610" xr:uid="{AB40E64C-AE2C-4CF3-9B81-780E44EF0E24}"/>
    <cellStyle name="Millares 2 4 2 4 2" xfId="3611" xr:uid="{306A44C4-645A-4971-AB49-10BC76D71FED}"/>
    <cellStyle name="Millares 2 4 2 5" xfId="3612" xr:uid="{E772B6D0-6091-44C3-8932-32120E91FCAA}"/>
    <cellStyle name="Millares 2 4 2 6" xfId="3605" xr:uid="{5731265A-93C9-49C2-B896-CF0017432136}"/>
    <cellStyle name="Millares 2 4 3" xfId="863" xr:uid="{58C8BDFA-97DD-4ED5-AC49-771C3ED35F19}"/>
    <cellStyle name="Millares 2 4 3 2" xfId="3613" xr:uid="{7120F9F5-0437-443C-A77A-5E0857CF9681}"/>
    <cellStyle name="Millares 2 4 4" xfId="3614" xr:uid="{B51C9378-13AC-44A7-9C01-69A2BBCF4B87}"/>
    <cellStyle name="Millares 2 4 4 2" xfId="3615" xr:uid="{456C58A4-B659-4F05-BA92-BD9053F3D763}"/>
    <cellStyle name="Millares 2 4 5" xfId="3604" xr:uid="{7AFC5201-CF37-4823-85BD-76EF608C7825}"/>
    <cellStyle name="Millares 2 5" xfId="66" xr:uid="{00000000-0005-0000-0000-000098000000}"/>
    <cellStyle name="Millares 2 5 2" xfId="865" xr:uid="{B0F110D4-872A-4BD5-AB20-DC424E73D438}"/>
    <cellStyle name="Millares 2 5 2 2" xfId="3617" xr:uid="{0461700B-4A4D-426C-9F52-7996A290EA0E}"/>
    <cellStyle name="Millares 2 5 3" xfId="3618" xr:uid="{5064BEE3-3A18-4267-8CA5-3D7FBFBAE72E}"/>
    <cellStyle name="Millares 2 5 4" xfId="3616" xr:uid="{FB0E2DD8-57F4-4489-955D-371966903EF2}"/>
    <cellStyle name="Millares 2 6" xfId="52" xr:uid="{00000000-0005-0000-0000-000099000000}"/>
    <cellStyle name="Millares 2 6 10" xfId="3620" xr:uid="{0D8DB71A-BAD2-4044-AA32-404EE49F74FB}"/>
    <cellStyle name="Millares 2 6 11" xfId="3621" xr:uid="{4EA68ADF-7545-4ABB-8E3F-664DC2DF31DF}"/>
    <cellStyle name="Millares 2 6 12" xfId="3622" xr:uid="{134523FF-CD5C-45EC-A843-DC23C4A4EDC7}"/>
    <cellStyle name="Millares 2 6 13" xfId="3623" xr:uid="{A47E767D-EA6B-4B20-93EC-66FD2A825B92}"/>
    <cellStyle name="Millares 2 6 14" xfId="3624" xr:uid="{60A019EA-C99C-495A-85B0-CABB8677A4E4}"/>
    <cellStyle name="Millares 2 6 14 2" xfId="12891" xr:uid="{3CD4A83C-0148-4E23-9CF5-556068FD4FB4}"/>
    <cellStyle name="Millares 2 6 15" xfId="7185" xr:uid="{B5A8999E-CB98-4114-95F1-D672B3AA0DE4}"/>
    <cellStyle name="Millares 2 6 15 2" xfId="12892" xr:uid="{E9E0FC56-7505-4F33-8ACD-92D65216FE04}"/>
    <cellStyle name="Millares 2 6 15 3" xfId="12488" xr:uid="{B03F638B-7688-42A3-88FC-0F68ECAE9DF7}"/>
    <cellStyle name="Millares 2 6 15 3 2" xfId="21740" xr:uid="{E6AFA2EE-7BC6-4C68-AB4E-C9C3C2CEA2CD}"/>
    <cellStyle name="Millares 2 6 15 3 2 2" xfId="27296" xr:uid="{FFBCBA99-3E00-477E-80AB-93F46037AADD}"/>
    <cellStyle name="Millares 2 6 15 3 2 3" xfId="32790" xr:uid="{8E687287-1EBB-49F9-840B-5907188B5158}"/>
    <cellStyle name="Millares 2 6 15 3 2 4" xfId="38274" xr:uid="{4E0CB85B-263C-4718-8857-A38E5A8CEBA8}"/>
    <cellStyle name="Millares 2 6 15 3 3" xfId="24567" xr:uid="{34599507-CF51-4735-9197-051DA4EEF05B}"/>
    <cellStyle name="Millares 2 6 15 3 4" xfId="30061" xr:uid="{DB505872-D525-4F73-ADDD-D95D13D9D2B9}"/>
    <cellStyle name="Millares 2 6 15 3 5" xfId="35545" xr:uid="{C511731A-EFF0-448C-9008-1EFB55032880}"/>
    <cellStyle name="Millares 2 6 15 4" xfId="7626" xr:uid="{632B6BBE-26A5-48F6-BE7D-EC8C71BCF08E}"/>
    <cellStyle name="Millares 2 6 15 5" xfId="20282" xr:uid="{AB444FC1-41DC-4539-9F75-AC66C676C909}"/>
    <cellStyle name="Millares 2 6 15 5 2" xfId="25838" xr:uid="{DE32F940-634A-476D-A88A-9B1AE8D1F639}"/>
    <cellStyle name="Millares 2 6 15 5 3" xfId="31332" xr:uid="{002E77D2-0660-4908-9318-1143668552DE}"/>
    <cellStyle name="Millares 2 6 15 5 4" xfId="36816" xr:uid="{5DBFB597-EE0D-4FF6-BC89-3BA540B9954C}"/>
    <cellStyle name="Millares 2 6 15 6" xfId="23109" xr:uid="{6DA2FACB-E061-4709-948C-CA69BB14D2CA}"/>
    <cellStyle name="Millares 2 6 15 7" xfId="28601" xr:uid="{11D68B04-248C-45F8-8ADB-0C81E48D9385}"/>
    <cellStyle name="Millares 2 6 15 8" xfId="34085" xr:uid="{7D0F12A4-4670-4DD3-82D7-F0669E50B256}"/>
    <cellStyle name="Millares 2 6 16" xfId="7502" xr:uid="{5A9435FA-1CC7-4E31-B2C7-6C594F99CA25}"/>
    <cellStyle name="Millares 2 6 16 2" xfId="20196" xr:uid="{60A3C78F-D99A-44EC-A765-2AB8700FEA82}"/>
    <cellStyle name="Millares 2 6 16 2 2" xfId="22930" xr:uid="{81D4EA8A-4917-4A36-A651-E585424C3917}"/>
    <cellStyle name="Millares 2 6 16 2 2 2" xfId="28486" xr:uid="{B3EF373F-B20D-48EE-9DF7-F71F0BC9E145}"/>
    <cellStyle name="Millares 2 6 16 2 2 3" xfId="33980" xr:uid="{CDB8EFA7-B003-4383-A401-7C328F1122F3}"/>
    <cellStyle name="Millares 2 6 16 2 2 4" xfId="39464" xr:uid="{BDD9EA29-BA65-46A4-8791-ECCD38D9BB45}"/>
    <cellStyle name="Millares 2 6 16 2 3" xfId="25757" xr:uid="{B0362C6E-3699-4CB9-A092-5327EAA6589D}"/>
    <cellStyle name="Millares 2 6 16 2 4" xfId="31251" xr:uid="{856EF0AC-DC10-4B2C-873A-B606D465A783}"/>
    <cellStyle name="Millares 2 6 16 2 5" xfId="36735" xr:uid="{E820EA62-87EC-4D25-9741-494744DA0DFC}"/>
    <cellStyle name="Millares 2 6 16 3" xfId="20386" xr:uid="{23D75751-3A43-4164-BC67-1F4A77E85881}"/>
    <cellStyle name="Millares 2 6 16 3 2" xfId="25942" xr:uid="{C23C761E-9229-4DB1-8D98-EBADC909195C}"/>
    <cellStyle name="Millares 2 6 16 3 3" xfId="31436" xr:uid="{0905079B-D136-4F66-BCCF-2CF3A0E30024}"/>
    <cellStyle name="Millares 2 6 16 3 4" xfId="36920" xr:uid="{57E6B73F-59D4-4CB0-8638-F658AF17CB90}"/>
    <cellStyle name="Millares 2 6 16 4" xfId="23213" xr:uid="{B6C95C92-849E-40DC-B0AF-6262E7A951B4}"/>
    <cellStyle name="Millares 2 6 16 5" xfId="28705" xr:uid="{48317C6D-4971-47AA-9AEF-37C093BB000D}"/>
    <cellStyle name="Millares 2 6 16 6" xfId="34189" xr:uid="{69D5C78C-5098-4ABF-9D74-D6F40E164945}"/>
    <cellStyle name="Millares 2 6 17" xfId="7551" xr:uid="{60F6E883-37D2-4F3A-BCB3-5CD54B7A163D}"/>
    <cellStyle name="Millares 2 6 17 2" xfId="20435" xr:uid="{A37C276C-1627-4BC3-B42A-BBD064378F79}"/>
    <cellStyle name="Millares 2 6 17 2 2" xfId="25991" xr:uid="{6E50805E-C1F1-4F7E-AB21-AF0F41A752E3}"/>
    <cellStyle name="Millares 2 6 17 2 3" xfId="31485" xr:uid="{5E1DCD92-3AF6-49C1-B4FF-932A74A662C8}"/>
    <cellStyle name="Millares 2 6 17 2 4" xfId="36969" xr:uid="{FD713E39-6291-43B3-B1D2-11A5879EC4EE}"/>
    <cellStyle name="Millares 2 6 17 3" xfId="23262" xr:uid="{99AC837D-D37B-4E7F-A5AE-B2F7615645B8}"/>
    <cellStyle name="Millares 2 6 17 4" xfId="28756" xr:uid="{44751455-BE26-4DCB-ABC2-4A9B944BF019}"/>
    <cellStyle name="Millares 2 6 17 5" xfId="34240" xr:uid="{11E2D760-C74B-49F2-AE33-C764B57C6433}"/>
    <cellStyle name="Millares 2 6 18" xfId="3619" xr:uid="{228091B9-4E9C-430F-A650-CDA6162339AA}"/>
    <cellStyle name="Millares 2 6 2" xfId="317" xr:uid="{F8A1A2B2-0A8A-4A91-BFAB-0CFE3BD2B7FA}"/>
    <cellStyle name="Millares 2 6 2 2" xfId="3626" xr:uid="{3E6113E9-E43A-4E9F-8267-D7429999E78F}"/>
    <cellStyle name="Millares 2 6 2 2 2" xfId="3627" xr:uid="{B96DCF03-55E2-44E1-BE66-85C4CC36DEA6}"/>
    <cellStyle name="Millares 2 6 2 2 3" xfId="12893" xr:uid="{6C4BD652-5731-4FDC-BE7B-3D4D3F7B101A}"/>
    <cellStyle name="Millares 2 6 2 3" xfId="3628" xr:uid="{7A1D15C2-D9E1-492B-AD99-3622CAD3A604}"/>
    <cellStyle name="Millares 2 6 2 4" xfId="3629" xr:uid="{D9F19513-696C-48E8-96B2-2D012CBE495B}"/>
    <cellStyle name="Millares 2 6 2 5" xfId="3625" xr:uid="{E3087F5F-A229-4FA1-9B57-F5235F8086CF}"/>
    <cellStyle name="Millares 2 6 2 6" xfId="866" xr:uid="{FB0BB33C-25B9-42C1-978B-744E0A8D9B47}"/>
    <cellStyle name="Millares 2 6 3" xfId="3630" xr:uid="{11C0D996-115B-4889-B580-75B85B07C0A7}"/>
    <cellStyle name="Millares 2 6 3 2" xfId="3631" xr:uid="{B0C9CCD1-69ED-4945-A46A-90A0536CB6DB}"/>
    <cellStyle name="Millares 2 6 3 2 2" xfId="3632" xr:uid="{D8728A5D-9EA4-4146-AD62-8C5078D47D80}"/>
    <cellStyle name="Millares 2 6 3 3" xfId="3633" xr:uid="{EE886F44-E5BB-46E0-84A6-E56F5A47E83C}"/>
    <cellStyle name="Millares 2 6 3 3 2" xfId="3634" xr:uid="{60106C75-174C-49E6-B459-5A874B910560}"/>
    <cellStyle name="Millares 2 6 3 4" xfId="3635" xr:uid="{D35B817A-DCAB-469B-B592-96F583AD9549}"/>
    <cellStyle name="Millares 2 6 3 4 2" xfId="3636" xr:uid="{714D2CA4-3433-4DF6-A294-F34CBC8CFD31}"/>
    <cellStyle name="Millares 2 6 3 5" xfId="3637" xr:uid="{822D4F87-B486-4D6F-B8CF-FE9B36524CE3}"/>
    <cellStyle name="Millares 2 6 4" xfId="3638" xr:uid="{C5306269-777A-4B3B-BCF2-0E3F8346FD8A}"/>
    <cellStyle name="Millares 2 6 4 2" xfId="3639" xr:uid="{0F124C57-8C46-46A8-884B-C861FE473945}"/>
    <cellStyle name="Millares 2 6 4 3" xfId="3640" xr:uid="{47FA90DC-7DB8-4E8C-8F52-FEC6C5D60F8A}"/>
    <cellStyle name="Millares 2 6 5" xfId="3641" xr:uid="{7F18246C-7294-4CBF-B1E8-481180E1192C}"/>
    <cellStyle name="Millares 2 6 5 2" xfId="3642" xr:uid="{A22C999A-D8A6-439A-8C71-30343CF91B9B}"/>
    <cellStyle name="Millares 2 6 6" xfId="3643" xr:uid="{50460EE3-1AB3-4AC0-89F9-5F2FCB03AB57}"/>
    <cellStyle name="Millares 2 6 6 2" xfId="3644" xr:uid="{FBEC4453-3128-4021-992F-EC4307E7D712}"/>
    <cellStyle name="Millares 2 6 6 3" xfId="3645" xr:uid="{0EE7E682-895F-49A2-B486-D3096A236245}"/>
    <cellStyle name="Millares 2 6 7" xfId="3646" xr:uid="{D1933033-2D77-4ECA-A528-6F793E817D1E}"/>
    <cellStyle name="Millares 2 6 7 2" xfId="3647" xr:uid="{0B94161C-EB50-4820-AEF3-6D1F25371613}"/>
    <cellStyle name="Millares 2 6 8" xfId="3648" xr:uid="{ED8AF3BB-1615-4191-A8DA-5953FEA02CAA}"/>
    <cellStyle name="Millares 2 6 8 2" xfId="3649" xr:uid="{9F479233-FE2D-4DA7-B2B2-CE2CCDF2F86F}"/>
    <cellStyle name="Millares 2 6 9" xfId="3650" xr:uid="{11647A2E-6F5B-4ED9-B04D-673BB6B1B434}"/>
    <cellStyle name="Millares 2 7" xfId="867" xr:uid="{E72F6251-FA1F-48A6-BE5C-6C277C5F96BA}"/>
    <cellStyle name="Millares 2 7 2" xfId="3652" xr:uid="{C728FAF5-E0E4-4D4D-BCAD-FF9C2160C17E}"/>
    <cellStyle name="Millares 2 7 3" xfId="3653" xr:uid="{618A46A5-FF8D-4D46-814B-B39A41B5A96E}"/>
    <cellStyle name="Millares 2 7 4" xfId="3651" xr:uid="{7451E563-1BE7-463E-9ABF-B70637243F13}"/>
    <cellStyle name="Millares 2 8" xfId="672" xr:uid="{0F5B1B67-0454-4A30-A568-229CB7D472EA}"/>
    <cellStyle name="Millares 2 8 10" xfId="7180" xr:uid="{B810A6EE-12BE-494E-86B5-A60AFEC9DC7A}"/>
    <cellStyle name="Millares 2 8 10 2" xfId="12894" xr:uid="{FE4D6DBC-BC1B-41DC-A8FB-A8BC7A00D237}"/>
    <cellStyle name="Millares 2 8 10 3" xfId="19989" xr:uid="{19261D32-A83D-4149-97C9-2F23B2744909}"/>
    <cellStyle name="Millares 2 8 10 3 2" xfId="22897" xr:uid="{3A5F6E32-DA5C-46BC-978E-62A6BDE37B4B}"/>
    <cellStyle name="Millares 2 8 10 3 2 2" xfId="28453" xr:uid="{1474D7E9-BA6A-427E-8502-24A168DB0720}"/>
    <cellStyle name="Millares 2 8 10 3 2 3" xfId="33947" xr:uid="{9D27C74B-FB1C-4F84-B524-0E7D8934ECD8}"/>
    <cellStyle name="Millares 2 8 10 3 2 4" xfId="39431" xr:uid="{C043C478-81AD-4E0D-BBD1-53EBAE458C89}"/>
    <cellStyle name="Millares 2 8 10 3 3" xfId="25724" xr:uid="{5D766080-C3B0-4871-9D16-8B49E7AD29A6}"/>
    <cellStyle name="Millares 2 8 10 3 4" xfId="31218" xr:uid="{290613E0-B6D2-4E55-A09F-04B38365456D}"/>
    <cellStyle name="Millares 2 8 10 3 5" xfId="36702" xr:uid="{D0F49594-6844-4605-9654-1B7991067A21}"/>
    <cellStyle name="Millares 2 8 10 4" xfId="7627" xr:uid="{B49413D5-0589-4C51-BDCA-E66845BF3DC0}"/>
    <cellStyle name="Millares 2 8 10 5" xfId="20277" xr:uid="{CAE6E2DB-C7B2-442F-97EA-031E04DB61A3}"/>
    <cellStyle name="Millares 2 8 10 5 2" xfId="25833" xr:uid="{CD0133F2-9FC4-4F20-ACCB-699C32DE9BDD}"/>
    <cellStyle name="Millares 2 8 10 5 3" xfId="31327" xr:uid="{C62796CC-7660-429B-8ABC-20DA868EE0E5}"/>
    <cellStyle name="Millares 2 8 10 5 4" xfId="36811" xr:uid="{8F26A7AA-C3BE-4795-82BF-2CAEE47DE2F3}"/>
    <cellStyle name="Millares 2 8 10 6" xfId="23104" xr:uid="{926331BD-3706-4DF3-9538-0FBB593B2E5D}"/>
    <cellStyle name="Millares 2 8 10 7" xfId="28596" xr:uid="{AB7D940F-2585-4904-92FB-92062AE9D52B}"/>
    <cellStyle name="Millares 2 8 10 8" xfId="34080" xr:uid="{E67AC15D-2C04-47E7-8C19-E9A855D86E4A}"/>
    <cellStyle name="Millares 2 8 11" xfId="7503" xr:uid="{C63B13BC-6688-4671-9047-F76FE1F63AF6}"/>
    <cellStyle name="Millares 2 8 11 2" xfId="20197" xr:uid="{F9C8909D-1EF3-4276-9C5F-BA2CDD0B4731}"/>
    <cellStyle name="Millares 2 8 11 2 2" xfId="22931" xr:uid="{78583DCF-B4F3-4F69-A9FC-2B05EB15B55A}"/>
    <cellStyle name="Millares 2 8 11 2 2 2" xfId="28487" xr:uid="{37EBE1C8-F6E8-4B0E-90DD-5D7010B7105E}"/>
    <cellStyle name="Millares 2 8 11 2 2 3" xfId="33981" xr:uid="{260FC407-7465-446F-B915-CE23C6697A68}"/>
    <cellStyle name="Millares 2 8 11 2 2 4" xfId="39465" xr:uid="{43EE22F1-1405-4A74-B1FE-5D7C40B1A6D1}"/>
    <cellStyle name="Millares 2 8 11 2 3" xfId="25758" xr:uid="{C82C7DE6-75D8-41D8-B5B7-4DC9D43C6689}"/>
    <cellStyle name="Millares 2 8 11 2 4" xfId="31252" xr:uid="{A876435E-986F-471F-B056-8CCCAB9EF371}"/>
    <cellStyle name="Millares 2 8 11 2 5" xfId="36736" xr:uid="{1E81E01A-81E1-4009-9BB6-64474DAD3603}"/>
    <cellStyle name="Millares 2 8 11 3" xfId="20387" xr:uid="{8680DC2C-1ACE-4BB1-89B8-EA13949AB186}"/>
    <cellStyle name="Millares 2 8 11 3 2" xfId="25943" xr:uid="{D25DA2EF-4AE7-4029-9F46-6E04066321FD}"/>
    <cellStyle name="Millares 2 8 11 3 3" xfId="31437" xr:uid="{B0B76A34-11A5-476F-A326-22CCE2EEC114}"/>
    <cellStyle name="Millares 2 8 11 3 4" xfId="36921" xr:uid="{DDCFDEDF-94FF-4816-B2F9-B076AC5CAC12}"/>
    <cellStyle name="Millares 2 8 11 4" xfId="23214" xr:uid="{94F46F7B-7DC4-48ED-9E26-1E2452C13EBC}"/>
    <cellStyle name="Millares 2 8 11 5" xfId="28706" xr:uid="{926348B8-71B6-461E-9CEB-23A56A24AB83}"/>
    <cellStyle name="Millares 2 8 11 6" xfId="34190" xr:uid="{6B49DAC0-D99C-4399-8D53-69EE44797EB9}"/>
    <cellStyle name="Millares 2 8 12" xfId="7550" xr:uid="{3C550FF2-2C47-45FD-B8BF-182491CE120C}"/>
    <cellStyle name="Millares 2 8 12 2" xfId="20434" xr:uid="{DB4716AD-1A8A-451E-9C52-F6C65DFC8E9C}"/>
    <cellStyle name="Millares 2 8 12 2 2" xfId="25990" xr:uid="{7A12A867-0727-43FD-B93E-BCE0B6F7B823}"/>
    <cellStyle name="Millares 2 8 12 2 3" xfId="31484" xr:uid="{AFBABC21-298F-440A-9768-C5DA8B2C20BF}"/>
    <cellStyle name="Millares 2 8 12 2 4" xfId="36968" xr:uid="{6E8134BB-AA79-4540-8C21-6EE8E5BE9C77}"/>
    <cellStyle name="Millares 2 8 12 3" xfId="23261" xr:uid="{5F8AAF9C-7CCD-43D2-AD32-2C1998E28C72}"/>
    <cellStyle name="Millares 2 8 12 4" xfId="28755" xr:uid="{23E26524-E48B-472A-94DF-22E910E08209}"/>
    <cellStyle name="Millares 2 8 12 5" xfId="34239" xr:uid="{4B9AD21E-D5DC-410B-9E3A-831E4F7EF2B4}"/>
    <cellStyle name="Millares 2 8 13" xfId="3654" xr:uid="{B20C7063-455D-4D27-80F7-B1531752FF56}"/>
    <cellStyle name="Millares 2 8 2" xfId="3655" xr:uid="{4B067DC5-A882-4E4F-A241-BFDE4A6CCED1}"/>
    <cellStyle name="Millares 2 8 2 2" xfId="3656" xr:uid="{92EE7C20-4409-4863-8931-85A784C4A5C2}"/>
    <cellStyle name="Millares 2 8 2 3" xfId="3657" xr:uid="{D44A0285-BCB7-411A-8E79-25729B3D2732}"/>
    <cellStyle name="Millares 2 8 3" xfId="3658" xr:uid="{27CBB37D-5AC0-463D-A95B-BBC0AA1BDCBE}"/>
    <cellStyle name="Millares 2 8 3 2" xfId="3659" xr:uid="{62017B5F-2D9E-4DDB-821A-40F1303FCDAD}"/>
    <cellStyle name="Millares 2 8 3 2 2" xfId="3660" xr:uid="{C80D20C4-33F3-4EC0-8B52-6A96C1D9F7E1}"/>
    <cellStyle name="Millares 2 8 3 3" xfId="3661" xr:uid="{9824C004-1649-45DB-9A4A-09677A966879}"/>
    <cellStyle name="Millares 2 8 3 3 2" xfId="3662" xr:uid="{3652321B-1E6F-4E63-8C71-07320DFBEE13}"/>
    <cellStyle name="Millares 2 8 3 4" xfId="3663" xr:uid="{A162382F-E7D1-4524-B8D1-08E6E2B00CF5}"/>
    <cellStyle name="Millares 2 8 3 4 2" xfId="3664" xr:uid="{E18A01DE-787D-4158-8645-961095F63E9B}"/>
    <cellStyle name="Millares 2 8 3 5" xfId="3665" xr:uid="{03890765-8B95-4A79-B75A-6CE4DD807EB5}"/>
    <cellStyle name="Millares 2 8 4" xfId="3666" xr:uid="{9D973208-5A86-418D-B516-44550E11F264}"/>
    <cellStyle name="Millares 2 8 4 2" xfId="3667" xr:uid="{DF68EA1A-C96A-4CE3-B2F1-D3FB4082A2CE}"/>
    <cellStyle name="Millares 2 8 4 3" xfId="3668" xr:uid="{8C8EF027-CB87-4802-9429-59C2E9C0D7C5}"/>
    <cellStyle name="Millares 2 8 5" xfId="3669" xr:uid="{59168587-6DAE-4149-A4DC-1803163C2902}"/>
    <cellStyle name="Millares 2 8 5 2" xfId="3670" xr:uid="{5B988433-86F6-4EDF-A05C-616EB0E0392B}"/>
    <cellStyle name="Millares 2 8 5 3" xfId="3671" xr:uid="{472F4101-58B4-4B8A-A622-6A8B41954261}"/>
    <cellStyle name="Millares 2 8 6" xfId="3672" xr:uid="{3084B5CA-6A9A-41A8-9465-2A0029B9B4A5}"/>
    <cellStyle name="Millares 2 8 6 2" xfId="3673" xr:uid="{52C82F3F-A761-46D9-B83E-7EEC73C8274E}"/>
    <cellStyle name="Millares 2 8 6 3" xfId="3674" xr:uid="{ED82E94A-8CEC-4168-8441-57B8B0C4477A}"/>
    <cellStyle name="Millares 2 8 7" xfId="3675" xr:uid="{C540AC31-9ADD-41B2-A694-F3B6B09CEFD2}"/>
    <cellStyle name="Millares 2 8 8" xfId="3676" xr:uid="{1BAA6C18-D346-4F9B-8A27-80AEECA155B2}"/>
    <cellStyle name="Millares 2 8 9" xfId="3677" xr:uid="{15930CCD-F9AF-4129-B8CD-9A40D22B7752}"/>
    <cellStyle name="Millares 2 9" xfId="3678" xr:uid="{F262AF4C-FF47-485B-8EEC-AB454362DDF4}"/>
    <cellStyle name="Millares 2 9 2" xfId="3679" xr:uid="{02670993-B7B4-41A1-8002-41A4E534111E}"/>
    <cellStyle name="Millares 2 9 3" xfId="3680" xr:uid="{DD6A1B9E-D8F7-43E3-A100-65106729BB1A}"/>
    <cellStyle name="Millares 2 9 3 2" xfId="3681" xr:uid="{A1C74235-C2CB-437F-B06E-F9EED0B79142}"/>
    <cellStyle name="Millares 2 9 3 2 2" xfId="3682" xr:uid="{67C602E5-E8BC-4044-B515-44402EAEE9D4}"/>
    <cellStyle name="Millares 2 9 3 3" xfId="3683" xr:uid="{2F3D0FB2-E7EA-4862-A44D-413051CD4952}"/>
    <cellStyle name="Millares 2 9 4" xfId="3684" xr:uid="{BE3A1EA2-9AE0-4AE6-91FE-C9C848B031A9}"/>
    <cellStyle name="Millares 2 9 4 2" xfId="3685" xr:uid="{E574A82E-2672-4E84-98C8-A15339E4D624}"/>
    <cellStyle name="Millares 2 9 4 2 2" xfId="3686" xr:uid="{40D1327A-2BB8-4463-92DD-F9E89D6D70B6}"/>
    <cellStyle name="Millares 2 9 4 3" xfId="3687" xr:uid="{9A05533C-9A34-4F5B-A522-762AC344382E}"/>
    <cellStyle name="Millares 2 9 5" xfId="3688" xr:uid="{4926D1CE-D544-4BB3-B6EE-29BB26C4C353}"/>
    <cellStyle name="Millares 2 9 5 2" xfId="3689" xr:uid="{E6C337D8-E575-4716-8A50-A6656681066F}"/>
    <cellStyle name="Millares 2 9 6" xfId="3690" xr:uid="{C332F8CC-C9FD-4905-A2AE-A5D400BC7BF9}"/>
    <cellStyle name="Millares 2 9 7" xfId="3691" xr:uid="{1A654363-222A-440B-9038-2C9407A54771}"/>
    <cellStyle name="Millares 2 9 8" xfId="3692" xr:uid="{1642D62E-C0E4-4704-808A-8E6687EF64EB}"/>
    <cellStyle name="Millares 20" xfId="309" xr:uid="{2EAC8086-A52E-4E07-B9A6-8505D2953035}"/>
    <cellStyle name="Millares 20 10" xfId="549" xr:uid="{0C72F342-F157-4D67-AFF5-D0838C81A715}"/>
    <cellStyle name="Millares 20 11" xfId="40698" xr:uid="{94FE4383-AD62-4B9B-B28C-E4EC49CC336F}"/>
    <cellStyle name="Millares 20 2" xfId="670" xr:uid="{047F5B01-2AE0-4705-8233-BCA5ABE09C42}"/>
    <cellStyle name="Millares 20 2 2" xfId="3695" xr:uid="{B67DC9D0-8CA8-43E8-B5B3-CED4AAE243AF}"/>
    <cellStyle name="Millares 20 2 2 2" xfId="3696" xr:uid="{568EA5DF-62AC-415F-B4F8-1A5F81B749A9}"/>
    <cellStyle name="Millares 20 2 3" xfId="3697" xr:uid="{0236152F-42A5-4809-889D-85606D9FAF45}"/>
    <cellStyle name="Millares 20 2 4" xfId="3694" xr:uid="{10C648A8-3DC9-423E-BDBC-5DCA4C0D1FEA}"/>
    <cellStyle name="Millares 20 3" xfId="3698" xr:uid="{C91D02A7-BDA0-432F-9660-1510B2B26F0B}"/>
    <cellStyle name="Millares 20 3 2" xfId="3699" xr:uid="{49A5C5A6-7A8F-4E08-9B44-E79183BD99EE}"/>
    <cellStyle name="Millares 20 3 2 2" xfId="3700" xr:uid="{02A52FE1-7367-4ED0-AA4F-A4A0503F82ED}"/>
    <cellStyle name="Millares 20 3 3" xfId="3701" xr:uid="{957D59E7-EF63-4112-BCA3-7EC315C76986}"/>
    <cellStyle name="Millares 20 3 3 2" xfId="3702" xr:uid="{4F299C01-54CB-4672-9240-92C3A4047E58}"/>
    <cellStyle name="Millares 20 3 4" xfId="3703" xr:uid="{5CCDD52C-42C8-4882-9488-C224B8BB38DA}"/>
    <cellStyle name="Millares 20 3 5" xfId="3704" xr:uid="{E286ED97-15D4-4067-A8C4-7855F36B0093}"/>
    <cellStyle name="Millares 20 3 6" xfId="3705" xr:uid="{42B09FC2-7065-4DC6-B830-78CEC2E3F42A}"/>
    <cellStyle name="Millares 20 4" xfId="3706" xr:uid="{DA2831BA-4B7E-4DF0-8F78-32C7F2E19D70}"/>
    <cellStyle name="Millares 20 4 2" xfId="3707" xr:uid="{5BBB3760-854A-4548-A2D4-42E177E9504E}"/>
    <cellStyle name="Millares 20 5" xfId="3708" xr:uid="{8F6569D6-8B6D-42F7-8FD3-1BB0559D4EEC}"/>
    <cellStyle name="Millares 20 5 2" xfId="3709" xr:uid="{21BDE22B-9EE4-456D-91C8-DAE49F0DE046}"/>
    <cellStyle name="Millares 20 5 3" xfId="3710" xr:uid="{42BB6B9F-6900-41BC-B3F9-23DA4DB58E0A}"/>
    <cellStyle name="Millares 20 6" xfId="3711" xr:uid="{622ED7BE-A1D5-437E-9DFB-C894A9162DFD}"/>
    <cellStyle name="Millares 20 6 2" xfId="3712" xr:uid="{371CA688-5107-49C8-8C9F-8BE5F232F69E}"/>
    <cellStyle name="Millares 20 7" xfId="3713" xr:uid="{EDDC9235-2BCC-465A-8AED-4653D439B25F}"/>
    <cellStyle name="Millares 20 7 2" xfId="3714" xr:uid="{784D4227-3B8D-453D-9738-E6EC48BAE25E}"/>
    <cellStyle name="Millares 20 8" xfId="3715" xr:uid="{90DBC070-474C-4CA7-A6F7-8D0DE7A5EA01}"/>
    <cellStyle name="Millares 20 8 2" xfId="3716" xr:uid="{9508C7D7-F541-422D-8ED2-88F06141EB7D}"/>
    <cellStyle name="Millares 20 9" xfId="3693" xr:uid="{4D0ADFD6-B6ED-4BEF-BEA0-E39AAFEC7337}"/>
    <cellStyle name="Millares 200" xfId="3717" xr:uid="{5BF7029C-3B4C-402F-BBB1-4EC5785F8D73}"/>
    <cellStyle name="Millares 200 2" xfId="3718" xr:uid="{C8CFBAD8-B57D-422D-BBC7-5BF0B88FAFC9}"/>
    <cellStyle name="Millares 200 3" xfId="3719" xr:uid="{3F11BF29-81B6-4753-BE75-AA742629ECDE}"/>
    <cellStyle name="Millares 200 4" xfId="3720" xr:uid="{DCC2F789-31FF-45A3-8841-EF4A6315A9B2}"/>
    <cellStyle name="Millares 201" xfId="3721" xr:uid="{FF40521F-AD38-462F-8775-3D30965E32F2}"/>
    <cellStyle name="Millares 201 2" xfId="3722" xr:uid="{A49D5718-0F27-4504-B770-0E6DACD56F46}"/>
    <cellStyle name="Millares 201 3" xfId="3723" xr:uid="{262BAF10-9628-44EE-A74C-84EBA1586E2F}"/>
    <cellStyle name="Millares 201 4" xfId="3724" xr:uid="{83006E20-6171-458C-8CCE-59A686218A0E}"/>
    <cellStyle name="Millares 202" xfId="3725" xr:uid="{32F9265C-AD47-449E-8839-F4575C5CB22C}"/>
    <cellStyle name="Millares 202 2" xfId="3726" xr:uid="{53B15C69-75E5-4AA7-BDE5-16B0FC8F2690}"/>
    <cellStyle name="Millares 202 2 2" xfId="3727" xr:uid="{B9E6287D-B4E3-43C3-94B0-4342B91C926F}"/>
    <cellStyle name="Millares 202 3" xfId="3728" xr:uid="{555BAFA5-2C1C-4601-9356-EA77A4D37AB1}"/>
    <cellStyle name="Millares 202 4" xfId="3729" xr:uid="{4CFB7ECC-3782-43CA-87FB-E71DF4850AF7}"/>
    <cellStyle name="Millares 203" xfId="3730" xr:uid="{F6C684CB-A8E5-4C24-9C67-E608CBA867C3}"/>
    <cellStyle name="Millares 203 2" xfId="3731" xr:uid="{0210B456-6DE5-476C-887E-678F7C614A8D}"/>
    <cellStyle name="Millares 203 2 2" xfId="3732" xr:uid="{DC3EB976-6384-4CE0-8B88-E64FF6B043C3}"/>
    <cellStyle name="Millares 203 3" xfId="3733" xr:uid="{DEBC88DD-742A-43A6-AAFE-482C80F12925}"/>
    <cellStyle name="Millares 203 4" xfId="3734" xr:uid="{691B7AFC-C942-43EC-92A2-B77CA40B3652}"/>
    <cellStyle name="Millares 204" xfId="3735" xr:uid="{D7A55E72-CCC0-4E42-816F-28CD7CEEFAD7}"/>
    <cellStyle name="Millares 204 2" xfId="3736" xr:uid="{741AE942-DD3C-4107-8140-BDC503A7B3C8}"/>
    <cellStyle name="Millares 204 3" xfId="3737" xr:uid="{B89D55B8-9146-483D-BBB3-5FF6D1A53093}"/>
    <cellStyle name="Millares 204 4" xfId="3738" xr:uid="{929BE2D6-B2F0-4A6D-AEDC-91FB46291B84}"/>
    <cellStyle name="Millares 205" xfId="3739" xr:uid="{F2A97A3D-BAB7-40F7-B4F5-736A3C61EC9E}"/>
    <cellStyle name="Millares 205 2" xfId="3740" xr:uid="{C7817E9D-902D-449D-A984-947D6C7498A3}"/>
    <cellStyle name="Millares 205 2 2" xfId="3741" xr:uid="{AF1AE3EF-0388-495F-B26E-588F150C24AB}"/>
    <cellStyle name="Millares 205 2 3" xfId="3742" xr:uid="{C4090B3D-8FCE-4C04-BC35-4623EA6155A8}"/>
    <cellStyle name="Millares 205 3" xfId="3743" xr:uid="{E9F8A567-333C-4456-BFDA-30ADF1E511D2}"/>
    <cellStyle name="Millares 205 4" xfId="3744" xr:uid="{09B11F99-4EAF-4872-8A50-6700DFA30462}"/>
    <cellStyle name="Millares 205 4 2" xfId="12895" xr:uid="{9BF9F92D-9575-4A97-84A8-6975E2BC9950}"/>
    <cellStyle name="Millares 205 4 3" xfId="15667" xr:uid="{8763EA21-AFF9-4E57-9D20-9F909CFFFE80}"/>
    <cellStyle name="Millares 205 5" xfId="3745" xr:uid="{F367329F-FB6F-45C4-8BCC-81657019ACEA}"/>
    <cellStyle name="Millares 205 6" xfId="15666" xr:uid="{9F32A6B3-936D-4682-8FBF-A34E69972E7A}"/>
    <cellStyle name="Millares 206" xfId="3746" xr:uid="{56CCBB6D-F918-40A6-B6F5-75DFF2586699}"/>
    <cellStyle name="Millares 206 2" xfId="3747" xr:uid="{50D27859-7B4D-475E-BE7E-EC0ED0158185}"/>
    <cellStyle name="Millares 206 2 2" xfId="3748" xr:uid="{47DA57C9-4FF7-428B-AF7E-87161EEA2EF1}"/>
    <cellStyle name="Millares 206 2 3" xfId="3749" xr:uid="{D3315A50-7A48-4F42-9EF0-0345DE1CCF4B}"/>
    <cellStyle name="Millares 206 3" xfId="3750" xr:uid="{AC5F8833-DBF0-47A0-A62D-86DB0CC78A41}"/>
    <cellStyle name="Millares 206 4" xfId="3751" xr:uid="{43FDA456-5D7F-4588-8173-51C4ACAF39CF}"/>
    <cellStyle name="Millares 206 4 2" xfId="12896" xr:uid="{20A785D2-8DC9-4829-9DF6-20AC0E6D1CC5}"/>
    <cellStyle name="Millares 206 4 3" xfId="15669" xr:uid="{4251715B-74BB-4571-B6C3-ADFF10E50B43}"/>
    <cellStyle name="Millares 206 5" xfId="3752" xr:uid="{13C1878E-80BA-42F4-969C-D9A9AB557C05}"/>
    <cellStyle name="Millares 206 6" xfId="15668" xr:uid="{43F96293-B516-4596-8295-8C9BAABD242C}"/>
    <cellStyle name="Millares 207" xfId="3753" xr:uid="{2B7028E1-448D-42D2-A5CC-D438A8165342}"/>
    <cellStyle name="Millares 207 2" xfId="3754" xr:uid="{1E5CE80A-F0D5-4C26-99BA-1552F9E241C3}"/>
    <cellStyle name="Millares 207 2 2" xfId="3755" xr:uid="{5FB51E7F-9765-4FC9-9681-773F18BA0AC9}"/>
    <cellStyle name="Millares 207 3" xfId="3756" xr:uid="{D56D28C4-1D93-4755-8A8E-AA946A3B068C}"/>
    <cellStyle name="Millares 207 4" xfId="3757" xr:uid="{CF08F238-2FBE-4C2B-B102-C50036023FE0}"/>
    <cellStyle name="Millares 207 4 2" xfId="12898" xr:uid="{A45E938F-A247-4160-8743-C9944A9B8631}"/>
    <cellStyle name="Millares 207 4 3" xfId="15671" xr:uid="{D6EDDE9C-BD22-4694-9DD2-DDEC47707EDB}"/>
    <cellStyle name="Millares 207 5" xfId="3758" xr:uid="{4AEB7FEF-F984-4FD7-B346-B90DE73F2A2B}"/>
    <cellStyle name="Millares 207 6" xfId="12897" xr:uid="{B168F791-CCBD-4B5C-9DA2-92143423BA6E}"/>
    <cellStyle name="Millares 207 7" xfId="15670" xr:uid="{8DA357BB-401E-4384-ADE9-4A47D644D342}"/>
    <cellStyle name="Millares 208" xfId="3759" xr:uid="{12A3D5B1-8DE8-4C81-8721-A86525F4EB9B}"/>
    <cellStyle name="Millares 208 2" xfId="3760" xr:uid="{B0DA4470-0740-406C-8C7F-756290AD9FD7}"/>
    <cellStyle name="Millares 208 2 2" xfId="3761" xr:uid="{EAC5754B-EB49-49E0-873E-32ECC64DE4E0}"/>
    <cellStyle name="Millares 208 3" xfId="3762" xr:uid="{A4B047D1-65E9-43F8-9769-C170D5625419}"/>
    <cellStyle name="Millares 208 4" xfId="3763" xr:uid="{A762AD7F-5F7E-46BD-A837-119A07B0BC1F}"/>
    <cellStyle name="Millares 208 4 2" xfId="12900" xr:uid="{3CD0B9AC-01EF-4729-ADE6-30DAB1896879}"/>
    <cellStyle name="Millares 208 4 3" xfId="15673" xr:uid="{46712819-C62D-4570-A580-7689AD43F023}"/>
    <cellStyle name="Millares 208 5" xfId="3764" xr:uid="{3C7A82EE-7749-42F9-BE8E-8EF302F4798D}"/>
    <cellStyle name="Millares 208 6" xfId="12899" xr:uid="{79A828B8-42BA-4C22-9C48-6E30635255B1}"/>
    <cellStyle name="Millares 208 7" xfId="15672" xr:uid="{B453B229-04D2-4571-B349-0FD6D210DB73}"/>
    <cellStyle name="Millares 209" xfId="3765" xr:uid="{6DC87877-ABE5-4373-B86E-2185EB8309C7}"/>
    <cellStyle name="Millares 209 2" xfId="3766" xr:uid="{FF5B14B1-4CDA-4DC2-B1B0-41758BA772A9}"/>
    <cellStyle name="Millares 209 2 2" xfId="3767" xr:uid="{7F4E4768-F143-4EA0-A5DB-C21AAD8EBF30}"/>
    <cellStyle name="Millares 209 2 3" xfId="3768" xr:uid="{8145B894-C4F5-4FB6-8ACE-60A00155C1BD}"/>
    <cellStyle name="Millares 209 3" xfId="3769" xr:uid="{FD5BA552-F754-4ABA-AEC1-B0A0FBD1420F}"/>
    <cellStyle name="Millares 209 3 2" xfId="12902" xr:uid="{44BB4811-0F90-45F1-ACA5-C8A26C866939}"/>
    <cellStyle name="Millares 209 3 3" xfId="15675" xr:uid="{148EFF85-E636-4DAC-9154-0F73E090B76C}"/>
    <cellStyle name="Millares 209 4" xfId="3770" xr:uid="{5590EAAA-21D6-4FD8-BDE3-09D9A3BCA441}"/>
    <cellStyle name="Millares 209 5" xfId="12901" xr:uid="{8DB2337F-4EC8-420C-A41E-02C04F539C14}"/>
    <cellStyle name="Millares 209 6" xfId="15674" xr:uid="{5A355BCD-4C21-4DA9-9E41-10637A0A7F07}"/>
    <cellStyle name="Millares 21" xfId="311" xr:uid="{B0950C5D-A6C9-4FD1-AB5B-4BFD70F57DFA}"/>
    <cellStyle name="Millares 21 2" xfId="331" xr:uid="{86120D96-776E-4E9C-A1C6-18F2F61217A0}"/>
    <cellStyle name="Millares 21 2 2" xfId="3773" xr:uid="{FD13F698-6568-4152-A232-ADFBF72A810B}"/>
    <cellStyle name="Millares 21 2 3" xfId="3772" xr:uid="{7D67AC8E-06BC-4A8B-835C-486E23DAA900}"/>
    <cellStyle name="Millares 21 3" xfId="3774" xr:uid="{D35367F6-76B2-4C81-86C2-3AF635A84DBE}"/>
    <cellStyle name="Millares 21 4" xfId="3771" xr:uid="{08E9D194-BAB1-4483-9B95-A16D675723BD}"/>
    <cellStyle name="Millares 210" xfId="3775" xr:uid="{071C1348-0DDA-402B-882B-24EF935A1A57}"/>
    <cellStyle name="Millares 210 2" xfId="3776" xr:uid="{50E0C278-0E78-4F44-A3DF-CDC3D68C8DC4}"/>
    <cellStyle name="Millares 210 2 2" xfId="3777" xr:uid="{AFF6886C-27CA-4B75-BCE6-4828648FBC13}"/>
    <cellStyle name="Millares 210 2 3" xfId="3778" xr:uid="{24BDAAF0-07EA-4E32-A390-7B63CD499A6F}"/>
    <cellStyle name="Millares 210 3" xfId="3779" xr:uid="{5BCE1FB0-9F78-4DE4-9FB6-A63E5EF49724}"/>
    <cellStyle name="Millares 210 3 2" xfId="12904" xr:uid="{F8F83D46-0F1F-4216-8704-49891BEBBD33}"/>
    <cellStyle name="Millares 210 3 3" xfId="15677" xr:uid="{2B5CA70A-8781-447F-B613-D5E32591586F}"/>
    <cellStyle name="Millares 210 4" xfId="3780" xr:uid="{67CA985F-A304-418C-AC29-538466E2E94F}"/>
    <cellStyle name="Millares 210 5" xfId="12903" xr:uid="{92449893-A5A8-47FA-A2DA-BFCE28D611DD}"/>
    <cellStyle name="Millares 210 6" xfId="15676" xr:uid="{19268AC8-5FDD-4DDA-9D09-D86F16B352B4}"/>
    <cellStyle name="Millares 211" xfId="3781" xr:uid="{6F296C81-00E7-4279-8AED-B5B2EE3D0010}"/>
    <cellStyle name="Millares 211 2" xfId="3782" xr:uid="{0FE218AD-5524-404E-BE30-3DC5EFB7D9D9}"/>
    <cellStyle name="Millares 211 3" xfId="3783" xr:uid="{4F1C8568-B982-4453-8F49-947B6D8C4C14}"/>
    <cellStyle name="Millares 211 3 2" xfId="12906" xr:uid="{32039D01-453F-4ED0-814C-A837B225ABB6}"/>
    <cellStyle name="Millares 211 3 3" xfId="15679" xr:uid="{DF60897D-E562-4C56-9098-8011656B9A2D}"/>
    <cellStyle name="Millares 211 4" xfId="3784" xr:uid="{AAC47522-7910-4153-8488-EC43D91F469F}"/>
    <cellStyle name="Millares 211 5" xfId="12905" xr:uid="{F604DD7E-D4A2-4740-B8DC-DC314103CD3B}"/>
    <cellStyle name="Millares 211 6" xfId="15678" xr:uid="{5A1E5385-4DB5-44CD-B392-96C605BFE082}"/>
    <cellStyle name="Millares 212" xfId="560" xr:uid="{AB483C93-9553-490A-914D-AAD484691FE5}"/>
    <cellStyle name="Millares 212 2" xfId="642" xr:uid="{8B112A6A-6041-494B-8741-C83A82A5D25B}"/>
    <cellStyle name="Millares 212 2 2" xfId="3785" xr:uid="{BF4C0057-F8D8-4748-8C46-FCEA422AAFF3}"/>
    <cellStyle name="Millares 212 3" xfId="3786" xr:uid="{A06AC6FB-2E35-468D-941C-0DF315D78945}"/>
    <cellStyle name="Millares 212 3 2" xfId="12908" xr:uid="{A3F8057C-C046-44D1-BBA0-2FF48A3ADE58}"/>
    <cellStyle name="Millares 212 3 3" xfId="15681" xr:uid="{95E6C7ED-5D01-46CD-AA66-84E6BD11E44E}"/>
    <cellStyle name="Millares 212 4" xfId="3787" xr:uid="{793114E7-9750-46F3-8328-36983E13AFD3}"/>
    <cellStyle name="Millares 212 5" xfId="12907" xr:uid="{61178180-747C-4614-BB6B-0E7220F0765C}"/>
    <cellStyle name="Millares 212 6" xfId="15680" xr:uid="{730EE5CF-E474-4888-AB60-C30622CA8534}"/>
    <cellStyle name="Millares 212 7" xfId="40390" xr:uid="{34BEA1CF-4A0C-4F70-8F12-1EC36E49673A}"/>
    <cellStyle name="Millares 213" xfId="3788" xr:uid="{693D23CE-46D7-42AE-898E-CA7922EC499C}"/>
    <cellStyle name="Millares 213 2" xfId="3789" xr:uid="{28DC1D77-F402-43E3-877B-C4C0D75C0251}"/>
    <cellStyle name="Millares 213 3" xfId="3790" xr:uid="{E5E51FAE-3819-4C27-B043-E25BD7D5021E}"/>
    <cellStyle name="Millares 213 3 2" xfId="12910" xr:uid="{344D944C-0A31-475B-922A-61FFDBBB0A06}"/>
    <cellStyle name="Millares 213 3 3" xfId="15683" xr:uid="{E22644DF-536A-4343-84BC-E837BC503531}"/>
    <cellStyle name="Millares 213 4" xfId="3791" xr:uid="{FABC0E82-EAD2-473B-ABAE-A8CC9B1AC562}"/>
    <cellStyle name="Millares 213 5" xfId="12909" xr:uid="{0E4F9707-D104-443C-B277-C40DD052B230}"/>
    <cellStyle name="Millares 213 6" xfId="15682" xr:uid="{F279C616-E408-4F50-AFB4-DDEB939C007A}"/>
    <cellStyle name="Millares 214" xfId="3792" xr:uid="{A2946377-55C5-466A-AB3A-A5485148DC05}"/>
    <cellStyle name="Millares 214 2" xfId="3793" xr:uid="{B1508981-D838-4486-8B57-80E2D94A274C}"/>
    <cellStyle name="Millares 214 3" xfId="3794" xr:uid="{5BA9CAB3-2E51-4D25-9E2C-B328CE28FE8A}"/>
    <cellStyle name="Millares 214 3 2" xfId="12912" xr:uid="{E68E3FBD-C228-44C7-81D9-0089E0B1A65D}"/>
    <cellStyle name="Millares 214 3 3" xfId="15685" xr:uid="{B05816D0-D13C-41CF-ACC5-269404D4368C}"/>
    <cellStyle name="Millares 214 4" xfId="3795" xr:uid="{0A1380EE-01D5-4884-9BDE-D597987B278C}"/>
    <cellStyle name="Millares 214 5" xfId="12911" xr:uid="{701C423E-718E-48C9-B4AE-396BCA15C3F2}"/>
    <cellStyle name="Millares 214 6" xfId="15684" xr:uid="{1CA2D462-2072-4F6F-89C2-529767A5D732}"/>
    <cellStyle name="Millares 215" xfId="3796" xr:uid="{6476D271-FE9C-4B96-8693-7E68679DF6AE}"/>
    <cellStyle name="Millares 215 2" xfId="3797" xr:uid="{384F8768-4D3D-4454-8A3D-FB5AD6823DE4}"/>
    <cellStyle name="Millares 215 3" xfId="3798" xr:uid="{1F850C9C-F4D9-44F3-B095-F9A306CB04D8}"/>
    <cellStyle name="Millares 215 4" xfId="3799" xr:uid="{9602F1C4-B982-4034-B951-C479007D57FF}"/>
    <cellStyle name="Millares 216" xfId="3800" xr:uid="{0E6D0E2B-D605-47C8-8D4D-D13A8750E9FC}"/>
    <cellStyle name="Millares 216 2" xfId="3801" xr:uid="{9799E289-8738-4DC6-B346-B79DAB8FAB56}"/>
    <cellStyle name="Millares 216 3" xfId="3802" xr:uid="{434B0BEA-A602-4AF0-850F-8A73FAEC1A8A}"/>
    <cellStyle name="Millares 216 4" xfId="3803" xr:uid="{B3B9CD0C-24A8-426C-91F2-DA513E068D82}"/>
    <cellStyle name="Millares 217" xfId="3804" xr:uid="{F86336DF-FCF1-4648-AD65-698CE5A933C7}"/>
    <cellStyle name="Millares 217 2" xfId="3805" xr:uid="{590BEE0C-5A15-44F9-A16C-8B2CE7BD93F2}"/>
    <cellStyle name="Millares 217 3" xfId="3806" xr:uid="{9FC856B8-D6BE-492D-880D-4901010E27A5}"/>
    <cellStyle name="Millares 217 4" xfId="3807" xr:uid="{EF0E89B2-2AAD-4E0D-AA98-39DE70342057}"/>
    <cellStyle name="Millares 218" xfId="3808" xr:uid="{53A1E82A-7D24-49A8-AC8E-8C9BA4693CAA}"/>
    <cellStyle name="Millares 218 2" xfId="3809" xr:uid="{1CCDB0AE-5091-46E9-86D6-207D2C8A5BED}"/>
    <cellStyle name="Millares 218 3" xfId="3810" xr:uid="{F4A439F1-3A7B-401A-A2BA-CDD058FEBAF7}"/>
    <cellStyle name="Millares 218 4" xfId="3811" xr:uid="{7FA18E9A-C23B-4F3A-BA73-BB59A3EAEEAE}"/>
    <cellStyle name="Millares 219" xfId="3812" xr:uid="{692492B8-BF45-4951-A606-D28075A491D7}"/>
    <cellStyle name="Millares 219 2" xfId="3813" xr:uid="{02AA6807-BFEF-4F69-A018-3B046D9E2DEF}"/>
    <cellStyle name="Millares 219 3" xfId="3814" xr:uid="{7C7C19D6-E47C-44E7-BA4C-0C4BEEA7096A}"/>
    <cellStyle name="Millares 219 4" xfId="3815" xr:uid="{BDD2A563-3CEE-4B7A-8793-ABFAA078AC66}"/>
    <cellStyle name="Millares 22" xfId="550" xr:uid="{ED184A81-4D5F-4E8C-A604-9D6FCAB575E0}"/>
    <cellStyle name="Millares 22 2" xfId="3817" xr:uid="{ADAD2B26-2B2D-4E24-974D-E77B24166166}"/>
    <cellStyle name="Millares 22 2 2" xfId="3818" xr:uid="{5037AD25-A7C0-4267-9D5F-EE923BDBC0A8}"/>
    <cellStyle name="Millares 22 2 2 2" xfId="3819" xr:uid="{B1C8C693-E537-4D08-BD80-75F0F1D46E1F}"/>
    <cellStyle name="Millares 22 2 3" xfId="3820" xr:uid="{664FA26F-932F-4842-8F3C-8FA572D8AA8A}"/>
    <cellStyle name="Millares 22 3" xfId="3821" xr:uid="{A525DF3B-D0CF-42CA-9F5A-56D73B8A941E}"/>
    <cellStyle name="Millares 22 3 2" xfId="3822" xr:uid="{ACC6E489-01FC-4F46-B139-188537485744}"/>
    <cellStyle name="Millares 22 3 2 2" xfId="3823" xr:uid="{DFC952A1-9377-42E9-9A52-CF3B3865EC2B}"/>
    <cellStyle name="Millares 22 3 3" xfId="3824" xr:uid="{5A0BC40D-56CD-44CA-97F7-25AB1F894D51}"/>
    <cellStyle name="Millares 22 3 3 2" xfId="3825" xr:uid="{570ED1EC-9156-428D-8FDF-F60786E70BAF}"/>
    <cellStyle name="Millares 22 3 4" xfId="3826" xr:uid="{7CBCD2A3-5694-4F59-89F4-845720761C42}"/>
    <cellStyle name="Millares 22 3 5" xfId="3827" xr:uid="{9842E9E3-B02B-4D8D-B862-D24B692E6CB9}"/>
    <cellStyle name="Millares 22 4" xfId="3828" xr:uid="{B385E2E3-1CE2-4575-83A6-9AF233CBC2A0}"/>
    <cellStyle name="Millares 22 4 2" xfId="3829" xr:uid="{4DE2C721-E4DA-4F88-B176-990536105702}"/>
    <cellStyle name="Millares 22 5" xfId="3830" xr:uid="{ADCD8CA2-3146-45CE-8F21-E22772EF686C}"/>
    <cellStyle name="Millares 22 5 2" xfId="3831" xr:uid="{DDE33157-629E-4796-8F70-EE404B2139E1}"/>
    <cellStyle name="Millares 22 5 3" xfId="3832" xr:uid="{2CC79D92-B93F-4FD8-BB26-BC5EC358D9DA}"/>
    <cellStyle name="Millares 22 6" xfId="3833" xr:uid="{D52FB98B-AFCC-433F-AF05-7E4532D51A48}"/>
    <cellStyle name="Millares 22 6 2" xfId="3834" xr:uid="{6DB25F1B-0A6F-4F12-9157-D0AFFFA322DB}"/>
    <cellStyle name="Millares 22 7" xfId="3835" xr:uid="{56FF7F43-6336-4286-9A80-8D209E9273E8}"/>
    <cellStyle name="Millares 22 7 2" xfId="3836" xr:uid="{2D4CCDDC-7452-4FFB-B069-04C7777D9F97}"/>
    <cellStyle name="Millares 22 8" xfId="3837" xr:uid="{3757D6A3-D518-4A83-8248-02CAB4E8B2F4}"/>
    <cellStyle name="Millares 22 9" xfId="3816" xr:uid="{7A1FB8DD-006B-4C64-9E1A-A14731005009}"/>
    <cellStyle name="Millares 220" xfId="3838" xr:uid="{E3A1854D-E2F1-4C65-B849-2A097703742A}"/>
    <cellStyle name="Millares 220 2" xfId="3839" xr:uid="{23977BC3-46BE-41F7-AFBF-C04332FC0708}"/>
    <cellStyle name="Millares 220 3" xfId="3840" xr:uid="{C7364516-7A41-4593-92AC-0A1B16FE50CA}"/>
    <cellStyle name="Millares 220 4" xfId="3841" xr:uid="{17F3FA01-9280-45DE-83C0-E7A8C81D48BA}"/>
    <cellStyle name="Millares 221" xfId="3842" xr:uid="{80EE8B1D-B925-4094-8EB6-5C3626D5E59D}"/>
    <cellStyle name="Millares 222" xfId="3843" xr:uid="{3395D48E-027C-4A6F-A399-6F12A0DD141D}"/>
    <cellStyle name="Millares 222 2" xfId="3844" xr:uid="{8FC9E4BB-AF32-4F09-871C-3825C73CE0F1}"/>
    <cellStyle name="Millares 222 3" xfId="3845" xr:uid="{46D94C8D-2B1F-4C4B-B0ED-485015640504}"/>
    <cellStyle name="Millares 223" xfId="3846" xr:uid="{1197304F-006A-445D-9D8F-A3AF4988C6F4}"/>
    <cellStyle name="Millares 223 2" xfId="3847" xr:uid="{051D73C6-0D9F-4BDC-845A-828EBD26B8D3}"/>
    <cellStyle name="Millares 223 3" xfId="3848" xr:uid="{CB13454F-8CF9-4F21-B5E0-CA979B53F33F}"/>
    <cellStyle name="Millares 224" xfId="3849" xr:uid="{F337DE8A-8288-4C61-8F38-A6D5B14BBC06}"/>
    <cellStyle name="Millares 224 2" xfId="3850" xr:uid="{9980D527-5EF1-403C-9D4A-FD17F14203AF}"/>
    <cellStyle name="Millares 224 3" xfId="3851" xr:uid="{FC8E7BF7-3D47-426A-9617-55C458CBCE12}"/>
    <cellStyle name="Millares 225" xfId="3852" xr:uid="{B4970D3F-DF6D-415B-948C-EF7A13FF8B3A}"/>
    <cellStyle name="Millares 225 2" xfId="3853" xr:uid="{DE72AEE2-B851-449A-AB51-FCAB4EDEA148}"/>
    <cellStyle name="Millares 225 3" xfId="3854" xr:uid="{8A70A6CE-CEE7-4CEE-AD4B-1BBEB2A12D04}"/>
    <cellStyle name="Millares 226" xfId="3855" xr:uid="{95C18BB1-C663-4496-9B73-72519BF0F80A}"/>
    <cellStyle name="Millares 226 2" xfId="3856" xr:uid="{5035E489-DEF6-487D-8212-6256838CB04F}"/>
    <cellStyle name="Millares 226 3" xfId="3857" xr:uid="{B38529B8-1314-4D9E-814A-A3577D12D4F4}"/>
    <cellStyle name="Millares 227" xfId="3858" xr:uid="{627B021F-CEFE-45CB-ACD1-E5A07EB19996}"/>
    <cellStyle name="Millares 227 2" xfId="3859" xr:uid="{51B92E6E-B0BE-44CF-9A55-7B56C2CAC37D}"/>
    <cellStyle name="Millares 227 3" xfId="3860" xr:uid="{467D121A-8EF2-46A8-875E-B962A46E3D1D}"/>
    <cellStyle name="Millares 228" xfId="3861" xr:uid="{2DAC036C-729F-4E53-8AA2-80CDF36194CA}"/>
    <cellStyle name="Millares 228 2" xfId="3862" xr:uid="{2F31CFA7-7971-41F8-BC90-FFF13C24A88D}"/>
    <cellStyle name="Millares 228 3" xfId="3863" xr:uid="{03126023-901F-4184-9941-B90D8EE2785F}"/>
    <cellStyle name="Millares 229" xfId="3864" xr:uid="{4E863433-C179-4360-876C-E57EE6C305D1}"/>
    <cellStyle name="Millares 229 2" xfId="3865" xr:uid="{26871D16-90E2-4DE4-A59B-99FECF25F6CA}"/>
    <cellStyle name="Millares 229 3" xfId="3866" xr:uid="{341B4744-DF43-4AD0-A51B-3C893918E4A9}"/>
    <cellStyle name="Millares 23" xfId="662" xr:uid="{BCF7A76F-9576-4C3C-9B8B-12F53AB98EC8}"/>
    <cellStyle name="Millares 23 2" xfId="3868" xr:uid="{FDBA001B-9D17-416C-89B2-6A81EAA44E42}"/>
    <cellStyle name="Millares 23 2 2" xfId="3869" xr:uid="{14EDF34F-B804-4FD0-A9C3-12CE24A5EF1A}"/>
    <cellStyle name="Millares 23 3" xfId="3870" xr:uid="{E5BF531A-9DB7-4E1B-9755-ED029239A0E8}"/>
    <cellStyle name="Millares 23 3 2" xfId="3871" xr:uid="{365B013C-3F91-40FC-A2D0-248034463345}"/>
    <cellStyle name="Millares 23 3 3" xfId="3872" xr:uid="{0AEF7BE4-79A7-4D23-981C-0EF3B547BFAA}"/>
    <cellStyle name="Millares 23 4" xfId="3873" xr:uid="{89441C7B-9C9D-43A2-8ABB-84849EDD819C}"/>
    <cellStyle name="Millares 23 5" xfId="3867" xr:uid="{8F95C33F-BBE5-4B9C-A793-2B8D395E7BA3}"/>
    <cellStyle name="Millares 230" xfId="3874" xr:uid="{9C1CDB90-24E1-4DF0-92DE-DCC774C56A1F}"/>
    <cellStyle name="Millares 230 2" xfId="3875" xr:uid="{E6D876D4-3252-428B-9A6B-FFF1C62429BE}"/>
    <cellStyle name="Millares 230 3" xfId="3876" xr:uid="{ED78B9DA-2D47-4AFD-B3DD-507271F07CE0}"/>
    <cellStyle name="Millares 231" xfId="3877" xr:uid="{18E025CC-D9C2-4E59-8565-37F0A8491A79}"/>
    <cellStyle name="Millares 231 2" xfId="3878" xr:uid="{855CFF08-9197-458E-BF77-EAD4A7A564F9}"/>
    <cellStyle name="Millares 231 3" xfId="3879" xr:uid="{9BD0D11B-1A32-4016-B938-D6D26827A1B2}"/>
    <cellStyle name="Millares 231 4" xfId="3880" xr:uid="{45DDED4A-04A8-40FC-B1BB-38EF83C68E5E}"/>
    <cellStyle name="Millares 232" xfId="3881" xr:uid="{87A4E808-5321-4EF5-868D-1ED6D027D3F8}"/>
    <cellStyle name="Millares 232 2" xfId="3882" xr:uid="{896D8A74-2A09-4658-BA3C-C142FBE61049}"/>
    <cellStyle name="Millares 232 3" xfId="3883" xr:uid="{47ABB331-3F8F-4525-800E-937FB6EE8FDD}"/>
    <cellStyle name="Millares 232 4" xfId="3884" xr:uid="{0CC5F0CA-8D44-4947-A961-7CCC2C9FC792}"/>
    <cellStyle name="Millares 233" xfId="3885" xr:uid="{FEB9F1F1-9EBA-42E6-B3EB-1D7F644BB23C}"/>
    <cellStyle name="Millares 233 2" xfId="3886" xr:uid="{284A438F-29C5-44CE-A52C-3459CE2D9297}"/>
    <cellStyle name="Millares 233 3" xfId="3887" xr:uid="{CC30B1C9-2152-4685-9986-7144F18FB47A}"/>
    <cellStyle name="Millares 234" xfId="3888" xr:uid="{2CD8E32F-81CB-4699-9E56-D514988B42DC}"/>
    <cellStyle name="Millares 234 2" xfId="3889" xr:uid="{CC7C8B7B-6EE2-493E-B3CC-417A676B8907}"/>
    <cellStyle name="Millares 234 3" xfId="3890" xr:uid="{9ABD11BD-AB56-4016-9ACB-396D1DAB0110}"/>
    <cellStyle name="Millares 235" xfId="3891" xr:uid="{A5AADE67-7818-46C6-910B-5C0506B41A6C}"/>
    <cellStyle name="Millares 235 2" xfId="3892" xr:uid="{F5CFA178-6D61-4567-A322-B4A5D6B4E71B}"/>
    <cellStyle name="Millares 235 3" xfId="3893" xr:uid="{34E7A15B-D20A-4631-86A4-FA97FA518B22}"/>
    <cellStyle name="Millares 236" xfId="3894" xr:uid="{1AD8EFCC-0F75-457E-BF07-F53B99FA9093}"/>
    <cellStyle name="Millares 236 2" xfId="3895" xr:uid="{F47D11DB-7F79-4A81-BBEC-3E3982CC7860}"/>
    <cellStyle name="Millares 236 2 2" xfId="12914" xr:uid="{0036A6F5-47D2-4B86-85A6-6A90FF1FEB3D}"/>
    <cellStyle name="Millares 236 2 3" xfId="15687" xr:uid="{6C07D57B-8E8E-4F83-AFFA-F9F8F1E02C3B}"/>
    <cellStyle name="Millares 236 3" xfId="3896" xr:uid="{8ACC9D51-60C6-4185-B6E8-178A381688C5}"/>
    <cellStyle name="Millares 236 4" xfId="12913" xr:uid="{5CDB82B6-41AA-42BF-B160-624BC74B052B}"/>
    <cellStyle name="Millares 236 5" xfId="15686" xr:uid="{09426750-8CC1-487F-9527-41C998CCA6BC}"/>
    <cellStyle name="Millares 237" xfId="3897" xr:uid="{B7F57386-6612-4A8A-9536-5DEA4669C8E8}"/>
    <cellStyle name="Millares 237 2" xfId="3898" xr:uid="{CA37B13E-4E7F-4261-9FF4-79CB1DA2AFB0}"/>
    <cellStyle name="Millares 237 2 2" xfId="12916" xr:uid="{10B7F948-B8FC-436B-B56C-767F771DE2A3}"/>
    <cellStyle name="Millares 237 2 3" xfId="15689" xr:uid="{D16B515C-2ED8-4BA3-B0FA-B8C3D1384817}"/>
    <cellStyle name="Millares 237 3" xfId="3899" xr:uid="{053F80EF-5CDB-4920-99AC-75D7AE9D62D6}"/>
    <cellStyle name="Millares 237 4" xfId="12915" xr:uid="{10BF26B6-F61F-4975-8BCD-D17751E1EC6F}"/>
    <cellStyle name="Millares 237 5" xfId="15688" xr:uid="{7153E41F-636C-4951-AF8F-5E2164B17ADC}"/>
    <cellStyle name="Millares 238" xfId="3900" xr:uid="{6F2248EE-9086-4021-A1DE-745771C06E1C}"/>
    <cellStyle name="Millares 238 2" xfId="3901" xr:uid="{53DF137C-623A-4A8D-9C6D-C36ACCA3D3DB}"/>
    <cellStyle name="Millares 238 3" xfId="3902" xr:uid="{FA337991-B6C5-4515-9F87-0A2E73F5970D}"/>
    <cellStyle name="Millares 239" xfId="3903" xr:uid="{4A2BC3F4-4EE5-46C5-9196-5420BBC64135}"/>
    <cellStyle name="Millares 239 2" xfId="3904" xr:uid="{ADBD73BE-ADB8-45EB-8F85-23F878280009}"/>
    <cellStyle name="Millares 239 3" xfId="3905" xr:uid="{5D31B150-C546-4AA0-8880-4F8FA7EF884E}"/>
    <cellStyle name="Millares 24" xfId="3906" xr:uid="{67C3B1C3-43D1-4303-A32F-2DB82F18AC05}"/>
    <cellStyle name="Millares 24 2" xfId="3907" xr:uid="{3049BE1E-742C-4E7E-BF6A-731B35510A44}"/>
    <cellStyle name="Millares 24 2 2" xfId="3908" xr:uid="{21968E20-54FA-4A6B-A11A-C5C873D42250}"/>
    <cellStyle name="Millares 24 2 2 2" xfId="3909" xr:uid="{F147A40A-1545-4D56-95FD-199DFCE8DB9F}"/>
    <cellStyle name="Millares 24 2 3" xfId="3910" xr:uid="{E935D638-8568-4557-8299-580E5D2FCACB}"/>
    <cellStyle name="Millares 24 3" xfId="3911" xr:uid="{AD73FABF-F2E5-454F-A3CD-8C8D3E77416B}"/>
    <cellStyle name="Millares 24 3 2" xfId="3912" xr:uid="{937977F3-D0E3-41F8-BBD6-D2D58B3BAA20}"/>
    <cellStyle name="Millares 24 3 2 2" xfId="3913" xr:uid="{E0FD6D83-E185-4E4C-8489-34CCD7E210C3}"/>
    <cellStyle name="Millares 24 3 3" xfId="3914" xr:uid="{9AEB87CB-11CE-489F-8C77-844F09F25700}"/>
    <cellStyle name="Millares 24 3 3 2" xfId="3915" xr:uid="{D29B9C0E-C22C-40F4-8DF0-4E022C153071}"/>
    <cellStyle name="Millares 24 3 4" xfId="3916" xr:uid="{387FE8E7-1258-4EBD-820D-BEC33E1317B6}"/>
    <cellStyle name="Millares 24 3 5" xfId="3917" xr:uid="{0074AFAA-688D-4606-A53F-0811B76D4236}"/>
    <cellStyle name="Millares 24 4" xfId="3918" xr:uid="{AE519BF1-B4AD-40F5-9C18-916CC0806FF8}"/>
    <cellStyle name="Millares 24 4 2" xfId="3919" xr:uid="{FA7ABD7D-BD2C-4C14-96CC-F637C58375C5}"/>
    <cellStyle name="Millares 24 5" xfId="3920" xr:uid="{266B3AAB-8B1F-4742-A648-D6562858B47A}"/>
    <cellStyle name="Millares 24 5 2" xfId="3921" xr:uid="{716BC331-AD14-437A-8E5C-FE4E0CCB4670}"/>
    <cellStyle name="Millares 24 6" xfId="3922" xr:uid="{F9CF15CD-937C-41B9-A3E3-BC61BE7B7E93}"/>
    <cellStyle name="Millares 24 6 2" xfId="3923" xr:uid="{B0F3DA0F-5C31-4F1C-BF90-155DDF5B50AA}"/>
    <cellStyle name="Millares 24 7" xfId="3924" xr:uid="{5A9AF530-692D-40A6-8683-F8BC5198C806}"/>
    <cellStyle name="Millares 24 7 2" xfId="12917" xr:uid="{103890E0-2144-48F4-B583-BAF90FA404E5}"/>
    <cellStyle name="Millares 24 8" xfId="3925" xr:uid="{477C99C4-5491-488D-97BC-7DF3A2B92F74}"/>
    <cellStyle name="Millares 240" xfId="3926" xr:uid="{FF16881B-84D1-47FF-B797-3907097FDA35}"/>
    <cellStyle name="Millares 240 2" xfId="3927" xr:uid="{FE968162-FBA1-4280-A92D-D36BF81F89DC}"/>
    <cellStyle name="Millares 240 3" xfId="3928" xr:uid="{1FB36BAB-B517-47BF-BAF7-56C38E69D794}"/>
    <cellStyle name="Millares 241" xfId="3929" xr:uid="{C1118347-71B6-4525-BC02-DF8B50127B8C}"/>
    <cellStyle name="Millares 241 2" xfId="3930" xr:uid="{A4A009AC-2245-442E-87CE-441CF22DB277}"/>
    <cellStyle name="Millares 241 3" xfId="3931" xr:uid="{DAD97CFD-962A-4E3E-A9BE-A57E666B7DD9}"/>
    <cellStyle name="Millares 242" xfId="3932" xr:uid="{84230D98-802D-4B92-8AF9-F99912588450}"/>
    <cellStyle name="Millares 242 2" xfId="3933" xr:uid="{992415C8-2D6C-4452-9BB1-620B5C0CDC75}"/>
    <cellStyle name="Millares 242 3" xfId="3934" xr:uid="{1EA7D868-F879-40FD-9D29-8500296A1AAD}"/>
    <cellStyle name="Millares 243" xfId="3935" xr:uid="{1228B6EA-908F-4B92-A6C1-50AB815C9FB3}"/>
    <cellStyle name="Millares 243 2" xfId="3936" xr:uid="{9CB7D88C-7EDF-4AA9-B62A-99A75B4E0452}"/>
    <cellStyle name="Millares 243 3" xfId="3937" xr:uid="{443B359E-1546-41CE-A157-AA17CDFE49AB}"/>
    <cellStyle name="Millares 244" xfId="3938" xr:uid="{D21B0B59-5CB3-43B8-80F6-86F1EC650B96}"/>
    <cellStyle name="Millares 244 2" xfId="3939" xr:uid="{B5208585-4768-40F9-9DCB-5CF8984FBD5B}"/>
    <cellStyle name="Millares 244 3" xfId="3940" xr:uid="{BFCE7CA4-319B-494D-B90A-710C6C549637}"/>
    <cellStyle name="Millares 245" xfId="3941" xr:uid="{5F84AB08-C463-4E71-AEB7-052F8F3BDD66}"/>
    <cellStyle name="Millares 245 2" xfId="3942" xr:uid="{7C353466-A715-4DA2-A41E-369D488BCB44}"/>
    <cellStyle name="Millares 245 3" xfId="3943" xr:uid="{FCA5DBAF-C1EC-40CC-81B6-1BC75DD08DA6}"/>
    <cellStyle name="Millares 246" xfId="3944" xr:uid="{97FC1227-60D0-49AF-827D-8AA928DB8141}"/>
    <cellStyle name="Millares 246 2" xfId="3945" xr:uid="{F4158612-FFAF-4B42-9913-D367F18FD927}"/>
    <cellStyle name="Millares 246 3" xfId="3946" xr:uid="{67371C4C-CED5-4AD1-A525-CAC77D1C323D}"/>
    <cellStyle name="Millares 247" xfId="3947" xr:uid="{C0FCD894-E72D-4C20-B094-A46819C72F05}"/>
    <cellStyle name="Millares 248" xfId="3948" xr:uid="{398A3857-DBAA-426F-8208-90863FC15FFB}"/>
    <cellStyle name="Millares 249" xfId="3949" xr:uid="{96930F4A-D16D-4EE9-98A7-CAEA7CF897DC}"/>
    <cellStyle name="Millares 25" xfId="3950" xr:uid="{5853D51D-DFAC-4243-AA79-BACD7927518B}"/>
    <cellStyle name="Millares 25 2" xfId="3951" xr:uid="{5B7D0F5C-35AF-42DB-AB41-FB714AD7FADA}"/>
    <cellStyle name="Millares 25 2 2" xfId="3952" xr:uid="{90DECE9E-9541-4ACA-9873-12362BA3E583}"/>
    <cellStyle name="Millares 25 3" xfId="3953" xr:uid="{6224F402-29D2-4F08-852E-600367C8BADF}"/>
    <cellStyle name="Millares 250" xfId="3954" xr:uid="{E5F84858-906E-40C6-B591-F28D1A955AC2}"/>
    <cellStyle name="Millares 251" xfId="3955" xr:uid="{AB136B70-D9C1-4B55-9CE2-04E47FD018C8}"/>
    <cellStyle name="Millares 252" xfId="3956" xr:uid="{D28AE6DE-C83A-45EC-8B45-B15F0E78A02A}"/>
    <cellStyle name="Millares 253" xfId="3957" xr:uid="{36630E44-42A1-4DD2-9E75-ED34B726A164}"/>
    <cellStyle name="Millares 254" xfId="3958" xr:uid="{7B3276C3-2642-4ED2-BDBC-7A575B95EA46}"/>
    <cellStyle name="Millares 255" xfId="3959" xr:uid="{2EE447B9-FA6C-47C9-BDAE-941A554AA18D}"/>
    <cellStyle name="Millares 256" xfId="3960" xr:uid="{8EB4782C-5507-4804-A224-5459FCC148AF}"/>
    <cellStyle name="Millares 257" xfId="3961" xr:uid="{EC95E1E3-A442-4D76-AB75-2E071E0FAD9F}"/>
    <cellStyle name="Millares 258" xfId="3962" xr:uid="{CEC79FD5-3B0C-4B7B-B819-C93F7BDC3B1D}"/>
    <cellStyle name="Millares 259" xfId="3963" xr:uid="{6CE862E4-4AC2-407A-96EE-8B67803ED44B}"/>
    <cellStyle name="Millares 26" xfId="3964" xr:uid="{52B0EF2B-2345-4B69-9984-962403D2D947}"/>
    <cellStyle name="Millares 26 10" xfId="3965" xr:uid="{58336826-95D3-464D-8B38-FE82FC36C5C9}"/>
    <cellStyle name="Millares 26 10 2" xfId="3966" xr:uid="{8C63F105-5317-4618-AA03-1B34104A83DD}"/>
    <cellStyle name="Millares 26 10 2 2" xfId="3967" xr:uid="{873791A7-F418-4097-8904-0E725C0D44A8}"/>
    <cellStyle name="Millares 26 10 3" xfId="3968" xr:uid="{E7E02EA8-B7EC-4FD6-8546-0E35E390D87C}"/>
    <cellStyle name="Millares 26 10 3 2" xfId="3969" xr:uid="{B449B269-5C42-48F4-A8FE-171A9287F8F0}"/>
    <cellStyle name="Millares 26 10 4" xfId="3970" xr:uid="{EB04B8BA-F37F-4233-BA35-E67A845D4CCA}"/>
    <cellStyle name="Millares 26 10 4 2" xfId="3971" xr:uid="{811EB9BE-1E80-4E6C-B997-8E6AFCAC32FA}"/>
    <cellStyle name="Millares 26 10 5" xfId="3972" xr:uid="{312FD3A4-A7FE-49B1-B4F5-84494B679DF8}"/>
    <cellStyle name="Millares 26 11" xfId="3973" xr:uid="{8F3F101E-15EA-4EEB-BCA9-D3FEC6408237}"/>
    <cellStyle name="Millares 26 11 2" xfId="3974" xr:uid="{E93333AC-49F9-40B3-A381-3D9960A8BFB7}"/>
    <cellStyle name="Millares 26 11 2 2" xfId="3975" xr:uid="{0BA00FF6-CDD5-4983-8395-DEA9DF7DBB42}"/>
    <cellStyle name="Millares 26 11 3" xfId="3976" xr:uid="{1C7A8170-3124-4E1D-805E-08FEF7F712EF}"/>
    <cellStyle name="Millares 26 11 3 2" xfId="3977" xr:uid="{F9CDEFDF-7318-4DE8-A8D7-DD42674A3B3D}"/>
    <cellStyle name="Millares 26 11 4" xfId="3978" xr:uid="{C42CCD3A-8D5A-47DA-9ED0-F540FB9A8E1B}"/>
    <cellStyle name="Millares 26 11 4 2" xfId="3979" xr:uid="{DC36197D-B893-48F2-9703-2551CF0CB10E}"/>
    <cellStyle name="Millares 26 11 5" xfId="3980" xr:uid="{A656AF4B-B9A9-4876-9674-BCFE05151ABA}"/>
    <cellStyle name="Millares 26 12" xfId="3981" xr:uid="{B57AA555-C537-43D7-B4AC-71DAE8EFBDBD}"/>
    <cellStyle name="Millares 26 12 2" xfId="3982" xr:uid="{3F9FC663-2083-4DD0-8916-C15F57016A3E}"/>
    <cellStyle name="Millares 26 13" xfId="3983" xr:uid="{2E88314C-3B27-4D10-80E9-CCCB792F0E41}"/>
    <cellStyle name="Millares 26 13 2" xfId="3984" xr:uid="{6450BFCD-5151-4F43-A038-F7B57B6E5E91}"/>
    <cellStyle name="Millares 26 13 3" xfId="3985" xr:uid="{4116831D-E061-4A46-AC0D-0FC19CC82B2F}"/>
    <cellStyle name="Millares 26 14" xfId="3986" xr:uid="{C4CA6D5F-FE4E-43D1-97B6-426A5EDDCB18}"/>
    <cellStyle name="Millares 26 14 2" xfId="3987" xr:uid="{A507CDB6-8E44-45CD-8C5F-905E3B5EAB09}"/>
    <cellStyle name="Millares 26 2" xfId="3988" xr:uid="{DA251998-A6C3-499B-8E15-3E2FABDA72C0}"/>
    <cellStyle name="Millares 26 2 2" xfId="3989" xr:uid="{559E4588-750B-4E00-B8C0-20AA88FF0DA1}"/>
    <cellStyle name="Millares 26 2 2 2" xfId="3990" xr:uid="{65B59797-8D82-4A3E-ACD5-C70D67D6BF8C}"/>
    <cellStyle name="Millares 26 2 3" xfId="3991" xr:uid="{F959021D-3369-4F7D-8E00-B5C33ACC8815}"/>
    <cellStyle name="Millares 26 2 3 2" xfId="3992" xr:uid="{E876FF64-18E3-4736-925C-1929AE8BF3AC}"/>
    <cellStyle name="Millares 26 2 3 2 2" xfId="3993" xr:uid="{BB63F186-B59E-4893-9538-7CB65B938511}"/>
    <cellStyle name="Millares 26 2 3 3" xfId="3994" xr:uid="{88B4F88C-7291-4603-ABB9-352FE874052E}"/>
    <cellStyle name="Millares 26 2 4" xfId="3995" xr:uid="{CC402CA4-9875-4439-90EA-1747980E8253}"/>
    <cellStyle name="Millares 26 2 4 2" xfId="3996" xr:uid="{4B5FE868-6304-47C3-8E8D-3B15A1398C83}"/>
    <cellStyle name="Millares 26 2 5" xfId="3997" xr:uid="{CBDE68D0-897D-48BC-A2DF-70B656FB901C}"/>
    <cellStyle name="Millares 26 2 5 2" xfId="3998" xr:uid="{3F0F5959-70D0-45CE-B312-9BE0487EBF28}"/>
    <cellStyle name="Millares 26 2 6" xfId="3999" xr:uid="{A10AA30B-FB32-4BF8-ACAA-2DBA0F93C2F8}"/>
    <cellStyle name="Millares 26 2 6 2" xfId="12922" xr:uid="{309A624D-71FA-4118-A6F9-6E43E34D5805}"/>
    <cellStyle name="Millares 26 2 7" xfId="4000" xr:uid="{9BD23FD5-D5D7-497E-BEA3-BB7F29810FDD}"/>
    <cellStyle name="Millares 26 3" xfId="4001" xr:uid="{0EEA5D44-2A96-4312-B0E5-1CACF769DC48}"/>
    <cellStyle name="Millares 26 3 2" xfId="4002" xr:uid="{8E5BBA43-3351-4AB7-AB75-246E5DF73B47}"/>
    <cellStyle name="Millares 26 3 2 2" xfId="4003" xr:uid="{D99D2CB1-2DBE-4A0F-9136-F52033178620}"/>
    <cellStyle name="Millares 26 3 3" xfId="4004" xr:uid="{9A01A26E-96D0-4033-A4F6-9AEE56D921FD}"/>
    <cellStyle name="Millares 26 3 3 2" xfId="4005" xr:uid="{EDE65C69-08D9-4460-83A6-06F4518AB3E5}"/>
    <cellStyle name="Millares 26 3 4" xfId="4006" xr:uid="{D4408689-64E4-465B-97F2-66D21BCC0A06}"/>
    <cellStyle name="Millares 26 3 4 2" xfId="4007" xr:uid="{D87BC07F-8239-4E76-880D-91BC06450264}"/>
    <cellStyle name="Millares 26 3 5" xfId="4008" xr:uid="{91555275-0D43-46B9-A0B9-0C3039E825FE}"/>
    <cellStyle name="Millares 26 4" xfId="4009" xr:uid="{3881B918-42C2-4843-9AE2-A7C0BD99ECD1}"/>
    <cellStyle name="Millares 26 4 2" xfId="4010" xr:uid="{1A82BBBB-08C0-4A5D-AD9D-6062B46D3E34}"/>
    <cellStyle name="Millares 26 4 2 2" xfId="4011" xr:uid="{583F2DDF-1B91-4F85-A1DF-FDE79B493045}"/>
    <cellStyle name="Millares 26 4 3" xfId="4012" xr:uid="{DF967B8B-3C31-434F-B585-37A03CDB2897}"/>
    <cellStyle name="Millares 26 4 3 2" xfId="4013" xr:uid="{95CC4D50-D09E-4AD1-8D7C-3F6A62F4C7C2}"/>
    <cellStyle name="Millares 26 4 4" xfId="4014" xr:uid="{8D5CEF4B-D461-467E-B530-A08F3423FD33}"/>
    <cellStyle name="Millares 26 4 4 2" xfId="4015" xr:uid="{E50A8E19-4D58-41D4-820D-C000130B9813}"/>
    <cellStyle name="Millares 26 4 5" xfId="4016" xr:uid="{A7B30556-C0DE-4012-AD75-F1C0F2A5A384}"/>
    <cellStyle name="Millares 26 5" xfId="4017" xr:uid="{62F9F3F8-3356-4ABE-9875-067B3A786B5C}"/>
    <cellStyle name="Millares 26 5 2" xfId="4018" xr:uid="{55212C26-77D5-4B26-9BDB-4472C76F0B7E}"/>
    <cellStyle name="Millares 26 5 2 2" xfId="4019" xr:uid="{11E28AFE-F816-4A75-B76B-CE4F623A6C75}"/>
    <cellStyle name="Millares 26 5 3" xfId="4020" xr:uid="{A23E908E-E7CC-4AB4-8890-D086B9D87143}"/>
    <cellStyle name="Millares 26 5 3 2" xfId="4021" xr:uid="{B05FADB2-98A9-4FC6-800E-89B7343ECCD3}"/>
    <cellStyle name="Millares 26 5 4" xfId="4022" xr:uid="{DB092E57-BF3C-44AA-8425-6CF3AFE98944}"/>
    <cellStyle name="Millares 26 5 4 2" xfId="4023" xr:uid="{F17A6E50-ABF7-48E7-B012-2DF41FB93D65}"/>
    <cellStyle name="Millares 26 5 5" xfId="4024" xr:uid="{B7577B89-A860-49B8-9D3B-9E8164153614}"/>
    <cellStyle name="Millares 26 6" xfId="4025" xr:uid="{30DE3C8D-0185-4C88-9B50-9DFE40B6A2F7}"/>
    <cellStyle name="Millares 26 6 2" xfId="4026" xr:uid="{E469C560-939B-4510-A29C-9AD52FA1CD94}"/>
    <cellStyle name="Millares 26 6 2 2" xfId="4027" xr:uid="{AFE286CB-D4FB-4096-A585-C272758F3FBC}"/>
    <cellStyle name="Millares 26 6 3" xfId="4028" xr:uid="{7C8FB3F3-66C6-424E-B90E-67FECBE1C94F}"/>
    <cellStyle name="Millares 26 6 3 2" xfId="4029" xr:uid="{88965336-FAB9-4EC9-A874-9F98996136DC}"/>
    <cellStyle name="Millares 26 6 4" xfId="4030" xr:uid="{06DFFB41-E773-4565-974D-FA978052D45C}"/>
    <cellStyle name="Millares 26 6 4 2" xfId="4031" xr:uid="{C3AA16A8-6B8C-4EC9-BBD1-EED8CF56FD9F}"/>
    <cellStyle name="Millares 26 6 5" xfId="4032" xr:uid="{2E46395E-8C62-4828-A943-17CFCC6113C2}"/>
    <cellStyle name="Millares 26 7" xfId="4033" xr:uid="{1B72FCCD-2A62-4761-AF45-05840D312B0D}"/>
    <cellStyle name="Millares 26 7 2" xfId="4034" xr:uid="{E6655A53-91CB-4480-AEF0-75379A8BFCAB}"/>
    <cellStyle name="Millares 26 7 2 2" xfId="4035" xr:uid="{4E61FEC5-D985-4B29-A016-03D91E482DDF}"/>
    <cellStyle name="Millares 26 7 3" xfId="4036" xr:uid="{1C6BE0EF-3EDC-4FF5-ABFA-345E0FFEA604}"/>
    <cellStyle name="Millares 26 7 3 2" xfId="4037" xr:uid="{CCA0FE56-7ECA-4446-A642-F69A3BF72BA6}"/>
    <cellStyle name="Millares 26 7 4" xfId="4038" xr:uid="{52070C76-1337-422F-8B73-06FF31A35963}"/>
    <cellStyle name="Millares 26 7 4 2" xfId="4039" xr:uid="{F00F004E-0C1C-47B9-BE19-CEB15E7E4ECA}"/>
    <cellStyle name="Millares 26 7 5" xfId="4040" xr:uid="{0FABF04D-148C-4D9E-8529-A990C80E0B19}"/>
    <cellStyle name="Millares 26 8" xfId="4041" xr:uid="{BAAB9D0E-54AE-4F00-8CDA-A59F84FE9D5B}"/>
    <cellStyle name="Millares 26 8 2" xfId="4042" xr:uid="{256C838E-50EC-432F-ABEB-E88EFE84B410}"/>
    <cellStyle name="Millares 26 8 2 2" xfId="4043" xr:uid="{C06DE57F-BAB4-4E6B-A9D5-ECC35104A1B2}"/>
    <cellStyle name="Millares 26 8 3" xfId="4044" xr:uid="{D94ACDDA-2CE4-443C-A67F-16BCAEE7A366}"/>
    <cellStyle name="Millares 26 8 3 2" xfId="4045" xr:uid="{F9902199-081C-4B1F-8EB3-C5A2B015BE8E}"/>
    <cellStyle name="Millares 26 8 4" xfId="4046" xr:uid="{507585D5-CE34-4DE0-8439-2BC6EFCDC0C3}"/>
    <cellStyle name="Millares 26 8 4 2" xfId="4047" xr:uid="{087180FF-0F98-4F31-8E82-30A36980B66A}"/>
    <cellStyle name="Millares 26 8 5" xfId="4048" xr:uid="{A1714789-06AA-4785-AD21-CBC400773E5C}"/>
    <cellStyle name="Millares 26 9" xfId="4049" xr:uid="{C99F339C-2995-441C-A731-F12EB8E4D74D}"/>
    <cellStyle name="Millares 26 9 2" xfId="4050" xr:uid="{44237F4E-F988-44E3-8C83-04FEC7AC8028}"/>
    <cellStyle name="Millares 26 9 2 2" xfId="4051" xr:uid="{03E1D22D-EDAB-4F71-ACED-9E17113F6F86}"/>
    <cellStyle name="Millares 26 9 3" xfId="4052" xr:uid="{87D5D1F0-1461-42CA-9084-688B774B072D}"/>
    <cellStyle name="Millares 26 9 3 2" xfId="4053" xr:uid="{ED79B294-3B34-4F07-B7CA-97C047E8FCF1}"/>
    <cellStyle name="Millares 26 9 4" xfId="4054" xr:uid="{A0AE7976-3050-458D-8F1B-1708314CB9FE}"/>
    <cellStyle name="Millares 26 9 4 2" xfId="4055" xr:uid="{81623E07-2139-4548-BA2E-A1BA80E5435C}"/>
    <cellStyle name="Millares 26 9 5" xfId="4056" xr:uid="{C623FF47-7509-4DFD-8B76-A8A66CCCF202}"/>
    <cellStyle name="Millares 260" xfId="4057" xr:uid="{D19372D6-511D-4A11-9ED3-9B983C4E0233}"/>
    <cellStyle name="Millares 261" xfId="4058" xr:uid="{84A41F2D-7296-480C-B443-54D3A258C7D0}"/>
    <cellStyle name="Millares 262" xfId="4059" xr:uid="{42E0817B-11AB-47F4-AA3A-0C55EC52F20C}"/>
    <cellStyle name="Millares 263" xfId="4060" xr:uid="{8F7C25F4-C825-4EE8-9685-393A809C3F3D}"/>
    <cellStyle name="Millares 263 2" xfId="4061" xr:uid="{26CB1219-6DA4-4EAC-8D40-F07C4F6F94A4}"/>
    <cellStyle name="Millares 263 3" xfId="4062" xr:uid="{1905BFE0-78FA-42E4-8BCC-C0BD911DB2F5}"/>
    <cellStyle name="Millares 263 4" xfId="4063" xr:uid="{7F75CE83-3DCB-4DAF-BE76-5C974C58A4AC}"/>
    <cellStyle name="Millares 263 4 2" xfId="12934" xr:uid="{49FA1590-1A8C-4C7C-9E8B-147B09B01ABF}"/>
    <cellStyle name="Millares 263 4 3" xfId="15690" xr:uid="{DCE4A1E3-162B-440E-A043-486A13A41B26}"/>
    <cellStyle name="Millares 264" xfId="4064" xr:uid="{074750AF-50E3-48F0-97FE-63149A3B915C}"/>
    <cellStyle name="Millares 264 2" xfId="4065" xr:uid="{AD4C253E-3C7F-4F6A-9C52-7C17146C282A}"/>
    <cellStyle name="Millares 264 3" xfId="4066" xr:uid="{AA313376-51ED-4013-8BEC-E050FAC5C522}"/>
    <cellStyle name="Millares 264 4" xfId="4067" xr:uid="{BBAB8149-D50C-4B58-8FA2-7C19C11ABB9B}"/>
    <cellStyle name="Millares 264 4 2" xfId="12935" xr:uid="{2B3DF9E4-E3F9-4BFD-B1DA-068765361F7C}"/>
    <cellStyle name="Millares 264 4 3" xfId="15691" xr:uid="{BA3D08BB-A6B4-4E3B-BE5F-7A97709391DC}"/>
    <cellStyle name="Millares 265" xfId="4068" xr:uid="{E2912763-01AF-443E-B1A2-B79AE39DCC44}"/>
    <cellStyle name="Millares 265 2" xfId="4069" xr:uid="{6D708E3E-D06B-4746-B471-04607743DDE9}"/>
    <cellStyle name="Millares 265 3" xfId="4070" xr:uid="{4BB0217A-BE5F-442D-AF88-4BA3039D6CF7}"/>
    <cellStyle name="Millares 265 4" xfId="4071" xr:uid="{C14BAA91-7486-4B5E-ABFD-04E921A83D7F}"/>
    <cellStyle name="Millares 265 4 2" xfId="12936" xr:uid="{CCFC901B-821F-4CE9-8E4F-83DAD4A49918}"/>
    <cellStyle name="Millares 265 4 3" xfId="15692" xr:uid="{4B21CE5B-4B51-4C9A-86C8-23FD49E9187F}"/>
    <cellStyle name="Millares 266" xfId="4072" xr:uid="{3457E8E5-CC12-412B-A895-F793A17480FB}"/>
    <cellStyle name="Millares 266 2" xfId="4073" xr:uid="{AAB2FD4B-FD44-4736-ABC5-3E8947551812}"/>
    <cellStyle name="Millares 266 3" xfId="4074" xr:uid="{8A451A16-134A-433E-BC8A-451A6FB3A5D8}"/>
    <cellStyle name="Millares 266 4" xfId="4075" xr:uid="{AA13A230-3F55-4036-9884-3712B7717744}"/>
    <cellStyle name="Millares 266 4 2" xfId="12937" xr:uid="{0F7F7F06-7F03-44E9-AB05-18A01B741CF4}"/>
    <cellStyle name="Millares 266 4 3" xfId="15693" xr:uid="{FE01BCF7-BBF2-4C07-96CB-D43E6D097032}"/>
    <cellStyle name="Millares 267" xfId="4076" xr:uid="{CD4BA9FB-A0D6-4278-B955-5AF829719C2F}"/>
    <cellStyle name="Millares 267 2" xfId="4077" xr:uid="{047FD141-5665-41CA-8E11-2FE0F0F0BA30}"/>
    <cellStyle name="Millares 267 3" xfId="4078" xr:uid="{2EE4D160-CB4B-4CFA-B89E-F3F5937DE72F}"/>
    <cellStyle name="Millares 267 4" xfId="4079" xr:uid="{739B197A-615E-47FF-BF1F-6DBDC7C1CE46}"/>
    <cellStyle name="Millares 267 4 2" xfId="12938" xr:uid="{8ABA3228-8B06-4520-9972-0DCC4B8E4F7F}"/>
    <cellStyle name="Millares 267 4 3" xfId="15694" xr:uid="{71868AF5-4109-4CE1-AB14-310763D8802B}"/>
    <cellStyle name="Millares 268" xfId="4080" xr:uid="{A0035982-7AC2-4660-9F27-B2F60734A85A}"/>
    <cellStyle name="Millares 268 2" xfId="4081" xr:uid="{DACBA4E2-E6FC-4B5E-9600-A1617DCE6109}"/>
    <cellStyle name="Millares 268 3" xfId="4082" xr:uid="{1817E3DB-EDED-4C33-9731-FDA5ADFDFC62}"/>
    <cellStyle name="Millares 268 4" xfId="4083" xr:uid="{C8038908-71C1-4C0E-A2E2-4F2AC998C6C5}"/>
    <cellStyle name="Millares 268 4 2" xfId="12939" xr:uid="{539CA015-A05A-44F6-BF7F-6569316974DF}"/>
    <cellStyle name="Millares 268 4 3" xfId="15695" xr:uid="{90C4A150-659C-47E8-BFB0-DA6A7F4C604A}"/>
    <cellStyle name="Millares 269" xfId="4084" xr:uid="{A4C36BF6-C2DF-4221-9040-92D678A7E223}"/>
    <cellStyle name="Millares 269 2" xfId="4085" xr:uid="{51768A87-AADF-4759-886E-D6D00FC5CCB5}"/>
    <cellStyle name="Millares 269 3" xfId="4086" xr:uid="{280E536D-808F-4BC9-9DAA-13A6D78ECFCC}"/>
    <cellStyle name="Millares 269 4" xfId="4087" xr:uid="{0C63471D-90FC-45AA-9A42-DAED4F3DD1D8}"/>
    <cellStyle name="Millares 269 4 2" xfId="12940" xr:uid="{15EB1DAA-C94D-439C-8CFA-77AE75E54FF1}"/>
    <cellStyle name="Millares 269 4 3" xfId="15696" xr:uid="{9EB80C15-D048-4149-A53D-149C9A2CDE9F}"/>
    <cellStyle name="Millares 27" xfId="4088" xr:uid="{AB54B0E2-98C8-4816-B6D7-D5FACDB6FD37}"/>
    <cellStyle name="Millares 27 2" xfId="4089" xr:uid="{CA7C795C-D1BA-4A20-B76B-000A357E3C43}"/>
    <cellStyle name="Millares 27 2 2" xfId="4090" xr:uid="{8E5E47C2-507F-4AD3-B718-47E56819C25C}"/>
    <cellStyle name="Millares 27 3" xfId="4091" xr:uid="{AE130F7A-BDDB-4720-8BE2-560297F91F74}"/>
    <cellStyle name="Millares 270" xfId="4092" xr:uid="{7F43CD91-868C-40B0-B548-75DD9FF4B8D1}"/>
    <cellStyle name="Millares 270 2" xfId="4093" xr:uid="{B8F4CED7-2BF2-4A9D-ABD0-175E0AF6AE82}"/>
    <cellStyle name="Millares 270 3" xfId="4094" xr:uid="{7CD9EF6E-667D-4621-B5A9-3886115EFBC3}"/>
    <cellStyle name="Millares 270 3 2" xfId="12941" xr:uid="{76B58E00-2730-456F-8BC0-02B4364A45B0}"/>
    <cellStyle name="Millares 270 3 3" xfId="15697" xr:uid="{86DEBAEF-32FE-42D9-AF79-C13F2AAA69C7}"/>
    <cellStyle name="Millares 271" xfId="4095" xr:uid="{47D95460-2230-48D8-9802-281D69D89047}"/>
    <cellStyle name="Millares 271 2" xfId="4096" xr:uid="{2A440057-F866-4AE7-8AFE-6B2D02183C1B}"/>
    <cellStyle name="Millares 271 3" xfId="4097" xr:uid="{A272B869-52D4-4001-875D-39BB8EBE5DCB}"/>
    <cellStyle name="Millares 271 3 2" xfId="12942" xr:uid="{E53A38E1-3139-44A1-A8D6-0554275D7866}"/>
    <cellStyle name="Millares 271 3 3" xfId="15698" xr:uid="{D7A38498-14CF-4207-BA1A-1259F286BF26}"/>
    <cellStyle name="Millares 272" xfId="4098" xr:uid="{263A5A97-707D-4A7B-A321-0E6CADC61AB6}"/>
    <cellStyle name="Millares 272 2" xfId="4099" xr:uid="{F2AA8713-80D3-489B-AD30-2FAF3404FA02}"/>
    <cellStyle name="Millares 272 3" xfId="4100" xr:uid="{97B10D82-9E2C-4B99-B73C-DB4BA528011B}"/>
    <cellStyle name="Millares 272 3 2" xfId="12943" xr:uid="{237DCF17-4A1C-4EC4-A866-AC9E06D8A60A}"/>
    <cellStyle name="Millares 272 3 3" xfId="15699" xr:uid="{40A4D63B-A5EA-418E-A0D2-19318D985E2D}"/>
    <cellStyle name="Millares 273" xfId="4101" xr:uid="{7AA49909-D0C9-4838-A337-EFDB49531974}"/>
    <cellStyle name="Millares 273 2" xfId="4102" xr:uid="{16FE2016-8F24-4311-9F77-5E8C8D3449EB}"/>
    <cellStyle name="Millares 273 3" xfId="4103" xr:uid="{E174D997-8FB6-43DC-B55D-B0F146FEA117}"/>
    <cellStyle name="Millares 273 3 2" xfId="12944" xr:uid="{F279E933-A34B-493B-A63C-29BD46977F69}"/>
    <cellStyle name="Millares 273 3 3" xfId="15700" xr:uid="{E4BB9B4C-5703-4336-A819-865F8CF4332A}"/>
    <cellStyle name="Millares 274" xfId="4104" xr:uid="{5FD78C2A-107F-4AD5-8E07-897811C7C799}"/>
    <cellStyle name="Millares 274 2" xfId="4105" xr:uid="{F2E0D6B2-CDC4-4ACB-8825-0F117232C73C}"/>
    <cellStyle name="Millares 274 3" xfId="4106" xr:uid="{07D00772-6F80-4E3C-A24E-F5FFCC275FFE}"/>
    <cellStyle name="Millares 274 3 2" xfId="12945" xr:uid="{095342C9-D9AB-4031-9284-EB19FC2F98C8}"/>
    <cellStyle name="Millares 274 3 3" xfId="15701" xr:uid="{32C94BAD-7994-4DC6-BEE4-82C34E972F05}"/>
    <cellStyle name="Millares 275" xfId="4107" xr:uid="{EEC0F696-D85C-4D70-A368-5E77EC37AB1F}"/>
    <cellStyle name="Millares 275 2" xfId="4108" xr:uid="{274AD680-4DAA-48EA-B6A3-6A69C8CF7D39}"/>
    <cellStyle name="Millares 275 3" xfId="4109" xr:uid="{D66FE872-E389-4C7F-A5F8-3E21A37F4620}"/>
    <cellStyle name="Millares 275 3 2" xfId="12946" xr:uid="{4ED06D40-F990-4302-9DC6-0036B579BF10}"/>
    <cellStyle name="Millares 275 3 3" xfId="15702" xr:uid="{D8C35A2B-E116-4A4A-ADAC-5AAB4C466DEF}"/>
    <cellStyle name="Millares 276" xfId="4110" xr:uid="{298B6682-A586-42E1-A277-F28E0380F1AE}"/>
    <cellStyle name="Millares 276 2" xfId="4111" xr:uid="{00C1F689-555F-493F-92DB-D3B10A8881D2}"/>
    <cellStyle name="Millares 276 3" xfId="4112" xr:uid="{408808A7-3DA8-4694-A884-794C6A480037}"/>
    <cellStyle name="Millares 276 3 2" xfId="12947" xr:uid="{13CC14FD-D8EB-4358-A4E7-9F7F28D976CF}"/>
    <cellStyle name="Millares 276 3 3" xfId="15703" xr:uid="{3E90067A-F251-4E9A-9A67-7A490825B43F}"/>
    <cellStyle name="Millares 277" xfId="4113" xr:uid="{3BA33D03-17AF-4C4C-B05A-A2F0B842D967}"/>
    <cellStyle name="Millares 277 2" xfId="4114" xr:uid="{CF46F255-03BC-4D22-BEFA-796A9923F30A}"/>
    <cellStyle name="Millares 277 3" xfId="4115" xr:uid="{6E315C1D-6B6A-415B-9705-A6739B6343E6}"/>
    <cellStyle name="Millares 277 3 2" xfId="12948" xr:uid="{B1B31F31-663D-4C1B-AD33-BDE83C8F4E4B}"/>
    <cellStyle name="Millares 277 3 3" xfId="15704" xr:uid="{73EB4AD4-A0FE-416D-8940-11AC8F320611}"/>
    <cellStyle name="Millares 278" xfId="4116" xr:uid="{48B7B923-342C-4786-828E-7176E84CBCEB}"/>
    <cellStyle name="Millares 278 2" xfId="4117" xr:uid="{6743EC27-41D1-4355-81B2-D38010978ACA}"/>
    <cellStyle name="Millares 278 3" xfId="4118" xr:uid="{1DC72198-CC59-4EE6-8043-86C651BED956}"/>
    <cellStyle name="Millares 278 3 2" xfId="12949" xr:uid="{011B70D8-E364-4B82-AC21-91DA207744A3}"/>
    <cellStyle name="Millares 278 3 3" xfId="15705" xr:uid="{F41438C5-F1A0-4ED4-A15D-F485F227065F}"/>
    <cellStyle name="Millares 279" xfId="4119" xr:uid="{E888AB13-BDFA-44B1-AD85-4B1D0E5720C3}"/>
    <cellStyle name="Millares 279 2" xfId="4120" xr:uid="{AB46AA44-C7E4-4462-A992-8B4CABA6C82A}"/>
    <cellStyle name="Millares 279 3" xfId="4121" xr:uid="{726DAEBC-6ECF-45D5-A31F-B7DD896BB229}"/>
    <cellStyle name="Millares 279 3 2" xfId="12950" xr:uid="{0CAE684A-1FBE-4187-953D-502C2DF5AF25}"/>
    <cellStyle name="Millares 279 3 3" xfId="15706" xr:uid="{2A725288-07D5-4841-AAA8-55CBC66CB831}"/>
    <cellStyle name="Millares 28" xfId="4122" xr:uid="{5EB0235E-B3B5-4EEB-B8EE-CB07803420D8}"/>
    <cellStyle name="Millares 28 2" xfId="4123" xr:uid="{CA1B1BC0-0848-43EF-AD57-15F3378529B9}"/>
    <cellStyle name="Millares 28 2 2" xfId="4124" xr:uid="{1E456DB1-CDBC-444B-8BE0-33F5759A5737}"/>
    <cellStyle name="Millares 28 2 2 2" xfId="4125" xr:uid="{07F60178-3920-4654-A218-76EF8A50F68E}"/>
    <cellStyle name="Millares 28 2 3" xfId="4126" xr:uid="{2708E707-626F-46D6-B867-37FD0F4415A5}"/>
    <cellStyle name="Millares 28 3" xfId="4127" xr:uid="{88B00C42-F8C0-44E7-8651-1386C96E1200}"/>
    <cellStyle name="Millares 28 3 2" xfId="4128" xr:uid="{98372A06-7682-45D7-9719-DCBB5D3CC122}"/>
    <cellStyle name="Millares 28 3 2 2" xfId="4129" xr:uid="{6100302E-67BB-48D0-B6B5-3345D14C27DF}"/>
    <cellStyle name="Millares 28 3 3" xfId="4130" xr:uid="{48BBB55E-9454-4AF5-BAE5-9C370DC44319}"/>
    <cellStyle name="Millares 28 3 3 2" xfId="4131" xr:uid="{5901EE60-9B7A-42F4-8775-82E6189C39AC}"/>
    <cellStyle name="Millares 28 3 4" xfId="4132" xr:uid="{17EEBC5D-7EDF-47DE-AD2C-1D40A3457A73}"/>
    <cellStyle name="Millares 28 3 5" xfId="4133" xr:uid="{AFD65818-4CD1-48AA-9891-B9C59D230906}"/>
    <cellStyle name="Millares 28 4" xfId="4134" xr:uid="{AF98C72E-AC40-417F-9C20-C93D44F45C8B}"/>
    <cellStyle name="Millares 28 4 2" xfId="4135" xr:uid="{8973BEC6-C28A-43BC-AF1E-69CE6900C429}"/>
    <cellStyle name="Millares 28 5" xfId="4136" xr:uid="{CD0AA322-1D60-4394-9487-E1BB4475E871}"/>
    <cellStyle name="Millares 28 5 2" xfId="4137" xr:uid="{9715504E-A7AD-4351-92C2-E03201B0DB69}"/>
    <cellStyle name="Millares 28 6" xfId="4138" xr:uid="{F6E93062-6EE8-4795-B8ED-6CC0F869FD3B}"/>
    <cellStyle name="Millares 28 6 2" xfId="4139" xr:uid="{E92C865E-8B54-458A-B98F-3C37FC2543AE}"/>
    <cellStyle name="Millares 28 7" xfId="4140" xr:uid="{DC7022B4-3D93-4476-AFFC-5FF8CEA05480}"/>
    <cellStyle name="Millares 28 7 2" xfId="4141" xr:uid="{2ED34F6D-AA15-46B6-9FE0-504865329E2C}"/>
    <cellStyle name="Millares 28 8" xfId="4142" xr:uid="{2A77029C-35BE-4D05-951C-8AABC79C7C06}"/>
    <cellStyle name="Millares 280" xfId="4143" xr:uid="{77BEDD04-B805-4A62-A7A6-503EA3527339}"/>
    <cellStyle name="Millares 280 2" xfId="4144" xr:uid="{0030DFE9-82EB-4C32-B3DA-F811B98A2642}"/>
    <cellStyle name="Millares 280 3" xfId="4145" xr:uid="{D147051E-00CB-4B80-90BF-2B31D8E2B53E}"/>
    <cellStyle name="Millares 280 3 2" xfId="12951" xr:uid="{D8EE942B-9AA5-432C-B89F-D4F575BDEFC2}"/>
    <cellStyle name="Millares 280 3 3" xfId="15707" xr:uid="{824ADE0A-17D2-42FA-8C3E-18FE075478D2}"/>
    <cellStyle name="Millares 281" xfId="4146" xr:uid="{22C94805-0015-4174-9C72-28F2F5E5A5F6}"/>
    <cellStyle name="Millares 281 2" xfId="4147" xr:uid="{E5E128DA-A1A7-45B7-967F-465A305CAA9E}"/>
    <cellStyle name="Millares 281 2 2" xfId="12952" xr:uid="{A4CB172D-A947-4ABA-8DCA-D0A022D6DB40}"/>
    <cellStyle name="Millares 281 2 3" xfId="15708" xr:uid="{3D4F7D2E-2EA0-4C46-A956-28CBD5DB746D}"/>
    <cellStyle name="Millares 282" xfId="4148" xr:uid="{1DF2A2FD-A5F1-41BA-91D9-2679B72CCE1E}"/>
    <cellStyle name="Millares 282 2" xfId="4149" xr:uid="{55C9DDB6-4C5B-44E2-A269-176F9F88BB80}"/>
    <cellStyle name="Millares 282 2 2" xfId="12953" xr:uid="{899E0968-52E9-4A0D-AF13-483EA17E5B98}"/>
    <cellStyle name="Millares 282 2 3" xfId="15709" xr:uid="{94A75F6F-B5CD-4433-A8AB-A2240693D6FE}"/>
    <cellStyle name="Millares 283" xfId="4150" xr:uid="{7637B29B-7312-42ED-AC1D-77968D1DD185}"/>
    <cellStyle name="Millares 283 2" xfId="4151" xr:uid="{D4044D55-E5D4-4CAE-A8BF-ED2A70FA179B}"/>
    <cellStyle name="Millares 283 2 2" xfId="12954" xr:uid="{458C0D87-3BC5-4A01-A72B-C23D55057A6F}"/>
    <cellStyle name="Millares 283 2 3" xfId="15710" xr:uid="{FE3FBAB2-59FA-49CD-87E2-F1CEE9DADF4D}"/>
    <cellStyle name="Millares 284" xfId="4152" xr:uid="{6AC5BC15-79A9-4C09-9C51-4E585F0D7A06}"/>
    <cellStyle name="Millares 284 2" xfId="4153" xr:uid="{BD8A2008-F4BB-4754-977E-CF4BF03FDCCC}"/>
    <cellStyle name="Millares 284 2 2" xfId="12955" xr:uid="{B41A9DD7-9E78-4984-8669-6DE0DAEAAE7D}"/>
    <cellStyle name="Millares 284 2 3" xfId="15711" xr:uid="{785FDA98-383F-4DCC-8333-D2A89AEFDF00}"/>
    <cellStyle name="Millares 285" xfId="4154" xr:uid="{CE0EF3F1-5612-4179-A00F-6FEBE0154120}"/>
    <cellStyle name="Millares 285 2" xfId="4155" xr:uid="{B77863AA-1384-41AE-954D-2366E763C827}"/>
    <cellStyle name="Millares 285 2 2" xfId="12956" xr:uid="{42C76C20-A300-4BCC-AD77-487E28E37C8D}"/>
    <cellStyle name="Millares 285 2 3" xfId="15712" xr:uid="{18D13954-54DD-4909-BD40-4D374F8B2F44}"/>
    <cellStyle name="Millares 286" xfId="4156" xr:uid="{2FFC5491-88FB-4A31-AC25-18204A7AE779}"/>
    <cellStyle name="Millares 286 2" xfId="4157" xr:uid="{C000B818-00C0-4B9F-9B59-60394570AA4D}"/>
    <cellStyle name="Millares 286 2 2" xfId="12957" xr:uid="{4DCE2593-40FD-49EF-9808-D95EB62CA087}"/>
    <cellStyle name="Millares 286 2 3" xfId="15713" xr:uid="{93A931E4-4D34-420D-A2E6-0B4E1ECCC727}"/>
    <cellStyle name="Millares 287" xfId="4158" xr:uid="{385CE688-8736-4EAA-AAB9-DD5B6B4E218A}"/>
    <cellStyle name="Millares 287 2" xfId="4159" xr:uid="{4C60EB78-3097-4491-92B8-C013EA09EFFC}"/>
    <cellStyle name="Millares 287 2 2" xfId="12958" xr:uid="{FF3A881B-AF46-41AE-97C6-79A3F21B0F39}"/>
    <cellStyle name="Millares 287 2 3" xfId="15714" xr:uid="{7A586148-85E6-47F2-B419-C6B838DD782C}"/>
    <cellStyle name="Millares 288" xfId="4160" xr:uid="{133880A1-109F-48D4-B594-0D1740A98B2D}"/>
    <cellStyle name="Millares 288 2" xfId="4161" xr:uid="{860CA382-C138-4FD7-A63F-369447175B85}"/>
    <cellStyle name="Millares 288 2 2" xfId="12959" xr:uid="{CF6E83B1-5A15-43C7-A000-56F8568C7DF6}"/>
    <cellStyle name="Millares 288 2 3" xfId="15715" xr:uid="{112A9DEE-9008-4A41-B538-A5BE5217D47B}"/>
    <cellStyle name="Millares 289" xfId="4162" xr:uid="{C56E640B-6023-4D93-BB75-C4D4A9D5D504}"/>
    <cellStyle name="Millares 289 2" xfId="4163" xr:uid="{61D13E8F-7D1B-4283-8E18-1587F2937540}"/>
    <cellStyle name="Millares 29" xfId="4164" xr:uid="{3B2C16B9-7119-43D1-B9EE-3DB0BD00AC57}"/>
    <cellStyle name="Millares 29 10" xfId="4165" xr:uid="{A73B2D2A-BF7C-465E-ABFC-453075C2BBB1}"/>
    <cellStyle name="Millares 29 10 2" xfId="4166" xr:uid="{2549F23B-8BC9-4B03-A822-F5C3A38C7CB3}"/>
    <cellStyle name="Millares 29 10 2 2" xfId="4167" xr:uid="{48063E0C-1A1F-43B4-BAA1-C2D6C1AF241F}"/>
    <cellStyle name="Millares 29 10 3" xfId="4168" xr:uid="{59983675-07B4-43DC-AD7B-255BD6A76241}"/>
    <cellStyle name="Millares 29 10 3 2" xfId="4169" xr:uid="{C135AFF8-4DBB-45AA-9173-1A2DABF2E6F5}"/>
    <cellStyle name="Millares 29 10 4" xfId="4170" xr:uid="{32CA71CB-A4E3-40AC-9674-94BBF7F52B83}"/>
    <cellStyle name="Millares 29 10 4 2" xfId="4171" xr:uid="{1B9A3385-C749-401E-8A79-10E0CB1C2A5C}"/>
    <cellStyle name="Millares 29 10 5" xfId="4172" xr:uid="{4E6EF476-6FE2-4618-9724-1B336C6A17B6}"/>
    <cellStyle name="Millares 29 11" xfId="4173" xr:uid="{8D91F269-4F8F-4590-B072-E9296F8D4267}"/>
    <cellStyle name="Millares 29 11 2" xfId="4174" xr:uid="{DF5B56A8-E4C3-4019-98BB-C65CBEBF5AB7}"/>
    <cellStyle name="Millares 29 12" xfId="4175" xr:uid="{0E2755B1-997D-4BD9-A0AD-5BFD744B0517}"/>
    <cellStyle name="Millares 29 12 2" xfId="4176" xr:uid="{1D5BB6A3-0508-4B70-98A0-196A01858C6C}"/>
    <cellStyle name="Millares 29 12 3" xfId="4177" xr:uid="{6E8FE0FE-6816-4B66-A69E-33505CC1B3D1}"/>
    <cellStyle name="Millares 29 13" xfId="4178" xr:uid="{37DA6359-FCE1-4A1B-AE53-708CF52AFBCA}"/>
    <cellStyle name="Millares 29 2" xfId="4179" xr:uid="{04039480-8100-435D-AB89-3D2A3BDF7FBF}"/>
    <cellStyle name="Millares 29 2 2" xfId="4180" xr:uid="{9EBF4723-F864-474D-B8C0-CF68CEE78477}"/>
    <cellStyle name="Millares 29 2 2 2" xfId="4181" xr:uid="{E8FA03AA-D607-4DE1-B31C-B5388CC3A86F}"/>
    <cellStyle name="Millares 29 2 3" xfId="4182" xr:uid="{C735C0C2-F37F-4328-B6A7-4872314A3BFD}"/>
    <cellStyle name="Millares 29 2 3 2" xfId="4183" xr:uid="{B07A9B0F-20FE-4D56-A988-3BE66E5EE3F3}"/>
    <cellStyle name="Millares 29 2 3 2 2" xfId="4184" xr:uid="{DF5661EA-3D86-4D98-A8C2-328005559EB3}"/>
    <cellStyle name="Millares 29 2 3 3" xfId="4185" xr:uid="{F2085394-C0AD-4E20-8F99-DFBE07D5EB33}"/>
    <cellStyle name="Millares 29 2 4" xfId="4186" xr:uid="{D78754E6-2DED-4784-9D44-215AF90BF814}"/>
    <cellStyle name="Millares 29 2 4 2" xfId="4187" xr:uid="{B969974B-F71D-401A-A39E-16A3D557626B}"/>
    <cellStyle name="Millares 29 2 5" xfId="4188" xr:uid="{1AD5B622-950D-4460-833B-E2CD0642030C}"/>
    <cellStyle name="Millares 29 2 5 2" xfId="4189" xr:uid="{9080190C-4F57-4286-96D5-F752F1B2C5A6}"/>
    <cellStyle name="Millares 29 2 6" xfId="4190" xr:uid="{CF4FF878-1A50-420D-978C-148E53394005}"/>
    <cellStyle name="Millares 29 2 6 2" xfId="12960" xr:uid="{73D48BAF-E8A7-489D-B460-6273D1980141}"/>
    <cellStyle name="Millares 29 2 7" xfId="4191" xr:uid="{60AA8716-77C8-488C-A05D-4B81361842DA}"/>
    <cellStyle name="Millares 29 3" xfId="4192" xr:uid="{11D6F47C-688D-47C5-BFD0-BB7845434BC9}"/>
    <cellStyle name="Millares 29 3 2" xfId="4193" xr:uid="{B0A912B6-31F2-42E6-9C58-1DF6B2485408}"/>
    <cellStyle name="Millares 29 3 2 2" xfId="4194" xr:uid="{A2149F23-0F7A-4B8D-B344-0818427E913A}"/>
    <cellStyle name="Millares 29 3 3" xfId="4195" xr:uid="{6E2029E4-A05F-47E5-837D-A8046A1E0E20}"/>
    <cellStyle name="Millares 29 3 3 2" xfId="4196" xr:uid="{3FF0740C-72E1-4922-ACDB-26FEE13B2E22}"/>
    <cellStyle name="Millares 29 3 4" xfId="4197" xr:uid="{32FC3DB0-F262-4B4F-8B71-EAD113A4C92C}"/>
    <cellStyle name="Millares 29 3 4 2" xfId="4198" xr:uid="{137DAB67-483D-4A71-A20D-4AB7C43B526D}"/>
    <cellStyle name="Millares 29 3 5" xfId="4199" xr:uid="{9522CAD8-90A2-481F-9B47-6A742EACD217}"/>
    <cellStyle name="Millares 29 4" xfId="4200" xr:uid="{79565E83-DAE5-4E86-832E-1F6ED45E88D2}"/>
    <cellStyle name="Millares 29 4 2" xfId="4201" xr:uid="{6584846E-8FF5-446B-9883-B21BAEB59656}"/>
    <cellStyle name="Millares 29 4 2 2" xfId="4202" xr:uid="{0D9C5FD0-71E2-4E03-98CA-AD5096A29695}"/>
    <cellStyle name="Millares 29 4 3" xfId="4203" xr:uid="{44EBF27E-3A24-4ED3-A308-81F9A7852301}"/>
    <cellStyle name="Millares 29 4 3 2" xfId="4204" xr:uid="{3394522B-2E9E-48EB-96C8-71FE484512A3}"/>
    <cellStyle name="Millares 29 4 4" xfId="4205" xr:uid="{EB3829C6-34F7-41E2-B6CC-6A3992927B09}"/>
    <cellStyle name="Millares 29 4 4 2" xfId="4206" xr:uid="{3F995F06-2BFD-4388-AD6A-0138A8DD4D95}"/>
    <cellStyle name="Millares 29 4 5" xfId="4207" xr:uid="{F8689B34-06AB-4005-B906-DD99994632D5}"/>
    <cellStyle name="Millares 29 5" xfId="4208" xr:uid="{F92F1B96-5401-4E4A-A112-4B3652B0FE0D}"/>
    <cellStyle name="Millares 29 5 2" xfId="4209" xr:uid="{567A2E04-EF63-4DCA-ABA6-1B5A7735002A}"/>
    <cellStyle name="Millares 29 5 2 2" xfId="4210" xr:uid="{4F50DD3A-51A7-4C0A-8F68-9164C7265039}"/>
    <cellStyle name="Millares 29 5 3" xfId="4211" xr:uid="{07891CE1-FB11-4185-83BA-B095BC448143}"/>
    <cellStyle name="Millares 29 5 3 2" xfId="4212" xr:uid="{E142D054-67EF-4EAD-A6A7-48EC655330EB}"/>
    <cellStyle name="Millares 29 5 4" xfId="4213" xr:uid="{C198B106-CD11-4404-B7AA-63A8372C5151}"/>
    <cellStyle name="Millares 29 5 4 2" xfId="4214" xr:uid="{D844C3F7-B908-463C-B177-106B173EFFF7}"/>
    <cellStyle name="Millares 29 5 5" xfId="4215" xr:uid="{AD6B2727-3AB3-404E-9ACE-10A1ACBBC8E4}"/>
    <cellStyle name="Millares 29 6" xfId="4216" xr:uid="{EAE9087F-BC53-4840-9D25-B3D53B1D42CA}"/>
    <cellStyle name="Millares 29 6 2" xfId="4217" xr:uid="{12C685B8-1762-4C20-9F43-4BF099E765BE}"/>
    <cellStyle name="Millares 29 6 2 2" xfId="4218" xr:uid="{B3A15C0C-7CF5-43C2-861B-6BFA4F85B10E}"/>
    <cellStyle name="Millares 29 6 3" xfId="4219" xr:uid="{44A380F5-A1AA-4D13-9333-8639CA7C3123}"/>
    <cellStyle name="Millares 29 6 3 2" xfId="4220" xr:uid="{6FC66E7B-A556-41BC-B22D-40D04C482FA3}"/>
    <cellStyle name="Millares 29 6 4" xfId="4221" xr:uid="{17048C7B-3FD3-40D2-9801-17E35C581CE3}"/>
    <cellStyle name="Millares 29 6 4 2" xfId="4222" xr:uid="{04C8FEE2-18E6-4372-B523-D43C77DC321D}"/>
    <cellStyle name="Millares 29 6 5" xfId="4223" xr:uid="{A220D4E1-79C3-4B7C-9C26-2F23F73E3660}"/>
    <cellStyle name="Millares 29 7" xfId="4224" xr:uid="{4EDCE9BA-58C9-4479-8E7B-E6B1FC525B49}"/>
    <cellStyle name="Millares 29 7 2" xfId="4225" xr:uid="{0613041A-3AD8-49A7-BF5F-DFF748BD120C}"/>
    <cellStyle name="Millares 29 7 2 2" xfId="4226" xr:uid="{8C2C50CA-A5DE-4A53-94DC-8767CFBF931E}"/>
    <cellStyle name="Millares 29 7 3" xfId="4227" xr:uid="{6D91FB48-4AB5-4683-9DB3-163147A36885}"/>
    <cellStyle name="Millares 29 7 3 2" xfId="4228" xr:uid="{779A85E2-D0D4-42F1-B453-1E268B075C95}"/>
    <cellStyle name="Millares 29 7 4" xfId="4229" xr:uid="{0C4B4596-4B9D-4916-9F9E-4108E5646C21}"/>
    <cellStyle name="Millares 29 7 4 2" xfId="4230" xr:uid="{362A1C9F-43B2-472A-A3F8-A26B32212A89}"/>
    <cellStyle name="Millares 29 7 5" xfId="4231" xr:uid="{DE32A5B4-D760-451F-AF71-2D9D02EDC7C4}"/>
    <cellStyle name="Millares 29 8" xfId="4232" xr:uid="{6867E236-FB25-419C-8EF5-228F60F4E499}"/>
    <cellStyle name="Millares 29 8 2" xfId="4233" xr:uid="{34408EB3-C2B6-4815-A8A8-90BED34A4509}"/>
    <cellStyle name="Millares 29 8 2 2" xfId="4234" xr:uid="{4B4867D6-4957-404F-A387-8453F537CDD9}"/>
    <cellStyle name="Millares 29 8 3" xfId="4235" xr:uid="{999BE489-5AA8-4BD9-952A-4C0A92421057}"/>
    <cellStyle name="Millares 29 8 3 2" xfId="4236" xr:uid="{0C3DF0A0-4E19-4445-8D52-A41872682A79}"/>
    <cellStyle name="Millares 29 8 4" xfId="4237" xr:uid="{752A7E08-22C1-4191-8479-85E946A3A8CB}"/>
    <cellStyle name="Millares 29 8 4 2" xfId="4238" xr:uid="{EC85AAA5-D0B3-46FC-A7DB-23BA7EDCCC74}"/>
    <cellStyle name="Millares 29 8 5" xfId="4239" xr:uid="{EC403D11-028F-4EF1-97FF-32F16B76DA9E}"/>
    <cellStyle name="Millares 29 9" xfId="4240" xr:uid="{B45B7229-4289-4944-B778-079D44727506}"/>
    <cellStyle name="Millares 29 9 2" xfId="4241" xr:uid="{52F3AD4F-7A42-425C-A1DC-2A0325AC82C2}"/>
    <cellStyle name="Millares 29 9 2 2" xfId="4242" xr:uid="{7068F8A6-073B-48AF-9A11-527F6CDCBC6E}"/>
    <cellStyle name="Millares 29 9 3" xfId="4243" xr:uid="{67A17191-989A-46DD-B6CC-98B2B4EA1854}"/>
    <cellStyle name="Millares 29 9 3 2" xfId="4244" xr:uid="{3271BF1D-80C2-45AB-A940-30679B1EA0B9}"/>
    <cellStyle name="Millares 29 9 4" xfId="4245" xr:uid="{427A8D1A-6E18-44B3-A62C-CC544743DF17}"/>
    <cellStyle name="Millares 29 9 4 2" xfId="4246" xr:uid="{C2671893-A028-4523-ABE9-0AF15C907ECB}"/>
    <cellStyle name="Millares 29 9 5" xfId="4247" xr:uid="{3A4F5D41-97BD-451E-969E-6D1C1AE87AC7}"/>
    <cellStyle name="Millares 290" xfId="4248" xr:uid="{844D6BD9-5899-4BF0-9C09-43A4B31AD9B8}"/>
    <cellStyle name="Millares 290 2" xfId="4249" xr:uid="{5606090F-BDB3-4A99-B81D-91C834073F40}"/>
    <cellStyle name="Millares 291" xfId="4250" xr:uid="{8AA370FA-C162-4A2E-8A8E-BD23DB15881F}"/>
    <cellStyle name="Millares 291 2" xfId="4251" xr:uid="{122F91A4-B1BE-496B-AE23-7C239052960B}"/>
    <cellStyle name="Millares 292" xfId="4252" xr:uid="{1733C64E-1862-4119-A420-D1817DB53E12}"/>
    <cellStyle name="Millares 292 2" xfId="4253" xr:uid="{2E652302-1AE4-4E8B-8635-69A3EA69156B}"/>
    <cellStyle name="Millares 293" xfId="4254" xr:uid="{CA6B349A-D7AC-4C01-928F-E37C5AE47FD4}"/>
    <cellStyle name="Millares 293 2" xfId="4255" xr:uid="{B73DCFE3-DBCB-4BB5-BC5E-5DC46AA915AB}"/>
    <cellStyle name="Millares 294" xfId="4256" xr:uid="{68C0B616-A321-423F-81D8-9B5A63283C73}"/>
    <cellStyle name="Millares 294 2" xfId="4257" xr:uid="{A3954403-4304-45B3-A732-615FEB12EF82}"/>
    <cellStyle name="Millares 295" xfId="4258" xr:uid="{9E179531-F808-4BCC-8902-D1AEC6217A4C}"/>
    <cellStyle name="Millares 295 2" xfId="4259" xr:uid="{CA98A186-74BF-43A2-A777-63761CFDD986}"/>
    <cellStyle name="Millares 296" xfId="4260" xr:uid="{52B0997E-C960-44B1-8A3A-3FA0E1EC42F9}"/>
    <cellStyle name="Millares 296 2" xfId="4261" xr:uid="{86315548-1D8C-4043-A6A0-7846BB25082F}"/>
    <cellStyle name="Millares 297" xfId="4262" xr:uid="{CDBE2223-6212-41BB-AB1B-0FA7B1CB4CF7}"/>
    <cellStyle name="Millares 297 2" xfId="4263" xr:uid="{FE38808A-A955-4028-BA1B-C0EA594D6A3C}"/>
    <cellStyle name="Millares 298" xfId="4264" xr:uid="{FF22E019-90EC-4EAC-9FF3-3FBC49B5FA08}"/>
    <cellStyle name="Millares 298 2" xfId="4265" xr:uid="{9A916E9A-A7C3-4FC9-94ED-28FD0E7C55AA}"/>
    <cellStyle name="Millares 299" xfId="4266" xr:uid="{29D665BA-FD95-476D-9BE5-EEE9AAC547FB}"/>
    <cellStyle name="Millares 299 2" xfId="4267" xr:uid="{F2B3890D-652A-4D7E-9F38-96B69D847DBF}"/>
    <cellStyle name="Millares 3" xfId="56" xr:uid="{00000000-0005-0000-0000-00009A000000}"/>
    <cellStyle name="Millares 3 10" xfId="4268" xr:uid="{8EA6A2B1-2F7D-4434-8E56-20F0DA83820C}"/>
    <cellStyle name="Millares 3 11" xfId="627" xr:uid="{D0949551-5773-414B-BFD2-773BCA99FF55}"/>
    <cellStyle name="Millares 3 2" xfId="68" xr:uid="{00000000-0005-0000-0000-00009B000000}"/>
    <cellStyle name="Millares 3 2 2" xfId="342" xr:uid="{B09BF880-8AB9-47C7-9B79-CB132BB7489A}"/>
    <cellStyle name="Millares 3 2 2 2" xfId="4270" xr:uid="{6FA3006F-6DE9-436C-8ED5-8966AD4172BA}"/>
    <cellStyle name="Millares 3 2 2 3" xfId="869" xr:uid="{7A1E5E77-D424-4BA3-B366-1CC22413D711}"/>
    <cellStyle name="Millares 3 2 3" xfId="657" xr:uid="{551317BF-7E16-4D73-A99B-44F1807EF5D8}"/>
    <cellStyle name="Millares 3 2 3 2" xfId="4271" xr:uid="{EAA7B46F-5F4C-4A20-A348-10A7F66D06FE}"/>
    <cellStyle name="Millares 3 2 4" xfId="4272" xr:uid="{CE930E0B-8CCA-4DEB-880F-5396DC33F0E1}"/>
    <cellStyle name="Millares 3 2 5" xfId="4269" xr:uid="{4535ADE1-AFF6-46D4-8A4E-13F406C73473}"/>
    <cellStyle name="Millares 3 3" xfId="320" xr:uid="{0E663119-DF25-48F7-B129-AC4640BC224F}"/>
    <cellStyle name="Millares 3 3 2" xfId="4274" xr:uid="{D1762C63-7107-4BD9-9590-67BBB0761A2A}"/>
    <cellStyle name="Millares 3 3 3" xfId="4275" xr:uid="{CC851C83-EA75-411F-B717-7A237B74AF92}"/>
    <cellStyle name="Millares 3 3 4" xfId="4276" xr:uid="{F019E33C-88EF-4069-A87B-A45BE0D6146F}"/>
    <cellStyle name="Millares 3 3 5" xfId="4273" xr:uid="{A134BAA7-9EDD-457C-966E-DC594E37B3B9}"/>
    <cellStyle name="Millares 3 4" xfId="868" xr:uid="{1D62DD38-C244-4A51-A660-48854130A13C}"/>
    <cellStyle name="Millares 3 4 2" xfId="4278" xr:uid="{9E198A91-011E-4B8B-B853-52A831E71670}"/>
    <cellStyle name="Millares 3 4 3" xfId="4277" xr:uid="{0286A788-231F-4B89-BBBF-7E433147676E}"/>
    <cellStyle name="Millares 3 5" xfId="553" xr:uid="{78161724-F9A4-43A0-9BB2-126155182CF9}"/>
    <cellStyle name="Millares 3 5 2" xfId="4280" xr:uid="{36D475BA-2637-427F-AB3C-CA2F6A55F3BB}"/>
    <cellStyle name="Millares 3 5 3" xfId="4281" xr:uid="{AC012E6B-6CF0-443A-A9AA-D9E959E71338}"/>
    <cellStyle name="Millares 3 5 3 2" xfId="12961" xr:uid="{CC85EC7E-327C-4817-8290-057304F56CD9}"/>
    <cellStyle name="Millares 3 5 3 3" xfId="15716" xr:uid="{CE39CE3B-D14B-463B-A8D7-D5FD47002132}"/>
    <cellStyle name="Millares 3 5 4" xfId="4279" xr:uid="{732C4548-B149-49C9-B0CF-32A3BD5AB53B}"/>
    <cellStyle name="Millares 3 6" xfId="4282" xr:uid="{06409856-F926-4C9A-8EDB-E5167BDB2F59}"/>
    <cellStyle name="Millares 3 7" xfId="4283" xr:uid="{A458A311-EB75-41E7-89BA-C00DA3D8D8BB}"/>
    <cellStyle name="Millares 3 7 2" xfId="4284" xr:uid="{5F20403A-4E3C-442E-9295-B69FAED73A25}"/>
    <cellStyle name="Millares 3 8" xfId="4285" xr:uid="{0967671E-5CB0-4243-B865-BF542BDD41C9}"/>
    <cellStyle name="Millares 3 8 2" xfId="4286" xr:uid="{740577F6-5A3A-412B-9B8A-5F9E48072E87}"/>
    <cellStyle name="Millares 3 8 3" xfId="15717" xr:uid="{32878F6B-279E-497A-95D2-E62C9E0CCDE7}"/>
    <cellStyle name="Millares 3 9" xfId="4287" xr:uid="{91B5C7F1-9139-4339-AA09-B0C1E5E6C9D6}"/>
    <cellStyle name="Millares 3 9 2" xfId="12962" xr:uid="{8261CD33-18F5-400E-9017-09257B7169A2}"/>
    <cellStyle name="Millares 3 9 3" xfId="15718" xr:uid="{83C8762E-A836-47DE-A325-608F44B339A1}"/>
    <cellStyle name="Millares 30" xfId="4288" xr:uid="{AA3E4C85-D8D7-420C-B024-3D6C7CE05119}"/>
    <cellStyle name="Millares 30 10" xfId="4289" xr:uid="{B303F25B-C09F-4819-ADF7-BD6F376E0DDC}"/>
    <cellStyle name="Millares 30 10 2" xfId="4290" xr:uid="{CE839D9A-8C87-4527-B0C8-847C18131033}"/>
    <cellStyle name="Millares 30 10 2 2" xfId="4291" xr:uid="{CE45B7C5-C099-4C99-BAB3-553277B64DFD}"/>
    <cellStyle name="Millares 30 10 3" xfId="4292" xr:uid="{D7CF7F90-A8F6-46A2-8BFD-A3CEF018040A}"/>
    <cellStyle name="Millares 30 10 3 2" xfId="4293" xr:uid="{29359E20-2652-4BD1-9D87-F2D67BC99707}"/>
    <cellStyle name="Millares 30 10 4" xfId="4294" xr:uid="{8E761FE4-76B3-4DB4-A897-B5363DC92E4B}"/>
    <cellStyle name="Millares 30 10 4 2" xfId="4295" xr:uid="{8D8D775E-5B5D-47A0-ACE6-9670C8FD5DE1}"/>
    <cellStyle name="Millares 30 10 5" xfId="4296" xr:uid="{75CB6B35-9E92-465D-83D4-1927925E23A1}"/>
    <cellStyle name="Millares 30 11" xfId="4297" xr:uid="{A60253D8-8755-4C65-90AF-129CD0976828}"/>
    <cellStyle name="Millares 30 11 2" xfId="4298" xr:uid="{1CA1F70F-A783-43C3-B367-2036ECD4D619}"/>
    <cellStyle name="Millares 30 12" xfId="4299" xr:uid="{AEF60F31-3D24-4919-AFBA-4CB893191C6E}"/>
    <cellStyle name="Millares 30 2" xfId="4300" xr:uid="{FE47D2AB-3EBB-4820-BB45-4BCA09700E92}"/>
    <cellStyle name="Millares 30 2 2" xfId="4301" xr:uid="{B566F91D-A166-4A64-891D-699905DC1E01}"/>
    <cellStyle name="Millares 30 2 2 2" xfId="4302" xr:uid="{1E6D9546-6C74-4FC0-9D1F-4760FAE86370}"/>
    <cellStyle name="Millares 30 2 3" xfId="4303" xr:uid="{ED11F262-9024-4D38-AAF4-3AF3D9D17685}"/>
    <cellStyle name="Millares 30 2 3 2" xfId="4304" xr:uid="{1ABDD5ED-2579-4569-A039-C1394FB0E775}"/>
    <cellStyle name="Millares 30 2 3 2 2" xfId="4305" xr:uid="{775D49CB-F50F-4F3F-87B8-BA6B1A95FC73}"/>
    <cellStyle name="Millares 30 2 3 3" xfId="4306" xr:uid="{447AFBCB-5EEB-49F4-854A-8E65942E6DDE}"/>
    <cellStyle name="Millares 30 2 4" xfId="4307" xr:uid="{64449C7B-6080-4FB9-AE36-387B93B24D15}"/>
    <cellStyle name="Millares 30 2 4 2" xfId="4308" xr:uid="{402B6FAA-B09D-41FF-9AFE-D741718EAF34}"/>
    <cellStyle name="Millares 30 2 5" xfId="4309" xr:uid="{29E89DE1-C2B7-449D-A285-2829F0A9B331}"/>
    <cellStyle name="Millares 30 2 5 2" xfId="4310" xr:uid="{8675CEB1-C749-4B7F-97DD-00F0C7D17745}"/>
    <cellStyle name="Millares 30 2 6" xfId="4311" xr:uid="{CB6A1411-F8C2-4D0F-BB57-C183B531A7A2}"/>
    <cellStyle name="Millares 30 2 6 2" xfId="12963" xr:uid="{7EFA84C5-9126-4324-82CB-AAA19A353984}"/>
    <cellStyle name="Millares 30 2 7" xfId="4312" xr:uid="{C90CD44F-6B25-4856-8994-50BD7602E240}"/>
    <cellStyle name="Millares 30 3" xfId="4313" xr:uid="{2A891CA7-66E6-4E67-99D6-ED125D804591}"/>
    <cellStyle name="Millares 30 3 2" xfId="4314" xr:uid="{0DBA6E1D-A863-45AD-8F97-F11F4BA217C5}"/>
    <cellStyle name="Millares 30 3 2 2" xfId="4315" xr:uid="{979C45F9-3CD7-4D94-8F36-2F7EAC38502C}"/>
    <cellStyle name="Millares 30 3 3" xfId="4316" xr:uid="{5E8EB9F5-B0C8-400F-94BF-3C6AEAE24295}"/>
    <cellStyle name="Millares 30 3 3 2" xfId="4317" xr:uid="{9F371C56-7999-4529-86A4-6AA161C5B2D6}"/>
    <cellStyle name="Millares 30 3 4" xfId="4318" xr:uid="{EE9BBA3C-BAF0-463C-8354-EA042DC76F50}"/>
    <cellStyle name="Millares 30 3 4 2" xfId="4319" xr:uid="{FBB3716B-D399-470D-8D36-2A43C9C5EF9F}"/>
    <cellStyle name="Millares 30 3 5" xfId="4320" xr:uid="{C6E24E9B-2CF2-4F8A-B469-173498264C9F}"/>
    <cellStyle name="Millares 30 4" xfId="4321" xr:uid="{73BEC0F5-216A-46BB-85CE-F47187D79508}"/>
    <cellStyle name="Millares 30 4 2" xfId="4322" xr:uid="{F9CADDFA-E878-45A8-9FC2-9580AF4FEB84}"/>
    <cellStyle name="Millares 30 4 2 2" xfId="4323" xr:uid="{886A7C67-75F1-4BB9-9E7C-8BC788A055FB}"/>
    <cellStyle name="Millares 30 4 3" xfId="4324" xr:uid="{C3B85ED5-8865-48CF-8390-A62555625C8C}"/>
    <cellStyle name="Millares 30 4 3 2" xfId="4325" xr:uid="{6978F13E-95FD-47FD-9980-92243AD88FAB}"/>
    <cellStyle name="Millares 30 4 4" xfId="4326" xr:uid="{CAC3ED59-C493-4E50-BDD2-586CAD2B36EE}"/>
    <cellStyle name="Millares 30 4 4 2" xfId="4327" xr:uid="{4BD9923D-4B30-4220-9259-65688C20A58E}"/>
    <cellStyle name="Millares 30 4 5" xfId="4328" xr:uid="{12240FDB-1F6F-4652-8657-CD4DBA0393A2}"/>
    <cellStyle name="Millares 30 5" xfId="4329" xr:uid="{61FF613B-AEC5-40D5-940A-9AAB50B7C5E0}"/>
    <cellStyle name="Millares 30 5 2" xfId="4330" xr:uid="{DB3DFAA8-D4C3-4A84-80F9-BC3E9EB93A8C}"/>
    <cellStyle name="Millares 30 5 2 2" xfId="4331" xr:uid="{BC3FB991-EE07-479A-9658-5C9D8C8AE0EC}"/>
    <cellStyle name="Millares 30 5 3" xfId="4332" xr:uid="{FDC9EB5F-19BA-486B-8BE0-8EC48F39DA2C}"/>
    <cellStyle name="Millares 30 5 3 2" xfId="4333" xr:uid="{B59E6397-694C-4E8B-952D-BCB03EDBC5E8}"/>
    <cellStyle name="Millares 30 5 4" xfId="4334" xr:uid="{FBCCC784-568D-4597-9350-A5E8A1C66EE7}"/>
    <cellStyle name="Millares 30 5 4 2" xfId="4335" xr:uid="{6C073333-BD07-4426-B71B-74F7F4CC3D65}"/>
    <cellStyle name="Millares 30 5 5" xfId="4336" xr:uid="{55A6FF72-0373-475D-820A-34CC333AB619}"/>
    <cellStyle name="Millares 30 6" xfId="4337" xr:uid="{5760E071-6E43-4ECC-AB46-F4683EA93889}"/>
    <cellStyle name="Millares 30 6 2" xfId="4338" xr:uid="{710E9E8B-E4A0-4224-B6A2-B4EF571EDAEE}"/>
    <cellStyle name="Millares 30 6 2 2" xfId="4339" xr:uid="{5D0F305B-3978-4043-9594-887041BDC362}"/>
    <cellStyle name="Millares 30 6 3" xfId="4340" xr:uid="{30AA51C0-E95E-4073-8647-875558586AEC}"/>
    <cellStyle name="Millares 30 6 3 2" xfId="4341" xr:uid="{CB92B213-FF92-4FDD-9479-4979F7B61BA7}"/>
    <cellStyle name="Millares 30 6 4" xfId="4342" xr:uid="{5B77D088-6179-4A5C-BF04-B41326BFCEE9}"/>
    <cellStyle name="Millares 30 6 4 2" xfId="4343" xr:uid="{0D05F5C0-C413-49F8-AAED-BB44DAC8BA49}"/>
    <cellStyle name="Millares 30 6 5" xfId="4344" xr:uid="{5C04C8E4-0035-4866-B497-EF15246EF7D6}"/>
    <cellStyle name="Millares 30 7" xfId="4345" xr:uid="{9A4CE8B6-4DCF-4A4C-8FFE-41273C1E79D0}"/>
    <cellStyle name="Millares 30 7 2" xfId="4346" xr:uid="{6B59B1BC-A376-4EB1-8204-CED26301909E}"/>
    <cellStyle name="Millares 30 7 2 2" xfId="4347" xr:uid="{3091782D-6FF3-4E9C-87FF-309DC2DB0F15}"/>
    <cellStyle name="Millares 30 7 3" xfId="4348" xr:uid="{8C1E2A82-0AFA-409A-8C9D-97539F2C5095}"/>
    <cellStyle name="Millares 30 7 3 2" xfId="4349" xr:uid="{66DFF7CB-D200-467A-8F3F-9FF614418CA3}"/>
    <cellStyle name="Millares 30 7 4" xfId="4350" xr:uid="{A484BD51-D8CD-4F27-9813-B69C19C277FE}"/>
    <cellStyle name="Millares 30 7 4 2" xfId="4351" xr:uid="{036A5C31-85C3-43BF-A745-A5100A45CC6C}"/>
    <cellStyle name="Millares 30 7 5" xfId="4352" xr:uid="{5E61A79E-CBC8-441B-9325-F975010FEDD1}"/>
    <cellStyle name="Millares 30 8" xfId="4353" xr:uid="{6E92087D-04C0-4FAF-B9F3-657DFEF79843}"/>
    <cellStyle name="Millares 30 8 2" xfId="4354" xr:uid="{BD887D5C-23ED-4DCD-933A-F6D0111F3A12}"/>
    <cellStyle name="Millares 30 8 2 2" xfId="4355" xr:uid="{AEFC7D80-AE55-4375-8CFF-D1E3BB3FEF3F}"/>
    <cellStyle name="Millares 30 8 3" xfId="4356" xr:uid="{E024763D-0F93-4EC9-9EB4-2900D5AB1081}"/>
    <cellStyle name="Millares 30 8 3 2" xfId="4357" xr:uid="{EBE8299A-9764-42E3-B8B2-78C42AF0B7FC}"/>
    <cellStyle name="Millares 30 8 4" xfId="4358" xr:uid="{331535F3-5471-4A44-8FDA-925114B3D8A5}"/>
    <cellStyle name="Millares 30 8 4 2" xfId="4359" xr:uid="{16C3820A-9AC2-42A4-8543-C4E36489B18A}"/>
    <cellStyle name="Millares 30 8 5" xfId="4360" xr:uid="{B38AE4C6-65A3-4C83-A202-C5BE42E7A1F5}"/>
    <cellStyle name="Millares 30 9" xfId="4361" xr:uid="{A8CA96AE-9C7F-4F35-9F9C-51B8AF91CA43}"/>
    <cellStyle name="Millares 30 9 2" xfId="4362" xr:uid="{7CCD98AC-E320-488C-8237-491784B3AEAD}"/>
    <cellStyle name="Millares 30 9 2 2" xfId="4363" xr:uid="{C411C155-5C80-4358-A01B-12FEDA52ACD3}"/>
    <cellStyle name="Millares 30 9 3" xfId="4364" xr:uid="{81C0ADFA-A866-48B3-AE25-381905371554}"/>
    <cellStyle name="Millares 30 9 3 2" xfId="4365" xr:uid="{F7FB57DF-64E8-4E8B-B77D-0869DF83D8CE}"/>
    <cellStyle name="Millares 30 9 4" xfId="4366" xr:uid="{8C4F6478-55EF-4160-9EA6-1B25491320C7}"/>
    <cellStyle name="Millares 30 9 4 2" xfId="4367" xr:uid="{621CBA9A-F3D1-4691-9FC8-CE7FC48C81C1}"/>
    <cellStyle name="Millares 30 9 5" xfId="4368" xr:uid="{FA75165B-CFA5-42D6-B4F4-70730414711B}"/>
    <cellStyle name="Millares 300" xfId="4369" xr:uid="{B99E0A6B-1BB4-429F-BDB8-3693AD8B8CC1}"/>
    <cellStyle name="Millares 300 2" xfId="4370" xr:uid="{6B362E25-1AAB-458F-A180-344AE75DC322}"/>
    <cellStyle name="Millares 301" xfId="4371" xr:uid="{3F34DFB8-22AB-4B71-8D3E-E151B75E2372}"/>
    <cellStyle name="Millares 301 2" xfId="4372" xr:uid="{8C3207A1-CF93-4111-BE2A-AE6CC04AA028}"/>
    <cellStyle name="Millares 302" xfId="4373" xr:uid="{E12EF0FF-68D1-4304-922C-E44676373CC5}"/>
    <cellStyle name="Millares 302 2" xfId="4374" xr:uid="{B53D5FF8-883D-464A-82B4-5624F387BE7F}"/>
    <cellStyle name="Millares 303" xfId="4375" xr:uid="{92CF9CB9-76F4-4D83-AFCF-F67A7CC583BF}"/>
    <cellStyle name="Millares 303 2" xfId="4376" xr:uid="{6DE8B2DE-F9E4-4CAD-95C3-B80F2B6DE20F}"/>
    <cellStyle name="Millares 304" xfId="4377" xr:uid="{57E037AC-25D1-4C25-A1DE-11C32541CA94}"/>
    <cellStyle name="Millares 304 2" xfId="4378" xr:uid="{A08CA946-38FF-4540-890F-7792923D357D}"/>
    <cellStyle name="Millares 305" xfId="4379" xr:uid="{6A2D4FA8-D1AB-4A56-A977-15B8874CE599}"/>
    <cellStyle name="Millares 305 2" xfId="4380" xr:uid="{94AB29A7-800E-4E66-8172-81DFF86EF29B}"/>
    <cellStyle name="Millares 306" xfId="4381" xr:uid="{4277D297-23E1-439A-B1B5-173B3BEE54D3}"/>
    <cellStyle name="Millares 306 2" xfId="4382" xr:uid="{03864DF6-ECE9-4C31-9C42-48195C567316}"/>
    <cellStyle name="Millares 307" xfId="4383" xr:uid="{07C97F2D-D637-4C5A-AC72-32C169411B24}"/>
    <cellStyle name="Millares 307 2" xfId="4384" xr:uid="{89C70801-E6D9-4E4D-AA15-2B6700F46CD4}"/>
    <cellStyle name="Millares 308" xfId="4385" xr:uid="{8B25008C-CBF8-490C-83CC-4955A85EFCBB}"/>
    <cellStyle name="Millares 308 2" xfId="4386" xr:uid="{1FE0D0B1-4217-4624-A189-E23F70BCABDE}"/>
    <cellStyle name="Millares 309" xfId="4387" xr:uid="{E921021D-1478-4709-8DD6-078746F0076F}"/>
    <cellStyle name="Millares 309 2" xfId="4388" xr:uid="{E03077A6-52CF-42EA-B79E-2E8FBD48CA40}"/>
    <cellStyle name="Millares 31" xfId="4389" xr:uid="{B097ED40-9F63-4CC1-B159-07E5CA875DB6}"/>
    <cellStyle name="Millares 31 10" xfId="4390" xr:uid="{84DFE320-E59D-4938-A07A-3D4775378E05}"/>
    <cellStyle name="Millares 31 10 2" xfId="4391" xr:uid="{506D901F-AB8B-4A95-B321-A818B68BE859}"/>
    <cellStyle name="Millares 31 10 2 2" xfId="4392" xr:uid="{08F99A59-2BD1-42D7-8C39-5BC1B34ECF62}"/>
    <cellStyle name="Millares 31 10 3" xfId="4393" xr:uid="{CAE38DEB-7F02-40BE-BB8E-09C87A7B013C}"/>
    <cellStyle name="Millares 31 10 3 2" xfId="4394" xr:uid="{C3AACAE7-207E-43DD-98B0-5B93E9F7860A}"/>
    <cellStyle name="Millares 31 10 4" xfId="4395" xr:uid="{09FE1D5D-F194-4109-9671-709F1E9CBB1E}"/>
    <cellStyle name="Millares 31 10 4 2" xfId="4396" xr:uid="{30D3185C-FB7B-495A-AF11-D2678073B03E}"/>
    <cellStyle name="Millares 31 10 5" xfId="4397" xr:uid="{D94322B4-F9A0-4FCE-BD1C-4681C6F8A43E}"/>
    <cellStyle name="Millares 31 11" xfId="4398" xr:uid="{19B03F50-D24B-400C-9A88-76CAF956C804}"/>
    <cellStyle name="Millares 31 11 2" xfId="4399" xr:uid="{3616AFA5-C064-4E48-91B6-00073BBDC563}"/>
    <cellStyle name="Millares 31 12" xfId="4400" xr:uid="{ACE14BEA-0EE3-4158-ADA9-2CB88900B77F}"/>
    <cellStyle name="Millares 31 2" xfId="4401" xr:uid="{D7EACA36-D4F5-46F0-BD99-0383BCA3D58B}"/>
    <cellStyle name="Millares 31 2 2" xfId="4402" xr:uid="{35DF5104-27E6-4223-9185-FF4B10B012DB}"/>
    <cellStyle name="Millares 31 2 2 2" xfId="4403" xr:uid="{6F5817A1-9015-406F-9D61-555B898EFEBE}"/>
    <cellStyle name="Millares 31 2 3" xfId="4404" xr:uid="{915AF575-A919-4337-AFB8-7353FB5D92E5}"/>
    <cellStyle name="Millares 31 2 3 2" xfId="4405" xr:uid="{D97CC9E9-8412-417F-A5B1-678A7CFEAD2A}"/>
    <cellStyle name="Millares 31 2 3 2 2" xfId="4406" xr:uid="{6CC24FFE-6FC6-47AA-8F7B-BF164BCDBDEA}"/>
    <cellStyle name="Millares 31 2 3 3" xfId="4407" xr:uid="{69514F17-F408-4456-A12D-B7B51258E6ED}"/>
    <cellStyle name="Millares 31 2 4" xfId="4408" xr:uid="{EAF01CA6-73D7-4FEF-BD1A-D5485F5831E7}"/>
    <cellStyle name="Millares 31 2 4 2" xfId="4409" xr:uid="{99FA6494-B10C-4AFF-B080-D06B79BB031D}"/>
    <cellStyle name="Millares 31 2 5" xfId="4410" xr:uid="{2DC86A99-DE72-4C0F-BE80-289F24BB7A81}"/>
    <cellStyle name="Millares 31 2 5 2" xfId="4411" xr:uid="{04DD617E-C1A8-42B4-9E28-9853F8BADBD7}"/>
    <cellStyle name="Millares 31 2 6" xfId="4412" xr:uid="{9160A983-B631-41D8-AC0C-E457C5A52368}"/>
    <cellStyle name="Millares 31 2 6 2" xfId="12964" xr:uid="{9236CFB0-3F4D-46A0-810A-3E95FBDDF331}"/>
    <cellStyle name="Millares 31 2 7" xfId="4413" xr:uid="{BB5C5281-9EB0-4A4E-B3CD-F2C9C7397FD1}"/>
    <cellStyle name="Millares 31 3" xfId="4414" xr:uid="{C11A89A7-DEBF-47A6-9D18-CFD283F6072C}"/>
    <cellStyle name="Millares 31 3 2" xfId="4415" xr:uid="{BA8830C0-C136-4C25-9C8E-9859B82E4D93}"/>
    <cellStyle name="Millares 31 3 2 2" xfId="4416" xr:uid="{02288B59-CDD3-4B41-BEA2-51479147F06A}"/>
    <cellStyle name="Millares 31 3 3" xfId="4417" xr:uid="{DD3AB1FD-6544-4353-B0A6-45B71725B693}"/>
    <cellStyle name="Millares 31 3 3 2" xfId="4418" xr:uid="{19E2E35C-672C-4786-9AC8-020CE2E0D81B}"/>
    <cellStyle name="Millares 31 3 4" xfId="4419" xr:uid="{D10BFA0D-ACD4-4227-9C2E-F6607823A117}"/>
    <cellStyle name="Millares 31 3 4 2" xfId="4420" xr:uid="{8E8AF678-83D6-4A1B-A167-D744BCFA23AE}"/>
    <cellStyle name="Millares 31 3 5" xfId="4421" xr:uid="{4E1E73CD-7A1E-49D7-BD48-47758E6E7A15}"/>
    <cellStyle name="Millares 31 4" xfId="4422" xr:uid="{51D968FA-8BBA-4DD2-BFF1-AFFA9D089C72}"/>
    <cellStyle name="Millares 31 4 2" xfId="4423" xr:uid="{DD854509-F287-4B77-BBB4-A15FFF898C9A}"/>
    <cellStyle name="Millares 31 4 2 2" xfId="4424" xr:uid="{9C40F285-65DC-4C3D-B8AD-46C288AD3BBF}"/>
    <cellStyle name="Millares 31 4 3" xfId="4425" xr:uid="{044440FD-0CD4-4BF3-8448-1605A75767FE}"/>
    <cellStyle name="Millares 31 4 3 2" xfId="4426" xr:uid="{FB1A1278-47D3-42A1-A5EB-8218B4205581}"/>
    <cellStyle name="Millares 31 4 4" xfId="4427" xr:uid="{CAA01D1C-235A-4092-AE1A-8E545DA87222}"/>
    <cellStyle name="Millares 31 4 4 2" xfId="4428" xr:uid="{AFA2FA6B-1400-4B63-92EE-E61EB41A2EF4}"/>
    <cellStyle name="Millares 31 4 5" xfId="4429" xr:uid="{39737C74-3E28-4933-B331-B5B08395B709}"/>
    <cellStyle name="Millares 31 5" xfId="4430" xr:uid="{AA1C6C51-C45D-4C8B-B4EB-1F4A30D37F7F}"/>
    <cellStyle name="Millares 31 5 2" xfId="4431" xr:uid="{44FB6944-9325-4C8B-90B8-451E43426BCE}"/>
    <cellStyle name="Millares 31 5 2 2" xfId="4432" xr:uid="{D4554741-522E-4C8C-A1C1-AEC5B527F7D2}"/>
    <cellStyle name="Millares 31 5 3" xfId="4433" xr:uid="{1BEEFD8A-1796-4432-8442-9B4B0C865A41}"/>
    <cellStyle name="Millares 31 5 3 2" xfId="4434" xr:uid="{4F7F7CC3-F4CA-4C8F-B86B-20569250D060}"/>
    <cellStyle name="Millares 31 5 4" xfId="4435" xr:uid="{24FACBD6-62EA-4F32-8EC7-8B2BE06BD043}"/>
    <cellStyle name="Millares 31 5 4 2" xfId="4436" xr:uid="{58BF8B22-E088-45CE-9AA6-84AF9C7C9963}"/>
    <cellStyle name="Millares 31 5 5" xfId="4437" xr:uid="{BA9C5EB0-C85F-4545-A50A-C2197FAF4326}"/>
    <cellStyle name="Millares 31 6" xfId="4438" xr:uid="{2C671AB3-5BB9-4C1C-96A1-2DF09D62A299}"/>
    <cellStyle name="Millares 31 6 2" xfId="4439" xr:uid="{8AA4CA49-7C73-408D-AB24-AE0E2D9B7F94}"/>
    <cellStyle name="Millares 31 6 2 2" xfId="4440" xr:uid="{65D0AAD7-F84E-4905-B61C-BB5246C39EF0}"/>
    <cellStyle name="Millares 31 6 3" xfId="4441" xr:uid="{64DB30BF-1AE8-4E35-A82E-3729A1E10337}"/>
    <cellStyle name="Millares 31 6 3 2" xfId="4442" xr:uid="{00EC5533-5F4D-41AB-A668-41A3B36E188A}"/>
    <cellStyle name="Millares 31 6 4" xfId="4443" xr:uid="{0D6B2912-3468-4324-9899-C43249A7DB6A}"/>
    <cellStyle name="Millares 31 6 4 2" xfId="4444" xr:uid="{0F698A94-2ECC-450F-9AEB-28F375CA064E}"/>
    <cellStyle name="Millares 31 6 5" xfId="4445" xr:uid="{EC1C13E5-A71A-48EC-9B73-D1C4673ACC3E}"/>
    <cellStyle name="Millares 31 7" xfId="4446" xr:uid="{BA971391-311A-4DE9-B88D-74236C197ED4}"/>
    <cellStyle name="Millares 31 7 2" xfId="4447" xr:uid="{2BB65E39-CCC0-49BD-8A4D-00FEF6DFF945}"/>
    <cellStyle name="Millares 31 7 2 2" xfId="4448" xr:uid="{B026C566-0C2E-48C5-B1E3-19404CF56C86}"/>
    <cellStyle name="Millares 31 7 3" xfId="4449" xr:uid="{E0258700-46ED-47ED-9EBB-B835D0D13AF0}"/>
    <cellStyle name="Millares 31 7 3 2" xfId="4450" xr:uid="{3FD88D24-3662-4DBE-B85D-53F9B2DEEAE0}"/>
    <cellStyle name="Millares 31 7 4" xfId="4451" xr:uid="{B2B50AA3-5082-4646-A546-E69792B7122F}"/>
    <cellStyle name="Millares 31 7 4 2" xfId="4452" xr:uid="{2C9E320C-0213-4A55-ACE2-B6E8A9095005}"/>
    <cellStyle name="Millares 31 7 5" xfId="4453" xr:uid="{2A6A7F67-959A-4EEA-9E5D-5C9067FECCF4}"/>
    <cellStyle name="Millares 31 8" xfId="4454" xr:uid="{C8804F81-A435-400A-B8FA-B177AECE4EB3}"/>
    <cellStyle name="Millares 31 8 2" xfId="4455" xr:uid="{99AFC23F-EB0A-41EE-ADAA-EEC5D6C72542}"/>
    <cellStyle name="Millares 31 8 2 2" xfId="4456" xr:uid="{C370D86D-813B-47B8-A0AA-A8EF3F5A0B9B}"/>
    <cellStyle name="Millares 31 8 3" xfId="4457" xr:uid="{99D91C67-E96A-47F5-A8AB-622111B375A4}"/>
    <cellStyle name="Millares 31 8 3 2" xfId="4458" xr:uid="{C52B80C2-E676-4BA2-9DA3-C7EFCC59C48B}"/>
    <cellStyle name="Millares 31 8 4" xfId="4459" xr:uid="{C2AA8BB9-1E28-44D0-9DFB-D2E787978896}"/>
    <cellStyle name="Millares 31 8 4 2" xfId="4460" xr:uid="{679D3CC5-D57E-487C-8B3F-F2C7019BB426}"/>
    <cellStyle name="Millares 31 8 5" xfId="4461" xr:uid="{13E807C5-5E09-4562-B575-BD0EF303B530}"/>
    <cellStyle name="Millares 31 9" xfId="4462" xr:uid="{E5F2D205-CFA4-4AF9-9460-197E8E7EEC16}"/>
    <cellStyle name="Millares 31 9 2" xfId="4463" xr:uid="{E6172865-362A-4AE8-BC2E-158BD00F3FC1}"/>
    <cellStyle name="Millares 31 9 2 2" xfId="4464" xr:uid="{82F02A05-078C-44D0-AC9B-40AFBC31ECF4}"/>
    <cellStyle name="Millares 31 9 3" xfId="4465" xr:uid="{2CDD5DC0-B9F7-45D2-9B9D-AE1730E4FDD8}"/>
    <cellStyle name="Millares 31 9 3 2" xfId="4466" xr:uid="{5E3D5EB4-F5EE-46C1-BCD9-D2BB39EDA47D}"/>
    <cellStyle name="Millares 31 9 4" xfId="4467" xr:uid="{9491D040-E394-48A5-8F72-14B197925ACA}"/>
    <cellStyle name="Millares 31 9 4 2" xfId="4468" xr:uid="{885F8ABB-BCA1-4FFA-B36F-C2307AB10B7D}"/>
    <cellStyle name="Millares 31 9 5" xfId="4469" xr:uid="{18D02D2F-D13A-45FB-AC74-F4744818F4E3}"/>
    <cellStyle name="Millares 310" xfId="4470" xr:uid="{AB149D8D-5988-41F0-8E61-05A149FD8821}"/>
    <cellStyle name="Millares 311" xfId="4471" xr:uid="{0F161A37-6FB2-4CBB-9928-0AFA12B1B08B}"/>
    <cellStyle name="Millares 312" xfId="4472" xr:uid="{298F019E-F984-4B85-8C11-392450EE345A}"/>
    <cellStyle name="Millares 313" xfId="4473" xr:uid="{29C4A934-36DE-44BF-8C72-D3278F0F5B85}"/>
    <cellStyle name="Millares 314" xfId="4474" xr:uid="{F7E8676F-033D-4364-856F-6BF3A99EC334}"/>
    <cellStyle name="Millares 315" xfId="4475" xr:uid="{E9F337D0-0480-4574-B5F3-409F50266F18}"/>
    <cellStyle name="Millares 316" xfId="4476" xr:uid="{54ABF5F8-D80D-4127-8E81-CE3AAA72AB51}"/>
    <cellStyle name="Millares 317" xfId="4477" xr:uid="{2F6E4809-41C2-47F4-BB68-382FF18DA778}"/>
    <cellStyle name="Millares 318" xfId="4478" xr:uid="{F9978049-520B-47D1-92A4-A52A88F2A8C2}"/>
    <cellStyle name="Millares 319" xfId="4479" xr:uid="{32011677-8560-4FD4-8D1C-5EC71D1667A8}"/>
    <cellStyle name="Millares 32" xfId="4480" xr:uid="{6E9C3728-E1B0-40E8-A9C6-B3900757BD51}"/>
    <cellStyle name="Millares 32 10" xfId="4481" xr:uid="{084DC208-A5ED-4636-8CA6-065FF91A255F}"/>
    <cellStyle name="Millares 32 10 2" xfId="4482" xr:uid="{1888EF21-F216-40A3-8399-CCCE47AB0166}"/>
    <cellStyle name="Millares 32 10 2 2" xfId="4483" xr:uid="{E05E720E-6623-4A45-A067-202D4BD88333}"/>
    <cellStyle name="Millares 32 10 3" xfId="4484" xr:uid="{6A92822A-35BE-4407-9376-9869180133BF}"/>
    <cellStyle name="Millares 32 10 3 2" xfId="4485" xr:uid="{145FF3AE-CD65-41CD-9FBA-53FC5DE5904D}"/>
    <cellStyle name="Millares 32 10 4" xfId="4486" xr:uid="{4B4565C3-EFAC-4C65-9648-A4C13EE300FC}"/>
    <cellStyle name="Millares 32 10 4 2" xfId="4487" xr:uid="{FEF6070C-ECED-4E04-8E95-8DCCD7C3FB03}"/>
    <cellStyle name="Millares 32 10 5" xfId="4488" xr:uid="{75EB3B96-8D2A-4AB4-B3B6-EE020E2FD555}"/>
    <cellStyle name="Millares 32 11" xfId="4489" xr:uid="{720123B8-B5CB-431B-8214-A931EFC51433}"/>
    <cellStyle name="Millares 32 11 2" xfId="4490" xr:uid="{298C556F-B09E-473E-8753-AA1B87B40A08}"/>
    <cellStyle name="Millares 32 11 2 2" xfId="4491" xr:uid="{05D6993C-AEFA-4695-A12C-95ABA10DA99C}"/>
    <cellStyle name="Millares 32 11 3" xfId="4492" xr:uid="{29D27F45-7DB5-44D5-BFBC-35D03E85CFD7}"/>
    <cellStyle name="Millares 32 11 3 2" xfId="4493" xr:uid="{1339EBF7-CF71-4EC0-8A78-BF5A5C2BDA23}"/>
    <cellStyle name="Millares 32 11 4" xfId="4494" xr:uid="{4EB199FE-4F84-4335-85D9-7CCD1BF554AF}"/>
    <cellStyle name="Millares 32 12" xfId="4495" xr:uid="{DB3C9A43-725A-4168-A822-1E39BBD00A96}"/>
    <cellStyle name="Millares 32 12 2" xfId="4496" xr:uid="{5CC126C0-7950-4F08-9D9B-A3B7F9D4F79C}"/>
    <cellStyle name="Millares 32 13" xfId="4497" xr:uid="{6E00703E-21AC-4D40-BB7E-B6852799D5DA}"/>
    <cellStyle name="Millares 32 13 2" xfId="4498" xr:uid="{59143B57-EEBA-407F-8BBE-CC79E1BACAD8}"/>
    <cellStyle name="Millares 32 13 3" xfId="4499" xr:uid="{1BE97AC1-DAC3-44B0-805E-9EE20BA7406C}"/>
    <cellStyle name="Millares 32 14" xfId="4500" xr:uid="{C313F2EF-D26E-4F65-BE23-6D041A12E82A}"/>
    <cellStyle name="Millares 32 14 2" xfId="4501" xr:uid="{8DCFCAA2-E90A-4AB5-BC9C-8DE69EB6636F}"/>
    <cellStyle name="Millares 32 15" xfId="4502" xr:uid="{BF3F5FC4-C557-48CE-B84F-DAC9DED21B6D}"/>
    <cellStyle name="Millares 32 15 2" xfId="4503" xr:uid="{1B06247B-9144-46B8-AD06-C527C20EDDDB}"/>
    <cellStyle name="Millares 32 16" xfId="4504" xr:uid="{BE3D859B-4003-4924-8843-8F897F38CD85}"/>
    <cellStyle name="Millares 32 2" xfId="4505" xr:uid="{CCF6662C-4D64-4D2B-BE83-41BB70E49A85}"/>
    <cellStyle name="Millares 32 2 2" xfId="4506" xr:uid="{F6BFA280-0984-4697-8DAA-6A7BC17D9655}"/>
    <cellStyle name="Millares 32 2 2 2" xfId="4507" xr:uid="{31B1C141-D03A-46EF-9A96-3D15628404C1}"/>
    <cellStyle name="Millares 32 2 2 2 2" xfId="4508" xr:uid="{AE6549FE-C109-4CD6-B5B8-5DB4188041E2}"/>
    <cellStyle name="Millares 32 2 2 3" xfId="4509" xr:uid="{97384FCC-3A2F-4C90-9ACC-1076D4F5A2F5}"/>
    <cellStyle name="Millares 32 2 2 3 2" xfId="4510" xr:uid="{1D0B8385-92B9-49BF-A108-3491F6A2D699}"/>
    <cellStyle name="Millares 32 2 2 4" xfId="4511" xr:uid="{0D3961C2-6683-4C1A-B4E2-A08590BA42EF}"/>
    <cellStyle name="Millares 32 2 2 4 2" xfId="4512" xr:uid="{AFC5F0DE-2CE8-4F0F-ABA7-702F977D2793}"/>
    <cellStyle name="Millares 32 2 2 5" xfId="4513" xr:uid="{509E6DF1-195E-4E90-9043-B062ED516D98}"/>
    <cellStyle name="Millares 32 2 3" xfId="4514" xr:uid="{4F9E502C-435A-4411-87BC-431851A64438}"/>
    <cellStyle name="Millares 32 2 3 2" xfId="4515" xr:uid="{400757BD-2C82-478D-9EEC-E31ABC7A0177}"/>
    <cellStyle name="Millares 32 2 4" xfId="4516" xr:uid="{CEE1AB16-56F6-4550-9903-58C1553D3985}"/>
    <cellStyle name="Millares 32 2 4 2" xfId="4517" xr:uid="{224EE69D-4B6F-4D1A-AAE9-D7DDD7D6B4EF}"/>
    <cellStyle name="Millares 32 2 5" xfId="4518" xr:uid="{A8E262A3-B51E-4E0A-AF8D-46C9CE8EC26D}"/>
    <cellStyle name="Millares 32 3" xfId="4519" xr:uid="{CE53EFA6-D82C-4D86-BF4E-70B193CB0616}"/>
    <cellStyle name="Millares 32 3 2" xfId="4520" xr:uid="{BFBA4B14-4DED-4B64-A069-3E99D3020AD2}"/>
    <cellStyle name="Millares 32 3 2 2" xfId="4521" xr:uid="{31067DF6-6C2A-41C7-BD4E-A1B771998BDB}"/>
    <cellStyle name="Millares 32 3 3" xfId="4522" xr:uid="{D142A4A9-0495-49B0-AEFB-07AE90547A2C}"/>
    <cellStyle name="Millares 32 3 3 2" xfId="4523" xr:uid="{751EE1FD-9620-4436-A0A0-E6D5C3992470}"/>
    <cellStyle name="Millares 32 3 4" xfId="4524" xr:uid="{092CA96D-1D64-4FC4-AB0F-FD8DC20AD6CF}"/>
    <cellStyle name="Millares 32 3 4 2" xfId="4525" xr:uid="{B802247D-390E-4F2A-B99D-2B9E62EEFF6B}"/>
    <cellStyle name="Millares 32 3 5" xfId="4526" xr:uid="{9A851760-849D-4D48-BAA5-F7F9C1289D3D}"/>
    <cellStyle name="Millares 32 4" xfId="4527" xr:uid="{BBE45209-AB14-4075-B461-B062B200E1CF}"/>
    <cellStyle name="Millares 32 4 2" xfId="4528" xr:uid="{E83CF78E-2206-4FB0-A447-D591BDFB8A26}"/>
    <cellStyle name="Millares 32 4 2 2" xfId="4529" xr:uid="{8DCB4814-C9F8-49C1-980D-428D0955DCF1}"/>
    <cellStyle name="Millares 32 4 3" xfId="4530" xr:uid="{0EAD698E-1BFC-477D-A10C-731D14873C71}"/>
    <cellStyle name="Millares 32 4 3 2" xfId="4531" xr:uid="{5A45AB01-7304-431B-B1F2-21CD06AB32CA}"/>
    <cellStyle name="Millares 32 4 4" xfId="4532" xr:uid="{E2C7F564-C891-4BB3-8697-E14F40BEEB74}"/>
    <cellStyle name="Millares 32 4 4 2" xfId="4533" xr:uid="{EBC3526D-24C9-468D-B8A7-32CC4A84234D}"/>
    <cellStyle name="Millares 32 4 5" xfId="4534" xr:uid="{B56F9ACE-3F0D-4C35-80D7-8D1A7E943058}"/>
    <cellStyle name="Millares 32 5" xfId="4535" xr:uid="{31A96C2E-E04B-461C-919E-15A5E3DFECD5}"/>
    <cellStyle name="Millares 32 5 2" xfId="4536" xr:uid="{C17A8B2A-1A28-42DA-B865-A1D99037E9A2}"/>
    <cellStyle name="Millares 32 5 2 2" xfId="4537" xr:uid="{C7472BFE-9A5B-4C74-9EC9-437212BAB42B}"/>
    <cellStyle name="Millares 32 5 3" xfId="4538" xr:uid="{8C06F5FC-963C-49A4-A6F2-F65C9EA34599}"/>
    <cellStyle name="Millares 32 5 3 2" xfId="4539" xr:uid="{9629C51A-83F2-4FB8-85CD-B204ACFEB224}"/>
    <cellStyle name="Millares 32 5 4" xfId="4540" xr:uid="{DB20EC51-FE6A-4DED-B0E7-2647DC27EEB9}"/>
    <cellStyle name="Millares 32 5 4 2" xfId="4541" xr:uid="{ED0E10A9-1CC3-4001-B4BD-F903146C6E46}"/>
    <cellStyle name="Millares 32 5 5" xfId="4542" xr:uid="{B625FEBA-B9B6-43AC-A468-A81D4DA8AA87}"/>
    <cellStyle name="Millares 32 6" xfId="4543" xr:uid="{4565A9BF-13FF-4CDA-872B-70B84BDE79BE}"/>
    <cellStyle name="Millares 32 6 2" xfId="4544" xr:uid="{15316244-1B1D-4AA6-8CB9-15B09E1BB4C1}"/>
    <cellStyle name="Millares 32 6 2 2" xfId="4545" xr:uid="{4A6EF4B6-6207-4D66-825D-5232977AE8F7}"/>
    <cellStyle name="Millares 32 6 3" xfId="4546" xr:uid="{9DBC37C0-062B-4234-8DC6-C357CA45943F}"/>
    <cellStyle name="Millares 32 6 3 2" xfId="4547" xr:uid="{7B1D28BB-029C-475B-9138-BA342501DEED}"/>
    <cellStyle name="Millares 32 6 4" xfId="4548" xr:uid="{4EFA1DCB-3483-4BE6-BE21-267C7CFFD246}"/>
    <cellStyle name="Millares 32 6 4 2" xfId="4549" xr:uid="{EC175F9D-6AD5-4F31-8211-134F8E6119C5}"/>
    <cellStyle name="Millares 32 6 5" xfId="4550" xr:uid="{D2B3F855-F861-4445-83AF-70D4A0BD18C7}"/>
    <cellStyle name="Millares 32 7" xfId="4551" xr:uid="{CA3A95B0-7EC2-42D4-A79C-79814FA36A19}"/>
    <cellStyle name="Millares 32 7 2" xfId="4552" xr:uid="{EE07067D-DB68-48CC-9351-40ED4A46ACFF}"/>
    <cellStyle name="Millares 32 7 2 2" xfId="4553" xr:uid="{D3610A39-4BD7-4D0F-A5F8-39232811351B}"/>
    <cellStyle name="Millares 32 7 3" xfId="4554" xr:uid="{9391080C-D061-43CF-B7E9-ACFDE4C030FE}"/>
    <cellStyle name="Millares 32 7 3 2" xfId="4555" xr:uid="{7813458B-C8F9-43CE-A1DE-A043E2004472}"/>
    <cellStyle name="Millares 32 7 4" xfId="4556" xr:uid="{2EF64159-700E-4A4D-BB26-80A8ABAE887A}"/>
    <cellStyle name="Millares 32 7 4 2" xfId="4557" xr:uid="{67BB275F-028C-440A-83F2-4009EB36CDA5}"/>
    <cellStyle name="Millares 32 7 5" xfId="4558" xr:uid="{10BDB415-EF13-4283-9AF0-AC751C776A6F}"/>
    <cellStyle name="Millares 32 8" xfId="4559" xr:uid="{2212D65D-FD71-456C-8AF5-D18F6571AD78}"/>
    <cellStyle name="Millares 32 8 2" xfId="4560" xr:uid="{C78D535E-8F36-4C33-83C7-67038ECD699D}"/>
    <cellStyle name="Millares 32 8 2 2" xfId="4561" xr:uid="{45DDFC7F-56F1-4679-8FED-643F861E1023}"/>
    <cellStyle name="Millares 32 8 3" xfId="4562" xr:uid="{BBF6742E-3246-4072-B257-4324D774D34D}"/>
    <cellStyle name="Millares 32 8 3 2" xfId="4563" xr:uid="{AF5F4B16-5D3A-4F2D-9F85-5C531120C7C2}"/>
    <cellStyle name="Millares 32 8 4" xfId="4564" xr:uid="{431AEDC3-5D7B-46F1-8770-0842AB99DBFE}"/>
    <cellStyle name="Millares 32 8 4 2" xfId="4565" xr:uid="{70C80B63-3E1F-4FF9-B7AE-39C9D9DB977D}"/>
    <cellStyle name="Millares 32 8 5" xfId="4566" xr:uid="{CEE46BCA-B552-4E3C-AC61-21E3919D02A4}"/>
    <cellStyle name="Millares 32 9" xfId="4567" xr:uid="{88AE196C-A739-4EEB-BB3C-96036D204C68}"/>
    <cellStyle name="Millares 32 9 2" xfId="4568" xr:uid="{B0BEF0C4-9D0E-4102-BB59-DE0D17C8F2D7}"/>
    <cellStyle name="Millares 32 9 2 2" xfId="4569" xr:uid="{D60785C6-8344-4667-B823-CA34C3F6B78C}"/>
    <cellStyle name="Millares 32 9 3" xfId="4570" xr:uid="{E03055DD-897C-4397-BD74-2E662D792B42}"/>
    <cellStyle name="Millares 32 9 3 2" xfId="4571" xr:uid="{1D97E25A-1822-4B7E-BEC5-40BED3987EEE}"/>
    <cellStyle name="Millares 32 9 4" xfId="4572" xr:uid="{629CF790-CCB6-466C-B18A-B51EA942F49F}"/>
    <cellStyle name="Millares 32 9 4 2" xfId="4573" xr:uid="{C659CA88-F898-4DCF-BE73-646AD4EF69FB}"/>
    <cellStyle name="Millares 32 9 5" xfId="4574" xr:uid="{C8D686F7-63D0-4776-AEAB-7C4C1448B1D0}"/>
    <cellStyle name="Millares 320" xfId="4575" xr:uid="{F02AEE31-6D28-46B6-919C-065A86C3E4B3}"/>
    <cellStyle name="Millares 321" xfId="4576" xr:uid="{0E5EF0FE-39CF-45DE-B1AA-6D46CB3D39E9}"/>
    <cellStyle name="Millares 322" xfId="4577" xr:uid="{D7686A3E-CA9C-4BD2-9EAA-43E030563036}"/>
    <cellStyle name="Millares 323" xfId="4578" xr:uid="{95B76CB4-AB04-4BC6-94CF-47FB17E3109B}"/>
    <cellStyle name="Millares 324" xfId="4579" xr:uid="{DC0D5976-894A-4F76-BEB9-CAD767F1486D}"/>
    <cellStyle name="Millares 325" xfId="4580" xr:uid="{C1C8A192-6EA4-428A-B9CF-28F39AA58C97}"/>
    <cellStyle name="Millares 326" xfId="4581" xr:uid="{0B1DE8AC-F9CF-4CDC-A4E3-B73146B9802C}"/>
    <cellStyle name="Millares 327" xfId="4582" xr:uid="{3F405E5C-F8D9-4A04-8E2B-3426F37C7D14}"/>
    <cellStyle name="Millares 328" xfId="4583" xr:uid="{63DE724E-9227-4430-897C-22034855031A}"/>
    <cellStyle name="Millares 329" xfId="4584" xr:uid="{B1960201-1C79-4ED2-8FD4-382581BB674D}"/>
    <cellStyle name="Millares 33" xfId="4585" xr:uid="{40713400-35C4-450B-885F-5C0145024FA0}"/>
    <cellStyle name="Millares 33 10" xfId="4586" xr:uid="{15957A3E-57B7-4088-926D-29E28F0FCD9C}"/>
    <cellStyle name="Millares 33 10 2" xfId="4587" xr:uid="{920B6D9C-06D0-4022-86B1-775DA63442A0}"/>
    <cellStyle name="Millares 33 10 2 2" xfId="4588" xr:uid="{C8449A39-C0D9-4D72-AA0A-7AA8C68A5D10}"/>
    <cellStyle name="Millares 33 10 3" xfId="4589" xr:uid="{4A8F81C9-7464-42DA-90B9-47DF90D643AD}"/>
    <cellStyle name="Millares 33 10 3 2" xfId="4590" xr:uid="{FE56FF03-5BAD-44FF-BDC5-E469F20D1AC7}"/>
    <cellStyle name="Millares 33 10 4" xfId="4591" xr:uid="{EE8A6417-CE8C-42F0-9009-E602D38C76F4}"/>
    <cellStyle name="Millares 33 10 4 2" xfId="4592" xr:uid="{E9149C3E-254D-486F-A2A1-27BF28F68458}"/>
    <cellStyle name="Millares 33 10 5" xfId="4593" xr:uid="{80736443-2B58-458D-93BB-B92B2731BF8A}"/>
    <cellStyle name="Millares 33 11" xfId="4594" xr:uid="{52F88D7D-3374-40A7-AA3C-0C2E6B5B5594}"/>
    <cellStyle name="Millares 33 11 2" xfId="4595" xr:uid="{2FC79606-9A8B-4C60-B47D-D160FA0A12A7}"/>
    <cellStyle name="Millares 33 12" xfId="4596" xr:uid="{933619CF-052A-4ADB-B74C-9C2A69D3B657}"/>
    <cellStyle name="Millares 33 2" xfId="4597" xr:uid="{FA260145-E045-4275-A864-120D09971715}"/>
    <cellStyle name="Millares 33 2 2" xfId="4598" xr:uid="{47BD3C7C-AFFD-4CF3-8A60-DCB45D2491DB}"/>
    <cellStyle name="Millares 33 2 2 2" xfId="4599" xr:uid="{9DE0FD45-8D83-40DF-9858-F8539160BD46}"/>
    <cellStyle name="Millares 33 2 3" xfId="4600" xr:uid="{6C526BD3-4E62-49A3-818F-428BE621ACA6}"/>
    <cellStyle name="Millares 33 2 3 2" xfId="4601" xr:uid="{2FA749BD-C322-4CA4-8701-F45727956D01}"/>
    <cellStyle name="Millares 33 2 3 2 2" xfId="4602" xr:uid="{D3D15F82-0FC8-4C9C-88EF-35CBC0313A57}"/>
    <cellStyle name="Millares 33 2 3 3" xfId="4603" xr:uid="{C56865DB-74C3-4B14-BF3E-3FCA424CA8B4}"/>
    <cellStyle name="Millares 33 2 4" xfId="4604" xr:uid="{87A11766-0D6C-46D7-A47B-0416C5567127}"/>
    <cellStyle name="Millares 33 2 4 2" xfId="4605" xr:uid="{82F82F78-6047-41D3-B37E-68CB252D9CB0}"/>
    <cellStyle name="Millares 33 2 5" xfId="4606" xr:uid="{30FEE128-32CD-4B57-ADDA-F04487A507E1}"/>
    <cellStyle name="Millares 33 2 5 2" xfId="4607" xr:uid="{D1D73DA5-1DE5-4544-A75F-D24E3FDED4AF}"/>
    <cellStyle name="Millares 33 2 6" xfId="4608" xr:uid="{9A885ABC-48AA-43C0-8015-1B8B869B1EAB}"/>
    <cellStyle name="Millares 33 2 6 2" xfId="12965" xr:uid="{BA364C37-C2D1-4724-904F-882109E9CEA8}"/>
    <cellStyle name="Millares 33 2 7" xfId="4609" xr:uid="{94A4CAB1-E1D8-4E6E-A3AE-CD48B42B063E}"/>
    <cellStyle name="Millares 33 3" xfId="4610" xr:uid="{5921E39B-BB64-4B54-AA1C-D8F534C35915}"/>
    <cellStyle name="Millares 33 3 2" xfId="4611" xr:uid="{1DB5F5E7-0FB8-4B11-B299-8F2C7CFC2627}"/>
    <cellStyle name="Millares 33 3 2 2" xfId="4612" xr:uid="{7CFAB82C-3A59-4F32-9A87-A3A45940D4D1}"/>
    <cellStyle name="Millares 33 3 3" xfId="4613" xr:uid="{02D8B9DC-53E6-4ED6-9A10-3B4A77A9BC97}"/>
    <cellStyle name="Millares 33 3 3 2" xfId="4614" xr:uid="{3D35D889-1AB1-416E-8F6D-B39DDC8EECEA}"/>
    <cellStyle name="Millares 33 3 4" xfId="4615" xr:uid="{3548FAC2-D1E7-4862-B49E-85296AEE8FC3}"/>
    <cellStyle name="Millares 33 3 4 2" xfId="4616" xr:uid="{DC307A43-570B-4C8F-B4E4-A899FF69BF4D}"/>
    <cellStyle name="Millares 33 3 5" xfId="4617" xr:uid="{8EB9B529-B7EA-422D-99FB-DE15A2976C69}"/>
    <cellStyle name="Millares 33 4" xfId="4618" xr:uid="{8D1A1C6C-0DC9-4A23-B888-DE4655444B29}"/>
    <cellStyle name="Millares 33 4 2" xfId="4619" xr:uid="{3DE8331A-D83E-480C-B754-D05636538238}"/>
    <cellStyle name="Millares 33 4 2 2" xfId="4620" xr:uid="{7D855EAF-06A8-4332-B707-7D7D2EA520C0}"/>
    <cellStyle name="Millares 33 4 3" xfId="4621" xr:uid="{FCE04604-8213-4B97-8D69-441E1388CACF}"/>
    <cellStyle name="Millares 33 4 3 2" xfId="4622" xr:uid="{8802A8E0-8368-4A5B-A624-A2534DC7B21F}"/>
    <cellStyle name="Millares 33 4 4" xfId="4623" xr:uid="{9676B6BE-63C9-4BD3-B508-AAA91E09BA6C}"/>
    <cellStyle name="Millares 33 4 4 2" xfId="4624" xr:uid="{B6BAED47-8D6D-46AD-A601-9EA0EA50DD93}"/>
    <cellStyle name="Millares 33 4 5" xfId="4625" xr:uid="{388EF973-2D1B-409B-B0A2-2144247652EB}"/>
    <cellStyle name="Millares 33 5" xfId="4626" xr:uid="{526BC64E-5868-4B34-B76A-ADC32526F4A6}"/>
    <cellStyle name="Millares 33 5 2" xfId="4627" xr:uid="{A7F567ED-986A-472E-B580-E142EBF8BD7D}"/>
    <cellStyle name="Millares 33 5 2 2" xfId="4628" xr:uid="{723D70FB-2E7A-40BF-9E99-613F68170EB4}"/>
    <cellStyle name="Millares 33 5 3" xfId="4629" xr:uid="{21D87117-7FED-4FC6-A188-0EBA1FF2C45D}"/>
    <cellStyle name="Millares 33 5 3 2" xfId="4630" xr:uid="{9A375210-7BFD-464C-B7B5-7B1F574F5F78}"/>
    <cellStyle name="Millares 33 5 4" xfId="4631" xr:uid="{C9D6F4E9-96CE-42F9-AAFD-5C228733CED3}"/>
    <cellStyle name="Millares 33 5 4 2" xfId="4632" xr:uid="{5D64CEBB-ABB9-4874-A389-E055D2DDE929}"/>
    <cellStyle name="Millares 33 5 5" xfId="4633" xr:uid="{9C11B16A-0731-4AE8-B639-448557E9BEFB}"/>
    <cellStyle name="Millares 33 6" xfId="4634" xr:uid="{D886A6A0-C17C-45F5-99DF-3D568BADA832}"/>
    <cellStyle name="Millares 33 6 2" xfId="4635" xr:uid="{7F8E8717-51AF-4E2E-A536-A6633D9BF0A4}"/>
    <cellStyle name="Millares 33 6 2 2" xfId="4636" xr:uid="{0B3CF25E-BEEC-4CE6-B17E-3388422FE5FE}"/>
    <cellStyle name="Millares 33 6 3" xfId="4637" xr:uid="{658C7733-9911-4A9E-868F-F400F7C17086}"/>
    <cellStyle name="Millares 33 6 3 2" xfId="4638" xr:uid="{92028555-CEED-4345-BB70-0EC87ACEFFCB}"/>
    <cellStyle name="Millares 33 6 4" xfId="4639" xr:uid="{B6113002-964F-4FF2-A459-7EF04C2E8813}"/>
    <cellStyle name="Millares 33 6 4 2" xfId="4640" xr:uid="{AFAFAF11-6C92-46F0-A244-6B6894FD7AA2}"/>
    <cellStyle name="Millares 33 6 5" xfId="4641" xr:uid="{9C7826C7-092D-4C44-AC87-11A2F41A045C}"/>
    <cellStyle name="Millares 33 7" xfId="4642" xr:uid="{E0924212-C688-4054-841C-B26A0E1AAFF9}"/>
    <cellStyle name="Millares 33 7 2" xfId="4643" xr:uid="{88BE871A-408C-4685-8D21-FEE98E581A56}"/>
    <cellStyle name="Millares 33 7 2 2" xfId="4644" xr:uid="{95BCF781-F5B4-46F7-ADCE-C6C8463550E7}"/>
    <cellStyle name="Millares 33 7 3" xfId="4645" xr:uid="{CCF3BF28-A0DD-4D20-B478-9E4371F54045}"/>
    <cellStyle name="Millares 33 7 3 2" xfId="4646" xr:uid="{7A058C1E-A019-4E9C-9D4A-85BBE3C02A86}"/>
    <cellStyle name="Millares 33 7 4" xfId="4647" xr:uid="{9AD1EA55-BC94-49F8-9D53-24E8F82A2621}"/>
    <cellStyle name="Millares 33 7 4 2" xfId="4648" xr:uid="{60ADE325-9A0E-41D6-B46F-831FFECF9569}"/>
    <cellStyle name="Millares 33 7 5" xfId="4649" xr:uid="{9AC123E1-518C-44B0-948B-2D6BF7CF804F}"/>
    <cellStyle name="Millares 33 8" xfId="4650" xr:uid="{9201B8D3-C862-4FA6-97A5-91754961148D}"/>
    <cellStyle name="Millares 33 8 2" xfId="4651" xr:uid="{056C7FE7-3F3A-45E1-BFDB-0819155DB079}"/>
    <cellStyle name="Millares 33 8 2 2" xfId="4652" xr:uid="{772FC5C3-0A5F-4C5E-9AA8-DCEF47002376}"/>
    <cellStyle name="Millares 33 8 3" xfId="4653" xr:uid="{EF5E155C-E9CC-42C3-A886-615020777BD8}"/>
    <cellStyle name="Millares 33 8 3 2" xfId="4654" xr:uid="{423F886C-2972-47EA-B227-B2E2F78F1ED5}"/>
    <cellStyle name="Millares 33 8 4" xfId="4655" xr:uid="{6B404D58-2060-48E4-BB52-AD6E8000A767}"/>
    <cellStyle name="Millares 33 8 4 2" xfId="4656" xr:uid="{F204EFC4-CF5E-4072-929A-4145B6439CF4}"/>
    <cellStyle name="Millares 33 8 5" xfId="4657" xr:uid="{96773047-0FCE-40C2-8990-D00C67D5A37B}"/>
    <cellStyle name="Millares 33 9" xfId="4658" xr:uid="{E0DE5408-FB1C-48B0-B635-3C748704FEB9}"/>
    <cellStyle name="Millares 33 9 2" xfId="4659" xr:uid="{92CC895E-10B1-460B-B266-628276CB3F7B}"/>
    <cellStyle name="Millares 33 9 2 2" xfId="4660" xr:uid="{7CCBDA9F-4622-4029-A237-D20E090B2CA8}"/>
    <cellStyle name="Millares 33 9 3" xfId="4661" xr:uid="{01A31836-8F2D-41DB-9F56-147AE90DA722}"/>
    <cellStyle name="Millares 33 9 3 2" xfId="4662" xr:uid="{0B968670-411B-4B0F-85C3-9FCDD9F44663}"/>
    <cellStyle name="Millares 33 9 4" xfId="4663" xr:uid="{0F1903BE-9EB5-4585-AB4B-A2F542232A69}"/>
    <cellStyle name="Millares 33 9 4 2" xfId="4664" xr:uid="{D5767D87-76DB-4C58-9A4A-23F9D268CF65}"/>
    <cellStyle name="Millares 33 9 5" xfId="4665" xr:uid="{0590F0ED-35E6-4DF0-BEBE-843D407FAD38}"/>
    <cellStyle name="Millares 330" xfId="4666" xr:uid="{D775B3DC-E49C-4CC2-874E-DF85CBA54236}"/>
    <cellStyle name="Millares 331" xfId="4667" xr:uid="{FF42B082-D199-4B5D-B15F-AC0C6CDBC804}"/>
    <cellStyle name="Millares 332" xfId="4668" xr:uid="{9A1B0A07-8322-4060-B77F-5F6713648B55}"/>
    <cellStyle name="Millares 333" xfId="4669" xr:uid="{71E1801D-6E46-4F47-8C0C-CEFA42D071C9}"/>
    <cellStyle name="Millares 334" xfId="4670" xr:uid="{89B0579A-0120-46A0-87AC-D1D245531A43}"/>
    <cellStyle name="Millares 335" xfId="4671" xr:uid="{7C17D2AE-B53B-4C5F-BDA8-C0407D84D394}"/>
    <cellStyle name="Millares 336" xfId="4672" xr:uid="{948CA1E3-5AF1-4594-A831-7927299874B3}"/>
    <cellStyle name="Millares 337" xfId="4673" xr:uid="{C6DD3DEE-287E-47AE-896C-C0BCA7084ECD}"/>
    <cellStyle name="Millares 338" xfId="4674" xr:uid="{60B9B519-4FB4-48E8-9659-D176DC3724DC}"/>
    <cellStyle name="Millares 339" xfId="4675" xr:uid="{469E65A1-2986-413D-A4C0-2D75FEEEA22B}"/>
    <cellStyle name="Millares 34" xfId="4676" xr:uid="{49AA2F8E-39A0-48E4-BB2B-7D90E1CDE1A2}"/>
    <cellStyle name="Millares 34 2" xfId="4677" xr:uid="{5F848883-2781-49ED-A745-094D2B1D82B1}"/>
    <cellStyle name="Millares 34 2 2" xfId="4678" xr:uid="{65850AE9-64F2-4748-96F9-4ABFD77825DD}"/>
    <cellStyle name="Millares 34 3" xfId="4679" xr:uid="{2BD0634C-DADC-4F56-BAB5-ABEA03D87D54}"/>
    <cellStyle name="Millares 34 3 2" xfId="4680" xr:uid="{167AF11F-D8D3-4634-B58E-50B0D0DE5297}"/>
    <cellStyle name="Millares 340" xfId="4681" xr:uid="{D6A8A541-8EF8-45C9-9674-58C6B0D3F332}"/>
    <cellStyle name="Millares 341" xfId="4682" xr:uid="{510133FB-B6D1-46EB-9EF5-CDE0FECEF9FD}"/>
    <cellStyle name="Millares 342" xfId="4683" xr:uid="{152CF330-6CE6-47ED-B1A4-C6D324FA79F0}"/>
    <cellStyle name="Millares 343" xfId="4684" xr:uid="{ED534A4E-EEC3-4631-B2B4-CA4EF398F3CF}"/>
    <cellStyle name="Millares 344" xfId="4685" xr:uid="{1CE045A8-1274-49A7-BDA0-BA214D100A3E}"/>
    <cellStyle name="Millares 345" xfId="4686" xr:uid="{4E9F46CA-08B3-4909-B409-03AB72DD916C}"/>
    <cellStyle name="Millares 346" xfId="4687" xr:uid="{B7E8014E-90DF-45FC-BE8C-E8CF3D16B2FC}"/>
    <cellStyle name="Millares 347" xfId="4688" xr:uid="{240F4EB0-6F36-4411-99C0-CE4E98DD983A}"/>
    <cellStyle name="Millares 348" xfId="4689" xr:uid="{18AEE63A-AA2C-43A4-960C-10B8D5F93EC8}"/>
    <cellStyle name="Millares 349" xfId="4690" xr:uid="{E7F721D5-29A0-4F54-984A-DF435FFDCB70}"/>
    <cellStyle name="Millares 35" xfId="4691" xr:uid="{B83A32B8-AC9A-4E08-BF1F-70DCD769523E}"/>
    <cellStyle name="Millares 35 2" xfId="4692" xr:uid="{5C1D9A02-E7B7-4ED4-92DD-8C867B92CE22}"/>
    <cellStyle name="Millares 35 2 2" xfId="4693" xr:uid="{1FACFF91-C650-415A-8DB7-45A413A69D04}"/>
    <cellStyle name="Millares 35 3" xfId="4694" xr:uid="{AD375344-A928-45F8-BAC8-062D43365CE9}"/>
    <cellStyle name="Millares 35 3 2" xfId="4695" xr:uid="{CE03C5AC-DB4F-455C-B1E6-9DA4B43938EE}"/>
    <cellStyle name="Millares 35 3 3" xfId="4696" xr:uid="{140BDEDA-BAC9-4B25-8FEE-04F235F3F730}"/>
    <cellStyle name="Millares 35 4" xfId="4697" xr:uid="{09A53C8A-C7B8-45CE-91BF-A281DEEC4A04}"/>
    <cellStyle name="Millares 350" xfId="4698" xr:uid="{ED4A1245-E0DF-49E8-89A7-B6A99D726B2B}"/>
    <cellStyle name="Millares 351" xfId="4699" xr:uid="{A876BE9D-EEF9-4DDB-8C01-FDAD9EC65204}"/>
    <cellStyle name="Millares 352" xfId="4700" xr:uid="{B9376EFE-3515-4AB1-8556-8F29D6E627E7}"/>
    <cellStyle name="Millares 353" xfId="4701" xr:uid="{7DDB78A1-8DAA-4171-B665-E4C4E3452F61}"/>
    <cellStyle name="Millares 354" xfId="4702" xr:uid="{3F1DA625-DE6E-49A3-9713-B86252190A9F}"/>
    <cellStyle name="Millares 355" xfId="4703" xr:uid="{45F52A51-D9EB-484B-B84B-E1F06C14E4D5}"/>
    <cellStyle name="Millares 356" xfId="4704" xr:uid="{2B941924-171A-4542-8613-F51B3944C1CC}"/>
    <cellStyle name="Millares 357" xfId="4705" xr:uid="{C201BF56-0902-41B5-9B6B-31F81B964675}"/>
    <cellStyle name="Millares 358" xfId="4706" xr:uid="{34ED3A2B-EF0F-494F-8F86-0EBA8810CD37}"/>
    <cellStyle name="Millares 359" xfId="4707" xr:uid="{BB7664FD-8FA9-409F-8444-4876A00AE169}"/>
    <cellStyle name="Millares 36" xfId="4708" xr:uid="{6FF5E187-6BA4-4FD8-AACC-EF09926EF63C}"/>
    <cellStyle name="Millares 36 10" xfId="4709" xr:uid="{1AF7F2D3-D38F-4358-B55A-A93D30E7DCB5}"/>
    <cellStyle name="Millares 36 10 2" xfId="4710" xr:uid="{D5B8CBD2-A93E-41FB-BE24-5FFD43D59DA6}"/>
    <cellStyle name="Millares 36 10 2 2" xfId="4711" xr:uid="{0DBC7537-CE90-42D3-A60F-8C2275B32267}"/>
    <cellStyle name="Millares 36 10 3" xfId="4712" xr:uid="{5940F75E-0496-4DF3-9270-76D8008AB3A9}"/>
    <cellStyle name="Millares 36 10 3 2" xfId="4713" xr:uid="{96A3DBCD-F977-4F47-857E-EF566BB7EB1E}"/>
    <cellStyle name="Millares 36 10 4" xfId="4714" xr:uid="{B5DA7805-BBAC-4841-9BE3-49905933538E}"/>
    <cellStyle name="Millares 36 10 4 2" xfId="4715" xr:uid="{C2B25A67-CFD7-4F58-9F29-6277AD00F520}"/>
    <cellStyle name="Millares 36 10 5" xfId="4716" xr:uid="{922BD4AD-63A1-4893-8C46-05DBBD04FE4C}"/>
    <cellStyle name="Millares 36 11" xfId="4717" xr:uid="{132F25BD-70CD-4EB3-B4CB-4964928439AD}"/>
    <cellStyle name="Millares 36 11 2" xfId="4718" xr:uid="{F7CC32E1-E519-4C5E-A2D1-88B068A60455}"/>
    <cellStyle name="Millares 36 11 2 2" xfId="4719" xr:uid="{5D384A7B-62B4-46EA-840F-20AFEC0A5E61}"/>
    <cellStyle name="Millares 36 11 3" xfId="4720" xr:uid="{D643C4DF-67A1-427B-8B25-F833CA93DF8C}"/>
    <cellStyle name="Millares 36 11 3 2" xfId="4721" xr:uid="{FECFFB11-DFE2-4FA5-969B-DF529338F2F5}"/>
    <cellStyle name="Millares 36 11 4" xfId="4722" xr:uid="{8CD7674B-1B02-4B03-B9D7-DA26DFD991E6}"/>
    <cellStyle name="Millares 36 12" xfId="4723" xr:uid="{3C3688BF-AA4D-41C6-9055-6093905E0361}"/>
    <cellStyle name="Millares 36 12 2" xfId="4724" xr:uid="{56A51470-4688-4B52-9B63-12ABA03335DC}"/>
    <cellStyle name="Millares 36 13" xfId="4725" xr:uid="{927A8486-ED38-4374-9EA5-69665C16373A}"/>
    <cellStyle name="Millares 36 13 2" xfId="4726" xr:uid="{FDEB567D-F970-4E99-AD99-FCA124D95743}"/>
    <cellStyle name="Millares 36 14" xfId="4727" xr:uid="{2655059E-8EC5-4A41-ACB1-23BCC9865FB2}"/>
    <cellStyle name="Millares 36 14 2" xfId="4728" xr:uid="{186B8172-5085-4B3E-ACD1-763AF9CB7759}"/>
    <cellStyle name="Millares 36 15" xfId="4729" xr:uid="{BD9AD925-42BD-4A40-9CFF-0AB0523E24BC}"/>
    <cellStyle name="Millares 36 15 2" xfId="12966" xr:uid="{C203BCE7-858A-4C85-9240-B49A45C9FD9E}"/>
    <cellStyle name="Millares 36 16" xfId="4730" xr:uid="{A87E8427-ABC8-4B61-9A2C-49EC379AAE20}"/>
    <cellStyle name="Millares 36 2" xfId="4731" xr:uid="{CD819802-3694-46D6-ACE2-1AD46E6B98EA}"/>
    <cellStyle name="Millares 36 2 2" xfId="4732" xr:uid="{F9E0F26A-0BF8-4FCF-87DF-FC9EFCDEBEC3}"/>
    <cellStyle name="Millares 36 2 2 2" xfId="4733" xr:uid="{D4B17E21-31C4-4DCF-906A-37092BA2C708}"/>
    <cellStyle name="Millares 36 2 2 2 2" xfId="4734" xr:uid="{2A0E8F4D-BDF6-4D9D-B25A-ACFB567DFF75}"/>
    <cellStyle name="Millares 36 2 2 3" xfId="4735" xr:uid="{B29B9443-8A8E-4835-A63D-B499A59BF0BC}"/>
    <cellStyle name="Millares 36 2 2 3 2" xfId="4736" xr:uid="{279BE7A5-E069-49FF-A7F0-9272958D8E2A}"/>
    <cellStyle name="Millares 36 2 2 4" xfId="4737" xr:uid="{0C4D79E4-F9E1-4657-A0B1-9093BBDF75C9}"/>
    <cellStyle name="Millares 36 2 2 4 2" xfId="4738" xr:uid="{ABCF95E0-5E1D-4F10-8DF2-97C2A715F532}"/>
    <cellStyle name="Millares 36 2 2 5" xfId="4739" xr:uid="{45804716-4002-4C6A-A52C-BE7563C4968B}"/>
    <cellStyle name="Millares 36 2 3" xfId="4740" xr:uid="{2B487762-1855-4D05-B4FC-C1C55132531A}"/>
    <cellStyle name="Millares 36 2 3 2" xfId="4741" xr:uid="{CC5B55CA-5ACE-4E7A-85D1-ADC073C19FBC}"/>
    <cellStyle name="Millares 36 2 4" xfId="4742" xr:uid="{98CEE1E6-566C-47F6-8A4D-27E2872BEFCB}"/>
    <cellStyle name="Millares 36 2 4 2" xfId="4743" xr:uid="{7DE9C60B-CECD-4005-9597-38F1ADA6B089}"/>
    <cellStyle name="Millares 36 2 5" xfId="4744" xr:uid="{635EABC7-D059-4092-BEB5-938F65259344}"/>
    <cellStyle name="Millares 36 3" xfId="4745" xr:uid="{942ED5F1-0B57-47CA-B099-09B24BCD2BE5}"/>
    <cellStyle name="Millares 36 3 2" xfId="4746" xr:uid="{31E47D9A-31CA-48FE-A11E-88EAA1AD6CFD}"/>
    <cellStyle name="Millares 36 3 2 2" xfId="4747" xr:uid="{728CE735-0918-4285-8E6F-F5F9EE14A584}"/>
    <cellStyle name="Millares 36 3 3" xfId="4748" xr:uid="{64099DCF-533D-444F-B0E6-09699ED009B6}"/>
    <cellStyle name="Millares 36 3 3 2" xfId="4749" xr:uid="{736622D8-3105-413C-98D5-729008E43857}"/>
    <cellStyle name="Millares 36 3 4" xfId="4750" xr:uid="{2A0684C4-5CB4-47F1-B6D8-CC5F9474472F}"/>
    <cellStyle name="Millares 36 3 4 2" xfId="4751" xr:uid="{21E2DFC6-BE73-4AA1-AB22-8317672FB01D}"/>
    <cellStyle name="Millares 36 3 5" xfId="4752" xr:uid="{E52DEE55-D4AE-4A71-AE84-4971E61DE417}"/>
    <cellStyle name="Millares 36 4" xfId="4753" xr:uid="{29C17691-7FBC-4223-9FCB-6620A0C70357}"/>
    <cellStyle name="Millares 36 4 2" xfId="4754" xr:uid="{0688B1D3-D815-4FCC-9F5A-5719C148153B}"/>
    <cellStyle name="Millares 36 4 2 2" xfId="4755" xr:uid="{57AD48A7-15DA-4524-A527-DDCD73F39B8D}"/>
    <cellStyle name="Millares 36 4 3" xfId="4756" xr:uid="{9518FC00-0AB3-476E-89D4-ABD3EB2AD6BE}"/>
    <cellStyle name="Millares 36 4 3 2" xfId="4757" xr:uid="{0BB72587-3EBC-44DA-8D06-945E93309E44}"/>
    <cellStyle name="Millares 36 4 4" xfId="4758" xr:uid="{0B7AB03F-943A-49E0-BB36-1D13AD1D6744}"/>
    <cellStyle name="Millares 36 4 4 2" xfId="4759" xr:uid="{402C9B82-90C7-482F-8D2C-793658EFB05C}"/>
    <cellStyle name="Millares 36 4 5" xfId="4760" xr:uid="{4C4A5821-AA6A-4EA9-A3CD-88D798E328C8}"/>
    <cellStyle name="Millares 36 5" xfId="4761" xr:uid="{9EED2769-3658-4C34-AC94-1C74EF3091C7}"/>
    <cellStyle name="Millares 36 5 2" xfId="4762" xr:uid="{26A79878-1C08-4DAA-B5BD-2D5CCC26B0EC}"/>
    <cellStyle name="Millares 36 5 2 2" xfId="4763" xr:uid="{F3290312-D4C7-4B3C-8D53-30351EAC0CCB}"/>
    <cellStyle name="Millares 36 5 3" xfId="4764" xr:uid="{75E02265-7A5A-4A1E-8B82-16A07495D628}"/>
    <cellStyle name="Millares 36 5 3 2" xfId="4765" xr:uid="{C421C449-A91E-4323-8D85-545039C93D01}"/>
    <cellStyle name="Millares 36 5 4" xfId="4766" xr:uid="{5B777EF0-4FF3-4F16-8775-34A32F48667E}"/>
    <cellStyle name="Millares 36 5 4 2" xfId="4767" xr:uid="{B6CC8586-E21F-43D0-A8B2-184B0835A0B7}"/>
    <cellStyle name="Millares 36 5 5" xfId="4768" xr:uid="{333AA96A-0A03-45FB-9608-DF3B2A76B51E}"/>
    <cellStyle name="Millares 36 6" xfId="4769" xr:uid="{B5E910CA-2F56-4918-8DF9-63139D19B6F6}"/>
    <cellStyle name="Millares 36 6 2" xfId="4770" xr:uid="{8E7E83ED-D6C5-4776-9F7F-EEA8FEDDAA7C}"/>
    <cellStyle name="Millares 36 6 2 2" xfId="4771" xr:uid="{6EA0AEB7-334F-4B6B-8586-065B09FC8412}"/>
    <cellStyle name="Millares 36 6 3" xfId="4772" xr:uid="{7BAC677E-4F26-4133-BB9C-6DE084B879C5}"/>
    <cellStyle name="Millares 36 6 3 2" xfId="4773" xr:uid="{1B0F10B7-9792-446F-8254-C1FB46A45ADB}"/>
    <cellStyle name="Millares 36 6 4" xfId="4774" xr:uid="{26EB6D39-A27C-48AD-9CBC-88F8B227150B}"/>
    <cellStyle name="Millares 36 6 4 2" xfId="4775" xr:uid="{9A8BD389-2A7C-423B-9981-7CC17618A498}"/>
    <cellStyle name="Millares 36 6 5" xfId="4776" xr:uid="{12EB6DE2-8937-47D3-BD5C-10A01E0469FF}"/>
    <cellStyle name="Millares 36 7" xfId="4777" xr:uid="{399D7DFB-D5E8-4472-BF21-8CA04EF4C3F7}"/>
    <cellStyle name="Millares 36 7 2" xfId="4778" xr:uid="{3E7D0934-FB16-472D-916F-96867CC4F75C}"/>
    <cellStyle name="Millares 36 7 2 2" xfId="4779" xr:uid="{B57B5514-6CAA-4669-BA2F-4503CE9E0970}"/>
    <cellStyle name="Millares 36 7 3" xfId="4780" xr:uid="{B05F7A70-D912-472A-A2BF-C266921582F3}"/>
    <cellStyle name="Millares 36 7 3 2" xfId="4781" xr:uid="{94279248-DADC-4A01-814A-0B598A7E8B9A}"/>
    <cellStyle name="Millares 36 7 4" xfId="4782" xr:uid="{92B08500-0C13-4BB6-A6E3-118081CFE8D9}"/>
    <cellStyle name="Millares 36 7 4 2" xfId="4783" xr:uid="{38AE58D2-633D-47DD-9743-8A752717681F}"/>
    <cellStyle name="Millares 36 7 5" xfId="4784" xr:uid="{60543C6B-87DA-452E-B150-CEA45A727332}"/>
    <cellStyle name="Millares 36 8" xfId="4785" xr:uid="{A46D5F43-F5C6-4C16-B6A2-733F166D2950}"/>
    <cellStyle name="Millares 36 8 2" xfId="4786" xr:uid="{0DEF6FE6-0B17-456A-8446-F6C41705D4CF}"/>
    <cellStyle name="Millares 36 8 2 2" xfId="4787" xr:uid="{C4C10D44-14B0-4F42-97A4-426806689D97}"/>
    <cellStyle name="Millares 36 8 3" xfId="4788" xr:uid="{826B0C70-B44B-47DB-B92D-5AE4CBFDFF95}"/>
    <cellStyle name="Millares 36 8 3 2" xfId="4789" xr:uid="{47752630-2C8D-4967-8C02-AD514CF3621F}"/>
    <cellStyle name="Millares 36 8 4" xfId="4790" xr:uid="{0800BA0F-67CF-49B5-9D1A-FE13D1E92AEC}"/>
    <cellStyle name="Millares 36 8 4 2" xfId="4791" xr:uid="{EDB6D8DC-8C64-4FE9-8CD9-E85FA7E1248F}"/>
    <cellStyle name="Millares 36 8 5" xfId="4792" xr:uid="{832AEBE8-71BE-4727-9483-7A2103E56672}"/>
    <cellStyle name="Millares 36 9" xfId="4793" xr:uid="{29532EC6-E5D5-46A5-A1DE-A9C6F23E9422}"/>
    <cellStyle name="Millares 36 9 2" xfId="4794" xr:uid="{5F3D2E76-67FD-4D7D-A789-486926CAEEDF}"/>
    <cellStyle name="Millares 36 9 2 2" xfId="4795" xr:uid="{6CCDBA9E-7AD5-468F-AE49-2C9C8FE77308}"/>
    <cellStyle name="Millares 36 9 3" xfId="4796" xr:uid="{B19A2537-862A-4AD8-87BD-B7F9B4816ADF}"/>
    <cellStyle name="Millares 36 9 3 2" xfId="4797" xr:uid="{216DFB45-F7A6-43B7-B00A-8AB90C788313}"/>
    <cellStyle name="Millares 36 9 4" xfId="4798" xr:uid="{F6FDD327-3DA9-4B3F-9F75-BC8BE4F88CA7}"/>
    <cellStyle name="Millares 36 9 4 2" xfId="4799" xr:uid="{38AA07CA-AF9A-45FA-95BF-01C616812CDE}"/>
    <cellStyle name="Millares 36 9 5" xfId="4800" xr:uid="{3E4E279A-361A-4783-828D-1B9EF259F6FE}"/>
    <cellStyle name="Millares 360" xfId="4801" xr:uid="{A59708B6-D78A-406C-9014-52303C2A42E7}"/>
    <cellStyle name="Millares 361" xfId="4802" xr:uid="{CC199B69-13A0-454F-8179-74A4AD465010}"/>
    <cellStyle name="Millares 362" xfId="4803" xr:uid="{477E5122-BA59-4A03-9AC2-448EA272AF30}"/>
    <cellStyle name="Millares 363" xfId="4804" xr:uid="{79890CD9-5763-40F5-80AC-586762996744}"/>
    <cellStyle name="Millares 364" xfId="4805" xr:uid="{1D14B198-2FE0-41ED-9ED5-8E97DB237F09}"/>
    <cellStyle name="Millares 365" xfId="4806" xr:uid="{B1742837-0EBC-4231-BBA0-2D80FCD27F30}"/>
    <cellStyle name="Millares 366" xfId="4807" xr:uid="{B6D516BA-1A33-45BF-A7C4-0F8B615F946E}"/>
    <cellStyle name="Millares 367" xfId="4808" xr:uid="{AB45E4FA-DC55-47AE-9B56-958D88B35051}"/>
    <cellStyle name="Millares 368" xfId="4809" xr:uid="{72340E77-0F59-463A-B81D-93F2EC8452FF}"/>
    <cellStyle name="Millares 369" xfId="4810" xr:uid="{2EB6E2E9-69C9-46A5-B773-FCFE951ADED9}"/>
    <cellStyle name="Millares 37" xfId="4811" xr:uid="{07A1B8B8-0683-4B77-86FF-756BFAB4FC94}"/>
    <cellStyle name="Millares 37 2" xfId="4812" xr:uid="{C82D5D5C-B356-46C4-810B-8829DC32CB1D}"/>
    <cellStyle name="Millares 37 2 2" xfId="4813" xr:uid="{C653738F-6898-4D67-8833-69A751C5507F}"/>
    <cellStyle name="Millares 37 3" xfId="4814" xr:uid="{4356303B-FB83-482D-9071-518F735A7CBA}"/>
    <cellStyle name="Millares 370" xfId="4815" xr:uid="{40F4C32D-D72B-4B65-A1FA-5A4F62442A02}"/>
    <cellStyle name="Millares 370 2" xfId="12967" xr:uid="{8CAC47B7-2487-491A-9CC2-A245AFB0595D}"/>
    <cellStyle name="Millares 370 3" xfId="15719" xr:uid="{616A71F7-0237-41ED-A7A2-58A68B3465A1}"/>
    <cellStyle name="Millares 371" xfId="4816" xr:uid="{4D5E3CCF-E90E-44DC-8F89-02F1860E8D47}"/>
    <cellStyle name="Millares 371 2" xfId="12968" xr:uid="{A2E38C9A-3427-4FC9-AFF0-B20BF84854AF}"/>
    <cellStyle name="Millares 371 3" xfId="15720" xr:uid="{26756C15-12CA-4C7F-832A-6D1AA85D701F}"/>
    <cellStyle name="Millares 372" xfId="4817" xr:uid="{75C034F9-BE92-400F-8B58-101088B5DD23}"/>
    <cellStyle name="Millares 373" xfId="4818" xr:uid="{16C7B0D9-9685-4770-9903-C7B3871095AD}"/>
    <cellStyle name="Millares 374" xfId="4819" xr:uid="{FC072609-A53A-4DF2-8DA6-5F969BEB44D5}"/>
    <cellStyle name="Millares 375" xfId="4820" xr:uid="{368D3E58-9C80-428F-B2D6-97A753A9F076}"/>
    <cellStyle name="Millares 376" xfId="4821" xr:uid="{0652325F-F511-4B80-889C-318FDF36D0A9}"/>
    <cellStyle name="Millares 377" xfId="4822" xr:uid="{B229D5FD-3D30-46A6-B207-E0CA9D68A640}"/>
    <cellStyle name="Millares 378" xfId="4823" xr:uid="{27222339-CA25-43BC-AEF6-D3D371DA724A}"/>
    <cellStyle name="Millares 379" xfId="4824" xr:uid="{104DEF80-0CFD-42B3-A353-762F78E01143}"/>
    <cellStyle name="Millares 38" xfId="4825" xr:uid="{2E663ADF-8D0A-4EC9-8367-704D3A4CBAB3}"/>
    <cellStyle name="Millares 38 2" xfId="4826" xr:uid="{B33E1D9F-3F66-4B6E-AE19-7B497DB122E1}"/>
    <cellStyle name="Millares 38 2 2" xfId="4827" xr:uid="{881A781F-325A-482D-B902-5A47A57098F3}"/>
    <cellStyle name="Millares 38 2 2 2" xfId="4828" xr:uid="{6E4F41D0-47FA-4AF6-98C4-A355B2F8BCF1}"/>
    <cellStyle name="Millares 38 2 3" xfId="4829" xr:uid="{B7C0AE03-138C-4195-A6CC-34D9FE8503D5}"/>
    <cellStyle name="Millares 38 3" xfId="4830" xr:uid="{9442DFDE-685D-42F5-9264-1F2D2AB7403D}"/>
    <cellStyle name="Millares 38 3 2" xfId="4831" xr:uid="{7121204B-8852-4AE0-8ECD-C2C990346C6F}"/>
    <cellStyle name="Millares 38 3 2 2" xfId="4832" xr:uid="{94354715-003E-41D9-AD93-54612F0F7DF3}"/>
    <cellStyle name="Millares 38 3 3" xfId="4833" xr:uid="{D8FDC675-97B7-461E-BB6E-673141F0D95B}"/>
    <cellStyle name="Millares 38 3 3 2" xfId="4834" xr:uid="{B403FB34-EBCC-430C-BEF8-D9F0D00E8D86}"/>
    <cellStyle name="Millares 38 3 4" xfId="4835" xr:uid="{093E8F02-E196-45C5-96DC-3AAC6D4FA7B6}"/>
    <cellStyle name="Millares 38 3 5" xfId="4836" xr:uid="{4CF0D7C7-4C5F-4DEB-9BB0-B2115E3B544A}"/>
    <cellStyle name="Millares 38 4" xfId="4837" xr:uid="{89B43ECC-3538-4FAD-A301-5117BC195905}"/>
    <cellStyle name="Millares 38 4 2" xfId="4838" xr:uid="{EEF35BAB-4649-42E6-A267-CAC785F8C628}"/>
    <cellStyle name="Millares 38 5" xfId="4839" xr:uid="{D6F7EB9A-8180-4F49-88C6-2FC76D461748}"/>
    <cellStyle name="Millares 38 5 2" xfId="4840" xr:uid="{5BBE1C3A-B039-41AC-9A7F-0CDDB469C4D9}"/>
    <cellStyle name="Millares 38 5 3" xfId="4841" xr:uid="{22B359E7-F75D-46FF-8551-C3F6688EF3A6}"/>
    <cellStyle name="Millares 38 6" xfId="4842" xr:uid="{A4D21B76-21E1-4F59-9C59-FD631CD2D97B}"/>
    <cellStyle name="Millares 38 6 2" xfId="4843" xr:uid="{D7483BF9-C4F6-4E61-A6B6-0915DB312717}"/>
    <cellStyle name="Millares 38 7" xfId="4844" xr:uid="{B9C612BA-D256-4266-8302-980FAD5C9968}"/>
    <cellStyle name="Millares 38 7 2" xfId="12969" xr:uid="{3BD75F07-EC7B-4F35-82B3-F63D327B5F42}"/>
    <cellStyle name="Millares 38 8" xfId="4845" xr:uid="{DA56ECA7-D78F-4422-A380-1023C7DE74EB}"/>
    <cellStyle name="Millares 380" xfId="4846" xr:uid="{A9076FC5-B2C1-4F4D-8E8E-11EE8944B38B}"/>
    <cellStyle name="Millares 381" xfId="4847" xr:uid="{FDA25D2A-093B-4249-8EF9-1B4253747730}"/>
    <cellStyle name="Millares 382" xfId="4848" xr:uid="{927F6A76-3CE7-410B-9122-F22B67DEAD9F}"/>
    <cellStyle name="Millares 383" xfId="4849" xr:uid="{1E058869-6E8A-44C8-B73D-AD1E6EFC05CD}"/>
    <cellStyle name="Millares 383 2" xfId="12970" xr:uid="{72D9A40F-E6F8-4793-9CA1-3D244C40258A}"/>
    <cellStyle name="Millares 383 3" xfId="15721" xr:uid="{A2725317-B05A-4426-A9E7-4E97768DA133}"/>
    <cellStyle name="Millares 384" xfId="4850" xr:uid="{EFCAF0D6-6A4B-4A26-B9FA-D194A4744826}"/>
    <cellStyle name="Millares 385" xfId="4851" xr:uid="{FEB247B5-2C34-45CC-BE7D-7D1BF12B160F}"/>
    <cellStyle name="Millares 386" xfId="4852" xr:uid="{0CACD3A9-5865-41C8-9D92-318EEC91551C}"/>
    <cellStyle name="Millares 387" xfId="4853" xr:uid="{8A7E8C90-F9FD-4239-AA6B-5DFA534D2716}"/>
    <cellStyle name="Millares 388" xfId="4854" xr:uid="{6FC08D09-584D-4976-9142-D49DF75182A1}"/>
    <cellStyle name="Millares 389" xfId="4855" xr:uid="{022BC307-B2BD-40F4-8ED0-C1836E9A99F0}"/>
    <cellStyle name="Millares 39" xfId="4856" xr:uid="{A0DD5E8C-7457-4758-9684-370AFAA60866}"/>
    <cellStyle name="Millares 39 10" xfId="4857" xr:uid="{776EA04A-4FDE-4009-9F52-0C816A6B132E}"/>
    <cellStyle name="Millares 39 10 2" xfId="4858" xr:uid="{F1C2D424-961C-4321-9F5C-D22BFFCB6AD6}"/>
    <cellStyle name="Millares 39 10 2 2" xfId="4859" xr:uid="{13703D9F-4481-4875-A43C-4893083E72A3}"/>
    <cellStyle name="Millares 39 10 3" xfId="4860" xr:uid="{758C6D00-6943-4DE4-B9F7-6A1070FD13B8}"/>
    <cellStyle name="Millares 39 10 3 2" xfId="4861" xr:uid="{65673B67-777C-4639-8C26-53E0D32A2960}"/>
    <cellStyle name="Millares 39 10 4" xfId="4862" xr:uid="{57B95E66-775D-4450-A28B-358C7FF74BB9}"/>
    <cellStyle name="Millares 39 10 4 2" xfId="4863" xr:uid="{ACE38978-5E84-4669-8BA4-6223ED93CB83}"/>
    <cellStyle name="Millares 39 10 5" xfId="4864" xr:uid="{ED80F2DB-001A-4D8D-A836-8829F4A63094}"/>
    <cellStyle name="Millares 39 11" xfId="4865" xr:uid="{D20CBDA9-3753-44DF-B292-1D91653B9C0B}"/>
    <cellStyle name="Millares 39 11 2" xfId="4866" xr:uid="{8D28CB0B-4CF6-4EED-A432-FE72AE1AA0B5}"/>
    <cellStyle name="Millares 39 11 2 2" xfId="4867" xr:uid="{69470ED9-4A6F-4CED-9CE9-A279867EEC02}"/>
    <cellStyle name="Millares 39 11 3" xfId="4868" xr:uid="{CCE07383-604C-4EA6-84C9-73F0A9DFC4E9}"/>
    <cellStyle name="Millares 39 11 3 2" xfId="4869" xr:uid="{70C5A886-4B1B-4EEA-A747-BEB9DFDE389D}"/>
    <cellStyle name="Millares 39 11 4" xfId="4870" xr:uid="{BFE2AFC9-E7DA-409E-9EC5-4972341257EF}"/>
    <cellStyle name="Millares 39 11 4 2" xfId="4871" xr:uid="{F4CDA231-0CBE-4A54-BA9E-A3E6AAB5B6FE}"/>
    <cellStyle name="Millares 39 11 5" xfId="4872" xr:uid="{ED9FA843-EA06-4744-A820-C724B4457748}"/>
    <cellStyle name="Millares 39 12" xfId="4873" xr:uid="{50E169D0-ABCE-45AA-95F3-D66E7D5EF00C}"/>
    <cellStyle name="Millares 39 12 2" xfId="4874" xr:uid="{395B1687-CFF3-468D-A6BA-EDABF9E7D063}"/>
    <cellStyle name="Millares 39 13" xfId="4875" xr:uid="{BDCF7ACA-2A86-4558-93DA-35456F006977}"/>
    <cellStyle name="Millares 39 13 2" xfId="4876" xr:uid="{8AB72B57-3B35-4ED3-AF0B-22F2C14AB16B}"/>
    <cellStyle name="Millares 39 14" xfId="4877" xr:uid="{A3E13B94-FE76-44C9-AED3-C632F7D564E7}"/>
    <cellStyle name="Millares 39 14 2" xfId="4878" xr:uid="{FC719473-9496-4F68-AF88-3EB2454B44D3}"/>
    <cellStyle name="Millares 39 2" xfId="4879" xr:uid="{0801FDC3-5403-4C53-80EA-549DDC07CB70}"/>
    <cellStyle name="Millares 39 2 2" xfId="4880" xr:uid="{D0581EF4-560C-45B9-BF62-3635F4D4BF9F}"/>
    <cellStyle name="Millares 39 2 2 2" xfId="4881" xr:uid="{C5535343-A9FE-4EB8-83CA-B0A28C16AA9D}"/>
    <cellStyle name="Millares 39 2 3" xfId="4882" xr:uid="{3CEB211E-1F35-4D3E-B55A-4979161DC292}"/>
    <cellStyle name="Millares 39 2 3 2" xfId="4883" xr:uid="{E7DD1C40-B4DE-4971-AFBB-E25BBD719FDD}"/>
    <cellStyle name="Millares 39 2 3 2 2" xfId="4884" xr:uid="{5149C7F5-CBAC-4265-8CB4-0BFBEA51F054}"/>
    <cellStyle name="Millares 39 2 3 3" xfId="4885" xr:uid="{03A9436F-C6D3-4B3A-8491-1898614E5BC4}"/>
    <cellStyle name="Millares 39 2 4" xfId="4886" xr:uid="{709C6F56-8600-4937-87AF-4DBD09DCF843}"/>
    <cellStyle name="Millares 39 2 4 2" xfId="4887" xr:uid="{93B9EEA2-79EF-48B2-9923-C7312260E24B}"/>
    <cellStyle name="Millares 39 2 5" xfId="4888" xr:uid="{5E368659-3E45-4635-A76B-EA30609193B0}"/>
    <cellStyle name="Millares 39 2 5 2" xfId="4889" xr:uid="{9BD721ED-3009-4DAF-81ED-BDB9C15704F1}"/>
    <cellStyle name="Millares 39 2 6" xfId="4890" xr:uid="{FC46E18C-08A2-4C96-BC24-11C4A2D2AB80}"/>
    <cellStyle name="Millares 39 2 6 2" xfId="12971" xr:uid="{461E20B7-D395-4BF6-9B7B-A115074C5A55}"/>
    <cellStyle name="Millares 39 2 7" xfId="4891" xr:uid="{D60DF7CB-47F5-407C-B707-895D7220CC09}"/>
    <cellStyle name="Millares 39 3" xfId="4892" xr:uid="{373D1035-ADC1-4BB0-85AE-0625D6FE1557}"/>
    <cellStyle name="Millares 39 3 2" xfId="4893" xr:uid="{D432490B-B0C1-4836-B033-D0B780279973}"/>
    <cellStyle name="Millares 39 3 2 2" xfId="4894" xr:uid="{9CF0A361-35ED-405E-8E8C-072E36065D1E}"/>
    <cellStyle name="Millares 39 3 3" xfId="4895" xr:uid="{4F88C208-B33B-4D60-A2CF-3235A9D4A255}"/>
    <cellStyle name="Millares 39 3 3 2" xfId="4896" xr:uid="{D2F3AEE7-B435-4236-8E9F-E89DFEF6A534}"/>
    <cellStyle name="Millares 39 3 3 2 2" xfId="12972" xr:uid="{FEF1D2C0-56A9-43FB-A4C2-980905D99247}"/>
    <cellStyle name="Millares 39 3 3 2 3" xfId="10384" xr:uid="{EAD10DCA-C8B5-4545-B57B-91AA5C73352A}"/>
    <cellStyle name="Millares 39 3 3 2 4" xfId="7628" xr:uid="{0ACC163A-CCEF-490E-B27D-9C5B194B398D}"/>
    <cellStyle name="Millares 39 3 4" xfId="4897" xr:uid="{8652D35E-A30A-4FF0-B0B4-023620256D3D}"/>
    <cellStyle name="Millares 39 3 4 2" xfId="4898" xr:uid="{6FC37C44-AAEC-4BE1-9934-2F8DB7CFEA23}"/>
    <cellStyle name="Millares 39 3 4 2 2" xfId="12974" xr:uid="{C2AC072F-F802-4DAF-84B6-40B06CAF1135}"/>
    <cellStyle name="Millares 39 3 4 2 3" xfId="10386" xr:uid="{B6A1D654-8024-48C0-82E5-00893E3F4416}"/>
    <cellStyle name="Millares 39 3 4 2 4" xfId="7630" xr:uid="{C60E2180-39C0-48AC-892E-DB648349469C}"/>
    <cellStyle name="Millares 39 3 4 3" xfId="12973" xr:uid="{C9D8DAA1-65EC-4E9E-8808-6B5ED8262EBD}"/>
    <cellStyle name="Millares 39 3 4 4" xfId="10385" xr:uid="{2FA2CD37-6EE9-4D49-9FD3-912189D70680}"/>
    <cellStyle name="Millares 39 3 4 5" xfId="7629" xr:uid="{9B244AAB-FE8C-46A7-AFAC-148AA60D71A6}"/>
    <cellStyle name="Millares 39 3 5" xfId="4899" xr:uid="{88A3AF43-C583-4BB0-8221-764FD6346955}"/>
    <cellStyle name="Millares 39 3 5 2" xfId="12975" xr:uid="{ADA856BB-35A3-4F17-94AC-057AE4CF7BA8}"/>
    <cellStyle name="Millares 39 3 5 3" xfId="10387" xr:uid="{8ECB88EB-50E7-492D-AC19-0AD02498E2C4}"/>
    <cellStyle name="Millares 39 3 5 4" xfId="7631" xr:uid="{6769754D-141F-48CD-BA40-913024CE4888}"/>
    <cellStyle name="Millares 39 4" xfId="4900" xr:uid="{94D04A3E-13E5-4B8B-9AAE-5514F6970682}"/>
    <cellStyle name="Millares 39 4 2" xfId="4901" xr:uid="{1C8A091F-5D89-4A82-973E-882316B3C5F8}"/>
    <cellStyle name="Millares 39 4 2 2" xfId="4902" xr:uid="{ADE7429D-B8A7-4839-82FC-A1D311D3713A}"/>
    <cellStyle name="Millares 39 4 2 2 2" xfId="12978" xr:uid="{5B403BF4-3D62-441E-B365-FE2E65C194D4}"/>
    <cellStyle name="Millares 39 4 2 2 3" xfId="10390" xr:uid="{B121AA3B-A82F-4082-BF1C-938D44548A79}"/>
    <cellStyle name="Millares 39 4 2 2 4" xfId="7634" xr:uid="{6C7F2EE7-928D-4E2F-AA4B-3E7FACB71C0E}"/>
    <cellStyle name="Millares 39 4 2 3" xfId="12977" xr:uid="{6D96C1F9-2F02-43C0-8773-754E9D8B603D}"/>
    <cellStyle name="Millares 39 4 2 4" xfId="10389" xr:uid="{8A46489A-B8F0-41CE-BF1B-AE06AD98BB85}"/>
    <cellStyle name="Millares 39 4 2 5" xfId="7633" xr:uid="{EC08A45C-B205-4366-AF58-DA42FA99F256}"/>
    <cellStyle name="Millares 39 4 3" xfId="4903" xr:uid="{79A32F5D-37B0-4B9F-A2C1-8EA5CB7D4F1A}"/>
    <cellStyle name="Millares 39 4 3 2" xfId="4904" xr:uid="{9E5A4A49-9D2A-4C56-A927-6E1A7B937C66}"/>
    <cellStyle name="Millares 39 4 3 2 2" xfId="12980" xr:uid="{42D28875-550B-40E2-9D1C-6A86E9551B61}"/>
    <cellStyle name="Millares 39 4 3 2 3" xfId="10392" xr:uid="{DC81483D-1052-4D8D-A8F4-A2997251D2B2}"/>
    <cellStyle name="Millares 39 4 3 2 4" xfId="7636" xr:uid="{C733B53B-91D8-483B-88C3-F6B65E2E0748}"/>
    <cellStyle name="Millares 39 4 3 3" xfId="12979" xr:uid="{A52D98DF-A329-41F5-847E-5E17F8DB2BA6}"/>
    <cellStyle name="Millares 39 4 3 4" xfId="10391" xr:uid="{EF4745C2-01FE-498B-BA30-76752BAD6E9A}"/>
    <cellStyle name="Millares 39 4 3 5" xfId="7635" xr:uid="{65BF9AE2-59E9-4766-A1BA-43C0D4AEEB3D}"/>
    <cellStyle name="Millares 39 4 4" xfId="4905" xr:uid="{5459D35B-5D8F-49CF-888D-99B135B02DEE}"/>
    <cellStyle name="Millares 39 4 4 2" xfId="4906" xr:uid="{8DE84365-A1D5-4EB8-8050-85EF99720F73}"/>
    <cellStyle name="Millares 39 4 4 2 2" xfId="12982" xr:uid="{F20B7BA3-F7AB-4128-B68E-D5A049228094}"/>
    <cellStyle name="Millares 39 4 4 2 3" xfId="10394" xr:uid="{32F75CF8-5D05-4D98-9E70-D7871C3F7204}"/>
    <cellStyle name="Millares 39 4 4 2 4" xfId="7638" xr:uid="{4F63F8E1-7372-46A2-B161-08DBD3AE91EC}"/>
    <cellStyle name="Millares 39 4 4 3" xfId="12981" xr:uid="{BBAEF332-68C6-4C7E-9135-6AFF20F41FD5}"/>
    <cellStyle name="Millares 39 4 4 4" xfId="10393" xr:uid="{E3A9D636-C4AA-4779-A015-6A10DF6D2C3D}"/>
    <cellStyle name="Millares 39 4 4 5" xfId="7637" xr:uid="{94F08AC3-6D27-4F75-9AD9-A71AB2696D4E}"/>
    <cellStyle name="Millares 39 4 5" xfId="4907" xr:uid="{7E5A8D1A-09AE-447B-9FF0-3DC7C3038AD6}"/>
    <cellStyle name="Millares 39 4 5 2" xfId="12983" xr:uid="{8D8F916A-CD64-4448-BF5C-D770E274B32E}"/>
    <cellStyle name="Millares 39 4 5 3" xfId="10395" xr:uid="{3D8D2B84-3280-4C9C-9199-6B86364DA4F7}"/>
    <cellStyle name="Millares 39 4 5 4" xfId="7639" xr:uid="{541BF9F5-CB18-400F-AE70-E8F93C111188}"/>
    <cellStyle name="Millares 39 4 6" xfId="12976" xr:uid="{49C05A71-52E4-47BE-96B2-960C0F1ED98F}"/>
    <cellStyle name="Millares 39 4 7" xfId="10388" xr:uid="{0DD717E9-11D8-4AA4-82B6-CF9F6088B8BF}"/>
    <cellStyle name="Millares 39 4 8" xfId="7632" xr:uid="{259CA94C-B7A6-4527-8C7A-80E2711FF6BC}"/>
    <cellStyle name="Millares 39 5" xfId="4908" xr:uid="{D8DBFF42-61A3-4909-98EF-8C1E07DDA65B}"/>
    <cellStyle name="Millares 39 5 2" xfId="4909" xr:uid="{B6FFAA82-84CE-44E0-9C25-649BEA0EB00D}"/>
    <cellStyle name="Millares 39 5 2 2" xfId="4910" xr:uid="{CFBD96A9-16D0-47E7-AA1A-79978E3B6FAB}"/>
    <cellStyle name="Millares 39 5 2 2 2" xfId="12986" xr:uid="{A146477B-954B-4A25-A988-DEB99A72AA5F}"/>
    <cellStyle name="Millares 39 5 2 2 3" xfId="10398" xr:uid="{92C24CD1-16EE-45AF-A84F-489F07ED3689}"/>
    <cellStyle name="Millares 39 5 2 2 4" xfId="7642" xr:uid="{3ACB566B-7200-4477-AFC9-BC96272DC493}"/>
    <cellStyle name="Millares 39 5 2 3" xfId="12985" xr:uid="{9115AC83-3102-4121-926B-A52DAA3912A2}"/>
    <cellStyle name="Millares 39 5 2 4" xfId="10397" xr:uid="{26755397-39DF-4570-B095-ED4D893C3FA1}"/>
    <cellStyle name="Millares 39 5 2 5" xfId="7641" xr:uid="{F5D88762-1291-44F5-B7B9-A94B18F3525F}"/>
    <cellStyle name="Millares 39 5 3" xfId="4911" xr:uid="{F39272D9-164F-410B-B307-2DCCC863064F}"/>
    <cellStyle name="Millares 39 5 3 2" xfId="4912" xr:uid="{AB02558C-4AF5-4DEC-A12E-DC0B6CCE4F12}"/>
    <cellStyle name="Millares 39 5 3 2 2" xfId="12988" xr:uid="{BBDF75D0-1F96-450C-B5FB-59A96A04F50C}"/>
    <cellStyle name="Millares 39 5 3 2 3" xfId="10400" xr:uid="{EC497E6D-EBB6-4E5E-82F9-03410D391EE4}"/>
    <cellStyle name="Millares 39 5 3 2 4" xfId="7644" xr:uid="{C74AA466-49C7-4971-B288-8F53883A87AC}"/>
    <cellStyle name="Millares 39 5 3 3" xfId="12987" xr:uid="{23231324-FCCB-4135-B756-BA8FEF12BF8D}"/>
    <cellStyle name="Millares 39 5 3 4" xfId="10399" xr:uid="{8BDD7E3E-C4B5-42C6-B9F1-0228FF4C4AB6}"/>
    <cellStyle name="Millares 39 5 3 5" xfId="7643" xr:uid="{84F5073A-5759-4E87-8F6B-56CAF3565CE8}"/>
    <cellStyle name="Millares 39 5 4" xfId="4913" xr:uid="{F717461B-6883-46FC-A87A-BA5E8695787B}"/>
    <cellStyle name="Millares 39 5 4 2" xfId="4914" xr:uid="{60F4B3EE-8AA2-4306-B64F-6D659957D363}"/>
    <cellStyle name="Millares 39 5 4 2 2" xfId="12990" xr:uid="{92C28B27-7A19-492B-967E-6AFD934BB142}"/>
    <cellStyle name="Millares 39 5 4 2 3" xfId="10402" xr:uid="{02A65D85-D96A-4B6C-A95A-C66FE0700E60}"/>
    <cellStyle name="Millares 39 5 4 2 4" xfId="7646" xr:uid="{338349A4-0FAA-45F8-A181-8C9EA188A83F}"/>
    <cellStyle name="Millares 39 5 4 3" xfId="12989" xr:uid="{95AF805C-7F0C-4DF0-97F4-1E00AA898752}"/>
    <cellStyle name="Millares 39 5 4 4" xfId="10401" xr:uid="{C78D8FC5-730D-43C1-B58F-E5417420CBBA}"/>
    <cellStyle name="Millares 39 5 4 5" xfId="7645" xr:uid="{FE28CF56-2D54-491E-8572-E826B715751B}"/>
    <cellStyle name="Millares 39 5 5" xfId="4915" xr:uid="{05CBFA15-9F70-4FFB-B553-03C738CDA717}"/>
    <cellStyle name="Millares 39 5 5 2" xfId="12991" xr:uid="{E0EA9E49-688F-4254-8B8A-881CE8F7239A}"/>
    <cellStyle name="Millares 39 5 5 3" xfId="10403" xr:uid="{A62CE04E-A51A-4508-8A41-A07C9435A83A}"/>
    <cellStyle name="Millares 39 5 5 4" xfId="7647" xr:uid="{F62CB2C0-FDE6-4D7B-88B6-4A5CFB67F4E3}"/>
    <cellStyle name="Millares 39 5 6" xfId="12984" xr:uid="{25197D69-0E46-4C3C-93D8-B6AF2668404A}"/>
    <cellStyle name="Millares 39 5 7" xfId="10396" xr:uid="{F116E14B-1053-463B-B491-8F475E73AFA7}"/>
    <cellStyle name="Millares 39 5 8" xfId="7640" xr:uid="{9AB40CF7-F390-491E-8644-0CD6F7CAAD56}"/>
    <cellStyle name="Millares 39 6" xfId="4916" xr:uid="{7A106062-30DF-4A42-8F10-C655A7B5BE72}"/>
    <cellStyle name="Millares 39 6 2" xfId="4917" xr:uid="{D2223DBB-48F5-4FF4-B7CE-1997DBD0CC4D}"/>
    <cellStyle name="Millares 39 6 2 2" xfId="4918" xr:uid="{B2168A9B-5C91-48D4-831D-871278C82812}"/>
    <cellStyle name="Millares 39 6 2 2 2" xfId="12994" xr:uid="{8E5A50C1-C731-4DAD-B585-456715DE1B6B}"/>
    <cellStyle name="Millares 39 6 2 2 3" xfId="10406" xr:uid="{D8989A85-11F3-4924-B367-50E3E024E524}"/>
    <cellStyle name="Millares 39 6 2 2 4" xfId="7650" xr:uid="{571AA485-A829-4551-A18E-ADE1C27DA299}"/>
    <cellStyle name="Millares 39 6 2 3" xfId="12993" xr:uid="{19EB3B9A-A46D-4106-AD63-0F331F5E640F}"/>
    <cellStyle name="Millares 39 6 2 4" xfId="10405" xr:uid="{35E728BD-67D9-4726-A787-558BEA84B7C5}"/>
    <cellStyle name="Millares 39 6 2 5" xfId="7649" xr:uid="{5CFC4924-3DDA-4651-91B5-0D41D8889F11}"/>
    <cellStyle name="Millares 39 6 3" xfId="4919" xr:uid="{3B5164A1-3F9A-42E0-AFDE-1FC0E8FCC176}"/>
    <cellStyle name="Millares 39 6 3 2" xfId="4920" xr:uid="{9D165E4B-95A5-4401-A00D-8451B2573D02}"/>
    <cellStyle name="Millares 39 6 3 2 2" xfId="12996" xr:uid="{15EF7A4D-192C-40E3-A643-77C40F18D8F5}"/>
    <cellStyle name="Millares 39 6 3 2 3" xfId="10408" xr:uid="{C28525D5-10FF-4A73-B40F-8AE187DB4204}"/>
    <cellStyle name="Millares 39 6 3 2 4" xfId="7652" xr:uid="{CDF575CB-7565-456A-901C-A9C46381792E}"/>
    <cellStyle name="Millares 39 6 3 3" xfId="12995" xr:uid="{3EB0B6CD-B734-4DA4-9C44-ADB6EF6E234B}"/>
    <cellStyle name="Millares 39 6 3 4" xfId="10407" xr:uid="{1301912F-1E0A-4982-AAAE-C81EF97E313C}"/>
    <cellStyle name="Millares 39 6 3 5" xfId="7651" xr:uid="{6602496C-62A8-4131-8FA8-F679B81E78E0}"/>
    <cellStyle name="Millares 39 6 4" xfId="4921" xr:uid="{C08B8E61-4DA7-485E-B989-C54377212020}"/>
    <cellStyle name="Millares 39 6 4 2" xfId="4922" xr:uid="{F1066175-0166-4460-885C-E9683B75177F}"/>
    <cellStyle name="Millares 39 6 4 2 2" xfId="12998" xr:uid="{824AC3E2-FE64-42EA-8CBF-35358C96DFC7}"/>
    <cellStyle name="Millares 39 6 4 2 3" xfId="10410" xr:uid="{2A00F206-35F5-4D99-B091-D03A0A5F53D8}"/>
    <cellStyle name="Millares 39 6 4 2 4" xfId="7654" xr:uid="{57FD51B9-96C1-4E6B-98AB-27A9886F1E0E}"/>
    <cellStyle name="Millares 39 6 4 3" xfId="12997" xr:uid="{86B5A942-CBEC-43E7-8CA2-8D45949E080B}"/>
    <cellStyle name="Millares 39 6 4 4" xfId="10409" xr:uid="{CB3A344F-704F-4199-9431-0FAE28472D29}"/>
    <cellStyle name="Millares 39 6 4 5" xfId="7653" xr:uid="{BD9B4D73-3963-411F-A02E-B6E764C1FF36}"/>
    <cellStyle name="Millares 39 6 5" xfId="4923" xr:uid="{22015AD2-14CE-4E39-804A-D14ECF3A38C3}"/>
    <cellStyle name="Millares 39 6 5 2" xfId="12999" xr:uid="{124F6C6F-306C-4BCA-BF48-453A02FDDBAA}"/>
    <cellStyle name="Millares 39 6 5 3" xfId="10411" xr:uid="{2806B972-AFBE-42B1-AD1F-986EF44ACDE9}"/>
    <cellStyle name="Millares 39 6 5 4" xfId="7655" xr:uid="{6648C44C-A03E-4810-B1B7-7FB5CF29A956}"/>
    <cellStyle name="Millares 39 6 6" xfId="12992" xr:uid="{D5955276-D742-4F5D-B907-BCCB3D6DE32D}"/>
    <cellStyle name="Millares 39 6 7" xfId="10404" xr:uid="{803B5D29-4925-49EC-9C27-DFA6E8A901F6}"/>
    <cellStyle name="Millares 39 6 8" xfId="7648" xr:uid="{DBF5EB7E-9FEE-4FAF-9FA4-956D6F323ADF}"/>
    <cellStyle name="Millares 39 7" xfId="4924" xr:uid="{0AB40569-E193-4084-B7FB-A7A2F47A2F89}"/>
    <cellStyle name="Millares 39 7 2" xfId="4925" xr:uid="{9BC87274-61A9-4A20-BFCF-4B6AB30E3ADE}"/>
    <cellStyle name="Millares 39 7 2 2" xfId="4926" xr:uid="{F3AE1A27-B216-43EC-B6D1-DC58ACD5142D}"/>
    <cellStyle name="Millares 39 7 2 2 2" xfId="13002" xr:uid="{563B58C3-8C01-4DF1-9B95-74AF71E97226}"/>
    <cellStyle name="Millares 39 7 2 2 3" xfId="10414" xr:uid="{71889334-D2F2-4FDE-9657-5283E9AA36B3}"/>
    <cellStyle name="Millares 39 7 2 2 4" xfId="17755" xr:uid="{077BE8D5-3188-45AD-925B-A322DEC5BD00}"/>
    <cellStyle name="Millares 39 7 2 2 5" xfId="7658" xr:uid="{BF18A965-0131-468C-A6EC-16101648779B}"/>
    <cellStyle name="Millares 39 7 2 3" xfId="13001" xr:uid="{1C81DAD2-61C9-4297-AB1B-D42EEC512D06}"/>
    <cellStyle name="Millares 39 7 2 4" xfId="10413" xr:uid="{0095064C-1712-49CA-965F-8135874E8720}"/>
    <cellStyle name="Millares 39 7 2 5" xfId="17754" xr:uid="{8DF27BE6-738A-4EC1-A137-0EC080F8405B}"/>
    <cellStyle name="Millares 39 7 2 6" xfId="7657" xr:uid="{A221B181-64E3-4C60-A6CC-0DAE7B3F3382}"/>
    <cellStyle name="Millares 39 7 3" xfId="4927" xr:uid="{D9D5A124-F4C1-4E32-B6F7-F004CA972BFC}"/>
    <cellStyle name="Millares 39 7 3 2" xfId="4928" xr:uid="{B9D5DB9C-F696-4A86-8523-5856DDFC9CAD}"/>
    <cellStyle name="Millares 39 7 3 2 2" xfId="13004" xr:uid="{748EE4FB-A12F-4B00-8D83-6892BAF48E24}"/>
    <cellStyle name="Millares 39 7 3 2 3" xfId="10416" xr:uid="{AD4C9B62-B801-4610-BE59-ADF71927F70B}"/>
    <cellStyle name="Millares 39 7 3 2 4" xfId="17757" xr:uid="{9E26DAD3-4CDA-4E0C-BED8-416FB8EB4400}"/>
    <cellStyle name="Millares 39 7 3 2 5" xfId="7660" xr:uid="{41F79428-A5C2-4B65-BFF4-0382479A8444}"/>
    <cellStyle name="Millares 39 7 3 3" xfId="13003" xr:uid="{EF9D8E59-D412-4D67-8767-86917EFF9E01}"/>
    <cellStyle name="Millares 39 7 3 4" xfId="10415" xr:uid="{1355B28E-59AD-4DB1-B7C8-B81694F744F6}"/>
    <cellStyle name="Millares 39 7 3 5" xfId="17756" xr:uid="{70C3FA6B-7D2B-4F09-97F5-286C160388C4}"/>
    <cellStyle name="Millares 39 7 3 6" xfId="7659" xr:uid="{D760E1BC-D34E-42AF-873D-A9C2D2D3216C}"/>
    <cellStyle name="Millares 39 7 4" xfId="4929" xr:uid="{625AEA81-B208-43FA-AD61-54FB2D73F47C}"/>
    <cellStyle name="Millares 39 7 4 2" xfId="4930" xr:uid="{86638ED4-FA02-4C83-AC73-4402E39D220F}"/>
    <cellStyle name="Millares 39 7 4 2 2" xfId="13006" xr:uid="{C8B76083-9D0D-471F-AF6E-06C0A4D18134}"/>
    <cellStyle name="Millares 39 7 4 2 3" xfId="10418" xr:uid="{072FC4FA-A6FC-4B37-887A-21CCD35F6BA3}"/>
    <cellStyle name="Millares 39 7 4 2 4" xfId="17759" xr:uid="{3E5B9B1F-31E9-450E-ACD0-E9775D788E60}"/>
    <cellStyle name="Millares 39 7 4 2 5" xfId="7662" xr:uid="{2220C5E6-F07D-4245-A8E5-CF144B6B2F2A}"/>
    <cellStyle name="Millares 39 7 4 3" xfId="13005" xr:uid="{B43FFF5A-54F3-4473-97C4-DBC67133783F}"/>
    <cellStyle name="Millares 39 7 4 4" xfId="10417" xr:uid="{1A237E9F-FF81-4EAE-9830-B6F063FDEA04}"/>
    <cellStyle name="Millares 39 7 4 5" xfId="17758" xr:uid="{0EE211F5-D84F-4274-B2D0-E2A1F8684129}"/>
    <cellStyle name="Millares 39 7 4 6" xfId="7661" xr:uid="{D1A4A441-42A7-4329-9A92-CD768B4D884C}"/>
    <cellStyle name="Millares 39 7 5" xfId="4931" xr:uid="{6C45B4B7-ED9E-4841-9D35-EA3AB0C1C807}"/>
    <cellStyle name="Millares 39 7 5 2" xfId="13007" xr:uid="{83925239-F2CD-4980-903B-115F9CBCDFA1}"/>
    <cellStyle name="Millares 39 7 5 3" xfId="10419" xr:uid="{AA00BB05-CF92-466E-AC9E-1322EC181DBD}"/>
    <cellStyle name="Millares 39 7 5 4" xfId="17760" xr:uid="{D75142DD-F61E-40C0-B4E8-6B949B4EF5CA}"/>
    <cellStyle name="Millares 39 7 5 5" xfId="7663" xr:uid="{D6CA76E6-9BBA-4893-9CE5-6EBFE65B686F}"/>
    <cellStyle name="Millares 39 7 6" xfId="13000" xr:uid="{4FD8FB32-0F67-41D1-A381-C92495ABDE30}"/>
    <cellStyle name="Millares 39 7 7" xfId="10412" xr:uid="{16742974-6558-4FA4-A7EE-702D259DFD31}"/>
    <cellStyle name="Millares 39 7 8" xfId="17753" xr:uid="{969F0AAE-CBCD-4D15-B4ED-BBC72FEE57CC}"/>
    <cellStyle name="Millares 39 7 9" xfId="7656" xr:uid="{2E96C223-773A-47A1-BF2C-82EF03A56DAC}"/>
    <cellStyle name="Millares 39 8" xfId="4932" xr:uid="{5E7C2629-93B4-4DB9-A961-B8279DBCB12D}"/>
    <cellStyle name="Millares 39 8 2" xfId="4933" xr:uid="{1F9CC955-3263-4FA8-BEB6-F644E707F5FB}"/>
    <cellStyle name="Millares 39 8 2 2" xfId="4934" xr:uid="{CC4C511B-45E2-49C8-8508-ED8F264B2BDA}"/>
    <cellStyle name="Millares 39 8 2 2 2" xfId="13010" xr:uid="{CF01C4CA-0932-4774-B643-F30F1DEB74C9}"/>
    <cellStyle name="Millares 39 8 2 2 3" xfId="10422" xr:uid="{FCF5096F-E625-4693-A276-9F544477FCB1}"/>
    <cellStyle name="Millares 39 8 2 2 4" xfId="17763" xr:uid="{5A08C42C-D8B1-4546-8888-140C7445CC48}"/>
    <cellStyle name="Millares 39 8 2 2 5" xfId="7666" xr:uid="{FD00C2D3-3651-4302-A05C-4177FA3890C1}"/>
    <cellStyle name="Millares 39 8 2 3" xfId="13009" xr:uid="{73D181F4-957E-4A10-A240-594736163927}"/>
    <cellStyle name="Millares 39 8 2 4" xfId="10421" xr:uid="{CA4550D0-A1EB-484E-B453-B4E580A5F21A}"/>
    <cellStyle name="Millares 39 8 2 5" xfId="17762" xr:uid="{4DABD9AA-6A7B-4BBC-A4D9-240891BB00B3}"/>
    <cellStyle name="Millares 39 8 2 6" xfId="7665" xr:uid="{B38D0380-DAAF-4568-9C70-D8B1C79A6730}"/>
    <cellStyle name="Millares 39 8 3" xfId="4935" xr:uid="{DECA302E-A7F0-4F78-B12B-8B52A642D580}"/>
    <cellStyle name="Millares 39 8 3 2" xfId="4936" xr:uid="{1D54059E-9391-43E1-95AD-975987C80362}"/>
    <cellStyle name="Millares 39 8 3 2 2" xfId="13012" xr:uid="{81484DB8-2196-4E89-8FAF-0359DA8B6B06}"/>
    <cellStyle name="Millares 39 8 3 2 3" xfId="10424" xr:uid="{446943A3-38E1-4DC5-86A5-E548970AB931}"/>
    <cellStyle name="Millares 39 8 3 2 4" xfId="17765" xr:uid="{53338446-F6C1-4D3A-A07E-397D80D7B190}"/>
    <cellStyle name="Millares 39 8 3 2 5" xfId="7668" xr:uid="{8ADE655F-B02E-47FC-9A77-23A8A4654F7A}"/>
    <cellStyle name="Millares 39 8 3 3" xfId="13011" xr:uid="{D34247E1-7FF5-4BF7-BA6B-F313DBE896F3}"/>
    <cellStyle name="Millares 39 8 3 4" xfId="10423" xr:uid="{153D6555-5E98-4428-A63B-E318DD908136}"/>
    <cellStyle name="Millares 39 8 3 5" xfId="17764" xr:uid="{402D0EB4-2D8B-4A9A-9128-BAB78AC07219}"/>
    <cellStyle name="Millares 39 8 3 6" xfId="7667" xr:uid="{CD4B1235-50AD-4687-8124-2141882436F6}"/>
    <cellStyle name="Millares 39 8 4" xfId="4937" xr:uid="{B114606F-6C0C-4F6C-8272-12FACCD30506}"/>
    <cellStyle name="Millares 39 8 4 2" xfId="4938" xr:uid="{5CDEC42D-83CA-43DF-9763-C75F8CA4FEFB}"/>
    <cellStyle name="Millares 39 8 4 2 2" xfId="13014" xr:uid="{429DD704-B786-435D-BE39-E7EFAF2E593B}"/>
    <cellStyle name="Millares 39 8 4 2 3" xfId="10426" xr:uid="{31A2F748-A818-4DE9-8381-168A673DCD4F}"/>
    <cellStyle name="Millares 39 8 4 2 4" xfId="17767" xr:uid="{4BDA960B-F6A2-4BBF-B737-D8C1F58B239F}"/>
    <cellStyle name="Millares 39 8 4 2 5" xfId="7670" xr:uid="{3146010B-D8BA-4D69-ADEF-6A043FB97684}"/>
    <cellStyle name="Millares 39 8 4 3" xfId="13013" xr:uid="{74EEC198-25A4-4C8D-8F00-D2F7E674CB69}"/>
    <cellStyle name="Millares 39 8 4 4" xfId="10425" xr:uid="{9DCC1A14-36E9-4F25-BFE7-F4D0069BF43E}"/>
    <cellStyle name="Millares 39 8 4 5" xfId="17766" xr:uid="{D1AC9086-47B5-4C10-B17A-45A5C8DE6D4D}"/>
    <cellStyle name="Millares 39 8 4 6" xfId="7669" xr:uid="{183DB16B-A8FD-45B6-A2C5-B2EE0D359F59}"/>
    <cellStyle name="Millares 39 8 5" xfId="4939" xr:uid="{1B217BC5-5A3D-4C87-8788-C29F99602C08}"/>
    <cellStyle name="Millares 39 8 5 2" xfId="13015" xr:uid="{6387CC3E-9DC8-4991-85AE-AE34921D4A9B}"/>
    <cellStyle name="Millares 39 8 5 3" xfId="10427" xr:uid="{E191C526-D8E0-4B6C-A6BA-681012EADC98}"/>
    <cellStyle name="Millares 39 8 5 4" xfId="17768" xr:uid="{2B98142F-630D-4E68-87AB-DCF6C0FC712E}"/>
    <cellStyle name="Millares 39 8 5 5" xfId="7671" xr:uid="{4F06BBB0-3A56-4F2E-9716-008B702C8784}"/>
    <cellStyle name="Millares 39 8 6" xfId="13008" xr:uid="{0FC4EC2E-AE77-45CF-93E1-54B3F584FDCE}"/>
    <cellStyle name="Millares 39 8 7" xfId="10420" xr:uid="{F1E65B29-49C5-4ECA-AA73-5D5B4A150747}"/>
    <cellStyle name="Millares 39 8 8" xfId="17761" xr:uid="{56A6D8F8-3FE2-41AD-ACE7-6800477AA10C}"/>
    <cellStyle name="Millares 39 8 9" xfId="7664" xr:uid="{DD434A67-6F30-4B75-AF58-84FF63066957}"/>
    <cellStyle name="Millares 39 9" xfId="4940" xr:uid="{889929DC-5100-4DFF-AD6C-7818957971DF}"/>
    <cellStyle name="Millares 39 9 2" xfId="4941" xr:uid="{9F9577A3-6E37-42C0-A093-1C4379168652}"/>
    <cellStyle name="Millares 39 9 2 2" xfId="4942" xr:uid="{0B119A06-8290-4D83-91E1-48FF897D88C1}"/>
    <cellStyle name="Millares 39 9 2 2 2" xfId="13018" xr:uid="{2A94F48A-D578-4265-A49F-5F47D1DA4BBD}"/>
    <cellStyle name="Millares 39 9 2 2 3" xfId="10430" xr:uid="{E1B7A2FA-DD11-446B-B779-E81BF08407D2}"/>
    <cellStyle name="Millares 39 9 2 2 4" xfId="17771" xr:uid="{0AB182DC-0E7E-495C-8D13-C3975C9C6721}"/>
    <cellStyle name="Millares 39 9 2 2 5" xfId="7674" xr:uid="{E8FB8CBA-3E16-465D-AB72-2779F4C85B1B}"/>
    <cellStyle name="Millares 39 9 2 3" xfId="13017" xr:uid="{95F184FC-585B-46FF-B69B-AF6CCD4E59C5}"/>
    <cellStyle name="Millares 39 9 2 4" xfId="10429" xr:uid="{8E2D9830-6966-4ECA-9573-75779C46FFC8}"/>
    <cellStyle name="Millares 39 9 2 5" xfId="17770" xr:uid="{B1A79204-EEF1-4069-8A72-6A156148C374}"/>
    <cellStyle name="Millares 39 9 2 6" xfId="7673" xr:uid="{B2E13456-9C5E-4281-9576-B957FAA2D11A}"/>
    <cellStyle name="Millares 39 9 3" xfId="4943" xr:uid="{CB3269F0-0427-4B9B-A27A-976D96E64E89}"/>
    <cellStyle name="Millares 39 9 3 2" xfId="4944" xr:uid="{84F7645F-9525-433E-8E3F-FB271A588AF4}"/>
    <cellStyle name="Millares 39 9 3 2 2" xfId="13020" xr:uid="{0E362EBB-1069-4057-BC4E-FA71F79D4FCE}"/>
    <cellStyle name="Millares 39 9 3 2 3" xfId="10432" xr:uid="{34E0573E-C3E4-40DB-BEC6-A0201BAEA965}"/>
    <cellStyle name="Millares 39 9 3 2 4" xfId="17773" xr:uid="{E17F17D2-4B70-40F9-9927-42E368A71529}"/>
    <cellStyle name="Millares 39 9 3 2 5" xfId="7676" xr:uid="{932B4D0C-7294-4870-9FE0-871957AA0C88}"/>
    <cellStyle name="Millares 39 9 3 3" xfId="13019" xr:uid="{C01A42CD-6509-4596-973E-B4DBD9547223}"/>
    <cellStyle name="Millares 39 9 3 4" xfId="10431" xr:uid="{876582A5-CE7C-4DC8-BCA0-054C256351AA}"/>
    <cellStyle name="Millares 39 9 3 5" xfId="17772" xr:uid="{53DED156-5E32-4094-8D58-30651D7A3C7A}"/>
    <cellStyle name="Millares 39 9 3 6" xfId="7675" xr:uid="{A29A7596-58F8-4F5F-A601-B4350E4D0652}"/>
    <cellStyle name="Millares 39 9 4" xfId="4945" xr:uid="{19F40BB1-7B7E-4E1E-A70B-CF9F79EEFE48}"/>
    <cellStyle name="Millares 39 9 4 2" xfId="4946" xr:uid="{282D8BB4-2D76-42C9-B551-E734F6ADEC98}"/>
    <cellStyle name="Millares 39 9 4 2 2" xfId="13022" xr:uid="{8F8FB644-DF71-4D96-B5B1-95C6D9C3C3A3}"/>
    <cellStyle name="Millares 39 9 4 2 3" xfId="10434" xr:uid="{DD456EDD-4205-4DE4-8966-594ACE57E2EA}"/>
    <cellStyle name="Millares 39 9 4 2 4" xfId="17775" xr:uid="{09DBE116-0351-4857-87EC-43391323203F}"/>
    <cellStyle name="Millares 39 9 4 2 5" xfId="7678" xr:uid="{3ABAC32A-8B02-46FC-8CD5-9BC70F4C5183}"/>
    <cellStyle name="Millares 39 9 4 3" xfId="13021" xr:uid="{0D3C0964-1955-4219-8C22-8FCC9FAAD8C1}"/>
    <cellStyle name="Millares 39 9 4 4" xfId="10433" xr:uid="{237F647F-4F1D-4553-9F32-DA783324C038}"/>
    <cellStyle name="Millares 39 9 4 5" xfId="17774" xr:uid="{75E73AC8-4CA4-4BBB-B142-E4C1A1B614F3}"/>
    <cellStyle name="Millares 39 9 4 6" xfId="7677" xr:uid="{780E2954-CFE1-41DA-8C4D-DBEAE15B0C72}"/>
    <cellStyle name="Millares 39 9 5" xfId="4947" xr:uid="{FCF69058-A529-4B80-9515-032B05FDC8A0}"/>
    <cellStyle name="Millares 39 9 5 2" xfId="13023" xr:uid="{A4B5386D-F009-4BB8-9C05-9A0C5E5CA493}"/>
    <cellStyle name="Millares 39 9 5 3" xfId="10435" xr:uid="{D0C56270-74B2-4F64-A5F5-786B943074E6}"/>
    <cellStyle name="Millares 39 9 5 4" xfId="17776" xr:uid="{C69045D4-6C01-4E76-BEF1-C4F0E8B439A5}"/>
    <cellStyle name="Millares 39 9 5 5" xfId="7679" xr:uid="{A3269C64-6962-40AB-A38A-6C948DE3F228}"/>
    <cellStyle name="Millares 39 9 6" xfId="13016" xr:uid="{664CBC7F-1883-4614-9826-713990705D38}"/>
    <cellStyle name="Millares 39 9 7" xfId="10428" xr:uid="{CB499F8D-FA3C-4CED-95B8-C6BE6A1D8FCA}"/>
    <cellStyle name="Millares 39 9 8" xfId="17769" xr:uid="{2B766CB2-57E5-4E54-9BD9-E1E5B4594898}"/>
    <cellStyle name="Millares 39 9 9" xfId="7672" xr:uid="{7B1056A6-3B57-4C73-8B3E-786B104EFC4A}"/>
    <cellStyle name="Millares 390" xfId="4948" xr:uid="{AC38631D-579F-44CE-AEB1-5803CD8BBDB1}"/>
    <cellStyle name="Millares 390 2" xfId="13024" xr:uid="{00F293C4-8EB3-4AFB-B094-4ACBC8E455F7}"/>
    <cellStyle name="Millares 390 3" xfId="10436" xr:uid="{F9950860-C74E-4EAB-8815-B97EFAF933EC}"/>
    <cellStyle name="Millares 390 4" xfId="17777" xr:uid="{94126150-60CF-4632-B23B-9A4DAB1F9F50}"/>
    <cellStyle name="Millares 390 5" xfId="7680" xr:uid="{E5D9759C-617F-4AE9-B17C-01184327F8E8}"/>
    <cellStyle name="Millares 391" xfId="4949" xr:uid="{70220C43-C7C4-48AC-AD0B-2256181CFD1C}"/>
    <cellStyle name="Millares 391 2" xfId="13025" xr:uid="{3029C407-0E81-4627-AA09-AF4050B2F147}"/>
    <cellStyle name="Millares 391 3" xfId="10437" xr:uid="{1DCFED8A-8A16-44A1-9B69-FF6BF9C0255F}"/>
    <cellStyle name="Millares 391 4" xfId="17778" xr:uid="{DAEE6867-DF7C-4FE4-89F6-F624F96D03C3}"/>
    <cellStyle name="Millares 391 5" xfId="7681" xr:uid="{2B10D0D4-CFD4-4C86-9371-EEBEB8F454FC}"/>
    <cellStyle name="Millares 392" xfId="4950" xr:uid="{EA6783F7-10F4-4CA2-AD71-96D9C0D9DB99}"/>
    <cellStyle name="Millares 392 2" xfId="13026" xr:uid="{6F155E37-C271-4F8C-A790-71FCC8C0A047}"/>
    <cellStyle name="Millares 392 3" xfId="10438" xr:uid="{07C16238-6901-4627-A11E-537A0401894F}"/>
    <cellStyle name="Millares 392 4" xfId="17779" xr:uid="{E8F6E237-0B88-4138-9522-517DCA62005C}"/>
    <cellStyle name="Millares 392 5" xfId="7682" xr:uid="{F5E6EF5C-4BDE-48C2-9441-9F0283074ECA}"/>
    <cellStyle name="Millares 393" xfId="4951" xr:uid="{29B46F91-4318-41F7-BE96-CB91494875E8}"/>
    <cellStyle name="Millares 393 2" xfId="13027" xr:uid="{8393648C-B04D-4C5E-B3D2-DBFA515644EA}"/>
    <cellStyle name="Millares 393 3" xfId="10439" xr:uid="{2D666B7D-3188-4D16-A72F-0250F59C2273}"/>
    <cellStyle name="Millares 393 4" xfId="17780" xr:uid="{F60D9037-F63E-4BBA-AB18-8350981D42BA}"/>
    <cellStyle name="Millares 393 5" xfId="7683" xr:uid="{B87CBAA7-1BED-4BDE-A14B-F893FE5487CF}"/>
    <cellStyle name="Millares 394" xfId="4952" xr:uid="{436D1C1F-8C82-4651-81D3-4E27BB11269C}"/>
    <cellStyle name="Millares 394 2" xfId="13028" xr:uid="{9F833493-9F56-4DE9-B00C-F0ADABD56CDC}"/>
    <cellStyle name="Millares 394 3" xfId="10440" xr:uid="{DDF20EE4-DF7E-490F-AB88-1F219FB52591}"/>
    <cellStyle name="Millares 394 4" xfId="17781" xr:uid="{D6ECE9B2-C829-4A34-B7FC-60D715D74657}"/>
    <cellStyle name="Millares 394 5" xfId="7684" xr:uid="{0E0D2C42-5AE6-40E7-A650-F8429037EE9D}"/>
    <cellStyle name="Millares 395" xfId="4953" xr:uid="{A8CC1B1D-69CF-4DE1-835D-155F509C6498}"/>
    <cellStyle name="Millares 395 2" xfId="13029" xr:uid="{887114A4-EC16-401A-879C-7E1BE26E1DA8}"/>
    <cellStyle name="Millares 395 3" xfId="10441" xr:uid="{BFB23BC4-1E24-4143-B41D-365F76D7765A}"/>
    <cellStyle name="Millares 395 4" xfId="17782" xr:uid="{2F382E74-FA49-4B99-8D2B-E237E0E5BDAD}"/>
    <cellStyle name="Millares 395 5" xfId="7685" xr:uid="{432EC300-EABF-425C-8A61-B341A20CF04F}"/>
    <cellStyle name="Millares 396" xfId="4954" xr:uid="{3BC9A24D-8E84-491C-9AFE-E05E222C41CF}"/>
    <cellStyle name="Millares 396 2" xfId="13030" xr:uid="{6950003E-AE0D-474F-B15C-042A7126E431}"/>
    <cellStyle name="Millares 396 3" xfId="10442" xr:uid="{5824BAF0-1CC3-4CF5-8F03-8CF07A13EE4E}"/>
    <cellStyle name="Millares 396 4" xfId="17783" xr:uid="{C3BA08A7-FF13-4C09-B2F9-BB48C63C6369}"/>
    <cellStyle name="Millares 396 5" xfId="7686" xr:uid="{AA784952-9F55-4777-9570-500EBB9D976A}"/>
    <cellStyle name="Millares 397" xfId="4955" xr:uid="{0E99BAF4-30D6-451B-9339-4DEB132A76D8}"/>
    <cellStyle name="Millares 397 2" xfId="13031" xr:uid="{968F6163-927A-414B-9077-436249323747}"/>
    <cellStyle name="Millares 397 3" xfId="10443" xr:uid="{266A6950-1908-4AA1-B5F0-EFC81843BFEC}"/>
    <cellStyle name="Millares 397 4" xfId="17784" xr:uid="{328BC175-05FB-43CF-9184-4812BF5ECDDF}"/>
    <cellStyle name="Millares 397 5" xfId="7687" xr:uid="{1F300BD4-932B-4DF6-840D-A167739846E1}"/>
    <cellStyle name="Millares 398" xfId="4956" xr:uid="{3E816688-FB29-4764-AE42-9F0008D7FB14}"/>
    <cellStyle name="Millares 398 2" xfId="13032" xr:uid="{6FDA836B-3DDC-4046-AC0B-210A77BC1FA1}"/>
    <cellStyle name="Millares 398 3" xfId="10444" xr:uid="{9A9AF7B4-72B5-4CA3-9335-1DDD4173766F}"/>
    <cellStyle name="Millares 398 4" xfId="17785" xr:uid="{5AC47B27-46A3-444D-B5B2-0B3B348FE6B8}"/>
    <cellStyle name="Millares 398 5" xfId="7688" xr:uid="{B1B08B3D-55F9-4F4B-816A-CEEC1022ED62}"/>
    <cellStyle name="Millares 399" xfId="4957" xr:uid="{B2BE87A9-3590-409C-9A22-56A67D94B836}"/>
    <cellStyle name="Millares 399 2" xfId="13033" xr:uid="{80F45530-C121-403F-8967-B53CD1BBEE81}"/>
    <cellStyle name="Millares 399 3" xfId="10445" xr:uid="{18BB1CD5-084D-4C9A-A890-F62E3D4D63C1}"/>
    <cellStyle name="Millares 399 4" xfId="17786" xr:uid="{71D75901-08F7-4CA4-BDC1-9E8FE553D5F7}"/>
    <cellStyle name="Millares 399 5" xfId="7689" xr:uid="{BC477876-D885-49E1-B418-F1DCDA981F7E}"/>
    <cellStyle name="Millares 4" xfId="55" xr:uid="{00000000-0005-0000-0000-00009C000000}"/>
    <cellStyle name="Millares 4 10" xfId="4959" xr:uid="{C2E96408-474C-4B60-9033-84901AD29EB5}"/>
    <cellStyle name="Millares 4 10 10" xfId="17788" xr:uid="{6E9620EB-2E40-438D-A8EC-A3B4A8079D9F}"/>
    <cellStyle name="Millares 4 10 11" xfId="7691" xr:uid="{88FEE80F-8EE6-41F2-B281-8C35AAA86859}"/>
    <cellStyle name="Millares 4 10 12" xfId="22974" xr:uid="{CCABA0A6-5950-4A12-8A62-F54491CF5F95}"/>
    <cellStyle name="Millares 4 10 12 2" xfId="28520" xr:uid="{F8DBEA70-670B-47BE-8979-365469ADFADB}"/>
    <cellStyle name="Millares 4 10 2" xfId="4960" xr:uid="{F7FF86A5-9B7B-4AA6-8EEB-48866D4FA917}"/>
    <cellStyle name="Millares 4 10 2 2" xfId="13036" xr:uid="{D7B3E68F-2D97-4642-A366-63E5DBC83D80}"/>
    <cellStyle name="Millares 4 10 2 3" xfId="10448" xr:uid="{A42BFAED-7D03-4696-9F07-AD6FC9215924}"/>
    <cellStyle name="Millares 4 10 2 4" xfId="17789" xr:uid="{62FFAE33-D218-417E-B324-5C0E0697FA2B}"/>
    <cellStyle name="Millares 4 10 2 5" xfId="7692" xr:uid="{CAE9AA39-CBBB-4680-9CEE-BB0908620BA4}"/>
    <cellStyle name="Millares 4 10 3" xfId="4961" xr:uid="{95B5AD3A-BA70-4C92-AB0A-9F3B1C44AFBB}"/>
    <cellStyle name="Millares 4 10 3 2" xfId="13037" xr:uid="{78D3F34B-182C-4D77-BD5A-1213FCA53335}"/>
    <cellStyle name="Millares 4 10 3 3" xfId="10449" xr:uid="{F3D1D6E9-E885-4DD7-B7E8-F4B00FC0D56A}"/>
    <cellStyle name="Millares 4 10 3 4" xfId="15723" xr:uid="{5F694464-8CB3-4909-8299-8AED8F11BA26}"/>
    <cellStyle name="Millares 4 10 3 5" xfId="17790" xr:uid="{80D77641-60D7-4D69-A304-3E78C0FB0A97}"/>
    <cellStyle name="Millares 4 10 3 6" xfId="7693" xr:uid="{1528F792-EFB6-4F14-B38E-B078BC200FFF}"/>
    <cellStyle name="Millares 4 10 4" xfId="4962" xr:uid="{5DD5AB56-01BA-4877-AB57-F8F196FCC248}"/>
    <cellStyle name="Millares 4 10 4 2" xfId="13038" xr:uid="{ABD278DF-71DC-479E-8B99-ACD0D33412BA}"/>
    <cellStyle name="Millares 4 10 4 3" xfId="10450" xr:uid="{7C7FCA33-4414-4655-823E-7540A72CA557}"/>
    <cellStyle name="Millares 4 10 4 4" xfId="17791" xr:uid="{34684883-BEBB-4032-9C08-C61E0BE84EF0}"/>
    <cellStyle name="Millares 4 10 4 5" xfId="7694" xr:uid="{884AAAF5-BE9D-4EE9-A1D5-65B66E2B2A2B}"/>
    <cellStyle name="Millares 4 10 5" xfId="7320" xr:uid="{C8EA9B3D-8103-49B6-A0D1-6B8E0F0A726C}"/>
    <cellStyle name="Millares 4 10 5 2" xfId="13039" xr:uid="{24A1532B-174C-4B43-9CE8-1BA858FB7A74}"/>
    <cellStyle name="Millares 4 10 5 3" xfId="20100" xr:uid="{FBA87779-398A-44CC-A74F-59365ABE2359}"/>
    <cellStyle name="Millares 4 10 5 4" xfId="7695" xr:uid="{AA4B7D5B-DF3C-4614-9779-4D03E679B7DB}"/>
    <cellStyle name="Millares 4 10 6" xfId="7696" xr:uid="{AE525A7E-88D0-4CF1-B75B-DA3F3633550E}"/>
    <cellStyle name="Millares 4 10 6 2" xfId="13040" xr:uid="{52781475-620C-433B-943E-13E5A362649E}"/>
    <cellStyle name="Millares 4 10 7" xfId="13035" xr:uid="{F6BBA371-AD19-42FC-A76D-C2F444E8BE02}"/>
    <cellStyle name="Millares 4 10 8" xfId="10447" xr:uid="{F263C1E3-9382-4975-8CE1-A351C4B53389}"/>
    <cellStyle name="Millares 4 10 9" xfId="15722" xr:uid="{A405487A-6720-424D-9B5F-81EC3D47FF29}"/>
    <cellStyle name="Millares 4 11" xfId="4963" xr:uid="{A318B6A5-6A2C-49EE-A744-2A67C76B7835}"/>
    <cellStyle name="Millares 4 11 10" xfId="7697" xr:uid="{BBB62E06-56D3-4AA5-828A-78E75BA9EB19}"/>
    <cellStyle name="Millares 4 11 2" xfId="4964" xr:uid="{6ECD95AD-C098-4ADA-AD5E-C0C58EE91300}"/>
    <cellStyle name="Millares 4 11 2 2" xfId="4965" xr:uid="{29B4ED0B-6B7D-4F13-A2BD-A9A9672C5C52}"/>
    <cellStyle name="Millares 4 11 2 2 2" xfId="13043" xr:uid="{C19E4027-EE4B-458D-B807-3076469A6723}"/>
    <cellStyle name="Millares 4 11 2 2 3" xfId="10491" xr:uid="{7F0361E6-BADD-42B6-9DD8-31DACD1E976E}"/>
    <cellStyle name="Millares 4 11 2 2 4" xfId="15726" xr:uid="{BB86C9E3-FF7D-4E75-984F-22F87D1C6E00}"/>
    <cellStyle name="Millares 4 11 2 2 5" xfId="17794" xr:uid="{9D82ADB9-BEBC-425D-B7DD-85CE464FCC19}"/>
    <cellStyle name="Millares 4 11 2 2 6" xfId="7699" xr:uid="{DDD40011-24D6-4E6C-A523-5797DE347418}"/>
    <cellStyle name="Millares 4 11 2 3" xfId="13042" xr:uid="{A94FFD21-D607-4145-B374-06BD6BBCC624}"/>
    <cellStyle name="Millares 4 11 2 4" xfId="10490" xr:uid="{1BFAC20C-3D62-4EDF-828D-7F1C6B496488}"/>
    <cellStyle name="Millares 4 11 2 5" xfId="15725" xr:uid="{056FFE7C-BB00-4EA2-9AA8-7756E596C72B}"/>
    <cellStyle name="Millares 4 11 2 6" xfId="17793" xr:uid="{16D64DFA-17F5-4B2F-892D-350650889301}"/>
    <cellStyle name="Millares 4 11 2 7" xfId="7698" xr:uid="{77E70FCA-E0E4-413A-80D4-62037F6BD489}"/>
    <cellStyle name="Millares 4 11 3" xfId="4966" xr:uid="{B0D371EB-6F33-4CFA-BA41-9D4AEB1275AF}"/>
    <cellStyle name="Millares 4 11 3 2" xfId="4967" xr:uid="{B978E3D5-D025-4EC6-A482-5E2F5EDE80AA}"/>
    <cellStyle name="Millares 4 11 3 2 2" xfId="13045" xr:uid="{EA1742E1-AFD3-4170-96B5-6972FFE09941}"/>
    <cellStyle name="Millares 4 11 3 2 3" xfId="10493" xr:uid="{6E216254-0C82-4613-B7FD-E4C6DF6959D4}"/>
    <cellStyle name="Millares 4 11 3 2 4" xfId="15728" xr:uid="{2D8E4C37-74B0-4892-B468-261E69FE64EE}"/>
    <cellStyle name="Millares 4 11 3 2 5" xfId="17796" xr:uid="{DE5AF282-89DC-4EF2-868D-EEBA33CD8D6B}"/>
    <cellStyle name="Millares 4 11 3 2 6" xfId="7701" xr:uid="{8FC1913D-8232-4362-A23D-E9F4C05B0FEA}"/>
    <cellStyle name="Millares 4 11 3 3" xfId="13044" xr:uid="{582F4B8E-C9C1-4348-8F2A-48E8B12A2B86}"/>
    <cellStyle name="Millares 4 11 3 4" xfId="10492" xr:uid="{10C1104B-DFF1-486B-83DD-FA074EA530B7}"/>
    <cellStyle name="Millares 4 11 3 5" xfId="15727" xr:uid="{516C0789-FD19-463F-9758-141408648086}"/>
    <cellStyle name="Millares 4 11 3 6" xfId="17795" xr:uid="{9B161487-D771-4112-A52C-544CB1C348DB}"/>
    <cellStyle name="Millares 4 11 3 7" xfId="7700" xr:uid="{3848A631-F2F0-444A-B84F-C8563F64F8C8}"/>
    <cellStyle name="Millares 4 11 4" xfId="7702" xr:uid="{FA197EC7-7459-4AAB-B947-C3BA824756E3}"/>
    <cellStyle name="Millares 4 11 4 2" xfId="13046" xr:uid="{03C441AF-0C16-497A-A3FD-D14A3E8A4B88}"/>
    <cellStyle name="Millares 4 11 4 3" xfId="12489" xr:uid="{171492FF-1BF0-4AA7-8CB4-8F3FF7B543FA}"/>
    <cellStyle name="Millares 4 11 4 4" xfId="17718" xr:uid="{DF9B7A09-5A2A-434F-991B-22BFEACA698E}"/>
    <cellStyle name="Millares 4 11 5" xfId="10471" xr:uid="{B50BA113-4065-414C-B527-479BEBBDEE26}"/>
    <cellStyle name="Millares 4 11 6" xfId="13041" xr:uid="{09E493C7-11C2-40B3-AD5B-F7935A6AD27B}"/>
    <cellStyle name="Millares 4 11 7" xfId="10489" xr:uid="{59ABDDC3-EB9C-4047-ABA4-C30EC679B5BB}"/>
    <cellStyle name="Millares 4 11 8" xfId="15724" xr:uid="{0ACEC94E-A7AB-482A-B316-A03CDDDC43BA}"/>
    <cellStyle name="Millares 4 11 9" xfId="17792" xr:uid="{1A855AFA-FF03-4F93-B7D0-47DC874DD81B}"/>
    <cellStyle name="Millares 4 12" xfId="4968" xr:uid="{BBC26B67-1E9D-4EDE-A6C5-880C2CB30350}"/>
    <cellStyle name="Millares 4 12 2" xfId="13047" xr:uid="{8400BF02-450E-4296-B1BC-DDA606E73F5E}"/>
    <cellStyle name="Millares 4 12 3" xfId="10494" xr:uid="{43828090-D5CA-49BA-87C5-253863DF7A8F}"/>
    <cellStyle name="Millares 4 12 4" xfId="15729" xr:uid="{D28383C3-295B-4D02-8746-9E038EEBFF48}"/>
    <cellStyle name="Millares 4 12 5" xfId="17797" xr:uid="{E1A9A5E7-48D0-4BD3-A1C5-797CBB02AC2F}"/>
    <cellStyle name="Millares 4 12 6" xfId="7703" xr:uid="{9B81EC84-AA5D-4CA3-B14B-EB0B7F52B4D9}"/>
    <cellStyle name="Millares 4 13" xfId="4969" xr:uid="{01813177-9FF2-430D-B636-58DDA817331E}"/>
    <cellStyle name="Millares 4 13 2" xfId="13048" xr:uid="{B5F8D460-33B9-465F-AC45-BBA438CC70F9}"/>
    <cellStyle name="Millares 4 13 3" xfId="10495" xr:uid="{F55F7EBD-29C0-4D05-BBCB-35F57C12FB78}"/>
    <cellStyle name="Millares 4 13 4" xfId="15730" xr:uid="{DB529E0E-A015-41A1-AEC2-E3A36AFADC99}"/>
    <cellStyle name="Millares 4 13 5" xfId="17798" xr:uid="{7EF565D3-DB43-455A-8970-ADA3EE6FA9DB}"/>
    <cellStyle name="Millares 4 13 6" xfId="7704" xr:uid="{88FAA44C-95C9-4382-8D50-7F1FC7E26EF8}"/>
    <cellStyle name="Millares 4 14" xfId="4970" xr:uid="{A53A1E09-8F79-405F-AE48-034DE635D641}"/>
    <cellStyle name="Millares 4 14 2" xfId="13049" xr:uid="{E3F461BE-9452-402B-855D-3A28372D8DDB}"/>
    <cellStyle name="Millares 4 14 3" xfId="10496" xr:uid="{46B10A92-6EE3-40F1-B8C6-DCFB3A6F5CDC}"/>
    <cellStyle name="Millares 4 14 4" xfId="15731" xr:uid="{70817DDB-FF14-40F2-B74A-6C6A05BDF0BC}"/>
    <cellStyle name="Millares 4 14 5" xfId="17799" xr:uid="{3EC1028E-BE56-43D3-9FB6-F3EFB7D20C0C}"/>
    <cellStyle name="Millares 4 14 6" xfId="7705" xr:uid="{75206EE4-320B-4567-A2E0-5079FCAA3EE7}"/>
    <cellStyle name="Millares 4 15" xfId="4971" xr:uid="{64CB2572-B295-415D-9EDA-5B6E88115393}"/>
    <cellStyle name="Millares 4 15 2" xfId="13050" xr:uid="{26705E15-A1E2-447D-AF2D-26650FE073B5}"/>
    <cellStyle name="Millares 4 15 3" xfId="10497" xr:uid="{9C18E2DF-FA6E-4973-B6B6-96536A46F2BA}"/>
    <cellStyle name="Millares 4 15 4" xfId="15732" xr:uid="{813C8CEB-CCAE-4A6F-9CAE-230A935A37DF}"/>
    <cellStyle name="Millares 4 15 5" xfId="17800" xr:uid="{8A60CDC0-1BA1-40B6-9EFB-14A3E690669C}"/>
    <cellStyle name="Millares 4 15 6" xfId="7706" xr:uid="{2F00AD2D-9CED-40E3-8D71-482E33682CF5}"/>
    <cellStyle name="Millares 4 16" xfId="4972" xr:uid="{1C2A6B23-5941-4329-B032-473C59A86FEE}"/>
    <cellStyle name="Millares 4 16 2" xfId="13051" xr:uid="{11F1E323-4A8D-4EFC-B9C1-3003590CB3B4}"/>
    <cellStyle name="Millares 4 16 3" xfId="10498" xr:uid="{1C96DBA1-C0C4-47B3-9D25-5DA70F52A444}"/>
    <cellStyle name="Millares 4 16 4" xfId="15733" xr:uid="{D71C9C07-A0DC-4A43-9FAC-EF0C3BE32DDB}"/>
    <cellStyle name="Millares 4 16 5" xfId="17801" xr:uid="{3BA38868-F745-4EF0-89F9-C6E973E48463}"/>
    <cellStyle name="Millares 4 16 6" xfId="7707" xr:uid="{15239639-4834-4DC8-8672-ADD091BE7CED}"/>
    <cellStyle name="Millares 4 17" xfId="4973" xr:uid="{9C5B4F79-54A8-4BE9-86E0-96195359ED49}"/>
    <cellStyle name="Millares 4 17 2" xfId="13052" xr:uid="{16816822-9349-439A-84E6-3370EDB7816E}"/>
    <cellStyle name="Millares 4 17 3" xfId="10499" xr:uid="{04C0F2DF-AC7C-44C3-82D4-AD42356E2761}"/>
    <cellStyle name="Millares 4 17 4" xfId="15734" xr:uid="{A5A17F31-75D3-437C-A4AB-B6D4AFD2C46B}"/>
    <cellStyle name="Millares 4 17 5" xfId="17802" xr:uid="{76B2DE89-9552-4381-903D-B4ED357EDB04}"/>
    <cellStyle name="Millares 4 17 6" xfId="7708" xr:uid="{8FD6C2C7-8800-446E-BADC-8EDADB616EE4}"/>
    <cellStyle name="Millares 4 18" xfId="4974" xr:uid="{BB539285-51F2-4FFC-8C50-18406B71FA86}"/>
    <cellStyle name="Millares 4 18 2" xfId="13053" xr:uid="{E79A232F-4152-46A6-99E5-EF323DA5E3F0}"/>
    <cellStyle name="Millares 4 18 3" xfId="10500" xr:uid="{CEB1B6A8-6213-4A60-80EE-98D566668819}"/>
    <cellStyle name="Millares 4 18 4" xfId="15735" xr:uid="{BD704EAC-D494-4DCF-B89B-46B6B2E886BD}"/>
    <cellStyle name="Millares 4 18 5" xfId="17803" xr:uid="{35A7EA9E-E53A-41A6-A7CA-0F21F574176F}"/>
    <cellStyle name="Millares 4 18 6" xfId="7709" xr:uid="{C6338FB3-F2A4-4164-B067-A06F50099DBA}"/>
    <cellStyle name="Millares 4 19" xfId="4975" xr:uid="{C63BA35D-FBC5-472C-9C9C-1997A5F92C53}"/>
    <cellStyle name="Millares 4 19 2" xfId="13054" xr:uid="{0BFE89EB-6CC0-4950-A770-D5B3A75E6E7A}"/>
    <cellStyle name="Millares 4 19 3" xfId="10501" xr:uid="{C2FF92FB-CA68-4F23-9837-C077E3BC36A9}"/>
    <cellStyle name="Millares 4 19 4" xfId="15736" xr:uid="{A6C67DCF-BDF7-4AB1-BE3C-A2CBC99283AD}"/>
    <cellStyle name="Millares 4 19 5" xfId="17804" xr:uid="{29FB7964-5058-4EB0-AED2-7907034DCD94}"/>
    <cellStyle name="Millares 4 19 6" xfId="7710" xr:uid="{96E4065F-7345-49B0-92CB-18C085D9F7E5}"/>
    <cellStyle name="Millares 4 2" xfId="124" xr:uid="{00000000-0005-0000-0000-00009D000000}"/>
    <cellStyle name="Millares 4 2 10" xfId="4977" xr:uid="{80880D17-EFFB-46FB-A0FC-226771E4549D}"/>
    <cellStyle name="Millares 4 2 10 2" xfId="13056" xr:uid="{C1890ECA-AF95-4F3B-B0C1-8F96FE94314B}"/>
    <cellStyle name="Millares 4 2 10 3" xfId="12490" xr:uid="{8CBEDFC3-BF04-475E-A10A-7B2B3E7D28C8}"/>
    <cellStyle name="Millares 4 2 10 3 2" xfId="21741" xr:uid="{66776A36-6335-44F7-836D-4CF000B4CED8}"/>
    <cellStyle name="Millares 4 2 10 3 2 2" xfId="27297" xr:uid="{DA507D22-B530-4C02-93CD-F33DCF4B58FF}"/>
    <cellStyle name="Millares 4 2 10 3 2 3" xfId="32791" xr:uid="{FF857B22-1DCC-4E01-8BB4-86DB826E0E6A}"/>
    <cellStyle name="Millares 4 2 10 3 2 4" xfId="38275" xr:uid="{CECF6422-CDA5-4C1C-A300-90A9C4B0174E}"/>
    <cellStyle name="Millares 4 2 10 3 3" xfId="24568" xr:uid="{54447FE1-C30C-435D-970F-56B1D7D7C2F8}"/>
    <cellStyle name="Millares 4 2 10 3 4" xfId="30062" xr:uid="{6782EEBB-95BF-46A3-B076-27031D25A2AE}"/>
    <cellStyle name="Millares 4 2 10 3 5" xfId="35546" xr:uid="{B76E2EA9-EEB3-4728-8640-32A35E4E51CA}"/>
    <cellStyle name="Millares 4 2 10 4" xfId="17806" xr:uid="{913487E5-30AE-455F-83A2-B6D4A255175A}"/>
    <cellStyle name="Millares 4 2 10 5" xfId="7712" xr:uid="{E9263F75-291B-472B-B4CA-6BECF9403176}"/>
    <cellStyle name="Millares 4 2 11" xfId="7187" xr:uid="{428DB345-B393-4D6F-9D56-606AB33836D6}"/>
    <cellStyle name="Millares 4 2 11 2" xfId="13057" xr:uid="{E95E48DB-0C38-42E6-9503-B72C3B25E692}"/>
    <cellStyle name="Millares 4 2 11 3" xfId="19995" xr:uid="{D8746290-10A9-4487-87D4-82B65675BAEA}"/>
    <cellStyle name="Millares 4 2 11 4" xfId="7713" xr:uid="{54206D35-75A0-4FAF-A767-1C69AB1ACD1E}"/>
    <cellStyle name="Millares 4 2 12" xfId="7714" xr:uid="{8CBA31FF-898F-44BB-BF76-053E6792933D}"/>
    <cellStyle name="Millares 4 2 12 2" xfId="13058" xr:uid="{AA2ACAF0-1323-4A94-A940-654DFEEB7F5E}"/>
    <cellStyle name="Millares 4 2 13" xfId="13055" xr:uid="{762DCBAA-7D50-4609-99DF-005B53F40791}"/>
    <cellStyle name="Millares 4 2 14" xfId="10502" xr:uid="{18941479-1B63-487C-A295-13EE26BDF64E}"/>
    <cellStyle name="Millares 4 2 15" xfId="15737" xr:uid="{E7299022-DEF2-4B05-8D89-715224EFE74C}"/>
    <cellStyle name="Millares 4 2 16" xfId="17805" xr:uid="{1131FE2D-D9CA-4108-AC77-23B85B6B8F6C}"/>
    <cellStyle name="Millares 4 2 17" xfId="7711" xr:uid="{FB380E02-FA41-4930-80C1-71C740459B74}"/>
    <cellStyle name="Millares 4 2 18" xfId="4976" xr:uid="{B862F226-3816-4C34-A2E3-D67C5B36BBC4}"/>
    <cellStyle name="Millares 4 2 2" xfId="326" xr:uid="{D1D5B03E-8E83-40EE-841F-63180E32F110}"/>
    <cellStyle name="Millares 4 2 2 10" xfId="7716" xr:uid="{EBE28B94-BCD0-48F6-B818-25BCED94D0A9}"/>
    <cellStyle name="Millares 4 2 2 10 2" xfId="13060" xr:uid="{F7B40E6E-EE83-4798-A614-7E46622255A7}"/>
    <cellStyle name="Millares 4 2 2 11" xfId="13059" xr:uid="{564B4857-4F20-4712-A2BA-4A3ABE232B5C}"/>
    <cellStyle name="Millares 4 2 2 12" xfId="10503" xr:uid="{375F2481-B879-47C3-A67A-D7286A0DDCF5}"/>
    <cellStyle name="Millares 4 2 2 13" xfId="15738" xr:uid="{399F296F-8464-4482-A3E4-7CEE2E8EBAC0}"/>
    <cellStyle name="Millares 4 2 2 14" xfId="17807" xr:uid="{97A025B4-FEB0-4EBB-AA55-12E9BACF9D8E}"/>
    <cellStyle name="Millares 4 2 2 15" xfId="7715" xr:uid="{FE20F355-0135-4A94-87A6-A659728F8F2D}"/>
    <cellStyle name="Millares 4 2 2 16" xfId="4978" xr:uid="{C2BFD98A-CC46-40FF-9088-9BBCC89CAB3B}"/>
    <cellStyle name="Millares 4 2 2 17" xfId="870" xr:uid="{DED2002E-8393-433E-B684-2FAD573B1197}"/>
    <cellStyle name="Millares 4 2 2 2" xfId="4979" xr:uid="{CCE586D2-7E3A-4957-A923-C27617F3CD3F}"/>
    <cellStyle name="Millares 4 2 2 2 10" xfId="17808" xr:uid="{BD69C986-8969-4040-9936-69629467296F}"/>
    <cellStyle name="Millares 4 2 2 2 11" xfId="7717" xr:uid="{3D10E1D4-19A6-4859-9ED1-2FEC443DDEEA}"/>
    <cellStyle name="Millares 4 2 2 2 2" xfId="4980" xr:uid="{32512AB7-CD22-4FFF-AC78-AE5D6F227C48}"/>
    <cellStyle name="Millares 4 2 2 2 2 2" xfId="13062" xr:uid="{0A452B68-AEC2-4947-83AD-76D42C8D4EEF}"/>
    <cellStyle name="Millares 4 2 2 2 2 3" xfId="10505" xr:uid="{C8CAF665-4D53-41CF-A361-E7C3030408D2}"/>
    <cellStyle name="Millares 4 2 2 2 2 4" xfId="15740" xr:uid="{2367D85A-C69D-42C4-BFEC-5B95604404A0}"/>
    <cellStyle name="Millares 4 2 2 2 2 5" xfId="17809" xr:uid="{115A35F3-9794-4FDA-BA0E-EA46A1AE4A93}"/>
    <cellStyle name="Millares 4 2 2 2 2 6" xfId="7718" xr:uid="{1C93DC8A-6EAC-4034-A75F-B4FC6B6AF79B}"/>
    <cellStyle name="Millares 4 2 2 2 3" xfId="4981" xr:uid="{178E9A73-3ED1-469C-87AE-4724959C014F}"/>
    <cellStyle name="Millares 4 2 2 2 3 2" xfId="13063" xr:uid="{DB3CB59D-08D4-47A1-8CBC-3BA960290D63}"/>
    <cellStyle name="Millares 4 2 2 2 3 3" xfId="10506" xr:uid="{DEA104C4-7FA5-4F57-831E-D6E0AD4AA3EB}"/>
    <cellStyle name="Millares 4 2 2 2 3 4" xfId="15741" xr:uid="{B7FBC03D-2F87-4784-9014-3BDC9A2C632C}"/>
    <cellStyle name="Millares 4 2 2 2 3 5" xfId="17810" xr:uid="{1DBBC6F1-4E41-44DD-83FA-67F0A38EEE50}"/>
    <cellStyle name="Millares 4 2 2 2 3 6" xfId="7719" xr:uid="{91614498-E774-4B1A-BD36-100B0FE1EC19}"/>
    <cellStyle name="Millares 4 2 2 2 4" xfId="4982" xr:uid="{5DF2AA15-7714-4F0B-B9EB-62BFDF1F4EBF}"/>
    <cellStyle name="Millares 4 2 2 2 4 2" xfId="13064" xr:uid="{2EC8BAE7-5F31-401E-9275-30F1BEA5C13E}"/>
    <cellStyle name="Millares 4 2 2 2 4 3" xfId="12492" xr:uid="{99E6EF12-0F0D-404F-BF2B-ADC8F8DD88DB}"/>
    <cellStyle name="Millares 4 2 2 2 4 4" xfId="17811" xr:uid="{0E13014D-084A-4EEE-90BD-EA0645684B5E}"/>
    <cellStyle name="Millares 4 2 2 2 4 5" xfId="7720" xr:uid="{0FE5BF86-7222-4753-8DE1-0BB4A2C56845}"/>
    <cellStyle name="Millares 4 2 2 2 5" xfId="7321" xr:uid="{BC0E83A3-B9E0-4F23-A0FD-9B35F40F7895}"/>
    <cellStyle name="Millares 4 2 2 2 5 2" xfId="13065" xr:uid="{5F859AB7-9DEB-4ED0-8BF6-2BB6D3DA9CE1}"/>
    <cellStyle name="Millares 4 2 2 2 5 3" xfId="20101" xr:uid="{9C48B3BA-82AE-4341-AB33-0FEFD9C0006B}"/>
    <cellStyle name="Millares 4 2 2 2 5 4" xfId="7721" xr:uid="{173E3F92-BD66-4687-9B79-E43F38428499}"/>
    <cellStyle name="Millares 4 2 2 2 6" xfId="7722" xr:uid="{8D3C3450-5FB7-4C3D-9F39-44C9F61F0B53}"/>
    <cellStyle name="Millares 4 2 2 2 6 2" xfId="13066" xr:uid="{71BD53FF-9D12-424F-A099-698F003C5765}"/>
    <cellStyle name="Millares 4 2 2 2 7" xfId="13061" xr:uid="{80A995A6-35C8-4D0E-8E3F-67CBF5D27BAA}"/>
    <cellStyle name="Millares 4 2 2 2 8" xfId="10504" xr:uid="{8960B7BC-D2A3-472D-B272-23597C459BF9}"/>
    <cellStyle name="Millares 4 2 2 2 9" xfId="15739" xr:uid="{C96DB3DF-E3B0-407A-8FB5-8685DE8BC5F5}"/>
    <cellStyle name="Millares 4 2 2 3" xfId="4983" xr:uid="{924A656F-1AEF-4E73-8CBC-8FF436E3EEFF}"/>
    <cellStyle name="Millares 4 2 2 3 10" xfId="15742" xr:uid="{216BD184-1C2F-40E5-88AC-04E2B8A1E94E}"/>
    <cellStyle name="Millares 4 2 2 3 11" xfId="17812" xr:uid="{4A346C95-22DA-47F1-8A50-0AE6E56F907B}"/>
    <cellStyle name="Millares 4 2 2 3 12" xfId="7723" xr:uid="{6AD45360-3970-40B4-BB30-57AC2970C52B}"/>
    <cellStyle name="Millares 4 2 2 3 2" xfId="4984" xr:uid="{343B7F1B-6630-4CF7-8D2B-8982906C58DA}"/>
    <cellStyle name="Millares 4 2 2 3 2 2" xfId="4985" xr:uid="{9F255397-D7B3-45B8-A691-3B1BE848C80F}"/>
    <cellStyle name="Millares 4 2 2 3 2 2 2" xfId="13069" xr:uid="{B76E9EDC-D828-4582-B3F3-7B5107749E25}"/>
    <cellStyle name="Millares 4 2 2 3 2 2 3" xfId="17814" xr:uid="{602E6A40-BA0F-44F6-97EB-DDC66E7B546B}"/>
    <cellStyle name="Millares 4 2 2 3 2 2 4" xfId="7725" xr:uid="{63FC6858-68C8-48FB-B76F-8DF1808287BE}"/>
    <cellStyle name="Millares 4 2 2 3 2 3" xfId="13068" xr:uid="{93FDFC77-FD1B-4430-B0C7-F1E622282113}"/>
    <cellStyle name="Millares 4 2 2 3 2 4" xfId="10508" xr:uid="{2EAF9775-FDBA-4464-83D9-9EC489033266}"/>
    <cellStyle name="Millares 4 2 2 3 2 5" xfId="15743" xr:uid="{75E59A6B-9CBE-4AFB-BF0B-9BFA79EE2F63}"/>
    <cellStyle name="Millares 4 2 2 3 2 6" xfId="17813" xr:uid="{013282BD-5F53-441B-934A-44FB89D5702D}"/>
    <cellStyle name="Millares 4 2 2 3 2 7" xfId="7724" xr:uid="{8C44C16B-763E-4622-9AE2-5E34B8C30511}"/>
    <cellStyle name="Millares 4 2 2 3 3" xfId="4986" xr:uid="{7995AD12-2DD8-4A08-B497-0AD9386ED214}"/>
    <cellStyle name="Millares 4 2 2 3 3 2" xfId="13070" xr:uid="{3119EFFE-D869-49C4-B0D0-9043AAEBCB0E}"/>
    <cellStyle name="Millares 4 2 2 3 3 3" xfId="10509" xr:uid="{35749E8C-27C6-411A-B2A4-EE4F2B45FD4E}"/>
    <cellStyle name="Millares 4 2 2 3 3 4" xfId="15744" xr:uid="{40DDFFFC-B526-4D11-B81C-D191767A36F6}"/>
    <cellStyle name="Millares 4 2 2 3 3 5" xfId="17815" xr:uid="{B3E4B554-44D9-4EDD-B656-533727B8B1CA}"/>
    <cellStyle name="Millares 4 2 2 3 3 6" xfId="7726" xr:uid="{5267EB3A-6F57-40EF-A0B0-FB953AC798DA}"/>
    <cellStyle name="Millares 4 2 2 3 4" xfId="4987" xr:uid="{3B2959F3-DDCD-4DCB-8096-ED1865691CAD}"/>
    <cellStyle name="Millares 4 2 2 3 4 2" xfId="13071" xr:uid="{EDF492CA-E7CB-4A21-9464-702481929E33}"/>
    <cellStyle name="Millares 4 2 2 3 4 3" xfId="10510" xr:uid="{9EDDB07B-1C22-4092-8744-9815E4947AE2}"/>
    <cellStyle name="Millares 4 2 2 3 4 4" xfId="15745" xr:uid="{A7CB467D-98E6-4E52-920C-B369303B6675}"/>
    <cellStyle name="Millares 4 2 2 3 4 5" xfId="17816" xr:uid="{4F5CC9BF-240B-4470-A522-FDBEE1741134}"/>
    <cellStyle name="Millares 4 2 2 3 4 6" xfId="7727" xr:uid="{DEF0D665-BB36-4EF7-9F94-41E41C2DCD6F}"/>
    <cellStyle name="Millares 4 2 2 3 5" xfId="4988" xr:uid="{D8C338A0-05B3-48F0-99D5-A4A00E220210}"/>
    <cellStyle name="Millares 4 2 2 3 5 2" xfId="13072" xr:uid="{4BB8E7F5-4D28-4C33-8B25-3CD62A8B0A1A}"/>
    <cellStyle name="Millares 4 2 2 3 5 3" xfId="12493" xr:uid="{36A73CFD-3B3D-4B5D-BDE9-96EC47397C6C}"/>
    <cellStyle name="Millares 4 2 2 3 5 4" xfId="17817" xr:uid="{D9BEBB38-05BE-445F-8943-046F2C2DEE8C}"/>
    <cellStyle name="Millares 4 2 2 3 5 5" xfId="7728" xr:uid="{15B6E3DD-967B-44DF-9E99-BFE9330FBAB1}"/>
    <cellStyle name="Millares 4 2 2 3 6" xfId="7322" xr:uid="{97F11244-8B9F-4C92-B173-ECC78A5C830A}"/>
    <cellStyle name="Millares 4 2 2 3 6 2" xfId="13073" xr:uid="{CEE1865E-EE7F-421F-A941-4FEC3E967512}"/>
    <cellStyle name="Millares 4 2 2 3 6 3" xfId="20102" xr:uid="{1B0453A8-0525-48AF-A91C-AFF978D91F94}"/>
    <cellStyle name="Millares 4 2 2 3 6 4" xfId="7729" xr:uid="{7BE7E004-1F35-4D76-AD14-39B0F9C23D38}"/>
    <cellStyle name="Millares 4 2 2 3 7" xfId="7730" xr:uid="{A29A9350-BBA4-4F6F-A735-1F70A3A3E411}"/>
    <cellStyle name="Millares 4 2 2 3 7 2" xfId="13074" xr:uid="{3A7CDAA9-B89D-4019-8C1D-B42FB1A3375D}"/>
    <cellStyle name="Millares 4 2 2 3 8" xfId="13067" xr:uid="{B8C8278A-2DCE-488B-A76B-637A7FB2A9A2}"/>
    <cellStyle name="Millares 4 2 2 3 9" xfId="10507" xr:uid="{D204A1C5-1415-40D5-AB13-97DF7A482C8E}"/>
    <cellStyle name="Millares 4 2 2 4" xfId="4989" xr:uid="{B8507576-70C0-466C-9F9A-E7F688B44CD9}"/>
    <cellStyle name="Millares 4 2 2 4 2" xfId="4990" xr:uid="{2099169F-2107-4A3B-9321-22EF27B21F6F}"/>
    <cellStyle name="Millares 4 2 2 4 2 2" xfId="13076" xr:uid="{39EF01BD-87A6-47AB-9820-56DCF5F9698C}"/>
    <cellStyle name="Millares 4 2 2 4 2 3" xfId="10512" xr:uid="{8CB36DE8-CF72-46E6-9A15-1521B92742ED}"/>
    <cellStyle name="Millares 4 2 2 4 2 4" xfId="15747" xr:uid="{0AEB4361-FF15-42F3-B8C6-624D7C967708}"/>
    <cellStyle name="Millares 4 2 2 4 2 5" xfId="17819" xr:uid="{886C4F5E-47BA-4E66-8B60-87A886A6C17C}"/>
    <cellStyle name="Millares 4 2 2 4 2 6" xfId="7732" xr:uid="{13A717E0-DC00-4BE0-9641-85D3C1A651DE}"/>
    <cellStyle name="Millares 4 2 2 4 3" xfId="13075" xr:uid="{B0B7C0B8-CEA3-4E4E-ADC5-E4945D7F8E19}"/>
    <cellStyle name="Millares 4 2 2 4 4" xfId="10511" xr:uid="{EBB17C31-E8FF-4DD7-BC44-21D92F138CE9}"/>
    <cellStyle name="Millares 4 2 2 4 5" xfId="15746" xr:uid="{BCB211BB-51B5-483A-BE91-F5D2D2978F79}"/>
    <cellStyle name="Millares 4 2 2 4 6" xfId="17818" xr:uid="{C6AF6722-9F5D-4376-AE41-5F4806309482}"/>
    <cellStyle name="Millares 4 2 2 4 7" xfId="7731" xr:uid="{0B9A7461-8D20-49E0-88BD-00D7A4EE33ED}"/>
    <cellStyle name="Millares 4 2 2 5" xfId="4991" xr:uid="{2831DCAA-2CF1-46E7-8CF0-25AB1557DD8E}"/>
    <cellStyle name="Millares 4 2 2 5 2" xfId="13077" xr:uid="{CCADE8D6-173E-483A-8C6B-020C504573E3}"/>
    <cellStyle name="Millares 4 2 2 5 3" xfId="10513" xr:uid="{A31C3EFB-E0F4-4987-B8D7-C58A9D954001}"/>
    <cellStyle name="Millares 4 2 2 5 4" xfId="15748" xr:uid="{47407C6B-DA95-4FAB-BE76-AFB6A7310FC7}"/>
    <cellStyle name="Millares 4 2 2 5 5" xfId="17820" xr:uid="{3F25D253-4F9F-42D5-AF68-D8209E8BF35F}"/>
    <cellStyle name="Millares 4 2 2 5 6" xfId="7733" xr:uid="{30FC336A-8E88-461F-8A5D-04666BE06E76}"/>
    <cellStyle name="Millares 4 2 2 6" xfId="4992" xr:uid="{5A529B81-C98E-4AA4-B667-6185FE053FE7}"/>
    <cellStyle name="Millares 4 2 2 6 2" xfId="13078" xr:uid="{8DD6944D-44EC-4E97-A0A6-0307DDA22796}"/>
    <cellStyle name="Millares 4 2 2 6 3" xfId="10514" xr:uid="{9108EDD0-DA77-4A99-9CD7-DC1024BBECE0}"/>
    <cellStyle name="Millares 4 2 2 6 4" xfId="15749" xr:uid="{34AD9978-CE89-4EF3-BAA3-16C66DBFD3C3}"/>
    <cellStyle name="Millares 4 2 2 6 5" xfId="17821" xr:uid="{4C2F1F69-1D85-49D0-BA17-0871F5CCDF05}"/>
    <cellStyle name="Millares 4 2 2 6 6" xfId="7734" xr:uid="{D5A2BF54-68A0-43E8-9435-2F3ED40A1528}"/>
    <cellStyle name="Millares 4 2 2 7" xfId="4993" xr:uid="{D0A73F19-BEB4-4E4E-92F9-4A04D286214F}"/>
    <cellStyle name="Millares 4 2 2 7 2" xfId="13079" xr:uid="{37475FF5-8D14-48E6-9132-738BDC15696B}"/>
    <cellStyle name="Millares 4 2 2 7 3" xfId="10515" xr:uid="{559190EB-4670-4DD0-99FC-ECF6350D29C7}"/>
    <cellStyle name="Millares 4 2 2 7 4" xfId="15750" xr:uid="{9CCD3057-EE88-44FA-8E10-E1B6FD04EA58}"/>
    <cellStyle name="Millares 4 2 2 7 5" xfId="17822" xr:uid="{34A18364-87AC-4F2C-8DB6-F4EC4BF2FA4C}"/>
    <cellStyle name="Millares 4 2 2 7 6" xfId="7735" xr:uid="{C7C7C8DC-03C0-4589-8DF8-1CC99151B258}"/>
    <cellStyle name="Millares 4 2 2 8" xfId="4994" xr:uid="{079E6C77-6007-4F40-A94F-E7BAC7DE2065}"/>
    <cellStyle name="Millares 4 2 2 8 2" xfId="13080" xr:uid="{79AABA21-7E64-4450-B1AE-5C01F25D80FD}"/>
    <cellStyle name="Millares 4 2 2 8 3" xfId="12491" xr:uid="{1A749C9B-9049-4EF1-BCB1-00E699115162}"/>
    <cellStyle name="Millares 4 2 2 8 4" xfId="17823" xr:uid="{7B23684F-C7C3-4014-9E95-B7B0263ECB94}"/>
    <cellStyle name="Millares 4 2 2 8 5" xfId="7736" xr:uid="{2FCE650C-B61B-4AFF-BBC2-C95786C913DD}"/>
    <cellStyle name="Millares 4 2 2 9" xfId="7188" xr:uid="{A5E35A33-EEC6-4405-9B6F-3BBA3D42660C}"/>
    <cellStyle name="Millares 4 2 2 9 2" xfId="13081" xr:uid="{71815D7C-D9E4-4C0D-8E3D-A6324D493910}"/>
    <cellStyle name="Millares 4 2 2 9 3" xfId="19996" xr:uid="{8E0BB825-863E-4576-8521-F57C3841A704}"/>
    <cellStyle name="Millares 4 2 2 9 4" xfId="7737" xr:uid="{5B660844-6BC1-405C-AC0C-6D4B6C8A49C5}"/>
    <cellStyle name="Millares 4 2 3" xfId="4995" xr:uid="{8E1CA126-05EB-40DC-B8A6-684504BBEBBD}"/>
    <cellStyle name="Millares 4 2 3 10" xfId="15751" xr:uid="{F4541AE5-EC1E-4AF4-805E-D3C080C0A701}"/>
    <cellStyle name="Millares 4 2 3 11" xfId="17824" xr:uid="{8A12E6BC-DBA6-43F8-92AF-DD5A879924E9}"/>
    <cellStyle name="Millares 4 2 3 12" xfId="7738" xr:uid="{C42B728E-A570-474C-AD2C-12DE0D7A4DD1}"/>
    <cellStyle name="Millares 4 2 3 2" xfId="4996" xr:uid="{99721578-306C-4419-A0AF-E68C95106D32}"/>
    <cellStyle name="Millares 4 2 3 2 10" xfId="17825" xr:uid="{F846BF54-E572-4D32-AD2B-CFF864F4AC8D}"/>
    <cellStyle name="Millares 4 2 3 2 11" xfId="7739" xr:uid="{85FCFDF2-B833-413D-8F65-A7247D993AB6}"/>
    <cellStyle name="Millares 4 2 3 2 2" xfId="4997" xr:uid="{A2D0656B-66A1-4B36-84C8-61A9AD2B2519}"/>
    <cellStyle name="Millares 4 2 3 2 2 2" xfId="13084" xr:uid="{146EC60C-20D3-4289-8197-C9F2F9322202}"/>
    <cellStyle name="Millares 4 2 3 2 2 3" xfId="10518" xr:uid="{E0351315-7E42-4034-88C7-8F1F1879CE3B}"/>
    <cellStyle name="Millares 4 2 3 2 2 4" xfId="15753" xr:uid="{2A90E94A-E668-4DE8-8A79-4A8A1F51CE75}"/>
    <cellStyle name="Millares 4 2 3 2 2 5" xfId="17826" xr:uid="{C772FEC5-B775-4BCA-B89B-F1CECA71F523}"/>
    <cellStyle name="Millares 4 2 3 2 2 6" xfId="7740" xr:uid="{73740AB0-3306-4351-BC61-838C682383FA}"/>
    <cellStyle name="Millares 4 2 3 2 3" xfId="4998" xr:uid="{BA044BB7-6E1A-4910-ACC9-F253F6B011B6}"/>
    <cellStyle name="Millares 4 2 3 2 3 2" xfId="13085" xr:uid="{39F6DAB0-9CF1-4A56-A4E6-15172E37BBDF}"/>
    <cellStyle name="Millares 4 2 3 2 3 3" xfId="10519" xr:uid="{4CEE9708-FC30-4816-9206-06829B950355}"/>
    <cellStyle name="Millares 4 2 3 2 3 4" xfId="15754" xr:uid="{0177507C-0277-48F4-BDAA-743D84B370B6}"/>
    <cellStyle name="Millares 4 2 3 2 3 5" xfId="17827" xr:uid="{21B36628-A0BC-4666-B667-01EE5F035DFD}"/>
    <cellStyle name="Millares 4 2 3 2 3 6" xfId="7741" xr:uid="{2C052CC1-6813-48EC-92E0-F42EE921A6CF}"/>
    <cellStyle name="Millares 4 2 3 2 4" xfId="4999" xr:uid="{05983A37-E0F0-4CC9-BFA4-068D1FF6EAA9}"/>
    <cellStyle name="Millares 4 2 3 2 4 2" xfId="13086" xr:uid="{59D95ADC-FAF6-4659-92E7-35478AB5FC6F}"/>
    <cellStyle name="Millares 4 2 3 2 4 3" xfId="12495" xr:uid="{826E8B56-F4F8-4C10-95A2-6DF16026C7C2}"/>
    <cellStyle name="Millares 4 2 3 2 4 4" xfId="17828" xr:uid="{B0F66C26-37F6-4407-B3BB-7E25E3589352}"/>
    <cellStyle name="Millares 4 2 3 2 4 5" xfId="7742" xr:uid="{17E48B18-F0F2-4858-AB35-CA516C922464}"/>
    <cellStyle name="Millares 4 2 3 2 5" xfId="7323" xr:uid="{F42F9D8F-74D1-4A34-B7A8-C792C319F915}"/>
    <cellStyle name="Millares 4 2 3 2 5 2" xfId="13087" xr:uid="{91D2A108-5FCC-4F6B-A26D-7EE682BC4599}"/>
    <cellStyle name="Millares 4 2 3 2 5 3" xfId="20103" xr:uid="{4D65CE6D-DEA9-4B52-A66D-AE69E4C7ADC2}"/>
    <cellStyle name="Millares 4 2 3 2 5 4" xfId="7743" xr:uid="{A31739B4-2DF9-46D3-8227-424A1C9D6019}"/>
    <cellStyle name="Millares 4 2 3 2 6" xfId="7744" xr:uid="{5C34FA09-E765-4F6A-A709-87D5ED47CBF7}"/>
    <cellStyle name="Millares 4 2 3 2 6 2" xfId="13088" xr:uid="{57C25434-E4C7-49E1-ACCF-C54328FD0F5A}"/>
    <cellStyle name="Millares 4 2 3 2 7" xfId="13083" xr:uid="{111E648D-58D8-47F9-8417-F47BF4B5E93D}"/>
    <cellStyle name="Millares 4 2 3 2 8" xfId="10517" xr:uid="{4D4FBB6D-D9E7-4C99-AA77-B89CF3529B54}"/>
    <cellStyle name="Millares 4 2 3 2 9" xfId="15752" xr:uid="{DBE58F23-E718-4301-9269-CA881A611BE6}"/>
    <cellStyle name="Millares 4 2 3 3" xfId="5000" xr:uid="{67EEB9C5-BC8A-41F6-83D7-EF6EF65691F1}"/>
    <cellStyle name="Millares 4 2 3 3 2" xfId="13089" xr:uid="{51CD3F2C-60F4-4162-BF41-37821B017764}"/>
    <cellStyle name="Millares 4 2 3 3 3" xfId="10520" xr:uid="{C0C69FCE-BB67-4CB9-A040-43EA13B351AD}"/>
    <cellStyle name="Millares 4 2 3 3 4" xfId="15755" xr:uid="{3D02A105-1084-4502-BADF-A4AD6C9A01CB}"/>
    <cellStyle name="Millares 4 2 3 3 5" xfId="17829" xr:uid="{B0821333-73DF-43FF-91C3-5861D6C4EDE6}"/>
    <cellStyle name="Millares 4 2 3 3 6" xfId="7745" xr:uid="{08C9B678-D676-44EA-A726-F9503BF9C367}"/>
    <cellStyle name="Millares 4 2 3 4" xfId="5001" xr:uid="{E2B766C5-69CB-4CA8-808A-103D6BBF6EB4}"/>
    <cellStyle name="Millares 4 2 3 4 2" xfId="13090" xr:uid="{99902D23-90DA-4B1E-9CED-EB2ED335DA4B}"/>
    <cellStyle name="Millares 4 2 3 4 3" xfId="10521" xr:uid="{FA17880B-F3D9-425E-9150-15B3D65ECA40}"/>
    <cellStyle name="Millares 4 2 3 4 4" xfId="15756" xr:uid="{51FB4437-39AA-4D41-845E-F75D826238FD}"/>
    <cellStyle name="Millares 4 2 3 4 5" xfId="17830" xr:uid="{74640D42-2FF3-419C-81C0-B5086AE62499}"/>
    <cellStyle name="Millares 4 2 3 4 6" xfId="7746" xr:uid="{1E9448B5-96DA-4CD6-AFEE-441EEC808FCE}"/>
    <cellStyle name="Millares 4 2 3 5" xfId="5002" xr:uid="{5EF2A329-5A53-46F8-881F-655A25BB2FBA}"/>
    <cellStyle name="Millares 4 2 3 5 2" xfId="13091" xr:uid="{A171AC3D-2FB4-4FD6-A85E-E7CB8C45FD07}"/>
    <cellStyle name="Millares 4 2 3 5 3" xfId="12494" xr:uid="{B50AE944-FCC6-414B-9BE4-CA948392DA69}"/>
    <cellStyle name="Millares 4 2 3 5 4" xfId="17831" xr:uid="{69E5F3E2-DECA-4DC8-9284-1BDE4CD3341E}"/>
    <cellStyle name="Millares 4 2 3 5 5" xfId="7747" xr:uid="{74033C8F-C0BC-4B20-8AB6-7F025B1295A8}"/>
    <cellStyle name="Millares 4 2 3 6" xfId="7189" xr:uid="{B068F93E-1DED-4337-B62C-79DF113EB7B9}"/>
    <cellStyle name="Millares 4 2 3 6 2" xfId="13092" xr:uid="{B6D98199-A3BC-4042-9C56-80B17C1B954E}"/>
    <cellStyle name="Millares 4 2 3 6 3" xfId="19997" xr:uid="{7FEEFFD5-40E3-4F30-8FEF-D4045161A5E5}"/>
    <cellStyle name="Millares 4 2 3 6 4" xfId="7748" xr:uid="{E9DA1FBB-F2C0-436C-86CB-3C95826EE8FB}"/>
    <cellStyle name="Millares 4 2 3 7" xfId="7749" xr:uid="{A9DD45F1-2C76-4C7E-805E-554523C48018}"/>
    <cellStyle name="Millares 4 2 3 7 2" xfId="13093" xr:uid="{633AA712-2842-4D8B-BE67-433E074507E9}"/>
    <cellStyle name="Millares 4 2 3 8" xfId="13082" xr:uid="{E1DC7C26-1006-41D8-9A7D-06457F08DA02}"/>
    <cellStyle name="Millares 4 2 3 9" xfId="10516" xr:uid="{A9D56875-8DFD-4E7A-8850-37B970E13AFC}"/>
    <cellStyle name="Millares 4 2 4" xfId="5003" xr:uid="{A9714475-A80C-40A3-938A-EFD20EFE8527}"/>
    <cellStyle name="Millares 4 2 4 10" xfId="15757" xr:uid="{93E94BD6-E0EF-4ED1-91F1-05CB231C7C8C}"/>
    <cellStyle name="Millares 4 2 4 11" xfId="17832" xr:uid="{180249A7-BBC0-49B4-9131-9C8FF34D4C43}"/>
    <cellStyle name="Millares 4 2 4 12" xfId="7750" xr:uid="{2752B700-D06E-4978-881D-6129CC51B1A7}"/>
    <cellStyle name="Millares 4 2 4 2" xfId="5004" xr:uid="{92BF0571-38C9-47A0-B4E6-326F056FD425}"/>
    <cellStyle name="Millares 4 2 4 2 2" xfId="13095" xr:uid="{74C4955F-6C0B-4E93-B968-024103849136}"/>
    <cellStyle name="Millares 4 2 4 2 3" xfId="10523" xr:uid="{9A4C56E2-39DE-4D34-8271-8F826333382D}"/>
    <cellStyle name="Millares 4 2 4 2 4" xfId="15758" xr:uid="{B8E82C25-85B0-44BA-BC36-432B270B79A2}"/>
    <cellStyle name="Millares 4 2 4 2 5" xfId="17833" xr:uid="{8D57A248-4B30-44BA-85F3-E0BD10963017}"/>
    <cellStyle name="Millares 4 2 4 2 6" xfId="7751" xr:uid="{C4AF751F-6FB1-4D5A-B11D-759103908061}"/>
    <cellStyle name="Millares 4 2 4 3" xfId="5005" xr:uid="{2F77F349-6554-452D-973D-F63A19049A06}"/>
    <cellStyle name="Millares 4 2 4 3 2" xfId="13096" xr:uid="{79DD3E9D-1BBF-47C9-B3DC-EB3CF03CBE33}"/>
    <cellStyle name="Millares 4 2 4 3 3" xfId="10524" xr:uid="{0E643498-53C3-4E71-BAFD-BAFA23C33AA9}"/>
    <cellStyle name="Millares 4 2 4 3 4" xfId="15759" xr:uid="{B002BA8C-1BAB-4B0C-8ECB-E9B747DC98AC}"/>
    <cellStyle name="Millares 4 2 4 3 5" xfId="17834" xr:uid="{06D970D4-A935-4CAD-9B26-33A6DC08C708}"/>
    <cellStyle name="Millares 4 2 4 3 6" xfId="7752" xr:uid="{CA6D2DB6-46E3-451B-8BD4-C150DECB804D}"/>
    <cellStyle name="Millares 4 2 4 4" xfId="5006" xr:uid="{DD839042-230F-42B1-944E-F2AFFF096F23}"/>
    <cellStyle name="Millares 4 2 4 4 2" xfId="13097" xr:uid="{8813E63E-7721-4C6A-BB8F-4C21911D4326}"/>
    <cellStyle name="Millares 4 2 4 4 3" xfId="10525" xr:uid="{9E09D637-DE1A-427A-B56D-A366C545C1D4}"/>
    <cellStyle name="Millares 4 2 4 4 4" xfId="15760" xr:uid="{F9F60741-E79B-4B4D-BECC-AFA772029336}"/>
    <cellStyle name="Millares 4 2 4 4 5" xfId="17835" xr:uid="{90A4B64B-9413-448A-B851-B268E186E8B3}"/>
    <cellStyle name="Millares 4 2 4 4 6" xfId="7753" xr:uid="{D623A012-1DD0-4747-873B-B86282023C22}"/>
    <cellStyle name="Millares 4 2 4 5" xfId="5007" xr:uid="{182DB492-320D-4473-A968-160D65804C05}"/>
    <cellStyle name="Millares 4 2 4 5 2" xfId="13098" xr:uid="{40F6BFBA-9871-42B0-95E9-53768B09FE2E}"/>
    <cellStyle name="Millares 4 2 4 5 3" xfId="12496" xr:uid="{AA6799EF-452E-49AC-A395-546B5DF375C0}"/>
    <cellStyle name="Millares 4 2 4 5 4" xfId="17836" xr:uid="{DA8CE3D9-1CF3-43DC-A5F3-036123F10134}"/>
    <cellStyle name="Millares 4 2 4 5 5" xfId="7754" xr:uid="{A20EDFDD-7171-4A12-A7B8-A59B878A54E5}"/>
    <cellStyle name="Millares 4 2 4 6" xfId="7324" xr:uid="{CABCFB13-4A75-41DE-A104-CB81F08579D0}"/>
    <cellStyle name="Millares 4 2 4 6 2" xfId="13099" xr:uid="{98C7B42A-9291-42F3-9797-BAA0E441BE63}"/>
    <cellStyle name="Millares 4 2 4 6 3" xfId="20104" xr:uid="{5C9D1949-CFA3-48C4-9301-A4C1C4C7E3BE}"/>
    <cellStyle name="Millares 4 2 4 6 4" xfId="7755" xr:uid="{3D8B428E-A08F-4F1D-8163-FD74556F1D91}"/>
    <cellStyle name="Millares 4 2 4 7" xfId="7756" xr:uid="{2DA5C77D-39E9-42B5-9FB8-C205F28F6506}"/>
    <cellStyle name="Millares 4 2 4 7 2" xfId="13100" xr:uid="{17F6C467-ECC5-44FA-9523-03D04E14935C}"/>
    <cellStyle name="Millares 4 2 4 8" xfId="13094" xr:uid="{19DA3966-1D36-4A11-8B60-6226A033C5F0}"/>
    <cellStyle name="Millares 4 2 4 9" xfId="10522" xr:uid="{97E902A8-9A15-44EF-BC34-4851B0354578}"/>
    <cellStyle name="Millares 4 2 5" xfId="5008" xr:uid="{8E5D33CD-E5B1-4769-A939-DCDD55D17AE2}"/>
    <cellStyle name="Millares 4 2 5 10" xfId="5009" xr:uid="{12CE73C0-2D40-45E9-9239-A595622C8E81}"/>
    <cellStyle name="Millares 4 2 5 10 2" xfId="13102" xr:uid="{4FD68347-4924-423A-86F1-66BBA969D451}"/>
    <cellStyle name="Millares 4 2 5 10 3" xfId="12497" xr:uid="{925BAA01-D758-47D1-90E8-4341FD6B94B6}"/>
    <cellStyle name="Millares 4 2 5 10 4" xfId="17838" xr:uid="{B9402B9C-05B6-4359-999A-294A4D921C65}"/>
    <cellStyle name="Millares 4 2 5 10 5" xfId="7758" xr:uid="{D59FA8D1-243C-4A99-9536-97762B4C063E}"/>
    <cellStyle name="Millares 4 2 5 11" xfId="7325" xr:uid="{C1440945-1098-4424-B109-E4F46C7EEF1F}"/>
    <cellStyle name="Millares 4 2 5 11 2" xfId="13103" xr:uid="{14B5FF3D-DB52-4ECA-BC88-F44D2B51FF7D}"/>
    <cellStyle name="Millares 4 2 5 11 3" xfId="20105" xr:uid="{2FD6B79C-20EC-40B1-BCE7-1B8748B52D01}"/>
    <cellStyle name="Millares 4 2 5 11 4" xfId="7759" xr:uid="{B344F40D-910A-4807-BE07-24E11C02B0BC}"/>
    <cellStyle name="Millares 4 2 5 12" xfId="7179" xr:uid="{6EB4AB22-1410-413E-8867-BECDE8EA3805}"/>
    <cellStyle name="Millares 4 2 5 12 2" xfId="13104" xr:uid="{F54B866D-2B36-407D-830E-20FF067EF82C}"/>
    <cellStyle name="Millares 4 2 5 12 3" xfId="19988" xr:uid="{D3740F8E-5077-4E5D-85B9-CB84A82CDA7F}"/>
    <cellStyle name="Millares 4 2 5 12 3 2" xfId="22896" xr:uid="{8A122DF7-0B03-4327-A3F8-993DEDF9A9D7}"/>
    <cellStyle name="Millares 4 2 5 12 3 2 2" xfId="28452" xr:uid="{917F0287-AE45-488F-9B88-DB4516CA22FC}"/>
    <cellStyle name="Millares 4 2 5 12 3 2 3" xfId="33946" xr:uid="{798EB7C4-C0FE-4035-846F-D31B798D7BD5}"/>
    <cellStyle name="Millares 4 2 5 12 3 2 4" xfId="39430" xr:uid="{49EDC08C-CE98-4881-8A93-65073A126B32}"/>
    <cellStyle name="Millares 4 2 5 12 3 3" xfId="25723" xr:uid="{A0E31116-3CFE-4426-B1E5-36D6B45FFF89}"/>
    <cellStyle name="Millares 4 2 5 12 3 4" xfId="31217" xr:uid="{B19B2E8F-96F5-4685-9188-623CA08E559D}"/>
    <cellStyle name="Millares 4 2 5 12 3 5" xfId="36701" xr:uid="{432ECD32-A5C0-4E34-9D0A-41C5AA8E3FE8}"/>
    <cellStyle name="Millares 4 2 5 12 4" xfId="7760" xr:uid="{56372457-0F88-4825-B427-4CD758E3759D}"/>
    <cellStyle name="Millares 4 2 5 12 5" xfId="20276" xr:uid="{0D0D6C73-8C87-479D-9FCF-BEF0E6055843}"/>
    <cellStyle name="Millares 4 2 5 12 5 2" xfId="25832" xr:uid="{76CCC628-497C-43B5-839C-ED7AAFA89B09}"/>
    <cellStyle name="Millares 4 2 5 12 5 3" xfId="31326" xr:uid="{134BBE67-8752-4E05-BD76-B5A7FF76A669}"/>
    <cellStyle name="Millares 4 2 5 12 5 4" xfId="36810" xr:uid="{3756B089-2F61-4B74-8F97-DB19229717C1}"/>
    <cellStyle name="Millares 4 2 5 12 6" xfId="23103" xr:uid="{3091DA64-BFD4-42D4-8D5E-4366DAEFC65A}"/>
    <cellStyle name="Millares 4 2 5 12 7" xfId="28595" xr:uid="{76736999-8B4A-486E-961C-40F81157B955}"/>
    <cellStyle name="Millares 4 2 5 12 8" xfId="34079" xr:uid="{BD49DE4D-535D-4CB0-945F-3697CFC77B78}"/>
    <cellStyle name="Millares 4 2 5 13" xfId="7504" xr:uid="{0F9ED6DE-C7F0-4647-BABB-84A0CF736EF7}"/>
    <cellStyle name="Millares 4 2 5 13 2" xfId="13105" xr:uid="{D74DE64C-EDE4-407D-9925-8753E88B1215}"/>
    <cellStyle name="Millares 4 2 5 13 3" xfId="20198" xr:uid="{4FE26FFA-8CB7-4257-9CCF-1D7509469D59}"/>
    <cellStyle name="Millares 4 2 5 13 3 2" xfId="22932" xr:uid="{80F7A106-4C1B-47F0-A948-092452ABF3A7}"/>
    <cellStyle name="Millares 4 2 5 13 3 2 2" xfId="28488" xr:uid="{1674759B-AD53-406E-A712-43BBC8057CC1}"/>
    <cellStyle name="Millares 4 2 5 13 3 2 3" xfId="33982" xr:uid="{04258D62-3BB4-4F22-8115-DFF0E1C1371B}"/>
    <cellStyle name="Millares 4 2 5 13 3 2 4" xfId="39466" xr:uid="{650300AE-D18D-47D5-9490-2433EE7638A5}"/>
    <cellStyle name="Millares 4 2 5 13 3 3" xfId="25759" xr:uid="{E93E1FC7-B47D-4A1C-AA94-34A5B44DF40B}"/>
    <cellStyle name="Millares 4 2 5 13 3 4" xfId="31253" xr:uid="{833504AE-94F9-418B-95DB-4BF9BC0602F5}"/>
    <cellStyle name="Millares 4 2 5 13 3 5" xfId="36737" xr:uid="{9AF425AA-3F02-4D9E-8ACD-320F0BB6A819}"/>
    <cellStyle name="Millares 4 2 5 13 4" xfId="7761" xr:uid="{8EA05675-5D2E-48EF-AFCE-EF74FA6651BE}"/>
    <cellStyle name="Millares 4 2 5 13 5" xfId="20388" xr:uid="{D75CC0B5-70AB-4FAE-9945-DB81D2F1F5A2}"/>
    <cellStyle name="Millares 4 2 5 13 5 2" xfId="25944" xr:uid="{5410A22A-D3F7-467B-9C5F-E4B181A353BB}"/>
    <cellStyle name="Millares 4 2 5 13 5 3" xfId="31438" xr:uid="{C040A2FD-0EEA-4EB5-B2DE-A3F7EB1CB76C}"/>
    <cellStyle name="Millares 4 2 5 13 5 4" xfId="36922" xr:uid="{54C3A53E-3A58-4340-BD74-9DF949E750E7}"/>
    <cellStyle name="Millares 4 2 5 13 6" xfId="23215" xr:uid="{E9157ECE-A18E-4AD4-8D91-CE1BADF07D55}"/>
    <cellStyle name="Millares 4 2 5 13 7" xfId="28707" xr:uid="{72F913AF-130F-4EB4-9352-412FCC609D9D}"/>
    <cellStyle name="Millares 4 2 5 13 8" xfId="34191" xr:uid="{1DD1EA4B-480D-47EB-A038-6547AA693E42}"/>
    <cellStyle name="Millares 4 2 5 14" xfId="7549" xr:uid="{6AF5343C-C815-4FE6-8ED9-F82B91ECE688}"/>
    <cellStyle name="Millares 4 2 5 14 2" xfId="20206" xr:uid="{92AA259E-9D57-41E1-A046-F9FABA001299}"/>
    <cellStyle name="Millares 4 2 5 14 2 2" xfId="22940" xr:uid="{A102C2D8-3549-4002-8428-A9FC993B4B33}"/>
    <cellStyle name="Millares 4 2 5 14 2 2 2" xfId="28496" xr:uid="{0456B7B6-9266-4F95-8025-78E3857C3409}"/>
    <cellStyle name="Millares 4 2 5 14 2 2 3" xfId="33990" xr:uid="{58CBF0CD-9583-4DBC-8433-67EA77308020}"/>
    <cellStyle name="Millares 4 2 5 14 2 2 4" xfId="39474" xr:uid="{B820091F-C599-43B1-ACE9-ACF3D5E2FF38}"/>
    <cellStyle name="Millares 4 2 5 14 2 3" xfId="25767" xr:uid="{0224A1FD-CB22-4611-AE2E-AEAC133BC255}"/>
    <cellStyle name="Millares 4 2 5 14 2 4" xfId="31261" xr:uid="{6367888A-B432-4945-B083-8E4D990737FE}"/>
    <cellStyle name="Millares 4 2 5 14 2 5" xfId="36745" xr:uid="{0D3DD841-ACE7-4679-98AA-519364076203}"/>
    <cellStyle name="Millares 4 2 5 14 3" xfId="13101" xr:uid="{A7C74365-A881-4189-853C-FD5A29F55CED}"/>
    <cellStyle name="Millares 4 2 5 14 4" xfId="20433" xr:uid="{AB749E9E-10B5-4783-BF50-DFA9F67ED6E7}"/>
    <cellStyle name="Millares 4 2 5 14 4 2" xfId="25989" xr:uid="{154BB81A-D409-4927-9803-1DF11EBDB2D8}"/>
    <cellStyle name="Millares 4 2 5 14 4 3" xfId="31483" xr:uid="{4892202C-37A7-4D50-9D93-FAB4792D1FF4}"/>
    <cellStyle name="Millares 4 2 5 14 4 4" xfId="36967" xr:uid="{ECCB8F14-E461-4696-9606-1DAA98306253}"/>
    <cellStyle name="Millares 4 2 5 14 5" xfId="23260" xr:uid="{35726B03-FD42-4EF0-ACE1-E07CB82D9876}"/>
    <cellStyle name="Millares 4 2 5 14 6" xfId="28754" xr:uid="{0273F241-8C85-41BC-BB3C-CC7F97CCF5D3}"/>
    <cellStyle name="Millares 4 2 5 14 7" xfId="34238" xr:uid="{0ACA414A-C5E6-4CED-9723-30482D37E189}"/>
    <cellStyle name="Millares 4 2 5 15" xfId="10526" xr:uid="{CC6FED2D-3156-487F-9C1A-EF91BF74CE8B}"/>
    <cellStyle name="Millares 4 2 5 16" xfId="15761" xr:uid="{FBD3F4D7-A6A0-4398-BC1F-17DDA997F3BC}"/>
    <cellStyle name="Millares 4 2 5 17" xfId="17837" xr:uid="{4115AEAB-0B67-4358-A446-C0D32F1A9C77}"/>
    <cellStyle name="Millares 4 2 5 18" xfId="7757" xr:uid="{5C1E438C-BC7B-41E6-86B8-5E201031A94C}"/>
    <cellStyle name="Millares 4 2 5 2" xfId="5010" xr:uid="{F6E4CDD4-CD03-40E2-B987-AA9D1B1E7187}"/>
    <cellStyle name="Millares 4 2 5 2 2" xfId="5011" xr:uid="{5854A4EE-55B1-4745-B031-7C138E9507CD}"/>
    <cellStyle name="Millares 4 2 5 2 2 2" xfId="5012" xr:uid="{42CF2F0B-2D84-4AC3-9839-51C8A284242B}"/>
    <cellStyle name="Millares 4 2 5 2 2 2 2" xfId="13108" xr:uid="{805739B6-F701-4D0C-98F7-430028C099EB}"/>
    <cellStyle name="Millares 4 2 5 2 2 2 3" xfId="10529" xr:uid="{7DED2CBF-01E3-46BC-9838-82C0AA3A3255}"/>
    <cellStyle name="Millares 4 2 5 2 2 2 4" xfId="15764" xr:uid="{33597F6C-A6E7-4C7F-A701-E87411392F6C}"/>
    <cellStyle name="Millares 4 2 5 2 2 2 5" xfId="17841" xr:uid="{D90A09D3-80BA-4EF8-86FD-D5A7D046D7D2}"/>
    <cellStyle name="Millares 4 2 5 2 2 2 6" xfId="7764" xr:uid="{FD630433-6BE5-490B-B4CD-F10FCA402F00}"/>
    <cellStyle name="Millares 4 2 5 2 2 3" xfId="13107" xr:uid="{4D03A8F1-8457-4B59-91E5-610D430CC222}"/>
    <cellStyle name="Millares 4 2 5 2 2 4" xfId="10528" xr:uid="{31C93C6F-6D4F-4316-A4AD-D64BBC73F590}"/>
    <cellStyle name="Millares 4 2 5 2 2 5" xfId="15763" xr:uid="{8E537217-6888-4909-9EFB-5C896F30AF0D}"/>
    <cellStyle name="Millares 4 2 5 2 2 6" xfId="17840" xr:uid="{63575EDC-791E-45CC-B732-97BAE574C31A}"/>
    <cellStyle name="Millares 4 2 5 2 2 7" xfId="7763" xr:uid="{FA88D70C-3E82-4515-BCFF-17AF05A27F6B}"/>
    <cellStyle name="Millares 4 2 5 2 3" xfId="5013" xr:uid="{ED4B00D2-B49E-47E3-89F7-85DDC406515D}"/>
    <cellStyle name="Millares 4 2 5 2 3 2" xfId="13109" xr:uid="{C3B7775D-120F-49DF-A030-137567A33628}"/>
    <cellStyle name="Millares 4 2 5 2 3 3" xfId="10530" xr:uid="{479FF1CD-07B8-43E9-AF1C-470471326679}"/>
    <cellStyle name="Millares 4 2 5 2 3 4" xfId="15765" xr:uid="{94E08F1B-7BD4-4D0D-AD98-076CAE8F8107}"/>
    <cellStyle name="Millares 4 2 5 2 3 5" xfId="17842" xr:uid="{60B34A7E-5437-4897-85EE-6EACB5F5433A}"/>
    <cellStyle name="Millares 4 2 5 2 3 6" xfId="7765" xr:uid="{E74595ED-C949-4D79-9820-845B99327029}"/>
    <cellStyle name="Millares 4 2 5 2 4" xfId="5014" xr:uid="{BD5AE071-378A-410D-A71B-61C78C9A6BFA}"/>
    <cellStyle name="Millares 4 2 5 2 4 2" xfId="13110" xr:uid="{991F48F9-6713-4E40-954D-1F98E8DE32E8}"/>
    <cellStyle name="Millares 4 2 5 2 4 3" xfId="17843" xr:uid="{7CBAB338-96FA-4C1F-83DA-23E6FB015E44}"/>
    <cellStyle name="Millares 4 2 5 2 4 4" xfId="7766" xr:uid="{4BDDD52E-F711-41DD-8505-7688E64C815E}"/>
    <cellStyle name="Millares 4 2 5 2 5" xfId="13106" xr:uid="{1F349F93-C1BB-43B7-812D-C29104C5B81E}"/>
    <cellStyle name="Millares 4 2 5 2 6" xfId="10527" xr:uid="{E0A4024C-5A2F-473E-8717-DA9553E31147}"/>
    <cellStyle name="Millares 4 2 5 2 7" xfId="15762" xr:uid="{84335B30-B689-4035-8CEA-F06203711DAD}"/>
    <cellStyle name="Millares 4 2 5 2 8" xfId="17839" xr:uid="{84FA0CCC-8D05-4872-AAA6-48E806940C4C}"/>
    <cellStyle name="Millares 4 2 5 2 9" xfId="7762" xr:uid="{1C092437-A958-4002-9F86-65E8F62E53A0}"/>
    <cellStyle name="Millares 4 2 5 3" xfId="5015" xr:uid="{B93B25E9-987A-4CF5-8FF3-BFFD607DA61A}"/>
    <cellStyle name="Millares 4 2 5 3 2" xfId="5016" xr:uid="{69D6E492-F391-479D-A1B0-F343DDDEAB0E}"/>
    <cellStyle name="Millares 4 2 5 3 2 2" xfId="13112" xr:uid="{06217C3F-E405-4BE1-B277-D6D598A7F9F1}"/>
    <cellStyle name="Millares 4 2 5 3 2 3" xfId="10532" xr:uid="{172ADDEF-5579-41B5-9DD4-4EBEB8EF3EBC}"/>
    <cellStyle name="Millares 4 2 5 3 2 4" xfId="15767" xr:uid="{5665D39B-A213-441C-ADD9-74F24475B146}"/>
    <cellStyle name="Millares 4 2 5 3 2 5" xfId="17845" xr:uid="{BDCD1424-FF5C-41BE-A79B-F41755D6D811}"/>
    <cellStyle name="Millares 4 2 5 3 2 6" xfId="7768" xr:uid="{F6B9BD66-5701-4C73-B401-190D156BFC04}"/>
    <cellStyle name="Millares 4 2 5 3 3" xfId="5017" xr:uid="{FD35ED4A-087C-4869-AF60-052F6D3C3920}"/>
    <cellStyle name="Millares 4 2 5 3 3 2" xfId="13113" xr:uid="{EDB93B08-3542-4AD8-ACC1-18AD953ABD87}"/>
    <cellStyle name="Millares 4 2 5 3 3 3" xfId="10533" xr:uid="{729382E5-FDEC-4D89-A6AF-DDDB61A6745A}"/>
    <cellStyle name="Millares 4 2 5 3 3 4" xfId="15768" xr:uid="{7DC7F3F3-2DF4-4C1C-B101-C9087974CC21}"/>
    <cellStyle name="Millares 4 2 5 3 3 5" xfId="17846" xr:uid="{4B399443-42D7-4EA7-81B8-B69C409A7FAE}"/>
    <cellStyle name="Millares 4 2 5 3 3 6" xfId="7769" xr:uid="{65B7F3D3-4652-4691-AA6C-443810162A28}"/>
    <cellStyle name="Millares 4 2 5 3 4" xfId="5018" xr:uid="{9A6A333B-E9CA-4A77-BFAF-12AB4CAEC920}"/>
    <cellStyle name="Millares 4 2 5 3 4 2" xfId="13114" xr:uid="{C306E7DE-B109-434C-A75D-C6E1A79CAE9F}"/>
    <cellStyle name="Millares 4 2 5 3 4 3" xfId="17847" xr:uid="{7BBAADD8-B60A-421C-B48B-A03A837CFE37}"/>
    <cellStyle name="Millares 4 2 5 3 4 4" xfId="7770" xr:uid="{75C04DE5-039E-41D6-BCFC-17A29165A236}"/>
    <cellStyle name="Millares 4 2 5 3 5" xfId="13111" xr:uid="{8D3ACF84-A3AB-4A00-BD48-EADD22214746}"/>
    <cellStyle name="Millares 4 2 5 3 6" xfId="10531" xr:uid="{98A7C7CC-CA24-4DEB-BA8F-EB67FF12D178}"/>
    <cellStyle name="Millares 4 2 5 3 7" xfId="15766" xr:uid="{8122ECE9-9354-42C5-8E85-67BF6AD3879E}"/>
    <cellStyle name="Millares 4 2 5 3 8" xfId="17844" xr:uid="{DEC64891-004E-4A5B-ABA2-05D9D79F62BF}"/>
    <cellStyle name="Millares 4 2 5 3 9" xfId="7767" xr:uid="{238CE416-9899-4DAF-9564-24C79AF3AC56}"/>
    <cellStyle name="Millares 4 2 5 4" xfId="5019" xr:uid="{901A9BE6-ED8D-4038-9242-084E3A96526D}"/>
    <cellStyle name="Millares 4 2 5 4 2" xfId="5020" xr:uid="{9498FE0F-EDD9-4A76-8957-8A917764E2D0}"/>
    <cellStyle name="Millares 4 2 5 4 2 2" xfId="13116" xr:uid="{412BB484-2F21-4F5E-8843-555BC231C5BB}"/>
    <cellStyle name="Millares 4 2 5 4 2 3" xfId="10535" xr:uid="{DA8E8380-128B-4C2D-90A1-8EB2906A31AA}"/>
    <cellStyle name="Millares 4 2 5 4 2 4" xfId="15770" xr:uid="{74528B12-BEBC-47E4-85C4-0A4802DE86F2}"/>
    <cellStyle name="Millares 4 2 5 4 2 5" xfId="17849" xr:uid="{586FF9D5-F409-438C-8072-758578CB2491}"/>
    <cellStyle name="Millares 4 2 5 4 2 6" xfId="7772" xr:uid="{FE861C2B-62E2-473F-BFA3-70FAAC804959}"/>
    <cellStyle name="Millares 4 2 5 4 3" xfId="5021" xr:uid="{BC5A9AA0-F0D9-42E8-AAA2-20AC1D6ACB84}"/>
    <cellStyle name="Millares 4 2 5 4 3 2" xfId="13117" xr:uid="{7CE8E6C5-E03D-43F2-860D-1BAAE9A9A52E}"/>
    <cellStyle name="Millares 4 2 5 4 3 3" xfId="17850" xr:uid="{F4DDAB62-6029-490E-8A80-9FC1DD88BD01}"/>
    <cellStyle name="Millares 4 2 5 4 3 4" xfId="7773" xr:uid="{FAA3BA7E-12B5-4982-B07C-D97A6E7C4CE7}"/>
    <cellStyle name="Millares 4 2 5 4 4" xfId="13115" xr:uid="{BAF0BBE7-2BFA-4CA9-B9BB-444E7A511300}"/>
    <cellStyle name="Millares 4 2 5 4 5" xfId="10534" xr:uid="{63B542EB-2106-4CC7-84CD-BDF0C20437E6}"/>
    <cellStyle name="Millares 4 2 5 4 6" xfId="15769" xr:uid="{F2CAB9B6-EBDD-4BEB-A097-540CA526E29C}"/>
    <cellStyle name="Millares 4 2 5 4 7" xfId="17848" xr:uid="{E0BA5DE2-8E6C-4425-A8BC-E3F779417902}"/>
    <cellStyle name="Millares 4 2 5 4 8" xfId="7771" xr:uid="{FF310BE5-0875-41FF-82DD-03A207E869F6}"/>
    <cellStyle name="Millares 4 2 5 5" xfId="5022" xr:uid="{4EB4297B-265F-48BA-865B-EA904E69A88B}"/>
    <cellStyle name="Millares 4 2 5 5 2" xfId="5023" xr:uid="{96A148CF-6451-453D-87AB-4EE76377FE20}"/>
    <cellStyle name="Millares 4 2 5 5 2 2" xfId="13119" xr:uid="{4B9248DB-5155-4310-B76E-0B254D1E28BB}"/>
    <cellStyle name="Millares 4 2 5 5 2 3" xfId="10537" xr:uid="{BD8430E9-C438-4296-A415-2509A9AE6146}"/>
    <cellStyle name="Millares 4 2 5 5 2 4" xfId="15772" xr:uid="{80DCC406-BA5D-4464-8F6B-1ECC5CA83067}"/>
    <cellStyle name="Millares 4 2 5 5 2 5" xfId="17852" xr:uid="{13642089-297C-4E4A-A26D-03FA17AB2C04}"/>
    <cellStyle name="Millares 4 2 5 5 2 6" xfId="7775" xr:uid="{2AEE4D68-33B4-46F6-8B6A-5D6D0F64B52B}"/>
    <cellStyle name="Millares 4 2 5 5 3" xfId="13118" xr:uid="{B41E7819-2AA6-432F-9EF6-1D344F9AD863}"/>
    <cellStyle name="Millares 4 2 5 5 4" xfId="10536" xr:uid="{ABE13CC2-7930-4715-A881-45451CB671EC}"/>
    <cellStyle name="Millares 4 2 5 5 5" xfId="15771" xr:uid="{57D4E8D6-1B9B-480C-93FD-A1BB68333492}"/>
    <cellStyle name="Millares 4 2 5 5 6" xfId="17851" xr:uid="{36898731-8668-40A4-8AAF-628F98251600}"/>
    <cellStyle name="Millares 4 2 5 5 7" xfId="7774" xr:uid="{480EFAE2-ECF8-4D66-8DFC-E5A462DD168D}"/>
    <cellStyle name="Millares 4 2 5 6" xfId="5024" xr:uid="{FEDE8146-E00E-4BEB-B6CA-A92859132021}"/>
    <cellStyle name="Millares 4 2 5 6 2" xfId="13120" xr:uid="{1303629A-DC35-48AF-9E87-8C1A64DA0400}"/>
    <cellStyle name="Millares 4 2 5 6 3" xfId="10538" xr:uid="{2F2A343D-352A-4B35-8B87-0447BF9DE523}"/>
    <cellStyle name="Millares 4 2 5 6 4" xfId="15773" xr:uid="{A821F189-D201-49F6-98BF-840BAED294C9}"/>
    <cellStyle name="Millares 4 2 5 6 5" xfId="17853" xr:uid="{67006BBF-138C-46DF-9F67-350B980EC2C8}"/>
    <cellStyle name="Millares 4 2 5 6 6" xfId="7776" xr:uid="{5DDF0ADC-22F9-4410-B3E6-FF0669AC906A}"/>
    <cellStyle name="Millares 4 2 5 7" xfId="5025" xr:uid="{64C9C47F-F5BD-4AD1-BDEB-DCD26565866F}"/>
    <cellStyle name="Millares 4 2 5 7 2" xfId="13121" xr:uid="{74C78F3A-F528-4D9A-956F-CE8892250DB0}"/>
    <cellStyle name="Millares 4 2 5 7 3" xfId="10539" xr:uid="{61D1FFD0-C939-4481-A65A-1B29299DA7DC}"/>
    <cellStyle name="Millares 4 2 5 7 4" xfId="15774" xr:uid="{1AB1E62C-FC14-4651-9ACE-ED37C51F799E}"/>
    <cellStyle name="Millares 4 2 5 7 5" xfId="17854" xr:uid="{2ABE8D56-3044-45E9-AD5F-E3CC7CA91F72}"/>
    <cellStyle name="Millares 4 2 5 7 6" xfId="7777" xr:uid="{D2ABADC4-CC0D-422D-9CD7-C4D0DD6D7E1A}"/>
    <cellStyle name="Millares 4 2 5 8" xfId="5026" xr:uid="{589CE2E7-22DC-41AF-BFEB-604199399D41}"/>
    <cellStyle name="Millares 4 2 5 8 2" xfId="13122" xr:uid="{F0373AC3-7EF0-49CD-802E-011B2AC14537}"/>
    <cellStyle name="Millares 4 2 5 8 3" xfId="10540" xr:uid="{65241F9E-89BC-44AD-9943-C3E2CAB2AF93}"/>
    <cellStyle name="Millares 4 2 5 8 4" xfId="15775" xr:uid="{4161CFA9-C0EC-4B27-8398-470981414748}"/>
    <cellStyle name="Millares 4 2 5 8 5" xfId="17855" xr:uid="{5BE277BA-253C-4BE1-A905-E8741011BBB6}"/>
    <cellStyle name="Millares 4 2 5 8 6" xfId="7778" xr:uid="{E6C16713-5B37-44B5-9465-F01773E72DEB}"/>
    <cellStyle name="Millares 4 2 5 9" xfId="5027" xr:uid="{714AF4A3-EB76-44F6-B0B3-61211DD6B653}"/>
    <cellStyle name="Millares 4 2 5 9 2" xfId="13123" xr:uid="{6309951D-58F4-4ED2-A759-E826D50A2EEE}"/>
    <cellStyle name="Millares 4 2 5 9 3" xfId="10541" xr:uid="{A462F5E1-B561-44DE-BD6D-7E5DDF205B0A}"/>
    <cellStyle name="Millares 4 2 5 9 4" xfId="15776" xr:uid="{D7C6CAE1-D5D5-4042-AA08-47F1930E9479}"/>
    <cellStyle name="Millares 4 2 5 9 5" xfId="17856" xr:uid="{D9071BF4-CBC3-4659-B80F-9A2C1C6FDF44}"/>
    <cellStyle name="Millares 4 2 5 9 6" xfId="7779" xr:uid="{E8906A67-AEE0-4336-A50E-D59381378DF6}"/>
    <cellStyle name="Millares 4 2 6" xfId="5028" xr:uid="{BF25B401-68B6-4F95-8BFD-13D7FDE6850A}"/>
    <cellStyle name="Millares 4 2 6 2" xfId="13124" xr:uid="{6891FAFB-B6AA-4046-9E7D-C56225851D51}"/>
    <cellStyle name="Millares 4 2 6 3" xfId="10542" xr:uid="{C63D6C9F-A465-48FB-8936-035E75D83675}"/>
    <cellStyle name="Millares 4 2 6 4" xfId="15777" xr:uid="{49290E3B-862D-4C4A-968D-4B270A758640}"/>
    <cellStyle name="Millares 4 2 6 5" xfId="17857" xr:uid="{F4799E95-D437-44D0-A368-1E3EC00C3183}"/>
    <cellStyle name="Millares 4 2 6 6" xfId="7780" xr:uid="{42939D8C-D6E8-41BE-A885-73D362682C59}"/>
    <cellStyle name="Millares 4 2 7" xfId="5029" xr:uid="{E68D146D-DAC7-45C9-B99B-8F6221D3E51D}"/>
    <cellStyle name="Millares 4 2 7 2" xfId="13125" xr:uid="{DCBEDC69-0ED8-483E-8909-C3833596C221}"/>
    <cellStyle name="Millares 4 2 7 3" xfId="10543" xr:uid="{614D4A2D-5865-4A2B-B752-87AB3E01C20E}"/>
    <cellStyle name="Millares 4 2 7 4" xfId="15778" xr:uid="{06A630A4-E625-43BE-ACB6-1B8E228D2114}"/>
    <cellStyle name="Millares 4 2 7 5" xfId="17858" xr:uid="{AE14C6D7-0DD9-49F7-A8C3-41D72A3B9D40}"/>
    <cellStyle name="Millares 4 2 7 6" xfId="7781" xr:uid="{397DDF85-D8D6-4E33-B7BA-616E70F91669}"/>
    <cellStyle name="Millares 4 2 8" xfId="5030" xr:uid="{97D2BACA-28A8-42F9-A676-014E3604126A}"/>
    <cellStyle name="Millares 4 2 8 2" xfId="13126" xr:uid="{B0F43C9B-7FEA-4C5E-9F97-67181EB5F337}"/>
    <cellStyle name="Millares 4 2 8 3" xfId="10544" xr:uid="{B4B6ADFB-25E6-409A-A9DA-E152E2E799A6}"/>
    <cellStyle name="Millares 4 2 8 4" xfId="15779" xr:uid="{27224207-46F5-4291-BD39-0B919254D6DD}"/>
    <cellStyle name="Millares 4 2 8 5" xfId="17859" xr:uid="{36D4282A-D384-41F6-807E-6CCB4993B518}"/>
    <cellStyle name="Millares 4 2 8 6" xfId="7782" xr:uid="{B26C6A22-0024-425C-A4F9-97CC07B069CE}"/>
    <cellStyle name="Millares 4 2 9" xfId="5031" xr:uid="{929214F8-4568-4983-811E-27AABBC6A4EE}"/>
    <cellStyle name="Millares 4 2 9 2" xfId="13127" xr:uid="{B7C415D6-0E83-4421-9B12-38DA711C36C1}"/>
    <cellStyle name="Millares 4 2 9 3" xfId="10545" xr:uid="{A1C446AC-2B5D-45F5-A487-0E7E57564E80}"/>
    <cellStyle name="Millares 4 2 9 4" xfId="15780" xr:uid="{115F3014-5E46-4C0C-864F-B588771DE80A}"/>
    <cellStyle name="Millares 4 2 9 5" xfId="17860" xr:uid="{C8BD44C4-8856-4C99-89BC-B5619CB21E17}"/>
    <cellStyle name="Millares 4 2 9 6" xfId="7783" xr:uid="{0E60D901-46D8-4EB2-93B1-CBFDC5827261}"/>
    <cellStyle name="Millares 4 20" xfId="5032" xr:uid="{AEC515E0-DA2C-478F-89ED-A89CB190EC08}"/>
    <cellStyle name="Millares 4 20 2" xfId="13128" xr:uid="{B7FAFD67-ABE6-49E8-ABE5-0B6F279FCA75}"/>
    <cellStyle name="Millares 4 20 3" xfId="10546" xr:uid="{0B66C8E4-67B1-44DB-84FF-406349BCD223}"/>
    <cellStyle name="Millares 4 20 4" xfId="15781" xr:uid="{526A66C2-B52D-4476-843D-B33C016072A7}"/>
    <cellStyle name="Millares 4 20 5" xfId="17861" xr:uid="{D1D7A95F-C7AB-472B-BE51-F1B86C65D5A2}"/>
    <cellStyle name="Millares 4 20 6" xfId="7784" xr:uid="{B4FACC45-D2AE-474B-9BDD-B8D4F6A04C2E}"/>
    <cellStyle name="Millares 4 21" xfId="5033" xr:uid="{DB9B682A-B036-4278-A609-DC4210C11A26}"/>
    <cellStyle name="Millares 4 21 2" xfId="13129" xr:uid="{9C87AC23-EEE9-405B-A9F5-2E47D73D1BB7}"/>
    <cellStyle name="Millares 4 21 3" xfId="10547" xr:uid="{1AD79CC7-1960-46B6-A800-8FFC03A5ADFD}"/>
    <cellStyle name="Millares 4 21 4" xfId="15782" xr:uid="{177DFC59-AEEA-40CB-B3A3-CECA26BEB5FA}"/>
    <cellStyle name="Millares 4 21 5" xfId="17862" xr:uid="{ECB25AF8-4950-4C56-B6CB-22AFE4A74AD6}"/>
    <cellStyle name="Millares 4 21 6" xfId="7785" xr:uid="{A562506A-6B4F-410A-A3ED-4DB54BEFCA3C}"/>
    <cellStyle name="Millares 4 22" xfId="5034" xr:uid="{40B7ABB3-FE3E-4305-8F0D-25DFA1860B61}"/>
    <cellStyle name="Millares 4 22 2" xfId="13130" xr:uid="{A6C811AF-FA4C-45F3-BAFA-F8C75AEA8B39}"/>
    <cellStyle name="Millares 4 22 3" xfId="10548" xr:uid="{6828B841-801C-4D5B-8CD6-300D65E9B541}"/>
    <cellStyle name="Millares 4 22 4" xfId="15783" xr:uid="{1CE9FF75-3041-4651-A6F0-4AD51637C9F4}"/>
    <cellStyle name="Millares 4 22 5" xfId="17863" xr:uid="{D4DB46A4-DD0A-4F4E-A556-4B41F1F359A5}"/>
    <cellStyle name="Millares 4 22 6" xfId="7786" xr:uid="{1FDDE05D-C43B-4BE4-A679-7A500D6AA05B}"/>
    <cellStyle name="Millares 4 23" xfId="5035" xr:uid="{D33F9ACB-C9EC-4657-9E98-4BDC43719859}"/>
    <cellStyle name="Millares 4 23 2" xfId="13131" xr:uid="{906EA406-609F-4180-8210-566D2A1C8F72}"/>
    <cellStyle name="Millares 4 23 3" xfId="10549" xr:uid="{C68DCB16-3ED4-42CC-ACD9-58FB8AA943BC}"/>
    <cellStyle name="Millares 4 23 4" xfId="15784" xr:uid="{BDD57026-AABB-48AB-B13C-5048D3132BCA}"/>
    <cellStyle name="Millares 4 23 5" xfId="17864" xr:uid="{D482DAD7-0B2B-4DF5-B3EA-20C263A0C583}"/>
    <cellStyle name="Millares 4 23 6" xfId="7787" xr:uid="{1F25E26E-2071-45BD-9BD1-FCD970D4299B}"/>
    <cellStyle name="Millares 4 24" xfId="5036" xr:uid="{63F8F7A1-AE60-4279-AB8E-3ED770C8D46B}"/>
    <cellStyle name="Millares 4 24 2" xfId="13132" xr:uid="{408890FB-BEA0-4398-8172-1A9052C46A4B}"/>
    <cellStyle name="Millares 4 24 3" xfId="10550" xr:uid="{C16D80EF-3DCD-403C-B408-1E69E190FE9C}"/>
    <cellStyle name="Millares 4 24 4" xfId="15785" xr:uid="{345C08A7-593F-429B-8BCE-19E685123EE6}"/>
    <cellStyle name="Millares 4 24 5" xfId="17865" xr:uid="{5329303C-A76D-47A3-BEE2-60768ACCEF9E}"/>
    <cellStyle name="Millares 4 24 6" xfId="7788" xr:uid="{40C489E1-4384-4C1A-B9FE-40E0E270FA5F}"/>
    <cellStyle name="Millares 4 25" xfId="5037" xr:uid="{F97FDB6E-8859-4421-A222-ED460CCC10D1}"/>
    <cellStyle name="Millares 4 25 2" xfId="13133" xr:uid="{3A5371EB-4B8E-42B7-9260-9FDF1460DD72}"/>
    <cellStyle name="Millares 4 25 3" xfId="10551" xr:uid="{96CC6F58-5C22-4F1B-A282-6482B93898BE}"/>
    <cellStyle name="Millares 4 25 4" xfId="15786" xr:uid="{F6DC3F6C-7482-4087-8E5A-31FF45E01D51}"/>
    <cellStyle name="Millares 4 25 5" xfId="17866" xr:uid="{C07B5ABE-1B6C-404C-B8DB-251960134C7A}"/>
    <cellStyle name="Millares 4 25 6" xfId="7789" xr:uid="{E893B208-79F1-4B65-8565-FF4723236A55}"/>
    <cellStyle name="Millares 4 26" xfId="5038" xr:uid="{A1448161-F777-4D31-8A70-232D95B91AB5}"/>
    <cellStyle name="Millares 4 26 2" xfId="13134" xr:uid="{9FD7F9C6-3F43-44DE-8326-19E90EEFA1C0}"/>
    <cellStyle name="Millares 4 26 3" xfId="10552" xr:uid="{D4505566-1A9F-47DB-B515-6E1A41A227EF}"/>
    <cellStyle name="Millares 4 26 4" xfId="15787" xr:uid="{85AEC3A2-D608-44D4-BBC4-39399A2AF076}"/>
    <cellStyle name="Millares 4 26 5" xfId="17867" xr:uid="{9B0303D3-2D95-4C92-8085-0DC9778236A0}"/>
    <cellStyle name="Millares 4 26 6" xfId="7790" xr:uid="{9C1F9F0A-0E74-451E-B9D8-E7375E79A680}"/>
    <cellStyle name="Millares 4 27" xfId="5039" xr:uid="{77706D92-6912-47A0-B405-ED49E8165552}"/>
    <cellStyle name="Millares 4 27 2" xfId="13135" xr:uid="{B64C3FEE-B0E1-4673-A534-7F394DC78569}"/>
    <cellStyle name="Millares 4 27 3" xfId="10553" xr:uid="{F620C530-1B5E-4543-AA9D-7B6164C7B5C8}"/>
    <cellStyle name="Millares 4 27 4" xfId="15788" xr:uid="{4AFC8A27-8851-4091-96A4-2BDEBE524821}"/>
    <cellStyle name="Millares 4 27 5" xfId="17868" xr:uid="{A365DF33-2BD3-44C0-92ED-3A3C715D2925}"/>
    <cellStyle name="Millares 4 27 6" xfId="7791" xr:uid="{4ADF7918-ACBC-4117-B9E9-6CC3C633D0A0}"/>
    <cellStyle name="Millares 4 28" xfId="5040" xr:uid="{9F2DF402-0AF7-4DDC-AA73-EFCB30905A87}"/>
    <cellStyle name="Millares 4 28 2" xfId="13136" xr:uid="{412E4BD5-D9BF-4912-BEF0-14CF56ADE973}"/>
    <cellStyle name="Millares 4 28 3" xfId="10554" xr:uid="{4EADC162-5553-4E6A-A28D-103949563F6E}"/>
    <cellStyle name="Millares 4 28 4" xfId="15789" xr:uid="{035AF9C3-259F-4303-9DEC-C1CE00A3E453}"/>
    <cellStyle name="Millares 4 28 5" xfId="17869" xr:uid="{EAD59E0C-44C4-4C94-A9C9-754A5F7BD56E}"/>
    <cellStyle name="Millares 4 28 6" xfId="7792" xr:uid="{3A62B38A-43E2-4A6E-9FA3-D26EFC6DC888}"/>
    <cellStyle name="Millares 4 29" xfId="5041" xr:uid="{8450F250-8551-46E1-B907-8F6647853390}"/>
    <cellStyle name="Millares 4 29 2" xfId="13137" xr:uid="{28805202-EF1C-42A5-9D64-A192B8F72279}"/>
    <cellStyle name="Millares 4 29 3" xfId="10555" xr:uid="{6E5851BE-2643-49A4-8D38-83709D753171}"/>
    <cellStyle name="Millares 4 29 4" xfId="15790" xr:uid="{D9B3B08C-7924-496E-886A-B78BBF6A75C2}"/>
    <cellStyle name="Millares 4 29 5" xfId="17870" xr:uid="{975CA75C-D71E-4FF3-A6FA-F05585B10020}"/>
    <cellStyle name="Millares 4 29 6" xfId="7793" xr:uid="{9FA8D5BF-236A-4746-8BB2-1D125E8CDFEC}"/>
    <cellStyle name="Millares 4 3" xfId="112" xr:uid="{00000000-0005-0000-0000-00009E000000}"/>
    <cellStyle name="Millares 4 3 10" xfId="15791" xr:uid="{B445293A-944D-4D6B-87F1-6C766F535A5E}"/>
    <cellStyle name="Millares 4 3 11" xfId="17871" xr:uid="{879646DE-F208-44B6-8696-1B521E264662}"/>
    <cellStyle name="Millares 4 3 12" xfId="7794" xr:uid="{2A7C399E-4A83-4B5D-9435-AAAB3B7AE53A}"/>
    <cellStyle name="Millares 4 3 13" xfId="5042" xr:uid="{F41F25AA-6E16-4D1D-9BF7-9CEA52679671}"/>
    <cellStyle name="Millares 4 3 14" xfId="374" xr:uid="{3A2E97C8-C52C-4C45-8A02-D9D739F14F39}"/>
    <cellStyle name="Millares 4 3 15" xfId="40523" xr:uid="{82CEEDF5-016F-439A-8E6A-51C45599D085}"/>
    <cellStyle name="Millares 4 3 2" xfId="201" xr:uid="{00000000-0005-0000-0000-00009F000000}"/>
    <cellStyle name="Millares 4 3 2 2" xfId="302" xr:uid="{16877C51-6622-4719-9528-31D256BDE17F}"/>
    <cellStyle name="Millares 4 3 2 2 2" xfId="13139" xr:uid="{3DF55A6A-635E-4C75-931C-A52A37E2D7EA}"/>
    <cellStyle name="Millares 4 3 2 2 3" xfId="543" xr:uid="{BC57688B-F434-4071-84C9-5AB958029C17}"/>
    <cellStyle name="Millares 4 3 2 2 4" xfId="40692" xr:uid="{8FCF9181-209A-46D6-A9D7-12F8F6DDF8F3}"/>
    <cellStyle name="Millares 4 3 2 3" xfId="10557" xr:uid="{753FD9AB-62A7-4122-ACA7-63AD2EE0521B}"/>
    <cellStyle name="Millares 4 3 2 4" xfId="15792" xr:uid="{279E6ECA-08BE-40C5-ABB0-F3A3290CB095}"/>
    <cellStyle name="Millares 4 3 2 5" xfId="17872" xr:uid="{C9892FA7-0FE8-4681-8FC4-626EAE0E485D}"/>
    <cellStyle name="Millares 4 3 2 6" xfId="7795" xr:uid="{299BBF26-B7D4-4694-A755-EFD091E7BC85}"/>
    <cellStyle name="Millares 4 3 2 7" xfId="5043" xr:uid="{00E76313-9A27-4696-9F45-D9F6B7CB43E7}"/>
    <cellStyle name="Millares 4 3 2 8" xfId="443" xr:uid="{47B84F4F-5CFD-4040-9594-1E9FDCAAB7E9}"/>
    <cellStyle name="Millares 4 3 2 9" xfId="40592" xr:uid="{7025DB50-C04F-49A3-970F-62245A37AAD9}"/>
    <cellStyle name="Millares 4 3 3" xfId="155" xr:uid="{00000000-0005-0000-0000-0000A0000000}"/>
    <cellStyle name="Millares 4 3 3 2" xfId="261" xr:uid="{F8D317CD-4650-46A6-972F-53C9027E8AE1}"/>
    <cellStyle name="Millares 4 3 3 2 2" xfId="13140" xr:uid="{9CE2D481-2731-4F33-8597-11BA5A186A0B}"/>
    <cellStyle name="Millares 4 3 3 2 3" xfId="502" xr:uid="{229AB2DC-7047-4219-B4C0-56FDAAD1808F}"/>
    <cellStyle name="Millares 4 3 3 2 4" xfId="40651" xr:uid="{9E7E800B-431A-45A2-827A-FF488B01E2FD}"/>
    <cellStyle name="Millares 4 3 3 3" xfId="10558" xr:uid="{0F0017C4-30D4-4AC8-8652-1A5D8A4A8B5E}"/>
    <cellStyle name="Millares 4 3 3 4" xfId="15793" xr:uid="{26A92BC3-D563-4D00-B062-2DA2DB25946B}"/>
    <cellStyle name="Millares 4 3 3 5" xfId="17873" xr:uid="{38AA8213-3FB0-4363-A7CB-C3B207D8D68C}"/>
    <cellStyle name="Millares 4 3 3 6" xfId="7796" xr:uid="{853C49AA-7F19-4A22-BD74-1838322316DC}"/>
    <cellStyle name="Millares 4 3 3 7" xfId="5044" xr:uid="{2678DFF6-86A3-44A2-8778-4B47EB46D82B}"/>
    <cellStyle name="Millares 4 3 3 8" xfId="402" xr:uid="{76627562-F110-445C-8FF8-5CDDB616EBB1}"/>
    <cellStyle name="Millares 4 3 3 9" xfId="40551" xr:uid="{B8ACF075-50F4-42DF-AFC8-188F7236AF5B}"/>
    <cellStyle name="Millares 4 3 4" xfId="233" xr:uid="{98C14EFB-84AF-4C9D-BBEC-E50691005703}"/>
    <cellStyle name="Millares 4 3 4 2" xfId="13141" xr:uid="{59A953B5-8533-4247-AA60-20680FE7DD75}"/>
    <cellStyle name="Millares 4 3 4 3" xfId="10559" xr:uid="{25087BF9-E578-4448-8D3F-B7A74CA18F4D}"/>
    <cellStyle name="Millares 4 3 4 4" xfId="15794" xr:uid="{24D61853-3565-43C3-B1A5-BAFD112F9DA8}"/>
    <cellStyle name="Millares 4 3 4 5" xfId="17874" xr:uid="{FFC94AD5-EA9F-4B37-BF01-0B13EEEC1566}"/>
    <cellStyle name="Millares 4 3 4 6" xfId="7797" xr:uid="{9F4E7631-E86A-42B3-8012-8E5F38A8356F}"/>
    <cellStyle name="Millares 4 3 4 7" xfId="5045" xr:uid="{7B3E3592-CFA1-4B26-A6DD-5532EBA4DA9E}"/>
    <cellStyle name="Millares 4 3 4 8" xfId="474" xr:uid="{E5DF6CDF-8DEA-4DD5-8B96-0F1EF5413F59}"/>
    <cellStyle name="Millares 4 3 4 9" xfId="40623" xr:uid="{35F330F1-D64B-4E42-A4BB-4A73B150D7D9}"/>
    <cellStyle name="Millares 4 3 5" xfId="5046" xr:uid="{67C89FBB-62DC-4A8A-8B2B-2AA078F548E4}"/>
    <cellStyle name="Millares 4 3 5 2" xfId="13142" xr:uid="{26670C0A-1FC9-48DC-937A-F0015B4125FA}"/>
    <cellStyle name="Millares 4 3 5 3" xfId="12498" xr:uid="{4CE2BCA9-F0FB-473F-889A-3DD6DE4D7A98}"/>
    <cellStyle name="Millares 4 3 5 4" xfId="17875" xr:uid="{FA3A897F-A012-45BD-BA58-4917480B2391}"/>
    <cellStyle name="Millares 4 3 5 5" xfId="7798" xr:uid="{BFE212DE-F5C5-4F97-A866-E6A5AF34B6DB}"/>
    <cellStyle name="Millares 4 3 6" xfId="7190" xr:uid="{4DCB4EF2-A490-48BF-A067-4577F0BBA57A}"/>
    <cellStyle name="Millares 4 3 6 2" xfId="13143" xr:uid="{3F4EA51C-78C0-45B3-99BB-55537CF4E126}"/>
    <cellStyle name="Millares 4 3 6 3" xfId="19998" xr:uid="{04500656-5305-4AE5-A562-9E07089B377C}"/>
    <cellStyle name="Millares 4 3 6 4" xfId="7799" xr:uid="{E4E41F67-14E3-4121-860F-05C34BD18D22}"/>
    <cellStyle name="Millares 4 3 7" xfId="7800" xr:uid="{E874D642-7961-4E64-B580-82053644AFA6}"/>
    <cellStyle name="Millares 4 3 7 2" xfId="13144" xr:uid="{1B8ED9F1-994A-4EE4-805D-01B8EEB3FEED}"/>
    <cellStyle name="Millares 4 3 8" xfId="13138" xr:uid="{7311BB40-83B8-4ED3-96D4-182BB7AAB4A1}"/>
    <cellStyle name="Millares 4 3 9" xfId="10556" xr:uid="{93EBF4F8-2054-4AA6-A198-949D62A3D85D}"/>
    <cellStyle name="Millares 4 30" xfId="649" xr:uid="{343F9FE8-87D8-41F0-8419-884F5D014CA6}"/>
    <cellStyle name="Millares 4 30 10" xfId="5047" xr:uid="{8A97AAF0-0B16-492F-AC79-7F3F71A3ECCA}"/>
    <cellStyle name="Millares 4 30 2" xfId="5048" xr:uid="{140EB2F4-6B8F-40B2-AA76-A643E2F18B0F}"/>
    <cellStyle name="Millares 4 30 2 2" xfId="13146" xr:uid="{252AE8FA-7CE5-4914-A582-ACC043DBA3B5}"/>
    <cellStyle name="Millares 4 30 2 3" xfId="10561" xr:uid="{CC3E7D91-C341-47F4-AB28-1BA0092FABBC}"/>
    <cellStyle name="Millares 4 30 2 4" xfId="15796" xr:uid="{95FF6A26-3112-450F-A9B8-85F392AC771C}"/>
    <cellStyle name="Millares 4 30 2 5" xfId="17877" xr:uid="{035169AD-8C16-40C6-B039-754408F8AF08}"/>
    <cellStyle name="Millares 4 30 2 6" xfId="7802" xr:uid="{21F72C6C-0D3E-4F59-B9BE-5A6AE3D57A8C}"/>
    <cellStyle name="Millares 4 30 3" xfId="5049" xr:uid="{5AD094DD-51B0-4C1C-921C-B2DA78A68A58}"/>
    <cellStyle name="Millares 4 30 3 2" xfId="13147" xr:uid="{53AA003C-4D0E-4810-8FA7-6980222EDAE4}"/>
    <cellStyle name="Millares 4 30 3 3" xfId="10562" xr:uid="{06015889-28E2-4861-AD44-3E3882E5F29E}"/>
    <cellStyle name="Millares 4 30 3 4" xfId="15797" xr:uid="{D356E08F-ADDC-4FEC-B01D-CB184E02F5A1}"/>
    <cellStyle name="Millares 4 30 3 5" xfId="17878" xr:uid="{482D1D98-CF49-499E-8CDE-484BEA83A1B0}"/>
    <cellStyle name="Millares 4 30 3 6" xfId="7803" xr:uid="{44937EB4-02DD-4EE9-9BA2-4EF311351291}"/>
    <cellStyle name="Millares 4 30 4" xfId="5050" xr:uid="{AB594D94-5AD4-4009-9C7D-66EF1D55C063}"/>
    <cellStyle name="Millares 4 30 4 2" xfId="13148" xr:uid="{539E3540-15DB-4FF7-93E0-2EAA402552AD}"/>
    <cellStyle name="Millares 4 30 4 3" xfId="10563" xr:uid="{CE743D5C-75B4-4571-A502-57CC79C38622}"/>
    <cellStyle name="Millares 4 30 4 4" xfId="15798" xr:uid="{6BD65236-F35E-4B55-89F8-634ED14C8F9E}"/>
    <cellStyle name="Millares 4 30 4 5" xfId="17879" xr:uid="{5B6F7A3D-E99D-4FD2-A7C5-850C2A0B7464}"/>
    <cellStyle name="Millares 4 30 4 6" xfId="7804" xr:uid="{44502F6D-A9D6-46ED-A8C1-290A12A25D1F}"/>
    <cellStyle name="Millares 4 30 5" xfId="13145" xr:uid="{2EDD3B42-13AA-49AA-9967-4C416931148D}"/>
    <cellStyle name="Millares 4 30 6" xfId="10560" xr:uid="{98FBFF4D-17E8-4341-BC54-2C40CBA83D74}"/>
    <cellStyle name="Millares 4 30 7" xfId="15795" xr:uid="{3E0F3A28-526C-4B12-9190-BEA046309EE6}"/>
    <cellStyle name="Millares 4 30 8" xfId="17876" xr:uid="{9455882B-C0DB-49D4-A7DF-10B126C15421}"/>
    <cellStyle name="Millares 4 30 9" xfId="7801" xr:uid="{6683204C-14AD-40BE-966A-3692604749F5}"/>
    <cellStyle name="Millares 4 31" xfId="5051" xr:uid="{CFD48299-C34B-46DE-9C93-E563C5FC749D}"/>
    <cellStyle name="Millares 4 31 2" xfId="13149" xr:uid="{188F3850-953B-4A23-876F-43A57EC1373E}"/>
    <cellStyle name="Millares 4 31 3" xfId="10564" xr:uid="{BF170E86-4CFE-4EBD-9747-3DD759B881DA}"/>
    <cellStyle name="Millares 4 31 4" xfId="15799" xr:uid="{DC1CBB45-2590-40D5-8EBB-398F68049775}"/>
    <cellStyle name="Millares 4 31 5" xfId="17880" xr:uid="{FF8D28EF-404F-4C60-B4ED-7BCD1B8CF765}"/>
    <cellStyle name="Millares 4 31 6" xfId="7805" xr:uid="{38AA7511-2F48-409D-A6A4-E3C1B2A90727}"/>
    <cellStyle name="Millares 4 32" xfId="5052" xr:uid="{7BB90660-2C28-452A-B5D3-BF1230B3AC56}"/>
    <cellStyle name="Millares 4 32 2" xfId="13150" xr:uid="{F80E90D1-3353-4525-BD48-9C7A167AE1CA}"/>
    <cellStyle name="Millares 4 32 3" xfId="10565" xr:uid="{7DE3D0B4-8409-46CB-B996-B79170E65882}"/>
    <cellStyle name="Millares 4 32 4" xfId="15800" xr:uid="{44FC494F-12AE-4BC0-9A98-9F92DD7928AE}"/>
    <cellStyle name="Millares 4 32 5" xfId="17881" xr:uid="{2896DDFE-1F08-44E8-AF57-7C8DD57DE589}"/>
    <cellStyle name="Millares 4 32 6" xfId="7806" xr:uid="{92634EC9-3E22-4510-8BEC-47DCBCEE1162}"/>
    <cellStyle name="Millares 4 33" xfId="7186" xr:uid="{AD41C40A-6F00-404D-9EE5-8DFAFDF9322A}"/>
    <cellStyle name="Millares 4 33 2" xfId="13151" xr:uid="{25C8845F-5C98-4B65-A466-0E1EEAA8ADEA}"/>
    <cellStyle name="Millares 4 33 3" xfId="19994" xr:uid="{69CBC8D1-9FCA-4989-A68C-148E154DAB8D}"/>
    <cellStyle name="Millares 4 33 4" xfId="7807" xr:uid="{FC15448E-EF4B-47DA-B701-F092EAC26F2B}"/>
    <cellStyle name="Millares 4 34" xfId="7808" xr:uid="{94AD6112-E477-45F9-B780-BACEAA1E3C8C}"/>
    <cellStyle name="Millares 4 34 2" xfId="13152" xr:uid="{45294F38-9AC2-471E-87BF-D1FD025C7BD4}"/>
    <cellStyle name="Millares 4 35" xfId="13034" xr:uid="{94CEC7D7-1227-47EC-AA3B-306F3D43EE7A}"/>
    <cellStyle name="Millares 4 36" xfId="10446" xr:uid="{2D970149-5DED-49FF-9EC3-65A550A0D4BC}"/>
    <cellStyle name="Millares 4 37" xfId="17787" xr:uid="{B9C9FBE2-0FC7-4078-B2E7-6DCF8D4DFC65}"/>
    <cellStyle name="Millares 4 38" xfId="7690" xr:uid="{DCE413EC-F03C-4CE8-9BFC-18851BB3730D}"/>
    <cellStyle name="Millares 4 39" xfId="22973" xr:uid="{87CE60B9-EAF0-4471-846B-0509A9FB7E13}"/>
    <cellStyle name="Millares 4 39 2" xfId="28519" xr:uid="{543DBF3C-A9B1-4775-B39E-25A3A2F2D904}"/>
    <cellStyle name="Millares 4 4" xfId="183" xr:uid="{00000000-0005-0000-0000-0000A1000000}"/>
    <cellStyle name="Millares 4 4 10" xfId="10566" xr:uid="{7B0AA394-4843-4412-9440-50C435F93F5D}"/>
    <cellStyle name="Millares 4 4 11" xfId="15801" xr:uid="{C40952FF-455F-4829-993C-72FA8E535E67}"/>
    <cellStyle name="Millares 4 4 12" xfId="17882" xr:uid="{B47FD97A-7672-429B-965A-958F6ED8F723}"/>
    <cellStyle name="Millares 4 4 13" xfId="7809" xr:uid="{7452F46E-7FF9-44DB-A0BD-6DACC3514F9C}"/>
    <cellStyle name="Millares 4 4 14" xfId="5053" xr:uid="{9AFB462C-3933-4DDB-9589-4B8A607C5C14}"/>
    <cellStyle name="Millares 4 4 2" xfId="329" xr:uid="{0FC156EE-E715-48F2-A5BE-49043DA9B239}"/>
    <cellStyle name="Millares 4 4 2 10" xfId="10567" xr:uid="{3B9B493C-06FB-46BD-A516-18C0CD1B1325}"/>
    <cellStyle name="Millares 4 4 2 11" xfId="15802" xr:uid="{CFE1B800-4D4C-4011-B292-6CEB09728BBD}"/>
    <cellStyle name="Millares 4 4 2 12" xfId="17883" xr:uid="{D1C21F98-1BE8-42EB-A478-1F0572F3D49A}"/>
    <cellStyle name="Millares 4 4 2 13" xfId="7810" xr:uid="{55FEA751-28BB-460B-9D3A-DCF8EA36D14A}"/>
    <cellStyle name="Millares 4 4 2 14" xfId="5054" xr:uid="{C2FE7291-198B-4119-AD99-7931252E01F9}"/>
    <cellStyle name="Millares 4 4 2 2" xfId="5055" xr:uid="{EC62299C-4C5A-4487-ACFA-93EF135E4CFE}"/>
    <cellStyle name="Millares 4 4 2 2 2" xfId="5056" xr:uid="{4F017E3A-890E-4CAD-A335-607182990B02}"/>
    <cellStyle name="Millares 4 4 2 2 2 2" xfId="13156" xr:uid="{51DFB667-15E5-47BA-B8CB-DBAFC06D9EB0}"/>
    <cellStyle name="Millares 4 4 2 2 2 3" xfId="10569" xr:uid="{7E409693-46BA-4BDB-A749-445C3BFAC1EE}"/>
    <cellStyle name="Millares 4 4 2 2 2 4" xfId="15804" xr:uid="{2335B61A-A40E-49F3-9CB0-2193EE624505}"/>
    <cellStyle name="Millares 4 4 2 2 2 5" xfId="17885" xr:uid="{2E342BBB-6143-41C5-B4CE-2C6FA2A4E6E6}"/>
    <cellStyle name="Millares 4 4 2 2 2 6" xfId="7812" xr:uid="{9523B838-233B-4FCE-80D9-C41BBAC06EFD}"/>
    <cellStyle name="Millares 4 4 2 2 3" xfId="5057" xr:uid="{801842C8-DAD0-419C-B5F8-F00D5C311510}"/>
    <cellStyle name="Millares 4 4 2 2 3 2" xfId="13157" xr:uid="{B422B588-69C5-41C8-9900-EBD0681C6BD0}"/>
    <cellStyle name="Millares 4 4 2 2 3 3" xfId="10570" xr:uid="{DC5470AC-9861-493D-9361-39CCB83435D6}"/>
    <cellStyle name="Millares 4 4 2 2 3 4" xfId="15805" xr:uid="{94323304-9458-40B9-A26F-A54D46556041}"/>
    <cellStyle name="Millares 4 4 2 2 3 5" xfId="17886" xr:uid="{1547660F-F308-40B1-99E9-486162DFDD00}"/>
    <cellStyle name="Millares 4 4 2 2 3 6" xfId="7813" xr:uid="{7E687336-D4CF-41C2-98DC-F1E42B713DB6}"/>
    <cellStyle name="Millares 4 4 2 2 4" xfId="13155" xr:uid="{EB727A2B-918F-4AA7-93AF-2D220D9FBAC8}"/>
    <cellStyle name="Millares 4 4 2 2 5" xfId="10568" xr:uid="{3F4CB66D-CAD3-4283-BA63-AA78A997AF0D}"/>
    <cellStyle name="Millares 4 4 2 2 6" xfId="15803" xr:uid="{5CE876D0-7A0E-4262-AF7E-0ACF7DDA04E7}"/>
    <cellStyle name="Millares 4 4 2 2 7" xfId="17884" xr:uid="{7A20196F-D4B1-4D41-829D-455C849FF749}"/>
    <cellStyle name="Millares 4 4 2 2 8" xfId="7811" xr:uid="{7ED71150-0986-42FC-909F-E98502004C45}"/>
    <cellStyle name="Millares 4 4 2 3" xfId="5058" xr:uid="{516A9246-6B00-4BD5-9EBB-1CA8A9821506}"/>
    <cellStyle name="Millares 4 4 2 3 2" xfId="13158" xr:uid="{765FCB8E-3A92-44FA-9268-333AA6B41B42}"/>
    <cellStyle name="Millares 4 4 2 3 3" xfId="10571" xr:uid="{CD72D3EA-B31E-44E0-A8D8-FF2E1438C62E}"/>
    <cellStyle name="Millares 4 4 2 3 4" xfId="15806" xr:uid="{1E4B4375-412E-4EF8-B6D4-D8C5A7E088D7}"/>
    <cellStyle name="Millares 4 4 2 3 5" xfId="17887" xr:uid="{1A8F78BC-9F86-4B6A-BD55-20D3BF9B33D8}"/>
    <cellStyle name="Millares 4 4 2 3 6" xfId="7814" xr:uid="{B60D0165-7951-4CF3-B085-C0C77943EFEF}"/>
    <cellStyle name="Millares 4 4 2 4" xfId="5059" xr:uid="{8AEFC20B-4987-406E-818E-01F0B003C3AC}"/>
    <cellStyle name="Millares 4 4 2 4 2" xfId="13159" xr:uid="{61841500-D9EC-488A-BF87-89677F477C78}"/>
    <cellStyle name="Millares 4 4 2 4 3" xfId="10572" xr:uid="{7626570F-9689-4EF5-AA80-C15FBD8270E8}"/>
    <cellStyle name="Millares 4 4 2 4 4" xfId="15807" xr:uid="{41827DFC-4FEF-4259-81C5-59A874767B4D}"/>
    <cellStyle name="Millares 4 4 2 4 5" xfId="17888" xr:uid="{7D1AC839-5749-4262-8915-CD7EB8E42240}"/>
    <cellStyle name="Millares 4 4 2 4 6" xfId="7815" xr:uid="{81D604B8-5E29-4616-9661-C423B65F48C3}"/>
    <cellStyle name="Millares 4 4 2 5" xfId="5060" xr:uid="{78736447-E6B8-4B01-9EC1-C91CDB1FD1FF}"/>
    <cellStyle name="Millares 4 4 2 5 2" xfId="13160" xr:uid="{E3DA4D69-7A9E-403C-8E96-1AD4D6462F9C}"/>
    <cellStyle name="Millares 4 4 2 5 3" xfId="10573" xr:uid="{CF4A5F6F-4567-4A2B-B66A-7F1D7B1EB7A8}"/>
    <cellStyle name="Millares 4 4 2 5 4" xfId="15808" xr:uid="{95401F5C-D766-427C-9AF7-51521FD6BEF5}"/>
    <cellStyle name="Millares 4 4 2 5 5" xfId="17889" xr:uid="{435C0616-C0FC-4983-891C-E5427C78C8A6}"/>
    <cellStyle name="Millares 4 4 2 5 6" xfId="7816" xr:uid="{3BBACFAC-E271-4A36-9C55-101FEB5E51B1}"/>
    <cellStyle name="Millares 4 4 2 6" xfId="5061" xr:uid="{51F2BB27-57FE-4450-9FBF-B16897A74ABF}"/>
    <cellStyle name="Millares 4 4 2 6 2" xfId="13161" xr:uid="{2AA0F615-BA04-42EE-B5C1-E5A390F0502A}"/>
    <cellStyle name="Millares 4 4 2 6 3" xfId="12500" xr:uid="{DB0450EF-9992-4916-93DB-C2112710587F}"/>
    <cellStyle name="Millares 4 4 2 6 4" xfId="17890" xr:uid="{BA12AD50-CA92-47CA-BAAD-D96CF526A32D}"/>
    <cellStyle name="Millares 4 4 2 6 5" xfId="7817" xr:uid="{3A5C6137-B52E-4CD4-9B6F-2AF587AC9DEA}"/>
    <cellStyle name="Millares 4 4 2 7" xfId="7326" xr:uid="{AE905CBB-C76B-4604-B19E-6E24A7039873}"/>
    <cellStyle name="Millares 4 4 2 7 2" xfId="13162" xr:uid="{7AB925FC-1C69-4AC9-AF7C-E9ED2D869F62}"/>
    <cellStyle name="Millares 4 4 2 7 3" xfId="20106" xr:uid="{5805FEE6-FB2D-45E3-A92E-1856FD8E987A}"/>
    <cellStyle name="Millares 4 4 2 7 4" xfId="7818" xr:uid="{B6CCC4C8-D74E-44C1-95EE-A2852C8AC3AE}"/>
    <cellStyle name="Millares 4 4 2 8" xfId="7819" xr:uid="{FB586154-E337-452E-B743-E04843D3261A}"/>
    <cellStyle name="Millares 4 4 2 8 2" xfId="13163" xr:uid="{F8535F0B-6A0E-420C-A3B7-2BD479AB4B3B}"/>
    <cellStyle name="Millares 4 4 2 9" xfId="13154" xr:uid="{C4EECC93-C6C0-40B5-904E-6D032C6DFCCD}"/>
    <cellStyle name="Millares 4 4 3" xfId="5062" xr:uid="{64312E96-695D-4C37-9827-DFFCE428ABA0}"/>
    <cellStyle name="Millares 4 4 3 2" xfId="5063" xr:uid="{8BFC69D7-4140-4E06-96E1-761CC30A45BC}"/>
    <cellStyle name="Millares 4 4 3 2 2" xfId="13165" xr:uid="{5D94E70C-797C-4F23-ADFF-FE6CE73D49A5}"/>
    <cellStyle name="Millares 4 4 3 2 3" xfId="10575" xr:uid="{49336710-537A-4719-91B2-F743D4D54EF2}"/>
    <cellStyle name="Millares 4 4 3 2 4" xfId="15810" xr:uid="{1C06165E-8EE2-4D37-8A19-C220F8C7B62D}"/>
    <cellStyle name="Millares 4 4 3 2 5" xfId="17892" xr:uid="{3D5C04D6-7394-4D93-9204-5E6A15BDA148}"/>
    <cellStyle name="Millares 4 4 3 2 6" xfId="7821" xr:uid="{508EFBDE-2BBF-4B36-AFB7-03C406985020}"/>
    <cellStyle name="Millares 4 4 3 3" xfId="13164" xr:uid="{95176908-94DE-469B-ACFC-6952E733C52F}"/>
    <cellStyle name="Millares 4 4 3 4" xfId="10574" xr:uid="{144F8089-0781-4099-8638-CE32E8966666}"/>
    <cellStyle name="Millares 4 4 3 5" xfId="15809" xr:uid="{304D45C5-8682-4625-9633-E655DDE6F576}"/>
    <cellStyle name="Millares 4 4 3 6" xfId="17891" xr:uid="{F27AA295-EFCE-45CC-BF9F-B1D430EE5BE5}"/>
    <cellStyle name="Millares 4 4 3 7" xfId="7820" xr:uid="{BA541246-1742-4618-A469-3BEE49353FAD}"/>
    <cellStyle name="Millares 4 4 4" xfId="5064" xr:uid="{8C096892-C683-4C2F-AB46-15C1B026E4BF}"/>
    <cellStyle name="Millares 4 4 4 2" xfId="13166" xr:uid="{659897F2-7C27-4B7E-98BD-CDB250072064}"/>
    <cellStyle name="Millares 4 4 4 3" xfId="10576" xr:uid="{BB27A857-840C-462D-BCC2-DD6E825AF841}"/>
    <cellStyle name="Millares 4 4 4 4" xfId="15811" xr:uid="{AA60A147-E2A8-4B74-91F9-8BAF57AC13A2}"/>
    <cellStyle name="Millares 4 4 4 5" xfId="17893" xr:uid="{CE1C279A-BBBB-4168-8AEB-F15115AE1EFB}"/>
    <cellStyle name="Millares 4 4 4 6" xfId="7822" xr:uid="{D8772788-1616-476E-88B2-8D8EC1017185}"/>
    <cellStyle name="Millares 4 4 5" xfId="5065" xr:uid="{F71FEF14-E98D-4CBD-B6DE-A7314C83B74D}"/>
    <cellStyle name="Millares 4 4 5 2" xfId="13167" xr:uid="{DF48D61C-E716-4E52-AF68-437F607FEF8B}"/>
    <cellStyle name="Millares 4 4 5 3" xfId="10577" xr:uid="{231C0D02-C8D0-46E6-870F-8D3CE0DAF555}"/>
    <cellStyle name="Millares 4 4 5 4" xfId="15812" xr:uid="{4A8C29E7-65FE-4C4F-8BB2-D0CFE6E93D64}"/>
    <cellStyle name="Millares 4 4 5 5" xfId="17894" xr:uid="{507458FF-C3CE-4000-8A0A-33C910CAE4AB}"/>
    <cellStyle name="Millares 4 4 5 6" xfId="7823" xr:uid="{5A636252-A429-4E61-ABEF-8FD231616C05}"/>
    <cellStyle name="Millares 4 4 6" xfId="5066" xr:uid="{7403E0A8-D097-4E0C-98F1-E8314AEDE3BF}"/>
    <cellStyle name="Millares 4 4 6 2" xfId="13168" xr:uid="{64D9C864-8978-403E-9B46-9B251BF9F995}"/>
    <cellStyle name="Millares 4 4 6 3" xfId="12499" xr:uid="{EF0735D0-EA2D-46FC-B867-F5A8AD917436}"/>
    <cellStyle name="Millares 4 4 6 4" xfId="17895" xr:uid="{18195223-6ECB-4017-AEDE-05BA7AF91E83}"/>
    <cellStyle name="Millares 4 4 6 5" xfId="7824" xr:uid="{743AE523-A112-4BFA-B308-80882DFDFEAD}"/>
    <cellStyle name="Millares 4 4 7" xfId="7191" xr:uid="{9A1EA71E-8A20-4E87-A83A-8DC6B78474CB}"/>
    <cellStyle name="Millares 4 4 7 2" xfId="13169" xr:uid="{A870E157-0D76-442A-88D5-3477C8FDAB78}"/>
    <cellStyle name="Millares 4 4 7 3" xfId="19999" xr:uid="{0DEFD344-A9BA-4E4B-B527-49CAF362656B}"/>
    <cellStyle name="Millares 4 4 7 4" xfId="7825" xr:uid="{ED5E8D56-E7C6-416F-890C-47E980FFDBFF}"/>
    <cellStyle name="Millares 4 4 8" xfId="7826" xr:uid="{3DFBE1DA-FE14-4459-98BD-4CDA82D6BE0F}"/>
    <cellStyle name="Millares 4 4 8 2" xfId="13170" xr:uid="{3C593589-54C9-4D11-9F5E-6A1D15A91D9A}"/>
    <cellStyle name="Millares 4 4 9" xfId="13153" xr:uid="{A3A54477-D679-4B8A-9DA2-213D16BD51F4}"/>
    <cellStyle name="Millares 4 40" xfId="4958" xr:uid="{D1F2846C-37CA-405E-80FC-A462D319178C}"/>
    <cellStyle name="Millares 4 5" xfId="163" xr:uid="{00000000-0005-0000-0000-0000A2000000}"/>
    <cellStyle name="Millares 4 5 10" xfId="7827" xr:uid="{D49BB35F-D245-460D-9197-F76650D62902}"/>
    <cellStyle name="Millares 4 5 11" xfId="5067" xr:uid="{01CC14A2-CEAE-42C8-BB1E-62062F18935A}"/>
    <cellStyle name="Millares 4 5 12" xfId="409" xr:uid="{4C4051C6-B1CB-4B21-93FF-82BFC1634F58}"/>
    <cellStyle name="Millares 4 5 13" xfId="40558" xr:uid="{3EAB373A-E9F8-47EF-9916-9D958F35BC96}"/>
    <cellStyle name="Millares 4 5 2" xfId="268" xr:uid="{B2D657AB-6D27-4C38-AE66-75230FD8AAF8}"/>
    <cellStyle name="Millares 4 5 2 2" xfId="13172" xr:uid="{783713E7-5B95-4B6F-8C2F-427B2A64BA13}"/>
    <cellStyle name="Millares 4 5 2 3" xfId="10579" xr:uid="{7B6B5638-92FD-404B-BE26-1B5F93BFCB55}"/>
    <cellStyle name="Millares 4 5 2 4" xfId="15814" xr:uid="{590D05B8-C2C3-4593-AC27-54ADE4CBB2DC}"/>
    <cellStyle name="Millares 4 5 2 5" xfId="17897" xr:uid="{07636FA5-01E1-42C0-BB1B-4807A93D07C3}"/>
    <cellStyle name="Millares 4 5 2 6" xfId="7828" xr:uid="{BA753E4F-6218-4FB1-82E8-0FF4101A31BD}"/>
    <cellStyle name="Millares 4 5 2 7" xfId="5068" xr:uid="{F2E1AFCE-B3F2-4868-91A0-9384F1B6A228}"/>
    <cellStyle name="Millares 4 5 2 8" xfId="509" xr:uid="{FC774839-BEE8-41B4-A313-E7CAF2D86796}"/>
    <cellStyle name="Millares 4 5 2 9" xfId="40658" xr:uid="{06E570CE-50C4-4BA0-B8B6-6E24F3A10B90}"/>
    <cellStyle name="Millares 4 5 3" xfId="5069" xr:uid="{CC293B74-E407-46C6-8D90-F2B33A866EB6}"/>
    <cellStyle name="Millares 4 5 3 2" xfId="13173" xr:uid="{450D9596-E0B3-45CE-9FB7-39DD5FFDB2D8}"/>
    <cellStyle name="Millares 4 5 3 3" xfId="12501" xr:uid="{A428828E-D219-4E21-8CA6-D84A8B342DA4}"/>
    <cellStyle name="Millares 4 5 3 4" xfId="17898" xr:uid="{84DA9B42-F9DB-4C9F-97C6-ED97EF50F6B6}"/>
    <cellStyle name="Millares 4 5 3 5" xfId="7829" xr:uid="{AF4865B9-434E-4B0F-A83D-A26051C1047D}"/>
    <cellStyle name="Millares 4 5 4" xfId="7192" xr:uid="{9BD138E0-DD63-4DE9-BBE7-5F8298A44EEE}"/>
    <cellStyle name="Millares 4 5 4 2" xfId="13174" xr:uid="{17995110-440C-4F4D-A9EB-5FDD2BF9495F}"/>
    <cellStyle name="Millares 4 5 4 3" xfId="20000" xr:uid="{BD0E36B4-A248-4743-B770-A4B2E12CBBE8}"/>
    <cellStyle name="Millares 4 5 4 4" xfId="7830" xr:uid="{9A36AD32-1084-4024-8309-DC3B12B1C781}"/>
    <cellStyle name="Millares 4 5 5" xfId="7831" xr:uid="{E7A042C6-176B-422D-AFDD-31FA073A65BA}"/>
    <cellStyle name="Millares 4 5 5 2" xfId="13175" xr:uid="{6E02D767-5ABC-4515-A201-4C50B92FF353}"/>
    <cellStyle name="Millares 4 5 6" xfId="13171" xr:uid="{09C549C0-8668-4FE0-8AE3-54DDA45F611C}"/>
    <cellStyle name="Millares 4 5 7" xfId="10578" xr:uid="{9E3D8499-7C1C-4AA0-B2C3-EA1579CFA79A}"/>
    <cellStyle name="Millares 4 5 8" xfId="15813" xr:uid="{79E7FFA8-CFAB-4354-B933-7A04C07C2472}"/>
    <cellStyle name="Millares 4 5 9" xfId="17896" xr:uid="{459E946C-22E2-43E7-86FF-766B1F731C56}"/>
    <cellStyle name="Millares 4 6" xfId="319" xr:uid="{759B4005-029D-43EE-B071-07E88AEBED6E}"/>
    <cellStyle name="Millares 4 6 10" xfId="10580" xr:uid="{24B3F6C2-5F19-465A-9966-EF4D4233B379}"/>
    <cellStyle name="Millares 4 6 11" xfId="15815" xr:uid="{4AF21819-0A9B-4281-83E0-9D47E5E09C11}"/>
    <cellStyle name="Millares 4 6 12" xfId="17899" xr:uid="{38FEEF56-8047-4434-90BD-448D2C498C97}"/>
    <cellStyle name="Millares 4 6 13" xfId="7832" xr:uid="{FCB03C6A-52E0-4F3E-9435-1336F764F2F8}"/>
    <cellStyle name="Millares 4 6 14" xfId="5070" xr:uid="{41DC1229-05BF-468F-B037-F5CD1793330E}"/>
    <cellStyle name="Millares 4 6 2" xfId="5071" xr:uid="{EF16FC12-246E-49DB-B472-CFBD32DBD32D}"/>
    <cellStyle name="Millares 4 6 2 2" xfId="5072" xr:uid="{010B0A0A-FA73-4B45-8DD9-0172340916D3}"/>
    <cellStyle name="Millares 4 6 2 2 2" xfId="13178" xr:uid="{79A77750-6A02-4224-8E50-E7C777C93373}"/>
    <cellStyle name="Millares 4 6 2 2 3" xfId="10582" xr:uid="{4BC1DDB6-3D60-4DEF-9F4F-671917FF8564}"/>
    <cellStyle name="Millares 4 6 2 2 4" xfId="15817" xr:uid="{DDDBEA90-F453-4C50-876E-04CBC053EA1A}"/>
    <cellStyle name="Millares 4 6 2 2 5" xfId="17901" xr:uid="{3986F765-0B1F-4AA5-A7AB-467D94C079FF}"/>
    <cellStyle name="Millares 4 6 2 2 6" xfId="7834" xr:uid="{240B0C2C-2F23-45DA-8EF4-3295ED8F8EA1}"/>
    <cellStyle name="Millares 4 6 2 3" xfId="5073" xr:uid="{DF8D3501-796E-41C3-9E2A-BA0CFFE5E338}"/>
    <cellStyle name="Millares 4 6 2 3 2" xfId="13179" xr:uid="{E6903B19-03AB-4799-877E-D897C76F3948}"/>
    <cellStyle name="Millares 4 6 2 3 3" xfId="10583" xr:uid="{04EBB5C1-FCFA-46CC-9F81-F6D493EEB280}"/>
    <cellStyle name="Millares 4 6 2 3 4" xfId="15818" xr:uid="{16DABC2A-7FB2-4510-86CC-1FC90B552DEB}"/>
    <cellStyle name="Millares 4 6 2 3 5" xfId="17902" xr:uid="{3819FCA4-B2D0-4575-9651-C95BE5966B63}"/>
    <cellStyle name="Millares 4 6 2 3 6" xfId="7835" xr:uid="{46F74F5C-F2B3-4411-ACFA-E6BD259ACEC3}"/>
    <cellStyle name="Millares 4 6 2 4" xfId="13177" xr:uid="{9A54FCE6-791D-4568-9CDD-2E09B523CB30}"/>
    <cellStyle name="Millares 4 6 2 5" xfId="10581" xr:uid="{814E0514-10A1-4879-9CFC-77ED0AA3F9F9}"/>
    <cellStyle name="Millares 4 6 2 6" xfId="15816" xr:uid="{43C87153-3B4F-4201-97B9-4B81BBE3DE0A}"/>
    <cellStyle name="Millares 4 6 2 7" xfId="17900" xr:uid="{88B4BD27-6468-4ACD-ACE4-924444B9D8BB}"/>
    <cellStyle name="Millares 4 6 2 8" xfId="7833" xr:uid="{FDF3B2DE-7FBB-48C7-B8A7-D552DC41712B}"/>
    <cellStyle name="Millares 4 6 3" xfId="5074" xr:uid="{A273D09F-AC34-4911-A677-B5B1B7EB0B7F}"/>
    <cellStyle name="Millares 4 6 3 2" xfId="13180" xr:uid="{DF3B55AE-6FCD-4803-82DA-A681D87AA436}"/>
    <cellStyle name="Millares 4 6 3 3" xfId="10584" xr:uid="{1A574651-BD1D-40B0-9BDE-6A08A131DC4F}"/>
    <cellStyle name="Millares 4 6 3 4" xfId="15819" xr:uid="{38FC6499-9085-43D2-B53E-B0DEA7E6FEB5}"/>
    <cellStyle name="Millares 4 6 3 5" xfId="17903" xr:uid="{D97AB081-E5C2-4B12-B2EF-7D986600C848}"/>
    <cellStyle name="Millares 4 6 3 6" xfId="7836" xr:uid="{AB022680-ADBA-4D95-B05D-28450D534AC9}"/>
    <cellStyle name="Millares 4 6 4" xfId="5075" xr:uid="{6BF531A3-8F2E-4608-8056-09F856E87885}"/>
    <cellStyle name="Millares 4 6 4 2" xfId="13181" xr:uid="{E4314D3C-1FFF-4B1C-B63C-73FF28397280}"/>
    <cellStyle name="Millares 4 6 4 3" xfId="10585" xr:uid="{4A78F227-54E4-4650-8DD2-3D40A0D3E4ED}"/>
    <cellStyle name="Millares 4 6 4 4" xfId="15820" xr:uid="{DB49F0B8-F9C1-4063-83B3-ADFD691BB1C6}"/>
    <cellStyle name="Millares 4 6 4 5" xfId="17904" xr:uid="{0CD18EE0-8197-48B3-985B-1919889BD27A}"/>
    <cellStyle name="Millares 4 6 4 6" xfId="7837" xr:uid="{C40FCD26-38B8-4BED-AA79-1A1F7C1576FF}"/>
    <cellStyle name="Millares 4 6 5" xfId="5076" xr:uid="{6E7F7DDA-2CD1-43E0-82AC-CD0F614689DF}"/>
    <cellStyle name="Millares 4 6 5 2" xfId="13182" xr:uid="{1415C52B-3CAE-46BC-86A9-4D67BFAAD48A}"/>
    <cellStyle name="Millares 4 6 5 3" xfId="10586" xr:uid="{1EDD6849-AC57-4F50-B7FD-E0043CC84BFC}"/>
    <cellStyle name="Millares 4 6 5 4" xfId="15821" xr:uid="{BF2C3C15-755F-4C4B-ACA2-60C47DAEAEE7}"/>
    <cellStyle name="Millares 4 6 5 5" xfId="17905" xr:uid="{4E39D9BD-1E0C-4483-8588-769443C218A9}"/>
    <cellStyle name="Millares 4 6 5 6" xfId="7838" xr:uid="{0BBE8644-D4F1-4894-9CF5-4AC815338ED7}"/>
    <cellStyle name="Millares 4 6 6" xfId="5077" xr:uid="{4B69122E-E239-4B47-BD36-E508546EB8A3}"/>
    <cellStyle name="Millares 4 6 6 2" xfId="13183" xr:uid="{006D3062-C300-4A8D-8601-CCA83D89BCB2}"/>
    <cellStyle name="Millares 4 6 6 3" xfId="12502" xr:uid="{F024227F-AB98-436E-8580-09D3000CCCAB}"/>
    <cellStyle name="Millares 4 6 6 4" xfId="17906" xr:uid="{E596D390-42BD-4B15-871A-DEF6D57A5B4A}"/>
    <cellStyle name="Millares 4 6 6 5" xfId="7839" xr:uid="{B2391464-8980-47A4-B914-FDD170E009A8}"/>
    <cellStyle name="Millares 4 6 7" xfId="7193" xr:uid="{EBBD4D9C-FC96-4C80-88BB-405117F825EB}"/>
    <cellStyle name="Millares 4 6 7 2" xfId="13184" xr:uid="{FEA366C9-06E0-461D-A38C-2B1887F40352}"/>
    <cellStyle name="Millares 4 6 7 3" xfId="20001" xr:uid="{4FB1D091-A9E3-417D-A9C6-CFA7786FD2F6}"/>
    <cellStyle name="Millares 4 6 7 4" xfId="7840" xr:uid="{6D72DC01-94E4-4C76-8C69-D1E85DA74BA1}"/>
    <cellStyle name="Millares 4 6 8" xfId="7841" xr:uid="{D92CEA85-6AEE-4093-A943-0C6DBEDBEDA2}"/>
    <cellStyle name="Millares 4 6 8 2" xfId="13185" xr:uid="{D10429CD-8980-4A9D-873F-9B3D2CF0AEB4}"/>
    <cellStyle name="Millares 4 6 9" xfId="13176" xr:uid="{71B87303-7547-452B-92CE-7771D0CB2B51}"/>
    <cellStyle name="Millares 4 7" xfId="5078" xr:uid="{5828350E-2A1E-46DF-9B1C-622B522DED21}"/>
    <cellStyle name="Millares 4 7 10" xfId="15822" xr:uid="{321FE88B-4F4B-4281-9998-2C252A7AA901}"/>
    <cellStyle name="Millares 4 7 11" xfId="17907" xr:uid="{2134515A-F68D-4505-A666-184802E24CF0}"/>
    <cellStyle name="Millares 4 7 12" xfId="7842" xr:uid="{1673F816-A27B-48F6-8C4A-78ED8EFCC19B}"/>
    <cellStyle name="Millares 4 7 2" xfId="5079" xr:uid="{C112E90A-28E4-42FB-9059-B78034B66C4F}"/>
    <cellStyle name="Millares 4 7 2 2" xfId="13187" xr:uid="{E5858BCC-4D39-4C0E-83F8-37BE92E0E6A3}"/>
    <cellStyle name="Millares 4 7 2 3" xfId="10588" xr:uid="{0EA488A6-10F2-4B9B-8F8A-D6D44AF70813}"/>
    <cellStyle name="Millares 4 7 2 4" xfId="15823" xr:uid="{FA972979-D27A-4EB1-AB4A-6EDF41F5BD8F}"/>
    <cellStyle name="Millares 4 7 2 5" xfId="17908" xr:uid="{64B51929-4671-4CCE-A65B-4F3FD14D0404}"/>
    <cellStyle name="Millares 4 7 2 6" xfId="7843" xr:uid="{A67EBB0D-4FF3-40C4-A4D6-9BF2BF39671E}"/>
    <cellStyle name="Millares 4 7 3" xfId="5080" xr:uid="{CC31959A-C9E9-4F04-B433-83B884AC007D}"/>
    <cellStyle name="Millares 4 7 3 2" xfId="13188" xr:uid="{046E7D85-00EA-43B7-ACB4-7CD551D62119}"/>
    <cellStyle name="Millares 4 7 3 3" xfId="10589" xr:uid="{E028DDDA-45DC-4F35-BA06-740242B471EF}"/>
    <cellStyle name="Millares 4 7 3 4" xfId="15824" xr:uid="{A91F8B6A-1ABB-442A-9478-1C78195C2E1E}"/>
    <cellStyle name="Millares 4 7 3 5" xfId="17909" xr:uid="{D3AA35A5-9D17-4634-BA89-A4563ACDFF7C}"/>
    <cellStyle name="Millares 4 7 3 6" xfId="7844" xr:uid="{6F56D4B9-464E-4CBE-9557-202CD463B830}"/>
    <cellStyle name="Millares 4 7 4" xfId="5081" xr:uid="{1FACE15F-B007-401C-A546-42EAE8E82659}"/>
    <cellStyle name="Millares 4 7 4 2" xfId="13189" xr:uid="{29817CD9-6538-4C18-A902-44036B286B05}"/>
    <cellStyle name="Millares 4 7 4 3" xfId="10590" xr:uid="{A8193C29-638A-4FCA-B72A-CB00702BAFB4}"/>
    <cellStyle name="Millares 4 7 4 4" xfId="15825" xr:uid="{9FB0975D-804A-41FE-9368-43B145947A52}"/>
    <cellStyle name="Millares 4 7 4 5" xfId="17910" xr:uid="{6717FB96-B4A2-40E4-96BB-695A866C3D6C}"/>
    <cellStyle name="Millares 4 7 4 6" xfId="7845" xr:uid="{929AED6F-5BFA-459D-BD20-513293DBBAF6}"/>
    <cellStyle name="Millares 4 7 5" xfId="5082" xr:uid="{BB094527-9DB6-4EEB-B3B5-42C93ADC03A7}"/>
    <cellStyle name="Millares 4 7 5 2" xfId="13190" xr:uid="{DC3E7D8B-3C0F-40F9-9B14-99CD8A51EFF6}"/>
    <cellStyle name="Millares 4 7 5 3" xfId="12503" xr:uid="{95C1BA01-41F4-473F-A45F-894593503BE0}"/>
    <cellStyle name="Millares 4 7 5 4" xfId="17911" xr:uid="{E07D3BF0-6126-4011-A0AF-F2C94C7962D7}"/>
    <cellStyle name="Millares 4 7 5 5" xfId="7846" xr:uid="{55FFC129-D35A-45DB-9C83-5227B57CC39D}"/>
    <cellStyle name="Millares 4 7 6" xfId="7194" xr:uid="{5EFB63D2-A1D4-4DE4-ADF3-3815F5626E6D}"/>
    <cellStyle name="Millares 4 7 6 2" xfId="13191" xr:uid="{0072B99A-0DCA-4E54-AB3F-5DF7F16024CF}"/>
    <cellStyle name="Millares 4 7 6 3" xfId="20002" xr:uid="{66A6916F-236B-456A-A4D8-9DC9549EF7E0}"/>
    <cellStyle name="Millares 4 7 6 4" xfId="7847" xr:uid="{F94E7FC2-B7B0-4D2F-9B41-B6CDDC6DBDB7}"/>
    <cellStyle name="Millares 4 7 7" xfId="7848" xr:uid="{32CCD303-D7AD-492B-B0A2-C06DB5FB49D7}"/>
    <cellStyle name="Millares 4 7 7 2" xfId="13192" xr:uid="{9B4E481E-3301-4C61-9A61-63442CDC2108}"/>
    <cellStyle name="Millares 4 7 8" xfId="13186" xr:uid="{5176A9D1-30DC-4384-86B7-DCB2B1A11D3E}"/>
    <cellStyle name="Millares 4 7 9" xfId="10587" xr:uid="{8339BB3F-9AC8-4F36-AEA4-88ECCCB0E644}"/>
    <cellStyle name="Millares 4 8" xfId="5083" xr:uid="{5251E1F5-15C5-486A-8A4F-3592121A39C4}"/>
    <cellStyle name="Millares 4 8 10" xfId="15826" xr:uid="{D82A4555-D1D1-493E-B079-5B3D9AF5418A}"/>
    <cellStyle name="Millares 4 8 11" xfId="17912" xr:uid="{CC21E8C1-5E1E-4495-88C7-4C5FFFDE0D5F}"/>
    <cellStyle name="Millares 4 8 12" xfId="7849" xr:uid="{A0F065BB-427E-4FD1-B68B-3EBA1A7350D3}"/>
    <cellStyle name="Millares 4 8 2" xfId="5084" xr:uid="{6A3D2D40-F3E9-4EAF-B55F-68634ACABC14}"/>
    <cellStyle name="Millares 4 8 2 2" xfId="13194" xr:uid="{03314648-0FC8-4232-BCFF-CCE1BCA0C97A}"/>
    <cellStyle name="Millares 4 8 2 3" xfId="10592" xr:uid="{1E3495AD-1EC1-4C1B-98DD-8D3CEBC9291E}"/>
    <cellStyle name="Millares 4 8 2 4" xfId="15827" xr:uid="{AEC9042C-86D3-4E74-85AB-5B16A6547179}"/>
    <cellStyle name="Millares 4 8 2 5" xfId="17913" xr:uid="{EEAA3BC6-A298-4E9C-9D6B-B42F8FB2C8DA}"/>
    <cellStyle name="Millares 4 8 2 6" xfId="7850" xr:uid="{D5C829F8-C182-43EC-8ADB-2817626BB0E6}"/>
    <cellStyle name="Millares 4 8 3" xfId="5085" xr:uid="{578EC1B2-2E27-41EF-A160-7FE4699A6EA2}"/>
    <cellStyle name="Millares 4 8 3 2" xfId="13195" xr:uid="{98F1DAAA-03FE-46FD-9543-A573205716AB}"/>
    <cellStyle name="Millares 4 8 3 3" xfId="10593" xr:uid="{C06F5171-B2A3-4DE9-8CA0-A4DF58DA9102}"/>
    <cellStyle name="Millares 4 8 3 4" xfId="15828" xr:uid="{BD18227A-F1A9-493E-958A-80FDDD1C8272}"/>
    <cellStyle name="Millares 4 8 3 5" xfId="17914" xr:uid="{CE32D314-9689-4D74-9711-811665E7C7B9}"/>
    <cellStyle name="Millares 4 8 3 6" xfId="7851" xr:uid="{92E96B0D-E7CE-43E3-975D-4F6473761787}"/>
    <cellStyle name="Millares 4 8 4" xfId="5086" xr:uid="{6C817BE4-71F3-44ED-AD68-A54FD618A644}"/>
    <cellStyle name="Millares 4 8 4 2" xfId="13196" xr:uid="{7E1BF02A-4496-46AD-AEAF-F049503B903E}"/>
    <cellStyle name="Millares 4 8 4 3" xfId="10594" xr:uid="{89B7FB50-182C-4A2C-9909-15E2556C1921}"/>
    <cellStyle name="Millares 4 8 4 4" xfId="15829" xr:uid="{A4D31C44-8781-49F7-93DD-C661FA65763E}"/>
    <cellStyle name="Millares 4 8 4 5" xfId="17915" xr:uid="{9A834C67-5DC7-4C0D-94DF-0176C98F6E03}"/>
    <cellStyle name="Millares 4 8 4 6" xfId="7852" xr:uid="{0CF71296-9895-4471-8BFE-2234E18D4DBB}"/>
    <cellStyle name="Millares 4 8 5" xfId="5087" xr:uid="{E3738933-1D03-4F11-B1F3-485F7F0E05DD}"/>
    <cellStyle name="Millares 4 8 5 2" xfId="13197" xr:uid="{5F0A4026-73AC-4C2B-B2D0-4599B9EFB976}"/>
    <cellStyle name="Millares 4 8 5 3" xfId="12504" xr:uid="{5E8157DB-5445-46D2-8899-C150766049FB}"/>
    <cellStyle name="Millares 4 8 5 4" xfId="17916" xr:uid="{1A8DADC2-CFD1-42EE-898B-86A601E9A629}"/>
    <cellStyle name="Millares 4 8 5 5" xfId="7853" xr:uid="{947C1AE4-6323-4D6F-A5C7-BF2185BF1A5E}"/>
    <cellStyle name="Millares 4 8 6" xfId="7195" xr:uid="{DD1C940D-6413-47A2-973A-5F7D13750ED1}"/>
    <cellStyle name="Millares 4 8 6 2" xfId="13198" xr:uid="{B3A915F5-DF8F-4952-8966-006270B3A664}"/>
    <cellStyle name="Millares 4 8 6 3" xfId="20003" xr:uid="{BAECBDCF-488A-40EC-B348-88C1D5175E08}"/>
    <cellStyle name="Millares 4 8 6 4" xfId="7854" xr:uid="{0D7C34F8-4A71-4AE8-B683-4A48826A22AB}"/>
    <cellStyle name="Millares 4 8 7" xfId="7855" xr:uid="{DD1E0AE0-5C48-407D-A93C-AE423CFC032D}"/>
    <cellStyle name="Millares 4 8 7 2" xfId="13199" xr:uid="{93D3AE6A-92F3-47B0-A14F-D142B648D2F3}"/>
    <cellStyle name="Millares 4 8 8" xfId="13193" xr:uid="{186CF336-DD62-4FF8-A8AD-F7939FEEBAD4}"/>
    <cellStyle name="Millares 4 8 9" xfId="10591" xr:uid="{C62FC95C-111D-4933-9E4F-E42619120DC7}"/>
    <cellStyle name="Millares 4 9" xfId="5088" xr:uid="{77F57E00-F441-4419-8C09-9066CEBF2105}"/>
    <cellStyle name="Millares 4 9 10" xfId="10595" xr:uid="{42003897-E48E-4244-AEE0-F8A184047913}"/>
    <cellStyle name="Millares 4 9 11" xfId="15830" xr:uid="{7C3EA280-7671-406D-A482-C8BF9490BF39}"/>
    <cellStyle name="Millares 4 9 12" xfId="17917" xr:uid="{B452E7BD-9D22-487D-98CA-75B05552F899}"/>
    <cellStyle name="Millares 4 9 13" xfId="7856" xr:uid="{4011F02E-4DCA-4E2E-B06D-66AFD35A5308}"/>
    <cellStyle name="Millares 4 9 2" xfId="5089" xr:uid="{C7D656DD-92C9-4FF8-8AFC-EBA098F19F66}"/>
    <cellStyle name="Millares 4 9 2 2" xfId="13201" xr:uid="{1FBD35D8-4E9D-4A55-AAFB-825212C99619}"/>
    <cellStyle name="Millares 4 9 2 3" xfId="10596" xr:uid="{9C0E6D56-5D7A-49B7-8E15-9C80962161CE}"/>
    <cellStyle name="Millares 4 9 2 4" xfId="15831" xr:uid="{48188F91-7CA6-4C28-8A7D-CD9383411733}"/>
    <cellStyle name="Millares 4 9 2 5" xfId="17918" xr:uid="{C270E851-D72A-4F27-8D96-2C78DFA2D2EE}"/>
    <cellStyle name="Millares 4 9 2 6" xfId="7857" xr:uid="{6D5C0FFE-FECB-471B-A17E-BCB1566C7E79}"/>
    <cellStyle name="Millares 4 9 3" xfId="5090" xr:uid="{C9149596-1BA3-41D5-ABFE-B0E922818813}"/>
    <cellStyle name="Millares 4 9 3 2" xfId="13202" xr:uid="{893B4040-2963-4412-B6C7-50316755C138}"/>
    <cellStyle name="Millares 4 9 3 3" xfId="10597" xr:uid="{A5B27FC0-A7B9-4C6F-AA22-10362B36A281}"/>
    <cellStyle name="Millares 4 9 3 4" xfId="15832" xr:uid="{A3ADCF44-6DA9-4D7A-98D2-0658766195FD}"/>
    <cellStyle name="Millares 4 9 3 5" xfId="17919" xr:uid="{8DF2AD28-390C-4F52-9552-40B720C3B8D0}"/>
    <cellStyle name="Millares 4 9 3 6" xfId="7858" xr:uid="{FC08EFDD-18F8-4B9F-8C43-5992A3D11EEF}"/>
    <cellStyle name="Millares 4 9 4" xfId="5091" xr:uid="{15E008DD-9252-46BC-8A01-FB8E011BE0D9}"/>
    <cellStyle name="Millares 4 9 4 2" xfId="13203" xr:uid="{AEBA6C62-0C50-4C36-9E0D-602A4AC80984}"/>
    <cellStyle name="Millares 4 9 4 3" xfId="10598" xr:uid="{112F13CB-1E34-4918-AE71-3A727EFB779B}"/>
    <cellStyle name="Millares 4 9 4 4" xfId="15833" xr:uid="{018F976B-7025-44AB-B753-7AD24E24F00A}"/>
    <cellStyle name="Millares 4 9 4 5" xfId="17920" xr:uid="{C98DFBF4-FB05-45B8-993D-42F8D1A16CFE}"/>
    <cellStyle name="Millares 4 9 4 6" xfId="7859" xr:uid="{9B528BFD-492D-4CEA-8F08-E13DAD8F08CF}"/>
    <cellStyle name="Millares 4 9 5" xfId="5092" xr:uid="{C1DFD25A-F467-4C2E-842B-4879413E4122}"/>
    <cellStyle name="Millares 4 9 5 2" xfId="13204" xr:uid="{A6CA7A4D-2915-48EC-B7CB-5173AFC71717}"/>
    <cellStyle name="Millares 4 9 5 3" xfId="10599" xr:uid="{0FC62657-F214-4793-97C0-9B8A7CA37994}"/>
    <cellStyle name="Millares 4 9 5 4" xfId="15834" xr:uid="{34722669-5FBA-4327-9B89-EDF760E80D45}"/>
    <cellStyle name="Millares 4 9 5 5" xfId="17921" xr:uid="{623C286C-AC17-4153-B906-939A2953E8B9}"/>
    <cellStyle name="Millares 4 9 5 6" xfId="7860" xr:uid="{D72239E6-944F-4374-9942-F1ED4D7DBC18}"/>
    <cellStyle name="Millares 4 9 6" xfId="5093" xr:uid="{01E96F35-0BA8-4150-87AF-BDB59407DC8A}"/>
    <cellStyle name="Millares 4 9 6 2" xfId="13205" xr:uid="{DC43F55B-A3A2-49BE-8AC8-B6B4999F37A2}"/>
    <cellStyle name="Millares 4 9 6 3" xfId="12505" xr:uid="{65B8B9C8-41F8-44A7-AF70-921F8AB85978}"/>
    <cellStyle name="Millares 4 9 6 4" xfId="17922" xr:uid="{AF56C705-8324-4EC4-A21C-FE0CCD11825F}"/>
    <cellStyle name="Millares 4 9 6 5" xfId="7861" xr:uid="{57399185-DA33-476A-85F5-57875A6229C2}"/>
    <cellStyle name="Millares 4 9 7" xfId="7327" xr:uid="{D704A810-5CDC-4A33-A554-F9A34FCDB70F}"/>
    <cellStyle name="Millares 4 9 7 2" xfId="13206" xr:uid="{E106ED02-361D-4077-9DDC-B0405C1F7ADC}"/>
    <cellStyle name="Millares 4 9 7 3" xfId="20107" xr:uid="{9E4EFBC0-D804-40EA-ABEE-DFDA410541BB}"/>
    <cellStyle name="Millares 4 9 7 4" xfId="7862" xr:uid="{B1F5D5A6-245B-45AB-839F-2D868BD15F3C}"/>
    <cellStyle name="Millares 4 9 8" xfId="7863" xr:uid="{74EFE816-0D31-44FB-912A-58129F308018}"/>
    <cellStyle name="Millares 4 9 8 2" xfId="13207" xr:uid="{35CACD75-BEFC-4FC1-A090-6798DA866E0C}"/>
    <cellStyle name="Millares 4 9 9" xfId="13200" xr:uid="{73EEE9F9-C168-4A1E-B6DD-F29E5A5294B8}"/>
    <cellStyle name="Millares 40" xfId="5094" xr:uid="{F80A9199-75E3-484B-9449-52129B14A954}"/>
    <cellStyle name="Millares 40 10" xfId="7865" xr:uid="{A42D5181-52E8-4B2E-B412-6EE9FE824A3D}"/>
    <cellStyle name="Millares 40 10 2" xfId="13209" xr:uid="{49AAC679-A31E-4262-8D4E-5744405CFFC3}"/>
    <cellStyle name="Millares 40 11" xfId="13208" xr:uid="{5CECB3B2-29F7-4910-A5EC-CE7F0E284586}"/>
    <cellStyle name="Millares 40 12" xfId="10600" xr:uid="{DE3F6CFE-AB0B-433B-ACA3-6A3D44295CA8}"/>
    <cellStyle name="Millares 40 13" xfId="15835" xr:uid="{F6CEFB7C-7968-4F13-9838-E8A444623CBD}"/>
    <cellStyle name="Millares 40 14" xfId="17923" xr:uid="{77C21F3B-C67F-4C88-BA90-EEB5B7D4AA35}"/>
    <cellStyle name="Millares 40 15" xfId="7864" xr:uid="{8C0B7FB8-55E1-4318-8FA5-1AAB8FFFE0F2}"/>
    <cellStyle name="Millares 40 2" xfId="5095" xr:uid="{DE756780-7BFD-411E-A6FE-A9B7397F8AC4}"/>
    <cellStyle name="Millares 40 2 2" xfId="13210" xr:uid="{56217DF5-A94B-4E67-A5E4-E8075CCB5F89}"/>
    <cellStyle name="Millares 40 2 3" xfId="10601" xr:uid="{EB633619-D218-4535-9C43-FCD709378906}"/>
    <cellStyle name="Millares 40 2 4" xfId="15836" xr:uid="{B34652B2-AA32-4727-87F4-E4870D1C7DCF}"/>
    <cellStyle name="Millares 40 2 5" xfId="17924" xr:uid="{147D2350-9633-41E8-8446-146A8EB73FD2}"/>
    <cellStyle name="Millares 40 2 6" xfId="7866" xr:uid="{2B2F961A-B80E-45A1-868D-EC64AE3ABC82}"/>
    <cellStyle name="Millares 40 3" xfId="5096" xr:uid="{8FB90FEA-233B-435F-887D-75F49224E020}"/>
    <cellStyle name="Millares 40 3 2" xfId="5097" xr:uid="{8ACE3479-44DF-489D-91F4-05F0E8F4A4B3}"/>
    <cellStyle name="Millares 40 3 2 2" xfId="5098" xr:uid="{1F1465EB-93F3-43AF-80F9-40304035D808}"/>
    <cellStyle name="Millares 40 3 2 2 2" xfId="13213" xr:uid="{89E87F39-ED31-4FC5-8180-FE5A4F39885D}"/>
    <cellStyle name="Millares 40 3 2 2 3" xfId="10604" xr:uid="{5DBE2E5D-637D-452D-A7C2-D801D9E4123D}"/>
    <cellStyle name="Millares 40 3 2 2 4" xfId="15839" xr:uid="{E668FE30-0509-45EF-80D0-91D604E5858C}"/>
    <cellStyle name="Millares 40 3 2 2 5" xfId="17927" xr:uid="{74854F4B-543C-4CDD-BE74-8D3CA649CFE0}"/>
    <cellStyle name="Millares 40 3 2 2 6" xfId="7869" xr:uid="{787F6B83-B184-4D43-AC20-502203D0AFD1}"/>
    <cellStyle name="Millares 40 3 2 3" xfId="13212" xr:uid="{85868A54-B448-47E4-A71F-5AA50A02ACA5}"/>
    <cellStyle name="Millares 40 3 2 4" xfId="10603" xr:uid="{E3A41916-FEAB-4501-84F4-827C7A989477}"/>
    <cellStyle name="Millares 40 3 2 5" xfId="15838" xr:uid="{57EF72ED-34AA-4AE7-9372-8583DC238FD3}"/>
    <cellStyle name="Millares 40 3 2 6" xfId="17926" xr:uid="{8E9C3F5E-B8EA-4DCE-8C56-DD2827655F0C}"/>
    <cellStyle name="Millares 40 3 2 7" xfId="7868" xr:uid="{8913EF26-53AE-4825-8342-B3BACFA01D51}"/>
    <cellStyle name="Millares 40 3 3" xfId="5099" xr:uid="{E957A1C4-03A2-4C61-A965-244D91B632CE}"/>
    <cellStyle name="Millares 40 3 3 2" xfId="13214" xr:uid="{D8551F96-F26E-4CCC-9BF1-354A9D651881}"/>
    <cellStyle name="Millares 40 3 3 3" xfId="10605" xr:uid="{23D631B3-0F8F-4185-82F2-131053E8826F}"/>
    <cellStyle name="Millares 40 3 3 4" xfId="15840" xr:uid="{83B3C036-9D20-413D-A055-9C09AFB5D303}"/>
    <cellStyle name="Millares 40 3 3 5" xfId="17928" xr:uid="{A67D5EE0-69AB-4914-AB13-79AB2A7E0BAB}"/>
    <cellStyle name="Millares 40 3 3 6" xfId="7870" xr:uid="{6A11F8BF-DA25-402A-959A-6D8EE28EC198}"/>
    <cellStyle name="Millares 40 3 4" xfId="5100" xr:uid="{654DFD74-9C4F-48A6-B3B3-4E61A9B69C9B}"/>
    <cellStyle name="Millares 40 3 4 2" xfId="13215" xr:uid="{C53889EB-605F-489C-A189-0827AF6915F4}"/>
    <cellStyle name="Millares 40 3 4 3" xfId="10606" xr:uid="{EDC30B7C-3EA9-442C-B0FF-0DC82D0AC845}"/>
    <cellStyle name="Millares 40 3 4 4" xfId="15841" xr:uid="{B7B80F89-2EC1-4660-8076-F28188691571}"/>
    <cellStyle name="Millares 40 3 4 5" xfId="17929" xr:uid="{4570E061-BD82-4EBE-BFC5-EC1C7F3F4202}"/>
    <cellStyle name="Millares 40 3 4 6" xfId="7871" xr:uid="{8F268E08-3078-4719-B416-3DE01C901D6D}"/>
    <cellStyle name="Millares 40 3 5" xfId="13211" xr:uid="{A1D1C964-4A33-4857-9AB2-C55D70E9F882}"/>
    <cellStyle name="Millares 40 3 6" xfId="10602" xr:uid="{19A4AFB6-2B58-4FD8-8423-A48EAE8463AA}"/>
    <cellStyle name="Millares 40 3 7" xfId="15837" xr:uid="{2FEDAC9E-5577-4F60-88F0-BA7119238873}"/>
    <cellStyle name="Millares 40 3 8" xfId="17925" xr:uid="{DBE1AB04-9E55-4DF2-8289-197D45778F01}"/>
    <cellStyle name="Millares 40 3 9" xfId="7867" xr:uid="{A15FC436-1925-4F5C-AFDB-7AFD0CF15B1F}"/>
    <cellStyle name="Millares 40 4" xfId="5101" xr:uid="{40122848-A967-48D2-A671-E9534F200829}"/>
    <cellStyle name="Millares 40 4 2" xfId="5102" xr:uid="{83CA863F-C712-4D6A-9463-E20A0DA68674}"/>
    <cellStyle name="Millares 40 4 2 2" xfId="5103" xr:uid="{D12E9909-02E2-4B51-9A43-30C1C1F5DF33}"/>
    <cellStyle name="Millares 40 4 2 2 2" xfId="13218" xr:uid="{B7E77991-C57B-400E-A12D-3AD5A00CE4CB}"/>
    <cellStyle name="Millares 40 4 2 2 3" xfId="10609" xr:uid="{42F39A5C-55C4-4E9C-87BA-2007A1630B74}"/>
    <cellStyle name="Millares 40 4 2 2 4" xfId="15844" xr:uid="{213184A9-E435-4B46-B562-9E06DFF2CDE4}"/>
    <cellStyle name="Millares 40 4 2 2 5" xfId="17932" xr:uid="{BE7B8DC6-8A2B-4B39-95F8-6A0FF871FB92}"/>
    <cellStyle name="Millares 40 4 2 2 6" xfId="7874" xr:uid="{C9BB8EFD-7BFF-4AD3-8714-C68759FFE008}"/>
    <cellStyle name="Millares 40 4 2 3" xfId="13217" xr:uid="{5A4F31BD-C0AD-48A1-AD1D-A1BA13B16ACA}"/>
    <cellStyle name="Millares 40 4 2 4" xfId="10608" xr:uid="{711EBEE5-08A6-462F-B79E-DD0A9C59E4C8}"/>
    <cellStyle name="Millares 40 4 2 5" xfId="15843" xr:uid="{A55C73DF-28D0-41F6-A67D-447EA70594A7}"/>
    <cellStyle name="Millares 40 4 2 6" xfId="17931" xr:uid="{394BE675-E50E-48D6-BF3A-C56564795272}"/>
    <cellStyle name="Millares 40 4 2 7" xfId="7873" xr:uid="{B57EB2B0-135E-498D-B1C8-7E22E507C309}"/>
    <cellStyle name="Millares 40 4 3" xfId="5104" xr:uid="{9C6028AC-6C41-49A9-A7C2-6ECEFBC33D77}"/>
    <cellStyle name="Millares 40 4 3 2" xfId="13219" xr:uid="{D5116160-2B7A-4772-A7DF-EACBED877C86}"/>
    <cellStyle name="Millares 40 4 3 3" xfId="10610" xr:uid="{7DF594DC-D1B6-415B-85E1-5A9AC09235CC}"/>
    <cellStyle name="Millares 40 4 3 4" xfId="15845" xr:uid="{16D61AD9-68D5-4BBB-8BEF-7DA6AF35BDB2}"/>
    <cellStyle name="Millares 40 4 3 5" xfId="17933" xr:uid="{D8EF9B0B-ABAC-4CD7-BACB-19F18FBE115F}"/>
    <cellStyle name="Millares 40 4 3 6" xfId="7875" xr:uid="{7C52AA2D-85AC-49CF-938C-7A5314A4B23C}"/>
    <cellStyle name="Millares 40 4 4" xfId="13216" xr:uid="{3B545EF1-5586-424D-A26F-4D18E5BBD46E}"/>
    <cellStyle name="Millares 40 4 5" xfId="10607" xr:uid="{AD5E695B-3588-44FB-AC95-A30BA24090D3}"/>
    <cellStyle name="Millares 40 4 6" xfId="15842" xr:uid="{7341D9BE-9CED-46CC-B384-620E7A94A88E}"/>
    <cellStyle name="Millares 40 4 7" xfId="17930" xr:uid="{CA4A0638-6590-4F61-B6D3-4EAA869354EA}"/>
    <cellStyle name="Millares 40 4 8" xfId="7872" xr:uid="{CBFC0874-B9A3-4A85-8BA3-FB66D1B45512}"/>
    <cellStyle name="Millares 40 5" xfId="5105" xr:uid="{BC02AA89-C7FF-46C7-A44B-45ED58820A94}"/>
    <cellStyle name="Millares 40 5 2" xfId="5106" xr:uid="{7DBDBF9F-7702-44A8-AD23-9AE5591A7D56}"/>
    <cellStyle name="Millares 40 5 2 2" xfId="13221" xr:uid="{62735178-079B-49D2-8D82-7B5989ED0CDF}"/>
    <cellStyle name="Millares 40 5 2 3" xfId="10612" xr:uid="{29E96A6F-CC1F-477F-AD0E-FBC454CB16BF}"/>
    <cellStyle name="Millares 40 5 2 4" xfId="15847" xr:uid="{7E0D2D52-C880-41A6-9B15-813A29029BC2}"/>
    <cellStyle name="Millares 40 5 2 5" xfId="17935" xr:uid="{2EA2CA1A-5041-46A0-91A9-39F380CFDEF2}"/>
    <cellStyle name="Millares 40 5 2 6" xfId="7877" xr:uid="{D6A8FE00-08A0-449B-8CA5-19E7C1BD3BAD}"/>
    <cellStyle name="Millares 40 5 3" xfId="13220" xr:uid="{25725CD3-F8CD-4075-8AAA-FB14D020E561}"/>
    <cellStyle name="Millares 40 5 4" xfId="10611" xr:uid="{25908B25-5FD8-4432-8C51-CE7E11F71961}"/>
    <cellStyle name="Millares 40 5 5" xfId="15846" xr:uid="{E180C0E4-95C2-4E1B-889B-984DB776889A}"/>
    <cellStyle name="Millares 40 5 6" xfId="17934" xr:uid="{B386AF4B-E23B-420E-8817-6902F73B2DED}"/>
    <cellStyle name="Millares 40 5 7" xfId="7876" xr:uid="{A497179B-1978-4561-9076-F9156CF01CFF}"/>
    <cellStyle name="Millares 40 6" xfId="5107" xr:uid="{FBBC1C6A-2606-4AA6-9A37-CA4B2C479C1A}"/>
    <cellStyle name="Millares 40 6 2" xfId="5108" xr:uid="{35173920-51C3-4F58-862C-5F43BCCC95F7}"/>
    <cellStyle name="Millares 40 6 2 2" xfId="13223" xr:uid="{60005962-D424-4B17-81E6-9FE091711CE7}"/>
    <cellStyle name="Millares 40 6 2 3" xfId="10614" xr:uid="{85FD572F-095F-4C46-86B1-6FCE671471D8}"/>
    <cellStyle name="Millares 40 6 2 4" xfId="15849" xr:uid="{98BEB51F-80CA-421B-9B69-28072EC1407F}"/>
    <cellStyle name="Millares 40 6 2 5" xfId="17937" xr:uid="{ED1819C0-E86E-46B3-8868-18A660984A71}"/>
    <cellStyle name="Millares 40 6 2 6" xfId="7879" xr:uid="{2EDED49B-0049-4F3B-93B4-4781364AE787}"/>
    <cellStyle name="Millares 40 6 3" xfId="13222" xr:uid="{C19319D7-C629-4ADE-92A2-A104758A37F5}"/>
    <cellStyle name="Millares 40 6 4" xfId="10613" xr:uid="{0D93B640-5FE7-4923-81C6-318454FC64B0}"/>
    <cellStyle name="Millares 40 6 5" xfId="15848" xr:uid="{3E830B6A-D48A-4076-BB4F-C1A6E8CD0F57}"/>
    <cellStyle name="Millares 40 6 6" xfId="17936" xr:uid="{43CB1670-1112-4019-80F8-D259D87D25B5}"/>
    <cellStyle name="Millares 40 6 7" xfId="7878" xr:uid="{FD8DAF84-4B61-4B8B-86DD-47142D8D5800}"/>
    <cellStyle name="Millares 40 7" xfId="5109" xr:uid="{1A57A9CC-B27A-48C4-85D5-437657A66747}"/>
    <cellStyle name="Millares 40 7 2" xfId="13224" xr:uid="{EE4A3BEE-68A9-4772-8CE0-288017A70712}"/>
    <cellStyle name="Millares 40 7 3" xfId="10615" xr:uid="{AFBFD06D-7FA1-4676-8925-179D773838A3}"/>
    <cellStyle name="Millares 40 7 4" xfId="15850" xr:uid="{76BE2D86-EE5B-453D-B995-4AC3F15C082B}"/>
    <cellStyle name="Millares 40 7 5" xfId="17938" xr:uid="{F65DC5FC-F859-494F-9922-B114676821F6}"/>
    <cellStyle name="Millares 40 7 6" xfId="7880" xr:uid="{F1A8EBED-05CE-4ABA-A45E-2E352AFC13AE}"/>
    <cellStyle name="Millares 40 8" xfId="5110" xr:uid="{7E48A4E6-B6F6-4AF5-BEA9-AD1C1921A870}"/>
    <cellStyle name="Millares 40 8 2" xfId="13225" xr:uid="{829F3F6A-5FF2-4F8B-A629-89E1AF6077B6}"/>
    <cellStyle name="Millares 40 8 3" xfId="12506" xr:uid="{49343E81-6E00-431E-89F9-CEF6A50ED60C}"/>
    <cellStyle name="Millares 40 8 4" xfId="17939" xr:uid="{EBAAB307-1D6A-4612-A1E1-0318ED0216F5}"/>
    <cellStyle name="Millares 40 8 5" xfId="7881" xr:uid="{A472877E-69E1-412D-9AEC-44AC5447EBF1}"/>
    <cellStyle name="Millares 40 9" xfId="7196" xr:uid="{D988957D-E536-49AD-84C5-40D51C502C6F}"/>
    <cellStyle name="Millares 40 9 2" xfId="13226" xr:uid="{AE562CAE-E2EE-4108-A7C1-BD84ED028DD3}"/>
    <cellStyle name="Millares 40 9 3" xfId="20004" xr:uid="{D02A2866-2C25-4DB6-AEFB-F2C03EFD70D7}"/>
    <cellStyle name="Millares 40 9 4" xfId="7882" xr:uid="{6224D51C-008F-4D57-B13C-49AB2075E3C4}"/>
    <cellStyle name="Millares 400" xfId="5111" xr:uid="{8B87E14B-6DE7-4EE2-95E5-9EECE66FB100}"/>
    <cellStyle name="Millares 400 2" xfId="13227" xr:uid="{FDC2C90F-213C-4E2B-AF1A-7FC7DB9B605C}"/>
    <cellStyle name="Millares 400 3" xfId="10616" xr:uid="{96938885-A308-4A2A-8AD5-8820C2C09C85}"/>
    <cellStyle name="Millares 400 4" xfId="15851" xr:uid="{3C3A1161-8913-49B7-950B-A30936E307BC}"/>
    <cellStyle name="Millares 400 5" xfId="17940" xr:uid="{23392DAB-70CF-486B-BE17-98ED80DE09AD}"/>
    <cellStyle name="Millares 400 6" xfId="7883" xr:uid="{1633EDB4-25D0-4A20-B79A-7B92078F7518}"/>
    <cellStyle name="Millares 401" xfId="5112" xr:uid="{1D570A02-13FD-4BD1-BB95-B6136EC22708}"/>
    <cellStyle name="Millares 401 2" xfId="13228" xr:uid="{05AD3669-60F1-4341-A0B2-8DD13B7951CB}"/>
    <cellStyle name="Millares 401 3" xfId="10617" xr:uid="{DCA69F12-4AAC-461C-87D7-AA57637C9AF6}"/>
    <cellStyle name="Millares 401 4" xfId="15852" xr:uid="{523BB458-A9A8-4909-B1F4-A15C79979230}"/>
    <cellStyle name="Millares 401 5" xfId="17941" xr:uid="{86F3511E-5BC9-459F-80AB-5CBF502D8B36}"/>
    <cellStyle name="Millares 401 6" xfId="7884" xr:uid="{FF3C84E1-6594-494B-A295-831A4B9E6865}"/>
    <cellStyle name="Millares 402" xfId="5113" xr:uid="{5CACCAC5-8354-4D64-ADD7-DDB5057F876E}"/>
    <cellStyle name="Millares 402 2" xfId="13229" xr:uid="{E4385706-BEE1-4C3C-8268-200E15527393}"/>
    <cellStyle name="Millares 402 3" xfId="10618" xr:uid="{96B8976C-9C8A-4C12-ABAF-6468332B41A2}"/>
    <cellStyle name="Millares 402 4" xfId="15853" xr:uid="{CFC0DA46-B20D-4E0F-97F6-86CD24ADC597}"/>
    <cellStyle name="Millares 402 5" xfId="17942" xr:uid="{3681A7DE-0356-4450-A3A9-80D403B3A1CE}"/>
    <cellStyle name="Millares 402 6" xfId="7885" xr:uid="{A3F4985A-9FDD-49EE-99C9-301024A0E72D}"/>
    <cellStyle name="Millares 403" xfId="5114" xr:uid="{41784725-F6C7-4699-BDC1-1EE7002E10B4}"/>
    <cellStyle name="Millares 403 2" xfId="13230" xr:uid="{165FBA63-65CC-4E11-A2E5-62E731CA95DA}"/>
    <cellStyle name="Millares 403 3" xfId="10619" xr:uid="{3E18DD30-FA7B-485B-84E4-7978DC87251F}"/>
    <cellStyle name="Millares 403 4" xfId="15854" xr:uid="{2480E8A3-0BB0-4C48-8ECA-73C2D8EB191F}"/>
    <cellStyle name="Millares 403 5" xfId="17943" xr:uid="{0B49E1DE-0FF2-4FED-BFEA-F9E527149D60}"/>
    <cellStyle name="Millares 403 6" xfId="7886" xr:uid="{25B4E581-6B98-418C-8316-9D916B8DDFFD}"/>
    <cellStyle name="Millares 404" xfId="5115" xr:uid="{641ABA04-8C0D-464C-BFC7-8CD11D08EB00}"/>
    <cellStyle name="Millares 404 2" xfId="13231" xr:uid="{5A646E76-264E-45FE-9CDA-8A71AF560FFB}"/>
    <cellStyle name="Millares 404 3" xfId="10620" xr:uid="{A027DD55-D932-4A3E-A81C-FE00736ED04A}"/>
    <cellStyle name="Millares 404 4" xfId="15855" xr:uid="{48F9275E-B2B9-43A7-B5A9-3C78952CFADA}"/>
    <cellStyle name="Millares 404 5" xfId="17944" xr:uid="{5E2AE8BA-DEA2-4C65-B670-0B043DA22C3D}"/>
    <cellStyle name="Millares 404 6" xfId="7887" xr:uid="{01F1CF79-E1AC-410C-A864-E038823D21C2}"/>
    <cellStyle name="Millares 405" xfId="5116" xr:uid="{4385B91B-F81D-49D1-857D-F2834167DD5C}"/>
    <cellStyle name="Millares 405 2" xfId="13232" xr:uid="{B29978C0-F6F8-423E-86BC-2D04294B9B5C}"/>
    <cellStyle name="Millares 405 3" xfId="10621" xr:uid="{6CEF172D-26FA-4C2A-BC68-05CE791D98DD}"/>
    <cellStyle name="Millares 405 4" xfId="15856" xr:uid="{93CB7D65-5D52-4CBA-849E-116CE2D23119}"/>
    <cellStyle name="Millares 405 5" xfId="17945" xr:uid="{CA22C2CC-B306-466E-A398-DFF4468EB20C}"/>
    <cellStyle name="Millares 405 6" xfId="7888" xr:uid="{09BB674C-473B-490A-AF40-24BF8E6403C3}"/>
    <cellStyle name="Millares 406" xfId="5117" xr:uid="{F5141E07-4199-4633-A2D9-62126F694720}"/>
    <cellStyle name="Millares 406 2" xfId="13233" xr:uid="{36954D8C-5122-4504-A2CE-AA6C788B862C}"/>
    <cellStyle name="Millares 406 3" xfId="10622" xr:uid="{838D5A4F-8B19-4E5A-8720-81BAD329A2C0}"/>
    <cellStyle name="Millares 406 4" xfId="15857" xr:uid="{04700E9A-1B7B-4564-9F4C-337BF43847FF}"/>
    <cellStyle name="Millares 406 5" xfId="17946" xr:uid="{7946BC85-7D69-480E-8DE1-70734D3A29B3}"/>
    <cellStyle name="Millares 406 6" xfId="7889" xr:uid="{C0564F65-4C3A-4986-AD6B-CCB8CC47E412}"/>
    <cellStyle name="Millares 407" xfId="5118" xr:uid="{DE4AFF96-3AB7-48E5-89F2-9C92AAE9428C}"/>
    <cellStyle name="Millares 407 2" xfId="13234" xr:uid="{C01C4713-6D61-4E30-B26B-064837991418}"/>
    <cellStyle name="Millares 407 3" xfId="10623" xr:uid="{AE4C6FC0-2942-4F02-B50E-9EA2CAA4E555}"/>
    <cellStyle name="Millares 407 4" xfId="15858" xr:uid="{1A478262-FA7C-46A6-B32D-35A13457818B}"/>
    <cellStyle name="Millares 407 5" xfId="17947" xr:uid="{7361C0CF-6BD5-48FC-B0C6-3B0BB413154A}"/>
    <cellStyle name="Millares 407 6" xfId="7890" xr:uid="{CE4AF2E0-6E2B-435D-89D6-DEFCDD3F4AD4}"/>
    <cellStyle name="Millares 408" xfId="5119" xr:uid="{8900EDA5-3C32-4F74-8DE5-8715D13FCC83}"/>
    <cellStyle name="Millares 408 2" xfId="13235" xr:uid="{F380DB62-48DE-443B-99CD-EC6CEDB57052}"/>
    <cellStyle name="Millares 408 3" xfId="10624" xr:uid="{A8A4FC03-CA28-4EBC-A92F-29D94F0B03DA}"/>
    <cellStyle name="Millares 408 4" xfId="15859" xr:uid="{5D41C38D-22C5-40D4-951C-266CCBFA80AD}"/>
    <cellStyle name="Millares 408 5" xfId="17948" xr:uid="{B219BD3B-CACC-4A54-8452-C514CBC843DB}"/>
    <cellStyle name="Millares 408 6" xfId="7891" xr:uid="{B622CBEA-0802-4B32-92F7-C0799635D35F}"/>
    <cellStyle name="Millares 409" xfId="5120" xr:uid="{8C7FC340-AD03-4F7A-A9C0-F0C1F6740CBD}"/>
    <cellStyle name="Millares 409 2" xfId="13236" xr:uid="{DA385A80-0F4A-4593-BB5B-B9E8FB24BB93}"/>
    <cellStyle name="Millares 409 3" xfId="10625" xr:uid="{A339B95E-3141-4350-B1EB-8AD6BFC58FC6}"/>
    <cellStyle name="Millares 409 4" xfId="15860" xr:uid="{DF48D1B3-B729-49FF-B58C-A5C710574095}"/>
    <cellStyle name="Millares 409 5" xfId="17949" xr:uid="{1515DF83-6B27-4CA3-A49B-95A2D71D0977}"/>
    <cellStyle name="Millares 409 6" xfId="7892" xr:uid="{FA89469B-64ED-48F0-96AD-1DA2E3CC12C4}"/>
    <cellStyle name="Millares 41" xfId="5121" xr:uid="{EA7D2E49-E651-48C4-85D1-FB1436821446}"/>
    <cellStyle name="Millares 41 10" xfId="15861" xr:uid="{E1D7671B-CEE0-4DFC-93DA-13480153D979}"/>
    <cellStyle name="Millares 41 11" xfId="17950" xr:uid="{22047EA3-F0FE-46A6-BB21-699500C94104}"/>
    <cellStyle name="Millares 41 12" xfId="7893" xr:uid="{2D4FB6F1-0A4C-4644-B8DA-DB36B6CABD81}"/>
    <cellStyle name="Millares 41 2" xfId="5122" xr:uid="{FB0569F0-A92B-4F8A-A24A-49AFD2889EA5}"/>
    <cellStyle name="Millares 41 2 2" xfId="13238" xr:uid="{F7C0A490-29D3-42E0-90EC-0E7A81DEA5FF}"/>
    <cellStyle name="Millares 41 2 3" xfId="10627" xr:uid="{B4EDF7B5-519D-45E7-A914-FA5CC7DF4212}"/>
    <cellStyle name="Millares 41 2 4" xfId="15862" xr:uid="{93676603-1B83-4EE4-9D6B-7C59162D7A70}"/>
    <cellStyle name="Millares 41 2 5" xfId="17951" xr:uid="{DD1834FD-4AB4-4DDF-A246-51FCC25284EE}"/>
    <cellStyle name="Millares 41 2 6" xfId="7894" xr:uid="{167B049F-A51D-4FA8-9427-B227C9A7B737}"/>
    <cellStyle name="Millares 41 3" xfId="5123" xr:uid="{CD152B09-E075-48DE-A3E9-E80A8F2D0E75}"/>
    <cellStyle name="Millares 41 3 2" xfId="13239" xr:uid="{46D33030-C7F1-4CE0-9FD0-B06F4EDD1B7F}"/>
    <cellStyle name="Millares 41 3 3" xfId="10628" xr:uid="{38A00617-7DBE-4C5B-80C8-BC23B7F1D98A}"/>
    <cellStyle name="Millares 41 3 4" xfId="15863" xr:uid="{73F31B04-8A71-44E1-953B-64FE051BBC50}"/>
    <cellStyle name="Millares 41 3 5" xfId="17952" xr:uid="{DEA4F14C-9AFE-4DA0-B601-5539853FF0A4}"/>
    <cellStyle name="Millares 41 3 6" xfId="7895" xr:uid="{A768D5D4-5812-4C63-B0EA-C24330112693}"/>
    <cellStyle name="Millares 41 4" xfId="5124" xr:uid="{F498B43D-6B38-4D33-803B-2C9D02C0A908}"/>
    <cellStyle name="Millares 41 4 2" xfId="13240" xr:uid="{E709D87F-09B0-43FF-8E14-14D770AD0ED6}"/>
    <cellStyle name="Millares 41 4 3" xfId="10629" xr:uid="{17D86037-515A-4D4F-8CEA-846C727FFEC8}"/>
    <cellStyle name="Millares 41 4 4" xfId="15864" xr:uid="{B8C4EC0F-5C88-498E-8170-D51FC86EAA8F}"/>
    <cellStyle name="Millares 41 4 5" xfId="17953" xr:uid="{79905B7B-50F9-46C0-8501-EF9EE42B1E91}"/>
    <cellStyle name="Millares 41 4 6" xfId="7896" xr:uid="{89785C95-B384-4436-8143-7D12603ECE25}"/>
    <cellStyle name="Millares 41 5" xfId="5125" xr:uid="{69C73DD6-32EB-4C1A-9964-341A27F58DA6}"/>
    <cellStyle name="Millares 41 5 2" xfId="13241" xr:uid="{C6CDC9A7-1D88-45B3-B87C-1112ECF13AC6}"/>
    <cellStyle name="Millares 41 5 3" xfId="12507" xr:uid="{D8148A6B-9720-46F9-8892-FB362F08FBAE}"/>
    <cellStyle name="Millares 41 5 4" xfId="17954" xr:uid="{062EFA10-5FF4-4F53-8100-A8A6920DECF6}"/>
    <cellStyle name="Millares 41 5 5" xfId="7897" xr:uid="{6F70695B-09B4-433B-A384-0E5450017ADB}"/>
    <cellStyle name="Millares 41 6" xfId="7197" xr:uid="{9648C19A-BC97-4976-A387-B4EABDD9F707}"/>
    <cellStyle name="Millares 41 6 2" xfId="13242" xr:uid="{D857A493-4C6D-4BCB-BB84-DF0655ADC670}"/>
    <cellStyle name="Millares 41 6 3" xfId="20005" xr:uid="{005DCAB8-239E-44B9-8449-F4539203414A}"/>
    <cellStyle name="Millares 41 6 4" xfId="7898" xr:uid="{4B7F70D5-2F03-468F-99C0-9A8B6F80FC89}"/>
    <cellStyle name="Millares 41 7" xfId="7899" xr:uid="{5A730602-A29A-41A8-81BB-D0D66AF02348}"/>
    <cellStyle name="Millares 41 7 2" xfId="13243" xr:uid="{EB9F6487-6AAF-428C-A4A2-58CE60987215}"/>
    <cellStyle name="Millares 41 8" xfId="13237" xr:uid="{6865A5DA-E5AB-4F3E-B043-09BD2805DC7E}"/>
    <cellStyle name="Millares 41 9" xfId="10626" xr:uid="{218633FA-2148-4F3F-86CA-D99A2D4B3CF7}"/>
    <cellStyle name="Millares 410" xfId="5126" xr:uid="{6183E06D-465A-48E5-9347-311F8B111F50}"/>
    <cellStyle name="Millares 410 2" xfId="13244" xr:uid="{88794F4A-7AE7-4450-833C-B9A2A555B91C}"/>
    <cellStyle name="Millares 410 3" xfId="10630" xr:uid="{9A6492D0-E705-4C32-BFF6-B59514BACBF8}"/>
    <cellStyle name="Millares 410 4" xfId="15865" xr:uid="{40B3F249-B261-4E69-9F1E-CA042D6F6700}"/>
    <cellStyle name="Millares 410 5" xfId="17955" xr:uid="{C6D7B890-DB8E-41EE-B356-21031678F4BB}"/>
    <cellStyle name="Millares 410 6" xfId="7900" xr:uid="{F037960D-E5A2-4503-A090-D8B28D0C5C77}"/>
    <cellStyle name="Millares 411" xfId="5127" xr:uid="{B4FCA516-D87D-4D0C-A7E9-47DC5880AB61}"/>
    <cellStyle name="Millares 411 2" xfId="13245" xr:uid="{E19406B3-F877-4B1B-A5A5-5EBAD8E315C5}"/>
    <cellStyle name="Millares 411 3" xfId="10631" xr:uid="{89E8389E-5928-4669-9B3D-7DBDA57032DE}"/>
    <cellStyle name="Millares 411 4" xfId="15866" xr:uid="{2B0AE523-6574-47B3-AB2D-1F8A6FB6F914}"/>
    <cellStyle name="Millares 411 5" xfId="17956" xr:uid="{1DBF13A2-A2F6-42AD-A899-EEB346A9A4AC}"/>
    <cellStyle name="Millares 411 6" xfId="7901" xr:uid="{7093FA64-3D6B-457B-9A40-10021CCF366A}"/>
    <cellStyle name="Millares 412" xfId="5128" xr:uid="{A715BC6B-A4B9-47A5-BEE9-CC6A38482E7B}"/>
    <cellStyle name="Millares 412 2" xfId="13246" xr:uid="{F725BC0B-B945-432F-BB21-4C24FC7CA7DE}"/>
    <cellStyle name="Millares 412 3" xfId="10632" xr:uid="{3EC7E7CA-FCAF-4D0F-9CEB-97D1FF403DCA}"/>
    <cellStyle name="Millares 412 4" xfId="15867" xr:uid="{A93C0AAA-C09D-402E-BAB7-91A7867751A2}"/>
    <cellStyle name="Millares 412 5" xfId="17957" xr:uid="{F5C915F6-8312-4AA0-AAAF-FA161D9F4F4A}"/>
    <cellStyle name="Millares 412 6" xfId="7902" xr:uid="{09D772D6-A406-43AC-BE7A-75FDBD6B9AFC}"/>
    <cellStyle name="Millares 413" xfId="5129" xr:uid="{3E6FC935-CB60-41C7-B05F-48A557389E88}"/>
    <cellStyle name="Millares 413 2" xfId="13247" xr:uid="{3C2C796C-8EFC-432F-A72F-84514CD71C53}"/>
    <cellStyle name="Millares 413 3" xfId="10633" xr:uid="{2671F07A-2ED6-4BFF-8358-D601BFFFD761}"/>
    <cellStyle name="Millares 413 4" xfId="15868" xr:uid="{6437E021-FF99-4638-B5F5-F9323D1735A6}"/>
    <cellStyle name="Millares 413 5" xfId="17958" xr:uid="{E1F75F92-2792-4F5F-B8E8-EF315D1482F5}"/>
    <cellStyle name="Millares 413 6" xfId="7903" xr:uid="{0C354C7C-8B38-4418-97D0-7F3883DA4232}"/>
    <cellStyle name="Millares 414" xfId="5130" xr:uid="{14E58303-98A6-4DD6-8A80-6FCD206D6FB8}"/>
    <cellStyle name="Millares 414 2" xfId="13248" xr:uid="{6E612543-24B9-462B-B344-1A98B421A2A4}"/>
    <cellStyle name="Millares 414 3" xfId="10634" xr:uid="{FD37182E-255B-4628-96A3-E99BED07AA4D}"/>
    <cellStyle name="Millares 414 4" xfId="15869" xr:uid="{6E2F904F-62AD-4E1B-9131-CC391890CBFF}"/>
    <cellStyle name="Millares 414 5" xfId="17959" xr:uid="{41A413FB-96DE-483B-95DE-5AAFA47ABFBE}"/>
    <cellStyle name="Millares 414 6" xfId="7904" xr:uid="{2CFEFF6C-0363-4399-AC36-0CFD36CA7436}"/>
    <cellStyle name="Millares 415" xfId="5131" xr:uid="{88D72A91-1F33-4BE8-B9A3-56CC5F55C812}"/>
    <cellStyle name="Millares 415 2" xfId="13249" xr:uid="{2AA6A6A3-DEF3-438D-BE69-D6C18E1E290C}"/>
    <cellStyle name="Millares 415 3" xfId="12482" xr:uid="{A22EE8F8-9845-42A2-9C44-BF0E98109D43}"/>
    <cellStyle name="Millares 415 3 2" xfId="21734" xr:uid="{4BE88FFC-B704-4130-9C19-78F3551B5EF4}"/>
    <cellStyle name="Millares 415 3 2 2" xfId="27290" xr:uid="{0301EC52-4019-4E59-AFE2-50F62827FA19}"/>
    <cellStyle name="Millares 415 3 2 3" xfId="32784" xr:uid="{ACA55B94-4432-4A13-8D30-BF4D62C2ACEB}"/>
    <cellStyle name="Millares 415 3 2 4" xfId="38268" xr:uid="{5E38F51E-8812-4365-B4E1-8B2564B1083E}"/>
    <cellStyle name="Millares 415 3 3" xfId="24561" xr:uid="{00FCA0B4-02A6-4684-B13C-794B1536E910}"/>
    <cellStyle name="Millares 415 3 4" xfId="30055" xr:uid="{15DECADC-BFAA-4BC4-946F-70884D30B200}"/>
    <cellStyle name="Millares 415 3 5" xfId="35539" xr:uid="{17630EF7-2643-4C78-9DE8-E931523D941A}"/>
    <cellStyle name="Millares 415 4" xfId="17960" xr:uid="{49DAADFB-E68B-4A9F-ADA1-E2B88F68AA77}"/>
    <cellStyle name="Millares 415 5" xfId="7905" xr:uid="{FE204D71-4C42-48CF-9173-02EB519E8DC5}"/>
    <cellStyle name="Millares 416" xfId="5132" xr:uid="{CABA11E0-E158-4A5C-9DA0-88D709CF6578}"/>
    <cellStyle name="Millares 416 2" xfId="13250" xr:uid="{B511CA40-366D-4244-BC63-1DC41860E557}"/>
    <cellStyle name="Millares 416 3" xfId="10481" xr:uid="{E8C49708-E64C-4039-B58C-EE9026303D55}"/>
    <cellStyle name="Millares 416 3 2" xfId="21726" xr:uid="{D20FC1F7-7761-4941-AD1C-92E556BD44A7}"/>
    <cellStyle name="Millares 416 3 2 2" xfId="27282" xr:uid="{24355AA4-DA9E-4029-BD66-A1E2999B3826}"/>
    <cellStyle name="Millares 416 3 2 3" xfId="32776" xr:uid="{5ACC89C1-12AD-46E0-B2E1-D2D115A457CD}"/>
    <cellStyle name="Millares 416 3 2 4" xfId="38260" xr:uid="{D21F3293-E7EA-41FA-AEEF-041583589C78}"/>
    <cellStyle name="Millares 416 3 3" xfId="24553" xr:uid="{DD9A9CB8-B50C-404E-A9DF-803A1DC6152C}"/>
    <cellStyle name="Millares 416 3 4" xfId="30047" xr:uid="{59A67BBC-79AF-406A-B145-1B91BC12630D}"/>
    <cellStyle name="Millares 416 3 5" xfId="35531" xr:uid="{94EF654F-16EC-4DDF-9713-EBFF62BFA0F6}"/>
    <cellStyle name="Millares 416 4" xfId="17961" xr:uid="{35F4DBA5-16BB-4F3C-A384-597B465BD310}"/>
    <cellStyle name="Millares 416 5" xfId="7906" xr:uid="{B0605218-B260-495A-9715-754482EAF147}"/>
    <cellStyle name="Millares 417" xfId="5133" xr:uid="{275C71B8-3E1C-4DC1-9959-A2E772AC55B6}"/>
    <cellStyle name="Millares 417 2" xfId="13251" xr:uid="{D47AEAF7-367C-4FF2-AFA2-F3B9D0BB9428}"/>
    <cellStyle name="Millares 417 3" xfId="10466" xr:uid="{11F03721-257E-4E18-8FB2-BCE928D010BC}"/>
    <cellStyle name="Millares 417 3 2" xfId="21714" xr:uid="{30C286BE-81FF-4B13-93D2-46A20FDEB99C}"/>
    <cellStyle name="Millares 417 3 2 2" xfId="27270" xr:uid="{C2095808-6A6D-4FC8-BEB1-099BF9DD6130}"/>
    <cellStyle name="Millares 417 3 2 3" xfId="32764" xr:uid="{6C17E6FA-C9A7-42F6-9BA1-C99FC7E19762}"/>
    <cellStyle name="Millares 417 3 2 4" xfId="38248" xr:uid="{BD319C63-67A2-4A58-8BDB-E65DCCE0D211}"/>
    <cellStyle name="Millares 417 3 3" xfId="24541" xr:uid="{80774227-A7B8-4972-95CB-22FDD58EDF8A}"/>
    <cellStyle name="Millares 417 3 4" xfId="30035" xr:uid="{33E01ED2-57A8-47A6-8576-B64BC5D44F2A}"/>
    <cellStyle name="Millares 417 3 5" xfId="35519" xr:uid="{AF3E528A-C7B5-4797-8659-B3BF7B4687D6}"/>
    <cellStyle name="Millares 417 4" xfId="17962" xr:uid="{7653568F-49F4-4744-AAC7-18D0FB168B53}"/>
    <cellStyle name="Millares 417 5" xfId="7907" xr:uid="{E923ADCB-1ED5-4816-A371-11C104E01E2F}"/>
    <cellStyle name="Millares 418" xfId="7908" xr:uid="{8F5592AD-D67C-417D-87C1-42F3AD86EC54}"/>
    <cellStyle name="Millares 418 2" xfId="13252" xr:uid="{B29831A8-FE9F-4C99-B304-C03633B8C1BB}"/>
    <cellStyle name="Millares 418 3" xfId="10480" xr:uid="{BECF405A-EF62-4948-ADDB-76AD8C5E9D2F}"/>
    <cellStyle name="Millares 418 3 2" xfId="21725" xr:uid="{62689DA2-1DD9-4C02-9903-13D89614A6EE}"/>
    <cellStyle name="Millares 418 3 2 2" xfId="27281" xr:uid="{CC0C1E27-9A62-4B46-91D9-FFF062BE7065}"/>
    <cellStyle name="Millares 418 3 2 3" xfId="32775" xr:uid="{89822C78-56E8-44AC-8863-0ED44740AC24}"/>
    <cellStyle name="Millares 418 3 2 4" xfId="38259" xr:uid="{7AB8CC1F-8A5C-46C9-9E6F-156B5F1779A7}"/>
    <cellStyle name="Millares 418 3 3" xfId="24552" xr:uid="{40D5CE6F-70BC-429C-AAB4-E9FD8F35D8D8}"/>
    <cellStyle name="Millares 418 3 4" xfId="30046" xr:uid="{EF1E8FB4-6118-4CBA-A040-8E193D9B42C9}"/>
    <cellStyle name="Millares 418 3 5" xfId="35530" xr:uid="{A51A1A44-E86D-48A3-9A34-8A69A7C0CC06}"/>
    <cellStyle name="Millares 419" xfId="7909" xr:uid="{27BDF06F-3D69-45FF-BB4A-D5B19214354B}"/>
    <cellStyle name="Millares 419 2" xfId="13253" xr:uid="{EE157573-FA4C-485C-9689-AD027A9BE1DA}"/>
    <cellStyle name="Millares 419 3" xfId="10468" xr:uid="{71FF079B-B500-43F9-966D-2B28F3BB31FC}"/>
    <cellStyle name="Millares 419 3 2" xfId="21716" xr:uid="{3E8DFB48-57C9-43FF-8FF5-B3D7CD06C589}"/>
    <cellStyle name="Millares 419 3 2 2" xfId="27272" xr:uid="{35D4747E-45E6-410F-9BA1-8ACA3AE0195B}"/>
    <cellStyle name="Millares 419 3 2 3" xfId="32766" xr:uid="{8EF13C6B-9F8A-4761-B140-367C59BA3D68}"/>
    <cellStyle name="Millares 419 3 2 4" xfId="38250" xr:uid="{C3148243-2A11-4CFD-AF54-C82400216ABB}"/>
    <cellStyle name="Millares 419 3 3" xfId="24543" xr:uid="{4D990CA5-FD7E-4C4A-9358-7BFE616492D0}"/>
    <cellStyle name="Millares 419 3 4" xfId="30037" xr:uid="{396748ED-55F3-4724-89E1-2C1E8A80DA49}"/>
    <cellStyle name="Millares 419 3 5" xfId="35521" xr:uid="{6E0AA887-CC38-4D71-84B8-79ABB224B8C5}"/>
    <cellStyle name="Millares 42" xfId="5134" xr:uid="{036B2AE0-3ECB-4645-871F-28B4D2984F17}"/>
    <cellStyle name="Millares 42 10" xfId="7911" xr:uid="{61C84264-27D5-406E-B09E-04D7F560279B}"/>
    <cellStyle name="Millares 42 10 2" xfId="13255" xr:uid="{E4A23E35-5150-432B-A843-652CC82A1021}"/>
    <cellStyle name="Millares 42 11" xfId="13254" xr:uid="{BA28F942-B810-4291-9AFA-B067C90DEB62}"/>
    <cellStyle name="Millares 42 12" xfId="10635" xr:uid="{DBB127C5-7EAC-4879-868D-A30A19B375EF}"/>
    <cellStyle name="Millares 42 13" xfId="15870" xr:uid="{41D33B5E-68D2-49FB-A52C-724AED2D6ABB}"/>
    <cellStyle name="Millares 42 14" xfId="17963" xr:uid="{CBC93D1C-BDED-4729-8FA6-CA699A30E253}"/>
    <cellStyle name="Millares 42 15" xfId="7910" xr:uid="{9C39E3CF-E1FA-4E96-848D-8EFFD80E9295}"/>
    <cellStyle name="Millares 42 2" xfId="5135" xr:uid="{751FB598-208E-4BFE-8028-AD6312D30D91}"/>
    <cellStyle name="Millares 42 2 2" xfId="13256" xr:uid="{054EB007-5637-4924-BFD1-B4A0DFF4A26D}"/>
    <cellStyle name="Millares 42 2 3" xfId="10636" xr:uid="{4698D110-8221-4019-860A-DABAEB218C37}"/>
    <cellStyle name="Millares 42 2 4" xfId="15871" xr:uid="{3CCC0E55-20AB-43F9-B10D-40D44384BC86}"/>
    <cellStyle name="Millares 42 2 5" xfId="17964" xr:uid="{BBDC3875-4FC4-4DCC-A467-12E1C414C428}"/>
    <cellStyle name="Millares 42 2 6" xfId="7912" xr:uid="{26E08E0D-BFD7-47D0-A13E-C37C8470F6A5}"/>
    <cellStyle name="Millares 42 3" xfId="5136" xr:uid="{D77D7486-0ECF-40F4-B5AD-6BDCAE97569F}"/>
    <cellStyle name="Millares 42 3 2" xfId="5137" xr:uid="{DE215512-5763-4CFA-9B20-E0A3409D46BB}"/>
    <cellStyle name="Millares 42 3 2 2" xfId="5138" xr:uid="{569421A3-02BE-4699-BFED-9B795BF03CF5}"/>
    <cellStyle name="Millares 42 3 2 2 2" xfId="13259" xr:uid="{FE0BC227-6E90-4258-B2FE-991E77FFBD3C}"/>
    <cellStyle name="Millares 42 3 2 2 3" xfId="10639" xr:uid="{CBD78A2E-1D4B-4D82-89B4-69A31C822510}"/>
    <cellStyle name="Millares 42 3 2 2 4" xfId="15874" xr:uid="{F42BDC7E-0EAB-4A99-99A9-DC70B8A2D547}"/>
    <cellStyle name="Millares 42 3 2 2 5" xfId="17967" xr:uid="{E09CC0ED-40D1-4341-AB49-274DC2CDD173}"/>
    <cellStyle name="Millares 42 3 2 2 6" xfId="7915" xr:uid="{21318D6C-1836-4659-8CC5-36971571BAF5}"/>
    <cellStyle name="Millares 42 3 2 3" xfId="13258" xr:uid="{1F5D9339-9174-4160-AEF1-B64AF78CA28F}"/>
    <cellStyle name="Millares 42 3 2 4" xfId="10638" xr:uid="{A8868152-F4DB-4D0C-B5DD-98D5B892D9D0}"/>
    <cellStyle name="Millares 42 3 2 5" xfId="15873" xr:uid="{4693918D-7A99-4B02-AC31-EE3BFD0F3A24}"/>
    <cellStyle name="Millares 42 3 2 6" xfId="17966" xr:uid="{694AA56C-AC2C-45F8-AB64-6DD9B2E914F6}"/>
    <cellStyle name="Millares 42 3 2 7" xfId="7914" xr:uid="{233E6934-0912-4069-82DB-2DD66A6689F6}"/>
    <cellStyle name="Millares 42 3 3" xfId="5139" xr:uid="{7208519A-5E31-425A-BAA7-FC18B9C74763}"/>
    <cellStyle name="Millares 42 3 3 2" xfId="13260" xr:uid="{1EC1B24F-6BDF-4DD2-BA5F-A5F0D4872E8B}"/>
    <cellStyle name="Millares 42 3 3 3" xfId="10640" xr:uid="{4C28DA1F-B491-49CF-909B-F20E94CC78F8}"/>
    <cellStyle name="Millares 42 3 3 4" xfId="15875" xr:uid="{A0F52498-3D17-4612-9EED-CFDD0FE2A9B1}"/>
    <cellStyle name="Millares 42 3 3 5" xfId="17968" xr:uid="{130F2A6B-8E94-457E-9EFF-F68ED2042D2A}"/>
    <cellStyle name="Millares 42 3 3 6" xfId="7916" xr:uid="{4EC4E86F-1E6B-47D7-B69B-63979C16FB55}"/>
    <cellStyle name="Millares 42 3 4" xfId="5140" xr:uid="{6992425D-668C-4BDE-BA40-930C0C69BEFF}"/>
    <cellStyle name="Millares 42 3 4 2" xfId="13261" xr:uid="{F8BFF42B-E00F-49A7-9209-40943ECB13A6}"/>
    <cellStyle name="Millares 42 3 4 3" xfId="10641" xr:uid="{947D7F5D-0B64-4051-951A-F55C0B5CB97B}"/>
    <cellStyle name="Millares 42 3 4 4" xfId="15876" xr:uid="{4D9FC36F-396D-49AD-B7D9-F52C52384B73}"/>
    <cellStyle name="Millares 42 3 4 5" xfId="17969" xr:uid="{793ECE93-641D-4833-838C-722A81F38F56}"/>
    <cellStyle name="Millares 42 3 4 6" xfId="7917" xr:uid="{33D03066-036A-424D-8FB9-108F5A9070C6}"/>
    <cellStyle name="Millares 42 3 5" xfId="13257" xr:uid="{C156FADA-93D6-4130-82F6-2AAE7FE0A4BC}"/>
    <cellStyle name="Millares 42 3 6" xfId="10637" xr:uid="{967B05EC-CD87-4F19-8210-F50E229EABBA}"/>
    <cellStyle name="Millares 42 3 7" xfId="15872" xr:uid="{9DF2B837-FFE8-4F9E-B4A5-6EBCE5FB9118}"/>
    <cellStyle name="Millares 42 3 8" xfId="17965" xr:uid="{C1E4E84E-E184-496F-8813-BD7920D15BCC}"/>
    <cellStyle name="Millares 42 3 9" xfId="7913" xr:uid="{1F22549E-1235-4DBF-8E46-0BD78FC9D5BD}"/>
    <cellStyle name="Millares 42 4" xfId="5141" xr:uid="{4B7B7116-C724-4E24-BF9C-A0EA6A2A3BDB}"/>
    <cellStyle name="Millares 42 4 2" xfId="5142" xr:uid="{0149B615-A8F8-4B6E-A3D6-94CA9505D24B}"/>
    <cellStyle name="Millares 42 4 2 2" xfId="5143" xr:uid="{BCE7E50A-ACEA-4045-912E-C297A67BFF9F}"/>
    <cellStyle name="Millares 42 4 2 2 2" xfId="13264" xr:uid="{662A70E5-29B2-4606-92B4-532AD4DBFD89}"/>
    <cellStyle name="Millares 42 4 2 2 3" xfId="10644" xr:uid="{8D40840C-6E58-402B-87CA-5E8BEC5911FE}"/>
    <cellStyle name="Millares 42 4 2 2 4" xfId="15879" xr:uid="{4CBA7DF6-81C0-454D-BFED-B0DD73834925}"/>
    <cellStyle name="Millares 42 4 2 2 5" xfId="17972" xr:uid="{633F1869-05AF-4724-A2DB-84683666A7D0}"/>
    <cellStyle name="Millares 42 4 2 2 6" xfId="7920" xr:uid="{52E5A767-A7C6-4C31-B589-19079ED4E182}"/>
    <cellStyle name="Millares 42 4 2 3" xfId="13263" xr:uid="{150CC4AF-B33C-4FE6-BC48-2593820D179B}"/>
    <cellStyle name="Millares 42 4 2 4" xfId="10643" xr:uid="{18572200-8542-4CFF-980A-17A95106DE10}"/>
    <cellStyle name="Millares 42 4 2 5" xfId="15878" xr:uid="{F50F03DD-CF34-4A15-8348-D2BB389ADAFA}"/>
    <cellStyle name="Millares 42 4 2 6" xfId="17971" xr:uid="{E6BCF7D0-5962-41F9-90DD-11ED63AE0B17}"/>
    <cellStyle name="Millares 42 4 2 7" xfId="7919" xr:uid="{3B09325F-2A9C-499C-BE88-E76C2657E9B7}"/>
    <cellStyle name="Millares 42 4 3" xfId="5144" xr:uid="{170AB3C0-C806-44D7-9820-266396D23FBA}"/>
    <cellStyle name="Millares 42 4 3 2" xfId="13265" xr:uid="{E39EED62-4406-4E51-93D7-C883AD2D7C79}"/>
    <cellStyle name="Millares 42 4 3 3" xfId="10645" xr:uid="{25557F34-490F-4A3D-BA3A-FFDD36FA147D}"/>
    <cellStyle name="Millares 42 4 3 4" xfId="15880" xr:uid="{3A2F1ADF-0D30-4204-BC00-BA799A15115F}"/>
    <cellStyle name="Millares 42 4 3 5" xfId="17973" xr:uid="{CF026BCF-AAA7-4C30-9358-70F7CBC1570A}"/>
    <cellStyle name="Millares 42 4 3 6" xfId="7921" xr:uid="{683FD937-6BD6-4BCE-BC14-5B7CDD86397F}"/>
    <cellStyle name="Millares 42 4 4" xfId="13262" xr:uid="{58E3EC18-E202-41A2-BA6F-49BACE706D79}"/>
    <cellStyle name="Millares 42 4 5" xfId="10642" xr:uid="{0D9DFF74-4205-4EBF-9BD6-54884E01727E}"/>
    <cellStyle name="Millares 42 4 6" xfId="15877" xr:uid="{B7EC06C0-EB56-4E77-BAC0-A3CB99ED5DB0}"/>
    <cellStyle name="Millares 42 4 7" xfId="17970" xr:uid="{913069A9-B539-4B2F-A437-B1015C150491}"/>
    <cellStyle name="Millares 42 4 8" xfId="7918" xr:uid="{094980DE-0E12-40F6-9C87-E8480F499F70}"/>
    <cellStyle name="Millares 42 5" xfId="5145" xr:uid="{76186DF5-2579-44DF-9B5C-4EB9165C2544}"/>
    <cellStyle name="Millares 42 5 2" xfId="5146" xr:uid="{1C273785-DD59-4940-B3D0-2DEB28A322EC}"/>
    <cellStyle name="Millares 42 5 2 2" xfId="13267" xr:uid="{48B754B9-5C01-4BC7-BFBA-943DBA638DA1}"/>
    <cellStyle name="Millares 42 5 2 3" xfId="10647" xr:uid="{43C50481-2385-4D1F-B700-0F7AB9422942}"/>
    <cellStyle name="Millares 42 5 2 4" xfId="15882" xr:uid="{E9A5B475-293A-4F22-BB3B-48FCE0E1FDAB}"/>
    <cellStyle name="Millares 42 5 2 5" xfId="17975" xr:uid="{C50DD59E-9B3F-4665-A380-2C9129921628}"/>
    <cellStyle name="Millares 42 5 2 6" xfId="7923" xr:uid="{A86D2D01-8E23-45B1-B7E0-D18509DD1594}"/>
    <cellStyle name="Millares 42 5 3" xfId="5147" xr:uid="{CF85DF68-618D-472D-9070-3CE9193B293B}"/>
    <cellStyle name="Millares 42 5 3 2" xfId="13268" xr:uid="{5CE91DBB-D255-4503-B9F9-D65984414FDC}"/>
    <cellStyle name="Millares 42 5 3 3" xfId="10648" xr:uid="{35140B2A-1AAB-451D-8F50-CD7259035367}"/>
    <cellStyle name="Millares 42 5 3 4" xfId="15883" xr:uid="{B6EF1C67-7BD3-4BE3-9AAD-550238A425F7}"/>
    <cellStyle name="Millares 42 5 3 5" xfId="17976" xr:uid="{657E0A03-7E18-40EE-A61A-721357A18DDC}"/>
    <cellStyle name="Millares 42 5 3 6" xfId="7924" xr:uid="{8C5A3F21-1597-41B4-91E8-30F8C4929B8F}"/>
    <cellStyle name="Millares 42 5 4" xfId="13266" xr:uid="{5FDDAC99-2459-47F3-89BA-BC6EF688A7A7}"/>
    <cellStyle name="Millares 42 5 5" xfId="10646" xr:uid="{C695111D-0C30-4EB5-A541-B3DD8ED97370}"/>
    <cellStyle name="Millares 42 5 6" xfId="15881" xr:uid="{B085A931-5A7C-4137-92A1-076673F2D495}"/>
    <cellStyle name="Millares 42 5 7" xfId="17974" xr:uid="{7467AC62-ABAE-4AD0-A287-A71F8BECC5E6}"/>
    <cellStyle name="Millares 42 5 8" xfId="7922" xr:uid="{2E0B135B-AA45-43D7-B188-20BE14D8BEEE}"/>
    <cellStyle name="Millares 42 6" xfId="5148" xr:uid="{98E3CAE0-E6A6-453F-BE34-CA097ABAC76C}"/>
    <cellStyle name="Millares 42 6 2" xfId="5149" xr:uid="{66B15F12-878F-4980-89B7-EFE728737002}"/>
    <cellStyle name="Millares 42 6 2 2" xfId="13270" xr:uid="{A2440BD5-CCE7-436B-8D53-3E3F4609CAD2}"/>
    <cellStyle name="Millares 42 6 2 3" xfId="10650" xr:uid="{18231AE0-EDC3-4DF9-8DFF-A603CF924B3B}"/>
    <cellStyle name="Millares 42 6 2 4" xfId="15885" xr:uid="{BEC36B9C-62B9-4979-A66D-86E000DD7F47}"/>
    <cellStyle name="Millares 42 6 2 5" xfId="17978" xr:uid="{B7B61D46-F525-4200-9A78-7C4280C7B1D4}"/>
    <cellStyle name="Millares 42 6 2 6" xfId="7926" xr:uid="{6F2BF0D4-0E70-46C7-82F4-DBFD0CE9356E}"/>
    <cellStyle name="Millares 42 6 3" xfId="13269" xr:uid="{3768DC81-7775-4CDD-95BF-C5BC265AA218}"/>
    <cellStyle name="Millares 42 6 4" xfId="10649" xr:uid="{46C23F66-0A9A-46AA-B259-19E0767BED8C}"/>
    <cellStyle name="Millares 42 6 5" xfId="15884" xr:uid="{EA80A71B-F5D0-4891-99E8-A5768A1777D9}"/>
    <cellStyle name="Millares 42 6 6" xfId="17977" xr:uid="{1196668F-090C-4F3C-AE6C-4656A998E1BA}"/>
    <cellStyle name="Millares 42 6 7" xfId="7925" xr:uid="{800EE9D5-C193-4ADD-AC4D-20EA6A0188EB}"/>
    <cellStyle name="Millares 42 7" xfId="5150" xr:uid="{CBAA833D-0384-410B-A5AF-08625CFF8142}"/>
    <cellStyle name="Millares 42 7 2" xfId="13271" xr:uid="{B3A05189-B389-4522-9C67-8DD42A5309FF}"/>
    <cellStyle name="Millares 42 7 3" xfId="10651" xr:uid="{EC42FA98-A222-43F1-B78C-8C69B8E2DDA8}"/>
    <cellStyle name="Millares 42 7 4" xfId="15886" xr:uid="{EB834980-3A88-43ED-94FA-708E51C8F8D3}"/>
    <cellStyle name="Millares 42 7 5" xfId="17979" xr:uid="{89189EE2-9E27-44DB-85F6-1B5E08167EA5}"/>
    <cellStyle name="Millares 42 7 6" xfId="7927" xr:uid="{178BDC25-CADF-4482-905D-F687C2CE6CA4}"/>
    <cellStyle name="Millares 42 8" xfId="5151" xr:uid="{5892B633-A5DF-44E1-8F11-C27E226D83F7}"/>
    <cellStyle name="Millares 42 8 2" xfId="13272" xr:uid="{145C7FBA-47B2-4BBC-9223-FFBCCD215A13}"/>
    <cellStyle name="Millares 42 8 3" xfId="12508" xr:uid="{1568CDB3-E2F2-47A0-A430-503A35D1D96B}"/>
    <cellStyle name="Millares 42 8 4" xfId="17980" xr:uid="{619A87B2-BC45-4B81-871F-B3C725464F4A}"/>
    <cellStyle name="Millares 42 8 5" xfId="7928" xr:uid="{DD5AF0DE-7121-4C4A-A765-AB108649FB8E}"/>
    <cellStyle name="Millares 42 9" xfId="7198" xr:uid="{E2F22E4E-C31E-49FD-B945-29EEE3735D77}"/>
    <cellStyle name="Millares 42 9 2" xfId="13273" xr:uid="{DF29BB5A-8317-405C-8CDC-BEE17056A467}"/>
    <cellStyle name="Millares 42 9 3" xfId="20006" xr:uid="{BB4B8A50-9179-4C09-8AAD-297ECA12BB22}"/>
    <cellStyle name="Millares 42 9 4" xfId="7929" xr:uid="{FA4B497F-85C4-44E3-AB14-42FA348C4C19}"/>
    <cellStyle name="Millares 420" xfId="7930" xr:uid="{7A6230F0-335F-4028-8D1A-275EF99289BC}"/>
    <cellStyle name="Millares 420 2" xfId="13274" xr:uid="{AF387D05-1FE0-4EE9-8386-7852AA4AA659}"/>
    <cellStyle name="Millares 420 3" xfId="10486" xr:uid="{75B1D9FF-D088-410E-934D-D893AC7565ED}"/>
    <cellStyle name="Millares 420 3 2" xfId="21731" xr:uid="{68BAFD42-95B9-4AB6-B94A-A48D16CB3FE0}"/>
    <cellStyle name="Millares 420 3 2 2" xfId="27287" xr:uid="{AE8142B3-1EE1-4FD8-BE44-55ECFF0267FA}"/>
    <cellStyle name="Millares 420 3 2 3" xfId="32781" xr:uid="{356C5924-03F0-4F26-91CE-C326FC299B28}"/>
    <cellStyle name="Millares 420 3 2 4" xfId="38265" xr:uid="{F2F65B38-C4C4-430A-8804-FA10D1E7101E}"/>
    <cellStyle name="Millares 420 3 3" xfId="24558" xr:uid="{0648CB1E-F2F2-4ECF-9167-5AEA7DC5C6BA}"/>
    <cellStyle name="Millares 420 3 4" xfId="30052" xr:uid="{734BE662-8DA1-4B15-A2DA-462E82820D16}"/>
    <cellStyle name="Millares 420 3 5" xfId="35536" xr:uid="{3ACC6AFE-9119-4790-A6E4-F3ABA48435CF}"/>
    <cellStyle name="Millares 421" xfId="7931" xr:uid="{21FE4CFF-88EA-4A27-B85F-68F31BECF7D2}"/>
    <cellStyle name="Millares 421 2" xfId="13275" xr:uid="{CF986677-5124-4C1C-85C3-B92C655E1321}"/>
    <cellStyle name="Millares 421 3" xfId="10467" xr:uid="{E8A51846-50A4-42F0-BC5D-3F7C768038F3}"/>
    <cellStyle name="Millares 421 3 2" xfId="21715" xr:uid="{2663AC33-EFE8-45C3-9EDD-C319564DFC5F}"/>
    <cellStyle name="Millares 421 3 2 2" xfId="27271" xr:uid="{363E8218-208A-42BB-89E7-24378C951CB9}"/>
    <cellStyle name="Millares 421 3 2 3" xfId="32765" xr:uid="{A530912D-3472-4EC9-A107-05E64C290964}"/>
    <cellStyle name="Millares 421 3 2 4" xfId="38249" xr:uid="{46BA1971-D408-4EDD-A8CF-6135330B764F}"/>
    <cellStyle name="Millares 421 3 3" xfId="24542" xr:uid="{8BB2E11A-8ED1-4531-B625-9F694FFAF919}"/>
    <cellStyle name="Millares 421 3 4" xfId="30036" xr:uid="{EBDC1F23-BB16-492B-96B1-3AD3C0621992}"/>
    <cellStyle name="Millares 421 3 5" xfId="35520" xr:uid="{1047A337-3F01-4C55-8C6F-0BD90D58C9D3}"/>
    <cellStyle name="Millares 422" xfId="7932" xr:uid="{61349FC7-D4A1-4434-92FC-66D3DBCECF73}"/>
    <cellStyle name="Millares 422 2" xfId="13276" xr:uid="{75F06467-6A09-44A2-9AB0-0D5AFCF07610}"/>
    <cellStyle name="Millares 422 3" xfId="10487" xr:uid="{13878029-B56F-443E-B0AF-F03899A5FCE5}"/>
    <cellStyle name="Millares 422 3 2" xfId="21732" xr:uid="{C69A0787-6197-49D1-90BE-CCA275A403D0}"/>
    <cellStyle name="Millares 422 3 2 2" xfId="27288" xr:uid="{40B5F5F9-89A9-4E3C-9E9B-8F17779B591A}"/>
    <cellStyle name="Millares 422 3 2 3" xfId="32782" xr:uid="{09B97BF5-243F-49E9-AD5F-64E0C586E673}"/>
    <cellStyle name="Millares 422 3 2 4" xfId="38266" xr:uid="{D76C5A61-3837-41C8-B952-4DF958D1E7C0}"/>
    <cellStyle name="Millares 422 3 3" xfId="24559" xr:uid="{C845B137-754D-4F05-B822-D1186D9E1087}"/>
    <cellStyle name="Millares 422 3 4" xfId="30053" xr:uid="{81FE0BB3-6DC6-4CA2-85E1-C69F9F82B735}"/>
    <cellStyle name="Millares 422 3 5" xfId="35537" xr:uid="{D5D3D8E2-5740-41D1-BE70-C8F76DE990FB}"/>
    <cellStyle name="Millares 423" xfId="7933" xr:uid="{8728ABBB-BE3F-4109-AAC1-763CEC8C6C0B}"/>
    <cellStyle name="Millares 423 2" xfId="13277" xr:uid="{19308BB6-CC7E-41FC-9524-4AFD4406B8A1}"/>
    <cellStyle name="Millares 423 3" xfId="10465" xr:uid="{27239E5B-1CDF-42CF-B593-D495E4142CFB}"/>
    <cellStyle name="Millares 423 3 2" xfId="21713" xr:uid="{5F5F1A77-0F63-4ED3-B4B8-4DA8FE999C9D}"/>
    <cellStyle name="Millares 423 3 2 2" xfId="27269" xr:uid="{3E369B17-F045-4406-9CB0-7CA3AB25C9B5}"/>
    <cellStyle name="Millares 423 3 2 3" xfId="32763" xr:uid="{9C2F5418-366C-4D1F-A025-FF66677C65B7}"/>
    <cellStyle name="Millares 423 3 2 4" xfId="38247" xr:uid="{C2D28447-73E1-42D2-924C-A12BE67212DF}"/>
    <cellStyle name="Millares 423 3 3" xfId="24540" xr:uid="{F59BD662-B41C-4FA9-BB44-D7703CE8003C}"/>
    <cellStyle name="Millares 423 3 4" xfId="30034" xr:uid="{497D5F4B-6356-4839-A059-532349DA735A}"/>
    <cellStyle name="Millares 423 3 5" xfId="35518" xr:uid="{CB2E55AC-D7D8-4575-A40A-E4050C6B5406}"/>
    <cellStyle name="Millares 424" xfId="7934" xr:uid="{834C9163-9EBC-4BE9-80E8-2A9AF1ABFB11}"/>
    <cellStyle name="Millares 424 2" xfId="13278" xr:uid="{8B28BC44-2E20-4221-80BD-EFA93D422040}"/>
    <cellStyle name="Millares 424 3" xfId="10472" xr:uid="{AED46556-BB89-4689-A2E6-258FAA0DF008}"/>
    <cellStyle name="Millares 424 3 2" xfId="21717" xr:uid="{E73B86F1-BF30-4154-8547-F602554AE8E6}"/>
    <cellStyle name="Millares 424 3 2 2" xfId="27273" xr:uid="{6990CC1C-07EA-4A8A-8836-5C396A2A2969}"/>
    <cellStyle name="Millares 424 3 2 3" xfId="32767" xr:uid="{C827507D-C56F-4D71-8CB3-992C602634B4}"/>
    <cellStyle name="Millares 424 3 2 4" xfId="38251" xr:uid="{E35B830A-AC00-4719-A4CB-3210F4F2F09B}"/>
    <cellStyle name="Millares 424 3 3" xfId="24544" xr:uid="{517E6E6C-5F90-46C5-8141-D285D26E5791}"/>
    <cellStyle name="Millares 424 3 4" xfId="30038" xr:uid="{D13A53EC-0A89-409F-ACF6-2CBFCBA256D7}"/>
    <cellStyle name="Millares 424 3 5" xfId="35522" xr:uid="{C921D343-A879-442A-9E0E-9B987CEFF418}"/>
    <cellStyle name="Millares 425" xfId="7935" xr:uid="{663C3B48-7B6A-4B70-B142-C554761D6D8C}"/>
    <cellStyle name="Millares 425 2" xfId="13279" xr:uid="{3A1EE23F-3FA2-4149-BCAB-1AE0C9FF454B}"/>
    <cellStyle name="Millares 425 3" xfId="10488" xr:uid="{B3F90227-994B-4156-AF02-FD1DC51F31A2}"/>
    <cellStyle name="Millares 425 3 2" xfId="21733" xr:uid="{25B732CF-4EC1-4EB6-8A13-094D872A57C8}"/>
    <cellStyle name="Millares 425 3 2 2" xfId="27289" xr:uid="{A4548E55-9703-4731-AD27-FF9D9CA8FB41}"/>
    <cellStyle name="Millares 425 3 2 3" xfId="32783" xr:uid="{FA9C234D-54B0-449A-BDE7-DE922DD4FED8}"/>
    <cellStyle name="Millares 425 3 2 4" xfId="38267" xr:uid="{4437CFDD-BE50-4A1D-87EE-DAD67B227318}"/>
    <cellStyle name="Millares 425 3 3" xfId="24560" xr:uid="{FA857D4F-72B5-41C3-B88B-6D583F53BA02}"/>
    <cellStyle name="Millares 425 3 4" xfId="30054" xr:uid="{7BC8B40D-BF46-42A0-A57E-9C9A343190B2}"/>
    <cellStyle name="Millares 425 3 5" xfId="35538" xr:uid="{B83170A5-2596-46CB-9916-B738CC736713}"/>
    <cellStyle name="Millares 426" xfId="7936" xr:uid="{0062289C-818C-40F2-9A5C-AA60CBEA5DA6}"/>
    <cellStyle name="Millares 426 2" xfId="13280" xr:uid="{B2503E57-8B15-4979-89FE-23A54B4522E2}"/>
    <cellStyle name="Millares 426 3" xfId="10473" xr:uid="{6668BF6C-1437-4029-9561-74462699D3E5}"/>
    <cellStyle name="Millares 426 3 2" xfId="21718" xr:uid="{8E1F26A1-D192-45CF-8570-A4EA2CFF12BD}"/>
    <cellStyle name="Millares 426 3 2 2" xfId="27274" xr:uid="{53350DD3-25E4-4C62-9F68-1F07E3551E2A}"/>
    <cellStyle name="Millares 426 3 2 3" xfId="32768" xr:uid="{C409DD2D-DABE-4067-B158-EB1B31DE049A}"/>
    <cellStyle name="Millares 426 3 2 4" xfId="38252" xr:uid="{E156BCCC-F9EB-4936-9D86-567D4105ED0B}"/>
    <cellStyle name="Millares 426 3 3" xfId="24545" xr:uid="{24EC7EC0-BB34-4E47-B535-495F1F4F16E8}"/>
    <cellStyle name="Millares 426 3 4" xfId="30039" xr:uid="{3FDD75E9-C2FA-48D3-92A2-654C005FFD3D}"/>
    <cellStyle name="Millares 426 3 5" xfId="35523" xr:uid="{2825D26D-8AA9-4F12-B099-8FD4BA721632}"/>
    <cellStyle name="Millares 427" xfId="7937" xr:uid="{3A2FCF9E-D4BA-40DD-95BE-F1235DC46DAD}"/>
    <cellStyle name="Millares 427 2" xfId="13281" xr:uid="{EAED3EA1-0F78-4202-80F9-A87D007C972D}"/>
    <cellStyle name="Millares 427 3" xfId="10464" xr:uid="{CA75C586-A871-496A-BA25-83E50E22A54E}"/>
    <cellStyle name="Millares 427 3 2" xfId="21712" xr:uid="{520A9FB7-3462-4918-8BB3-529DFC70F50A}"/>
    <cellStyle name="Millares 427 3 2 2" xfId="27268" xr:uid="{1493589C-C5ED-42DA-9736-7C75982A5AD8}"/>
    <cellStyle name="Millares 427 3 2 3" xfId="32762" xr:uid="{4C51C997-59BD-48E8-A529-6D1E998129A0}"/>
    <cellStyle name="Millares 427 3 2 4" xfId="38246" xr:uid="{FCBE4025-88FB-4978-8529-C81E582754FC}"/>
    <cellStyle name="Millares 427 3 3" xfId="24539" xr:uid="{7E30FA40-96A7-4FE6-AE0F-2E92DB595F7F}"/>
    <cellStyle name="Millares 427 3 4" xfId="30033" xr:uid="{364232E5-3D75-4C98-8482-5B18B4EC61BB}"/>
    <cellStyle name="Millares 427 3 5" xfId="35517" xr:uid="{218E2193-24C1-4479-AC97-70F44D5053B6}"/>
    <cellStyle name="Millares 428" xfId="7938" xr:uid="{D649BF4E-CBA0-4924-A4FA-E900A23450A0}"/>
    <cellStyle name="Millares 428 2" xfId="13282" xr:uid="{EA92D01C-AACB-40FA-BEC5-DA58E74490C6}"/>
    <cellStyle name="Millares 428 3" xfId="10474" xr:uid="{84AF8D86-D694-4201-9774-857BA39DBB73}"/>
    <cellStyle name="Millares 428 3 2" xfId="21719" xr:uid="{2AED2B17-5C9E-4A7A-8AB4-7FCA2053A869}"/>
    <cellStyle name="Millares 428 3 2 2" xfId="27275" xr:uid="{16D8B9F6-4AA5-4C2E-91AD-B5531381E0C2}"/>
    <cellStyle name="Millares 428 3 2 3" xfId="32769" xr:uid="{2330C823-31FC-4863-8E7E-537BBE82A074}"/>
    <cellStyle name="Millares 428 3 2 4" xfId="38253" xr:uid="{6398FBDC-B750-4C92-BD75-8A58E552881B}"/>
    <cellStyle name="Millares 428 3 3" xfId="24546" xr:uid="{CD0E7D1F-2C31-4381-9FD1-3C028E9F6B57}"/>
    <cellStyle name="Millares 428 3 4" xfId="30040" xr:uid="{60088DB7-CB6F-4EF6-96D2-ACF338971232}"/>
    <cellStyle name="Millares 428 3 5" xfId="35524" xr:uid="{FEFBEEFF-3258-44B9-83C6-6631A1845424}"/>
    <cellStyle name="Millares 429" xfId="7939" xr:uid="{632AD8CA-F7A0-48D6-AA8E-7F5EF35222F4}"/>
    <cellStyle name="Millares 429 2" xfId="13283" xr:uid="{87091C69-89FA-46E1-A68E-625F7D009021}"/>
    <cellStyle name="Millares 429 3" xfId="10463" xr:uid="{FDADF0D3-431B-456D-9883-A4EFB425EB09}"/>
    <cellStyle name="Millares 429 3 2" xfId="21711" xr:uid="{73FEAE51-A6EC-4B21-BBA2-0566CCC08C65}"/>
    <cellStyle name="Millares 429 3 2 2" xfId="27267" xr:uid="{10E99F91-D857-470E-ADFD-7B00A771B086}"/>
    <cellStyle name="Millares 429 3 2 3" xfId="32761" xr:uid="{31DD9F42-419E-4FFC-85C8-5C66F3938BB9}"/>
    <cellStyle name="Millares 429 3 2 4" xfId="38245" xr:uid="{EC630A0C-A142-4E6E-8326-34A60EFEDCD0}"/>
    <cellStyle name="Millares 429 3 3" xfId="24538" xr:uid="{7CBE6EB3-7585-4FBF-B99C-94D3A05C2D38}"/>
    <cellStyle name="Millares 429 3 4" xfId="30032" xr:uid="{9579C919-24F8-4B7B-8F36-FFC5F8B3636B}"/>
    <cellStyle name="Millares 429 3 5" xfId="35516" xr:uid="{F3FE3FCE-8CA4-47A1-8D66-AF196CBD78B5}"/>
    <cellStyle name="Millares 43" xfId="5152" xr:uid="{630BF88D-16C7-45C5-B3B9-1716F131AF56}"/>
    <cellStyle name="Millares 43 10" xfId="10652" xr:uid="{CBF6AE7D-B4F1-42E8-BDBB-71F1B9C64400}"/>
    <cellStyle name="Millares 43 11" xfId="15887" xr:uid="{8C91223A-03D1-4B91-8097-6FE917730274}"/>
    <cellStyle name="Millares 43 12" xfId="17981" xr:uid="{68E39F73-B9CB-4088-B060-C0C93E4A0268}"/>
    <cellStyle name="Millares 43 13" xfId="7940" xr:uid="{810A7947-3788-4EEB-AB6A-01346F37FE4C}"/>
    <cellStyle name="Millares 43 2" xfId="5153" xr:uid="{D89A958C-FF4F-4E61-956C-65BB12628E53}"/>
    <cellStyle name="Millares 43 2 2" xfId="13285" xr:uid="{EDB8827B-4A9D-4C98-A6D6-1184A8B4B066}"/>
    <cellStyle name="Millares 43 2 3" xfId="10653" xr:uid="{4153335C-A1F2-4C66-AEA7-335424726111}"/>
    <cellStyle name="Millares 43 2 4" xfId="15888" xr:uid="{0214D4DC-94B2-40C1-882F-53B4F182999F}"/>
    <cellStyle name="Millares 43 2 5" xfId="17982" xr:uid="{DC4EE2F4-069C-4E0B-8623-566450DB2CAC}"/>
    <cellStyle name="Millares 43 2 6" xfId="7941" xr:uid="{BF869A99-70CC-455F-867F-77D7BF54C30D}"/>
    <cellStyle name="Millares 43 3" xfId="5154" xr:uid="{8D3771E5-DE97-4932-8A2F-2931721D6729}"/>
    <cellStyle name="Millares 43 3 2" xfId="13286" xr:uid="{96185ABA-3E44-42BD-AAB4-ADAF881674E3}"/>
    <cellStyle name="Millares 43 3 3" xfId="10654" xr:uid="{D8144ACA-993B-46B7-AA8F-FCE2A4B03971}"/>
    <cellStyle name="Millares 43 3 4" xfId="15889" xr:uid="{C920F5A4-9E43-4750-8D78-1244F5A6A3D2}"/>
    <cellStyle name="Millares 43 3 5" xfId="17983" xr:uid="{4645245F-E8E1-4598-8297-86A87EB0C9BA}"/>
    <cellStyle name="Millares 43 3 6" xfId="7942" xr:uid="{F8AE9C2F-6B1D-4CA0-A573-5C7B608C154F}"/>
    <cellStyle name="Millares 43 4" xfId="5155" xr:uid="{DE259A9C-C6C9-4961-853D-CACF89E78766}"/>
    <cellStyle name="Millares 43 4 2" xfId="13287" xr:uid="{FCBBBDC4-4725-464B-B2A7-DA3DC9B7C93D}"/>
    <cellStyle name="Millares 43 4 3" xfId="10655" xr:uid="{D10674C2-110D-40E0-A19E-89A5711F453C}"/>
    <cellStyle name="Millares 43 4 4" xfId="15890" xr:uid="{4EB4AE01-00B8-48B1-A7DB-46F4D35A8C40}"/>
    <cellStyle name="Millares 43 4 5" xfId="17984" xr:uid="{979E8853-2436-4731-AEBE-B88AFC803191}"/>
    <cellStyle name="Millares 43 4 6" xfId="7943" xr:uid="{6D9F05F7-8FC0-4CE1-811B-19AF13401364}"/>
    <cellStyle name="Millares 43 5" xfId="5156" xr:uid="{0ED32A34-5E95-4978-8FA0-9EB4C58C99C9}"/>
    <cellStyle name="Millares 43 5 2" xfId="13288" xr:uid="{CFCA2330-8134-42C8-B846-61F3179F85D1}"/>
    <cellStyle name="Millares 43 5 3" xfId="10656" xr:uid="{BC765A31-EF42-433F-A075-0EDA59EC39FA}"/>
    <cellStyle name="Millares 43 5 4" xfId="15891" xr:uid="{AAB2F1D3-8C7A-4D1B-9C75-66CDE6DD3CC1}"/>
    <cellStyle name="Millares 43 5 5" xfId="17985" xr:uid="{1C5E04D5-ABB4-4756-9B02-F4829D2002CA}"/>
    <cellStyle name="Millares 43 5 6" xfId="7944" xr:uid="{5D976DCE-DA65-496B-A8A8-87C6C5B0797B}"/>
    <cellStyle name="Millares 43 6" xfId="5157" xr:uid="{EAA2A4FD-D780-4E6A-929E-46586581287B}"/>
    <cellStyle name="Millares 43 6 2" xfId="13289" xr:uid="{F70C2A5B-012E-4A85-87FB-68274491AD8F}"/>
    <cellStyle name="Millares 43 6 3" xfId="12509" xr:uid="{AF1896CE-A647-4BFF-B30B-AECB6838FC63}"/>
    <cellStyle name="Millares 43 6 4" xfId="17986" xr:uid="{9AAC83AD-BF47-40FA-8359-1820DA942336}"/>
    <cellStyle name="Millares 43 6 5" xfId="7945" xr:uid="{63A0846A-B7A2-439A-8BC2-8F71C0DFAFD2}"/>
    <cellStyle name="Millares 43 7" xfId="7199" xr:uid="{FF0915C7-38E2-4B93-9EFF-DC2EB802C53B}"/>
    <cellStyle name="Millares 43 7 2" xfId="13290" xr:uid="{2A818340-A974-4DFB-9867-D7D08A608A03}"/>
    <cellStyle name="Millares 43 7 3" xfId="20007" xr:uid="{5F46999F-DF1B-48B0-A016-9A7370B48609}"/>
    <cellStyle name="Millares 43 7 4" xfId="7946" xr:uid="{40F5E05A-40F5-4619-BC95-51A242C473BE}"/>
    <cellStyle name="Millares 43 8" xfId="7947" xr:uid="{8A68196C-0FF0-4EA0-9C93-D8C30194B2D3}"/>
    <cellStyle name="Millares 43 8 2" xfId="13291" xr:uid="{FEF3C283-62FB-4EF6-A334-8DFEEF0F301E}"/>
    <cellStyle name="Millares 43 9" xfId="13284" xr:uid="{67FF84D9-BD3B-407F-B6C4-B505F8B59DA3}"/>
    <cellStyle name="Millares 430" xfId="7948" xr:uid="{FBD2427E-2D2E-419B-BF47-5C9318CF3E2E}"/>
    <cellStyle name="Millares 430 2" xfId="13292" xr:uid="{1F51C04F-9A2B-4703-8B31-E1B75BE8CF17}"/>
    <cellStyle name="Millares 430 3" xfId="10475" xr:uid="{B150A203-2E66-4883-AEFF-32411CFE10B3}"/>
    <cellStyle name="Millares 430 3 2" xfId="21720" xr:uid="{F3AE5DE9-2346-40DF-987C-DE3DEAB88CA7}"/>
    <cellStyle name="Millares 430 3 2 2" xfId="27276" xr:uid="{8323CCCD-8FA1-4C7F-8F38-01BE761F9ED7}"/>
    <cellStyle name="Millares 430 3 2 3" xfId="32770" xr:uid="{C917EBA0-97F8-4FC6-BC38-764C06B60604}"/>
    <cellStyle name="Millares 430 3 2 4" xfId="38254" xr:uid="{A80C7ADE-C325-4CCF-BD38-20C11ABF0752}"/>
    <cellStyle name="Millares 430 3 3" xfId="24547" xr:uid="{452041BE-2A83-4C25-83BF-C8530272D672}"/>
    <cellStyle name="Millares 430 3 4" xfId="30041" xr:uid="{8A1B946D-45EA-4236-8674-81D9E41F5F28}"/>
    <cellStyle name="Millares 430 3 5" xfId="35525" xr:uid="{21746221-6BCD-45E2-8DB9-824779197DB9}"/>
    <cellStyle name="Millares 431" xfId="7949" xr:uid="{5D5C559C-71BB-4FAA-A5F4-0774F4FB27B5}"/>
    <cellStyle name="Millares 431 2" xfId="13293" xr:uid="{B5A9DB9B-EA46-48C2-A2C7-00F885E6368F}"/>
    <cellStyle name="Millares 431 3" xfId="10462" xr:uid="{996CCD4B-653F-45B8-ABBA-E241B8324D77}"/>
    <cellStyle name="Millares 431 3 2" xfId="21710" xr:uid="{C26795CE-5EF2-4232-B22D-3F749CFADCC6}"/>
    <cellStyle name="Millares 431 3 2 2" xfId="27266" xr:uid="{D076471C-C3C5-4467-B622-39A19CD66541}"/>
    <cellStyle name="Millares 431 3 2 3" xfId="32760" xr:uid="{CD6AE64D-41CA-4F0F-8BCF-13910018D275}"/>
    <cellStyle name="Millares 431 3 2 4" xfId="38244" xr:uid="{9CE14F07-1839-4261-A711-C2A2CDF6ACB3}"/>
    <cellStyle name="Millares 431 3 3" xfId="24537" xr:uid="{EB2E754D-48D0-4535-82AF-F62AD9AD7BED}"/>
    <cellStyle name="Millares 431 3 4" xfId="30031" xr:uid="{FD17293A-B221-4EF8-908B-E5A0D258321A}"/>
    <cellStyle name="Millares 431 3 5" xfId="35515" xr:uid="{4B352C22-6F59-4EBE-BC21-1C46A9856706}"/>
    <cellStyle name="Millares 432" xfId="7950" xr:uid="{AE85F40F-69B2-4294-A12A-2E08BE3F342E}"/>
    <cellStyle name="Millares 432 2" xfId="13294" xr:uid="{D8CD8EA1-E91F-4DCA-87A2-3AACFCD58B9B}"/>
    <cellStyle name="Millares 432 3" xfId="10476" xr:uid="{F2164FF8-5628-4123-AE59-F269E1CCEC38}"/>
    <cellStyle name="Millares 432 3 2" xfId="21721" xr:uid="{55B35BDB-D652-4918-9B57-FC42FEC343ED}"/>
    <cellStyle name="Millares 432 3 2 2" xfId="27277" xr:uid="{BEA7D22B-29F4-456D-B9BF-9525F80FC04F}"/>
    <cellStyle name="Millares 432 3 2 3" xfId="32771" xr:uid="{5862E9AA-D72E-4B94-A1FF-65E7EFFE9FB9}"/>
    <cellStyle name="Millares 432 3 2 4" xfId="38255" xr:uid="{C8FD5CC2-F8C4-4D3F-AA50-7DD9C6F0E4B0}"/>
    <cellStyle name="Millares 432 3 3" xfId="24548" xr:uid="{1EF95446-610E-4F21-9E48-D7BDF2A376B4}"/>
    <cellStyle name="Millares 432 3 4" xfId="30042" xr:uid="{700FC525-D051-418F-BBDE-9BF5F2B5B227}"/>
    <cellStyle name="Millares 432 3 5" xfId="35526" xr:uid="{9DA40179-1CAB-4923-AB49-3BC23F545E0B}"/>
    <cellStyle name="Millares 433" xfId="7951" xr:uid="{E98C366B-8FA5-4BEC-AD9E-70EA15A60FDF}"/>
    <cellStyle name="Millares 433 2" xfId="13295" xr:uid="{E8639421-5109-4229-81AF-24F9763BC9E5}"/>
    <cellStyle name="Millares 433 3" xfId="10461" xr:uid="{4AE93299-548A-419A-B247-4F957D685BD8}"/>
    <cellStyle name="Millares 433 3 2" xfId="21709" xr:uid="{E8729981-D506-4791-9219-5B7AA9F1A25F}"/>
    <cellStyle name="Millares 433 3 2 2" xfId="27265" xr:uid="{91A775A3-C6C4-4604-BF4E-D1BC097B8AD8}"/>
    <cellStyle name="Millares 433 3 2 3" xfId="32759" xr:uid="{619AD7C5-A0EF-4825-88AB-7B91031D06BD}"/>
    <cellStyle name="Millares 433 3 2 4" xfId="38243" xr:uid="{DF9F98C5-0354-48E4-B210-9F3F7C235747}"/>
    <cellStyle name="Millares 433 3 3" xfId="24536" xr:uid="{28D98E30-CF00-4705-92FD-810DC0433348}"/>
    <cellStyle name="Millares 433 3 4" xfId="30030" xr:uid="{4A4809D4-6059-4E5F-88DD-FE6E067D6EE0}"/>
    <cellStyle name="Millares 433 3 5" xfId="35514" xr:uid="{DE7F0F92-8022-4F2C-8F98-65FB4C829AD7}"/>
    <cellStyle name="Millares 434" xfId="7952" xr:uid="{44FC8026-3353-49EF-B116-1B44864BF8CF}"/>
    <cellStyle name="Millares 434 2" xfId="13296" xr:uid="{4F3EAC54-590E-490A-8F36-9CF84D27C847}"/>
    <cellStyle name="Millares 434 3" xfId="10477" xr:uid="{15F4F9D5-F024-4287-95C5-C361F8CA44E2}"/>
    <cellStyle name="Millares 434 3 2" xfId="21722" xr:uid="{C173D4DA-EE59-45B9-84F5-DFC2CE67EECA}"/>
    <cellStyle name="Millares 434 3 2 2" xfId="27278" xr:uid="{D43FFA28-2046-40BD-8593-5164DFDB65C7}"/>
    <cellStyle name="Millares 434 3 2 3" xfId="32772" xr:uid="{396811A0-F433-44FD-AEDD-1B5E440B6A7A}"/>
    <cellStyle name="Millares 434 3 2 4" xfId="38256" xr:uid="{09B572EE-3ED8-41BB-971A-C205798ED3E0}"/>
    <cellStyle name="Millares 434 3 3" xfId="24549" xr:uid="{CBDA55CA-2ABE-4600-AE1C-5EAFF914AC2F}"/>
    <cellStyle name="Millares 434 3 4" xfId="30043" xr:uid="{D9D1B924-0043-4246-841E-B662876D0791}"/>
    <cellStyle name="Millares 434 3 5" xfId="35527" xr:uid="{7DA4D81A-43F4-4799-842B-D1962338B45C}"/>
    <cellStyle name="Millares 435" xfId="7953" xr:uid="{5D8FEB24-CFDA-4A9B-8DB2-D01BE2C89FEF}"/>
    <cellStyle name="Millares 435 2" xfId="13297" xr:uid="{0456F681-4128-4420-B241-F1198BA3C9B8}"/>
    <cellStyle name="Millares 435 3" xfId="10460" xr:uid="{14F216C4-E99E-429C-9AD6-1B83D7F1D12A}"/>
    <cellStyle name="Millares 435 3 2" xfId="21708" xr:uid="{688325B8-D63C-438E-9A3A-6429015DE2DE}"/>
    <cellStyle name="Millares 435 3 2 2" xfId="27264" xr:uid="{ED22C169-F312-404E-8876-CEA0C22910F0}"/>
    <cellStyle name="Millares 435 3 2 3" xfId="32758" xr:uid="{FC1CDE3B-F8CF-433F-83CE-819EEE2582D4}"/>
    <cellStyle name="Millares 435 3 2 4" xfId="38242" xr:uid="{DB1BAEB8-9DCC-46A8-8212-2A71534F14ED}"/>
    <cellStyle name="Millares 435 3 3" xfId="24535" xr:uid="{DC1EEFD5-E323-4BFC-9767-9876AA394957}"/>
    <cellStyle name="Millares 435 3 4" xfId="30029" xr:uid="{7889072E-C5F1-45D6-BA6A-4D7FE1A5A613}"/>
    <cellStyle name="Millares 435 3 5" xfId="35513" xr:uid="{72DAD447-DFEF-4394-A0E1-573A59512DDF}"/>
    <cellStyle name="Millares 436" xfId="7954" xr:uid="{5C5F3021-6E16-47B8-8BD1-4ABF0DE1BB38}"/>
    <cellStyle name="Millares 436 2" xfId="13298" xr:uid="{650025A8-47B6-4B74-BE28-D23036F589B4}"/>
    <cellStyle name="Millares 436 3" xfId="10478" xr:uid="{F2F9B39D-2A60-45B0-939B-6E191131BCF3}"/>
    <cellStyle name="Millares 436 3 2" xfId="21723" xr:uid="{45767C84-272A-41BB-9538-95ECC2836B27}"/>
    <cellStyle name="Millares 436 3 2 2" xfId="27279" xr:uid="{277DB0E5-C64B-45AD-B321-4411B0D1E8D6}"/>
    <cellStyle name="Millares 436 3 2 3" xfId="32773" xr:uid="{A9E0611B-20CC-4A14-8B74-B21CF2AA12B9}"/>
    <cellStyle name="Millares 436 3 2 4" xfId="38257" xr:uid="{B3836D74-686A-4680-93B4-DC23D4D5F6CA}"/>
    <cellStyle name="Millares 436 3 3" xfId="24550" xr:uid="{AC174972-C353-4868-A007-FCB03B100231}"/>
    <cellStyle name="Millares 436 3 4" xfId="30044" xr:uid="{83B620C9-0A19-4208-8A1E-43DAFE0681D6}"/>
    <cellStyle name="Millares 436 3 5" xfId="35528" xr:uid="{260C026C-E4AC-4698-BDF4-76102002F73A}"/>
    <cellStyle name="Millares 437" xfId="7955" xr:uid="{5B9365B0-4627-434B-9EA6-FBE399F54C4C}"/>
    <cellStyle name="Millares 437 2" xfId="13299" xr:uid="{4C4819F0-6D18-4AF4-9A38-F84800FA53B5}"/>
    <cellStyle name="Millares 437 3" xfId="10459" xr:uid="{49F7F97F-20F5-4812-9044-9B1C5B0B1340}"/>
    <cellStyle name="Millares 437 3 2" xfId="21707" xr:uid="{C9AECB2D-675F-4C5E-BD42-09C69A3B6662}"/>
    <cellStyle name="Millares 437 3 2 2" xfId="27263" xr:uid="{6AB6DD73-6F41-4327-921C-B49D15C64896}"/>
    <cellStyle name="Millares 437 3 2 3" xfId="32757" xr:uid="{694FA794-0F53-4A18-BE4B-EEE4A08BCB06}"/>
    <cellStyle name="Millares 437 3 2 4" xfId="38241" xr:uid="{6C820281-7F1B-4C09-8A90-493B0528449F}"/>
    <cellStyle name="Millares 437 3 3" xfId="24534" xr:uid="{BBCB3289-23BE-4C87-A2E2-A40860F09416}"/>
    <cellStyle name="Millares 437 3 4" xfId="30028" xr:uid="{F1CB8A84-8990-41E5-856A-9DF2B2255EA3}"/>
    <cellStyle name="Millares 437 3 5" xfId="35512" xr:uid="{5EB43985-E34C-4628-9009-C5C894CCC0A5}"/>
    <cellStyle name="Millares 438" xfId="7956" xr:uid="{7F954E45-F178-44C1-82B4-F69A32E072C2}"/>
    <cellStyle name="Millares 438 2" xfId="13300" xr:uid="{7F4DA245-64E1-42F7-8848-1EDD99D4536A}"/>
    <cellStyle name="Millares 438 3" xfId="10479" xr:uid="{FD7AAB19-8E98-4A38-BB83-B9D49A545249}"/>
    <cellStyle name="Millares 438 3 2" xfId="21724" xr:uid="{F510FF19-433C-43AD-A71B-1D13C7285B24}"/>
    <cellStyle name="Millares 438 3 2 2" xfId="27280" xr:uid="{AE704BCE-7D1D-47E8-8638-A5ABA60D4C67}"/>
    <cellStyle name="Millares 438 3 2 3" xfId="32774" xr:uid="{0E7A0227-DB9A-4C78-8944-4B728DDCAF07}"/>
    <cellStyle name="Millares 438 3 2 4" xfId="38258" xr:uid="{A3DCCB13-20EC-47D0-B387-16FD0EEFA0B8}"/>
    <cellStyle name="Millares 438 3 3" xfId="24551" xr:uid="{301ABA01-E501-49AA-B6F5-4F611077807B}"/>
    <cellStyle name="Millares 438 3 4" xfId="30045" xr:uid="{255F76F2-8F86-4097-925D-498BA3A134B8}"/>
    <cellStyle name="Millares 438 3 5" xfId="35529" xr:uid="{612D7CB4-4B6F-4FCD-8C6F-3175AB5AE864}"/>
    <cellStyle name="Millares 439" xfId="7957" xr:uid="{A0243D5E-1CB0-4888-B511-A8F3E4AD09E7}"/>
    <cellStyle name="Millares 439 2" xfId="13301" xr:uid="{03CCAD85-E4F9-4A0D-BDD3-5EE5006A5D3F}"/>
    <cellStyle name="Millares 439 3" xfId="10458" xr:uid="{4E61B95D-B2E9-498E-B9DA-BC1227B27B71}"/>
    <cellStyle name="Millares 439 3 2" xfId="21706" xr:uid="{0713B9E8-3D10-4A8E-A8CD-85533BECE511}"/>
    <cellStyle name="Millares 439 3 2 2" xfId="27262" xr:uid="{2EB6D222-0C19-4B06-8749-C027802DCBDB}"/>
    <cellStyle name="Millares 439 3 2 3" xfId="32756" xr:uid="{990119A1-C8F3-4421-B72B-900A25D12C00}"/>
    <cellStyle name="Millares 439 3 2 4" xfId="38240" xr:uid="{B319BD54-D4A8-456A-9AD3-94CE607FD10B}"/>
    <cellStyle name="Millares 439 3 3" xfId="24533" xr:uid="{D81C4458-2F5E-4500-87D8-CD686DE5FB9F}"/>
    <cellStyle name="Millares 439 3 4" xfId="30027" xr:uid="{20E26941-3265-4F6D-9C9B-429F5D32ECBC}"/>
    <cellStyle name="Millares 439 3 5" xfId="35511" xr:uid="{6A1A48C6-6861-42E5-9B36-4BBF49D31BEE}"/>
    <cellStyle name="Millares 44" xfId="5158" xr:uid="{C94096CC-E54A-42E9-8A5F-B146404F0A50}"/>
    <cellStyle name="Millares 44 10" xfId="15892" xr:uid="{5D62FEE2-6DD3-459F-9010-882C907A0FE1}"/>
    <cellStyle name="Millares 44 11" xfId="17987" xr:uid="{0851E22A-D5BB-455E-B1AF-8DB55720AFD1}"/>
    <cellStyle name="Millares 44 12" xfId="7958" xr:uid="{BD7D2CDD-D3B3-42F0-8421-D480E5C1479A}"/>
    <cellStyle name="Millares 44 2" xfId="5159" xr:uid="{2BF22008-2603-461E-A428-16C23519889E}"/>
    <cellStyle name="Millares 44 2 10" xfId="17988" xr:uid="{4084450C-E21C-450C-9050-14C6BA2745E8}"/>
    <cellStyle name="Millares 44 2 11" xfId="7959" xr:uid="{EF0EAB91-2482-48C4-8F40-4ED26DC42B9E}"/>
    <cellStyle name="Millares 44 2 2" xfId="5160" xr:uid="{DF314707-ED89-46EB-A7E1-495421989121}"/>
    <cellStyle name="Millares 44 2 2 2" xfId="13304" xr:uid="{1C0A0569-94F1-4E44-B34A-48413A24EDDC}"/>
    <cellStyle name="Millares 44 2 2 3" xfId="10659" xr:uid="{66473CAF-9653-4BD8-89DB-8A5C8966D70A}"/>
    <cellStyle name="Millares 44 2 2 4" xfId="15894" xr:uid="{A4D764BA-C25A-4BD0-B7C4-DC21B02361C0}"/>
    <cellStyle name="Millares 44 2 2 5" xfId="17989" xr:uid="{06A24240-F85B-4AFD-8B14-217BA6745FE4}"/>
    <cellStyle name="Millares 44 2 2 6" xfId="7960" xr:uid="{2C9D8265-AF27-4E2F-8303-BE6A80F6206E}"/>
    <cellStyle name="Millares 44 2 3" xfId="5161" xr:uid="{ED359C91-AFA8-4236-97C5-22A5E56DF800}"/>
    <cellStyle name="Millares 44 2 3 2" xfId="13305" xr:uid="{34004D2C-64F8-4891-B9D9-8269076CA7B3}"/>
    <cellStyle name="Millares 44 2 3 3" xfId="10660" xr:uid="{12E9929B-273F-4252-A25F-55125EA0D02A}"/>
    <cellStyle name="Millares 44 2 3 4" xfId="15895" xr:uid="{8465CEE9-B538-48F5-8D88-9D07E75465F0}"/>
    <cellStyle name="Millares 44 2 3 5" xfId="17990" xr:uid="{E6F1A27C-3CC0-495C-85D4-0F858644A07C}"/>
    <cellStyle name="Millares 44 2 3 6" xfId="7961" xr:uid="{E5BE1480-FD24-4C02-A228-CA523C9ACBF9}"/>
    <cellStyle name="Millares 44 2 4" xfId="5162" xr:uid="{29FE42BF-4CD2-4BDC-AA33-D831C2578890}"/>
    <cellStyle name="Millares 44 2 4 2" xfId="13306" xr:uid="{F0E205F0-1B5B-421F-A34A-44BE6D129867}"/>
    <cellStyle name="Millares 44 2 4 3" xfId="12511" xr:uid="{2D985479-2BAC-4F0A-A146-5CA7AF080285}"/>
    <cellStyle name="Millares 44 2 4 4" xfId="17991" xr:uid="{5AF243D5-33D6-4AAA-BD9D-E82D52D9394D}"/>
    <cellStyle name="Millares 44 2 4 5" xfId="7962" xr:uid="{3A5D438C-E34F-44C4-9E8B-5DD9D1B0EE94}"/>
    <cellStyle name="Millares 44 2 5" xfId="7328" xr:uid="{F846E8F2-08B4-4EA5-ADF8-3E91E59CC9B9}"/>
    <cellStyle name="Millares 44 2 5 2" xfId="13307" xr:uid="{63AB0761-C08F-425F-84EA-E3F8E3B2D0A1}"/>
    <cellStyle name="Millares 44 2 5 3" xfId="20108" xr:uid="{19558D1A-9CB2-4F6D-A655-8F84B5A4C032}"/>
    <cellStyle name="Millares 44 2 5 4" xfId="7963" xr:uid="{8CEC9AE5-B763-409B-84D7-469C849E6476}"/>
    <cellStyle name="Millares 44 2 6" xfId="7964" xr:uid="{09871F2C-972F-4AB7-84CC-F5B0B654B774}"/>
    <cellStyle name="Millares 44 2 6 2" xfId="13308" xr:uid="{64D2E328-EE57-49DD-8360-6FAF18E4A999}"/>
    <cellStyle name="Millares 44 2 7" xfId="13303" xr:uid="{9258DB71-0DA9-47E2-AF59-3A525B61A186}"/>
    <cellStyle name="Millares 44 2 8" xfId="10658" xr:uid="{0011876D-FEB1-467A-A38D-6283D2BA26F4}"/>
    <cellStyle name="Millares 44 2 9" xfId="15893" xr:uid="{6F5EF310-2BBD-46EA-A2D0-B9BA5C5B5715}"/>
    <cellStyle name="Millares 44 3" xfId="5163" xr:uid="{80366B25-1FB0-4C6B-91D2-A2C762EDC317}"/>
    <cellStyle name="Millares 44 3 2" xfId="13309" xr:uid="{EB25276C-0BDC-4C55-9921-2FD06545B800}"/>
    <cellStyle name="Millares 44 3 3" xfId="10661" xr:uid="{213C4046-03FE-43C0-B9B0-CC9BC9318BD6}"/>
    <cellStyle name="Millares 44 3 4" xfId="15896" xr:uid="{5C57D143-F59E-4820-8BD8-8A4C0A32F550}"/>
    <cellStyle name="Millares 44 3 5" xfId="17992" xr:uid="{10BDB122-24A0-4468-A57E-5D3706318FFF}"/>
    <cellStyle name="Millares 44 3 6" xfId="7965" xr:uid="{F8E10A08-FA4F-42AE-84F7-930394891664}"/>
    <cellStyle name="Millares 44 4" xfId="5164" xr:uid="{CEC44AEF-08A3-400F-916C-B9E70FC88CF9}"/>
    <cellStyle name="Millares 44 4 2" xfId="13310" xr:uid="{617CF9CD-BE12-4868-8F78-B493174EF85A}"/>
    <cellStyle name="Millares 44 4 3" xfId="10662" xr:uid="{1BEAB582-CBCC-4F58-8BD5-266C3532EBBF}"/>
    <cellStyle name="Millares 44 4 4" xfId="15897" xr:uid="{402DAC84-786F-42B2-8580-1AC9F18A78A7}"/>
    <cellStyle name="Millares 44 4 5" xfId="17993" xr:uid="{B8DDF89A-C614-4761-929D-F6E9FF67FD2B}"/>
    <cellStyle name="Millares 44 4 6" xfId="7966" xr:uid="{6438F746-8D13-4D25-9111-610DDBA6F7CF}"/>
    <cellStyle name="Millares 44 5" xfId="5165" xr:uid="{4ED52F8E-839A-4D1D-B698-F38E6502D6D2}"/>
    <cellStyle name="Millares 44 5 2" xfId="13311" xr:uid="{A04E0691-4867-4695-9801-144ED1841C89}"/>
    <cellStyle name="Millares 44 5 3" xfId="12510" xr:uid="{293FE352-AA91-48CA-A739-8E3A36AA24F3}"/>
    <cellStyle name="Millares 44 5 4" xfId="17994" xr:uid="{9863C08A-7E79-45B8-8189-B9F59855BA36}"/>
    <cellStyle name="Millares 44 5 5" xfId="7967" xr:uid="{F19A7580-EB0E-40E8-B6C0-ADF40281C3A1}"/>
    <cellStyle name="Millares 44 6" xfId="7200" xr:uid="{BC5F9553-6ECD-48E3-80EF-CF04C8C34373}"/>
    <cellStyle name="Millares 44 6 2" xfId="13312" xr:uid="{DD750A50-0B29-43F4-B55F-CA711AD8CB7D}"/>
    <cellStyle name="Millares 44 6 3" xfId="20008" xr:uid="{DCD39178-7805-488E-80A3-19CBE67EB3F1}"/>
    <cellStyle name="Millares 44 6 4" xfId="7968" xr:uid="{D2B0785A-6C27-4DCA-A64B-E3B5817A07A3}"/>
    <cellStyle name="Millares 44 7" xfId="7969" xr:uid="{0B77CB9E-4F2D-47F6-A73E-F7C6047444C3}"/>
    <cellStyle name="Millares 44 7 2" xfId="13313" xr:uid="{51F6C035-3850-4B3C-8E18-32B350A32BE0}"/>
    <cellStyle name="Millares 44 8" xfId="13302" xr:uid="{78DC9D3D-6787-40F1-91F7-9DA981E2CEBB}"/>
    <cellStyle name="Millares 44 9" xfId="10657" xr:uid="{DD6E88B0-33E3-4E4C-906E-062931ADA907}"/>
    <cellStyle name="Millares 440" xfId="7970" xr:uid="{A6A933AA-EF25-4B78-AC33-8555618A99D2}"/>
    <cellStyle name="Millares 440 2" xfId="13314" xr:uid="{FD2077E3-B1BA-49AD-9261-D12E644654B1}"/>
    <cellStyle name="Millares 440 3" xfId="10482" xr:uid="{20FDC757-DB04-48FD-9856-3316F2A17310}"/>
    <cellStyle name="Millares 440 3 2" xfId="21727" xr:uid="{AFA68A01-66BB-4368-B27F-D20092AE6007}"/>
    <cellStyle name="Millares 440 3 2 2" xfId="27283" xr:uid="{3BF7AD54-1987-42F7-90DE-53019722F093}"/>
    <cellStyle name="Millares 440 3 2 3" xfId="32777" xr:uid="{2E183678-6D0E-4879-8AF4-F8D5B15A4D82}"/>
    <cellStyle name="Millares 440 3 2 4" xfId="38261" xr:uid="{BD1B297D-0186-4D4B-BFB3-6E4808C3FB1E}"/>
    <cellStyle name="Millares 440 3 3" xfId="24554" xr:uid="{6ECFAF35-2D16-4F75-8608-AE14AAF77E4C}"/>
    <cellStyle name="Millares 440 3 4" xfId="30048" xr:uid="{8CA314D7-3994-475B-800F-DD16095D1F0E}"/>
    <cellStyle name="Millares 440 3 5" xfId="35532" xr:uid="{D964A3ED-1E1D-4E96-86B9-07748403D805}"/>
    <cellStyle name="Millares 441" xfId="7971" xr:uid="{C1E25BA3-08D4-45A1-8CEF-04D980257049}"/>
    <cellStyle name="Millares 441 2" xfId="13315" xr:uid="{97C95B90-753A-47BE-8095-B818AE887BA3}"/>
    <cellStyle name="Millares 441 3" xfId="10457" xr:uid="{1222CD68-EBE2-4CAF-A8BD-0DC659477DB0}"/>
    <cellStyle name="Millares 441 3 2" xfId="21705" xr:uid="{0C4AB8F6-E5D2-4B21-8BBD-79D6E2151DD2}"/>
    <cellStyle name="Millares 441 3 2 2" xfId="27261" xr:uid="{2E62EF94-B431-4192-BD0F-EB5A351504B3}"/>
    <cellStyle name="Millares 441 3 2 3" xfId="32755" xr:uid="{5E7C4BA8-83CC-498D-8D11-51BEA2D5BF37}"/>
    <cellStyle name="Millares 441 3 2 4" xfId="38239" xr:uid="{E5900C55-C3B9-4A33-927A-D3C6E35D46C6}"/>
    <cellStyle name="Millares 441 3 3" xfId="24532" xr:uid="{311170B3-AEE1-460E-9DCD-4D70B86BC5BC}"/>
    <cellStyle name="Millares 441 3 4" xfId="30026" xr:uid="{98AD3377-1296-4836-9873-1FAC8550AED6}"/>
    <cellStyle name="Millares 441 3 5" xfId="35510" xr:uid="{0740FFCD-A2C7-48E0-A953-9E9AEA6AE89F}"/>
    <cellStyle name="Millares 442" xfId="7972" xr:uid="{95DF238D-0B00-4D36-8728-0F9B6112BFF2}"/>
    <cellStyle name="Millares 442 2" xfId="13316" xr:uid="{ACCECC1A-3056-4A7E-8F1A-0EC8780C537C}"/>
    <cellStyle name="Millares 442 3" xfId="10483" xr:uid="{3B6D8255-20E9-4AC5-8613-AC060304E8BC}"/>
    <cellStyle name="Millares 442 3 2" xfId="21728" xr:uid="{0C3452C8-51C2-45D9-B13D-D776152E8513}"/>
    <cellStyle name="Millares 442 3 2 2" xfId="27284" xr:uid="{23A4822D-7931-4098-8E28-5FB050BCE78D}"/>
    <cellStyle name="Millares 442 3 2 3" xfId="32778" xr:uid="{BE675F5E-4A9B-409A-8AE6-BB06EEAA2EED}"/>
    <cellStyle name="Millares 442 3 2 4" xfId="38262" xr:uid="{0044C225-1D74-453B-B554-E2BA8A736CE3}"/>
    <cellStyle name="Millares 442 3 3" xfId="24555" xr:uid="{82025CF4-9677-420E-A9A1-564DA3E3C49A}"/>
    <cellStyle name="Millares 442 3 4" xfId="30049" xr:uid="{CDFBE7A2-2B67-4388-B054-2446AF902A11}"/>
    <cellStyle name="Millares 442 3 5" xfId="35533" xr:uid="{8447DEB5-A549-4883-B3CB-B39D4D8DAAEB}"/>
    <cellStyle name="Millares 443" xfId="7973" xr:uid="{8B1A6A65-1217-400E-9A55-54C08EFC2261}"/>
    <cellStyle name="Millares 443 2" xfId="13317" xr:uid="{67E71192-630E-45CE-8CB0-04429D9D91C7}"/>
    <cellStyle name="Millares 443 3" xfId="10456" xr:uid="{7974AE38-0A83-422B-97FB-AF2E0D8BBB09}"/>
    <cellStyle name="Millares 443 3 2" xfId="21704" xr:uid="{F908E81E-1B8C-4621-896F-41458077FA58}"/>
    <cellStyle name="Millares 443 3 2 2" xfId="27260" xr:uid="{06006446-4A0C-4CF6-BF2D-E036008693D5}"/>
    <cellStyle name="Millares 443 3 2 3" xfId="32754" xr:uid="{6A25FFD7-D17A-4D30-A5FD-B9C9216A8647}"/>
    <cellStyle name="Millares 443 3 2 4" xfId="38238" xr:uid="{41350C2E-A29F-4283-A694-A309282BDCEA}"/>
    <cellStyle name="Millares 443 3 3" xfId="24531" xr:uid="{E4F04D9B-6124-4A3A-81B6-ADCEB3155C54}"/>
    <cellStyle name="Millares 443 3 4" xfId="30025" xr:uid="{E194A076-438F-4088-B52A-A7EE728DDCDB}"/>
    <cellStyle name="Millares 443 3 5" xfId="35509" xr:uid="{04656C6D-0280-43E1-BD4A-667FF17C84BA}"/>
    <cellStyle name="Millares 444" xfId="10484" xr:uid="{93A77622-A6D2-4FA7-BF18-024362ACF6F9}"/>
    <cellStyle name="Millares 444 2" xfId="21729" xr:uid="{449C2C31-9D11-4063-A0A2-F7097CE45476}"/>
    <cellStyle name="Millares 444 2 2" xfId="27285" xr:uid="{BC0ACA57-95CF-4131-B923-7218BF0F4E47}"/>
    <cellStyle name="Millares 444 2 3" xfId="32779" xr:uid="{7B1E91DA-C650-49C1-8E96-CA76740136CB}"/>
    <cellStyle name="Millares 444 2 4" xfId="38263" xr:uid="{8D7CA41C-6CD6-4128-AAD4-702AFA7CC91C}"/>
    <cellStyle name="Millares 444 3" xfId="24556" xr:uid="{59067BE5-5E9A-4892-8A08-756838A63249}"/>
    <cellStyle name="Millares 444 4" xfId="30050" xr:uid="{C2E6B1E8-06D3-4413-B3AF-697736C1B0CA}"/>
    <cellStyle name="Millares 444 5" xfId="35534" xr:uid="{D82044E2-C808-40B0-A5DB-1CF74420E1AA}"/>
    <cellStyle name="Millares 445" xfId="10455" xr:uid="{253A1A71-2C81-4C3A-A77A-3FC7C6317F99}"/>
    <cellStyle name="Millares 445 2" xfId="21703" xr:uid="{1F41C821-039A-438D-AF9E-994BCEF4DEC9}"/>
    <cellStyle name="Millares 445 2 2" xfId="27259" xr:uid="{D111DEEB-5043-44F4-ACFE-FD89B0ABB8B1}"/>
    <cellStyle name="Millares 445 2 3" xfId="32753" xr:uid="{5BDD3B33-21FA-485B-99F0-7A6CAA16EA31}"/>
    <cellStyle name="Millares 445 2 4" xfId="38237" xr:uid="{B6A625BD-05E7-4750-B6A7-BEA12C2A56C7}"/>
    <cellStyle name="Millares 445 3" xfId="24530" xr:uid="{46E9E6A6-E8C0-41FE-B444-451B4A98EDD1}"/>
    <cellStyle name="Millares 445 4" xfId="30024" xr:uid="{A182A05E-4651-4A40-90FF-ADA57BBA286C}"/>
    <cellStyle name="Millares 445 5" xfId="35508" xr:uid="{D9FB8DB4-BDD3-4BF8-8F9C-123FEBBB69F5}"/>
    <cellStyle name="Millares 446" xfId="10485" xr:uid="{AD75C02A-9E4F-43F9-98C7-0AFEA602E08F}"/>
    <cellStyle name="Millares 446 2" xfId="21730" xr:uid="{4F2C3455-BCAC-4586-9F34-5D6FB6097E8A}"/>
    <cellStyle name="Millares 446 2 2" xfId="27286" xr:uid="{0DE41100-63B8-40A9-93D5-8F2463B90F92}"/>
    <cellStyle name="Millares 446 2 3" xfId="32780" xr:uid="{78B2D365-9133-4C46-8E7E-5771E23D7A8D}"/>
    <cellStyle name="Millares 446 2 4" xfId="38264" xr:uid="{5D59446D-1DAD-4A27-8EBF-55EB37AB6428}"/>
    <cellStyle name="Millares 446 3" xfId="24557" xr:uid="{DC0D97F5-4A79-4F41-B19F-E13753E7589E}"/>
    <cellStyle name="Millares 446 4" xfId="30051" xr:uid="{31B0FF10-D65E-452A-8BC5-BF07C227F081}"/>
    <cellStyle name="Millares 446 5" xfId="35535" xr:uid="{203BC279-CAC8-4720-B371-E3BDE87E340F}"/>
    <cellStyle name="Millares 447" xfId="10454" xr:uid="{4E5964D9-008A-45FD-AF0C-5A0701888160}"/>
    <cellStyle name="Millares 447 2" xfId="21702" xr:uid="{1D46F73A-D59A-4EE3-9CF7-CE6A13256636}"/>
    <cellStyle name="Millares 447 2 2" xfId="27258" xr:uid="{DE6B22B9-FFF8-413E-B185-7FB5BE9F00A3}"/>
    <cellStyle name="Millares 447 2 3" xfId="32752" xr:uid="{35ACBE2F-7E85-476D-896A-D7C4E6E19F23}"/>
    <cellStyle name="Millares 447 2 4" xfId="38236" xr:uid="{0F9A0781-E831-42B4-A1F0-225982BA3447}"/>
    <cellStyle name="Millares 447 3" xfId="24529" xr:uid="{350F093A-7D19-48A9-95B0-CD11B418BDC2}"/>
    <cellStyle name="Millares 447 4" xfId="30023" xr:uid="{A1C439DF-93EE-4DCE-B60A-5FFDB6B21516}"/>
    <cellStyle name="Millares 447 5" xfId="35507" xr:uid="{16DB9E16-EF35-4EC9-8183-7D8F1DA0A8BE}"/>
    <cellStyle name="Millares 448" xfId="12827" xr:uid="{37B1864D-A87A-477C-923A-97F4E6EF8B0A}"/>
    <cellStyle name="Millares 449" xfId="12933" xr:uid="{C28D8747-B669-4BCA-94D8-510D98FF12F2}"/>
    <cellStyle name="Millares 45" xfId="5166" xr:uid="{E609D071-838E-42D3-80B7-3461ADBEBD0E}"/>
    <cellStyle name="Millares 45 10" xfId="5167" xr:uid="{4A545665-047C-4BC2-86B9-A604EDBFD7FE}"/>
    <cellStyle name="Millares 45 10 10" xfId="7975" xr:uid="{661FB560-7A70-480C-BA8B-A0BD00973E73}"/>
    <cellStyle name="Millares 45 10 2" xfId="5168" xr:uid="{321163D9-2B01-46DB-9257-B388CAC31E76}"/>
    <cellStyle name="Millares 45 10 2 2" xfId="5169" xr:uid="{D10E68D2-5669-4692-966F-BCA843CF3805}"/>
    <cellStyle name="Millares 45 10 2 2 2" xfId="13321" xr:uid="{174AD236-FB44-4FA7-AEFD-A3E190C16A19}"/>
    <cellStyle name="Millares 45 10 2 2 3" xfId="10666" xr:uid="{B1382A2E-E3F4-472B-9BEE-ABCC7EF80E01}"/>
    <cellStyle name="Millares 45 10 2 2 4" xfId="15901" xr:uid="{1217F3ED-AE60-48DB-A1E2-36018CE9474A}"/>
    <cellStyle name="Millares 45 10 2 2 5" xfId="17998" xr:uid="{AAC3678E-BACF-4218-9F17-92FB271095FF}"/>
    <cellStyle name="Millares 45 10 2 2 6" xfId="7977" xr:uid="{208B26DC-2BA0-462E-878D-9935FAB46BA1}"/>
    <cellStyle name="Millares 45 10 2 3" xfId="13320" xr:uid="{38AF6278-1AB9-4E77-84C0-7713559AEBF8}"/>
    <cellStyle name="Millares 45 10 2 4" xfId="10665" xr:uid="{7DA46379-C264-4CCC-AE12-5EB008113428}"/>
    <cellStyle name="Millares 45 10 2 5" xfId="15900" xr:uid="{9DFB0CA8-F533-4E0C-9144-0259D4477FED}"/>
    <cellStyle name="Millares 45 10 2 6" xfId="17997" xr:uid="{317B0D51-D69A-47DB-9958-46AC03EEA16A}"/>
    <cellStyle name="Millares 45 10 2 7" xfId="7976" xr:uid="{29580727-6A76-49AB-9AF1-9DABCE1C282D}"/>
    <cellStyle name="Millares 45 10 3" xfId="5170" xr:uid="{1F29FED7-0541-4AAE-BA24-1ACFA0665DAB}"/>
    <cellStyle name="Millares 45 10 3 2" xfId="5171" xr:uid="{CAE1DCFF-9258-4D7A-B287-D0DF75BD0574}"/>
    <cellStyle name="Millares 45 10 3 2 2" xfId="13323" xr:uid="{EC0F3B03-EFAC-46A4-A6A2-77949317AD2D}"/>
    <cellStyle name="Millares 45 10 3 2 3" xfId="10668" xr:uid="{27A44FD6-324E-4214-81D7-52D84A73FE99}"/>
    <cellStyle name="Millares 45 10 3 2 4" xfId="15903" xr:uid="{A8779E13-25B0-4371-B509-69187697BBA3}"/>
    <cellStyle name="Millares 45 10 3 2 5" xfId="18000" xr:uid="{2EAAE616-353F-48ED-9D65-813F4404B098}"/>
    <cellStyle name="Millares 45 10 3 2 6" xfId="7979" xr:uid="{6985CBE0-38D9-4DB1-B6B5-D80C96754B8A}"/>
    <cellStyle name="Millares 45 10 3 3" xfId="13322" xr:uid="{F442D22B-537C-47F9-AD2F-203D995066DF}"/>
    <cellStyle name="Millares 45 10 3 4" xfId="10667" xr:uid="{E0E81152-A624-480B-8B6E-56A02FBCFCDC}"/>
    <cellStyle name="Millares 45 10 3 5" xfId="15902" xr:uid="{FAF4C914-52B5-48E1-B2BF-A5E059157E95}"/>
    <cellStyle name="Millares 45 10 3 6" xfId="17999" xr:uid="{48499DC0-9F84-44B7-A101-059DE2D7D5C6}"/>
    <cellStyle name="Millares 45 10 3 7" xfId="7978" xr:uid="{F5DFF5D6-B701-4E67-88E6-4A28357F3110}"/>
    <cellStyle name="Millares 45 10 4" xfId="5172" xr:uid="{FB10984E-CF4D-42F3-B39E-CC97AD784F27}"/>
    <cellStyle name="Millares 45 10 4 2" xfId="5173" xr:uid="{6D805065-0B9F-4CB0-ACC3-71B4B15EDF4A}"/>
    <cellStyle name="Millares 45 10 4 2 2" xfId="13325" xr:uid="{D2C05771-F250-4C34-8C3B-949E10C4259D}"/>
    <cellStyle name="Millares 45 10 4 2 3" xfId="10670" xr:uid="{F91E08FA-1757-4A07-A34E-645B79837126}"/>
    <cellStyle name="Millares 45 10 4 2 4" xfId="15905" xr:uid="{F6AFE508-E720-4FA5-81F9-979939098B34}"/>
    <cellStyle name="Millares 45 10 4 2 5" xfId="18002" xr:uid="{573588D9-090C-40EA-9CF1-BE7B629D7243}"/>
    <cellStyle name="Millares 45 10 4 2 6" xfId="7981" xr:uid="{AE7FF257-8E4F-498E-B6D1-D9E8C7E2EE36}"/>
    <cellStyle name="Millares 45 10 4 3" xfId="13324" xr:uid="{D767964D-575E-4C99-B868-C13483B99913}"/>
    <cellStyle name="Millares 45 10 4 4" xfId="10669" xr:uid="{98F546F4-D07A-4063-BEF6-8CEE312196D4}"/>
    <cellStyle name="Millares 45 10 4 5" xfId="15904" xr:uid="{BAA1CA89-8754-41C1-BBE5-C7763EE408B5}"/>
    <cellStyle name="Millares 45 10 4 6" xfId="18001" xr:uid="{F8E8B979-D5AA-41E0-A6EE-F6854757C7EF}"/>
    <cellStyle name="Millares 45 10 4 7" xfId="7980" xr:uid="{7ACC7020-7632-4EE8-959C-06A3475D8C64}"/>
    <cellStyle name="Millares 45 10 5" xfId="5174" xr:uid="{7B01F25D-0BB6-4BB8-96E7-F232ACEC294B}"/>
    <cellStyle name="Millares 45 10 5 2" xfId="13326" xr:uid="{F797C63B-6E77-4964-872E-6C3FD6B8BA33}"/>
    <cellStyle name="Millares 45 10 5 3" xfId="10671" xr:uid="{412631CF-6956-4FEC-A351-71B84DE62E1C}"/>
    <cellStyle name="Millares 45 10 5 4" xfId="15906" xr:uid="{10CC703D-137D-482F-9F19-61C5BEF44B6B}"/>
    <cellStyle name="Millares 45 10 5 5" xfId="18003" xr:uid="{3E81C445-7298-4A37-B3A3-9CC7E4E1EAD9}"/>
    <cellStyle name="Millares 45 10 5 6" xfId="7982" xr:uid="{03D27015-A401-43CC-A18A-CD7797C95B04}"/>
    <cellStyle name="Millares 45 10 6" xfId="13319" xr:uid="{EA5BFF9E-C335-4378-8F51-A4E686E3C8CC}"/>
    <cellStyle name="Millares 45 10 7" xfId="10664" xr:uid="{DE82C815-7845-411D-A0B4-5ED57234A2C0}"/>
    <cellStyle name="Millares 45 10 8" xfId="15899" xr:uid="{FA76022D-AE06-492E-9FD6-5A939E0C36A3}"/>
    <cellStyle name="Millares 45 10 9" xfId="17996" xr:uid="{D1D15965-A230-41DC-B378-B1D8C2D70039}"/>
    <cellStyle name="Millares 45 11" xfId="5175" xr:uid="{8BED1FB3-069C-4267-84D0-62E4D1D86AF0}"/>
    <cellStyle name="Millares 45 11 10" xfId="7983" xr:uid="{3FD9E4EB-908E-47A3-AB34-0814C0395A5D}"/>
    <cellStyle name="Millares 45 11 2" xfId="5176" xr:uid="{A8006113-8014-4C67-927B-334C9C2254EC}"/>
    <cellStyle name="Millares 45 11 2 2" xfId="5177" xr:uid="{E59B3F4C-720F-4CC1-9A22-7A9942F48CE6}"/>
    <cellStyle name="Millares 45 11 2 2 2" xfId="13329" xr:uid="{930D3790-7BE6-4ED5-B49B-DCBF5447E41D}"/>
    <cellStyle name="Millares 45 11 2 2 3" xfId="10674" xr:uid="{6E4B2F05-3883-4951-9E6E-7009F42473B5}"/>
    <cellStyle name="Millares 45 11 2 2 4" xfId="15909" xr:uid="{D067B18D-48CF-4843-8D07-E3610DA48200}"/>
    <cellStyle name="Millares 45 11 2 2 5" xfId="18006" xr:uid="{D8827D91-F4EF-499C-99CA-C662E45072F3}"/>
    <cellStyle name="Millares 45 11 2 2 6" xfId="7985" xr:uid="{9BB9AEAA-3E9E-4078-A885-B978F444912D}"/>
    <cellStyle name="Millares 45 11 2 3" xfId="13328" xr:uid="{45662A17-C79E-4784-8622-9B97F390F036}"/>
    <cellStyle name="Millares 45 11 2 4" xfId="10673" xr:uid="{0B3A94E4-C5C7-4C45-96D7-BF7D18668FE4}"/>
    <cellStyle name="Millares 45 11 2 5" xfId="15908" xr:uid="{043A5015-3744-46B9-BD35-EFE3D5D01F46}"/>
    <cellStyle name="Millares 45 11 2 6" xfId="18005" xr:uid="{B0EA8422-0245-4FD5-B4E8-86466DC09607}"/>
    <cellStyle name="Millares 45 11 2 7" xfId="7984" xr:uid="{FABC73B7-3DA6-4A45-AB9E-7FBB461463A7}"/>
    <cellStyle name="Millares 45 11 3" xfId="5178" xr:uid="{747F4D32-D8DE-4140-92B0-A7C362D98702}"/>
    <cellStyle name="Millares 45 11 3 2" xfId="5179" xr:uid="{26D98D64-EE1E-4EC2-8F59-A38B58054622}"/>
    <cellStyle name="Millares 45 11 3 2 2" xfId="13331" xr:uid="{25322508-5D6D-41CB-913B-A13350380111}"/>
    <cellStyle name="Millares 45 11 3 2 3" xfId="10676" xr:uid="{A083F478-7588-4233-8E94-2A9BAC2BC804}"/>
    <cellStyle name="Millares 45 11 3 2 4" xfId="15911" xr:uid="{87B365E7-CC38-4374-9225-7826A9A79D56}"/>
    <cellStyle name="Millares 45 11 3 2 5" xfId="18008" xr:uid="{49A110C6-F70C-482A-9E25-2B16E69A2675}"/>
    <cellStyle name="Millares 45 11 3 2 6" xfId="7987" xr:uid="{820FB193-A450-48CC-B927-9C4F2D52E27F}"/>
    <cellStyle name="Millares 45 11 3 3" xfId="13330" xr:uid="{BCDA9E92-E4F4-4FAD-A96D-3482677B4180}"/>
    <cellStyle name="Millares 45 11 3 4" xfId="10675" xr:uid="{784E8451-F1B6-4854-A60C-EBF242A3DAD3}"/>
    <cellStyle name="Millares 45 11 3 5" xfId="15910" xr:uid="{5E8BD3EC-4D57-483E-9B31-128CE1E7E391}"/>
    <cellStyle name="Millares 45 11 3 6" xfId="18007" xr:uid="{0E3F7D6A-4675-4EBF-B510-1F81B7077AE6}"/>
    <cellStyle name="Millares 45 11 3 7" xfId="7986" xr:uid="{EDA73AD1-62CE-4739-9825-C6C73A46A510}"/>
    <cellStyle name="Millares 45 11 4" xfId="5180" xr:uid="{5C554FCE-315C-4B27-9078-51BA788F490A}"/>
    <cellStyle name="Millares 45 11 4 2" xfId="5181" xr:uid="{7D1612EE-CCF9-4682-9BC8-C6019D1BD025}"/>
    <cellStyle name="Millares 45 11 4 2 2" xfId="13333" xr:uid="{A024BCC4-FB9C-481B-8E92-36117EB82FD6}"/>
    <cellStyle name="Millares 45 11 4 2 3" xfId="10678" xr:uid="{368B3AB6-34D3-4E6F-A552-50D43583B92F}"/>
    <cellStyle name="Millares 45 11 4 2 4" xfId="15913" xr:uid="{9BBE6E20-3838-47F1-B21D-2794C2DD5AB0}"/>
    <cellStyle name="Millares 45 11 4 2 5" xfId="18010" xr:uid="{C2299C41-08C1-49DD-BBB4-05D7AEE8503F}"/>
    <cellStyle name="Millares 45 11 4 2 6" xfId="7989" xr:uid="{0652DAE1-C3C5-45A0-8B8C-BD943F63DF0B}"/>
    <cellStyle name="Millares 45 11 4 3" xfId="13332" xr:uid="{DF9EC1C5-1D65-4B09-A7F1-8C78DCC83B13}"/>
    <cellStyle name="Millares 45 11 4 4" xfId="10677" xr:uid="{D30BA736-62E3-4770-9B65-950D2E59EDA0}"/>
    <cellStyle name="Millares 45 11 4 5" xfId="15912" xr:uid="{136DF7DA-D1D2-431A-B032-FF4FEDC75D9E}"/>
    <cellStyle name="Millares 45 11 4 6" xfId="18009" xr:uid="{C4F39F88-FBB2-497D-9AAE-F1387DFD34CD}"/>
    <cellStyle name="Millares 45 11 4 7" xfId="7988" xr:uid="{8851DE52-AA96-446A-A40D-64147898C174}"/>
    <cellStyle name="Millares 45 11 5" xfId="5182" xr:uid="{393E3282-4C14-47EA-B380-B85938D25930}"/>
    <cellStyle name="Millares 45 11 5 2" xfId="13334" xr:uid="{A223A1A6-8F9A-434D-BBBD-3944AF47B584}"/>
    <cellStyle name="Millares 45 11 5 3" xfId="10679" xr:uid="{6C94B499-668C-4719-A6EF-F70CF20EEE52}"/>
    <cellStyle name="Millares 45 11 5 4" xfId="15914" xr:uid="{907224B9-E929-464C-A01F-C8170C62F8F9}"/>
    <cellStyle name="Millares 45 11 5 5" xfId="18011" xr:uid="{D74A0221-6A34-4D26-B356-8434322D216C}"/>
    <cellStyle name="Millares 45 11 5 6" xfId="7990" xr:uid="{203065FC-6EF3-4BE2-99F7-1BBAEFD8E4DF}"/>
    <cellStyle name="Millares 45 11 6" xfId="13327" xr:uid="{06964593-0040-4574-99E1-604FC3FB8BF0}"/>
    <cellStyle name="Millares 45 11 7" xfId="10672" xr:uid="{30C03FBC-DA0E-4306-8C92-10AD5350B437}"/>
    <cellStyle name="Millares 45 11 8" xfId="15907" xr:uid="{5BCE0959-0ED3-48F8-A828-E45121BF1479}"/>
    <cellStyle name="Millares 45 11 9" xfId="18004" xr:uid="{5FAC71F0-EBDE-41DE-8665-3E834F85E535}"/>
    <cellStyle name="Millares 45 12" xfId="5183" xr:uid="{38760BBF-8B6F-4BDA-8AED-EF8F7B6CA728}"/>
    <cellStyle name="Millares 45 12 2" xfId="5184" xr:uid="{C679553C-A61C-468F-89C2-122D373A59D9}"/>
    <cellStyle name="Millares 45 12 2 2" xfId="13336" xr:uid="{24669F19-A490-4FBD-A874-3686C87F70F5}"/>
    <cellStyle name="Millares 45 12 2 3" xfId="10681" xr:uid="{2F5C49F0-3ACD-4EF8-AF9F-E7B1DD9F0036}"/>
    <cellStyle name="Millares 45 12 2 4" xfId="15916" xr:uid="{90E5DF54-9506-4239-A643-4FDD3CD94E9E}"/>
    <cellStyle name="Millares 45 12 2 5" xfId="18013" xr:uid="{B2BD0B22-C1F4-49FD-B44A-9174004FBF1F}"/>
    <cellStyle name="Millares 45 12 2 6" xfId="7992" xr:uid="{7732F592-3428-47E7-928C-B322E1D14FE2}"/>
    <cellStyle name="Millares 45 12 3" xfId="13335" xr:uid="{4D69EA08-9E7F-46C0-85DF-9FBDF3AB3ABA}"/>
    <cellStyle name="Millares 45 12 4" xfId="10680" xr:uid="{3AC35D19-508F-4F8F-869E-0EB22DAE0C18}"/>
    <cellStyle name="Millares 45 12 5" xfId="15915" xr:uid="{D39542F0-ADAD-45DF-A6BE-1BBF944E4DED}"/>
    <cellStyle name="Millares 45 12 6" xfId="18012" xr:uid="{5BF09865-DFD8-4C57-902E-CA3F03675364}"/>
    <cellStyle name="Millares 45 12 7" xfId="7991" xr:uid="{7DE6FF5F-85BD-4BC2-A477-4861176E9922}"/>
    <cellStyle name="Millares 45 13" xfId="5185" xr:uid="{8113392D-1F96-48F0-AE0F-B1650ADFEE4B}"/>
    <cellStyle name="Millares 45 13 2" xfId="5186" xr:uid="{80D5824B-2725-42C2-89B9-43BB45235150}"/>
    <cellStyle name="Millares 45 13 2 2" xfId="13338" xr:uid="{4E3ACA77-766A-4899-87E6-F44C6B7E87DD}"/>
    <cellStyle name="Millares 45 13 2 3" xfId="10683" xr:uid="{CEBF6D04-38B2-4022-83FB-14A3B89CC247}"/>
    <cellStyle name="Millares 45 13 2 4" xfId="15918" xr:uid="{8B6645BE-92C2-4D9A-94B3-8C1144E870D6}"/>
    <cellStyle name="Millares 45 13 2 5" xfId="18015" xr:uid="{8B5CCE43-76E5-4A4A-8EF0-E64CF00C69AF}"/>
    <cellStyle name="Millares 45 13 2 6" xfId="7994" xr:uid="{75949C0B-EE8F-4B3C-8E8E-93F22B798E45}"/>
    <cellStyle name="Millares 45 13 3" xfId="13337" xr:uid="{2D2C840E-202C-4912-9A9E-CB80C3F713A2}"/>
    <cellStyle name="Millares 45 13 4" xfId="10682" xr:uid="{E731A780-8E66-4766-909E-82B68E693F9E}"/>
    <cellStyle name="Millares 45 13 5" xfId="15917" xr:uid="{1B73B44D-0C66-41B5-8E8F-5E8CA010107C}"/>
    <cellStyle name="Millares 45 13 6" xfId="18014" xr:uid="{746A6E80-C6D8-44F3-8A34-8395935B2D19}"/>
    <cellStyle name="Millares 45 13 7" xfId="7993" xr:uid="{A4EFCA62-882D-4FD0-91B2-F0638DA2954A}"/>
    <cellStyle name="Millares 45 14" xfId="5187" xr:uid="{58A7EB84-A42B-4EE6-8251-6E43685C7297}"/>
    <cellStyle name="Millares 45 14 2" xfId="13339" xr:uid="{B1DF19AD-FC43-483D-9AFA-78093E6BC874}"/>
    <cellStyle name="Millares 45 14 3" xfId="10684" xr:uid="{2F66F858-965C-447A-853A-450430F85ED5}"/>
    <cellStyle name="Millares 45 14 4" xfId="15919" xr:uid="{589ED5DF-C5E8-4CEB-BB49-05E5CD4EA57B}"/>
    <cellStyle name="Millares 45 14 5" xfId="18016" xr:uid="{6D59024B-7D7F-4143-93DA-5157443D7253}"/>
    <cellStyle name="Millares 45 14 6" xfId="7995" xr:uid="{4CA53252-871C-411D-B27F-5DFF4142B268}"/>
    <cellStyle name="Millares 45 15" xfId="5188" xr:uid="{B75E0382-E4A2-4537-AA80-1E9706EB7991}"/>
    <cellStyle name="Millares 45 15 2" xfId="13340" xr:uid="{34D355F1-2B07-40D4-BAE0-190C559036DE}"/>
    <cellStyle name="Millares 45 15 3" xfId="10685" xr:uid="{5619E10F-D510-4AF6-9A81-48B162D2C3B3}"/>
    <cellStyle name="Millares 45 15 4" xfId="15920" xr:uid="{B5307094-5BA0-4C5E-B68F-DCC5028047EC}"/>
    <cellStyle name="Millares 45 15 5" xfId="18017" xr:uid="{8949AF65-9321-4EF0-958A-8C5DE1D6B1BD}"/>
    <cellStyle name="Millares 45 15 6" xfId="7996" xr:uid="{F8BA6AE9-E535-4781-959F-D899190C72D5}"/>
    <cellStyle name="Millares 45 16" xfId="5189" xr:uid="{3F9828C5-5227-43CE-A2B7-845B0D09867B}"/>
    <cellStyle name="Millares 45 16 2" xfId="13341" xr:uid="{FAA9395E-804A-4DC0-B1F3-DFB432FA825C}"/>
    <cellStyle name="Millares 45 16 3" xfId="12512" xr:uid="{43A52F8E-37D9-4421-9D4E-8FC736878C48}"/>
    <cellStyle name="Millares 45 16 4" xfId="18018" xr:uid="{FED3FB02-282A-48B9-BBE3-87D1BA9C1D35}"/>
    <cellStyle name="Millares 45 16 5" xfId="7997" xr:uid="{35D28F70-D4B4-475B-A3F2-62A1E86AE74E}"/>
    <cellStyle name="Millares 45 17" xfId="7201" xr:uid="{787D1B31-D1DA-45E4-A8E2-C1F71C85C4F3}"/>
    <cellStyle name="Millares 45 17 2" xfId="13342" xr:uid="{39828CE8-4302-47E6-9604-DACFF6473F4E}"/>
    <cellStyle name="Millares 45 17 3" xfId="20009" xr:uid="{64BEE561-018F-468D-BD2D-9A335056D02B}"/>
    <cellStyle name="Millares 45 17 4" xfId="7998" xr:uid="{7F54A244-7A2A-4C9D-981C-BBC8325C08E1}"/>
    <cellStyle name="Millares 45 18" xfId="7999" xr:uid="{DE49B64D-C999-48E1-81E1-572DB4C187F2}"/>
    <cellStyle name="Millares 45 18 2" xfId="13343" xr:uid="{28DB0B24-910C-492D-9126-C56F2EF0085F}"/>
    <cellStyle name="Millares 45 19" xfId="13318" xr:uid="{2A6DD7AB-3FE6-4255-AC8B-B785A2BF3E09}"/>
    <cellStyle name="Millares 45 2" xfId="5190" xr:uid="{3BE3A483-C61A-49A5-B65A-7016DF6B44E8}"/>
    <cellStyle name="Millares 45 2 10" xfId="7329" xr:uid="{CBB8A092-B0F4-4EA4-895E-A0454CBEF377}"/>
    <cellStyle name="Millares 45 2 10 2" xfId="13345" xr:uid="{2834E735-6F1B-4523-AA0D-56F867070AB4}"/>
    <cellStyle name="Millares 45 2 10 3" xfId="20109" xr:uid="{E5896733-ECAB-42DA-8D52-8D5BE0D4F094}"/>
    <cellStyle name="Millares 45 2 10 4" xfId="8001" xr:uid="{27C479E9-7759-4986-88AB-0F75D0E406A4}"/>
    <cellStyle name="Millares 45 2 11" xfId="8002" xr:uid="{C45028DA-C8AD-460E-9B0D-04C1C227DBFE}"/>
    <cellStyle name="Millares 45 2 11 2" xfId="13346" xr:uid="{7FFEE849-C619-4253-9BD8-B276970B6FBA}"/>
    <cellStyle name="Millares 45 2 12" xfId="13344" xr:uid="{9071BA63-0315-4029-B1DE-6AC2686C9528}"/>
    <cellStyle name="Millares 45 2 13" xfId="10686" xr:uid="{FD149F44-BF1D-4819-951D-C280164993D4}"/>
    <cellStyle name="Millares 45 2 14" xfId="15921" xr:uid="{1C47A28E-3B25-497F-A80C-53EB755CFEB8}"/>
    <cellStyle name="Millares 45 2 15" xfId="18019" xr:uid="{39D26FFF-F621-4EEB-A242-CA7FA13E7648}"/>
    <cellStyle name="Millares 45 2 16" xfId="8000" xr:uid="{99390D5B-D778-4034-82CB-36FD860E474F}"/>
    <cellStyle name="Millares 45 2 2" xfId="5191" xr:uid="{37C20D09-7CC7-4980-9346-C5383AB47E73}"/>
    <cellStyle name="Millares 45 2 2 2" xfId="5192" xr:uid="{73B6F5F6-5E09-4332-B429-AA58D1254A0E}"/>
    <cellStyle name="Millares 45 2 2 2 2" xfId="13348" xr:uid="{670D6644-192B-46C2-89B7-F336086AB65C}"/>
    <cellStyle name="Millares 45 2 2 2 3" xfId="10688" xr:uid="{83212B58-DE11-4BFC-892B-26FBF0C91615}"/>
    <cellStyle name="Millares 45 2 2 2 4" xfId="15923" xr:uid="{1E87A7DF-C3C5-474F-BA1D-B3DA24C0F7F8}"/>
    <cellStyle name="Millares 45 2 2 2 5" xfId="18021" xr:uid="{20860DE4-426C-472F-9859-D50E3A5BF598}"/>
    <cellStyle name="Millares 45 2 2 2 6" xfId="8004" xr:uid="{5FF92FC4-679F-4624-978D-39A6854F4BE4}"/>
    <cellStyle name="Millares 45 2 2 3" xfId="13347" xr:uid="{A7E9849A-A003-491C-9284-7EEF82BBD832}"/>
    <cellStyle name="Millares 45 2 2 4" xfId="10687" xr:uid="{4910B706-D25E-4912-85BA-B7FB1CB55205}"/>
    <cellStyle name="Millares 45 2 2 5" xfId="15922" xr:uid="{E37C810F-51EA-4C25-989F-74050995A774}"/>
    <cellStyle name="Millares 45 2 2 6" xfId="18020" xr:uid="{F38FBC18-47F9-45D0-A08C-7FC70A73C2A3}"/>
    <cellStyle name="Millares 45 2 2 7" xfId="8003" xr:uid="{E052B292-FDAB-4C95-8581-C72019FE6F93}"/>
    <cellStyle name="Millares 45 2 3" xfId="5193" xr:uid="{901547DD-9F43-4162-9EE5-DD8BDA8D5050}"/>
    <cellStyle name="Millares 45 2 3 2" xfId="5194" xr:uid="{FD000113-0923-4343-80EE-7E9B9B3D241C}"/>
    <cellStyle name="Millares 45 2 3 2 2" xfId="5195" xr:uid="{777B57FC-5E4F-454F-A8CD-A6AC23658144}"/>
    <cellStyle name="Millares 45 2 3 2 2 2" xfId="13351" xr:uid="{C7AF2644-742C-473C-A096-A2D8A71F2C17}"/>
    <cellStyle name="Millares 45 2 3 2 2 3" xfId="10691" xr:uid="{7487E52C-8C31-49DC-AB60-47679B54A10B}"/>
    <cellStyle name="Millares 45 2 3 2 2 4" xfId="15926" xr:uid="{005816C0-DE11-4C21-A820-0D0EBCA4E8C2}"/>
    <cellStyle name="Millares 45 2 3 2 2 5" xfId="18024" xr:uid="{74F2CE9C-6F4F-4689-BBB6-58D6CC10B15A}"/>
    <cellStyle name="Millares 45 2 3 2 2 6" xfId="8007" xr:uid="{70F13CC7-148A-4B05-97FA-5A8481669E4C}"/>
    <cellStyle name="Millares 45 2 3 2 3" xfId="13350" xr:uid="{CBC085A0-E061-4D4E-AAD0-8BB6C7C8163E}"/>
    <cellStyle name="Millares 45 2 3 2 4" xfId="10690" xr:uid="{4B25EBCD-B2CB-459E-8C40-6E1E8A57AEE2}"/>
    <cellStyle name="Millares 45 2 3 2 5" xfId="15925" xr:uid="{859A9054-798A-428A-B7A9-0B75878FCD1C}"/>
    <cellStyle name="Millares 45 2 3 2 6" xfId="18023" xr:uid="{124BB98F-6420-4819-87D0-4D2749574B71}"/>
    <cellStyle name="Millares 45 2 3 2 7" xfId="8006" xr:uid="{EFC5C92F-4DC7-4C01-812F-4E429E4CF581}"/>
    <cellStyle name="Millares 45 2 3 3" xfId="5196" xr:uid="{E57822CA-0B4D-4DF0-A2DB-C4D9E141DCAB}"/>
    <cellStyle name="Millares 45 2 3 3 2" xfId="13352" xr:uid="{996C06D3-642C-4F46-9A08-E6874550FFBB}"/>
    <cellStyle name="Millares 45 2 3 3 3" xfId="10692" xr:uid="{97653719-B98F-4C5C-935B-E979EE8A91D2}"/>
    <cellStyle name="Millares 45 2 3 3 4" xfId="15927" xr:uid="{C6E5455D-585F-4555-8BE1-F7E25B98C8FF}"/>
    <cellStyle name="Millares 45 2 3 3 5" xfId="18025" xr:uid="{F6083D0C-E72C-4369-BB8E-1A4FA309C02D}"/>
    <cellStyle name="Millares 45 2 3 3 6" xfId="8008" xr:uid="{4D448E44-8FBE-4DD2-9AB5-71D2B5F58510}"/>
    <cellStyle name="Millares 45 2 3 4" xfId="13349" xr:uid="{0413FDC3-FB1E-4046-9BE2-68AC4D0DE7A6}"/>
    <cellStyle name="Millares 45 2 3 5" xfId="10689" xr:uid="{C2B103D9-2738-4549-95A8-01DD369DEDB5}"/>
    <cellStyle name="Millares 45 2 3 6" xfId="15924" xr:uid="{309FAF9F-9674-41C2-A6B6-2B8EB4684F24}"/>
    <cellStyle name="Millares 45 2 3 7" xfId="18022" xr:uid="{5BDF9D69-57DB-412B-9159-B22D403A1A73}"/>
    <cellStyle name="Millares 45 2 3 8" xfId="8005" xr:uid="{5F2B73C0-0FE7-47C2-9E94-111226B922BF}"/>
    <cellStyle name="Millares 45 2 4" xfId="5197" xr:uid="{E45BBD4D-EB69-42EB-BA91-48937065647D}"/>
    <cellStyle name="Millares 45 2 4 2" xfId="5198" xr:uid="{377B0C0B-C3E2-418E-949E-4B636919D08F}"/>
    <cellStyle name="Millares 45 2 4 2 2" xfId="13354" xr:uid="{42D56AB9-8835-4DC7-9DCD-27BAEA884074}"/>
    <cellStyle name="Millares 45 2 4 2 3" xfId="10694" xr:uid="{01DD9EBD-B55B-4C51-AF25-653ACF0E286C}"/>
    <cellStyle name="Millares 45 2 4 2 4" xfId="15929" xr:uid="{A3DE90EF-5B14-467F-AD9B-6424A9AE2FA2}"/>
    <cellStyle name="Millares 45 2 4 2 5" xfId="18027" xr:uid="{713AC14A-23C5-47FE-9EF4-807682A77C13}"/>
    <cellStyle name="Millares 45 2 4 2 6" xfId="8010" xr:uid="{0864EC14-EC97-4104-903A-11B38A7B8E06}"/>
    <cellStyle name="Millares 45 2 4 3" xfId="13353" xr:uid="{F4754512-616D-410C-81B0-C752D89C45DF}"/>
    <cellStyle name="Millares 45 2 4 4" xfId="10693" xr:uid="{5BA4D1E9-EAC1-437A-88E8-D563ED816B33}"/>
    <cellStyle name="Millares 45 2 4 5" xfId="15928" xr:uid="{E1A34D55-D4BC-453E-943F-BA683C772FE2}"/>
    <cellStyle name="Millares 45 2 4 6" xfId="18026" xr:uid="{30003307-E78D-4244-9E64-64FC06291944}"/>
    <cellStyle name="Millares 45 2 4 7" xfId="8009" xr:uid="{FF995BF7-DB85-4BB2-B125-3BA0731DBC41}"/>
    <cellStyle name="Millares 45 2 5" xfId="5199" xr:uid="{7766FF7E-830C-4CE3-9EFF-12E0EFAAB1AD}"/>
    <cellStyle name="Millares 45 2 5 2" xfId="5200" xr:uid="{9DDAD4CE-0FF9-48DD-A3D4-EB9C6F2B5F85}"/>
    <cellStyle name="Millares 45 2 5 2 2" xfId="13356" xr:uid="{BB33BD4F-9937-4EF8-AFC6-2C6A45AC35B4}"/>
    <cellStyle name="Millares 45 2 5 2 3" xfId="10696" xr:uid="{0667FCF6-8048-482F-80A5-2C746F6BE7DE}"/>
    <cellStyle name="Millares 45 2 5 2 4" xfId="15931" xr:uid="{036F560D-2BB9-4C90-B58E-4774A926B865}"/>
    <cellStyle name="Millares 45 2 5 2 5" xfId="18029" xr:uid="{9696B30E-682A-4041-A274-32E551BF5591}"/>
    <cellStyle name="Millares 45 2 5 2 6" xfId="8012" xr:uid="{93E946D5-8BC3-49C6-8420-53AE8B1223AC}"/>
    <cellStyle name="Millares 45 2 5 3" xfId="13355" xr:uid="{46526CB8-F44F-47AA-A433-D2412879F03F}"/>
    <cellStyle name="Millares 45 2 5 4" xfId="10695" xr:uid="{977692CB-03DF-4354-9393-055F25325D5E}"/>
    <cellStyle name="Millares 45 2 5 5" xfId="15930" xr:uid="{B8FF0AFE-3EF7-4AC9-80C0-F8C8829F3D39}"/>
    <cellStyle name="Millares 45 2 5 6" xfId="18028" xr:uid="{28FD1D03-8430-4324-B6EE-231F16774B60}"/>
    <cellStyle name="Millares 45 2 5 7" xfId="8011" xr:uid="{71822960-E6B0-4E13-961F-54A4FCAB1A42}"/>
    <cellStyle name="Millares 45 2 6" xfId="5201" xr:uid="{EE64662A-C8F3-428E-A900-533C5E737D48}"/>
    <cellStyle name="Millares 45 2 6 2" xfId="13357" xr:uid="{C3D0ACCB-BD09-4EFC-AE1D-13E5A82B9C88}"/>
    <cellStyle name="Millares 45 2 6 3" xfId="10697" xr:uid="{E2376395-9367-40EE-9B1B-E8B62A7351B0}"/>
    <cellStyle name="Millares 45 2 6 4" xfId="15932" xr:uid="{E5E841F6-BA6E-4FC8-AE01-7C7811FF4C73}"/>
    <cellStyle name="Millares 45 2 6 5" xfId="18030" xr:uid="{684FA28F-DBE7-46EE-9920-3180711D6CEE}"/>
    <cellStyle name="Millares 45 2 6 6" xfId="8013" xr:uid="{D9EE3D8D-DAAA-43ED-BB28-792FCF429C17}"/>
    <cellStyle name="Millares 45 2 7" xfId="5202" xr:uid="{E0F013E2-105F-4538-BCDA-65B1E652E88A}"/>
    <cellStyle name="Millares 45 2 7 2" xfId="13358" xr:uid="{E432B95C-F414-4E52-9F46-3F1A900E1CC9}"/>
    <cellStyle name="Millares 45 2 7 3" xfId="10698" xr:uid="{AA16F221-FA4B-4B56-B9FB-89E1B6480C31}"/>
    <cellStyle name="Millares 45 2 7 4" xfId="15933" xr:uid="{601D144F-A904-4058-8659-8A539A05102B}"/>
    <cellStyle name="Millares 45 2 7 5" xfId="18031" xr:uid="{724F2A06-2193-4FFF-8FD2-DDD8C5154C5F}"/>
    <cellStyle name="Millares 45 2 7 6" xfId="8014" xr:uid="{D2DEEA3D-DF53-49A6-8A21-B15EB5942321}"/>
    <cellStyle name="Millares 45 2 8" xfId="5203" xr:uid="{8780B4E4-C0CA-4B54-954A-A5787A965E6A}"/>
    <cellStyle name="Millares 45 2 8 2" xfId="13359" xr:uid="{522C31C7-89C6-42E8-8E21-B0F748B091BF}"/>
    <cellStyle name="Millares 45 2 8 3" xfId="10699" xr:uid="{6D03FEA2-D8CB-4271-89B4-862BE2870BF4}"/>
    <cellStyle name="Millares 45 2 8 4" xfId="15934" xr:uid="{B8A1A582-93AD-4F79-BE15-11CC65845CC8}"/>
    <cellStyle name="Millares 45 2 8 5" xfId="18032" xr:uid="{76AFBB04-8252-44D3-A8A8-3CC439BC6508}"/>
    <cellStyle name="Millares 45 2 8 6" xfId="8015" xr:uid="{BA913E3A-F605-4748-BF74-9626FE568B6C}"/>
    <cellStyle name="Millares 45 2 9" xfId="5204" xr:uid="{F701A624-749A-4401-8787-7277CD26AC11}"/>
    <cellStyle name="Millares 45 2 9 2" xfId="13360" xr:uid="{86D54AED-3699-4FDA-A410-496478B92099}"/>
    <cellStyle name="Millares 45 2 9 3" xfId="12513" xr:uid="{FBF97EB3-2326-483A-9209-FDB23727685D}"/>
    <cellStyle name="Millares 45 2 9 4" xfId="18033" xr:uid="{F9C42D5D-D0A6-4AD4-B285-EB6713ED18C9}"/>
    <cellStyle name="Millares 45 2 9 5" xfId="8016" xr:uid="{7A2525D6-8DE0-44A7-8C1D-6F677D544A42}"/>
    <cellStyle name="Millares 45 20" xfId="10663" xr:uid="{21C2B935-09E8-4401-9837-0EABA3C79D76}"/>
    <cellStyle name="Millares 45 21" xfId="15898" xr:uid="{EFD47C98-F5DF-465D-9AD0-ED9224D0BBDA}"/>
    <cellStyle name="Millares 45 22" xfId="17995" xr:uid="{10AB6C85-EEAB-4301-BACA-B69FB7D9A0A2}"/>
    <cellStyle name="Millares 45 23" xfId="7974" xr:uid="{D5D74FEB-B398-487E-9530-852B3A07FF54}"/>
    <cellStyle name="Millares 45 3" xfId="5205" xr:uid="{C56B91ED-BAD2-40AF-897D-3A634F18386D}"/>
    <cellStyle name="Millares 45 3 10" xfId="8017" xr:uid="{D7FB0235-7CFB-4C59-8EC7-BDE7228880E9}"/>
    <cellStyle name="Millares 45 3 2" xfId="5206" xr:uid="{6E9AF044-079F-490D-AC17-C4AA1613C068}"/>
    <cellStyle name="Millares 45 3 2 2" xfId="5207" xr:uid="{CCF6105B-58D1-4BC8-9BFE-E6DDD4C70B3D}"/>
    <cellStyle name="Millares 45 3 2 2 2" xfId="13363" xr:uid="{30376B14-EF4E-40FB-B3D0-28909ED309F1}"/>
    <cellStyle name="Millares 45 3 2 2 3" xfId="10702" xr:uid="{D2CA3F51-DC76-42A2-B4F0-7076135E999E}"/>
    <cellStyle name="Millares 45 3 2 2 4" xfId="15937" xr:uid="{D39D57CC-0061-4E8F-88CE-3D86A1E2407A}"/>
    <cellStyle name="Millares 45 3 2 2 5" xfId="18036" xr:uid="{3B588E33-3C8A-41AE-9B78-059EDFB706AB}"/>
    <cellStyle name="Millares 45 3 2 2 6" xfId="8019" xr:uid="{39407A8C-A0AF-41E8-88B4-30E8C0374E61}"/>
    <cellStyle name="Millares 45 3 2 3" xfId="13362" xr:uid="{4D8050FF-1415-4DAE-A30B-96BD7ED66217}"/>
    <cellStyle name="Millares 45 3 2 4" xfId="10701" xr:uid="{07FDB973-E73E-403B-AD93-BC0FEF4C21A5}"/>
    <cellStyle name="Millares 45 3 2 5" xfId="15936" xr:uid="{60E72E1C-3E68-4068-BBC0-0D2D61E57289}"/>
    <cellStyle name="Millares 45 3 2 6" xfId="18035" xr:uid="{CF8084C6-F267-47E7-A2BD-98D1B0B0CEA1}"/>
    <cellStyle name="Millares 45 3 2 7" xfId="8018" xr:uid="{70EC49E3-B1E4-4315-96AC-918862A09DD0}"/>
    <cellStyle name="Millares 45 3 3" xfId="5208" xr:uid="{2CB892DC-1423-49FA-95CD-BDF26C4C9EFA}"/>
    <cellStyle name="Millares 45 3 3 2" xfId="5209" xr:uid="{66670479-2623-4651-9203-7D2A47838CD6}"/>
    <cellStyle name="Millares 45 3 3 2 2" xfId="13365" xr:uid="{2FAFCBA7-9AF6-4059-B2CE-45D62238DB4F}"/>
    <cellStyle name="Millares 45 3 3 2 3" xfId="10704" xr:uid="{6378AC32-1BD9-4A7D-ABF2-0E71293D7923}"/>
    <cellStyle name="Millares 45 3 3 2 4" xfId="15939" xr:uid="{E48F09E9-7DAF-493A-9154-FF99A72348B1}"/>
    <cellStyle name="Millares 45 3 3 2 5" xfId="18038" xr:uid="{EB4F0E70-BDBA-47A6-9188-789A7B677242}"/>
    <cellStyle name="Millares 45 3 3 2 6" xfId="8021" xr:uid="{95C5BF0D-84F7-4121-BF76-4F07A32F45AC}"/>
    <cellStyle name="Millares 45 3 3 3" xfId="13364" xr:uid="{A5666A25-60F3-4B14-A8EE-3F71CFF7E035}"/>
    <cellStyle name="Millares 45 3 3 4" xfId="10703" xr:uid="{6F349D1C-BE61-48E6-B0A6-71E669D251D6}"/>
    <cellStyle name="Millares 45 3 3 5" xfId="15938" xr:uid="{077A18D7-12EF-4165-9583-6B6344456FE4}"/>
    <cellStyle name="Millares 45 3 3 6" xfId="18037" xr:uid="{E75E9CFF-D40F-4FAE-BE7C-974D15C264A5}"/>
    <cellStyle name="Millares 45 3 3 7" xfId="8020" xr:uid="{A46998F1-B1DF-49FD-AF42-C3BC0E5BB75F}"/>
    <cellStyle name="Millares 45 3 4" xfId="5210" xr:uid="{1A37235A-566A-413D-86C8-9219CE9F305D}"/>
    <cellStyle name="Millares 45 3 4 2" xfId="5211" xr:uid="{D5135FBD-B20C-4C31-BEF1-3460CC1DB8F5}"/>
    <cellStyle name="Millares 45 3 4 2 2" xfId="13367" xr:uid="{B25E1C47-FF98-4A6D-986E-C76C1F8C1072}"/>
    <cellStyle name="Millares 45 3 4 2 3" xfId="10706" xr:uid="{2DDDCE1B-F53B-49C3-A2DC-23F884A2D9D5}"/>
    <cellStyle name="Millares 45 3 4 2 4" xfId="15941" xr:uid="{11941575-5690-4074-A0CF-6826C246B786}"/>
    <cellStyle name="Millares 45 3 4 2 5" xfId="18040" xr:uid="{92C23893-5245-4131-AF2B-9C7810FD7A41}"/>
    <cellStyle name="Millares 45 3 4 2 6" xfId="8023" xr:uid="{4E105298-9CEA-4D5F-B4A5-97B0F02B4402}"/>
    <cellStyle name="Millares 45 3 4 3" xfId="13366" xr:uid="{9188CB33-0385-4A16-A48F-50CC08747092}"/>
    <cellStyle name="Millares 45 3 4 4" xfId="10705" xr:uid="{68BEAABA-B991-4663-902B-ABCDE5630DF2}"/>
    <cellStyle name="Millares 45 3 4 5" xfId="15940" xr:uid="{5908FF10-DE9B-4BC4-A20F-CF6F0FF8EF0D}"/>
    <cellStyle name="Millares 45 3 4 6" xfId="18039" xr:uid="{DF699F60-075D-4168-A802-43DAF346139F}"/>
    <cellStyle name="Millares 45 3 4 7" xfId="8022" xr:uid="{E163E21B-84BF-4D1B-B812-FE39AD3AAACF}"/>
    <cellStyle name="Millares 45 3 5" xfId="5212" xr:uid="{D52BB03E-7FD3-4EB1-BDE5-D6A93615564A}"/>
    <cellStyle name="Millares 45 3 5 2" xfId="13368" xr:uid="{1DF6542A-0CDC-498D-89F4-F28EA642EA00}"/>
    <cellStyle name="Millares 45 3 5 3" xfId="10707" xr:uid="{1CCD6A28-8D8D-4051-8E10-2E4DC2F16084}"/>
    <cellStyle name="Millares 45 3 5 4" xfId="15942" xr:uid="{4513FE01-E20B-4F17-93C1-A29C7ADF1358}"/>
    <cellStyle name="Millares 45 3 5 5" xfId="18041" xr:uid="{BB5460CB-5630-4EA0-B779-B9F90CCECF11}"/>
    <cellStyle name="Millares 45 3 5 6" xfId="8024" xr:uid="{01243D97-6825-433D-92DB-3A44E407CB5B}"/>
    <cellStyle name="Millares 45 3 6" xfId="13361" xr:uid="{3BE8FB2C-0D24-4AF0-89F2-CC76088C4D79}"/>
    <cellStyle name="Millares 45 3 7" xfId="10700" xr:uid="{92E75B35-98B3-4E92-B989-28F22E333024}"/>
    <cellStyle name="Millares 45 3 8" xfId="15935" xr:uid="{50C88C23-909A-49DD-A7F4-11A1C5CD936A}"/>
    <cellStyle name="Millares 45 3 9" xfId="18034" xr:uid="{69496EE8-2BF4-47B0-894D-3646CA59B4C8}"/>
    <cellStyle name="Millares 45 4" xfId="5213" xr:uid="{5AFED43A-E330-4D77-BFC4-D76914CA69E6}"/>
    <cellStyle name="Millares 45 4 10" xfId="8025" xr:uid="{F73CF6BB-4AE6-466F-BEA4-8E844561647D}"/>
    <cellStyle name="Millares 45 4 2" xfId="5214" xr:uid="{47DF644A-A7B6-4D2C-9F85-713673E51731}"/>
    <cellStyle name="Millares 45 4 2 2" xfId="5215" xr:uid="{3D7A46F4-2775-47CD-A443-59A634DFB2F6}"/>
    <cellStyle name="Millares 45 4 2 2 2" xfId="13371" xr:uid="{408E6A37-C011-4DDE-AD35-5A123D1D83A1}"/>
    <cellStyle name="Millares 45 4 2 2 3" xfId="10710" xr:uid="{6E1835C2-95C1-4837-BAE4-8BD570265EC4}"/>
    <cellStyle name="Millares 45 4 2 2 4" xfId="15945" xr:uid="{B4D0E17E-597F-4201-9C3F-7DB1DA6BA1E0}"/>
    <cellStyle name="Millares 45 4 2 2 5" xfId="18044" xr:uid="{04BC4C29-741C-4023-907C-36E75DBBEDE3}"/>
    <cellStyle name="Millares 45 4 2 2 6" xfId="8027" xr:uid="{63544845-5F65-477F-8966-625C32AC69F8}"/>
    <cellStyle name="Millares 45 4 2 3" xfId="13370" xr:uid="{E4B374C0-FC58-4A81-8E8E-C82F453FBCC5}"/>
    <cellStyle name="Millares 45 4 2 4" xfId="10709" xr:uid="{7A2A8973-B7B5-47B1-BAE1-4F9392A08D45}"/>
    <cellStyle name="Millares 45 4 2 5" xfId="15944" xr:uid="{2AF75C5D-A687-4955-B910-1C827C1B991F}"/>
    <cellStyle name="Millares 45 4 2 6" xfId="18043" xr:uid="{2AF48231-7B1F-4D6E-95E3-0994B7693CAD}"/>
    <cellStyle name="Millares 45 4 2 7" xfId="8026" xr:uid="{201B8E39-A1DA-4F81-A81E-010BA8E38756}"/>
    <cellStyle name="Millares 45 4 3" xfId="5216" xr:uid="{6372846E-3E77-4264-9372-DF3E050946F7}"/>
    <cellStyle name="Millares 45 4 3 2" xfId="5217" xr:uid="{6C03318A-519E-4D96-914D-BEA2CE8CFF15}"/>
    <cellStyle name="Millares 45 4 3 2 2" xfId="13373" xr:uid="{03D4D8DA-7CA7-4C57-A1F0-147913FEA134}"/>
    <cellStyle name="Millares 45 4 3 2 3" xfId="10712" xr:uid="{32A787EA-8DDC-4562-A484-85290B4DAECD}"/>
    <cellStyle name="Millares 45 4 3 2 4" xfId="15947" xr:uid="{63722EFD-EFE3-40EA-8C8D-ABCD7B917D11}"/>
    <cellStyle name="Millares 45 4 3 2 5" xfId="18046" xr:uid="{4FE88FDC-380F-4921-BC61-C4EE84F58078}"/>
    <cellStyle name="Millares 45 4 3 2 6" xfId="8029" xr:uid="{60D88780-1E38-4256-89EE-8C4E77C9E828}"/>
    <cellStyle name="Millares 45 4 3 3" xfId="13372" xr:uid="{807BF3C7-28C3-416B-AFFD-200E58C7FEA7}"/>
    <cellStyle name="Millares 45 4 3 4" xfId="10711" xr:uid="{246809DD-E4A5-4DD3-897A-556F0DF3FBDA}"/>
    <cellStyle name="Millares 45 4 3 5" xfId="15946" xr:uid="{D2EED82F-E4EA-4809-AEFA-FB2CBF5464BD}"/>
    <cellStyle name="Millares 45 4 3 6" xfId="18045" xr:uid="{08E54A7B-D4F0-4445-A179-3068DCC06525}"/>
    <cellStyle name="Millares 45 4 3 7" xfId="8028" xr:uid="{9C0595C3-5DD8-4284-922F-8EAE7C97AC5A}"/>
    <cellStyle name="Millares 45 4 4" xfId="5218" xr:uid="{C8727226-D5FF-4D86-A036-F8766A908FB8}"/>
    <cellStyle name="Millares 45 4 4 2" xfId="5219" xr:uid="{12FF1EFA-0230-4587-9F4F-1EC3BA48E43C}"/>
    <cellStyle name="Millares 45 4 4 2 2" xfId="13375" xr:uid="{93B5E172-D814-40A1-A94A-A016C3B9CF02}"/>
    <cellStyle name="Millares 45 4 4 2 3" xfId="10714" xr:uid="{C1202039-9B80-4D69-B5E4-53B0ADD5910C}"/>
    <cellStyle name="Millares 45 4 4 2 4" xfId="15949" xr:uid="{ACAA97E4-55BD-4211-910D-C1F1748269C3}"/>
    <cellStyle name="Millares 45 4 4 2 5" xfId="18048" xr:uid="{A4CEDDCF-0D79-4C99-83F4-C6AEFE002D4C}"/>
    <cellStyle name="Millares 45 4 4 2 6" xfId="8031" xr:uid="{64F7D403-2BC7-45B2-A7EB-B8D289258726}"/>
    <cellStyle name="Millares 45 4 4 3" xfId="13374" xr:uid="{29EFCDC3-7C15-409C-A276-52096CCD1B8B}"/>
    <cellStyle name="Millares 45 4 4 4" xfId="10713" xr:uid="{F53E1A44-F0B7-4C7E-BBD9-A31FC1F4B41E}"/>
    <cellStyle name="Millares 45 4 4 5" xfId="15948" xr:uid="{069C546C-04AF-4E68-861C-DBE719F058E2}"/>
    <cellStyle name="Millares 45 4 4 6" xfId="18047" xr:uid="{8339E7DD-3647-4A35-9E2E-8567D9ED0E6B}"/>
    <cellStyle name="Millares 45 4 4 7" xfId="8030" xr:uid="{1E52BB65-C56E-477F-89B4-7F3916B27E98}"/>
    <cellStyle name="Millares 45 4 5" xfId="5220" xr:uid="{E10F7C60-36EF-4688-BCBB-7F5118C0A5C9}"/>
    <cellStyle name="Millares 45 4 5 2" xfId="13376" xr:uid="{1E0F9BAE-91EF-4B96-8618-3A7626EC5342}"/>
    <cellStyle name="Millares 45 4 5 3" xfId="10715" xr:uid="{B8CD31C2-622A-4360-884A-03BCE3DC3923}"/>
    <cellStyle name="Millares 45 4 5 4" xfId="15950" xr:uid="{76D61101-7D04-480F-AB14-C2D63AE2EA3A}"/>
    <cellStyle name="Millares 45 4 5 5" xfId="18049" xr:uid="{EBAB7C9B-66DC-4E94-ACC8-AC51EF28728D}"/>
    <cellStyle name="Millares 45 4 5 6" xfId="8032" xr:uid="{8845810B-A2FB-4C00-A9C5-9B2A8412AEDB}"/>
    <cellStyle name="Millares 45 4 6" xfId="13369" xr:uid="{1C8B26C4-75BD-4832-996D-DD06CD478BE1}"/>
    <cellStyle name="Millares 45 4 7" xfId="10708" xr:uid="{C145D6B1-1FD1-4AC7-A9CA-D258B5F721DE}"/>
    <cellStyle name="Millares 45 4 8" xfId="15943" xr:uid="{C8E34922-7535-4393-8493-C606D131F403}"/>
    <cellStyle name="Millares 45 4 9" xfId="18042" xr:uid="{78665CE7-CDD5-4C6E-BB70-9773C5851432}"/>
    <cellStyle name="Millares 45 5" xfId="5221" xr:uid="{470E0B70-18BE-4E4E-868D-41404280206A}"/>
    <cellStyle name="Millares 45 5 10" xfId="8033" xr:uid="{AC897A81-4352-41E9-8512-ED5BE1055B8C}"/>
    <cellStyle name="Millares 45 5 2" xfId="5222" xr:uid="{C2082571-3A6B-4C00-A797-0B0CFDF97ED4}"/>
    <cellStyle name="Millares 45 5 2 2" xfId="5223" xr:uid="{F78186A4-D224-4470-A37F-F86A03AF344D}"/>
    <cellStyle name="Millares 45 5 2 2 2" xfId="13379" xr:uid="{E3008E87-B25C-4B3B-B5DC-57F65C1991BE}"/>
    <cellStyle name="Millares 45 5 2 2 3" xfId="10718" xr:uid="{D7E26958-F486-4FD6-8151-8A7B7AF5F997}"/>
    <cellStyle name="Millares 45 5 2 2 4" xfId="15953" xr:uid="{03C3050F-8C2C-4D07-8415-F01927727C2E}"/>
    <cellStyle name="Millares 45 5 2 2 5" xfId="18052" xr:uid="{F184FFCF-A45B-4547-97CD-D5FC6B9AA36A}"/>
    <cellStyle name="Millares 45 5 2 2 6" xfId="8035" xr:uid="{49F79DD9-8E56-4E19-AA8C-860425D49115}"/>
    <cellStyle name="Millares 45 5 2 3" xfId="13378" xr:uid="{F1218487-C583-489F-96F0-C64B8C70CCF4}"/>
    <cellStyle name="Millares 45 5 2 4" xfId="10717" xr:uid="{60A4AA22-7F1C-4AA0-8012-2CA809D8C7DA}"/>
    <cellStyle name="Millares 45 5 2 5" xfId="15952" xr:uid="{3C10989D-7B0B-4B80-8236-C9C72F46B050}"/>
    <cellStyle name="Millares 45 5 2 6" xfId="18051" xr:uid="{B93663F4-CAB6-4C00-BAA0-E853F563426D}"/>
    <cellStyle name="Millares 45 5 2 7" xfId="8034" xr:uid="{32D9B289-BC79-4115-8648-ECE51C00B59F}"/>
    <cellStyle name="Millares 45 5 3" xfId="5224" xr:uid="{9661EDC7-AAE7-4EED-9BE6-911624F7581F}"/>
    <cellStyle name="Millares 45 5 3 2" xfId="5225" xr:uid="{50BDA1E5-6363-4CFC-A22C-02D9972406E2}"/>
    <cellStyle name="Millares 45 5 3 2 2" xfId="13381" xr:uid="{C4D24B53-F1A0-40A0-8E13-D9ABD8C0C19D}"/>
    <cellStyle name="Millares 45 5 3 2 3" xfId="10720" xr:uid="{F1BCB856-CE99-46FE-B50B-B3D6A1582D69}"/>
    <cellStyle name="Millares 45 5 3 2 4" xfId="15955" xr:uid="{B6927939-8B0F-4B0E-BF0A-077C5EFEFFFA}"/>
    <cellStyle name="Millares 45 5 3 2 5" xfId="18054" xr:uid="{8CD6E7D0-308C-4790-A130-51F37B314A11}"/>
    <cellStyle name="Millares 45 5 3 2 6" xfId="8037" xr:uid="{47FFF75C-9066-4A12-AD65-E28045C2CF10}"/>
    <cellStyle name="Millares 45 5 3 3" xfId="13380" xr:uid="{533CF6B2-A031-4126-8302-0181729B23E3}"/>
    <cellStyle name="Millares 45 5 3 4" xfId="10719" xr:uid="{BCA7FB51-691D-4C39-9E14-AFB3755749D7}"/>
    <cellStyle name="Millares 45 5 3 5" xfId="15954" xr:uid="{DD06186E-5897-411E-BB85-A702D570C131}"/>
    <cellStyle name="Millares 45 5 3 6" xfId="18053" xr:uid="{DF93CA1A-32CD-4713-83A2-A0A3AD8FEF25}"/>
    <cellStyle name="Millares 45 5 3 7" xfId="8036" xr:uid="{ED44330F-E6BD-489F-896B-24FE0CCB151E}"/>
    <cellStyle name="Millares 45 5 4" xfId="5226" xr:uid="{2840154C-9DDB-4B82-864F-511C6F0338B7}"/>
    <cellStyle name="Millares 45 5 4 2" xfId="5227" xr:uid="{35EC6458-7FCD-4FEA-AD93-6878F9E86B52}"/>
    <cellStyle name="Millares 45 5 4 2 2" xfId="13383" xr:uid="{C87FF645-FCA2-4C80-9A40-17E9DBFBF669}"/>
    <cellStyle name="Millares 45 5 4 2 3" xfId="10722" xr:uid="{E7AB11FD-B193-4F3C-9694-663117A9BB1E}"/>
    <cellStyle name="Millares 45 5 4 2 4" xfId="15957" xr:uid="{12372FF1-7E75-4AB8-B655-9DD2B3CDACC7}"/>
    <cellStyle name="Millares 45 5 4 2 5" xfId="18056" xr:uid="{0498CFB9-430F-4C9A-ACFE-D6AB34B72E7B}"/>
    <cellStyle name="Millares 45 5 4 2 6" xfId="8039" xr:uid="{6F85EB0E-E022-40B9-9061-39BCAA04183D}"/>
    <cellStyle name="Millares 45 5 4 3" xfId="13382" xr:uid="{9809907B-02B3-43F0-9A7D-EF826DA8E115}"/>
    <cellStyle name="Millares 45 5 4 4" xfId="10721" xr:uid="{FA8177CB-C049-4A8D-A408-3B7097F14553}"/>
    <cellStyle name="Millares 45 5 4 5" xfId="15956" xr:uid="{030E4ED1-9991-4C5F-9031-A8BD907F6BB8}"/>
    <cellStyle name="Millares 45 5 4 6" xfId="18055" xr:uid="{604E5A69-3D29-4162-9C1C-EDBBD0B5AB2C}"/>
    <cellStyle name="Millares 45 5 4 7" xfId="8038" xr:uid="{79B5EC1B-7E14-4175-8C22-4CD1459527C7}"/>
    <cellStyle name="Millares 45 5 5" xfId="5228" xr:uid="{A181C079-8639-4D3B-8E9D-59E4C1FBC5ED}"/>
    <cellStyle name="Millares 45 5 5 2" xfId="13384" xr:uid="{7A85485F-B209-4284-B699-C9E72EEC0D3A}"/>
    <cellStyle name="Millares 45 5 5 3" xfId="10723" xr:uid="{E32AFC3A-1DEE-4F6A-8AC1-284BA395877A}"/>
    <cellStyle name="Millares 45 5 5 4" xfId="15958" xr:uid="{2EBC9572-5F4B-4226-AF82-85E9D62B3766}"/>
    <cellStyle name="Millares 45 5 5 5" xfId="18057" xr:uid="{84EACFE9-F8D9-4784-A122-40A5D43B05DC}"/>
    <cellStyle name="Millares 45 5 5 6" xfId="8040" xr:uid="{4AE1C05C-84CE-4BB3-9093-3463216BAE73}"/>
    <cellStyle name="Millares 45 5 6" xfId="13377" xr:uid="{6CA7F739-A35A-437B-9E64-F54F9AB9FB89}"/>
    <cellStyle name="Millares 45 5 7" xfId="10716" xr:uid="{872C6499-1A3C-4B6D-88FF-BB9BFE17E8A2}"/>
    <cellStyle name="Millares 45 5 8" xfId="15951" xr:uid="{55F32642-0A7A-4606-BECB-5F8D76CCF993}"/>
    <cellStyle name="Millares 45 5 9" xfId="18050" xr:uid="{781B7060-F47C-4899-973F-F82161893A5A}"/>
    <cellStyle name="Millares 45 6" xfId="5229" xr:uid="{5BA3DE2F-36AE-464C-AACD-7F349095EACD}"/>
    <cellStyle name="Millares 45 6 10" xfId="8041" xr:uid="{E5C36FAA-00D6-4479-9514-90F51769D7C9}"/>
    <cellStyle name="Millares 45 6 2" xfId="5230" xr:uid="{80C54ABD-93A1-4C56-AB87-2C662786C8CF}"/>
    <cellStyle name="Millares 45 6 2 2" xfId="5231" xr:uid="{DBEF00CB-BD10-4F38-8C07-68566F756929}"/>
    <cellStyle name="Millares 45 6 2 2 2" xfId="13387" xr:uid="{662E3F73-026B-45F9-94BD-F866D25BB652}"/>
    <cellStyle name="Millares 45 6 2 2 3" xfId="10726" xr:uid="{7D97DDDF-EF73-4DF1-A009-D15F73B64AE9}"/>
    <cellStyle name="Millares 45 6 2 2 4" xfId="15961" xr:uid="{07335D1F-4140-4C2D-A1FF-60FD4B412E0A}"/>
    <cellStyle name="Millares 45 6 2 2 5" xfId="18060" xr:uid="{48E3B2EF-495A-48B8-BFBA-03330E8FC11F}"/>
    <cellStyle name="Millares 45 6 2 2 6" xfId="8043" xr:uid="{49046AA3-B76A-47E2-879B-E10D21B15561}"/>
    <cellStyle name="Millares 45 6 2 3" xfId="13386" xr:uid="{FD0941D2-1918-4E4D-BD23-C97C0E802701}"/>
    <cellStyle name="Millares 45 6 2 4" xfId="10725" xr:uid="{45FF8417-7091-4A52-9E39-13D6A8D662DE}"/>
    <cellStyle name="Millares 45 6 2 5" xfId="15960" xr:uid="{929138BB-A04B-4D1E-A3FD-C95FB6C71B53}"/>
    <cellStyle name="Millares 45 6 2 6" xfId="18059" xr:uid="{3FA93E5E-8A9E-4C8C-B081-EF068A5A5F67}"/>
    <cellStyle name="Millares 45 6 2 7" xfId="8042" xr:uid="{2CFA8E53-1B96-430D-A736-57A5F322EFA2}"/>
    <cellStyle name="Millares 45 6 3" xfId="5232" xr:uid="{C0A852F8-B18A-4ADC-ABE7-D3C1214C8DCA}"/>
    <cellStyle name="Millares 45 6 3 2" xfId="5233" xr:uid="{8ACC0BA5-C35D-4037-96B7-0F94AAC9CE95}"/>
    <cellStyle name="Millares 45 6 3 2 2" xfId="13389" xr:uid="{B2345F10-36A6-45D3-A197-E0DC405E1B98}"/>
    <cellStyle name="Millares 45 6 3 2 3" xfId="10728" xr:uid="{1BDFC1ED-2BA4-4D3E-880C-33C893B4E457}"/>
    <cellStyle name="Millares 45 6 3 2 4" xfId="15963" xr:uid="{8FE38D58-FF39-426F-96FD-0451057CA035}"/>
    <cellStyle name="Millares 45 6 3 2 5" xfId="18062" xr:uid="{DD9C7355-FE9A-4BB5-90FE-4E4E95D24381}"/>
    <cellStyle name="Millares 45 6 3 2 6" xfId="8045" xr:uid="{932A0E5C-EE85-4331-900E-0E471D80971B}"/>
    <cellStyle name="Millares 45 6 3 3" xfId="13388" xr:uid="{212A11AF-C4D6-4A81-A344-EDB0E57089B9}"/>
    <cellStyle name="Millares 45 6 3 4" xfId="10727" xr:uid="{0933F419-A453-480C-B153-2096C12B8A06}"/>
    <cellStyle name="Millares 45 6 3 5" xfId="15962" xr:uid="{759B36CD-26B2-48B9-8F68-ADB892555B8B}"/>
    <cellStyle name="Millares 45 6 3 6" xfId="18061" xr:uid="{E03D78C0-5F05-4EA7-8496-24C14222DBA8}"/>
    <cellStyle name="Millares 45 6 3 7" xfId="8044" xr:uid="{CAFDBA29-E884-4277-9CF8-930397C51087}"/>
    <cellStyle name="Millares 45 6 4" xfId="5234" xr:uid="{6C41A337-E84B-44E2-9671-9D200FA55AEC}"/>
    <cellStyle name="Millares 45 6 4 2" xfId="5235" xr:uid="{041C9E90-6194-4EB6-9F43-31CFF8E1B5EF}"/>
    <cellStyle name="Millares 45 6 4 2 2" xfId="13391" xr:uid="{82514D33-9094-4F6C-892C-CEC39DEC43EA}"/>
    <cellStyle name="Millares 45 6 4 2 3" xfId="10730" xr:uid="{75CF466A-2AFF-489A-B21D-4B86C8DE77A7}"/>
    <cellStyle name="Millares 45 6 4 2 4" xfId="15965" xr:uid="{A5224BD3-F442-4F63-98B7-C00E4A540453}"/>
    <cellStyle name="Millares 45 6 4 2 5" xfId="18064" xr:uid="{6D6F1ABF-8BE7-4274-82DC-241746238F68}"/>
    <cellStyle name="Millares 45 6 4 2 6" xfId="8047" xr:uid="{8C1B8A75-6BED-4F59-B4C1-A6B000C942D3}"/>
    <cellStyle name="Millares 45 6 4 3" xfId="13390" xr:uid="{864A4722-9B5F-4EE6-8242-55D7CCC84103}"/>
    <cellStyle name="Millares 45 6 4 4" xfId="10729" xr:uid="{BCC612DC-D156-4E61-9C38-ED68EEE879BA}"/>
    <cellStyle name="Millares 45 6 4 5" xfId="15964" xr:uid="{DB124058-4922-4B46-9C45-070FB02042B7}"/>
    <cellStyle name="Millares 45 6 4 6" xfId="18063" xr:uid="{F168F048-4616-4E86-B4C9-6BD9D3D942F5}"/>
    <cellStyle name="Millares 45 6 4 7" xfId="8046" xr:uid="{9019F8D1-55AF-4FA3-9A54-BDD9274E146B}"/>
    <cellStyle name="Millares 45 6 5" xfId="5236" xr:uid="{1594C8D1-6A98-4323-8DB6-0DF7773047DC}"/>
    <cellStyle name="Millares 45 6 5 2" xfId="13392" xr:uid="{BA52B3D1-BD5C-44BE-9C1B-782A0357247B}"/>
    <cellStyle name="Millares 45 6 5 3" xfId="10731" xr:uid="{2EE584FE-777C-4D0F-AB48-D3E3CC9FD068}"/>
    <cellStyle name="Millares 45 6 5 4" xfId="15966" xr:uid="{FBA4868B-A98A-44F2-90FE-FE76AAC1D220}"/>
    <cellStyle name="Millares 45 6 5 5" xfId="18065" xr:uid="{60E0D7EE-9D36-4E8E-9100-D69EC7142A90}"/>
    <cellStyle name="Millares 45 6 5 6" xfId="8048" xr:uid="{16F10BA5-4688-4D90-8158-D90652DED8AD}"/>
    <cellStyle name="Millares 45 6 6" xfId="13385" xr:uid="{55DE0DDD-FF34-46FF-A35F-1DD5192358FE}"/>
    <cellStyle name="Millares 45 6 7" xfId="10724" xr:uid="{FCC0DEAB-0C4F-4395-8BD5-A7E5D028C679}"/>
    <cellStyle name="Millares 45 6 8" xfId="15959" xr:uid="{16E0886E-0823-4C2F-8723-15E295EB9F49}"/>
    <cellStyle name="Millares 45 6 9" xfId="18058" xr:uid="{27B62122-C04F-4EFC-8C5E-CE71E1A62CD4}"/>
    <cellStyle name="Millares 45 7" xfId="5237" xr:uid="{069D43B8-A609-4444-8C23-FC8A9E0E4CD3}"/>
    <cellStyle name="Millares 45 7 10" xfId="8049" xr:uid="{B7BF3657-CB09-427E-9860-4267985EA903}"/>
    <cellStyle name="Millares 45 7 2" xfId="5238" xr:uid="{58D308BD-333E-48B9-B274-434AE396C022}"/>
    <cellStyle name="Millares 45 7 2 2" xfId="5239" xr:uid="{7B7BDEA2-9462-4D49-A370-020AAE4BE4AB}"/>
    <cellStyle name="Millares 45 7 2 2 2" xfId="13395" xr:uid="{675E8744-15EA-46BF-8C56-7AAB1DBA259B}"/>
    <cellStyle name="Millares 45 7 2 2 3" xfId="10734" xr:uid="{9356842F-E147-4025-9B83-9A7AE730E3A3}"/>
    <cellStyle name="Millares 45 7 2 2 4" xfId="15969" xr:uid="{9A71ED9D-EC4B-43D2-B7EF-EB2B56E08520}"/>
    <cellStyle name="Millares 45 7 2 2 5" xfId="18068" xr:uid="{A9874B3C-2E67-4F5F-A8E2-C157EA39FEA0}"/>
    <cellStyle name="Millares 45 7 2 2 6" xfId="8051" xr:uid="{4DCF8410-0F53-421D-BCA8-D30F6A7FC08D}"/>
    <cellStyle name="Millares 45 7 2 3" xfId="13394" xr:uid="{DF93B052-E983-4EAA-8605-177A27A1B85E}"/>
    <cellStyle name="Millares 45 7 2 4" xfId="10733" xr:uid="{B7D1EED1-3DD9-4907-BB3A-BBD7FC6734C7}"/>
    <cellStyle name="Millares 45 7 2 5" xfId="15968" xr:uid="{83A9BB54-CCF5-4F8D-B28B-151FBD617405}"/>
    <cellStyle name="Millares 45 7 2 6" xfId="18067" xr:uid="{84A38081-65D6-4F70-BC31-FE1AF69E678A}"/>
    <cellStyle name="Millares 45 7 2 7" xfId="8050" xr:uid="{A178AC3A-CF5F-4EFD-BECC-CF24B41785CB}"/>
    <cellStyle name="Millares 45 7 3" xfId="5240" xr:uid="{2765E12E-705F-4BC5-BFB5-85E354784C37}"/>
    <cellStyle name="Millares 45 7 3 2" xfId="5241" xr:uid="{373E35C8-F80D-4CFB-B1E5-6FA057F6F05E}"/>
    <cellStyle name="Millares 45 7 3 2 2" xfId="13397" xr:uid="{F8C8DD53-877C-4424-9ACE-02BA268E92E9}"/>
    <cellStyle name="Millares 45 7 3 2 3" xfId="10736" xr:uid="{C4C6F499-1485-4384-A111-AA287F569547}"/>
    <cellStyle name="Millares 45 7 3 2 4" xfId="15971" xr:uid="{6883D13A-C74A-4C45-AA52-67DE949C5587}"/>
    <cellStyle name="Millares 45 7 3 2 5" xfId="18070" xr:uid="{07903FCD-33C5-49FD-A2D2-6ED057430A7B}"/>
    <cellStyle name="Millares 45 7 3 2 6" xfId="8053" xr:uid="{1D90ADA2-C609-4E2E-8C95-5CCB69B3B08F}"/>
    <cellStyle name="Millares 45 7 3 3" xfId="13396" xr:uid="{6EAF853C-D9A3-4799-BBC0-B3EF557C230C}"/>
    <cellStyle name="Millares 45 7 3 4" xfId="10735" xr:uid="{781160F5-5877-44C0-B7BF-FEADB8CE6C32}"/>
    <cellStyle name="Millares 45 7 3 5" xfId="15970" xr:uid="{665E3818-5864-497D-BC13-3CD4416355AE}"/>
    <cellStyle name="Millares 45 7 3 6" xfId="18069" xr:uid="{01410DE0-0BDA-48AA-9D28-D092AC17D53C}"/>
    <cellStyle name="Millares 45 7 3 7" xfId="8052" xr:uid="{14425EDA-3EE0-4E75-97AF-0F7FF93B9C45}"/>
    <cellStyle name="Millares 45 7 4" xfId="5242" xr:uid="{5C1C1FDB-4ED9-4D6B-A111-40D839E030DC}"/>
    <cellStyle name="Millares 45 7 4 2" xfId="5243" xr:uid="{FFD7564C-71FD-4A56-A142-A292884D7020}"/>
    <cellStyle name="Millares 45 7 4 2 2" xfId="13399" xr:uid="{FA9E127C-D84E-472B-A60D-F7DB2B32FDBF}"/>
    <cellStyle name="Millares 45 7 4 2 3" xfId="10738" xr:uid="{C22ECB65-2F22-4FF4-9722-FB7800CA5130}"/>
    <cellStyle name="Millares 45 7 4 2 4" xfId="15973" xr:uid="{460C873A-658F-474A-BC40-1AEBD92D56BD}"/>
    <cellStyle name="Millares 45 7 4 2 5" xfId="18072" xr:uid="{A2E3B55A-0561-44A3-B18B-C99489C3563C}"/>
    <cellStyle name="Millares 45 7 4 2 6" xfId="8055" xr:uid="{D4570E86-119F-4107-8B1C-A285FBAFBBB8}"/>
    <cellStyle name="Millares 45 7 4 3" xfId="13398" xr:uid="{F11DA66B-2811-408A-85A3-141799CABAFF}"/>
    <cellStyle name="Millares 45 7 4 4" xfId="10737" xr:uid="{924C66F4-AC8A-4E02-BC55-A619307CE31B}"/>
    <cellStyle name="Millares 45 7 4 5" xfId="15972" xr:uid="{936B4E58-906C-496F-9164-1A4D1438F3E0}"/>
    <cellStyle name="Millares 45 7 4 6" xfId="18071" xr:uid="{2139E8C5-73F2-4AB9-B1BD-2AA4EA43BCC6}"/>
    <cellStyle name="Millares 45 7 4 7" xfId="8054" xr:uid="{AAC1DBF0-D597-4EAE-B015-FEE7C42595B3}"/>
    <cellStyle name="Millares 45 7 5" xfId="5244" xr:uid="{FA0326C3-BB74-4820-9F7D-08434E51B976}"/>
    <cellStyle name="Millares 45 7 5 2" xfId="13400" xr:uid="{5F2E797F-7918-4327-B20A-49C5B83ED836}"/>
    <cellStyle name="Millares 45 7 5 3" xfId="10739" xr:uid="{AD041D4C-2642-47CB-8073-617C0B8AF0F3}"/>
    <cellStyle name="Millares 45 7 5 4" xfId="15974" xr:uid="{FC0AD45D-275D-4D14-BF54-1B0E79769984}"/>
    <cellStyle name="Millares 45 7 5 5" xfId="18073" xr:uid="{6C42B841-FAFF-46D3-9037-B252E128FAC7}"/>
    <cellStyle name="Millares 45 7 5 6" xfId="8056" xr:uid="{373FDE8C-6CC4-4194-B876-3A87273556FF}"/>
    <cellStyle name="Millares 45 7 6" xfId="13393" xr:uid="{B723F094-EC33-4E82-83D5-8D6A1421A725}"/>
    <cellStyle name="Millares 45 7 7" xfId="10732" xr:uid="{AFF30CF1-E5C4-4376-80E3-F7117C7FE50A}"/>
    <cellStyle name="Millares 45 7 8" xfId="15967" xr:uid="{7EF53199-B84E-4172-B58E-3344326E3EB1}"/>
    <cellStyle name="Millares 45 7 9" xfId="18066" xr:uid="{8564CDAD-02C9-42E4-86B4-DB7A1BF879B5}"/>
    <cellStyle name="Millares 45 8" xfId="5245" xr:uid="{266ECD2E-1E32-4E60-93E1-9AAA4D9EC6D8}"/>
    <cellStyle name="Millares 45 8 10" xfId="8057" xr:uid="{5F6C5785-C034-4BF8-AB2B-AA77B8778BA4}"/>
    <cellStyle name="Millares 45 8 2" xfId="5246" xr:uid="{BBBBEC73-D416-44EC-8B44-7358EE8CC842}"/>
    <cellStyle name="Millares 45 8 2 2" xfId="5247" xr:uid="{AA715F1C-41FE-4D81-84D0-F407254A5D9F}"/>
    <cellStyle name="Millares 45 8 2 2 2" xfId="13403" xr:uid="{B565EACC-B805-4395-A782-2E5CEB31B2BA}"/>
    <cellStyle name="Millares 45 8 2 2 3" xfId="10742" xr:uid="{57945447-D406-44A1-9682-9AF43652E423}"/>
    <cellStyle name="Millares 45 8 2 2 4" xfId="15977" xr:uid="{64D6F94B-C7DD-44C8-A78A-41040575F4AF}"/>
    <cellStyle name="Millares 45 8 2 2 5" xfId="18076" xr:uid="{7A9F3266-3627-4DC8-B2E9-91158E10C6E4}"/>
    <cellStyle name="Millares 45 8 2 2 6" xfId="8059" xr:uid="{9F05D487-0FEF-4280-B049-C4A457B8774C}"/>
    <cellStyle name="Millares 45 8 2 3" xfId="13402" xr:uid="{CCD8B7A9-1951-4F67-B61F-F1E400339DE6}"/>
    <cellStyle name="Millares 45 8 2 4" xfId="10741" xr:uid="{85887443-6455-4461-A9BB-3AC1740DA0D9}"/>
    <cellStyle name="Millares 45 8 2 5" xfId="15976" xr:uid="{4E7DBBB7-0B0B-4AAD-8EED-BB205CF57EB4}"/>
    <cellStyle name="Millares 45 8 2 6" xfId="18075" xr:uid="{8F5AF777-0B8B-4149-8B2A-3FF4BB3C043B}"/>
    <cellStyle name="Millares 45 8 2 7" xfId="8058" xr:uid="{4088551B-C411-4D45-BCDC-C6BD2D6A0D21}"/>
    <cellStyle name="Millares 45 8 3" xfId="5248" xr:uid="{1C8AD930-7C66-4AE5-A577-5EB20358E391}"/>
    <cellStyle name="Millares 45 8 3 2" xfId="5249" xr:uid="{BB597B19-F90E-4900-8183-13E5E99DAFE9}"/>
    <cellStyle name="Millares 45 8 3 2 2" xfId="13405" xr:uid="{70AE41DE-20BC-462F-AD93-9952C4EC0A1F}"/>
    <cellStyle name="Millares 45 8 3 2 3" xfId="10744" xr:uid="{0BB0C3DC-B1B9-43E3-B84E-E8DA20C25B4E}"/>
    <cellStyle name="Millares 45 8 3 2 4" xfId="15979" xr:uid="{DE6C6F38-8177-4895-9EA2-494B6ADAF813}"/>
    <cellStyle name="Millares 45 8 3 2 5" xfId="18078" xr:uid="{FAEAFA40-7B7B-4196-A820-8DB7CADA2A0D}"/>
    <cellStyle name="Millares 45 8 3 2 6" xfId="8061" xr:uid="{FFDCA99F-3526-42BC-B552-626DE7465DE7}"/>
    <cellStyle name="Millares 45 8 3 3" xfId="13404" xr:uid="{FDD566DA-7657-4F54-8873-76AFCEBB4183}"/>
    <cellStyle name="Millares 45 8 3 4" xfId="10743" xr:uid="{11EF16A8-E851-4D4E-A733-BA4EF999804C}"/>
    <cellStyle name="Millares 45 8 3 5" xfId="15978" xr:uid="{00FCE889-447E-4402-A219-F8B7F5A6B764}"/>
    <cellStyle name="Millares 45 8 3 6" xfId="18077" xr:uid="{DCD4DB33-FE40-468A-A4C3-AD053FB03E7B}"/>
    <cellStyle name="Millares 45 8 3 7" xfId="8060" xr:uid="{01BEA434-91B0-43C9-9938-4DDEA9FFC737}"/>
    <cellStyle name="Millares 45 8 4" xfId="5250" xr:uid="{F02C7AF4-A9E0-4728-913D-B69414C7BF41}"/>
    <cellStyle name="Millares 45 8 4 2" xfId="5251" xr:uid="{A3BA9B6B-6A2B-4D4D-8CFF-81D13AC948A3}"/>
    <cellStyle name="Millares 45 8 4 2 2" xfId="13407" xr:uid="{EE2028CE-8D24-4C02-8A69-E8C4321F1C83}"/>
    <cellStyle name="Millares 45 8 4 2 3" xfId="10746" xr:uid="{A093B6E3-BCF4-4003-B21B-D37D39699136}"/>
    <cellStyle name="Millares 45 8 4 2 4" xfId="15981" xr:uid="{07CB83B2-5AD8-4C42-9D56-6A6C2B3F6106}"/>
    <cellStyle name="Millares 45 8 4 2 5" xfId="18080" xr:uid="{DD599840-EF8A-430E-84DB-DC7E982C6848}"/>
    <cellStyle name="Millares 45 8 4 2 6" xfId="8063" xr:uid="{EDCD24A6-5989-4E03-87E7-F3E762B05D3A}"/>
    <cellStyle name="Millares 45 8 4 3" xfId="13406" xr:uid="{AACDAB31-53D1-4B31-BCA8-0D5F526D462F}"/>
    <cellStyle name="Millares 45 8 4 4" xfId="10745" xr:uid="{E3033889-354E-4915-944A-F48CDD2E47D5}"/>
    <cellStyle name="Millares 45 8 4 5" xfId="15980" xr:uid="{29F9E3EA-06C1-439E-8537-C8B03E61C83B}"/>
    <cellStyle name="Millares 45 8 4 6" xfId="18079" xr:uid="{842246FD-EF55-4221-9413-A6B8A8784A29}"/>
    <cellStyle name="Millares 45 8 4 7" xfId="8062" xr:uid="{884CED6D-DB81-41B9-A30A-3BFC210C12A5}"/>
    <cellStyle name="Millares 45 8 5" xfId="5252" xr:uid="{3656D0A0-7995-4AC0-BC2B-C39214FFF0A1}"/>
    <cellStyle name="Millares 45 8 5 2" xfId="13408" xr:uid="{96BBCDDF-1255-4B23-A936-1301F639C045}"/>
    <cellStyle name="Millares 45 8 5 3" xfId="10747" xr:uid="{5C02B0E5-4DCC-4A21-A9F9-1CC5845BEB63}"/>
    <cellStyle name="Millares 45 8 5 4" xfId="15982" xr:uid="{A659F6A8-2EF1-4507-A5E8-8A4CE68138D1}"/>
    <cellStyle name="Millares 45 8 5 5" xfId="18081" xr:uid="{A79CB68D-A039-42BE-9727-18F043064C2D}"/>
    <cellStyle name="Millares 45 8 5 6" xfId="8064" xr:uid="{77BEFC62-0CA4-40CE-A964-81E6A90F6034}"/>
    <cellStyle name="Millares 45 8 6" xfId="13401" xr:uid="{A9697918-B32D-49CB-899B-680AF83C2E6E}"/>
    <cellStyle name="Millares 45 8 7" xfId="10740" xr:uid="{EBF25DA0-CEA7-4E9B-B734-79EC57109163}"/>
    <cellStyle name="Millares 45 8 8" xfId="15975" xr:uid="{9145ECED-B72C-4877-8223-BFFE5C14760B}"/>
    <cellStyle name="Millares 45 8 9" xfId="18074" xr:uid="{E57800D6-2CC4-47FE-9430-BE5860658940}"/>
    <cellStyle name="Millares 45 9" xfId="5253" xr:uid="{5A1CE6BD-98AF-4983-9E83-1942682AF3C8}"/>
    <cellStyle name="Millares 45 9 10" xfId="8065" xr:uid="{48668391-860D-4935-B05B-46E8E4491075}"/>
    <cellStyle name="Millares 45 9 2" xfId="5254" xr:uid="{52872169-F45A-459F-8583-E1F22A7D98A1}"/>
    <cellStyle name="Millares 45 9 2 2" xfId="5255" xr:uid="{917D3A35-5700-487B-9252-178E0E57B085}"/>
    <cellStyle name="Millares 45 9 2 2 2" xfId="13411" xr:uid="{C5E31C9E-0563-4F05-9020-5E40703D8DCB}"/>
    <cellStyle name="Millares 45 9 2 2 3" xfId="10750" xr:uid="{5239F6FF-A154-4DC5-B197-6568EB974425}"/>
    <cellStyle name="Millares 45 9 2 2 4" xfId="15985" xr:uid="{094E4032-1EFC-4DF2-BC3B-FD493D38C964}"/>
    <cellStyle name="Millares 45 9 2 2 5" xfId="18084" xr:uid="{BA38F1E7-2764-4F0A-90C3-6033AAC69858}"/>
    <cellStyle name="Millares 45 9 2 2 6" xfId="8067" xr:uid="{7E7B683B-1D02-4B8B-AE18-8A71B483EEBE}"/>
    <cellStyle name="Millares 45 9 2 3" xfId="13410" xr:uid="{59BE2FBF-1780-4635-B6F7-B97886673F2F}"/>
    <cellStyle name="Millares 45 9 2 4" xfId="10749" xr:uid="{498B1DBA-F8CA-4DEA-98DF-73AF83BC9B1E}"/>
    <cellStyle name="Millares 45 9 2 5" xfId="15984" xr:uid="{734904AD-675D-4C93-A5C2-4465CE613A76}"/>
    <cellStyle name="Millares 45 9 2 6" xfId="18083" xr:uid="{932254C8-1F7E-4CFA-99C0-F6F82C6E42CD}"/>
    <cellStyle name="Millares 45 9 2 7" xfId="8066" xr:uid="{0270C596-E987-49E9-B220-FF2420B251F2}"/>
    <cellStyle name="Millares 45 9 3" xfId="5256" xr:uid="{06D013AD-0B66-4522-8787-158B62686859}"/>
    <cellStyle name="Millares 45 9 3 2" xfId="5257" xr:uid="{93EBAA66-C586-4752-8BD0-D92951C04DF4}"/>
    <cellStyle name="Millares 45 9 3 2 2" xfId="13413" xr:uid="{B59CEBD0-0240-4A31-B418-589F6FDB28B7}"/>
    <cellStyle name="Millares 45 9 3 2 3" xfId="10752" xr:uid="{F0E62F37-0FB3-4244-A893-6A12D3039019}"/>
    <cellStyle name="Millares 45 9 3 2 4" xfId="15987" xr:uid="{8F9B0777-6CB8-4D3A-82F4-6393199A7FB6}"/>
    <cellStyle name="Millares 45 9 3 2 5" xfId="18086" xr:uid="{61840A64-18A3-4752-AD45-0611AE32D65B}"/>
    <cellStyle name="Millares 45 9 3 2 6" xfId="8069" xr:uid="{9D2C98F7-B392-4419-8422-F4722A36AD92}"/>
    <cellStyle name="Millares 45 9 3 3" xfId="13412" xr:uid="{E7ABBC2F-D220-450E-9E26-9946D9418CCA}"/>
    <cellStyle name="Millares 45 9 3 4" xfId="10751" xr:uid="{D22561CA-BCAC-4943-A5F2-9ACC822EA66B}"/>
    <cellStyle name="Millares 45 9 3 5" xfId="15986" xr:uid="{72C028E1-A5E9-45BA-A813-55DA62EB0CC7}"/>
    <cellStyle name="Millares 45 9 3 6" xfId="18085" xr:uid="{AAF1D15D-B600-4C3E-9CFE-91BA291B8C67}"/>
    <cellStyle name="Millares 45 9 3 7" xfId="8068" xr:uid="{033368E1-FBDE-4751-9921-AB3C7F092E56}"/>
    <cellStyle name="Millares 45 9 4" xfId="5258" xr:uid="{7CBAF3DF-BDBC-4F17-8CBC-7DBC1A78DE16}"/>
    <cellStyle name="Millares 45 9 4 2" xfId="5259" xr:uid="{504A9547-7D08-42E1-AA10-05E06AEF346E}"/>
    <cellStyle name="Millares 45 9 4 2 2" xfId="13415" xr:uid="{D61DBD3F-AEBC-4DC2-8EC1-F550D521E376}"/>
    <cellStyle name="Millares 45 9 4 2 3" xfId="10754" xr:uid="{5A4C0DB3-0167-4F3F-A59A-CBAF8C97AF81}"/>
    <cellStyle name="Millares 45 9 4 2 4" xfId="15989" xr:uid="{5A6A1802-3A05-4C03-96D8-9FEB45725E78}"/>
    <cellStyle name="Millares 45 9 4 2 5" xfId="18088" xr:uid="{EC01FB48-3D93-45AB-A2E5-85DB5E858DD6}"/>
    <cellStyle name="Millares 45 9 4 2 6" xfId="8071" xr:uid="{EB116D7C-CAA6-4538-873C-DF62082CB6ED}"/>
    <cellStyle name="Millares 45 9 4 3" xfId="13414" xr:uid="{4C615CCB-65F3-4D10-BCAA-9667A2F48572}"/>
    <cellStyle name="Millares 45 9 4 4" xfId="10753" xr:uid="{C4494059-08F8-47D5-88BD-975EBE45FE52}"/>
    <cellStyle name="Millares 45 9 4 5" xfId="15988" xr:uid="{6D64CE0A-AE30-4050-9DDB-5237AEF79D60}"/>
    <cellStyle name="Millares 45 9 4 6" xfId="18087" xr:uid="{BB53BC28-B7A5-4AEE-96E6-2671ADD343D2}"/>
    <cellStyle name="Millares 45 9 4 7" xfId="8070" xr:uid="{6D596699-0AA3-4467-8A82-072D2182BF93}"/>
    <cellStyle name="Millares 45 9 5" xfId="5260" xr:uid="{6426A605-9ADB-42E1-8BC0-1D3FB36AA4DC}"/>
    <cellStyle name="Millares 45 9 5 2" xfId="13416" xr:uid="{F107F676-72E6-483D-8E83-31EB9593D79D}"/>
    <cellStyle name="Millares 45 9 5 3" xfId="10755" xr:uid="{AE556F94-8466-4CB2-BDF0-D47EC2766907}"/>
    <cellStyle name="Millares 45 9 5 4" xfId="15990" xr:uid="{74AA42B8-2C8B-461D-A14B-2BC8D04EE67D}"/>
    <cellStyle name="Millares 45 9 5 5" xfId="18089" xr:uid="{4961FC5E-4E9F-462F-965B-A1A334964963}"/>
    <cellStyle name="Millares 45 9 5 6" xfId="8072" xr:uid="{BAE01CE3-6EE6-4A96-8981-3D619F6306D4}"/>
    <cellStyle name="Millares 45 9 6" xfId="13409" xr:uid="{8E5D6DCF-9B07-49A5-9D99-91AC955E708C}"/>
    <cellStyle name="Millares 45 9 7" xfId="10748" xr:uid="{4C8FAE0F-9A12-41C7-B1B7-B5C97C2603FC}"/>
    <cellStyle name="Millares 45 9 8" xfId="15983" xr:uid="{04DC87CA-0881-42E1-AA52-E73F6E0D9A38}"/>
    <cellStyle name="Millares 45 9 9" xfId="18082" xr:uid="{5C5E596A-C2BA-436B-93A7-9085DC83A8CC}"/>
    <cellStyle name="Millares 450" xfId="15583" xr:uid="{D07214D5-96A8-468D-BBA9-99E8EF6403F7}"/>
    <cellStyle name="Millares 451" xfId="12931" xr:uid="{21E8C9D2-71B9-41AA-B4CC-D8AF2A311AF4}"/>
    <cellStyle name="Millares 452" xfId="15589" xr:uid="{4BAD0313-492D-43A8-BED4-F94D2431B8ED}"/>
    <cellStyle name="Millares 453" xfId="12930" xr:uid="{47F77D8F-B3E4-403C-AAB7-3B07606D3924}"/>
    <cellStyle name="Millares 454" xfId="15588" xr:uid="{90CEC6D2-7498-4A9B-B15A-5E1E20A735B8}"/>
    <cellStyle name="Millares 455" xfId="12927" xr:uid="{48DC1940-97BE-42E7-8FA9-3F3D45364002}"/>
    <cellStyle name="Millares 456" xfId="15595" xr:uid="{061FF697-A314-4B9A-A87E-64531AEEB0BC}"/>
    <cellStyle name="Millares 457" xfId="12926" xr:uid="{F2BCF9DA-2594-432F-B742-5A0A294A4A9F}"/>
    <cellStyle name="Millares 458" xfId="15594" xr:uid="{BE345A72-F0A1-4F7B-AD13-7985A92ADDFD}"/>
    <cellStyle name="Millares 459" xfId="12924" xr:uid="{01CFEA36-FBFF-4633-9008-0A1DDCF6A64E}"/>
    <cellStyle name="Millares 46" xfId="5261" xr:uid="{1F2C3E38-7D69-4BF9-8C03-8F09366E1F36}"/>
    <cellStyle name="Millares 46 10" xfId="5262" xr:uid="{138BDFDE-8DA5-4261-8389-A5E55F57EEE6}"/>
    <cellStyle name="Millares 46 10 2" xfId="13418" xr:uid="{3D0F67CB-90C9-4422-815D-571D878BEBAD}"/>
    <cellStyle name="Millares 46 10 3" xfId="12514" xr:uid="{D9B9795E-15C0-4DD7-81A8-BE2299F6D313}"/>
    <cellStyle name="Millares 46 10 4" xfId="18091" xr:uid="{F3FBA29C-4B23-43DE-A5E9-BF96CB896F93}"/>
    <cellStyle name="Millares 46 10 5" xfId="8074" xr:uid="{CCC0E1AD-8711-4B6D-ABC9-744AD2D261A7}"/>
    <cellStyle name="Millares 46 11" xfId="7202" xr:uid="{93BC9D93-8473-4BDF-8D53-BC728686ACA8}"/>
    <cellStyle name="Millares 46 11 2" xfId="13419" xr:uid="{99497B53-E51C-41A5-B436-D5CE199C97FE}"/>
    <cellStyle name="Millares 46 11 3" xfId="20010" xr:uid="{2D5491D7-7DB4-4D8E-A515-B1AD8B02180F}"/>
    <cellStyle name="Millares 46 11 4" xfId="8075" xr:uid="{8E0082CC-C916-45EE-8EBD-C523F690E099}"/>
    <cellStyle name="Millares 46 12" xfId="8076" xr:uid="{921A9AAD-9AE5-45BD-93F8-DEFEDC0B8BD6}"/>
    <cellStyle name="Millares 46 12 2" xfId="13420" xr:uid="{C6F7F4B7-C3BA-48B2-8009-EA2B736BC871}"/>
    <cellStyle name="Millares 46 13" xfId="13417" xr:uid="{75830324-889C-4C70-BEAD-3DB0A6C4AD8C}"/>
    <cellStyle name="Millares 46 14" xfId="10756" xr:uid="{40BC0B44-E9CF-4364-8B2D-9ED854AA0D34}"/>
    <cellStyle name="Millares 46 15" xfId="15991" xr:uid="{D61CF3B5-CD45-4698-8BDE-CDEFD0A32764}"/>
    <cellStyle name="Millares 46 16" xfId="18090" xr:uid="{365296F4-7AB0-4D9D-8C0F-6BBDC78439A8}"/>
    <cellStyle name="Millares 46 17" xfId="8073" xr:uid="{C1397B90-85C3-456C-B7FA-423B776722C6}"/>
    <cellStyle name="Millares 46 2" xfId="5263" xr:uid="{D9A574FF-53CA-47C6-B075-C0A0DDB1AB56}"/>
    <cellStyle name="Millares 46 2 10" xfId="15992" xr:uid="{8436BEEB-1792-4DC6-961E-840378013EC8}"/>
    <cellStyle name="Millares 46 2 11" xfId="18092" xr:uid="{806D772E-D937-410F-9FB2-1661E1EEE6E0}"/>
    <cellStyle name="Millares 46 2 12" xfId="8077" xr:uid="{51C15CFE-11A0-4F3F-B903-200CFB4FCAD5}"/>
    <cellStyle name="Millares 46 2 2" xfId="5264" xr:uid="{38C1135B-3B8F-4F75-8407-F88B804035D1}"/>
    <cellStyle name="Millares 46 2 2 2" xfId="5265" xr:uid="{9D9DF242-1A6F-4EA9-BFF8-3A728932D9D2}"/>
    <cellStyle name="Millares 46 2 2 2 2" xfId="13423" xr:uid="{AC8C316F-2360-4ED2-ACBF-3AD1F8D12363}"/>
    <cellStyle name="Millares 46 2 2 2 3" xfId="10759" xr:uid="{1A8E82C6-0C9D-4D4B-BAB0-E8CABBAACA1B}"/>
    <cellStyle name="Millares 46 2 2 2 4" xfId="15994" xr:uid="{B9BE06F0-4D69-4B69-9D6C-8E23EFD62A8F}"/>
    <cellStyle name="Millares 46 2 2 2 5" xfId="18094" xr:uid="{8905C4A6-8464-4AA9-A760-E7C73A661486}"/>
    <cellStyle name="Millares 46 2 2 2 6" xfId="8079" xr:uid="{0DC27B4A-F208-4E96-8C06-34935BB70EEA}"/>
    <cellStyle name="Millares 46 2 2 3" xfId="13422" xr:uid="{C6282B75-AE28-4219-A9FD-5F0350B7690B}"/>
    <cellStyle name="Millares 46 2 2 4" xfId="10758" xr:uid="{EFDE27DB-D71F-4AE5-AF5D-97D9A4631B47}"/>
    <cellStyle name="Millares 46 2 2 5" xfId="15993" xr:uid="{AAC31F9D-11B7-44DB-AA6F-EB8ABC6D6A3C}"/>
    <cellStyle name="Millares 46 2 2 6" xfId="18093" xr:uid="{9191716C-8C2E-446F-8A69-AE7B7FDC20A1}"/>
    <cellStyle name="Millares 46 2 2 7" xfId="8078" xr:uid="{0452E5AE-2166-434E-A136-D75F72624B6C}"/>
    <cellStyle name="Millares 46 2 3" xfId="5266" xr:uid="{5622B786-1512-41D8-B35A-468D7584F3D3}"/>
    <cellStyle name="Millares 46 2 3 2" xfId="13424" xr:uid="{778ACBFB-9012-4B65-B18E-C2EBA57AEDF3}"/>
    <cellStyle name="Millares 46 2 3 3" xfId="10760" xr:uid="{FE7E9DBE-1D12-4957-9BE6-A31B708757B1}"/>
    <cellStyle name="Millares 46 2 3 4" xfId="15995" xr:uid="{6684259E-50FD-497C-B2C9-A414727EF789}"/>
    <cellStyle name="Millares 46 2 3 5" xfId="18095" xr:uid="{7D465AC9-DEEA-4966-AA23-68BB0A030533}"/>
    <cellStyle name="Millares 46 2 3 6" xfId="8080" xr:uid="{FBDCB6B0-07E5-42DB-B018-F56D86C5501F}"/>
    <cellStyle name="Millares 46 2 4" xfId="5267" xr:uid="{D5BA33EC-6D88-417A-820F-37653248E94B}"/>
    <cellStyle name="Millares 46 2 4 2" xfId="13425" xr:uid="{CB68C844-1C1F-4D10-985A-A39CAEBBE725}"/>
    <cellStyle name="Millares 46 2 4 3" xfId="10761" xr:uid="{DDAC317E-3841-43C7-B2D5-8C59B76CCB4C}"/>
    <cellStyle name="Millares 46 2 4 4" xfId="15996" xr:uid="{AE2886E5-1676-4978-A8A4-9FABD2B249D8}"/>
    <cellStyle name="Millares 46 2 4 5" xfId="18096" xr:uid="{96B5E6CA-8870-4877-8808-8FF843D9728F}"/>
    <cellStyle name="Millares 46 2 4 6" xfId="8081" xr:uid="{C006E828-251C-4AE6-A041-D93A74F6CB1B}"/>
    <cellStyle name="Millares 46 2 5" xfId="5268" xr:uid="{5522BD9C-F28A-4D39-A6CC-D74B5DD781AC}"/>
    <cellStyle name="Millares 46 2 5 2" xfId="13426" xr:uid="{F7E8F93B-F3AA-415D-ADC4-C11C4285C423}"/>
    <cellStyle name="Millares 46 2 5 3" xfId="12515" xr:uid="{CE524ADD-AE1D-4B8C-86D4-17A27BDBC780}"/>
    <cellStyle name="Millares 46 2 5 4" xfId="18097" xr:uid="{B8FADE42-0EBC-407C-B419-5E83EAB82EE0}"/>
    <cellStyle name="Millares 46 2 5 5" xfId="8082" xr:uid="{FA62E6E9-8505-4992-BA00-133D23CC71C4}"/>
    <cellStyle name="Millares 46 2 6" xfId="7330" xr:uid="{A50FC2F5-1AA3-4D32-BF81-3237EFEB09E9}"/>
    <cellStyle name="Millares 46 2 6 2" xfId="13427" xr:uid="{57BC8511-2C7C-40FA-8B90-502ACA3198A9}"/>
    <cellStyle name="Millares 46 2 6 3" xfId="20110" xr:uid="{BE36A35A-FDDB-438F-BE8B-BB9B29617685}"/>
    <cellStyle name="Millares 46 2 6 4" xfId="8083" xr:uid="{D263B24A-2055-4068-AB7F-D4CC35834899}"/>
    <cellStyle name="Millares 46 2 7" xfId="8084" xr:uid="{10A1DA59-496D-4B65-B864-B8F14DC1C79F}"/>
    <cellStyle name="Millares 46 2 7 2" xfId="13428" xr:uid="{04A5271C-66B0-439C-9D9F-8338987ED208}"/>
    <cellStyle name="Millares 46 2 8" xfId="13421" xr:uid="{9724F308-1498-46EE-AF27-7815E59C4070}"/>
    <cellStyle name="Millares 46 2 9" xfId="10757" xr:uid="{732D4A59-A49C-490D-BD26-F467B29A1F0E}"/>
    <cellStyle name="Millares 46 3" xfId="5269" xr:uid="{9CE16A7E-C087-4C8C-B384-687FF9A45D02}"/>
    <cellStyle name="Millares 46 3 10" xfId="18098" xr:uid="{0F543858-87FA-49A3-9A74-84ABC5869739}"/>
    <cellStyle name="Millares 46 3 11" xfId="8085" xr:uid="{06594599-39D3-41ED-B2DD-EE6E96D040DF}"/>
    <cellStyle name="Millares 46 3 2" xfId="5270" xr:uid="{3A86221D-8216-442C-9791-7B20AB2A7539}"/>
    <cellStyle name="Millares 46 3 2 2" xfId="5271" xr:uid="{73C4AE75-8F34-4C6F-A95D-AF3CDEFE732C}"/>
    <cellStyle name="Millares 46 3 2 2 2" xfId="13431" xr:uid="{97328592-D5D1-49D8-8211-7744F238437E}"/>
    <cellStyle name="Millares 46 3 2 2 3" xfId="10764" xr:uid="{49388092-2829-42B8-8A3B-FF6F1CB3F72D}"/>
    <cellStyle name="Millares 46 3 2 2 4" xfId="15999" xr:uid="{0A7C95FB-917A-4CC9-B7B0-85DBDDA34534}"/>
    <cellStyle name="Millares 46 3 2 2 5" xfId="18100" xr:uid="{976E1949-2A55-45FC-9CFC-05157DB809BE}"/>
    <cellStyle name="Millares 46 3 2 2 6" xfId="8087" xr:uid="{995AEF74-0343-4BFD-B3BA-42D4696D9348}"/>
    <cellStyle name="Millares 46 3 2 3" xfId="13430" xr:uid="{9DB01F78-C585-4EC5-8E6F-7468A01F4486}"/>
    <cellStyle name="Millares 46 3 2 4" xfId="10763" xr:uid="{F556FF2A-5D45-4D94-9F4A-3568EECFE079}"/>
    <cellStyle name="Millares 46 3 2 5" xfId="15998" xr:uid="{D2B0DCD9-386B-434F-A04A-CB9FD6C98A43}"/>
    <cellStyle name="Millares 46 3 2 6" xfId="18099" xr:uid="{17C65578-0962-4384-AF9F-7DDB163DD21D}"/>
    <cellStyle name="Millares 46 3 2 7" xfId="8086" xr:uid="{7B2A14B8-96FE-440B-B2DB-9D93B2F0DBAB}"/>
    <cellStyle name="Millares 46 3 3" xfId="5272" xr:uid="{9D78B7CD-6C69-4358-B142-8C8D1CC9BB8A}"/>
    <cellStyle name="Millares 46 3 3 2" xfId="5273" xr:uid="{55E0071A-C90C-43EC-88E1-055A645C7245}"/>
    <cellStyle name="Millares 46 3 3 2 2" xfId="13433" xr:uid="{118CFE02-B612-4A23-AB13-DB1852062D76}"/>
    <cellStyle name="Millares 46 3 3 2 3" xfId="10766" xr:uid="{7C755DB6-D82B-4D3D-9057-ED333E07E63E}"/>
    <cellStyle name="Millares 46 3 3 2 4" xfId="16001" xr:uid="{9EBDD218-5184-444C-B05D-F9E04D00BD5E}"/>
    <cellStyle name="Millares 46 3 3 2 5" xfId="18102" xr:uid="{07733017-F200-4ECD-A6F4-EB7947508C13}"/>
    <cellStyle name="Millares 46 3 3 2 6" xfId="8089" xr:uid="{746EA001-0550-4BA0-8EFA-05D05FD96A94}"/>
    <cellStyle name="Millares 46 3 3 3" xfId="13432" xr:uid="{B33BDF55-1D1F-417A-9DB6-F46E49EA7830}"/>
    <cellStyle name="Millares 46 3 3 4" xfId="10765" xr:uid="{15BCC003-E61F-49A8-9ED6-C919EA1606E6}"/>
    <cellStyle name="Millares 46 3 3 5" xfId="16000" xr:uid="{C7335E6C-40BA-4FB2-9BC1-80C6CFC234D8}"/>
    <cellStyle name="Millares 46 3 3 6" xfId="18101" xr:uid="{A2856D7B-BD52-41A5-B07A-F2E721FEE702}"/>
    <cellStyle name="Millares 46 3 3 7" xfId="8088" xr:uid="{C35A005E-44DE-4C45-A6B3-089A93CA0D41}"/>
    <cellStyle name="Millares 46 3 4" xfId="5274" xr:uid="{A078A5E0-5421-40AE-841F-BFC6EF88EEE5}"/>
    <cellStyle name="Millares 46 3 4 2" xfId="13434" xr:uid="{E2036414-F63A-40DC-B74B-1FCEEF3CAE76}"/>
    <cellStyle name="Millares 46 3 4 3" xfId="10767" xr:uid="{E0459D83-671E-426D-9AFB-129E23DBA0D1}"/>
    <cellStyle name="Millares 46 3 4 4" xfId="16002" xr:uid="{A158A7F9-AB0B-496D-9D90-7E5DD43A6A46}"/>
    <cellStyle name="Millares 46 3 4 5" xfId="18103" xr:uid="{D14509CD-A38C-477D-B63B-67916F7CF35D}"/>
    <cellStyle name="Millares 46 3 4 6" xfId="8090" xr:uid="{7B193E72-1DDA-475A-85E4-0D92D1324F67}"/>
    <cellStyle name="Millares 46 3 5" xfId="5275" xr:uid="{1724E53D-EF3E-4D29-A634-2D12838178C8}"/>
    <cellStyle name="Millares 46 3 5 2" xfId="13435" xr:uid="{F4D639CE-6B98-4274-8519-22F24E25ABC7}"/>
    <cellStyle name="Millares 46 3 5 3" xfId="10768" xr:uid="{F713808E-EBEA-4C30-BA77-32A85C1E1F4F}"/>
    <cellStyle name="Millares 46 3 5 4" xfId="16003" xr:uid="{EC86AF03-DB88-43EB-ACD6-5994EB853FF9}"/>
    <cellStyle name="Millares 46 3 5 5" xfId="18104" xr:uid="{F75B6F75-CEAC-4B6F-A0A6-BF1C0D5556E2}"/>
    <cellStyle name="Millares 46 3 5 6" xfId="8091" xr:uid="{79EFA4CB-814C-4569-98B7-8CDEBDF12E98}"/>
    <cellStyle name="Millares 46 3 6" xfId="5276" xr:uid="{0F58379A-7935-4E82-8679-6FF0775D764A}"/>
    <cellStyle name="Millares 46 3 6 2" xfId="13436" xr:uid="{4E6DD3CC-47C2-4E54-9E04-723D3BB333B5}"/>
    <cellStyle name="Millares 46 3 6 3" xfId="10769" xr:uid="{8638662D-4A1D-4E32-ABF2-DA5F408D1325}"/>
    <cellStyle name="Millares 46 3 6 4" xfId="16004" xr:uid="{EE82AEC0-6CC9-4A10-AC41-2ADD4D05E158}"/>
    <cellStyle name="Millares 46 3 6 5" xfId="18105" xr:uid="{87A156AA-A7A1-49AF-B65E-738C092BE3FB}"/>
    <cellStyle name="Millares 46 3 6 6" xfId="8092" xr:uid="{5CE9564B-7F3F-47A3-BCBB-B99695E2EC37}"/>
    <cellStyle name="Millares 46 3 7" xfId="13429" xr:uid="{D1CC46CF-AE41-4570-80D0-503967CC468C}"/>
    <cellStyle name="Millares 46 3 8" xfId="10762" xr:uid="{EFE67E6A-A2AC-4A00-B777-E90EDA46CB52}"/>
    <cellStyle name="Millares 46 3 9" xfId="15997" xr:uid="{AE0F96AE-ED98-4272-8B5F-1C6062B4E828}"/>
    <cellStyle name="Millares 46 4" xfId="5277" xr:uid="{5E433455-6F83-465F-A542-72C17652824F}"/>
    <cellStyle name="Millares 46 4 2" xfId="5278" xr:uid="{8685DF9D-B5EC-4B93-8E78-E2D11FA9AC7A}"/>
    <cellStyle name="Millares 46 4 2 2" xfId="13438" xr:uid="{4BED94EE-642E-45F4-A391-63A3C8777BCF}"/>
    <cellStyle name="Millares 46 4 2 3" xfId="10771" xr:uid="{3A5B2439-8A84-4D49-AA0C-92CFEAB5C732}"/>
    <cellStyle name="Millares 46 4 2 4" xfId="16006" xr:uid="{7C682686-189B-417B-AB48-4BB4A43221FA}"/>
    <cellStyle name="Millares 46 4 2 5" xfId="18107" xr:uid="{54851E32-0B0A-4356-858A-AEF2FFF20D88}"/>
    <cellStyle name="Millares 46 4 2 6" xfId="8094" xr:uid="{F1361CC1-B11E-4CB6-8156-C6D3FA8B0A13}"/>
    <cellStyle name="Millares 46 4 3" xfId="13437" xr:uid="{E0FE081E-6641-4295-ACFB-CA90578287FA}"/>
    <cellStyle name="Millares 46 4 4" xfId="10770" xr:uid="{803ABE55-0E88-4AD9-8A84-3E9A2CC2BDE4}"/>
    <cellStyle name="Millares 46 4 5" xfId="16005" xr:uid="{A4B233A6-DDD0-4886-B764-2132CC8901A4}"/>
    <cellStyle name="Millares 46 4 6" xfId="18106" xr:uid="{1C697E95-3027-4D90-B948-86331D9AC994}"/>
    <cellStyle name="Millares 46 4 7" xfId="8093" xr:uid="{9C3CCCB7-7D4B-4BF3-8F2A-ED73706B52C6}"/>
    <cellStyle name="Millares 46 5" xfId="5279" xr:uid="{28349A2B-4D33-4C81-9EA5-B77A33D014CA}"/>
    <cellStyle name="Millares 46 5 2" xfId="5280" xr:uid="{5C340B5D-28BF-4F24-962A-569F1730334F}"/>
    <cellStyle name="Millares 46 5 2 2" xfId="13440" xr:uid="{6A7BF915-1BB1-448D-B5AE-4C3E3B529888}"/>
    <cellStyle name="Millares 46 5 2 3" xfId="10773" xr:uid="{2640CBD1-5113-4583-A2C6-DA3030A607C9}"/>
    <cellStyle name="Millares 46 5 2 4" xfId="16008" xr:uid="{1C352398-04C6-489E-AAE7-2FC846A91066}"/>
    <cellStyle name="Millares 46 5 2 5" xfId="18109" xr:uid="{6C6880AE-A13F-4B8C-B01E-8FE1E160D616}"/>
    <cellStyle name="Millares 46 5 2 6" xfId="8096" xr:uid="{CFCF291D-69CA-4EA2-8147-E77BD7CA77EF}"/>
    <cellStyle name="Millares 46 5 3" xfId="5281" xr:uid="{DE3C6347-894B-4C13-BB9F-3679FE87F612}"/>
    <cellStyle name="Millares 46 5 3 2" xfId="13441" xr:uid="{DF6B6972-B30F-4F4C-B7A4-10CAD6FECB4C}"/>
    <cellStyle name="Millares 46 5 3 3" xfId="10774" xr:uid="{497B55EB-FD97-4952-ADF9-B91C7B1C89AE}"/>
    <cellStyle name="Millares 46 5 3 4" xfId="16009" xr:uid="{2E4AB59B-05F4-45E0-93B9-FDAC7D33F9CA}"/>
    <cellStyle name="Millares 46 5 3 5" xfId="18110" xr:uid="{38973D2F-2CF2-4C2F-BEDD-163B1EC0140A}"/>
    <cellStyle name="Millares 46 5 3 6" xfId="8097" xr:uid="{1DA3960E-052B-4EA0-A3AD-0FF8B7D58520}"/>
    <cellStyle name="Millares 46 5 4" xfId="13439" xr:uid="{45C9A5E2-6E88-423A-AABB-42BB3A93C27D}"/>
    <cellStyle name="Millares 46 5 5" xfId="10772" xr:uid="{243E9DDB-74E1-4AB4-AFE7-973888A76147}"/>
    <cellStyle name="Millares 46 5 6" xfId="16007" xr:uid="{0A9ABF00-AED3-4330-831F-E16EDD166691}"/>
    <cellStyle name="Millares 46 5 7" xfId="18108" xr:uid="{60088D10-B032-4EDF-92F2-517B9DB49004}"/>
    <cellStyle name="Millares 46 5 8" xfId="8095" xr:uid="{A40014CE-FE4F-4E69-BF7E-0A1816676B25}"/>
    <cellStyle name="Millares 46 6" xfId="5282" xr:uid="{E906138E-2588-4C72-B359-072797EAEA8E}"/>
    <cellStyle name="Millares 46 6 2" xfId="5283" xr:uid="{7CADF4C4-942C-498C-A591-A3B4B49F96EC}"/>
    <cellStyle name="Millares 46 6 2 2" xfId="13443" xr:uid="{50312091-86D3-434D-A8F5-3EC0AAAA3667}"/>
    <cellStyle name="Millares 46 6 2 3" xfId="10776" xr:uid="{E3513570-DD65-4C29-AAC5-BC6EDEF305A4}"/>
    <cellStyle name="Millares 46 6 2 4" xfId="16011" xr:uid="{4872E88D-95AD-4DE4-BD00-51B2578DCDC0}"/>
    <cellStyle name="Millares 46 6 2 5" xfId="18112" xr:uid="{BA8C2AEC-3727-4681-A307-D1049662B783}"/>
    <cellStyle name="Millares 46 6 2 6" xfId="8099" xr:uid="{47B9CCD9-E64D-4E75-8E9D-A7E3D1D19463}"/>
    <cellStyle name="Millares 46 6 3" xfId="13442" xr:uid="{A1030F7A-5CAB-43E1-8D24-F4C998D8D6C0}"/>
    <cellStyle name="Millares 46 6 4" xfId="10775" xr:uid="{78EAB829-CD06-4D14-AB6D-F90FF5E30CD8}"/>
    <cellStyle name="Millares 46 6 5" xfId="16010" xr:uid="{48678717-F36F-4FCC-A413-49C37DC90963}"/>
    <cellStyle name="Millares 46 6 6" xfId="18111" xr:uid="{7AF50466-2FB1-4689-9F67-1670D3837A3B}"/>
    <cellStyle name="Millares 46 6 7" xfId="8098" xr:uid="{9396B131-0958-4E22-A91A-2F8C13AED75A}"/>
    <cellStyle name="Millares 46 7" xfId="5284" xr:uid="{1C639766-E6E5-482B-9698-5413D09E4941}"/>
    <cellStyle name="Millares 46 7 2" xfId="5285" xr:uid="{80145DDF-B7B2-41E0-BD1C-7CBEEC27A14B}"/>
    <cellStyle name="Millares 46 7 2 2" xfId="13445" xr:uid="{E8C87511-D94B-4853-A225-4C74B3B70D7A}"/>
    <cellStyle name="Millares 46 7 2 3" xfId="10778" xr:uid="{3B8529A4-7DA5-4228-A60C-0D2090A12D80}"/>
    <cellStyle name="Millares 46 7 2 4" xfId="16013" xr:uid="{9A3FCA0A-46CA-48B6-8A74-724750261AF8}"/>
    <cellStyle name="Millares 46 7 2 5" xfId="18114" xr:uid="{AC9D41E3-47AE-497E-AC34-5E7BF35E4C07}"/>
    <cellStyle name="Millares 46 7 2 6" xfId="8101" xr:uid="{8BA1FD0F-273B-421B-92D0-CEF97529A766}"/>
    <cellStyle name="Millares 46 7 3" xfId="13444" xr:uid="{88EBC5DB-6312-47A1-B2CC-7F9FC072884B}"/>
    <cellStyle name="Millares 46 7 4" xfId="10777" xr:uid="{5578720B-4624-4763-B67F-AB8ACEA78247}"/>
    <cellStyle name="Millares 46 7 5" xfId="16012" xr:uid="{9998C3E6-494F-4D70-ADBA-27E69DED9A50}"/>
    <cellStyle name="Millares 46 7 6" xfId="18113" xr:uid="{4826A90F-D813-4B53-AACE-35009CBF734A}"/>
    <cellStyle name="Millares 46 7 7" xfId="8100" xr:uid="{46E576C7-BBEE-46E7-82E5-B6029D301824}"/>
    <cellStyle name="Millares 46 8" xfId="5286" xr:uid="{0017E447-F61C-4B3B-A93D-1F443C7E014F}"/>
    <cellStyle name="Millares 46 8 2" xfId="13446" xr:uid="{3248902B-8821-4516-814B-ADF9025C5E82}"/>
    <cellStyle name="Millares 46 8 3" xfId="10779" xr:uid="{D8DDBAED-6E95-4434-96CA-848AE233BE7A}"/>
    <cellStyle name="Millares 46 8 4" xfId="16014" xr:uid="{D44D2D53-E993-4F79-BBC7-7E925F51758C}"/>
    <cellStyle name="Millares 46 8 5" xfId="18115" xr:uid="{817B5155-44CD-41BC-97D1-7D8FB3091817}"/>
    <cellStyle name="Millares 46 8 6" xfId="8102" xr:uid="{F149A764-7D03-4F56-892E-711C9DA3673C}"/>
    <cellStyle name="Millares 46 9" xfId="5287" xr:uid="{6931F402-C2E9-40E4-9487-89761C59C96D}"/>
    <cellStyle name="Millares 46 9 2" xfId="13447" xr:uid="{BA482F44-5AFB-429F-999B-311064D5C1CA}"/>
    <cellStyle name="Millares 46 9 3" xfId="10780" xr:uid="{7780D86D-432A-4A8E-8928-56DCEB19B13E}"/>
    <cellStyle name="Millares 46 9 4" xfId="16015" xr:uid="{1EF9C86C-7F01-48F1-B22C-5BCBB17ADEEC}"/>
    <cellStyle name="Millares 46 9 5" xfId="18116" xr:uid="{B9EC900A-5C73-48E3-8A55-CE9969F42C6C}"/>
    <cellStyle name="Millares 46 9 6" xfId="8103" xr:uid="{5F8DC02D-E5C7-42B9-B3A5-3486A966D6BE}"/>
    <cellStyle name="Millares 460" xfId="15596" xr:uid="{ECBEA614-9D7A-482E-8309-AEAF029794F7}"/>
    <cellStyle name="Millares 461" xfId="12923" xr:uid="{23D4BB54-ADEB-471F-BC5C-D118511A2775}"/>
    <cellStyle name="Millares 462" xfId="15593" xr:uid="{08141506-10ED-4406-94D7-F974803542ED}"/>
    <cellStyle name="Millares 463" xfId="12925" xr:uid="{1ADAE351-2D24-4D7B-9129-BB845F505248}"/>
    <cellStyle name="Millares 464" xfId="15592" xr:uid="{4C5D6DF5-D06F-4835-9338-48A33FEDF9C4}"/>
    <cellStyle name="Millares 465" xfId="12921" xr:uid="{9EFBBB43-384C-424C-960C-3FB7C925F975}"/>
    <cellStyle name="Millares 466" xfId="15591" xr:uid="{32CB3C1D-A2E1-458E-8CA1-7113864D6408}"/>
    <cellStyle name="Millares 467" xfId="12920" xr:uid="{021672FB-917C-4B6D-8F7D-0A8CB5D9038D}"/>
    <cellStyle name="Millares 468" xfId="15590" xr:uid="{3CEBD9A0-30E2-4D40-8AFA-91F6F2544B5F}"/>
    <cellStyle name="Millares 469" xfId="12919" xr:uid="{B94D502C-A554-4AAC-8323-109D23E3CBC8}"/>
    <cellStyle name="Millares 47" xfId="5288" xr:uid="{6DBC0997-3CAD-49BA-8935-D9D946C6CCE0}"/>
    <cellStyle name="Millares 47 10" xfId="16016" xr:uid="{7322470C-EFBB-4590-81CA-410F327F4E78}"/>
    <cellStyle name="Millares 47 11" xfId="18117" xr:uid="{157C1062-3C74-4DA9-A5DD-8F15E0CFEB7D}"/>
    <cellStyle name="Millares 47 12" xfId="8104" xr:uid="{867A8B06-E52A-4063-AF38-E25B6D2734F9}"/>
    <cellStyle name="Millares 47 2" xfId="5289" xr:uid="{9DF62851-81C0-48B4-AB56-8B6CA49B23CE}"/>
    <cellStyle name="Millares 47 2 10" xfId="18118" xr:uid="{BCCCACBC-FEBE-40FE-9CFE-824275FC1C6C}"/>
    <cellStyle name="Millares 47 2 11" xfId="8105" xr:uid="{09C19368-96D1-4A62-9B7D-C767E6BF306D}"/>
    <cellStyle name="Millares 47 2 2" xfId="5290" xr:uid="{13CD80AA-C5DD-426C-9C26-2793C2B1CB15}"/>
    <cellStyle name="Millares 47 2 2 2" xfId="13450" xr:uid="{18B7E6D9-98E1-413E-BF6B-72B68F91B4BE}"/>
    <cellStyle name="Millares 47 2 2 3" xfId="10783" xr:uid="{C071DE1C-BD95-4A3E-BD8D-D820BE3D447F}"/>
    <cellStyle name="Millares 47 2 2 4" xfId="16018" xr:uid="{375A69DC-28D0-4775-874B-5882EC59029F}"/>
    <cellStyle name="Millares 47 2 2 5" xfId="18119" xr:uid="{6E3BDF88-30FC-4181-B985-3460D1A70A5A}"/>
    <cellStyle name="Millares 47 2 2 6" xfId="8106" xr:uid="{72FB7778-17C5-4F24-B95F-20CA95B0008D}"/>
    <cellStyle name="Millares 47 2 3" xfId="5291" xr:uid="{191FABCD-FFA5-4499-9BA0-3E82E307C61F}"/>
    <cellStyle name="Millares 47 2 3 2" xfId="13451" xr:uid="{71C167F8-5D6D-4BE8-893D-95E2786B40CD}"/>
    <cellStyle name="Millares 47 2 3 3" xfId="10784" xr:uid="{50D58D33-D104-4F57-BA38-2EED991733CB}"/>
    <cellStyle name="Millares 47 2 3 4" xfId="16019" xr:uid="{E194DC3A-FC15-4AF9-98AA-A97A6DC2DC0B}"/>
    <cellStyle name="Millares 47 2 3 5" xfId="18120" xr:uid="{C9A047A8-FE4D-420E-B7A3-6E32F871AB1D}"/>
    <cellStyle name="Millares 47 2 3 6" xfId="8107" xr:uid="{1E40F314-BC2F-407D-9B17-30959078D0BB}"/>
    <cellStyle name="Millares 47 2 4" xfId="5292" xr:uid="{687407B4-9FB2-4C94-B80F-F919DB06D38B}"/>
    <cellStyle name="Millares 47 2 4 2" xfId="13452" xr:uid="{9A19E995-ED4D-4383-A146-FB4D43144AE5}"/>
    <cellStyle name="Millares 47 2 4 3" xfId="12517" xr:uid="{71374636-C182-4C44-9074-F6B7A2954274}"/>
    <cellStyle name="Millares 47 2 4 4" xfId="18121" xr:uid="{B7AD09FF-0DB0-403D-BC72-C005C34A8B0A}"/>
    <cellStyle name="Millares 47 2 4 5" xfId="8108" xr:uid="{5C8D5022-8D65-4510-97D2-02AE143FB7BC}"/>
    <cellStyle name="Millares 47 2 5" xfId="7331" xr:uid="{27C00EDC-9701-4910-9BAD-A2821098C5F1}"/>
    <cellStyle name="Millares 47 2 5 2" xfId="13453" xr:uid="{453A0AB2-6112-42BB-9808-2B7412F28C3C}"/>
    <cellStyle name="Millares 47 2 5 3" xfId="20111" xr:uid="{AA754B6A-4A9E-4BA7-857D-BB612E318D86}"/>
    <cellStyle name="Millares 47 2 5 4" xfId="8109" xr:uid="{DCE6727C-8D8C-426C-A6AF-F0522778140C}"/>
    <cellStyle name="Millares 47 2 6" xfId="8110" xr:uid="{80002B93-CF59-4780-92F5-4A7BB55EE8EE}"/>
    <cellStyle name="Millares 47 2 6 2" xfId="13454" xr:uid="{8460784C-AD8E-47FA-A1BA-ADBCEB49AC18}"/>
    <cellStyle name="Millares 47 2 7" xfId="13449" xr:uid="{D72BEDAF-B419-4D8F-BDCB-B3B88D1981C2}"/>
    <cellStyle name="Millares 47 2 8" xfId="10782" xr:uid="{8A8282A3-D5D1-4A4F-BCD2-F9A6A7B00336}"/>
    <cellStyle name="Millares 47 2 9" xfId="16017" xr:uid="{0490E421-96B3-438B-BEFA-66CD4452371D}"/>
    <cellStyle name="Millares 47 3" xfId="5293" xr:uid="{0FB14F80-8C5D-4E7A-AEF3-D32FF56DDD74}"/>
    <cellStyle name="Millares 47 3 2" xfId="5294" xr:uid="{AE334DC7-5FB0-435E-86C1-392738E994B4}"/>
    <cellStyle name="Millares 47 3 2 2" xfId="13456" xr:uid="{E482F49C-C9C5-4FEE-B581-59BE978DAA62}"/>
    <cellStyle name="Millares 47 3 2 3" xfId="10786" xr:uid="{395D20E5-E02C-42BA-8A05-33A7242127BB}"/>
    <cellStyle name="Millares 47 3 2 4" xfId="16021" xr:uid="{904539CF-405C-4EA2-94DE-11A520B9CE22}"/>
    <cellStyle name="Millares 47 3 2 5" xfId="18123" xr:uid="{2A7ABB59-5D12-4731-BA8C-53849EBC96D2}"/>
    <cellStyle name="Millares 47 3 2 6" xfId="8112" xr:uid="{233ECD8C-DDCC-40D7-8304-C0FF055945CC}"/>
    <cellStyle name="Millares 47 3 3" xfId="13455" xr:uid="{FB29D958-6412-41CA-B4D8-CE9778EDE6BF}"/>
    <cellStyle name="Millares 47 3 4" xfId="10785" xr:uid="{352109FD-9C69-4603-BBD4-5BBF5E47DB81}"/>
    <cellStyle name="Millares 47 3 5" xfId="16020" xr:uid="{ED7F49F3-72FF-4B8C-B26C-FBE9FF6E6666}"/>
    <cellStyle name="Millares 47 3 6" xfId="18122" xr:uid="{F27670A1-03E5-41D2-8168-A92C5259F659}"/>
    <cellStyle name="Millares 47 3 7" xfId="8111" xr:uid="{D37C477D-B8AA-4A3B-B62C-7E1FEF09D38C}"/>
    <cellStyle name="Millares 47 4" xfId="5295" xr:uid="{5F065919-7DC3-45F9-9434-8ED1B3DE9A82}"/>
    <cellStyle name="Millares 47 4 2" xfId="13457" xr:uid="{B77A95D7-010B-432C-9E16-8E8E99C2D6AD}"/>
    <cellStyle name="Millares 47 4 3" xfId="10787" xr:uid="{680987BE-8BFA-4669-B8DD-B21221E2AAEC}"/>
    <cellStyle name="Millares 47 4 4" xfId="16022" xr:uid="{5A5575E7-92BD-435A-8A14-D10F00B9A937}"/>
    <cellStyle name="Millares 47 4 5" xfId="18124" xr:uid="{86C411E0-0BDD-4A7F-B655-E13B13E32F2B}"/>
    <cellStyle name="Millares 47 4 6" xfId="8113" xr:uid="{5830AFF5-6C9D-48DE-9003-7EFCCCB12DFF}"/>
    <cellStyle name="Millares 47 5" xfId="5296" xr:uid="{FDF64520-C5CD-4DBA-B466-F2A611CA1AD5}"/>
    <cellStyle name="Millares 47 5 2" xfId="13458" xr:uid="{DA8F7AF9-3049-4A70-81EF-1E636B38D5C0}"/>
    <cellStyle name="Millares 47 5 3" xfId="12516" xr:uid="{6EE3A7BA-8943-4C58-8D18-CAE8307912B6}"/>
    <cellStyle name="Millares 47 5 4" xfId="18125" xr:uid="{A273ACE2-FE61-4331-9823-B654B6405F4E}"/>
    <cellStyle name="Millares 47 5 5" xfId="8114" xr:uid="{9A93D90C-A0C4-4A17-81D1-E1D296F0FCB0}"/>
    <cellStyle name="Millares 47 6" xfId="7203" xr:uid="{334B30A0-E110-4ED2-A13F-206FD9524654}"/>
    <cellStyle name="Millares 47 6 2" xfId="13459" xr:uid="{426FBE0E-0997-4D8E-B067-FB389AD7552F}"/>
    <cellStyle name="Millares 47 6 3" xfId="20011" xr:uid="{80600B72-4D47-4313-894B-1CF172468E5A}"/>
    <cellStyle name="Millares 47 6 4" xfId="8115" xr:uid="{F1706022-DC88-43B6-AF43-263D33D6C5C5}"/>
    <cellStyle name="Millares 47 7" xfId="8116" xr:uid="{02183848-B13C-4837-9933-70016C298429}"/>
    <cellStyle name="Millares 47 7 2" xfId="13460" xr:uid="{035C9FE0-10C6-4B26-A0F0-1D4264D29180}"/>
    <cellStyle name="Millares 47 8" xfId="13448" xr:uid="{10C05906-7EF0-49E6-831A-42DEB8DECD61}"/>
    <cellStyle name="Millares 47 9" xfId="10781" xr:uid="{03859B51-C9E7-4BDC-B4B1-905B235F161C}"/>
    <cellStyle name="Millares 470" xfId="15587" xr:uid="{6EC3A6DC-0E3D-4D94-BF92-6CE1DB4D1036}"/>
    <cellStyle name="Millares 471" xfId="12918" xr:uid="{8362ACC0-E3F0-42F0-BED6-B5437B295E31}"/>
    <cellStyle name="Millares 472" xfId="15586" xr:uid="{E19B1C85-A1A9-4A49-AFA9-50D8666CA2FF}"/>
    <cellStyle name="Millares 473" xfId="12932" xr:uid="{087B6D78-1E5A-4C8A-9795-702D78455301}"/>
    <cellStyle name="Millares 474" xfId="15585" xr:uid="{F210DDDA-7737-4197-8E26-7DDCA4D6B883}"/>
    <cellStyle name="Millares 475" xfId="12929" xr:uid="{71FD705A-B306-40EB-B607-6FA3EE36CC8B}"/>
    <cellStyle name="Millares 476" xfId="15584" xr:uid="{476D5A7C-7AFD-4556-99C5-1842BE0A2A4A}"/>
    <cellStyle name="Millares 477" xfId="12928" xr:uid="{688A3A8B-A892-4F5A-A94F-03FA2E545242}"/>
    <cellStyle name="Millares 478" xfId="10383" xr:uid="{5ABF419D-387A-4B89-8941-C4548C42478C}"/>
    <cellStyle name="Millares 479" xfId="15636" xr:uid="{3237749C-7405-410E-BCDE-39110C4E8E36}"/>
    <cellStyle name="Millares 48" xfId="5297" xr:uid="{E9CF2ECE-ED71-45B5-A4B1-D33FBDC5E044}"/>
    <cellStyle name="Millares 48 10" xfId="5298" xr:uid="{C3BB3E13-064A-4760-857B-06D213C0A66F}"/>
    <cellStyle name="Millares 48 10 2" xfId="13462" xr:uid="{2ED13268-A1BC-41D4-8B78-7A32AAA95F48}"/>
    <cellStyle name="Millares 48 10 3" xfId="12518" xr:uid="{BA961ECA-5B12-4239-87CA-1A58E693F012}"/>
    <cellStyle name="Millares 48 10 4" xfId="18127" xr:uid="{9B8D6D76-C452-486D-9AB3-46D0156CC274}"/>
    <cellStyle name="Millares 48 10 5" xfId="8118" xr:uid="{20814955-C5DD-49A2-822E-8D9B3E6D3717}"/>
    <cellStyle name="Millares 48 11" xfId="7204" xr:uid="{E96DE65D-2DBD-49F3-B778-08008EA958DC}"/>
    <cellStyle name="Millares 48 11 2" xfId="13463" xr:uid="{11329E46-FDD3-43F3-BBDE-E8C544C13FAB}"/>
    <cellStyle name="Millares 48 11 3" xfId="20012" xr:uid="{F7F9C96D-0D82-49AE-A218-78FC23734286}"/>
    <cellStyle name="Millares 48 11 4" xfId="8119" xr:uid="{D5649718-FD2A-4AA3-980A-1510E7FD2F1E}"/>
    <cellStyle name="Millares 48 12" xfId="8120" xr:uid="{AE06559F-2A6A-42E8-A25E-54D5F4A0B1FF}"/>
    <cellStyle name="Millares 48 12 2" xfId="13464" xr:uid="{81997C77-3546-4FD4-9340-B17FB20002BB}"/>
    <cellStyle name="Millares 48 13" xfId="13461" xr:uid="{C6DABA20-D5F1-4220-83B1-FF263FCF120C}"/>
    <cellStyle name="Millares 48 14" xfId="10788" xr:uid="{73AAA2B0-0F78-4CCB-9513-5F921C2CF1F1}"/>
    <cellStyle name="Millares 48 15" xfId="16023" xr:uid="{16F340D0-5C57-4F08-9DF9-A3E71A3E2596}"/>
    <cellStyle name="Millares 48 16" xfId="18126" xr:uid="{9C77331A-4DA0-4D46-AF7E-D3C9AD91AA4C}"/>
    <cellStyle name="Millares 48 17" xfId="8117" xr:uid="{A466170E-AF57-4E0B-8EFA-C823FB322254}"/>
    <cellStyle name="Millares 48 2" xfId="5299" xr:uid="{F337E3FB-3218-4E12-8DA4-8B502C4E4897}"/>
    <cellStyle name="Millares 48 2 10" xfId="16024" xr:uid="{819BAFD2-CB62-47B8-A18E-897DE199BEF4}"/>
    <cellStyle name="Millares 48 2 11" xfId="18128" xr:uid="{FC22D6CC-B881-4343-8AB0-6F2639DDFA20}"/>
    <cellStyle name="Millares 48 2 12" xfId="8121" xr:uid="{6A4B58E7-1FD2-43C4-BC67-810E2F7D3320}"/>
    <cellStyle name="Millares 48 2 2" xfId="5300" xr:uid="{09C1B13C-E2A8-4FED-8EA4-DD907BDB02BC}"/>
    <cellStyle name="Millares 48 2 2 2" xfId="5301" xr:uid="{F1D4FE68-2316-4491-A72A-E35BB16598A7}"/>
    <cellStyle name="Millares 48 2 2 2 2" xfId="13467" xr:uid="{0E38FD9E-8161-461F-9B9B-6D3E756E3F05}"/>
    <cellStyle name="Millares 48 2 2 2 3" xfId="10791" xr:uid="{E86A3F2A-5A98-4141-9886-A551ACA8EF5A}"/>
    <cellStyle name="Millares 48 2 2 2 4" xfId="16026" xr:uid="{5D8CDAAF-0B72-476C-BA6E-87D621E76244}"/>
    <cellStyle name="Millares 48 2 2 2 5" xfId="18130" xr:uid="{D495595B-180F-468C-A2D7-25C91D90F25A}"/>
    <cellStyle name="Millares 48 2 2 2 6" xfId="8123" xr:uid="{5DE5F6CF-88CC-4694-A746-280B1A58F210}"/>
    <cellStyle name="Millares 48 2 2 3" xfId="13466" xr:uid="{83F3796F-6B8F-41BA-BCCA-8107DFB37268}"/>
    <cellStyle name="Millares 48 2 2 4" xfId="10790" xr:uid="{B1E6C056-3F71-4AA5-874A-D35D4CE24564}"/>
    <cellStyle name="Millares 48 2 2 5" xfId="16025" xr:uid="{55672805-3ADE-4BED-8A2C-411D61AAF7B5}"/>
    <cellStyle name="Millares 48 2 2 6" xfId="18129" xr:uid="{9B3A05BF-EE17-44C3-8DAE-F8305539B0D0}"/>
    <cellStyle name="Millares 48 2 2 7" xfId="8122" xr:uid="{909807DE-10A3-43FC-A7B2-F35274FDA4B8}"/>
    <cellStyle name="Millares 48 2 3" xfId="5302" xr:uid="{BB3460C7-D311-4638-AEFC-F186DA7CBA14}"/>
    <cellStyle name="Millares 48 2 3 2" xfId="13468" xr:uid="{A2C5E0D5-B3AD-42EE-9AFB-998B9133CA5E}"/>
    <cellStyle name="Millares 48 2 3 3" xfId="10792" xr:uid="{97484DF4-F0DB-49AB-BDA7-1F1EEB570521}"/>
    <cellStyle name="Millares 48 2 3 4" xfId="16027" xr:uid="{FC0F0535-D2D1-4290-92C6-404CB8B49D0F}"/>
    <cellStyle name="Millares 48 2 3 5" xfId="18131" xr:uid="{8FA70F7B-4933-4960-B9FB-7EDD1FE84715}"/>
    <cellStyle name="Millares 48 2 3 6" xfId="8124" xr:uid="{CAC5DD37-BF5C-48B4-B2CD-ADCE822D3863}"/>
    <cellStyle name="Millares 48 2 4" xfId="5303" xr:uid="{E599FB4B-221B-4847-B593-35228192C493}"/>
    <cellStyle name="Millares 48 2 4 2" xfId="13469" xr:uid="{73838166-9120-451F-B91D-398EAD9B9D01}"/>
    <cellStyle name="Millares 48 2 4 3" xfId="10793" xr:uid="{36303774-D50A-44A4-9AAE-C7C46A4B6F57}"/>
    <cellStyle name="Millares 48 2 4 4" xfId="16028" xr:uid="{5FB19C08-498E-4BB3-8436-7903F3F8D8BD}"/>
    <cellStyle name="Millares 48 2 4 5" xfId="18132" xr:uid="{6F7B8EB1-63EB-4D22-A392-669D940B0A98}"/>
    <cellStyle name="Millares 48 2 4 6" xfId="8125" xr:uid="{DB66F8EA-9402-4A83-B721-E1E9655289E5}"/>
    <cellStyle name="Millares 48 2 5" xfId="5304" xr:uid="{D0485604-E265-4964-84D9-29F82B89CA6F}"/>
    <cellStyle name="Millares 48 2 5 2" xfId="13470" xr:uid="{68EB0D9C-89C6-44A1-ACBA-09A455AE11D9}"/>
    <cellStyle name="Millares 48 2 5 3" xfId="12519" xr:uid="{377E58F6-0ADE-4196-84F4-3B4A6A335863}"/>
    <cellStyle name="Millares 48 2 5 4" xfId="18133" xr:uid="{5FDC18C1-B5CB-4898-9C62-50A344886DE8}"/>
    <cellStyle name="Millares 48 2 5 5" xfId="8126" xr:uid="{BD36D6BC-9FCD-47BC-BE0F-BEAAAA8ED33C}"/>
    <cellStyle name="Millares 48 2 6" xfId="7332" xr:uid="{2DCA5DAC-0041-43D4-8969-A9D6455074E9}"/>
    <cellStyle name="Millares 48 2 6 2" xfId="13471" xr:uid="{8C7FC613-4275-40F9-872D-804A970BE21E}"/>
    <cellStyle name="Millares 48 2 6 3" xfId="20112" xr:uid="{96EE49E6-A1C6-4813-B8A1-69BE5D5DC047}"/>
    <cellStyle name="Millares 48 2 6 4" xfId="8127" xr:uid="{D296F49E-1B5A-4FB6-9B3E-1BE7F1D221D9}"/>
    <cellStyle name="Millares 48 2 7" xfId="8128" xr:uid="{993FA0EF-5ED6-456F-A2F5-771BAFF22E16}"/>
    <cellStyle name="Millares 48 2 7 2" xfId="13472" xr:uid="{62CB3E52-F13B-488B-A850-EB464A812343}"/>
    <cellStyle name="Millares 48 2 8" xfId="13465" xr:uid="{CBCCC408-D13B-4A0B-810A-F3D9A95B1F2D}"/>
    <cellStyle name="Millares 48 2 9" xfId="10789" xr:uid="{ACFBC1BA-136C-4B43-AF8F-3F7C72E5EF37}"/>
    <cellStyle name="Millares 48 3" xfId="5305" xr:uid="{5A604382-3CCE-43F6-B7B3-1987D41E7ACA}"/>
    <cellStyle name="Millares 48 3 10" xfId="8129" xr:uid="{7BE3C042-25C3-459D-BDE0-DA6582D6F94F}"/>
    <cellStyle name="Millares 48 3 2" xfId="5306" xr:uid="{74678110-9873-42B0-9249-7EDFE91DDE14}"/>
    <cellStyle name="Millares 48 3 2 2" xfId="5307" xr:uid="{769C67B3-8D0B-4CB9-AC6F-9C915D217445}"/>
    <cellStyle name="Millares 48 3 2 2 2" xfId="13475" xr:uid="{A34BED84-DDB3-4F69-8FF1-0720FBC8B9A8}"/>
    <cellStyle name="Millares 48 3 2 2 3" xfId="10796" xr:uid="{862ECD71-1D94-451C-9DFD-0298C423F4BD}"/>
    <cellStyle name="Millares 48 3 2 2 4" xfId="16031" xr:uid="{7C778966-AA18-4BAC-91A7-145263553604}"/>
    <cellStyle name="Millares 48 3 2 2 5" xfId="18136" xr:uid="{A079CCD8-0F92-498D-AD08-89DF0C9003DF}"/>
    <cellStyle name="Millares 48 3 2 2 6" xfId="8131" xr:uid="{D8C455EB-C126-4B57-A2BA-A22043740E2B}"/>
    <cellStyle name="Millares 48 3 2 3" xfId="13474" xr:uid="{CC3935B3-3144-4361-AC98-0FF306017622}"/>
    <cellStyle name="Millares 48 3 2 4" xfId="10795" xr:uid="{19AF7FA7-EC82-4B67-98F3-4E5C7BEEF27A}"/>
    <cellStyle name="Millares 48 3 2 5" xfId="16030" xr:uid="{767B503C-AAB2-4D54-BD1F-7911D81D180E}"/>
    <cellStyle name="Millares 48 3 2 6" xfId="18135" xr:uid="{AA5F275A-5DCC-4A4B-BC6E-12CD06860AD9}"/>
    <cellStyle name="Millares 48 3 2 7" xfId="8130" xr:uid="{E20F0B5E-BD42-4F14-8CAA-F358F2D2A2DB}"/>
    <cellStyle name="Millares 48 3 3" xfId="5308" xr:uid="{ABB6C1AC-DF13-42A4-AF6B-663E5383E40A}"/>
    <cellStyle name="Millares 48 3 3 2" xfId="5309" xr:uid="{E9F9C181-4C7F-4D05-9605-C0D686D60804}"/>
    <cellStyle name="Millares 48 3 3 2 2" xfId="13477" xr:uid="{D468FC02-3285-434C-B39C-E1BF4A4E91E4}"/>
    <cellStyle name="Millares 48 3 3 2 3" xfId="10798" xr:uid="{58C88CE5-9308-4370-936C-D9AFEE2686C1}"/>
    <cellStyle name="Millares 48 3 3 2 4" xfId="16033" xr:uid="{60F9D110-1A5D-497B-A1ED-F23429D928CC}"/>
    <cellStyle name="Millares 48 3 3 2 5" xfId="18138" xr:uid="{DA915203-E723-4A73-93AF-AA4111DFF5A9}"/>
    <cellStyle name="Millares 48 3 3 2 6" xfId="8133" xr:uid="{17630F6A-A341-4296-9135-D1D0DE1AFC3D}"/>
    <cellStyle name="Millares 48 3 3 3" xfId="13476" xr:uid="{77944BA4-C308-43EF-B009-AC1E78AC7EA9}"/>
    <cellStyle name="Millares 48 3 3 4" xfId="10797" xr:uid="{40BBC1AE-4B44-4C56-A9CF-E71FF6EFB96D}"/>
    <cellStyle name="Millares 48 3 3 5" xfId="16032" xr:uid="{1FD4D78A-55A9-4ED5-B64C-AB08448F948E}"/>
    <cellStyle name="Millares 48 3 3 6" xfId="18137" xr:uid="{42B6C08B-B7CE-4337-842D-9158B36159C2}"/>
    <cellStyle name="Millares 48 3 3 7" xfId="8132" xr:uid="{469B36F2-B892-4F8A-A6E9-73489BA6B2EA}"/>
    <cellStyle name="Millares 48 3 4" xfId="5310" xr:uid="{1ABF03A5-13B8-4FD8-92DD-999546A88F6B}"/>
    <cellStyle name="Millares 48 3 4 2" xfId="13478" xr:uid="{42CCAF9C-13BD-4CB2-B919-40A3A73BB886}"/>
    <cellStyle name="Millares 48 3 4 3" xfId="10799" xr:uid="{060DB5F4-1E2F-4229-9032-68718A122EC4}"/>
    <cellStyle name="Millares 48 3 4 4" xfId="16034" xr:uid="{A286B1BD-F6D9-4FDE-B56D-1077BF043E71}"/>
    <cellStyle name="Millares 48 3 4 5" xfId="18139" xr:uid="{E52134E3-6511-4209-A44B-8A308A466222}"/>
    <cellStyle name="Millares 48 3 4 6" xfId="8134" xr:uid="{85405D57-31D8-4499-AFC5-296C444322E6}"/>
    <cellStyle name="Millares 48 3 5" xfId="5311" xr:uid="{073429D5-5790-4493-A498-C019EE8DCC42}"/>
    <cellStyle name="Millares 48 3 5 2" xfId="13479" xr:uid="{501F6623-D490-4290-82E4-948EFB3F3E9F}"/>
    <cellStyle name="Millares 48 3 5 3" xfId="10800" xr:uid="{EA70230D-2453-47EB-B7F2-29A1B4AB68DD}"/>
    <cellStyle name="Millares 48 3 5 4" xfId="16035" xr:uid="{2B444DC3-E4B4-48E7-BB97-A713DB40A643}"/>
    <cellStyle name="Millares 48 3 5 5" xfId="18140" xr:uid="{D5D264AE-C13D-4A11-8FC7-AFA01C8FB450}"/>
    <cellStyle name="Millares 48 3 5 6" xfId="8135" xr:uid="{B285D3AB-F10A-4656-B34E-2406CB8E2FD2}"/>
    <cellStyle name="Millares 48 3 6" xfId="13473" xr:uid="{A7CE2300-7FBA-4FBA-8504-137991DB7F35}"/>
    <cellStyle name="Millares 48 3 7" xfId="10794" xr:uid="{95F68468-DB6D-4ED8-BA2F-C56CCD727993}"/>
    <cellStyle name="Millares 48 3 8" xfId="16029" xr:uid="{C856ADC8-2680-4913-BD5B-48F553AE74AE}"/>
    <cellStyle name="Millares 48 3 9" xfId="18134" xr:uid="{78190368-07A2-42B0-9DC2-42611416D0EC}"/>
    <cellStyle name="Millares 48 4" xfId="5312" xr:uid="{1D200127-F4EA-4B95-A681-E3BED26C3AB7}"/>
    <cellStyle name="Millares 48 4 2" xfId="5313" xr:uid="{A77C80E1-F56C-403A-BCB4-89F9295E922F}"/>
    <cellStyle name="Millares 48 4 2 2" xfId="13481" xr:uid="{B1A08F2A-59B2-489F-90F8-378872BFE367}"/>
    <cellStyle name="Millares 48 4 2 3" xfId="10802" xr:uid="{6986F6F1-E58C-43C3-8CBA-D31F06FDFA01}"/>
    <cellStyle name="Millares 48 4 2 4" xfId="16037" xr:uid="{620AEBC2-6F9A-4C6C-88DA-9A24114F56A0}"/>
    <cellStyle name="Millares 48 4 2 5" xfId="18142" xr:uid="{DE4C854E-0F51-4722-9586-9F919245EF4D}"/>
    <cellStyle name="Millares 48 4 2 6" xfId="8137" xr:uid="{50ADF86C-F8D4-4869-B5D4-0BE9F2B5C76D}"/>
    <cellStyle name="Millares 48 4 3" xfId="13480" xr:uid="{7BE35F2D-E203-48C2-8370-6BB1C113A69E}"/>
    <cellStyle name="Millares 48 4 4" xfId="10801" xr:uid="{4FDD5152-A40A-4F74-8F29-8D3CD7517B4D}"/>
    <cellStyle name="Millares 48 4 5" xfId="16036" xr:uid="{827E5247-B5CD-4F19-80FF-A36D1C1FE143}"/>
    <cellStyle name="Millares 48 4 6" xfId="18141" xr:uid="{DB5D4CAC-E4B2-4455-BBC6-3B1CED510FBB}"/>
    <cellStyle name="Millares 48 4 7" xfId="8136" xr:uid="{16871EEC-03D0-4148-9D15-E985C1AD3805}"/>
    <cellStyle name="Millares 48 5" xfId="5314" xr:uid="{30243D0F-B7D7-4FB6-A494-998F70A8298D}"/>
    <cellStyle name="Millares 48 5 2" xfId="5315" xr:uid="{8A19C838-23E5-408B-8584-4E3F140840AF}"/>
    <cellStyle name="Millares 48 5 2 2" xfId="13483" xr:uid="{00F262D0-D72F-4C0A-BAE4-C0F92206F44F}"/>
    <cellStyle name="Millares 48 5 2 3" xfId="10804" xr:uid="{313209B3-E0C0-4AF5-A590-8C4ABDE96158}"/>
    <cellStyle name="Millares 48 5 2 4" xfId="16039" xr:uid="{6F41E503-A1C3-4596-A51E-94E50CD73A35}"/>
    <cellStyle name="Millares 48 5 2 5" xfId="18144" xr:uid="{F8328A9D-277F-4D6D-B130-5D598ED0E4B9}"/>
    <cellStyle name="Millares 48 5 2 6" xfId="8139" xr:uid="{037DD7CE-1814-4C46-BB9F-03C6ADE0551E}"/>
    <cellStyle name="Millares 48 5 3" xfId="13482" xr:uid="{4308AF7B-F20D-4B02-9AB3-FBBA00D5202C}"/>
    <cellStyle name="Millares 48 5 4" xfId="10803" xr:uid="{BBA104FB-0240-4AF7-8101-4F693E75D1B0}"/>
    <cellStyle name="Millares 48 5 5" xfId="16038" xr:uid="{BD1A9C90-04C9-4E1A-9F7C-7B721F035878}"/>
    <cellStyle name="Millares 48 5 6" xfId="18143" xr:uid="{F4EAC1DD-C4A4-4C53-875A-A9A17B4B5E84}"/>
    <cellStyle name="Millares 48 5 7" xfId="8138" xr:uid="{4941BA2E-7EC9-4D4F-878F-28DD055914BA}"/>
    <cellStyle name="Millares 48 6" xfId="5316" xr:uid="{1F8CC13F-4AB3-4EFF-966E-95A87059B478}"/>
    <cellStyle name="Millares 48 6 2" xfId="5317" xr:uid="{2E4896D4-D935-475F-8B87-86018D5E921F}"/>
    <cellStyle name="Millares 48 6 2 2" xfId="13485" xr:uid="{C8017661-3D9D-4FC3-855D-D046EFAE7123}"/>
    <cellStyle name="Millares 48 6 2 3" xfId="10806" xr:uid="{14F9610B-A1A7-4D82-AE3F-15E79D715E4E}"/>
    <cellStyle name="Millares 48 6 2 4" xfId="16041" xr:uid="{EDD76C71-634F-44BE-9B26-8A87DE1245F0}"/>
    <cellStyle name="Millares 48 6 2 5" xfId="18146" xr:uid="{01C1186A-BA59-44DC-9ED6-F9358175EED0}"/>
    <cellStyle name="Millares 48 6 2 6" xfId="8141" xr:uid="{341BAF19-C966-4181-85EC-1904C252A2D1}"/>
    <cellStyle name="Millares 48 6 3" xfId="13484" xr:uid="{95B37312-22F8-4FC3-9A12-5FC79515C45C}"/>
    <cellStyle name="Millares 48 6 4" xfId="10805" xr:uid="{E0EA045F-8466-4972-A4DB-8BA3C26307C6}"/>
    <cellStyle name="Millares 48 6 5" xfId="16040" xr:uid="{8D47CE5F-6853-4B60-A38D-7B5F0B957E64}"/>
    <cellStyle name="Millares 48 6 6" xfId="18145" xr:uid="{9CBE4614-8B6B-41D4-AF4F-C6162ABF1A01}"/>
    <cellStyle name="Millares 48 6 7" xfId="8140" xr:uid="{BB2C4351-C6D1-402C-A6FB-8150BB50CDD8}"/>
    <cellStyle name="Millares 48 7" xfId="5318" xr:uid="{3C797F9C-20C8-4283-88E9-856E7EE422D5}"/>
    <cellStyle name="Millares 48 7 2" xfId="13486" xr:uid="{AAB51488-0779-46E9-8130-EB3CB95CB711}"/>
    <cellStyle name="Millares 48 7 3" xfId="10807" xr:uid="{30529058-3332-436A-9E9A-06045D5C43FC}"/>
    <cellStyle name="Millares 48 7 4" xfId="16042" xr:uid="{20EEA721-2ED5-4727-92FE-5BE5E2D6558D}"/>
    <cellStyle name="Millares 48 7 5" xfId="18147" xr:uid="{110F1B15-F83D-4368-AB4D-8BD1352EA6C0}"/>
    <cellStyle name="Millares 48 7 6" xfId="8142" xr:uid="{A79BB8F5-F3C1-4A24-B087-75F5DFD4B602}"/>
    <cellStyle name="Millares 48 8" xfId="5319" xr:uid="{6D8835C7-9A9B-41C9-A827-6FA6FD109350}"/>
    <cellStyle name="Millares 48 8 2" xfId="13487" xr:uid="{D17E5EA5-3E90-4D6E-B7C4-824FAA8998AE}"/>
    <cellStyle name="Millares 48 8 3" xfId="10808" xr:uid="{99573B15-3C71-40C6-A427-1FCAF591520C}"/>
    <cellStyle name="Millares 48 8 4" xfId="16043" xr:uid="{CB20AFBD-6DFD-4A8B-832B-6C5E9C283057}"/>
    <cellStyle name="Millares 48 8 5" xfId="18148" xr:uid="{7E55B51C-4508-4FDC-B450-4FB8E0730B71}"/>
    <cellStyle name="Millares 48 8 6" xfId="8143" xr:uid="{C303B6C3-FC9A-4619-9724-DE2B2C7D63D2}"/>
    <cellStyle name="Millares 48 9" xfId="5320" xr:uid="{BBCEBA9C-E20D-4728-A024-62129D3C3AD4}"/>
    <cellStyle name="Millares 48 9 2" xfId="13488" xr:uid="{4553AAC2-30F5-4178-84AD-CF1E20E2944F}"/>
    <cellStyle name="Millares 48 9 3" xfId="10809" xr:uid="{5908B96D-B2D4-4FF8-A668-A86EE2D22A45}"/>
    <cellStyle name="Millares 48 9 4" xfId="16044" xr:uid="{7D1B0A01-0570-4611-BEAD-A58248E9FBA1}"/>
    <cellStyle name="Millares 48 9 5" xfId="18149" xr:uid="{2B8B264B-F02D-45AD-928A-8952BA3FACEE}"/>
    <cellStyle name="Millares 48 9 6" xfId="8144" xr:uid="{3FE26F17-3A69-440C-879B-FC4E2CC18552}"/>
    <cellStyle name="Millares 480" xfId="17726" xr:uid="{0F2F15D7-0860-4B5B-92EF-319A56F90BB8}"/>
    <cellStyle name="Millares 480 2" xfId="22870" xr:uid="{EAC63CF8-A816-429F-AACF-52E6831E26A4}"/>
    <cellStyle name="Millares 480 2 2" xfId="28426" xr:uid="{3CEB2400-5443-472B-9DC3-7DD88D62C365}"/>
    <cellStyle name="Millares 480 2 3" xfId="33920" xr:uid="{2729AA38-45D8-4FD8-8771-92205D564209}"/>
    <cellStyle name="Millares 480 2 4" xfId="39404" xr:uid="{0040A609-4013-4AD2-A89F-0498BABBE613}"/>
    <cellStyle name="Millares 480 3" xfId="25697" xr:uid="{47100857-FF55-4000-B0A8-9D3821AC1022}"/>
    <cellStyle name="Millares 480 4" xfId="31191" xr:uid="{70A2E7A4-B3A1-43CE-99C2-8066CF367968}"/>
    <cellStyle name="Millares 480 5" xfId="36675" xr:uid="{2F42B964-4F5D-442C-AC20-B90D8CD0C5AE}"/>
    <cellStyle name="Millares 481" xfId="17727" xr:uid="{13FC0DB6-50A7-4719-A9A6-215D4F92700C}"/>
    <cellStyle name="Millares 481 2" xfId="22871" xr:uid="{85E4553A-BDFE-4290-A664-99351AC63DC1}"/>
    <cellStyle name="Millares 481 2 2" xfId="28427" xr:uid="{D57AF002-AB95-4622-B866-5A18311FB4CC}"/>
    <cellStyle name="Millares 481 2 3" xfId="33921" xr:uid="{0E2A40CE-B9E3-4580-9999-85260A9ECB52}"/>
    <cellStyle name="Millares 481 2 4" xfId="39405" xr:uid="{2B97BB6A-C17C-4C19-962D-512C2A763FF1}"/>
    <cellStyle name="Millares 481 3" xfId="25698" xr:uid="{8C8304F9-0F46-4669-B231-2111DD4C4B13}"/>
    <cellStyle name="Millares 481 4" xfId="31192" xr:uid="{8F16EAE9-9E3C-4CAF-94E5-47F22FBB6F71}"/>
    <cellStyle name="Millares 481 5" xfId="36676" xr:uid="{E24CEE53-E54D-486C-AF45-2E0FBC438E5C}"/>
    <cellStyle name="Millares 482" xfId="17728" xr:uid="{9AA501C9-3148-411B-AE55-5C22860121BF}"/>
    <cellStyle name="Millares 482 2" xfId="22872" xr:uid="{9A01F3D2-5F9D-4A9F-96C7-8AD9DCE41E4F}"/>
    <cellStyle name="Millares 482 2 2" xfId="28428" xr:uid="{EE161E02-71E5-42DA-9C63-F5E90A8D49CB}"/>
    <cellStyle name="Millares 482 2 3" xfId="33922" xr:uid="{CC680298-9DD3-4C8B-B77E-6339CF94A2C7}"/>
    <cellStyle name="Millares 482 2 4" xfId="39406" xr:uid="{FD4EB9CE-846C-4A01-998D-C462D774554F}"/>
    <cellStyle name="Millares 482 3" xfId="25699" xr:uid="{F0CF7771-242D-498B-8CE9-5A3674A07B27}"/>
    <cellStyle name="Millares 482 4" xfId="31193" xr:uid="{70826E96-9FFD-4D49-B10B-FE531816D5A3}"/>
    <cellStyle name="Millares 482 5" xfId="36677" xr:uid="{C5E4A38A-6229-46FB-9349-A18659BFE800}"/>
    <cellStyle name="Millares 483" xfId="17729" xr:uid="{9CD6ED66-2BF7-4BEF-9D32-6BC02233DF13}"/>
    <cellStyle name="Millares 483 2" xfId="22873" xr:uid="{4F106943-3DEA-439B-85AB-2CE6DA0D20DB}"/>
    <cellStyle name="Millares 483 2 2" xfId="28429" xr:uid="{C31B8F2F-3934-4522-8879-C4022513E72C}"/>
    <cellStyle name="Millares 483 2 3" xfId="33923" xr:uid="{5FE7B7DF-DF80-4F63-A005-F8C4227CCEAE}"/>
    <cellStyle name="Millares 483 2 4" xfId="39407" xr:uid="{EBB21C65-C446-4AC5-A9B0-5A64889426DF}"/>
    <cellStyle name="Millares 483 3" xfId="25700" xr:uid="{F81B8FA1-CE45-4F92-B04F-294D18CABCC0}"/>
    <cellStyle name="Millares 483 4" xfId="31194" xr:uid="{F2CD1579-1542-40B2-BD0B-EFD02836693F}"/>
    <cellStyle name="Millares 483 5" xfId="36678" xr:uid="{AA2AE14A-1B01-406B-A16D-FADBE89301BF}"/>
    <cellStyle name="Millares 484" xfId="17730" xr:uid="{A5DB69C4-9A8E-451D-B38E-CC4A5D632688}"/>
    <cellStyle name="Millares 484 2" xfId="22874" xr:uid="{60B1DB67-1AE2-4679-A9A9-91BABA7CE926}"/>
    <cellStyle name="Millares 484 2 2" xfId="28430" xr:uid="{1D8ACA8E-49AD-46D3-8DBA-090D3B8BD57A}"/>
    <cellStyle name="Millares 484 2 3" xfId="33924" xr:uid="{3187A750-CA91-4A5F-A3EA-EC3BA72A2CB0}"/>
    <cellStyle name="Millares 484 2 4" xfId="39408" xr:uid="{6AD76446-8489-4C8D-BE0B-9D5496919DCB}"/>
    <cellStyle name="Millares 484 3" xfId="25701" xr:uid="{38BD9E66-BDE2-42C1-863A-0C10CA934073}"/>
    <cellStyle name="Millares 484 4" xfId="31195" xr:uid="{7E0B01B8-56F8-450E-8692-D129B9561F38}"/>
    <cellStyle name="Millares 484 5" xfId="36679" xr:uid="{01321407-EE16-409F-BEEE-769DB54CCE05}"/>
    <cellStyle name="Millares 485" xfId="17731" xr:uid="{8526F5E8-77E0-43B6-9498-009B45A3CC93}"/>
    <cellStyle name="Millares 485 2" xfId="22875" xr:uid="{4C9C1D27-0BA5-4C81-A9BE-11F746847393}"/>
    <cellStyle name="Millares 485 2 2" xfId="28431" xr:uid="{BA0D546A-AC57-49CB-B8EC-9D273FBCC8DC}"/>
    <cellStyle name="Millares 485 2 3" xfId="33925" xr:uid="{F7F5026C-D9FB-4537-BB05-98B8ADF46856}"/>
    <cellStyle name="Millares 485 2 4" xfId="39409" xr:uid="{7FF6D15A-4FF4-4F0F-86F7-E16542A1B072}"/>
    <cellStyle name="Millares 485 3" xfId="25702" xr:uid="{FEFA3B9E-7858-48BF-9C1F-37FEA0FA9696}"/>
    <cellStyle name="Millares 485 4" xfId="31196" xr:uid="{A1770BDB-ECE8-4B5B-955F-835C59C2FD8C}"/>
    <cellStyle name="Millares 485 5" xfId="36680" xr:uid="{5C5D5D4D-268B-4502-A583-FDC0BC4F0269}"/>
    <cellStyle name="Millares 486" xfId="17732" xr:uid="{0341844E-8B71-4E53-81B3-99884B2FA7BE}"/>
    <cellStyle name="Millares 486 2" xfId="22876" xr:uid="{D2C8D0CA-DC58-4488-883C-B1C2C8F0D67F}"/>
    <cellStyle name="Millares 486 2 2" xfId="28432" xr:uid="{59A8310C-F7B6-4AEA-BE18-AC508D5296AB}"/>
    <cellStyle name="Millares 486 2 3" xfId="33926" xr:uid="{E82D7AA2-BEBA-4014-BACF-CBE64F7A5464}"/>
    <cellStyle name="Millares 486 2 4" xfId="39410" xr:uid="{C1677407-8734-4CDA-A2C9-DC8A9C1BC2A8}"/>
    <cellStyle name="Millares 486 3" xfId="25703" xr:uid="{4A8353EE-717B-4D5B-929F-B854B25975FA}"/>
    <cellStyle name="Millares 486 4" xfId="31197" xr:uid="{EEB1BBD0-0289-425F-8BD7-62D1CFDCC920}"/>
    <cellStyle name="Millares 486 5" xfId="36681" xr:uid="{6980A3FE-6BD0-4067-A5A7-4691F769776A}"/>
    <cellStyle name="Millares 487" xfId="17733" xr:uid="{4CF521AA-384F-4E7A-ACAD-415343863541}"/>
    <cellStyle name="Millares 487 2" xfId="22877" xr:uid="{434EB4A3-AA62-4473-831C-B6A282D60362}"/>
    <cellStyle name="Millares 487 2 2" xfId="28433" xr:uid="{DE3C3FBE-BA88-4B72-9AF7-90D7F66AD53F}"/>
    <cellStyle name="Millares 487 2 3" xfId="33927" xr:uid="{B84FC08C-A590-48AC-8F50-879EE3C13132}"/>
    <cellStyle name="Millares 487 2 4" xfId="39411" xr:uid="{DB3AD4AA-0361-419D-B041-0662B0892043}"/>
    <cellStyle name="Millares 487 3" xfId="25704" xr:uid="{79DFB569-4746-499C-83D9-46FB929FA3D1}"/>
    <cellStyle name="Millares 487 4" xfId="31198" xr:uid="{485B4758-0E8F-45A5-BD6E-EDA4176023B7}"/>
    <cellStyle name="Millares 487 5" xfId="36682" xr:uid="{B630FC48-C88E-4F07-B19D-F2E3A7A0A6F9}"/>
    <cellStyle name="Millares 488" xfId="17734" xr:uid="{3F3AC98F-EBA3-4A05-90D8-8879C4262792}"/>
    <cellStyle name="Millares 488 2" xfId="22878" xr:uid="{CAD3904D-3812-4978-839B-D16B6EDD8110}"/>
    <cellStyle name="Millares 488 2 2" xfId="28434" xr:uid="{BB62368E-3400-419F-9804-3A4BF9EDC5B0}"/>
    <cellStyle name="Millares 488 2 3" xfId="33928" xr:uid="{69760201-CF68-41A5-BB12-93F364811486}"/>
    <cellStyle name="Millares 488 2 4" xfId="39412" xr:uid="{19C87042-E5A3-4DF3-82D9-5DFFFEA0A2B8}"/>
    <cellStyle name="Millares 488 3" xfId="25705" xr:uid="{9BD5C69B-0380-493D-ADFB-ADBF717BB408}"/>
    <cellStyle name="Millares 488 4" xfId="31199" xr:uid="{9BC13DDD-946A-41CB-931A-A481354130CD}"/>
    <cellStyle name="Millares 488 5" xfId="36683" xr:uid="{04AD8E6B-FDEA-4B45-B0AB-82DDA37049E3}"/>
    <cellStyle name="Millares 489" xfId="17735" xr:uid="{B5142C22-EC64-4E99-A171-7C5ABA72687B}"/>
    <cellStyle name="Millares 489 2" xfId="22879" xr:uid="{412BB72B-AFDF-4326-A079-DC0F94E3254F}"/>
    <cellStyle name="Millares 489 2 2" xfId="28435" xr:uid="{52997E03-4F23-45A7-B552-9334DEB1DD8E}"/>
    <cellStyle name="Millares 489 2 3" xfId="33929" xr:uid="{AB22EA9D-585D-478E-8F92-392FC5745279}"/>
    <cellStyle name="Millares 489 2 4" xfId="39413" xr:uid="{B8DCC5FF-5334-43F4-B196-9641BFC59139}"/>
    <cellStyle name="Millares 489 3" xfId="25706" xr:uid="{AE82AED1-7D34-48EF-99A0-596E14928AC6}"/>
    <cellStyle name="Millares 489 4" xfId="31200" xr:uid="{EC1D2553-DD72-4353-B318-1EFCBE61B2BA}"/>
    <cellStyle name="Millares 489 5" xfId="36684" xr:uid="{ADAE56BF-9DEC-4F8D-8F88-B7C76FEFA5C1}"/>
    <cellStyle name="Millares 49" xfId="5321" xr:uid="{33981161-D057-4257-942E-64451792B68F}"/>
    <cellStyle name="Millares 49 10" xfId="16045" xr:uid="{773E387A-A697-480B-8950-3909A3280B87}"/>
    <cellStyle name="Millares 49 11" xfId="18150" xr:uid="{F0C821E2-FB45-4A8B-9C83-DE0B150D4C6D}"/>
    <cellStyle name="Millares 49 12" xfId="8145" xr:uid="{603CCABA-7E32-4BE3-BFC3-B21FC484D0FA}"/>
    <cellStyle name="Millares 49 2" xfId="5322" xr:uid="{4DCFD20A-47F0-468E-A2B5-F419EFA5A2F2}"/>
    <cellStyle name="Millares 49 2 10" xfId="18151" xr:uid="{08CE4289-7A4A-434B-B8D1-53EA9F817974}"/>
    <cellStyle name="Millares 49 2 11" xfId="8146" xr:uid="{AC45F8DE-EB19-4E5A-885A-BF93BAE9BC3B}"/>
    <cellStyle name="Millares 49 2 2" xfId="5323" xr:uid="{C056C189-6169-4B0B-BCC3-AFDA382EC408}"/>
    <cellStyle name="Millares 49 2 2 2" xfId="13491" xr:uid="{2AEE305F-768C-4CBB-BB25-5A7E9F75EE70}"/>
    <cellStyle name="Millares 49 2 2 3" xfId="10812" xr:uid="{80151371-C61F-4DDE-A1BE-8DD8EC4730E0}"/>
    <cellStyle name="Millares 49 2 2 4" xfId="16047" xr:uid="{127EDD31-5A6F-4930-867C-AEDFA3DB154A}"/>
    <cellStyle name="Millares 49 2 2 5" xfId="18152" xr:uid="{EDBE8924-5FEB-47F8-AFF1-BC82D3916DC9}"/>
    <cellStyle name="Millares 49 2 2 6" xfId="8147" xr:uid="{4ED040CE-0A0D-4333-A081-180378EB21FD}"/>
    <cellStyle name="Millares 49 2 3" xfId="5324" xr:uid="{A2860570-CAAA-4519-A123-9B6FE9FED7E8}"/>
    <cellStyle name="Millares 49 2 3 2" xfId="13492" xr:uid="{B69BAD99-3E2B-45D8-9077-E815C51DA98E}"/>
    <cellStyle name="Millares 49 2 3 3" xfId="10813" xr:uid="{340ED14B-FEC5-43A7-9221-92E097E10177}"/>
    <cellStyle name="Millares 49 2 3 4" xfId="16048" xr:uid="{EE16A1B0-4657-47D9-96DC-59EC404D47EE}"/>
    <cellStyle name="Millares 49 2 3 5" xfId="18153" xr:uid="{A197BA48-B453-47EF-A7A4-321C19374EA5}"/>
    <cellStyle name="Millares 49 2 3 6" xfId="8148" xr:uid="{AFCA0421-842F-44A1-AFEF-6AF9B8827B92}"/>
    <cellStyle name="Millares 49 2 4" xfId="5325" xr:uid="{D6D6EAB1-A1E5-4CF9-BADB-41ACFA8AB81F}"/>
    <cellStyle name="Millares 49 2 4 2" xfId="13493" xr:uid="{1D94CC86-1E64-43CF-B75D-141DA7E22645}"/>
    <cellStyle name="Millares 49 2 4 3" xfId="12521" xr:uid="{3AE7A4F7-090C-4C4A-A91E-3BDC6537150A}"/>
    <cellStyle name="Millares 49 2 4 4" xfId="18154" xr:uid="{240332EA-504C-4B5C-940A-90EAA3A0B8B8}"/>
    <cellStyle name="Millares 49 2 4 5" xfId="8149" xr:uid="{50ED8005-48A9-445A-8064-2F34FDF8292B}"/>
    <cellStyle name="Millares 49 2 5" xfId="7333" xr:uid="{09A5401A-96BC-4C86-870D-72FF378D40C2}"/>
    <cellStyle name="Millares 49 2 5 2" xfId="13494" xr:uid="{64D3D5B6-4600-41B1-8966-A79642DB8C64}"/>
    <cellStyle name="Millares 49 2 5 3" xfId="20113" xr:uid="{1CDB5DFE-025D-463D-A024-96FFBAE2ADD6}"/>
    <cellStyle name="Millares 49 2 5 4" xfId="8150" xr:uid="{2E2B0BE7-82F4-4A9B-90DE-08659A25138C}"/>
    <cellStyle name="Millares 49 2 6" xfId="8151" xr:uid="{F89907C6-E733-4CE8-8DC5-79F7392FAA74}"/>
    <cellStyle name="Millares 49 2 6 2" xfId="13495" xr:uid="{9F679675-C798-45DF-BF2B-E708B446807A}"/>
    <cellStyle name="Millares 49 2 7" xfId="13490" xr:uid="{B664CF47-18EB-413C-A886-75C9C5CA1FEF}"/>
    <cellStyle name="Millares 49 2 8" xfId="10811" xr:uid="{747C753A-55F9-43AB-B112-FF83BE239A69}"/>
    <cellStyle name="Millares 49 2 9" xfId="16046" xr:uid="{538E7071-7B16-43FF-8EB6-4DAFD0422FF3}"/>
    <cellStyle name="Millares 49 3" xfId="5326" xr:uid="{A9426492-3C98-42E6-80B4-EA18741D9528}"/>
    <cellStyle name="Millares 49 3 2" xfId="13496" xr:uid="{67B4BBAA-0BD6-4881-992A-13C39C85BDB1}"/>
    <cellStyle name="Millares 49 3 3" xfId="10814" xr:uid="{BCC81D38-A2FD-4B95-BEB5-FE129CF58BBF}"/>
    <cellStyle name="Millares 49 3 4" xfId="16049" xr:uid="{1749E32E-700B-454A-824F-7249662FF1E5}"/>
    <cellStyle name="Millares 49 3 5" xfId="18155" xr:uid="{38FCC424-FE3D-4000-B865-B736D00F2B00}"/>
    <cellStyle name="Millares 49 3 6" xfId="8152" xr:uid="{9C460834-2172-46DA-8443-31EF6C87669F}"/>
    <cellStyle name="Millares 49 4" xfId="5327" xr:uid="{32EF3022-F6A6-4D1E-BB85-89690B225A5D}"/>
    <cellStyle name="Millares 49 4 2" xfId="13497" xr:uid="{53CCD834-5D99-44D4-8713-BA72D3064032}"/>
    <cellStyle name="Millares 49 4 3" xfId="10815" xr:uid="{E3B765F8-EEF3-4EE8-9D76-7B0CCB14FFCB}"/>
    <cellStyle name="Millares 49 4 4" xfId="16050" xr:uid="{E2C2C20E-1DF3-49A0-8AB4-D58E53EB4511}"/>
    <cellStyle name="Millares 49 4 5" xfId="18156" xr:uid="{DE655BA2-A196-47BC-BE5C-87AFC06468D6}"/>
    <cellStyle name="Millares 49 4 6" xfId="8153" xr:uid="{D75DA221-5BD1-4AE2-AE71-46CCBC765933}"/>
    <cellStyle name="Millares 49 5" xfId="5328" xr:uid="{6AA04577-ACBC-472E-B55B-79075F4E684C}"/>
    <cellStyle name="Millares 49 5 2" xfId="13498" xr:uid="{DF48DB0C-4F64-424E-AE26-96B63430AD4B}"/>
    <cellStyle name="Millares 49 5 3" xfId="12520" xr:uid="{C3250019-57E9-4930-A4C5-D5228CC04EED}"/>
    <cellStyle name="Millares 49 5 4" xfId="18157" xr:uid="{332D4271-B877-477A-A3AC-4682CAF14FAB}"/>
    <cellStyle name="Millares 49 5 5" xfId="8154" xr:uid="{C3A8E59A-6BCC-4EF8-832E-44303CE08573}"/>
    <cellStyle name="Millares 49 6" xfId="7205" xr:uid="{822944EA-77AC-40B4-8F31-08E5761D5534}"/>
    <cellStyle name="Millares 49 6 2" xfId="13499" xr:uid="{B2BDD4D1-F474-46C2-A0F9-AD749152FA1B}"/>
    <cellStyle name="Millares 49 6 3" xfId="20013" xr:uid="{0F224769-9621-4128-B9D2-E085686749F0}"/>
    <cellStyle name="Millares 49 6 4" xfId="8155" xr:uid="{AED2C403-97F4-49D5-87D1-93C9340E9245}"/>
    <cellStyle name="Millares 49 7" xfId="8156" xr:uid="{D1593AD8-2B53-4E67-8A54-64D4B18AACCF}"/>
    <cellStyle name="Millares 49 7 2" xfId="13500" xr:uid="{32D4C874-FF4B-4AEF-9B81-69AC02C864A2}"/>
    <cellStyle name="Millares 49 8" xfId="13489" xr:uid="{4473390A-C47B-457A-BDB8-E76E5942CDC5}"/>
    <cellStyle name="Millares 49 9" xfId="10810" xr:uid="{F3EB5452-6FBA-4CA4-A4DF-5F9DF3631ABA}"/>
    <cellStyle name="Millares 490" xfId="17736" xr:uid="{44EB6481-ECF8-4A3F-9103-FB87398CD2D3}"/>
    <cellStyle name="Millares 490 2" xfId="22880" xr:uid="{035C7B60-678D-4853-8F4D-0020275829AC}"/>
    <cellStyle name="Millares 490 2 2" xfId="28436" xr:uid="{7D1B9622-C9A9-4477-9B6D-6BB7E79C7114}"/>
    <cellStyle name="Millares 490 2 3" xfId="33930" xr:uid="{9E190EA3-10ED-4ED7-9CC2-2108557D3E50}"/>
    <cellStyle name="Millares 490 2 4" xfId="39414" xr:uid="{7D627E29-2955-4E1D-AD78-F76DD9E3E953}"/>
    <cellStyle name="Millares 490 3" xfId="25707" xr:uid="{D4008D43-0B34-4F6C-BEB8-C0ED7AABB2F3}"/>
    <cellStyle name="Millares 490 4" xfId="31201" xr:uid="{4D8BF374-2FAB-4E97-91D0-4E0B35141E7D}"/>
    <cellStyle name="Millares 490 5" xfId="36685" xr:uid="{00FBA7C7-4BC4-42AA-AF4C-D04F49E2085F}"/>
    <cellStyle name="Millares 491" xfId="17737" xr:uid="{B3A1EBCC-1230-4D41-9A6A-B84C0F073312}"/>
    <cellStyle name="Millares 491 2" xfId="22881" xr:uid="{41AC89BB-BA98-4891-9BF9-7A38E4FEDDEF}"/>
    <cellStyle name="Millares 491 2 2" xfId="28437" xr:uid="{FA6FE941-3B63-4EE8-92C7-B7B824526383}"/>
    <cellStyle name="Millares 491 2 3" xfId="33931" xr:uid="{11C533FA-7F42-4893-8A93-C32E0DED6315}"/>
    <cellStyle name="Millares 491 2 4" xfId="39415" xr:uid="{9705D477-7E25-407B-BEFF-3526702885E6}"/>
    <cellStyle name="Millares 491 3" xfId="25708" xr:uid="{2EBFEB6F-6C3A-4B54-81EF-728504B44B57}"/>
    <cellStyle name="Millares 491 4" xfId="31202" xr:uid="{268D1ADF-8C5B-4CC0-8C2F-DBD6D7DBF3AC}"/>
    <cellStyle name="Millares 491 5" xfId="36686" xr:uid="{4CFAF298-B7A7-49DA-B570-F8E31FF6C97B}"/>
    <cellStyle name="Millares 492" xfId="17738" xr:uid="{2598F03F-9A47-417D-A1F5-19BF19D87C13}"/>
    <cellStyle name="Millares 492 2" xfId="22882" xr:uid="{C19CD050-880A-462B-BB5E-158E7C05377F}"/>
    <cellStyle name="Millares 492 2 2" xfId="28438" xr:uid="{C708EA18-B19D-4554-A1BB-C2A0D77B9E56}"/>
    <cellStyle name="Millares 492 2 3" xfId="33932" xr:uid="{314FDB25-7993-403C-97AD-54CD8ABE8DA3}"/>
    <cellStyle name="Millares 492 2 4" xfId="39416" xr:uid="{3FBA7994-E8D9-4EC3-8B1E-34386F40DAA4}"/>
    <cellStyle name="Millares 492 3" xfId="25709" xr:uid="{E6302F74-0864-4C05-8383-A072C79B9731}"/>
    <cellStyle name="Millares 492 4" xfId="31203" xr:uid="{88116864-E638-4C15-A7E8-944E11062348}"/>
    <cellStyle name="Millares 492 5" xfId="36687" xr:uid="{84497FB9-5D91-4984-86BD-BEBF4BCDB5C1}"/>
    <cellStyle name="Millares 493" xfId="17739" xr:uid="{9E8E2703-5364-46CE-897F-7297314D8953}"/>
    <cellStyle name="Millares 493 2" xfId="22883" xr:uid="{BC380C1C-FC00-4F95-972B-3E8C79CF3669}"/>
    <cellStyle name="Millares 493 2 2" xfId="28439" xr:uid="{2EBF6B85-626D-4ACD-B229-C19F6F574FD5}"/>
    <cellStyle name="Millares 493 2 3" xfId="33933" xr:uid="{E0866648-BCE2-483F-84DC-747B112D2D43}"/>
    <cellStyle name="Millares 493 2 4" xfId="39417" xr:uid="{BBE94CD1-58FD-40B3-8741-2DE331101C77}"/>
    <cellStyle name="Millares 493 3" xfId="25710" xr:uid="{BD3E257C-EF75-4F10-9715-46F08B249476}"/>
    <cellStyle name="Millares 493 4" xfId="31204" xr:uid="{DDF01CC8-7312-4AD2-A8DD-99FB3DD5FDF3}"/>
    <cellStyle name="Millares 493 5" xfId="36688" xr:uid="{B51F922D-87CE-4924-9C8A-B53AE4911B66}"/>
    <cellStyle name="Millares 494" xfId="17740" xr:uid="{2B8EAA2E-3536-4D1C-9B53-C3325EECE7F0}"/>
    <cellStyle name="Millares 494 2" xfId="22884" xr:uid="{38EC5929-A87C-4993-9578-ED5F0447760B}"/>
    <cellStyle name="Millares 494 2 2" xfId="28440" xr:uid="{78CAA6F1-0040-497A-98D6-640445F2B02B}"/>
    <cellStyle name="Millares 494 2 3" xfId="33934" xr:uid="{6ACA1EC0-5EF0-4BEF-8ADE-83A103E5F088}"/>
    <cellStyle name="Millares 494 2 4" xfId="39418" xr:uid="{857C6201-D37F-4790-860A-24F6EAFFB6FA}"/>
    <cellStyle name="Millares 494 3" xfId="25711" xr:uid="{B4FC9A39-FCF1-4CB3-9E64-39C6384268DD}"/>
    <cellStyle name="Millares 494 4" xfId="31205" xr:uid="{20288B6D-AB80-4FA5-B5A2-7281593D3756}"/>
    <cellStyle name="Millares 494 5" xfId="36689" xr:uid="{5C22F7D3-3A13-4656-8301-C47C45F27AAD}"/>
    <cellStyle name="Millares 495" xfId="17741" xr:uid="{3AF8E43E-F473-49ED-8FAF-B99ECC8F03F1}"/>
    <cellStyle name="Millares 495 2" xfId="22885" xr:uid="{7C2396EE-E0BB-46D8-93F4-C3589B03AF9F}"/>
    <cellStyle name="Millares 495 2 2" xfId="28441" xr:uid="{188736CB-CF78-4D8E-9D50-BFDC943B8778}"/>
    <cellStyle name="Millares 495 2 3" xfId="33935" xr:uid="{5A9FCE96-B890-4B6D-B522-3994E61E0D99}"/>
    <cellStyle name="Millares 495 2 4" xfId="39419" xr:uid="{607E55EA-4537-4180-886F-F9157A570FCB}"/>
    <cellStyle name="Millares 495 3" xfId="25712" xr:uid="{7F1BD2A9-12C3-498D-A6B6-57E30F8B7529}"/>
    <cellStyle name="Millares 495 4" xfId="31206" xr:uid="{BE952771-3B73-4D32-91BD-F18FDCFD7264}"/>
    <cellStyle name="Millares 495 5" xfId="36690" xr:uid="{AB3ECF0B-8836-4F44-B25E-C89C768854EE}"/>
    <cellStyle name="Millares 496" xfId="17742" xr:uid="{BD550EBA-D7A7-4194-9280-7B22018A52BB}"/>
    <cellStyle name="Millares 496 2" xfId="22886" xr:uid="{FE4BA470-CF2C-45EC-9744-ABEA07274EB8}"/>
    <cellStyle name="Millares 496 2 2" xfId="28442" xr:uid="{C3F04085-ACA8-4467-99ED-D1104E4DA110}"/>
    <cellStyle name="Millares 496 2 3" xfId="33936" xr:uid="{1B326973-AE9F-47BD-B512-0FFEB90507D1}"/>
    <cellStyle name="Millares 496 2 4" xfId="39420" xr:uid="{9657F61D-0FA6-42B4-9B07-C84F4D81749E}"/>
    <cellStyle name="Millares 496 3" xfId="25713" xr:uid="{D7DA96E0-4B43-4566-91CC-D44E2C903AB4}"/>
    <cellStyle name="Millares 496 4" xfId="31207" xr:uid="{5B0EDEB1-8CDF-4C04-AE15-6DA0551921A5}"/>
    <cellStyle name="Millares 496 5" xfId="36691" xr:uid="{1C568709-0129-4E84-B5D3-017E76A2F41B}"/>
    <cellStyle name="Millares 497" xfId="17743" xr:uid="{1A6E0B9C-B632-4DC6-B8A3-3C62FE3914D1}"/>
    <cellStyle name="Millares 497 2" xfId="22887" xr:uid="{DA2D657B-174A-4257-94CD-4DC4A4F0CCD9}"/>
    <cellStyle name="Millares 497 2 2" xfId="28443" xr:uid="{FEA7FBD9-A44C-4228-AF66-B81A6C408C24}"/>
    <cellStyle name="Millares 497 2 3" xfId="33937" xr:uid="{E85381E6-CF40-4404-A9C6-AECE789A2914}"/>
    <cellStyle name="Millares 497 2 4" xfId="39421" xr:uid="{3ABF4C3C-7AD6-448A-A26F-1C99D2B48032}"/>
    <cellStyle name="Millares 497 3" xfId="25714" xr:uid="{74FC3DE1-DF90-4D17-AB95-D4690AD5C10C}"/>
    <cellStyle name="Millares 497 4" xfId="31208" xr:uid="{BCA8E91A-7249-4DF4-A9B9-B109F60B755E}"/>
    <cellStyle name="Millares 497 5" xfId="36692" xr:uid="{4A8FCBE4-995C-4EE4-BBAA-7BE505BA7B19}"/>
    <cellStyle name="Millares 498" xfId="17744" xr:uid="{28CF6569-2526-4FA8-99FA-A5546A06D5FB}"/>
    <cellStyle name="Millares 498 2" xfId="22888" xr:uid="{FBCD159F-6F54-4ABA-A99F-AD80919F74CA}"/>
    <cellStyle name="Millares 498 2 2" xfId="28444" xr:uid="{358809E3-55E2-4EEB-AB7F-2F46173B54B9}"/>
    <cellStyle name="Millares 498 2 3" xfId="33938" xr:uid="{1BBAB15A-BEC9-4E48-9728-8F68E7383F33}"/>
    <cellStyle name="Millares 498 2 4" xfId="39422" xr:uid="{1AFBC438-B412-4EB1-98F3-D1F9AD18ACA7}"/>
    <cellStyle name="Millares 498 3" xfId="25715" xr:uid="{221B3934-042A-478A-AED6-B0FE6254A954}"/>
    <cellStyle name="Millares 498 4" xfId="31209" xr:uid="{74F16EE6-16F1-4D5D-8D86-5C8E102D62C7}"/>
    <cellStyle name="Millares 498 5" xfId="36693" xr:uid="{28F7A709-98D1-4A1D-8A49-256D836E7E55}"/>
    <cellStyle name="Millares 499" xfId="17745" xr:uid="{A073FF6A-F59C-4B53-B205-BC84021518D3}"/>
    <cellStyle name="Millares 499 2" xfId="22889" xr:uid="{B91E96E8-90DD-4AD1-B7E9-15BFC8D5F745}"/>
    <cellStyle name="Millares 499 2 2" xfId="28445" xr:uid="{4DEBEBA4-BFDB-4BB0-BD81-D68121B04F32}"/>
    <cellStyle name="Millares 499 2 3" xfId="33939" xr:uid="{C152D03E-5647-4C98-8C33-02266F6F229F}"/>
    <cellStyle name="Millares 499 2 4" xfId="39423" xr:uid="{4957BFCB-4DAB-45DF-BD0C-F85326B254EF}"/>
    <cellStyle name="Millares 499 3" xfId="25716" xr:uid="{BB0F7155-138D-491E-9805-71679403A835}"/>
    <cellStyle name="Millares 499 4" xfId="31210" xr:uid="{60BAB1C9-D3B4-4832-9104-C1C93CC989CF}"/>
    <cellStyle name="Millares 499 5" xfId="36694" xr:uid="{AE8295AA-68A2-43F4-9211-07BEE22A9119}"/>
    <cellStyle name="Millares 5" xfId="58" xr:uid="{00000000-0005-0000-0000-0000A3000000}"/>
    <cellStyle name="Millares 5 10" xfId="5330" xr:uid="{C45EC76B-DF01-4EF6-B00B-531ECB2DBDAE}"/>
    <cellStyle name="Millares 5 10 2" xfId="13502" xr:uid="{4F07A7BF-2FD5-4FC7-95B0-A40B483CA9D1}"/>
    <cellStyle name="Millares 5 10 3" xfId="10817" xr:uid="{CCFF8335-35FA-4879-9B29-7D9BF99B418A}"/>
    <cellStyle name="Millares 5 10 4" xfId="16052" xr:uid="{6DDDB35C-A5CE-4CA3-A585-0A0D3D99942D}"/>
    <cellStyle name="Millares 5 10 5" xfId="18159" xr:uid="{7825B30A-FEB3-4B3C-A977-30C72CCFCE0D}"/>
    <cellStyle name="Millares 5 10 6" xfId="8158" xr:uid="{1DF56E73-1650-419B-901D-DD013D6A80AC}"/>
    <cellStyle name="Millares 5 11" xfId="5331" xr:uid="{2E1731D4-9C23-4F2A-803E-DAD986A64952}"/>
    <cellStyle name="Millares 5 11 2" xfId="13503" xr:uid="{8FFEE50A-4AA6-435B-8AF3-BE20F4544904}"/>
    <cellStyle name="Millares 5 11 3" xfId="12522" xr:uid="{1DC77F97-E6A1-46BD-994A-EFD057A1E289}"/>
    <cellStyle name="Millares 5 11 3 2" xfId="21742" xr:uid="{3EF33EEF-EE77-4CCE-ACDC-2CB5C67450A8}"/>
    <cellStyle name="Millares 5 11 3 2 2" xfId="27298" xr:uid="{7D0464D7-CED0-4CA7-858B-C22CA98E4E91}"/>
    <cellStyle name="Millares 5 11 3 2 3" xfId="32792" xr:uid="{B793CF61-4CA3-4FC3-8375-D2AE29FB59DD}"/>
    <cellStyle name="Millares 5 11 3 2 4" xfId="38276" xr:uid="{ADF05899-9EC9-413A-AF0C-ACCFDB84C135}"/>
    <cellStyle name="Millares 5 11 3 3" xfId="24569" xr:uid="{A4271E40-95C7-4906-B3E2-50C3136586B5}"/>
    <cellStyle name="Millares 5 11 3 4" xfId="30063" xr:uid="{DC438E62-3304-420C-8929-393FA0B047D3}"/>
    <cellStyle name="Millares 5 11 3 5" xfId="35547" xr:uid="{78D5A174-7BE1-4CE4-B017-FDE10AD04BF5}"/>
    <cellStyle name="Millares 5 11 4" xfId="18160" xr:uid="{925E86CE-3932-44B1-A0B6-02453EEB3BD1}"/>
    <cellStyle name="Millares 5 11 5" xfId="8159" xr:uid="{511532C0-C02E-486D-B50D-54CFF1DDAF95}"/>
    <cellStyle name="Millares 5 12" xfId="7206" xr:uid="{0350E84E-4F06-43F3-8EF6-12D753E46F8E}"/>
    <cellStyle name="Millares 5 12 2" xfId="13504" xr:uid="{0059EB6C-BC97-4347-837A-858461CE8B67}"/>
    <cellStyle name="Millares 5 12 3" xfId="20014" xr:uid="{3BAFEA20-3EEA-4FA3-80A0-31E3088D12F5}"/>
    <cellStyle name="Millares 5 12 4" xfId="8160" xr:uid="{50658223-387E-4A7F-88BE-F1932BE06358}"/>
    <cellStyle name="Millares 5 13" xfId="8161" xr:uid="{124A23EB-07EE-4CA9-BED7-E51CAAC4FFF3}"/>
    <cellStyle name="Millares 5 13 2" xfId="13505" xr:uid="{0544CFE8-54BC-42D0-84BC-D193B0D03206}"/>
    <cellStyle name="Millares 5 14" xfId="13501" xr:uid="{8B7D6288-43A8-4C8B-A1BF-4557A79BE076}"/>
    <cellStyle name="Millares 5 15" xfId="10816" xr:uid="{41BBE87C-101D-4AC9-B2D1-871175C8A250}"/>
    <cellStyle name="Millares 5 16" xfId="16051" xr:uid="{D8B847DE-8D7B-45C9-9658-8239093598A9}"/>
    <cellStyle name="Millares 5 17" xfId="18158" xr:uid="{C880C612-846B-4B39-B62D-CF9B2C31EF62}"/>
    <cellStyle name="Millares 5 18" xfId="8157" xr:uid="{94B5A432-D5E8-4378-8B26-2B21DC6D68B8}"/>
    <cellStyle name="Millares 5 19" xfId="5329" xr:uid="{F5B7088B-52BC-4307-A605-473248FA6872}"/>
    <cellStyle name="Millares 5 2" xfId="128" xr:uid="{00000000-0005-0000-0000-0000A4000000}"/>
    <cellStyle name="Millares 5 2 10" xfId="8163" xr:uid="{97E2308F-B729-4287-BA24-620CDE6A4DB4}"/>
    <cellStyle name="Millares 5 2 10 2" xfId="13507" xr:uid="{84901513-60B3-4D9C-A2D0-50B09B9C8FAB}"/>
    <cellStyle name="Millares 5 2 11" xfId="13506" xr:uid="{01DD78D7-79ED-440E-9BFE-4DEA968B2017}"/>
    <cellStyle name="Millares 5 2 12" xfId="10818" xr:uid="{9BC0AC0C-AAAD-416C-A9C1-94A7BDA93F01}"/>
    <cellStyle name="Millares 5 2 13" xfId="16053" xr:uid="{F3E8D336-AB9D-4225-9CF4-058A3FFDF1BF}"/>
    <cellStyle name="Millares 5 2 14" xfId="18161" xr:uid="{6BC5B9E9-EFCA-49E0-82D0-3A334DCE8D5E}"/>
    <cellStyle name="Millares 5 2 15" xfId="8162" xr:uid="{09D88530-3965-4D64-8783-D21CD655349B}"/>
    <cellStyle name="Millares 5 2 16" xfId="5332" xr:uid="{31BA193C-0C5C-4E74-AEFA-5287D553BC16}"/>
    <cellStyle name="Millares 5 2 2" xfId="327" xr:uid="{8D8CDEF6-D281-41E5-AFD2-747DCD6B8662}"/>
    <cellStyle name="Millares 5 2 2 10" xfId="18162" xr:uid="{86B56DE5-86D1-4C0D-879D-12045F2F44DD}"/>
    <cellStyle name="Millares 5 2 2 11" xfId="8164" xr:uid="{C10F057E-466B-414A-8FD7-FF145EE1C090}"/>
    <cellStyle name="Millares 5 2 2 12" xfId="5333" xr:uid="{860C3341-DC63-4D1A-AA42-2FFFF22BE1D7}"/>
    <cellStyle name="Millares 5 2 2 13" xfId="661" xr:uid="{F731D116-479D-4375-9F42-420D385C66FE}"/>
    <cellStyle name="Millares 5 2 2 2" xfId="5334" xr:uid="{F743BD42-1AA7-4BE0-9B7C-43F8B1EA055C}"/>
    <cellStyle name="Millares 5 2 2 2 2" xfId="13509" xr:uid="{7DF537BA-0CD6-4972-8B71-CDC4DBA4667B}"/>
    <cellStyle name="Millares 5 2 2 2 3" xfId="10820" xr:uid="{AA52452F-2881-48A1-97AC-36629DB56851}"/>
    <cellStyle name="Millares 5 2 2 2 4" xfId="16055" xr:uid="{3FA876D7-DD5B-4D09-A89C-0634BCDB1CC8}"/>
    <cellStyle name="Millares 5 2 2 2 5" xfId="18163" xr:uid="{2CD56512-DCA8-46F4-8FB9-44B46409AD45}"/>
    <cellStyle name="Millares 5 2 2 2 6" xfId="8165" xr:uid="{FFD0D6CF-4DE7-443F-9B20-19E567C48051}"/>
    <cellStyle name="Millares 5 2 2 3" xfId="5335" xr:uid="{EF1DF93A-2027-4AD3-8FA6-652D351E2D15}"/>
    <cellStyle name="Millares 5 2 2 3 2" xfId="13510" xr:uid="{73E83917-6B8B-4016-A1CE-EBA347BBD645}"/>
    <cellStyle name="Millares 5 2 2 3 3" xfId="10821" xr:uid="{20B3F606-7AF5-41B8-B615-3E4B22BA0C90}"/>
    <cellStyle name="Millares 5 2 2 3 4" xfId="16056" xr:uid="{EC9386AD-1C4A-4ADD-AAC8-1F91E2220038}"/>
    <cellStyle name="Millares 5 2 2 3 5" xfId="18164" xr:uid="{452B1029-6F4C-4563-AF8D-D45E3B65CDAC}"/>
    <cellStyle name="Millares 5 2 2 3 6" xfId="8166" xr:uid="{AC13BD8A-0FAF-402E-AC5C-57467D9312B3}"/>
    <cellStyle name="Millares 5 2 2 4" xfId="5336" xr:uid="{6F3AC0C7-1FCD-4885-89D7-C51AB543F11A}"/>
    <cellStyle name="Millares 5 2 2 4 2" xfId="13511" xr:uid="{D359E2AB-5E54-489B-B455-89814A6E3085}"/>
    <cellStyle name="Millares 5 2 2 4 3" xfId="12524" xr:uid="{986FBB74-FA2F-4C14-8A4E-7BE8CE6249E1}"/>
    <cellStyle name="Millares 5 2 2 4 4" xfId="18165" xr:uid="{B271072F-8C24-44C6-B8C9-766A5760716F}"/>
    <cellStyle name="Millares 5 2 2 4 5" xfId="8167" xr:uid="{05E1171B-195A-4B14-8BEC-FA86228EA26C}"/>
    <cellStyle name="Millares 5 2 2 5" xfId="7334" xr:uid="{9EBD4092-59BE-4C9F-AAF5-76BC04A59E43}"/>
    <cellStyle name="Millares 5 2 2 5 2" xfId="13512" xr:uid="{47AA38E7-6281-4301-95CB-4A93693EF30B}"/>
    <cellStyle name="Millares 5 2 2 5 3" xfId="20114" xr:uid="{79B565EE-2257-4D8F-998F-2552C4C047EA}"/>
    <cellStyle name="Millares 5 2 2 5 4" xfId="8168" xr:uid="{96334569-5D3F-49D3-9A62-CB9C203A1668}"/>
    <cellStyle name="Millares 5 2 2 6" xfId="8169" xr:uid="{06F74634-BCCB-43AF-A542-E60B6FDF5813}"/>
    <cellStyle name="Millares 5 2 2 6 2" xfId="13513" xr:uid="{28B4229A-561A-4E51-95F1-48220430F1F9}"/>
    <cellStyle name="Millares 5 2 2 7" xfId="13508" xr:uid="{E5C5B3AC-93A7-4DFC-A1A5-4707B236A41F}"/>
    <cellStyle name="Millares 5 2 2 8" xfId="10819" xr:uid="{F940487E-DC15-47E4-9FD4-C357DD6760ED}"/>
    <cellStyle name="Millares 5 2 2 9" xfId="16054" xr:uid="{064445F5-76FF-4B45-A8D9-5D135FB23C58}"/>
    <cellStyle name="Millares 5 2 3" xfId="5337" xr:uid="{43A30BF3-7BEB-4579-83E0-CA44515DFC51}"/>
    <cellStyle name="Millares 5 2 3 10" xfId="16057" xr:uid="{14C8A461-CD09-45F6-ADCC-3BD65B24BE9F}"/>
    <cellStyle name="Millares 5 2 3 11" xfId="18166" xr:uid="{189B4606-59AC-4F62-9DFF-59AA2484AEAD}"/>
    <cellStyle name="Millares 5 2 3 12" xfId="8170" xr:uid="{38EB94CD-BD21-46BE-B7AF-F55324331584}"/>
    <cellStyle name="Millares 5 2 3 2" xfId="5338" xr:uid="{DA460513-162B-4375-9EDB-F2C46D6884A4}"/>
    <cellStyle name="Millares 5 2 3 2 2" xfId="5339" xr:uid="{7501A434-DAEC-4C4C-AD63-5EADE9C56138}"/>
    <cellStyle name="Millares 5 2 3 2 2 2" xfId="13516" xr:uid="{9993E57C-D528-4679-9C14-E08F64D77C3B}"/>
    <cellStyle name="Millares 5 2 3 2 2 3" xfId="18168" xr:uid="{E693E18A-1606-42DA-AF5E-400B64396F84}"/>
    <cellStyle name="Millares 5 2 3 2 2 4" xfId="8172" xr:uid="{09DE94F0-1954-4FCB-9A84-ADD98D45D9C5}"/>
    <cellStyle name="Millares 5 2 3 2 3" xfId="13515" xr:uid="{CBDC9136-0A50-47C2-AF1C-4AD0A4FB337E}"/>
    <cellStyle name="Millares 5 2 3 2 4" xfId="10823" xr:uid="{521178EC-C37E-4C6F-85DD-199EE7D7753F}"/>
    <cellStyle name="Millares 5 2 3 2 5" xfId="16058" xr:uid="{F5C873DB-1980-442D-8784-ADBDDE8A90C2}"/>
    <cellStyle name="Millares 5 2 3 2 6" xfId="18167" xr:uid="{34BCFF0F-D52D-4664-BE92-DD99BB1A4821}"/>
    <cellStyle name="Millares 5 2 3 2 7" xfId="8171" xr:uid="{83AA70AF-9472-429E-8557-07C465B9EB3A}"/>
    <cellStyle name="Millares 5 2 3 3" xfId="5340" xr:uid="{6DF67300-08BA-4688-84C3-837C793BC3AA}"/>
    <cellStyle name="Millares 5 2 3 3 2" xfId="13517" xr:uid="{DD5E631E-68E4-4FAA-BF10-B872E8A73F6F}"/>
    <cellStyle name="Millares 5 2 3 3 3" xfId="10824" xr:uid="{D710780A-4F53-44F0-9FA3-C7EC7913BA41}"/>
    <cellStyle name="Millares 5 2 3 3 4" xfId="16059" xr:uid="{CF90239A-D621-4522-82D7-83C6A903F168}"/>
    <cellStyle name="Millares 5 2 3 3 5" xfId="18169" xr:uid="{292690D9-6DC7-4B49-B689-EAFA37787972}"/>
    <cellStyle name="Millares 5 2 3 3 6" xfId="8173" xr:uid="{8DAA4CC2-1A4F-498F-9A01-D9D0AEF6C446}"/>
    <cellStyle name="Millares 5 2 3 4" xfId="5341" xr:uid="{48265687-0918-4DB6-B271-DD05117A82F2}"/>
    <cellStyle name="Millares 5 2 3 4 2" xfId="13518" xr:uid="{72341A78-B174-45B1-A552-58E5DCC5DF31}"/>
    <cellStyle name="Millares 5 2 3 4 3" xfId="10825" xr:uid="{C8F0A65F-7479-429E-911A-A45D2D9C84B8}"/>
    <cellStyle name="Millares 5 2 3 4 4" xfId="16060" xr:uid="{A7C353CD-7A7F-4B74-8AC0-B429557F3261}"/>
    <cellStyle name="Millares 5 2 3 4 5" xfId="18170" xr:uid="{913403BC-77BD-48A7-BDF9-9CC271E20785}"/>
    <cellStyle name="Millares 5 2 3 4 6" xfId="8174" xr:uid="{B3C57C7F-920C-463C-AACA-9FB0E6F26A30}"/>
    <cellStyle name="Millares 5 2 3 5" xfId="5342" xr:uid="{B9CF293B-BFE8-4591-937B-29539138EE69}"/>
    <cellStyle name="Millares 5 2 3 5 2" xfId="13519" xr:uid="{37B3C4EB-9E27-4691-BEF4-4F7BCD9CC629}"/>
    <cellStyle name="Millares 5 2 3 5 3" xfId="12525" xr:uid="{2A12C0A3-D85A-4A91-8374-5EA38CB939F5}"/>
    <cellStyle name="Millares 5 2 3 5 4" xfId="18171" xr:uid="{10DB8DAF-4B47-4A66-B8E4-EB9D678FB08F}"/>
    <cellStyle name="Millares 5 2 3 5 5" xfId="8175" xr:uid="{44920D0C-D641-4D88-ABB0-D802E48E739E}"/>
    <cellStyle name="Millares 5 2 3 6" xfId="7335" xr:uid="{F453805F-BB9D-4A61-BFD5-D557DA093A5F}"/>
    <cellStyle name="Millares 5 2 3 6 2" xfId="13520" xr:uid="{ADB3E9E5-AC2A-44D6-9A5D-6FC3DE139628}"/>
    <cellStyle name="Millares 5 2 3 6 3" xfId="20115" xr:uid="{4574AD06-9F21-429A-B085-81D61E0723EF}"/>
    <cellStyle name="Millares 5 2 3 6 4" xfId="8176" xr:uid="{7E7CDDCE-328B-4868-9938-077024A10E49}"/>
    <cellStyle name="Millares 5 2 3 7" xfId="8177" xr:uid="{5988DEC0-44D3-4473-BAC3-0FCC76DA4DB7}"/>
    <cellStyle name="Millares 5 2 3 7 2" xfId="13521" xr:uid="{6705FE52-5162-460C-8E14-CE2108FD7C8A}"/>
    <cellStyle name="Millares 5 2 3 8" xfId="13514" xr:uid="{1A34C0EA-0E68-4BA8-A50B-4A06E945D9C3}"/>
    <cellStyle name="Millares 5 2 3 9" xfId="10822" xr:uid="{68B81A9E-B0BE-4BBA-90AB-0558E2899510}"/>
    <cellStyle name="Millares 5 2 4" xfId="5343" xr:uid="{A961F2C8-BB40-4DFA-B79B-7B7BFB6735F0}"/>
    <cellStyle name="Millares 5 2 4 2" xfId="5344" xr:uid="{64D25C1C-2780-4C18-A953-E4DBCE84342F}"/>
    <cellStyle name="Millares 5 2 4 2 2" xfId="13523" xr:uid="{B7559A81-9755-4E74-920E-B3F87B498678}"/>
    <cellStyle name="Millares 5 2 4 2 3" xfId="10827" xr:uid="{F1EA8AE6-4480-4EAD-85FD-A4C9D6DFFB65}"/>
    <cellStyle name="Millares 5 2 4 2 4" xfId="16062" xr:uid="{0601BF06-8069-4CED-9624-FE4DEA74EE98}"/>
    <cellStyle name="Millares 5 2 4 2 5" xfId="18173" xr:uid="{833CA6FB-1172-4585-B85C-B8405DD7FE75}"/>
    <cellStyle name="Millares 5 2 4 2 6" xfId="8179" xr:uid="{2486C6FE-A181-418B-9B6C-2872A5E1F9E7}"/>
    <cellStyle name="Millares 5 2 4 3" xfId="13522" xr:uid="{B9CB5EE6-D47F-4970-B82E-CF90F87E57F6}"/>
    <cellStyle name="Millares 5 2 4 4" xfId="10826" xr:uid="{4D5A119F-A13E-402A-A1B7-D047C34D3D29}"/>
    <cellStyle name="Millares 5 2 4 5" xfId="16061" xr:uid="{5878A12A-4064-415C-A413-283EFAB943E3}"/>
    <cellStyle name="Millares 5 2 4 6" xfId="18172" xr:uid="{269E5B98-5223-49FB-8A6E-DC73632102FF}"/>
    <cellStyle name="Millares 5 2 4 7" xfId="8178" xr:uid="{AD0AF6C8-33FF-4F3F-A532-8DDDC1CCB8B8}"/>
    <cellStyle name="Millares 5 2 5" xfId="5345" xr:uid="{0ED4DA87-2FAC-49DB-8D53-EE5A09F91F91}"/>
    <cellStyle name="Millares 5 2 5 2" xfId="13524" xr:uid="{35C48CD1-DE96-44ED-BB5A-B9C9A2744153}"/>
    <cellStyle name="Millares 5 2 5 3" xfId="10828" xr:uid="{A06FD0A6-4D03-414A-AD9F-E33AACB2BE7E}"/>
    <cellStyle name="Millares 5 2 5 4" xfId="16063" xr:uid="{618BB56D-E24D-46F8-96B0-BE09457874B7}"/>
    <cellStyle name="Millares 5 2 5 5" xfId="18174" xr:uid="{A0BB4104-C080-4561-A812-3221AC7667F8}"/>
    <cellStyle name="Millares 5 2 5 6" xfId="8180" xr:uid="{019CDF3A-4A81-4183-897C-533D9A8E6288}"/>
    <cellStyle name="Millares 5 2 6" xfId="5346" xr:uid="{E55CEB36-5C5F-468B-BB0F-0EBBBF9C9B48}"/>
    <cellStyle name="Millares 5 2 6 2" xfId="13525" xr:uid="{67A7805D-937A-4910-8353-D68D5B45FB44}"/>
    <cellStyle name="Millares 5 2 6 3" xfId="10829" xr:uid="{35A88235-3459-4AF0-8DC8-65E7D0F1E50F}"/>
    <cellStyle name="Millares 5 2 6 4" xfId="16064" xr:uid="{CB100AB3-46E1-49FF-8925-27D6EDD73F1D}"/>
    <cellStyle name="Millares 5 2 6 5" xfId="18175" xr:uid="{38C31580-4C34-46BD-AFFE-990EE85B66C8}"/>
    <cellStyle name="Millares 5 2 6 6" xfId="8181" xr:uid="{9687EE05-D1B4-4AF2-B6CA-006982931F18}"/>
    <cellStyle name="Millares 5 2 7" xfId="5347" xr:uid="{A89E9B4A-C487-4FCD-A5C3-F4FCD82FE752}"/>
    <cellStyle name="Millares 5 2 7 2" xfId="13526" xr:uid="{DF603AD1-32F3-4BD2-BBEC-43DB48FD5378}"/>
    <cellStyle name="Millares 5 2 7 3" xfId="10830" xr:uid="{4521136D-42F0-4E9D-B2C8-A64027AD7D45}"/>
    <cellStyle name="Millares 5 2 7 4" xfId="16065" xr:uid="{B5BE67C6-73F0-49C8-A2C3-024355009578}"/>
    <cellStyle name="Millares 5 2 7 5" xfId="18176" xr:uid="{B000B80D-D143-4502-ACAC-4F3FC9764CFD}"/>
    <cellStyle name="Millares 5 2 7 6" xfId="8182" xr:uid="{B0A5EB6D-D28D-4DAC-B014-0A403FC0CBD6}"/>
    <cellStyle name="Millares 5 2 8" xfId="5348" xr:uid="{B6743BEB-3E4E-4A05-8978-C5D1DDD9AED6}"/>
    <cellStyle name="Millares 5 2 8 2" xfId="13527" xr:uid="{73FEE1E0-2D35-4788-9C11-9C73E0988E9A}"/>
    <cellStyle name="Millares 5 2 8 3" xfId="12523" xr:uid="{6D3DAB22-3318-43A2-86DD-9152001B2314}"/>
    <cellStyle name="Millares 5 2 8 4" xfId="18177" xr:uid="{A0368964-BB8D-46EC-A7AA-9CCD81B36E5E}"/>
    <cellStyle name="Millares 5 2 8 5" xfId="8183" xr:uid="{A9FAC1A3-CBAC-425C-A1B8-E76D6424F8CD}"/>
    <cellStyle name="Millares 5 2 9" xfId="7207" xr:uid="{4178B560-4CB7-47C5-89B1-BE8AE264EACD}"/>
    <cellStyle name="Millares 5 2 9 2" xfId="13528" xr:uid="{DDADBBDC-42CC-4492-8667-EB15597C48E7}"/>
    <cellStyle name="Millares 5 2 9 3" xfId="20015" xr:uid="{3A4E2966-5E98-4B9E-B860-4A0C03A3700E}"/>
    <cellStyle name="Millares 5 2 9 4" xfId="8184" xr:uid="{E8CF66B1-2986-412A-8387-E75303AC63B2}"/>
    <cellStyle name="Millares 5 3" xfId="120" xr:uid="{00000000-0005-0000-0000-0000A5000000}"/>
    <cellStyle name="Millares 5 3 10" xfId="16066" xr:uid="{A01014E6-A784-49E1-8789-32E039583E9E}"/>
    <cellStyle name="Millares 5 3 11" xfId="18178" xr:uid="{D910E395-9AE2-40F9-A194-40C3B73C4390}"/>
    <cellStyle name="Millares 5 3 12" xfId="8185" xr:uid="{F16DC9AC-3934-4BD0-A9BF-50D34668B8D9}"/>
    <cellStyle name="Millares 5 3 13" xfId="5349" xr:uid="{CB2E6DF8-A716-4338-8CBC-3A963BFCFD8F}"/>
    <cellStyle name="Millares 5 3 14" xfId="375" xr:uid="{E1E1DEE3-FAFB-4264-97F4-2907CE2F09A5}"/>
    <cellStyle name="Millares 5 3 15" xfId="40524" xr:uid="{54275068-A281-4BBD-B077-D1A6CE81423A}"/>
    <cellStyle name="Millares 5 3 2" xfId="202" xr:uid="{00000000-0005-0000-0000-0000A6000000}"/>
    <cellStyle name="Millares 5 3 2 10" xfId="18179" xr:uid="{9822C95A-90C5-4651-8FCF-B86942ADCD73}"/>
    <cellStyle name="Millares 5 3 2 11" xfId="8186" xr:uid="{ED6991F2-A412-4DBF-808D-5ECB717DD351}"/>
    <cellStyle name="Millares 5 3 2 12" xfId="5350" xr:uid="{92F42B5C-F34D-4896-A05E-28B372C0ED94}"/>
    <cellStyle name="Millares 5 3 2 13" xfId="444" xr:uid="{CB76689E-ECB4-4B6B-A0D3-F4CDF346C153}"/>
    <cellStyle name="Millares 5 3 2 14" xfId="40593" xr:uid="{95F124DA-4F9A-4BCD-9924-C3D9B84F8694}"/>
    <cellStyle name="Millares 5 3 2 2" xfId="303" xr:uid="{4B6B9331-7887-442E-952F-45B10A13037E}"/>
    <cellStyle name="Millares 5 3 2 2 2" xfId="13531" xr:uid="{D6047BB9-3CA1-49D4-AB61-D880008410A4}"/>
    <cellStyle name="Millares 5 3 2 2 3" xfId="10833" xr:uid="{795D9704-84BA-4477-A17B-3A5E55A00E0A}"/>
    <cellStyle name="Millares 5 3 2 2 4" xfId="16068" xr:uid="{E4CA2F2A-4314-4451-B76D-DAC2967E8F50}"/>
    <cellStyle name="Millares 5 3 2 2 5" xfId="18180" xr:uid="{4050BA92-1438-4466-882E-18585148395A}"/>
    <cellStyle name="Millares 5 3 2 2 6" xfId="8187" xr:uid="{79760052-BAFC-4A4E-91F5-B2171C2EAB2B}"/>
    <cellStyle name="Millares 5 3 2 2 7" xfId="5351" xr:uid="{453AAB01-4948-4856-A364-958E2E60B334}"/>
    <cellStyle name="Millares 5 3 2 2 8" xfId="544" xr:uid="{2B92D523-1E9E-4E92-9DD9-7FF62302EADC}"/>
    <cellStyle name="Millares 5 3 2 2 9" xfId="40693" xr:uid="{0B4C2F07-3283-4A6E-8897-F0571601F049}"/>
    <cellStyle name="Millares 5 3 2 3" xfId="5352" xr:uid="{B23F3E02-57BA-42F2-9544-BFB7706F090C}"/>
    <cellStyle name="Millares 5 3 2 3 2" xfId="13532" xr:uid="{3BF02BBD-43E2-460F-9DE6-212C98140600}"/>
    <cellStyle name="Millares 5 3 2 3 3" xfId="10834" xr:uid="{B62FA09C-A7AD-494F-8EFB-CCC12CC6DD75}"/>
    <cellStyle name="Millares 5 3 2 3 4" xfId="16069" xr:uid="{52D02FE2-1EB1-4738-9705-6EFD28C7ABA9}"/>
    <cellStyle name="Millares 5 3 2 3 5" xfId="18181" xr:uid="{38E84FF3-8CC8-4329-978B-74EEC28F4DF7}"/>
    <cellStyle name="Millares 5 3 2 3 6" xfId="8188" xr:uid="{2D5FA07C-8774-47F1-B60D-250B2E8D981D}"/>
    <cellStyle name="Millares 5 3 2 4" xfId="5353" xr:uid="{9625709F-BC28-445F-A7EB-2137F6FA3F6D}"/>
    <cellStyle name="Millares 5 3 2 4 2" xfId="13533" xr:uid="{4A965176-A415-4059-8D60-0BB88F2D1B17}"/>
    <cellStyle name="Millares 5 3 2 4 3" xfId="12527" xr:uid="{595637CE-AF93-4B08-ABCA-34B627657F6B}"/>
    <cellStyle name="Millares 5 3 2 4 4" xfId="18182" xr:uid="{84CCD150-C229-44CD-8FB4-9C2F94B44337}"/>
    <cellStyle name="Millares 5 3 2 4 5" xfId="8189" xr:uid="{2CDA38F4-6FD4-4EAF-AD52-7C12BCB87859}"/>
    <cellStyle name="Millares 5 3 2 5" xfId="7336" xr:uid="{5EFD820B-B26A-46B4-88F5-D02F46AD3D34}"/>
    <cellStyle name="Millares 5 3 2 5 2" xfId="13534" xr:uid="{CC23BEF1-EFC0-4514-8FE5-14F7B5150C45}"/>
    <cellStyle name="Millares 5 3 2 5 3" xfId="20116" xr:uid="{0952E9A9-B473-459A-A242-5E997524B68A}"/>
    <cellStyle name="Millares 5 3 2 5 4" xfId="8190" xr:uid="{54396AB0-1486-4F73-9696-9127C302DCF5}"/>
    <cellStyle name="Millares 5 3 2 6" xfId="8191" xr:uid="{CB9459BB-0D1A-4265-B404-F6FF963773C8}"/>
    <cellStyle name="Millares 5 3 2 6 2" xfId="13535" xr:uid="{7F517B2A-59C7-4C06-88A3-2325D2DE02D8}"/>
    <cellStyle name="Millares 5 3 2 7" xfId="13530" xr:uid="{E892BB78-7E81-4AF1-9F49-C3BBBAB26C6D}"/>
    <cellStyle name="Millares 5 3 2 8" xfId="10832" xr:uid="{579EAD64-A955-4F68-AD4E-23C0F96558E9}"/>
    <cellStyle name="Millares 5 3 2 9" xfId="16067" xr:uid="{6BE89A3F-CEC5-4B76-8BA6-F801E1E43FE9}"/>
    <cellStyle name="Millares 5 3 3" xfId="156" xr:uid="{00000000-0005-0000-0000-0000A7000000}"/>
    <cellStyle name="Millares 5 3 3 2" xfId="262" xr:uid="{10AFC5D7-FECD-441F-B830-661980E926A8}"/>
    <cellStyle name="Millares 5 3 3 2 2" xfId="13536" xr:uid="{AB444913-6CF4-48B9-9D6A-19769F4FCFF9}"/>
    <cellStyle name="Millares 5 3 3 2 3" xfId="503" xr:uid="{5AE686ED-23B6-40B9-BB62-EF1FE01AAB9A}"/>
    <cellStyle name="Millares 5 3 3 2 4" xfId="40652" xr:uid="{A3B8AF89-A2B8-4D63-922D-C2CD340B2179}"/>
    <cellStyle name="Millares 5 3 3 3" xfId="10835" xr:uid="{91B7E2CF-9FC3-4562-9397-06D139D5C6F1}"/>
    <cellStyle name="Millares 5 3 3 4" xfId="16070" xr:uid="{545BECF1-35D4-4B5E-B756-B718DD8EDEAC}"/>
    <cellStyle name="Millares 5 3 3 5" xfId="18183" xr:uid="{4ACB070A-6298-46BB-9025-148861114C56}"/>
    <cellStyle name="Millares 5 3 3 6" xfId="8192" xr:uid="{C56AFC7C-5FB2-484E-B57E-8B521DD6D2C4}"/>
    <cellStyle name="Millares 5 3 3 7" xfId="5354" xr:uid="{97357FC2-C9EF-4082-9345-51CDBE08CE5A}"/>
    <cellStyle name="Millares 5 3 3 8" xfId="403" xr:uid="{C4EEDDC3-0995-401D-BEB5-35F78A865697}"/>
    <cellStyle name="Millares 5 3 3 9" xfId="40552" xr:uid="{2CF8BD8E-968D-4E66-BF3C-EDFA6E1D329B}"/>
    <cellStyle name="Millares 5 3 4" xfId="234" xr:uid="{FE68CEBC-1119-47E9-9CB5-F6BFC970DC83}"/>
    <cellStyle name="Millares 5 3 4 2" xfId="13537" xr:uid="{9637627D-AB05-428C-AE9E-45F5BAB5B299}"/>
    <cellStyle name="Millares 5 3 4 3" xfId="10836" xr:uid="{A96348D2-BB61-4159-81DA-B61E39BF395B}"/>
    <cellStyle name="Millares 5 3 4 4" xfId="16071" xr:uid="{B42C5F6C-280D-4E5E-87D6-0B54890894C5}"/>
    <cellStyle name="Millares 5 3 4 5" xfId="18184" xr:uid="{08279AAC-2118-42AE-98DE-9C840C2E3CAD}"/>
    <cellStyle name="Millares 5 3 4 6" xfId="8193" xr:uid="{43304F4E-4163-4C5C-B683-AD3E2E5AC2DF}"/>
    <cellStyle name="Millares 5 3 4 7" xfId="5355" xr:uid="{B2652739-9EC0-4607-BF44-6043B2B37A5D}"/>
    <cellStyle name="Millares 5 3 4 8" xfId="475" xr:uid="{100BD1CD-5E56-443E-B745-C339DF67E43D}"/>
    <cellStyle name="Millares 5 3 4 9" xfId="40624" xr:uid="{75CC010D-32FA-4AA5-A420-BCC34DC27ECA}"/>
    <cellStyle name="Millares 5 3 5" xfId="871" xr:uid="{FEED6968-C107-4F93-94F8-EC29265F9FD2}"/>
    <cellStyle name="Millares 5 3 5 2" xfId="13538" xr:uid="{33DF7D8B-2567-4CFD-8763-663EFF06C4F9}"/>
    <cellStyle name="Millares 5 3 5 3" xfId="12526" xr:uid="{97E54809-F053-4F00-AE71-08934E14AC02}"/>
    <cellStyle name="Millares 5 3 5 4" xfId="18185" xr:uid="{DBDB2CCE-8E34-4AA4-8C31-2F8985B2CC22}"/>
    <cellStyle name="Millares 5 3 5 5" xfId="8194" xr:uid="{2D76EE2A-DE44-4D26-9DCF-788A5A420769}"/>
    <cellStyle name="Millares 5 3 5 6" xfId="5356" xr:uid="{09C2037E-B7D3-40A4-829E-A5E7C73C6619}"/>
    <cellStyle name="Millares 5 3 6" xfId="7208" xr:uid="{590BBD0D-EAEA-422C-BF94-DC11A575D29B}"/>
    <cellStyle name="Millares 5 3 6 2" xfId="13539" xr:uid="{81D04AE5-A2AD-4AE7-8AEA-E786228F0858}"/>
    <cellStyle name="Millares 5 3 6 3" xfId="20016" xr:uid="{B839254F-1120-41CD-A7FB-85EFE70D6151}"/>
    <cellStyle name="Millares 5 3 6 4" xfId="8195" xr:uid="{554ED977-4362-46BF-BFDB-AB182817D9C8}"/>
    <cellStyle name="Millares 5 3 7" xfId="8196" xr:uid="{B3415C23-0CEF-4A8B-BFAE-713F5B87EC49}"/>
    <cellStyle name="Millares 5 3 7 2" xfId="13540" xr:uid="{F3961763-097A-4921-A426-6C85712F2E2E}"/>
    <cellStyle name="Millares 5 3 8" xfId="13529" xr:uid="{E32F3DCA-F94C-46FA-83A8-0A67F3402080}"/>
    <cellStyle name="Millares 5 3 9" xfId="10831" xr:uid="{2A3D84E9-1579-4DAB-95FA-9053FF1E0091}"/>
    <cellStyle name="Millares 5 4" xfId="182" xr:uid="{00000000-0005-0000-0000-0000A8000000}"/>
    <cellStyle name="Millares 5 4 10" xfId="13541" xr:uid="{6479AB7F-49CA-4EC1-86A0-863A1C1446FD}"/>
    <cellStyle name="Millares 5 4 11" xfId="10837" xr:uid="{32E1DDD2-5660-4A1B-A8DD-21CAFD1B79A2}"/>
    <cellStyle name="Millares 5 4 12" xfId="16072" xr:uid="{1D2DB3CF-AEF2-4F13-9971-1B59B347C1B2}"/>
    <cellStyle name="Millares 5 4 13" xfId="18186" xr:uid="{B0E1B689-9E8F-4D56-B39B-7E451422F0FF}"/>
    <cellStyle name="Millares 5 4 14" xfId="8197" xr:uid="{4B7ACA1C-BF93-4651-8370-00DFA07E1BAD}"/>
    <cellStyle name="Millares 5 4 15" xfId="5357" xr:uid="{401D2B01-40B1-4ACA-BD36-3B4E6D451027}"/>
    <cellStyle name="Millares 5 4 2" xfId="328" xr:uid="{FB45F70E-4E68-40A4-881B-477C58C247A2}"/>
    <cellStyle name="Millares 5 4 2 2" xfId="13542" xr:uid="{1D73D504-0CF7-4928-A31C-7124A2090F80}"/>
    <cellStyle name="Millares 5 4 2 3" xfId="10838" xr:uid="{D728EA81-5BE8-4DCB-8C0A-A2B3CE223B65}"/>
    <cellStyle name="Millares 5 4 2 4" xfId="16073" xr:uid="{3758D987-D0CE-4B60-9C05-F6F89891EDE1}"/>
    <cellStyle name="Millares 5 4 2 5" xfId="18187" xr:uid="{F479B1B4-B2C5-4BF3-A7AD-A441418E1180}"/>
    <cellStyle name="Millares 5 4 2 6" xfId="8198" xr:uid="{858963D1-6B2D-4228-B855-1C7DDFB7BD36}"/>
    <cellStyle name="Millares 5 4 2 7" xfId="5358" xr:uid="{BAF15A72-B9EF-437B-914A-3435D79476D4}"/>
    <cellStyle name="Millares 5 4 3" xfId="5359" xr:uid="{5416B0AA-A350-485D-B596-226D3941A09C}"/>
    <cellStyle name="Millares 5 4 3 2" xfId="13543" xr:uid="{32900BA7-9350-4A66-B84F-78BF2BC48182}"/>
    <cellStyle name="Millares 5 4 3 3" xfId="10839" xr:uid="{24EB0C7E-B46A-4255-B30C-22E6D772D483}"/>
    <cellStyle name="Millares 5 4 3 4" xfId="16074" xr:uid="{D7E7FC5C-CD27-438A-AC06-FE6B25816A5D}"/>
    <cellStyle name="Millares 5 4 3 5" xfId="18188" xr:uid="{567B1103-4A6C-4203-85D8-463BFDBE669B}"/>
    <cellStyle name="Millares 5 4 3 6" xfId="8199" xr:uid="{424C18BD-E4DA-4FB6-A3A0-64BC0852F7AA}"/>
    <cellStyle name="Millares 5 4 4" xfId="5360" xr:uid="{055DCEF7-5480-430B-88FD-03C6EB6F5B47}"/>
    <cellStyle name="Millares 5 4 4 2" xfId="13544" xr:uid="{D6F4943F-F897-43C7-8ACD-098577E53EFE}"/>
    <cellStyle name="Millares 5 4 4 3" xfId="10840" xr:uid="{A4ECFFDD-F174-42E3-9334-A8ECB3B28E65}"/>
    <cellStyle name="Millares 5 4 4 4" xfId="16075" xr:uid="{E81385A1-CEB4-44D0-962B-F77FECD69EA3}"/>
    <cellStyle name="Millares 5 4 4 5" xfId="18189" xr:uid="{A274E244-458C-4F4F-8C8A-B638D8A396E3}"/>
    <cellStyle name="Millares 5 4 4 6" xfId="8200" xr:uid="{07BC9404-5D70-453E-BF61-FAFF2CA73F93}"/>
    <cellStyle name="Millares 5 4 5" xfId="5361" xr:uid="{50FCDB78-2F66-4531-B556-89AD4F1E3F75}"/>
    <cellStyle name="Millares 5 4 5 2" xfId="13545" xr:uid="{67D77D67-8A3E-42A5-99FD-98F2A5AFA165}"/>
    <cellStyle name="Millares 5 4 5 3" xfId="10841" xr:uid="{0353F8D0-7A36-4E85-9822-47AEB326203E}"/>
    <cellStyle name="Millares 5 4 5 4" xfId="16076" xr:uid="{D41AA531-09A8-403B-A0D6-26DDAA777F61}"/>
    <cellStyle name="Millares 5 4 5 5" xfId="18190" xr:uid="{F70728B2-1F36-4736-93A3-16124D1BB8A3}"/>
    <cellStyle name="Millares 5 4 5 6" xfId="8201" xr:uid="{DE233211-2277-436D-8ED6-F938B8711907}"/>
    <cellStyle name="Millares 5 4 6" xfId="5362" xr:uid="{D90B5F06-85C9-41E0-812E-0E3035AD0098}"/>
    <cellStyle name="Millares 5 4 6 2" xfId="13546" xr:uid="{A6AE5990-B83C-4D2E-8F37-0A16471FEF19}"/>
    <cellStyle name="Millares 5 4 6 3" xfId="10842" xr:uid="{12C8C5F8-1AA2-48D3-BC83-1550D40517F1}"/>
    <cellStyle name="Millares 5 4 6 4" xfId="16077" xr:uid="{239488D2-70B2-435C-A30F-9573CE8BA76E}"/>
    <cellStyle name="Millares 5 4 6 5" xfId="18191" xr:uid="{CF62A9BD-D309-49E9-92C5-84E111B3EB92}"/>
    <cellStyle name="Millares 5 4 6 6" xfId="8202" xr:uid="{7E58F150-CB67-45FC-9C67-F85ED046E51D}"/>
    <cellStyle name="Millares 5 4 7" xfId="5363" xr:uid="{87BFF13C-E465-4EEC-A64A-6DD4D3436142}"/>
    <cellStyle name="Millares 5 4 7 2" xfId="13547" xr:uid="{F0A37630-6BF9-409C-A66C-92A4F29818B2}"/>
    <cellStyle name="Millares 5 4 7 3" xfId="12528" xr:uid="{7B834F76-2C10-41D5-BB18-9B342F2171B2}"/>
    <cellStyle name="Millares 5 4 7 4" xfId="18192" xr:uid="{8E895B8E-2327-40C6-91BA-75A849E4D94F}"/>
    <cellStyle name="Millares 5 4 7 5" xfId="8203" xr:uid="{586A882D-C8F6-4AD7-89D7-28C28284649B}"/>
    <cellStyle name="Millares 5 4 8" xfId="7337" xr:uid="{CE19782D-1986-43FA-A873-05DAEFC32A42}"/>
    <cellStyle name="Millares 5 4 8 2" xfId="13548" xr:uid="{DBEDD4E8-0534-4041-8F2B-5A59D9EF4029}"/>
    <cellStyle name="Millares 5 4 8 3" xfId="20117" xr:uid="{63A514C7-98C1-400A-B621-6A3260EB94E4}"/>
    <cellStyle name="Millares 5 4 8 4" xfId="8204" xr:uid="{007EAAAC-24EF-4370-AF20-384EBC46F391}"/>
    <cellStyle name="Millares 5 4 9" xfId="8205" xr:uid="{C7BAD5EC-8B2B-4BF3-B1A7-A290C147C172}"/>
    <cellStyle name="Millares 5 4 9 2" xfId="13549" xr:uid="{3346ECEB-4F5B-4CC8-8460-913BAC6062A0}"/>
    <cellStyle name="Millares 5 5" xfId="171" xr:uid="{00000000-0005-0000-0000-0000A9000000}"/>
    <cellStyle name="Millares 5 5 10" xfId="5365" xr:uid="{C73B8229-67A6-42C2-8A59-EF3D61EEDBD4}"/>
    <cellStyle name="Millares 5 5 10 2" xfId="13551" xr:uid="{CBD4C5D0-FCE9-4BE0-B94B-12DC06A2A1F1}"/>
    <cellStyle name="Millares 5 5 10 3" xfId="10844" xr:uid="{8C8B3DF6-C01A-46F5-883D-F778A9ED8734}"/>
    <cellStyle name="Millares 5 5 10 4" xfId="16079" xr:uid="{7A36871F-DF15-4BDC-852C-E61EA4BBB313}"/>
    <cellStyle name="Millares 5 5 10 5" xfId="18194" xr:uid="{68BE2F23-2A31-4623-8C56-528A19B98D27}"/>
    <cellStyle name="Millares 5 5 10 6" xfId="8207" xr:uid="{41024D4F-7468-4F30-82D0-0DD76440336E}"/>
    <cellStyle name="Millares 5 5 11" xfId="5366" xr:uid="{61AB8BD4-F9C5-448E-B28C-03A422FD7119}"/>
    <cellStyle name="Millares 5 5 11 2" xfId="13552" xr:uid="{1F0A241F-5A23-4D4D-A64B-A41947EF90A4}"/>
    <cellStyle name="Millares 5 5 11 3" xfId="12529" xr:uid="{418B6A1C-329F-4FEF-BC2A-7D58B1E68E0C}"/>
    <cellStyle name="Millares 5 5 11 4" xfId="18195" xr:uid="{10E27CB7-9CE9-4BD1-B4B6-15716AF20891}"/>
    <cellStyle name="Millares 5 5 11 5" xfId="8208" xr:uid="{B7A8E6F9-AED4-4CC4-8640-094274FD1373}"/>
    <cellStyle name="Millares 5 5 12" xfId="7338" xr:uid="{7CE6B10B-F97B-4246-ABCE-CA35A100B8AC}"/>
    <cellStyle name="Millares 5 5 12 2" xfId="13553" xr:uid="{B34604F2-E97F-4D0C-BDC1-E4B24426DD35}"/>
    <cellStyle name="Millares 5 5 12 3" xfId="20118" xr:uid="{E4F5268C-B85B-485F-B6D8-A4FA6AB6F92B}"/>
    <cellStyle name="Millares 5 5 12 4" xfId="8209" xr:uid="{B956728F-7E40-4A58-99EA-AF3D1136A0F5}"/>
    <cellStyle name="Millares 5 5 13" xfId="7178" xr:uid="{1FC6C370-A17D-4763-9A41-E3B8E406978D}"/>
    <cellStyle name="Millares 5 5 13 2" xfId="13554" xr:uid="{4ACF0205-566C-4973-A7DC-5CE80CC3D985}"/>
    <cellStyle name="Millares 5 5 13 3" xfId="19987" xr:uid="{26AAA8C1-F887-453A-8383-C99B785D4D75}"/>
    <cellStyle name="Millares 5 5 13 3 2" xfId="22895" xr:uid="{9E746DC0-0A49-40CB-A543-6A05AB0C0E74}"/>
    <cellStyle name="Millares 5 5 13 3 2 2" xfId="28451" xr:uid="{D955E7C6-D54F-4D9E-94B0-660068A49F29}"/>
    <cellStyle name="Millares 5 5 13 3 2 3" xfId="33945" xr:uid="{C59D141F-6A07-4082-9EB0-186840EF7291}"/>
    <cellStyle name="Millares 5 5 13 3 2 4" xfId="39429" xr:uid="{F727467C-AD9D-4CC4-93CF-F5C23AAB7637}"/>
    <cellStyle name="Millares 5 5 13 3 3" xfId="25722" xr:uid="{FF0E4C76-050F-4F43-B81C-DC13D6950499}"/>
    <cellStyle name="Millares 5 5 13 3 4" xfId="31216" xr:uid="{19B1E8EC-9836-40C5-8761-6F8192B8D68A}"/>
    <cellStyle name="Millares 5 5 13 3 5" xfId="36700" xr:uid="{83B8EE8A-D194-4891-999F-291D90B51EC6}"/>
    <cellStyle name="Millares 5 5 13 4" xfId="8210" xr:uid="{763E581D-B972-4DAB-9C68-19D449E0AF8B}"/>
    <cellStyle name="Millares 5 5 13 5" xfId="20275" xr:uid="{CF850F85-77D1-437F-9DA8-7303D65A7349}"/>
    <cellStyle name="Millares 5 5 13 5 2" xfId="25831" xr:uid="{DD163532-1602-4FB8-8E8C-68BE656FCC62}"/>
    <cellStyle name="Millares 5 5 13 5 3" xfId="31325" xr:uid="{262D9C99-7058-4580-B59D-1913BB3459AC}"/>
    <cellStyle name="Millares 5 5 13 5 4" xfId="36809" xr:uid="{C041D0CB-AA9F-4048-A30B-4023FFCB2A93}"/>
    <cellStyle name="Millares 5 5 13 6" xfId="23102" xr:uid="{486156CA-08AE-4163-A33D-ABB34E8361D8}"/>
    <cellStyle name="Millares 5 5 13 7" xfId="28594" xr:uid="{404BD798-148C-4BE2-9BAA-1867806DDE7A}"/>
    <cellStyle name="Millares 5 5 13 8" xfId="34078" xr:uid="{7B040FED-A16D-4DB3-988F-0144BEB8052D}"/>
    <cellStyle name="Millares 5 5 14" xfId="7505" xr:uid="{0A9974BB-E9E8-4F28-AF3C-72712F8BA5FD}"/>
    <cellStyle name="Millares 5 5 14 2" xfId="13555" xr:uid="{7A3AED74-9B73-48C5-984F-2B2E6FA2A889}"/>
    <cellStyle name="Millares 5 5 14 3" xfId="20199" xr:uid="{FA469740-6FFE-4537-A95D-25A6273AD8C7}"/>
    <cellStyle name="Millares 5 5 14 3 2" xfId="22933" xr:uid="{0ED2C98C-513A-4797-8736-8A1153917350}"/>
    <cellStyle name="Millares 5 5 14 3 2 2" xfId="28489" xr:uid="{3A3900F6-5684-4179-92D3-D161AF0CF62C}"/>
    <cellStyle name="Millares 5 5 14 3 2 3" xfId="33983" xr:uid="{D6423800-0DD7-4599-9402-6D5024691E51}"/>
    <cellStyle name="Millares 5 5 14 3 2 4" xfId="39467" xr:uid="{53F01EFA-315C-4AB7-A1B2-CA86D8FF584B}"/>
    <cellStyle name="Millares 5 5 14 3 3" xfId="25760" xr:uid="{06059CB5-347D-4E94-90D4-626E105FA235}"/>
    <cellStyle name="Millares 5 5 14 3 4" xfId="31254" xr:uid="{DB886BBA-50CA-4482-AF8B-E7938900A49F}"/>
    <cellStyle name="Millares 5 5 14 3 5" xfId="36738" xr:uid="{9D713817-91FD-4ABC-BF5D-24E11D681763}"/>
    <cellStyle name="Millares 5 5 14 4" xfId="8211" xr:uid="{E44E1862-C60B-47B7-8018-262FB1F04CB1}"/>
    <cellStyle name="Millares 5 5 14 5" xfId="20389" xr:uid="{93E04009-2200-40EF-A592-8F7FE57FEA25}"/>
    <cellStyle name="Millares 5 5 14 5 2" xfId="25945" xr:uid="{8EA68AA6-89A0-4D77-A5CB-8BAFF14AE5CD}"/>
    <cellStyle name="Millares 5 5 14 5 3" xfId="31439" xr:uid="{19ECE803-6FA2-44FA-839B-D8AAECF49208}"/>
    <cellStyle name="Millares 5 5 14 5 4" xfId="36923" xr:uid="{54B3818D-D793-4091-AAE8-27EF2006F602}"/>
    <cellStyle name="Millares 5 5 14 6" xfId="23216" xr:uid="{E9FAC259-C3B5-49B4-A6C3-F1E937C8C0EE}"/>
    <cellStyle name="Millares 5 5 14 7" xfId="28708" xr:uid="{53986DB8-812B-4F4E-8228-BDAC916B19CF}"/>
    <cellStyle name="Millares 5 5 14 8" xfId="34192" xr:uid="{BBC5A003-ED6F-41F1-9160-818A3826D8B6}"/>
    <cellStyle name="Millares 5 5 15" xfId="7542" xr:uid="{25BCB1D1-270C-49A7-9B73-66D60184D42A}"/>
    <cellStyle name="Millares 5 5 15 2" xfId="20205" xr:uid="{536C9EC9-01A1-4036-A6F3-73B2B9B0EF1C}"/>
    <cellStyle name="Millares 5 5 15 2 2" xfId="22939" xr:uid="{15FA4FAB-0663-46A1-8136-AA175E5E8166}"/>
    <cellStyle name="Millares 5 5 15 2 2 2" xfId="28495" xr:uid="{A815B388-98CD-420A-97D1-A4B12CEB1C6C}"/>
    <cellStyle name="Millares 5 5 15 2 2 3" xfId="33989" xr:uid="{AE5E0EB7-56DF-4E8D-AD73-CCC85DFEDF01}"/>
    <cellStyle name="Millares 5 5 15 2 2 4" xfId="39473" xr:uid="{DD4C4395-DB94-4342-862B-19BA1475F1D8}"/>
    <cellStyle name="Millares 5 5 15 2 3" xfId="25766" xr:uid="{24A48219-BB88-4CF3-9E96-E0E5F9C95065}"/>
    <cellStyle name="Millares 5 5 15 2 4" xfId="31260" xr:uid="{6C1B4321-E524-47D6-A003-A23DA7B39436}"/>
    <cellStyle name="Millares 5 5 15 2 5" xfId="36744" xr:uid="{698D62F8-FBE8-4E09-B2FA-7CE690F99F89}"/>
    <cellStyle name="Millares 5 5 15 3" xfId="13550" xr:uid="{EB4EC40F-1482-4F45-9149-3827F7373F43}"/>
    <cellStyle name="Millares 5 5 15 4" xfId="20426" xr:uid="{9E91308E-9CB1-421F-AC3C-71D1CCB6B4DB}"/>
    <cellStyle name="Millares 5 5 15 4 2" xfId="25982" xr:uid="{B7D9092D-F47A-4358-99FF-BE5690371FDF}"/>
    <cellStyle name="Millares 5 5 15 4 3" xfId="31476" xr:uid="{4AA3E95B-D4E2-40A8-A682-CADA9F6AA78D}"/>
    <cellStyle name="Millares 5 5 15 4 4" xfId="36960" xr:uid="{6813C3A3-53AE-4003-A942-FC1177F0E64E}"/>
    <cellStyle name="Millares 5 5 15 5" xfId="23253" xr:uid="{3C79567D-72FC-48A0-A5F2-62CAA7BB60A4}"/>
    <cellStyle name="Millares 5 5 15 6" xfId="28747" xr:uid="{C0AE2F2D-5916-4781-AB8C-CC45D56AD074}"/>
    <cellStyle name="Millares 5 5 15 7" xfId="34231" xr:uid="{5D9A16AF-CC3C-4F9B-81E9-EC44B8DF02DE}"/>
    <cellStyle name="Millares 5 5 16" xfId="10843" xr:uid="{6A925732-44D1-4C01-A88E-9CA5572EE76B}"/>
    <cellStyle name="Millares 5 5 17" xfId="16078" xr:uid="{335A752D-4F24-473B-A4F2-F74A29F3DCC5}"/>
    <cellStyle name="Millares 5 5 18" xfId="18193" xr:uid="{4EF22F81-B3A6-4EDC-BBDA-6E9ADF42EC3C}"/>
    <cellStyle name="Millares 5 5 19" xfId="8206" xr:uid="{C7A0A69F-B441-4135-8AD0-F20F44D0C3D5}"/>
    <cellStyle name="Millares 5 5 2" xfId="276" xr:uid="{E17EA94A-D7CE-4718-82B5-C2DCF9229307}"/>
    <cellStyle name="Millares 5 5 2 10" xfId="5367" xr:uid="{5C87EF10-2C7F-423E-8087-299F2173DE45}"/>
    <cellStyle name="Millares 5 5 2 11" xfId="517" xr:uid="{9500FD3D-6B52-46B5-BB39-3CA608431CDE}"/>
    <cellStyle name="Millares 5 5 2 12" xfId="40666" xr:uid="{44F26725-6D03-4EA9-A2C5-12C817E3F852}"/>
    <cellStyle name="Millares 5 5 2 2" xfId="5368" xr:uid="{E732A2B6-9723-41E4-B9CE-46FCA0B50E02}"/>
    <cellStyle name="Millares 5 5 2 2 2" xfId="5369" xr:uid="{6283D9E5-8DEE-4763-878D-F158CC4D6A02}"/>
    <cellStyle name="Millares 5 5 2 2 2 2" xfId="13558" xr:uid="{809BB573-880D-473D-87A5-1B2E49A24641}"/>
    <cellStyle name="Millares 5 5 2 2 2 3" xfId="10847" xr:uid="{65041999-031E-4393-A472-C85BAFF6B343}"/>
    <cellStyle name="Millares 5 5 2 2 2 4" xfId="16082" xr:uid="{25F39AEF-B136-4966-83EA-19D7309AF409}"/>
    <cellStyle name="Millares 5 5 2 2 2 5" xfId="18198" xr:uid="{3DB774B1-BE96-4A62-ADF3-4B45D57AF8F7}"/>
    <cellStyle name="Millares 5 5 2 2 2 6" xfId="8214" xr:uid="{D3EDBC24-2AB3-4E99-92F4-797016F5B935}"/>
    <cellStyle name="Millares 5 5 2 2 3" xfId="13557" xr:uid="{3C75C240-068E-4AFB-980C-2C31BC5814A0}"/>
    <cellStyle name="Millares 5 5 2 2 4" xfId="10846" xr:uid="{2316F33A-F561-419B-9381-4F93876C1E48}"/>
    <cellStyle name="Millares 5 5 2 2 5" xfId="16081" xr:uid="{0E50A168-607A-4643-90D0-1D2B12FFB812}"/>
    <cellStyle name="Millares 5 5 2 2 6" xfId="18197" xr:uid="{6044271F-DAE9-4D97-A499-747AD08E7A51}"/>
    <cellStyle name="Millares 5 5 2 2 7" xfId="8213" xr:uid="{E021F15F-1B35-4829-A603-766D194AC01C}"/>
    <cellStyle name="Millares 5 5 2 3" xfId="5370" xr:uid="{74AC1271-DC4F-47CC-989B-5F96A9E4780B}"/>
    <cellStyle name="Millares 5 5 2 3 2" xfId="13559" xr:uid="{8DA6A990-DF8A-4EC4-B9F5-DF954E3D9B68}"/>
    <cellStyle name="Millares 5 5 2 3 3" xfId="10848" xr:uid="{F58EC08D-2730-4DCF-A3EE-74025FE6BAE1}"/>
    <cellStyle name="Millares 5 5 2 3 4" xfId="16083" xr:uid="{1361C8E9-5936-43F3-946B-78CBAD85940C}"/>
    <cellStyle name="Millares 5 5 2 3 5" xfId="18199" xr:uid="{79246FDA-4622-4A83-8B06-004CC0D326B5}"/>
    <cellStyle name="Millares 5 5 2 3 6" xfId="8215" xr:uid="{FD69F4AB-844E-4769-9C9A-EC79E4B1A995}"/>
    <cellStyle name="Millares 5 5 2 4" xfId="5371" xr:uid="{130D1D6E-6658-4C16-B7BB-22F047B69247}"/>
    <cellStyle name="Millares 5 5 2 4 2" xfId="13560" xr:uid="{D54C6B14-0912-4D8C-B21F-9FC735ADB9D6}"/>
    <cellStyle name="Millares 5 5 2 4 3" xfId="18200" xr:uid="{06369E5B-9D79-473B-8329-FED0CFD7F54E}"/>
    <cellStyle name="Millares 5 5 2 4 4" xfId="8216" xr:uid="{46300F6B-7C95-4A89-A89E-93F405C69E7D}"/>
    <cellStyle name="Millares 5 5 2 5" xfId="13556" xr:uid="{74A71BEE-C5C6-477F-BFE6-1A5572D68F7C}"/>
    <cellStyle name="Millares 5 5 2 6" xfId="10845" xr:uid="{6365DF59-40CC-4DCE-967A-D324EEA11E31}"/>
    <cellStyle name="Millares 5 5 2 7" xfId="16080" xr:uid="{C9A820D0-209F-4E79-BF36-28AC6E0E3904}"/>
    <cellStyle name="Millares 5 5 2 8" xfId="18196" xr:uid="{0C1FCFCA-873A-4328-B494-615E5B11DFDC}"/>
    <cellStyle name="Millares 5 5 2 9" xfId="8212" xr:uid="{7C0BE73D-8134-49F4-82BD-434D324B83F8}"/>
    <cellStyle name="Millares 5 5 20" xfId="5364" xr:uid="{81982261-9F1E-4367-BCD1-E173AC2D1177}"/>
    <cellStyle name="Millares 5 5 21" xfId="417" xr:uid="{14749801-E48E-4A8D-BB90-B764F95EE451}"/>
    <cellStyle name="Millares 5 5 22" xfId="40566" xr:uid="{6FD74C8A-E661-42B4-9664-1D26AC9CA6E5}"/>
    <cellStyle name="Millares 5 5 3" xfId="5372" xr:uid="{738E36D7-5B18-4A21-820A-7D5CE0315EFC}"/>
    <cellStyle name="Millares 5 5 3 10" xfId="8217" xr:uid="{BD09A9FD-DA41-4646-A63C-71BAF216646E}"/>
    <cellStyle name="Millares 5 5 3 2" xfId="5373" xr:uid="{E01B49DF-F5C5-43FB-881F-F3929D006755}"/>
    <cellStyle name="Millares 5 5 3 2 2" xfId="13562" xr:uid="{85C7395A-8D9F-4106-AF1E-11314A4930DE}"/>
    <cellStyle name="Millares 5 5 3 2 3" xfId="10850" xr:uid="{E0C8E46E-F129-4BD3-BB16-7F6AEF7DE207}"/>
    <cellStyle name="Millares 5 5 3 2 4" xfId="16085" xr:uid="{A05BB74B-C7D7-435D-A64C-8466CA073500}"/>
    <cellStyle name="Millares 5 5 3 2 5" xfId="18202" xr:uid="{1B5CDF48-1D37-46C3-81AA-6A6DB1C075FE}"/>
    <cellStyle name="Millares 5 5 3 2 6" xfId="8218" xr:uid="{4F1177B5-63A8-4F57-950E-3FD57091211C}"/>
    <cellStyle name="Millares 5 5 3 3" xfId="5374" xr:uid="{EE8D4F25-DDD3-4D91-804A-B19A4A033A83}"/>
    <cellStyle name="Millares 5 5 3 3 2" xfId="13563" xr:uid="{0C5A271B-82A6-42B6-8DCF-AEE193A3D54F}"/>
    <cellStyle name="Millares 5 5 3 3 3" xfId="10851" xr:uid="{64D67D6C-C398-4B4F-872C-593E7F017D66}"/>
    <cellStyle name="Millares 5 5 3 3 4" xfId="16086" xr:uid="{E49395B6-EE23-4A4A-8EFE-417FB13BE305}"/>
    <cellStyle name="Millares 5 5 3 3 5" xfId="18203" xr:uid="{5F61C3EA-2C6B-49F7-89F9-6C48218F4DE6}"/>
    <cellStyle name="Millares 5 5 3 3 6" xfId="8219" xr:uid="{0F1B3528-FC10-4705-A713-6311A6A7876D}"/>
    <cellStyle name="Millares 5 5 3 4" xfId="5375" xr:uid="{ED1F0F43-E825-490A-96D3-1F5EEE937B6B}"/>
    <cellStyle name="Millares 5 5 3 4 2" xfId="13564" xr:uid="{981B7952-1EC7-460C-A57F-F68CD3AF83DE}"/>
    <cellStyle name="Millares 5 5 3 4 3" xfId="10852" xr:uid="{16EF5D87-7621-4176-AEED-C51546D636D5}"/>
    <cellStyle name="Millares 5 5 3 4 4" xfId="16087" xr:uid="{AC8F4F57-5FA2-467E-84F2-C152FAF35F41}"/>
    <cellStyle name="Millares 5 5 3 4 5" xfId="18204" xr:uid="{BB7BD246-1FDF-4427-8A1C-3AD9764E6E23}"/>
    <cellStyle name="Millares 5 5 3 4 6" xfId="8220" xr:uid="{994ED9C9-24C6-4180-8D39-DD60BF6E045E}"/>
    <cellStyle name="Millares 5 5 3 5" xfId="5376" xr:uid="{20DFCD5D-8A36-44D8-8DB1-20C6B6F37505}"/>
    <cellStyle name="Millares 5 5 3 5 2" xfId="13565" xr:uid="{43D1E71D-F4B5-4DEB-972E-D2BBA166B62A}"/>
    <cellStyle name="Millares 5 5 3 5 3" xfId="18205" xr:uid="{CBE107C8-4778-4461-95BF-E79F40319EC9}"/>
    <cellStyle name="Millares 5 5 3 5 4" xfId="8221" xr:uid="{379C8CD2-3DF5-4F33-B444-ECFA2070B125}"/>
    <cellStyle name="Millares 5 5 3 6" xfId="13561" xr:uid="{121D4D28-B951-4A7F-B232-AD8BDAA41EF8}"/>
    <cellStyle name="Millares 5 5 3 7" xfId="10849" xr:uid="{3908A143-7C6F-4AB1-9C2F-B1E8AE6223DE}"/>
    <cellStyle name="Millares 5 5 3 8" xfId="16084" xr:uid="{89A5F367-2E01-4CCB-BCE1-DF13DC7D7F06}"/>
    <cellStyle name="Millares 5 5 3 9" xfId="18201" xr:uid="{0D8DE45D-052B-46E6-87B3-B44C9BE1D620}"/>
    <cellStyle name="Millares 5 5 4" xfId="5377" xr:uid="{00CDF20B-CF5A-4DF2-8039-C2197A3F9716}"/>
    <cellStyle name="Millares 5 5 4 2" xfId="5378" xr:uid="{7B7842F3-1795-4C1A-9BE8-33F16CDB8801}"/>
    <cellStyle name="Millares 5 5 4 2 2" xfId="13567" xr:uid="{C16DE6E4-3602-4C3F-B08F-4539A300BE19}"/>
    <cellStyle name="Millares 5 5 4 2 3" xfId="10854" xr:uid="{7692654D-3E32-43A4-A1B6-73CDEA5F94D2}"/>
    <cellStyle name="Millares 5 5 4 2 4" xfId="16089" xr:uid="{77B44054-B308-4804-916D-4AA6FB522384}"/>
    <cellStyle name="Millares 5 5 4 2 5" xfId="18207" xr:uid="{D5518A23-45E6-4F77-A947-7395B4C6300A}"/>
    <cellStyle name="Millares 5 5 4 2 6" xfId="8223" xr:uid="{42918E9A-8AFC-4BC5-A810-3CA9D1C7C068}"/>
    <cellStyle name="Millares 5 5 4 3" xfId="5379" xr:uid="{6B6B8EED-C663-4D01-B063-54AC6BF16F9F}"/>
    <cellStyle name="Millares 5 5 4 3 2" xfId="13568" xr:uid="{BC77C30A-7644-49DD-8A2D-95F97845290E}"/>
    <cellStyle name="Millares 5 5 4 3 3" xfId="10855" xr:uid="{D74D8B9A-9D6B-4F46-B13E-BEDA556CC454}"/>
    <cellStyle name="Millares 5 5 4 3 4" xfId="16090" xr:uid="{4359D07D-1DA3-4501-9FB8-7D5ECCB0ABD6}"/>
    <cellStyle name="Millares 5 5 4 3 5" xfId="18208" xr:uid="{D1CBECCA-63F0-42D6-A740-BE78531A96E4}"/>
    <cellStyle name="Millares 5 5 4 3 6" xfId="8224" xr:uid="{B9624DC3-5CF7-4864-BFB0-EE75639941E7}"/>
    <cellStyle name="Millares 5 5 4 4" xfId="5380" xr:uid="{B7CD8025-B929-4A39-AA8E-F542E4F895AF}"/>
    <cellStyle name="Millares 5 5 4 4 2" xfId="13569" xr:uid="{745E06C0-E18B-4E66-84E4-1A40DBEC219A}"/>
    <cellStyle name="Millares 5 5 4 4 3" xfId="18209" xr:uid="{399739C1-DD7C-457F-BD18-CC9EF1E4D8C7}"/>
    <cellStyle name="Millares 5 5 4 4 4" xfId="8225" xr:uid="{EE9850E8-EE06-439B-9527-6371034B2276}"/>
    <cellStyle name="Millares 5 5 4 5" xfId="13566" xr:uid="{CD35381B-A4A2-4FAA-BEEB-A7F443DA4232}"/>
    <cellStyle name="Millares 5 5 4 6" xfId="10853" xr:uid="{3217C1C1-422B-4E72-A3CC-533D7ADF8ED1}"/>
    <cellStyle name="Millares 5 5 4 7" xfId="16088" xr:uid="{48ECAFAD-EE7A-4B22-832E-7BAAAD63D230}"/>
    <cellStyle name="Millares 5 5 4 8" xfId="18206" xr:uid="{592350D9-B7A3-457D-B853-7FDEF8AC5CFF}"/>
    <cellStyle name="Millares 5 5 4 9" xfId="8222" xr:uid="{0A7549FB-9349-4306-9D52-13E38D0B4906}"/>
    <cellStyle name="Millares 5 5 5" xfId="5381" xr:uid="{0D2828C9-748A-4FFB-965A-DA54A7865D76}"/>
    <cellStyle name="Millares 5 5 5 2" xfId="5382" xr:uid="{97ACB1AA-2317-4076-8E0E-E016875BF5C4}"/>
    <cellStyle name="Millares 5 5 5 2 2" xfId="13571" xr:uid="{F30366C8-C202-4196-943A-387AA852976E}"/>
    <cellStyle name="Millares 5 5 5 2 3" xfId="10857" xr:uid="{108EC105-75E5-4D72-A5AF-8D7BF8B2735C}"/>
    <cellStyle name="Millares 5 5 5 2 4" xfId="16092" xr:uid="{9747A861-A912-48B1-85CE-A7F1B8DBA0E5}"/>
    <cellStyle name="Millares 5 5 5 2 5" xfId="18211" xr:uid="{415982DF-FE77-45D7-9F02-AA725B18452C}"/>
    <cellStyle name="Millares 5 5 5 2 6" xfId="8227" xr:uid="{7A625A8E-FB91-45E0-A2D0-D841E395DE70}"/>
    <cellStyle name="Millares 5 5 5 3" xfId="13570" xr:uid="{23419B4A-27E7-4320-A7B4-13655C825792}"/>
    <cellStyle name="Millares 5 5 5 4" xfId="10856" xr:uid="{9AE71E74-C30D-4EB8-A791-2C08EC510D22}"/>
    <cellStyle name="Millares 5 5 5 5" xfId="16091" xr:uid="{3BF10461-AB0D-4E6E-B1BC-77502EB663ED}"/>
    <cellStyle name="Millares 5 5 5 6" xfId="18210" xr:uid="{89CCF1F6-C83F-4855-8B82-2327818B97EF}"/>
    <cellStyle name="Millares 5 5 5 7" xfId="8226" xr:uid="{709E843E-7290-4294-9A18-ABCB9CDEC651}"/>
    <cellStyle name="Millares 5 5 6" xfId="5383" xr:uid="{A8564EC3-88C0-4C26-8F98-B2F50506BA64}"/>
    <cellStyle name="Millares 5 5 6 2" xfId="13572" xr:uid="{FEEEAAA0-6253-4DB7-92D6-F34BE66EA4CC}"/>
    <cellStyle name="Millares 5 5 6 3" xfId="10858" xr:uid="{97DCE18F-F838-4229-8529-612EF763726C}"/>
    <cellStyle name="Millares 5 5 6 4" xfId="16093" xr:uid="{DCD65EB6-923F-493C-A5C2-71B5F95458DB}"/>
    <cellStyle name="Millares 5 5 6 5" xfId="18212" xr:uid="{D6E8649F-571C-48F3-91C3-362D2B3A4AAA}"/>
    <cellStyle name="Millares 5 5 6 6" xfId="8228" xr:uid="{9A9CF6C9-EE3F-4590-A13E-08577D61FC1E}"/>
    <cellStyle name="Millares 5 5 7" xfId="5384" xr:uid="{D1C28CD7-93F5-4EF8-904C-DDE759406167}"/>
    <cellStyle name="Millares 5 5 7 2" xfId="13573" xr:uid="{3BD2BAA8-89E1-4935-994C-5A692A081212}"/>
    <cellStyle name="Millares 5 5 7 3" xfId="10859" xr:uid="{547DE7F8-2A07-4339-8CD2-7B8139781B21}"/>
    <cellStyle name="Millares 5 5 7 4" xfId="16094" xr:uid="{F1633941-2027-4A3D-A70F-B9EF0E295CC9}"/>
    <cellStyle name="Millares 5 5 7 5" xfId="18213" xr:uid="{97D19A21-5544-4ECE-91CA-3B87519748AE}"/>
    <cellStyle name="Millares 5 5 7 6" xfId="8229" xr:uid="{19DB38F9-CF08-4CF2-8891-126A6039E51F}"/>
    <cellStyle name="Millares 5 5 8" xfId="5385" xr:uid="{80119513-A8E8-4D7E-BE7E-D60A2E5D5D2F}"/>
    <cellStyle name="Millares 5 5 8 2" xfId="13574" xr:uid="{3316DCC8-0550-486E-AAD8-A79B10A1D2F8}"/>
    <cellStyle name="Millares 5 5 8 3" xfId="10860" xr:uid="{FED3B8D7-341D-4B4C-BBBB-FCF206258FD4}"/>
    <cellStyle name="Millares 5 5 8 4" xfId="16095" xr:uid="{6BF970AC-A56E-451D-BC5A-08EAF25436C1}"/>
    <cellStyle name="Millares 5 5 8 5" xfId="18214" xr:uid="{4AF31D3F-A92A-4DEF-B2B9-779606EEA70E}"/>
    <cellStyle name="Millares 5 5 8 6" xfId="8230" xr:uid="{DAC8D858-448C-490F-B77F-BEDBDAA2EF76}"/>
    <cellStyle name="Millares 5 5 9" xfId="5386" xr:uid="{3BDCCE55-23C4-45D7-94C1-6C5DDCE0A792}"/>
    <cellStyle name="Millares 5 5 9 2" xfId="13575" xr:uid="{3E439EB6-5BF5-48E3-8286-77ADD3993C6B}"/>
    <cellStyle name="Millares 5 5 9 3" xfId="10861" xr:uid="{A76DE97B-124B-4D40-948F-98B9A19B6211}"/>
    <cellStyle name="Millares 5 5 9 4" xfId="16096" xr:uid="{BD7CC7E2-345B-4301-AF28-E2AB051E99EC}"/>
    <cellStyle name="Millares 5 5 9 5" xfId="18215" xr:uid="{90D9B129-15CF-498C-95E2-DEF0DB638C68}"/>
    <cellStyle name="Millares 5 5 9 6" xfId="8231" xr:uid="{97E7C5D9-50F6-484F-9A13-B26CB083507A}"/>
    <cellStyle name="Millares 5 6" xfId="322" xr:uid="{CC3E86B7-C7C3-44F7-A5DD-2B74E4464DB1}"/>
    <cellStyle name="Millares 5 6 2" xfId="13576" xr:uid="{9AF24F23-8147-486E-A974-7CF61DC7A985}"/>
    <cellStyle name="Millares 5 6 3" xfId="10862" xr:uid="{3B89CEE6-9B21-41A4-9C83-1AC0F7304AE9}"/>
    <cellStyle name="Millares 5 6 4" xfId="16097" xr:uid="{61466CC9-8965-4564-9FE0-2F60ADFEA714}"/>
    <cellStyle name="Millares 5 6 5" xfId="18216" xr:uid="{AC10FBA7-7782-4EAF-93A2-4F62694D38C6}"/>
    <cellStyle name="Millares 5 6 6" xfId="8232" xr:uid="{2C2FCAEA-28AA-47E2-A7BB-2EDAF6A6F8A2}"/>
    <cellStyle name="Millares 5 6 7" xfId="5387" xr:uid="{43898C75-9F3C-4EB6-B787-A727407EDB74}"/>
    <cellStyle name="Millares 5 7" xfId="5388" xr:uid="{DA65CD91-32A4-4C40-B6BC-2E7797D025B8}"/>
    <cellStyle name="Millares 5 7 2" xfId="5389" xr:uid="{116E8756-7483-47B8-9A31-156EBE0DADAA}"/>
    <cellStyle name="Millares 5 7 2 2" xfId="13578" xr:uid="{DD3532C0-B5AE-4012-97A9-2CC801C21CC9}"/>
    <cellStyle name="Millares 5 7 2 3" xfId="10864" xr:uid="{9BC13973-D3F4-4E02-B69A-E8ACBBF40603}"/>
    <cellStyle name="Millares 5 7 2 4" xfId="16099" xr:uid="{72EFCA4A-90E0-4D3A-B58E-9ACBBBB29FCB}"/>
    <cellStyle name="Millares 5 7 2 5" xfId="18218" xr:uid="{238905C4-BD1B-4813-9465-88C62846C497}"/>
    <cellStyle name="Millares 5 7 2 6" xfId="8234" xr:uid="{173DF28E-9C8F-41A5-824E-428EABA0B0A9}"/>
    <cellStyle name="Millares 5 7 3" xfId="13577" xr:uid="{59AECDC1-B452-4414-AFBC-8403516B031F}"/>
    <cellStyle name="Millares 5 7 4" xfId="10863" xr:uid="{8D8CC606-AC11-4ADD-8529-786F68E6C031}"/>
    <cellStyle name="Millares 5 7 5" xfId="16098" xr:uid="{9E52849E-30F5-4212-8160-08EB95E0B051}"/>
    <cellStyle name="Millares 5 7 6" xfId="18217" xr:uid="{1D8E8E4F-1329-477D-B517-861B619CB0E2}"/>
    <cellStyle name="Millares 5 7 7" xfId="8233" xr:uid="{A3177204-3DEA-414E-8270-A3E4678A50DD}"/>
    <cellStyle name="Millares 5 8" xfId="5390" xr:uid="{B1C1A50E-5FB3-4D0B-B5E1-C397B5F74F0B}"/>
    <cellStyle name="Millares 5 8 2" xfId="13579" xr:uid="{491E2778-7D2E-4B9D-AAAC-6C911BA005EE}"/>
    <cellStyle name="Millares 5 8 3" xfId="10865" xr:uid="{6AACE409-2A01-4D6B-8622-ACDEAE4E8EA0}"/>
    <cellStyle name="Millares 5 8 4" xfId="16100" xr:uid="{59321099-D7AF-4610-A41F-4DDFA79987F4}"/>
    <cellStyle name="Millares 5 8 5" xfId="18219" xr:uid="{9BD87E3F-A6E1-46E8-8617-9DA0A064CC6F}"/>
    <cellStyle name="Millares 5 8 6" xfId="8235" xr:uid="{7495FAC5-D6AA-49A1-B684-D184EA6D5595}"/>
    <cellStyle name="Millares 5 9" xfId="5391" xr:uid="{13B431FF-0BD1-4CB3-99A2-469E978E924D}"/>
    <cellStyle name="Millares 5 9 2" xfId="13580" xr:uid="{26B065BB-CA44-4497-991D-46A085ED8D9E}"/>
    <cellStyle name="Millares 5 9 3" xfId="10866" xr:uid="{FC01CA88-4633-4496-86B2-1FD714212920}"/>
    <cellStyle name="Millares 5 9 4" xfId="16101" xr:uid="{3064203B-8D55-45C9-8B13-96588BB93FFE}"/>
    <cellStyle name="Millares 5 9 5" xfId="18220" xr:uid="{C36A2387-E5B7-42FC-88B7-EDAFAC5C305C}"/>
    <cellStyle name="Millares 5 9 6" xfId="8236" xr:uid="{F29F42A3-041B-4E87-900C-0076C5CDBC47}"/>
    <cellStyle name="Millares 50" xfId="5392" xr:uid="{69B0D173-EBC7-47E4-A74C-6C86AE840F56}"/>
    <cellStyle name="Millares 50 10" xfId="5393" xr:uid="{367C6945-BD85-4397-8A3C-DBB3C75BE802}"/>
    <cellStyle name="Millares 50 10 2" xfId="13582" xr:uid="{77DB1705-1CD3-4289-90F2-EBFF4B383921}"/>
    <cellStyle name="Millares 50 10 3" xfId="12530" xr:uid="{6C5EF753-EC80-4697-A50A-736023045D3B}"/>
    <cellStyle name="Millares 50 10 4" xfId="18222" xr:uid="{842B2752-9377-4A07-881F-91A4CB3887B5}"/>
    <cellStyle name="Millares 50 10 5" xfId="8238" xr:uid="{5A92F30D-4383-4FCE-A65B-6228BC7CE413}"/>
    <cellStyle name="Millares 50 11" xfId="7209" xr:uid="{557776FA-A0F1-420E-8510-DDA8D37B59E8}"/>
    <cellStyle name="Millares 50 11 2" xfId="13583" xr:uid="{8C1D6255-0467-4848-9290-9E79B206339F}"/>
    <cellStyle name="Millares 50 11 3" xfId="20017" xr:uid="{097FAE88-B7E2-4244-B152-4A92E95A3DEA}"/>
    <cellStyle name="Millares 50 11 4" xfId="8239" xr:uid="{649264FD-8873-474C-8490-05D002915A3E}"/>
    <cellStyle name="Millares 50 12" xfId="8240" xr:uid="{C2F6C270-1929-4BC6-A120-3D72A28C80C0}"/>
    <cellStyle name="Millares 50 12 2" xfId="13584" xr:uid="{42A244E0-AF46-42EE-A3EC-22443BCDEF6F}"/>
    <cellStyle name="Millares 50 13" xfId="13581" xr:uid="{6181B60B-EBE0-448D-ADBB-44CCA9284A14}"/>
    <cellStyle name="Millares 50 14" xfId="10867" xr:uid="{D85B9AF7-C8B8-4590-A98F-154A747D6211}"/>
    <cellStyle name="Millares 50 15" xfId="16102" xr:uid="{A2229D86-18FA-41BD-A234-EDF9862562DF}"/>
    <cellStyle name="Millares 50 16" xfId="18221" xr:uid="{CEC523DD-BED2-453A-BB7F-F94722C2C940}"/>
    <cellStyle name="Millares 50 17" xfId="8237" xr:uid="{820462C6-BCA6-4BFE-AFCB-04A21F156788}"/>
    <cellStyle name="Millares 50 2" xfId="5394" xr:uid="{FBB0D6EC-8034-4909-84DE-A36F0E63063A}"/>
    <cellStyle name="Millares 50 2 10" xfId="16103" xr:uid="{E7C739A5-E482-4F9E-99D5-DB2108992F0F}"/>
    <cellStyle name="Millares 50 2 11" xfId="18223" xr:uid="{0B698D2D-DC09-4879-A626-02717DE96B66}"/>
    <cellStyle name="Millares 50 2 12" xfId="8241" xr:uid="{A92C93AB-D1E9-4BE9-BF30-4ABC37D31DDD}"/>
    <cellStyle name="Millares 50 2 2" xfId="5395" xr:uid="{20787739-D142-476C-9067-077BA495F15D}"/>
    <cellStyle name="Millares 50 2 2 2" xfId="5396" xr:uid="{59B48ACF-BA01-4033-887F-1B41298733FE}"/>
    <cellStyle name="Millares 50 2 2 2 2" xfId="13587" xr:uid="{5E1C0896-DA1B-465F-8DFB-BDBFB8B21D1F}"/>
    <cellStyle name="Millares 50 2 2 2 3" xfId="10870" xr:uid="{786252EF-0E50-4324-980E-309163630DBE}"/>
    <cellStyle name="Millares 50 2 2 2 4" xfId="16105" xr:uid="{9AA604AE-466B-4EE5-B856-0E966E5B6D4E}"/>
    <cellStyle name="Millares 50 2 2 2 5" xfId="18225" xr:uid="{15408742-3E4F-451A-BB24-498872B5A3E2}"/>
    <cellStyle name="Millares 50 2 2 2 6" xfId="8243" xr:uid="{AFDB3972-75D9-4F2F-A7B6-B654EC70CD83}"/>
    <cellStyle name="Millares 50 2 2 3" xfId="13586" xr:uid="{C76E0FBA-C86A-45F1-A466-760ACAE5233E}"/>
    <cellStyle name="Millares 50 2 2 4" xfId="10869" xr:uid="{CEC56EC8-55AB-429E-8206-20197F543B80}"/>
    <cellStyle name="Millares 50 2 2 5" xfId="16104" xr:uid="{6A767B53-C074-4E85-B07E-4D7B7367CB1B}"/>
    <cellStyle name="Millares 50 2 2 6" xfId="18224" xr:uid="{3E2FEFCD-6B43-4E90-AE92-4115E595BF7C}"/>
    <cellStyle name="Millares 50 2 2 7" xfId="8242" xr:uid="{E72C960C-2F54-4732-8ECC-BC5FAD6A113E}"/>
    <cellStyle name="Millares 50 2 3" xfId="5397" xr:uid="{4D8687EB-5801-474A-83E1-BB677559F371}"/>
    <cellStyle name="Millares 50 2 3 2" xfId="13588" xr:uid="{BFA94BE3-A8FE-4AF9-9069-F5025EFE5B45}"/>
    <cellStyle name="Millares 50 2 3 3" xfId="10871" xr:uid="{94ECE992-28BD-481B-BBF9-3392CD58EF52}"/>
    <cellStyle name="Millares 50 2 3 4" xfId="16106" xr:uid="{2C7E8D14-320D-46DB-BCCA-E8EF4BE52C3E}"/>
    <cellStyle name="Millares 50 2 3 5" xfId="18226" xr:uid="{BA1B7120-502A-4F86-8ADB-6FADA6961334}"/>
    <cellStyle name="Millares 50 2 3 6" xfId="8244" xr:uid="{31E5AE78-409C-487F-8444-213C5AE6DF06}"/>
    <cellStyle name="Millares 50 2 4" xfId="5398" xr:uid="{DB363347-C51B-4410-9CE2-1AE1C63576AB}"/>
    <cellStyle name="Millares 50 2 4 2" xfId="13589" xr:uid="{D314D89D-1961-49EA-A064-67C5E6A3F28F}"/>
    <cellStyle name="Millares 50 2 4 3" xfId="10872" xr:uid="{EAC63859-2799-4586-9C55-647CEEDEB1E2}"/>
    <cellStyle name="Millares 50 2 4 4" xfId="16107" xr:uid="{E7C22E28-DE42-450D-B9E5-F0A30D971D51}"/>
    <cellStyle name="Millares 50 2 4 5" xfId="18227" xr:uid="{606F52D7-00E4-442C-8D41-10FC0D3727E2}"/>
    <cellStyle name="Millares 50 2 4 6" xfId="8245" xr:uid="{25A14CF5-A1B3-40E4-9669-C09393536AEB}"/>
    <cellStyle name="Millares 50 2 5" xfId="5399" xr:uid="{64A50B47-D41D-4AE5-A726-B4A883CE833D}"/>
    <cellStyle name="Millares 50 2 5 2" xfId="13590" xr:uid="{2D83BA28-8DD3-4F4D-9434-438162024BDD}"/>
    <cellStyle name="Millares 50 2 5 3" xfId="12531" xr:uid="{62E0CC2F-A97E-439E-AF65-22238A953F44}"/>
    <cellStyle name="Millares 50 2 5 4" xfId="18228" xr:uid="{A7D93ABB-74F9-4728-A544-519CCB323FD2}"/>
    <cellStyle name="Millares 50 2 5 5" xfId="8246" xr:uid="{36B78151-AA93-43ED-ACAA-A38448DD39F0}"/>
    <cellStyle name="Millares 50 2 6" xfId="7339" xr:uid="{27C3EE11-EE68-4BDF-BC7D-AECD8DD27F49}"/>
    <cellStyle name="Millares 50 2 6 2" xfId="13591" xr:uid="{F3C59378-2800-4EEE-A59F-EE6CF12BFD51}"/>
    <cellStyle name="Millares 50 2 6 3" xfId="20119" xr:uid="{8F605857-5EF2-4D18-A5B2-18ADD4C139C6}"/>
    <cellStyle name="Millares 50 2 6 4" xfId="8247" xr:uid="{C9073DFC-2B2C-4625-92ED-A24E3F417543}"/>
    <cellStyle name="Millares 50 2 7" xfId="8248" xr:uid="{1C1BEC0E-773A-4847-920D-D1719DB88204}"/>
    <cellStyle name="Millares 50 2 7 2" xfId="13592" xr:uid="{9CB6DBE0-FEEB-46E3-8C15-2D117A9FEF01}"/>
    <cellStyle name="Millares 50 2 8" xfId="13585" xr:uid="{088AB512-D4AF-4C51-B7BF-0620B49E5AD8}"/>
    <cellStyle name="Millares 50 2 9" xfId="10868" xr:uid="{B1E338A5-C336-4348-9607-AA5FC4E36153}"/>
    <cellStyle name="Millares 50 3" xfId="5400" xr:uid="{7C7AD627-AA8A-4608-AF6C-CB72F3C5624B}"/>
    <cellStyle name="Millares 50 3 10" xfId="18229" xr:uid="{83F0A279-0AE1-40CE-A8F2-7627C6A42AEE}"/>
    <cellStyle name="Millares 50 3 11" xfId="8249" xr:uid="{393ED5D9-FC05-442F-A783-1DF5ADB939C1}"/>
    <cellStyle name="Millares 50 3 2" xfId="5401" xr:uid="{020A29BE-E894-473C-8CAC-E13EB8744F47}"/>
    <cellStyle name="Millares 50 3 2 2" xfId="5402" xr:uid="{682AB26C-23CF-4049-9DBA-9515DDAE0F3C}"/>
    <cellStyle name="Millares 50 3 2 2 2" xfId="13595" xr:uid="{E1B534C8-AAD0-41B1-BDAE-C02BB5FEBE07}"/>
    <cellStyle name="Millares 50 3 2 2 3" xfId="10875" xr:uid="{A7F1F3C4-C4C4-4DF9-83BC-20056F9D21CA}"/>
    <cellStyle name="Millares 50 3 2 2 4" xfId="16110" xr:uid="{FA1ACD42-8B27-4609-8F62-B719D0F431E8}"/>
    <cellStyle name="Millares 50 3 2 2 5" xfId="18231" xr:uid="{2F963C6E-A671-499A-A468-A3165DD41103}"/>
    <cellStyle name="Millares 50 3 2 2 6" xfId="8251" xr:uid="{8D823377-9B26-4F5C-AFE0-C3888AF826A2}"/>
    <cellStyle name="Millares 50 3 2 3" xfId="13594" xr:uid="{B8EE7CE2-1677-49F6-BD6B-0945E54710B8}"/>
    <cellStyle name="Millares 50 3 2 4" xfId="10874" xr:uid="{6AEF9B7E-DDC6-47EE-A412-1D2D8803B247}"/>
    <cellStyle name="Millares 50 3 2 5" xfId="16109" xr:uid="{9A461050-AF70-45EB-AEDD-5C28F09637B4}"/>
    <cellStyle name="Millares 50 3 2 6" xfId="18230" xr:uid="{ED52AA08-AF79-4DF8-9F75-A4F5EC58A30F}"/>
    <cellStyle name="Millares 50 3 2 7" xfId="8250" xr:uid="{12F8BBCE-DE19-4794-81E7-C80BF1BD52A6}"/>
    <cellStyle name="Millares 50 3 3" xfId="5403" xr:uid="{BE0A3865-3EB2-4F38-89A3-B248DE11A4DF}"/>
    <cellStyle name="Millares 50 3 3 2" xfId="5404" xr:uid="{0AF85264-3E3F-4E02-AA3D-70B061DE4552}"/>
    <cellStyle name="Millares 50 3 3 2 2" xfId="13597" xr:uid="{63B23B6D-E83A-4545-A351-E778C26D489F}"/>
    <cellStyle name="Millares 50 3 3 2 3" xfId="10877" xr:uid="{255A09A2-A5E7-42C1-A04F-3BAC04DB970E}"/>
    <cellStyle name="Millares 50 3 3 2 4" xfId="16112" xr:uid="{64E1A9D4-1305-418E-A020-F93A4129CD7F}"/>
    <cellStyle name="Millares 50 3 3 2 5" xfId="18233" xr:uid="{D9995B92-73D8-40C9-9F2E-F7E6F2AED960}"/>
    <cellStyle name="Millares 50 3 3 2 6" xfId="8253" xr:uid="{94C69856-F41A-4350-A099-9B3541203F7A}"/>
    <cellStyle name="Millares 50 3 3 3" xfId="13596" xr:uid="{10AB5CC5-45B7-49A3-BB6A-B0E3F90CB45E}"/>
    <cellStyle name="Millares 50 3 3 4" xfId="10876" xr:uid="{E0C4F5F9-7671-4D9F-9B53-1CC91B31BCE0}"/>
    <cellStyle name="Millares 50 3 3 5" xfId="16111" xr:uid="{CC53D26B-FFF6-44C5-9F68-81B750203087}"/>
    <cellStyle name="Millares 50 3 3 6" xfId="18232" xr:uid="{ED561BBF-5244-40A0-AD97-7461691B5BA3}"/>
    <cellStyle name="Millares 50 3 3 7" xfId="8252" xr:uid="{79171DE3-054E-494D-99D2-7C288464C27E}"/>
    <cellStyle name="Millares 50 3 4" xfId="5405" xr:uid="{142B2567-D5E3-41B0-BAE5-ECC0A8BD7827}"/>
    <cellStyle name="Millares 50 3 4 2" xfId="13598" xr:uid="{3203FEB7-3BBF-45F6-9FCC-9D2A14AD9ADD}"/>
    <cellStyle name="Millares 50 3 4 3" xfId="10878" xr:uid="{9F43C45B-68F2-40A3-A7A6-060682772C8C}"/>
    <cellStyle name="Millares 50 3 4 4" xfId="16113" xr:uid="{29B94B0F-F369-4DA4-A62F-E6D2ECE314A9}"/>
    <cellStyle name="Millares 50 3 4 5" xfId="18234" xr:uid="{C5352D65-F7B5-4977-9D87-E52E280C0259}"/>
    <cellStyle name="Millares 50 3 4 6" xfId="8254" xr:uid="{5C22AC6C-F465-497E-82F9-8364FCDB6A45}"/>
    <cellStyle name="Millares 50 3 5" xfId="5406" xr:uid="{C42FB4EE-7798-400D-8E29-4165FF66684A}"/>
    <cellStyle name="Millares 50 3 5 2" xfId="13599" xr:uid="{04FE3453-A95E-4A56-ABA8-16519AF03BDB}"/>
    <cellStyle name="Millares 50 3 5 3" xfId="10879" xr:uid="{19FC3E0E-2383-4F46-92FC-4B27AE8612C3}"/>
    <cellStyle name="Millares 50 3 5 4" xfId="16114" xr:uid="{7945D44B-9C28-4F2D-8829-8C501E72FD76}"/>
    <cellStyle name="Millares 50 3 5 5" xfId="18235" xr:uid="{5BA2F9F9-539F-466E-92A6-7414BA756975}"/>
    <cellStyle name="Millares 50 3 5 6" xfId="8255" xr:uid="{3678FCEC-FA25-4F71-A127-EB50614DB088}"/>
    <cellStyle name="Millares 50 3 6" xfId="5407" xr:uid="{243F25D9-AB7A-4082-BF37-BF32AD4C064D}"/>
    <cellStyle name="Millares 50 3 6 2" xfId="13600" xr:uid="{1CC95760-216B-4218-A51E-994A1561D54C}"/>
    <cellStyle name="Millares 50 3 6 3" xfId="10880" xr:uid="{5A03214C-C32E-4ABD-9FEA-8AFED5203649}"/>
    <cellStyle name="Millares 50 3 6 4" xfId="16115" xr:uid="{6F869C04-2782-47C8-AF44-4DC8CC87883B}"/>
    <cellStyle name="Millares 50 3 6 5" xfId="18236" xr:uid="{6A2EDF74-5DE3-4FF4-A1AA-89573D114918}"/>
    <cellStyle name="Millares 50 3 6 6" xfId="8256" xr:uid="{CFD14506-E2A9-4455-A0EC-74470EDA6A20}"/>
    <cellStyle name="Millares 50 3 7" xfId="13593" xr:uid="{42A12EA6-09F2-4564-B7DE-7D3F1D76F6FB}"/>
    <cellStyle name="Millares 50 3 8" xfId="10873" xr:uid="{4CCE4C5A-E2B3-41B4-B98E-5A65F501DE55}"/>
    <cellStyle name="Millares 50 3 9" xfId="16108" xr:uid="{A5EB3CDC-5F7F-49E0-9B46-68A36985A2BC}"/>
    <cellStyle name="Millares 50 4" xfId="5408" xr:uid="{718F50DF-09C5-4303-B43D-7958180E2592}"/>
    <cellStyle name="Millares 50 4 2" xfId="5409" xr:uid="{9ECD6E2A-E93E-423C-93F6-3D5858F83EB5}"/>
    <cellStyle name="Millares 50 4 2 2" xfId="13602" xr:uid="{935E2DFF-D77A-4BF5-800D-B088B564D471}"/>
    <cellStyle name="Millares 50 4 2 3" xfId="10882" xr:uid="{8FDD780B-19F7-4215-AFAA-8F8C26B9B308}"/>
    <cellStyle name="Millares 50 4 2 4" xfId="16117" xr:uid="{7B163173-83E2-4D0E-96F7-714AED9F3CB1}"/>
    <cellStyle name="Millares 50 4 2 5" xfId="18238" xr:uid="{B2E2FD1F-A2FB-43E7-BBFD-3BB38432A7EA}"/>
    <cellStyle name="Millares 50 4 2 6" xfId="8258" xr:uid="{3C802D53-2926-433D-9556-B8561B5EB404}"/>
    <cellStyle name="Millares 50 4 3" xfId="13601" xr:uid="{CB7D0595-FF7C-4582-8209-C41744EE2845}"/>
    <cellStyle name="Millares 50 4 4" xfId="10881" xr:uid="{662109E4-88B7-4FAF-9EC7-54A2F602BB6B}"/>
    <cellStyle name="Millares 50 4 5" xfId="16116" xr:uid="{7EBA4FE2-5A08-4BBC-844B-ED3C17FB1BF0}"/>
    <cellStyle name="Millares 50 4 6" xfId="18237" xr:uid="{2793F004-9C96-47D4-838B-BA63D3DDA304}"/>
    <cellStyle name="Millares 50 4 7" xfId="8257" xr:uid="{40E4EFA2-E919-4661-9ABE-5770C675EA0A}"/>
    <cellStyle name="Millares 50 5" xfId="5410" xr:uid="{39B6E4AF-3EB7-492C-B048-1ED65E125197}"/>
    <cellStyle name="Millares 50 5 2" xfId="5411" xr:uid="{20E9CE5B-1782-4FC8-A89E-E479D37A4C47}"/>
    <cellStyle name="Millares 50 5 2 2" xfId="13604" xr:uid="{1C8A82F3-0372-46BB-9F2C-A639EF40FCB5}"/>
    <cellStyle name="Millares 50 5 2 3" xfId="10884" xr:uid="{58CF3B91-9E49-417D-9FE5-82738D9D8BFE}"/>
    <cellStyle name="Millares 50 5 2 4" xfId="16119" xr:uid="{425604CD-AF75-4DFD-9014-BE5AB05168EA}"/>
    <cellStyle name="Millares 50 5 2 5" xfId="18240" xr:uid="{22F5797E-B78B-4449-BC1D-83A04D0FB517}"/>
    <cellStyle name="Millares 50 5 2 6" xfId="8260" xr:uid="{9D5391CA-AE7E-41B0-BD89-D54D3CFE610B}"/>
    <cellStyle name="Millares 50 5 3" xfId="5412" xr:uid="{B0EC335D-7AE5-42BA-8372-454F68DFD60F}"/>
    <cellStyle name="Millares 50 5 3 2" xfId="13605" xr:uid="{136C607C-BD34-4104-933C-C4D7DDA239E5}"/>
    <cellStyle name="Millares 50 5 3 3" xfId="10885" xr:uid="{3605E63E-5D68-4C98-8102-0D210DD67AC4}"/>
    <cellStyle name="Millares 50 5 3 4" xfId="16120" xr:uid="{B8351266-E6A3-432A-9054-0A775681960B}"/>
    <cellStyle name="Millares 50 5 3 5" xfId="18241" xr:uid="{A4EF0174-D340-46A7-B1CB-5BB61565F868}"/>
    <cellStyle name="Millares 50 5 3 6" xfId="8261" xr:uid="{C9E04FAB-1B2E-4712-8D3E-F876AF1AE285}"/>
    <cellStyle name="Millares 50 5 4" xfId="13603" xr:uid="{BFABE9D0-D7B3-4DA2-9400-3E34B392F7A7}"/>
    <cellStyle name="Millares 50 5 5" xfId="10883" xr:uid="{4B9D91B7-908E-4396-BA6A-BAD2310BC064}"/>
    <cellStyle name="Millares 50 5 6" xfId="16118" xr:uid="{59EDE3FF-3121-4EDB-9A65-AE7CA29211DC}"/>
    <cellStyle name="Millares 50 5 7" xfId="18239" xr:uid="{096D5219-D7FB-4A37-B7F7-14006ED39CC9}"/>
    <cellStyle name="Millares 50 5 8" xfId="8259" xr:uid="{B22737C0-CE87-47FF-B6EA-36991A9731ED}"/>
    <cellStyle name="Millares 50 6" xfId="5413" xr:uid="{331D4E3A-FDA7-4427-B6EC-133C2F206E17}"/>
    <cellStyle name="Millares 50 6 2" xfId="5414" xr:uid="{9749DF9B-48CB-4989-B08E-916F94C8BD4B}"/>
    <cellStyle name="Millares 50 6 2 2" xfId="13607" xr:uid="{76966D5D-8B40-4131-995A-7DE87C1ECE87}"/>
    <cellStyle name="Millares 50 6 2 3" xfId="10887" xr:uid="{98EE0F75-3A7A-4A70-8239-70721310313C}"/>
    <cellStyle name="Millares 50 6 2 4" xfId="16122" xr:uid="{932C5BF5-3D89-458B-8AAA-07FC9C2F46F1}"/>
    <cellStyle name="Millares 50 6 2 5" xfId="18243" xr:uid="{1BB59462-9D16-4223-BA4E-B2751A363C33}"/>
    <cellStyle name="Millares 50 6 2 6" xfId="8263" xr:uid="{D2C79795-0963-499A-885A-C0194979B0C5}"/>
    <cellStyle name="Millares 50 6 3" xfId="13606" xr:uid="{62C80D96-8DDC-4A09-9A10-7BE80BAD660A}"/>
    <cellStyle name="Millares 50 6 4" xfId="10886" xr:uid="{6F10162E-D1C1-43A8-8D76-A3762AB95E38}"/>
    <cellStyle name="Millares 50 6 5" xfId="16121" xr:uid="{20C50A4E-C542-48C1-A6C5-B0F367637193}"/>
    <cellStyle name="Millares 50 6 6" xfId="18242" xr:uid="{EA322354-570E-424B-BD6D-255C3F54A2EF}"/>
    <cellStyle name="Millares 50 6 7" xfId="8262" xr:uid="{14F81D45-E706-4F02-A329-A8B7E9F01521}"/>
    <cellStyle name="Millares 50 7" xfId="5415" xr:uid="{A3B2EBED-CE12-415F-9DA6-ADEA508659EC}"/>
    <cellStyle name="Millares 50 7 2" xfId="5416" xr:uid="{49CA33BA-57EA-4A20-AE69-61C3BC8173E2}"/>
    <cellStyle name="Millares 50 7 2 2" xfId="13609" xr:uid="{1DED4DF2-2A26-48EB-A3EE-8A40BD322953}"/>
    <cellStyle name="Millares 50 7 2 3" xfId="10889" xr:uid="{98532BB2-B2B6-4916-9489-F31A07CA25C5}"/>
    <cellStyle name="Millares 50 7 2 4" xfId="16124" xr:uid="{44BA2CF2-C637-40B0-9530-F1B4024C6F58}"/>
    <cellStyle name="Millares 50 7 2 5" xfId="18245" xr:uid="{E8D7862E-CD37-435C-A49E-195D17F87ED2}"/>
    <cellStyle name="Millares 50 7 2 6" xfId="8265" xr:uid="{74523D68-6A5F-4CEF-82C6-8222F75D5CD8}"/>
    <cellStyle name="Millares 50 7 3" xfId="13608" xr:uid="{DA4295F5-11F9-44B1-8AE8-19160F912F8B}"/>
    <cellStyle name="Millares 50 7 4" xfId="10888" xr:uid="{08D01F0C-2AFC-4A20-A580-5070DB7EBC73}"/>
    <cellStyle name="Millares 50 7 5" xfId="16123" xr:uid="{2F422282-1468-462B-B605-494B15DD14D0}"/>
    <cellStyle name="Millares 50 7 6" xfId="18244" xr:uid="{7355982D-5F6E-4C63-A9FC-4F8D2029C63D}"/>
    <cellStyle name="Millares 50 7 7" xfId="8264" xr:uid="{8BE7ABFA-58E0-4EF2-8118-61120629B494}"/>
    <cellStyle name="Millares 50 8" xfId="5417" xr:uid="{978CCCE5-C3CF-4F73-B7D8-FCD82F1B05BC}"/>
    <cellStyle name="Millares 50 8 2" xfId="13610" xr:uid="{4283D5B2-D72C-416A-9F7B-49F78E79F1CB}"/>
    <cellStyle name="Millares 50 8 3" xfId="10890" xr:uid="{D32478A9-422F-4CCD-9F60-97799079E632}"/>
    <cellStyle name="Millares 50 8 4" xfId="16125" xr:uid="{9E308750-BDA4-4E0B-9984-62907109D1E4}"/>
    <cellStyle name="Millares 50 8 5" xfId="18246" xr:uid="{2F57E9FF-F4A6-4E9D-8A8E-7926839C0EA2}"/>
    <cellStyle name="Millares 50 8 6" xfId="8266" xr:uid="{9C997CFF-AA69-4439-B98C-39D4C4D76CCD}"/>
    <cellStyle name="Millares 50 9" xfId="5418" xr:uid="{209127EA-A02E-4B57-A7C8-DCCC8925E09E}"/>
    <cellStyle name="Millares 50 9 2" xfId="13611" xr:uid="{B51D2295-E9E7-46A0-BE65-CB15B1C912CA}"/>
    <cellStyle name="Millares 50 9 3" xfId="10891" xr:uid="{F5DFEB26-9E92-41D4-86AA-9E02981EA2A1}"/>
    <cellStyle name="Millares 50 9 4" xfId="16126" xr:uid="{028EFB23-F6EC-42FB-9AC3-E14869FC7825}"/>
    <cellStyle name="Millares 50 9 5" xfId="18247" xr:uid="{53080EC5-B10A-42AE-A5B8-C5522082EC18}"/>
    <cellStyle name="Millares 50 9 6" xfId="8267" xr:uid="{533A4515-4F45-4555-865C-AC81E893E9EC}"/>
    <cellStyle name="Millares 500" xfId="17746" xr:uid="{AB3B385F-ED80-44C4-88A3-D890F5219CC6}"/>
    <cellStyle name="Millares 500 2" xfId="22890" xr:uid="{EFB33DBE-CCA4-4757-9215-287A9E0A1120}"/>
    <cellStyle name="Millares 500 2 2" xfId="28446" xr:uid="{3A281521-DF84-4D8B-8C3B-3A73E90A6721}"/>
    <cellStyle name="Millares 500 2 3" xfId="33940" xr:uid="{E932306D-0AD1-4EAB-B815-1D6DE5867BFC}"/>
    <cellStyle name="Millares 500 2 4" xfId="39424" xr:uid="{F09905C5-5132-4EF4-BDE6-F747EF6DD53B}"/>
    <cellStyle name="Millares 500 3" xfId="25717" xr:uid="{312D8B4C-BF19-4FEB-B427-B4F63EC0AFB2}"/>
    <cellStyle name="Millares 500 4" xfId="31211" xr:uid="{0151F9AA-2E0F-40A8-BBE3-36BD8F02122B}"/>
    <cellStyle name="Millares 500 5" xfId="36695" xr:uid="{F872AF8B-B4DD-45C1-A71D-E0A881DCD878}"/>
    <cellStyle name="Millares 501" xfId="17747" xr:uid="{D35E213E-6041-4996-BD4E-7F28CB6EE32A}"/>
    <cellStyle name="Millares 501 2" xfId="22891" xr:uid="{EAE1EB11-9F77-4384-BC20-660B45E871C6}"/>
    <cellStyle name="Millares 501 2 2" xfId="28447" xr:uid="{C35AE17E-BBDF-4A44-830F-A2C165AC4AC1}"/>
    <cellStyle name="Millares 501 2 3" xfId="33941" xr:uid="{3F36A911-3BA4-4034-A329-277C33318542}"/>
    <cellStyle name="Millares 501 2 4" xfId="39425" xr:uid="{C70FC94D-A2B1-4AB5-B6EE-E68BD8200934}"/>
    <cellStyle name="Millares 501 3" xfId="25718" xr:uid="{B5E89FF7-CD8C-40F3-86C8-EFBE9BAAFB0C}"/>
    <cellStyle name="Millares 501 4" xfId="31212" xr:uid="{509E7888-9896-4582-BDE0-C903EC058F60}"/>
    <cellStyle name="Millares 501 5" xfId="36696" xr:uid="{5863DD77-EDD1-49EE-9CBC-6A8CE18AB0AE}"/>
    <cellStyle name="Millares 502" xfId="17748" xr:uid="{B4FE3508-0DE6-4EF1-B805-416ADFA0FBB5}"/>
    <cellStyle name="Millares 502 2" xfId="22892" xr:uid="{4C9202D3-D9E9-4044-83AF-1191F0C51BDF}"/>
    <cellStyle name="Millares 502 2 2" xfId="28448" xr:uid="{737C631C-0C98-4EB5-B44E-F154AC45F0FF}"/>
    <cellStyle name="Millares 502 2 3" xfId="33942" xr:uid="{608C7EE4-8F40-403F-B6C6-869FF91EB3A4}"/>
    <cellStyle name="Millares 502 2 4" xfId="39426" xr:uid="{759443B5-2504-448C-B8D6-BA76537FEE7B}"/>
    <cellStyle name="Millares 502 3" xfId="25719" xr:uid="{B5C2C190-57E9-4CA4-9596-17C2480A0A04}"/>
    <cellStyle name="Millares 502 4" xfId="31213" xr:uid="{1D532CEA-18B9-4806-8628-FF26F2B061DD}"/>
    <cellStyle name="Millares 502 5" xfId="36697" xr:uid="{29579629-C89D-408E-AA4E-70187117DA14}"/>
    <cellStyle name="Millares 503" xfId="17749" xr:uid="{58B2B057-1977-4713-81AB-3919A5521F5B}"/>
    <cellStyle name="Millares 503 2" xfId="22893" xr:uid="{4A7A69B0-C607-4037-806F-89FCEE643265}"/>
    <cellStyle name="Millares 503 2 2" xfId="28449" xr:uid="{9B20C4D3-ADAC-4B89-87D5-95C6C640CBB3}"/>
    <cellStyle name="Millares 503 2 3" xfId="33943" xr:uid="{16532F12-E6FB-44B3-AA3A-BE4E702B2C84}"/>
    <cellStyle name="Millares 503 2 4" xfId="39427" xr:uid="{D7C866DA-4021-483E-9C0F-B5A36BBF85E8}"/>
    <cellStyle name="Millares 503 3" xfId="25720" xr:uid="{55AC2A77-6919-4F17-859D-4A0E1BA8DD02}"/>
    <cellStyle name="Millares 503 4" xfId="31214" xr:uid="{ACCD4798-480E-4F77-82E1-CEC6487DD9A8}"/>
    <cellStyle name="Millares 503 5" xfId="36698" xr:uid="{70785994-0D1E-441A-934E-078B18BEBB48}"/>
    <cellStyle name="Millares 504" xfId="17750" xr:uid="{16C75C71-3C69-4287-A7C6-8A3458817932}"/>
    <cellStyle name="Millares 504 2" xfId="22894" xr:uid="{F9A1D411-7107-4865-B4B2-18C5F3E8465E}"/>
    <cellStyle name="Millares 504 2 2" xfId="28450" xr:uid="{FA84B505-BDAE-42BD-91ED-6F9C65C44852}"/>
    <cellStyle name="Millares 504 2 3" xfId="33944" xr:uid="{C1714DDB-885B-4410-A5DC-80D1A33E2CFE}"/>
    <cellStyle name="Millares 504 2 4" xfId="39428" xr:uid="{F9AC6DD3-A8FF-42E1-9B4F-201A8F9CD2F3}"/>
    <cellStyle name="Millares 504 3" xfId="25721" xr:uid="{B4102AE7-20B0-495C-AE65-128084F37AE4}"/>
    <cellStyle name="Millares 504 4" xfId="31215" xr:uid="{13556922-EB1E-4810-95C1-B2F570303E80}"/>
    <cellStyle name="Millares 504 5" xfId="36699" xr:uid="{1A42D6CE-7501-44C3-B91D-818E8A658891}"/>
    <cellStyle name="Millares 505" xfId="17751" xr:uid="{96B26B49-42DD-49D7-9CFA-02756FABCEEA}"/>
    <cellStyle name="Millares 506" xfId="7596" xr:uid="{18FCC87A-9D5E-4282-96EE-0757CD613668}"/>
    <cellStyle name="Millares 507" xfId="20214" xr:uid="{2D06C275-1AD6-4C1A-B818-EADB48106589}"/>
    <cellStyle name="Millares 507 2" xfId="22948" xr:uid="{C367B033-C8D2-4CDD-B9EA-7109C3883C06}"/>
    <cellStyle name="Millares 507 2 2" xfId="28504" xr:uid="{2F87AD13-A25A-4C4D-A16A-F56A8B4BD0C3}"/>
    <cellStyle name="Millares 507 2 3" xfId="33998" xr:uid="{A63F52AF-F478-4C28-8339-77ADF20CDAF6}"/>
    <cellStyle name="Millares 507 2 4" xfId="39482" xr:uid="{F56188B2-9D5D-4EA6-A8B7-2D2642BA859C}"/>
    <cellStyle name="Millares 507 3" xfId="25775" xr:uid="{FD1B3A45-A76A-45C6-957F-94FD765C10F6}"/>
    <cellStyle name="Millares 507 4" xfId="31269" xr:uid="{A762A3D7-FA76-4BF6-B9F4-5573432625A4}"/>
    <cellStyle name="Millares 507 5" xfId="36753" xr:uid="{2A103D52-5B96-4E91-9101-0A5BEC573AB6}"/>
    <cellStyle name="Millares 508" xfId="20269" xr:uid="{E7F62D00-D96C-4E74-B5D3-41C461ADF767}"/>
    <cellStyle name="Millares 509" xfId="22951" xr:uid="{90F11D7E-260C-40DD-8FE2-005F040BE49D}"/>
    <cellStyle name="Millares 51" xfId="5419" xr:uid="{59EF464D-62A5-4283-BCF4-71B224F009FA}"/>
    <cellStyle name="Millares 51 10" xfId="16127" xr:uid="{F918F7CD-BC04-408D-978E-792639C26532}"/>
    <cellStyle name="Millares 51 11" xfId="18248" xr:uid="{DC27676C-BFE7-49E7-85B8-7A9D4B09EB13}"/>
    <cellStyle name="Millares 51 12" xfId="8268" xr:uid="{7D262B18-D667-4159-A446-2823A99B5B4E}"/>
    <cellStyle name="Millares 51 2" xfId="5420" xr:uid="{0E7923C7-9A1F-4AC7-A331-1EACF5CE36EF}"/>
    <cellStyle name="Millares 51 2 10" xfId="18249" xr:uid="{5B50ACBF-82F3-4920-A51C-8F9BF440DF74}"/>
    <cellStyle name="Millares 51 2 11" xfId="8269" xr:uid="{22443AF4-F356-4363-BB1F-6CB458E13669}"/>
    <cellStyle name="Millares 51 2 2" xfId="5421" xr:uid="{84180AFB-6F4D-4C8E-A175-51C287606D6C}"/>
    <cellStyle name="Millares 51 2 2 2" xfId="13614" xr:uid="{B87FDA0C-A9C6-4DFC-A8CE-D2049835C8B5}"/>
    <cellStyle name="Millares 51 2 2 3" xfId="10894" xr:uid="{2415DD3E-FEEB-4B7B-805D-2A9664CD5931}"/>
    <cellStyle name="Millares 51 2 2 4" xfId="16129" xr:uid="{4176F66C-01EA-4531-B648-BD7F9CDE2A8F}"/>
    <cellStyle name="Millares 51 2 2 5" xfId="18250" xr:uid="{9A5FA9FC-519F-467C-B4FE-9664E3738AC1}"/>
    <cellStyle name="Millares 51 2 2 6" xfId="8270" xr:uid="{2E714E64-F514-43A0-A3F5-D28E83A95F07}"/>
    <cellStyle name="Millares 51 2 3" xfId="5422" xr:uid="{9727FD62-2CD8-4F62-B57E-F028FCD23B4F}"/>
    <cellStyle name="Millares 51 2 3 2" xfId="13615" xr:uid="{B6459568-897B-4209-B702-2D57967B9308}"/>
    <cellStyle name="Millares 51 2 3 3" xfId="10895" xr:uid="{FFFFDF81-6F23-4151-A43E-53AC9FF27A73}"/>
    <cellStyle name="Millares 51 2 3 4" xfId="16130" xr:uid="{DFC2E06D-F868-4493-8D78-786BCBC4B5A5}"/>
    <cellStyle name="Millares 51 2 3 5" xfId="18251" xr:uid="{E6BEEE0F-9A38-42AC-8913-91567207E0BE}"/>
    <cellStyle name="Millares 51 2 3 6" xfId="8271" xr:uid="{6F7BAA91-12BB-4EB3-A457-1C357728D847}"/>
    <cellStyle name="Millares 51 2 4" xfId="5423" xr:uid="{2AD49AB1-6E2B-4FD3-BDC9-31413BA00DB0}"/>
    <cellStyle name="Millares 51 2 4 2" xfId="13616" xr:uid="{DC9684D3-A4F8-436F-A073-0809070E179D}"/>
    <cellStyle name="Millares 51 2 4 3" xfId="12533" xr:uid="{C953D2AE-656B-4F88-A3F3-25936ED82494}"/>
    <cellStyle name="Millares 51 2 4 4" xfId="18252" xr:uid="{50D960D7-51CB-4AA8-AA24-C3185B7FBD49}"/>
    <cellStyle name="Millares 51 2 4 5" xfId="8272" xr:uid="{C3A91056-D9F1-4DAB-B5A5-22DCE46622CD}"/>
    <cellStyle name="Millares 51 2 5" xfId="7340" xr:uid="{FD7B16D8-135F-4501-B729-F4CE2E34DC55}"/>
    <cellStyle name="Millares 51 2 5 2" xfId="13617" xr:uid="{C07691B7-D449-4048-BD39-322C074F17A1}"/>
    <cellStyle name="Millares 51 2 5 3" xfId="20120" xr:uid="{9DA31DCE-BD54-48BE-A2E2-9651D31CBEE0}"/>
    <cellStyle name="Millares 51 2 5 4" xfId="8273" xr:uid="{2D452A39-E2EC-4A36-A300-FD615D279CEE}"/>
    <cellStyle name="Millares 51 2 6" xfId="8274" xr:uid="{9ECF0CF9-FF20-4F26-9F9D-44547FEBEB23}"/>
    <cellStyle name="Millares 51 2 6 2" xfId="13618" xr:uid="{D232719C-DE44-40BD-885F-86965264F732}"/>
    <cellStyle name="Millares 51 2 7" xfId="13613" xr:uid="{50B09433-E10C-4A66-BC1D-7AAE8D6B02EF}"/>
    <cellStyle name="Millares 51 2 8" xfId="10893" xr:uid="{CDF83170-E55B-4353-922D-5C2A3AA0539F}"/>
    <cellStyle name="Millares 51 2 9" xfId="16128" xr:uid="{A450ED38-2C37-4FAF-8809-B44ED0C1CA17}"/>
    <cellStyle name="Millares 51 3" xfId="5424" xr:uid="{A250D72D-884F-42DE-B79C-D350CBB75521}"/>
    <cellStyle name="Millares 51 3 2" xfId="5425" xr:uid="{C3066A08-8F62-4E51-BC1F-ED4B40351261}"/>
    <cellStyle name="Millares 51 3 2 2" xfId="13620" xr:uid="{C184F222-77BF-4F7A-9743-D04C96283607}"/>
    <cellStyle name="Millares 51 3 2 3" xfId="10897" xr:uid="{1211FF80-B97A-45F7-A894-1A24EB69959E}"/>
    <cellStyle name="Millares 51 3 2 4" xfId="16132" xr:uid="{BFA3BE20-3789-4CBE-B391-CF71A92B2711}"/>
    <cellStyle name="Millares 51 3 2 5" xfId="18254" xr:uid="{55F372AF-1BB3-430B-9E4E-34566F00DFDA}"/>
    <cellStyle name="Millares 51 3 2 6" xfId="8276" xr:uid="{8E398D36-F308-4A63-BA36-8FB6D9D45A55}"/>
    <cellStyle name="Millares 51 3 3" xfId="13619" xr:uid="{54E2B0F7-0ED7-49F1-B72E-2A7C58D33299}"/>
    <cellStyle name="Millares 51 3 4" xfId="10896" xr:uid="{94E9B4E7-4E8B-493F-A7EB-E83E0A287DC2}"/>
    <cellStyle name="Millares 51 3 5" xfId="16131" xr:uid="{D4B73C19-718C-4806-A7F6-B2B918B562A7}"/>
    <cellStyle name="Millares 51 3 6" xfId="18253" xr:uid="{F4A4AD9E-8BBC-47FE-B450-66DFB8FC954D}"/>
    <cellStyle name="Millares 51 3 7" xfId="8275" xr:uid="{FC247FF8-AEA6-440B-9AF9-3E7433D0CC42}"/>
    <cellStyle name="Millares 51 4" xfId="5426" xr:uid="{B91D12C5-3597-45A1-8753-5987F504B3D4}"/>
    <cellStyle name="Millares 51 4 2" xfId="13621" xr:uid="{AF96C11B-78B9-4FB5-827F-1E0CDC699250}"/>
    <cellStyle name="Millares 51 4 3" xfId="10898" xr:uid="{E5E24F9B-2CB9-4B9B-92D9-E59ECD95D529}"/>
    <cellStyle name="Millares 51 4 4" xfId="16133" xr:uid="{11AE85B3-C940-4091-ADE5-0D09D275E421}"/>
    <cellStyle name="Millares 51 4 5" xfId="18255" xr:uid="{3DC0D3FB-6F5E-4825-A65F-E5DBC2C2A993}"/>
    <cellStyle name="Millares 51 4 6" xfId="8277" xr:uid="{569BD86B-0FA3-4301-8C8B-CE6CF1310F20}"/>
    <cellStyle name="Millares 51 5" xfId="5427" xr:uid="{A733541F-3B4A-41A9-822C-6073E24427A8}"/>
    <cellStyle name="Millares 51 5 2" xfId="13622" xr:uid="{B5DC8041-DD61-460F-81C0-253E5B1AA32F}"/>
    <cellStyle name="Millares 51 5 3" xfId="12532" xr:uid="{421DDA75-54DF-450E-827C-FAB7DC899949}"/>
    <cellStyle name="Millares 51 5 4" xfId="18256" xr:uid="{BC2C44FC-D677-4EE1-9606-B229B0D24676}"/>
    <cellStyle name="Millares 51 5 5" xfId="8278" xr:uid="{21546F02-602B-49E0-A23B-E8B261794498}"/>
    <cellStyle name="Millares 51 6" xfId="7210" xr:uid="{33BFA197-794A-4525-9324-4F1B1192A4DC}"/>
    <cellStyle name="Millares 51 6 2" xfId="13623" xr:uid="{5340DA75-B9B2-48C8-B7E3-968184835EB9}"/>
    <cellStyle name="Millares 51 6 3" xfId="20018" xr:uid="{5E093655-77BC-4A35-A420-A2FA76B8849E}"/>
    <cellStyle name="Millares 51 6 4" xfId="8279" xr:uid="{118D2EF1-C343-4A96-B98B-B47DE3710CA7}"/>
    <cellStyle name="Millares 51 7" xfId="8280" xr:uid="{12496358-25DC-490A-972B-FEBD7F4C2E96}"/>
    <cellStyle name="Millares 51 7 2" xfId="13624" xr:uid="{0BDA28AB-5ECE-47B3-884D-05BED46023BB}"/>
    <cellStyle name="Millares 51 8" xfId="13612" xr:uid="{AF4174D5-75F3-4F1A-9BC1-4174F0D3BC1E}"/>
    <cellStyle name="Millares 51 9" xfId="10892" xr:uid="{275979E3-2A7E-4E65-8B24-161EE1C22B82}"/>
    <cellStyle name="Millares 510" xfId="22954" xr:uid="{56D605BA-68DD-43C6-92C0-B989276876BD}"/>
    <cellStyle name="Millares 511" xfId="22950" xr:uid="{F4ADBA63-792E-4A32-A4EB-B1DEA4658C41}"/>
    <cellStyle name="Millares 512" xfId="22953" xr:uid="{DE5DDBB2-472E-4001-B73E-3E3CBC1B2C25}"/>
    <cellStyle name="Millares 513" xfId="22955" xr:uid="{4C2773FD-3580-4597-B7AB-B2C72728576A}"/>
    <cellStyle name="Millares 514" xfId="22958" xr:uid="{22110018-A845-4949-8C1A-CA8F7AC7BB4D}"/>
    <cellStyle name="Millares 515" xfId="22952" xr:uid="{A480662F-EBE5-4C73-B5D5-DBBCD2208AA3}"/>
    <cellStyle name="Millares 516" xfId="22957" xr:uid="{F96397BB-2725-4138-92B7-85EA70B1D28B}"/>
    <cellStyle name="Millares 517" xfId="22956" xr:uid="{04785D15-ED17-4C20-BF08-F0BAC1A2B3F9}"/>
    <cellStyle name="Millares 518" xfId="20217" xr:uid="{02F40DC2-9726-49D9-B9D8-048BB6DDE9CB}"/>
    <cellStyle name="Millares 518 2" xfId="25778" xr:uid="{D0C7F869-7207-4914-84CD-FE2FB065111B}"/>
    <cellStyle name="Millares 518 3" xfId="31272" xr:uid="{FD5C792C-0C06-4625-8868-2C2C80050FF1}"/>
    <cellStyle name="Millares 518 4" xfId="36756" xr:uid="{3380E0AA-DAF9-4BCF-B5EE-F398353E16A4}"/>
    <cellStyle name="Millares 519" xfId="22967" xr:uid="{63AE3035-B071-4277-B99F-AB20DA548707}"/>
    <cellStyle name="Millares 519 2" xfId="28513" xr:uid="{C7BA2EF1-5FBE-47CD-B1FF-22D9FCB243E9}"/>
    <cellStyle name="Millares 519 3" xfId="34007" xr:uid="{5B875BCB-3429-4FC4-A943-092E7BB48188}"/>
    <cellStyle name="Millares 519 4" xfId="39491" xr:uid="{4DFBEEF2-4EFA-479E-94DF-2A096E80DE55}"/>
    <cellStyle name="Millares 52" xfId="5428" xr:uid="{F3C4F8BB-B796-47AC-BC9E-C16F5E68FD3E}"/>
    <cellStyle name="Millares 52 10" xfId="16134" xr:uid="{141AED3B-49AA-4E4D-BD48-7F19C536AE60}"/>
    <cellStyle name="Millares 52 11" xfId="18257" xr:uid="{11A6B6FB-DD93-4510-88B6-308C043AD466}"/>
    <cellStyle name="Millares 52 12" xfId="8281" xr:uid="{E5C46311-B726-47C3-9B9C-5680F72E180A}"/>
    <cellStyle name="Millares 52 2" xfId="5429" xr:uid="{FDA41CC2-190E-4D38-B9FB-99D992E835BE}"/>
    <cellStyle name="Millares 52 2 10" xfId="18258" xr:uid="{55678CE6-1D2A-482C-B4C8-D612C2571ECC}"/>
    <cellStyle name="Millares 52 2 11" xfId="8282" xr:uid="{CCBB4101-2FA3-49A3-902C-3CD2A537D1B2}"/>
    <cellStyle name="Millares 52 2 2" xfId="5430" xr:uid="{55D05BD8-2259-484C-A000-D8FAD50B102B}"/>
    <cellStyle name="Millares 52 2 2 2" xfId="13627" xr:uid="{AC5FF6A3-1FA3-42BE-B3D9-A189D157E451}"/>
    <cellStyle name="Millares 52 2 2 3" xfId="10901" xr:uid="{512EEC20-64C7-490B-94F1-D498A873C067}"/>
    <cellStyle name="Millares 52 2 2 4" xfId="16136" xr:uid="{864EA533-E063-46F7-B4A8-EB5AECC88810}"/>
    <cellStyle name="Millares 52 2 2 5" xfId="18259" xr:uid="{EA453AC2-5FF6-4934-BD09-05428E0B26EE}"/>
    <cellStyle name="Millares 52 2 2 6" xfId="8283" xr:uid="{39FFDAD0-0181-4531-8D9F-FCA3BD7F2579}"/>
    <cellStyle name="Millares 52 2 3" xfId="5431" xr:uid="{AF2C6ACE-711D-439A-8DAA-A13D4C7051F2}"/>
    <cellStyle name="Millares 52 2 3 2" xfId="13628" xr:uid="{5C157DC1-5D89-4C1B-B35D-B8C3C99649D7}"/>
    <cellStyle name="Millares 52 2 3 3" xfId="10902" xr:uid="{E097C968-1CCB-485D-8BBF-98650BBB8FAD}"/>
    <cellStyle name="Millares 52 2 3 4" xfId="16137" xr:uid="{F499D70F-7A26-43FA-83ED-8388E9CC2CD3}"/>
    <cellStyle name="Millares 52 2 3 5" xfId="18260" xr:uid="{0961C95F-7509-48A4-8349-96B335F3641B}"/>
    <cellStyle name="Millares 52 2 3 6" xfId="8284" xr:uid="{12608FBA-EEE9-442A-B1D7-E6465F9C9CE7}"/>
    <cellStyle name="Millares 52 2 4" xfId="5432" xr:uid="{7C5AEE49-207A-4F76-AEE8-7A6C1B66AEA5}"/>
    <cellStyle name="Millares 52 2 4 2" xfId="13629" xr:uid="{86F728D2-D8F5-4472-A4B5-82324763111B}"/>
    <cellStyle name="Millares 52 2 4 3" xfId="12535" xr:uid="{504C88EF-CF62-4A00-B74C-ACE62945F50C}"/>
    <cellStyle name="Millares 52 2 4 4" xfId="18261" xr:uid="{2373AF73-9940-4567-B2D8-510190831D4B}"/>
    <cellStyle name="Millares 52 2 4 5" xfId="8285" xr:uid="{31AC3DEC-B1E0-419C-8994-67735D903342}"/>
    <cellStyle name="Millares 52 2 5" xfId="7341" xr:uid="{79E3FAA5-7FCC-4788-ABF3-B307EDC5BEAC}"/>
    <cellStyle name="Millares 52 2 5 2" xfId="13630" xr:uid="{C2858C0F-B736-4CB1-96A0-CDA7DD5EB914}"/>
    <cellStyle name="Millares 52 2 5 3" xfId="20121" xr:uid="{23B2A11F-F4E5-4203-8C97-F3BB04985A3A}"/>
    <cellStyle name="Millares 52 2 5 4" xfId="8286" xr:uid="{E651CBDD-6B38-476B-B1F1-974DD301D28B}"/>
    <cellStyle name="Millares 52 2 6" xfId="8287" xr:uid="{5DD982EE-1BF1-47A4-A327-118AE59EE4A0}"/>
    <cellStyle name="Millares 52 2 6 2" xfId="13631" xr:uid="{CFDB49FC-2AA3-491D-8ADB-2A47C5A95610}"/>
    <cellStyle name="Millares 52 2 7" xfId="13626" xr:uid="{4656FA2D-1A28-4C6F-AC04-B65A08108964}"/>
    <cellStyle name="Millares 52 2 8" xfId="10900" xr:uid="{94C22A9C-4AD2-4390-9BB0-9E895303EFD4}"/>
    <cellStyle name="Millares 52 2 9" xfId="16135" xr:uid="{4E291DFB-B6F7-456E-ACEE-F2E0A2720956}"/>
    <cellStyle name="Millares 52 3" xfId="5433" xr:uid="{02B6E38E-360B-48B9-8BDF-D5AEE1770683}"/>
    <cellStyle name="Millares 52 3 2" xfId="13632" xr:uid="{D788672D-5A1D-43A7-8BD1-D7FA0C7F0C66}"/>
    <cellStyle name="Millares 52 3 3" xfId="10903" xr:uid="{03C61700-FD11-48F3-85FB-EA8072B00237}"/>
    <cellStyle name="Millares 52 3 4" xfId="16138" xr:uid="{AF8EC919-462A-47A9-BA79-8F8A4B541A70}"/>
    <cellStyle name="Millares 52 3 5" xfId="18262" xr:uid="{7F59F4AB-0FCA-4A05-927C-801E2E49E606}"/>
    <cellStyle name="Millares 52 3 6" xfId="8288" xr:uid="{24A3A4DC-2F1A-4E24-AFF1-5498E5D03478}"/>
    <cellStyle name="Millares 52 4" xfId="5434" xr:uid="{D043028E-8DFA-4B32-9151-95C77BC68085}"/>
    <cellStyle name="Millares 52 4 2" xfId="13633" xr:uid="{CF9900EC-205B-4CFD-94D7-D5FE0E2FDB4C}"/>
    <cellStyle name="Millares 52 4 3" xfId="10904" xr:uid="{B34ACCF1-A34F-4AFC-9DCB-97BAE19A23F5}"/>
    <cellStyle name="Millares 52 4 4" xfId="16139" xr:uid="{6D063ED6-0F35-4AF7-A2C9-3143433B9690}"/>
    <cellStyle name="Millares 52 4 5" xfId="18263" xr:uid="{2AAA07D9-89BC-4A05-8EBE-A9D8AF160B7B}"/>
    <cellStyle name="Millares 52 4 6" xfId="8289" xr:uid="{D162E326-5FEF-4A4B-ABC2-AC51F64777B8}"/>
    <cellStyle name="Millares 52 5" xfId="5435" xr:uid="{7719BB4E-F10E-4622-8FFB-651F67B5753B}"/>
    <cellStyle name="Millares 52 5 2" xfId="13634" xr:uid="{C9748F3A-4F0F-4D5F-878D-98C0F87C3354}"/>
    <cellStyle name="Millares 52 5 3" xfId="12534" xr:uid="{487947E8-32FF-4264-8F54-CFF6D9B66F9B}"/>
    <cellStyle name="Millares 52 5 4" xfId="18264" xr:uid="{84C69FAB-B20F-4CAF-897B-4945DD0BF37C}"/>
    <cellStyle name="Millares 52 5 5" xfId="8290" xr:uid="{029B5225-2453-4096-BCDD-A3683693649F}"/>
    <cellStyle name="Millares 52 6" xfId="7211" xr:uid="{E4ED1EF8-5AF3-44D0-A345-4BED27DD9C86}"/>
    <cellStyle name="Millares 52 6 2" xfId="13635" xr:uid="{EE93EF60-E9BC-4DAD-8D71-4CD0541A3FAE}"/>
    <cellStyle name="Millares 52 6 3" xfId="20019" xr:uid="{FF918FC2-53ED-4099-8782-00360BB35A8E}"/>
    <cellStyle name="Millares 52 6 4" xfId="8291" xr:uid="{934C3AB3-96E1-4FD3-B4AB-4564FB2E471B}"/>
    <cellStyle name="Millares 52 7" xfId="8292" xr:uid="{EDD3CD6A-2DEE-4852-BA11-FFC070BE2EDD}"/>
    <cellStyle name="Millares 52 7 2" xfId="13636" xr:uid="{B2200AFF-7355-453F-9B89-4D824F0119E4}"/>
    <cellStyle name="Millares 52 8" xfId="13625" xr:uid="{C211DAE5-40A4-42B6-A296-633EB1CD2A0C}"/>
    <cellStyle name="Millares 52 9" xfId="10899" xr:uid="{20BC058A-9183-4AA6-A83D-92F6104E8619}"/>
    <cellStyle name="Millares 520" xfId="22969" xr:uid="{B50BDC3A-1A27-46E9-8F3F-8AED32EC3E2B}"/>
    <cellStyle name="Millares 520 2" xfId="28515" xr:uid="{75DBCB1C-ADAE-435F-9390-9A1328A35EC4}"/>
    <cellStyle name="Millares 520 3" xfId="34009" xr:uid="{6D3F719D-AF7B-4157-A37A-2304DCFDF894}"/>
    <cellStyle name="Millares 520 4" xfId="39493" xr:uid="{A261BEE0-58B8-47DF-BF9F-7224FA531258}"/>
    <cellStyle name="Millares 521" xfId="22997" xr:uid="{AA8E29E3-35D7-4D3E-A848-78A8DF5A62CC}"/>
    <cellStyle name="Millares 522" xfId="39512" xr:uid="{6D12754D-BCF6-4FB5-8301-14FCC4FDC5F9}"/>
    <cellStyle name="Millares 523" xfId="39515" xr:uid="{AB02E77A-CE02-4BD5-9AEF-6D4FE0103066}"/>
    <cellStyle name="Millares 524" xfId="39517" xr:uid="{8F64CCC9-C0BE-4EF3-A137-6CDA9F61A502}"/>
    <cellStyle name="Millares 525" xfId="39529" xr:uid="{381D8549-A85D-4F04-A996-324AD156AE5F}"/>
    <cellStyle name="Millares 526" xfId="39531" xr:uid="{ABA90ABD-4D2B-40F0-B7BD-A9D5AE29744D}"/>
    <cellStyle name="Millares 527" xfId="39547" xr:uid="{E76C4D5D-EAA1-420A-AEAF-A37BA3B2D73D}"/>
    <cellStyle name="Millares 528" xfId="39565" xr:uid="{8791EAD7-271F-498F-A982-6D117994BB4B}"/>
    <cellStyle name="Millares 529" xfId="39689" xr:uid="{AEA1FAEF-BC6A-4DD2-954B-7D464E7AE43C}"/>
    <cellStyle name="Millares 53" xfId="5436" xr:uid="{7FA70B31-0A82-4C6B-A61A-ECEF57B87F4F}"/>
    <cellStyle name="Millares 53 10" xfId="5437" xr:uid="{13998459-333B-4821-92CD-C884E348BC76}"/>
    <cellStyle name="Millares 53 10 10" xfId="8294" xr:uid="{F19D1667-9D06-4AAE-91FB-9CFF9A0D8046}"/>
    <cellStyle name="Millares 53 10 2" xfId="5438" xr:uid="{561E3083-2903-4B0A-BBC2-589BEE93C6C5}"/>
    <cellStyle name="Millares 53 10 2 2" xfId="5439" xr:uid="{7AC9F5EC-2D73-4AC1-AE9E-4393AA6E2E7A}"/>
    <cellStyle name="Millares 53 10 2 2 2" xfId="13640" xr:uid="{6F143230-BD07-4787-A080-E45DD8BB0A4E}"/>
    <cellStyle name="Millares 53 10 2 2 3" xfId="10908" xr:uid="{5FFE5785-907D-42E7-B63C-93947BC04125}"/>
    <cellStyle name="Millares 53 10 2 2 4" xfId="16143" xr:uid="{43E4A526-DD61-4237-A69A-B9561FA33883}"/>
    <cellStyle name="Millares 53 10 2 2 5" xfId="18268" xr:uid="{7FAFE9FA-F6B7-44A0-9033-B5BE027F1022}"/>
    <cellStyle name="Millares 53 10 2 2 6" xfId="8296" xr:uid="{09C5E7AE-0411-404B-A2E4-C6A384B3B9FC}"/>
    <cellStyle name="Millares 53 10 2 3" xfId="13639" xr:uid="{968B6A5A-AFAF-4A09-9564-50C46A2D20CF}"/>
    <cellStyle name="Millares 53 10 2 4" xfId="10907" xr:uid="{CF4816E1-3092-4EF0-A441-AD867DF2EF8F}"/>
    <cellStyle name="Millares 53 10 2 5" xfId="16142" xr:uid="{5C10AB88-E835-451A-9373-A3323FBD5185}"/>
    <cellStyle name="Millares 53 10 2 6" xfId="18267" xr:uid="{C05DA0BF-80F8-4908-9A72-D1F4FB0CFB51}"/>
    <cellStyle name="Millares 53 10 2 7" xfId="8295" xr:uid="{5D220C13-2297-4066-A3BC-98A5BBB4DD58}"/>
    <cellStyle name="Millares 53 10 3" xfId="5440" xr:uid="{46FEEA30-1FA9-40A3-B6DB-978185576EB0}"/>
    <cellStyle name="Millares 53 10 3 2" xfId="5441" xr:uid="{C1DCA8E6-1615-4B1B-AE8D-A72148547F18}"/>
    <cellStyle name="Millares 53 10 3 2 2" xfId="13642" xr:uid="{57AEED1D-BF99-4769-A09F-1AAA02965F30}"/>
    <cellStyle name="Millares 53 10 3 2 3" xfId="10910" xr:uid="{56E1F5AB-4A0A-4491-B002-90D7ADB5E409}"/>
    <cellStyle name="Millares 53 10 3 2 4" xfId="16145" xr:uid="{08CE424A-5480-4F0C-9A48-D45E6DC6E3A0}"/>
    <cellStyle name="Millares 53 10 3 2 5" xfId="18270" xr:uid="{FA38BB0B-F850-4725-AC87-50A3D4597F21}"/>
    <cellStyle name="Millares 53 10 3 2 6" xfId="8298" xr:uid="{ADA21DA4-CA6C-4D90-970E-B1B48F1DCFE6}"/>
    <cellStyle name="Millares 53 10 3 3" xfId="13641" xr:uid="{0E600BA4-D7B8-4F67-AF45-ECE95F401EBB}"/>
    <cellStyle name="Millares 53 10 3 4" xfId="10909" xr:uid="{F6CD7DF4-8167-4E84-947D-8582A545F02C}"/>
    <cellStyle name="Millares 53 10 3 5" xfId="16144" xr:uid="{4F5207F3-A9FF-4A74-82B9-122EC1021121}"/>
    <cellStyle name="Millares 53 10 3 6" xfId="18269" xr:uid="{705D5071-9679-4A16-9577-F4203C60EC4D}"/>
    <cellStyle name="Millares 53 10 3 7" xfId="8297" xr:uid="{C13839E5-DFF8-47DB-9FB1-4945D0731289}"/>
    <cellStyle name="Millares 53 10 4" xfId="5442" xr:uid="{FD70BF6F-8813-4619-818A-E3C7A6931157}"/>
    <cellStyle name="Millares 53 10 4 2" xfId="5443" xr:uid="{17D032D9-F266-470C-AE2F-43EB444097AA}"/>
    <cellStyle name="Millares 53 10 4 2 2" xfId="13644" xr:uid="{1698EE4D-FF06-4595-9C15-3131D1CF369E}"/>
    <cellStyle name="Millares 53 10 4 2 3" xfId="10912" xr:uid="{F6B3D868-5774-4E5B-BD12-A373C7803776}"/>
    <cellStyle name="Millares 53 10 4 2 4" xfId="16147" xr:uid="{9FAE38DB-3E02-4223-B04C-3F04A7A29AAD}"/>
    <cellStyle name="Millares 53 10 4 2 5" xfId="18272" xr:uid="{AAB1A2D7-1EA8-44F4-8FB5-601F44FFF86F}"/>
    <cellStyle name="Millares 53 10 4 2 6" xfId="8300" xr:uid="{3EAAE015-1502-4037-AD03-ADD005B8D937}"/>
    <cellStyle name="Millares 53 10 4 3" xfId="13643" xr:uid="{E7E5F81F-DBD3-46C1-9770-C43C64BEE362}"/>
    <cellStyle name="Millares 53 10 4 4" xfId="10911" xr:uid="{BAF02DB0-DAEA-4A3A-8A77-3F7B6314B43A}"/>
    <cellStyle name="Millares 53 10 4 5" xfId="16146" xr:uid="{6694240A-274F-47AF-BF6C-CAD68B9C6940}"/>
    <cellStyle name="Millares 53 10 4 6" xfId="18271" xr:uid="{74110868-54A0-4CD0-8DD0-1A33315B6AD9}"/>
    <cellStyle name="Millares 53 10 4 7" xfId="8299" xr:uid="{A4B23287-11D8-434E-814D-402387F445B7}"/>
    <cellStyle name="Millares 53 10 5" xfId="5444" xr:uid="{CB123C32-CFFE-4177-9DE0-620ECBC97346}"/>
    <cellStyle name="Millares 53 10 5 2" xfId="13645" xr:uid="{B8B871A3-4E47-4DD6-9764-68457C04252B}"/>
    <cellStyle name="Millares 53 10 5 3" xfId="10913" xr:uid="{49C29521-3A08-42C3-93B0-4303DAD4FB8A}"/>
    <cellStyle name="Millares 53 10 5 4" xfId="16148" xr:uid="{EE8247B2-0298-4D96-8121-9C5AE4A69709}"/>
    <cellStyle name="Millares 53 10 5 5" xfId="18273" xr:uid="{9BD15DC5-43D7-428F-B779-882B0DB0166A}"/>
    <cellStyle name="Millares 53 10 5 6" xfId="8301" xr:uid="{28023896-AEBA-4AE3-AEED-6A696FE43A54}"/>
    <cellStyle name="Millares 53 10 6" xfId="13638" xr:uid="{E990F89B-FD3E-4A8A-99D8-4970DFC169A2}"/>
    <cellStyle name="Millares 53 10 7" xfId="10906" xr:uid="{F3EBFA53-C606-4588-93AD-F54A9ECFB695}"/>
    <cellStyle name="Millares 53 10 8" xfId="16141" xr:uid="{5737D635-57C4-4C17-8C35-F66D2C5CD851}"/>
    <cellStyle name="Millares 53 10 9" xfId="18266" xr:uid="{096860CA-EB47-4895-98FB-F168D7CA9066}"/>
    <cellStyle name="Millares 53 11" xfId="5445" xr:uid="{448726FA-4E47-444D-8042-627C59CA4455}"/>
    <cellStyle name="Millares 53 11 10" xfId="8302" xr:uid="{D1302023-88CD-484A-8793-710276342536}"/>
    <cellStyle name="Millares 53 11 2" xfId="5446" xr:uid="{C79DE754-3753-4D19-869F-33024B9CFB09}"/>
    <cellStyle name="Millares 53 11 2 2" xfId="5447" xr:uid="{0ADA4903-6A9C-47F0-BF82-E4BB853FB4C2}"/>
    <cellStyle name="Millares 53 11 2 2 2" xfId="13648" xr:uid="{8B98EE49-23DD-4A02-9524-B0A896BB3C2E}"/>
    <cellStyle name="Millares 53 11 2 2 3" xfId="10916" xr:uid="{32929F10-DF73-47D5-80D9-62F4FCC53E5D}"/>
    <cellStyle name="Millares 53 11 2 2 4" xfId="16151" xr:uid="{830A7779-BF34-4C47-B6FE-661B7BDB306C}"/>
    <cellStyle name="Millares 53 11 2 2 5" xfId="18276" xr:uid="{4B1B1CD8-DB58-434B-9FC0-ABD6EFF43096}"/>
    <cellStyle name="Millares 53 11 2 2 6" xfId="8304" xr:uid="{D1E1F53C-931F-4746-B1E7-B4B9EC3D184C}"/>
    <cellStyle name="Millares 53 11 2 3" xfId="13647" xr:uid="{0A1C4BD6-3D46-4178-AC55-075F9B32B45D}"/>
    <cellStyle name="Millares 53 11 2 4" xfId="10915" xr:uid="{8D57E385-8E9F-4795-AFB0-51D6551FB532}"/>
    <cellStyle name="Millares 53 11 2 5" xfId="16150" xr:uid="{5865E157-7D4A-4BF5-9E1C-E9CBA277E8BA}"/>
    <cellStyle name="Millares 53 11 2 6" xfId="18275" xr:uid="{2958E872-6670-4EF0-BADF-AF82B58C36DF}"/>
    <cellStyle name="Millares 53 11 2 7" xfId="8303" xr:uid="{48FDFC64-3C4A-4E2B-B918-29F44B0F6827}"/>
    <cellStyle name="Millares 53 11 3" xfId="5448" xr:uid="{B7E6264B-DB66-4C0F-A4D4-6B1C521BC576}"/>
    <cellStyle name="Millares 53 11 3 2" xfId="5449" xr:uid="{54F79343-5391-47FD-9647-772A4A918F29}"/>
    <cellStyle name="Millares 53 11 3 2 2" xfId="13650" xr:uid="{EC3C5588-EDDC-441D-B834-67CFD4C9F49F}"/>
    <cellStyle name="Millares 53 11 3 2 3" xfId="10918" xr:uid="{E05C5FF4-2B1E-49F0-BD97-A47B9DEFC9B1}"/>
    <cellStyle name="Millares 53 11 3 2 4" xfId="16153" xr:uid="{1C69B5FD-C5B1-4D93-B7D7-C49447F0404C}"/>
    <cellStyle name="Millares 53 11 3 2 5" xfId="18278" xr:uid="{8AE76DF4-ECFA-4FE8-B15E-97A937003B0D}"/>
    <cellStyle name="Millares 53 11 3 2 6" xfId="8306" xr:uid="{11909764-3760-443C-B994-0C7AC6C1CD86}"/>
    <cellStyle name="Millares 53 11 3 3" xfId="13649" xr:uid="{E9C05C4B-7527-4751-89F6-67FB03BEA5B3}"/>
    <cellStyle name="Millares 53 11 3 4" xfId="10917" xr:uid="{6909CE0B-99DB-4466-9194-C419F5771B12}"/>
    <cellStyle name="Millares 53 11 3 5" xfId="16152" xr:uid="{7824E0AB-8009-4763-AE04-9D22ED95C416}"/>
    <cellStyle name="Millares 53 11 3 6" xfId="18277" xr:uid="{456EA3E2-FF80-497A-B0B6-DE54196DAB83}"/>
    <cellStyle name="Millares 53 11 3 7" xfId="8305" xr:uid="{89FDC315-FF5F-436A-845F-D8FA38013DBA}"/>
    <cellStyle name="Millares 53 11 4" xfId="5450" xr:uid="{FFE10DB2-DCE2-4B53-A61D-915129D0596A}"/>
    <cellStyle name="Millares 53 11 4 2" xfId="5451" xr:uid="{2F52E87A-56A2-42A5-B822-A8B85ED9BBEA}"/>
    <cellStyle name="Millares 53 11 4 2 2" xfId="13652" xr:uid="{45FDD210-9045-4D43-97DC-093DA6CDA39D}"/>
    <cellStyle name="Millares 53 11 4 2 3" xfId="10920" xr:uid="{A4E119F0-D913-4E7F-8D47-3A010E5AFEB7}"/>
    <cellStyle name="Millares 53 11 4 2 4" xfId="16155" xr:uid="{EFFD8850-E90D-45AC-99D7-D518105C6E1A}"/>
    <cellStyle name="Millares 53 11 4 2 5" xfId="18280" xr:uid="{DE0418EF-94C4-40F2-B4D8-D2EDC5687B22}"/>
    <cellStyle name="Millares 53 11 4 2 6" xfId="8308" xr:uid="{648B93A2-AB40-4B9C-8D69-5AA88C02B4D3}"/>
    <cellStyle name="Millares 53 11 4 3" xfId="13651" xr:uid="{F996CC61-B0AD-443F-90DF-6B1FD4B67456}"/>
    <cellStyle name="Millares 53 11 4 4" xfId="10919" xr:uid="{C04A306B-EDFF-4767-A0CB-B3B7CF649959}"/>
    <cellStyle name="Millares 53 11 4 5" xfId="16154" xr:uid="{FC7C8A7B-49B3-4DCB-A9B1-951B0550ECB9}"/>
    <cellStyle name="Millares 53 11 4 6" xfId="18279" xr:uid="{1F67CE71-A7F0-4F30-A9D7-F5B93766D807}"/>
    <cellStyle name="Millares 53 11 4 7" xfId="8307" xr:uid="{DE612951-21F7-4111-A7B4-3EF061721FC5}"/>
    <cellStyle name="Millares 53 11 5" xfId="5452" xr:uid="{A1D5493B-CEC8-4A3C-A6B3-CC270C73DCEF}"/>
    <cellStyle name="Millares 53 11 5 2" xfId="13653" xr:uid="{3624911B-383D-416F-BF75-490B6D85CC46}"/>
    <cellStyle name="Millares 53 11 5 3" xfId="10921" xr:uid="{57492061-582D-4CB3-835C-4E2B5B116834}"/>
    <cellStyle name="Millares 53 11 5 4" xfId="16156" xr:uid="{284322C3-6436-4FC0-A8DF-AF43FBE74084}"/>
    <cellStyle name="Millares 53 11 5 5" xfId="18281" xr:uid="{B7EF9681-7345-4F49-BFCE-25376FD6CF51}"/>
    <cellStyle name="Millares 53 11 5 6" xfId="8309" xr:uid="{82204CA7-E9F5-401B-A1D1-18FE52F62E91}"/>
    <cellStyle name="Millares 53 11 6" xfId="13646" xr:uid="{284B1D6E-6585-4393-A389-4D91C24E6373}"/>
    <cellStyle name="Millares 53 11 7" xfId="10914" xr:uid="{DE6E4B7B-20DE-4F9D-AF08-2B65CD15683C}"/>
    <cellStyle name="Millares 53 11 8" xfId="16149" xr:uid="{F0F8895F-E1CA-42DA-9035-6D32FB60B147}"/>
    <cellStyle name="Millares 53 11 9" xfId="18274" xr:uid="{6457B6F7-F71F-4DC7-8F9D-830849038C4C}"/>
    <cellStyle name="Millares 53 12" xfId="5453" xr:uid="{792554F3-B198-4795-93ED-AE3449E1E80A}"/>
    <cellStyle name="Millares 53 12 2" xfId="5454" xr:uid="{3DC674F1-2855-4262-88C3-C92C4C07EABE}"/>
    <cellStyle name="Millares 53 12 2 2" xfId="13655" xr:uid="{4096801A-198F-4DC0-8234-D6C26098A4E3}"/>
    <cellStyle name="Millares 53 12 2 3" xfId="10923" xr:uid="{B8DA371C-6AFE-4E18-9EB8-1FF3DE28D810}"/>
    <cellStyle name="Millares 53 12 2 4" xfId="16158" xr:uid="{A95C692A-2509-48BA-8DB3-FECCF17C1067}"/>
    <cellStyle name="Millares 53 12 2 5" xfId="18283" xr:uid="{EF031B30-31F1-40D5-99B1-42D2F2C2114F}"/>
    <cellStyle name="Millares 53 12 2 6" xfId="8311" xr:uid="{1245E9AF-F63C-4A85-8D83-6137CEBA56C0}"/>
    <cellStyle name="Millares 53 12 3" xfId="13654" xr:uid="{AF27DCD3-0CF7-4CAF-A4F5-6A9FD3D59B5C}"/>
    <cellStyle name="Millares 53 12 4" xfId="10922" xr:uid="{A3D61591-4003-4928-B816-01BB016A8D2F}"/>
    <cellStyle name="Millares 53 12 5" xfId="16157" xr:uid="{2FCF90B1-2644-4700-8FA4-5CACA53DD8D0}"/>
    <cellStyle name="Millares 53 12 6" xfId="18282" xr:uid="{AC572C91-AA84-4E7A-ACB0-58FF0D5844D8}"/>
    <cellStyle name="Millares 53 12 7" xfId="8310" xr:uid="{3C0BBC3C-937E-4022-BA2B-6F8C0E44F85B}"/>
    <cellStyle name="Millares 53 13" xfId="5455" xr:uid="{1903BC90-69F6-4330-823C-3B8131A5CA01}"/>
    <cellStyle name="Millares 53 13 2" xfId="5456" xr:uid="{15B2ED4B-0015-4927-AB44-A744326DA883}"/>
    <cellStyle name="Millares 53 13 2 2" xfId="13657" xr:uid="{9630C4F7-66F7-4FAC-8F40-696C96502E1E}"/>
    <cellStyle name="Millares 53 13 2 3" xfId="10925" xr:uid="{570695CD-3985-42D8-8ECF-634F19EF0BDC}"/>
    <cellStyle name="Millares 53 13 2 4" xfId="16160" xr:uid="{D16672A2-FA03-4230-BC3A-873A0F9B9ED3}"/>
    <cellStyle name="Millares 53 13 2 5" xfId="18285" xr:uid="{091D888F-D7E9-4721-8965-8BA968AFA065}"/>
    <cellStyle name="Millares 53 13 2 6" xfId="8313" xr:uid="{19341CFC-068D-4CEF-B707-69D33331BAF3}"/>
    <cellStyle name="Millares 53 13 3" xfId="13656" xr:uid="{4D1D4BEF-2D24-4A4A-9713-82D9ADA7A9D9}"/>
    <cellStyle name="Millares 53 13 4" xfId="10924" xr:uid="{86467A2F-AC25-437C-B621-A1A03F306F1B}"/>
    <cellStyle name="Millares 53 13 5" xfId="16159" xr:uid="{1BC17D9F-1A56-4760-A805-43720DFD900A}"/>
    <cellStyle name="Millares 53 13 6" xfId="18284" xr:uid="{6A7EBA0E-1AD3-4246-9A80-E32CA5F73243}"/>
    <cellStyle name="Millares 53 13 7" xfId="8312" xr:uid="{1023BF38-C6B2-49FF-830A-460D1B68D3F4}"/>
    <cellStyle name="Millares 53 14" xfId="5457" xr:uid="{A720E12C-61DE-4967-8CF6-8CE02B5A29F2}"/>
    <cellStyle name="Millares 53 14 2" xfId="13658" xr:uid="{AFBB83AD-30A8-4290-AF10-92211E4F85EE}"/>
    <cellStyle name="Millares 53 14 3" xfId="10926" xr:uid="{15AD160E-4117-4533-871C-9F77C0A552B2}"/>
    <cellStyle name="Millares 53 14 4" xfId="16161" xr:uid="{B2A643A8-6EBD-4B05-AC44-567D69607641}"/>
    <cellStyle name="Millares 53 14 5" xfId="18286" xr:uid="{1D0871B4-7B0D-45C9-9C18-89A988808A8F}"/>
    <cellStyle name="Millares 53 14 6" xfId="8314" xr:uid="{4AD8E814-824F-40E9-9FF1-DB7934AA44B4}"/>
    <cellStyle name="Millares 53 15" xfId="5458" xr:uid="{89ECEBB5-A159-4610-BC51-6017F1D1E3FF}"/>
    <cellStyle name="Millares 53 15 2" xfId="13659" xr:uid="{49567E7B-D274-4C62-BAA1-00D6C0763D39}"/>
    <cellStyle name="Millares 53 15 3" xfId="10927" xr:uid="{E74057F4-7FA9-40DE-BA82-E5BEA6A08A93}"/>
    <cellStyle name="Millares 53 15 4" xfId="16162" xr:uid="{726C1946-DD39-427F-987F-4B4A3CCBA347}"/>
    <cellStyle name="Millares 53 15 5" xfId="18287" xr:uid="{D7A89EC0-3FFC-4F6F-9D5D-2AC55D9350F9}"/>
    <cellStyle name="Millares 53 15 6" xfId="8315" xr:uid="{AB2CC31E-D1E0-481E-AAE3-8ADCE9536611}"/>
    <cellStyle name="Millares 53 16" xfId="5459" xr:uid="{4480819F-6DEF-434E-983E-28962A39B394}"/>
    <cellStyle name="Millares 53 16 2" xfId="13660" xr:uid="{C313C8ED-A848-43BC-8369-504817F0AC7B}"/>
    <cellStyle name="Millares 53 16 3" xfId="12536" xr:uid="{D5C527BD-C6A0-4AC5-83F4-81642BD4B754}"/>
    <cellStyle name="Millares 53 16 4" xfId="18288" xr:uid="{40395383-394A-4E19-B72D-BEF1C63C0FA5}"/>
    <cellStyle name="Millares 53 16 5" xfId="8316" xr:uid="{BB6AA041-E81D-4EC3-AB52-DFE1C1626BF6}"/>
    <cellStyle name="Millares 53 17" xfId="7212" xr:uid="{C198888F-D287-490B-8163-4EC1CED46C41}"/>
    <cellStyle name="Millares 53 17 2" xfId="13661" xr:uid="{4B2286BD-6F52-432E-9944-E6A1B4219EE1}"/>
    <cellStyle name="Millares 53 17 3" xfId="20020" xr:uid="{BBD78057-BC39-4459-A145-E25A3D90514F}"/>
    <cellStyle name="Millares 53 17 4" xfId="8317" xr:uid="{4A844807-E717-47AF-A1A3-6449F167C581}"/>
    <cellStyle name="Millares 53 18" xfId="8318" xr:uid="{436622A8-0AE2-4912-A180-AE0C0179283B}"/>
    <cellStyle name="Millares 53 18 2" xfId="13662" xr:uid="{CEAA9552-5BB1-4438-9609-63FB8CE042BC}"/>
    <cellStyle name="Millares 53 19" xfId="13637" xr:uid="{6D4CA3C1-B7BC-4C82-BDCD-90C20A96A49E}"/>
    <cellStyle name="Millares 53 2" xfId="5460" xr:uid="{2A528A9A-8788-4041-9FA6-FF8135706129}"/>
    <cellStyle name="Millares 53 2 10" xfId="7342" xr:uid="{1E77E819-1539-4556-A718-ABE307CAD1CD}"/>
    <cellStyle name="Millares 53 2 10 2" xfId="13664" xr:uid="{266A3800-5B69-4422-B741-9E3688CA382B}"/>
    <cellStyle name="Millares 53 2 10 3" xfId="20122" xr:uid="{A5218E75-A083-4CA6-9D03-4C554B7274CB}"/>
    <cellStyle name="Millares 53 2 10 4" xfId="8320" xr:uid="{218162E5-0CBF-4F93-A6C9-31F6A51E379E}"/>
    <cellStyle name="Millares 53 2 11" xfId="8321" xr:uid="{46236C7E-01BA-481A-A1BA-2CBBD9F49AAA}"/>
    <cellStyle name="Millares 53 2 11 2" xfId="13665" xr:uid="{7EFBD88B-E3AD-43B6-BF78-52BD9045C74C}"/>
    <cellStyle name="Millares 53 2 12" xfId="13663" xr:uid="{1ED05167-7E6E-4166-A9DB-BEF1CDA2F5C7}"/>
    <cellStyle name="Millares 53 2 13" xfId="10928" xr:uid="{FCDBE63C-AB84-4681-8E83-7F2100909CCA}"/>
    <cellStyle name="Millares 53 2 14" xfId="16163" xr:uid="{8A73313A-6633-46F8-8266-17EF9BE7B663}"/>
    <cellStyle name="Millares 53 2 15" xfId="18289" xr:uid="{582FCE5D-A9DA-446C-9B2E-0BCCD9CC2C79}"/>
    <cellStyle name="Millares 53 2 16" xfId="8319" xr:uid="{D8780F78-73F0-4F0C-8FD8-60887F24FAB2}"/>
    <cellStyle name="Millares 53 2 2" xfId="5461" xr:uid="{209E0C20-EC88-44B1-8497-BECD720F04A6}"/>
    <cellStyle name="Millares 53 2 2 2" xfId="5462" xr:uid="{81FBE2C7-2569-42FF-A9C4-4627B643839F}"/>
    <cellStyle name="Millares 53 2 2 2 2" xfId="13667" xr:uid="{14B65DCB-7566-494B-9631-FEDFF719052E}"/>
    <cellStyle name="Millares 53 2 2 2 3" xfId="10930" xr:uid="{F5D4DA4F-54B3-4E8A-B8CE-7E80C972DD7F}"/>
    <cellStyle name="Millares 53 2 2 2 4" xfId="16165" xr:uid="{87AECF7A-D3F0-44DD-BF40-D9DC7D2A92F7}"/>
    <cellStyle name="Millares 53 2 2 2 5" xfId="18291" xr:uid="{820C0A58-A318-4855-B98A-20B3C38D1956}"/>
    <cellStyle name="Millares 53 2 2 2 6" xfId="8323" xr:uid="{0B7BE578-F0F4-496F-B962-B5A0721611DF}"/>
    <cellStyle name="Millares 53 2 2 3" xfId="13666" xr:uid="{8B0DE38C-ACED-4D98-BCD2-B6CC5FA27344}"/>
    <cellStyle name="Millares 53 2 2 4" xfId="10929" xr:uid="{1BF8F209-728B-4796-939E-168853A9F9CF}"/>
    <cellStyle name="Millares 53 2 2 5" xfId="16164" xr:uid="{0C202FAB-7C85-4A0A-959E-F91745663B1F}"/>
    <cellStyle name="Millares 53 2 2 6" xfId="18290" xr:uid="{C5CF64C1-C873-4575-AD15-C69F0C5B2322}"/>
    <cellStyle name="Millares 53 2 2 7" xfId="8322" xr:uid="{139557B6-FDF2-4987-88F3-06E05EA7DABF}"/>
    <cellStyle name="Millares 53 2 3" xfId="5463" xr:uid="{E17C2002-3DD7-4693-ABA2-C73B4431AA26}"/>
    <cellStyle name="Millares 53 2 3 2" xfId="5464" xr:uid="{62BF0D0B-A356-44ED-9666-9E090BBE9DCC}"/>
    <cellStyle name="Millares 53 2 3 2 2" xfId="5465" xr:uid="{485E224C-D55F-4292-9F52-8752B3530F62}"/>
    <cellStyle name="Millares 53 2 3 2 2 2" xfId="13670" xr:uid="{F8F7DF02-900E-47F6-8511-8986320E5CC9}"/>
    <cellStyle name="Millares 53 2 3 2 2 3" xfId="10933" xr:uid="{4BC1EDEC-AF79-44A3-B779-F721233648DC}"/>
    <cellStyle name="Millares 53 2 3 2 2 4" xfId="16168" xr:uid="{57461128-14D4-456A-8752-DAF72999BAB9}"/>
    <cellStyle name="Millares 53 2 3 2 2 5" xfId="18294" xr:uid="{3BB5C163-0EF7-4058-802B-3A64B7A8F68F}"/>
    <cellStyle name="Millares 53 2 3 2 2 6" xfId="8326" xr:uid="{F45DF13C-25ED-44FF-85D1-257E757CC319}"/>
    <cellStyle name="Millares 53 2 3 2 3" xfId="13669" xr:uid="{1090B8E8-65AF-4F76-A5E5-C7A6D92E879A}"/>
    <cellStyle name="Millares 53 2 3 2 4" xfId="10932" xr:uid="{68DA475D-5EE4-4537-ADC6-2B7960CB6F64}"/>
    <cellStyle name="Millares 53 2 3 2 5" xfId="16167" xr:uid="{9FB21ADE-591E-4DFB-A7CA-3D55E370E0EC}"/>
    <cellStyle name="Millares 53 2 3 2 6" xfId="18293" xr:uid="{C56F0872-30EC-4BD7-8AAE-6A033EA01A30}"/>
    <cellStyle name="Millares 53 2 3 2 7" xfId="8325" xr:uid="{C4D09BA3-E93D-4E7E-A723-42AB62BFCCA4}"/>
    <cellStyle name="Millares 53 2 3 3" xfId="5466" xr:uid="{11F1E95D-80E1-43C1-AAC6-788A097EC45D}"/>
    <cellStyle name="Millares 53 2 3 3 2" xfId="13671" xr:uid="{22EB6AE6-6842-4378-80E3-2DDF4FC359DD}"/>
    <cellStyle name="Millares 53 2 3 3 3" xfId="10934" xr:uid="{E424E7C0-9AD3-4CD6-BD1F-909033706C16}"/>
    <cellStyle name="Millares 53 2 3 3 4" xfId="16169" xr:uid="{3831B19A-C514-4211-9BC3-6849D0382543}"/>
    <cellStyle name="Millares 53 2 3 3 5" xfId="18295" xr:uid="{D29FA92B-997F-4BAE-A9A5-3EACEA14AE54}"/>
    <cellStyle name="Millares 53 2 3 3 6" xfId="8327" xr:uid="{5AEBFD1A-1979-4ED8-B03D-995C6770A7FB}"/>
    <cellStyle name="Millares 53 2 3 4" xfId="13668" xr:uid="{80B8E8AB-0CFC-40B4-88ED-C1A5144975A3}"/>
    <cellStyle name="Millares 53 2 3 5" xfId="10931" xr:uid="{A72279A8-FCE9-47A6-AF90-DD238D115CB7}"/>
    <cellStyle name="Millares 53 2 3 6" xfId="16166" xr:uid="{75EF5829-8B96-4F8A-A707-37CBDC9863FC}"/>
    <cellStyle name="Millares 53 2 3 7" xfId="18292" xr:uid="{9086C252-3B43-41CA-9841-38F3B4D2352C}"/>
    <cellStyle name="Millares 53 2 3 8" xfId="8324" xr:uid="{9AF425B8-CF4C-4D55-A7C3-A9780C68C83F}"/>
    <cellStyle name="Millares 53 2 4" xfId="5467" xr:uid="{33BFB5F7-615D-4636-A48D-930E3122A94C}"/>
    <cellStyle name="Millares 53 2 4 2" xfId="5468" xr:uid="{E55DFF6A-E567-4418-9293-5BE0FAC1DC66}"/>
    <cellStyle name="Millares 53 2 4 2 2" xfId="13673" xr:uid="{3B84553D-F19A-453A-8A97-83FE7AFB00FD}"/>
    <cellStyle name="Millares 53 2 4 2 3" xfId="10936" xr:uid="{3A409691-C895-48E9-9B61-D00823F3F5AB}"/>
    <cellStyle name="Millares 53 2 4 2 4" xfId="16171" xr:uid="{4E14CC6E-0BF6-4EE5-8588-62CA0B99B1F0}"/>
    <cellStyle name="Millares 53 2 4 2 5" xfId="18297" xr:uid="{4C233157-0ABC-4362-B897-D57388707D11}"/>
    <cellStyle name="Millares 53 2 4 2 6" xfId="8329" xr:uid="{4CE12E08-6D6A-4DDF-A663-17202FC302DD}"/>
    <cellStyle name="Millares 53 2 4 3" xfId="13672" xr:uid="{D4DB3509-483D-41CB-8E92-BE0D0D12829D}"/>
    <cellStyle name="Millares 53 2 4 4" xfId="10935" xr:uid="{F930CB84-7C22-4294-834F-A197D7BB810C}"/>
    <cellStyle name="Millares 53 2 4 5" xfId="16170" xr:uid="{92E80855-940D-4978-8F40-7F0E0953F894}"/>
    <cellStyle name="Millares 53 2 4 6" xfId="18296" xr:uid="{E1F4745E-3808-4CA8-AC10-0ACB1B181D91}"/>
    <cellStyle name="Millares 53 2 4 7" xfId="8328" xr:uid="{2F708867-590C-4CF2-9D3E-F8276DDD186E}"/>
    <cellStyle name="Millares 53 2 5" xfId="5469" xr:uid="{C83F8F5D-298B-40CD-A181-18E75242658B}"/>
    <cellStyle name="Millares 53 2 5 2" xfId="5470" xr:uid="{B3527B45-F90A-4986-AEAC-B8B61C6ABEF4}"/>
    <cellStyle name="Millares 53 2 5 2 2" xfId="13675" xr:uid="{2E3E58A5-082E-43E9-B4D8-3043421B9A3E}"/>
    <cellStyle name="Millares 53 2 5 2 3" xfId="10938" xr:uid="{AE989BF3-0F3F-4354-867A-ED9A762C2680}"/>
    <cellStyle name="Millares 53 2 5 2 4" xfId="16173" xr:uid="{6F4C8E18-DAC2-4F63-A923-E962BC0B4895}"/>
    <cellStyle name="Millares 53 2 5 2 5" xfId="18299" xr:uid="{19C3FA80-E4C2-48D6-86FE-80B40729F98D}"/>
    <cellStyle name="Millares 53 2 5 2 6" xfId="8331" xr:uid="{CAD613A6-B28A-4170-A8F6-F8464F176365}"/>
    <cellStyle name="Millares 53 2 5 3" xfId="13674" xr:uid="{7FDEBD6A-8AEE-417B-972C-1337F15A3CA7}"/>
    <cellStyle name="Millares 53 2 5 4" xfId="10937" xr:uid="{B1C7A23C-0B8B-4D38-BF5A-D94707B475BD}"/>
    <cellStyle name="Millares 53 2 5 5" xfId="16172" xr:uid="{022CCA07-5476-4ED0-A146-C12894789BC9}"/>
    <cellStyle name="Millares 53 2 5 6" xfId="18298" xr:uid="{7212A66E-2D55-4BC6-96CA-D4DAE5F16174}"/>
    <cellStyle name="Millares 53 2 5 7" xfId="8330" xr:uid="{67C4C0CA-F1DB-458C-AFEF-6345E8A60666}"/>
    <cellStyle name="Millares 53 2 6" xfId="5471" xr:uid="{B1C97C9B-0191-45C0-AF7A-46B41B4E42BC}"/>
    <cellStyle name="Millares 53 2 6 2" xfId="13676" xr:uid="{BE608BDB-24B6-4F1E-AE90-B754B072353A}"/>
    <cellStyle name="Millares 53 2 6 3" xfId="10939" xr:uid="{37E43C48-16D8-4C7D-86A5-6A32D06E102E}"/>
    <cellStyle name="Millares 53 2 6 4" xfId="16174" xr:uid="{2AB11E71-F804-44E8-A873-487B71673C00}"/>
    <cellStyle name="Millares 53 2 6 5" xfId="18300" xr:uid="{629936DF-5F42-4D9B-9D96-02D4A797A356}"/>
    <cellStyle name="Millares 53 2 6 6" xfId="8332" xr:uid="{68EA9187-9127-400F-9838-D14D555E074B}"/>
    <cellStyle name="Millares 53 2 7" xfId="5472" xr:uid="{D3EC1544-81B0-4E89-8A97-89D4DC5C2E61}"/>
    <cellStyle name="Millares 53 2 7 2" xfId="13677" xr:uid="{52F13D52-508D-42A7-B8EE-7A2CD34FFB63}"/>
    <cellStyle name="Millares 53 2 7 3" xfId="10940" xr:uid="{3471F5B7-3D5A-48D9-8405-42C02883F3C2}"/>
    <cellStyle name="Millares 53 2 7 4" xfId="16175" xr:uid="{DE2EAAD6-9F36-4AC0-9932-62ECF0D1460C}"/>
    <cellStyle name="Millares 53 2 7 5" xfId="18301" xr:uid="{A73EFED6-152F-4576-9FAE-C362ADFA668F}"/>
    <cellStyle name="Millares 53 2 7 6" xfId="8333" xr:uid="{D58A4FF3-612C-4EE0-8345-786B33C402CA}"/>
    <cellStyle name="Millares 53 2 8" xfId="5473" xr:uid="{C4D444D6-AC78-4F97-A75B-CB96E3989551}"/>
    <cellStyle name="Millares 53 2 8 2" xfId="13678" xr:uid="{BC5EA9B4-5C97-4AFE-82EA-B9ABFE668F65}"/>
    <cellStyle name="Millares 53 2 8 3" xfId="10941" xr:uid="{589519B7-EC15-4B13-B970-0761E7156CB0}"/>
    <cellStyle name="Millares 53 2 8 4" xfId="16176" xr:uid="{CDDC799E-DB9B-4028-91A6-D53E6C4BFE97}"/>
    <cellStyle name="Millares 53 2 8 5" xfId="18302" xr:uid="{2487E435-B6BA-4467-9DA4-C85C16BC051B}"/>
    <cellStyle name="Millares 53 2 8 6" xfId="8334" xr:uid="{AE6EFB89-F628-4E6D-AF4A-FB720D2BA64F}"/>
    <cellStyle name="Millares 53 2 9" xfId="5474" xr:uid="{B4D8EC82-289B-4337-BD1B-57C968ACD3BC}"/>
    <cellStyle name="Millares 53 2 9 2" xfId="13679" xr:uid="{526FD1C7-CF80-40EA-88AD-7FD2983E93BF}"/>
    <cellStyle name="Millares 53 2 9 3" xfId="12537" xr:uid="{7AB8598F-0B8D-4D6C-B29B-F6F01972FC9C}"/>
    <cellStyle name="Millares 53 2 9 4" xfId="18303" xr:uid="{BCCD254A-C401-4E34-AA50-286DA72F0EF2}"/>
    <cellStyle name="Millares 53 2 9 5" xfId="8335" xr:uid="{EBCC325E-EAED-44BF-B938-9994E4E6F17C}"/>
    <cellStyle name="Millares 53 20" xfId="10905" xr:uid="{70420704-46C4-4961-B569-1D583ACA8E31}"/>
    <cellStyle name="Millares 53 21" xfId="16140" xr:uid="{11C204C8-98EC-4567-B324-3FFB70BB3F59}"/>
    <cellStyle name="Millares 53 22" xfId="18265" xr:uid="{3E6AB222-1881-439A-BC02-ACEC08AB4008}"/>
    <cellStyle name="Millares 53 23" xfId="8293" xr:uid="{01B068FB-16FA-4000-9124-BDB6FE8A617A}"/>
    <cellStyle name="Millares 53 3" xfId="5475" xr:uid="{022128D4-CA62-4481-8CD6-09C61BF0FE3E}"/>
    <cellStyle name="Millares 53 3 10" xfId="8336" xr:uid="{38582D4B-334D-41BD-B610-5AA19F04DACE}"/>
    <cellStyle name="Millares 53 3 2" xfId="5476" xr:uid="{C79FE86A-C387-4DA4-A17F-C1A013E52E70}"/>
    <cellStyle name="Millares 53 3 2 2" xfId="5477" xr:uid="{344F1182-30BA-4271-BDF7-462984B931E7}"/>
    <cellStyle name="Millares 53 3 2 2 2" xfId="13682" xr:uid="{F24AA754-E618-4B21-822C-48B5D49111F7}"/>
    <cellStyle name="Millares 53 3 2 2 3" xfId="10944" xr:uid="{7F0B8723-9E2E-4812-AC84-2DC28C6E8A59}"/>
    <cellStyle name="Millares 53 3 2 2 4" xfId="16179" xr:uid="{9D6E616B-85E5-4415-9556-C82F61CFAA0C}"/>
    <cellStyle name="Millares 53 3 2 2 5" xfId="18306" xr:uid="{23DADA59-5C62-42AD-92B1-7AEE20D2D7BE}"/>
    <cellStyle name="Millares 53 3 2 2 6" xfId="8338" xr:uid="{FFBC6F68-2304-46BD-BE89-11A85C13647A}"/>
    <cellStyle name="Millares 53 3 2 3" xfId="13681" xr:uid="{A1F05EE7-A1D9-436F-A4E4-653FDBD095D4}"/>
    <cellStyle name="Millares 53 3 2 4" xfId="10943" xr:uid="{B1C1EB42-C637-4C44-950D-44465C1A83D9}"/>
    <cellStyle name="Millares 53 3 2 5" xfId="16178" xr:uid="{C2C3602F-EAAB-4F2A-9B61-B5891EAD51FF}"/>
    <cellStyle name="Millares 53 3 2 6" xfId="18305" xr:uid="{7445CCCE-C5EA-4EC5-9FF6-A85E17FC741D}"/>
    <cellStyle name="Millares 53 3 2 7" xfId="8337" xr:uid="{1449C629-F4E3-4946-9B83-5367E56BB6F4}"/>
    <cellStyle name="Millares 53 3 3" xfId="5478" xr:uid="{954A260A-5534-4F55-B3BF-FCC9F2DCB862}"/>
    <cellStyle name="Millares 53 3 3 2" xfId="5479" xr:uid="{D3C6AA7E-F159-491D-8280-81CF587640E7}"/>
    <cellStyle name="Millares 53 3 3 2 2" xfId="13684" xr:uid="{ABF7B44A-C254-4632-B04F-5DF0F1E7A123}"/>
    <cellStyle name="Millares 53 3 3 2 3" xfId="10946" xr:uid="{A55B7E72-1934-4503-9DF8-875617ED4316}"/>
    <cellStyle name="Millares 53 3 3 2 4" xfId="16181" xr:uid="{AE56661F-7C7E-4077-A117-EC468768AF2F}"/>
    <cellStyle name="Millares 53 3 3 2 5" xfId="18308" xr:uid="{C4DCD5A7-1BB3-4E61-B07D-3FDEFF0788A2}"/>
    <cellStyle name="Millares 53 3 3 2 6" xfId="8340" xr:uid="{8F26F341-D1F9-487C-A6BD-CEFC4316E53D}"/>
    <cellStyle name="Millares 53 3 3 3" xfId="13683" xr:uid="{DD955651-EFCF-4FDD-ACBD-2DE24583A3C4}"/>
    <cellStyle name="Millares 53 3 3 4" xfId="10945" xr:uid="{59B39B88-DE0F-4515-A53A-E818B23C94CA}"/>
    <cellStyle name="Millares 53 3 3 5" xfId="16180" xr:uid="{09A54D5D-E527-497C-82A8-DDB892C50BDB}"/>
    <cellStyle name="Millares 53 3 3 6" xfId="18307" xr:uid="{8BFA0B46-ED31-4AF6-BE3A-9F872E13811D}"/>
    <cellStyle name="Millares 53 3 3 7" xfId="8339" xr:uid="{70531FE8-9E85-4251-A8E5-5C77DDE91D4F}"/>
    <cellStyle name="Millares 53 3 4" xfId="5480" xr:uid="{20AB6A59-7DC0-4FB7-A52B-5E361785DE88}"/>
    <cellStyle name="Millares 53 3 4 2" xfId="5481" xr:uid="{D2C01066-8C82-4247-A578-BE553471CDE9}"/>
    <cellStyle name="Millares 53 3 4 2 2" xfId="13686" xr:uid="{757F7345-3343-4568-9FEE-97DC65158369}"/>
    <cellStyle name="Millares 53 3 4 2 3" xfId="10948" xr:uid="{18AFBA84-C78D-4691-A168-378FBCD05543}"/>
    <cellStyle name="Millares 53 3 4 2 4" xfId="16183" xr:uid="{E57E4A4B-EF4D-48C0-9DCB-65DCA49E525A}"/>
    <cellStyle name="Millares 53 3 4 2 5" xfId="18310" xr:uid="{4480E2FD-52FC-418F-9B00-C830444AB504}"/>
    <cellStyle name="Millares 53 3 4 2 6" xfId="8342" xr:uid="{66425E4F-21C8-4539-95FB-B437F58DDA07}"/>
    <cellStyle name="Millares 53 3 4 3" xfId="13685" xr:uid="{6A7C1F16-00A3-47B1-8AFC-A14D010BC1C8}"/>
    <cellStyle name="Millares 53 3 4 4" xfId="10947" xr:uid="{9FF5B15A-8C94-4FCE-8611-E5671E6EEC1A}"/>
    <cellStyle name="Millares 53 3 4 5" xfId="16182" xr:uid="{F11B18EB-14D6-4E5C-AA3C-615CEC9C35D6}"/>
    <cellStyle name="Millares 53 3 4 6" xfId="18309" xr:uid="{E6FCA0BC-461B-40EE-8DF6-4C5041E4E88D}"/>
    <cellStyle name="Millares 53 3 4 7" xfId="8341" xr:uid="{E745948F-A331-48F3-B1D5-7067C1B75B91}"/>
    <cellStyle name="Millares 53 3 5" xfId="5482" xr:uid="{39AEFC39-F053-4D88-B8BE-C4A915CE3CDD}"/>
    <cellStyle name="Millares 53 3 5 2" xfId="13687" xr:uid="{FBE31D7F-C7BF-4217-8665-70491F3BD74F}"/>
    <cellStyle name="Millares 53 3 5 3" xfId="10949" xr:uid="{EE30D575-DB11-44B3-A306-9D267FA18C7E}"/>
    <cellStyle name="Millares 53 3 5 4" xfId="16184" xr:uid="{E08D5E81-E057-42F1-A7C6-BFAD50044B15}"/>
    <cellStyle name="Millares 53 3 5 5" xfId="18311" xr:uid="{D4D617C3-CB9C-440F-A163-D6A6A0E8351A}"/>
    <cellStyle name="Millares 53 3 5 6" xfId="8343" xr:uid="{5F7F386B-36A1-4A40-ACD9-F11D26B72062}"/>
    <cellStyle name="Millares 53 3 6" xfId="13680" xr:uid="{0CC280FA-052D-454E-8B3F-8E25EDDEDCCD}"/>
    <cellStyle name="Millares 53 3 7" xfId="10942" xr:uid="{F67AE3AB-8716-4E13-BCAF-61DB9698ACC3}"/>
    <cellStyle name="Millares 53 3 8" xfId="16177" xr:uid="{4A805E52-AFCC-4D7B-BBAB-222C14F17912}"/>
    <cellStyle name="Millares 53 3 9" xfId="18304" xr:uid="{7B64D1CE-01B3-477E-914F-2D417F435BF1}"/>
    <cellStyle name="Millares 53 4" xfId="5483" xr:uid="{5421CDF0-116B-488D-8AEF-E4B8E0DA219C}"/>
    <cellStyle name="Millares 53 4 10" xfId="8344" xr:uid="{8DEA8DB3-62DF-4129-8C49-F64BA1F0D932}"/>
    <cellStyle name="Millares 53 4 2" xfId="5484" xr:uid="{1DDAB0A9-8C8C-4FBB-8764-BE557D8CD969}"/>
    <cellStyle name="Millares 53 4 2 2" xfId="5485" xr:uid="{5E1C062E-0255-4DE7-9505-31206575325E}"/>
    <cellStyle name="Millares 53 4 2 2 2" xfId="13690" xr:uid="{999C6AF8-9B49-49F9-BD30-7914371909C7}"/>
    <cellStyle name="Millares 53 4 2 2 3" xfId="10952" xr:uid="{AA72865C-D332-4FD9-A189-6A0ABE7676B0}"/>
    <cellStyle name="Millares 53 4 2 2 4" xfId="16187" xr:uid="{2AD7D653-5844-46FE-B914-FF3036B9E189}"/>
    <cellStyle name="Millares 53 4 2 2 5" xfId="18314" xr:uid="{4F13E4F1-D164-466A-86A9-3CC9740DE9B1}"/>
    <cellStyle name="Millares 53 4 2 2 6" xfId="8346" xr:uid="{B92D6722-664D-45EB-A6A0-1527BAC05910}"/>
    <cellStyle name="Millares 53 4 2 3" xfId="13689" xr:uid="{2531AAA5-FC9C-4DA3-AFB3-99DF4C10EF08}"/>
    <cellStyle name="Millares 53 4 2 4" xfId="10951" xr:uid="{03C3762B-B0FD-4F5E-816C-74C08C606769}"/>
    <cellStyle name="Millares 53 4 2 5" xfId="16186" xr:uid="{386C4617-F209-4F17-80D3-62652B32836A}"/>
    <cellStyle name="Millares 53 4 2 6" xfId="18313" xr:uid="{7017BD48-D41F-4966-A745-A4DC57558CA3}"/>
    <cellStyle name="Millares 53 4 2 7" xfId="8345" xr:uid="{70A66078-BCDD-44B9-809E-31D158D2C5CF}"/>
    <cellStyle name="Millares 53 4 3" xfId="5486" xr:uid="{EB8A1BFB-6418-44D6-A3B9-2C03580A2A1A}"/>
    <cellStyle name="Millares 53 4 3 2" xfId="5487" xr:uid="{D5224316-E9ED-416B-B05C-82993E0DC385}"/>
    <cellStyle name="Millares 53 4 3 2 2" xfId="13692" xr:uid="{7A5C28C5-F734-4176-B005-F84793FBB934}"/>
    <cellStyle name="Millares 53 4 3 2 3" xfId="10954" xr:uid="{8480960B-FAE9-4E85-98F6-D1BB60B4CE8D}"/>
    <cellStyle name="Millares 53 4 3 2 4" xfId="16189" xr:uid="{37D0E7AA-100D-4FF5-A831-541D0E2AE8DE}"/>
    <cellStyle name="Millares 53 4 3 2 5" xfId="18316" xr:uid="{F9FA6E22-4BEF-47CD-9791-C0743ECC6119}"/>
    <cellStyle name="Millares 53 4 3 2 6" xfId="8348" xr:uid="{EBF82251-F5C6-4FFB-9052-118B931B2AD9}"/>
    <cellStyle name="Millares 53 4 3 3" xfId="13691" xr:uid="{4D69AB00-3782-49E3-86AE-BC98C5641925}"/>
    <cellStyle name="Millares 53 4 3 4" xfId="10953" xr:uid="{19E8A53F-F44D-42EF-81AF-E59AD7802B14}"/>
    <cellStyle name="Millares 53 4 3 5" xfId="16188" xr:uid="{DD664B83-F78B-4209-A0F5-D5A69A8831A1}"/>
    <cellStyle name="Millares 53 4 3 6" xfId="18315" xr:uid="{DC4415DC-4E30-494D-8C41-097A6A122852}"/>
    <cellStyle name="Millares 53 4 3 7" xfId="8347" xr:uid="{5056E45C-F6DB-44BD-AB06-7128340F921F}"/>
    <cellStyle name="Millares 53 4 4" xfId="5488" xr:uid="{8F029CE4-A949-4911-9C61-328FA8BCDB61}"/>
    <cellStyle name="Millares 53 4 4 2" xfId="5489" xr:uid="{06EC893F-B074-4ADA-9DD8-DBAF30E7E21A}"/>
    <cellStyle name="Millares 53 4 4 2 2" xfId="13694" xr:uid="{B022E2B3-9D1B-471B-94CD-1094C6A3DDEC}"/>
    <cellStyle name="Millares 53 4 4 2 3" xfId="10956" xr:uid="{4E6DC8CF-5392-4FF4-A4C7-AFAFDFA14A34}"/>
    <cellStyle name="Millares 53 4 4 2 4" xfId="16191" xr:uid="{E5140ED0-0E26-4B83-95AF-620EB7DCC638}"/>
    <cellStyle name="Millares 53 4 4 2 5" xfId="18318" xr:uid="{F41FD19D-B542-48CD-9500-28DAFF6BF67A}"/>
    <cellStyle name="Millares 53 4 4 2 6" xfId="8350" xr:uid="{75F2108E-33BA-4C3C-B36B-A6D160683FF6}"/>
    <cellStyle name="Millares 53 4 4 3" xfId="13693" xr:uid="{BD7AAB34-BAB0-418E-AB4D-20566AB0D853}"/>
    <cellStyle name="Millares 53 4 4 4" xfId="10955" xr:uid="{2A97CA90-CC1B-4031-93CA-3FBA3BDFA620}"/>
    <cellStyle name="Millares 53 4 4 5" xfId="16190" xr:uid="{D9A4BCE4-3A1C-4480-8FF8-762DEAB6816B}"/>
    <cellStyle name="Millares 53 4 4 6" xfId="18317" xr:uid="{5C0BA342-4507-4D1B-B3D7-20A0A2A8711B}"/>
    <cellStyle name="Millares 53 4 4 7" xfId="8349" xr:uid="{9FE97CD4-14A0-4669-BA90-2EDD1D75E717}"/>
    <cellStyle name="Millares 53 4 5" xfId="5490" xr:uid="{E704D8F5-17BB-4397-8B9E-DCC9BBB4F5EE}"/>
    <cellStyle name="Millares 53 4 5 2" xfId="13695" xr:uid="{36CB0B59-0357-433E-8BE6-D994D40349F1}"/>
    <cellStyle name="Millares 53 4 5 3" xfId="10957" xr:uid="{F5BE50DA-B819-48FC-9989-C7647A7390C3}"/>
    <cellStyle name="Millares 53 4 5 4" xfId="16192" xr:uid="{02D1FEBB-1313-444A-9DBE-3D59629FBE10}"/>
    <cellStyle name="Millares 53 4 5 5" xfId="18319" xr:uid="{40E28AC9-19E3-4C13-BE7B-214C44E1F4F5}"/>
    <cellStyle name="Millares 53 4 5 6" xfId="8351" xr:uid="{3D24DFA4-5E0E-4552-9F79-C8118E6AF908}"/>
    <cellStyle name="Millares 53 4 6" xfId="13688" xr:uid="{6B4F6A02-6875-42E6-AEDE-806A059E1935}"/>
    <cellStyle name="Millares 53 4 7" xfId="10950" xr:uid="{FB18F825-5BC5-4835-BAD4-6850F80E3F77}"/>
    <cellStyle name="Millares 53 4 8" xfId="16185" xr:uid="{1C58752F-C813-455D-A987-657DAEC32BA3}"/>
    <cellStyle name="Millares 53 4 9" xfId="18312" xr:uid="{E989BE3F-B31A-458B-AE00-4BDA4F9BA714}"/>
    <cellStyle name="Millares 53 5" xfId="5491" xr:uid="{CD753D03-438E-443A-A2E3-4BE918C0EF72}"/>
    <cellStyle name="Millares 53 5 10" xfId="8352" xr:uid="{724232D2-AFBF-464D-B752-575ED62FFA05}"/>
    <cellStyle name="Millares 53 5 2" xfId="5492" xr:uid="{DD6FC8E0-C95A-46F6-95C2-D203D3DD5FD5}"/>
    <cellStyle name="Millares 53 5 2 2" xfId="5493" xr:uid="{4BD2EDC6-381E-440E-AFDB-0FB668B69274}"/>
    <cellStyle name="Millares 53 5 2 2 2" xfId="13698" xr:uid="{F048AF45-88DE-4DD6-8BE4-436F956D5DCF}"/>
    <cellStyle name="Millares 53 5 2 2 3" xfId="10960" xr:uid="{3EF15ACD-BBB5-40F2-A3CF-AE8C0D2364F6}"/>
    <cellStyle name="Millares 53 5 2 2 4" xfId="16195" xr:uid="{AEC0A353-75F8-42A5-A43A-80A297B8CB85}"/>
    <cellStyle name="Millares 53 5 2 2 5" xfId="18322" xr:uid="{4CC1BB75-BBA2-4373-BAA1-37EC66717AFE}"/>
    <cellStyle name="Millares 53 5 2 2 6" xfId="8354" xr:uid="{0BDEF8BE-B9A9-44E2-A050-A853D7D30994}"/>
    <cellStyle name="Millares 53 5 2 3" xfId="13697" xr:uid="{3C16B0B3-6439-4E98-BA8C-01116B96F993}"/>
    <cellStyle name="Millares 53 5 2 4" xfId="10959" xr:uid="{ED4ACF74-E82A-4EBE-AD3E-78F9E75655BD}"/>
    <cellStyle name="Millares 53 5 2 5" xfId="16194" xr:uid="{CE9B4781-D77F-4FE9-87D3-633476E558D4}"/>
    <cellStyle name="Millares 53 5 2 6" xfId="18321" xr:uid="{2AF70CBD-25BC-45AC-83A5-6D42541E1826}"/>
    <cellStyle name="Millares 53 5 2 7" xfId="8353" xr:uid="{BAA0A65F-2894-4DB6-B5A5-A956A21D6EB2}"/>
    <cellStyle name="Millares 53 5 3" xfId="5494" xr:uid="{7CEAA502-763A-468A-9072-A9CC0BDCEE63}"/>
    <cellStyle name="Millares 53 5 3 2" xfId="5495" xr:uid="{9F5D85C5-EF7D-46DB-9208-F2943E3FBBEC}"/>
    <cellStyle name="Millares 53 5 3 2 2" xfId="13700" xr:uid="{D2A2B79E-E98B-48AE-AB9C-71465E7774FD}"/>
    <cellStyle name="Millares 53 5 3 2 3" xfId="10962" xr:uid="{BE3682B7-A019-41F6-91C6-C97866949D3C}"/>
    <cellStyle name="Millares 53 5 3 2 4" xfId="16197" xr:uid="{A8A98B94-9350-465D-834F-CF5AB68F8D4E}"/>
    <cellStyle name="Millares 53 5 3 2 5" xfId="18324" xr:uid="{5AE73434-3AC7-4106-83C7-9F1C83AE99ED}"/>
    <cellStyle name="Millares 53 5 3 2 6" xfId="8356" xr:uid="{575F0185-2C59-478B-B5A3-0ED61C96399D}"/>
    <cellStyle name="Millares 53 5 3 3" xfId="13699" xr:uid="{0BA2DAFB-E6EB-414B-825D-786791329C25}"/>
    <cellStyle name="Millares 53 5 3 4" xfId="10961" xr:uid="{2581C145-3537-4743-84C4-F2DF0FD34D69}"/>
    <cellStyle name="Millares 53 5 3 5" xfId="16196" xr:uid="{5685715E-3522-4C2E-AADB-63150770D799}"/>
    <cellStyle name="Millares 53 5 3 6" xfId="18323" xr:uid="{7A420B9A-B6CA-4156-9595-35326429442A}"/>
    <cellStyle name="Millares 53 5 3 7" xfId="8355" xr:uid="{6E2DB305-D187-4D06-AD54-7C812F796672}"/>
    <cellStyle name="Millares 53 5 4" xfId="5496" xr:uid="{84E1B0E1-F4D6-4B14-B760-39376C0E9765}"/>
    <cellStyle name="Millares 53 5 4 2" xfId="5497" xr:uid="{829D63D1-590B-4D16-8F21-5D6BAEB1DC45}"/>
    <cellStyle name="Millares 53 5 4 2 2" xfId="13702" xr:uid="{F7117DBF-E3EF-41EF-8EAD-32DCB6BAD045}"/>
    <cellStyle name="Millares 53 5 4 2 3" xfId="10964" xr:uid="{A839A34D-BB1F-4020-940A-7DF63E13C9DB}"/>
    <cellStyle name="Millares 53 5 4 2 4" xfId="16199" xr:uid="{46AD9067-D0FF-45DF-8329-2A1BED874EC4}"/>
    <cellStyle name="Millares 53 5 4 2 5" xfId="18326" xr:uid="{7260B629-CF69-4276-B45C-49A82DDC4089}"/>
    <cellStyle name="Millares 53 5 4 2 6" xfId="8358" xr:uid="{FEA4B7FD-1870-4E6A-AFF9-0BE2BA020F59}"/>
    <cellStyle name="Millares 53 5 4 3" xfId="13701" xr:uid="{B0A0CF22-AFD4-4C6D-9C5C-82675C7AB369}"/>
    <cellStyle name="Millares 53 5 4 4" xfId="10963" xr:uid="{BB36A2EA-0E0F-4AC9-9F63-93F284B9BA74}"/>
    <cellStyle name="Millares 53 5 4 5" xfId="16198" xr:uid="{B73C272E-EE21-441C-83C9-92ADFFC56953}"/>
    <cellStyle name="Millares 53 5 4 6" xfId="18325" xr:uid="{D0A1A907-2101-4F90-9DDF-480BFC45BC4A}"/>
    <cellStyle name="Millares 53 5 4 7" xfId="8357" xr:uid="{E1573139-04AB-4DB0-8029-01B8A7DA3385}"/>
    <cellStyle name="Millares 53 5 5" xfId="5498" xr:uid="{9F17E505-B87D-4960-BC32-C3F8CE851CE6}"/>
    <cellStyle name="Millares 53 5 5 2" xfId="13703" xr:uid="{5DCBB045-8ED9-44CA-BE14-BFA37159A4B8}"/>
    <cellStyle name="Millares 53 5 5 3" xfId="10965" xr:uid="{C5547AFF-A7D6-4BBC-BC3C-5C4AC14DF3AE}"/>
    <cellStyle name="Millares 53 5 5 4" xfId="16200" xr:uid="{9D8A4B2C-FC26-4F09-8EB4-93D5D19F788B}"/>
    <cellStyle name="Millares 53 5 5 5" xfId="18327" xr:uid="{C1559A72-490B-4F7F-B821-C56CBCB0E796}"/>
    <cellStyle name="Millares 53 5 5 6" xfId="8359" xr:uid="{9CFBBC9C-9069-4164-B488-B9ACA1139C27}"/>
    <cellStyle name="Millares 53 5 6" xfId="13696" xr:uid="{F2D74D09-3B3B-40E7-8E3E-28082CEAD0C8}"/>
    <cellStyle name="Millares 53 5 7" xfId="10958" xr:uid="{E6A459DE-DC6A-4CF3-B9A8-FBF5F84FDE1E}"/>
    <cellStyle name="Millares 53 5 8" xfId="16193" xr:uid="{25AF89F0-968F-454B-B7C1-B56FA480181E}"/>
    <cellStyle name="Millares 53 5 9" xfId="18320" xr:uid="{17EBA535-6B83-4E38-A51A-2DF54424F6B4}"/>
    <cellStyle name="Millares 53 6" xfId="5499" xr:uid="{19BBDA70-26CF-463E-A902-82206EC73AE6}"/>
    <cellStyle name="Millares 53 6 10" xfId="8360" xr:uid="{6B4FE883-6762-4DDD-BCF0-D1CF854A5F0C}"/>
    <cellStyle name="Millares 53 6 2" xfId="5500" xr:uid="{24FADEA6-0450-40E8-97FF-A3047AA95B61}"/>
    <cellStyle name="Millares 53 6 2 2" xfId="5501" xr:uid="{37E7E51B-E7C1-46A4-84D6-7F69062E9FEB}"/>
    <cellStyle name="Millares 53 6 2 2 2" xfId="13706" xr:uid="{02DB0D02-15F3-4DEF-805F-E206E4B33752}"/>
    <cellStyle name="Millares 53 6 2 2 3" xfId="10968" xr:uid="{543AFBB5-41DE-4197-9841-1686C1E4A2E9}"/>
    <cellStyle name="Millares 53 6 2 2 4" xfId="16203" xr:uid="{2CA77E04-20A4-45A1-91C4-EBA8BF833CF7}"/>
    <cellStyle name="Millares 53 6 2 2 5" xfId="18330" xr:uid="{C80D52A0-B91B-44E2-8ECC-A2D2424046F7}"/>
    <cellStyle name="Millares 53 6 2 2 6" xfId="8362" xr:uid="{9EEF498C-CCB7-4D03-A27A-564A4687AC66}"/>
    <cellStyle name="Millares 53 6 2 3" xfId="13705" xr:uid="{0B7A5F93-CAF5-4619-AAE9-8FBD7C1B3E67}"/>
    <cellStyle name="Millares 53 6 2 4" xfId="10967" xr:uid="{73D9C072-7C22-4084-A87E-CC05B2808153}"/>
    <cellStyle name="Millares 53 6 2 5" xfId="16202" xr:uid="{A3B341F9-9B0F-411B-A207-D579416FE66A}"/>
    <cellStyle name="Millares 53 6 2 6" xfId="18329" xr:uid="{9B278D98-32D9-4B78-85B1-153DE58562D3}"/>
    <cellStyle name="Millares 53 6 2 7" xfId="8361" xr:uid="{65F53606-8B48-46F0-B521-3AD016AE2CFA}"/>
    <cellStyle name="Millares 53 6 3" xfId="5502" xr:uid="{36FF1273-FE8F-4AFC-8D85-33D9FBEA5082}"/>
    <cellStyle name="Millares 53 6 3 2" xfId="5503" xr:uid="{EF046CFB-995A-4385-AC5F-1CBC7C4BD109}"/>
    <cellStyle name="Millares 53 6 3 2 2" xfId="13708" xr:uid="{E7B12E08-B3B0-4E53-89D5-C17FA054E88E}"/>
    <cellStyle name="Millares 53 6 3 2 3" xfId="10970" xr:uid="{1169484F-B8D5-49AE-B2F2-F034480E3BEF}"/>
    <cellStyle name="Millares 53 6 3 2 4" xfId="16205" xr:uid="{194A434D-9CD8-498B-B819-62AB9D060148}"/>
    <cellStyle name="Millares 53 6 3 2 5" xfId="18332" xr:uid="{5E17842A-1D3D-435E-A592-91551A3F7EB0}"/>
    <cellStyle name="Millares 53 6 3 2 6" xfId="8364" xr:uid="{FE7DBE87-1335-479B-8B14-CFBB094E9B26}"/>
    <cellStyle name="Millares 53 6 3 3" xfId="13707" xr:uid="{158A2F94-2C99-49D8-B52E-8B2AF0C43F92}"/>
    <cellStyle name="Millares 53 6 3 4" xfId="10969" xr:uid="{FA2E50CE-F3B4-4382-8DAD-37A09F5D277E}"/>
    <cellStyle name="Millares 53 6 3 5" xfId="16204" xr:uid="{A8B9D0A5-1FA1-4206-B273-DACF994F12A8}"/>
    <cellStyle name="Millares 53 6 3 6" xfId="18331" xr:uid="{6B1644ED-F2ED-491F-A77D-7D0CD3C115A1}"/>
    <cellStyle name="Millares 53 6 3 7" xfId="8363" xr:uid="{C2B6DF74-3CA0-44FD-A0DC-F86DFF88E8F2}"/>
    <cellStyle name="Millares 53 6 4" xfId="5504" xr:uid="{5A37E9AD-CB33-4981-9C4A-36DA40F7A367}"/>
    <cellStyle name="Millares 53 6 4 2" xfId="5505" xr:uid="{6B4A65C1-5AAA-4B09-8312-8D2A26B10987}"/>
    <cellStyle name="Millares 53 6 4 2 2" xfId="13710" xr:uid="{8386B74E-D325-4D0C-9F00-760781FC6081}"/>
    <cellStyle name="Millares 53 6 4 2 3" xfId="10972" xr:uid="{8E25F141-D236-44A3-93C4-17803A1D0948}"/>
    <cellStyle name="Millares 53 6 4 2 4" xfId="16207" xr:uid="{37654ED7-8362-4FF2-9443-033B2B28CEAB}"/>
    <cellStyle name="Millares 53 6 4 2 5" xfId="18334" xr:uid="{BDB3B1E8-579B-446C-9C8F-75F75FDE5012}"/>
    <cellStyle name="Millares 53 6 4 2 6" xfId="8366" xr:uid="{57138630-C7F5-45BC-947A-E33C56BE1C3E}"/>
    <cellStyle name="Millares 53 6 4 3" xfId="13709" xr:uid="{4E61DB3D-CB8F-4A16-8FA2-C9716224F311}"/>
    <cellStyle name="Millares 53 6 4 4" xfId="10971" xr:uid="{75A7CDC4-8182-48F4-909A-C0A776EA237D}"/>
    <cellStyle name="Millares 53 6 4 5" xfId="16206" xr:uid="{C8C494FD-1AFF-47E4-9E1A-6F5AA1A6AD8B}"/>
    <cellStyle name="Millares 53 6 4 6" xfId="18333" xr:uid="{9DB31903-3F45-4E48-80A8-587F8D38DF05}"/>
    <cellStyle name="Millares 53 6 4 7" xfId="8365" xr:uid="{5DB7D0F6-F4C9-4DF7-BA4A-35F82F71887E}"/>
    <cellStyle name="Millares 53 6 5" xfId="5506" xr:uid="{9C1BA97B-0E74-4AF6-932F-E296DD13A959}"/>
    <cellStyle name="Millares 53 6 5 2" xfId="13711" xr:uid="{A6D222AC-F679-4379-BEB4-FFDF72315F78}"/>
    <cellStyle name="Millares 53 6 5 3" xfId="10973" xr:uid="{EA9A5D74-6A52-44E6-A337-037CB2C09744}"/>
    <cellStyle name="Millares 53 6 5 4" xfId="16208" xr:uid="{7E56E65A-AB9D-4BC9-B905-A60FAC98B97E}"/>
    <cellStyle name="Millares 53 6 5 5" xfId="18335" xr:uid="{98BBB90C-5E19-4FCB-BD30-6BB8FA3C5C9A}"/>
    <cellStyle name="Millares 53 6 5 6" xfId="8367" xr:uid="{087D8C43-CA2A-43C8-8656-6C08DDA694C2}"/>
    <cellStyle name="Millares 53 6 6" xfId="13704" xr:uid="{995D8ADF-8C68-4EA7-888A-5A4998541775}"/>
    <cellStyle name="Millares 53 6 7" xfId="10966" xr:uid="{13125C32-6E57-4EBC-934A-021F483FDCFC}"/>
    <cellStyle name="Millares 53 6 8" xfId="16201" xr:uid="{931F961F-26C7-44B1-8CFE-CEC469FA1C77}"/>
    <cellStyle name="Millares 53 6 9" xfId="18328" xr:uid="{72B1BB86-D24B-4F1D-B261-D2C6B7B08B5F}"/>
    <cellStyle name="Millares 53 7" xfId="5507" xr:uid="{E5ADEDC4-EC40-46E8-B155-CD2AB58CADC3}"/>
    <cellStyle name="Millares 53 7 10" xfId="8368" xr:uid="{71A9101B-4B88-438C-8998-2E4876542459}"/>
    <cellStyle name="Millares 53 7 2" xfId="5508" xr:uid="{4C9EA309-A90F-4726-9B96-82B66D6D98CE}"/>
    <cellStyle name="Millares 53 7 2 2" xfId="5509" xr:uid="{F4FDCAB5-08FB-4E6E-B3BD-97A1171B3D7E}"/>
    <cellStyle name="Millares 53 7 2 2 2" xfId="13714" xr:uid="{EBA1D1E5-BE3A-4B67-9200-CEAB39FD43D5}"/>
    <cellStyle name="Millares 53 7 2 2 3" xfId="10976" xr:uid="{9F1EB8FA-538B-44BB-9AC0-08642EE9343B}"/>
    <cellStyle name="Millares 53 7 2 2 4" xfId="16211" xr:uid="{63F05FD9-9EF0-4D13-9FF8-7B83760452FD}"/>
    <cellStyle name="Millares 53 7 2 2 5" xfId="18338" xr:uid="{BF259620-CFA6-4E37-ADE6-66858A750856}"/>
    <cellStyle name="Millares 53 7 2 2 6" xfId="8370" xr:uid="{9FAB129C-506A-4A8F-85C1-DC55FC9E0789}"/>
    <cellStyle name="Millares 53 7 2 3" xfId="13713" xr:uid="{83C3F3CA-7708-4952-9207-071F5A03C72C}"/>
    <cellStyle name="Millares 53 7 2 4" xfId="10975" xr:uid="{2A37A372-6158-4521-9913-19DC41629DA0}"/>
    <cellStyle name="Millares 53 7 2 5" xfId="16210" xr:uid="{BE851B05-3C65-443C-A714-2291B6BE7F24}"/>
    <cellStyle name="Millares 53 7 2 6" xfId="18337" xr:uid="{03FF5528-BF36-4106-9690-BBBF0E17A362}"/>
    <cellStyle name="Millares 53 7 2 7" xfId="8369" xr:uid="{A51281C5-01E0-4C0E-A4A6-AFBDE862DB58}"/>
    <cellStyle name="Millares 53 7 3" xfId="5510" xr:uid="{1B24448B-C7DB-444B-A0D7-9F8DB6447F45}"/>
    <cellStyle name="Millares 53 7 3 2" xfId="5511" xr:uid="{8C0C3E5A-9E34-454C-A3E5-952EA49B180B}"/>
    <cellStyle name="Millares 53 7 3 2 2" xfId="13716" xr:uid="{9E2AC29A-E5AD-487D-B534-FD4CC2C9B959}"/>
    <cellStyle name="Millares 53 7 3 2 3" xfId="10978" xr:uid="{5B40A596-285E-4569-87BD-C1AFEE79A7D0}"/>
    <cellStyle name="Millares 53 7 3 2 4" xfId="16213" xr:uid="{0F02008C-5E4C-45DF-8495-742F6362A7A3}"/>
    <cellStyle name="Millares 53 7 3 2 5" xfId="18340" xr:uid="{251DB358-4B13-4750-A1AE-111EA03E7783}"/>
    <cellStyle name="Millares 53 7 3 2 6" xfId="8372" xr:uid="{0E1C9293-58A5-4084-993E-D16F7E7274DC}"/>
    <cellStyle name="Millares 53 7 3 3" xfId="13715" xr:uid="{5217E8F8-DFA6-4608-8025-037D8036DF9B}"/>
    <cellStyle name="Millares 53 7 3 4" xfId="10977" xr:uid="{208DCD3C-B35D-42A3-A35C-413DF5E90A4F}"/>
    <cellStyle name="Millares 53 7 3 5" xfId="16212" xr:uid="{B9E9B9F4-5AA9-4031-8C43-167A076024A4}"/>
    <cellStyle name="Millares 53 7 3 6" xfId="18339" xr:uid="{4E36ECE5-F969-4A81-AD3E-B437C006D589}"/>
    <cellStyle name="Millares 53 7 3 7" xfId="8371" xr:uid="{50DA9F36-935B-40AF-94F9-FF5542C787F6}"/>
    <cellStyle name="Millares 53 7 4" xfId="5512" xr:uid="{4D97642E-66F2-4361-B930-CF5A099EB60A}"/>
    <cellStyle name="Millares 53 7 4 2" xfId="5513" xr:uid="{C89135AA-276E-4535-B0C5-A11A1BFECE9F}"/>
    <cellStyle name="Millares 53 7 4 2 2" xfId="13718" xr:uid="{5C20B071-118B-49AB-BF27-0C90D48DBFD9}"/>
    <cellStyle name="Millares 53 7 4 2 3" xfId="10980" xr:uid="{A28E9EC6-A3F3-4558-BFDB-B672D4A2B767}"/>
    <cellStyle name="Millares 53 7 4 2 4" xfId="16215" xr:uid="{A6484B8D-A68A-4A7A-B7A5-418CBA0E00B6}"/>
    <cellStyle name="Millares 53 7 4 2 5" xfId="18342" xr:uid="{619FBC5A-D29E-4C7E-BEDF-84F859A19D29}"/>
    <cellStyle name="Millares 53 7 4 2 6" xfId="8374" xr:uid="{1237C7F9-0CCF-47FC-9AAB-85BA4DFC4696}"/>
    <cellStyle name="Millares 53 7 4 3" xfId="13717" xr:uid="{73B21CB1-513A-4700-8BB3-F15B3BD9927F}"/>
    <cellStyle name="Millares 53 7 4 4" xfId="10979" xr:uid="{19BA0160-D677-455C-8AC4-1870A74E0104}"/>
    <cellStyle name="Millares 53 7 4 5" xfId="16214" xr:uid="{8CF708DE-0579-4F9D-BDC2-614579F2716D}"/>
    <cellStyle name="Millares 53 7 4 6" xfId="18341" xr:uid="{387739C6-C854-488F-B94B-BB6C52D4054D}"/>
    <cellStyle name="Millares 53 7 4 7" xfId="8373" xr:uid="{023890C9-FA27-40E6-B0BB-831F77B66155}"/>
    <cellStyle name="Millares 53 7 5" xfId="5514" xr:uid="{9FE32596-5E70-43E9-8AB5-8CF5E7D8ABAC}"/>
    <cellStyle name="Millares 53 7 5 2" xfId="13719" xr:uid="{875E1770-A0DA-4273-BE6B-D7FD6F8ADA56}"/>
    <cellStyle name="Millares 53 7 5 3" xfId="10981" xr:uid="{64C96B53-F1B2-48A1-B285-A3A77FB1F6CF}"/>
    <cellStyle name="Millares 53 7 5 4" xfId="16216" xr:uid="{53A9ED69-5F98-4CD7-84EC-94E0E251FBF7}"/>
    <cellStyle name="Millares 53 7 5 5" xfId="18343" xr:uid="{C268AFE7-DC98-4502-A0FC-03C8AA3C1E93}"/>
    <cellStyle name="Millares 53 7 5 6" xfId="8375" xr:uid="{3048FE8E-2985-4DAC-80AE-BA79695754AE}"/>
    <cellStyle name="Millares 53 7 6" xfId="13712" xr:uid="{474F5F4D-A37F-4964-8693-4148A2004CE7}"/>
    <cellStyle name="Millares 53 7 7" xfId="10974" xr:uid="{F6B4EC15-990F-4592-837F-BDBCF18588E8}"/>
    <cellStyle name="Millares 53 7 8" xfId="16209" xr:uid="{43B03E82-2A78-477A-B238-B0B574703E08}"/>
    <cellStyle name="Millares 53 7 9" xfId="18336" xr:uid="{51EC17CE-28A2-4716-AEB4-200F5A4F1EF4}"/>
    <cellStyle name="Millares 53 8" xfId="5515" xr:uid="{48C846F0-162C-4084-A195-B838BEEEE831}"/>
    <cellStyle name="Millares 53 8 10" xfId="8376" xr:uid="{EC0E0238-AA7E-43D5-8BAB-F7EBCA676BA6}"/>
    <cellStyle name="Millares 53 8 2" xfId="5516" xr:uid="{92ACFAEF-28EA-43F9-A17F-EF2B474041F2}"/>
    <cellStyle name="Millares 53 8 2 2" xfId="5517" xr:uid="{7D9D14DB-C110-42E6-AACE-5B3CF1579E65}"/>
    <cellStyle name="Millares 53 8 2 2 2" xfId="13722" xr:uid="{CD307B2A-200B-482D-BCCF-E90CA95413B0}"/>
    <cellStyle name="Millares 53 8 2 2 3" xfId="10984" xr:uid="{62A57F3C-7101-42D7-84A7-D6CC6D0760C1}"/>
    <cellStyle name="Millares 53 8 2 2 4" xfId="16219" xr:uid="{0EC8D03D-8DEC-444C-8570-2AC0B0606BA1}"/>
    <cellStyle name="Millares 53 8 2 2 5" xfId="18346" xr:uid="{6FCFD48F-171B-492B-AB72-0CB69F9FF980}"/>
    <cellStyle name="Millares 53 8 2 2 6" xfId="8378" xr:uid="{87C2C979-2B68-4EB9-9F10-118BECD24AEE}"/>
    <cellStyle name="Millares 53 8 2 3" xfId="13721" xr:uid="{3DEDBEFA-E19F-46A6-9883-B19C6BBA183E}"/>
    <cellStyle name="Millares 53 8 2 4" xfId="10983" xr:uid="{9BEF62AE-F04F-4FEC-ACAB-5C2FB97D2F8B}"/>
    <cellStyle name="Millares 53 8 2 5" xfId="16218" xr:uid="{B068B446-E3AC-47C5-A066-E0E264BAF9F2}"/>
    <cellStyle name="Millares 53 8 2 6" xfId="18345" xr:uid="{A19945D2-9B84-40DD-942E-F8FB0BB6C81C}"/>
    <cellStyle name="Millares 53 8 2 7" xfId="8377" xr:uid="{7B2BBEB6-66C8-4AAB-9FFB-8409375E759D}"/>
    <cellStyle name="Millares 53 8 3" xfId="5518" xr:uid="{14DF3CFE-26E2-470C-BAD7-C5C93A003325}"/>
    <cellStyle name="Millares 53 8 3 2" xfId="5519" xr:uid="{30A48E19-CE24-496A-B4E8-E7FFE183C94F}"/>
    <cellStyle name="Millares 53 8 3 2 2" xfId="13724" xr:uid="{F04E6930-8FD0-47F7-923E-001E05C53A00}"/>
    <cellStyle name="Millares 53 8 3 2 3" xfId="10986" xr:uid="{A1B3FC58-3203-46B4-A6C1-92294B967AD5}"/>
    <cellStyle name="Millares 53 8 3 2 4" xfId="16221" xr:uid="{4D0AA59C-5C0B-4C59-89E9-32E98548589D}"/>
    <cellStyle name="Millares 53 8 3 2 5" xfId="18348" xr:uid="{D0EEEFE0-273C-4EA1-AA76-F780505AF663}"/>
    <cellStyle name="Millares 53 8 3 2 6" xfId="8380" xr:uid="{51295CAB-0C31-438A-A0C0-59D151B2D1C0}"/>
    <cellStyle name="Millares 53 8 3 3" xfId="13723" xr:uid="{A85E4B5B-8703-4AA4-95C9-EBD7B5DF59F2}"/>
    <cellStyle name="Millares 53 8 3 4" xfId="10985" xr:uid="{17F3612C-A5F5-46E3-A97F-C7A0A89827A2}"/>
    <cellStyle name="Millares 53 8 3 5" xfId="16220" xr:uid="{6F331C5F-96FC-418C-8B30-765E7F9E0F80}"/>
    <cellStyle name="Millares 53 8 3 6" xfId="18347" xr:uid="{0857F820-8327-48C7-9810-282335B629DD}"/>
    <cellStyle name="Millares 53 8 3 7" xfId="8379" xr:uid="{EE8D6478-F517-49C3-9CFE-8A366BE6EAE0}"/>
    <cellStyle name="Millares 53 8 4" xfId="5520" xr:uid="{37325B20-3791-4500-8AFF-8A640F03503C}"/>
    <cellStyle name="Millares 53 8 4 2" xfId="5521" xr:uid="{E4D5207E-0F8A-452E-8174-7915D807DA8B}"/>
    <cellStyle name="Millares 53 8 4 2 2" xfId="13726" xr:uid="{DD9701F8-B3A5-43C5-B4F3-4823992CF625}"/>
    <cellStyle name="Millares 53 8 4 2 3" xfId="10988" xr:uid="{99093FA7-1B77-4FA4-8D5F-CC999B26AD05}"/>
    <cellStyle name="Millares 53 8 4 2 4" xfId="16223" xr:uid="{A072F376-446A-4581-AE50-669393C9E62C}"/>
    <cellStyle name="Millares 53 8 4 2 5" xfId="18350" xr:uid="{D8A6CA32-21A1-4D0A-9B95-EB0F96F46CCB}"/>
    <cellStyle name="Millares 53 8 4 2 6" xfId="8382" xr:uid="{279F5E97-BB38-4C38-A1E5-54D953D68EDC}"/>
    <cellStyle name="Millares 53 8 4 3" xfId="13725" xr:uid="{8659CACE-C6F0-45D3-96C9-20465ECF2696}"/>
    <cellStyle name="Millares 53 8 4 4" xfId="10987" xr:uid="{61990BA3-D8F7-4CD5-96FE-92BDBC575375}"/>
    <cellStyle name="Millares 53 8 4 5" xfId="16222" xr:uid="{BA252DE3-D9FB-44B1-9294-58E14B23BF3C}"/>
    <cellStyle name="Millares 53 8 4 6" xfId="18349" xr:uid="{E8EAB40A-DEF6-43E1-816B-2FAF735E4C89}"/>
    <cellStyle name="Millares 53 8 4 7" xfId="8381" xr:uid="{F556A849-8B58-40D5-B5A4-8F67CB89777A}"/>
    <cellStyle name="Millares 53 8 5" xfId="5522" xr:uid="{A5103263-CFF5-4BB7-857C-B7506C0EAD1E}"/>
    <cellStyle name="Millares 53 8 5 2" xfId="13727" xr:uid="{B85310F2-51AB-4B89-A7BB-8EA79DEEFA02}"/>
    <cellStyle name="Millares 53 8 5 3" xfId="10989" xr:uid="{6CC4924E-251F-4506-B0D2-531CD58DBB12}"/>
    <cellStyle name="Millares 53 8 5 4" xfId="16224" xr:uid="{C7E0C0DB-575B-4134-89EF-37CCB9E80560}"/>
    <cellStyle name="Millares 53 8 5 5" xfId="18351" xr:uid="{2A61DF6C-759D-4FC4-BA93-E4AA2C8C1AB0}"/>
    <cellStyle name="Millares 53 8 5 6" xfId="8383" xr:uid="{0D6E9C7B-33E6-49C2-965B-0FA8746FC7A7}"/>
    <cellStyle name="Millares 53 8 6" xfId="13720" xr:uid="{0251FEB5-473E-45FB-B7F6-62CADEFB18D7}"/>
    <cellStyle name="Millares 53 8 7" xfId="10982" xr:uid="{9E75422C-1D13-458E-A165-E45DBB853ACD}"/>
    <cellStyle name="Millares 53 8 8" xfId="16217" xr:uid="{8C0B41D7-322A-41E1-9246-D4EC45409E58}"/>
    <cellStyle name="Millares 53 8 9" xfId="18344" xr:uid="{6682F6CD-B0E7-488F-BE8E-3A3B642D8D19}"/>
    <cellStyle name="Millares 53 9" xfId="5523" xr:uid="{619033C6-FCE1-4259-BE62-E5139D348AC1}"/>
    <cellStyle name="Millares 53 9 10" xfId="8384" xr:uid="{9D575FCF-8F53-44A5-B3DC-C071960F9C9D}"/>
    <cellStyle name="Millares 53 9 2" xfId="5524" xr:uid="{393E6FAF-B6F4-4319-959D-4D4266CE361A}"/>
    <cellStyle name="Millares 53 9 2 2" xfId="5525" xr:uid="{A97F894D-1879-4FA7-9848-B2EE69597831}"/>
    <cellStyle name="Millares 53 9 2 2 2" xfId="13730" xr:uid="{CBF6DD7A-62F0-4A49-A8F8-17F388FA1C53}"/>
    <cellStyle name="Millares 53 9 2 2 3" xfId="10992" xr:uid="{C0D159F6-ABCF-4F4E-864E-B9666DCC3EE8}"/>
    <cellStyle name="Millares 53 9 2 2 4" xfId="16227" xr:uid="{BC9DF2FE-A8B3-42BC-B5D4-E9ADEA9EEC80}"/>
    <cellStyle name="Millares 53 9 2 2 5" xfId="18354" xr:uid="{E954EE5C-051D-46DF-9617-8A231E186AEA}"/>
    <cellStyle name="Millares 53 9 2 2 6" xfId="8386" xr:uid="{DF299851-5F79-4F19-9477-265B2954CFD2}"/>
    <cellStyle name="Millares 53 9 2 3" xfId="13729" xr:uid="{3859246B-27C3-4DFB-8820-FA69691C48C8}"/>
    <cellStyle name="Millares 53 9 2 4" xfId="10991" xr:uid="{116B693C-D836-465E-9213-FF56D9332B2A}"/>
    <cellStyle name="Millares 53 9 2 5" xfId="16226" xr:uid="{40A325E3-9E55-4F47-9AFA-9EF3B395E700}"/>
    <cellStyle name="Millares 53 9 2 6" xfId="18353" xr:uid="{966BAAAF-3DC6-428F-9B50-8AB13DFFA018}"/>
    <cellStyle name="Millares 53 9 2 7" xfId="8385" xr:uid="{A5903255-365F-4828-B826-1AE95106B1E9}"/>
    <cellStyle name="Millares 53 9 3" xfId="5526" xr:uid="{2B530A92-5549-4E4A-BF88-E984E79EC81B}"/>
    <cellStyle name="Millares 53 9 3 2" xfId="5527" xr:uid="{DF392F53-D587-4886-88B1-C75DBD8DB44F}"/>
    <cellStyle name="Millares 53 9 3 2 2" xfId="13732" xr:uid="{ED1C8FE3-0E75-4708-9CF8-F62360E2B092}"/>
    <cellStyle name="Millares 53 9 3 2 3" xfId="10994" xr:uid="{2D195048-11FD-42E5-880C-913955406248}"/>
    <cellStyle name="Millares 53 9 3 2 4" xfId="16229" xr:uid="{20C8A975-01F1-44DF-8E92-FAE49276F691}"/>
    <cellStyle name="Millares 53 9 3 2 5" xfId="18356" xr:uid="{9DA0EDC4-72C6-42DA-B694-63F6C70FF969}"/>
    <cellStyle name="Millares 53 9 3 2 6" xfId="8388" xr:uid="{67C12F80-A6A6-40A1-9991-8B525ACF62B4}"/>
    <cellStyle name="Millares 53 9 3 3" xfId="13731" xr:uid="{A23064F1-A35F-4503-9829-554922578950}"/>
    <cellStyle name="Millares 53 9 3 4" xfId="10993" xr:uid="{619F37C2-6510-4EC2-94EA-50EE855A8417}"/>
    <cellStyle name="Millares 53 9 3 5" xfId="16228" xr:uid="{5E5B55AD-ACF0-4032-87AC-235EEA7DEA1C}"/>
    <cellStyle name="Millares 53 9 3 6" xfId="18355" xr:uid="{6C0E7033-CC4C-4CA2-956A-62B79AEA18D5}"/>
    <cellStyle name="Millares 53 9 3 7" xfId="8387" xr:uid="{BCF6DFF0-286C-4AF2-BF48-0EA7A819FAEF}"/>
    <cellStyle name="Millares 53 9 4" xfId="5528" xr:uid="{E7EE271B-77E0-4C12-B58A-0D2A2E85C56B}"/>
    <cellStyle name="Millares 53 9 4 2" xfId="5529" xr:uid="{22EBE8A3-56F8-4D56-B25F-5A8B0A593AB1}"/>
    <cellStyle name="Millares 53 9 4 2 2" xfId="13734" xr:uid="{0CC98E13-E3EC-4769-860F-1446BE060697}"/>
    <cellStyle name="Millares 53 9 4 2 3" xfId="10996" xr:uid="{3F5F84E6-8D7A-4F4F-87A2-C37B077EF680}"/>
    <cellStyle name="Millares 53 9 4 2 4" xfId="16231" xr:uid="{E1251A53-E3AA-44CD-B9BC-25ABBB6973A7}"/>
    <cellStyle name="Millares 53 9 4 2 5" xfId="18358" xr:uid="{583E8E1E-1995-4880-A0A5-16A810DAC348}"/>
    <cellStyle name="Millares 53 9 4 2 6" xfId="8390" xr:uid="{56CF9E23-C014-4590-B255-4F9D2D83A88F}"/>
    <cellStyle name="Millares 53 9 4 3" xfId="13733" xr:uid="{4B3B0CE8-59A7-49A7-847A-025266BFCDFE}"/>
    <cellStyle name="Millares 53 9 4 4" xfId="10995" xr:uid="{5F2319F4-6535-46E3-A81A-7F035441BA87}"/>
    <cellStyle name="Millares 53 9 4 5" xfId="16230" xr:uid="{5F5A90B0-BFE0-4A75-AD88-92BAADBC41DB}"/>
    <cellStyle name="Millares 53 9 4 6" xfId="18357" xr:uid="{09B4CE18-C458-434A-B44C-A6BB051B7AAD}"/>
    <cellStyle name="Millares 53 9 4 7" xfId="8389" xr:uid="{500277D4-EC71-4FAD-9EB4-63A9D3678A3D}"/>
    <cellStyle name="Millares 53 9 5" xfId="5530" xr:uid="{DDD3CA79-360B-4BE4-B769-73EC3FFA3D1B}"/>
    <cellStyle name="Millares 53 9 5 2" xfId="13735" xr:uid="{A4372713-2BFA-445D-9021-62A6642E1EDA}"/>
    <cellStyle name="Millares 53 9 5 3" xfId="10997" xr:uid="{51F308BE-A66C-45D9-AE6F-DBB09962B7EB}"/>
    <cellStyle name="Millares 53 9 5 4" xfId="16232" xr:uid="{1C281E20-F146-44B1-85B7-56E9797DC2E0}"/>
    <cellStyle name="Millares 53 9 5 5" xfId="18359" xr:uid="{FFB6AAEF-809C-46E5-A790-C656F58F0EC3}"/>
    <cellStyle name="Millares 53 9 5 6" xfId="8391" xr:uid="{06BE0893-1D1F-4330-82BC-26C894D036C4}"/>
    <cellStyle name="Millares 53 9 6" xfId="13728" xr:uid="{32B4C271-801E-4778-8B8F-59BEB3FE3F2D}"/>
    <cellStyle name="Millares 53 9 7" xfId="10990" xr:uid="{F2E23312-2833-4681-98C5-A1BAB5602A47}"/>
    <cellStyle name="Millares 53 9 8" xfId="16225" xr:uid="{B0A28A86-EE75-42C1-B8AE-215C268E9D19}"/>
    <cellStyle name="Millares 53 9 9" xfId="18352" xr:uid="{6D2F78EA-1737-403F-AB1F-82E4628988D7}"/>
    <cellStyle name="Millares 530" xfId="39691" xr:uid="{F2D49CC1-D307-418C-915E-6A6211BD2764}"/>
    <cellStyle name="Millares 531" xfId="40386" xr:uid="{6529B648-874F-412B-B9FF-6C5F224F5B13}"/>
    <cellStyle name="Millares 532" xfId="40448" xr:uid="{4EDCE13B-6EED-4A95-BA24-2AFED3D9FA1A}"/>
    <cellStyle name="Millares 533" xfId="40452" xr:uid="{3E98CC18-CAEC-473A-8F42-DD248A1D7C75}"/>
    <cellStyle name="Millares 533 2" xfId="40457" xr:uid="{2A470C6C-8C53-4C01-9072-591D3C8D86CD}"/>
    <cellStyle name="Millares 534" xfId="40451" xr:uid="{EC35808E-B2F4-45A8-A754-0D1A6587C439}"/>
    <cellStyle name="Millares 535" xfId="40462" xr:uid="{E25CA00F-38E8-40D2-B8A0-C36C9CD14F48}"/>
    <cellStyle name="Millares 536" xfId="1752" xr:uid="{2BF0069B-3796-479B-AEC6-E35D2DB113B3}"/>
    <cellStyle name="Millares 54" xfId="5531" xr:uid="{C76BA5B2-2DBA-471D-A622-EA51461FA513}"/>
    <cellStyle name="Millares 54 10" xfId="5532" xr:uid="{F22A5844-FEC9-4825-AFCE-4645022453DA}"/>
    <cellStyle name="Millares 54 10 10" xfId="8393" xr:uid="{D983E0B9-54A7-491D-9DBF-3BF2A85CD3CC}"/>
    <cellStyle name="Millares 54 10 2" xfId="5533" xr:uid="{E19CC515-92FE-4546-854C-59C087ADB511}"/>
    <cellStyle name="Millares 54 10 2 2" xfId="5534" xr:uid="{16CF2C6D-E1B7-4B17-A087-9223149ECCBF}"/>
    <cellStyle name="Millares 54 10 2 2 2" xfId="13739" xr:uid="{14D79F2E-0FE9-4E1F-AF4A-8CB66E2B1FD1}"/>
    <cellStyle name="Millares 54 10 2 2 3" xfId="11001" xr:uid="{5F43494B-E84E-4C85-AFC7-CF449F24EEF2}"/>
    <cellStyle name="Millares 54 10 2 2 4" xfId="16236" xr:uid="{3D8AF821-0F50-4FB2-BC1E-2B8112C4A556}"/>
    <cellStyle name="Millares 54 10 2 2 5" xfId="18363" xr:uid="{BA120E82-8126-45D7-BE5A-85CBBE246071}"/>
    <cellStyle name="Millares 54 10 2 2 6" xfId="8395" xr:uid="{29FEDCFE-6FA3-4988-904E-0378F6AA417F}"/>
    <cellStyle name="Millares 54 10 2 3" xfId="13738" xr:uid="{258C2469-2AF9-4CE2-AF52-ECD489873CF5}"/>
    <cellStyle name="Millares 54 10 2 4" xfId="11000" xr:uid="{C5810058-016E-417D-B7BA-AA24FC13D8AD}"/>
    <cellStyle name="Millares 54 10 2 5" xfId="16235" xr:uid="{EAFA1777-3C4B-4B1F-9EA7-4287D7D61E6E}"/>
    <cellStyle name="Millares 54 10 2 6" xfId="18362" xr:uid="{666F0157-9988-4002-AE6E-F90CC57A6799}"/>
    <cellStyle name="Millares 54 10 2 7" xfId="8394" xr:uid="{BBF89600-1A15-43DB-9710-249256885385}"/>
    <cellStyle name="Millares 54 10 3" xfId="5535" xr:uid="{D9C2299C-B738-4BBF-9397-AE9860D623EB}"/>
    <cellStyle name="Millares 54 10 3 2" xfId="5536" xr:uid="{596A4C71-8174-4274-97F8-170E7F02EE49}"/>
    <cellStyle name="Millares 54 10 3 2 2" xfId="13741" xr:uid="{579400E8-7B3C-4CBE-8AC0-E9A1D93E4B6B}"/>
    <cellStyle name="Millares 54 10 3 2 3" xfId="11003" xr:uid="{341111D4-5F26-42E0-BB9D-49843F596152}"/>
    <cellStyle name="Millares 54 10 3 2 4" xfId="16238" xr:uid="{E2851F0E-8331-4664-85E7-268F7CE95531}"/>
    <cellStyle name="Millares 54 10 3 2 5" xfId="18365" xr:uid="{29AFC7FA-FC45-40A8-AF28-DB886626C6CB}"/>
    <cellStyle name="Millares 54 10 3 2 6" xfId="8397" xr:uid="{21FE63D7-541B-46AC-8568-B61E3190010B}"/>
    <cellStyle name="Millares 54 10 3 3" xfId="13740" xr:uid="{863235F5-1856-42F5-88D5-F94F4EC70B32}"/>
    <cellStyle name="Millares 54 10 3 4" xfId="11002" xr:uid="{F1AE2DFA-A3EB-4843-9B82-851C262A4E0E}"/>
    <cellStyle name="Millares 54 10 3 5" xfId="16237" xr:uid="{C145E852-45BA-43CF-ABB3-91A5EF28B8FE}"/>
    <cellStyle name="Millares 54 10 3 6" xfId="18364" xr:uid="{52E45C52-6DBE-47E4-B448-4129F3678908}"/>
    <cellStyle name="Millares 54 10 3 7" xfId="8396" xr:uid="{1B6F1052-00CD-4961-9619-631B238B590D}"/>
    <cellStyle name="Millares 54 10 4" xfId="5537" xr:uid="{BF06CA8D-438D-48BE-837F-04E924BC7F85}"/>
    <cellStyle name="Millares 54 10 4 2" xfId="5538" xr:uid="{E26E9C18-D7D4-480F-8B3F-9DCFF230D0BE}"/>
    <cellStyle name="Millares 54 10 4 2 2" xfId="13743" xr:uid="{AB13E2E6-569B-4536-8510-49E350A1E8B0}"/>
    <cellStyle name="Millares 54 10 4 2 3" xfId="11005" xr:uid="{8F874848-FE0D-4D17-8ADB-900BDC03A892}"/>
    <cellStyle name="Millares 54 10 4 2 4" xfId="16240" xr:uid="{FBB7D269-3CB0-46AD-905B-7589EFD1F9FE}"/>
    <cellStyle name="Millares 54 10 4 2 5" xfId="18367" xr:uid="{431D45CC-4DD5-4599-A65C-28986B5BC58A}"/>
    <cellStyle name="Millares 54 10 4 2 6" xfId="8399" xr:uid="{0A894E4C-5D15-41B6-9D85-11EE929AC93C}"/>
    <cellStyle name="Millares 54 10 4 3" xfId="13742" xr:uid="{34815547-EEC3-434B-8BC6-7E1F5FE3F475}"/>
    <cellStyle name="Millares 54 10 4 4" xfId="11004" xr:uid="{EC3200F8-80CB-48A2-8D57-E50E3F4DFE68}"/>
    <cellStyle name="Millares 54 10 4 5" xfId="16239" xr:uid="{E3D6782D-33A4-4382-995F-C29639C14AD8}"/>
    <cellStyle name="Millares 54 10 4 6" xfId="18366" xr:uid="{CEB55303-6C1B-4FB0-9591-A43FEA6FA46B}"/>
    <cellStyle name="Millares 54 10 4 7" xfId="8398" xr:uid="{7E6E676D-BD4B-488A-A252-47F52F761F06}"/>
    <cellStyle name="Millares 54 10 5" xfId="5539" xr:uid="{3A22C0CA-A887-4B6B-965A-B5C4927370A7}"/>
    <cellStyle name="Millares 54 10 5 2" xfId="13744" xr:uid="{159F3DD2-9A47-4377-8162-DF0DBD20ECAD}"/>
    <cellStyle name="Millares 54 10 5 3" xfId="11006" xr:uid="{570C268D-9244-402A-9AE0-FA0FAF52438C}"/>
    <cellStyle name="Millares 54 10 5 4" xfId="16241" xr:uid="{D3487B22-E5ED-4C5C-95BD-D757F40B8DA3}"/>
    <cellStyle name="Millares 54 10 5 5" xfId="18368" xr:uid="{BEA96AEF-DBA4-4DBE-9C01-B37D8CC0D75C}"/>
    <cellStyle name="Millares 54 10 5 6" xfId="8400" xr:uid="{AC13864A-3B94-49A2-A5C0-752288268142}"/>
    <cellStyle name="Millares 54 10 6" xfId="13737" xr:uid="{9A5669FD-E5E0-432B-B984-95C5640E901F}"/>
    <cellStyle name="Millares 54 10 7" xfId="10999" xr:uid="{8ED41DF3-9B6C-46FE-A630-77A0B16FE72A}"/>
    <cellStyle name="Millares 54 10 8" xfId="16234" xr:uid="{21E4DEED-A322-438A-9973-CE8D6722614D}"/>
    <cellStyle name="Millares 54 10 9" xfId="18361" xr:uid="{030D2F78-A11B-462D-974F-E07728460580}"/>
    <cellStyle name="Millares 54 11" xfId="5540" xr:uid="{003F7849-6100-41BC-8551-6A498EDE6A5E}"/>
    <cellStyle name="Millares 54 11 10" xfId="8401" xr:uid="{FD2FE838-E79E-483C-8203-EF82E033AF7A}"/>
    <cellStyle name="Millares 54 11 2" xfId="5541" xr:uid="{D89D9E8C-49E9-4DBD-8D8D-8ED7D55710F7}"/>
    <cellStyle name="Millares 54 11 2 2" xfId="5542" xr:uid="{D2EACF38-C31B-4B29-A5E6-6DB80EE10B47}"/>
    <cellStyle name="Millares 54 11 2 2 2" xfId="13747" xr:uid="{93D3B927-BCF6-4D2E-A028-A4AD06D8F2EA}"/>
    <cellStyle name="Millares 54 11 2 2 3" xfId="11009" xr:uid="{50E43325-CB8F-470B-9AE4-CDD9A2F22371}"/>
    <cellStyle name="Millares 54 11 2 2 4" xfId="16244" xr:uid="{3D8FC354-37C0-49B6-A28E-DA47D568F5C6}"/>
    <cellStyle name="Millares 54 11 2 2 5" xfId="18371" xr:uid="{70BA4503-A995-4975-9A17-67634D33E1F8}"/>
    <cellStyle name="Millares 54 11 2 2 6" xfId="8403" xr:uid="{430CE5AC-A0DC-47B2-A2E0-C8DD952AD95D}"/>
    <cellStyle name="Millares 54 11 2 3" xfId="13746" xr:uid="{A34B78E7-2C23-4C44-B6DB-6C072F42CCAE}"/>
    <cellStyle name="Millares 54 11 2 4" xfId="11008" xr:uid="{9FC9A564-AD2C-4D1C-9FA0-911736EDACFD}"/>
    <cellStyle name="Millares 54 11 2 5" xfId="16243" xr:uid="{198EABD5-DE69-486C-9BA3-D2AC5C53437A}"/>
    <cellStyle name="Millares 54 11 2 6" xfId="18370" xr:uid="{7F8E13AD-4C6F-42B6-B7EE-A2A67A3AA7D4}"/>
    <cellStyle name="Millares 54 11 2 7" xfId="8402" xr:uid="{EFA09B23-7141-4809-A37F-94B2A560BBCC}"/>
    <cellStyle name="Millares 54 11 3" xfId="5543" xr:uid="{C81EDCC7-62C6-4B55-9EEE-2D5D46905CE7}"/>
    <cellStyle name="Millares 54 11 3 2" xfId="5544" xr:uid="{58260EE9-EA36-419F-99FC-756E768BE53F}"/>
    <cellStyle name="Millares 54 11 3 2 2" xfId="13749" xr:uid="{0A27A3D3-D8CD-4473-AC3F-EBC3B745663D}"/>
    <cellStyle name="Millares 54 11 3 2 3" xfId="11011" xr:uid="{8A44E5F4-60ED-4855-A7E5-007A312B9FF1}"/>
    <cellStyle name="Millares 54 11 3 2 4" xfId="16246" xr:uid="{FB91BDF3-2676-435C-884F-41912E4FA7BA}"/>
    <cellStyle name="Millares 54 11 3 2 5" xfId="18373" xr:uid="{11BBD09E-8A0D-48A6-B904-40062F2EC57E}"/>
    <cellStyle name="Millares 54 11 3 2 6" xfId="8405" xr:uid="{3774BD89-B220-4B88-B80D-5B20C8DA1A04}"/>
    <cellStyle name="Millares 54 11 3 3" xfId="13748" xr:uid="{4AB91BFF-1346-4395-A60A-325133295756}"/>
    <cellStyle name="Millares 54 11 3 4" xfId="11010" xr:uid="{3F5DF2C8-E1EB-45A5-8A8F-1231F3A682C6}"/>
    <cellStyle name="Millares 54 11 3 5" xfId="16245" xr:uid="{39552C71-3AE8-472B-B337-20984303E0EE}"/>
    <cellStyle name="Millares 54 11 3 6" xfId="18372" xr:uid="{511314F0-EB15-4BFD-B62A-2CC64CFF7273}"/>
    <cellStyle name="Millares 54 11 3 7" xfId="8404" xr:uid="{BA089C60-E88B-4D50-8734-2481ADA5FD33}"/>
    <cellStyle name="Millares 54 11 4" xfId="5545" xr:uid="{1214E0D7-6643-4744-B5B7-CFD9486ECB7C}"/>
    <cellStyle name="Millares 54 11 4 2" xfId="5546" xr:uid="{16BAB28D-72BA-41C5-80EA-3AEBD489E229}"/>
    <cellStyle name="Millares 54 11 4 2 2" xfId="13751" xr:uid="{3D3096C6-34DB-470A-A190-12BA4F4418B6}"/>
    <cellStyle name="Millares 54 11 4 2 3" xfId="11013" xr:uid="{0232AB8D-0C35-488A-9A6D-D33ADA9A4DBD}"/>
    <cellStyle name="Millares 54 11 4 2 4" xfId="16248" xr:uid="{5CC154D2-CCD1-4E61-B420-DE21434BD154}"/>
    <cellStyle name="Millares 54 11 4 2 5" xfId="18375" xr:uid="{13630E46-8C27-44BD-A809-7377A544E9CA}"/>
    <cellStyle name="Millares 54 11 4 2 6" xfId="8407" xr:uid="{1398A09E-1826-4618-B2F9-BCBF907E0E60}"/>
    <cellStyle name="Millares 54 11 4 3" xfId="13750" xr:uid="{956AE9A9-6142-4B79-BCB9-FCC674E86074}"/>
    <cellStyle name="Millares 54 11 4 4" xfId="11012" xr:uid="{2FFF41EC-6CFD-477A-B2FA-D79927CECE11}"/>
    <cellStyle name="Millares 54 11 4 5" xfId="16247" xr:uid="{3BF8CBCF-EA8E-43B8-98AD-DE0858B12C79}"/>
    <cellStyle name="Millares 54 11 4 6" xfId="18374" xr:uid="{A3D7E4D5-ED41-4CB8-91BA-6E4A48D0DE96}"/>
    <cellStyle name="Millares 54 11 4 7" xfId="8406" xr:uid="{E3CFA549-4F42-4835-8B30-E8F6A56A86FF}"/>
    <cellStyle name="Millares 54 11 5" xfId="5547" xr:uid="{640CA68E-BDF6-429A-98C2-35FBDFB7CAB0}"/>
    <cellStyle name="Millares 54 11 5 2" xfId="13752" xr:uid="{F77FE9EB-A0B0-4541-8CCA-FC96B7F60AED}"/>
    <cellStyle name="Millares 54 11 5 3" xfId="11014" xr:uid="{37823073-003A-4060-9B09-DE4137A089A6}"/>
    <cellStyle name="Millares 54 11 5 4" xfId="16249" xr:uid="{40527A62-CCFA-434E-B77F-1E70B63195CD}"/>
    <cellStyle name="Millares 54 11 5 5" xfId="18376" xr:uid="{64B59514-7865-4246-BD1A-90BD282EE69F}"/>
    <cellStyle name="Millares 54 11 5 6" xfId="8408" xr:uid="{83A50A8C-66C6-41EB-BC62-88335C3686E9}"/>
    <cellStyle name="Millares 54 11 6" xfId="13745" xr:uid="{6E94F71B-1678-4121-9C75-89E97F5C7ADF}"/>
    <cellStyle name="Millares 54 11 7" xfId="11007" xr:uid="{3D5F2AD9-42DB-405F-8010-C03307E225E8}"/>
    <cellStyle name="Millares 54 11 8" xfId="16242" xr:uid="{91DE212C-A10C-44AA-8D50-BC337116806F}"/>
    <cellStyle name="Millares 54 11 9" xfId="18369" xr:uid="{1DEC8666-2EF1-49F4-92FC-8782770163DB}"/>
    <cellStyle name="Millares 54 12" xfId="5548" xr:uid="{A4A8A1D7-D885-4497-A1F9-245A7468E0F0}"/>
    <cellStyle name="Millares 54 12 2" xfId="5549" xr:uid="{F4043777-155C-4CC2-AC8B-4A79E94642E7}"/>
    <cellStyle name="Millares 54 12 2 2" xfId="13754" xr:uid="{21E07DC8-7371-475B-B7F3-2F8FFA6118E4}"/>
    <cellStyle name="Millares 54 12 2 3" xfId="11016" xr:uid="{3AC27AC0-A070-44CF-9167-A88AF742C529}"/>
    <cellStyle name="Millares 54 12 2 4" xfId="16251" xr:uid="{D3394B47-C51A-46C3-B68C-5F276E282CCC}"/>
    <cellStyle name="Millares 54 12 2 5" xfId="18378" xr:uid="{E735A3BF-1AAF-4787-857E-D12BDBC86FC6}"/>
    <cellStyle name="Millares 54 12 2 6" xfId="8410" xr:uid="{2A1C28FA-F8E0-4ECD-BFAA-7DB9ED250741}"/>
    <cellStyle name="Millares 54 12 3" xfId="13753" xr:uid="{6E6B7486-5E16-4FBD-96D6-8A752C5EA270}"/>
    <cellStyle name="Millares 54 12 4" xfId="11015" xr:uid="{F978DD8A-444B-41E1-85B8-87EE78154647}"/>
    <cellStyle name="Millares 54 12 5" xfId="16250" xr:uid="{2CDAD192-8CDC-4E2F-A112-0BC37BED16EB}"/>
    <cellStyle name="Millares 54 12 6" xfId="18377" xr:uid="{123AB65A-4DC7-494F-AEBB-5D144198D8E1}"/>
    <cellStyle name="Millares 54 12 7" xfId="8409" xr:uid="{FD5F80FB-4E0D-4FC1-AF05-6DAC23150DB7}"/>
    <cellStyle name="Millares 54 13" xfId="5550" xr:uid="{2F104F90-B3BC-4BE2-8CBD-D2C27479F8CE}"/>
    <cellStyle name="Millares 54 13 2" xfId="5551" xr:uid="{01F62D5E-BC99-443E-AC2F-733E02262B65}"/>
    <cellStyle name="Millares 54 13 2 2" xfId="13756" xr:uid="{303552C9-A81A-4C07-954F-A6EC374D9C6B}"/>
    <cellStyle name="Millares 54 13 2 3" xfId="11018" xr:uid="{ACEA48D9-1417-4980-A218-87817B5D4025}"/>
    <cellStyle name="Millares 54 13 2 4" xfId="16253" xr:uid="{66C08FB2-E4ED-45B9-9F78-07545517EE85}"/>
    <cellStyle name="Millares 54 13 2 5" xfId="18380" xr:uid="{D42962CC-7277-47C3-8EBF-5EAC58064342}"/>
    <cellStyle name="Millares 54 13 2 6" xfId="8412" xr:uid="{7C3822B1-BF77-4C44-9C1E-FD984E0D3DF0}"/>
    <cellStyle name="Millares 54 13 3" xfId="13755" xr:uid="{0F2B4A70-9CCC-41FD-884E-BCF45DB3720F}"/>
    <cellStyle name="Millares 54 13 4" xfId="11017" xr:uid="{DDC3544E-B1A3-4624-9961-1628A1C782FA}"/>
    <cellStyle name="Millares 54 13 5" xfId="16252" xr:uid="{3CFD7165-4247-4F1B-811A-C7ECB9FA2370}"/>
    <cellStyle name="Millares 54 13 6" xfId="18379" xr:uid="{A89164D6-5DC4-42ED-B1B7-95916F9AB608}"/>
    <cellStyle name="Millares 54 13 7" xfId="8411" xr:uid="{AB7ABE72-2FF3-4E71-B45D-F86C7CE4B7CF}"/>
    <cellStyle name="Millares 54 14" xfId="5552" xr:uid="{0D9BDDB7-91C9-43B8-8597-CC3B6C145556}"/>
    <cellStyle name="Millares 54 14 2" xfId="13757" xr:uid="{3948718D-9135-4A23-A748-B784D7983996}"/>
    <cellStyle name="Millares 54 14 3" xfId="11019" xr:uid="{7F4CD264-C2C1-403D-A149-3B8716B3A566}"/>
    <cellStyle name="Millares 54 14 4" xfId="16254" xr:uid="{A7A54756-E867-4432-9A99-45220897C1FE}"/>
    <cellStyle name="Millares 54 14 5" xfId="18381" xr:uid="{54D36EE0-9D8F-4DDC-A033-C8A9BB347639}"/>
    <cellStyle name="Millares 54 14 6" xfId="8413" xr:uid="{3AE07A43-437B-4109-9BAD-98FD73CF3C8D}"/>
    <cellStyle name="Millares 54 15" xfId="5553" xr:uid="{51D1F8B9-32F7-4550-97FF-533C83B15ECE}"/>
    <cellStyle name="Millares 54 15 2" xfId="13758" xr:uid="{D0E20EE8-BA56-4CED-9EFB-83E3A59040A5}"/>
    <cellStyle name="Millares 54 15 3" xfId="11020" xr:uid="{CB62F7E1-AC49-49D5-950A-1E6D055FEFF4}"/>
    <cellStyle name="Millares 54 15 4" xfId="16255" xr:uid="{16FD98F8-32E7-4DF4-AABA-7F562FA642E6}"/>
    <cellStyle name="Millares 54 15 5" xfId="18382" xr:uid="{3D0333FE-7187-4409-BF60-0BA7B844F72C}"/>
    <cellStyle name="Millares 54 15 6" xfId="8414" xr:uid="{FA2AF6B6-0639-489E-ABAD-5589C9F6AC48}"/>
    <cellStyle name="Millares 54 16" xfId="5554" xr:uid="{A51036FF-F074-4B56-B14D-181037FD8370}"/>
    <cellStyle name="Millares 54 16 2" xfId="13759" xr:uid="{69D34F7B-C31D-4B84-A136-B4A59FECD023}"/>
    <cellStyle name="Millares 54 16 3" xfId="12538" xr:uid="{53851B86-972C-4132-937B-4237F744266B}"/>
    <cellStyle name="Millares 54 16 4" xfId="18383" xr:uid="{3A47236C-2A57-478E-B79E-DAF581F05800}"/>
    <cellStyle name="Millares 54 16 5" xfId="8415" xr:uid="{C383B264-7D78-475B-82F8-D630A36DB0A2}"/>
    <cellStyle name="Millares 54 17" xfId="7213" xr:uid="{9D664D66-E8E2-4C2A-96B8-14E6B12F666D}"/>
    <cellStyle name="Millares 54 17 2" xfId="13760" xr:uid="{0BDEAB58-1090-40EE-AD49-03D9154722F9}"/>
    <cellStyle name="Millares 54 17 3" xfId="20021" xr:uid="{91B05D83-D198-4815-B9F0-F0ACB3010035}"/>
    <cellStyle name="Millares 54 17 4" xfId="8416" xr:uid="{AED413A2-3E19-4F09-933F-C7F840DB1EF6}"/>
    <cellStyle name="Millares 54 18" xfId="8417" xr:uid="{EF09E871-9823-4D3D-AF6F-4C7C448B87CC}"/>
    <cellStyle name="Millares 54 18 2" xfId="13761" xr:uid="{F36C4263-D8E5-4DBC-A766-6AC2D9BC7887}"/>
    <cellStyle name="Millares 54 19" xfId="13736" xr:uid="{61AC2489-ED1D-44F1-B4B6-2D3441512EA5}"/>
    <cellStyle name="Millares 54 2" xfId="5555" xr:uid="{7A993272-55CF-48B1-8E36-F396A1BC3719}"/>
    <cellStyle name="Millares 54 2 10" xfId="7343" xr:uid="{696E87D4-9E33-407D-8594-57E2A8D6D21A}"/>
    <cellStyle name="Millares 54 2 10 2" xfId="13763" xr:uid="{458F73F2-AA80-4DBD-A72D-079E3422C97D}"/>
    <cellStyle name="Millares 54 2 10 3" xfId="20123" xr:uid="{053D07D1-7D58-4AB5-95FE-A44E86DBDAE5}"/>
    <cellStyle name="Millares 54 2 10 4" xfId="8419" xr:uid="{37A2CF64-F101-4786-B28A-00DBAA2B7B85}"/>
    <cellStyle name="Millares 54 2 11" xfId="8420" xr:uid="{57520A51-DAFC-43FE-9A1C-B56D3564E25A}"/>
    <cellStyle name="Millares 54 2 11 2" xfId="13764" xr:uid="{F431BBEA-1A06-49CE-AC6D-8707ED19D76C}"/>
    <cellStyle name="Millares 54 2 12" xfId="13762" xr:uid="{F9470941-10F5-415E-B189-1B5F57AC06D4}"/>
    <cellStyle name="Millares 54 2 13" xfId="11021" xr:uid="{898E9D25-0606-469A-917F-5AFC5FE6CE31}"/>
    <cellStyle name="Millares 54 2 14" xfId="16256" xr:uid="{80ACA58C-90AF-4CBD-A613-CEA1EF4719F1}"/>
    <cellStyle name="Millares 54 2 15" xfId="18384" xr:uid="{AC1FF168-4F6C-48D1-9521-353E470C5F8B}"/>
    <cellStyle name="Millares 54 2 16" xfId="8418" xr:uid="{8779A7FB-C6EC-4BAE-9466-4563DF772282}"/>
    <cellStyle name="Millares 54 2 2" xfId="5556" xr:uid="{2C8C4A15-FA07-449D-9B6A-9B7E2A71D7FF}"/>
    <cellStyle name="Millares 54 2 2 2" xfId="5557" xr:uid="{9A7EF622-3293-4EBD-88A0-6F59694BE5A7}"/>
    <cellStyle name="Millares 54 2 2 2 2" xfId="13766" xr:uid="{D4AA5774-CB63-4FC8-AD3C-53DE6BD425D3}"/>
    <cellStyle name="Millares 54 2 2 2 3" xfId="11023" xr:uid="{CBD20641-D5EA-4962-80F0-AD6DB2776440}"/>
    <cellStyle name="Millares 54 2 2 2 4" xfId="16258" xr:uid="{36CF1180-E389-4B71-8177-9B1281780ED1}"/>
    <cellStyle name="Millares 54 2 2 2 5" xfId="18386" xr:uid="{D18E4BDC-5B1D-4BCD-9FDE-C1894F9129CD}"/>
    <cellStyle name="Millares 54 2 2 2 6" xfId="8422" xr:uid="{54DA4DE5-4FBC-4CCA-B5C8-AE2F722CF448}"/>
    <cellStyle name="Millares 54 2 2 3" xfId="13765" xr:uid="{A2B08445-B2DB-4038-A4E4-56EC597A61E1}"/>
    <cellStyle name="Millares 54 2 2 4" xfId="11022" xr:uid="{013070C8-AB8E-414A-BF09-FB40A8D8161C}"/>
    <cellStyle name="Millares 54 2 2 5" xfId="16257" xr:uid="{22BB8296-8777-4522-BD20-9EF98386747C}"/>
    <cellStyle name="Millares 54 2 2 6" xfId="18385" xr:uid="{5E9F9BC4-535F-4256-AEBE-4606AF8115D6}"/>
    <cellStyle name="Millares 54 2 2 7" xfId="8421" xr:uid="{A25BB6BC-0162-4671-BD3C-9E2D3739EB37}"/>
    <cellStyle name="Millares 54 2 3" xfId="5558" xr:uid="{24B44AE0-5B59-420C-A9DF-C99D68BFC93D}"/>
    <cellStyle name="Millares 54 2 3 2" xfId="5559" xr:uid="{6BBFFD82-B072-41F5-BC3A-5F4D872060F7}"/>
    <cellStyle name="Millares 54 2 3 2 2" xfId="5560" xr:uid="{898F63AB-754A-4EC9-B6BA-57A8580A08BE}"/>
    <cellStyle name="Millares 54 2 3 2 2 2" xfId="13769" xr:uid="{1C0C8484-6C6C-45ED-96C3-49BECC1C9EAD}"/>
    <cellStyle name="Millares 54 2 3 2 2 3" xfId="11026" xr:uid="{A193EE2C-60D4-4E7C-99A9-876F796DB4AA}"/>
    <cellStyle name="Millares 54 2 3 2 2 4" xfId="16261" xr:uid="{2FA7AF9A-553B-4E4E-B332-2CDD99334373}"/>
    <cellStyle name="Millares 54 2 3 2 2 5" xfId="18389" xr:uid="{91FEA4CA-A5A1-4BB3-80A5-10FC8422C3B1}"/>
    <cellStyle name="Millares 54 2 3 2 2 6" xfId="8425" xr:uid="{C3F38467-A5B5-49FC-B858-5ACCB40D1C81}"/>
    <cellStyle name="Millares 54 2 3 2 3" xfId="13768" xr:uid="{1C0B2B69-5EA1-4F75-BD01-92C7918B5751}"/>
    <cellStyle name="Millares 54 2 3 2 4" xfId="11025" xr:uid="{DA447609-A30C-4D44-8D95-1ED0093B6330}"/>
    <cellStyle name="Millares 54 2 3 2 5" xfId="16260" xr:uid="{62514095-7D7B-44C1-A26D-D08CE1F43A84}"/>
    <cellStyle name="Millares 54 2 3 2 6" xfId="18388" xr:uid="{62D51B78-F5C1-41B0-8092-B437BC2425B7}"/>
    <cellStyle name="Millares 54 2 3 2 7" xfId="8424" xr:uid="{BDA32675-7FDF-4B2B-9550-EFC2697E35B1}"/>
    <cellStyle name="Millares 54 2 3 3" xfId="5561" xr:uid="{675653E4-8B28-43A1-B219-769D9774E38E}"/>
    <cellStyle name="Millares 54 2 3 3 2" xfId="13770" xr:uid="{0B8C12BB-B6CD-4203-B799-21DCDFFD80D2}"/>
    <cellStyle name="Millares 54 2 3 3 3" xfId="11027" xr:uid="{8AD83BB2-5ACF-48BE-8DB2-CAC84EC7F350}"/>
    <cellStyle name="Millares 54 2 3 3 4" xfId="16262" xr:uid="{5C4ECE15-55D9-412E-8E0E-0C0D0EEEDE20}"/>
    <cellStyle name="Millares 54 2 3 3 5" xfId="18390" xr:uid="{765244D5-F6E9-4C7C-B695-05E8E1167783}"/>
    <cellStyle name="Millares 54 2 3 3 6" xfId="8426" xr:uid="{F06F2C4F-54F8-4CEA-BBF9-B392D15E2BF8}"/>
    <cellStyle name="Millares 54 2 3 4" xfId="13767" xr:uid="{ED2107ED-2854-4EE3-A93E-5EF46E63B29A}"/>
    <cellStyle name="Millares 54 2 3 5" xfId="11024" xr:uid="{9EB9C54D-5D9B-4648-88E5-8129C87F7D3A}"/>
    <cellStyle name="Millares 54 2 3 6" xfId="16259" xr:uid="{81435EFC-CA5B-4BAB-BCCB-A893E5C05AB7}"/>
    <cellStyle name="Millares 54 2 3 7" xfId="18387" xr:uid="{59FC96BC-3651-441A-ABAD-51EBD956D10F}"/>
    <cellStyle name="Millares 54 2 3 8" xfId="8423" xr:uid="{EE6D5609-41B0-4DDB-85E7-D2CA210B290B}"/>
    <cellStyle name="Millares 54 2 4" xfId="5562" xr:uid="{B9189FCF-E292-4C49-A3AE-7033878FE3CE}"/>
    <cellStyle name="Millares 54 2 4 2" xfId="5563" xr:uid="{5D710CAC-80E7-4A5C-AFFF-D0A4E546DED1}"/>
    <cellStyle name="Millares 54 2 4 2 2" xfId="13772" xr:uid="{ADE5785C-DE67-4DAA-8975-AFC2A3D49A0D}"/>
    <cellStyle name="Millares 54 2 4 2 3" xfId="11029" xr:uid="{D03E8809-8E29-4133-AAF1-ADAE2365D234}"/>
    <cellStyle name="Millares 54 2 4 2 4" xfId="16264" xr:uid="{DE4AD452-B480-41F2-B4F0-BC5533FF28D1}"/>
    <cellStyle name="Millares 54 2 4 2 5" xfId="18392" xr:uid="{99DE7E91-0C18-4AB5-879C-16E92A9C4662}"/>
    <cellStyle name="Millares 54 2 4 2 6" xfId="8428" xr:uid="{2B05A312-A506-46C7-815D-2F7517F228CB}"/>
    <cellStyle name="Millares 54 2 4 3" xfId="13771" xr:uid="{C786E964-8780-48A6-80FD-37D9FBAFA6DA}"/>
    <cellStyle name="Millares 54 2 4 4" xfId="11028" xr:uid="{3B6CF45A-BDD3-4A12-BFEF-CF093AFBFE0E}"/>
    <cellStyle name="Millares 54 2 4 5" xfId="16263" xr:uid="{27FDEACC-178D-4374-9DDB-556E555E1064}"/>
    <cellStyle name="Millares 54 2 4 6" xfId="18391" xr:uid="{34A3404A-E64A-4D4D-B389-162D098574FF}"/>
    <cellStyle name="Millares 54 2 4 7" xfId="8427" xr:uid="{A75C322A-9EE2-4173-ACCD-B5EFD99C5AAA}"/>
    <cellStyle name="Millares 54 2 5" xfId="5564" xr:uid="{2F6C8999-ECEC-48E5-B156-41E8F97C6A9E}"/>
    <cellStyle name="Millares 54 2 5 2" xfId="5565" xr:uid="{F7E1500F-E904-452A-9359-E2901E05C3DF}"/>
    <cellStyle name="Millares 54 2 5 2 2" xfId="13774" xr:uid="{807A561D-57B9-4B42-917F-021ADAC2AA92}"/>
    <cellStyle name="Millares 54 2 5 2 3" xfId="11031" xr:uid="{CFECEBAC-8274-4641-B935-86421DD753D9}"/>
    <cellStyle name="Millares 54 2 5 2 4" xfId="16266" xr:uid="{A281424C-8382-42F5-82AC-923885CF71C0}"/>
    <cellStyle name="Millares 54 2 5 2 5" xfId="18394" xr:uid="{F0D43F7B-7A52-4B10-8A89-134B91AEB089}"/>
    <cellStyle name="Millares 54 2 5 2 6" xfId="8430" xr:uid="{044F0E80-2678-4CE3-8A4F-F0B64DF1FC03}"/>
    <cellStyle name="Millares 54 2 5 3" xfId="13773" xr:uid="{0E2CAF80-5AD7-41BF-91BB-B54FAD4BA369}"/>
    <cellStyle name="Millares 54 2 5 4" xfId="11030" xr:uid="{A2EE5AAB-9A54-4B09-892E-226E89BBC341}"/>
    <cellStyle name="Millares 54 2 5 5" xfId="16265" xr:uid="{FF814D42-EA4B-486C-9846-260C46AE1415}"/>
    <cellStyle name="Millares 54 2 5 6" xfId="18393" xr:uid="{7F05AD3B-9F8B-430B-AE5A-61E5F2DC889A}"/>
    <cellStyle name="Millares 54 2 5 7" xfId="8429" xr:uid="{6588AB20-59C8-4999-9F75-622DFD71DE99}"/>
    <cellStyle name="Millares 54 2 6" xfId="5566" xr:uid="{7535327B-F05F-4C71-B9FC-AA6D8D82C84B}"/>
    <cellStyle name="Millares 54 2 6 2" xfId="13775" xr:uid="{37ACAAB7-7C98-42E2-B652-1AC6C11FC09A}"/>
    <cellStyle name="Millares 54 2 6 3" xfId="11032" xr:uid="{92D4B451-042E-4DD4-9174-FB8859928DBC}"/>
    <cellStyle name="Millares 54 2 6 4" xfId="16267" xr:uid="{6B6DDDAF-3C69-4687-9AA4-8C6896317D77}"/>
    <cellStyle name="Millares 54 2 6 5" xfId="18395" xr:uid="{320D0F8C-B634-40D6-8938-479A9116988D}"/>
    <cellStyle name="Millares 54 2 6 6" xfId="8431" xr:uid="{B2F6B831-971C-4D48-AC7E-D297A17DFBE9}"/>
    <cellStyle name="Millares 54 2 7" xfId="5567" xr:uid="{D9653F71-55B9-464A-99B5-B690391C75A4}"/>
    <cellStyle name="Millares 54 2 7 2" xfId="13776" xr:uid="{C88CDCFF-69F0-4C2B-97D9-528BDB4F9C21}"/>
    <cellStyle name="Millares 54 2 7 3" xfId="11033" xr:uid="{6001D40E-91D9-43A1-AC5D-2E65A2CB3712}"/>
    <cellStyle name="Millares 54 2 7 4" xfId="16268" xr:uid="{4C14E904-861A-4335-BF94-99DA9D6C2CD8}"/>
    <cellStyle name="Millares 54 2 7 5" xfId="18396" xr:uid="{502FC20C-43F4-445B-90F1-E46ED07957C3}"/>
    <cellStyle name="Millares 54 2 7 6" xfId="8432" xr:uid="{104F62EA-2E80-42B7-B031-79C3C946F5B6}"/>
    <cellStyle name="Millares 54 2 8" xfId="5568" xr:uid="{7101A03D-96C7-4758-A703-A8AB5DF81DD2}"/>
    <cellStyle name="Millares 54 2 8 2" xfId="13777" xr:uid="{9DAB9D12-0D3F-4600-B06B-19F9213B05DE}"/>
    <cellStyle name="Millares 54 2 8 3" xfId="11034" xr:uid="{A66D323D-EF95-44AB-82B6-1C2F3BD1B27D}"/>
    <cellStyle name="Millares 54 2 8 4" xfId="16269" xr:uid="{2B3A292C-9D59-4D9D-8DC9-CAC24344B62C}"/>
    <cellStyle name="Millares 54 2 8 5" xfId="18397" xr:uid="{2B483BCB-E4DF-4EF6-A6D7-6E315A3FD71B}"/>
    <cellStyle name="Millares 54 2 8 6" xfId="8433" xr:uid="{0C852BB5-4033-4E46-9774-A48D6A20C03C}"/>
    <cellStyle name="Millares 54 2 9" xfId="5569" xr:uid="{21AB90C3-3DA9-4001-BC0C-D646359C83D7}"/>
    <cellStyle name="Millares 54 2 9 2" xfId="13778" xr:uid="{CE625B52-2F74-49BA-A40A-A74D424A7DCA}"/>
    <cellStyle name="Millares 54 2 9 3" xfId="12539" xr:uid="{40AD2CBF-E432-482F-A324-48B08C2F16FF}"/>
    <cellStyle name="Millares 54 2 9 4" xfId="18398" xr:uid="{7ADA3159-7017-4387-A19F-37BE5D6C756B}"/>
    <cellStyle name="Millares 54 2 9 5" xfId="8434" xr:uid="{857EC864-2585-44A0-8F04-666C3A3783C3}"/>
    <cellStyle name="Millares 54 20" xfId="10998" xr:uid="{518AC1D4-B67E-4E70-99C6-01176D999B20}"/>
    <cellStyle name="Millares 54 21" xfId="16233" xr:uid="{60A17F52-4DEC-48FA-8FBC-C190719C4659}"/>
    <cellStyle name="Millares 54 22" xfId="18360" xr:uid="{494CFCE3-CCD3-4925-B846-3045913A1978}"/>
    <cellStyle name="Millares 54 23" xfId="8392" xr:uid="{4D564F2F-7B5A-438A-B126-7E2949396D1E}"/>
    <cellStyle name="Millares 54 3" xfId="5570" xr:uid="{42B610AA-D313-48E8-BDC2-E8FDED021A45}"/>
    <cellStyle name="Millares 54 3 10" xfId="8435" xr:uid="{4FBF48CA-026C-4B10-B24D-B361CE9B7C44}"/>
    <cellStyle name="Millares 54 3 2" xfId="5571" xr:uid="{D588D9A6-B0EB-4852-8B4D-0020D5F08586}"/>
    <cellStyle name="Millares 54 3 2 2" xfId="5572" xr:uid="{499F6A7B-DD2F-4901-A6FA-26EC46E1C4C5}"/>
    <cellStyle name="Millares 54 3 2 2 2" xfId="13781" xr:uid="{74799487-7814-4299-A3B6-1856402C883A}"/>
    <cellStyle name="Millares 54 3 2 2 3" xfId="11037" xr:uid="{DF388264-7776-4BB5-BF8A-D38A0C6B43C1}"/>
    <cellStyle name="Millares 54 3 2 2 4" xfId="16272" xr:uid="{AF0314E2-4AEB-4777-ACA7-815B5C9E5C2E}"/>
    <cellStyle name="Millares 54 3 2 2 5" xfId="18401" xr:uid="{C2250BB0-33F5-4B09-B7FF-F36A95A14E79}"/>
    <cellStyle name="Millares 54 3 2 2 6" xfId="8437" xr:uid="{39905F64-7480-4A85-83C5-DE3062C9E180}"/>
    <cellStyle name="Millares 54 3 2 3" xfId="13780" xr:uid="{9F2FF2CE-D689-4456-833E-64B08F364D83}"/>
    <cellStyle name="Millares 54 3 2 4" xfId="11036" xr:uid="{F72C9A3D-AD50-4DB9-9C17-091A7907F945}"/>
    <cellStyle name="Millares 54 3 2 5" xfId="16271" xr:uid="{84004D0B-FB5C-411D-8C33-1B0C5BCC5E2C}"/>
    <cellStyle name="Millares 54 3 2 6" xfId="18400" xr:uid="{894CE943-0634-4D5A-80F1-90E3F2768A69}"/>
    <cellStyle name="Millares 54 3 2 7" xfId="8436" xr:uid="{272241B0-63D9-427C-9BBE-52D2358ECCA7}"/>
    <cellStyle name="Millares 54 3 3" xfId="5573" xr:uid="{572F458E-9D43-48CD-8526-43858DDC7167}"/>
    <cellStyle name="Millares 54 3 3 2" xfId="5574" xr:uid="{A2A63181-D795-41D6-9C78-9207C6E9CA51}"/>
    <cellStyle name="Millares 54 3 3 2 2" xfId="13783" xr:uid="{082BBD42-5D7D-487F-B884-D67A9710DDF9}"/>
    <cellStyle name="Millares 54 3 3 2 3" xfId="11039" xr:uid="{6FABE1EB-72FD-4B23-8CC4-2887AEEF6971}"/>
    <cellStyle name="Millares 54 3 3 2 4" xfId="16274" xr:uid="{D831DD66-D4E8-43DE-8B5B-B32AAAC8FBE8}"/>
    <cellStyle name="Millares 54 3 3 2 5" xfId="18403" xr:uid="{4FF2EAB7-5001-4003-AB6E-300D172B1C98}"/>
    <cellStyle name="Millares 54 3 3 2 6" xfId="8439" xr:uid="{51DA1F66-D407-419B-A0FD-D838A68B1B96}"/>
    <cellStyle name="Millares 54 3 3 3" xfId="13782" xr:uid="{92F91E47-C9FF-423E-B8FD-EB881BAC69F1}"/>
    <cellStyle name="Millares 54 3 3 4" xfId="11038" xr:uid="{CDA804AE-3C36-40DE-AC79-F4FAECCDCDAD}"/>
    <cellStyle name="Millares 54 3 3 5" xfId="16273" xr:uid="{B2EBE3E7-C476-4777-8ECE-2B1BEC29A0FA}"/>
    <cellStyle name="Millares 54 3 3 6" xfId="18402" xr:uid="{699A7D16-E56A-4B22-BED8-2D0F922B8ECE}"/>
    <cellStyle name="Millares 54 3 3 7" xfId="8438" xr:uid="{58D38B62-4E3E-4B81-BCD6-0E9E837EBD8E}"/>
    <cellStyle name="Millares 54 3 4" xfId="5575" xr:uid="{30160CA1-5D73-46DC-8135-71DC9D82C200}"/>
    <cellStyle name="Millares 54 3 4 2" xfId="5576" xr:uid="{10405963-2D6A-47A9-8055-EA680CD5C950}"/>
    <cellStyle name="Millares 54 3 4 2 2" xfId="13785" xr:uid="{1082BFB8-BBE3-4205-B7CC-F37F6E547B69}"/>
    <cellStyle name="Millares 54 3 4 2 3" xfId="11041" xr:uid="{6014AD60-1EDA-4479-B828-1E3F44159C75}"/>
    <cellStyle name="Millares 54 3 4 2 4" xfId="16276" xr:uid="{8A68F603-BD29-41A7-BAF1-27101108CD88}"/>
    <cellStyle name="Millares 54 3 4 2 5" xfId="18405" xr:uid="{A3F14F6B-9670-4A99-8E0E-2012B90D3E3F}"/>
    <cellStyle name="Millares 54 3 4 2 6" xfId="8441" xr:uid="{81838C46-9C1A-46C7-B8A2-11E119DB57E2}"/>
    <cellStyle name="Millares 54 3 4 3" xfId="13784" xr:uid="{62879BAF-4B69-47B1-A6BB-2E2DCBFDE185}"/>
    <cellStyle name="Millares 54 3 4 4" xfId="11040" xr:uid="{65C3933E-5D74-413E-8739-AD5C6F7A254C}"/>
    <cellStyle name="Millares 54 3 4 5" xfId="16275" xr:uid="{C2F7EFEE-49F2-42B2-B930-BDD1908EF608}"/>
    <cellStyle name="Millares 54 3 4 6" xfId="18404" xr:uid="{B8362969-2459-4DF4-A718-CB5E272C7206}"/>
    <cellStyle name="Millares 54 3 4 7" xfId="8440" xr:uid="{B82A42CB-CAE2-4E90-8E81-EC3D03C57CCE}"/>
    <cellStyle name="Millares 54 3 5" xfId="5577" xr:uid="{475784BD-E71C-4987-AB60-B983CEFDBE91}"/>
    <cellStyle name="Millares 54 3 5 2" xfId="13786" xr:uid="{586C4B31-1CB4-4FA7-B9BB-0C1652B69C63}"/>
    <cellStyle name="Millares 54 3 5 3" xfId="11042" xr:uid="{197718F8-38C4-4064-A753-8B0A7D5A7322}"/>
    <cellStyle name="Millares 54 3 5 4" xfId="16277" xr:uid="{66696FED-2E66-4DD0-B76B-2050D3465DAC}"/>
    <cellStyle name="Millares 54 3 5 5" xfId="18406" xr:uid="{C73D351F-0AD5-4D16-BEB7-F663D1BC82FB}"/>
    <cellStyle name="Millares 54 3 5 6" xfId="8442" xr:uid="{14436A74-10E5-4FBD-A584-47B456CFC082}"/>
    <cellStyle name="Millares 54 3 6" xfId="13779" xr:uid="{614ACFF4-B7A4-4E1E-A434-853E5D7C1891}"/>
    <cellStyle name="Millares 54 3 7" xfId="11035" xr:uid="{62CBB612-4392-47C8-ADE9-AAA7920D1D83}"/>
    <cellStyle name="Millares 54 3 8" xfId="16270" xr:uid="{677EFE46-B535-4AB7-86F5-FA6BCA12BCEB}"/>
    <cellStyle name="Millares 54 3 9" xfId="18399" xr:uid="{815B52C9-BA41-4861-9F71-55A8B85E3F4F}"/>
    <cellStyle name="Millares 54 4" xfId="5578" xr:uid="{60411B2A-2184-411F-A877-47894D78BB29}"/>
    <cellStyle name="Millares 54 4 10" xfId="8443" xr:uid="{3DBB0C77-45DA-45F5-9EE6-4A745F65683C}"/>
    <cellStyle name="Millares 54 4 2" xfId="5579" xr:uid="{14AE8D4D-D113-40FA-94C5-C25FD6919D66}"/>
    <cellStyle name="Millares 54 4 2 2" xfId="5580" xr:uid="{494C1383-BB55-4936-88CC-816BF48EC1E7}"/>
    <cellStyle name="Millares 54 4 2 2 2" xfId="13789" xr:uid="{044B0CA3-C33E-437B-9BE2-F559358AA0F0}"/>
    <cellStyle name="Millares 54 4 2 2 3" xfId="11045" xr:uid="{D576F9A0-4EB0-4DFD-ABBD-77F9D1EACD16}"/>
    <cellStyle name="Millares 54 4 2 2 4" xfId="16280" xr:uid="{8CC32870-512B-4B44-8018-013967B3DAD9}"/>
    <cellStyle name="Millares 54 4 2 2 5" xfId="18409" xr:uid="{52891A66-F3D7-4B70-B750-739B7928DBDE}"/>
    <cellStyle name="Millares 54 4 2 2 6" xfId="8445" xr:uid="{27A723BB-A8AD-440E-96D8-294F30F36A02}"/>
    <cellStyle name="Millares 54 4 2 3" xfId="13788" xr:uid="{8710AB23-E9EA-4C90-84DD-A5FF3EA4C715}"/>
    <cellStyle name="Millares 54 4 2 4" xfId="11044" xr:uid="{E80C1D21-4B17-4DCC-B8AF-7E8223323855}"/>
    <cellStyle name="Millares 54 4 2 5" xfId="16279" xr:uid="{8526E24D-F712-4E23-AA43-C9B4A58EFAF4}"/>
    <cellStyle name="Millares 54 4 2 6" xfId="18408" xr:uid="{B94E6D80-3E80-4664-A669-267C2A956692}"/>
    <cellStyle name="Millares 54 4 2 7" xfId="8444" xr:uid="{F9AE3C5A-2F4A-454A-B0A3-B0FC015AD4DA}"/>
    <cellStyle name="Millares 54 4 3" xfId="5581" xr:uid="{7AF790D0-C712-482C-AB54-8C37DB1798F4}"/>
    <cellStyle name="Millares 54 4 3 2" xfId="5582" xr:uid="{DEA973B7-E373-4E7F-B9BB-54F08C4271F8}"/>
    <cellStyle name="Millares 54 4 3 2 2" xfId="13791" xr:uid="{3E9F10EB-6CCE-4AF0-A556-F6ECB0ED49B9}"/>
    <cellStyle name="Millares 54 4 3 2 3" xfId="11047" xr:uid="{F8220D9B-18AC-4FA1-9089-D25F1CDAA3CA}"/>
    <cellStyle name="Millares 54 4 3 2 4" xfId="16282" xr:uid="{C6D6872C-3A70-4C26-B009-C36D34B639CD}"/>
    <cellStyle name="Millares 54 4 3 2 5" xfId="18411" xr:uid="{219FFFF8-80E7-457B-AFC0-D34CDEEF91E1}"/>
    <cellStyle name="Millares 54 4 3 2 6" xfId="8447" xr:uid="{FD35045B-5504-403E-923A-C28A7345CCF1}"/>
    <cellStyle name="Millares 54 4 3 3" xfId="13790" xr:uid="{53F1A82E-4771-43EA-919E-DA7FFDE8E621}"/>
    <cellStyle name="Millares 54 4 3 4" xfId="11046" xr:uid="{4FB282E9-6859-42C6-B519-1732BED7550E}"/>
    <cellStyle name="Millares 54 4 3 5" xfId="16281" xr:uid="{64FCD68C-C0E5-4D3B-96B5-71C7E8509E18}"/>
    <cellStyle name="Millares 54 4 3 6" xfId="18410" xr:uid="{AB3ED334-E396-4B2E-849F-ABDE1D55EC40}"/>
    <cellStyle name="Millares 54 4 3 7" xfId="8446" xr:uid="{77F9E754-3E2A-4219-ACA0-7D6A5885FCA8}"/>
    <cellStyle name="Millares 54 4 4" xfId="5583" xr:uid="{0947DAFB-C957-4CBF-8814-654EEC19DC49}"/>
    <cellStyle name="Millares 54 4 4 2" xfId="5584" xr:uid="{AAC517F0-3DC8-4EE9-952D-024C712190BD}"/>
    <cellStyle name="Millares 54 4 4 2 2" xfId="13793" xr:uid="{2110719C-CC41-47F9-8AB2-9FAE2F2584CB}"/>
    <cellStyle name="Millares 54 4 4 2 3" xfId="11049" xr:uid="{5C3294E1-B604-456C-9C4D-86FF10C2FF44}"/>
    <cellStyle name="Millares 54 4 4 2 4" xfId="16284" xr:uid="{13A3B1F0-A528-41F2-A008-60F9D7FE098A}"/>
    <cellStyle name="Millares 54 4 4 2 5" xfId="18413" xr:uid="{503CEB39-0EEE-49B8-BF6F-129030A63EE2}"/>
    <cellStyle name="Millares 54 4 4 2 6" xfId="8449" xr:uid="{36064776-B2E7-4ED1-B5E4-BBDE0C2B082B}"/>
    <cellStyle name="Millares 54 4 4 3" xfId="13792" xr:uid="{7E67C027-45B2-4C3C-B942-9751B7BF7473}"/>
    <cellStyle name="Millares 54 4 4 4" xfId="11048" xr:uid="{B23DC069-A016-4A51-BE18-95EF2098A03F}"/>
    <cellStyle name="Millares 54 4 4 5" xfId="16283" xr:uid="{99E199A9-D562-45FC-914F-451B178B8FDB}"/>
    <cellStyle name="Millares 54 4 4 6" xfId="18412" xr:uid="{44F702EB-60D9-4FC8-A711-C23DFDF24163}"/>
    <cellStyle name="Millares 54 4 4 7" xfId="8448" xr:uid="{66C69303-47B5-448A-9BF7-AE720768F1CB}"/>
    <cellStyle name="Millares 54 4 5" xfId="5585" xr:uid="{35D887CB-EB37-4309-9115-6A3A082DC536}"/>
    <cellStyle name="Millares 54 4 5 2" xfId="13794" xr:uid="{B7ECF2B3-D0CF-4A08-BE9C-E8B7F8C350A8}"/>
    <cellStyle name="Millares 54 4 5 3" xfId="11050" xr:uid="{A645A927-88A3-4D40-83F7-A577FBC0413D}"/>
    <cellStyle name="Millares 54 4 5 4" xfId="16285" xr:uid="{A575CD5E-1DAF-4916-A782-7E9057F2BFD1}"/>
    <cellStyle name="Millares 54 4 5 5" xfId="18414" xr:uid="{4D7E3A44-D1D6-4552-A458-D8BFDE322322}"/>
    <cellStyle name="Millares 54 4 5 6" xfId="8450" xr:uid="{5F6C68BE-4458-48E8-B632-6604EDBF689C}"/>
    <cellStyle name="Millares 54 4 6" xfId="13787" xr:uid="{1FBF7463-9E3D-426C-B82B-14B273DE2D93}"/>
    <cellStyle name="Millares 54 4 7" xfId="11043" xr:uid="{8DE1E38C-1D69-4523-A0C6-E70A57863C94}"/>
    <cellStyle name="Millares 54 4 8" xfId="16278" xr:uid="{6BDD1682-0198-42FA-9512-760A982504C6}"/>
    <cellStyle name="Millares 54 4 9" xfId="18407" xr:uid="{C2891EA6-22BC-4E6E-A391-63F13AEE8BFF}"/>
    <cellStyle name="Millares 54 5" xfId="5586" xr:uid="{1D5DA0DA-304A-4D14-B4C6-B57D6A7FED16}"/>
    <cellStyle name="Millares 54 5 10" xfId="8451" xr:uid="{3171326D-4B26-4D97-885F-A6157FF8B6D7}"/>
    <cellStyle name="Millares 54 5 2" xfId="5587" xr:uid="{655CC248-2AB8-498D-9BEF-234581C1B974}"/>
    <cellStyle name="Millares 54 5 2 2" xfId="5588" xr:uid="{C9CEC2FA-8CA1-4726-BB5B-98BD3C9C7929}"/>
    <cellStyle name="Millares 54 5 2 2 2" xfId="13797" xr:uid="{77AAA0A5-C2D2-4114-824A-2C7495A15D1B}"/>
    <cellStyle name="Millares 54 5 2 2 3" xfId="11053" xr:uid="{1757DCA3-525B-404F-B64C-87BD31A17BA3}"/>
    <cellStyle name="Millares 54 5 2 2 4" xfId="16288" xr:uid="{BDA44699-6FB7-4351-9FCB-E3DFA94147B3}"/>
    <cellStyle name="Millares 54 5 2 2 5" xfId="18417" xr:uid="{C2BA50A8-0507-4C27-91CF-D28C43999899}"/>
    <cellStyle name="Millares 54 5 2 2 6" xfId="8453" xr:uid="{79D6C72F-7428-4625-A1F4-64C1C905615B}"/>
    <cellStyle name="Millares 54 5 2 3" xfId="13796" xr:uid="{383B3490-93FA-49BF-9604-97E694E31E4B}"/>
    <cellStyle name="Millares 54 5 2 4" xfId="11052" xr:uid="{8B6B6B08-CFA1-47DD-BAF9-E5EDAB1B32AB}"/>
    <cellStyle name="Millares 54 5 2 5" xfId="16287" xr:uid="{2296FB85-DC1C-43A1-9997-DA996A6C157A}"/>
    <cellStyle name="Millares 54 5 2 6" xfId="18416" xr:uid="{EE3BAA8C-89B0-4DC0-8069-A285BA743EF5}"/>
    <cellStyle name="Millares 54 5 2 7" xfId="8452" xr:uid="{F93749A3-ED7C-4D48-906D-2B896952D766}"/>
    <cellStyle name="Millares 54 5 3" xfId="5589" xr:uid="{52C0D88F-3B0F-4495-9D61-D51AC04FA7EB}"/>
    <cellStyle name="Millares 54 5 3 2" xfId="5590" xr:uid="{606B7767-A1C5-47A5-BD66-1CACBB380308}"/>
    <cellStyle name="Millares 54 5 3 2 2" xfId="13799" xr:uid="{7F0EAE34-265A-4FCA-B755-866BD0B7FA82}"/>
    <cellStyle name="Millares 54 5 3 2 3" xfId="11055" xr:uid="{2817C771-81FB-40AD-A21C-1DF56449E5EE}"/>
    <cellStyle name="Millares 54 5 3 2 4" xfId="16290" xr:uid="{3D125CE1-7472-4919-BAC8-C69E2EA4A7FD}"/>
    <cellStyle name="Millares 54 5 3 2 5" xfId="18419" xr:uid="{46B44305-BCE1-4F38-B002-656493A65DC9}"/>
    <cellStyle name="Millares 54 5 3 2 6" xfId="8455" xr:uid="{42B27638-F76D-4BAE-BFE5-1AD9E38F8BB9}"/>
    <cellStyle name="Millares 54 5 3 3" xfId="13798" xr:uid="{3727A587-EF44-4CB7-9DBA-5B983EBB36BA}"/>
    <cellStyle name="Millares 54 5 3 4" xfId="11054" xr:uid="{F91E160C-4546-4ED7-8879-2B2827CE912E}"/>
    <cellStyle name="Millares 54 5 3 5" xfId="16289" xr:uid="{1302DE4C-88A4-4FA9-9CF1-6278552C6F1D}"/>
    <cellStyle name="Millares 54 5 3 6" xfId="18418" xr:uid="{BAF94EAE-9B48-40EC-9C24-7B3DF287A3B1}"/>
    <cellStyle name="Millares 54 5 3 7" xfId="8454" xr:uid="{6DB56F30-2BAE-4810-AD0A-EF3CE98EAA7E}"/>
    <cellStyle name="Millares 54 5 4" xfId="5591" xr:uid="{A9A5D677-A82A-4B32-AD0A-63779E710A9A}"/>
    <cellStyle name="Millares 54 5 4 2" xfId="5592" xr:uid="{CC322E50-B812-4C0C-8140-63566BBA0343}"/>
    <cellStyle name="Millares 54 5 4 2 2" xfId="13801" xr:uid="{09500373-627A-4B6E-86CF-8C2B754BB2FD}"/>
    <cellStyle name="Millares 54 5 4 2 3" xfId="11057" xr:uid="{C4C94B40-3DF7-4346-88BE-EEDAC89275F6}"/>
    <cellStyle name="Millares 54 5 4 2 4" xfId="16292" xr:uid="{CE61D043-486B-4927-A3E6-B561B205A03B}"/>
    <cellStyle name="Millares 54 5 4 2 5" xfId="18421" xr:uid="{E52A0809-0A50-4489-B7FB-AB970D1F1750}"/>
    <cellStyle name="Millares 54 5 4 2 6" xfId="8457" xr:uid="{8583F15B-DE07-4A6E-8AA5-42585C130D0C}"/>
    <cellStyle name="Millares 54 5 4 3" xfId="13800" xr:uid="{CCC414CA-D7F4-433E-8506-FFC92DAEFFEB}"/>
    <cellStyle name="Millares 54 5 4 4" xfId="11056" xr:uid="{83CA4BBC-D430-49AC-AC8F-92F05B101D87}"/>
    <cellStyle name="Millares 54 5 4 5" xfId="16291" xr:uid="{8612786A-8A98-475E-BD9C-3C7A6065D6F8}"/>
    <cellStyle name="Millares 54 5 4 6" xfId="18420" xr:uid="{04FBD641-D9EF-437C-8F82-10F1BCAA4B9B}"/>
    <cellStyle name="Millares 54 5 4 7" xfId="8456" xr:uid="{AE3A62F4-4800-4008-B1F5-46F662DC685E}"/>
    <cellStyle name="Millares 54 5 5" xfId="5593" xr:uid="{33685A81-D8AC-44E0-87F6-8378AE87F586}"/>
    <cellStyle name="Millares 54 5 5 2" xfId="13802" xr:uid="{3B2BCEFD-4E59-4E30-83F9-B3470DD747EB}"/>
    <cellStyle name="Millares 54 5 5 3" xfId="11058" xr:uid="{F9052D39-1A10-41CC-94BF-5A20F598717D}"/>
    <cellStyle name="Millares 54 5 5 4" xfId="16293" xr:uid="{D47E44B1-A92F-4502-8F06-6A734C3B0ADD}"/>
    <cellStyle name="Millares 54 5 5 5" xfId="18422" xr:uid="{181CCE43-774A-434E-81B6-4A7D5C8A0412}"/>
    <cellStyle name="Millares 54 5 5 6" xfId="8458" xr:uid="{729DECD9-0F30-4249-A317-8F13E573B334}"/>
    <cellStyle name="Millares 54 5 6" xfId="13795" xr:uid="{53893A09-2EE7-4324-8D5C-9179F9B57A32}"/>
    <cellStyle name="Millares 54 5 7" xfId="11051" xr:uid="{5B57C4BF-369B-4A40-A759-055709052CF1}"/>
    <cellStyle name="Millares 54 5 8" xfId="16286" xr:uid="{DBAD6B5E-1FBB-42D9-B8D6-27D72BFCA9A5}"/>
    <cellStyle name="Millares 54 5 9" xfId="18415" xr:uid="{9A7DFED0-A515-4193-B759-456688D3C683}"/>
    <cellStyle name="Millares 54 6" xfId="5594" xr:uid="{E67ED56A-2702-45A8-9E42-A4BECC47C379}"/>
    <cellStyle name="Millares 54 6 10" xfId="8459" xr:uid="{38668E6A-6CD4-4B48-921E-40C4F560D294}"/>
    <cellStyle name="Millares 54 6 2" xfId="5595" xr:uid="{F492B16B-2303-46DC-AB41-956F2AB65458}"/>
    <cellStyle name="Millares 54 6 2 2" xfId="5596" xr:uid="{9627731C-256D-4065-BB73-BDAE7D0ECC69}"/>
    <cellStyle name="Millares 54 6 2 2 2" xfId="13805" xr:uid="{2DC69DAC-683E-47E8-8EB5-EE74D70082BF}"/>
    <cellStyle name="Millares 54 6 2 2 3" xfId="11061" xr:uid="{A670FE7C-4EB5-4863-A0A8-9CD76099C05F}"/>
    <cellStyle name="Millares 54 6 2 2 4" xfId="16296" xr:uid="{8E5C2387-2E37-4983-9473-D421B8698EFF}"/>
    <cellStyle name="Millares 54 6 2 2 5" xfId="18425" xr:uid="{0D7EF2B4-71B6-425B-9EA7-3009A774FCDE}"/>
    <cellStyle name="Millares 54 6 2 2 6" xfId="8461" xr:uid="{AD6953D8-E37E-4310-B36F-7DA9EB04B25E}"/>
    <cellStyle name="Millares 54 6 2 3" xfId="13804" xr:uid="{D03F4A38-D89D-461D-9E1A-BE09B515A404}"/>
    <cellStyle name="Millares 54 6 2 4" xfId="11060" xr:uid="{BC81AC79-D089-4724-9747-06E07AD33B80}"/>
    <cellStyle name="Millares 54 6 2 5" xfId="16295" xr:uid="{99715135-C6DA-464D-A50B-6A3607C3EA45}"/>
    <cellStyle name="Millares 54 6 2 6" xfId="18424" xr:uid="{B823E202-2B1C-4BF9-AC8A-227488814BD5}"/>
    <cellStyle name="Millares 54 6 2 7" xfId="8460" xr:uid="{DCEAAE4B-23C8-434E-9A56-0B549FEDECC7}"/>
    <cellStyle name="Millares 54 6 3" xfId="5597" xr:uid="{ABEAEA46-40DA-4840-9442-467D00ACF6A3}"/>
    <cellStyle name="Millares 54 6 3 2" xfId="5598" xr:uid="{A8015B53-45F1-4127-8EFA-50C2824F3B04}"/>
    <cellStyle name="Millares 54 6 3 2 2" xfId="13807" xr:uid="{6EAA3BF4-3E0D-4485-965D-D01843BF4AF1}"/>
    <cellStyle name="Millares 54 6 3 2 3" xfId="11063" xr:uid="{A6F2A165-1ED2-41D0-B138-E1173FFDC1BA}"/>
    <cellStyle name="Millares 54 6 3 2 4" xfId="16298" xr:uid="{53E2328F-9CE4-4746-80B4-8F4DB46BBFEA}"/>
    <cellStyle name="Millares 54 6 3 2 5" xfId="18427" xr:uid="{A77678B2-9AD8-4E2C-BE3E-71553EF0C490}"/>
    <cellStyle name="Millares 54 6 3 2 6" xfId="8463" xr:uid="{D149B827-B40C-4848-A8F4-6C0052F6960A}"/>
    <cellStyle name="Millares 54 6 3 3" xfId="13806" xr:uid="{A233895F-7595-4270-B715-3EDB2D70F41E}"/>
    <cellStyle name="Millares 54 6 3 4" xfId="11062" xr:uid="{D69022F0-DEF0-469F-88CE-7D838ECE00F3}"/>
    <cellStyle name="Millares 54 6 3 5" xfId="16297" xr:uid="{B1047D23-A409-4F75-A90B-E5B6D760F29B}"/>
    <cellStyle name="Millares 54 6 3 6" xfId="18426" xr:uid="{61377CDB-EF31-4EA9-9432-15658B94C47D}"/>
    <cellStyle name="Millares 54 6 3 7" xfId="8462" xr:uid="{EE860489-A842-419A-8AF6-8321D0482C09}"/>
    <cellStyle name="Millares 54 6 4" xfId="5599" xr:uid="{BFF24657-095A-48C1-AF40-4B4AF81F04A8}"/>
    <cellStyle name="Millares 54 6 4 2" xfId="5600" xr:uid="{2B70A7AD-5817-4748-B0DE-2BC14F999C12}"/>
    <cellStyle name="Millares 54 6 4 2 2" xfId="13809" xr:uid="{1F2517E0-28C5-4490-ADF7-BD8BBF5E1E86}"/>
    <cellStyle name="Millares 54 6 4 2 3" xfId="11065" xr:uid="{70DCC6CE-DBF7-4406-8B1D-40DD43A6CB8C}"/>
    <cellStyle name="Millares 54 6 4 2 4" xfId="16300" xr:uid="{1AFB7753-1BC8-4C3B-A8FB-038C29E1178A}"/>
    <cellStyle name="Millares 54 6 4 2 5" xfId="18429" xr:uid="{1A813316-8023-4B49-B498-4F6842A86A5C}"/>
    <cellStyle name="Millares 54 6 4 2 6" xfId="8465" xr:uid="{CACDAB04-E0EC-4316-8576-F8A9B17690B2}"/>
    <cellStyle name="Millares 54 6 4 3" xfId="13808" xr:uid="{877396B9-E77C-4614-8C47-F17DC2239FFE}"/>
    <cellStyle name="Millares 54 6 4 4" xfId="11064" xr:uid="{B190A130-FBC5-4171-885F-8CD15C6B0F9B}"/>
    <cellStyle name="Millares 54 6 4 5" xfId="16299" xr:uid="{84054B58-0F98-4691-80CF-5DB04E494FD2}"/>
    <cellStyle name="Millares 54 6 4 6" xfId="18428" xr:uid="{33D5A70D-3AB3-4AB1-B8A7-1184C431B89A}"/>
    <cellStyle name="Millares 54 6 4 7" xfId="8464" xr:uid="{0BAE290B-6790-4CA2-A198-CA37076D3FD7}"/>
    <cellStyle name="Millares 54 6 5" xfId="5601" xr:uid="{1C56170F-DE26-471D-B210-7E626708AB70}"/>
    <cellStyle name="Millares 54 6 5 2" xfId="13810" xr:uid="{7D4D6B69-93BA-4D31-A2BE-BEB13F81469A}"/>
    <cellStyle name="Millares 54 6 5 3" xfId="11066" xr:uid="{E07F1128-32B0-4E55-BDE0-99DA5226D8A7}"/>
    <cellStyle name="Millares 54 6 5 4" xfId="16301" xr:uid="{020E5529-83CA-4E63-9D21-14C3FE2A5997}"/>
    <cellStyle name="Millares 54 6 5 5" xfId="18430" xr:uid="{66D8A5B5-A4EF-4279-8E7D-24C0D3713A5B}"/>
    <cellStyle name="Millares 54 6 5 6" xfId="8466" xr:uid="{E74A21A4-8E79-44D4-8DCC-0F4FD2985B54}"/>
    <cellStyle name="Millares 54 6 6" xfId="13803" xr:uid="{A9716425-EA48-42CA-B217-666AA704B138}"/>
    <cellStyle name="Millares 54 6 7" xfId="11059" xr:uid="{69C9484D-BBE6-45E7-91D5-7776F5B905A8}"/>
    <cellStyle name="Millares 54 6 8" xfId="16294" xr:uid="{F1B3310D-818C-448A-80FE-838C34D89317}"/>
    <cellStyle name="Millares 54 6 9" xfId="18423" xr:uid="{AC67DE50-6DE6-44B8-B913-74C96322EE4A}"/>
    <cellStyle name="Millares 54 7" xfId="5602" xr:uid="{395C9534-68C6-4477-BC09-D83F1B450D77}"/>
    <cellStyle name="Millares 54 7 10" xfId="8467" xr:uid="{39C09B1D-C309-45F9-ABB9-4994BD15BDA9}"/>
    <cellStyle name="Millares 54 7 2" xfId="5603" xr:uid="{20BFCA3E-96BB-44CF-85CA-6D601C2CEC83}"/>
    <cellStyle name="Millares 54 7 2 2" xfId="5604" xr:uid="{4B7F4EC3-C401-4E24-BA59-659F05587BB8}"/>
    <cellStyle name="Millares 54 7 2 2 2" xfId="13813" xr:uid="{B707D7A6-43F5-4AF5-8FCF-91FF7F7B942F}"/>
    <cellStyle name="Millares 54 7 2 2 3" xfId="11069" xr:uid="{2094F4FD-5CC2-4D5D-BFD9-1FA1C8891D85}"/>
    <cellStyle name="Millares 54 7 2 2 4" xfId="16304" xr:uid="{68E1E611-2EE9-419D-AE65-0E54F1CDFF0B}"/>
    <cellStyle name="Millares 54 7 2 2 5" xfId="18433" xr:uid="{10ABD4AB-F0C5-407C-BBC0-B2440CF9D200}"/>
    <cellStyle name="Millares 54 7 2 2 6" xfId="8469" xr:uid="{2C077C88-123D-481B-A8B7-E596B5360FDB}"/>
    <cellStyle name="Millares 54 7 2 3" xfId="13812" xr:uid="{382E2024-3F38-49F4-8E65-6CF7365414C0}"/>
    <cellStyle name="Millares 54 7 2 4" xfId="11068" xr:uid="{8503FEDF-9EFD-4A13-89A6-C98656AD67E4}"/>
    <cellStyle name="Millares 54 7 2 5" xfId="16303" xr:uid="{DFF1DBA3-5BE3-4948-8440-EA06A3FA6B30}"/>
    <cellStyle name="Millares 54 7 2 6" xfId="18432" xr:uid="{31AA88AC-E0C6-429B-98E0-53D574729B82}"/>
    <cellStyle name="Millares 54 7 2 7" xfId="8468" xr:uid="{82CB5E1B-3409-434B-8B04-CE75C4E13491}"/>
    <cellStyle name="Millares 54 7 3" xfId="5605" xr:uid="{B36EDEB8-BAA5-4FD2-9B6B-C1856D93AF58}"/>
    <cellStyle name="Millares 54 7 3 2" xfId="5606" xr:uid="{B8C2EAC0-6CCB-412B-9282-2357542CCBDA}"/>
    <cellStyle name="Millares 54 7 3 2 2" xfId="13815" xr:uid="{1A173135-93EE-479A-8977-E006819C1D07}"/>
    <cellStyle name="Millares 54 7 3 2 3" xfId="11071" xr:uid="{1C102D41-DB94-48C0-89E4-C7D0E09A6F4F}"/>
    <cellStyle name="Millares 54 7 3 2 4" xfId="16306" xr:uid="{B3618D7C-5F9E-43B7-9F26-371B530978A5}"/>
    <cellStyle name="Millares 54 7 3 2 5" xfId="18435" xr:uid="{E77A1E45-6D27-4E5F-8259-250083EADB11}"/>
    <cellStyle name="Millares 54 7 3 2 6" xfId="8471" xr:uid="{701C27EB-3784-4DBF-955B-FB6EEFADFFD6}"/>
    <cellStyle name="Millares 54 7 3 3" xfId="13814" xr:uid="{C1758DE9-784D-489C-B23B-3FA655D2EC50}"/>
    <cellStyle name="Millares 54 7 3 4" xfId="11070" xr:uid="{14B04F4E-6905-4866-98EB-81516FEF652C}"/>
    <cellStyle name="Millares 54 7 3 5" xfId="16305" xr:uid="{D79DCB17-C3A2-41DE-8B47-80AB3D50B8E4}"/>
    <cellStyle name="Millares 54 7 3 6" xfId="18434" xr:uid="{1B9EC2B9-2F86-40A7-A712-B3366CF81FD1}"/>
    <cellStyle name="Millares 54 7 3 7" xfId="8470" xr:uid="{CAD707CE-A07B-4514-832B-2A5F570A3086}"/>
    <cellStyle name="Millares 54 7 4" xfId="5607" xr:uid="{E31A9C24-BD44-4AC4-8A2D-5279BD5A165D}"/>
    <cellStyle name="Millares 54 7 4 2" xfId="5608" xr:uid="{8E10395A-CE85-449E-9AA3-0BBC18AC0E0A}"/>
    <cellStyle name="Millares 54 7 4 2 2" xfId="13817" xr:uid="{D69DD956-6D70-4047-9AC2-A16EA349AA99}"/>
    <cellStyle name="Millares 54 7 4 2 3" xfId="11073" xr:uid="{75B98A1A-DFE1-4B0E-B912-CC6503462EDD}"/>
    <cellStyle name="Millares 54 7 4 2 4" xfId="16308" xr:uid="{A12DCE37-088A-4420-AB4F-2E3C78D71543}"/>
    <cellStyle name="Millares 54 7 4 2 5" xfId="18437" xr:uid="{D284395F-05B7-40A2-94B0-BE4D1BBCB50F}"/>
    <cellStyle name="Millares 54 7 4 2 6" xfId="8473" xr:uid="{101525E8-15F7-4DA6-B4E9-1D6637C67A63}"/>
    <cellStyle name="Millares 54 7 4 3" xfId="13816" xr:uid="{B68FBA05-80C7-4449-B19F-4EC181ACEC81}"/>
    <cellStyle name="Millares 54 7 4 4" xfId="11072" xr:uid="{BE1294BF-138F-4D15-9F9F-631B8083D921}"/>
    <cellStyle name="Millares 54 7 4 5" xfId="16307" xr:uid="{53DD1A95-17FF-40B3-8445-41E2FA218282}"/>
    <cellStyle name="Millares 54 7 4 6" xfId="18436" xr:uid="{AE41B65E-9F18-4826-815F-2817461DE1B3}"/>
    <cellStyle name="Millares 54 7 4 7" xfId="8472" xr:uid="{47D63725-AE77-46B5-8D76-831751641C19}"/>
    <cellStyle name="Millares 54 7 5" xfId="5609" xr:uid="{CF335059-E882-4D86-A1BC-D963FEE15305}"/>
    <cellStyle name="Millares 54 7 5 2" xfId="13818" xr:uid="{6319627C-9A02-49FB-BDE0-1FC84581632B}"/>
    <cellStyle name="Millares 54 7 5 3" xfId="11074" xr:uid="{DEE9DDBA-2FE4-47E2-9929-AF8EE50664EB}"/>
    <cellStyle name="Millares 54 7 5 4" xfId="16309" xr:uid="{E45776DD-D712-4F71-81AE-B3FCC0ABCDAD}"/>
    <cellStyle name="Millares 54 7 5 5" xfId="18438" xr:uid="{0A9CB02A-2E64-4F2B-ACB6-4C423D826987}"/>
    <cellStyle name="Millares 54 7 5 6" xfId="8474" xr:uid="{F68D45F0-0304-4A44-BDFF-7D079642124B}"/>
    <cellStyle name="Millares 54 7 6" xfId="13811" xr:uid="{02937F25-2CD6-4DFC-B507-15DB28F0AA68}"/>
    <cellStyle name="Millares 54 7 7" xfId="11067" xr:uid="{33FB7DA1-5288-46F8-B0CD-711567222F30}"/>
    <cellStyle name="Millares 54 7 8" xfId="16302" xr:uid="{5E1C86F2-D341-4AFA-8ECD-E89CFC8DB6F8}"/>
    <cellStyle name="Millares 54 7 9" xfId="18431" xr:uid="{A059A331-37A3-47C8-B79E-78D5851476B0}"/>
    <cellStyle name="Millares 54 8" xfId="5610" xr:uid="{EDC77732-0BCA-4D0A-B2AA-B20007D9E8B6}"/>
    <cellStyle name="Millares 54 8 10" xfId="8475" xr:uid="{C5A762CA-3E40-42AE-80E0-8E06CD83A47B}"/>
    <cellStyle name="Millares 54 8 2" xfId="5611" xr:uid="{0C943B13-ED1D-4061-984B-5B9BB872A951}"/>
    <cellStyle name="Millares 54 8 2 2" xfId="5612" xr:uid="{C20981EB-912C-4008-A9B3-A12EAFC8FC72}"/>
    <cellStyle name="Millares 54 8 2 2 2" xfId="13821" xr:uid="{37C293D6-8DF4-4526-838B-4D4E86197A83}"/>
    <cellStyle name="Millares 54 8 2 2 3" xfId="11077" xr:uid="{D693E73E-B501-45E6-B3F3-9EFE9787DCDB}"/>
    <cellStyle name="Millares 54 8 2 2 4" xfId="16312" xr:uid="{761A3975-3CD0-4D9D-9999-57BBC5B18D1A}"/>
    <cellStyle name="Millares 54 8 2 2 5" xfId="18441" xr:uid="{E48696B1-CB65-4D27-9D70-0A08CB1A73FD}"/>
    <cellStyle name="Millares 54 8 2 2 6" xfId="8477" xr:uid="{1E7AF39F-9241-42F8-B11C-9C0FCBBD17AF}"/>
    <cellStyle name="Millares 54 8 2 3" xfId="13820" xr:uid="{2E37542D-EFA6-45ED-85B1-4F6ED928B417}"/>
    <cellStyle name="Millares 54 8 2 4" xfId="11076" xr:uid="{BCB8DBF6-022B-4DBB-8CB6-B1F4ACC7944F}"/>
    <cellStyle name="Millares 54 8 2 5" xfId="16311" xr:uid="{6F447186-45F2-4825-B279-E91F9C796798}"/>
    <cellStyle name="Millares 54 8 2 6" xfId="18440" xr:uid="{22600FDD-AC0A-45C6-8E28-EDFD96A8557C}"/>
    <cellStyle name="Millares 54 8 2 7" xfId="8476" xr:uid="{7B8FAC2D-AB03-4964-B951-32562DEB2DE1}"/>
    <cellStyle name="Millares 54 8 3" xfId="5613" xr:uid="{F002205A-07D9-402C-9452-EF4B455FAFB4}"/>
    <cellStyle name="Millares 54 8 3 2" xfId="5614" xr:uid="{ED3B88C9-FE14-4736-9979-8D2E38C35E79}"/>
    <cellStyle name="Millares 54 8 3 2 2" xfId="13823" xr:uid="{DACCE574-20DE-483E-BD03-0EC029CB2358}"/>
    <cellStyle name="Millares 54 8 3 2 3" xfId="11079" xr:uid="{B7B8A5C7-6A38-4161-9E05-EE39E307E9BE}"/>
    <cellStyle name="Millares 54 8 3 2 4" xfId="16314" xr:uid="{EB4896E7-2A73-4686-926A-2A7FD262A9B1}"/>
    <cellStyle name="Millares 54 8 3 2 5" xfId="18443" xr:uid="{78CFBE14-C85F-4627-AB9E-9EBD2B9674BE}"/>
    <cellStyle name="Millares 54 8 3 2 6" xfId="8479" xr:uid="{D1FE96BF-2C67-4C42-AFA7-8A089D769FBB}"/>
    <cellStyle name="Millares 54 8 3 3" xfId="13822" xr:uid="{657B290F-A5C8-4E45-8A49-7877EC8373B4}"/>
    <cellStyle name="Millares 54 8 3 4" xfId="11078" xr:uid="{F6C8A042-17FB-4A70-9590-20C8040EEF20}"/>
    <cellStyle name="Millares 54 8 3 5" xfId="16313" xr:uid="{1F65EE0F-9174-4919-8772-164BDF8DB08B}"/>
    <cellStyle name="Millares 54 8 3 6" xfId="18442" xr:uid="{D4CADE61-AA04-4BB1-9193-B042AA6D80FD}"/>
    <cellStyle name="Millares 54 8 3 7" xfId="8478" xr:uid="{1F9B5D5D-9D39-4CF8-9D0E-2D8D819BDA2F}"/>
    <cellStyle name="Millares 54 8 4" xfId="5615" xr:uid="{F8FC444A-5B0F-45F3-8578-8AB9DFDBE6B2}"/>
    <cellStyle name="Millares 54 8 4 2" xfId="5616" xr:uid="{1E79201D-9D39-4764-B109-3E7D6E9C2305}"/>
    <cellStyle name="Millares 54 8 4 2 2" xfId="13825" xr:uid="{0A50ACFE-E8AF-4A10-BBD8-4BA741542E3F}"/>
    <cellStyle name="Millares 54 8 4 2 3" xfId="11081" xr:uid="{69A3AA86-8147-4501-A275-7DA08D6D4DC4}"/>
    <cellStyle name="Millares 54 8 4 2 4" xfId="16316" xr:uid="{908FB2B2-12AB-486B-A1FA-098BB80D392F}"/>
    <cellStyle name="Millares 54 8 4 2 5" xfId="18445" xr:uid="{0FF72CCE-DE72-430D-BFB1-FE65D2003DF3}"/>
    <cellStyle name="Millares 54 8 4 2 6" xfId="8481" xr:uid="{96A17112-72AC-42ED-8658-E15BD46CE5C5}"/>
    <cellStyle name="Millares 54 8 4 3" xfId="13824" xr:uid="{230F3A26-559B-4FC4-AD0B-12329C2EE161}"/>
    <cellStyle name="Millares 54 8 4 4" xfId="11080" xr:uid="{65E1DAD1-BD60-43A7-A9EC-B2FEBB72A38C}"/>
    <cellStyle name="Millares 54 8 4 5" xfId="16315" xr:uid="{D2C46777-D26F-41AA-AF39-CB34BDA7A286}"/>
    <cellStyle name="Millares 54 8 4 6" xfId="18444" xr:uid="{9D2F9C3D-B89C-43DD-B920-DBE205D98188}"/>
    <cellStyle name="Millares 54 8 4 7" xfId="8480" xr:uid="{4EF90000-3C0A-460E-8F24-3AE95CDD4094}"/>
    <cellStyle name="Millares 54 8 5" xfId="5617" xr:uid="{985EC49B-8C77-4C5A-BFAA-E0CD30BDA70F}"/>
    <cellStyle name="Millares 54 8 5 2" xfId="13826" xr:uid="{F68FA870-A74F-4250-9D03-0141B93F9A1F}"/>
    <cellStyle name="Millares 54 8 5 3" xfId="11082" xr:uid="{AE32DE49-D347-4D2F-9C07-E7181BD34CDF}"/>
    <cellStyle name="Millares 54 8 5 4" xfId="16317" xr:uid="{28AA893D-C295-4AB4-B79E-21C2BF8C2035}"/>
    <cellStyle name="Millares 54 8 5 5" xfId="18446" xr:uid="{A078F556-A388-4BEE-95C7-E52ADF575C2F}"/>
    <cellStyle name="Millares 54 8 5 6" xfId="8482" xr:uid="{D3D5F8AD-8A13-4B6B-A5EF-E5F2FB6BDD45}"/>
    <cellStyle name="Millares 54 8 6" xfId="13819" xr:uid="{DF578462-2024-4BF2-9535-170783CFBE5A}"/>
    <cellStyle name="Millares 54 8 7" xfId="11075" xr:uid="{E10FA986-B318-4528-8545-25CA5469FBFC}"/>
    <cellStyle name="Millares 54 8 8" xfId="16310" xr:uid="{3B34F3A5-A3DA-4433-9FDE-CD11AEE029B8}"/>
    <cellStyle name="Millares 54 8 9" xfId="18439" xr:uid="{E43DCBFD-92B2-434B-9BEF-7A9968150D6E}"/>
    <cellStyle name="Millares 54 9" xfId="5618" xr:uid="{30678CE8-8D6C-4503-9115-DE283A3A4BDB}"/>
    <cellStyle name="Millares 54 9 10" xfId="8483" xr:uid="{5774B326-F124-4A86-8E99-A561032756FC}"/>
    <cellStyle name="Millares 54 9 2" xfId="5619" xr:uid="{2E7A3F25-DC85-4E48-8EDA-183DC8B0F422}"/>
    <cellStyle name="Millares 54 9 2 2" xfId="5620" xr:uid="{34AD69E4-BAE1-4E69-AB60-D99C637B9C8C}"/>
    <cellStyle name="Millares 54 9 2 2 2" xfId="13829" xr:uid="{A5819D38-66DB-4651-9320-EC751A8C5984}"/>
    <cellStyle name="Millares 54 9 2 2 3" xfId="11085" xr:uid="{E273ACF2-55D0-4E39-A26D-1684A73B9242}"/>
    <cellStyle name="Millares 54 9 2 2 4" xfId="16320" xr:uid="{E107E094-37EA-4605-96C2-BBDD83C301E8}"/>
    <cellStyle name="Millares 54 9 2 2 5" xfId="18449" xr:uid="{50344DD3-7286-4ED1-BFD0-E1517E06B6C7}"/>
    <cellStyle name="Millares 54 9 2 2 6" xfId="8485" xr:uid="{1C8BD801-B786-456C-B069-2AFD5FB3C111}"/>
    <cellStyle name="Millares 54 9 2 3" xfId="13828" xr:uid="{C017A4F3-9051-4F2B-9466-D474FE2561EA}"/>
    <cellStyle name="Millares 54 9 2 4" xfId="11084" xr:uid="{FBCCB9C6-32B3-49BA-B768-5E3CC0ADE543}"/>
    <cellStyle name="Millares 54 9 2 5" xfId="16319" xr:uid="{726B32C6-89DA-4D16-80B4-724ED7A9E3E2}"/>
    <cellStyle name="Millares 54 9 2 6" xfId="18448" xr:uid="{8D497C80-F20B-4F8B-B504-ED56A1C2BBCC}"/>
    <cellStyle name="Millares 54 9 2 7" xfId="8484" xr:uid="{383AA05A-2038-4B91-98A2-E46B9F1F776B}"/>
    <cellStyle name="Millares 54 9 3" xfId="5621" xr:uid="{5AF4C6D8-8476-4D90-8A83-9340E1B30135}"/>
    <cellStyle name="Millares 54 9 3 2" xfId="5622" xr:uid="{D8BCF241-66DD-4FE3-BC38-F690E4362BE6}"/>
    <cellStyle name="Millares 54 9 3 2 2" xfId="13831" xr:uid="{FD44CBB1-85EE-4397-ABD5-E0F8F5F93F97}"/>
    <cellStyle name="Millares 54 9 3 2 3" xfId="11087" xr:uid="{803B3175-ECBC-412E-B02E-C3EA8432114F}"/>
    <cellStyle name="Millares 54 9 3 2 4" xfId="16322" xr:uid="{D3B635E4-0006-4509-8C28-FEB81583B1BC}"/>
    <cellStyle name="Millares 54 9 3 2 5" xfId="18451" xr:uid="{CB5447E6-C414-454E-B30F-4315A73AC038}"/>
    <cellStyle name="Millares 54 9 3 2 6" xfId="8487" xr:uid="{D8DE40B0-833F-4B4C-8910-4DA6F2931AC5}"/>
    <cellStyle name="Millares 54 9 3 3" xfId="13830" xr:uid="{B97FEECC-8B97-4882-BC8B-60057D2E455F}"/>
    <cellStyle name="Millares 54 9 3 4" xfId="11086" xr:uid="{A7956E98-BA9B-4EC2-9355-CB19CE544FDC}"/>
    <cellStyle name="Millares 54 9 3 5" xfId="16321" xr:uid="{D857E6DE-82C2-409B-A54E-74143C5FFD3E}"/>
    <cellStyle name="Millares 54 9 3 6" xfId="18450" xr:uid="{014316CE-4362-469F-B931-6DF6D31130A7}"/>
    <cellStyle name="Millares 54 9 3 7" xfId="8486" xr:uid="{9FDF8204-C4A4-4393-AFC6-30B196DC9B4E}"/>
    <cellStyle name="Millares 54 9 4" xfId="5623" xr:uid="{8D0767C1-2A35-4B85-8009-54D64BD1F004}"/>
    <cellStyle name="Millares 54 9 4 2" xfId="5624" xr:uid="{CDD18951-6F0B-4DB4-AEA8-689626886054}"/>
    <cellStyle name="Millares 54 9 4 2 2" xfId="13833" xr:uid="{507D2D5E-31DB-40E1-B497-AE39223C8AE2}"/>
    <cellStyle name="Millares 54 9 4 2 3" xfId="11089" xr:uid="{426EC2B6-7A59-4C54-81DA-5827A41F54FB}"/>
    <cellStyle name="Millares 54 9 4 2 4" xfId="16324" xr:uid="{ADD8673F-7459-4FDF-B063-837A319A1825}"/>
    <cellStyle name="Millares 54 9 4 2 5" xfId="18453" xr:uid="{DDAE3E1C-9396-4D66-97CD-5A85027FEA39}"/>
    <cellStyle name="Millares 54 9 4 2 6" xfId="8489" xr:uid="{724BDA0E-9A7E-49C6-A4CC-277B861556D1}"/>
    <cellStyle name="Millares 54 9 4 3" xfId="13832" xr:uid="{CA5AD612-739B-462D-9C66-BB58E8A2291D}"/>
    <cellStyle name="Millares 54 9 4 4" xfId="11088" xr:uid="{D4786A74-E42C-42F8-9B3F-67C590A8F2BA}"/>
    <cellStyle name="Millares 54 9 4 5" xfId="16323" xr:uid="{460677E4-F0C9-4C44-8A33-A3DCCCA0AD76}"/>
    <cellStyle name="Millares 54 9 4 6" xfId="18452" xr:uid="{9AE79681-9AC9-49A8-AA6D-D533544874B2}"/>
    <cellStyle name="Millares 54 9 4 7" xfId="8488" xr:uid="{C1F835D9-C2A1-4F1D-8C52-EDE37FB2A0C4}"/>
    <cellStyle name="Millares 54 9 5" xfId="5625" xr:uid="{A0F72A3B-1C97-4D5F-B4E0-28303F506359}"/>
    <cellStyle name="Millares 54 9 5 2" xfId="13834" xr:uid="{AE382DEC-0EE4-498D-8BC5-229F9F02C965}"/>
    <cellStyle name="Millares 54 9 5 3" xfId="11090" xr:uid="{7FC614E0-054E-486B-AC4F-96D4B2FA17A0}"/>
    <cellStyle name="Millares 54 9 5 4" xfId="16325" xr:uid="{03A08E19-404C-4A2A-8367-6E94536ABF85}"/>
    <cellStyle name="Millares 54 9 5 5" xfId="18454" xr:uid="{F1A78DC0-9478-419F-B7BC-3FEDBB4B8FDA}"/>
    <cellStyle name="Millares 54 9 5 6" xfId="8490" xr:uid="{AD2163E7-81E4-45AC-8FD0-B07BE1B48676}"/>
    <cellStyle name="Millares 54 9 6" xfId="13827" xr:uid="{D4F64708-F947-47A2-B6FE-258F126C277F}"/>
    <cellStyle name="Millares 54 9 7" xfId="11083" xr:uid="{69755242-06C2-4222-97E7-2FA0472A2E14}"/>
    <cellStyle name="Millares 54 9 8" xfId="16318" xr:uid="{961E2CD1-7BB6-4DA9-B8B1-99978505A89E}"/>
    <cellStyle name="Millares 54 9 9" xfId="18447" xr:uid="{0212714A-F23F-47F8-B074-23DA9D9BE6B5}"/>
    <cellStyle name="Millares 55" xfId="5626" xr:uid="{2DA36A74-A496-426A-82D1-CA62E1EA0F00}"/>
    <cellStyle name="Millares 55 10" xfId="5627" xr:uid="{DB09253D-6C6E-46E2-9009-2733BF5B86E8}"/>
    <cellStyle name="Millares 55 10 2" xfId="13836" xr:uid="{CAAE298F-FCF5-4D49-B760-E898BB0CE1BE}"/>
    <cellStyle name="Millares 55 10 3" xfId="12540" xr:uid="{3F3AF0FD-B7CE-42CF-A150-2193CCCE901E}"/>
    <cellStyle name="Millares 55 10 4" xfId="18456" xr:uid="{8BC82B7C-709B-4B9E-89F6-315A8FF2127C}"/>
    <cellStyle name="Millares 55 10 5" xfId="8492" xr:uid="{FC8F02C9-C5F7-4B24-9082-F033A46B1E93}"/>
    <cellStyle name="Millares 55 11" xfId="7214" xr:uid="{1DA4F91A-F262-4504-B57C-B47E164819A0}"/>
    <cellStyle name="Millares 55 11 2" xfId="13837" xr:uid="{81D16F77-B954-4DC5-8ED3-BB38FD408D99}"/>
    <cellStyle name="Millares 55 11 3" xfId="20022" xr:uid="{42E8CCE3-1A0E-4065-8AAB-4A720D5597DA}"/>
    <cellStyle name="Millares 55 11 4" xfId="8493" xr:uid="{588CC773-5314-487C-9883-D0DC85813737}"/>
    <cellStyle name="Millares 55 12" xfId="8494" xr:uid="{290C6D0F-E11D-418F-B352-E531DE25EBF6}"/>
    <cellStyle name="Millares 55 12 2" xfId="13838" xr:uid="{89D7AA25-CD8A-4816-BF08-2050A0B5F35B}"/>
    <cellStyle name="Millares 55 13" xfId="13835" xr:uid="{F946080A-3284-412C-BBD4-E62798E966C1}"/>
    <cellStyle name="Millares 55 14" xfId="11091" xr:uid="{C33840DE-1FB2-446A-AAE0-B6856C28FEDA}"/>
    <cellStyle name="Millares 55 15" xfId="16326" xr:uid="{D1DF84C6-D3A0-4D15-B101-975BC92A9842}"/>
    <cellStyle name="Millares 55 16" xfId="18455" xr:uid="{0FFA48B3-76A8-44BF-B646-57225C086A4D}"/>
    <cellStyle name="Millares 55 17" xfId="8491" xr:uid="{138C24E4-AAB2-4783-AA42-4324F951C5DC}"/>
    <cellStyle name="Millares 55 2" xfId="5628" xr:uid="{C4C4FE7A-AD32-4165-BCC3-1D41B7B97B56}"/>
    <cellStyle name="Millares 55 2 10" xfId="7344" xr:uid="{36324D50-CD67-44FC-80C0-44E0D78EF761}"/>
    <cellStyle name="Millares 55 2 10 2" xfId="13840" xr:uid="{ADFA806A-385B-4098-BA4C-FA314B9657FE}"/>
    <cellStyle name="Millares 55 2 10 3" xfId="20124" xr:uid="{DDB193AE-6633-43E1-9A63-2D6C2D237DA0}"/>
    <cellStyle name="Millares 55 2 10 4" xfId="8496" xr:uid="{E60026E6-901B-4578-BA67-E39E7DD57E75}"/>
    <cellStyle name="Millares 55 2 11" xfId="8497" xr:uid="{6FB7D208-235D-431A-923D-B4AF78367549}"/>
    <cellStyle name="Millares 55 2 11 2" xfId="13841" xr:uid="{7F868BEA-512B-42EB-9907-0CCD064CD2D5}"/>
    <cellStyle name="Millares 55 2 12" xfId="13839" xr:uid="{E203412F-4669-4C5B-85B8-1B7DCB1836B4}"/>
    <cellStyle name="Millares 55 2 13" xfId="11092" xr:uid="{D9D2D05D-9520-4094-AB6F-3D895EBC120C}"/>
    <cellStyle name="Millares 55 2 14" xfId="16327" xr:uid="{A343D71D-B137-497A-9984-4C66A1A0229E}"/>
    <cellStyle name="Millares 55 2 15" xfId="18457" xr:uid="{CD38D902-192D-4128-A6B4-FABAE23D6501}"/>
    <cellStyle name="Millares 55 2 16" xfId="8495" xr:uid="{B7B1B567-9A44-471C-81C8-0D9DE26B9B31}"/>
    <cellStyle name="Millares 55 2 2" xfId="5629" xr:uid="{BF10C5A1-D962-4B3B-B241-B23D7823CE39}"/>
    <cellStyle name="Millares 55 2 2 2" xfId="5630" xr:uid="{F98CCC03-50EF-497A-BC53-00E74C488ACD}"/>
    <cellStyle name="Millares 55 2 2 2 2" xfId="13843" xr:uid="{0C462533-5DA8-4D42-8D92-E0E1B54A10B8}"/>
    <cellStyle name="Millares 55 2 2 2 3" xfId="11094" xr:uid="{BA636F18-EF08-4610-875B-4B6565442F23}"/>
    <cellStyle name="Millares 55 2 2 2 4" xfId="16329" xr:uid="{EEE8C3A2-3A40-4A47-B056-E3B6F203661D}"/>
    <cellStyle name="Millares 55 2 2 2 5" xfId="18459" xr:uid="{42CD3722-754B-40C3-B577-E99E8AC3FC9F}"/>
    <cellStyle name="Millares 55 2 2 2 6" xfId="8499" xr:uid="{B264E7E2-4250-4BF3-9E23-97B33B409EFA}"/>
    <cellStyle name="Millares 55 2 2 3" xfId="13842" xr:uid="{D0C06607-F662-4CCA-826B-CB735DF06A25}"/>
    <cellStyle name="Millares 55 2 2 4" xfId="11093" xr:uid="{01B12C32-F803-4AD1-87E1-E197771F632C}"/>
    <cellStyle name="Millares 55 2 2 5" xfId="16328" xr:uid="{99313840-6700-4733-B3B3-4E3BAF54E60D}"/>
    <cellStyle name="Millares 55 2 2 6" xfId="18458" xr:uid="{9DB634C3-0FD6-4058-B772-6331F4DE6A24}"/>
    <cellStyle name="Millares 55 2 2 7" xfId="8498" xr:uid="{1E13773E-5A11-4411-A7C8-417935698E35}"/>
    <cellStyle name="Millares 55 2 3" xfId="5631" xr:uid="{5C145E61-421A-4983-9D09-362EE13BD803}"/>
    <cellStyle name="Millares 55 2 3 2" xfId="5632" xr:uid="{9F54DA78-373D-4FB4-8006-083E8826F95C}"/>
    <cellStyle name="Millares 55 2 3 2 2" xfId="5633" xr:uid="{74A54188-F1D9-4C5C-903A-9917DA6A0A8E}"/>
    <cellStyle name="Millares 55 2 3 2 2 2" xfId="13846" xr:uid="{DC520724-14A2-4606-AFB8-A11C8759FFD6}"/>
    <cellStyle name="Millares 55 2 3 2 2 3" xfId="11097" xr:uid="{FC136848-F437-4E47-8814-126B16DCDA65}"/>
    <cellStyle name="Millares 55 2 3 2 2 4" xfId="16332" xr:uid="{4D6FFA24-B406-4B49-9DBC-720BB46CCDE2}"/>
    <cellStyle name="Millares 55 2 3 2 2 5" xfId="18462" xr:uid="{34741DCE-AF1F-4C86-90D3-67F105E31207}"/>
    <cellStyle name="Millares 55 2 3 2 2 6" xfId="8502" xr:uid="{29F67B2A-563A-4DAA-8205-06367A6CF4F1}"/>
    <cellStyle name="Millares 55 2 3 2 3" xfId="13845" xr:uid="{CBEBCA21-7AA0-4220-88EA-0926B8A25E6A}"/>
    <cellStyle name="Millares 55 2 3 2 4" xfId="11096" xr:uid="{007E9F92-90CB-4FB5-A080-72E8F754761B}"/>
    <cellStyle name="Millares 55 2 3 2 5" xfId="16331" xr:uid="{5ED207F8-2118-46F0-A674-DB7E0B65C17B}"/>
    <cellStyle name="Millares 55 2 3 2 6" xfId="18461" xr:uid="{CFA15A55-08CB-4C2F-81D4-00FEDCED105B}"/>
    <cellStyle name="Millares 55 2 3 2 7" xfId="8501" xr:uid="{2A39A735-9BFE-4730-9354-BA7774C6A068}"/>
    <cellStyle name="Millares 55 2 3 3" xfId="5634" xr:uid="{47CAB579-C0EF-4F3F-A62D-9DBF01BDF6FF}"/>
    <cellStyle name="Millares 55 2 3 3 2" xfId="13847" xr:uid="{F72D00E5-9FC1-4CEA-BA69-9E335E8F9EEF}"/>
    <cellStyle name="Millares 55 2 3 3 3" xfId="11098" xr:uid="{F70944D4-E0B5-4B64-AB57-976AE1580990}"/>
    <cellStyle name="Millares 55 2 3 3 4" xfId="16333" xr:uid="{E7360D08-6356-4B0C-BBC9-DCB337F0027D}"/>
    <cellStyle name="Millares 55 2 3 3 5" xfId="18463" xr:uid="{B532E8A1-62C1-4C6B-9145-A75267DFBDF5}"/>
    <cellStyle name="Millares 55 2 3 3 6" xfId="8503" xr:uid="{F693305B-F0DC-45DC-B237-9D65CB02DFC0}"/>
    <cellStyle name="Millares 55 2 3 4" xfId="13844" xr:uid="{FE0AD08D-C18D-49B6-BC10-3358ABEFD00D}"/>
    <cellStyle name="Millares 55 2 3 5" xfId="11095" xr:uid="{A7E12EB9-5057-41D6-9503-B5A4515C367A}"/>
    <cellStyle name="Millares 55 2 3 6" xfId="16330" xr:uid="{5B801AEF-5545-4276-B0CF-5EB6F33E40AB}"/>
    <cellStyle name="Millares 55 2 3 7" xfId="18460" xr:uid="{9D6E1B2C-E71F-486F-90E1-8B909D75D6B3}"/>
    <cellStyle name="Millares 55 2 3 8" xfId="8500" xr:uid="{11D088C5-E46A-42B7-92B6-1E915D8C0E0F}"/>
    <cellStyle name="Millares 55 2 4" xfId="5635" xr:uid="{B99FAC00-0ED8-4780-854C-1B9275DB1CB4}"/>
    <cellStyle name="Millares 55 2 4 2" xfId="5636" xr:uid="{7D41D2DB-250B-4BDF-AA15-4965B630933D}"/>
    <cellStyle name="Millares 55 2 4 2 2" xfId="13849" xr:uid="{1913FAB6-B07F-4C13-94B9-C6202F65B3EF}"/>
    <cellStyle name="Millares 55 2 4 2 3" xfId="11100" xr:uid="{86197E9A-AA4F-4DA8-B1A1-D881F719C375}"/>
    <cellStyle name="Millares 55 2 4 2 4" xfId="16335" xr:uid="{B27914CC-9B30-4611-A8F5-9C6D73FFB06F}"/>
    <cellStyle name="Millares 55 2 4 2 5" xfId="18465" xr:uid="{DEEE64A2-F5A8-41B4-8727-AA68300EDCFF}"/>
    <cellStyle name="Millares 55 2 4 2 6" xfId="8505" xr:uid="{CE9DCA02-F16A-432B-9AF0-054D5C884ABF}"/>
    <cellStyle name="Millares 55 2 4 3" xfId="13848" xr:uid="{983D133B-B39D-472E-9679-2584749BC9F0}"/>
    <cellStyle name="Millares 55 2 4 4" xfId="11099" xr:uid="{C392BB8A-0170-45F5-B8AF-9B326513C357}"/>
    <cellStyle name="Millares 55 2 4 5" xfId="16334" xr:uid="{6CBA5CB7-9B34-403F-99F7-99E524C733C3}"/>
    <cellStyle name="Millares 55 2 4 6" xfId="18464" xr:uid="{E046B7B4-5BB8-4609-848A-A7C3CD23D005}"/>
    <cellStyle name="Millares 55 2 4 7" xfId="8504" xr:uid="{BE1B37F0-31F0-4D0D-92DE-B9867C15B310}"/>
    <cellStyle name="Millares 55 2 5" xfId="5637" xr:uid="{903FC90F-F014-492A-AFCA-120D973B8F6E}"/>
    <cellStyle name="Millares 55 2 5 2" xfId="5638" xr:uid="{B1AE8F51-13F7-4CF8-B780-C0019931EE9A}"/>
    <cellStyle name="Millares 55 2 5 2 2" xfId="13851" xr:uid="{6C13F0C1-6715-485F-9B28-8E98BC466542}"/>
    <cellStyle name="Millares 55 2 5 2 3" xfId="11102" xr:uid="{BEC29CC4-D3D0-402C-9706-C0099023BB10}"/>
    <cellStyle name="Millares 55 2 5 2 4" xfId="16337" xr:uid="{1D726DDE-F4E9-41F4-8A51-BD8ABD8824C1}"/>
    <cellStyle name="Millares 55 2 5 2 5" xfId="18467" xr:uid="{2C40CA6E-A24C-48C4-9B4C-E28971EEAEBB}"/>
    <cellStyle name="Millares 55 2 5 2 6" xfId="8507" xr:uid="{E3EE9963-DDB6-48CF-BAFE-A98B5FE2CE60}"/>
    <cellStyle name="Millares 55 2 5 3" xfId="13850" xr:uid="{481AE764-8042-480D-9290-CA0255C9DE83}"/>
    <cellStyle name="Millares 55 2 5 4" xfId="11101" xr:uid="{34A216BF-DA8C-4D5C-A373-CDD51035EE88}"/>
    <cellStyle name="Millares 55 2 5 5" xfId="16336" xr:uid="{02AED26D-EBBA-4430-AA5D-691743FFEB56}"/>
    <cellStyle name="Millares 55 2 5 6" xfId="18466" xr:uid="{7518FD4B-F6D9-49A2-8247-997E6116B781}"/>
    <cellStyle name="Millares 55 2 5 7" xfId="8506" xr:uid="{3F11C40A-BEB1-4A9D-8BDA-86C12D861189}"/>
    <cellStyle name="Millares 55 2 6" xfId="5639" xr:uid="{F87E0E74-A1F4-4BFE-8B04-15A200A093E2}"/>
    <cellStyle name="Millares 55 2 6 2" xfId="13852" xr:uid="{5F1241A2-92CC-4958-B264-95176E72AE9A}"/>
    <cellStyle name="Millares 55 2 6 3" xfId="11103" xr:uid="{239DB395-6819-498C-9EAC-9F9C63C39296}"/>
    <cellStyle name="Millares 55 2 6 4" xfId="16338" xr:uid="{D954C99C-ACA6-4F73-9A83-463725D84B92}"/>
    <cellStyle name="Millares 55 2 6 5" xfId="18468" xr:uid="{67F37E83-1D6A-467A-89CC-766020EFEF18}"/>
    <cellStyle name="Millares 55 2 6 6" xfId="8508" xr:uid="{8D834788-15CF-46EA-8F1B-0F6C94B4AA97}"/>
    <cellStyle name="Millares 55 2 7" xfId="5640" xr:uid="{D9A95CE0-7BBE-4071-9DEE-24BCBF99BEC2}"/>
    <cellStyle name="Millares 55 2 7 2" xfId="13853" xr:uid="{DA5A0EEE-E250-4448-82C0-A4743A0FE996}"/>
    <cellStyle name="Millares 55 2 7 3" xfId="11104" xr:uid="{73E7D6C1-6129-403B-A2FF-AB70EE1EC7D6}"/>
    <cellStyle name="Millares 55 2 7 4" xfId="16339" xr:uid="{2F699227-CAA9-4194-ADE0-5D0B87577028}"/>
    <cellStyle name="Millares 55 2 7 5" xfId="18469" xr:uid="{A0C3ADDA-4F05-4DB4-BC1F-FA0469B81B98}"/>
    <cellStyle name="Millares 55 2 7 6" xfId="8509" xr:uid="{30E83F14-E3CB-4177-875F-B3D8AB529BAD}"/>
    <cellStyle name="Millares 55 2 8" xfId="5641" xr:uid="{E7083BE0-7BD1-4F1F-99BB-3EF0C434C4F0}"/>
    <cellStyle name="Millares 55 2 8 2" xfId="13854" xr:uid="{354A3A91-B8F8-4F4D-80C3-75818EF713F3}"/>
    <cellStyle name="Millares 55 2 8 3" xfId="11105" xr:uid="{87507C98-D88B-4EB6-8EE7-507F1EC4D7D1}"/>
    <cellStyle name="Millares 55 2 8 4" xfId="16340" xr:uid="{E31F65E4-A70F-4FE2-974D-E10CA4E9D17A}"/>
    <cellStyle name="Millares 55 2 8 5" xfId="18470" xr:uid="{A23E4B0D-38A4-4841-A5A4-F4C5DF42CBC2}"/>
    <cellStyle name="Millares 55 2 8 6" xfId="8510" xr:uid="{513A3417-E292-4D18-BF81-269DEFD039E3}"/>
    <cellStyle name="Millares 55 2 9" xfId="5642" xr:uid="{4204981A-61BC-4A1A-9FC7-F0534A09E241}"/>
    <cellStyle name="Millares 55 2 9 2" xfId="13855" xr:uid="{FA0BCB6E-09A7-426A-B32C-5267E40C66B8}"/>
    <cellStyle name="Millares 55 2 9 3" xfId="12541" xr:uid="{477F1D13-FFFB-4503-9BCC-1F84AC4AF731}"/>
    <cellStyle name="Millares 55 2 9 4" xfId="18471" xr:uid="{ABAE7B3E-C673-4320-90E2-252C55A24593}"/>
    <cellStyle name="Millares 55 2 9 5" xfId="8511" xr:uid="{38A19405-553D-4E08-961E-DA38E7C3AF2C}"/>
    <cellStyle name="Millares 55 3" xfId="5643" xr:uid="{E2F22A58-C84E-45DF-B42E-318D2C2C132F}"/>
    <cellStyle name="Millares 55 3 10" xfId="8512" xr:uid="{00CEA109-3714-41AA-809E-2E7CDCF23603}"/>
    <cellStyle name="Millares 55 3 2" xfId="5644" xr:uid="{749791F5-0E50-4C35-93D6-8892D2015E73}"/>
    <cellStyle name="Millares 55 3 2 2" xfId="5645" xr:uid="{8F2C69E4-ACC0-4FE2-A235-B9EE4F57B67E}"/>
    <cellStyle name="Millares 55 3 2 2 2" xfId="13858" xr:uid="{66A484A2-A649-4BCB-90E7-7A9B2345D293}"/>
    <cellStyle name="Millares 55 3 2 2 3" xfId="11108" xr:uid="{9C40DCC8-67F1-41A3-9AA8-DC8A2F76394A}"/>
    <cellStyle name="Millares 55 3 2 2 4" xfId="16343" xr:uid="{7C00D65D-B1D3-4ADC-853D-3169ABAFEEB4}"/>
    <cellStyle name="Millares 55 3 2 2 5" xfId="18474" xr:uid="{CCDB60E6-DBC3-45FC-975A-A00946673F55}"/>
    <cellStyle name="Millares 55 3 2 2 6" xfId="8514" xr:uid="{1A7E8160-B382-4F67-B150-58D00733FE78}"/>
    <cellStyle name="Millares 55 3 2 3" xfId="13857" xr:uid="{39FA2197-FA47-4E2A-A4CD-FF13EC30B402}"/>
    <cellStyle name="Millares 55 3 2 4" xfId="11107" xr:uid="{82E3CE41-5AB8-486A-8983-D7F1D838DFF2}"/>
    <cellStyle name="Millares 55 3 2 5" xfId="16342" xr:uid="{47EC723C-9A29-49DC-9DDD-3BE599343258}"/>
    <cellStyle name="Millares 55 3 2 6" xfId="18473" xr:uid="{9A8896CD-C6E3-4CD7-A9E6-67C25AB8C51B}"/>
    <cellStyle name="Millares 55 3 2 7" xfId="8513" xr:uid="{E49796DC-7315-443D-B2A7-34C1C8AE2B46}"/>
    <cellStyle name="Millares 55 3 3" xfId="5646" xr:uid="{A2F662A1-3103-4734-9773-BDE573F2ECCE}"/>
    <cellStyle name="Millares 55 3 3 2" xfId="5647" xr:uid="{B36467F4-AEBB-4CFC-9797-C748A66F5A71}"/>
    <cellStyle name="Millares 55 3 3 2 2" xfId="13860" xr:uid="{0843DDDE-5E35-4164-8C44-805176CEB511}"/>
    <cellStyle name="Millares 55 3 3 2 3" xfId="11110" xr:uid="{0B32A6A5-830D-4E9F-898C-65D0F18D9DF1}"/>
    <cellStyle name="Millares 55 3 3 2 4" xfId="16345" xr:uid="{D97066E8-E5EF-4D26-9DA5-2756E20D7303}"/>
    <cellStyle name="Millares 55 3 3 2 5" xfId="18476" xr:uid="{AF0C5A75-12D8-443A-B7E9-BE379F79D4D0}"/>
    <cellStyle name="Millares 55 3 3 2 6" xfId="8516" xr:uid="{726AE451-FF4D-49DC-BCFA-B040F4B63486}"/>
    <cellStyle name="Millares 55 3 3 3" xfId="13859" xr:uid="{B60F3BF6-60A9-441B-B458-672F7B9EE52D}"/>
    <cellStyle name="Millares 55 3 3 4" xfId="11109" xr:uid="{3A5446D5-EC67-49FB-AF3A-864C7BF08B0C}"/>
    <cellStyle name="Millares 55 3 3 5" xfId="16344" xr:uid="{7A1D0204-B347-4007-A12D-A36763FAA575}"/>
    <cellStyle name="Millares 55 3 3 6" xfId="18475" xr:uid="{8DAA4B26-C61A-4C1E-9F87-B2FAD8DF7273}"/>
    <cellStyle name="Millares 55 3 3 7" xfId="8515" xr:uid="{D83DB120-DE0B-442C-88ED-03CFD9DF50B9}"/>
    <cellStyle name="Millares 55 3 4" xfId="5648" xr:uid="{9CBBE9AE-EE7B-47F3-8EC8-CDED3316BFE4}"/>
    <cellStyle name="Millares 55 3 4 2" xfId="5649" xr:uid="{BDD1551F-21C6-4F05-AC71-5A4AA92F2873}"/>
    <cellStyle name="Millares 55 3 4 2 2" xfId="13862" xr:uid="{EB9948B0-AFC9-4FFB-89A5-00ACDD463F6B}"/>
    <cellStyle name="Millares 55 3 4 2 3" xfId="11112" xr:uid="{E0B3BD76-88B8-4EF7-9F22-10F250B9497B}"/>
    <cellStyle name="Millares 55 3 4 2 4" xfId="16347" xr:uid="{00207357-66CA-4C1E-B551-9BF07F6FB697}"/>
    <cellStyle name="Millares 55 3 4 2 5" xfId="18478" xr:uid="{E749D74F-02B8-4D35-9093-FA7C3F296437}"/>
    <cellStyle name="Millares 55 3 4 2 6" xfId="8518" xr:uid="{BED63A94-851B-4D21-9ED9-261A77F635A4}"/>
    <cellStyle name="Millares 55 3 4 3" xfId="13861" xr:uid="{664C9EAD-634D-4A66-B080-611D8CE07828}"/>
    <cellStyle name="Millares 55 3 4 4" xfId="11111" xr:uid="{4BD4D2E1-AEF6-44C0-8BE1-AAB6BBA1D02E}"/>
    <cellStyle name="Millares 55 3 4 5" xfId="16346" xr:uid="{1B3989B8-6F3E-4980-A5FA-40866BFF8B5C}"/>
    <cellStyle name="Millares 55 3 4 6" xfId="18477" xr:uid="{CD2C850D-657C-409B-B91E-9B73942279A1}"/>
    <cellStyle name="Millares 55 3 4 7" xfId="8517" xr:uid="{B9A5D2D9-BD94-4AB9-AA8F-BF393AC8C971}"/>
    <cellStyle name="Millares 55 3 5" xfId="5650" xr:uid="{000559FF-DC49-4376-A33A-B2475F6B7269}"/>
    <cellStyle name="Millares 55 3 5 2" xfId="13863" xr:uid="{5E13B4A4-7893-4FB4-96AC-20E05B930279}"/>
    <cellStyle name="Millares 55 3 5 3" xfId="11113" xr:uid="{F85B50DE-6592-4B4E-938D-4C7E36E1239D}"/>
    <cellStyle name="Millares 55 3 5 4" xfId="16348" xr:uid="{04EBCFDF-10A6-4CE1-ACD0-820ADCCED805}"/>
    <cellStyle name="Millares 55 3 5 5" xfId="18479" xr:uid="{7A0A743A-D663-4F31-A9FC-C9663738E3DB}"/>
    <cellStyle name="Millares 55 3 5 6" xfId="8519" xr:uid="{CD2FA0ED-1FEA-4DD0-AA57-14242A24E410}"/>
    <cellStyle name="Millares 55 3 6" xfId="13856" xr:uid="{0819C9A1-E0C1-47B7-AB9A-681886C3CF6A}"/>
    <cellStyle name="Millares 55 3 7" xfId="11106" xr:uid="{5244AFF7-BAEA-47FC-8CB0-1F80DCCF1970}"/>
    <cellStyle name="Millares 55 3 8" xfId="16341" xr:uid="{C775166B-1D31-4239-994B-A4C3645BFDD1}"/>
    <cellStyle name="Millares 55 3 9" xfId="18472" xr:uid="{846A7BC2-387A-4A18-9825-4117F77C75E4}"/>
    <cellStyle name="Millares 55 4" xfId="5651" xr:uid="{D32C5EE2-D3D6-4759-8CDC-A00B7266E3AE}"/>
    <cellStyle name="Millares 55 4 10" xfId="8520" xr:uid="{12DB4E16-277E-43C1-803B-EA46FB2B46F7}"/>
    <cellStyle name="Millares 55 4 2" xfId="5652" xr:uid="{2F534153-9A1A-4B8B-B5E7-DABD7C776898}"/>
    <cellStyle name="Millares 55 4 2 2" xfId="5653" xr:uid="{AD31C31A-4888-4F3F-B1F5-C444674BAE23}"/>
    <cellStyle name="Millares 55 4 2 2 2" xfId="13866" xr:uid="{D8F0F12D-EE70-4CA3-A898-F19EAAA16BF7}"/>
    <cellStyle name="Millares 55 4 2 2 3" xfId="11116" xr:uid="{C7C034CD-E90D-450D-9A06-9CECFA5A566C}"/>
    <cellStyle name="Millares 55 4 2 2 4" xfId="16351" xr:uid="{805F84E2-59DF-4FB1-8908-D4AEC5C176ED}"/>
    <cellStyle name="Millares 55 4 2 2 5" xfId="18482" xr:uid="{7114DA68-B107-42B3-96A8-3EF94D6A0162}"/>
    <cellStyle name="Millares 55 4 2 2 6" xfId="8522" xr:uid="{E91BBF3F-7355-454D-8423-E27D32EEE409}"/>
    <cellStyle name="Millares 55 4 2 3" xfId="13865" xr:uid="{4403FA03-3494-4003-A468-D74EB1FF5498}"/>
    <cellStyle name="Millares 55 4 2 4" xfId="11115" xr:uid="{C951A390-EB05-471B-81B0-1B742BBE462D}"/>
    <cellStyle name="Millares 55 4 2 5" xfId="16350" xr:uid="{3BE90E33-2BEF-4861-931E-6AF2E0C21EC5}"/>
    <cellStyle name="Millares 55 4 2 6" xfId="18481" xr:uid="{1FEE1A2A-0109-439C-8CD9-05DC49FD830A}"/>
    <cellStyle name="Millares 55 4 2 7" xfId="8521" xr:uid="{883CE3E1-EAFB-4233-B272-AFB9E50B5C8D}"/>
    <cellStyle name="Millares 55 4 3" xfId="5654" xr:uid="{D5F4D385-22CE-43B6-BFCD-CD15BA18E535}"/>
    <cellStyle name="Millares 55 4 3 2" xfId="5655" xr:uid="{CCB9297C-8702-406E-B7D0-98273C58C12C}"/>
    <cellStyle name="Millares 55 4 3 2 2" xfId="13868" xr:uid="{E0635DD2-ADEA-4D72-8A87-A0C8714CDDBB}"/>
    <cellStyle name="Millares 55 4 3 2 3" xfId="11118" xr:uid="{7A32814A-95BA-4306-8AF5-C38BFF636FCA}"/>
    <cellStyle name="Millares 55 4 3 2 4" xfId="16353" xr:uid="{50495CC5-908C-4ECA-88B6-851C99018CDF}"/>
    <cellStyle name="Millares 55 4 3 2 5" xfId="18484" xr:uid="{34C037B3-B382-4254-ACDA-0F9A91DB03B8}"/>
    <cellStyle name="Millares 55 4 3 2 6" xfId="8524" xr:uid="{231C3A3C-3D5A-4101-AFEA-F4DCC71F15DE}"/>
    <cellStyle name="Millares 55 4 3 3" xfId="13867" xr:uid="{390EDA05-12B8-4F6F-8DC1-2D88D2E5A1E0}"/>
    <cellStyle name="Millares 55 4 3 4" xfId="11117" xr:uid="{1B8F8F9C-20EB-481C-9E83-BF64D3B55D26}"/>
    <cellStyle name="Millares 55 4 3 5" xfId="16352" xr:uid="{C49C6140-4E97-4EC2-B09C-56BD611D6750}"/>
    <cellStyle name="Millares 55 4 3 6" xfId="18483" xr:uid="{2A5A2112-31E2-48D9-859C-7A91BC874139}"/>
    <cellStyle name="Millares 55 4 3 7" xfId="8523" xr:uid="{051A1FC9-BDF7-4439-B58D-406607BF2315}"/>
    <cellStyle name="Millares 55 4 4" xfId="5656" xr:uid="{C7274EC0-23DF-4669-BF74-7EFDFFDCF7AD}"/>
    <cellStyle name="Millares 55 4 4 2" xfId="5657" xr:uid="{2A905C8C-4346-483A-AC70-8112DCCF2E8E}"/>
    <cellStyle name="Millares 55 4 4 2 2" xfId="13870" xr:uid="{92758980-D8A9-483F-A96E-4ECC6CEE1881}"/>
    <cellStyle name="Millares 55 4 4 2 3" xfId="11120" xr:uid="{875DC272-BE43-41B2-AEE7-0A1EE4D03F3B}"/>
    <cellStyle name="Millares 55 4 4 2 4" xfId="16355" xr:uid="{3B350645-04CD-4EA4-B6F3-4533045AD639}"/>
    <cellStyle name="Millares 55 4 4 2 5" xfId="18486" xr:uid="{409B9854-D547-40F4-9FE5-9D0405AC56AE}"/>
    <cellStyle name="Millares 55 4 4 2 6" xfId="8526" xr:uid="{A8999EE8-6D92-49E4-92D1-B4AFE1A5FD33}"/>
    <cellStyle name="Millares 55 4 4 3" xfId="13869" xr:uid="{5B809F60-B27E-4A4B-98DE-DFFD1CAD22C8}"/>
    <cellStyle name="Millares 55 4 4 4" xfId="11119" xr:uid="{F88A2999-C144-4A7C-9ED3-777C9844B9B0}"/>
    <cellStyle name="Millares 55 4 4 5" xfId="16354" xr:uid="{8D41782E-2CED-485A-94E3-9CA1D122F4BB}"/>
    <cellStyle name="Millares 55 4 4 6" xfId="18485" xr:uid="{804647E7-1969-422D-9420-1AEC73EEEED1}"/>
    <cellStyle name="Millares 55 4 4 7" xfId="8525" xr:uid="{0EF31266-5F8C-452A-8C90-9172BBCBF701}"/>
    <cellStyle name="Millares 55 4 5" xfId="5658" xr:uid="{1A99888D-FF68-4A6B-B982-AFA25EE16749}"/>
    <cellStyle name="Millares 55 4 5 2" xfId="13871" xr:uid="{1246261B-0E41-464C-924E-E6A313ADF579}"/>
    <cellStyle name="Millares 55 4 5 3" xfId="11121" xr:uid="{48860D8B-D398-45EA-9B3C-0F20970259FC}"/>
    <cellStyle name="Millares 55 4 5 4" xfId="16356" xr:uid="{6EBA2373-D183-4349-B3D8-3B25E720FC7C}"/>
    <cellStyle name="Millares 55 4 5 5" xfId="18487" xr:uid="{1E585B74-5B59-4D4C-AEB8-61C0B2A50F2F}"/>
    <cellStyle name="Millares 55 4 5 6" xfId="8527" xr:uid="{54395C55-0C05-4624-811A-CA3871D48574}"/>
    <cellStyle name="Millares 55 4 6" xfId="13864" xr:uid="{C21048F0-0D84-4561-997E-5EC283C34DC2}"/>
    <cellStyle name="Millares 55 4 7" xfId="11114" xr:uid="{47A288E0-900C-4D16-BF5D-285EA004AB04}"/>
    <cellStyle name="Millares 55 4 8" xfId="16349" xr:uid="{85FE2AE3-FF5F-4A9B-A40F-99F48F0C04CC}"/>
    <cellStyle name="Millares 55 4 9" xfId="18480" xr:uid="{92BF87E9-DC6D-499C-9715-9FD1276C0868}"/>
    <cellStyle name="Millares 55 5" xfId="5659" xr:uid="{9B61C6AA-2C6C-4F84-AF10-6592316A5BB4}"/>
    <cellStyle name="Millares 55 5 10" xfId="8528" xr:uid="{91290108-01E1-46AD-AAE7-3C1504567143}"/>
    <cellStyle name="Millares 55 5 2" xfId="5660" xr:uid="{F8898570-C8F5-41FF-9D02-325BF4794704}"/>
    <cellStyle name="Millares 55 5 2 2" xfId="5661" xr:uid="{4E5BD769-9762-4BCA-AAB7-0CF31BF777BE}"/>
    <cellStyle name="Millares 55 5 2 2 2" xfId="13874" xr:uid="{040E1E9B-B4DB-4FC6-851F-A8BABB7120E4}"/>
    <cellStyle name="Millares 55 5 2 2 3" xfId="11124" xr:uid="{39FEEF75-1CF5-4F49-82D2-6D57DC6D1E3F}"/>
    <cellStyle name="Millares 55 5 2 2 4" xfId="16359" xr:uid="{381DCAA6-0F93-49C9-9E4E-2840FA7A05C2}"/>
    <cellStyle name="Millares 55 5 2 2 5" xfId="18490" xr:uid="{6C643D35-12D7-460D-8EE9-8869D8C59F39}"/>
    <cellStyle name="Millares 55 5 2 2 6" xfId="8530" xr:uid="{145EC0EE-CEA1-4AB1-BE3C-CB258BC6236A}"/>
    <cellStyle name="Millares 55 5 2 3" xfId="13873" xr:uid="{624315CE-3489-423C-8BED-4C3231B32BAB}"/>
    <cellStyle name="Millares 55 5 2 4" xfId="11123" xr:uid="{67AF8D97-9AAD-4838-AF29-B9D56AC5532C}"/>
    <cellStyle name="Millares 55 5 2 5" xfId="16358" xr:uid="{E11AF700-A4AA-42EA-9EB4-AF749F516989}"/>
    <cellStyle name="Millares 55 5 2 6" xfId="18489" xr:uid="{B6CD2BE9-E965-41ED-B4F2-F588EBA65EE0}"/>
    <cellStyle name="Millares 55 5 2 7" xfId="8529" xr:uid="{E69DD2E6-D430-4E96-8F30-EC38BA0CA03D}"/>
    <cellStyle name="Millares 55 5 3" xfId="5662" xr:uid="{659EE69E-A6C6-4B8F-90BC-E8FCC44785B2}"/>
    <cellStyle name="Millares 55 5 3 2" xfId="5663" xr:uid="{352325BC-CF71-4C53-BCC7-5A98E6BF5BF5}"/>
    <cellStyle name="Millares 55 5 3 2 2" xfId="13876" xr:uid="{07200A45-D1CB-4F45-83C0-41C396937D8F}"/>
    <cellStyle name="Millares 55 5 3 2 3" xfId="11126" xr:uid="{62AF94E1-991E-41F8-9B40-8A7F4C106CE5}"/>
    <cellStyle name="Millares 55 5 3 2 4" xfId="16361" xr:uid="{E2B3EA12-6A7D-456E-9FDB-E090ADD8E11B}"/>
    <cellStyle name="Millares 55 5 3 2 5" xfId="18492" xr:uid="{FC71B8ED-B846-4A66-A319-D73F6CFFC9D2}"/>
    <cellStyle name="Millares 55 5 3 2 6" xfId="8532" xr:uid="{64DDC367-0FC2-4605-B9FD-7127F89ACEF3}"/>
    <cellStyle name="Millares 55 5 3 3" xfId="13875" xr:uid="{E0B74BDD-196B-4140-A7DF-A70118959280}"/>
    <cellStyle name="Millares 55 5 3 4" xfId="11125" xr:uid="{8034C2D0-4903-4185-8E1A-D8B8B33E67E5}"/>
    <cellStyle name="Millares 55 5 3 5" xfId="16360" xr:uid="{78332E92-CEDA-478E-9B54-8C31D7E3F898}"/>
    <cellStyle name="Millares 55 5 3 6" xfId="18491" xr:uid="{73B33B95-36A6-4415-B2D8-9E24A518E816}"/>
    <cellStyle name="Millares 55 5 3 7" xfId="8531" xr:uid="{41E62F8C-7C19-4F5A-9A5B-F769B821F7E0}"/>
    <cellStyle name="Millares 55 5 4" xfId="5664" xr:uid="{E1F3BCBC-F2CC-4D25-A3AB-B81AAF5D938F}"/>
    <cellStyle name="Millares 55 5 4 2" xfId="5665" xr:uid="{F4C9BA37-7DF0-4F6A-83AB-27B52DDB1B15}"/>
    <cellStyle name="Millares 55 5 4 2 2" xfId="13878" xr:uid="{912D74FE-CA49-4916-B564-FF63450749AB}"/>
    <cellStyle name="Millares 55 5 4 2 3" xfId="11128" xr:uid="{C3E7A6A8-14A7-48CA-82A5-D4F67AB27BA8}"/>
    <cellStyle name="Millares 55 5 4 2 4" xfId="16363" xr:uid="{48211004-92B7-4555-8C38-69672477BDEB}"/>
    <cellStyle name="Millares 55 5 4 2 5" xfId="18494" xr:uid="{023405DA-5B0D-448C-95E3-B01CF1E9552F}"/>
    <cellStyle name="Millares 55 5 4 2 6" xfId="8534" xr:uid="{4E6003FF-D614-4F20-9A80-A7E264463B71}"/>
    <cellStyle name="Millares 55 5 4 3" xfId="13877" xr:uid="{8C03BEB9-0DC3-4897-8E6A-8A6DB467ACE1}"/>
    <cellStyle name="Millares 55 5 4 4" xfId="11127" xr:uid="{C76E3E4F-D7D2-4067-BEE9-F4CE8A1803E9}"/>
    <cellStyle name="Millares 55 5 4 5" xfId="16362" xr:uid="{A27177DF-FDA5-4E15-A77E-CCE51D122339}"/>
    <cellStyle name="Millares 55 5 4 6" xfId="18493" xr:uid="{28C02959-9CA7-4D39-8C7A-2EB2FE4D4713}"/>
    <cellStyle name="Millares 55 5 4 7" xfId="8533" xr:uid="{4BE845B5-3848-4EB9-8CA2-55EC44335FE9}"/>
    <cellStyle name="Millares 55 5 5" xfId="5666" xr:uid="{9786B2C5-CE04-45DD-A4A5-A9243ED43ECC}"/>
    <cellStyle name="Millares 55 5 5 2" xfId="13879" xr:uid="{E0C31921-30D5-44BF-9311-7BAE5BEB88CD}"/>
    <cellStyle name="Millares 55 5 5 3" xfId="11129" xr:uid="{3D7FAFCE-6D5D-4A4B-9D7C-B406C776BE7F}"/>
    <cellStyle name="Millares 55 5 5 4" xfId="16364" xr:uid="{316FB7CB-8C41-44D5-B976-9A3E8E4E8BAF}"/>
    <cellStyle name="Millares 55 5 5 5" xfId="18495" xr:uid="{92D3ACC9-2DF4-4E0B-9260-F341AB71FADD}"/>
    <cellStyle name="Millares 55 5 5 6" xfId="8535" xr:uid="{45C7FEAA-63C0-43E5-A172-180B26F1EF45}"/>
    <cellStyle name="Millares 55 5 6" xfId="13872" xr:uid="{387891DB-62CE-49A5-904F-B21D579D3CC6}"/>
    <cellStyle name="Millares 55 5 7" xfId="11122" xr:uid="{9D4C3EEC-2B81-4730-A5F8-EBA74577AA78}"/>
    <cellStyle name="Millares 55 5 8" xfId="16357" xr:uid="{E05BEB5F-E5EE-4062-95F7-DB982FF9C999}"/>
    <cellStyle name="Millares 55 5 9" xfId="18488" xr:uid="{1B459C8C-C423-48B0-ABD2-8DE5EFBA838F}"/>
    <cellStyle name="Millares 55 6" xfId="5667" xr:uid="{2B6BD0C9-EEE7-4795-AFD3-D9A524C5770A}"/>
    <cellStyle name="Millares 55 6 2" xfId="5668" xr:uid="{7771BC73-2669-4ACF-8A01-DDB174CF95E1}"/>
    <cellStyle name="Millares 55 6 2 2" xfId="13881" xr:uid="{82B53F47-FBB2-4502-85AF-4B90FDC3B038}"/>
    <cellStyle name="Millares 55 6 2 3" xfId="11131" xr:uid="{B03E3D0D-5EFB-46EA-9873-D9BED9AE65D9}"/>
    <cellStyle name="Millares 55 6 2 4" xfId="16366" xr:uid="{4466146B-E55B-45BE-9F16-EBEF800E2708}"/>
    <cellStyle name="Millares 55 6 2 5" xfId="18497" xr:uid="{1FBC58AA-C5BF-4156-84C7-57ED73195DEE}"/>
    <cellStyle name="Millares 55 6 2 6" xfId="8537" xr:uid="{9FF5B49A-8244-40F2-99F7-30F605FEA2CB}"/>
    <cellStyle name="Millares 55 6 3" xfId="13880" xr:uid="{FFE12D29-181F-4E36-89E0-2CD6C16470F4}"/>
    <cellStyle name="Millares 55 6 4" xfId="11130" xr:uid="{F86BD4F6-F258-450F-89EC-7EA03DD87755}"/>
    <cellStyle name="Millares 55 6 5" xfId="16365" xr:uid="{4C366907-BA4A-454C-A0EF-41B3436588E2}"/>
    <cellStyle name="Millares 55 6 6" xfId="18496" xr:uid="{B4DA7325-52D8-4A01-85E7-750DF11028A1}"/>
    <cellStyle name="Millares 55 6 7" xfId="8536" xr:uid="{951901FD-1764-43F3-8D2D-2170DA31B1A7}"/>
    <cellStyle name="Millares 55 7" xfId="5669" xr:uid="{FD477CA8-B17E-47F6-BEF1-A807D6A6DF7D}"/>
    <cellStyle name="Millares 55 7 2" xfId="5670" xr:uid="{9CA1BC04-99AF-4B45-A1D8-4FAA298D69DA}"/>
    <cellStyle name="Millares 55 7 2 2" xfId="13883" xr:uid="{CDB5AA57-3937-4000-BA77-AA5EF23B11BE}"/>
    <cellStyle name="Millares 55 7 2 3" xfId="11133" xr:uid="{252451A5-9B6B-4232-AFE1-E9FADBAB250B}"/>
    <cellStyle name="Millares 55 7 2 4" xfId="16368" xr:uid="{CFEC745E-03C2-4DAB-8D5F-8EDA524D561D}"/>
    <cellStyle name="Millares 55 7 2 5" xfId="18499" xr:uid="{54C4DEF8-46A9-4F5E-9CE9-582ECB59D9F6}"/>
    <cellStyle name="Millares 55 7 2 6" xfId="8539" xr:uid="{D85930B6-90A7-47DB-8D2C-842AA3AB9029}"/>
    <cellStyle name="Millares 55 7 3" xfId="13882" xr:uid="{5BF0FA62-D3DD-4EF8-B50F-476E978B20A9}"/>
    <cellStyle name="Millares 55 7 4" xfId="11132" xr:uid="{7250D212-7AC7-44EB-AFBB-8B0EF6B3E110}"/>
    <cellStyle name="Millares 55 7 5" xfId="16367" xr:uid="{0D8BEC42-4613-4050-BE62-6004016F545E}"/>
    <cellStyle name="Millares 55 7 6" xfId="18498" xr:uid="{BD409183-4996-4DAC-BFB1-6359A0066923}"/>
    <cellStyle name="Millares 55 7 7" xfId="8538" xr:uid="{FA441AC3-8424-4ADB-B719-0608B4C01788}"/>
    <cellStyle name="Millares 55 8" xfId="5671" xr:uid="{357CA7C1-217D-41EF-9666-AB4E28CF18FD}"/>
    <cellStyle name="Millares 55 8 2" xfId="5672" xr:uid="{80869F45-59B7-4F36-8B2D-BFB49E640E86}"/>
    <cellStyle name="Millares 55 8 2 2" xfId="13885" xr:uid="{F4213022-F43A-4EB4-B7E4-21D06364A8CA}"/>
    <cellStyle name="Millares 55 8 2 3" xfId="11135" xr:uid="{1C1A4448-8ADA-4BD9-A6FF-6D084D72E518}"/>
    <cellStyle name="Millares 55 8 2 4" xfId="16370" xr:uid="{55438EC7-26E9-4069-8F64-F21A8D37F4FC}"/>
    <cellStyle name="Millares 55 8 2 5" xfId="18501" xr:uid="{3E078E28-1654-4465-85B9-BFEE6F955B92}"/>
    <cellStyle name="Millares 55 8 2 6" xfId="8541" xr:uid="{CB9BA30F-BD20-4A36-85E0-96FA3782C813}"/>
    <cellStyle name="Millares 55 8 3" xfId="13884" xr:uid="{6AC6B227-EC59-4487-8F95-FC02DCC1F4F3}"/>
    <cellStyle name="Millares 55 8 4" xfId="11134" xr:uid="{4420B643-0A24-496D-AA0A-9EF9D68822D5}"/>
    <cellStyle name="Millares 55 8 5" xfId="16369" xr:uid="{6A416281-91AD-4D40-BFCC-EA95820C2BAA}"/>
    <cellStyle name="Millares 55 8 6" xfId="18500" xr:uid="{72D2245A-1702-4140-942F-E6E73B616ED7}"/>
    <cellStyle name="Millares 55 8 7" xfId="8540" xr:uid="{9AC8E3EC-85F6-4C78-BB71-49B5724973E0}"/>
    <cellStyle name="Millares 55 9" xfId="5673" xr:uid="{4BD6A63B-A790-46CA-9270-2D1FF59C607C}"/>
    <cellStyle name="Millares 55 9 2" xfId="13886" xr:uid="{D0738F83-955B-4DAC-8FC9-E4E8EA173934}"/>
    <cellStyle name="Millares 55 9 3" xfId="11136" xr:uid="{07A5E4D4-84F3-4C89-8BA6-C7ECA31EFF6F}"/>
    <cellStyle name="Millares 55 9 4" xfId="16371" xr:uid="{3B4D28CF-2E60-4E48-9187-48433FE32EFE}"/>
    <cellStyle name="Millares 55 9 5" xfId="18502" xr:uid="{0FF5DF8C-5EC6-49C8-8FCE-CC12674A9EDE}"/>
    <cellStyle name="Millares 55 9 6" xfId="8542" xr:uid="{106659F5-5B4A-40EB-8388-398399536AFF}"/>
    <cellStyle name="Millares 56" xfId="5674" xr:uid="{9B5E7DD8-815C-4F6C-BA0C-14A314DCC5D1}"/>
    <cellStyle name="Millares 56 10" xfId="16372" xr:uid="{238025AA-2476-4FD1-BAD5-DCE8F0E1B155}"/>
    <cellStyle name="Millares 56 11" xfId="18503" xr:uid="{3A5DEE12-2BBF-482F-AAAC-DBBCE3F9C0BA}"/>
    <cellStyle name="Millares 56 12" xfId="8543" xr:uid="{410B43BB-6522-4288-9908-A74264F29845}"/>
    <cellStyle name="Millares 56 2" xfId="5675" xr:uid="{48F64E64-515C-4E84-9C4C-0F1F9E0F2305}"/>
    <cellStyle name="Millares 56 2 10" xfId="18504" xr:uid="{FDB1D558-F39E-4D52-8392-C8A7BA6A8DE9}"/>
    <cellStyle name="Millares 56 2 11" xfId="8544" xr:uid="{B0BA86EA-36EC-43C6-A258-7ECA4FDB384B}"/>
    <cellStyle name="Millares 56 2 2" xfId="5676" xr:uid="{2B0C956A-A326-4944-9EE9-BDCFE44E9E08}"/>
    <cellStyle name="Millares 56 2 2 2" xfId="13889" xr:uid="{96D4B01C-18A0-4A91-B3F9-F9EC39D808A8}"/>
    <cellStyle name="Millares 56 2 2 3" xfId="11139" xr:uid="{8FC6B3B2-D297-444E-BB8B-3F0452275486}"/>
    <cellStyle name="Millares 56 2 2 4" xfId="16374" xr:uid="{590468CF-A928-4195-A3CE-9611017B77C4}"/>
    <cellStyle name="Millares 56 2 2 5" xfId="18505" xr:uid="{C4A0F76C-6A04-4D6A-AB14-F8B5703D2898}"/>
    <cellStyle name="Millares 56 2 2 6" xfId="8545" xr:uid="{389C5CF6-30D7-4D65-87B9-0D6F70962A2F}"/>
    <cellStyle name="Millares 56 2 3" xfId="5677" xr:uid="{5F11A572-225C-4898-9A93-023135438B28}"/>
    <cellStyle name="Millares 56 2 3 2" xfId="13890" xr:uid="{0FC0FD58-A593-4C72-A625-83691B4B97E8}"/>
    <cellStyle name="Millares 56 2 3 3" xfId="11140" xr:uid="{4C2D0C4D-78F3-4E06-8D77-39EDDD8548AA}"/>
    <cellStyle name="Millares 56 2 3 4" xfId="16375" xr:uid="{D0A82FE0-3B07-44B6-9C28-94CFF155A7AF}"/>
    <cellStyle name="Millares 56 2 3 5" xfId="18506" xr:uid="{E5B0895E-2213-4E4E-8FFE-ACEC8FC28268}"/>
    <cellStyle name="Millares 56 2 3 6" xfId="8546" xr:uid="{B3F8A866-16A1-4FA6-8CD6-015BB017D59E}"/>
    <cellStyle name="Millares 56 2 4" xfId="5678" xr:uid="{B01F2A5F-96F8-4E04-931C-CF44579EF353}"/>
    <cellStyle name="Millares 56 2 4 2" xfId="13891" xr:uid="{9B829C5C-C480-476B-ACA0-DBF2E9D6EDB2}"/>
    <cellStyle name="Millares 56 2 4 3" xfId="12543" xr:uid="{729390A8-0471-4917-8FF3-D6870728EEF6}"/>
    <cellStyle name="Millares 56 2 4 4" xfId="18507" xr:uid="{8FDE38B5-895B-40D9-BC9E-CA690DE85444}"/>
    <cellStyle name="Millares 56 2 4 5" xfId="8547" xr:uid="{229F2EA6-E535-428A-8485-6E9CBBD72D63}"/>
    <cellStyle name="Millares 56 2 5" xfId="7345" xr:uid="{0E4BEF7D-B5AD-40FA-A92C-47451B186E91}"/>
    <cellStyle name="Millares 56 2 5 2" xfId="13892" xr:uid="{E811BAC2-64F0-436D-9497-ED71C4D640F8}"/>
    <cellStyle name="Millares 56 2 5 3" xfId="20125" xr:uid="{5AD819AA-2896-4107-ABA0-AC324D93CEED}"/>
    <cellStyle name="Millares 56 2 5 4" xfId="8548" xr:uid="{1F36625A-C01B-4A10-99A7-B4D85B8AFF01}"/>
    <cellStyle name="Millares 56 2 6" xfId="8549" xr:uid="{302CAEB2-2023-4446-A811-A4A16C82FBFA}"/>
    <cellStyle name="Millares 56 2 6 2" xfId="13893" xr:uid="{4056DB0C-BCCC-45E6-B2D7-0BC1F70205F0}"/>
    <cellStyle name="Millares 56 2 7" xfId="13888" xr:uid="{587875ED-2E54-4C95-832B-EEA7BBC14DED}"/>
    <cellStyle name="Millares 56 2 8" xfId="11138" xr:uid="{62236DC3-16AE-4229-832B-107E594F04CA}"/>
    <cellStyle name="Millares 56 2 9" xfId="16373" xr:uid="{CCD7B190-BF9D-486D-87B6-5D07C8B88AAA}"/>
    <cellStyle name="Millares 56 3" xfId="5679" xr:uid="{FE6E6DA5-31D2-47F7-BA25-4D1A56F8865E}"/>
    <cellStyle name="Millares 56 3 2" xfId="13894" xr:uid="{7CE6C327-2A51-443B-B5B7-EB5E7AAB0F9B}"/>
    <cellStyle name="Millares 56 3 3" xfId="11141" xr:uid="{776FC258-9FED-4BD6-B3BA-0175CE0EC293}"/>
    <cellStyle name="Millares 56 3 4" xfId="16376" xr:uid="{D13D8F59-34B6-4A8E-A6E0-E1CCBE430807}"/>
    <cellStyle name="Millares 56 3 5" xfId="18508" xr:uid="{0FC39FE1-8A56-4ACA-B351-FDAA588BE8FB}"/>
    <cellStyle name="Millares 56 3 6" xfId="8550" xr:uid="{11BAA464-E3E3-40C2-8160-F85073092CFA}"/>
    <cellStyle name="Millares 56 4" xfId="5680" xr:uid="{A7AE1263-2324-46B9-8CDC-255AA7DF2898}"/>
    <cellStyle name="Millares 56 4 2" xfId="13895" xr:uid="{A04DB7C7-1593-4956-AFE4-55CDAEBEC1D6}"/>
    <cellStyle name="Millares 56 4 3" xfId="11142" xr:uid="{41269030-B744-4894-9C9D-B29AF5AC23C5}"/>
    <cellStyle name="Millares 56 4 4" xfId="16377" xr:uid="{162E5174-DE28-47EB-80CA-E36580D346E5}"/>
    <cellStyle name="Millares 56 4 5" xfId="18509" xr:uid="{34E5F950-E86A-4239-9BD8-453F3B0AD101}"/>
    <cellStyle name="Millares 56 4 6" xfId="8551" xr:uid="{C82DBA91-E505-4312-AF49-6263BC65DF52}"/>
    <cellStyle name="Millares 56 5" xfId="5681" xr:uid="{E2AE9C04-097D-41CD-8080-80C4A2B7169A}"/>
    <cellStyle name="Millares 56 5 2" xfId="13896" xr:uid="{AF2406D3-86EF-4F2E-AF12-5B91EC5D78DE}"/>
    <cellStyle name="Millares 56 5 3" xfId="12542" xr:uid="{48D1CD02-1602-4A47-A7F0-23B76150A804}"/>
    <cellStyle name="Millares 56 5 4" xfId="18510" xr:uid="{E0F960B0-E79D-4329-832F-9DC5F27104D2}"/>
    <cellStyle name="Millares 56 5 5" xfId="8552" xr:uid="{6034952C-7D8A-4FB2-811F-2D26D876F3D3}"/>
    <cellStyle name="Millares 56 6" xfId="7215" xr:uid="{23DB846F-2AD1-4D77-9AFD-8BB37A2013DE}"/>
    <cellStyle name="Millares 56 6 2" xfId="13897" xr:uid="{B980F305-3E76-45E0-AC99-1A9E99D861C9}"/>
    <cellStyle name="Millares 56 6 3" xfId="20023" xr:uid="{2780615C-C17B-4D03-81DB-5A0AD5FE9F96}"/>
    <cellStyle name="Millares 56 6 4" xfId="8553" xr:uid="{A3CA6BC4-0750-43E7-8D0F-B0E7460B0351}"/>
    <cellStyle name="Millares 56 7" xfId="8554" xr:uid="{833377E5-6234-4BBB-8323-1C987E1F48A6}"/>
    <cellStyle name="Millares 56 7 2" xfId="13898" xr:uid="{92D3A0A6-0D35-4681-B031-2286D2087BC1}"/>
    <cellStyle name="Millares 56 8" xfId="13887" xr:uid="{F1CF760C-C84C-4E72-B86F-D002D58AF57D}"/>
    <cellStyle name="Millares 56 9" xfId="11137" xr:uid="{B5A335D0-BCFC-45E6-964F-4F4042BE9E60}"/>
    <cellStyle name="Millares 57" xfId="5682" xr:uid="{C5A4D89A-8609-4477-9A08-D69962CDB196}"/>
    <cellStyle name="Millares 57 10" xfId="16378" xr:uid="{951BE14C-EE60-4EF8-B0FB-1D889D447726}"/>
    <cellStyle name="Millares 57 11" xfId="18511" xr:uid="{ACAED566-FEB2-4901-9DB3-718F86A1F893}"/>
    <cellStyle name="Millares 57 12" xfId="8555" xr:uid="{73C602A7-82E9-46D0-A46F-A61BDE8B02A1}"/>
    <cellStyle name="Millares 57 2" xfId="5683" xr:uid="{4A5C72A6-EC0F-4D14-AEE9-432BFC27C8ED}"/>
    <cellStyle name="Millares 57 2 10" xfId="18512" xr:uid="{E62ABBB0-0182-4F9E-B464-793F763962A5}"/>
    <cellStyle name="Millares 57 2 11" xfId="8556" xr:uid="{3F59E1A1-30F4-4FA3-A483-0ED1BACC711B}"/>
    <cellStyle name="Millares 57 2 2" xfId="5684" xr:uid="{B5FFAD65-6757-491C-A7E0-5F07D33EBD99}"/>
    <cellStyle name="Millares 57 2 2 2" xfId="13901" xr:uid="{84874041-B1F3-4B95-B1D1-1B464EF91ED2}"/>
    <cellStyle name="Millares 57 2 2 3" xfId="11145" xr:uid="{0265310B-1476-4107-8A45-8444D9203599}"/>
    <cellStyle name="Millares 57 2 2 4" xfId="16380" xr:uid="{7C478BED-DB9A-470B-B2B5-4096FB47134B}"/>
    <cellStyle name="Millares 57 2 2 5" xfId="18513" xr:uid="{4BFA623F-96E4-414A-8896-356EC923E3F0}"/>
    <cellStyle name="Millares 57 2 2 6" xfId="8557" xr:uid="{D6854F69-F0A3-45B0-8DE2-3D81371137A8}"/>
    <cellStyle name="Millares 57 2 3" xfId="5685" xr:uid="{7CCC52D9-6102-459D-B9A1-72362BD11061}"/>
    <cellStyle name="Millares 57 2 3 2" xfId="13902" xr:uid="{F1698243-77DC-470C-8856-98DD1C01032A}"/>
    <cellStyle name="Millares 57 2 3 3" xfId="11146" xr:uid="{DCDAA73A-EAB9-4503-96AE-8B50E8A8DE52}"/>
    <cellStyle name="Millares 57 2 3 4" xfId="16381" xr:uid="{86D6C45B-B4CB-4D5E-A819-2E1FA984A64F}"/>
    <cellStyle name="Millares 57 2 3 5" xfId="18514" xr:uid="{5A514A01-4CDA-4B76-810D-8A4C0B013A73}"/>
    <cellStyle name="Millares 57 2 3 6" xfId="8558" xr:uid="{28DEAAED-DE06-48CF-80FA-A9EC8E60DF7E}"/>
    <cellStyle name="Millares 57 2 4" xfId="5686" xr:uid="{0B96903C-3068-43FE-9370-7CCCC6CA7A57}"/>
    <cellStyle name="Millares 57 2 4 2" xfId="13903" xr:uid="{616777FF-82EE-4749-B82C-5711273BBF0D}"/>
    <cellStyle name="Millares 57 2 4 3" xfId="12545" xr:uid="{50699455-D525-4314-868C-533BA545A6EF}"/>
    <cellStyle name="Millares 57 2 4 4" xfId="18515" xr:uid="{F0C1ABC0-12E2-4F64-8E25-C90D45855BDA}"/>
    <cellStyle name="Millares 57 2 4 5" xfId="8559" xr:uid="{30710B7A-ABBF-4A3C-B83E-31CE84C0722F}"/>
    <cellStyle name="Millares 57 2 5" xfId="7346" xr:uid="{C73BCF09-C1CA-45B0-8840-6CA17A8CB17F}"/>
    <cellStyle name="Millares 57 2 5 2" xfId="13904" xr:uid="{61D8E3A9-889B-49DA-ABFF-638A4052437A}"/>
    <cellStyle name="Millares 57 2 5 3" xfId="20126" xr:uid="{01AD9B89-B082-4791-A5A8-0539CA80E37F}"/>
    <cellStyle name="Millares 57 2 5 4" xfId="8560" xr:uid="{C45C51A4-020D-476B-A969-5E88CDDDB40F}"/>
    <cellStyle name="Millares 57 2 6" xfId="8561" xr:uid="{54C33924-628B-46D8-8732-AA4CAC53ED9C}"/>
    <cellStyle name="Millares 57 2 6 2" xfId="13905" xr:uid="{78784081-D14A-428D-ACD9-3B70F59D1A13}"/>
    <cellStyle name="Millares 57 2 7" xfId="13900" xr:uid="{4E4C7316-13D4-40D7-9531-45ECBA849C85}"/>
    <cellStyle name="Millares 57 2 8" xfId="11144" xr:uid="{BAC6F475-821E-45CB-A970-B09A047746F5}"/>
    <cellStyle name="Millares 57 2 9" xfId="16379" xr:uid="{55862DC5-B572-4071-9EBE-6C3E17FC96FE}"/>
    <cellStyle name="Millares 57 3" xfId="5687" xr:uid="{60AFC1CF-6379-41DA-A0CF-C1E4251BD814}"/>
    <cellStyle name="Millares 57 3 2" xfId="13906" xr:uid="{AC50186C-2AFB-478A-8D85-97E0D02C67EE}"/>
    <cellStyle name="Millares 57 3 3" xfId="11147" xr:uid="{EE17609C-635F-487D-A0FB-19588A7FDF8B}"/>
    <cellStyle name="Millares 57 3 4" xfId="16382" xr:uid="{7723A008-FA64-4100-B1B4-5FD61B75179F}"/>
    <cellStyle name="Millares 57 3 5" xfId="18516" xr:uid="{68C02C20-1320-4A41-9ADB-C4B32493E50C}"/>
    <cellStyle name="Millares 57 3 6" xfId="8562" xr:uid="{BAE471DE-3D91-4706-A9C2-9687AA40335E}"/>
    <cellStyle name="Millares 57 4" xfId="5688" xr:uid="{CE5406F2-F852-4865-B20B-E6C36051BCFD}"/>
    <cellStyle name="Millares 57 4 2" xfId="13907" xr:uid="{13A236B9-9782-4B13-BF3C-5DD265FF57BE}"/>
    <cellStyle name="Millares 57 4 3" xfId="11148" xr:uid="{276289E6-3CBB-449B-A283-A0CE83D2E54C}"/>
    <cellStyle name="Millares 57 4 4" xfId="16383" xr:uid="{21049DD4-1829-4A90-BFE8-BC459DC7422E}"/>
    <cellStyle name="Millares 57 4 5" xfId="18517" xr:uid="{32C87090-B8E7-4F6F-8B77-11ED7B86B5CB}"/>
    <cellStyle name="Millares 57 4 6" xfId="8563" xr:uid="{1AF3014F-E635-418D-8C84-524A8DE7ABE7}"/>
    <cellStyle name="Millares 57 5" xfId="5689" xr:uid="{0F8C1891-83E2-41D2-B9EC-B993566E0D3B}"/>
    <cellStyle name="Millares 57 5 2" xfId="13908" xr:uid="{01AC58AE-68D2-4C3B-8788-667A21D8C59A}"/>
    <cellStyle name="Millares 57 5 3" xfId="12544" xr:uid="{64C0F1BC-35B3-439E-B9D7-FDCC71D7B975}"/>
    <cellStyle name="Millares 57 5 4" xfId="18518" xr:uid="{C86EA679-DCC7-482B-AA3B-36A355DB2ED7}"/>
    <cellStyle name="Millares 57 5 5" xfId="8564" xr:uid="{DCFDC5FD-9CEB-4161-A14F-FE142D4A77F1}"/>
    <cellStyle name="Millares 57 6" xfId="7216" xr:uid="{50E0B177-4342-45D3-9AAB-1AB9D39F06EF}"/>
    <cellStyle name="Millares 57 6 2" xfId="13909" xr:uid="{89EC8A1C-7DC0-4FFF-9AC6-44C452E3C11F}"/>
    <cellStyle name="Millares 57 6 3" xfId="20024" xr:uid="{DD402E81-25A5-4552-9F0C-08A038A4E578}"/>
    <cellStyle name="Millares 57 6 4" xfId="8565" xr:uid="{E921CC52-8C45-4DB9-A57B-FF383C454CFF}"/>
    <cellStyle name="Millares 57 7" xfId="8566" xr:uid="{35BB4CD7-5CE7-4ACB-B529-7BA3630E1374}"/>
    <cellStyle name="Millares 57 7 2" xfId="13910" xr:uid="{809ABB73-D5E5-4D89-A1A9-B60199CA244C}"/>
    <cellStyle name="Millares 57 8" xfId="13899" xr:uid="{E5A0C635-0415-430E-BCFB-A6BD456F9D63}"/>
    <cellStyle name="Millares 57 9" xfId="11143" xr:uid="{494B448B-509F-484B-A7C3-44CFB1EA1A9A}"/>
    <cellStyle name="Millares 58" xfId="5690" xr:uid="{CAC2499D-68B8-432F-9E04-BC7998924C48}"/>
    <cellStyle name="Millares 58 10" xfId="5691" xr:uid="{742DF38B-095C-4AD7-8B34-0EDBC147D96F}"/>
    <cellStyle name="Millares 58 10 2" xfId="13912" xr:uid="{58CF3EFF-665D-4761-BDAA-457F70B9485B}"/>
    <cellStyle name="Millares 58 10 3" xfId="12546" xr:uid="{DC866A03-9337-4272-AD04-4AA234B986C8}"/>
    <cellStyle name="Millares 58 10 4" xfId="18520" xr:uid="{05496230-4C5C-4BE6-A324-C74B2D67BC76}"/>
    <cellStyle name="Millares 58 10 5" xfId="8568" xr:uid="{FEA4B7F8-CE11-4162-8B32-F589BDC51A0F}"/>
    <cellStyle name="Millares 58 11" xfId="7217" xr:uid="{11EF5A10-AF0F-4DC8-8A21-301023CDA9BE}"/>
    <cellStyle name="Millares 58 11 2" xfId="13913" xr:uid="{596A2221-4A8B-43CD-8C33-AB3B6877C9EE}"/>
    <cellStyle name="Millares 58 11 3" xfId="20025" xr:uid="{56D08327-A64E-4169-8A51-B3B8815EFC71}"/>
    <cellStyle name="Millares 58 11 4" xfId="8569" xr:uid="{E699EFC5-F3C4-4C2B-9EC0-3D09FF1CD73E}"/>
    <cellStyle name="Millares 58 12" xfId="8570" xr:uid="{1D3C008E-0260-459B-8CAF-9400DDFF8AB6}"/>
    <cellStyle name="Millares 58 12 2" xfId="13914" xr:uid="{4799410D-A5EE-4A2D-B1BF-06589E462325}"/>
    <cellStyle name="Millares 58 13" xfId="13911" xr:uid="{FBAE7C3D-6B17-4DCF-8009-A699A6E7DF23}"/>
    <cellStyle name="Millares 58 14" xfId="11149" xr:uid="{65AF7EC0-A4BD-4E4E-A537-0B8153F983DF}"/>
    <cellStyle name="Millares 58 15" xfId="16384" xr:uid="{A33F5D2A-CA04-456A-ADEE-42C4BE959CD3}"/>
    <cellStyle name="Millares 58 16" xfId="18519" xr:uid="{D4D97E40-EEAE-42BC-B1FD-29B881654B92}"/>
    <cellStyle name="Millares 58 17" xfId="8567" xr:uid="{9D541148-821F-43FE-8F31-C514923BF222}"/>
    <cellStyle name="Millares 58 2" xfId="5692" xr:uid="{C7C94B81-1BD6-4678-AFD5-B4C4A759C471}"/>
    <cellStyle name="Millares 58 2 10" xfId="7347" xr:uid="{E3478ED6-D7AB-4035-8382-DD0AF2190476}"/>
    <cellStyle name="Millares 58 2 10 2" xfId="13916" xr:uid="{C2F2442E-1020-4681-9568-342DCB810806}"/>
    <cellStyle name="Millares 58 2 10 3" xfId="20127" xr:uid="{3727C989-DD4C-405A-8D86-9B02B75853D5}"/>
    <cellStyle name="Millares 58 2 10 4" xfId="8572" xr:uid="{030BAA03-D9EB-431A-BDDD-627BCF89A2CA}"/>
    <cellStyle name="Millares 58 2 11" xfId="8573" xr:uid="{9382FC13-B327-49B1-8347-A2890E99E419}"/>
    <cellStyle name="Millares 58 2 11 2" xfId="13917" xr:uid="{03E655FA-5A20-4957-A1F0-A6FA2D0CFD62}"/>
    <cellStyle name="Millares 58 2 12" xfId="13915" xr:uid="{0AB5DAF9-6616-43E7-9150-ADE09BC80D59}"/>
    <cellStyle name="Millares 58 2 13" xfId="11150" xr:uid="{26FE5845-5779-44A7-B1DF-D33B5083A60D}"/>
    <cellStyle name="Millares 58 2 14" xfId="16385" xr:uid="{369F1596-C1E7-4049-807D-903E34D2FE79}"/>
    <cellStyle name="Millares 58 2 15" xfId="18521" xr:uid="{E1674EFE-6A17-4C4C-9FFA-FA1B45F0FEE5}"/>
    <cellStyle name="Millares 58 2 16" xfId="8571" xr:uid="{5DA526A7-BACD-4F97-8BE0-A88879F7A8A4}"/>
    <cellStyle name="Millares 58 2 2" xfId="5693" xr:uid="{0F8F64DF-805E-4FBB-8564-6571147E0FBA}"/>
    <cellStyle name="Millares 58 2 2 2" xfId="5694" xr:uid="{52686A88-9DC3-46B3-9DD2-5EF14CD6A937}"/>
    <cellStyle name="Millares 58 2 2 2 2" xfId="13919" xr:uid="{897D6357-93E3-444E-A546-1CFD27283593}"/>
    <cellStyle name="Millares 58 2 2 2 3" xfId="11152" xr:uid="{5BF997B8-30D4-4A4D-B368-6511AA7C4118}"/>
    <cellStyle name="Millares 58 2 2 2 4" xfId="16387" xr:uid="{C8397894-BA06-46DA-BBB6-286F1E2C0ABD}"/>
    <cellStyle name="Millares 58 2 2 2 5" xfId="18523" xr:uid="{540F7CAD-1FC6-492E-A2B5-AA3D1D5EC086}"/>
    <cellStyle name="Millares 58 2 2 2 6" xfId="8575" xr:uid="{FFD90B94-DBEF-4986-AB8E-6B0145A65CFB}"/>
    <cellStyle name="Millares 58 2 2 3" xfId="13918" xr:uid="{C955D5F1-73E8-4CED-8D55-F588995CC70D}"/>
    <cellStyle name="Millares 58 2 2 4" xfId="11151" xr:uid="{BB6AA7CF-117B-4CDC-AA7A-922DCDA58E78}"/>
    <cellStyle name="Millares 58 2 2 5" xfId="16386" xr:uid="{018C13E9-6705-4BC5-B35A-75B27E501097}"/>
    <cellStyle name="Millares 58 2 2 6" xfId="18522" xr:uid="{DA0EF168-7C6B-4EDD-B2EA-802AAA3A5FC8}"/>
    <cellStyle name="Millares 58 2 2 7" xfId="8574" xr:uid="{E8CBC181-88A8-4615-894C-07C5777B7D99}"/>
    <cellStyle name="Millares 58 2 3" xfId="5695" xr:uid="{EFA681DF-2240-49CB-A1FD-5027F2D85248}"/>
    <cellStyle name="Millares 58 2 3 2" xfId="5696" xr:uid="{2F35E2F0-F02F-45C5-A7EF-EC25561A6DCD}"/>
    <cellStyle name="Millares 58 2 3 2 2" xfId="5697" xr:uid="{E0A55A68-492F-4725-9844-1D89C697DD2A}"/>
    <cellStyle name="Millares 58 2 3 2 2 2" xfId="13922" xr:uid="{4EA734B2-D6DE-4A10-BFF3-7815181F2D8E}"/>
    <cellStyle name="Millares 58 2 3 2 2 3" xfId="11155" xr:uid="{D5FA2D13-4D51-4180-BB9E-DB3BD621AB7C}"/>
    <cellStyle name="Millares 58 2 3 2 2 4" xfId="16390" xr:uid="{1720D5FF-E702-4D4E-AF11-40DEA5CBCBB2}"/>
    <cellStyle name="Millares 58 2 3 2 2 5" xfId="18526" xr:uid="{B549D185-E565-4A6A-A563-3AD5A87CCB2D}"/>
    <cellStyle name="Millares 58 2 3 2 2 6" xfId="8578" xr:uid="{7B6CA61F-C54C-4C35-8D93-AFCE1A132A9F}"/>
    <cellStyle name="Millares 58 2 3 2 3" xfId="13921" xr:uid="{C66198DF-B2A8-4611-9624-852A5B1EBE1F}"/>
    <cellStyle name="Millares 58 2 3 2 4" xfId="11154" xr:uid="{7207F084-89D9-4840-A6FF-E174526FAE73}"/>
    <cellStyle name="Millares 58 2 3 2 5" xfId="16389" xr:uid="{768D8B48-8967-4CB1-AA8C-33238823BF03}"/>
    <cellStyle name="Millares 58 2 3 2 6" xfId="18525" xr:uid="{65D5667D-C426-4EFE-B7C1-3B2D9AD968BE}"/>
    <cellStyle name="Millares 58 2 3 2 7" xfId="8577" xr:uid="{24B64D32-0AE4-4AC5-B9E0-E2F60C4F1296}"/>
    <cellStyle name="Millares 58 2 3 3" xfId="5698" xr:uid="{D99DB3EF-E7A7-4F1F-8616-548F8378A3E4}"/>
    <cellStyle name="Millares 58 2 3 3 2" xfId="13923" xr:uid="{3E93EB7B-7BDA-477C-BC2A-388E3F7DC518}"/>
    <cellStyle name="Millares 58 2 3 3 3" xfId="11156" xr:uid="{358D8577-8657-4F20-9B9E-DD50CA9E3635}"/>
    <cellStyle name="Millares 58 2 3 3 4" xfId="16391" xr:uid="{A9CFF131-F07E-47C2-87D4-D28B99E966FF}"/>
    <cellStyle name="Millares 58 2 3 3 5" xfId="18527" xr:uid="{C82B11D0-7A05-430A-B739-A10280250EE9}"/>
    <cellStyle name="Millares 58 2 3 3 6" xfId="8579" xr:uid="{0819CDC1-3B53-4001-9A22-23A0F0924194}"/>
    <cellStyle name="Millares 58 2 3 4" xfId="13920" xr:uid="{C9C608D9-0AEB-45C6-A2CF-BB3E16D5CBF6}"/>
    <cellStyle name="Millares 58 2 3 5" xfId="11153" xr:uid="{D3D6F90E-588C-42A2-940F-6B7EC1B1FF5A}"/>
    <cellStyle name="Millares 58 2 3 6" xfId="16388" xr:uid="{986BCFF8-F970-4D5F-9F98-7D334CA62375}"/>
    <cellStyle name="Millares 58 2 3 7" xfId="18524" xr:uid="{B253E7F0-C625-41FC-A2EE-1890EDF83B68}"/>
    <cellStyle name="Millares 58 2 3 8" xfId="8576" xr:uid="{18BCAA21-FE5A-48EA-86D8-A526032E0386}"/>
    <cellStyle name="Millares 58 2 4" xfId="5699" xr:uid="{A62B90AD-8E90-4507-8EA7-0BF716450F7F}"/>
    <cellStyle name="Millares 58 2 4 2" xfId="5700" xr:uid="{45104BA1-15DA-4B78-BF52-82600DCA58E1}"/>
    <cellStyle name="Millares 58 2 4 2 2" xfId="13925" xr:uid="{91D3BEE0-EB3B-47F4-B15D-6507877537DE}"/>
    <cellStyle name="Millares 58 2 4 2 3" xfId="11158" xr:uid="{190AFE63-559E-4896-941A-48C829C84EAF}"/>
    <cellStyle name="Millares 58 2 4 2 4" xfId="16393" xr:uid="{885933D1-3D15-4FCF-8572-026E699B2910}"/>
    <cellStyle name="Millares 58 2 4 2 5" xfId="18529" xr:uid="{F5FC63F1-2E39-4BEA-A99D-41AA5F36BAC9}"/>
    <cellStyle name="Millares 58 2 4 2 6" xfId="8581" xr:uid="{A5F640EB-A7C8-4222-A4AB-1BFA6AF2BEA9}"/>
    <cellStyle name="Millares 58 2 4 3" xfId="13924" xr:uid="{623A8C70-A10D-4BA2-91C0-262EE54DFC96}"/>
    <cellStyle name="Millares 58 2 4 4" xfId="11157" xr:uid="{4A6F7053-A78E-4558-AF2C-FCD8A02CDFF6}"/>
    <cellStyle name="Millares 58 2 4 5" xfId="16392" xr:uid="{29566EF5-8A2F-4B71-A861-2A1F734EBF81}"/>
    <cellStyle name="Millares 58 2 4 6" xfId="18528" xr:uid="{0B4DBC20-EB94-42B1-8FDB-A3175FC68413}"/>
    <cellStyle name="Millares 58 2 4 7" xfId="8580" xr:uid="{BA3E8415-3349-4B20-A72E-30B729C19E6C}"/>
    <cellStyle name="Millares 58 2 5" xfId="5701" xr:uid="{4D181D38-9831-40DA-B2C6-6F9092E665DE}"/>
    <cellStyle name="Millares 58 2 5 2" xfId="5702" xr:uid="{038A8F05-FB16-419D-A861-2D6C284A92B9}"/>
    <cellStyle name="Millares 58 2 5 2 2" xfId="13927" xr:uid="{45C35827-1691-4FEF-8FD1-172D2222B7B6}"/>
    <cellStyle name="Millares 58 2 5 2 3" xfId="11160" xr:uid="{7E4B9660-CE19-41BD-8D59-3309BD489CDD}"/>
    <cellStyle name="Millares 58 2 5 2 4" xfId="16395" xr:uid="{18C3DD75-E5EF-420D-A2FE-C03448C1110F}"/>
    <cellStyle name="Millares 58 2 5 2 5" xfId="18531" xr:uid="{28CC35AF-A80A-44BE-A677-0C8E22BCCC94}"/>
    <cellStyle name="Millares 58 2 5 2 6" xfId="8583" xr:uid="{86D5DE26-2DCB-42E1-8272-C7C1230E6C03}"/>
    <cellStyle name="Millares 58 2 5 3" xfId="13926" xr:uid="{D58F7CEC-B036-44F6-8091-D7D97F3C5339}"/>
    <cellStyle name="Millares 58 2 5 4" xfId="11159" xr:uid="{9AD61EDC-49B0-4AEB-A5A2-A159D8E0278B}"/>
    <cellStyle name="Millares 58 2 5 5" xfId="16394" xr:uid="{19BC666A-CD42-413B-BE91-3C45593687D0}"/>
    <cellStyle name="Millares 58 2 5 6" xfId="18530" xr:uid="{0C634B1C-C6E1-4F5F-896B-99C703BB0B5A}"/>
    <cellStyle name="Millares 58 2 5 7" xfId="8582" xr:uid="{5D7F78AF-73BF-47F5-B0FC-09458A26BFD0}"/>
    <cellStyle name="Millares 58 2 6" xfId="5703" xr:uid="{018D7B25-6C3D-40A4-81E4-365196B093B1}"/>
    <cellStyle name="Millares 58 2 6 2" xfId="13928" xr:uid="{9E244781-44A6-4941-8404-ED9912493EA9}"/>
    <cellStyle name="Millares 58 2 6 3" xfId="11161" xr:uid="{72A8DFD8-4603-4042-8E57-EB37745E121D}"/>
    <cellStyle name="Millares 58 2 6 4" xfId="16396" xr:uid="{F4381F47-AFB5-4EBC-8E0B-B1F877D52645}"/>
    <cellStyle name="Millares 58 2 6 5" xfId="18532" xr:uid="{EE4ADAD6-8E34-431C-959A-7F93C21EE1D7}"/>
    <cellStyle name="Millares 58 2 6 6" xfId="8584" xr:uid="{FC386B15-EDC4-4CED-8C73-DD19926DE1A0}"/>
    <cellStyle name="Millares 58 2 7" xfId="5704" xr:uid="{A77C964B-C942-4A10-92CF-F610405C510D}"/>
    <cellStyle name="Millares 58 2 7 2" xfId="13929" xr:uid="{6BDEDA7F-6946-4883-A527-EEAA89FB0A23}"/>
    <cellStyle name="Millares 58 2 7 3" xfId="11162" xr:uid="{07320292-AF41-4EC2-ABAE-44546D5B4AA5}"/>
    <cellStyle name="Millares 58 2 7 4" xfId="16397" xr:uid="{B01C911F-87CE-4D95-8267-A274EC2291CE}"/>
    <cellStyle name="Millares 58 2 7 5" xfId="18533" xr:uid="{35E59813-74CB-4A2A-8CDB-6861F7F61C94}"/>
    <cellStyle name="Millares 58 2 7 6" xfId="8585" xr:uid="{1E9D8401-A7DF-4B75-956B-7334886C477D}"/>
    <cellStyle name="Millares 58 2 8" xfId="5705" xr:uid="{27021DBA-EE8F-48A5-848E-A26A8C765C2C}"/>
    <cellStyle name="Millares 58 2 8 2" xfId="13930" xr:uid="{316B9A32-37F6-4355-A607-9B1855D82AF6}"/>
    <cellStyle name="Millares 58 2 8 3" xfId="11163" xr:uid="{2DFFE775-0AAA-4EAB-9976-B650863E4D7D}"/>
    <cellStyle name="Millares 58 2 8 4" xfId="16398" xr:uid="{F7EBEFB8-A635-42DE-B43E-6D40CCFC0478}"/>
    <cellStyle name="Millares 58 2 8 5" xfId="18534" xr:uid="{8E1F89AC-B4FE-431C-B89E-3747B2F6BF51}"/>
    <cellStyle name="Millares 58 2 8 6" xfId="8586" xr:uid="{F1594173-17CD-4217-9412-351990B79989}"/>
    <cellStyle name="Millares 58 2 9" xfId="5706" xr:uid="{20B8CAB0-23EB-4A86-89BF-4783A0D5E747}"/>
    <cellStyle name="Millares 58 2 9 2" xfId="13931" xr:uid="{86765737-A53A-486E-B86F-F17A8B02A9A4}"/>
    <cellStyle name="Millares 58 2 9 3" xfId="12547" xr:uid="{346FD02B-94BD-4F2A-A172-DED5F88107CA}"/>
    <cellStyle name="Millares 58 2 9 4" xfId="18535" xr:uid="{ECE5549A-F399-48E6-BCB4-8E999A9DB2D2}"/>
    <cellStyle name="Millares 58 2 9 5" xfId="8587" xr:uid="{3434F172-7B7E-47E7-94C2-F7F8DD2D96CD}"/>
    <cellStyle name="Millares 58 3" xfId="5707" xr:uid="{03D2350F-6AF5-4882-A6E4-DF7E14643F13}"/>
    <cellStyle name="Millares 58 3 10" xfId="8588" xr:uid="{86C044A0-F5EC-4638-86EE-98A2DD9C76C5}"/>
    <cellStyle name="Millares 58 3 2" xfId="5708" xr:uid="{4DCEDB7E-94D3-4F5B-93E0-33DC3C33892A}"/>
    <cellStyle name="Millares 58 3 2 2" xfId="5709" xr:uid="{2E066FDA-43ED-40D2-AF9B-D90A56DE4751}"/>
    <cellStyle name="Millares 58 3 2 2 2" xfId="13934" xr:uid="{3C370CF1-FDC3-4019-A7AA-68AC64F4755B}"/>
    <cellStyle name="Millares 58 3 2 2 3" xfId="11166" xr:uid="{F167314A-22FA-47CD-8759-8B4EF8B0A8FB}"/>
    <cellStyle name="Millares 58 3 2 2 4" xfId="16401" xr:uid="{AC45AB83-AAEF-4635-90C0-8C3904B6D243}"/>
    <cellStyle name="Millares 58 3 2 2 5" xfId="18538" xr:uid="{F3170FB1-FD01-48A3-A87F-80A5BCFFAB52}"/>
    <cellStyle name="Millares 58 3 2 2 6" xfId="8590" xr:uid="{0736AFE0-2B1A-46BA-BB9C-941373DEF290}"/>
    <cellStyle name="Millares 58 3 2 3" xfId="13933" xr:uid="{4FBA7F46-6DC4-4CBE-BB5D-60EAEA63FCAD}"/>
    <cellStyle name="Millares 58 3 2 4" xfId="11165" xr:uid="{341A8642-68D6-430A-A9F3-CBAFCAB213EE}"/>
    <cellStyle name="Millares 58 3 2 5" xfId="16400" xr:uid="{E1CFD150-77BB-4A99-9F5D-FAFADF93767F}"/>
    <cellStyle name="Millares 58 3 2 6" xfId="18537" xr:uid="{FDE63991-6ABC-47BB-B0D4-3115C085C892}"/>
    <cellStyle name="Millares 58 3 2 7" xfId="8589" xr:uid="{25E22783-9B6C-4780-A78E-B6376A9926F3}"/>
    <cellStyle name="Millares 58 3 3" xfId="5710" xr:uid="{B6EF430D-5685-41A4-B8D6-360AC3D9DB89}"/>
    <cellStyle name="Millares 58 3 3 2" xfId="5711" xr:uid="{5307A5E7-FF29-4628-B0BD-8C4A671A37F7}"/>
    <cellStyle name="Millares 58 3 3 2 2" xfId="13936" xr:uid="{72837280-9BF7-411B-B172-D882C8049017}"/>
    <cellStyle name="Millares 58 3 3 2 3" xfId="11168" xr:uid="{4341BC4A-9C2B-48B7-A818-6F39484662D7}"/>
    <cellStyle name="Millares 58 3 3 2 4" xfId="16403" xr:uid="{3F5FC99A-C80D-47C4-9301-8E4D52902A34}"/>
    <cellStyle name="Millares 58 3 3 2 5" xfId="18540" xr:uid="{C9E08573-24FC-43EB-B2C2-5935F510B30F}"/>
    <cellStyle name="Millares 58 3 3 2 6" xfId="8592" xr:uid="{83354133-D458-4202-8FF2-D1B91056A6EF}"/>
    <cellStyle name="Millares 58 3 3 3" xfId="13935" xr:uid="{F3D119EE-9206-4759-88A6-9282F6DC22CC}"/>
    <cellStyle name="Millares 58 3 3 4" xfId="11167" xr:uid="{7F1C3E58-0079-4B83-9DB4-AF7938D4A95F}"/>
    <cellStyle name="Millares 58 3 3 5" xfId="16402" xr:uid="{81D07039-DB83-4913-962D-3B17812E4485}"/>
    <cellStyle name="Millares 58 3 3 6" xfId="18539" xr:uid="{AF31010D-D725-4785-AE26-08C02BC49769}"/>
    <cellStyle name="Millares 58 3 3 7" xfId="8591" xr:uid="{C3A9BB62-326B-4120-8265-BFEE054D1B74}"/>
    <cellStyle name="Millares 58 3 4" xfId="5712" xr:uid="{DD6E0F8F-D807-4509-8E37-51E8FEAF4BAB}"/>
    <cellStyle name="Millares 58 3 4 2" xfId="5713" xr:uid="{298298E8-753A-420F-986C-584463CE2291}"/>
    <cellStyle name="Millares 58 3 4 2 2" xfId="13938" xr:uid="{8EDA560A-B425-4456-A157-60EF49549E59}"/>
    <cellStyle name="Millares 58 3 4 2 3" xfId="11170" xr:uid="{3D6BF859-7C12-406B-B3A9-40A2CFB5404A}"/>
    <cellStyle name="Millares 58 3 4 2 4" xfId="16405" xr:uid="{080DBB5D-06BF-4F91-9A28-A278A114B946}"/>
    <cellStyle name="Millares 58 3 4 2 5" xfId="18542" xr:uid="{210E6DD2-A113-4D5E-A962-09586912F04D}"/>
    <cellStyle name="Millares 58 3 4 2 6" xfId="8594" xr:uid="{A7D54DF0-D7E0-4A11-83CF-051EF525FD0B}"/>
    <cellStyle name="Millares 58 3 4 3" xfId="13937" xr:uid="{5C986FFA-526F-462F-A70C-50311C77B0A4}"/>
    <cellStyle name="Millares 58 3 4 4" xfId="11169" xr:uid="{079620E7-04AF-4FDF-9C0F-378A5CB85176}"/>
    <cellStyle name="Millares 58 3 4 5" xfId="16404" xr:uid="{D2F72618-B537-4B55-9140-DE0C2D3B7641}"/>
    <cellStyle name="Millares 58 3 4 6" xfId="18541" xr:uid="{16A96807-AE54-4C52-B281-EE82182F5842}"/>
    <cellStyle name="Millares 58 3 4 7" xfId="8593" xr:uid="{456EEB51-535B-4ADD-938A-3185232C77C1}"/>
    <cellStyle name="Millares 58 3 5" xfId="5714" xr:uid="{CC388FF8-FAD4-469A-9194-7A132FA87889}"/>
    <cellStyle name="Millares 58 3 5 2" xfId="13939" xr:uid="{C0AFF24B-F552-44C6-B496-E7D04C5A0E16}"/>
    <cellStyle name="Millares 58 3 5 3" xfId="11171" xr:uid="{76F46785-CE46-469A-B6F6-37DA449E80B2}"/>
    <cellStyle name="Millares 58 3 5 4" xfId="16406" xr:uid="{082CD0B9-68DD-48B8-8160-C68B4FAABE3B}"/>
    <cellStyle name="Millares 58 3 5 5" xfId="18543" xr:uid="{EA1F4A6D-CCDF-4F92-AE3E-B930517AE795}"/>
    <cellStyle name="Millares 58 3 5 6" xfId="8595" xr:uid="{5F9F6F00-F113-47B4-A2BA-0B7BFE80E6F4}"/>
    <cellStyle name="Millares 58 3 6" xfId="13932" xr:uid="{352CD5EC-B390-4857-BF99-A5C89883DA6C}"/>
    <cellStyle name="Millares 58 3 7" xfId="11164" xr:uid="{8957C10D-E084-429A-BAB3-EFBC4B031AC3}"/>
    <cellStyle name="Millares 58 3 8" xfId="16399" xr:uid="{B40EE336-4C42-4DD9-BB98-65108A50BDA7}"/>
    <cellStyle name="Millares 58 3 9" xfId="18536" xr:uid="{2BE5C064-3F45-42B8-B54D-4B52EDA2F3DC}"/>
    <cellStyle name="Millares 58 4" xfId="5715" xr:uid="{4A04A1A3-B6C6-4B11-BC22-664094FD9A99}"/>
    <cellStyle name="Millares 58 4 10" xfId="8596" xr:uid="{2C39DFCF-8724-41E5-BA4B-80FCAB2537CA}"/>
    <cellStyle name="Millares 58 4 2" xfId="5716" xr:uid="{02D0CB03-F9BF-41EB-A1D7-FE09FCFA3B22}"/>
    <cellStyle name="Millares 58 4 2 2" xfId="5717" xr:uid="{64A3FDE0-CEF9-4422-90AA-6AA861A355AD}"/>
    <cellStyle name="Millares 58 4 2 2 2" xfId="13942" xr:uid="{AA34077F-07E2-4094-93B8-E9FD791772AE}"/>
    <cellStyle name="Millares 58 4 2 2 3" xfId="11174" xr:uid="{733BDCDA-D03B-4821-AEFC-59B65DD38402}"/>
    <cellStyle name="Millares 58 4 2 2 4" xfId="16409" xr:uid="{73EC85B3-2C22-4D1E-A5D8-1C5E48A765D1}"/>
    <cellStyle name="Millares 58 4 2 2 5" xfId="18546" xr:uid="{9051C8BC-09AB-4C46-9D04-72DF71F9D3AB}"/>
    <cellStyle name="Millares 58 4 2 2 6" xfId="8598" xr:uid="{183D01BC-2D66-4A6F-90F8-F9530162969B}"/>
    <cellStyle name="Millares 58 4 2 3" xfId="13941" xr:uid="{E2A6FD1B-33DF-4741-8A50-E3EBD496ACE0}"/>
    <cellStyle name="Millares 58 4 2 4" xfId="11173" xr:uid="{5C3EA400-E7B8-43A0-8055-E4DC22F2F567}"/>
    <cellStyle name="Millares 58 4 2 5" xfId="16408" xr:uid="{81325DC1-9353-4BE8-BD10-F4941377E580}"/>
    <cellStyle name="Millares 58 4 2 6" xfId="18545" xr:uid="{FCD5B9D4-ECE0-49F1-899C-FF6B9BDB4953}"/>
    <cellStyle name="Millares 58 4 2 7" xfId="8597" xr:uid="{BD886C4B-AD62-4177-BE8C-734AB6DD81C3}"/>
    <cellStyle name="Millares 58 4 3" xfId="5718" xr:uid="{0964570B-0A3A-4279-AF4B-85010E3272E7}"/>
    <cellStyle name="Millares 58 4 3 2" xfId="5719" xr:uid="{57529C8E-B11A-47A5-92BC-245A9B686751}"/>
    <cellStyle name="Millares 58 4 3 2 2" xfId="13944" xr:uid="{561EF219-15E9-4C4C-A165-53BA8E6215BB}"/>
    <cellStyle name="Millares 58 4 3 2 3" xfId="11176" xr:uid="{758D2FAD-8B0F-4975-8C5C-9875AF44628B}"/>
    <cellStyle name="Millares 58 4 3 2 4" xfId="16411" xr:uid="{7741F4CD-C96D-429C-91CC-872F4EB009F2}"/>
    <cellStyle name="Millares 58 4 3 2 5" xfId="18548" xr:uid="{A2C324B1-B3F9-4B9D-957C-FE4556BA72AD}"/>
    <cellStyle name="Millares 58 4 3 2 6" xfId="8600" xr:uid="{890A0EBE-1724-49EC-A7F9-FA59DE4FCAE2}"/>
    <cellStyle name="Millares 58 4 3 3" xfId="13943" xr:uid="{236FCBBE-116F-43D8-8C63-7C406244EF33}"/>
    <cellStyle name="Millares 58 4 3 4" xfId="11175" xr:uid="{23A15C8E-E926-4A59-8468-8540FBBDAAEB}"/>
    <cellStyle name="Millares 58 4 3 5" xfId="16410" xr:uid="{87176ECC-9764-4A4F-B04E-52E0AF5BACA9}"/>
    <cellStyle name="Millares 58 4 3 6" xfId="18547" xr:uid="{144B6FBD-7DC6-4BE1-939C-4CAE8E987987}"/>
    <cellStyle name="Millares 58 4 3 7" xfId="8599" xr:uid="{DD4B1D2C-AB81-4164-BEC4-E3733B115008}"/>
    <cellStyle name="Millares 58 4 4" xfId="5720" xr:uid="{FE42E1FA-51E6-401B-8B68-A771E64D7C3E}"/>
    <cellStyle name="Millares 58 4 4 2" xfId="5721" xr:uid="{26C745B6-D61D-48C0-BF32-C6697467788B}"/>
    <cellStyle name="Millares 58 4 4 2 2" xfId="13946" xr:uid="{A15EA7DE-0F68-418D-8201-0D46E05A07AB}"/>
    <cellStyle name="Millares 58 4 4 2 3" xfId="11178" xr:uid="{798E8EEC-7BFD-4F39-A224-03CA7C670DB5}"/>
    <cellStyle name="Millares 58 4 4 2 4" xfId="16413" xr:uid="{CB43CA63-891B-4B49-A440-1EC77DF097C9}"/>
    <cellStyle name="Millares 58 4 4 2 5" xfId="18550" xr:uid="{B287297A-C693-4209-AEB7-D563CD40ADDB}"/>
    <cellStyle name="Millares 58 4 4 2 6" xfId="8602" xr:uid="{34462A35-E27D-45DF-AB8B-7A4F66AD5554}"/>
    <cellStyle name="Millares 58 4 4 3" xfId="13945" xr:uid="{79243889-A5A9-4BCD-A6BB-32D0FB13094C}"/>
    <cellStyle name="Millares 58 4 4 4" xfId="11177" xr:uid="{5CA94457-3C86-405A-BC63-DEF55358320C}"/>
    <cellStyle name="Millares 58 4 4 5" xfId="16412" xr:uid="{BD671C96-23B6-4C77-AD7C-460D6A9FED8A}"/>
    <cellStyle name="Millares 58 4 4 6" xfId="18549" xr:uid="{877792E9-0814-4F4D-B674-BA7B888C8C51}"/>
    <cellStyle name="Millares 58 4 4 7" xfId="8601" xr:uid="{779F28B5-774D-4FA1-B2F3-42221B70EE25}"/>
    <cellStyle name="Millares 58 4 5" xfId="5722" xr:uid="{2C401D4A-01B0-4AE2-A176-7392D73EC696}"/>
    <cellStyle name="Millares 58 4 5 2" xfId="13947" xr:uid="{071CE6C4-A7A1-4143-AD94-182602F369E4}"/>
    <cellStyle name="Millares 58 4 5 3" xfId="11179" xr:uid="{7F3F44EC-8639-40AC-B83F-A691CE9D8DB0}"/>
    <cellStyle name="Millares 58 4 5 4" xfId="16414" xr:uid="{B2FB7C4F-81E0-45C6-BBE9-3A9C247C50FC}"/>
    <cellStyle name="Millares 58 4 5 5" xfId="18551" xr:uid="{6C657CCD-EA17-4CB6-BEBB-846D239608C8}"/>
    <cellStyle name="Millares 58 4 5 6" xfId="8603" xr:uid="{E9030ABB-52BE-42BB-A098-1998D4D822C0}"/>
    <cellStyle name="Millares 58 4 6" xfId="13940" xr:uid="{9BC6E941-2027-4EBF-9A9C-B4B73AAAFEC2}"/>
    <cellStyle name="Millares 58 4 7" xfId="11172" xr:uid="{7051B169-1209-4504-8487-062EEB97D08E}"/>
    <cellStyle name="Millares 58 4 8" xfId="16407" xr:uid="{DB608E34-672B-4B49-B3DC-BFE0F7746F8B}"/>
    <cellStyle name="Millares 58 4 9" xfId="18544" xr:uid="{2289F35D-841B-43DC-953B-6E717876F7E1}"/>
    <cellStyle name="Millares 58 5" xfId="5723" xr:uid="{1CDCE0F9-DBAB-4E3D-BB88-EDD61F67574B}"/>
    <cellStyle name="Millares 58 5 10" xfId="8604" xr:uid="{01D73DC8-E3FD-4B0A-AC28-61E87D53FCAE}"/>
    <cellStyle name="Millares 58 5 2" xfId="5724" xr:uid="{71C4ED5C-E2B5-48E4-BB1E-37A8EE2DB1E8}"/>
    <cellStyle name="Millares 58 5 2 2" xfId="5725" xr:uid="{69EF1250-316E-4170-9063-701A8F0EE827}"/>
    <cellStyle name="Millares 58 5 2 2 2" xfId="13950" xr:uid="{05B15288-F7B6-4B14-B0C0-5C7B618BB98D}"/>
    <cellStyle name="Millares 58 5 2 2 3" xfId="11182" xr:uid="{C78BE29F-EBC2-46AA-89A4-28E2AB119BC6}"/>
    <cellStyle name="Millares 58 5 2 2 4" xfId="16417" xr:uid="{6DC90432-A1A7-4BE3-B097-7292B1F4E159}"/>
    <cellStyle name="Millares 58 5 2 2 5" xfId="18554" xr:uid="{CD26E832-3301-4E8D-8200-7DC8C982EDA1}"/>
    <cellStyle name="Millares 58 5 2 2 6" xfId="8606" xr:uid="{8F654293-1560-4DDD-86D5-7CC5BDE1AF0E}"/>
    <cellStyle name="Millares 58 5 2 3" xfId="13949" xr:uid="{1A948E32-126E-4C07-BCA5-EFA8B6F3C465}"/>
    <cellStyle name="Millares 58 5 2 4" xfId="11181" xr:uid="{C47D639D-0143-4CD0-A973-A857423BB335}"/>
    <cellStyle name="Millares 58 5 2 5" xfId="16416" xr:uid="{7957D788-107D-4DE4-BE9B-B44E4E74ADB3}"/>
    <cellStyle name="Millares 58 5 2 6" xfId="18553" xr:uid="{CC3047B9-CD64-4C60-B975-A86B2BC01EF7}"/>
    <cellStyle name="Millares 58 5 2 7" xfId="8605" xr:uid="{69DF90BA-35FF-46B1-BFF2-029AFF7ABB6A}"/>
    <cellStyle name="Millares 58 5 3" xfId="5726" xr:uid="{917553A5-6FA0-424C-B81C-606A05D4E381}"/>
    <cellStyle name="Millares 58 5 3 2" xfId="5727" xr:uid="{B2737A00-75B8-43CC-879B-4900927CC277}"/>
    <cellStyle name="Millares 58 5 3 2 2" xfId="13952" xr:uid="{EF32481C-A114-4179-9A22-AEAA991DE6A1}"/>
    <cellStyle name="Millares 58 5 3 2 3" xfId="11184" xr:uid="{AE8656A2-242F-4C0B-9371-6C2316482DC3}"/>
    <cellStyle name="Millares 58 5 3 2 4" xfId="16419" xr:uid="{0363AE2F-12AF-4788-9AA3-8A738E117459}"/>
    <cellStyle name="Millares 58 5 3 2 5" xfId="18556" xr:uid="{17BB259D-0E20-46C0-8BBD-683101B49B3C}"/>
    <cellStyle name="Millares 58 5 3 2 6" xfId="8608" xr:uid="{70B42FA5-BBDE-45E6-90AA-F025419664AC}"/>
    <cellStyle name="Millares 58 5 3 3" xfId="13951" xr:uid="{32F64E3D-61FC-4AA5-A818-76B03CA2FF0E}"/>
    <cellStyle name="Millares 58 5 3 4" xfId="11183" xr:uid="{59BA8DCF-21B0-42F3-8015-FC80D6474078}"/>
    <cellStyle name="Millares 58 5 3 5" xfId="16418" xr:uid="{515BD8C0-E9EC-4B67-8C51-BD4E6F51A6E0}"/>
    <cellStyle name="Millares 58 5 3 6" xfId="18555" xr:uid="{CF31596C-68A2-4599-971B-96BD58A9C025}"/>
    <cellStyle name="Millares 58 5 3 7" xfId="8607" xr:uid="{BC303289-6FA0-48C3-954F-17F859F80E61}"/>
    <cellStyle name="Millares 58 5 4" xfId="5728" xr:uid="{CFEB5C8A-5DF9-451F-A017-20F8BB4E6259}"/>
    <cellStyle name="Millares 58 5 4 2" xfId="5729" xr:uid="{36785B48-A89C-4C9D-8904-40F8EE5ED781}"/>
    <cellStyle name="Millares 58 5 4 2 2" xfId="13954" xr:uid="{43459462-09EF-4224-9FC7-4A47BD397A5F}"/>
    <cellStyle name="Millares 58 5 4 2 3" xfId="11186" xr:uid="{E958B1AA-8BD8-45EA-9720-F5F88571E156}"/>
    <cellStyle name="Millares 58 5 4 2 4" xfId="16421" xr:uid="{17305C2E-CD2F-4FAC-A5B2-FD67302A824F}"/>
    <cellStyle name="Millares 58 5 4 2 5" xfId="18558" xr:uid="{345995A8-AB9B-406C-B1B9-88C4B9FD0078}"/>
    <cellStyle name="Millares 58 5 4 2 6" xfId="8610" xr:uid="{3051F1F5-A5AA-41EF-90A1-51C8B2963829}"/>
    <cellStyle name="Millares 58 5 4 3" xfId="13953" xr:uid="{3814FD0E-065E-4189-823F-8CFE42EA2F74}"/>
    <cellStyle name="Millares 58 5 4 4" xfId="11185" xr:uid="{FB326009-6EC5-48DD-93BF-CB0572F5524D}"/>
    <cellStyle name="Millares 58 5 4 5" xfId="16420" xr:uid="{E837521B-26CC-4D52-A7B7-55085F4D1C59}"/>
    <cellStyle name="Millares 58 5 4 6" xfId="18557" xr:uid="{512E2E19-C321-4956-869B-075D12A6B60D}"/>
    <cellStyle name="Millares 58 5 4 7" xfId="8609" xr:uid="{BC1FC096-A557-4C29-9A96-7579E772853C}"/>
    <cellStyle name="Millares 58 5 5" xfId="5730" xr:uid="{00FE96DC-3710-4AA7-AAEA-11A323F5ED4A}"/>
    <cellStyle name="Millares 58 5 5 2" xfId="13955" xr:uid="{4DE7F198-D7F2-42C5-A13D-7B0634AAA4CA}"/>
    <cellStyle name="Millares 58 5 5 3" xfId="11187" xr:uid="{65147C8A-B837-4B73-8DF4-DA18827BA722}"/>
    <cellStyle name="Millares 58 5 5 4" xfId="16422" xr:uid="{013650FE-D1DC-48B5-93D2-25BE5529B0BB}"/>
    <cellStyle name="Millares 58 5 5 5" xfId="18559" xr:uid="{B40D1FBA-8963-47F3-855D-257A082424C7}"/>
    <cellStyle name="Millares 58 5 5 6" xfId="8611" xr:uid="{47EE9CFA-76F4-467F-865C-FF132A244181}"/>
    <cellStyle name="Millares 58 5 6" xfId="13948" xr:uid="{BF5317B4-B222-4F64-A2E7-7DEB05E27465}"/>
    <cellStyle name="Millares 58 5 7" xfId="11180" xr:uid="{9DE55614-C92C-4F98-84BA-47523FD1979E}"/>
    <cellStyle name="Millares 58 5 8" xfId="16415" xr:uid="{D58C09D4-A4D3-4F34-81A4-9861F9B1A1F5}"/>
    <cellStyle name="Millares 58 5 9" xfId="18552" xr:uid="{BCE238D1-3412-4F65-9FF7-79727DA1874A}"/>
    <cellStyle name="Millares 58 6" xfId="5731" xr:uid="{772330CF-5D86-48FB-9ED7-9A81A8F30BBE}"/>
    <cellStyle name="Millares 58 6 2" xfId="5732" xr:uid="{F8B21C31-0D9E-42A4-A571-D982B0A09BA1}"/>
    <cellStyle name="Millares 58 6 2 2" xfId="13957" xr:uid="{8569BBC6-4F29-44FE-A74D-945D4221F5B0}"/>
    <cellStyle name="Millares 58 6 2 3" xfId="11189" xr:uid="{48BA90CE-A60C-44DA-A2D7-783400E9C5BD}"/>
    <cellStyle name="Millares 58 6 2 4" xfId="16424" xr:uid="{E5400E44-3A0C-4D0B-9F9A-71C58B5064DA}"/>
    <cellStyle name="Millares 58 6 2 5" xfId="18561" xr:uid="{6A74CDBA-C02B-40DA-9B0A-415E05BBC5A6}"/>
    <cellStyle name="Millares 58 6 2 6" xfId="8613" xr:uid="{0E672E5F-DFB9-4D7D-BB76-CFC3FD98C1ED}"/>
    <cellStyle name="Millares 58 6 3" xfId="13956" xr:uid="{E8350E87-0A02-45EA-AB22-03603EB3E38E}"/>
    <cellStyle name="Millares 58 6 4" xfId="11188" xr:uid="{B917E8DD-1A33-47D6-9A61-A5E1CC1E163E}"/>
    <cellStyle name="Millares 58 6 5" xfId="16423" xr:uid="{C2AD40D5-E05F-45FE-8D7E-037FF0F1B0D1}"/>
    <cellStyle name="Millares 58 6 6" xfId="18560" xr:uid="{51769E84-32E1-4B65-81EB-58401CCEDEDF}"/>
    <cellStyle name="Millares 58 6 7" xfId="8612" xr:uid="{795A0111-F278-4459-854D-1D5B26207D13}"/>
    <cellStyle name="Millares 58 7" xfId="5733" xr:uid="{082B96B3-4752-4A66-BAF1-2D8AC8659A7E}"/>
    <cellStyle name="Millares 58 7 2" xfId="5734" xr:uid="{3840DF57-83D1-413D-8FF5-DA8B7E9E705E}"/>
    <cellStyle name="Millares 58 7 2 2" xfId="13959" xr:uid="{BE5EE613-4F21-4E1E-9069-73BED7D87F04}"/>
    <cellStyle name="Millares 58 7 2 3" xfId="11191" xr:uid="{50679EB8-8DEC-4494-BA44-E80CD8A13905}"/>
    <cellStyle name="Millares 58 7 2 4" xfId="16426" xr:uid="{F4317838-6466-4E83-8EEF-C0D66F7D4E24}"/>
    <cellStyle name="Millares 58 7 2 5" xfId="18563" xr:uid="{6E4C5F84-9C7B-45C4-A0BC-7CCFC09A078A}"/>
    <cellStyle name="Millares 58 7 2 6" xfId="8615" xr:uid="{D0564BBE-1D47-45B2-A228-48A7401CE62C}"/>
    <cellStyle name="Millares 58 7 3" xfId="13958" xr:uid="{76BA5291-0EBD-4735-B0C7-0DB3D826CF11}"/>
    <cellStyle name="Millares 58 7 4" xfId="11190" xr:uid="{D6BD92A8-DF94-40B5-9635-387A38EEB943}"/>
    <cellStyle name="Millares 58 7 5" xfId="16425" xr:uid="{DD3FECE7-0E88-46A2-B39B-71DF02F1FED5}"/>
    <cellStyle name="Millares 58 7 6" xfId="18562" xr:uid="{2EC6FFB4-93F5-46D5-8BAF-2FE580C7C3AB}"/>
    <cellStyle name="Millares 58 7 7" xfId="8614" xr:uid="{AEEA53EB-5BE8-4300-87A8-13A75203B3E4}"/>
    <cellStyle name="Millares 58 8" xfId="5735" xr:uid="{D218EEFF-FB96-4586-B2A5-D2456E660D3E}"/>
    <cellStyle name="Millares 58 8 2" xfId="13960" xr:uid="{928233B0-56FE-4DF7-AA09-01A9FB13F1CD}"/>
    <cellStyle name="Millares 58 8 3" xfId="11192" xr:uid="{26ACC1CA-02E4-4EA2-AA94-05D463FFAC59}"/>
    <cellStyle name="Millares 58 8 4" xfId="16427" xr:uid="{3FA7CF74-9ED7-413C-BE0E-03F0A5B348F9}"/>
    <cellStyle name="Millares 58 8 5" xfId="18564" xr:uid="{3F2FA72E-52A0-40AE-8AF6-7DF966E8ACD2}"/>
    <cellStyle name="Millares 58 8 6" xfId="8616" xr:uid="{C03CAA5B-595A-4A34-8F4B-B28629666825}"/>
    <cellStyle name="Millares 58 9" xfId="5736" xr:uid="{1D234125-37CF-4407-856C-0F9671605548}"/>
    <cellStyle name="Millares 58 9 2" xfId="13961" xr:uid="{FF3B2881-FCEA-474D-99D5-96BE1FDE30DF}"/>
    <cellStyle name="Millares 58 9 3" xfId="11193" xr:uid="{DFD0E343-5D93-4F34-A7E1-4EBC7CDD52C1}"/>
    <cellStyle name="Millares 58 9 4" xfId="16428" xr:uid="{5A5D4C9A-2C7A-45A4-BC57-F2F557E47A3E}"/>
    <cellStyle name="Millares 58 9 5" xfId="18565" xr:uid="{FDACE264-E75F-4DDB-A460-1C956B0DFCA6}"/>
    <cellStyle name="Millares 58 9 6" xfId="8617" xr:uid="{766CE7ED-B9DE-4E09-AF79-FBBC69373A12}"/>
    <cellStyle name="Millares 59" xfId="5737" xr:uid="{8D5EA73D-4E96-4AD8-8956-C45B8FBA9E6D}"/>
    <cellStyle name="Millares 59 10" xfId="16429" xr:uid="{1EE672D9-F0BD-4B47-A19E-EB56BC69629E}"/>
    <cellStyle name="Millares 59 11" xfId="18566" xr:uid="{EDF63536-9BEC-4C57-86B5-3C7EDC749453}"/>
    <cellStyle name="Millares 59 12" xfId="8618" xr:uid="{46B9518B-7AE6-4655-9BF7-B931BECDEC69}"/>
    <cellStyle name="Millares 59 2" xfId="5738" xr:uid="{4D6C4884-00C2-4A13-82B0-E9996D80C899}"/>
    <cellStyle name="Millares 59 2 10" xfId="18567" xr:uid="{0C0A3583-88A9-4D00-B344-B36EBA72FA67}"/>
    <cellStyle name="Millares 59 2 11" xfId="8619" xr:uid="{FA8F6BA6-6814-4CDA-8978-7661BF2D6E92}"/>
    <cellStyle name="Millares 59 2 2" xfId="5739" xr:uid="{8A2D342A-2455-4700-8393-05F0DCD30B7E}"/>
    <cellStyle name="Millares 59 2 2 2" xfId="13964" xr:uid="{0F438FFB-4549-48F7-84C9-3B8A00E00CB2}"/>
    <cellStyle name="Millares 59 2 2 3" xfId="11196" xr:uid="{BBDC17CA-8F4F-45EB-866E-A310A2248384}"/>
    <cellStyle name="Millares 59 2 2 4" xfId="16431" xr:uid="{4E2780AA-B6F3-4061-B932-EF078B9EE012}"/>
    <cellStyle name="Millares 59 2 2 5" xfId="18568" xr:uid="{77B13F07-1607-41E0-AB09-2AB29255FAA4}"/>
    <cellStyle name="Millares 59 2 2 6" xfId="8620" xr:uid="{D7439887-A655-4F6B-8B68-17AD331BBCB8}"/>
    <cellStyle name="Millares 59 2 3" xfId="5740" xr:uid="{691B3E6D-3CAD-41AE-B200-C18BD9B8F962}"/>
    <cellStyle name="Millares 59 2 3 2" xfId="13965" xr:uid="{5FA0BC05-A235-42D1-8CE1-BF25A35BFF25}"/>
    <cellStyle name="Millares 59 2 3 3" xfId="11197" xr:uid="{56B3886E-8D6B-44EA-AB6A-12A5D973275C}"/>
    <cellStyle name="Millares 59 2 3 4" xfId="16432" xr:uid="{E4D8EC8E-DE8B-4726-9424-77214C4B3BCC}"/>
    <cellStyle name="Millares 59 2 3 5" xfId="18569" xr:uid="{B24989C2-AFAA-44E6-A406-AD6F24C37EB7}"/>
    <cellStyle name="Millares 59 2 3 6" xfId="8621" xr:uid="{6E609DD3-8F40-4A15-AE89-286B92162FD1}"/>
    <cellStyle name="Millares 59 2 4" xfId="5741" xr:uid="{A692ED13-F800-4654-A260-D2237E642343}"/>
    <cellStyle name="Millares 59 2 4 2" xfId="13966" xr:uid="{A6659D29-B84A-4C4A-96FB-7F84B31835F3}"/>
    <cellStyle name="Millares 59 2 4 3" xfId="12549" xr:uid="{4F698205-B5C4-408C-868B-53D0C0A68B3E}"/>
    <cellStyle name="Millares 59 2 4 4" xfId="18570" xr:uid="{7935A013-49FE-415C-99EC-76E45A182335}"/>
    <cellStyle name="Millares 59 2 4 5" xfId="8622" xr:uid="{93759DB0-E7CF-4C36-8A67-758E502BA70E}"/>
    <cellStyle name="Millares 59 2 5" xfId="7348" xr:uid="{63921A82-C50C-4593-9F6C-2D2A7E795CAB}"/>
    <cellStyle name="Millares 59 2 5 2" xfId="13967" xr:uid="{E2C19E07-DB75-4A06-8C69-3CE530394AC7}"/>
    <cellStyle name="Millares 59 2 5 3" xfId="20128" xr:uid="{35A3BDE7-AA45-4C0B-B8AD-11A5B7F7EE83}"/>
    <cellStyle name="Millares 59 2 5 4" xfId="8623" xr:uid="{8C780715-D631-4FC2-BC16-C3A774B555BA}"/>
    <cellStyle name="Millares 59 2 6" xfId="8624" xr:uid="{CE255021-5737-427E-8E35-7F333A1F64E9}"/>
    <cellStyle name="Millares 59 2 6 2" xfId="13968" xr:uid="{9095353F-A301-4589-B10C-E68E5877B569}"/>
    <cellStyle name="Millares 59 2 7" xfId="13963" xr:uid="{29A8B1C1-9B8F-48C0-9150-91D8429A7E80}"/>
    <cellStyle name="Millares 59 2 8" xfId="11195" xr:uid="{D2E9875D-298D-4C10-B9F3-1C9F461FB783}"/>
    <cellStyle name="Millares 59 2 9" xfId="16430" xr:uid="{ADCF12A7-DADC-45E8-960D-4E868DBB5F97}"/>
    <cellStyle name="Millares 59 3" xfId="5742" xr:uid="{C6740562-2E57-4463-A86C-682DA6E96013}"/>
    <cellStyle name="Millares 59 3 2" xfId="5743" xr:uid="{475B7A34-B455-4068-B448-32D4BB57CE9D}"/>
    <cellStyle name="Millares 59 3 2 2" xfId="13970" xr:uid="{00E8A24F-80D2-4158-A2F5-ED06345FBAF3}"/>
    <cellStyle name="Millares 59 3 2 3" xfId="11199" xr:uid="{8BBB5A10-9A57-49DD-A38D-CDBF1C7E70F6}"/>
    <cellStyle name="Millares 59 3 2 4" xfId="16434" xr:uid="{E7B57A94-6B82-4681-AE51-4D291F7AC47D}"/>
    <cellStyle name="Millares 59 3 2 5" xfId="18572" xr:uid="{D6DBF66E-A3BC-406D-87F7-8A00EFBCF6D3}"/>
    <cellStyle name="Millares 59 3 2 6" xfId="8626" xr:uid="{29D88845-B5E3-46E7-ADAF-D42286F8F895}"/>
    <cellStyle name="Millares 59 3 3" xfId="13969" xr:uid="{F40365D9-8835-4D89-BD23-8C9D1DB9C2FF}"/>
    <cellStyle name="Millares 59 3 4" xfId="11198" xr:uid="{E3372FCF-318C-4624-B1A6-B73ED122AC70}"/>
    <cellStyle name="Millares 59 3 5" xfId="16433" xr:uid="{D6086C01-051C-4051-B46C-36C81F20F876}"/>
    <cellStyle name="Millares 59 3 6" xfId="18571" xr:uid="{33D808BF-411A-49A0-A1BD-B5DBBB4DA71C}"/>
    <cellStyle name="Millares 59 3 7" xfId="8625" xr:uid="{20A1CEF5-F516-4131-AA58-C72813F56262}"/>
    <cellStyle name="Millares 59 4" xfId="5744" xr:uid="{0EB17235-4FE0-4473-B937-CC9F3EC4738E}"/>
    <cellStyle name="Millares 59 4 2" xfId="13971" xr:uid="{4F1DF1B7-E971-4BC5-A031-9C9D756867D1}"/>
    <cellStyle name="Millares 59 4 3" xfId="11200" xr:uid="{EB0A15E9-DF7F-4DF0-BBA0-92EA05121FBA}"/>
    <cellStyle name="Millares 59 4 4" xfId="16435" xr:uid="{140EB99D-7733-48FC-9EF1-076BC1C9C14B}"/>
    <cellStyle name="Millares 59 4 5" xfId="18573" xr:uid="{FB55C389-1FCD-44DF-9012-1B9FB9B8A3D0}"/>
    <cellStyle name="Millares 59 4 6" xfId="8627" xr:uid="{C6BB9D29-89A7-4607-8AC4-22893DEEBB2E}"/>
    <cellStyle name="Millares 59 5" xfId="5745" xr:uid="{D05EBC54-CD20-48F4-9ACE-12A688E5C077}"/>
    <cellStyle name="Millares 59 5 2" xfId="13972" xr:uid="{357CB666-DBA8-4EC6-B9BF-1B88CE811540}"/>
    <cellStyle name="Millares 59 5 3" xfId="12548" xr:uid="{5A8156F5-D5DA-42C8-AA9B-B689C8B1DADA}"/>
    <cellStyle name="Millares 59 5 4" xfId="18574" xr:uid="{416680F0-851E-458F-A221-CCE29665FAA2}"/>
    <cellStyle name="Millares 59 5 5" xfId="8628" xr:uid="{545501D9-3ADC-497D-9DD2-335FD3674795}"/>
    <cellStyle name="Millares 59 6" xfId="7218" xr:uid="{AC9AA7D3-2E9F-4879-9023-D617519DDC0A}"/>
    <cellStyle name="Millares 59 6 2" xfId="13973" xr:uid="{1F83CC54-12A9-4C3C-8C6F-0C5E7607868C}"/>
    <cellStyle name="Millares 59 6 3" xfId="20026" xr:uid="{233D443F-4FCD-464E-8FEF-300D2B232FDD}"/>
    <cellStyle name="Millares 59 6 4" xfId="8629" xr:uid="{F4FC651D-EA00-42C9-9EB5-0A15E9DC7FCB}"/>
    <cellStyle name="Millares 59 7" xfId="8630" xr:uid="{A993127F-641D-4325-881D-21EE308F3F28}"/>
    <cellStyle name="Millares 59 7 2" xfId="13974" xr:uid="{26657949-EB45-4ABC-9A42-33060D5BA2A1}"/>
    <cellStyle name="Millares 59 8" xfId="13962" xr:uid="{01C2205D-D2B4-4FB3-B9B5-6FBCAADDEF02}"/>
    <cellStyle name="Millares 59 9" xfId="11194" xr:uid="{4626B762-71D3-4E6E-B3D7-39E6B5923A94}"/>
    <cellStyle name="Millares 6" xfId="59" xr:uid="{00000000-0005-0000-0000-0000AA000000}"/>
    <cellStyle name="Millares 6 10" xfId="11201" xr:uid="{0D004150-9C14-4CB8-B701-8C76FE3B4483}"/>
    <cellStyle name="Millares 6 11" xfId="16436" xr:uid="{A9EB87FC-2C4E-4897-AB01-D5EA330E5D9E}"/>
    <cellStyle name="Millares 6 12" xfId="18575" xr:uid="{FAE68B55-75B1-4959-B2D5-5B7B3008058A}"/>
    <cellStyle name="Millares 6 13" xfId="8631" xr:uid="{3236F1D6-42D8-4E13-A055-47DA385F48A1}"/>
    <cellStyle name="Millares 6 14" xfId="5746" xr:uid="{4A1970BB-09E6-49BD-8B95-3689DC8E52AE}"/>
    <cellStyle name="Millares 6 2" xfId="111" xr:uid="{00000000-0005-0000-0000-0000AB000000}"/>
    <cellStyle name="Millares 6 2 10" xfId="18576" xr:uid="{D5A53B61-6F54-4780-A87C-8F381B06E678}"/>
    <cellStyle name="Millares 6 2 11" xfId="8632" xr:uid="{8855AF62-A2C4-47CF-AC4A-050FEF3EBEAF}"/>
    <cellStyle name="Millares 6 2 12" xfId="5747" xr:uid="{799FAAFD-3BD4-4A7F-8182-A784AEB7001A}"/>
    <cellStyle name="Millares 6 2 2" xfId="325" xr:uid="{D1C66B96-723A-44F0-AF79-4A87F68E38B1}"/>
    <cellStyle name="Millares 6 2 2 2" xfId="13977" xr:uid="{4333127B-5D85-415E-AAC8-E8C3A7AEF364}"/>
    <cellStyle name="Millares 6 2 2 3" xfId="11203" xr:uid="{80697B78-5DED-4C1B-BB13-65A85B8142B6}"/>
    <cellStyle name="Millares 6 2 2 4" xfId="16438" xr:uid="{4F2BD68E-A715-4AF0-B82A-D540EB6F9BF8}"/>
    <cellStyle name="Millares 6 2 2 5" xfId="18577" xr:uid="{7290D92C-B79B-4C91-B168-126EEBCEFDC3}"/>
    <cellStyle name="Millares 6 2 2 6" xfId="8633" xr:uid="{16C3C297-49BE-4347-981F-FAA026DE38FC}"/>
    <cellStyle name="Millares 6 2 2 7" xfId="5748" xr:uid="{F6417324-1BF7-4CC3-A507-6FB640F24718}"/>
    <cellStyle name="Millares 6 2 3" xfId="5749" xr:uid="{C6694706-5FC9-4716-B77C-A74BED129647}"/>
    <cellStyle name="Millares 6 2 3 2" xfId="13978" xr:uid="{502A0E72-D4BB-48B6-AE79-17FAE406AB59}"/>
    <cellStyle name="Millares 6 2 3 3" xfId="11204" xr:uid="{E60F555A-AF63-4E81-A506-679F851DFDA0}"/>
    <cellStyle name="Millares 6 2 3 4" xfId="16439" xr:uid="{F309DADD-0068-455F-A498-9F414B0C4973}"/>
    <cellStyle name="Millares 6 2 3 5" xfId="18578" xr:uid="{28A12068-298D-4ABB-92FE-AB6CE2421BE3}"/>
    <cellStyle name="Millares 6 2 3 6" xfId="8634" xr:uid="{DCB94D4B-A49D-4D8D-B3AD-BD64E09BFC51}"/>
    <cellStyle name="Millares 6 2 4" xfId="5750" xr:uid="{2CCF1AA0-C988-46F8-A57B-B8CB4823ADF7}"/>
    <cellStyle name="Millares 6 2 4 2" xfId="13979" xr:uid="{9257C44D-7182-4847-9DA3-BFD39737D94A}"/>
    <cellStyle name="Millares 6 2 4 3" xfId="12551" xr:uid="{44988AE3-8759-4B61-9868-33F903B6C23C}"/>
    <cellStyle name="Millares 6 2 4 4" xfId="18579" xr:uid="{91AFDE3A-E03E-4086-8D52-F8D122812432}"/>
    <cellStyle name="Millares 6 2 4 5" xfId="8635" xr:uid="{A69B6D2E-C9DA-40F0-9B44-DD54A168C0E8}"/>
    <cellStyle name="Millares 6 2 5" xfId="7220" xr:uid="{574D2E0F-C437-4157-AB5C-D3318F477889}"/>
    <cellStyle name="Millares 6 2 5 2" xfId="13980" xr:uid="{E615431A-95E9-435E-BD10-974E2EB5417A}"/>
    <cellStyle name="Millares 6 2 5 3" xfId="20028" xr:uid="{87196C41-6A26-4008-87F0-86AF0A555DAE}"/>
    <cellStyle name="Millares 6 2 5 4" xfId="8636" xr:uid="{90F2FB45-D475-41DD-8B2D-C51FC0A33372}"/>
    <cellStyle name="Millares 6 2 6" xfId="8637" xr:uid="{C4AE9EDC-C077-48E7-B8D0-C60099F0570D}"/>
    <cellStyle name="Millares 6 2 6 2" xfId="13981" xr:uid="{A6A74611-B38A-41A1-9656-38F06D54B1CA}"/>
    <cellStyle name="Millares 6 2 7" xfId="13976" xr:uid="{4F88E28A-9C4A-4578-8C0A-685A4A8933CE}"/>
    <cellStyle name="Millares 6 2 8" xfId="11202" xr:uid="{19759746-D2B1-4981-97DA-1A3D912B11D8}"/>
    <cellStyle name="Millares 6 2 9" xfId="16437" xr:uid="{BA3EA5A3-04D4-45F8-ACAD-48D083FA050C}"/>
    <cellStyle name="Millares 6 3" xfId="121" xr:uid="{00000000-0005-0000-0000-0000AC000000}"/>
    <cellStyle name="Millares 6 3 10" xfId="18580" xr:uid="{468E4CE3-A4CE-4154-A781-51664044593E}"/>
    <cellStyle name="Millares 6 3 11" xfId="8638" xr:uid="{FAD45B35-860A-4130-AF61-0FBB478979BC}"/>
    <cellStyle name="Millares 6 3 12" xfId="5751" xr:uid="{3E9414DE-4DCC-445E-9206-2535E4C48E4A}"/>
    <cellStyle name="Millares 6 3 13" xfId="376" xr:uid="{38935038-3486-4449-9948-FC71F256CFCB}"/>
    <cellStyle name="Millares 6 3 14" xfId="40525" xr:uid="{220A2FAF-E704-40A5-9466-98424790986E}"/>
    <cellStyle name="Millares 6 3 2" xfId="203" xr:uid="{00000000-0005-0000-0000-0000AD000000}"/>
    <cellStyle name="Millares 6 3 2 2" xfId="304" xr:uid="{BB46958F-4100-4B25-8B33-A8C8636CF657}"/>
    <cellStyle name="Millares 6 3 2 2 2" xfId="13983" xr:uid="{9C1E2B5D-5091-4B7A-B4B0-529D5CDC1220}"/>
    <cellStyle name="Millares 6 3 2 2 3" xfId="545" xr:uid="{1BEC9142-F544-4695-95DA-EDF24AF82F01}"/>
    <cellStyle name="Millares 6 3 2 2 4" xfId="40694" xr:uid="{C48536A2-93F9-46F0-A96C-E20EB1EBC104}"/>
    <cellStyle name="Millares 6 3 2 3" xfId="11206" xr:uid="{3F794576-AE87-465B-9CB5-2AF7918F01E1}"/>
    <cellStyle name="Millares 6 3 2 4" xfId="16441" xr:uid="{D48AD972-3F0E-42E3-84D5-F0384BA0C9EA}"/>
    <cellStyle name="Millares 6 3 2 5" xfId="18581" xr:uid="{9B773E91-30BE-4D11-81BC-16AE30C3E782}"/>
    <cellStyle name="Millares 6 3 2 6" xfId="8639" xr:uid="{7B5D352A-3839-408D-97EA-9F5EB3613C58}"/>
    <cellStyle name="Millares 6 3 2 7" xfId="5752" xr:uid="{5921CE0F-12A1-4CD0-904A-BEEC6E2AFB4C}"/>
    <cellStyle name="Millares 6 3 2 8" xfId="445" xr:uid="{3C47A182-3191-45EF-A2FF-F8480487190D}"/>
    <cellStyle name="Millares 6 3 2 9" xfId="40594" xr:uid="{87539D50-8704-41F6-98D2-FD9717DB1480}"/>
    <cellStyle name="Millares 6 3 3" xfId="157" xr:uid="{00000000-0005-0000-0000-0000AE000000}"/>
    <cellStyle name="Millares 6 3 3 2" xfId="263" xr:uid="{EBC0F28F-0ED4-4F06-887F-15215519E3A4}"/>
    <cellStyle name="Millares 6 3 3 2 2" xfId="13984" xr:uid="{930CDD09-AB87-45BB-9184-AD7D53C41359}"/>
    <cellStyle name="Millares 6 3 3 2 3" xfId="504" xr:uid="{5889B9A9-DB47-4EEB-BD00-A42B9BCF4600}"/>
    <cellStyle name="Millares 6 3 3 2 4" xfId="40653" xr:uid="{A85B18AE-79DF-440D-A4A2-6BA778C92771}"/>
    <cellStyle name="Millares 6 3 3 3" xfId="11207" xr:uid="{AB752C96-94F2-4467-9310-AF19C9205A3F}"/>
    <cellStyle name="Millares 6 3 3 4" xfId="16442" xr:uid="{D7C039BA-E448-493B-A9CA-EF7C91906FC9}"/>
    <cellStyle name="Millares 6 3 3 5" xfId="18582" xr:uid="{921FFCCF-9A2E-47C9-B40D-F9618398BE27}"/>
    <cellStyle name="Millares 6 3 3 6" xfId="8640" xr:uid="{34F5963F-65CC-489D-AE87-A6B2B594F508}"/>
    <cellStyle name="Millares 6 3 3 7" xfId="5753" xr:uid="{B56C2FA8-429C-4384-9820-AF2D66B86CC6}"/>
    <cellStyle name="Millares 6 3 3 8" xfId="404" xr:uid="{F7FC7B66-14F6-401D-BB5F-2F7FDB011BD8}"/>
    <cellStyle name="Millares 6 3 3 9" xfId="40553" xr:uid="{2C1C0589-DC93-4A81-85D2-9A7F42DAC688}"/>
    <cellStyle name="Millares 6 3 4" xfId="235" xr:uid="{50F69E58-F614-4357-AA89-9CB24F10423D}"/>
    <cellStyle name="Millares 6 3 4 2" xfId="13985" xr:uid="{80F320D8-BFDB-4A16-96BB-1BF8747D60C4}"/>
    <cellStyle name="Millares 6 3 4 3" xfId="12552" xr:uid="{7C7EDA72-8831-43B7-85D6-3BDC37A8D47C}"/>
    <cellStyle name="Millares 6 3 4 4" xfId="18583" xr:uid="{E66DEF27-78A0-41A7-BCD7-773E05B63814}"/>
    <cellStyle name="Millares 6 3 4 5" xfId="8641" xr:uid="{D172DAC0-08CC-451D-B930-EE5F43519FD0}"/>
    <cellStyle name="Millares 6 3 4 6" xfId="5754" xr:uid="{54DADB0F-DB1E-4608-A152-3AD9D731A0EC}"/>
    <cellStyle name="Millares 6 3 4 7" xfId="476" xr:uid="{5E629FD3-932F-4723-88D2-5A6B7A64481A}"/>
    <cellStyle name="Millares 6 3 4 8" xfId="40625" xr:uid="{CA235296-B03B-4CA2-AB8E-49594433D5F4}"/>
    <cellStyle name="Millares 6 3 5" xfId="872" xr:uid="{D0CA8A3B-D15A-4190-9028-41919412C999}"/>
    <cellStyle name="Millares 6 3 5 2" xfId="13986" xr:uid="{000B5C8B-F28C-4806-B8D3-A527B1B69CAD}"/>
    <cellStyle name="Millares 6 3 5 3" xfId="20129" xr:uid="{6A7AE9AE-EA2A-4554-8FFC-405258DA8A41}"/>
    <cellStyle name="Millares 6 3 5 4" xfId="8642" xr:uid="{FEA964BE-57CA-4466-90E8-BBB4E272A1A4}"/>
    <cellStyle name="Millares 6 3 5 5" xfId="7349" xr:uid="{8DE31ED8-919F-445F-951E-2B1EEDB7F141}"/>
    <cellStyle name="Millares 6 3 6" xfId="8643" xr:uid="{6AA042AE-F2B0-4B40-ABF4-1598A63EDED4}"/>
    <cellStyle name="Millares 6 3 6 2" xfId="13987" xr:uid="{5D32C53D-CD51-40C7-B3FC-A1222D7E8C6F}"/>
    <cellStyle name="Millares 6 3 7" xfId="13982" xr:uid="{9206A02C-4BCB-4961-AC53-F9E8F35F53AC}"/>
    <cellStyle name="Millares 6 3 8" xfId="11205" xr:uid="{B8F5E83A-E2D7-4405-9CE4-26AD90F37A8D}"/>
    <cellStyle name="Millares 6 3 9" xfId="16440" xr:uid="{1FB57EFD-7B57-4C42-806D-D2DD0BF2063E}"/>
    <cellStyle name="Millares 6 4" xfId="187" xr:uid="{00000000-0005-0000-0000-0000AF000000}"/>
    <cellStyle name="Millares 6 4 2" xfId="330" xr:uid="{242FFC52-E2B5-4439-B70B-081588FE5633}"/>
    <cellStyle name="Millares 6 4 2 2" xfId="13989" xr:uid="{462E0758-FBD8-4AE3-A129-CD9B212A9A5A}"/>
    <cellStyle name="Millares 6 4 2 3" xfId="11209" xr:uid="{ED6E4642-FC38-4382-BF79-ACB14244E475}"/>
    <cellStyle name="Millares 6 4 2 4" xfId="16444" xr:uid="{E9C60BCE-F88D-4E32-B979-BE45802C9C1A}"/>
    <cellStyle name="Millares 6 4 2 5" xfId="18585" xr:uid="{687F54DF-EF1D-43E4-8F62-8F42B0154214}"/>
    <cellStyle name="Millares 6 4 2 6" xfId="8645" xr:uid="{3C905EE3-6345-4A7C-BD76-2B7D87D308F9}"/>
    <cellStyle name="Millares 6 4 2 7" xfId="5756" xr:uid="{AD2ABC25-25FC-4D98-ABF3-F50F3B5B1D3E}"/>
    <cellStyle name="Millares 6 4 3" xfId="13988" xr:uid="{2B1AFF72-D927-47A6-8D7C-C47880D3F89C}"/>
    <cellStyle name="Millares 6 4 4" xfId="11208" xr:uid="{665A7128-E653-4E6A-9C9D-DA8C661846AB}"/>
    <cellStyle name="Millares 6 4 5" xfId="16443" xr:uid="{21DD92EB-D791-44AF-BAEC-184313DBD6A8}"/>
    <cellStyle name="Millares 6 4 6" xfId="18584" xr:uid="{E94A6035-5936-44A5-93AA-65B8272DA113}"/>
    <cellStyle name="Millares 6 4 7" xfId="8644" xr:uid="{5480F96D-E385-40E4-B291-BCE330938063}"/>
    <cellStyle name="Millares 6 4 8" xfId="5755" xr:uid="{AE659824-0611-4DB1-86FA-1B344AFD1F5F}"/>
    <cellStyle name="Millares 6 5" xfId="172" xr:uid="{00000000-0005-0000-0000-0000B0000000}"/>
    <cellStyle name="Millares 6 5 2" xfId="277" xr:uid="{704E4021-3E62-4250-9540-45B2B2420E2C}"/>
    <cellStyle name="Millares 6 5 2 2" xfId="13990" xr:uid="{D1517E81-9145-4CDC-967D-90E873E28F25}"/>
    <cellStyle name="Millares 6 5 2 3" xfId="518" xr:uid="{92F5AAC2-5096-4EC7-96D9-C9D73769EF38}"/>
    <cellStyle name="Millares 6 5 2 4" xfId="40667" xr:uid="{38152D78-C029-4E92-BC70-0E04502E735D}"/>
    <cellStyle name="Millares 6 5 3" xfId="11210" xr:uid="{F859BBD3-4F44-48BE-8375-DFEB963A34F4}"/>
    <cellStyle name="Millares 6 5 4" xfId="16445" xr:uid="{6E62D89B-CE28-4BDD-9390-7F0F1EF4193D}"/>
    <cellStyle name="Millares 6 5 5" xfId="18586" xr:uid="{E2777242-1431-46CD-BF76-929E61E3F96D}"/>
    <cellStyle name="Millares 6 5 6" xfId="8646" xr:uid="{8D3237ED-2645-40A5-98B7-482110C87346}"/>
    <cellStyle name="Millares 6 5 7" xfId="5757" xr:uid="{1D1BC4ED-CC29-4367-9B05-05C57C7014EF}"/>
    <cellStyle name="Millares 6 5 8" xfId="418" xr:uid="{47A6E0F9-65B7-46B5-9865-D1EBC91ECB98}"/>
    <cellStyle name="Millares 6 5 9" xfId="40567" xr:uid="{78DFE7B3-9217-4441-97D1-70D4DA03FC63}"/>
    <cellStyle name="Millares 6 6" xfId="323" xr:uid="{11A1004A-2C00-4394-847F-49E73014778A}"/>
    <cellStyle name="Millares 6 6 2" xfId="13991" xr:uid="{C877C66B-20E5-4BBE-ADD8-83896B8092DE}"/>
    <cellStyle name="Millares 6 6 3" xfId="12550" xr:uid="{109C3424-59E6-4802-99A4-15BC72A25B31}"/>
    <cellStyle name="Millares 6 6 4" xfId="18587" xr:uid="{AC75272E-D867-4409-A348-22CD35DFB6CF}"/>
    <cellStyle name="Millares 6 6 5" xfId="8647" xr:uid="{BC7DA4DC-1F25-44C1-9143-DA79147D834D}"/>
    <cellStyle name="Millares 6 6 6" xfId="5758" xr:uid="{F5D4B06B-B612-4158-91D2-8AF8D45AC80C}"/>
    <cellStyle name="Millares 6 7" xfId="7219" xr:uid="{EB3FB370-6E03-4C75-87E3-DF4B34B358D9}"/>
    <cellStyle name="Millares 6 7 2" xfId="13992" xr:uid="{3149E16E-11EB-4EC0-A436-63AC1E23EE3C}"/>
    <cellStyle name="Millares 6 7 3" xfId="20027" xr:uid="{F5ECC83F-9CE8-4432-AA5F-E0117B039C49}"/>
    <cellStyle name="Millares 6 7 4" xfId="8648" xr:uid="{D6BAFD0A-2490-42BF-97C0-B1739530A0C9}"/>
    <cellStyle name="Millares 6 8" xfId="8649" xr:uid="{3EE37333-AAC8-4562-9751-06E3F784B311}"/>
    <cellStyle name="Millares 6 8 2" xfId="13993" xr:uid="{18E4DB7B-9258-46D2-B8A0-DEC3D8E410B2}"/>
    <cellStyle name="Millares 6 9" xfId="13975" xr:uid="{86CAF041-524B-450E-B60C-6F766D2101F6}"/>
    <cellStyle name="Millares 60" xfId="5759" xr:uid="{1212570D-2CDA-4A25-A40D-16A1A16A8533}"/>
    <cellStyle name="Millares 60 10" xfId="16446" xr:uid="{A2BE9294-D7FE-415A-96DC-E43FD980A96A}"/>
    <cellStyle name="Millares 60 11" xfId="18588" xr:uid="{5C246A0C-6F43-4F51-B3B7-9D7DE5E9DA60}"/>
    <cellStyle name="Millares 60 12" xfId="8650" xr:uid="{C0736D3A-67F6-49FD-936E-2674D2FB7D65}"/>
    <cellStyle name="Millares 60 2" xfId="5760" xr:uid="{1E830C63-B468-431F-8461-390E3800DAA5}"/>
    <cellStyle name="Millares 60 2 10" xfId="18589" xr:uid="{EE1A9313-5D95-48D9-99D7-ABAB9DED7E17}"/>
    <cellStyle name="Millares 60 2 11" xfId="8651" xr:uid="{94A6D56F-F29D-44C0-814A-3B8B6DCD8249}"/>
    <cellStyle name="Millares 60 2 2" xfId="5761" xr:uid="{10EF3300-0091-409D-BA5D-7CEAC21E5208}"/>
    <cellStyle name="Millares 60 2 2 2" xfId="13996" xr:uid="{D05DEA21-92CC-4DDC-A71B-5D7A13F71B9F}"/>
    <cellStyle name="Millares 60 2 2 3" xfId="11213" xr:uid="{79905A9C-9429-4A76-8C9D-D4EE967A52A7}"/>
    <cellStyle name="Millares 60 2 2 4" xfId="16448" xr:uid="{47A8DECA-4D30-4A98-9FFB-57424929208E}"/>
    <cellStyle name="Millares 60 2 2 5" xfId="18590" xr:uid="{5A12E6D4-660F-469B-BC06-0FD88806F630}"/>
    <cellStyle name="Millares 60 2 2 6" xfId="8652" xr:uid="{30F3C37E-8F5C-49B6-B15F-F7B09F3D7E83}"/>
    <cellStyle name="Millares 60 2 3" xfId="5762" xr:uid="{0B22A51B-0823-4BF5-AB7E-45EA75B83308}"/>
    <cellStyle name="Millares 60 2 3 2" xfId="13997" xr:uid="{D1407ADD-2B8B-4A7A-A009-C0A6B63FDC98}"/>
    <cellStyle name="Millares 60 2 3 3" xfId="11214" xr:uid="{71C78180-21BA-4DA3-86C1-A02270B4432C}"/>
    <cellStyle name="Millares 60 2 3 4" xfId="16449" xr:uid="{4EB51AF9-1F4D-4173-B1B1-D79C62D5B37E}"/>
    <cellStyle name="Millares 60 2 3 5" xfId="18591" xr:uid="{2E34B243-5B2D-47DA-8F9A-C5F5B395AC64}"/>
    <cellStyle name="Millares 60 2 3 6" xfId="8653" xr:uid="{73993ACA-3ABF-476C-89CD-C962A64B8523}"/>
    <cellStyle name="Millares 60 2 4" xfId="5763" xr:uid="{2F5900DD-D8FD-404C-856D-467364F6367B}"/>
    <cellStyle name="Millares 60 2 4 2" xfId="13998" xr:uid="{8578A2B1-4721-4C1C-80C3-919DDA796C8E}"/>
    <cellStyle name="Millares 60 2 4 3" xfId="12554" xr:uid="{58326C22-3A29-43F3-9765-2A315647F0F9}"/>
    <cellStyle name="Millares 60 2 4 4" xfId="18592" xr:uid="{F4DB6DAC-BBA7-4C35-B989-916DFF906F5C}"/>
    <cellStyle name="Millares 60 2 4 5" xfId="8654" xr:uid="{D7BF03FD-E777-4A76-8838-7B0B2D89573A}"/>
    <cellStyle name="Millares 60 2 5" xfId="7350" xr:uid="{3D8311EA-0CE9-4524-9125-F4CF7F3F252A}"/>
    <cellStyle name="Millares 60 2 5 2" xfId="13999" xr:uid="{3B115E89-1B10-4A52-B4CF-D99A116D3D56}"/>
    <cellStyle name="Millares 60 2 5 3" xfId="20130" xr:uid="{5A998508-C8EB-41F2-A638-95AB50FA2F8D}"/>
    <cellStyle name="Millares 60 2 5 4" xfId="8655" xr:uid="{0408170C-1801-4753-952F-084749FFDB45}"/>
    <cellStyle name="Millares 60 2 6" xfId="8656" xr:uid="{0A971B4D-223C-4375-A027-00FB88DB002C}"/>
    <cellStyle name="Millares 60 2 6 2" xfId="14000" xr:uid="{05328752-4E1C-451C-9728-71779B6163CB}"/>
    <cellStyle name="Millares 60 2 7" xfId="13995" xr:uid="{CA46C5BA-DD1E-454C-93F5-618D41C99E87}"/>
    <cellStyle name="Millares 60 2 8" xfId="11212" xr:uid="{66FDAD3A-B8F8-4AB8-8A02-5C35A8DFA115}"/>
    <cellStyle name="Millares 60 2 9" xfId="16447" xr:uid="{845DA420-2EE0-4B7D-BD2A-22D2A1199E98}"/>
    <cellStyle name="Millares 60 3" xfId="5764" xr:uid="{74B81BAA-15DF-48A4-9A9F-6102577E99B3}"/>
    <cellStyle name="Millares 60 3 2" xfId="14001" xr:uid="{C8963667-80C9-4049-B48F-DEE8F3DAE1FB}"/>
    <cellStyle name="Millares 60 3 3" xfId="11215" xr:uid="{84B02D43-8C2F-40CE-8130-E4A5A8F899D3}"/>
    <cellStyle name="Millares 60 3 4" xfId="16450" xr:uid="{1F8A0F8F-33C8-41E0-94CB-9C8C1C314DD4}"/>
    <cellStyle name="Millares 60 3 5" xfId="18593" xr:uid="{349F0AFB-8189-44B0-966E-B7C82613D62C}"/>
    <cellStyle name="Millares 60 3 6" xfId="8657" xr:uid="{F9D2C280-A15F-4CDC-8E79-84CDAC0A2D8D}"/>
    <cellStyle name="Millares 60 4" xfId="5765" xr:uid="{19EC6033-FC93-41FB-990A-5A16311C4FA0}"/>
    <cellStyle name="Millares 60 4 2" xfId="14002" xr:uid="{015DE2A5-AC54-4D44-BBD0-23A833DFEF32}"/>
    <cellStyle name="Millares 60 4 3" xfId="11216" xr:uid="{BD384E19-C978-4E7C-AD5C-89AAB7EFCA27}"/>
    <cellStyle name="Millares 60 4 4" xfId="16451" xr:uid="{F8C106F4-B504-4FF4-BFF9-B4380F0DB9A1}"/>
    <cellStyle name="Millares 60 4 5" xfId="18594" xr:uid="{D91D8E0A-EC33-4708-9D7C-F916100A27D0}"/>
    <cellStyle name="Millares 60 4 6" xfId="8658" xr:uid="{DF443E8B-6351-49B5-BD3E-DC28BDD6E922}"/>
    <cellStyle name="Millares 60 5" xfId="5766" xr:uid="{015DCFD0-0624-444D-97B1-0297107A966B}"/>
    <cellStyle name="Millares 60 5 2" xfId="14003" xr:uid="{CB72A159-17B8-452F-BF91-1CEDE7ABE280}"/>
    <cellStyle name="Millares 60 5 3" xfId="12553" xr:uid="{3E405B55-F429-4901-8E83-27655522B956}"/>
    <cellStyle name="Millares 60 5 4" xfId="18595" xr:uid="{47FA1460-DF36-4BB6-88E2-BAD2114C2891}"/>
    <cellStyle name="Millares 60 5 5" xfId="8659" xr:uid="{5AE4617E-59AF-4F04-8BF8-0C707417163F}"/>
    <cellStyle name="Millares 60 6" xfId="7221" xr:uid="{399C72AE-0727-4360-8A52-C5B69484B8DD}"/>
    <cellStyle name="Millares 60 6 2" xfId="14004" xr:uid="{05CAEDF3-ACA4-492E-A449-99AE8C9AC585}"/>
    <cellStyle name="Millares 60 6 3" xfId="20029" xr:uid="{6929FC4D-CB63-4A2C-A607-D5A8FADEA8B8}"/>
    <cellStyle name="Millares 60 6 4" xfId="8660" xr:uid="{4A996238-E963-45E1-9E5B-4B963161FA8A}"/>
    <cellStyle name="Millares 60 7" xfId="8661" xr:uid="{128EC4AA-7A71-4ACC-B6E0-FC1963E76ED4}"/>
    <cellStyle name="Millares 60 7 2" xfId="14005" xr:uid="{A2171E9E-7186-4125-8A1C-EB51C4455A73}"/>
    <cellStyle name="Millares 60 8" xfId="13994" xr:uid="{ECFF39B1-2015-4465-8852-C61CCE24E009}"/>
    <cellStyle name="Millares 60 9" xfId="11211" xr:uid="{708E27B7-23CD-43AF-978F-4A17ACF94AA0}"/>
    <cellStyle name="Millares 61" xfId="5767" xr:uid="{6663040E-502D-4F73-A18A-96EF6310853C}"/>
    <cellStyle name="Millares 61 10" xfId="14006" xr:uid="{9B5756EC-9333-4FC5-9A15-567D33D99291}"/>
    <cellStyle name="Millares 61 11" xfId="11217" xr:uid="{22ABD713-A267-4DD2-A413-3853444841A6}"/>
    <cellStyle name="Millares 61 12" xfId="16452" xr:uid="{E12D97F2-E52C-4C85-B2FD-3E0ABF069679}"/>
    <cellStyle name="Millares 61 13" xfId="18596" xr:uid="{50B4423E-8278-4BE9-81F1-43E97F30DF6F}"/>
    <cellStyle name="Millares 61 14" xfId="8662" xr:uid="{DCF72379-E6B7-4FA0-9F62-E4C8AEA6FA08}"/>
    <cellStyle name="Millares 61 2" xfId="5768" xr:uid="{4BB766A5-8186-4308-899A-A44431982A36}"/>
    <cellStyle name="Millares 61 2 10" xfId="7351" xr:uid="{65840440-5663-47A0-85F3-F5802FD457A8}"/>
    <cellStyle name="Millares 61 2 10 2" xfId="14008" xr:uid="{3C869849-0D07-4E11-A894-95AC91DE2AF1}"/>
    <cellStyle name="Millares 61 2 10 3" xfId="20131" xr:uid="{3E0EA8B5-208A-4E21-952F-D8836DE29271}"/>
    <cellStyle name="Millares 61 2 10 4" xfId="8664" xr:uid="{EA544835-F98A-42CA-97A2-413C28F1AC49}"/>
    <cellStyle name="Millares 61 2 11" xfId="8665" xr:uid="{BEC6E5E9-52EE-4D95-BEE4-0466A12AAB2D}"/>
    <cellStyle name="Millares 61 2 11 2" xfId="14009" xr:uid="{5E12F539-137A-4075-AA22-9B0D0CD0F9FE}"/>
    <cellStyle name="Millares 61 2 12" xfId="14007" xr:uid="{38242C87-13F5-4C0F-9B13-DE42A6EACE94}"/>
    <cellStyle name="Millares 61 2 13" xfId="11218" xr:uid="{4760274E-64EE-485A-8754-E5A8A75AA012}"/>
    <cellStyle name="Millares 61 2 14" xfId="16453" xr:uid="{F6748B7F-CB45-45DA-BE5A-03B29D3545CA}"/>
    <cellStyle name="Millares 61 2 15" xfId="18597" xr:uid="{42FFDC1E-2724-4342-9DC0-256AC469951B}"/>
    <cellStyle name="Millares 61 2 16" xfId="8663" xr:uid="{F3D52847-1C9E-4A0B-8C6A-9CB942592B8A}"/>
    <cellStyle name="Millares 61 2 2" xfId="5769" xr:uid="{ABE024B7-48FE-407D-A1C3-245755470477}"/>
    <cellStyle name="Millares 61 2 2 2" xfId="5770" xr:uid="{FE2C3F09-FF49-43E4-96CA-90E3D0BA6047}"/>
    <cellStyle name="Millares 61 2 2 2 2" xfId="14011" xr:uid="{D8DCC0B4-5EEE-43E8-BDBD-64DDEEFE42F1}"/>
    <cellStyle name="Millares 61 2 2 2 3" xfId="11220" xr:uid="{7E73470A-7F99-4DF3-B478-ACB7BC50C356}"/>
    <cellStyle name="Millares 61 2 2 2 4" xfId="16455" xr:uid="{6AB8906E-BF1D-4F5E-81E5-8CF5251CCAC8}"/>
    <cellStyle name="Millares 61 2 2 2 5" xfId="18599" xr:uid="{F9BAD74A-76C5-4C33-A9E1-71F5B2ECD046}"/>
    <cellStyle name="Millares 61 2 2 2 6" xfId="8667" xr:uid="{1A686418-8153-45EA-8FFD-6355018BC1D0}"/>
    <cellStyle name="Millares 61 2 2 3" xfId="14010" xr:uid="{40D50B2D-91BD-43C9-A760-9778FD43EC5A}"/>
    <cellStyle name="Millares 61 2 2 4" xfId="11219" xr:uid="{577F6939-74FC-4FCE-BBFD-9F82D033AC4D}"/>
    <cellStyle name="Millares 61 2 2 5" xfId="16454" xr:uid="{6A7F4AFF-474A-4A0D-99E3-029BBBF7F1DF}"/>
    <cellStyle name="Millares 61 2 2 6" xfId="18598" xr:uid="{89CD75F1-BC74-4941-9BC0-CA0FE5EC5BEB}"/>
    <cellStyle name="Millares 61 2 2 7" xfId="8666" xr:uid="{19FD7BA8-435A-48C8-8EC6-CD4E776E93F1}"/>
    <cellStyle name="Millares 61 2 3" xfId="5771" xr:uid="{7B1BAE1C-4AA1-45F7-9FCA-819B097065FF}"/>
    <cellStyle name="Millares 61 2 3 2" xfId="5772" xr:uid="{1D9FA2B5-5EE2-4C91-9F85-94A60C339BCF}"/>
    <cellStyle name="Millares 61 2 3 2 2" xfId="5773" xr:uid="{2CA67209-85CD-4CDB-835E-ABFF34FA0DE1}"/>
    <cellStyle name="Millares 61 2 3 2 2 2" xfId="14014" xr:uid="{91B0B246-5136-42B4-8A53-F2EDEA6158D1}"/>
    <cellStyle name="Millares 61 2 3 2 2 3" xfId="11223" xr:uid="{899EB24C-3EB6-4368-A2E8-AF0FCC1C4594}"/>
    <cellStyle name="Millares 61 2 3 2 2 4" xfId="16458" xr:uid="{B0B100A7-5772-47BE-A9E6-4461C2B9268E}"/>
    <cellStyle name="Millares 61 2 3 2 2 5" xfId="18602" xr:uid="{49FC979B-5EB5-416C-B3B2-AE583ED2C6FE}"/>
    <cellStyle name="Millares 61 2 3 2 2 6" xfId="8670" xr:uid="{F8B5D71D-FAF1-4C49-AC4D-A15F5BC0B85D}"/>
    <cellStyle name="Millares 61 2 3 2 3" xfId="14013" xr:uid="{E10DAE43-5B83-4EDF-988E-AF4C17C5F626}"/>
    <cellStyle name="Millares 61 2 3 2 4" xfId="11222" xr:uid="{3953ED1A-1348-4389-BF7B-00911A79A1FD}"/>
    <cellStyle name="Millares 61 2 3 2 5" xfId="16457" xr:uid="{F4B8B4BE-F243-4D13-895F-2ECF51FE112B}"/>
    <cellStyle name="Millares 61 2 3 2 6" xfId="18601" xr:uid="{49016A4C-F1D5-4A1A-835B-E9AE54BF7136}"/>
    <cellStyle name="Millares 61 2 3 2 7" xfId="8669" xr:uid="{5D6A8F44-20D9-48B6-A56E-F8522A3153AE}"/>
    <cellStyle name="Millares 61 2 3 3" xfId="5774" xr:uid="{DE857439-1B1C-427E-A175-87AAEA5640D0}"/>
    <cellStyle name="Millares 61 2 3 3 2" xfId="14015" xr:uid="{C3592441-3CE0-4F90-B55D-B51AC560D93B}"/>
    <cellStyle name="Millares 61 2 3 3 3" xfId="11224" xr:uid="{95291632-809D-4009-8E33-2926980FBC65}"/>
    <cellStyle name="Millares 61 2 3 3 4" xfId="16459" xr:uid="{BF652B7A-D858-446B-96A0-8B444161795B}"/>
    <cellStyle name="Millares 61 2 3 3 5" xfId="18603" xr:uid="{823A3A23-508A-4721-8B27-9F34EBA84811}"/>
    <cellStyle name="Millares 61 2 3 3 6" xfId="8671" xr:uid="{F0BA7025-E50C-4A98-B3E5-65B68A60C174}"/>
    <cellStyle name="Millares 61 2 3 4" xfId="14012" xr:uid="{40E0944C-BB4A-408B-BF9E-B9092494D5B9}"/>
    <cellStyle name="Millares 61 2 3 5" xfId="11221" xr:uid="{4AF45932-3F64-4C8A-9E51-2A42ED8228AF}"/>
    <cellStyle name="Millares 61 2 3 6" xfId="16456" xr:uid="{7628D2B4-C018-43B3-9C30-37D408D073F4}"/>
    <cellStyle name="Millares 61 2 3 7" xfId="18600" xr:uid="{E1AA150C-C0AE-4F27-BD37-E5A95E2AF9F8}"/>
    <cellStyle name="Millares 61 2 3 8" xfId="8668" xr:uid="{643A9271-2A34-4089-815D-A32113685A4C}"/>
    <cellStyle name="Millares 61 2 4" xfId="5775" xr:uid="{513A2113-5D3D-43F1-8CBD-310F6674F755}"/>
    <cellStyle name="Millares 61 2 4 2" xfId="5776" xr:uid="{0EFD8567-7791-48A7-9E9F-D41366689383}"/>
    <cellStyle name="Millares 61 2 4 2 2" xfId="14017" xr:uid="{236E53E1-D56E-48FA-9EB5-1611C3294400}"/>
    <cellStyle name="Millares 61 2 4 2 3" xfId="11226" xr:uid="{D9EA6B2A-16DA-4307-86FA-D4EF739AE464}"/>
    <cellStyle name="Millares 61 2 4 2 4" xfId="16461" xr:uid="{8F0159C0-A327-4FD3-B830-3E93113AB809}"/>
    <cellStyle name="Millares 61 2 4 2 5" xfId="18605" xr:uid="{716BCCA0-ECC8-41BA-89C8-18A16E867A6D}"/>
    <cellStyle name="Millares 61 2 4 2 6" xfId="8673" xr:uid="{DD914EB5-E2A6-48CD-9700-59B8E4DD119C}"/>
    <cellStyle name="Millares 61 2 4 3" xfId="14016" xr:uid="{27BBAB5E-6338-466A-8282-5C21F3259338}"/>
    <cellStyle name="Millares 61 2 4 4" xfId="11225" xr:uid="{81529735-29E9-425E-8F96-7E23E3B5D7F5}"/>
    <cellStyle name="Millares 61 2 4 5" xfId="16460" xr:uid="{FEEDB79E-7CE9-43F8-AEF1-1C3D43487156}"/>
    <cellStyle name="Millares 61 2 4 6" xfId="18604" xr:uid="{1DCF7A46-94FC-4614-A0F6-4BDA36224316}"/>
    <cellStyle name="Millares 61 2 4 7" xfId="8672" xr:uid="{92E15022-E764-4E0B-8B71-C4492F004F8A}"/>
    <cellStyle name="Millares 61 2 5" xfId="5777" xr:uid="{E00296CA-D9EC-40CC-868A-6CCE3CB273F4}"/>
    <cellStyle name="Millares 61 2 5 2" xfId="5778" xr:uid="{D36B14DB-13CC-4704-B8E3-82030B666D30}"/>
    <cellStyle name="Millares 61 2 5 2 2" xfId="14019" xr:uid="{CE39D381-FF3B-48FE-A5FD-370DABB5705F}"/>
    <cellStyle name="Millares 61 2 5 2 3" xfId="11228" xr:uid="{E1404385-D9F4-496E-A530-AEA2369BBD5F}"/>
    <cellStyle name="Millares 61 2 5 2 4" xfId="16463" xr:uid="{D7C42A4A-47A3-4B47-9673-F02EF346EAC0}"/>
    <cellStyle name="Millares 61 2 5 2 5" xfId="18607" xr:uid="{5156A867-4EF0-47B6-BC97-8CE459136D95}"/>
    <cellStyle name="Millares 61 2 5 2 6" xfId="8675" xr:uid="{30C0D42A-2A8E-4DE6-8974-EBC0E3FFC4C2}"/>
    <cellStyle name="Millares 61 2 5 3" xfId="14018" xr:uid="{8A966F30-50AF-4242-952D-CE76EBD7F9EC}"/>
    <cellStyle name="Millares 61 2 5 4" xfId="11227" xr:uid="{200031DB-136D-4DF3-8661-084F3857F7B5}"/>
    <cellStyle name="Millares 61 2 5 5" xfId="16462" xr:uid="{9AEE8953-7F6B-4D83-8B71-4C24A2005536}"/>
    <cellStyle name="Millares 61 2 5 6" xfId="18606" xr:uid="{90A13E7C-1CAC-4F6A-9CFE-48D136C60EED}"/>
    <cellStyle name="Millares 61 2 5 7" xfId="8674" xr:uid="{5CEC4043-488D-46BD-8ADB-3D83042A5693}"/>
    <cellStyle name="Millares 61 2 6" xfId="5779" xr:uid="{CBA1B3DA-F06F-4952-9F7A-41C0DF9DBC5D}"/>
    <cellStyle name="Millares 61 2 6 2" xfId="14020" xr:uid="{95080335-4505-415F-B9C3-9EBC21FDC5C2}"/>
    <cellStyle name="Millares 61 2 6 3" xfId="11229" xr:uid="{C7EEDF22-9746-477B-A888-0BF31EBFED94}"/>
    <cellStyle name="Millares 61 2 6 4" xfId="16464" xr:uid="{1994C96E-C455-4DBF-B3F3-FA3F0A05B7D3}"/>
    <cellStyle name="Millares 61 2 6 5" xfId="18608" xr:uid="{1A47F8D6-F6A5-4C23-8958-57DC4ACEC806}"/>
    <cellStyle name="Millares 61 2 6 6" xfId="8676" xr:uid="{E1E42433-D1EE-4FF2-BE12-50EFBAB3CBF1}"/>
    <cellStyle name="Millares 61 2 7" xfId="5780" xr:uid="{EC8C5502-368F-4DC6-8D77-B52E3DA37D1B}"/>
    <cellStyle name="Millares 61 2 7 2" xfId="14021" xr:uid="{FF167834-16CE-47B4-B9F7-5A484E9D9DF2}"/>
    <cellStyle name="Millares 61 2 7 3" xfId="11230" xr:uid="{4BCBE696-2EDA-4852-9CCE-8FEFA651223F}"/>
    <cellStyle name="Millares 61 2 7 4" xfId="16465" xr:uid="{4F3C12E1-9E3C-4738-80B5-01C591883DAC}"/>
    <cellStyle name="Millares 61 2 7 5" xfId="18609" xr:uid="{8DD38258-D620-460D-88DE-CB023452176F}"/>
    <cellStyle name="Millares 61 2 7 6" xfId="8677" xr:uid="{FB9CBB44-3199-4191-82FD-0BD2407CE037}"/>
    <cellStyle name="Millares 61 2 8" xfId="5781" xr:uid="{E3FBC2EB-9443-479C-A867-9FD56D6CFB76}"/>
    <cellStyle name="Millares 61 2 8 2" xfId="14022" xr:uid="{4E938EFE-D816-4AD9-B7BD-A1F762546960}"/>
    <cellStyle name="Millares 61 2 8 3" xfId="11231" xr:uid="{FBEA4F48-52C6-4317-9889-3A5A8FD8A5A0}"/>
    <cellStyle name="Millares 61 2 8 4" xfId="16466" xr:uid="{20E75488-BE88-490C-B5AD-830E3A3CEC99}"/>
    <cellStyle name="Millares 61 2 8 5" xfId="18610" xr:uid="{B6F87D14-3F49-4380-B6BD-32CE871653BB}"/>
    <cellStyle name="Millares 61 2 8 6" xfId="8678" xr:uid="{2FC0B7DD-0B9C-416D-9A08-E60690498B84}"/>
    <cellStyle name="Millares 61 2 9" xfId="5782" xr:uid="{F85A7733-1EFB-47B8-AD2E-299655A56F94}"/>
    <cellStyle name="Millares 61 2 9 2" xfId="14023" xr:uid="{3EABCC34-F7BF-4A12-8F8E-69026C2A6B4F}"/>
    <cellStyle name="Millares 61 2 9 3" xfId="12556" xr:uid="{62A74260-4105-4B45-9322-61B775FED1E9}"/>
    <cellStyle name="Millares 61 2 9 4" xfId="18611" xr:uid="{A14D67A2-DE5D-4343-82DF-F08C3466CB9E}"/>
    <cellStyle name="Millares 61 2 9 5" xfId="8679" xr:uid="{48A4B6C3-D100-435F-9874-702E55F5EF2B}"/>
    <cellStyle name="Millares 61 3" xfId="5783" xr:uid="{E20E9E63-5B9B-427D-924E-36D323953DC0}"/>
    <cellStyle name="Millares 61 3 2" xfId="5784" xr:uid="{FF61B751-79A3-492B-B4F2-BEEA2DAD179C}"/>
    <cellStyle name="Millares 61 3 2 2" xfId="14025" xr:uid="{E757C631-9453-483C-B582-6B8D4063C716}"/>
    <cellStyle name="Millares 61 3 2 3" xfId="11233" xr:uid="{17D87E51-0C90-4D02-ACBB-3EBD4F629981}"/>
    <cellStyle name="Millares 61 3 2 4" xfId="16468" xr:uid="{9FFF93BB-4279-4FB2-B6DC-198D4DE08F54}"/>
    <cellStyle name="Millares 61 3 2 5" xfId="18613" xr:uid="{CFCE3BE9-1EF4-4A50-8BAB-2D39FB0D0ECE}"/>
    <cellStyle name="Millares 61 3 2 6" xfId="8681" xr:uid="{84A2A794-9B95-425F-A1F9-497E8E2B9405}"/>
    <cellStyle name="Millares 61 3 3" xfId="14024" xr:uid="{1D252C49-4057-403A-AA44-754F9F326D6E}"/>
    <cellStyle name="Millares 61 3 4" xfId="11232" xr:uid="{C47155B9-187E-42CC-92F0-188B95DC1A25}"/>
    <cellStyle name="Millares 61 3 5" xfId="16467" xr:uid="{24E5784C-9F2F-4CE1-91BF-B54834CEB9A8}"/>
    <cellStyle name="Millares 61 3 6" xfId="18612" xr:uid="{1F492DD0-B2DC-4F38-A135-E80E62A8A402}"/>
    <cellStyle name="Millares 61 3 7" xfId="8680" xr:uid="{06284B94-2134-4540-8585-04DC498BD9BF}"/>
    <cellStyle name="Millares 61 4" xfId="5785" xr:uid="{E9CB0A47-8717-4B74-9385-60C331823970}"/>
    <cellStyle name="Millares 61 4 2" xfId="5786" xr:uid="{1D90C4FF-6D0C-42AA-882F-10CB666DDD74}"/>
    <cellStyle name="Millares 61 4 2 2" xfId="14027" xr:uid="{A67B7DF3-8079-4178-B220-AFFA152B8F6A}"/>
    <cellStyle name="Millares 61 4 2 3" xfId="11235" xr:uid="{4B4ECEEA-4B8A-423F-BA09-F3DB5B518EBB}"/>
    <cellStyle name="Millares 61 4 2 4" xfId="16470" xr:uid="{969D2E41-F55F-4FAE-9140-4C91A16AAAC7}"/>
    <cellStyle name="Millares 61 4 2 5" xfId="18615" xr:uid="{91669678-6FCB-4A76-A23D-0ADE4C238117}"/>
    <cellStyle name="Millares 61 4 2 6" xfId="8683" xr:uid="{E9848F68-D881-4449-8434-6C35D372FF0D}"/>
    <cellStyle name="Millares 61 4 3" xfId="14026" xr:uid="{3D606770-77F2-47B6-9DC8-BBD8A0297A78}"/>
    <cellStyle name="Millares 61 4 4" xfId="11234" xr:uid="{98C54AC8-1B38-4313-B695-28712494D39A}"/>
    <cellStyle name="Millares 61 4 5" xfId="16469" xr:uid="{917B36B9-48EF-4E33-8497-4109772D57E2}"/>
    <cellStyle name="Millares 61 4 6" xfId="18614" xr:uid="{12A8547E-D8C6-4A9E-B98B-48B58C0F2384}"/>
    <cellStyle name="Millares 61 4 7" xfId="8682" xr:uid="{02BE1D88-5F93-4497-BCD6-60C6C5530B89}"/>
    <cellStyle name="Millares 61 5" xfId="5787" xr:uid="{219D0D93-5CE3-4BC0-9DEE-EBBD8B258F07}"/>
    <cellStyle name="Millares 61 5 2" xfId="14028" xr:uid="{3FBBF0B4-9F53-4E0B-B8D7-71E02BF6C26E}"/>
    <cellStyle name="Millares 61 5 3" xfId="11236" xr:uid="{1D9EC3FC-BD89-4D36-884D-5D7C155E4B4C}"/>
    <cellStyle name="Millares 61 5 4" xfId="16471" xr:uid="{D25CBE59-7867-4A29-9F85-E85EB99262CE}"/>
    <cellStyle name="Millares 61 5 5" xfId="18616" xr:uid="{E0B43D34-FD82-4B81-AE34-B55D602E9204}"/>
    <cellStyle name="Millares 61 5 6" xfId="8684" xr:uid="{4D5423B0-09B0-4CB3-B0EB-24980C81ED73}"/>
    <cellStyle name="Millares 61 6" xfId="5788" xr:uid="{7F9527AA-F3B8-4CC5-92B0-C4335F24371A}"/>
    <cellStyle name="Millares 61 6 2" xfId="14029" xr:uid="{12F05B5D-2812-41AF-AEB8-D7B57CFE4AE3}"/>
    <cellStyle name="Millares 61 6 3" xfId="11237" xr:uid="{84029EBA-70AA-43EA-AA76-D608F6E73243}"/>
    <cellStyle name="Millares 61 6 4" xfId="16472" xr:uid="{63D816CA-1CDC-4D04-8A2C-422D523DB662}"/>
    <cellStyle name="Millares 61 6 5" xfId="18617" xr:uid="{39A379F8-9B9A-42D4-BDA8-F5A7B07E126B}"/>
    <cellStyle name="Millares 61 6 6" xfId="8685" xr:uid="{1A22FF78-BEA8-4F5B-BD75-0707C7513334}"/>
    <cellStyle name="Millares 61 7" xfId="5789" xr:uid="{A2724D9A-7AB2-40D3-A827-BE322C71A1A7}"/>
    <cellStyle name="Millares 61 7 2" xfId="14030" xr:uid="{195C3CEA-111C-4CB1-BA2B-3D5A109C23B2}"/>
    <cellStyle name="Millares 61 7 3" xfId="12555" xr:uid="{BD6FE151-EEAC-460C-A116-D3593582D785}"/>
    <cellStyle name="Millares 61 7 4" xfId="18618" xr:uid="{A0EF810E-D900-4213-B3F4-AEB2238EAA68}"/>
    <cellStyle name="Millares 61 7 5" xfId="8686" xr:uid="{DB2B759B-1DDA-4F87-9D50-D2D8BF878DE2}"/>
    <cellStyle name="Millares 61 8" xfId="7222" xr:uid="{F47577AD-40BA-4662-AB63-01C7BE426141}"/>
    <cellStyle name="Millares 61 8 2" xfId="14031" xr:uid="{B3BE49E9-7273-40E6-86D4-A23ECEBDE920}"/>
    <cellStyle name="Millares 61 8 3" xfId="20030" xr:uid="{322B7FFC-D8D4-489D-B996-9BF5E4BC9253}"/>
    <cellStyle name="Millares 61 8 4" xfId="8687" xr:uid="{F4FA3D91-74B1-43BA-A908-F4D665B4880C}"/>
    <cellStyle name="Millares 61 9" xfId="8688" xr:uid="{61B6D7BC-DE4D-43B1-9250-E9A2974FE5C4}"/>
    <cellStyle name="Millares 61 9 2" xfId="14032" xr:uid="{4860D76D-0A0B-4D1F-867F-5E2247D4B435}"/>
    <cellStyle name="Millares 62" xfId="5790" xr:uid="{B4AAD42F-4D10-4578-9F93-0D9BEE45A04B}"/>
    <cellStyle name="Millares 62 10" xfId="16473" xr:uid="{C7D4D653-15E9-422B-83D5-BB39A85B7C02}"/>
    <cellStyle name="Millares 62 11" xfId="18619" xr:uid="{83969114-96D0-4C2D-A90E-6BC70B4A36A6}"/>
    <cellStyle name="Millares 62 12" xfId="8689" xr:uid="{3D0DA06D-C244-4862-9070-3B11D4CE075D}"/>
    <cellStyle name="Millares 62 2" xfId="5791" xr:uid="{5A896CB6-F81E-4873-BB2B-2AD8389FDA9B}"/>
    <cellStyle name="Millares 62 2 10" xfId="18620" xr:uid="{074AC011-1DBE-4ED2-B11A-1B3715D7F5CD}"/>
    <cellStyle name="Millares 62 2 11" xfId="8690" xr:uid="{91E56519-E476-42BA-A95F-AD72B6DBF2B0}"/>
    <cellStyle name="Millares 62 2 2" xfId="5792" xr:uid="{86D6516C-6CC3-4CC1-9865-BD603BE8ED18}"/>
    <cellStyle name="Millares 62 2 2 2" xfId="14035" xr:uid="{84EFC821-DF27-4461-81A9-0689FA1C06B6}"/>
    <cellStyle name="Millares 62 2 2 3" xfId="11240" xr:uid="{213551F1-B551-4BF4-83FD-59D3CC898ACA}"/>
    <cellStyle name="Millares 62 2 2 4" xfId="16475" xr:uid="{3FBCECF5-0EA1-4584-961C-395555D5A6D1}"/>
    <cellStyle name="Millares 62 2 2 5" xfId="18621" xr:uid="{DC0769DA-D453-4D8B-A524-618B24B0B583}"/>
    <cellStyle name="Millares 62 2 2 6" xfId="8691" xr:uid="{3849F1D4-9EF1-47E1-9052-AC312021B2EE}"/>
    <cellStyle name="Millares 62 2 3" xfId="5793" xr:uid="{BC4569BC-D5B6-47D6-A6B0-BC90C33AC883}"/>
    <cellStyle name="Millares 62 2 3 2" xfId="14036" xr:uid="{19621886-DB79-4570-AADA-4CBFEB2E812A}"/>
    <cellStyle name="Millares 62 2 3 3" xfId="11241" xr:uid="{80092052-1101-48BA-842D-3928ADA1C662}"/>
    <cellStyle name="Millares 62 2 3 4" xfId="16476" xr:uid="{159450F5-1EAA-4837-99AE-C41D9025345A}"/>
    <cellStyle name="Millares 62 2 3 5" xfId="18622" xr:uid="{F76D3DFB-757E-4C25-8D2B-1EF53A5D446C}"/>
    <cellStyle name="Millares 62 2 3 6" xfId="8692" xr:uid="{BBBD3185-CE43-4EE5-81B5-70CC9C8C808C}"/>
    <cellStyle name="Millares 62 2 4" xfId="5794" xr:uid="{A005DD16-4BE0-46B9-8276-B267CD15E2E9}"/>
    <cellStyle name="Millares 62 2 4 2" xfId="14037" xr:uid="{943892EB-0A86-4A42-9DFA-6F02103E86C8}"/>
    <cellStyle name="Millares 62 2 4 3" xfId="12558" xr:uid="{67323C90-A483-4709-B1D6-1F938BEB86D7}"/>
    <cellStyle name="Millares 62 2 4 4" xfId="18623" xr:uid="{098FA006-B098-481E-B25D-6C5CCE049E0A}"/>
    <cellStyle name="Millares 62 2 4 5" xfId="8693" xr:uid="{AB86D255-8447-45DA-9B8F-16D6197942CA}"/>
    <cellStyle name="Millares 62 2 5" xfId="7352" xr:uid="{F7741991-E5A5-4578-B9A9-76D73D70FA36}"/>
    <cellStyle name="Millares 62 2 5 2" xfId="14038" xr:uid="{099BD8B8-F2AF-4DAE-9A88-780BC9629F9C}"/>
    <cellStyle name="Millares 62 2 5 3" xfId="20132" xr:uid="{C1782C81-6984-48A9-AD45-03CE90A7AF49}"/>
    <cellStyle name="Millares 62 2 5 4" xfId="8694" xr:uid="{31DB4F50-1D15-4AD5-8FCF-1986FB63387F}"/>
    <cellStyle name="Millares 62 2 6" xfId="8695" xr:uid="{4D48D8C6-6D2B-4884-B79A-9471851A9ED2}"/>
    <cellStyle name="Millares 62 2 6 2" xfId="14039" xr:uid="{1EC484ED-22EC-4CAB-B3C3-EF586AD0F665}"/>
    <cellStyle name="Millares 62 2 7" xfId="14034" xr:uid="{55A9538C-5610-419E-9CF9-734294B1C1D3}"/>
    <cellStyle name="Millares 62 2 8" xfId="11239" xr:uid="{9FB855CD-ACB2-4725-9375-BA63FF65B37F}"/>
    <cellStyle name="Millares 62 2 9" xfId="16474" xr:uid="{D6BF46AE-ECF8-4D1D-9519-6EFBFFACDA81}"/>
    <cellStyle name="Millares 62 3" xfId="5795" xr:uid="{77E3D6AC-EE96-4F96-AA61-8FB57A6F15EF}"/>
    <cellStyle name="Millares 62 3 2" xfId="14040" xr:uid="{2DB76E0C-963F-4D96-B2B7-0C1909BB4797}"/>
    <cellStyle name="Millares 62 3 3" xfId="11242" xr:uid="{F9C06800-184E-4490-9592-EFFC0EF15057}"/>
    <cellStyle name="Millares 62 3 4" xfId="16477" xr:uid="{66E5C268-8074-4041-888B-12446DCD5C28}"/>
    <cellStyle name="Millares 62 3 5" xfId="18624" xr:uid="{BC55B545-46DC-48C8-A578-5263C9DC31CE}"/>
    <cellStyle name="Millares 62 3 6" xfId="8696" xr:uid="{F7FA2A79-5431-4CB9-80C9-AAEAD2B39791}"/>
    <cellStyle name="Millares 62 4" xfId="5796" xr:uid="{25137200-F910-44AE-BBD8-144031989E91}"/>
    <cellStyle name="Millares 62 4 2" xfId="14041" xr:uid="{76C76B6C-F33C-465E-A285-1B694625D2C8}"/>
    <cellStyle name="Millares 62 4 3" xfId="11243" xr:uid="{AA79D781-2D20-4D86-B7C4-C77AE9CEE4F9}"/>
    <cellStyle name="Millares 62 4 4" xfId="16478" xr:uid="{23E69812-F389-40E3-9D6D-60EBD449EFFA}"/>
    <cellStyle name="Millares 62 4 5" xfId="18625" xr:uid="{04CE07A8-51E3-48DA-BDA2-5A82CB8AEBCC}"/>
    <cellStyle name="Millares 62 4 6" xfId="8697" xr:uid="{5354B874-BAC5-43C8-9B9A-043581358933}"/>
    <cellStyle name="Millares 62 5" xfId="5797" xr:uid="{ACA45056-77EA-46F4-A311-0C8306B2A33C}"/>
    <cellStyle name="Millares 62 5 2" xfId="14042" xr:uid="{D4F614E8-1333-4D38-B629-6165665D7B16}"/>
    <cellStyle name="Millares 62 5 3" xfId="12557" xr:uid="{70BF62A7-F495-40D2-8526-678D39D6FEF7}"/>
    <cellStyle name="Millares 62 5 4" xfId="18626" xr:uid="{F41D9B42-228E-440D-A0AD-C27C12006DC9}"/>
    <cellStyle name="Millares 62 5 5" xfId="8698" xr:uid="{0FE66818-66CA-4B9F-A31A-815EBB4A0678}"/>
    <cellStyle name="Millares 62 6" xfId="7223" xr:uid="{3C5DAD94-E8F4-456A-B28E-426CDD9B5C26}"/>
    <cellStyle name="Millares 62 6 2" xfId="14043" xr:uid="{1EBB67D9-CA47-4E2E-8043-F7A5AEF8ABE0}"/>
    <cellStyle name="Millares 62 6 3" xfId="20031" xr:uid="{2C1B5BCA-76E3-41DA-8632-403A9504715E}"/>
    <cellStyle name="Millares 62 6 4" xfId="8699" xr:uid="{770A4A23-264E-493E-AF40-0CB37E348E3A}"/>
    <cellStyle name="Millares 62 7" xfId="8700" xr:uid="{E7F0BD96-4495-4EDA-82F5-9151088D6BEA}"/>
    <cellStyle name="Millares 62 7 2" xfId="14044" xr:uid="{84468321-1D47-46BE-9831-483CB9AEB0BF}"/>
    <cellStyle name="Millares 62 8" xfId="14033" xr:uid="{42DC66FE-D08C-4AA9-BCA9-2B8B74AD627E}"/>
    <cellStyle name="Millares 62 9" xfId="11238" xr:uid="{226D972B-6CC9-4B94-AEC7-8AB375265CE6}"/>
    <cellStyle name="Millares 63" xfId="5798" xr:uid="{D3C8A9D9-959E-4223-9BFA-FFCB191AE938}"/>
    <cellStyle name="Millares 63 10" xfId="16479" xr:uid="{8DEE1E59-3B12-4533-81A8-F8DC1CC4235C}"/>
    <cellStyle name="Millares 63 11" xfId="18627" xr:uid="{720D91F5-1336-4754-9E6A-7C900A3BA40B}"/>
    <cellStyle name="Millares 63 12" xfId="8701" xr:uid="{6F8B5884-5869-4178-BA93-616CCE76D334}"/>
    <cellStyle name="Millares 63 2" xfId="5799" xr:uid="{2FEBE7FA-9C59-4D14-9AA4-1B20FB4328D7}"/>
    <cellStyle name="Millares 63 2 10" xfId="18628" xr:uid="{7CADE1D3-A7D8-4F72-8F6D-CA2B829BB41F}"/>
    <cellStyle name="Millares 63 2 11" xfId="8702" xr:uid="{12AD3A5D-6769-47D7-A7CD-855C1E001878}"/>
    <cellStyle name="Millares 63 2 2" xfId="5800" xr:uid="{46225433-E806-49E9-8E7D-4CE169802220}"/>
    <cellStyle name="Millares 63 2 2 2" xfId="14047" xr:uid="{AB921F93-1D79-42FD-B331-95DEC7B2561F}"/>
    <cellStyle name="Millares 63 2 2 3" xfId="11246" xr:uid="{1DF8D82D-FA03-44A3-BB0E-0DA1F108358D}"/>
    <cellStyle name="Millares 63 2 2 4" xfId="16481" xr:uid="{26B087FC-F279-43A4-B26F-424A5B9227C1}"/>
    <cellStyle name="Millares 63 2 2 5" xfId="18629" xr:uid="{46D9B28E-CAC3-4429-8902-CA87BBE102A8}"/>
    <cellStyle name="Millares 63 2 2 6" xfId="8703" xr:uid="{D04171DB-F52E-42E3-81D5-318C09A046DB}"/>
    <cellStyle name="Millares 63 2 3" xfId="5801" xr:uid="{33D054B3-32ED-4AFF-A9E1-2A9BBC703F51}"/>
    <cellStyle name="Millares 63 2 3 2" xfId="14048" xr:uid="{E3E360AC-4685-43B5-AADC-5509D555A494}"/>
    <cellStyle name="Millares 63 2 3 3" xfId="11247" xr:uid="{40A84025-2F34-4A66-9D06-A064094C23E4}"/>
    <cellStyle name="Millares 63 2 3 4" xfId="16482" xr:uid="{176754C4-49D3-4FC9-AF4B-5B1334A7BBFF}"/>
    <cellStyle name="Millares 63 2 3 5" xfId="18630" xr:uid="{47FAD22C-C4A6-4428-9D99-D36A72309CAA}"/>
    <cellStyle name="Millares 63 2 3 6" xfId="8704" xr:uid="{46BE66F6-38F1-4F47-B649-C167E76A5F2A}"/>
    <cellStyle name="Millares 63 2 4" xfId="5802" xr:uid="{AA9A5CB1-40BE-4C7E-BAFD-6205F1DDDD11}"/>
    <cellStyle name="Millares 63 2 4 2" xfId="14049" xr:uid="{3C04834B-6773-42DB-A0CD-5EE6F8BDDE01}"/>
    <cellStyle name="Millares 63 2 4 3" xfId="12560" xr:uid="{AC6861D9-A97B-4944-9867-6C1C8DDCEFA7}"/>
    <cellStyle name="Millares 63 2 4 4" xfId="18631" xr:uid="{F9D00A24-B328-472E-B226-B97CD896D5CB}"/>
    <cellStyle name="Millares 63 2 4 5" xfId="8705" xr:uid="{CC8F17B9-3002-4C74-AFBF-173F698400C6}"/>
    <cellStyle name="Millares 63 2 5" xfId="7353" xr:uid="{5AFCD17E-3BBB-452C-B11C-B3CEFA8D1416}"/>
    <cellStyle name="Millares 63 2 5 2" xfId="14050" xr:uid="{9778EF09-A9EF-4C4C-9A15-A9F75BC3729D}"/>
    <cellStyle name="Millares 63 2 5 3" xfId="20133" xr:uid="{3F24045A-D9FA-40E9-AF89-2032F2DEBFB5}"/>
    <cellStyle name="Millares 63 2 5 4" xfId="8706" xr:uid="{A3BEBA3C-7C02-4A7C-A252-4478189B02F9}"/>
    <cellStyle name="Millares 63 2 6" xfId="8707" xr:uid="{346BA3B8-1E94-48C8-80BE-7BC7541019C3}"/>
    <cellStyle name="Millares 63 2 6 2" xfId="14051" xr:uid="{256B4F67-0D26-4512-835E-62DDA5D31A28}"/>
    <cellStyle name="Millares 63 2 7" xfId="14046" xr:uid="{C9D41AA8-F3C1-48C8-B01E-FCA19F175CE4}"/>
    <cellStyle name="Millares 63 2 8" xfId="11245" xr:uid="{55D4CBD1-67AE-4F2B-B02F-0C51E3D43D42}"/>
    <cellStyle name="Millares 63 2 9" xfId="16480" xr:uid="{87B8C379-6D75-4CE9-9C58-AD5F8BC2E1BA}"/>
    <cellStyle name="Millares 63 3" xfId="5803" xr:uid="{D8A850BE-A2CB-4764-AFEB-5EB0C73419D6}"/>
    <cellStyle name="Millares 63 3 2" xfId="14052" xr:uid="{831F2586-A826-40D0-8EE1-5BE44F1BCEF2}"/>
    <cellStyle name="Millares 63 3 3" xfId="11248" xr:uid="{BC350264-B70E-4B95-9F75-E3B1E7E1F313}"/>
    <cellStyle name="Millares 63 3 4" xfId="16483" xr:uid="{6E2C93C3-4A0B-4C36-BFBE-87259686E503}"/>
    <cellStyle name="Millares 63 3 5" xfId="18632" xr:uid="{C131D84D-BACB-480A-A2D9-6D50B8B4E367}"/>
    <cellStyle name="Millares 63 3 6" xfId="8708" xr:uid="{9710E9D8-4D0A-42F5-9BB4-CBCD73EAC245}"/>
    <cellStyle name="Millares 63 4" xfId="5804" xr:uid="{51C4DDAA-1CD7-4271-A1D5-405486AA2A92}"/>
    <cellStyle name="Millares 63 4 2" xfId="14053" xr:uid="{AC5EC781-C49F-4A0D-BA7B-ABB33B158ADE}"/>
    <cellStyle name="Millares 63 4 3" xfId="11249" xr:uid="{425C3F46-A30F-4F9B-96F5-AAA3ACEBDB71}"/>
    <cellStyle name="Millares 63 4 4" xfId="16484" xr:uid="{7557933B-CB17-47E9-A84A-9F2F4525C9BF}"/>
    <cellStyle name="Millares 63 4 5" xfId="18633" xr:uid="{B0C54FFD-20AD-41FE-B025-D2D73C32B8DC}"/>
    <cellStyle name="Millares 63 4 6" xfId="8709" xr:uid="{ED17A352-8093-40C2-835F-045412C1FA87}"/>
    <cellStyle name="Millares 63 5" xfId="5805" xr:uid="{C9DBAD52-C333-4524-A579-F850D8427589}"/>
    <cellStyle name="Millares 63 5 2" xfId="14054" xr:uid="{93538D94-9E2A-4C7F-A63F-AAD50161302F}"/>
    <cellStyle name="Millares 63 5 3" xfId="12559" xr:uid="{2866F2FA-7713-4BBA-A3AB-2C88408A61AD}"/>
    <cellStyle name="Millares 63 5 4" xfId="18634" xr:uid="{D96441F4-896A-4480-A9A7-7D2545AB005B}"/>
    <cellStyle name="Millares 63 5 5" xfId="8710" xr:uid="{2D7C042A-3601-470F-BB9D-F1584D964D7A}"/>
    <cellStyle name="Millares 63 6" xfId="7224" xr:uid="{9D13A749-C3D6-42B8-BE1B-8E909EA1D770}"/>
    <cellStyle name="Millares 63 6 2" xfId="14055" xr:uid="{8D951EBF-4445-451B-97E3-C3013E3A2978}"/>
    <cellStyle name="Millares 63 6 3" xfId="20032" xr:uid="{A3087EBF-09F2-4319-ACC5-74C283F45A8C}"/>
    <cellStyle name="Millares 63 6 4" xfId="8711" xr:uid="{7932C723-46E7-4877-BDAE-1AC69CFBFEA6}"/>
    <cellStyle name="Millares 63 7" xfId="8712" xr:uid="{CBB2FB50-FEC2-4155-A43F-9DB20F524253}"/>
    <cellStyle name="Millares 63 7 2" xfId="14056" xr:uid="{09554DB4-974A-4839-AD4B-D9311E5B9A33}"/>
    <cellStyle name="Millares 63 8" xfId="14045" xr:uid="{E6327D74-A289-408D-B866-534DD336F3A3}"/>
    <cellStyle name="Millares 63 9" xfId="11244" xr:uid="{97D1F67D-5C7F-4F69-BD85-8D6223A614F0}"/>
    <cellStyle name="Millares 64" xfId="5806" xr:uid="{CCD185B3-58A9-443E-AADD-2805CB5FE84C}"/>
    <cellStyle name="Millares 64 10" xfId="16485" xr:uid="{7AC38C9B-8962-44EC-B079-49055D6E4633}"/>
    <cellStyle name="Millares 64 11" xfId="18635" xr:uid="{4E0F901D-EF06-48FB-AC1F-81625C77FCE4}"/>
    <cellStyle name="Millares 64 12" xfId="8713" xr:uid="{527748DE-2DFE-4832-9187-3835AE174FFC}"/>
    <cellStyle name="Millares 64 2" xfId="5807" xr:uid="{3E610187-58C6-42FE-8D2F-61E4D8ACB1A9}"/>
    <cellStyle name="Millares 64 2 10" xfId="18636" xr:uid="{CA9C9153-D3C6-41DE-81C2-3918718A494F}"/>
    <cellStyle name="Millares 64 2 11" xfId="8714" xr:uid="{31A92374-0AEE-4293-8023-3F05AE9BA064}"/>
    <cellStyle name="Millares 64 2 2" xfId="5808" xr:uid="{19437097-5D67-40E6-AD7A-88E6A95211A8}"/>
    <cellStyle name="Millares 64 2 2 2" xfId="14059" xr:uid="{FED8F75D-15B4-450A-8C8F-7A90A8E011C8}"/>
    <cellStyle name="Millares 64 2 2 3" xfId="11252" xr:uid="{1FDE1452-D00F-4999-968E-15B1B4CF4C5B}"/>
    <cellStyle name="Millares 64 2 2 4" xfId="16487" xr:uid="{F38D0728-D7DB-46F8-A4E9-E7DFF4B652CE}"/>
    <cellStyle name="Millares 64 2 2 5" xfId="18637" xr:uid="{71E18A4B-CF74-4B03-8438-FD151DD71E8E}"/>
    <cellStyle name="Millares 64 2 2 6" xfId="8715" xr:uid="{FFA0B51D-7236-42BB-8D54-767687893783}"/>
    <cellStyle name="Millares 64 2 3" xfId="5809" xr:uid="{54C5E050-EA8C-4A91-8738-4AF4FFCD76E6}"/>
    <cellStyle name="Millares 64 2 3 2" xfId="14060" xr:uid="{F43D10DC-D746-4119-AC1E-AE270CA62E4E}"/>
    <cellStyle name="Millares 64 2 3 3" xfId="11253" xr:uid="{7B09EE0C-2822-474F-B30C-8F089CE88F33}"/>
    <cellStyle name="Millares 64 2 3 4" xfId="16488" xr:uid="{5844E053-F6D5-4F0E-805F-EFD15C52BA8D}"/>
    <cellStyle name="Millares 64 2 3 5" xfId="18638" xr:uid="{824445C4-F47D-4924-B397-B02D749566C9}"/>
    <cellStyle name="Millares 64 2 3 6" xfId="8716" xr:uid="{72B45F46-8CAE-4B3C-8A8F-9B27AA38E6CE}"/>
    <cellStyle name="Millares 64 2 4" xfId="5810" xr:uid="{D181E17A-C8FC-4DDC-BAC0-E4B514A034A8}"/>
    <cellStyle name="Millares 64 2 4 2" xfId="14061" xr:uid="{EF0E0606-084B-4537-9C97-500C42397219}"/>
    <cellStyle name="Millares 64 2 4 3" xfId="12562" xr:uid="{54D277E8-9ED6-47EA-9E88-514336650E96}"/>
    <cellStyle name="Millares 64 2 4 4" xfId="18639" xr:uid="{1F038D9B-EC8F-4880-8FDD-85D4EB61B059}"/>
    <cellStyle name="Millares 64 2 4 5" xfId="8717" xr:uid="{67430362-99C6-4A3E-AC67-A36D56AD20A9}"/>
    <cellStyle name="Millares 64 2 5" xfId="7354" xr:uid="{5E6BFCE3-618E-4766-BC69-BF482D25A16C}"/>
    <cellStyle name="Millares 64 2 5 2" xfId="14062" xr:uid="{0F9205A2-FB35-4E14-9A8D-082E9ABC148B}"/>
    <cellStyle name="Millares 64 2 5 3" xfId="20134" xr:uid="{5E8F937F-B85B-4129-84F2-BC1141B6FB7D}"/>
    <cellStyle name="Millares 64 2 5 4" xfId="8718" xr:uid="{C85FB51F-00B4-41BF-ABD5-BA8101FE28EA}"/>
    <cellStyle name="Millares 64 2 6" xfId="8719" xr:uid="{71798719-094F-4984-98C0-AF1164E3E64D}"/>
    <cellStyle name="Millares 64 2 6 2" xfId="14063" xr:uid="{0181EF02-ECC9-4F16-B590-BD4EA851BBD7}"/>
    <cellStyle name="Millares 64 2 7" xfId="14058" xr:uid="{88ECD01E-C29C-4280-8D50-BB57C4CE9B13}"/>
    <cellStyle name="Millares 64 2 8" xfId="11251" xr:uid="{5B105268-C01B-4511-A1E7-697E42EBA0D8}"/>
    <cellStyle name="Millares 64 2 9" xfId="16486" xr:uid="{AB93074E-E8B3-438B-86D2-87D37A311748}"/>
    <cellStyle name="Millares 64 3" xfId="5811" xr:uid="{3B097909-480E-45E2-A9DE-685ECF0E918C}"/>
    <cellStyle name="Millares 64 3 2" xfId="14064" xr:uid="{BAB06976-20EC-4F59-B241-120CA39F7435}"/>
    <cellStyle name="Millares 64 3 3" xfId="11254" xr:uid="{15CA5E33-0157-4215-A4D9-BFDB1F0108AD}"/>
    <cellStyle name="Millares 64 3 4" xfId="16489" xr:uid="{D76D588B-A0D2-42D4-82D9-91831B388BEE}"/>
    <cellStyle name="Millares 64 3 5" xfId="18640" xr:uid="{ACEF1647-D050-4CE9-A410-38CB3738B55C}"/>
    <cellStyle name="Millares 64 3 6" xfId="8720" xr:uid="{241724ED-0905-4BA3-B7A0-AB65A74361B4}"/>
    <cellStyle name="Millares 64 4" xfId="5812" xr:uid="{3ADC9564-7C9F-4F27-8E20-E5EDA2FA1CFC}"/>
    <cellStyle name="Millares 64 4 2" xfId="14065" xr:uid="{956D19EF-569C-49E8-928C-FC8F08F1D6CC}"/>
    <cellStyle name="Millares 64 4 3" xfId="11255" xr:uid="{A69BF332-0CCE-436B-960F-6FF5795BDB65}"/>
    <cellStyle name="Millares 64 4 4" xfId="16490" xr:uid="{7F4970D0-EF6E-48BC-8E00-BBADA259EF24}"/>
    <cellStyle name="Millares 64 4 5" xfId="18641" xr:uid="{F3C07E58-E6D1-4FAA-B0DC-0FB58556CC2E}"/>
    <cellStyle name="Millares 64 4 6" xfId="8721" xr:uid="{46079A54-A5B0-4516-9BD8-B5BB304FBCBD}"/>
    <cellStyle name="Millares 64 5" xfId="5813" xr:uid="{FB683680-DCB7-4560-95EC-28FCC69A58E2}"/>
    <cellStyle name="Millares 64 5 2" xfId="14066" xr:uid="{95E4D8F7-B5AA-40B7-A868-2BC785AE376F}"/>
    <cellStyle name="Millares 64 5 3" xfId="12561" xr:uid="{7B90DA27-2C69-4B04-9379-24813BB72AD0}"/>
    <cellStyle name="Millares 64 5 4" xfId="18642" xr:uid="{BDE35DEA-D337-4815-A64C-6D3F67100362}"/>
    <cellStyle name="Millares 64 5 5" xfId="8722" xr:uid="{66237070-087B-4500-9600-3857949C060F}"/>
    <cellStyle name="Millares 64 6" xfId="7225" xr:uid="{C6177890-C0DF-41A9-984F-A9B0A0E42CBC}"/>
    <cellStyle name="Millares 64 6 2" xfId="14067" xr:uid="{DDF19E88-AC6E-41DE-B765-87C31E5715A7}"/>
    <cellStyle name="Millares 64 6 3" xfId="20033" xr:uid="{0B9A5969-354D-4A36-8CD8-98AF01B4636C}"/>
    <cellStyle name="Millares 64 6 4" xfId="8723" xr:uid="{A7F2CFE3-663A-4155-93F8-A612D2C6325C}"/>
    <cellStyle name="Millares 64 7" xfId="8724" xr:uid="{5C24CC50-C797-4DE9-876E-2AD2AD11C716}"/>
    <cellStyle name="Millares 64 7 2" xfId="14068" xr:uid="{E9969EFE-CBCE-419F-B272-88DB3FC26129}"/>
    <cellStyle name="Millares 64 8" xfId="14057" xr:uid="{899B14A9-F48F-4550-BB88-692FD6644A48}"/>
    <cellStyle name="Millares 64 9" xfId="11250" xr:uid="{E9FB6C27-9C23-40D7-8755-ECDE6CADE5C9}"/>
    <cellStyle name="Millares 65" xfId="5814" xr:uid="{42F7C89A-3D25-439F-97DB-BD5899FEBDD4}"/>
    <cellStyle name="Millares 65 10" xfId="16491" xr:uid="{5F52B042-6119-49C6-AAF4-0AAFB5337540}"/>
    <cellStyle name="Millares 65 11" xfId="18643" xr:uid="{F3EC0386-E9D2-4F0D-ABFE-B1F59E287159}"/>
    <cellStyle name="Millares 65 12" xfId="8725" xr:uid="{664F192C-8EC0-4ABE-8B23-EE5741C93D62}"/>
    <cellStyle name="Millares 65 2" xfId="5815" xr:uid="{D5225FB2-AB1A-4270-8A86-23FC9800EA3B}"/>
    <cellStyle name="Millares 65 2 10" xfId="18644" xr:uid="{89EE5C48-8DDE-4891-9874-6DE4E2BF6810}"/>
    <cellStyle name="Millares 65 2 11" xfId="8726" xr:uid="{D7098203-D5BF-4E00-9943-5017A5538FB8}"/>
    <cellStyle name="Millares 65 2 2" xfId="5816" xr:uid="{C1BD5B04-2B15-402A-8365-329E186D8CE7}"/>
    <cellStyle name="Millares 65 2 2 2" xfId="14071" xr:uid="{1716E1A4-27E9-42FB-A0E1-7F451F85E852}"/>
    <cellStyle name="Millares 65 2 2 3" xfId="11258" xr:uid="{4223A837-CDFF-46F4-A1BA-05AD8E8AE480}"/>
    <cellStyle name="Millares 65 2 2 4" xfId="16493" xr:uid="{B39ECD4E-4802-4C53-89D7-D4EE4C2538E8}"/>
    <cellStyle name="Millares 65 2 2 5" xfId="18645" xr:uid="{A2864010-E64F-4415-81B1-59825B06E409}"/>
    <cellStyle name="Millares 65 2 2 6" xfId="8727" xr:uid="{A786593A-8119-4A03-AE5F-5E97F463C5CC}"/>
    <cellStyle name="Millares 65 2 3" xfId="5817" xr:uid="{E381219F-B102-46F3-A166-A0B50615CA23}"/>
    <cellStyle name="Millares 65 2 3 2" xfId="14072" xr:uid="{A7D76198-2C1F-41ED-A697-9ADF06603BF8}"/>
    <cellStyle name="Millares 65 2 3 3" xfId="11259" xr:uid="{8063F5BA-8713-42D7-BDB2-4F50428434E2}"/>
    <cellStyle name="Millares 65 2 3 4" xfId="16494" xr:uid="{119EF451-DA8A-4ABD-9C6B-C78D5FCBADF0}"/>
    <cellStyle name="Millares 65 2 3 5" xfId="18646" xr:uid="{484276F3-FCE2-4468-8F34-BB601EBC9449}"/>
    <cellStyle name="Millares 65 2 3 6" xfId="8728" xr:uid="{DA2D5E9F-E580-45DA-8180-4F13FB067FEB}"/>
    <cellStyle name="Millares 65 2 4" xfId="5818" xr:uid="{C7C721FE-C6D0-4099-9F42-C59919B1AD6B}"/>
    <cellStyle name="Millares 65 2 4 2" xfId="14073" xr:uid="{CCCCE320-8338-4DD5-AE86-8D5C64AEB5FF}"/>
    <cellStyle name="Millares 65 2 4 3" xfId="12564" xr:uid="{CFE710F7-1962-4D51-B7DE-17D316FA02B6}"/>
    <cellStyle name="Millares 65 2 4 4" xfId="18647" xr:uid="{52203AC6-2625-4A0F-ADB3-419A35D1F51A}"/>
    <cellStyle name="Millares 65 2 4 5" xfId="8729" xr:uid="{33F1259A-58D7-481C-BE7E-B60BE46E40E5}"/>
    <cellStyle name="Millares 65 2 5" xfId="7355" xr:uid="{798A14B8-17C4-458B-B876-CAC4CF0FCC49}"/>
    <cellStyle name="Millares 65 2 5 2" xfId="14074" xr:uid="{DF0C8856-5EEF-4FEF-80EF-F4314AB3BE0D}"/>
    <cellStyle name="Millares 65 2 5 3" xfId="20135" xr:uid="{CF18F5C9-2B56-4F51-9D01-8A4F7DA87B9B}"/>
    <cellStyle name="Millares 65 2 5 4" xfId="8730" xr:uid="{6D28C788-50E8-46A8-8B47-DAC2B7367D06}"/>
    <cellStyle name="Millares 65 2 6" xfId="8731" xr:uid="{90A405F0-9FEB-44BB-9DB1-DD9808C84C7F}"/>
    <cellStyle name="Millares 65 2 6 2" xfId="14075" xr:uid="{57F8C2F9-E3C4-49CC-AAEB-6C38BC88123D}"/>
    <cellStyle name="Millares 65 2 7" xfId="14070" xr:uid="{8417230F-BF44-4A05-B17A-495843529846}"/>
    <cellStyle name="Millares 65 2 8" xfId="11257" xr:uid="{126B6E22-7647-4C26-B054-08ABAEC22296}"/>
    <cellStyle name="Millares 65 2 9" xfId="16492" xr:uid="{9E0AC5D9-BBF1-4E07-8631-1C49D14EAE31}"/>
    <cellStyle name="Millares 65 3" xfId="5819" xr:uid="{66CA8568-63E8-4DE2-98AD-33EE9ADB3E6D}"/>
    <cellStyle name="Millares 65 3 2" xfId="14076" xr:uid="{4C0E3CC8-20CC-401F-B849-1AF9FCB92885}"/>
    <cellStyle name="Millares 65 3 3" xfId="11260" xr:uid="{A2F84602-929D-4F6B-A9C0-CE203CE81C62}"/>
    <cellStyle name="Millares 65 3 4" xfId="16495" xr:uid="{76425AB8-960D-4814-B449-7D9DE655530F}"/>
    <cellStyle name="Millares 65 3 5" xfId="18648" xr:uid="{D81ECC2B-8492-41FB-8755-5D875B7ED97B}"/>
    <cellStyle name="Millares 65 3 6" xfId="8732" xr:uid="{4FABE86F-E943-4928-AAA0-B96860A5E464}"/>
    <cellStyle name="Millares 65 4" xfId="5820" xr:uid="{A8F8AEF3-D3F0-4DB1-973E-CA755753997D}"/>
    <cellStyle name="Millares 65 4 2" xfId="14077" xr:uid="{8E6CBA2B-662D-4278-B702-6EEC246FFBBE}"/>
    <cellStyle name="Millares 65 4 3" xfId="11261" xr:uid="{F3AD4206-758C-4A5E-B040-E174C84650A6}"/>
    <cellStyle name="Millares 65 4 4" xfId="16496" xr:uid="{09E16780-90F0-4B01-AF1B-0F203E0D019C}"/>
    <cellStyle name="Millares 65 4 5" xfId="18649" xr:uid="{625C0A55-F3C6-4A21-B8C4-1A20E3FF4232}"/>
    <cellStyle name="Millares 65 4 6" xfId="8733" xr:uid="{7D59B102-4E4D-4675-84BD-D2EA0B4AB7DB}"/>
    <cellStyle name="Millares 65 5" xfId="5821" xr:uid="{356950EC-0385-4CDF-B107-DEF4222CECCB}"/>
    <cellStyle name="Millares 65 5 2" xfId="14078" xr:uid="{2FF4E60A-0CAB-47DC-ADBF-7A4073BD7A50}"/>
    <cellStyle name="Millares 65 5 3" xfId="12563" xr:uid="{E5A4D2C1-716E-494F-9E91-5080D6904C96}"/>
    <cellStyle name="Millares 65 5 4" xfId="18650" xr:uid="{1D2704F1-50FB-46CC-BB6F-32680C3E0759}"/>
    <cellStyle name="Millares 65 5 5" xfId="8734" xr:uid="{D1E9C12A-2103-44A8-AB2A-BD0818AA6FF9}"/>
    <cellStyle name="Millares 65 6" xfId="7226" xr:uid="{427E3CE4-601F-4CC0-9C2A-45A3B84D3B7D}"/>
    <cellStyle name="Millares 65 6 2" xfId="14079" xr:uid="{9F117424-0C0B-4C7E-A431-5BAA60D14BD5}"/>
    <cellStyle name="Millares 65 6 3" xfId="20034" xr:uid="{5D4C40C2-72AD-470B-BEE2-9BCFE785A990}"/>
    <cellStyle name="Millares 65 6 4" xfId="8735" xr:uid="{D470F47A-BC3C-4CC0-B21A-CA0F37F68E62}"/>
    <cellStyle name="Millares 65 7" xfId="8736" xr:uid="{8533391B-6A34-48F2-84E5-98D39E34E017}"/>
    <cellStyle name="Millares 65 7 2" xfId="14080" xr:uid="{F4317FBE-DDB9-4D15-A3DF-FF1A9E415BA0}"/>
    <cellStyle name="Millares 65 8" xfId="14069" xr:uid="{D46A6B62-0C6F-4BCE-913C-FD75A3B54D9A}"/>
    <cellStyle name="Millares 65 9" xfId="11256" xr:uid="{DBE25056-BD4D-40C0-B52B-19806ACFA291}"/>
    <cellStyle name="Millares 654 2 2" xfId="628" xr:uid="{166B0C18-B911-4BA3-ABEA-79A91D3181ED}"/>
    <cellStyle name="Millares 656" xfId="638" xr:uid="{A454FCB1-D851-4DC2-8A60-42F91AE2F6EE}"/>
    <cellStyle name="Millares 657" xfId="631" xr:uid="{38E9307C-2DF3-4554-9AE3-E013A744EC8F}"/>
    <cellStyle name="Millares 66" xfId="5822" xr:uid="{D7705512-37A2-4316-8CE9-ED89B296A342}"/>
    <cellStyle name="Millares 66 10" xfId="16497" xr:uid="{6E606029-E0B3-4813-9496-8C0B450509A3}"/>
    <cellStyle name="Millares 66 11" xfId="18651" xr:uid="{52A7B91F-A384-4D00-86A3-ECD86A14AC95}"/>
    <cellStyle name="Millares 66 12" xfId="8737" xr:uid="{6EA10C03-262B-483B-82D3-6449745E48B0}"/>
    <cellStyle name="Millares 66 2" xfId="5823" xr:uid="{13A51BBC-EBD3-4D43-9A71-6187B2156DC6}"/>
    <cellStyle name="Millares 66 2 10" xfId="18652" xr:uid="{78FEEE42-A35D-4644-B69B-7AB34044E20A}"/>
    <cellStyle name="Millares 66 2 11" xfId="8738" xr:uid="{DF62AE1F-3DD5-4A27-9748-9EDA979832FE}"/>
    <cellStyle name="Millares 66 2 2" xfId="5824" xr:uid="{DF71888D-9CCF-4DA3-BD7A-BE65139206E3}"/>
    <cellStyle name="Millares 66 2 2 2" xfId="14083" xr:uid="{B7FCD85C-F477-4E91-AD72-9F3F4DA87129}"/>
    <cellStyle name="Millares 66 2 2 3" xfId="11264" xr:uid="{9212FA30-4BAD-4A20-99F3-63090C33B1E5}"/>
    <cellStyle name="Millares 66 2 2 4" xfId="16499" xr:uid="{781D3A2A-5ABB-4462-9578-04288DBD5AA6}"/>
    <cellStyle name="Millares 66 2 2 5" xfId="18653" xr:uid="{723CF5AC-841C-4F0D-8E17-11B75927F676}"/>
    <cellStyle name="Millares 66 2 2 6" xfId="8739" xr:uid="{CD51ABC8-7F23-4CC9-AC86-B274C9AF2B8C}"/>
    <cellStyle name="Millares 66 2 3" xfId="5825" xr:uid="{CF0B28D0-FDE4-4307-BF3F-9D987C696665}"/>
    <cellStyle name="Millares 66 2 3 2" xfId="14084" xr:uid="{D70276BE-FADD-414F-B299-83DEC1B60779}"/>
    <cellStyle name="Millares 66 2 3 3" xfId="11265" xr:uid="{02BA1379-1960-4594-AF4E-2F727A782454}"/>
    <cellStyle name="Millares 66 2 3 4" xfId="16500" xr:uid="{0971E03E-7114-4222-A6B4-32959994DC17}"/>
    <cellStyle name="Millares 66 2 3 5" xfId="18654" xr:uid="{22DED975-EC65-44A8-8D9D-01645BEE5135}"/>
    <cellStyle name="Millares 66 2 3 6" xfId="8740" xr:uid="{9C58F4BE-6854-4C8D-8C60-C6BA13E02BCD}"/>
    <cellStyle name="Millares 66 2 4" xfId="5826" xr:uid="{7AF3094F-28DD-422D-A277-FCEE5B78DA38}"/>
    <cellStyle name="Millares 66 2 4 2" xfId="14085" xr:uid="{D2BE3162-637A-4DC6-9B00-F5809CF04381}"/>
    <cellStyle name="Millares 66 2 4 3" xfId="12566" xr:uid="{467DF626-F7EB-44F3-864B-6CA134FE4D12}"/>
    <cellStyle name="Millares 66 2 4 4" xfId="18655" xr:uid="{902A5CB6-151E-489E-8B1F-16071B8DDC2C}"/>
    <cellStyle name="Millares 66 2 4 5" xfId="8741" xr:uid="{83EBC67E-1E63-48A2-87B5-CA1BA5A1F1A9}"/>
    <cellStyle name="Millares 66 2 5" xfId="7356" xr:uid="{C42EB936-6924-4EB2-BE4D-F6439AAC9DA2}"/>
    <cellStyle name="Millares 66 2 5 2" xfId="14086" xr:uid="{48C706F9-FE8F-4311-A8B9-DB3DFCCB15DA}"/>
    <cellStyle name="Millares 66 2 5 3" xfId="20136" xr:uid="{32B4870B-DCB6-4289-8684-02C17772932C}"/>
    <cellStyle name="Millares 66 2 5 4" xfId="8742" xr:uid="{871353E1-1188-44AE-A846-EB139510E73B}"/>
    <cellStyle name="Millares 66 2 6" xfId="8743" xr:uid="{706E469A-717B-4A9B-B9F1-9184DC1343E1}"/>
    <cellStyle name="Millares 66 2 6 2" xfId="14087" xr:uid="{FD90E3C5-F56D-47FB-99CB-44BDF8563584}"/>
    <cellStyle name="Millares 66 2 7" xfId="14082" xr:uid="{D280D20C-A408-4EFB-B434-E94E3C570B61}"/>
    <cellStyle name="Millares 66 2 8" xfId="11263" xr:uid="{5ABF5BF4-23C5-426C-B31F-080EA480C238}"/>
    <cellStyle name="Millares 66 2 9" xfId="16498" xr:uid="{1675B0C5-8B91-462D-B28C-3E68C1C4B644}"/>
    <cellStyle name="Millares 66 3" xfId="5827" xr:uid="{A2705BEB-7CBA-4DDC-BB82-C2F85C9B071C}"/>
    <cellStyle name="Millares 66 3 2" xfId="14088" xr:uid="{6C0CCF9D-C02E-4EA0-84C3-62EF58C0D89F}"/>
    <cellStyle name="Millares 66 3 3" xfId="11266" xr:uid="{2FCC3108-7FE9-4A58-AED0-7410B0CC4C8B}"/>
    <cellStyle name="Millares 66 3 4" xfId="16501" xr:uid="{F699B36C-CDDD-46A5-9A5F-FDBE5B5A69D1}"/>
    <cellStyle name="Millares 66 3 5" xfId="18656" xr:uid="{E39008CF-8B95-46F5-A283-DBEC1A96EFB3}"/>
    <cellStyle name="Millares 66 3 6" xfId="8744" xr:uid="{98597C88-B52B-417B-BC07-84B4323F708C}"/>
    <cellStyle name="Millares 66 4" xfId="5828" xr:uid="{6A59DF9B-5241-460B-BFFC-99DF0CB342B3}"/>
    <cellStyle name="Millares 66 4 2" xfId="14089" xr:uid="{8C6BCE3D-1C3D-4FAB-803B-D415E372BFE9}"/>
    <cellStyle name="Millares 66 4 3" xfId="11267" xr:uid="{128076A5-5309-44B6-9A2C-1CC70ED72435}"/>
    <cellStyle name="Millares 66 4 4" xfId="16502" xr:uid="{2E257508-6B55-486F-944E-77EE390E929E}"/>
    <cellStyle name="Millares 66 4 5" xfId="18657" xr:uid="{048E2340-6246-45F1-A17E-E06043535882}"/>
    <cellStyle name="Millares 66 4 6" xfId="8745" xr:uid="{F66C4C2B-77ED-4DFA-9EDC-825831434F83}"/>
    <cellStyle name="Millares 66 5" xfId="5829" xr:uid="{9CB91FDD-2BEC-45BF-A93B-1B8AAFBA0662}"/>
    <cellStyle name="Millares 66 5 2" xfId="14090" xr:uid="{C7DAA4E4-9A7D-4B8F-B3FF-4EF6A1F060A0}"/>
    <cellStyle name="Millares 66 5 3" xfId="12565" xr:uid="{1D23829A-4458-406F-81CC-8735235EEDF4}"/>
    <cellStyle name="Millares 66 5 4" xfId="18658" xr:uid="{D12F2C52-6D42-4CAC-83FD-0B369183B4D0}"/>
    <cellStyle name="Millares 66 5 5" xfId="8746" xr:uid="{E4DD2B8C-B62F-40AF-A8E5-C27144902FC0}"/>
    <cellStyle name="Millares 66 6" xfId="7227" xr:uid="{547C880D-5A5D-43DD-BE1F-430BD47449BF}"/>
    <cellStyle name="Millares 66 6 2" xfId="14091" xr:uid="{069B2723-FFF2-4215-A757-674889FDFC36}"/>
    <cellStyle name="Millares 66 6 3" xfId="20035" xr:uid="{2B03EE8B-0AE2-4BEB-B6B3-DBF67DAB71AF}"/>
    <cellStyle name="Millares 66 6 4" xfId="8747" xr:uid="{83E84F29-ACC1-4F26-97A9-195F9F254BAC}"/>
    <cellStyle name="Millares 66 7" xfId="8748" xr:uid="{D9CA239D-161E-4308-8CBD-503EBD5F4C77}"/>
    <cellStyle name="Millares 66 7 2" xfId="14092" xr:uid="{7FA45304-DDEA-403B-9734-E7199712B31C}"/>
    <cellStyle name="Millares 66 8" xfId="14081" xr:uid="{906685B0-3C60-4F9A-8633-C3843AF5F9FB}"/>
    <cellStyle name="Millares 66 9" xfId="11262" xr:uid="{D9A47B0F-DF40-4151-93E6-72DB4816EFEE}"/>
    <cellStyle name="Millares 67" xfId="5830" xr:uid="{596F764C-B0C1-440D-91F5-3EDA2E87AC1E}"/>
    <cellStyle name="Millares 67 10" xfId="16503" xr:uid="{1FFCE5C1-2036-452F-B421-3003215E2AB0}"/>
    <cellStyle name="Millares 67 11" xfId="18659" xr:uid="{5F9BD260-6EC7-47A6-B306-B7B3F89D094D}"/>
    <cellStyle name="Millares 67 12" xfId="8749" xr:uid="{8F2D62E7-452D-49AD-8CD4-905D36F20100}"/>
    <cellStyle name="Millares 67 2" xfId="5831" xr:uid="{45523E64-E05F-444A-930E-DD6F853F8F8F}"/>
    <cellStyle name="Millares 67 2 10" xfId="18660" xr:uid="{AEED142E-03EE-403B-BAD3-651A6B87318D}"/>
    <cellStyle name="Millares 67 2 11" xfId="8750" xr:uid="{79E53F09-A48D-4949-A3E6-60025C88E943}"/>
    <cellStyle name="Millares 67 2 2" xfId="5832" xr:uid="{13D6C053-1DAD-4C8F-A98F-F5D7CB472FB4}"/>
    <cellStyle name="Millares 67 2 2 2" xfId="14095" xr:uid="{386D8012-F352-4EF5-8794-B427E4B483AB}"/>
    <cellStyle name="Millares 67 2 2 3" xfId="11270" xr:uid="{564889B7-B4E5-4479-9CA7-6E30C92A6BCE}"/>
    <cellStyle name="Millares 67 2 2 4" xfId="16505" xr:uid="{5AB15538-55A7-46B3-A4D0-1C736A9EE4D3}"/>
    <cellStyle name="Millares 67 2 2 5" xfId="18661" xr:uid="{33DCFF11-B0D8-46B1-9F17-6FD26557EE1C}"/>
    <cellStyle name="Millares 67 2 2 6" xfId="8751" xr:uid="{8F0D844E-8938-47E0-8779-D3C9D8E42AA2}"/>
    <cellStyle name="Millares 67 2 3" xfId="5833" xr:uid="{DB01BDBD-1FEB-435E-A6D9-73CAEAFF5601}"/>
    <cellStyle name="Millares 67 2 3 2" xfId="14096" xr:uid="{1207B3BA-A5AC-4D74-B075-16E6932E996F}"/>
    <cellStyle name="Millares 67 2 3 3" xfId="11271" xr:uid="{90790295-EE2A-4424-80A3-0417D1F7E6BC}"/>
    <cellStyle name="Millares 67 2 3 4" xfId="16506" xr:uid="{CABAC2C7-68A8-4D62-9D43-DDEDA5D8132D}"/>
    <cellStyle name="Millares 67 2 3 5" xfId="18662" xr:uid="{129C2095-9BD7-4D53-841B-D730C6038BB9}"/>
    <cellStyle name="Millares 67 2 3 6" xfId="8752" xr:uid="{87319E8C-A4D2-4598-997D-3E2617C9DFBF}"/>
    <cellStyle name="Millares 67 2 4" xfId="5834" xr:uid="{7BA30FAB-30CB-42B9-9F0E-D2A4B8062F1E}"/>
    <cellStyle name="Millares 67 2 4 2" xfId="14097" xr:uid="{0316C993-4F36-453D-BE26-4E51B6796824}"/>
    <cellStyle name="Millares 67 2 4 3" xfId="12568" xr:uid="{6746C25F-0131-46DD-8367-6D9D8F7DE563}"/>
    <cellStyle name="Millares 67 2 4 4" xfId="18663" xr:uid="{60E15C93-7806-48A8-A877-F88611F99A59}"/>
    <cellStyle name="Millares 67 2 4 5" xfId="8753" xr:uid="{B1C527DF-5DE6-4A0F-A8EF-00E5CCAB2632}"/>
    <cellStyle name="Millares 67 2 5" xfId="7357" xr:uid="{7E8F3822-220B-444D-A856-4A97809BAF84}"/>
    <cellStyle name="Millares 67 2 5 2" xfId="14098" xr:uid="{B4E8CA4A-C1EC-469D-B5DA-95C33CE0D386}"/>
    <cellStyle name="Millares 67 2 5 3" xfId="20137" xr:uid="{326AB6FF-66FA-4DB4-A8B7-7FDF55BE53D6}"/>
    <cellStyle name="Millares 67 2 5 4" xfId="8754" xr:uid="{B4304736-DB76-41DD-92AE-9ECC6A8E81DA}"/>
    <cellStyle name="Millares 67 2 6" xfId="8755" xr:uid="{1198F00E-4195-4D24-973C-74636410EB96}"/>
    <cellStyle name="Millares 67 2 6 2" xfId="14099" xr:uid="{FE689342-1919-40F2-A7B5-2E912A36A9AA}"/>
    <cellStyle name="Millares 67 2 7" xfId="14094" xr:uid="{09C5F090-4F9A-4C9A-BF83-320A85974533}"/>
    <cellStyle name="Millares 67 2 8" xfId="11269" xr:uid="{9C806751-8255-4545-8072-7912471E5E8E}"/>
    <cellStyle name="Millares 67 2 9" xfId="16504" xr:uid="{1534FEDE-F5BE-4EE1-A696-B28A17F12ECE}"/>
    <cellStyle name="Millares 67 3" xfId="5835" xr:uid="{9AFDD58F-0B93-473A-A95D-4BAC9786F0EE}"/>
    <cellStyle name="Millares 67 3 2" xfId="14100" xr:uid="{8F34FF34-3C52-4941-95FD-A2AEA6AE0585}"/>
    <cellStyle name="Millares 67 3 3" xfId="11272" xr:uid="{1160CA16-AB3E-4025-A90E-1062CC8D114F}"/>
    <cellStyle name="Millares 67 3 4" xfId="16507" xr:uid="{83085A99-0368-491C-84D3-64B47AC3DC0D}"/>
    <cellStyle name="Millares 67 3 5" xfId="18664" xr:uid="{42F0FF03-8F80-48BC-AF2E-8C5A1F9D99CB}"/>
    <cellStyle name="Millares 67 3 6" xfId="8756" xr:uid="{48C63B07-331C-485A-BD2B-04ED1AB016A9}"/>
    <cellStyle name="Millares 67 4" xfId="5836" xr:uid="{1D20126D-9964-4F75-AE44-99D44A969497}"/>
    <cellStyle name="Millares 67 4 2" xfId="14101" xr:uid="{4B4E3BA5-8888-4115-96B3-1DB8CFDBBB28}"/>
    <cellStyle name="Millares 67 4 3" xfId="11273" xr:uid="{40280E99-7906-46D6-A579-353693C75320}"/>
    <cellStyle name="Millares 67 4 4" xfId="16508" xr:uid="{097C3E11-66F0-4BBC-87B6-6702F4B7262A}"/>
    <cellStyle name="Millares 67 4 5" xfId="18665" xr:uid="{627B1AD6-F41B-4543-91D2-CD71AEF70C2C}"/>
    <cellStyle name="Millares 67 4 6" xfId="8757" xr:uid="{BAB6FCCF-231C-4F54-8FD8-B2D10ED9F777}"/>
    <cellStyle name="Millares 67 5" xfId="5837" xr:uid="{C21CE872-2B7A-493A-A2C0-239F245DD0F4}"/>
    <cellStyle name="Millares 67 5 2" xfId="14102" xr:uid="{74BC7802-2667-4617-95E7-CF5505B66B51}"/>
    <cellStyle name="Millares 67 5 3" xfId="12567" xr:uid="{7D845FBB-FE45-4324-90C9-F8862746635B}"/>
    <cellStyle name="Millares 67 5 4" xfId="18666" xr:uid="{0840E4B5-3587-404D-8E3D-58F5FF714FAF}"/>
    <cellStyle name="Millares 67 5 5" xfId="8758" xr:uid="{4C26639D-BDBB-44C2-9753-AA2C57473CCD}"/>
    <cellStyle name="Millares 67 6" xfId="7228" xr:uid="{48F5B6C6-51DC-4460-A008-84DD4A8C2634}"/>
    <cellStyle name="Millares 67 6 2" xfId="14103" xr:uid="{D2C55E59-FFFA-4296-A24F-5023148DECCD}"/>
    <cellStyle name="Millares 67 6 3" xfId="20036" xr:uid="{4D17C801-7BE9-4206-B211-46D205960CF0}"/>
    <cellStyle name="Millares 67 6 4" xfId="8759" xr:uid="{5961691E-4E39-46B1-B25B-B2CD4CEAD831}"/>
    <cellStyle name="Millares 67 7" xfId="8760" xr:uid="{02A8F123-A752-46C9-A164-EFF29B022748}"/>
    <cellStyle name="Millares 67 7 2" xfId="14104" xr:uid="{02CB2D2E-B052-4D49-BDEA-A5F24E05ACA8}"/>
    <cellStyle name="Millares 67 8" xfId="14093" xr:uid="{D1DBE134-653A-4DF7-A552-B77833D6B9EE}"/>
    <cellStyle name="Millares 67 9" xfId="11268" xr:uid="{01B1A8C7-2098-4243-B4FC-B22239C1C646}"/>
    <cellStyle name="Millares 68" xfId="5838" xr:uid="{1854AB07-E28A-46E3-BBEF-D76B1367B8A3}"/>
    <cellStyle name="Millares 68 10" xfId="16509" xr:uid="{4D105940-1D4B-432F-B1C9-ED7A6E9303F7}"/>
    <cellStyle name="Millares 68 11" xfId="18667" xr:uid="{50DB38D7-A28A-4A34-962C-89D4C87438F2}"/>
    <cellStyle name="Millares 68 12" xfId="8761" xr:uid="{58B67F65-FB2F-4D73-AFA2-BF5E5860B10F}"/>
    <cellStyle name="Millares 68 2" xfId="5839" xr:uid="{2BEDA900-4E3A-4028-96CE-584BA1FEC670}"/>
    <cellStyle name="Millares 68 2 10" xfId="18668" xr:uid="{CCC3CF1E-0652-4F07-81D6-79F80D050052}"/>
    <cellStyle name="Millares 68 2 11" xfId="8762" xr:uid="{F389C438-9053-421E-8C06-99AA720CCDE8}"/>
    <cellStyle name="Millares 68 2 2" xfId="5840" xr:uid="{0C8B2C3A-8431-4710-9CF8-950D18960E7B}"/>
    <cellStyle name="Millares 68 2 2 2" xfId="14107" xr:uid="{E00F0CF2-1AFE-4006-B975-3B4550F984C3}"/>
    <cellStyle name="Millares 68 2 2 3" xfId="11276" xr:uid="{951AAE28-AD9D-46BD-963D-C4C2044E01B4}"/>
    <cellStyle name="Millares 68 2 2 4" xfId="16511" xr:uid="{A6C474DC-EABB-488A-8B31-59942BF2C36A}"/>
    <cellStyle name="Millares 68 2 2 5" xfId="18669" xr:uid="{4A6D8007-0DD6-4AA2-AE38-2560140E62A3}"/>
    <cellStyle name="Millares 68 2 2 6" xfId="8763" xr:uid="{F92F4449-B8D7-4726-979C-BE9426CD79FE}"/>
    <cellStyle name="Millares 68 2 3" xfId="5841" xr:uid="{9646C5ED-10BA-490D-9EB9-785CDEFC3F26}"/>
    <cellStyle name="Millares 68 2 3 2" xfId="14108" xr:uid="{A3DC00F4-1C9C-407A-9491-D0FD52C7FFD8}"/>
    <cellStyle name="Millares 68 2 3 3" xfId="11277" xr:uid="{3ED2CF43-DDB8-44A6-B09A-8EBB55E71E6A}"/>
    <cellStyle name="Millares 68 2 3 4" xfId="16512" xr:uid="{4E71240C-729C-4F16-9654-F8CE1B90AF97}"/>
    <cellStyle name="Millares 68 2 3 5" xfId="18670" xr:uid="{668B7FAB-FD23-4500-94AA-0DB991EA6CF2}"/>
    <cellStyle name="Millares 68 2 3 6" xfId="8764" xr:uid="{8CA16C29-B29A-44DA-ACD3-C1DCC4D9A642}"/>
    <cellStyle name="Millares 68 2 4" xfId="5842" xr:uid="{A3F775CA-2AA7-4181-AF39-6E7906BDC856}"/>
    <cellStyle name="Millares 68 2 4 2" xfId="14109" xr:uid="{528B1006-1DA7-485C-B1FB-8D746655961D}"/>
    <cellStyle name="Millares 68 2 4 3" xfId="12570" xr:uid="{26261FF6-8F2B-4FF7-9970-11BE09FDE502}"/>
    <cellStyle name="Millares 68 2 4 4" xfId="18671" xr:uid="{89325C47-3465-463B-915B-F32BEDF0D258}"/>
    <cellStyle name="Millares 68 2 4 5" xfId="8765" xr:uid="{420C00BD-3D8B-46B2-9C19-272ED9E19009}"/>
    <cellStyle name="Millares 68 2 5" xfId="7358" xr:uid="{63D6E487-89F9-4C27-B63C-706FCB03A769}"/>
    <cellStyle name="Millares 68 2 5 2" xfId="14110" xr:uid="{D1E694C0-8614-4D3D-B23C-BB6D79577B89}"/>
    <cellStyle name="Millares 68 2 5 3" xfId="20138" xr:uid="{59A1AE88-51F3-4615-9370-80F6FC32E831}"/>
    <cellStyle name="Millares 68 2 5 4" xfId="8766" xr:uid="{9D189185-A600-4AD2-8C33-BEE133B661A1}"/>
    <cellStyle name="Millares 68 2 6" xfId="8767" xr:uid="{015E7101-FA23-4695-A486-8FDF9BA6A469}"/>
    <cellStyle name="Millares 68 2 6 2" xfId="14111" xr:uid="{D6568C03-400D-4BB6-9E29-50945598B70E}"/>
    <cellStyle name="Millares 68 2 7" xfId="14106" xr:uid="{169005C9-7F61-4802-8AD2-A779C6BB3197}"/>
    <cellStyle name="Millares 68 2 8" xfId="11275" xr:uid="{ACE5C25D-F92F-49E7-80B1-FD843EFC925B}"/>
    <cellStyle name="Millares 68 2 9" xfId="16510" xr:uid="{41500F35-1206-497C-8700-3315CBE5E268}"/>
    <cellStyle name="Millares 68 3" xfId="5843" xr:uid="{64A21FF4-7E9C-4455-B6F1-E18AF2844B7F}"/>
    <cellStyle name="Millares 68 3 2" xfId="14112" xr:uid="{7E29E57D-2BDE-43BE-BD16-22EF2E53BD6F}"/>
    <cellStyle name="Millares 68 3 3" xfId="11278" xr:uid="{D45E06C1-F218-451C-9FE2-DDC5125B2C16}"/>
    <cellStyle name="Millares 68 3 4" xfId="16513" xr:uid="{F3E21561-8373-4C11-BDB8-F684E34BC73F}"/>
    <cellStyle name="Millares 68 3 5" xfId="18672" xr:uid="{980C562E-9004-4642-B968-2C63074DF109}"/>
    <cellStyle name="Millares 68 3 6" xfId="8768" xr:uid="{7403F454-6821-4E0F-AC97-D4C44C30A558}"/>
    <cellStyle name="Millares 68 4" xfId="5844" xr:uid="{AE0597C7-FC5D-4D93-9676-1F37E09F060D}"/>
    <cellStyle name="Millares 68 4 2" xfId="14113" xr:uid="{4D0884B5-0884-44DD-815A-E9B96EE79DE1}"/>
    <cellStyle name="Millares 68 4 3" xfId="11279" xr:uid="{47557D74-62E9-42A1-B7D3-DBE1B7D91666}"/>
    <cellStyle name="Millares 68 4 4" xfId="16514" xr:uid="{C4A82153-43A9-4220-8FD8-328A3EE784A5}"/>
    <cellStyle name="Millares 68 4 5" xfId="18673" xr:uid="{298F4496-E90A-47A7-B5C5-2B489CC92F87}"/>
    <cellStyle name="Millares 68 4 6" xfId="8769" xr:uid="{91361565-2479-4F56-ACC8-B0468DB92F8E}"/>
    <cellStyle name="Millares 68 5" xfId="5845" xr:uid="{6D058F1A-4BDB-45A6-ABC7-7F4586AC7281}"/>
    <cellStyle name="Millares 68 5 2" xfId="14114" xr:uid="{0D343513-5D89-4CDF-968F-718C1C7C8BF6}"/>
    <cellStyle name="Millares 68 5 3" xfId="12569" xr:uid="{BAB805E0-998A-4FBA-B081-5EB8A91AE2A8}"/>
    <cellStyle name="Millares 68 5 4" xfId="18674" xr:uid="{03B0804D-BFDD-46F8-B824-560B844EB1A8}"/>
    <cellStyle name="Millares 68 5 5" xfId="8770" xr:uid="{18E39F8C-9FC7-482F-BCD1-B469907582A7}"/>
    <cellStyle name="Millares 68 6" xfId="7229" xr:uid="{65B5A042-56E7-4CE6-927C-1F1A72994212}"/>
    <cellStyle name="Millares 68 6 2" xfId="14115" xr:uid="{499B4E37-BD67-45F1-BED0-0945ED2EC381}"/>
    <cellStyle name="Millares 68 6 3" xfId="20037" xr:uid="{51002635-35CB-4E32-BADB-6ABDAC0F16D4}"/>
    <cellStyle name="Millares 68 6 4" xfId="8771" xr:uid="{12BF7B45-B45C-450C-95BE-33E423C4A6CE}"/>
    <cellStyle name="Millares 68 7" xfId="8772" xr:uid="{1B1FE3F5-04DA-41A9-B82A-EC70F5D6A21D}"/>
    <cellStyle name="Millares 68 7 2" xfId="14116" xr:uid="{5AA2C4B9-B308-42CB-BE80-1E760219A857}"/>
    <cellStyle name="Millares 68 8" xfId="14105" xr:uid="{3C8184B4-4736-4EF9-9389-3F580623D5C5}"/>
    <cellStyle name="Millares 68 9" xfId="11274" xr:uid="{BFC67490-101D-4794-9180-0B9384BC768E}"/>
    <cellStyle name="Millares 69" xfId="5846" xr:uid="{F5AE8A0B-C4A5-4870-9047-08E1F7898A35}"/>
    <cellStyle name="Millares 69 10" xfId="16515" xr:uid="{F81D5852-738C-4838-A26A-9EAF9267B13D}"/>
    <cellStyle name="Millares 69 11" xfId="18675" xr:uid="{F8E53128-90F8-4C31-8F35-6AF2CAC46C3F}"/>
    <cellStyle name="Millares 69 12" xfId="8773" xr:uid="{D450E34B-AADF-44A0-8982-BC6B5820B92C}"/>
    <cellStyle name="Millares 69 2" xfId="5847" xr:uid="{4B465D2E-1130-4798-97CA-0F7BF882F437}"/>
    <cellStyle name="Millares 69 2 10" xfId="18676" xr:uid="{1A1C0E1E-6376-46A9-8231-400CB3EB7D4C}"/>
    <cellStyle name="Millares 69 2 11" xfId="8774" xr:uid="{9E34F51D-613E-4065-A08D-00446341A9DE}"/>
    <cellStyle name="Millares 69 2 2" xfId="5848" xr:uid="{F4A342A1-3775-4C4A-AC53-94C1AC02921B}"/>
    <cellStyle name="Millares 69 2 2 2" xfId="14119" xr:uid="{822CC33B-7A19-42F7-BEE6-2D508E5AECEB}"/>
    <cellStyle name="Millares 69 2 2 3" xfId="11282" xr:uid="{94A4D01B-24B5-4928-918D-DB80A0A9758D}"/>
    <cellStyle name="Millares 69 2 2 4" xfId="16517" xr:uid="{B07B0CE7-F514-40C1-98A9-37CCB044C3FC}"/>
    <cellStyle name="Millares 69 2 2 5" xfId="18677" xr:uid="{1FB95179-B421-4339-A888-0EEFB7B1FBFE}"/>
    <cellStyle name="Millares 69 2 2 6" xfId="8775" xr:uid="{6B038D29-49D7-4777-9EA5-924E3C38ADD8}"/>
    <cellStyle name="Millares 69 2 3" xfId="5849" xr:uid="{D38BCEBF-B5E8-41B2-AFB2-D96912EA2341}"/>
    <cellStyle name="Millares 69 2 3 2" xfId="14120" xr:uid="{F4789134-13D9-4B9B-8466-15AB31C0E859}"/>
    <cellStyle name="Millares 69 2 3 3" xfId="11283" xr:uid="{0AABF9D3-3229-426E-BE5F-F115E6215624}"/>
    <cellStyle name="Millares 69 2 3 4" xfId="16518" xr:uid="{EAD8933C-981D-4D40-9896-D56CB46561A8}"/>
    <cellStyle name="Millares 69 2 3 5" xfId="18678" xr:uid="{DA1730A0-8326-491B-A27C-A2F336FE8B3A}"/>
    <cellStyle name="Millares 69 2 3 6" xfId="8776" xr:uid="{01FF7408-22F0-4FAA-89A2-16668B543F90}"/>
    <cellStyle name="Millares 69 2 4" xfId="5850" xr:uid="{BB3C3310-C4F4-486E-86F4-BD1575D9B5AA}"/>
    <cellStyle name="Millares 69 2 4 2" xfId="14121" xr:uid="{326F08B1-1239-436F-9041-B92AB8B54806}"/>
    <cellStyle name="Millares 69 2 4 3" xfId="12572" xr:uid="{4FCF7CA9-4B6C-4EBD-8E49-59AB4367ECF2}"/>
    <cellStyle name="Millares 69 2 4 4" xfId="18679" xr:uid="{368D1CFD-B849-4404-9D74-1EA6EAD84BAB}"/>
    <cellStyle name="Millares 69 2 4 5" xfId="8777" xr:uid="{CCE53D6F-ED53-4276-A340-D886AACBCA1E}"/>
    <cellStyle name="Millares 69 2 5" xfId="7359" xr:uid="{E495AF74-B665-4051-A8B6-4E18DADD5EA4}"/>
    <cellStyle name="Millares 69 2 5 2" xfId="14122" xr:uid="{7728DEC9-CA00-4C07-86BC-40E30E863139}"/>
    <cellStyle name="Millares 69 2 5 3" xfId="20139" xr:uid="{AC6FFFBA-C487-4D5F-9F1D-095BA6DECFBA}"/>
    <cellStyle name="Millares 69 2 5 4" xfId="8778" xr:uid="{414BA9AD-9565-4702-A57A-1535C9C74180}"/>
    <cellStyle name="Millares 69 2 6" xfId="8779" xr:uid="{E0A41E38-6C7C-4136-9F7A-AC8723CE685C}"/>
    <cellStyle name="Millares 69 2 6 2" xfId="14123" xr:uid="{CDF6131B-3E81-466E-9547-3B52E8407D9E}"/>
    <cellStyle name="Millares 69 2 7" xfId="14118" xr:uid="{04F8F494-06B1-4513-B016-F37B941DF889}"/>
    <cellStyle name="Millares 69 2 8" xfId="11281" xr:uid="{4B11DBD2-16E5-4B29-9A43-38733B0B6B11}"/>
    <cellStyle name="Millares 69 2 9" xfId="16516" xr:uid="{B9D13980-D971-4BCE-BB45-19F6DC30F257}"/>
    <cellStyle name="Millares 69 3" xfId="5851" xr:uid="{3C8BE178-D8DA-47E1-BACC-149C78700B99}"/>
    <cellStyle name="Millares 69 3 2" xfId="14124" xr:uid="{15B6AB9A-75F3-4126-910C-6C880B4E23DB}"/>
    <cellStyle name="Millares 69 3 3" xfId="11284" xr:uid="{51CF4CC0-4693-4885-B231-DDCB5C4142C9}"/>
    <cellStyle name="Millares 69 3 4" xfId="16519" xr:uid="{15E360ED-5D99-42E0-9644-7708477C4A14}"/>
    <cellStyle name="Millares 69 3 5" xfId="18680" xr:uid="{D2D5867F-F7EE-4C7E-9120-C3923CC2C654}"/>
    <cellStyle name="Millares 69 3 6" xfId="8780" xr:uid="{19C6DC95-F881-4C49-8094-3565C84387D6}"/>
    <cellStyle name="Millares 69 4" xfId="5852" xr:uid="{2CCDE1EC-7542-4315-9A76-41DF80123520}"/>
    <cellStyle name="Millares 69 4 2" xfId="14125" xr:uid="{6463A90C-8B15-41C0-801A-442C18D7844F}"/>
    <cellStyle name="Millares 69 4 3" xfId="11285" xr:uid="{CD80B0DE-244A-4027-A742-8F7810CF6FF3}"/>
    <cellStyle name="Millares 69 4 4" xfId="16520" xr:uid="{C11C31AA-C2D1-4226-8324-2240E156DE54}"/>
    <cellStyle name="Millares 69 4 5" xfId="18681" xr:uid="{42053E7F-D609-4CAE-8682-EAE75932BAAE}"/>
    <cellStyle name="Millares 69 4 6" xfId="8781" xr:uid="{3014354B-9F13-4655-A252-088AD2D44342}"/>
    <cellStyle name="Millares 69 5" xfId="5853" xr:uid="{F2AD2A6B-7F42-4C96-B52D-603CDCB5919A}"/>
    <cellStyle name="Millares 69 5 2" xfId="14126" xr:uid="{AA6BB13C-2201-458D-858B-AC18E914352E}"/>
    <cellStyle name="Millares 69 5 3" xfId="12571" xr:uid="{71BA3E28-83F5-4A3E-8FDD-2A2899A16D84}"/>
    <cellStyle name="Millares 69 5 4" xfId="18682" xr:uid="{B15C2FDE-04BC-4F60-8F5A-BF8974BA3367}"/>
    <cellStyle name="Millares 69 5 5" xfId="8782" xr:uid="{7DCE6400-F1CA-4057-B2E6-4D3CB9A87366}"/>
    <cellStyle name="Millares 69 6" xfId="7230" xr:uid="{6DFBCC82-222D-4020-8E1E-9F298A339F4B}"/>
    <cellStyle name="Millares 69 6 2" xfId="14127" xr:uid="{42AF13A2-EA46-4D5E-B65E-F4DDB31AB797}"/>
    <cellStyle name="Millares 69 6 3" xfId="20038" xr:uid="{4F8E3A02-6E6C-4F33-8F55-99B315D727AF}"/>
    <cellStyle name="Millares 69 6 4" xfId="8783" xr:uid="{B361F6F3-311E-4762-B3DA-FF1255D09856}"/>
    <cellStyle name="Millares 69 7" xfId="8784" xr:uid="{3F7A2C15-284C-4793-8E73-1EAC1F699B46}"/>
    <cellStyle name="Millares 69 7 2" xfId="14128" xr:uid="{DB6ED12C-2974-41BF-A719-04FE1B4DADD5}"/>
    <cellStyle name="Millares 69 8" xfId="14117" xr:uid="{76732B38-7EAA-4F0F-99E4-71B505566A03}"/>
    <cellStyle name="Millares 69 9" xfId="11280" xr:uid="{A5E7A566-03BB-49E4-915C-AF456E6E457D}"/>
    <cellStyle name="Millares 7" xfId="57" xr:uid="{00000000-0005-0000-0000-0000B1000000}"/>
    <cellStyle name="Millares 7 10" xfId="11286" xr:uid="{64BA28AC-0A9B-466F-A762-83A7BBBBD3A8}"/>
    <cellStyle name="Millares 7 11" xfId="16521" xr:uid="{12675968-A208-4B25-BAEE-6232DF1867E1}"/>
    <cellStyle name="Millares 7 12" xfId="18683" xr:uid="{24F2A599-08FF-4972-9240-6B8144FD76A0}"/>
    <cellStyle name="Millares 7 13" xfId="8785" xr:uid="{58EB5C4A-3462-45D0-A2F1-6F1DD1BF4748}"/>
    <cellStyle name="Millares 7 14" xfId="5854" xr:uid="{777D7CF1-FDEA-4124-B360-965D2624DCBD}"/>
    <cellStyle name="Millares 7 2" xfId="110" xr:uid="{00000000-0005-0000-0000-0000B2000000}"/>
    <cellStyle name="Millares 7 2 10" xfId="8786" xr:uid="{E103C4A6-9EB1-48F3-8458-14546A159883}"/>
    <cellStyle name="Millares 7 2 11" xfId="5855" xr:uid="{A60047FD-378A-4ECB-B057-777B24480C22}"/>
    <cellStyle name="Millares 7 2 12" xfId="373" xr:uid="{5DB05418-6464-4969-AA15-FBE0CD0BFB95}"/>
    <cellStyle name="Millares 7 2 13" xfId="40522" xr:uid="{90110170-0BE0-4D9E-9C98-2445973ABFA6}"/>
    <cellStyle name="Millares 7 2 2" xfId="200" xr:uid="{00000000-0005-0000-0000-0000B3000000}"/>
    <cellStyle name="Millares 7 2 2 2" xfId="301" xr:uid="{41736706-4A19-49F1-A19E-F9D76F13E2EA}"/>
    <cellStyle name="Millares 7 2 2 2 2" xfId="14131" xr:uid="{9FE00C25-C3AA-4961-B4E1-0159EC8DBB77}"/>
    <cellStyle name="Millares 7 2 2 2 3" xfId="542" xr:uid="{97E0557C-6B73-477A-B973-F09CF612BC8F}"/>
    <cellStyle name="Millares 7 2 2 2 4" xfId="40691" xr:uid="{3EE50A1D-2511-45F7-A543-A4DE86766E25}"/>
    <cellStyle name="Millares 7 2 2 3" xfId="11288" xr:uid="{052C505D-D2BB-445F-858D-C11AD8A16BF2}"/>
    <cellStyle name="Millares 7 2 2 4" xfId="16523" xr:uid="{0F911ED4-068C-4E9A-87D5-02427573140E}"/>
    <cellStyle name="Millares 7 2 2 5" xfId="18685" xr:uid="{A3523D9B-619F-4DAC-87DF-0406E08E4BD0}"/>
    <cellStyle name="Millares 7 2 2 6" xfId="8787" xr:uid="{4699E8DC-F3DF-4345-9391-9D2C8DB37EF1}"/>
    <cellStyle name="Millares 7 2 2 7" xfId="5856" xr:uid="{5F078579-44CD-484D-86B3-BE58BEE72BA2}"/>
    <cellStyle name="Millares 7 2 2 8" xfId="442" xr:uid="{C6848AFD-D3BA-44BC-A19D-AAC027FFAE62}"/>
    <cellStyle name="Millares 7 2 2 9" xfId="40591" xr:uid="{37237E30-F405-4AB0-8B48-C70F788FE78B}"/>
    <cellStyle name="Millares 7 2 3" xfId="154" xr:uid="{00000000-0005-0000-0000-0000B4000000}"/>
    <cellStyle name="Millares 7 2 3 2" xfId="260" xr:uid="{F2069326-5EFA-4E63-9CEB-13F0056BC2E5}"/>
    <cellStyle name="Millares 7 2 3 2 2" xfId="14132" xr:uid="{B1CD2129-DA84-4EC5-8188-990DBC072F51}"/>
    <cellStyle name="Millares 7 2 3 2 3" xfId="501" xr:uid="{62E96A41-CA67-467C-A999-754EECA5F19F}"/>
    <cellStyle name="Millares 7 2 3 2 4" xfId="40650" xr:uid="{D75D82FA-21F8-4B98-9F17-E26C2A0B7A31}"/>
    <cellStyle name="Millares 7 2 3 3" xfId="12574" xr:uid="{B53EADC3-FD02-4063-87D0-54ACED1FDC87}"/>
    <cellStyle name="Millares 7 2 3 4" xfId="18686" xr:uid="{A03D3D7C-9905-4304-A991-00200420CCFE}"/>
    <cellStyle name="Millares 7 2 3 5" xfId="8788" xr:uid="{B9A4556F-E240-42DD-9E13-FDC7AE869871}"/>
    <cellStyle name="Millares 7 2 3 6" xfId="5857" xr:uid="{613FBEC6-AA0E-4EF4-9614-DBD21222DB71}"/>
    <cellStyle name="Millares 7 2 3 7" xfId="401" xr:uid="{A762522F-CB80-4BB0-9041-CB73D6CC5B67}"/>
    <cellStyle name="Millares 7 2 3 8" xfId="40550" xr:uid="{93FFCF20-26AA-4903-9186-F6A09F74FF81}"/>
    <cellStyle name="Millares 7 2 4" xfId="232" xr:uid="{C0F02893-5BB1-42DB-8C9D-C5B92831E1BE}"/>
    <cellStyle name="Millares 7 2 4 2" xfId="14133" xr:uid="{89A7768E-E83F-4C31-97B2-724B1A0F8359}"/>
    <cellStyle name="Millares 7 2 4 3" xfId="20040" xr:uid="{1F545300-A6CD-4A17-9DD6-D713759F7608}"/>
    <cellStyle name="Millares 7 2 4 4" xfId="8789" xr:uid="{C0A1CE96-E401-4F36-BCCC-DB0993EFCA65}"/>
    <cellStyle name="Millares 7 2 4 5" xfId="7232" xr:uid="{EA51112F-6997-4A36-9386-F292238F746E}"/>
    <cellStyle name="Millares 7 2 4 6" xfId="473" xr:uid="{7DBB2917-5C29-4038-B65C-A1FD35EC5990}"/>
    <cellStyle name="Millares 7 2 4 7" xfId="40622" xr:uid="{6412A7FE-2A08-4927-ABAD-13F5F5010B6E}"/>
    <cellStyle name="Millares 7 2 5" xfId="665" xr:uid="{19EF607D-EA07-41A4-B1DA-8A68D8C963B1}"/>
    <cellStyle name="Millares 7 2 5 2" xfId="14134" xr:uid="{E0FA9757-5706-4BF3-9F12-A0F2056F8892}"/>
    <cellStyle name="Millares 7 2 5 3" xfId="8790" xr:uid="{AA2D0ABC-E24C-4AFF-B435-6E341397DCE0}"/>
    <cellStyle name="Millares 7 2 6" xfId="14130" xr:uid="{FF50F6B2-4675-446F-AA65-D1A01066EB44}"/>
    <cellStyle name="Millares 7 2 7" xfId="11287" xr:uid="{EEF658E3-8C6A-4B8D-8982-FB8CAF6B6204}"/>
    <cellStyle name="Millares 7 2 8" xfId="16522" xr:uid="{E4D5941B-8C71-424A-8F2D-DBD21123FA35}"/>
    <cellStyle name="Millares 7 2 9" xfId="18684" xr:uid="{F34414E1-0B65-465C-ABC1-3AD9CDCBD4DB}"/>
    <cellStyle name="Millares 7 3" xfId="123" xr:uid="{00000000-0005-0000-0000-0000B5000000}"/>
    <cellStyle name="Millares 7 3 10" xfId="8791" xr:uid="{8880F839-AF83-4378-A57D-F0545F45339E}"/>
    <cellStyle name="Millares 7 3 11" xfId="5858" xr:uid="{3C5F3838-14A1-4664-8677-A611A015A9B8}"/>
    <cellStyle name="Millares 7 3 2" xfId="873" xr:uid="{6E7A7201-9D14-496D-8B18-F581ECE92C64}"/>
    <cellStyle name="Millares 7 3 2 2" xfId="14136" xr:uid="{EF8D3ADA-6E40-4B70-A505-B4A96A6AF5C0}"/>
    <cellStyle name="Millares 7 3 2 3" xfId="11290" xr:uid="{F2B02AC4-8BAB-4768-903F-8DA995239822}"/>
    <cellStyle name="Millares 7 3 2 4" xfId="16525" xr:uid="{403E52AE-9523-4276-9766-4D67C8B2485A}"/>
    <cellStyle name="Millares 7 3 2 5" xfId="18688" xr:uid="{3CEE04BB-884F-41C8-9E8E-1FBB5DB29E18}"/>
    <cellStyle name="Millares 7 3 2 6" xfId="8792" xr:uid="{0AC08783-C4C6-4FE5-B7BD-AB562B8F8733}"/>
    <cellStyle name="Millares 7 3 2 7" xfId="5859" xr:uid="{4F211436-BF8E-4032-B316-72EC101AE8F7}"/>
    <cellStyle name="Millares 7 3 3" xfId="5860" xr:uid="{F41ACF6B-3B40-41BB-B2D0-CDAB21B200EC}"/>
    <cellStyle name="Millares 7 3 3 2" xfId="14137" xr:uid="{05C1214B-7883-4202-A775-C3514D300EAF}"/>
    <cellStyle name="Millares 7 3 3 3" xfId="12575" xr:uid="{DBEAAC11-D8F2-4A99-A5AC-7690CE580F97}"/>
    <cellStyle name="Millares 7 3 3 4" xfId="18689" xr:uid="{35069582-CC68-4CBB-9BB0-9ED26C824482}"/>
    <cellStyle name="Millares 7 3 3 5" xfId="8793" xr:uid="{4B7BD876-D4E2-46DF-9C0D-1F0E6A632A37}"/>
    <cellStyle name="Millares 7 3 4" xfId="7360" xr:uid="{C536D5D0-25DF-4C38-A9F1-2EF2BF51494F}"/>
    <cellStyle name="Millares 7 3 4 2" xfId="14138" xr:uid="{09077B4D-D700-4231-8F85-AC955792F8E3}"/>
    <cellStyle name="Millares 7 3 4 3" xfId="20140" xr:uid="{E433B9E9-D13B-4D2D-8B16-6E5CF83C1F4D}"/>
    <cellStyle name="Millares 7 3 4 4" xfId="8794" xr:uid="{2F041051-2A78-42E6-8BF5-5FFFE6E59281}"/>
    <cellStyle name="Millares 7 3 5" xfId="8795" xr:uid="{2AE08B6A-CB02-452C-8DF8-7C7543BB9FF9}"/>
    <cellStyle name="Millares 7 3 5 2" xfId="14139" xr:uid="{D176F87B-1822-4587-B4AB-A3AA8BB085A5}"/>
    <cellStyle name="Millares 7 3 6" xfId="14135" xr:uid="{E7AEC8B3-27B3-4DDF-8DDB-161C0D09F5BE}"/>
    <cellStyle name="Millares 7 3 7" xfId="11289" xr:uid="{89307FD5-3B4D-4761-BBDF-EF23A6187A64}"/>
    <cellStyle name="Millares 7 3 8" xfId="16524" xr:uid="{208B85EC-4D0E-42A6-B12D-F2CB4BE5D171}"/>
    <cellStyle name="Millares 7 3 9" xfId="18687" xr:uid="{030E97EB-DACC-4134-A812-38B9C43D8814}"/>
    <cellStyle name="Millares 7 4" xfId="188" xr:uid="{00000000-0005-0000-0000-0000B6000000}"/>
    <cellStyle name="Millares 7 4 10" xfId="11291" xr:uid="{81295392-A396-4B86-8FD5-E57969B1A38C}"/>
    <cellStyle name="Millares 7 4 11" xfId="16526" xr:uid="{7B0B733D-67BF-4A9A-B7F2-710DD85C60BC}"/>
    <cellStyle name="Millares 7 4 12" xfId="18690" xr:uid="{F837A4BD-A641-4FCB-AE75-8D006CBFB657}"/>
    <cellStyle name="Millares 7 4 13" xfId="8796" xr:uid="{04D2A057-6EB1-4A1B-9B1B-6BDDB5C4CC52}"/>
    <cellStyle name="Millares 7 4 14" xfId="22975" xr:uid="{1F9ADCF4-409D-480A-BC99-E87A57F776BB}"/>
    <cellStyle name="Millares 7 4 14 2" xfId="28521" xr:uid="{2F346E49-F0CC-44B9-B42E-67A9FC5980C6}"/>
    <cellStyle name="Millares 7 4 15" xfId="5861" xr:uid="{AB30A7D5-F7DB-4C4C-A890-9A22069C18D7}"/>
    <cellStyle name="Millares 7 4 16" xfId="430" xr:uid="{85A83B97-1860-474A-A989-748E6C586D2A}"/>
    <cellStyle name="Millares 7 4 17" xfId="40579" xr:uid="{C66CE624-7DD4-4EB1-BAB6-28C152A7E596}"/>
    <cellStyle name="Millares 7 4 2" xfId="289" xr:uid="{208EDCB0-F30B-4E1A-9469-4FE8AC795009}"/>
    <cellStyle name="Millares 7 4 2 10" xfId="530" xr:uid="{B70A34FF-DC11-4553-B71F-B983311995CD}"/>
    <cellStyle name="Millares 7 4 2 11" xfId="40679" xr:uid="{2CA5BF00-0D1C-401E-BAD4-2582411257FA}"/>
    <cellStyle name="Millares 7 4 2 2" xfId="5863" xr:uid="{97F1CDD3-EB2D-4BF1-A006-7E23B1736259}"/>
    <cellStyle name="Millares 7 4 2 2 2" xfId="14142" xr:uid="{FAC5FA37-B9A0-40A1-9F29-535C5ADD5069}"/>
    <cellStyle name="Millares 7 4 2 2 3" xfId="11293" xr:uid="{7F2124E2-4CFE-4124-B508-881AD420C9ED}"/>
    <cellStyle name="Millares 7 4 2 2 4" xfId="16528" xr:uid="{1F1E4B3C-F8C4-4989-AC3C-B4D1C904BF47}"/>
    <cellStyle name="Millares 7 4 2 2 5" xfId="18692" xr:uid="{318BC7B2-2473-4453-A4D4-C7A93E4C3832}"/>
    <cellStyle name="Millares 7 4 2 2 6" xfId="8798" xr:uid="{34C3740C-A83D-494B-ADD3-BB713BDCB41B}"/>
    <cellStyle name="Millares 7 4 2 3" xfId="5864" xr:uid="{9E778ACA-3673-440B-83CE-474FEEFB07F8}"/>
    <cellStyle name="Millares 7 4 2 3 2" xfId="14143" xr:uid="{9C15DD9E-74B3-41E7-8760-39DD172223CD}"/>
    <cellStyle name="Millares 7 4 2 3 3" xfId="18693" xr:uid="{7EFC07D3-F3E0-4435-B805-7F7D6DA4D0FE}"/>
    <cellStyle name="Millares 7 4 2 3 4" xfId="8799" xr:uid="{58A37442-851C-4F34-8950-01D9A6B6CD94}"/>
    <cellStyle name="Millares 7 4 2 4" xfId="14141" xr:uid="{4E54D5E4-B222-4042-9FF2-74C167A690CF}"/>
    <cellStyle name="Millares 7 4 2 5" xfId="11292" xr:uid="{2F1B4BFA-281F-44A9-B416-52DB3C5E9ED9}"/>
    <cellStyle name="Millares 7 4 2 6" xfId="16527" xr:uid="{C91FA518-1A86-48CE-A53C-6FE9ADC683CE}"/>
    <cellStyle name="Millares 7 4 2 7" xfId="18691" xr:uid="{AF87D215-7BCE-4334-9D92-E06B90990AAE}"/>
    <cellStyle name="Millares 7 4 2 8" xfId="8797" xr:uid="{36577BD1-7F4A-44A2-BCF1-AA61A21D677A}"/>
    <cellStyle name="Millares 7 4 2 9" xfId="5862" xr:uid="{5BADFE82-AD9D-4C4B-BD3D-E79B2A9D32F0}"/>
    <cellStyle name="Millares 7 4 3" xfId="5865" xr:uid="{207715A7-1ECF-4DD0-9B31-17261A563048}"/>
    <cellStyle name="Millares 7 4 3 2" xfId="14144" xr:uid="{D72B00A8-83DD-4FFB-98AC-E979644C03AC}"/>
    <cellStyle name="Millares 7 4 3 3" xfId="11294" xr:uid="{1272367E-6031-4821-8F66-0F83ABCE5ED1}"/>
    <cellStyle name="Millares 7 4 3 4" xfId="16529" xr:uid="{0390D686-8520-4DE6-8782-AD793C471FF1}"/>
    <cellStyle name="Millares 7 4 3 5" xfId="18694" xr:uid="{E56B9172-F4A0-410A-B2E3-0248C0FA613D}"/>
    <cellStyle name="Millares 7 4 3 6" xfId="8800" xr:uid="{E63C8447-5EFA-4ED2-840A-90567D60F2B3}"/>
    <cellStyle name="Millares 7 4 4" xfId="5866" xr:uid="{44A16092-8352-47AE-969D-1A14B2518073}"/>
    <cellStyle name="Millares 7 4 4 2" xfId="14145" xr:uid="{05E6E6DB-C2B3-4924-BD92-3DE7229AD3F7}"/>
    <cellStyle name="Millares 7 4 4 3" xfId="11295" xr:uid="{4E54EEF2-944E-404D-8426-30723D25B619}"/>
    <cellStyle name="Millares 7 4 4 4" xfId="16530" xr:uid="{42AE82E8-65EC-47AE-B52B-6B7311B4EE9C}"/>
    <cellStyle name="Millares 7 4 4 5" xfId="18695" xr:uid="{A57682F8-9714-413F-AE49-725BDDF6B2CE}"/>
    <cellStyle name="Millares 7 4 4 6" xfId="8801" xr:uid="{515C4798-C3CA-482C-9B28-14E4DF0A204F}"/>
    <cellStyle name="Millares 7 4 5" xfId="5867" xr:uid="{6D1D3433-26DA-45FB-A210-3D2D8BBDD872}"/>
    <cellStyle name="Millares 7 4 5 2" xfId="14146" xr:uid="{60944DD6-3443-4951-A942-EDE6A223B872}"/>
    <cellStyle name="Millares 7 4 5 3" xfId="11296" xr:uid="{E77485D8-9CDF-4056-81E2-3D0DC5010E65}"/>
    <cellStyle name="Millares 7 4 5 4" xfId="16531" xr:uid="{48EA387C-3F05-4BC0-9C4B-9FD8F990BAB1}"/>
    <cellStyle name="Millares 7 4 5 5" xfId="18696" xr:uid="{138A92D8-BDC0-4DC5-801E-DD6372F664DB}"/>
    <cellStyle name="Millares 7 4 5 6" xfId="8802" xr:uid="{EE49EBE0-861C-4004-BF2D-16B49DFC67AE}"/>
    <cellStyle name="Millares 7 4 6" xfId="5868" xr:uid="{3354A544-DE24-4CBA-8DD1-A965B6742BD3}"/>
    <cellStyle name="Millares 7 4 6 2" xfId="14147" xr:uid="{EF848163-7ACC-4B5F-8368-F69E2AE664BE}"/>
    <cellStyle name="Millares 7 4 6 3" xfId="12576" xr:uid="{AD82DB99-1495-4ECA-B208-A1DE5CDD468A}"/>
    <cellStyle name="Millares 7 4 6 4" xfId="17720" xr:uid="{3BD30B1B-40F5-470A-9597-DDAF7C3A000B}"/>
    <cellStyle name="Millares 7 4 6 5" xfId="18697" xr:uid="{AC9DFE9E-493D-4C03-9979-8F0B6193E40C}"/>
    <cellStyle name="Millares 7 4 6 6" xfId="8803" xr:uid="{ABD0479F-8316-4A2E-8804-A2B6BFFBB04D}"/>
    <cellStyle name="Millares 7 4 7" xfId="7361" xr:uid="{E6A550C2-6017-4C59-95CC-FB358C37F4B7}"/>
    <cellStyle name="Millares 7 4 7 2" xfId="14148" xr:uid="{18579630-02A0-442C-8EA6-1470DD291C20}"/>
    <cellStyle name="Millares 7 4 7 3" xfId="10470" xr:uid="{04C19F40-AE16-4638-857A-CCA0F84DABC2}"/>
    <cellStyle name="Millares 7 4 7 4" xfId="8804" xr:uid="{97126B1A-2A0B-4A57-948F-28F59759F61A}"/>
    <cellStyle name="Millares 7 4 8" xfId="8805" xr:uid="{00B1D664-C1FD-419C-A4A2-F03C46168AF7}"/>
    <cellStyle name="Millares 7 4 8 2" xfId="14149" xr:uid="{2904A720-4BFE-42F9-8151-94F1BD23D824}"/>
    <cellStyle name="Millares 7 4 9" xfId="14140" xr:uid="{A5BABBC0-D3D8-42F6-B940-A4EE8F714834}"/>
    <cellStyle name="Millares 7 5" xfId="141" xr:uid="{00000000-0005-0000-0000-0000B7000000}"/>
    <cellStyle name="Millares 7 5 2" xfId="247" xr:uid="{03C37BB0-74DA-48DF-9CEE-4A98134A05EF}"/>
    <cellStyle name="Millares 7 5 2 2" xfId="14150" xr:uid="{1BFE4143-1381-4D28-9B4F-0E5F29657498}"/>
    <cellStyle name="Millares 7 5 2 3" xfId="488" xr:uid="{2B7D7CB7-B938-42E3-911E-7D007C679B99}"/>
    <cellStyle name="Millares 7 5 2 4" xfId="40637" xr:uid="{2F45E633-F4BD-46ED-B3E8-2D6A2318B7C3}"/>
    <cellStyle name="Millares 7 5 3" xfId="11297" xr:uid="{7A66F66C-A508-41DE-8EE6-EEE018116BF3}"/>
    <cellStyle name="Millares 7 5 4" xfId="16532" xr:uid="{925946E0-2F5D-4BE6-89D0-CA571FAE33D7}"/>
    <cellStyle name="Millares 7 5 5" xfId="18698" xr:uid="{6026FCA7-0F9B-4122-80A6-35606252047E}"/>
    <cellStyle name="Millares 7 5 6" xfId="8806" xr:uid="{7BF09266-D4AC-4B10-B02F-090B459E7F3C}"/>
    <cellStyle name="Millares 7 5 7" xfId="5869" xr:uid="{C34A8ABE-02B8-4FF0-B369-C1459C0163C3}"/>
    <cellStyle name="Millares 7 5 8" xfId="388" xr:uid="{39EC0AD4-7965-49EE-8016-AAE1785C9BB0}"/>
    <cellStyle name="Millares 7 5 9" xfId="40537" xr:uid="{7D5E8307-0E69-40F8-AC73-AD1E73AB4845}"/>
    <cellStyle name="Millares 7 6" xfId="93" xr:uid="{00000000-0005-0000-0000-0000B8000000}"/>
    <cellStyle name="Millares 7 6 2" xfId="220" xr:uid="{30A918DB-6FD9-487B-99B1-FED8EECD13A5}"/>
    <cellStyle name="Millares 7 6 2 2" xfId="14151" xr:uid="{E05F32AF-6B14-443F-BAF9-7B23887ACF56}"/>
    <cellStyle name="Millares 7 6 2 3" xfId="461" xr:uid="{21226F1B-B449-4586-8E73-D73D5DB8BB32}"/>
    <cellStyle name="Millares 7 6 2 4" xfId="40610" xr:uid="{814575A2-C465-4D3B-825B-E64A8D131C40}"/>
    <cellStyle name="Millares 7 6 3" xfId="12573" xr:uid="{C56BFDF9-99C8-4A16-B377-080CD538BD00}"/>
    <cellStyle name="Millares 7 6 4" xfId="17719" xr:uid="{57D7A64D-032A-44BF-9927-1D04D6E0CE4A}"/>
    <cellStyle name="Millares 7 6 5" xfId="18699" xr:uid="{3F91BD89-FF0D-47FC-AAD4-E59A968DE663}"/>
    <cellStyle name="Millares 7 6 6" xfId="8807" xr:uid="{21A6673F-36A7-4276-873D-8DA14ADFBDFF}"/>
    <cellStyle name="Millares 7 6 7" xfId="5870" xr:uid="{725BA7F8-BF8B-47D3-A2F4-BC96CB017572}"/>
    <cellStyle name="Millares 7 6 8" xfId="364" xr:uid="{92CA410D-B724-4A2C-93CF-7EE9B9A6FE96}"/>
    <cellStyle name="Millares 7 6 9" xfId="40510" xr:uid="{13D0E5D9-4A10-4F75-A10E-C688C2A3D365}"/>
    <cellStyle name="Millares 7 7" xfId="321" xr:uid="{F08ACBE9-FBA4-46C6-89F3-4427BB4869E4}"/>
    <cellStyle name="Millares 7 7 2" xfId="14152" xr:uid="{E876467B-BB15-4440-849C-50796AF8B5FA}"/>
    <cellStyle name="Millares 7 7 3" xfId="20039" xr:uid="{43B941AD-96D0-47D2-AC21-F59C3A9BB516}"/>
    <cellStyle name="Millares 7 7 4" xfId="8808" xr:uid="{F565E695-6466-44DA-8B1F-BDC051A58201}"/>
    <cellStyle name="Millares 7 7 5" xfId="7231" xr:uid="{A133E773-C84D-43B2-8EFA-E0FBDBB8FFAF}"/>
    <cellStyle name="Millares 7 8" xfId="8809" xr:uid="{A3E2AC17-F314-4F32-8497-DA353A4194A3}"/>
    <cellStyle name="Millares 7 8 2" xfId="14153" xr:uid="{5C9885A2-447B-4978-B719-3073F7983EB0}"/>
    <cellStyle name="Millares 7 9" xfId="14129" xr:uid="{CF2C472A-9CA7-459D-AB72-712143685D51}"/>
    <cellStyle name="Millares 70" xfId="5871" xr:uid="{1824ACE7-47C5-402E-9B2C-92B34A7CFA09}"/>
    <cellStyle name="Millares 70 10" xfId="16533" xr:uid="{F506BDB9-936A-4D94-9166-83FE8AA69D9C}"/>
    <cellStyle name="Millares 70 11" xfId="18700" xr:uid="{CAF828A1-81FF-4E11-B884-728D824E6951}"/>
    <cellStyle name="Millares 70 12" xfId="8810" xr:uid="{F76DB2EC-C779-45A2-87DE-AF8CF3C0596A}"/>
    <cellStyle name="Millares 70 2" xfId="5872" xr:uid="{187DF357-F7A0-4945-96E8-DB5B219850AA}"/>
    <cellStyle name="Millares 70 2 10" xfId="18701" xr:uid="{237B7A52-CC7F-407D-8732-E59C3D1A93C9}"/>
    <cellStyle name="Millares 70 2 11" xfId="8811" xr:uid="{2D95F8B1-6173-47AD-810C-6664D4520D32}"/>
    <cellStyle name="Millares 70 2 2" xfId="5873" xr:uid="{ABDDC958-7363-4223-A169-D1FA8AF5275E}"/>
    <cellStyle name="Millares 70 2 2 2" xfId="14156" xr:uid="{E926FE5B-C54C-4BC6-A87B-A18E13D0336E}"/>
    <cellStyle name="Millares 70 2 2 3" xfId="11300" xr:uid="{6768CE10-8D93-443D-BAC0-D76526DA7B33}"/>
    <cellStyle name="Millares 70 2 2 4" xfId="16535" xr:uid="{8D73AEA6-0D44-4941-B00E-01B83DD09EA3}"/>
    <cellStyle name="Millares 70 2 2 5" xfId="18702" xr:uid="{5E2654C3-4073-46B4-864D-AE731370862A}"/>
    <cellStyle name="Millares 70 2 2 6" xfId="8812" xr:uid="{11A38FC8-6B1B-433D-B85B-DC0B9D3CE752}"/>
    <cellStyle name="Millares 70 2 3" xfId="5874" xr:uid="{A179DC4D-6DD8-4DB4-BE3F-122FC5DC40E8}"/>
    <cellStyle name="Millares 70 2 3 2" xfId="14157" xr:uid="{06EE1D01-B0B3-4F09-BCF4-9C183453B9B1}"/>
    <cellStyle name="Millares 70 2 3 3" xfId="11301" xr:uid="{36B241B4-3109-4B99-83E4-4BCEEBD68F8D}"/>
    <cellStyle name="Millares 70 2 3 4" xfId="16536" xr:uid="{5E9CB890-34BC-48BE-8F8E-D1F42656F023}"/>
    <cellStyle name="Millares 70 2 3 5" xfId="18703" xr:uid="{3453F575-7D5F-48F9-970C-2B4CC373A919}"/>
    <cellStyle name="Millares 70 2 3 6" xfId="8813" xr:uid="{69894925-CCD0-402D-8324-81B3EDB5E4EA}"/>
    <cellStyle name="Millares 70 2 4" xfId="5875" xr:uid="{24E3665A-9904-4E2F-9AD5-D6263FDD3121}"/>
    <cellStyle name="Millares 70 2 4 2" xfId="14158" xr:uid="{DE937A06-7592-4207-A59A-17339D9A573A}"/>
    <cellStyle name="Millares 70 2 4 3" xfId="12578" xr:uid="{6A12328B-CDE3-4EF6-867B-3D24F4ED58CB}"/>
    <cellStyle name="Millares 70 2 4 4" xfId="18704" xr:uid="{6B7A44F7-DF2A-4C51-8D43-ABB9D9DBB9D5}"/>
    <cellStyle name="Millares 70 2 4 5" xfId="8814" xr:uid="{C4EE33DB-D943-4F9E-8ED9-B837B7B5A593}"/>
    <cellStyle name="Millares 70 2 5" xfId="7362" xr:uid="{710B272E-354C-4BA5-BBF2-ECB2B7BFE8FE}"/>
    <cellStyle name="Millares 70 2 5 2" xfId="14159" xr:uid="{86DD1953-6B65-43B0-85A8-C87DDB193CF4}"/>
    <cellStyle name="Millares 70 2 5 3" xfId="20141" xr:uid="{0930BE58-1480-40D4-B582-6B4DF3FCFACC}"/>
    <cellStyle name="Millares 70 2 5 4" xfId="8815" xr:uid="{4126EA8A-1D3C-45B2-B50C-954F662D1F6B}"/>
    <cellStyle name="Millares 70 2 6" xfId="8816" xr:uid="{23608A2E-9C91-4EBE-A839-B95F4538AAB9}"/>
    <cellStyle name="Millares 70 2 6 2" xfId="14160" xr:uid="{5A0F2340-E390-4348-B04A-CAC345CE501D}"/>
    <cellStyle name="Millares 70 2 7" xfId="14155" xr:uid="{C0E81413-6677-4C93-9482-8B1EA1CE8A1B}"/>
    <cellStyle name="Millares 70 2 8" xfId="11299" xr:uid="{2F61F360-F4D2-421F-81FC-25B8FE0716BD}"/>
    <cellStyle name="Millares 70 2 9" xfId="16534" xr:uid="{46EFE663-6FC2-49D9-BBBD-C6DFC4CE34E4}"/>
    <cellStyle name="Millares 70 3" xfId="5876" xr:uid="{EE9FC048-1A37-4D60-B21E-2B5A747C1B6A}"/>
    <cellStyle name="Millares 70 3 2" xfId="14161" xr:uid="{70AA3AC0-F788-490D-B66C-426B7DCC2A30}"/>
    <cellStyle name="Millares 70 3 3" xfId="11302" xr:uid="{8F6F088E-1A65-49DA-8AF5-88C3A9248649}"/>
    <cellStyle name="Millares 70 3 4" xfId="16537" xr:uid="{BA4843BC-AE43-4479-9F85-581A9103FC19}"/>
    <cellStyle name="Millares 70 3 5" xfId="18705" xr:uid="{B48FAB3F-CEDE-41E0-8D9F-EDAD9752BA35}"/>
    <cellStyle name="Millares 70 3 6" xfId="8817" xr:uid="{BD4F6D3F-8881-4832-AF53-A58DFC7E225E}"/>
    <cellStyle name="Millares 70 4" xfId="5877" xr:uid="{9CC12D3B-6B86-454E-8593-7D796996CD64}"/>
    <cellStyle name="Millares 70 4 2" xfId="14162" xr:uid="{9833BEA4-9AB9-4DC5-93F5-FC1A50FEE9B3}"/>
    <cellStyle name="Millares 70 4 3" xfId="11303" xr:uid="{C849475B-A629-4969-B58F-EA04DE0898B8}"/>
    <cellStyle name="Millares 70 4 4" xfId="16538" xr:uid="{CDF2B90F-AC6D-40DF-AE1C-040704C44681}"/>
    <cellStyle name="Millares 70 4 5" xfId="18706" xr:uid="{97760797-6D11-4046-A765-37A07ECA96C2}"/>
    <cellStyle name="Millares 70 4 6" xfId="8818" xr:uid="{651F51EF-C6D3-495A-A2E7-BDB71F3F397B}"/>
    <cellStyle name="Millares 70 5" xfId="5878" xr:uid="{855860E1-A30B-4ADF-8CF0-52D89C520556}"/>
    <cellStyle name="Millares 70 5 2" xfId="14163" xr:uid="{6E7D9B44-DC7F-45D0-A987-A9A395AEE717}"/>
    <cellStyle name="Millares 70 5 3" xfId="12577" xr:uid="{00DD1E3B-7E17-409C-B25E-F8F746A85628}"/>
    <cellStyle name="Millares 70 5 4" xfId="18707" xr:uid="{04EC909E-3F98-4343-95B6-55DF477D6540}"/>
    <cellStyle name="Millares 70 5 5" xfId="8819" xr:uid="{E7E1B49D-272A-4AE2-8CDE-78C159191745}"/>
    <cellStyle name="Millares 70 6" xfId="7233" xr:uid="{78455831-BC81-4DCA-93CD-15DA44611A62}"/>
    <cellStyle name="Millares 70 6 2" xfId="14164" xr:uid="{C5D2C7E2-09B5-4716-8E9D-32559A58D5C5}"/>
    <cellStyle name="Millares 70 6 3" xfId="20041" xr:uid="{2DDD4021-689C-456B-970D-57B79FE5788D}"/>
    <cellStyle name="Millares 70 6 4" xfId="8820" xr:uid="{C7A72836-7556-4AF4-AB14-0ACF6E6B2C35}"/>
    <cellStyle name="Millares 70 7" xfId="8821" xr:uid="{FF9C2DDB-218B-4657-B9C4-4CCE7BA315BE}"/>
    <cellStyle name="Millares 70 7 2" xfId="14165" xr:uid="{7C0B6552-15F1-4B36-B583-90358355C0D2}"/>
    <cellStyle name="Millares 70 8" xfId="14154" xr:uid="{B52F693F-7813-4915-BB24-8C4236C09E9C}"/>
    <cellStyle name="Millares 70 9" xfId="11298" xr:uid="{C4E54482-6396-4247-ABA2-4D277B416E96}"/>
    <cellStyle name="Millares 71" xfId="5879" xr:uid="{EB89F1E0-6343-4E8C-BFF9-A0CBB9C54699}"/>
    <cellStyle name="Millares 71 10" xfId="16539" xr:uid="{76499535-048B-4ABD-83E1-68673D15C9C6}"/>
    <cellStyle name="Millares 71 11" xfId="18708" xr:uid="{FD79235C-200D-41EA-9310-43B497E91026}"/>
    <cellStyle name="Millares 71 12" xfId="8822" xr:uid="{830452FB-DED8-44CD-97B6-4A326D904629}"/>
    <cellStyle name="Millares 71 2" xfId="5880" xr:uid="{82153EC0-3A24-4300-96EB-CD518F554EE2}"/>
    <cellStyle name="Millares 71 2 10" xfId="18709" xr:uid="{5D0CA506-760F-4E44-9CAB-F38C0E2DFC86}"/>
    <cellStyle name="Millares 71 2 11" xfId="8823" xr:uid="{6A0B9186-8E57-40E9-845F-784BF9387C4C}"/>
    <cellStyle name="Millares 71 2 2" xfId="5881" xr:uid="{98B56265-1BA3-4EA8-8B7E-89B5C2AE1C42}"/>
    <cellStyle name="Millares 71 2 2 2" xfId="14168" xr:uid="{46FE0603-21FE-4F53-91D0-CE847969A51B}"/>
    <cellStyle name="Millares 71 2 2 3" xfId="11306" xr:uid="{57EE64E4-2CA4-407B-848B-B2901D86C854}"/>
    <cellStyle name="Millares 71 2 2 4" xfId="16541" xr:uid="{FDA7A1EF-74FB-4DF7-A7C7-F5DDEE85E6C9}"/>
    <cellStyle name="Millares 71 2 2 5" xfId="18710" xr:uid="{32169B2F-E1E8-43FB-8BFC-7B0FE88A6D3B}"/>
    <cellStyle name="Millares 71 2 2 6" xfId="8824" xr:uid="{340DACA6-0F2D-4E9A-9805-BEE5915867CA}"/>
    <cellStyle name="Millares 71 2 3" xfId="5882" xr:uid="{5D3331EF-9E29-4698-9676-E82C6DCD0D54}"/>
    <cellStyle name="Millares 71 2 3 2" xfId="14169" xr:uid="{67F6A15F-E9C9-48B2-B841-F177E468BBD5}"/>
    <cellStyle name="Millares 71 2 3 3" xfId="11307" xr:uid="{83C73023-F22B-4ACD-B029-50F2BF91C738}"/>
    <cellStyle name="Millares 71 2 3 4" xfId="16542" xr:uid="{B2020D16-C585-4C57-9E0D-7B261E0D8797}"/>
    <cellStyle name="Millares 71 2 3 5" xfId="18711" xr:uid="{48F10508-3827-40AD-B0F3-76F1F4795DA3}"/>
    <cellStyle name="Millares 71 2 3 6" xfId="8825" xr:uid="{39717AEA-4F16-4D65-9F24-DCBC307EDDD6}"/>
    <cellStyle name="Millares 71 2 4" xfId="5883" xr:uid="{433D6DAD-8FC2-406C-99A6-DA2B4AEBA7B6}"/>
    <cellStyle name="Millares 71 2 4 2" xfId="14170" xr:uid="{A3AF6631-2328-4EF7-8DD6-86FC8433B046}"/>
    <cellStyle name="Millares 71 2 4 3" xfId="12580" xr:uid="{B3E19461-1937-4ECC-A78D-B90E74CAD207}"/>
    <cellStyle name="Millares 71 2 4 4" xfId="18712" xr:uid="{2D4B0042-AACF-4878-9C82-BA6AB7BFAF95}"/>
    <cellStyle name="Millares 71 2 4 5" xfId="8826" xr:uid="{4A296E1F-49DA-4A5F-BDF1-F579D0A619AC}"/>
    <cellStyle name="Millares 71 2 5" xfId="7363" xr:uid="{8E7295A1-FC2D-4EAD-A7C6-2F09D58516E4}"/>
    <cellStyle name="Millares 71 2 5 2" xfId="14171" xr:uid="{E541471E-6235-48D4-A3AF-8D57A6FD6E19}"/>
    <cellStyle name="Millares 71 2 5 3" xfId="20142" xr:uid="{EB882941-773C-405D-A286-1A6A586C99EA}"/>
    <cellStyle name="Millares 71 2 5 4" xfId="8827" xr:uid="{0B1BB113-8F13-4EB9-A0E2-DB45CE79E4B7}"/>
    <cellStyle name="Millares 71 2 6" xfId="8828" xr:uid="{7143AF80-6283-4B77-AE3B-7797C993F247}"/>
    <cellStyle name="Millares 71 2 6 2" xfId="14172" xr:uid="{70B10A51-84C8-4497-B56F-46B077A835E7}"/>
    <cellStyle name="Millares 71 2 7" xfId="14167" xr:uid="{7271A461-846D-42BE-B2B7-3A3892529A1A}"/>
    <cellStyle name="Millares 71 2 8" xfId="11305" xr:uid="{8D1F35F6-C54C-453D-83A9-F8AA4E765836}"/>
    <cellStyle name="Millares 71 2 9" xfId="16540" xr:uid="{9EF5E894-6A98-4D1B-8BDE-D68D52D95700}"/>
    <cellStyle name="Millares 71 3" xfId="5884" xr:uid="{4950C925-4CC8-4F92-BAD5-4790B9095984}"/>
    <cellStyle name="Millares 71 3 2" xfId="14173" xr:uid="{0DDDA7B1-4E39-44FF-8FB0-28FB7BB2B278}"/>
    <cellStyle name="Millares 71 3 3" xfId="11308" xr:uid="{54E9DF4E-8171-4C2B-A23B-23D2422771F2}"/>
    <cellStyle name="Millares 71 3 4" xfId="16543" xr:uid="{509CE851-2111-4FED-A548-88AD4DEFECB2}"/>
    <cellStyle name="Millares 71 3 5" xfId="18713" xr:uid="{ED9EA434-3FD5-440B-BBB6-6B2FC190F5E7}"/>
    <cellStyle name="Millares 71 3 6" xfId="8829" xr:uid="{96D2429C-8CE6-4C2D-8914-570E8173F0B0}"/>
    <cellStyle name="Millares 71 4" xfId="5885" xr:uid="{F6C72AD1-335C-435F-AEBD-95A62EA34734}"/>
    <cellStyle name="Millares 71 4 2" xfId="14174" xr:uid="{1A5D3717-6502-4D41-A2E4-B313CDCDA638}"/>
    <cellStyle name="Millares 71 4 3" xfId="11309" xr:uid="{C474DE0C-9C85-4E07-A866-77FC2DD3A3EF}"/>
    <cellStyle name="Millares 71 4 4" xfId="16544" xr:uid="{1A256B0E-25A5-4BF3-8EDA-5E6ED743527E}"/>
    <cellStyle name="Millares 71 4 5" xfId="18714" xr:uid="{A57C2CB2-1F14-4C31-9EDB-62F3C0E3C00C}"/>
    <cellStyle name="Millares 71 4 6" xfId="8830" xr:uid="{55052F75-E117-48E2-9C1D-1CB5EB0E4EDE}"/>
    <cellStyle name="Millares 71 5" xfId="5886" xr:uid="{0918AC99-71E1-4FCB-975F-15C170187FA9}"/>
    <cellStyle name="Millares 71 5 2" xfId="14175" xr:uid="{93C5E813-A06C-407A-ACE4-3E40517E3FA8}"/>
    <cellStyle name="Millares 71 5 3" xfId="12579" xr:uid="{060E31C4-A123-48D8-8B3D-BE1616080BE4}"/>
    <cellStyle name="Millares 71 5 4" xfId="18715" xr:uid="{D5F68C67-8B11-4E07-BB3B-E507A8E51A94}"/>
    <cellStyle name="Millares 71 5 5" xfId="8831" xr:uid="{52A0EE51-B187-4C96-8674-065D889BD9FB}"/>
    <cellStyle name="Millares 71 6" xfId="7234" xr:uid="{703C9140-26A8-411C-950C-58AFDD13DA8D}"/>
    <cellStyle name="Millares 71 6 2" xfId="14176" xr:uid="{293CFFD0-5E16-44E4-91E8-105492DA034D}"/>
    <cellStyle name="Millares 71 6 3" xfId="20042" xr:uid="{DBD74852-9DCD-4C03-81A8-0366EF4F2F54}"/>
    <cellStyle name="Millares 71 6 4" xfId="8832" xr:uid="{DEBC89B4-B3BC-47DC-BEB3-C63592E34A55}"/>
    <cellStyle name="Millares 71 7" xfId="8833" xr:uid="{8C493569-F46E-47DE-98B1-33479CA99BF4}"/>
    <cellStyle name="Millares 71 7 2" xfId="14177" xr:uid="{C3C0541D-10A1-44E9-AF19-FEF8E7951151}"/>
    <cellStyle name="Millares 71 8" xfId="14166" xr:uid="{50A7FCD5-262B-4664-AEF3-7ACE8E2B2850}"/>
    <cellStyle name="Millares 71 9" xfId="11304" xr:uid="{58833343-0040-474A-9CF7-A93475B15DA4}"/>
    <cellStyle name="Millares 72" xfId="5887" xr:uid="{DBEB089A-3AF4-46D5-925F-45A56D3F8972}"/>
    <cellStyle name="Millares 72 10" xfId="16545" xr:uid="{2094806E-513F-4DBE-9C34-F3833BD205E5}"/>
    <cellStyle name="Millares 72 11" xfId="18716" xr:uid="{2F8D58F7-B92B-4383-ADD8-04C3FADF2A7A}"/>
    <cellStyle name="Millares 72 12" xfId="8834" xr:uid="{B2A276F0-6BC0-4566-AD97-5BED66348B3B}"/>
    <cellStyle name="Millares 72 2" xfId="5888" xr:uid="{133C2425-3E5A-405B-8A61-DAB456DE4547}"/>
    <cellStyle name="Millares 72 2 10" xfId="18717" xr:uid="{A23C84B8-3081-4071-A2A8-A71A0737BBEC}"/>
    <cellStyle name="Millares 72 2 11" xfId="8835" xr:uid="{23049AD4-8740-4F3C-BAAD-DB82C7AABECC}"/>
    <cellStyle name="Millares 72 2 2" xfId="5889" xr:uid="{6F1EE16B-EBA6-419B-8D81-5C255F423632}"/>
    <cellStyle name="Millares 72 2 2 2" xfId="14180" xr:uid="{4916C581-233C-4451-9990-FCBEDD1A6B13}"/>
    <cellStyle name="Millares 72 2 2 3" xfId="11312" xr:uid="{74B30E14-FE57-4193-B869-E34819216091}"/>
    <cellStyle name="Millares 72 2 2 4" xfId="16547" xr:uid="{44899E9D-D1FF-4D18-9ED4-80273CACE92F}"/>
    <cellStyle name="Millares 72 2 2 5" xfId="18718" xr:uid="{35562E1A-E81C-434D-B051-25A33AA24F94}"/>
    <cellStyle name="Millares 72 2 2 6" xfId="8836" xr:uid="{A3B08265-A7EB-4BB9-A286-52FD6A5E6727}"/>
    <cellStyle name="Millares 72 2 3" xfId="5890" xr:uid="{A8BCB344-4FAA-42D3-AFD0-EF10B6605ADE}"/>
    <cellStyle name="Millares 72 2 3 2" xfId="14181" xr:uid="{AE89C9B7-EFED-476F-9F39-3649E3BFDDF6}"/>
    <cellStyle name="Millares 72 2 3 3" xfId="11313" xr:uid="{F8B35CC1-05B6-44A7-A76C-7D3C43230C62}"/>
    <cellStyle name="Millares 72 2 3 4" xfId="16548" xr:uid="{7A41C0D4-9CB1-4FA7-BDB1-B2B338D6B50C}"/>
    <cellStyle name="Millares 72 2 3 5" xfId="18719" xr:uid="{5574D823-C117-468D-8BD1-419BC4AB3811}"/>
    <cellStyle name="Millares 72 2 3 6" xfId="8837" xr:uid="{5998314D-4D6C-411C-BAAC-0AE3AF082F29}"/>
    <cellStyle name="Millares 72 2 4" xfId="5891" xr:uid="{2AE6AA2D-9658-4055-BE2A-4F05B29BBA3C}"/>
    <cellStyle name="Millares 72 2 4 2" xfId="14182" xr:uid="{FD62BEB1-85FE-48D9-A015-442140288DE4}"/>
    <cellStyle name="Millares 72 2 4 3" xfId="12582" xr:uid="{F2C2D131-2D1E-4990-8CB0-198883E6CB0C}"/>
    <cellStyle name="Millares 72 2 4 4" xfId="18720" xr:uid="{AA681C47-BC2F-4F73-BC5A-870D9CC599DE}"/>
    <cellStyle name="Millares 72 2 4 5" xfId="8838" xr:uid="{5BE636A1-AD21-4AE4-9713-E9473A5A26B8}"/>
    <cellStyle name="Millares 72 2 5" xfId="7364" xr:uid="{FAB987AE-4404-4C2A-A6F5-8A7D3E2ED930}"/>
    <cellStyle name="Millares 72 2 5 2" xfId="14183" xr:uid="{93ACC676-6C4C-4E11-B2F0-36E3896B652A}"/>
    <cellStyle name="Millares 72 2 5 3" xfId="20143" xr:uid="{27559BDE-5376-4FF7-BFC9-EC987CF9F331}"/>
    <cellStyle name="Millares 72 2 5 4" xfId="8839" xr:uid="{6AEF7FAE-E6FC-40C0-B101-2B56DC042E31}"/>
    <cellStyle name="Millares 72 2 6" xfId="8840" xr:uid="{616D840C-3C5C-4880-9496-B54D8389EB33}"/>
    <cellStyle name="Millares 72 2 6 2" xfId="14184" xr:uid="{5BEE2821-C285-44B3-8B7A-BA95BF6CC07E}"/>
    <cellStyle name="Millares 72 2 7" xfId="14179" xr:uid="{EDCC599A-1702-44B5-902D-9A600369E276}"/>
    <cellStyle name="Millares 72 2 8" xfId="11311" xr:uid="{DD8965DB-900C-4054-9335-FC58E2DC2C53}"/>
    <cellStyle name="Millares 72 2 9" xfId="16546" xr:uid="{3DBFDAE2-AD7B-484C-99D4-93ECB66C9F5D}"/>
    <cellStyle name="Millares 72 3" xfId="5892" xr:uid="{7E0392A6-EF78-46CA-B2CB-B7CAD26F8A25}"/>
    <cellStyle name="Millares 72 3 2" xfId="14185" xr:uid="{5AC1A51F-2DE1-4CFD-B483-A0CCF47E9BBB}"/>
    <cellStyle name="Millares 72 3 3" xfId="11314" xr:uid="{520B4869-6470-4BB9-A43D-9065E09A3186}"/>
    <cellStyle name="Millares 72 3 4" xfId="16549" xr:uid="{8AE4BDB2-35AF-43BF-808D-411F9855BD29}"/>
    <cellStyle name="Millares 72 3 5" xfId="18721" xr:uid="{48D39056-FAB5-44DF-9684-2EBF03AE428E}"/>
    <cellStyle name="Millares 72 3 6" xfId="8841" xr:uid="{370C0C7F-89E5-4225-949D-B0B5CE14306C}"/>
    <cellStyle name="Millares 72 4" xfId="5893" xr:uid="{5EC13B47-3E89-445A-B6C2-04B282049304}"/>
    <cellStyle name="Millares 72 4 2" xfId="14186" xr:uid="{0993F65B-8FD0-45B3-B1B1-A14A1F37AADB}"/>
    <cellStyle name="Millares 72 4 3" xfId="11315" xr:uid="{60A7050E-EE61-4F54-B0F7-CF6D2BC5A43B}"/>
    <cellStyle name="Millares 72 4 4" xfId="16550" xr:uid="{1A385CC5-210D-460A-803F-EAC6739F8123}"/>
    <cellStyle name="Millares 72 4 5" xfId="18722" xr:uid="{E1EF6A72-BD0C-49D1-A2D4-29C913031F1E}"/>
    <cellStyle name="Millares 72 4 6" xfId="8842" xr:uid="{843849AA-8FE9-47FD-81C2-7074E9F43A9F}"/>
    <cellStyle name="Millares 72 5" xfId="5894" xr:uid="{433041F1-0931-4EEF-B6EC-87556838D15B}"/>
    <cellStyle name="Millares 72 5 2" xfId="14187" xr:uid="{6F50CF77-BC92-4E1B-B8DB-17037578DF98}"/>
    <cellStyle name="Millares 72 5 3" xfId="12581" xr:uid="{E75A12CB-8B43-4AB0-898A-12F63F436D1A}"/>
    <cellStyle name="Millares 72 5 4" xfId="18723" xr:uid="{2C4D993C-9DAB-4CF5-8781-2CE41162F66A}"/>
    <cellStyle name="Millares 72 5 5" xfId="8843" xr:uid="{EBFD28AD-EF68-4DC8-A718-61AE2369206A}"/>
    <cellStyle name="Millares 72 6" xfId="7235" xr:uid="{712E7DFD-0206-420B-A450-A27897714455}"/>
    <cellStyle name="Millares 72 6 2" xfId="14188" xr:uid="{F2A6D170-181A-47AA-A474-549F0968AE19}"/>
    <cellStyle name="Millares 72 6 3" xfId="20043" xr:uid="{8AACABC9-736D-4539-90B6-A92E79F2AC0C}"/>
    <cellStyle name="Millares 72 6 4" xfId="8844" xr:uid="{CDF09E29-E4D6-4471-8C24-AFECA16826FF}"/>
    <cellStyle name="Millares 72 7" xfId="8845" xr:uid="{2F499D52-F149-45E8-8849-9054BEC0E6E2}"/>
    <cellStyle name="Millares 72 7 2" xfId="14189" xr:uid="{86B9BA04-5CAF-4802-9D7E-8E939E0E24B0}"/>
    <cellStyle name="Millares 72 8" xfId="14178" xr:uid="{BA4D5682-5FEF-412C-9B6B-98A046092D88}"/>
    <cellStyle name="Millares 72 9" xfId="11310" xr:uid="{FD50CB4B-87D8-40F0-AC58-A70B479D4D02}"/>
    <cellStyle name="Millares 73" xfId="5895" xr:uid="{17C1132E-4408-49CD-90CE-F667C531D669}"/>
    <cellStyle name="Millares 73 10" xfId="16551" xr:uid="{48F3796A-8802-42BB-B947-3565127CFB59}"/>
    <cellStyle name="Millares 73 11" xfId="18724" xr:uid="{886EDCF6-55D1-4E61-9B3F-65F59DBA2B34}"/>
    <cellStyle name="Millares 73 12" xfId="8846" xr:uid="{4DDEF404-D755-4E47-8EBC-3BDC8711D8DC}"/>
    <cellStyle name="Millares 73 2" xfId="5896" xr:uid="{A623E08E-48E9-4F54-9E4D-17C372E38DB0}"/>
    <cellStyle name="Millares 73 2 10" xfId="18725" xr:uid="{7ADE3F24-565D-4CE1-B7AC-F13C34652B54}"/>
    <cellStyle name="Millares 73 2 11" xfId="8847" xr:uid="{43D39539-4D4F-4BFD-8A0B-33F79767BBFF}"/>
    <cellStyle name="Millares 73 2 2" xfId="5897" xr:uid="{71B03F03-9339-47E5-9645-E6FBCB40E783}"/>
    <cellStyle name="Millares 73 2 2 2" xfId="14192" xr:uid="{ED526238-6871-4F66-8C04-32C7DFD03C3B}"/>
    <cellStyle name="Millares 73 2 2 3" xfId="11318" xr:uid="{10CB9714-8FAF-4B34-8E56-0054234B0E3E}"/>
    <cellStyle name="Millares 73 2 2 4" xfId="16553" xr:uid="{4E7EC72E-07F1-4BEE-BE85-A0D9C5CCF117}"/>
    <cellStyle name="Millares 73 2 2 5" xfId="18726" xr:uid="{08AE197B-DA96-4872-885E-815CF9DDD21C}"/>
    <cellStyle name="Millares 73 2 2 6" xfId="8848" xr:uid="{AEE9CDC7-C305-4812-A623-3DE15797A12E}"/>
    <cellStyle name="Millares 73 2 3" xfId="5898" xr:uid="{AEFF0B0B-A7B6-4572-AF29-253F81EB441F}"/>
    <cellStyle name="Millares 73 2 3 2" xfId="14193" xr:uid="{BC52056E-F643-48A0-A126-B2D1420C1B99}"/>
    <cellStyle name="Millares 73 2 3 3" xfId="11319" xr:uid="{1F6CB1F5-D93B-400E-B461-F37AEBB2081C}"/>
    <cellStyle name="Millares 73 2 3 4" xfId="16554" xr:uid="{F24AC839-2E86-4843-B856-E2E363A020B3}"/>
    <cellStyle name="Millares 73 2 3 5" xfId="18727" xr:uid="{CC1E90BF-08B2-4BA5-B9D9-87DB21EF990D}"/>
    <cellStyle name="Millares 73 2 3 6" xfId="8849" xr:uid="{7A09A511-EEE2-4BD5-AF38-76183DE07682}"/>
    <cellStyle name="Millares 73 2 4" xfId="5899" xr:uid="{15C1F484-70A0-4514-8345-A1CE5691F1BC}"/>
    <cellStyle name="Millares 73 2 4 2" xfId="14194" xr:uid="{AB91533C-DA90-4F71-9544-82CDDB050E43}"/>
    <cellStyle name="Millares 73 2 4 3" xfId="12584" xr:uid="{5391F976-746A-46F5-93ED-1CCACC5FD413}"/>
    <cellStyle name="Millares 73 2 4 4" xfId="18728" xr:uid="{CEF6E38A-601B-469D-83B9-A658EEC445C0}"/>
    <cellStyle name="Millares 73 2 4 5" xfId="8850" xr:uid="{F6142747-C40F-492A-B7D0-1DA55E697B4F}"/>
    <cellStyle name="Millares 73 2 5" xfId="7365" xr:uid="{358FA1CC-F5AA-4BBD-94D6-531276856C81}"/>
    <cellStyle name="Millares 73 2 5 2" xfId="14195" xr:uid="{7FC2742E-6299-43B1-82C6-458D1840EC56}"/>
    <cellStyle name="Millares 73 2 5 3" xfId="20144" xr:uid="{C901FF5A-2D81-4B75-BDC7-4F2C9D31D5BE}"/>
    <cellStyle name="Millares 73 2 5 4" xfId="8851" xr:uid="{F11E0CEF-11B1-43E1-AF8F-623AA6887F67}"/>
    <cellStyle name="Millares 73 2 6" xfId="8852" xr:uid="{58B17468-D3F6-4FC8-9ADC-A3A538D93058}"/>
    <cellStyle name="Millares 73 2 6 2" xfId="14196" xr:uid="{D9918EF8-E1B9-4002-8AB7-2A3F3D775D92}"/>
    <cellStyle name="Millares 73 2 7" xfId="14191" xr:uid="{CB1298E6-FDE3-49B1-BFD2-86DC4F2CD6C6}"/>
    <cellStyle name="Millares 73 2 8" xfId="11317" xr:uid="{DB3A921A-9BBF-4EF2-9242-6047313E270A}"/>
    <cellStyle name="Millares 73 2 9" xfId="16552" xr:uid="{E74E6A7B-138C-4677-BB39-E98725DD4D0A}"/>
    <cellStyle name="Millares 73 3" xfId="5900" xr:uid="{CF305725-E3B0-43B6-A6EE-4EA3C1CE1808}"/>
    <cellStyle name="Millares 73 3 2" xfId="14197" xr:uid="{0E271F5E-7486-4618-9A76-045BFA8F9091}"/>
    <cellStyle name="Millares 73 3 3" xfId="11320" xr:uid="{53A521B6-8F18-466C-BCF4-69C11C8F0405}"/>
    <cellStyle name="Millares 73 3 4" xfId="16555" xr:uid="{0BD62ADD-748B-44B7-AE46-53A4ABD9BE4A}"/>
    <cellStyle name="Millares 73 3 5" xfId="18729" xr:uid="{0142F055-133D-46D7-BB8D-57842CAB2C3A}"/>
    <cellStyle name="Millares 73 3 6" xfId="8853" xr:uid="{66124D80-15BB-4DE9-AFA3-705AD047C830}"/>
    <cellStyle name="Millares 73 4" xfId="5901" xr:uid="{02394287-F4D2-4756-A702-FCE066F562D2}"/>
    <cellStyle name="Millares 73 4 2" xfId="14198" xr:uid="{EB657DEA-D145-4334-8BB5-FE0269A721CF}"/>
    <cellStyle name="Millares 73 4 3" xfId="11321" xr:uid="{FC9418F1-708F-4534-B954-8B9C0FA5169A}"/>
    <cellStyle name="Millares 73 4 4" xfId="16556" xr:uid="{93F819AE-9347-4CE7-BAEA-D32F0ADD08E6}"/>
    <cellStyle name="Millares 73 4 5" xfId="18730" xr:uid="{4C5B5BF4-4EAE-4A70-AAB5-CBD44D6C8971}"/>
    <cellStyle name="Millares 73 4 6" xfId="8854" xr:uid="{67D471B4-C6F9-4D21-AF16-C44C5BBBE4BA}"/>
    <cellStyle name="Millares 73 5" xfId="5902" xr:uid="{865ECF7D-2904-46A8-98AD-EF3FCDE478DD}"/>
    <cellStyle name="Millares 73 5 2" xfId="14199" xr:uid="{021519E6-07E0-429A-9849-63E68D3BBD71}"/>
    <cellStyle name="Millares 73 5 3" xfId="12583" xr:uid="{0592D6EB-307D-4DD6-B096-BCC545D8EE67}"/>
    <cellStyle name="Millares 73 5 4" xfId="18731" xr:uid="{336AF767-4985-456E-A7FD-68DC81CD47CB}"/>
    <cellStyle name="Millares 73 5 5" xfId="8855" xr:uid="{A07D9C52-B78A-4A5B-917B-6B34584B7BF8}"/>
    <cellStyle name="Millares 73 6" xfId="7236" xr:uid="{FFD6009B-501A-4090-BDC3-40D319371B18}"/>
    <cellStyle name="Millares 73 6 2" xfId="14200" xr:uid="{466F4A89-7D08-493C-9DD9-7393DC86DA58}"/>
    <cellStyle name="Millares 73 6 3" xfId="20044" xr:uid="{3BC44E7C-3F21-442D-A3FB-7FAF6B8D1E73}"/>
    <cellStyle name="Millares 73 6 4" xfId="8856" xr:uid="{87D82203-5009-43AB-A125-CB7D86C4FF9C}"/>
    <cellStyle name="Millares 73 7" xfId="8857" xr:uid="{A615ACFA-D9C5-4BEE-8E6D-EC8D7B839B98}"/>
    <cellStyle name="Millares 73 7 2" xfId="14201" xr:uid="{D9325735-B6A2-40F9-91CB-EC67DE13A943}"/>
    <cellStyle name="Millares 73 8" xfId="14190" xr:uid="{AA8E734A-1620-4F88-8F69-8D2B465C2E53}"/>
    <cellStyle name="Millares 73 9" xfId="11316" xr:uid="{C445B0F8-F73C-462E-B7B7-8EF5120B592A}"/>
    <cellStyle name="Millares 74" xfId="5903" xr:uid="{BEA0FB5B-9366-43D4-B7EB-F8CB48EE0880}"/>
    <cellStyle name="Millares 74 10" xfId="16557" xr:uid="{6B8E56F7-D9A8-4C59-9306-E6A001BB9559}"/>
    <cellStyle name="Millares 74 11" xfId="18732" xr:uid="{87589910-DE9F-4F89-A83D-53101468EFCD}"/>
    <cellStyle name="Millares 74 12" xfId="8858" xr:uid="{CB1FA2F6-5D89-4F7B-9F45-FAA4961F47B0}"/>
    <cellStyle name="Millares 74 2" xfId="5904" xr:uid="{C0687612-89B0-4275-8000-5120D60E5294}"/>
    <cellStyle name="Millares 74 2 10" xfId="18733" xr:uid="{A0F04CDA-1808-447A-A4C4-507514DC0F98}"/>
    <cellStyle name="Millares 74 2 11" xfId="8859" xr:uid="{F4C334B2-7A4C-4DB1-B620-D01F331F03F9}"/>
    <cellStyle name="Millares 74 2 2" xfId="5905" xr:uid="{9FA111AD-B701-4A8D-8D13-3FE2D39A9A04}"/>
    <cellStyle name="Millares 74 2 2 2" xfId="14204" xr:uid="{251400D6-8534-406E-B516-39581C6CB55B}"/>
    <cellStyle name="Millares 74 2 2 3" xfId="11324" xr:uid="{13F1C62F-DF9F-464B-B165-BD8A04CB4C0A}"/>
    <cellStyle name="Millares 74 2 2 4" xfId="16559" xr:uid="{866B00C1-CEAB-41BC-819F-172A8E8C83D3}"/>
    <cellStyle name="Millares 74 2 2 5" xfId="18734" xr:uid="{4C247569-1EA1-4BB5-ACD0-CD673F55D3E5}"/>
    <cellStyle name="Millares 74 2 2 6" xfId="8860" xr:uid="{6A2390D1-B5BD-4A6B-A6FA-147F6DCAEC8B}"/>
    <cellStyle name="Millares 74 2 3" xfId="5906" xr:uid="{254CC2AC-460D-427A-89A1-1295AF5FA968}"/>
    <cellStyle name="Millares 74 2 3 2" xfId="14205" xr:uid="{88784B0E-8396-434D-AEC0-93B69B7D1B67}"/>
    <cellStyle name="Millares 74 2 3 3" xfId="11325" xr:uid="{0A2845DF-EDB3-4CDB-A9C7-386BDE8394EA}"/>
    <cellStyle name="Millares 74 2 3 4" xfId="16560" xr:uid="{B185C9FC-5E57-4DD3-B1F2-0D2D0E7FA5D9}"/>
    <cellStyle name="Millares 74 2 3 5" xfId="18735" xr:uid="{75E00787-59D5-49A6-BBCE-C100080CE314}"/>
    <cellStyle name="Millares 74 2 3 6" xfId="8861" xr:uid="{3B73F862-9DE3-44FD-A7E6-6BAD93DF35E7}"/>
    <cellStyle name="Millares 74 2 4" xfId="5907" xr:uid="{9253EF60-A7DD-4AD3-83B6-DDF5F5BAA65C}"/>
    <cellStyle name="Millares 74 2 4 2" xfId="14206" xr:uid="{9AD80634-17A3-455D-8D65-441DAF0231BC}"/>
    <cellStyle name="Millares 74 2 4 3" xfId="12586" xr:uid="{2D6D5E54-9B3B-436A-9817-3BEC6F69D1FF}"/>
    <cellStyle name="Millares 74 2 4 4" xfId="18736" xr:uid="{080ABA8F-FBC9-4407-A472-C2D9A7710561}"/>
    <cellStyle name="Millares 74 2 4 5" xfId="8862" xr:uid="{681277E9-4A00-4BFA-82DD-466A9D4EE977}"/>
    <cellStyle name="Millares 74 2 5" xfId="7366" xr:uid="{2DDCA6B1-7C07-400F-925E-0153287A3E76}"/>
    <cellStyle name="Millares 74 2 5 2" xfId="14207" xr:uid="{961E8571-5798-4EA6-BE92-E419B8C74FE7}"/>
    <cellStyle name="Millares 74 2 5 3" xfId="20145" xr:uid="{732855D8-F3BC-4528-9A47-A57EA42014E1}"/>
    <cellStyle name="Millares 74 2 5 4" xfId="8863" xr:uid="{A441EDCC-671C-4262-80A3-109FDEDB1262}"/>
    <cellStyle name="Millares 74 2 6" xfId="8864" xr:uid="{AB9ACE27-B1CC-4C24-861C-BCCAC9896731}"/>
    <cellStyle name="Millares 74 2 6 2" xfId="14208" xr:uid="{C2ECAC13-33B5-431D-A3DB-C9C29A41AB3D}"/>
    <cellStyle name="Millares 74 2 7" xfId="14203" xr:uid="{88ED68D7-D578-4151-A244-682C56C457A4}"/>
    <cellStyle name="Millares 74 2 8" xfId="11323" xr:uid="{B3698D85-AB57-444D-AD76-0F9C39F2FA41}"/>
    <cellStyle name="Millares 74 2 9" xfId="16558" xr:uid="{997CBFDF-2772-453E-951E-F79E50A924D8}"/>
    <cellStyle name="Millares 74 3" xfId="5908" xr:uid="{A7590DDA-1B3E-4A28-857B-38FC00EDD363}"/>
    <cellStyle name="Millares 74 3 2" xfId="14209" xr:uid="{B5FD5521-4DD9-4292-BC09-31C0537D61A9}"/>
    <cellStyle name="Millares 74 3 3" xfId="11326" xr:uid="{086ABB9C-C785-4C3C-9E09-93568B7A604F}"/>
    <cellStyle name="Millares 74 3 4" xfId="16561" xr:uid="{A16D3E9F-36E4-41C3-B174-2367B54FECCD}"/>
    <cellStyle name="Millares 74 3 5" xfId="18737" xr:uid="{A9423C4B-9BC7-4748-9DB2-1076835C7897}"/>
    <cellStyle name="Millares 74 3 6" xfId="8865" xr:uid="{2E8780CE-CE1E-4A34-AEF1-4F69B68D76B4}"/>
    <cellStyle name="Millares 74 4" xfId="5909" xr:uid="{B4B0696F-6082-42A6-9688-34615879356F}"/>
    <cellStyle name="Millares 74 4 2" xfId="14210" xr:uid="{C61CF172-B4F8-4007-A8FE-CDA9D6A6B3C4}"/>
    <cellStyle name="Millares 74 4 3" xfId="11327" xr:uid="{12F02078-2124-4010-BA36-1BDEBABF83E4}"/>
    <cellStyle name="Millares 74 4 4" xfId="16562" xr:uid="{40748FE9-6AC1-4968-8752-FC09DBC48FD9}"/>
    <cellStyle name="Millares 74 4 5" xfId="18738" xr:uid="{7491CAF0-BEE7-43A8-B2A7-ECB37D2F832C}"/>
    <cellStyle name="Millares 74 4 6" xfId="8866" xr:uid="{4B854B2A-4AB5-4D72-8E7A-7265D18A9C54}"/>
    <cellStyle name="Millares 74 5" xfId="5910" xr:uid="{B4D5D4F7-730E-46F1-A703-2343AD24C3D2}"/>
    <cellStyle name="Millares 74 5 2" xfId="14211" xr:uid="{46DD0296-932F-4D75-A263-9ADBD0FA91BF}"/>
    <cellStyle name="Millares 74 5 3" xfId="12585" xr:uid="{FF2B5D59-3C95-4A5A-93D3-F05DF00BFB61}"/>
    <cellStyle name="Millares 74 5 4" xfId="18739" xr:uid="{AF88B080-2A1C-47D7-9A61-C8CCB2EF6B8A}"/>
    <cellStyle name="Millares 74 5 5" xfId="8867" xr:uid="{C3EA475F-DCC8-4E67-A50A-078526CFD229}"/>
    <cellStyle name="Millares 74 6" xfId="7237" xr:uid="{5168B12E-175D-417E-B4A8-75187C359C73}"/>
    <cellStyle name="Millares 74 6 2" xfId="14212" xr:uid="{B5C60624-349C-4AD4-901A-5B441CC767D4}"/>
    <cellStyle name="Millares 74 6 3" xfId="20045" xr:uid="{BC6FB1D8-9596-4509-A8A2-78846F5B4F29}"/>
    <cellStyle name="Millares 74 6 4" xfId="8868" xr:uid="{28AA9A62-A416-4B67-8C62-99CDF72A4408}"/>
    <cellStyle name="Millares 74 7" xfId="8869" xr:uid="{51318628-E944-4F8C-B774-38B2D7217F24}"/>
    <cellStyle name="Millares 74 7 2" xfId="14213" xr:uid="{6396825A-B343-4117-8749-56B6437C828D}"/>
    <cellStyle name="Millares 74 8" xfId="14202" xr:uid="{BEE9FB50-1609-445E-9DCE-82A1408E63A5}"/>
    <cellStyle name="Millares 74 9" xfId="11322" xr:uid="{1DF133E1-715D-47E8-842D-5B606DD6E990}"/>
    <cellStyle name="Millares 75" xfId="5911" xr:uid="{C1E9372D-D099-42CE-845A-F688F4FC55E3}"/>
    <cellStyle name="Millares 75 10" xfId="16563" xr:uid="{A5D6199B-C634-4779-B0F2-F3843A6CE9C0}"/>
    <cellStyle name="Millares 75 11" xfId="18740" xr:uid="{1E1B0AB8-A35F-4697-A91D-69CC56D4520A}"/>
    <cellStyle name="Millares 75 12" xfId="8870" xr:uid="{DAB1C633-3A65-4619-8E19-F1492901FFEC}"/>
    <cellStyle name="Millares 75 2" xfId="5912" xr:uid="{EF67672C-C72F-434E-ACF8-BCC5896A5E3D}"/>
    <cellStyle name="Millares 75 2 10" xfId="18741" xr:uid="{526F2D7B-B409-4207-9448-A8D12A5A99D4}"/>
    <cellStyle name="Millares 75 2 11" xfId="8871" xr:uid="{2712C88C-53DA-40D4-BF07-71402212D304}"/>
    <cellStyle name="Millares 75 2 2" xfId="5913" xr:uid="{3C35539B-2C58-44D3-AFC9-3DBBE9FF0EF9}"/>
    <cellStyle name="Millares 75 2 2 2" xfId="14216" xr:uid="{71A61A67-8CBF-401C-9A00-CB898FF430A8}"/>
    <cellStyle name="Millares 75 2 2 3" xfId="11330" xr:uid="{9087DB73-B6B1-45CA-B9AC-E236DE86FD17}"/>
    <cellStyle name="Millares 75 2 2 4" xfId="16565" xr:uid="{76864D3F-BB7B-48F0-88DD-3AAFB479C31C}"/>
    <cellStyle name="Millares 75 2 2 5" xfId="18742" xr:uid="{23E77357-2C85-45E8-BE22-7BFD4CFF7431}"/>
    <cellStyle name="Millares 75 2 2 6" xfId="8872" xr:uid="{FF5A19F7-045C-4D48-8C7C-AEE4D0FD62F1}"/>
    <cellStyle name="Millares 75 2 3" xfId="5914" xr:uid="{0E3C5083-F7A5-4426-9644-6766DBFD1A54}"/>
    <cellStyle name="Millares 75 2 3 2" xfId="14217" xr:uid="{26451AFC-9B63-41EE-8212-6FCE8EC7CC5A}"/>
    <cellStyle name="Millares 75 2 3 3" xfId="11331" xr:uid="{36DA5BDF-ACDF-4363-A783-D0F947A88F1F}"/>
    <cellStyle name="Millares 75 2 3 4" xfId="16566" xr:uid="{16C14156-3DFF-4A6F-900C-39E396B4D020}"/>
    <cellStyle name="Millares 75 2 3 5" xfId="18743" xr:uid="{1679F781-BE1F-4850-918D-0C1ED9B75C0E}"/>
    <cellStyle name="Millares 75 2 3 6" xfId="8873" xr:uid="{4F7D6791-E560-4240-8632-3FA72A92518A}"/>
    <cellStyle name="Millares 75 2 4" xfId="5915" xr:uid="{C79F9A66-2215-46EB-BE60-9F8248C8E1AD}"/>
    <cellStyle name="Millares 75 2 4 2" xfId="14218" xr:uid="{7E14B2E4-1ACA-4285-8496-D38EEFADE7D2}"/>
    <cellStyle name="Millares 75 2 4 3" xfId="12588" xr:uid="{03CC37D9-8259-4D5F-9762-894BC616F9FA}"/>
    <cellStyle name="Millares 75 2 4 4" xfId="18744" xr:uid="{8BB1CB79-D9B4-4166-B1B0-843F39000A6C}"/>
    <cellStyle name="Millares 75 2 4 5" xfId="8874" xr:uid="{A36CC6BE-DD21-4B14-83F3-64D7804E0CEA}"/>
    <cellStyle name="Millares 75 2 5" xfId="7367" xr:uid="{5C2CB4DB-E0A2-4433-8EA3-A30B8BCF5C22}"/>
    <cellStyle name="Millares 75 2 5 2" xfId="14219" xr:uid="{D85B95AD-B9B9-43CE-B9BD-8F59D8CE97FB}"/>
    <cellStyle name="Millares 75 2 5 3" xfId="20146" xr:uid="{3DEE18DD-69CC-4AEF-8105-0CDE87F2DB1E}"/>
    <cellStyle name="Millares 75 2 5 4" xfId="8875" xr:uid="{64E7A7A8-5AEB-48C5-B81E-37623CDFFC0A}"/>
    <cellStyle name="Millares 75 2 6" xfId="8876" xr:uid="{16E87179-403B-4A90-A859-A32846F01BBB}"/>
    <cellStyle name="Millares 75 2 6 2" xfId="14220" xr:uid="{2604E4C8-8926-498A-AEDE-B62EF9A4AEA7}"/>
    <cellStyle name="Millares 75 2 7" xfId="14215" xr:uid="{38E6312B-CB15-4FBB-9FA4-54BFCDF8F63D}"/>
    <cellStyle name="Millares 75 2 8" xfId="11329" xr:uid="{CE05DB7A-B668-43B0-9A9B-EFF60C78B6B8}"/>
    <cellStyle name="Millares 75 2 9" xfId="16564" xr:uid="{B1F149FE-6BB3-4D63-9D2C-7D1067B05D99}"/>
    <cellStyle name="Millares 75 3" xfId="5916" xr:uid="{B602C097-E194-4868-9517-903F188B2EDC}"/>
    <cellStyle name="Millares 75 3 2" xfId="14221" xr:uid="{6B16C2A8-ED6D-44D2-8D16-6CA0C592E383}"/>
    <cellStyle name="Millares 75 3 3" xfId="11332" xr:uid="{7EAF086D-10A8-41E0-B7F0-4BDFFF4DB91D}"/>
    <cellStyle name="Millares 75 3 4" xfId="16567" xr:uid="{9329F126-1429-4B61-901A-BE4139C77883}"/>
    <cellStyle name="Millares 75 3 5" xfId="18745" xr:uid="{488BFC16-CF7D-4E34-A4AA-401DBA74B3A3}"/>
    <cellStyle name="Millares 75 3 6" xfId="8877" xr:uid="{2794F7FF-61A4-4D6E-A01D-403E1DF0456C}"/>
    <cellStyle name="Millares 75 4" xfId="5917" xr:uid="{13E85E53-9560-421A-9FC6-EA374FD846C1}"/>
    <cellStyle name="Millares 75 4 2" xfId="14222" xr:uid="{ED2E4FAD-5E30-48BE-90BF-8A56DDDB57B3}"/>
    <cellStyle name="Millares 75 4 3" xfId="11333" xr:uid="{B0B4DF7B-7F93-4722-B6F6-6397CF47DDA9}"/>
    <cellStyle name="Millares 75 4 4" xfId="16568" xr:uid="{3D7CE5EF-94DE-4DC0-9FD2-060CB6AC7635}"/>
    <cellStyle name="Millares 75 4 5" xfId="18746" xr:uid="{C7AD6092-917C-498D-A74D-8B5CD3007C53}"/>
    <cellStyle name="Millares 75 4 6" xfId="8878" xr:uid="{43197DDA-9131-41B6-B07B-B4358066BF83}"/>
    <cellStyle name="Millares 75 5" xfId="5918" xr:uid="{77E98420-DC6B-4EF0-96CA-46ED48B89ABE}"/>
    <cellStyle name="Millares 75 5 2" xfId="14223" xr:uid="{D3F63A28-7030-4BAF-9247-52B17ADC7E47}"/>
    <cellStyle name="Millares 75 5 3" xfId="12587" xr:uid="{0E8503DF-B516-4905-B678-07A20AABF775}"/>
    <cellStyle name="Millares 75 5 4" xfId="18747" xr:uid="{FCE8A416-9A7D-4E38-A671-B4FE52EB3E23}"/>
    <cellStyle name="Millares 75 5 5" xfId="8879" xr:uid="{66A9F2DB-39E5-4335-AFF3-3DB3CA27A48F}"/>
    <cellStyle name="Millares 75 6" xfId="7238" xr:uid="{85C22287-4779-4771-ABA4-01689DDA3A29}"/>
    <cellStyle name="Millares 75 6 2" xfId="14224" xr:uid="{93B40A17-17BD-4E3C-A9CC-54E86DACD0D3}"/>
    <cellStyle name="Millares 75 6 3" xfId="20046" xr:uid="{68B1A0E8-30BF-4252-B555-A3DC1162DB38}"/>
    <cellStyle name="Millares 75 6 4" xfId="8880" xr:uid="{0ED91B72-A93E-4CE5-AA44-64335210546F}"/>
    <cellStyle name="Millares 75 7" xfId="8881" xr:uid="{F94A5D13-5143-420F-A4C5-A7E5FDBE61F0}"/>
    <cellStyle name="Millares 75 7 2" xfId="14225" xr:uid="{766E6ADA-0FC5-44ED-9A55-8A17E8FFED83}"/>
    <cellStyle name="Millares 75 8" xfId="14214" xr:uid="{E32F93AA-FEEE-4E2B-AE58-180827F6E512}"/>
    <cellStyle name="Millares 75 9" xfId="11328" xr:uid="{68043546-1F19-47D2-A3A9-C18935B63905}"/>
    <cellStyle name="Millares 76" xfId="5919" xr:uid="{693949BB-3E51-4DDF-9756-0B6C9F0E5B77}"/>
    <cellStyle name="Millares 76 10" xfId="16569" xr:uid="{08BB23A8-C0A6-45F6-A399-A7753106FCBC}"/>
    <cellStyle name="Millares 76 11" xfId="18748" xr:uid="{6363D485-E828-4DBE-AD0E-F270CC84C821}"/>
    <cellStyle name="Millares 76 12" xfId="8882" xr:uid="{3A18ACB8-5B40-4A6B-951A-F207BF5EDE5F}"/>
    <cellStyle name="Millares 76 2" xfId="5920" xr:uid="{D35F006D-42F3-4C0F-BFB2-B4AD90656F5B}"/>
    <cellStyle name="Millares 76 2 10" xfId="18749" xr:uid="{815B21D1-66A9-4DBE-BBDB-9B8C5A00B0B0}"/>
    <cellStyle name="Millares 76 2 11" xfId="8883" xr:uid="{009F4BB1-2FE8-4475-B8AE-007BAC47CF3B}"/>
    <cellStyle name="Millares 76 2 2" xfId="5921" xr:uid="{712B380B-3380-4A57-A026-ADBF8C4F860A}"/>
    <cellStyle name="Millares 76 2 2 2" xfId="14228" xr:uid="{D7F42698-3FC8-4A4D-BE36-332D85647EE0}"/>
    <cellStyle name="Millares 76 2 2 3" xfId="11336" xr:uid="{2B9FBA92-34D9-4A01-A07D-8BA24794137B}"/>
    <cellStyle name="Millares 76 2 2 4" xfId="16571" xr:uid="{E3A39B5A-8210-4088-9053-0B9354825B0C}"/>
    <cellStyle name="Millares 76 2 2 5" xfId="18750" xr:uid="{2A51BE30-7F90-41AE-AE19-1BC428F40AEC}"/>
    <cellStyle name="Millares 76 2 2 6" xfId="8884" xr:uid="{EDB4E261-ACE5-4B95-A929-308388FCDAF8}"/>
    <cellStyle name="Millares 76 2 3" xfId="5922" xr:uid="{32257D8D-B4A1-43EE-B932-03B480B97FE5}"/>
    <cellStyle name="Millares 76 2 3 2" xfId="14229" xr:uid="{04427FF0-4ABC-4108-8B26-CFCCB4BB96B9}"/>
    <cellStyle name="Millares 76 2 3 3" xfId="11337" xr:uid="{854173FD-ABAB-4902-A0B3-5A16BAD76526}"/>
    <cellStyle name="Millares 76 2 3 4" xfId="16572" xr:uid="{45D50ABC-5C7B-4D4B-8C03-19F494800172}"/>
    <cellStyle name="Millares 76 2 3 5" xfId="18751" xr:uid="{DF157378-06E8-48ED-9F5F-C7BF7B49683A}"/>
    <cellStyle name="Millares 76 2 3 6" xfId="8885" xr:uid="{279B223C-3FA3-428F-9DA2-9852A826D0B2}"/>
    <cellStyle name="Millares 76 2 4" xfId="5923" xr:uid="{9A0D685A-404F-4F8C-9385-6246E7FF8A08}"/>
    <cellStyle name="Millares 76 2 4 2" xfId="14230" xr:uid="{C79C1A4D-22A5-4E80-B79B-94088018B458}"/>
    <cellStyle name="Millares 76 2 4 3" xfId="12590" xr:uid="{DB2C8994-EC0B-4704-A69D-D2BBBCFE1112}"/>
    <cellStyle name="Millares 76 2 4 4" xfId="18752" xr:uid="{0566AD6B-8351-4DB6-816A-8FEDCD6CCA70}"/>
    <cellStyle name="Millares 76 2 4 5" xfId="8886" xr:uid="{BF62570B-38BA-4AE6-B25D-CFBE1E265D8E}"/>
    <cellStyle name="Millares 76 2 5" xfId="7368" xr:uid="{87E4D9AF-CA0E-450E-B584-31C3D5FA68CE}"/>
    <cellStyle name="Millares 76 2 5 2" xfId="14231" xr:uid="{46EFBD1B-39E3-4760-8127-D960CBEE43FE}"/>
    <cellStyle name="Millares 76 2 5 3" xfId="20147" xr:uid="{45D27032-4636-4B90-85A0-1911A7BAC573}"/>
    <cellStyle name="Millares 76 2 5 4" xfId="8887" xr:uid="{F9FF5F7C-1291-4759-AB63-32E416A62163}"/>
    <cellStyle name="Millares 76 2 6" xfId="8888" xr:uid="{1655AB88-1208-4519-AD3F-106F156C9CEC}"/>
    <cellStyle name="Millares 76 2 6 2" xfId="14232" xr:uid="{F5EF0BA1-A2D3-4ACF-8624-A0F68E2DE8F4}"/>
    <cellStyle name="Millares 76 2 7" xfId="14227" xr:uid="{58B57EA7-850C-497E-8EAF-EB6CC7FEEB1D}"/>
    <cellStyle name="Millares 76 2 8" xfId="11335" xr:uid="{C976DCB8-1724-4427-B0C5-813715FA8AF8}"/>
    <cellStyle name="Millares 76 2 9" xfId="16570" xr:uid="{9F62477B-071A-4670-9F92-B417F3B66724}"/>
    <cellStyle name="Millares 76 3" xfId="5924" xr:uid="{FA824BBD-42DE-4556-9BD1-96CA1580F595}"/>
    <cellStyle name="Millares 76 3 2" xfId="14233" xr:uid="{0D7D0043-C14B-4E60-B504-820F5DB6BE06}"/>
    <cellStyle name="Millares 76 3 3" xfId="11338" xr:uid="{D49B47D6-D0FE-40AC-8909-3C032B9D19E1}"/>
    <cellStyle name="Millares 76 3 4" xfId="16573" xr:uid="{1A4FB6DA-4DC8-49CB-B547-46DA22683B20}"/>
    <cellStyle name="Millares 76 3 5" xfId="18753" xr:uid="{43E06665-A22C-4AEF-B53D-0B26E625FB91}"/>
    <cellStyle name="Millares 76 3 6" xfId="8889" xr:uid="{8E52C3BC-C487-483E-9BAC-2C17AD249022}"/>
    <cellStyle name="Millares 76 4" xfId="5925" xr:uid="{A62B7B26-D068-4D13-A211-76F1620579B2}"/>
    <cellStyle name="Millares 76 4 2" xfId="14234" xr:uid="{084441E9-D67E-4064-B263-1DF1BFF9622C}"/>
    <cellStyle name="Millares 76 4 3" xfId="11339" xr:uid="{F783B267-52BC-4102-8F2F-19DECB5212C1}"/>
    <cellStyle name="Millares 76 4 4" xfId="16574" xr:uid="{257EA789-E8E5-405F-BBCF-7F3326AC8FAF}"/>
    <cellStyle name="Millares 76 4 5" xfId="18754" xr:uid="{7130C6E7-6110-4DF3-9B93-15587642824A}"/>
    <cellStyle name="Millares 76 4 6" xfId="8890" xr:uid="{A6B30092-082B-47FB-9F95-27D94775ADEF}"/>
    <cellStyle name="Millares 76 5" xfId="5926" xr:uid="{ADBB1066-04F9-4700-8516-28E7524A7325}"/>
    <cellStyle name="Millares 76 5 2" xfId="14235" xr:uid="{2345DD78-B450-4FE7-91B5-6045285D7138}"/>
    <cellStyle name="Millares 76 5 3" xfId="12589" xr:uid="{594F71E4-7797-4C6B-88F8-E033A46F6ED4}"/>
    <cellStyle name="Millares 76 5 4" xfId="18755" xr:uid="{7467E1F3-D759-45D8-8283-29D004B6E3D4}"/>
    <cellStyle name="Millares 76 5 5" xfId="8891" xr:uid="{78450575-2D84-4DEB-BDE6-206B4AB3BB4B}"/>
    <cellStyle name="Millares 76 6" xfId="7239" xr:uid="{4276BB68-7AB8-467A-9037-8C94707F6944}"/>
    <cellStyle name="Millares 76 6 2" xfId="14236" xr:uid="{8AD57227-3014-47A3-8806-FB49CD2FF512}"/>
    <cellStyle name="Millares 76 6 3" xfId="20047" xr:uid="{24850EC5-6A8D-47EF-AA9E-23994CC2CEB7}"/>
    <cellStyle name="Millares 76 6 4" xfId="8892" xr:uid="{F85427E9-52EC-43CF-AD51-48648CCB43DF}"/>
    <cellStyle name="Millares 76 7" xfId="8893" xr:uid="{369CCAA6-D35F-439B-B7D0-74AAB7F1D080}"/>
    <cellStyle name="Millares 76 7 2" xfId="14237" xr:uid="{8A8F273F-692D-4FFF-8B8C-2A2572B5BF99}"/>
    <cellStyle name="Millares 76 8" xfId="14226" xr:uid="{B6EB6D01-9483-419D-8529-02D18A50E551}"/>
    <cellStyle name="Millares 76 9" xfId="11334" xr:uid="{31C0901A-3CB4-4D4B-8770-4E2FED8762B9}"/>
    <cellStyle name="Millares 77" xfId="5927" xr:uid="{C1C451A8-96A5-456E-ABD4-63B0690108C7}"/>
    <cellStyle name="Millares 77 10" xfId="16575" xr:uid="{74FD1D77-EA75-4816-8EA0-658F51DE1C44}"/>
    <cellStyle name="Millares 77 11" xfId="18756" xr:uid="{447D409B-6787-4B47-8DA5-983102F1821A}"/>
    <cellStyle name="Millares 77 12" xfId="8894" xr:uid="{E3CEACDD-7D72-4B48-BEED-9FFF0629182F}"/>
    <cellStyle name="Millares 77 2" xfId="5928" xr:uid="{B6E1BCAD-1A18-460A-8460-C226D682C03B}"/>
    <cellStyle name="Millares 77 2 10" xfId="18757" xr:uid="{13EF486C-1570-41D4-B457-B832BAC7B285}"/>
    <cellStyle name="Millares 77 2 11" xfId="8895" xr:uid="{0F2D8AA6-3743-4F78-B7D0-C5B399B22F41}"/>
    <cellStyle name="Millares 77 2 2" xfId="5929" xr:uid="{EC9CB849-684D-4493-B26A-CDE20ABEF326}"/>
    <cellStyle name="Millares 77 2 2 2" xfId="14240" xr:uid="{6354B454-6D11-475E-9C97-7BD36E7A2A1E}"/>
    <cellStyle name="Millares 77 2 2 3" xfId="11342" xr:uid="{964C9738-59DB-4B31-BCCC-49FE57AEA862}"/>
    <cellStyle name="Millares 77 2 2 4" xfId="16577" xr:uid="{E174FA06-A4B2-44C7-95A2-0A5DF325C5B0}"/>
    <cellStyle name="Millares 77 2 2 5" xfId="18758" xr:uid="{504F3223-77B3-471B-B7CF-A98BF6B8ADC1}"/>
    <cellStyle name="Millares 77 2 2 6" xfId="8896" xr:uid="{0E801FF6-0F4D-454A-8FAE-5CB814EF2A3F}"/>
    <cellStyle name="Millares 77 2 3" xfId="5930" xr:uid="{27B3E32F-1A52-4CDB-839F-8EBF225DEC01}"/>
    <cellStyle name="Millares 77 2 3 2" xfId="14241" xr:uid="{C9F5B639-1CD4-4945-A905-5681C68E84A0}"/>
    <cellStyle name="Millares 77 2 3 3" xfId="11343" xr:uid="{C6C6A44C-F9B0-4845-B1D2-E5D245FCDBDD}"/>
    <cellStyle name="Millares 77 2 3 4" xfId="16578" xr:uid="{B2D86304-7CCE-40C3-B359-2E18DAFCD55C}"/>
    <cellStyle name="Millares 77 2 3 5" xfId="18759" xr:uid="{A13E67AA-1DB3-4400-B7A5-E7BFCA554DC1}"/>
    <cellStyle name="Millares 77 2 3 6" xfId="8897" xr:uid="{B206C2D1-9D64-441E-BC7B-43E5D591233F}"/>
    <cellStyle name="Millares 77 2 4" xfId="5931" xr:uid="{C5D9DDDD-4F4D-4327-BA25-C2C4A7454780}"/>
    <cellStyle name="Millares 77 2 4 2" xfId="14242" xr:uid="{39F35380-9A58-4215-9278-163CA2E8A19E}"/>
    <cellStyle name="Millares 77 2 4 3" xfId="12592" xr:uid="{5AABDDD4-D3F9-4913-90CA-42D179874F60}"/>
    <cellStyle name="Millares 77 2 4 4" xfId="18760" xr:uid="{BBA4C686-97FF-48C3-82A3-56966A8FDCA7}"/>
    <cellStyle name="Millares 77 2 4 5" xfId="8898" xr:uid="{3A41898B-ADF9-4303-BA68-0AAAA0FCE2BF}"/>
    <cellStyle name="Millares 77 2 5" xfId="7369" xr:uid="{3E44AA73-149B-4DAA-974D-2188F2F97389}"/>
    <cellStyle name="Millares 77 2 5 2" xfId="14243" xr:uid="{7D9B2345-8E2C-4A6D-9937-688C736D398C}"/>
    <cellStyle name="Millares 77 2 5 3" xfId="20148" xr:uid="{B22674FC-FD34-4B97-8132-112675747C21}"/>
    <cellStyle name="Millares 77 2 5 4" xfId="8899" xr:uid="{E7455F27-FBFA-432A-B29C-D1BEF6847049}"/>
    <cellStyle name="Millares 77 2 6" xfId="8900" xr:uid="{7BBD5D39-DAA4-41A7-894E-69C0BB696F85}"/>
    <cellStyle name="Millares 77 2 6 2" xfId="14244" xr:uid="{9EB5B16B-2B8B-478E-A434-97BC3F5F42E9}"/>
    <cellStyle name="Millares 77 2 7" xfId="14239" xr:uid="{AC02BAA5-FD62-4298-B21C-26AACED3AE8F}"/>
    <cellStyle name="Millares 77 2 8" xfId="11341" xr:uid="{C9329216-6662-4767-A1A9-FF667376EEA0}"/>
    <cellStyle name="Millares 77 2 9" xfId="16576" xr:uid="{B6E6D783-0197-4DC4-A85E-634D3AAEE6CB}"/>
    <cellStyle name="Millares 77 3" xfId="5932" xr:uid="{84E7C0C2-6DF2-4031-A344-F0E18765D4E8}"/>
    <cellStyle name="Millares 77 3 2" xfId="14245" xr:uid="{7CB3E45F-ED41-429A-811B-D2AD2AE4D5F6}"/>
    <cellStyle name="Millares 77 3 3" xfId="11344" xr:uid="{7C6A4821-CE1F-471D-88E2-EF6E215AD73E}"/>
    <cellStyle name="Millares 77 3 4" xfId="16579" xr:uid="{E63AEC66-6D55-4D66-8544-C64B412BC63D}"/>
    <cellStyle name="Millares 77 3 5" xfId="18761" xr:uid="{326DD033-179C-4805-A37F-2CF99C5B7069}"/>
    <cellStyle name="Millares 77 3 6" xfId="8901" xr:uid="{642F8922-2ABF-4479-B1D7-D3D9483A4B60}"/>
    <cellStyle name="Millares 77 4" xfId="5933" xr:uid="{88D76E66-FFE0-4806-8061-03A079BC08F2}"/>
    <cellStyle name="Millares 77 4 2" xfId="14246" xr:uid="{D32244F7-8520-4D23-979B-53DDEE0D3D7A}"/>
    <cellStyle name="Millares 77 4 3" xfId="11345" xr:uid="{962192EF-7896-417C-8AF5-337369451669}"/>
    <cellStyle name="Millares 77 4 4" xfId="16580" xr:uid="{2A45674F-348E-4BD1-9C22-614836F1E6A4}"/>
    <cellStyle name="Millares 77 4 5" xfId="18762" xr:uid="{E96D0446-FE7B-48EB-88D6-590EA82BA528}"/>
    <cellStyle name="Millares 77 4 6" xfId="8902" xr:uid="{653F1051-8045-4122-B5F7-83DB30CC881D}"/>
    <cellStyle name="Millares 77 5" xfId="5934" xr:uid="{73247FDF-12DF-43C4-938C-C551D86AEDD8}"/>
    <cellStyle name="Millares 77 5 2" xfId="14247" xr:uid="{63E410AE-735E-4E98-887E-DE746F41C66C}"/>
    <cellStyle name="Millares 77 5 3" xfId="12591" xr:uid="{E04904C3-16F5-4909-8C50-1F637D3DDDC8}"/>
    <cellStyle name="Millares 77 5 4" xfId="18763" xr:uid="{5D817357-3A17-4FE2-9671-C5620E644B60}"/>
    <cellStyle name="Millares 77 5 5" xfId="8903" xr:uid="{FDBDDBB1-2D09-4696-9A51-43C8BC6A2A1F}"/>
    <cellStyle name="Millares 77 6" xfId="7240" xr:uid="{D9F148C0-7820-4847-A68D-821EAC6AE433}"/>
    <cellStyle name="Millares 77 6 2" xfId="14248" xr:uid="{1D9C234C-4968-4891-AB52-E35B4A2317DF}"/>
    <cellStyle name="Millares 77 6 3" xfId="20048" xr:uid="{65FD490B-2224-4BEA-B0BC-595215291080}"/>
    <cellStyle name="Millares 77 6 4" xfId="8904" xr:uid="{4069B48D-46C5-413F-8DB0-B4B41AF3EC73}"/>
    <cellStyle name="Millares 77 7" xfId="8905" xr:uid="{51692774-388F-4CDA-B243-38941568B345}"/>
    <cellStyle name="Millares 77 7 2" xfId="14249" xr:uid="{A6C4616D-6AE7-482C-8447-A78D100C2FFF}"/>
    <cellStyle name="Millares 77 8" xfId="14238" xr:uid="{D4BF6BA2-89C9-4A28-8D5C-FD07CC431021}"/>
    <cellStyle name="Millares 77 9" xfId="11340" xr:uid="{C3A1F7B4-CE00-4B18-925B-8EAB27F7C63C}"/>
    <cellStyle name="Millares 78" xfId="5935" xr:uid="{8828434B-A714-4407-A134-A3FB205B00FC}"/>
    <cellStyle name="Millares 78 10" xfId="16581" xr:uid="{DFDB3B66-58AD-40AD-A277-6DD7F72995E1}"/>
    <cellStyle name="Millares 78 11" xfId="18764" xr:uid="{8E587567-9831-4DA5-A915-57C797EF32F7}"/>
    <cellStyle name="Millares 78 12" xfId="8906" xr:uid="{7D24F942-4448-4212-BC43-BA7F15731681}"/>
    <cellStyle name="Millares 78 2" xfId="5936" xr:uid="{44950606-8EAB-4080-86B6-A74BEADB7728}"/>
    <cellStyle name="Millares 78 2 10" xfId="18765" xr:uid="{6D877377-8BB4-40A9-8085-56B4541A2BC6}"/>
    <cellStyle name="Millares 78 2 11" xfId="8907" xr:uid="{5B94DF0E-60D3-432F-91AA-C87A1D33F4FA}"/>
    <cellStyle name="Millares 78 2 2" xfId="5937" xr:uid="{C6DC3BA6-D331-403B-BD93-F130F283A9E6}"/>
    <cellStyle name="Millares 78 2 2 2" xfId="14252" xr:uid="{1834D922-EEC3-4052-B6A2-10E940B0997E}"/>
    <cellStyle name="Millares 78 2 2 3" xfId="11348" xr:uid="{B7C79CC1-7F63-436F-9349-AF07B5B2A771}"/>
    <cellStyle name="Millares 78 2 2 4" xfId="16583" xr:uid="{9AE647F9-8D1E-4BA9-9EE3-266D870C1A84}"/>
    <cellStyle name="Millares 78 2 2 5" xfId="18766" xr:uid="{4981509A-68A5-451B-A36E-EF63360E4FC8}"/>
    <cellStyle name="Millares 78 2 2 6" xfId="8908" xr:uid="{FE7EFE77-91FD-4A4B-9C5D-3982168A8A40}"/>
    <cellStyle name="Millares 78 2 3" xfId="5938" xr:uid="{6ACE1F6B-FAB9-41F5-945D-D35696C40536}"/>
    <cellStyle name="Millares 78 2 3 2" xfId="14253" xr:uid="{23D17863-A8B9-4270-98AB-B8DDA55049DF}"/>
    <cellStyle name="Millares 78 2 3 3" xfId="11349" xr:uid="{C8288188-6751-4B4E-B2D5-AB34F3B2E509}"/>
    <cellStyle name="Millares 78 2 3 4" xfId="16584" xr:uid="{F458A7E0-B15F-4995-822F-8849C9B620BB}"/>
    <cellStyle name="Millares 78 2 3 5" xfId="18767" xr:uid="{47A0BDD6-22B0-43A3-A8DB-019436070366}"/>
    <cellStyle name="Millares 78 2 3 6" xfId="8909" xr:uid="{A9151D99-517C-45AB-9BDB-4470E78385B8}"/>
    <cellStyle name="Millares 78 2 4" xfId="5939" xr:uid="{6F246D96-8CF4-498A-9A53-484C94C47488}"/>
    <cellStyle name="Millares 78 2 4 2" xfId="14254" xr:uid="{AF143EA5-ED9E-4D59-8AF2-BDC85598DEAD}"/>
    <cellStyle name="Millares 78 2 4 3" xfId="12594" xr:uid="{64B9B9B4-15CB-4590-9276-E554F5F23373}"/>
    <cellStyle name="Millares 78 2 4 4" xfId="18768" xr:uid="{04E53053-50E7-4C99-B810-42E0863157DA}"/>
    <cellStyle name="Millares 78 2 4 5" xfId="8910" xr:uid="{E0789E63-E15A-4DD0-AB02-0F6E15FCEB75}"/>
    <cellStyle name="Millares 78 2 5" xfId="7370" xr:uid="{79FF1A55-8A62-494D-8ED5-2C7F73B856FD}"/>
    <cellStyle name="Millares 78 2 5 2" xfId="14255" xr:uid="{B660F5F6-50B1-4357-B1C1-7BBC3A598C66}"/>
    <cellStyle name="Millares 78 2 5 3" xfId="20149" xr:uid="{8539BF1F-62B0-4883-9341-C1BD2C22BA13}"/>
    <cellStyle name="Millares 78 2 5 4" xfId="8911" xr:uid="{A4B110DA-FE1B-4301-A5F2-65D67440BAEA}"/>
    <cellStyle name="Millares 78 2 6" xfId="8912" xr:uid="{3455A875-CA3A-42C9-84F8-C82DEEC222AC}"/>
    <cellStyle name="Millares 78 2 6 2" xfId="14256" xr:uid="{90D80889-781D-4F61-A7C9-67E8865DE0D1}"/>
    <cellStyle name="Millares 78 2 7" xfId="14251" xr:uid="{3B3D6544-19FE-4BC0-A298-99A2FC621EF4}"/>
    <cellStyle name="Millares 78 2 8" xfId="11347" xr:uid="{7F17B259-A015-4B8F-A688-4BACDEE0963D}"/>
    <cellStyle name="Millares 78 2 9" xfId="16582" xr:uid="{842675AA-D3C0-4388-8BB7-98CD7F0E5B78}"/>
    <cellStyle name="Millares 78 3" xfId="5940" xr:uid="{386AB08D-CBC1-47A5-B37D-ADC9D605EF1E}"/>
    <cellStyle name="Millares 78 3 2" xfId="14257" xr:uid="{67493CB6-70F0-4D4C-A36F-15170FBBDCD8}"/>
    <cellStyle name="Millares 78 3 3" xfId="11350" xr:uid="{22DABFB3-31A4-4AA0-97B4-6B7F3F321CAF}"/>
    <cellStyle name="Millares 78 3 4" xfId="16585" xr:uid="{07252262-F58E-4631-A70F-759141AC93A0}"/>
    <cellStyle name="Millares 78 3 5" xfId="18769" xr:uid="{4D0BC42E-BA2B-4EAB-971F-2753DC7DFB69}"/>
    <cellStyle name="Millares 78 3 6" xfId="8913" xr:uid="{FA58D286-AB53-43B2-A080-6AAA068F1891}"/>
    <cellStyle name="Millares 78 4" xfId="5941" xr:uid="{0797AED7-DEF1-401C-8D00-A0F897754620}"/>
    <cellStyle name="Millares 78 4 2" xfId="14258" xr:uid="{AFC9F705-7BF8-4140-8F07-42AAAEFB0A17}"/>
    <cellStyle name="Millares 78 4 3" xfId="11351" xr:uid="{685D257A-3D15-499B-AFC4-52E2DCE9DE36}"/>
    <cellStyle name="Millares 78 4 4" xfId="16586" xr:uid="{9112FD0C-4A33-49CD-9123-5C5F6ECCFD5C}"/>
    <cellStyle name="Millares 78 4 5" xfId="18770" xr:uid="{587F658B-0009-466E-BE23-C327CF2FBA96}"/>
    <cellStyle name="Millares 78 4 6" xfId="8914" xr:uid="{B7A0F3BE-EB71-46D1-94D7-B738CC8BD448}"/>
    <cellStyle name="Millares 78 5" xfId="5942" xr:uid="{74F9A79B-BC8C-492D-93D8-5C116802949F}"/>
    <cellStyle name="Millares 78 5 2" xfId="14259" xr:uid="{3D69B5C2-C184-4E74-9440-81CCCD4A6F33}"/>
    <cellStyle name="Millares 78 5 3" xfId="12593" xr:uid="{987C9746-4127-4FC5-A04F-9C884C29ABF0}"/>
    <cellStyle name="Millares 78 5 4" xfId="18771" xr:uid="{38FE82A4-ABCB-428E-A10D-594D0B2CA305}"/>
    <cellStyle name="Millares 78 5 5" xfId="8915" xr:uid="{56F0BE0C-8B4F-4F91-A9B6-244A4B383A19}"/>
    <cellStyle name="Millares 78 6" xfId="7241" xr:uid="{5E571F26-78C2-406E-8F98-022C05C9E0AF}"/>
    <cellStyle name="Millares 78 6 2" xfId="14260" xr:uid="{7CF9D7A0-3AA5-4961-A7F6-AAC554F66704}"/>
    <cellStyle name="Millares 78 6 3" xfId="20049" xr:uid="{3D45B652-7EB2-4EF7-ABE2-22E789B766B1}"/>
    <cellStyle name="Millares 78 6 4" xfId="8916" xr:uid="{242EA2A7-8940-4955-9E53-513031A515F7}"/>
    <cellStyle name="Millares 78 7" xfId="8917" xr:uid="{25946D7D-C52D-4BC3-AD01-EFD6A2E0BD3F}"/>
    <cellStyle name="Millares 78 7 2" xfId="14261" xr:uid="{13F8757A-2249-44C6-8771-681DCBA2D759}"/>
    <cellStyle name="Millares 78 8" xfId="14250" xr:uid="{4986D62C-E33A-4ACC-AC28-D095D71BA5BD}"/>
    <cellStyle name="Millares 78 9" xfId="11346" xr:uid="{D794CCC8-7F8E-4B17-8DA3-053E7BC8AA3E}"/>
    <cellStyle name="Millares 79" xfId="5943" xr:uid="{50C26157-87DE-4B46-B932-D6C8D0B9DEF4}"/>
    <cellStyle name="Millares 79 10" xfId="8918" xr:uid="{6E4BE582-E04A-4ABE-95CD-7E936160ACDB}"/>
    <cellStyle name="Millares 79 2" xfId="5944" xr:uid="{5712A583-9343-4F8B-A67A-D3E2F48F665E}"/>
    <cellStyle name="Millares 79 2 2" xfId="14263" xr:uid="{51BD5635-285F-42EB-A254-C1369EABC3D3}"/>
    <cellStyle name="Millares 79 2 3" xfId="11353" xr:uid="{EB56A125-CA5C-4B6A-8CEB-3AC40700A410}"/>
    <cellStyle name="Millares 79 2 4" xfId="16588" xr:uid="{D9B19014-1E98-4537-8F6F-E26DF51D9368}"/>
    <cellStyle name="Millares 79 2 5" xfId="18773" xr:uid="{157EBD84-D898-41C7-8BE6-3BAC4A397EFA}"/>
    <cellStyle name="Millares 79 2 6" xfId="8919" xr:uid="{57DE761F-834F-4D88-AEB8-B1163A787D8C}"/>
    <cellStyle name="Millares 79 3" xfId="5945" xr:uid="{62B51F8D-C661-4575-BBE1-A2E9987A281F}"/>
    <cellStyle name="Millares 79 3 2" xfId="14264" xr:uid="{C1A9CBB2-0C8D-49F6-B886-DFA74FE8E6DD}"/>
    <cellStyle name="Millares 79 3 3" xfId="12595" xr:uid="{722DEB8A-6539-458B-B011-C6D558895A93}"/>
    <cellStyle name="Millares 79 3 4" xfId="18774" xr:uid="{5B7D4871-33F0-45C3-8C40-D468A33B45AE}"/>
    <cellStyle name="Millares 79 3 5" xfId="8920" xr:uid="{C6E33D4E-E1A7-496D-B994-FEE650FB8603}"/>
    <cellStyle name="Millares 79 4" xfId="7242" xr:uid="{C4E9312F-44A2-4131-8A47-86E88D6C460E}"/>
    <cellStyle name="Millares 79 4 2" xfId="14265" xr:uid="{41E118E0-70CC-4336-9263-4D4E0DEF7558}"/>
    <cellStyle name="Millares 79 4 3" xfId="20050" xr:uid="{1135FA36-D92B-4E64-8841-F893E949E62C}"/>
    <cellStyle name="Millares 79 4 4" xfId="8921" xr:uid="{8FEA02AA-47E1-4AB2-8214-AA73FEE80797}"/>
    <cellStyle name="Millares 79 5" xfId="8922" xr:uid="{16DA809A-61BA-4BA7-B9BA-85365B5820D5}"/>
    <cellStyle name="Millares 79 5 2" xfId="14266" xr:uid="{A20267CB-59AC-41B6-858A-5AEDB5FEA24E}"/>
    <cellStyle name="Millares 79 6" xfId="14262" xr:uid="{37262476-4811-4AF8-A9C0-7F353500B60E}"/>
    <cellStyle name="Millares 79 7" xfId="11352" xr:uid="{33EC377C-2099-4877-B8F5-0A038146CB0B}"/>
    <cellStyle name="Millares 79 8" xfId="16587" xr:uid="{35330763-5093-4C7E-99E3-FA8F0D7DA1BE}"/>
    <cellStyle name="Millares 79 9" xfId="18772" xr:uid="{F2D4DEB3-DED1-4034-A419-785F3A3041C6}"/>
    <cellStyle name="Millares 8" xfId="60" xr:uid="{00000000-0005-0000-0000-0000B9000000}"/>
    <cellStyle name="Millares 8 10" xfId="8924" xr:uid="{3DFB453F-3D8A-4C23-9813-597A3E10AF67}"/>
    <cellStyle name="Millares 8 10 2" xfId="14268" xr:uid="{C1A4E90F-96DB-4148-955F-24B4697CAD3E}"/>
    <cellStyle name="Millares 8 11" xfId="14267" xr:uid="{29C8D27C-DC01-4286-A95A-A7D4BA75680C}"/>
    <cellStyle name="Millares 8 12" xfId="11354" xr:uid="{DADD7022-6775-413D-B58D-7A08A5D45725}"/>
    <cellStyle name="Millares 8 13" xfId="16589" xr:uid="{51A03F49-F1E6-4890-AB41-2F5B79394E80}"/>
    <cellStyle name="Millares 8 14" xfId="18775" xr:uid="{54678D3F-91A9-4DD6-8458-A6A92E4657BE}"/>
    <cellStyle name="Millares 8 15" xfId="8923" xr:uid="{C4DBEB09-EF90-45E4-9EE4-45787C0B0E9B}"/>
    <cellStyle name="Millares 8 16" xfId="5946" xr:uid="{09335DB3-EDAF-4A9C-96F5-FC2C01836A08}"/>
    <cellStyle name="Millares 8 2" xfId="129" xr:uid="{00000000-0005-0000-0000-0000BA000000}"/>
    <cellStyle name="Millares 8 2 10" xfId="18776" xr:uid="{0EB234C2-1574-4F8F-9895-66CFAA4C3044}"/>
    <cellStyle name="Millares 8 2 11" xfId="8925" xr:uid="{02E18309-B50C-456F-A5B7-E05E36D9DDCB}"/>
    <cellStyle name="Millares 8 2 12" xfId="5947" xr:uid="{395D04DD-30DB-4DDA-AF9E-8C9E3964EE1F}"/>
    <cellStyle name="Millares 8 2 2" xfId="5948" xr:uid="{E6FC3DF4-63E0-4895-A107-5BB4EDA86F3E}"/>
    <cellStyle name="Millares 8 2 2 2" xfId="14270" xr:uid="{9D5DC32F-573F-48FE-91DD-B490FEAFDDA6}"/>
    <cellStyle name="Millares 8 2 2 3" xfId="11356" xr:uid="{CE8DE9FD-71F7-454E-AF7D-2881C819D2A9}"/>
    <cellStyle name="Millares 8 2 2 4" xfId="16591" xr:uid="{2007FFF1-3C9D-4367-9478-01390BD8EEDB}"/>
    <cellStyle name="Millares 8 2 2 5" xfId="18777" xr:uid="{EE38A3E5-8C50-4151-B5E5-1A88E45BE136}"/>
    <cellStyle name="Millares 8 2 2 6" xfId="8926" xr:uid="{AC80A64A-F66D-464F-B274-834814C2C2C0}"/>
    <cellStyle name="Millares 8 2 3" xfId="5949" xr:uid="{305FA0D7-8D19-4461-8E49-04F7348EBC2E}"/>
    <cellStyle name="Millares 8 2 3 2" xfId="14271" xr:uid="{3BC1EE61-F0D5-4006-9BB9-1F2025C543EB}"/>
    <cellStyle name="Millares 8 2 3 3" xfId="11357" xr:uid="{43573E01-16A3-4383-8218-E2F3E4BCA9CE}"/>
    <cellStyle name="Millares 8 2 3 4" xfId="16592" xr:uid="{74C2CB3B-FBCC-4C69-9E89-7B88FBE002D0}"/>
    <cellStyle name="Millares 8 2 3 5" xfId="18778" xr:uid="{8C446273-1691-4D5E-91B1-10B67691364B}"/>
    <cellStyle name="Millares 8 2 3 6" xfId="8927" xr:uid="{1B63DB78-4A24-4F35-8A53-DFF633A32D2B}"/>
    <cellStyle name="Millares 8 2 4" xfId="5950" xr:uid="{8ACA6CDF-1EF6-4E30-BDF8-EED7DA307BBE}"/>
    <cellStyle name="Millares 8 2 4 2" xfId="14272" xr:uid="{1493CA3C-D493-4C66-BCB5-CED959C9FF76}"/>
    <cellStyle name="Millares 8 2 4 3" xfId="12597" xr:uid="{B447601D-B217-4E7D-A3AF-19A57FAAAE76}"/>
    <cellStyle name="Millares 8 2 4 4" xfId="18779" xr:uid="{0AEE92B8-CCCF-4274-A4DE-CA954EB0EC69}"/>
    <cellStyle name="Millares 8 2 4 5" xfId="8928" xr:uid="{F24762B5-4099-45A5-B5FB-D9E9A59B3650}"/>
    <cellStyle name="Millares 8 2 5" xfId="7244" xr:uid="{A4CB41F6-2F5B-4DE1-AB11-6949E44AD1BC}"/>
    <cellStyle name="Millares 8 2 5 2" xfId="14273" xr:uid="{135B44C1-13F1-47BC-9182-210693FD942A}"/>
    <cellStyle name="Millares 8 2 5 3" xfId="20052" xr:uid="{D5D86417-8E61-49C8-BD19-06B7C6195D3F}"/>
    <cellStyle name="Millares 8 2 5 4" xfId="8929" xr:uid="{5DEDA8E3-554C-4D7F-A910-D026C462BDD7}"/>
    <cellStyle name="Millares 8 2 6" xfId="8930" xr:uid="{F24A973E-7D98-4CAF-A0E4-8D84936A719B}"/>
    <cellStyle name="Millares 8 2 6 2" xfId="14274" xr:uid="{C056773E-9869-448B-BC67-DAF8A292E2D2}"/>
    <cellStyle name="Millares 8 2 7" xfId="14269" xr:uid="{C11C15E1-5548-4DA8-8A80-A4182C74C30C}"/>
    <cellStyle name="Millares 8 2 8" xfId="11355" xr:uid="{54659C95-E55A-49ED-A982-A1814E94E047}"/>
    <cellStyle name="Millares 8 2 9" xfId="16590" xr:uid="{17C56A4E-7E75-4AD4-A10C-06D3BB591B1D}"/>
    <cellStyle name="Millares 8 3" xfId="104" xr:uid="{00000000-0005-0000-0000-0000BB000000}"/>
    <cellStyle name="Millares 8 3 10" xfId="11358" xr:uid="{D70198B6-0A5F-464B-95BE-E629B4F99029}"/>
    <cellStyle name="Millares 8 3 11" xfId="16593" xr:uid="{FCF49018-9D83-43A8-A171-6644C74B6DC3}"/>
    <cellStyle name="Millares 8 3 12" xfId="18780" xr:uid="{5096AEC8-C913-4A54-AAE7-D3A04FF05619}"/>
    <cellStyle name="Millares 8 3 13" xfId="8931" xr:uid="{FC13D7A2-9A51-434E-8FB7-846C72486B4C}"/>
    <cellStyle name="Millares 8 3 14" xfId="5951" xr:uid="{9017C74A-4C0C-4430-A21B-B2AC725DD947}"/>
    <cellStyle name="Millares 8 3 2" xfId="5952" xr:uid="{B192C194-6CAE-4739-9B98-322B50E80526}"/>
    <cellStyle name="Millares 8 3 2 2" xfId="14276" xr:uid="{10BDD7C9-9EE6-4692-A768-EB335729EF02}"/>
    <cellStyle name="Millares 8 3 2 3" xfId="11359" xr:uid="{9CDAE840-A2FD-413F-B5C7-C1EBD7384EE8}"/>
    <cellStyle name="Millares 8 3 2 4" xfId="16594" xr:uid="{8FE74980-5D50-412F-831F-AF05EB98CB1B}"/>
    <cellStyle name="Millares 8 3 2 5" xfId="18781" xr:uid="{AB6A4EFF-7315-4EC4-AC74-BAA367313CD3}"/>
    <cellStyle name="Millares 8 3 2 6" xfId="8932" xr:uid="{9BAF133E-BBDD-41F3-8B50-222154649E56}"/>
    <cellStyle name="Millares 8 3 3" xfId="5953" xr:uid="{F69DCB90-7173-441C-BE5B-1550F9F83F92}"/>
    <cellStyle name="Millares 8 3 3 2" xfId="14277" xr:uid="{5680968E-C730-4F1B-9238-1ACC14D4534A}"/>
    <cellStyle name="Millares 8 3 3 3" xfId="11360" xr:uid="{100CCB77-9306-4EFE-A017-C7F457376CC9}"/>
    <cellStyle name="Millares 8 3 3 4" xfId="16595" xr:uid="{44EB835B-9B74-4B8B-A9AD-A809F6CFB9AC}"/>
    <cellStyle name="Millares 8 3 3 5" xfId="18782" xr:uid="{49C2F67C-E24C-4479-8032-FF0D73E65E26}"/>
    <cellStyle name="Millares 8 3 3 6" xfId="8933" xr:uid="{7BA2EB84-A1F6-466D-BC69-6E8146501B39}"/>
    <cellStyle name="Millares 8 3 4" xfId="5954" xr:uid="{630D7FB3-8658-41C7-AD38-775F9AB9FF25}"/>
    <cellStyle name="Millares 8 3 4 2" xfId="14278" xr:uid="{BD1E8743-A2E4-4446-A8D6-39EE88BE34D4}"/>
    <cellStyle name="Millares 8 3 4 3" xfId="11361" xr:uid="{E42BCB1D-C197-4A31-ACA3-796271998D78}"/>
    <cellStyle name="Millares 8 3 4 4" xfId="16596" xr:uid="{A58B2826-F713-4293-BB2E-FF3345F1B290}"/>
    <cellStyle name="Millares 8 3 4 5" xfId="18783" xr:uid="{6ED6C236-97F9-4D18-9AD9-E18C6BB01A92}"/>
    <cellStyle name="Millares 8 3 4 6" xfId="8934" xr:uid="{7DBD2E51-78AF-4AE0-961C-085AD2415160}"/>
    <cellStyle name="Millares 8 3 5" xfId="5955" xr:uid="{65159E86-342B-47C6-8CFB-398AFA63A199}"/>
    <cellStyle name="Millares 8 3 5 2" xfId="14279" xr:uid="{7A83DB2B-270C-441B-9143-39646D7F22C5}"/>
    <cellStyle name="Millares 8 3 5 3" xfId="11362" xr:uid="{0D136EB9-1FC4-4D1B-ACE2-EDF69B874DFE}"/>
    <cellStyle name="Millares 8 3 5 4" xfId="16597" xr:uid="{BECEEA7C-AAD1-4664-BE79-D88130309E74}"/>
    <cellStyle name="Millares 8 3 5 5" xfId="18784" xr:uid="{588FC5C7-7D87-411A-A51D-7699DE875639}"/>
    <cellStyle name="Millares 8 3 5 6" xfId="8935" xr:uid="{150DFDDF-02FE-4B33-A1B1-BE41F5527DE0}"/>
    <cellStyle name="Millares 8 3 6" xfId="5956" xr:uid="{6012A4F4-F04D-4CDD-A691-4D860A5BEC01}"/>
    <cellStyle name="Millares 8 3 6 2" xfId="14280" xr:uid="{D01856BB-A03D-40D2-8C9B-05E8E0D6144D}"/>
    <cellStyle name="Millares 8 3 6 3" xfId="12598" xr:uid="{37647154-8E6E-41DA-982E-949BCB817BC6}"/>
    <cellStyle name="Millares 8 3 6 4" xfId="18785" xr:uid="{8E9987ED-2F11-478B-AB5C-19B31C13B761}"/>
    <cellStyle name="Millares 8 3 6 5" xfId="8936" xr:uid="{0C989D82-9850-47DE-9DC4-0643AA2D2107}"/>
    <cellStyle name="Millares 8 3 7" xfId="7245" xr:uid="{48228B9F-F52B-4AEA-880D-FCA7D4F634A6}"/>
    <cellStyle name="Millares 8 3 7 2" xfId="14281" xr:uid="{00332B55-6554-4D3A-BD74-12923093CCCF}"/>
    <cellStyle name="Millares 8 3 7 3" xfId="20053" xr:uid="{F96E8E97-048E-435A-BF11-908B58D17513}"/>
    <cellStyle name="Millares 8 3 7 4" xfId="8937" xr:uid="{7EBCB041-67E3-47D7-86B3-CC4CA86DC8F0}"/>
    <cellStyle name="Millares 8 3 8" xfId="8938" xr:uid="{CE206970-4DE1-4857-B588-7F707FE1F74F}"/>
    <cellStyle name="Millares 8 3 8 2" xfId="14282" xr:uid="{A11EC56B-099C-465F-9FA4-1293DF63588E}"/>
    <cellStyle name="Millares 8 3 9" xfId="14275" xr:uid="{984CE0B3-EC67-48C6-897B-B49C028BDAC0}"/>
    <cellStyle name="Millares 8 4" xfId="324" xr:uid="{7AD7487C-7181-422B-8A44-A7826319C4D0}"/>
    <cellStyle name="Millares 8 4 10" xfId="18786" xr:uid="{37E8CE5B-59A5-4803-9C64-52D82B4F8FDC}"/>
    <cellStyle name="Millares 8 4 11" xfId="8939" xr:uid="{38A5066D-D246-41A8-9A2A-ACADB164A65D}"/>
    <cellStyle name="Millares 8 4 12" xfId="5957" xr:uid="{73218E60-B795-438F-8946-64973E72CEE7}"/>
    <cellStyle name="Millares 8 4 13" xfId="641" xr:uid="{14082417-CFE6-4680-8ED0-1930B444D278}"/>
    <cellStyle name="Millares 8 4 2" xfId="5958" xr:uid="{A5D7365B-63C1-420F-89CD-97DFFF9FF80A}"/>
    <cellStyle name="Millares 8 4 2 2" xfId="14284" xr:uid="{367927B6-9360-4217-93D7-50EF11852F21}"/>
    <cellStyle name="Millares 8 4 2 3" xfId="11364" xr:uid="{D0810FC6-5BC2-4F98-A4C7-A492D9E25054}"/>
    <cellStyle name="Millares 8 4 2 4" xfId="16599" xr:uid="{09988458-B2C1-41CD-933E-34ADFD8F5D90}"/>
    <cellStyle name="Millares 8 4 2 5" xfId="18787" xr:uid="{337E199B-2595-4088-BE9E-E00FF526D3F5}"/>
    <cellStyle name="Millares 8 4 2 6" xfId="8940" xr:uid="{8F3E47BE-3D84-4CCB-8179-ED6E015D5339}"/>
    <cellStyle name="Millares 8 4 3" xfId="5959" xr:uid="{B8ECD86F-0DC1-4086-ABAF-F4F296D169D6}"/>
    <cellStyle name="Millares 8 4 3 2" xfId="14285" xr:uid="{7560EDE5-33B3-4ADC-ABD1-1BD8DD53EFDB}"/>
    <cellStyle name="Millares 8 4 3 3" xfId="11365" xr:uid="{976121C7-88F4-45D3-B88B-48A724838615}"/>
    <cellStyle name="Millares 8 4 3 4" xfId="16600" xr:uid="{D8F3703A-EF3F-4D85-A725-C397DFD63190}"/>
    <cellStyle name="Millares 8 4 3 5" xfId="18788" xr:uid="{F9B581CA-C87B-4638-AE18-29463859501A}"/>
    <cellStyle name="Millares 8 4 3 6" xfId="8941" xr:uid="{927B91BE-43B4-4ADA-B83F-DE974BCA2E99}"/>
    <cellStyle name="Millares 8 4 4" xfId="5960" xr:uid="{D46FBF0C-3A07-4D57-AC0C-0AA991921DA3}"/>
    <cellStyle name="Millares 8 4 4 2" xfId="14286" xr:uid="{B1F85E06-3A42-4C6A-A4D1-FD689F867DD0}"/>
    <cellStyle name="Millares 8 4 4 3" xfId="12599" xr:uid="{148E14C0-2D2A-468E-BF43-84A33E69AE02}"/>
    <cellStyle name="Millares 8 4 4 4" xfId="18789" xr:uid="{D367962F-8C6F-4496-A1D6-A7BCE3DC12CE}"/>
    <cellStyle name="Millares 8 4 4 5" xfId="8942" xr:uid="{4D52CCB4-7B19-466A-9E08-8872ED2A9A96}"/>
    <cellStyle name="Millares 8 4 5" xfId="7371" xr:uid="{08E1C7B5-223B-4D46-A9F6-5263D5B9A314}"/>
    <cellStyle name="Millares 8 4 5 2" xfId="14287" xr:uid="{03ABC135-3E27-4D12-94C3-631A0939840F}"/>
    <cellStyle name="Millares 8 4 5 3" xfId="20150" xr:uid="{A6BAAE8E-6C90-40E2-90DC-A1533CD1F0CE}"/>
    <cellStyle name="Millares 8 4 5 4" xfId="8943" xr:uid="{ED03C13C-399A-42CE-92F1-778A5373B984}"/>
    <cellStyle name="Millares 8 4 6" xfId="8944" xr:uid="{324E197A-52E7-4116-8189-435EEFDB2102}"/>
    <cellStyle name="Millares 8 4 6 2" xfId="14288" xr:uid="{A64AF498-C0ED-4388-8EEF-2AECBE859229}"/>
    <cellStyle name="Millares 8 4 7" xfId="14283" xr:uid="{467474DD-93FB-47BE-B169-6870DD9B4672}"/>
    <cellStyle name="Millares 8 4 8" xfId="11363" xr:uid="{C2AA9F07-1E6E-468E-8394-FDE9BBCC1D64}"/>
    <cellStyle name="Millares 8 4 9" xfId="16598" xr:uid="{D450EB45-2843-40E8-B368-1D7003E2AAB2}"/>
    <cellStyle name="Millares 8 5" xfId="5961" xr:uid="{614D1C67-47F0-41DD-8555-604D99DB7C9B}"/>
    <cellStyle name="Millares 8 5 10" xfId="11366" xr:uid="{4F0A8469-0EF3-4548-83C0-4EDF9FCED474}"/>
    <cellStyle name="Millares 8 5 11" xfId="16601" xr:uid="{0802F0DE-694D-4607-BD8D-917B4CFA5539}"/>
    <cellStyle name="Millares 8 5 12" xfId="18790" xr:uid="{387C0214-5D6A-4DFA-BA03-05F36FCBDBA0}"/>
    <cellStyle name="Millares 8 5 13" xfId="8945" xr:uid="{416AE94E-EC2C-4B2B-8A5E-516BFDADD319}"/>
    <cellStyle name="Millares 8 5 14" xfId="22976" xr:uid="{6696DF94-1568-464C-890A-D87387B4F40E}"/>
    <cellStyle name="Millares 8 5 14 2" xfId="28522" xr:uid="{84EC07F8-AF0A-415B-9619-301F3E7C5D4A}"/>
    <cellStyle name="Millares 8 5 2" xfId="5962" xr:uid="{8F5376AA-89CC-40C2-84D1-627F27614E97}"/>
    <cellStyle name="Millares 8 5 2 2" xfId="5963" xr:uid="{28F078F5-4453-48D6-8451-CA8172AA05AE}"/>
    <cellStyle name="Millares 8 5 2 2 2" xfId="14291" xr:uid="{11B1D7F4-0213-4098-8A7B-36B988E53E87}"/>
    <cellStyle name="Millares 8 5 2 2 3" xfId="11368" xr:uid="{2AD5E018-B6D1-4C19-A59F-3D9C7C071FB0}"/>
    <cellStyle name="Millares 8 5 2 2 4" xfId="16603" xr:uid="{5BB2C3D9-7189-42D9-837B-722024897826}"/>
    <cellStyle name="Millares 8 5 2 2 5" xfId="18792" xr:uid="{AA4ACB9F-C446-4FD5-B4DC-7018B2EB6E4A}"/>
    <cellStyle name="Millares 8 5 2 2 6" xfId="8947" xr:uid="{AF34EA53-0E41-43A3-B058-A23604EB0B11}"/>
    <cellStyle name="Millares 8 5 2 3" xfId="5964" xr:uid="{F223FFFA-3C3F-4F1C-9114-51A490AE988A}"/>
    <cellStyle name="Millares 8 5 2 3 2" xfId="14292" xr:uid="{69E3EB0E-DB70-4035-A274-E6A1968511CB}"/>
    <cellStyle name="Millares 8 5 2 3 3" xfId="18793" xr:uid="{3D00CC3B-29E8-4C03-9899-F1F25E3E5DED}"/>
    <cellStyle name="Millares 8 5 2 3 4" xfId="8948" xr:uid="{8C4A420E-4718-4422-A49D-85CDD3B2E69B}"/>
    <cellStyle name="Millares 8 5 2 4" xfId="14290" xr:uid="{72D119F8-3627-4DD8-95FB-EC0681234458}"/>
    <cellStyle name="Millares 8 5 2 5" xfId="11367" xr:uid="{69FB9D57-652B-4F8A-A9CD-6CF32F23C891}"/>
    <cellStyle name="Millares 8 5 2 6" xfId="16602" xr:uid="{79E815B5-11A2-48C7-8D87-1DD916F4A5DF}"/>
    <cellStyle name="Millares 8 5 2 7" xfId="18791" xr:uid="{EDAB620D-01AA-42AC-9C9E-3F3D4D680AC9}"/>
    <cellStyle name="Millares 8 5 2 8" xfId="8946" xr:uid="{0BA72ACC-550B-4BD3-AEF2-96A35429A9DD}"/>
    <cellStyle name="Millares 8 5 3" xfId="5965" xr:uid="{335C601E-E2F4-4DC4-8619-BB05FB2C3AB7}"/>
    <cellStyle name="Millares 8 5 3 2" xfId="14293" xr:uid="{B127A24E-D094-4184-A7B0-F6CA45C48DD9}"/>
    <cellStyle name="Millares 8 5 3 3" xfId="11369" xr:uid="{2563EE44-5BF8-47A7-9F1C-620A654E56C9}"/>
    <cellStyle name="Millares 8 5 3 4" xfId="16604" xr:uid="{1E9375F2-D743-4A73-8ED3-F4613B6D9609}"/>
    <cellStyle name="Millares 8 5 3 5" xfId="18794" xr:uid="{C015F5D5-B0F1-4E9E-AD7D-DEB51FB526DA}"/>
    <cellStyle name="Millares 8 5 3 6" xfId="8949" xr:uid="{01069130-6C10-4C65-BBDD-5341DE6FE93D}"/>
    <cellStyle name="Millares 8 5 4" xfId="5966" xr:uid="{BFE667B6-A70F-4321-B492-9A0714ACA51E}"/>
    <cellStyle name="Millares 8 5 4 2" xfId="14294" xr:uid="{A66A9D11-6A0E-410E-9E0F-48177B333C7D}"/>
    <cellStyle name="Millares 8 5 4 3" xfId="11370" xr:uid="{75CB5A0A-4D04-4936-B458-50BFE35ABF15}"/>
    <cellStyle name="Millares 8 5 4 4" xfId="16605" xr:uid="{FD9E4B91-C4ED-42B6-8F56-AC7CF86D6E51}"/>
    <cellStyle name="Millares 8 5 4 5" xfId="18795" xr:uid="{1AEB3B33-A063-43F2-9590-C7CE7BEDF6BC}"/>
    <cellStyle name="Millares 8 5 4 6" xfId="8950" xr:uid="{D342F7EC-6D46-41D7-B2BB-4B1CA0BB4D73}"/>
    <cellStyle name="Millares 8 5 5" xfId="5967" xr:uid="{3D687047-606A-4E53-BFD0-09311C3310CA}"/>
    <cellStyle name="Millares 8 5 5 2" xfId="14295" xr:uid="{05917FDE-DF42-4249-8998-D1D16A46D8EB}"/>
    <cellStyle name="Millares 8 5 5 3" xfId="11371" xr:uid="{D7574157-AC42-4865-ACA1-7318A1E70DED}"/>
    <cellStyle name="Millares 8 5 5 4" xfId="16606" xr:uid="{E66F6EDD-D0A5-4231-9884-85F1A3757C3C}"/>
    <cellStyle name="Millares 8 5 5 5" xfId="18796" xr:uid="{04DA2847-869F-49E1-9297-D421C8DC78C3}"/>
    <cellStyle name="Millares 8 5 5 6" xfId="8951" xr:uid="{9B2A7ED9-D206-44A9-94D4-F6E170BC2C06}"/>
    <cellStyle name="Millares 8 5 6" xfId="5968" xr:uid="{134718B1-0FE5-4A61-97E6-49B1A9223338}"/>
    <cellStyle name="Millares 8 5 6 2" xfId="14296" xr:uid="{D74B693B-D32F-40BB-8442-40DF63A3E35F}"/>
    <cellStyle name="Millares 8 5 6 3" xfId="12600" xr:uid="{B3A8F9BD-094B-476D-B4A4-B5C3615A89C6}"/>
    <cellStyle name="Millares 8 5 6 4" xfId="17722" xr:uid="{0D5E7C06-902D-43B8-8D77-8BFD143D4751}"/>
    <cellStyle name="Millares 8 5 6 5" xfId="18797" xr:uid="{56D889A1-8A37-4464-8418-A1F3D29EA3CC}"/>
    <cellStyle name="Millares 8 5 6 6" xfId="8952" xr:uid="{BFBE0A41-1B38-440D-ADC3-FAE1C99CEB70}"/>
    <cellStyle name="Millares 8 5 7" xfId="7372" xr:uid="{BB01F143-4C35-4A8C-846B-43F5F4B48697}"/>
    <cellStyle name="Millares 8 5 7 2" xfId="14297" xr:uid="{A47D3FDD-2F44-4200-93AA-E2705825A2E3}"/>
    <cellStyle name="Millares 8 5 7 3" xfId="10469" xr:uid="{26E1038F-9022-490E-B3AA-92D3F99C2686}"/>
    <cellStyle name="Millares 8 5 7 4" xfId="8953" xr:uid="{4698B6CE-F1A4-41AB-80DA-D1CDC1E037D1}"/>
    <cellStyle name="Millares 8 5 8" xfId="8954" xr:uid="{4275D15B-EBE4-4167-80E3-54A22F28A036}"/>
    <cellStyle name="Millares 8 5 8 2" xfId="14298" xr:uid="{3651FD1F-388C-410E-ADA3-FB8932958D24}"/>
    <cellStyle name="Millares 8 5 9" xfId="14289" xr:uid="{FB29EE54-D07E-4893-A992-C4619CAE43F2}"/>
    <cellStyle name="Millares 8 6" xfId="5969" xr:uid="{55C961A4-5F01-4F27-95FA-DEBA337A8470}"/>
    <cellStyle name="Millares 8 6 2" xfId="14299" xr:uid="{6C130C98-CE49-46D3-BFAE-903AE87C03A9}"/>
    <cellStyle name="Millares 8 6 3" xfId="11372" xr:uid="{A3D0D23D-9982-4982-A324-BF6D0A0BD2DE}"/>
    <cellStyle name="Millares 8 6 4" xfId="16607" xr:uid="{953C1246-FA45-4CFF-9A31-E3F4796B9FCC}"/>
    <cellStyle name="Millares 8 6 5" xfId="18798" xr:uid="{22F3A536-6D34-48BA-9316-7F9FACA62B0E}"/>
    <cellStyle name="Millares 8 6 6" xfId="8955" xr:uid="{B9C610D9-99FA-416F-9B11-B186F287E681}"/>
    <cellStyle name="Millares 8 7" xfId="5970" xr:uid="{19DC3EDD-A8AF-4364-9C1C-5AC7A8254385}"/>
    <cellStyle name="Millares 8 7 2" xfId="14300" xr:uid="{AFFE5D8C-72A5-4D27-8CC1-14A44DD8D38E}"/>
    <cellStyle name="Millares 8 7 3" xfId="11373" xr:uid="{753BACFB-641F-4A8B-9A6F-9D92C618FFC8}"/>
    <cellStyle name="Millares 8 7 4" xfId="16608" xr:uid="{89AC4F95-1C92-4330-B560-A0A1DF43E493}"/>
    <cellStyle name="Millares 8 7 5" xfId="18799" xr:uid="{051345A5-16F8-4776-B6FA-EF059E723E52}"/>
    <cellStyle name="Millares 8 7 6" xfId="8956" xr:uid="{94708A82-7D68-4527-A72E-D88FD621B664}"/>
    <cellStyle name="Millares 8 8" xfId="5971" xr:uid="{B2613357-4865-48E6-B247-3ACD04D0BD45}"/>
    <cellStyle name="Millares 8 8 2" xfId="14301" xr:uid="{B493D1EF-F63E-45AA-977F-460F501DB67E}"/>
    <cellStyle name="Millares 8 8 3" xfId="12596" xr:uid="{BF85CF45-FE34-47F1-8073-17D2C76ECF98}"/>
    <cellStyle name="Millares 8 8 4" xfId="17721" xr:uid="{3029CB59-0E1A-47EE-B0C4-1127C1967968}"/>
    <cellStyle name="Millares 8 8 5" xfId="18800" xr:uid="{2DFA54EF-4E4B-4FA1-B809-E2FD1A659E4C}"/>
    <cellStyle name="Millares 8 8 6" xfId="8957" xr:uid="{8823DC87-05C4-48EC-A98E-8909B081FE90}"/>
    <cellStyle name="Millares 8 9" xfId="7243" xr:uid="{1C7FC7E9-F335-4053-952B-97CB5E7C7ECE}"/>
    <cellStyle name="Millares 8 9 2" xfId="14302" xr:uid="{3F61E58D-E2A6-459E-A1BE-4AA954F2810F}"/>
    <cellStyle name="Millares 8 9 3" xfId="20051" xr:uid="{D328E1F4-FFF9-4A82-B3CA-B22F7E24B139}"/>
    <cellStyle name="Millares 8 9 4" xfId="8958" xr:uid="{C62219BC-B137-4F6C-84DE-8272000827DF}"/>
    <cellStyle name="Millares 80" xfId="5972" xr:uid="{34566287-6179-4445-9376-225111EDAA23}"/>
    <cellStyle name="Millares 80 10" xfId="8959" xr:uid="{20306F75-F23A-4077-AD52-ABEF839A102A}"/>
    <cellStyle name="Millares 80 2" xfId="5973" xr:uid="{A878E738-344C-4F23-976C-794EBEAFA11F}"/>
    <cellStyle name="Millares 80 2 2" xfId="14304" xr:uid="{A09C9EAB-771A-44C4-9C8C-F41605BC7F3B}"/>
    <cellStyle name="Millares 80 2 3" xfId="11375" xr:uid="{10A9DBF4-1D7B-415F-B7C6-ED200EF07302}"/>
    <cellStyle name="Millares 80 2 4" xfId="16610" xr:uid="{A73D2CB7-8E57-4583-A7F4-55DAC850AC53}"/>
    <cellStyle name="Millares 80 2 5" xfId="18802" xr:uid="{684F0DBD-DC50-4423-9113-3B18E0D6CABF}"/>
    <cellStyle name="Millares 80 2 6" xfId="8960" xr:uid="{86C8E4C9-2A82-4FBD-B7B7-8DF5677AAFAE}"/>
    <cellStyle name="Millares 80 3" xfId="5974" xr:uid="{3CDF767E-E5B7-4DD0-89DF-5584FC90F8CC}"/>
    <cellStyle name="Millares 80 3 2" xfId="14305" xr:uid="{55F86902-40B1-455B-B602-622B559CA838}"/>
    <cellStyle name="Millares 80 3 3" xfId="12601" xr:uid="{3E0AC042-E9F4-4B1E-935D-770EB8BF0A25}"/>
    <cellStyle name="Millares 80 3 4" xfId="18803" xr:uid="{BB2D56EE-1166-4675-866B-59A9841C587B}"/>
    <cellStyle name="Millares 80 3 5" xfId="8961" xr:uid="{32284D3D-C480-4369-90A3-C67B8FA1F6BB}"/>
    <cellStyle name="Millares 80 4" xfId="7246" xr:uid="{943479BC-C147-414D-8ED5-A4D5C5885B62}"/>
    <cellStyle name="Millares 80 4 2" xfId="14306" xr:uid="{438AFA8A-4039-413F-865F-F28BD5473591}"/>
    <cellStyle name="Millares 80 4 3" xfId="20054" xr:uid="{A68EE66C-8D37-4ACD-A5E7-4753EC5A8ABF}"/>
    <cellStyle name="Millares 80 4 4" xfId="8962" xr:uid="{01F3832F-6306-4D3E-B6C8-971C100F1FAA}"/>
    <cellStyle name="Millares 80 5" xfId="8963" xr:uid="{4E1401E0-4C60-49FA-8EB7-456E95CFDCC3}"/>
    <cellStyle name="Millares 80 5 2" xfId="14307" xr:uid="{D641ECA4-F248-4D9E-93BD-0B4A06D9C996}"/>
    <cellStyle name="Millares 80 6" xfId="14303" xr:uid="{410FD978-3907-4342-B5F6-AE5569BC6D18}"/>
    <cellStyle name="Millares 80 7" xfId="11374" xr:uid="{08A8EDAE-6E51-4165-96DF-D979B5A3C5F0}"/>
    <cellStyle name="Millares 80 8" xfId="16609" xr:uid="{D8D50588-77A7-4FAA-BE34-A52C3219FF54}"/>
    <cellStyle name="Millares 80 9" xfId="18801" xr:uid="{EA81962A-3CC1-4DCA-B50E-D4B50398D8A2}"/>
    <cellStyle name="Millares 81" xfId="5975" xr:uid="{6CD66AAC-11D3-4E26-9AB4-5EEC6DEC9D60}"/>
    <cellStyle name="Millares 81 10" xfId="8964" xr:uid="{1A5897D6-8036-4C9A-BD79-516D83BCF13D}"/>
    <cellStyle name="Millares 81 2" xfId="5976" xr:uid="{CC89FF23-2B22-4AAD-B760-84043775BB83}"/>
    <cellStyle name="Millares 81 2 2" xfId="14309" xr:uid="{CEC02241-66C1-49F7-BA8A-F0B11E5EAC8B}"/>
    <cellStyle name="Millares 81 2 3" xfId="11377" xr:uid="{0D20D652-2101-487A-8786-E4AEFDEB4210}"/>
    <cellStyle name="Millares 81 2 4" xfId="16612" xr:uid="{44A7953F-C316-46B8-8FDE-CA29BAD83383}"/>
    <cellStyle name="Millares 81 2 5" xfId="18805" xr:uid="{8EFE9F9A-3987-4780-8D28-3BD8100BC2F4}"/>
    <cellStyle name="Millares 81 2 6" xfId="8965" xr:uid="{C0A1BB4E-E835-4479-90C5-5BE38240758C}"/>
    <cellStyle name="Millares 81 3" xfId="5977" xr:uid="{02D0B796-BFC8-45C3-B956-0296372C38BF}"/>
    <cellStyle name="Millares 81 3 2" xfId="14310" xr:uid="{9083D945-AC7C-456D-9204-04DBA633CA21}"/>
    <cellStyle name="Millares 81 3 3" xfId="12602" xr:uid="{62564373-1820-419C-B06B-A47892F02DF8}"/>
    <cellStyle name="Millares 81 3 4" xfId="18806" xr:uid="{C3F786DF-A8F6-494B-B118-88B7473B2594}"/>
    <cellStyle name="Millares 81 3 5" xfId="8966" xr:uid="{E0ED5011-6E8F-4D2C-923F-9DA3D8ED3FD4}"/>
    <cellStyle name="Millares 81 4" xfId="7247" xr:uid="{82E19C65-442E-4BF9-BB62-5012CB6B4380}"/>
    <cellStyle name="Millares 81 4 2" xfId="14311" xr:uid="{262040E6-0140-4542-BB76-248E4A00468D}"/>
    <cellStyle name="Millares 81 4 3" xfId="20055" xr:uid="{9FDFF1A1-E96F-41AF-B63E-3DD7E00F20B7}"/>
    <cellStyle name="Millares 81 4 4" xfId="8967" xr:uid="{9D171690-B22C-4F8A-ACD5-C36FFD7B09CB}"/>
    <cellStyle name="Millares 81 5" xfId="8968" xr:uid="{63552BA3-E4AD-4520-A37B-B971E59AD1B9}"/>
    <cellStyle name="Millares 81 5 2" xfId="14312" xr:uid="{F509F1BD-D412-4D21-B892-605E35CA3176}"/>
    <cellStyle name="Millares 81 6" xfId="14308" xr:uid="{A4FAFDD0-78F4-4DB1-B3BE-71CE0966DC32}"/>
    <cellStyle name="Millares 81 7" xfId="11376" xr:uid="{78DBB009-7E0D-46A9-B868-EAD8F00D9915}"/>
    <cellStyle name="Millares 81 8" xfId="16611" xr:uid="{09A47FAA-2A50-459E-88DC-08D813D969B1}"/>
    <cellStyle name="Millares 81 9" xfId="18804" xr:uid="{D3E8ECD8-D08C-4CC1-9341-108D6A3F3A58}"/>
    <cellStyle name="Millares 82" xfId="5978" xr:uid="{369BF780-F6B8-47E2-B999-CDDCC1DDFD6E}"/>
    <cellStyle name="Millares 82 10" xfId="8969" xr:uid="{093BFFD0-AC06-4EF1-BB9F-F79D2F2F83E6}"/>
    <cellStyle name="Millares 82 2" xfId="5979" xr:uid="{DAEC7724-8A1D-488F-A05A-EA4AA2B112F7}"/>
    <cellStyle name="Millares 82 2 2" xfId="14314" xr:uid="{85854FBB-1610-4E7A-AA53-DFB008B22E7F}"/>
    <cellStyle name="Millares 82 2 3" xfId="11379" xr:uid="{17FE3EA9-FE2A-4791-AA7B-3F0D598F099B}"/>
    <cellStyle name="Millares 82 2 4" xfId="16614" xr:uid="{F78FE871-1476-4767-8903-A46B88A297D4}"/>
    <cellStyle name="Millares 82 2 5" xfId="18808" xr:uid="{0921A7D6-CD72-43E4-84B0-38D03BC21776}"/>
    <cellStyle name="Millares 82 2 6" xfId="8970" xr:uid="{F67DFF71-7545-409E-8D03-87D40CC64E2D}"/>
    <cellStyle name="Millares 82 3" xfId="5980" xr:uid="{830AB796-3471-4556-852A-2C0B8D8DCBD9}"/>
    <cellStyle name="Millares 82 3 2" xfId="14315" xr:uid="{C3A220D6-D393-43C6-BD09-02B2213859E6}"/>
    <cellStyle name="Millares 82 3 3" xfId="12603" xr:uid="{A0FD0EE5-C487-41ED-B665-1D79B5A3807C}"/>
    <cellStyle name="Millares 82 3 4" xfId="18809" xr:uid="{5FC47D48-BFD6-46B5-9170-D552CE48B76C}"/>
    <cellStyle name="Millares 82 3 5" xfId="8971" xr:uid="{5822458E-078D-45B3-9C83-04A6D3E95DE4}"/>
    <cellStyle name="Millares 82 4" xfId="7248" xr:uid="{AFF80F67-3395-4152-90C2-C08AC37850EA}"/>
    <cellStyle name="Millares 82 4 2" xfId="14316" xr:uid="{6CB564BC-5382-4067-B7E1-996251772CA4}"/>
    <cellStyle name="Millares 82 4 3" xfId="20056" xr:uid="{9679F96D-0517-403A-BC32-9B56818683BA}"/>
    <cellStyle name="Millares 82 4 4" xfId="8972" xr:uid="{7736B250-5E5A-407D-91A6-4FDF312BD199}"/>
    <cellStyle name="Millares 82 5" xfId="8973" xr:uid="{8C2DB7A0-78F3-4254-80E9-E76963BDE943}"/>
    <cellStyle name="Millares 82 5 2" xfId="14317" xr:uid="{3151300F-07B0-460E-B9E7-A87A0798F409}"/>
    <cellStyle name="Millares 82 6" xfId="14313" xr:uid="{EBD9E3A5-7193-4E07-8D85-2263B587D9BC}"/>
    <cellStyle name="Millares 82 7" xfId="11378" xr:uid="{52618A86-8F15-4AF3-BE39-71195942F7C0}"/>
    <cellStyle name="Millares 82 8" xfId="16613" xr:uid="{B0952FEA-0AAD-4698-A8D5-3E3B3F46F08F}"/>
    <cellStyle name="Millares 82 9" xfId="18807" xr:uid="{580DCB08-E86D-4465-AE6A-68752D0FEF61}"/>
    <cellStyle name="Millares 83" xfId="5981" xr:uid="{5125E53D-8C62-40B7-84BB-2EBE5E60991F}"/>
    <cellStyle name="Millares 83 10" xfId="8974" xr:uid="{D1F05C57-0BAC-41EB-B6EB-44B20D3EE8AA}"/>
    <cellStyle name="Millares 83 2" xfId="5982" xr:uid="{01DC2DFC-BFCC-436D-8AA4-851486725DA0}"/>
    <cellStyle name="Millares 83 2 2" xfId="14319" xr:uid="{DBB4F122-311D-4967-AE63-FB007CFC3A0A}"/>
    <cellStyle name="Millares 83 2 3" xfId="11381" xr:uid="{A4B04080-8FCD-4B99-89CB-74D990DB882E}"/>
    <cellStyle name="Millares 83 2 4" xfId="16616" xr:uid="{DE7954C2-5982-4F68-B0D1-883C1807910E}"/>
    <cellStyle name="Millares 83 2 5" xfId="18811" xr:uid="{2621A635-2018-45A7-A3A1-A38420E16D5C}"/>
    <cellStyle name="Millares 83 2 6" xfId="8975" xr:uid="{4AAC3AD4-11CB-45D0-83E5-2A8E351DE752}"/>
    <cellStyle name="Millares 83 3" xfId="5983" xr:uid="{C977A697-3386-4526-BAF4-7671926B9236}"/>
    <cellStyle name="Millares 83 3 2" xfId="14320" xr:uid="{E4F7C70B-4628-4E03-AE6F-701C38AF2FB5}"/>
    <cellStyle name="Millares 83 3 3" xfId="12604" xr:uid="{C114C261-526C-4052-8D4F-9C1B4536F58F}"/>
    <cellStyle name="Millares 83 3 4" xfId="18812" xr:uid="{A3F58066-F999-497F-B98B-9D7C45878000}"/>
    <cellStyle name="Millares 83 3 5" xfId="8976" xr:uid="{4E64ECAD-5F29-42CD-91A3-C27EEF732EF8}"/>
    <cellStyle name="Millares 83 4" xfId="7249" xr:uid="{4B9D065A-89B3-4E9E-879D-D7AAC60BBC5E}"/>
    <cellStyle name="Millares 83 4 2" xfId="14321" xr:uid="{37DDF000-C06B-4694-B297-91CC5EE939BC}"/>
    <cellStyle name="Millares 83 4 3" xfId="20057" xr:uid="{AC3FA79D-D546-441F-B942-65B6121585ED}"/>
    <cellStyle name="Millares 83 4 4" xfId="8977" xr:uid="{3C3C9C68-9D34-44B9-93AA-8A6BF54D51FD}"/>
    <cellStyle name="Millares 83 5" xfId="8978" xr:uid="{216298B6-9AB9-4158-8E5E-9C8158002B6C}"/>
    <cellStyle name="Millares 83 5 2" xfId="14322" xr:uid="{8B4ED870-9929-4ADB-BD4D-BA40ACE2DA62}"/>
    <cellStyle name="Millares 83 6" xfId="14318" xr:uid="{7ACAC29D-098F-4B52-A3AE-5DFDD8C4B31B}"/>
    <cellStyle name="Millares 83 7" xfId="11380" xr:uid="{6C684B37-D136-4E6A-8F0A-007325E84AE5}"/>
    <cellStyle name="Millares 83 8" xfId="16615" xr:uid="{D6502A27-2597-4652-93AE-99F399F49BF7}"/>
    <cellStyle name="Millares 83 9" xfId="18810" xr:uid="{D6F4A09B-5AE1-4DC5-82A3-2DCB288111AD}"/>
    <cellStyle name="Millares 84" xfId="5984" xr:uid="{746428B9-AD3B-472E-A984-328D0B614B0E}"/>
    <cellStyle name="Millares 84 10" xfId="8979" xr:uid="{011A5CDF-D2AB-4441-8991-98BE08B872A6}"/>
    <cellStyle name="Millares 84 2" xfId="5985" xr:uid="{40D450B1-28CB-408C-ABF9-9CCFB687CF3B}"/>
    <cellStyle name="Millares 84 2 2" xfId="14324" xr:uid="{34F9296D-A705-48C1-9B92-D74198D9C63B}"/>
    <cellStyle name="Millares 84 2 3" xfId="11383" xr:uid="{C7CDD8F2-4269-4B6C-9D2E-A7CE9CDBE49B}"/>
    <cellStyle name="Millares 84 2 4" xfId="16618" xr:uid="{A2234108-71ED-48F7-AE8D-07C23909A04C}"/>
    <cellStyle name="Millares 84 2 5" xfId="18814" xr:uid="{10B959C3-DA75-4A40-89D3-0E486C937249}"/>
    <cellStyle name="Millares 84 2 6" xfId="8980" xr:uid="{8307C17E-3EF8-462E-B90B-0EC4582A3E59}"/>
    <cellStyle name="Millares 84 3" xfId="5986" xr:uid="{BD49C1EA-1EE0-4966-BFEE-B9DE5CA96FFB}"/>
    <cellStyle name="Millares 84 3 2" xfId="14325" xr:uid="{D498FE4E-0E2C-4290-B838-F189E392BCC3}"/>
    <cellStyle name="Millares 84 3 3" xfId="12605" xr:uid="{90544985-2572-41D2-8975-3D15844EE721}"/>
    <cellStyle name="Millares 84 3 4" xfId="18815" xr:uid="{875217B0-3C0D-436E-84D0-C0C5AC40ADD5}"/>
    <cellStyle name="Millares 84 3 5" xfId="8981" xr:uid="{AF8773A5-5796-44F4-8961-4FE0F6276281}"/>
    <cellStyle name="Millares 84 4" xfId="7250" xr:uid="{19F6207A-840B-4F2B-8B2E-D1F04807FEAB}"/>
    <cellStyle name="Millares 84 4 2" xfId="14326" xr:uid="{066C8316-9871-440E-835A-7F9D6940A2A4}"/>
    <cellStyle name="Millares 84 4 3" xfId="20058" xr:uid="{D12F9375-E3F6-4C86-993E-154F3FD7836A}"/>
    <cellStyle name="Millares 84 4 4" xfId="8982" xr:uid="{8815DDC9-0FFE-4F9C-BBD8-7D9CAD9E565B}"/>
    <cellStyle name="Millares 84 5" xfId="8983" xr:uid="{A238DC92-384D-484A-AA43-F5F7A2FA444D}"/>
    <cellStyle name="Millares 84 5 2" xfId="14327" xr:uid="{00A8716C-E1BC-4136-9365-0D54B4831C8A}"/>
    <cellStyle name="Millares 84 6" xfId="14323" xr:uid="{7A4C4964-2AE6-498F-B713-1CA6E325B3B0}"/>
    <cellStyle name="Millares 84 7" xfId="11382" xr:uid="{C248C1F4-B413-4956-8B38-FE0D898C353F}"/>
    <cellStyle name="Millares 84 8" xfId="16617" xr:uid="{8E90C929-D55F-468F-8262-E24FEB48354F}"/>
    <cellStyle name="Millares 84 9" xfId="18813" xr:uid="{8E9ADB97-B180-4E42-8207-DE0CEBB984E2}"/>
    <cellStyle name="Millares 85" xfId="5987" xr:uid="{FEE8FAB6-9F21-4C54-BD0C-CD78BD8E464E}"/>
    <cellStyle name="Millares 85 10" xfId="8984" xr:uid="{27ECA72A-EB7B-4A3C-9B7B-5C6B19E9B416}"/>
    <cellStyle name="Millares 85 2" xfId="5988" xr:uid="{07CC0DA4-6459-445A-A298-ED2D0DB1C622}"/>
    <cellStyle name="Millares 85 2 2" xfId="14329" xr:uid="{EA422D7F-EF30-45F7-85CE-4454DD0E80BB}"/>
    <cellStyle name="Millares 85 2 3" xfId="11385" xr:uid="{6E31D2CB-2F36-458A-9FEC-E914DFF0723A}"/>
    <cellStyle name="Millares 85 2 4" xfId="16620" xr:uid="{2DBF3BC8-31AD-4CB8-BE49-9B0581DB601F}"/>
    <cellStyle name="Millares 85 2 5" xfId="18817" xr:uid="{F41E601B-1980-4633-BAD0-1890D1CB45B9}"/>
    <cellStyle name="Millares 85 2 6" xfId="8985" xr:uid="{AA683CB0-A68D-422E-9C5F-4690B42EE89A}"/>
    <cellStyle name="Millares 85 3" xfId="5989" xr:uid="{BBC6E420-6BD6-40FB-9184-626158AA6DD6}"/>
    <cellStyle name="Millares 85 3 2" xfId="14330" xr:uid="{2262B10B-B39E-4CD9-ABD5-3885B4A2DB65}"/>
    <cellStyle name="Millares 85 3 3" xfId="12606" xr:uid="{8E40A827-D76C-458A-B159-4C5DD043460D}"/>
    <cellStyle name="Millares 85 3 4" xfId="18818" xr:uid="{C3CAFCC8-ADFD-4224-89F9-B032B163D4CA}"/>
    <cellStyle name="Millares 85 3 5" xfId="8986" xr:uid="{A35AD5CE-42CC-4BA7-8A2D-DD30942FDA2E}"/>
    <cellStyle name="Millares 85 4" xfId="7251" xr:uid="{5D64052C-8029-4C41-B57E-42410FE7B483}"/>
    <cellStyle name="Millares 85 4 2" xfId="14331" xr:uid="{0B3AA5BD-6A42-4B35-B19A-93CF09F1601D}"/>
    <cellStyle name="Millares 85 4 3" xfId="20059" xr:uid="{781D1420-E8DB-4503-8AF7-BBC25BB1552E}"/>
    <cellStyle name="Millares 85 4 4" xfId="8987" xr:uid="{0C5690A6-7DD3-4DB0-A45A-0604E06EFD44}"/>
    <cellStyle name="Millares 85 5" xfId="8988" xr:uid="{3664B78D-D0CB-4F61-A567-D8A175C48C85}"/>
    <cellStyle name="Millares 85 5 2" xfId="14332" xr:uid="{F3E0040C-A401-4C84-8893-9A8DA4833EC5}"/>
    <cellStyle name="Millares 85 6" xfId="14328" xr:uid="{3A4226CA-CA29-47A9-BBAB-2A7D2D6B4261}"/>
    <cellStyle name="Millares 85 7" xfId="11384" xr:uid="{D2545E93-D37B-4440-828A-EEA163F6929F}"/>
    <cellStyle name="Millares 85 8" xfId="16619" xr:uid="{2C982CA2-F5C9-47BF-B745-CFFB47CE310B}"/>
    <cellStyle name="Millares 85 9" xfId="18816" xr:uid="{B6665DE5-C596-4924-9AE2-2749C15C53AF}"/>
    <cellStyle name="Millares 86" xfId="5990" xr:uid="{A4C74F7C-BE71-4F43-A0D5-77A9548D4AE2}"/>
    <cellStyle name="Millares 86 10" xfId="8989" xr:uid="{4F780790-0B53-4772-8A97-168115513521}"/>
    <cellStyle name="Millares 86 2" xfId="5991" xr:uid="{BB773AF8-42A8-4890-8383-1D7EFB1AA1B4}"/>
    <cellStyle name="Millares 86 2 2" xfId="14334" xr:uid="{5A890DCF-906C-44AD-9E44-A412D0B8347F}"/>
    <cellStyle name="Millares 86 2 3" xfId="11387" xr:uid="{EF31D014-853D-4FAE-B142-B8CBEE8FFAD1}"/>
    <cellStyle name="Millares 86 2 4" xfId="16622" xr:uid="{C33B506C-B5A1-466B-A9A3-596A1E3A07B2}"/>
    <cellStyle name="Millares 86 2 5" xfId="18820" xr:uid="{64551ED7-CBB5-441B-9CF6-9F82A9B084F9}"/>
    <cellStyle name="Millares 86 2 6" xfId="8990" xr:uid="{C3646767-8370-4755-B9D6-BC1750E293B6}"/>
    <cellStyle name="Millares 86 3" xfId="5992" xr:uid="{F23366D0-28F1-457E-86BD-EF0BEB55F385}"/>
    <cellStyle name="Millares 86 3 2" xfId="14335" xr:uid="{A3DF120D-4101-4DDC-AF97-7B1657A080C4}"/>
    <cellStyle name="Millares 86 3 3" xfId="12607" xr:uid="{84913F2D-BB46-43B2-AF4E-19D56A8B41FE}"/>
    <cellStyle name="Millares 86 3 4" xfId="18821" xr:uid="{97DE4670-9019-48F3-AD0E-06207DE15DFD}"/>
    <cellStyle name="Millares 86 3 5" xfId="8991" xr:uid="{F4D5B26B-39BC-4A21-BB73-6050644C4D5F}"/>
    <cellStyle name="Millares 86 4" xfId="7252" xr:uid="{4F337EB2-611B-4414-BDEB-C6B29150C295}"/>
    <cellStyle name="Millares 86 4 2" xfId="14336" xr:uid="{A22A2073-4720-4E07-8972-91C396800E31}"/>
    <cellStyle name="Millares 86 4 3" xfId="20060" xr:uid="{3B515784-BB8D-4736-9D3B-EECD3653B880}"/>
    <cellStyle name="Millares 86 4 4" xfId="8992" xr:uid="{BC81B4FF-F12D-4505-8C08-4C1241A3F84F}"/>
    <cellStyle name="Millares 86 5" xfId="8993" xr:uid="{ED658B3D-D766-4C10-9656-521A67214A07}"/>
    <cellStyle name="Millares 86 5 2" xfId="14337" xr:uid="{BBF88167-BDE7-4D7C-BF69-6682DED4DA91}"/>
    <cellStyle name="Millares 86 6" xfId="14333" xr:uid="{A296C8F4-6208-4854-9F60-5407CC3EFF20}"/>
    <cellStyle name="Millares 86 7" xfId="11386" xr:uid="{6BD36CD7-BAE7-43F3-B9EB-466F7FC58DA6}"/>
    <cellStyle name="Millares 86 8" xfId="16621" xr:uid="{B9AB21B8-DEBC-4628-8DCC-3B913A27579C}"/>
    <cellStyle name="Millares 86 9" xfId="18819" xr:uid="{E6858DDB-7F39-49EB-9A78-FC456345D7A4}"/>
    <cellStyle name="Millares 87" xfId="5993" xr:uid="{B7ABC292-C2FC-43DE-9D80-CB95DB6C6781}"/>
    <cellStyle name="Millares 87 10" xfId="8994" xr:uid="{D43B38B9-C7AD-405C-A431-C61C291A72D9}"/>
    <cellStyle name="Millares 87 2" xfId="5994" xr:uid="{7B5A8F5A-C1B3-46B6-938C-95BD16A36B8E}"/>
    <cellStyle name="Millares 87 2 2" xfId="14339" xr:uid="{1EFD5BB8-EFB9-461C-9DB8-ADD30CC2F860}"/>
    <cellStyle name="Millares 87 2 3" xfId="11389" xr:uid="{C9A34939-ADAA-4318-B109-BE71B85E2CBB}"/>
    <cellStyle name="Millares 87 2 4" xfId="16624" xr:uid="{36757D4A-04B9-4802-B2FF-77F2168C1F2C}"/>
    <cellStyle name="Millares 87 2 5" xfId="18823" xr:uid="{50AAC462-D304-49FD-98A1-00C0831E9990}"/>
    <cellStyle name="Millares 87 2 6" xfId="8995" xr:uid="{E0DC3192-50AB-464B-B5BD-3F622E3642BD}"/>
    <cellStyle name="Millares 87 3" xfId="5995" xr:uid="{2CC95B5A-C40C-44DB-AAEC-CFE52B4C1C14}"/>
    <cellStyle name="Millares 87 3 2" xfId="14340" xr:uid="{1DA857CD-89CA-44EF-8C04-7130A5312276}"/>
    <cellStyle name="Millares 87 3 3" xfId="12608" xr:uid="{7800A9B5-5971-468F-A8C1-3B9B8FD51E5E}"/>
    <cellStyle name="Millares 87 3 4" xfId="18824" xr:uid="{119358DF-719E-4BF4-8341-65B5D324E576}"/>
    <cellStyle name="Millares 87 3 5" xfId="8996" xr:uid="{8038CE4F-DE8E-487D-B28D-EF2B2015D33E}"/>
    <cellStyle name="Millares 87 4" xfId="7253" xr:uid="{3FD33BAA-61DB-4C93-B16E-E2843D6A84CB}"/>
    <cellStyle name="Millares 87 4 2" xfId="14341" xr:uid="{D7A1F38A-08E5-4478-B345-A44EDA101063}"/>
    <cellStyle name="Millares 87 4 3" xfId="20061" xr:uid="{7F03FD9D-DA32-47E9-A326-F89D9F5318DD}"/>
    <cellStyle name="Millares 87 4 4" xfId="8997" xr:uid="{812482DC-124F-460F-8521-DDCF1DE78445}"/>
    <cellStyle name="Millares 87 5" xfId="8998" xr:uid="{9551A482-131B-4D56-8E23-E0D7388EC405}"/>
    <cellStyle name="Millares 87 5 2" xfId="14342" xr:uid="{658F8A3E-F02B-4148-A47C-E12DED206840}"/>
    <cellStyle name="Millares 87 6" xfId="14338" xr:uid="{D007A63E-BEB0-4B5D-BC91-599D1B1369C6}"/>
    <cellStyle name="Millares 87 7" xfId="11388" xr:uid="{B13E7314-37FA-4A8B-8C06-569F3DF5421C}"/>
    <cellStyle name="Millares 87 8" xfId="16623" xr:uid="{DB09AC6F-BA99-4996-BB16-F5C118E06316}"/>
    <cellStyle name="Millares 87 9" xfId="18822" xr:uid="{46E7BC93-695A-45CF-877F-E75066C7D563}"/>
    <cellStyle name="Millares 88" xfId="5996" xr:uid="{07D1C50C-E91B-4378-8335-642C69024500}"/>
    <cellStyle name="Millares 88 10" xfId="8999" xr:uid="{8F05D62D-FB85-4FCE-B246-B37E0188C5CB}"/>
    <cellStyle name="Millares 88 2" xfId="5997" xr:uid="{ADDC1ADD-AA67-45C4-A27B-CE222A4F5C51}"/>
    <cellStyle name="Millares 88 2 2" xfId="14344" xr:uid="{E76102B9-8DC2-4FA2-B2A9-D21B36484B5E}"/>
    <cellStyle name="Millares 88 2 3" xfId="11391" xr:uid="{C72CC222-24CE-44A3-A03B-57EE78F7FD6F}"/>
    <cellStyle name="Millares 88 2 4" xfId="16626" xr:uid="{956012C0-00D1-4E11-9BD2-F53FCF89784B}"/>
    <cellStyle name="Millares 88 2 5" xfId="18826" xr:uid="{99A1E1D2-645D-483E-980E-02D20202B58E}"/>
    <cellStyle name="Millares 88 2 6" xfId="9000" xr:uid="{138E6E17-E678-498B-9380-1201F7CA5F12}"/>
    <cellStyle name="Millares 88 3" xfId="5998" xr:uid="{8032C6A3-EC99-4556-B886-65D0F10A2B15}"/>
    <cellStyle name="Millares 88 3 2" xfId="14345" xr:uid="{FF44DFAB-AA79-4F82-9547-738F7B41F29A}"/>
    <cellStyle name="Millares 88 3 3" xfId="12609" xr:uid="{F1B38835-E7ED-47BD-AD4F-AD967B805C73}"/>
    <cellStyle name="Millares 88 3 4" xfId="18827" xr:uid="{4FE1D56A-79CE-471D-B2D5-BCD412E768A1}"/>
    <cellStyle name="Millares 88 3 5" xfId="9001" xr:uid="{B6C1B02E-98A0-45B7-B01C-B726875D4D7A}"/>
    <cellStyle name="Millares 88 4" xfId="7254" xr:uid="{1C270001-27B4-4BA6-B9FE-87A7DD676D48}"/>
    <cellStyle name="Millares 88 4 2" xfId="14346" xr:uid="{D5BE9A65-EE04-497A-B53E-78D870F55B15}"/>
    <cellStyle name="Millares 88 4 3" xfId="20062" xr:uid="{74F8A74C-5F92-4B05-BE03-9BB27B1FD2EB}"/>
    <cellStyle name="Millares 88 4 4" xfId="9002" xr:uid="{13B84B2D-D88B-4B1F-8A02-132AA32C6FE6}"/>
    <cellStyle name="Millares 88 5" xfId="9003" xr:uid="{5C3D0F1B-5CAA-4866-AE6E-144F493AEA33}"/>
    <cellStyle name="Millares 88 5 2" xfId="14347" xr:uid="{43974B65-46D5-4BBC-9EC0-9119B0D6EF37}"/>
    <cellStyle name="Millares 88 6" xfId="14343" xr:uid="{F7E87CE1-0D72-4BDE-8F23-1608626EDADA}"/>
    <cellStyle name="Millares 88 7" xfId="11390" xr:uid="{2FC16CA8-CCC7-4AD0-8F16-F4CD0F229C2C}"/>
    <cellStyle name="Millares 88 8" xfId="16625" xr:uid="{E8116E4D-C536-449A-B93F-6FCFA68EB6FF}"/>
    <cellStyle name="Millares 88 9" xfId="18825" xr:uid="{71FFC5B1-5362-4E1E-ACC6-DBB2CE7FD13C}"/>
    <cellStyle name="Millares 89" xfId="5999" xr:uid="{679B85AE-14D8-4196-986E-354D1DAB98B5}"/>
    <cellStyle name="Millares 89 10" xfId="9004" xr:uid="{379AE8E2-DE01-4196-BC7F-C37416624460}"/>
    <cellStyle name="Millares 89 2" xfId="6000" xr:uid="{57BDB954-652C-4103-84FD-DBD1975AF316}"/>
    <cellStyle name="Millares 89 2 2" xfId="14349" xr:uid="{D620B205-CB6F-423E-A1F8-1CE01361CABB}"/>
    <cellStyle name="Millares 89 2 3" xfId="11393" xr:uid="{62B7F23F-BF22-434E-A1EB-3DE7642D6A31}"/>
    <cellStyle name="Millares 89 2 4" xfId="16628" xr:uid="{C9005326-1C79-45C1-A35D-60FAD2713B95}"/>
    <cellStyle name="Millares 89 2 5" xfId="18829" xr:uid="{867AE959-4AEF-4D11-8F3A-8566A20648A2}"/>
    <cellStyle name="Millares 89 2 6" xfId="9005" xr:uid="{523CCA8D-1CD6-4259-826D-77BF7959F310}"/>
    <cellStyle name="Millares 89 3" xfId="6001" xr:uid="{1504836E-C55B-4BC5-A3E5-9BA86B896C97}"/>
    <cellStyle name="Millares 89 3 2" xfId="14350" xr:uid="{4559CF8E-6EB8-48FE-A5CE-BAA0C4ECDC75}"/>
    <cellStyle name="Millares 89 3 3" xfId="12610" xr:uid="{3040E32F-745F-4F0B-AEF2-F00938D152EA}"/>
    <cellStyle name="Millares 89 3 4" xfId="18830" xr:uid="{0112862E-0697-429F-8C30-31479D0ACD1F}"/>
    <cellStyle name="Millares 89 3 5" xfId="9006" xr:uid="{1784E44E-7205-4ED0-9D77-35DFB17ADFEF}"/>
    <cellStyle name="Millares 89 4" xfId="7255" xr:uid="{9BC59391-0450-4172-B697-4B443097EC26}"/>
    <cellStyle name="Millares 89 4 2" xfId="14351" xr:uid="{2D8B03BB-3046-4AC2-8227-F39523B35A3C}"/>
    <cellStyle name="Millares 89 4 3" xfId="20063" xr:uid="{D207C141-51F7-47D4-9F34-573B5DCCB8CE}"/>
    <cellStyle name="Millares 89 4 4" xfId="9007" xr:uid="{2877E3DB-A9BB-4943-B6E7-9ACBEE5A3262}"/>
    <cellStyle name="Millares 89 5" xfId="9008" xr:uid="{7F7AAA2C-4B7E-4C15-B3CF-4B0B1CAB0B06}"/>
    <cellStyle name="Millares 89 5 2" xfId="14352" xr:uid="{EA526D62-C6F7-45A9-B004-7F8AEBDA6C9A}"/>
    <cellStyle name="Millares 89 6" xfId="14348" xr:uid="{2B32D1DC-DF4A-470F-B185-142D8D1857BA}"/>
    <cellStyle name="Millares 89 7" xfId="11392" xr:uid="{B4F33EB9-C42E-4BAA-8BD8-CF5629FCCAC6}"/>
    <cellStyle name="Millares 89 8" xfId="16627" xr:uid="{1E9D3989-4552-407C-9E6D-E6D841E9174D}"/>
    <cellStyle name="Millares 89 9" xfId="18828" xr:uid="{F2180411-6F9C-49DC-A1DE-E4690788306B}"/>
    <cellStyle name="Millares 9" xfId="85" xr:uid="{00000000-0005-0000-0000-0000BC000000}"/>
    <cellStyle name="Millares 9 10" xfId="6003" xr:uid="{916ECA06-4B31-46B2-8A47-A706DECF6839}"/>
    <cellStyle name="Millares 9 10 2" xfId="14354" xr:uid="{CCADB99E-99CC-4C55-9962-BC5A304D5063}"/>
    <cellStyle name="Millares 9 10 3" xfId="12611" xr:uid="{F8C1765F-BA57-4543-85AA-6EE77F45F90E}"/>
    <cellStyle name="Millares 9 10 4" xfId="18832" xr:uid="{2BC88463-992B-4B97-B36C-6F53E13B243C}"/>
    <cellStyle name="Millares 9 10 5" xfId="9010" xr:uid="{63BEDA0F-CE39-4C5E-A82F-39938F7EACB2}"/>
    <cellStyle name="Millares 9 11" xfId="7256" xr:uid="{5E3BFBF4-ECF0-4A2D-931E-091E8F4D8CBC}"/>
    <cellStyle name="Millares 9 11 2" xfId="14355" xr:uid="{6E691993-2C66-46D8-AFCB-FE02FDAA0B3F}"/>
    <cellStyle name="Millares 9 11 3" xfId="20064" xr:uid="{80969459-83E9-44F1-A145-8CC3DC43C598}"/>
    <cellStyle name="Millares 9 11 4" xfId="9011" xr:uid="{93FC55BE-C835-4650-B5B7-8D83D4548330}"/>
    <cellStyle name="Millares 9 12" xfId="9012" xr:uid="{946DA934-5346-41DD-837F-F1BE34A8C3F8}"/>
    <cellStyle name="Millares 9 12 2" xfId="14356" xr:uid="{BEBA59BC-708B-4714-A407-9B3E518C642E}"/>
    <cellStyle name="Millares 9 13" xfId="14353" xr:uid="{58BB4764-0211-4BB4-A660-6F9416679552}"/>
    <cellStyle name="Millares 9 14" xfId="11394" xr:uid="{ADD1686F-8B02-45C1-90D5-BEAEB3109F06}"/>
    <cellStyle name="Millares 9 15" xfId="16629" xr:uid="{1D1332F7-6607-4DB9-A27D-4B6351410645}"/>
    <cellStyle name="Millares 9 16" xfId="18831" xr:uid="{51A7A04F-A5AE-4085-9770-FAED37471584}"/>
    <cellStyle name="Millares 9 17" xfId="9009" xr:uid="{3FF8AD87-65AC-48A7-89FA-1ECF79B6C219}"/>
    <cellStyle name="Millares 9 18" xfId="6002" xr:uid="{F4BEAB4F-300F-4F74-875D-B82564293B6C}"/>
    <cellStyle name="Millares 9 2" xfId="119" xr:uid="{00000000-0005-0000-0000-0000BD000000}"/>
    <cellStyle name="Millares 9 2 10" xfId="14357" xr:uid="{8B9D8FBC-5885-4BF6-81F1-42899AD06C43}"/>
    <cellStyle name="Millares 9 2 11" xfId="11395" xr:uid="{40D59600-AC19-4464-AB09-2C2D43CA01BC}"/>
    <cellStyle name="Millares 9 2 12" xfId="16630" xr:uid="{E1BFAB5F-4F8E-4D82-AC06-09D81E15C4B8}"/>
    <cellStyle name="Millares 9 2 13" xfId="18833" xr:uid="{77C5583C-E5E7-4708-8A81-A5EB6D4D1462}"/>
    <cellStyle name="Millares 9 2 14" xfId="9013" xr:uid="{6251DAD4-D37A-49DE-BDC4-EB3CB270320B}"/>
    <cellStyle name="Millares 9 2 15" xfId="6004" xr:uid="{F28285EA-2813-41C9-AF44-0743EC18C0F7}"/>
    <cellStyle name="Millares 9 2 2" xfId="6005" xr:uid="{FD6F6292-E7F2-4855-89EF-301A545FB968}"/>
    <cellStyle name="Millares 9 2 2 2" xfId="14358" xr:uid="{BD46DFAF-C72B-48EC-A0AD-F5EF8EE8CFA4}"/>
    <cellStyle name="Millares 9 2 2 3" xfId="11396" xr:uid="{7E7B1DE4-2C4F-497A-B144-C256D6B53E04}"/>
    <cellStyle name="Millares 9 2 2 4" xfId="16631" xr:uid="{E67A7207-7A5C-47EF-B9F5-CBD56FD49288}"/>
    <cellStyle name="Millares 9 2 2 5" xfId="18834" xr:uid="{4E6E426D-EB0A-4069-A20D-6A0B3229636E}"/>
    <cellStyle name="Millares 9 2 2 6" xfId="9014" xr:uid="{216A2F28-6522-48B6-A6F5-06D0AFE37F08}"/>
    <cellStyle name="Millares 9 2 3" xfId="6006" xr:uid="{887C7A43-4F51-4747-9D20-2CB399030C80}"/>
    <cellStyle name="Millares 9 2 3 2" xfId="14359" xr:uid="{BE23FED5-AF54-4A43-8C29-2EBCE052EA22}"/>
    <cellStyle name="Millares 9 2 3 3" xfId="11397" xr:uid="{80829EE1-E56C-4420-AF18-3ACB89A9DAD8}"/>
    <cellStyle name="Millares 9 2 3 4" xfId="16632" xr:uid="{E3685BB5-2E23-452E-83CE-1648E9AD2F3B}"/>
    <cellStyle name="Millares 9 2 3 5" xfId="18835" xr:uid="{3D9AADD1-CADF-4F6C-824D-42653CD60E39}"/>
    <cellStyle name="Millares 9 2 3 6" xfId="9015" xr:uid="{7D0D34CC-19FF-497F-BFAF-550A4134DD8C}"/>
    <cellStyle name="Millares 9 2 4" xfId="6007" xr:uid="{139747E0-6870-4CDE-B3A9-D68A6D337F13}"/>
    <cellStyle name="Millares 9 2 4 2" xfId="14360" xr:uid="{F8B9F8BA-4C09-4BCB-A826-BDF3B1C350F5}"/>
    <cellStyle name="Millares 9 2 4 3" xfId="11398" xr:uid="{F456F93E-CFB2-4C40-99C9-4D37AAF6D715}"/>
    <cellStyle name="Millares 9 2 4 4" xfId="16633" xr:uid="{EA3BB2EC-64B0-4262-AFF5-62AD7EF01095}"/>
    <cellStyle name="Millares 9 2 4 5" xfId="18836" xr:uid="{37314B32-1EFF-435D-ADBD-6EDBCD87F5EE}"/>
    <cellStyle name="Millares 9 2 4 6" xfId="9016" xr:uid="{00F10F1A-0067-46EF-B8D7-BACC6E31C5AE}"/>
    <cellStyle name="Millares 9 2 5" xfId="6008" xr:uid="{2D8C9629-0CF0-4C2E-97B9-DFEFAFED3B39}"/>
    <cellStyle name="Millares 9 2 5 2" xfId="14361" xr:uid="{DD7E9E7B-DBE5-45A8-B312-B4C6E21F0FBC}"/>
    <cellStyle name="Millares 9 2 5 3" xfId="11399" xr:uid="{CDDC10B6-3775-4271-A696-2371D6A8C88D}"/>
    <cellStyle name="Millares 9 2 5 4" xfId="16634" xr:uid="{781C7BA7-87E2-41AD-A240-22186A90C8ED}"/>
    <cellStyle name="Millares 9 2 5 5" xfId="18837" xr:uid="{89D978F4-73D6-4121-B85F-5659045883ED}"/>
    <cellStyle name="Millares 9 2 5 6" xfId="9017" xr:uid="{18780661-63D2-484E-BC0E-8E4C78CF6D7B}"/>
    <cellStyle name="Millares 9 2 6" xfId="6009" xr:uid="{C5A66505-AA82-441E-A903-3D265C88618A}"/>
    <cellStyle name="Millares 9 2 6 2" xfId="14362" xr:uid="{587C9E77-5330-4254-9CA6-93D1DC67D77C}"/>
    <cellStyle name="Millares 9 2 6 3" xfId="11400" xr:uid="{8091CD78-0265-4527-A254-C8862FEB611D}"/>
    <cellStyle name="Millares 9 2 6 4" xfId="16635" xr:uid="{3A2AA47C-4251-4CC1-9035-52F73404D20F}"/>
    <cellStyle name="Millares 9 2 6 5" xfId="18838" xr:uid="{87D7B359-EBE2-4E78-B4F7-E3C0F8B4CF48}"/>
    <cellStyle name="Millares 9 2 6 6" xfId="9018" xr:uid="{648562C2-1755-41BD-A8B6-576E44023967}"/>
    <cellStyle name="Millares 9 2 7" xfId="6010" xr:uid="{C258A71C-11E4-4DD4-A155-17E8868AF05F}"/>
    <cellStyle name="Millares 9 2 7 2" xfId="14363" xr:uid="{2FE68214-008D-4F83-A117-2048C589BCF3}"/>
    <cellStyle name="Millares 9 2 7 3" xfId="12612" xr:uid="{DDBB228A-6A43-47D6-AF25-1BC9F84428F1}"/>
    <cellStyle name="Millares 9 2 7 4" xfId="18839" xr:uid="{59005FF0-8E93-4597-862A-2CD449BEDEE1}"/>
    <cellStyle name="Millares 9 2 7 5" xfId="9019" xr:uid="{4D71901E-ECFF-4B96-803C-66F87AF4455A}"/>
    <cellStyle name="Millares 9 2 8" xfId="7373" xr:uid="{408E96BD-5AD9-4146-B63D-A19A5F100ABD}"/>
    <cellStyle name="Millares 9 2 8 2" xfId="14364" xr:uid="{E45B213D-60CD-42B6-B5EC-E18B676B3E97}"/>
    <cellStyle name="Millares 9 2 8 3" xfId="20151" xr:uid="{3D44A78E-0FBA-4600-A34B-6378168B2EAA}"/>
    <cellStyle name="Millares 9 2 8 4" xfId="9020" xr:uid="{10EFB80E-6933-4147-ABC3-234183A316D6}"/>
    <cellStyle name="Millares 9 2 9" xfId="9021" xr:uid="{4CB3477A-B67E-42F3-80A6-96EC6E4B5662}"/>
    <cellStyle name="Millares 9 2 9 2" xfId="14365" xr:uid="{C0CE52A6-BE3C-428D-84A6-DEDF4FB65F6C}"/>
    <cellStyle name="Millares 9 3" xfId="958" xr:uid="{990AC7BF-64D1-4F56-935D-168F9070BBB9}"/>
    <cellStyle name="Millares 9 3 10" xfId="9023" xr:uid="{63BEB4B2-423E-4D39-AA8B-53B8952BCE1B}"/>
    <cellStyle name="Millares 9 3 10 2" xfId="14367" xr:uid="{8C25F461-7AB4-4504-AD32-634E9C1982D0}"/>
    <cellStyle name="Millares 9 3 11" xfId="14366" xr:uid="{78D50C21-513E-4B78-9B73-8235C7E4DA4F}"/>
    <cellStyle name="Millares 9 3 12" xfId="11401" xr:uid="{431EEA06-B85A-464D-8670-D394DE4E35B1}"/>
    <cellStyle name="Millares 9 3 13" xfId="16636" xr:uid="{C796FFF7-A1EC-4899-BB2A-03F62E81871D}"/>
    <cellStyle name="Millares 9 3 14" xfId="18840" xr:uid="{7D8E1ED8-7789-4B8A-86F6-DDAF18B13EEB}"/>
    <cellStyle name="Millares 9 3 15" xfId="9022" xr:uid="{E23626E4-EB59-431A-9218-E6A4A1C53BC1}"/>
    <cellStyle name="Millares 9 3 16" xfId="6011" xr:uid="{05532460-CD2A-4E14-A910-BFFD5245AD9F}"/>
    <cellStyle name="Millares 9 3 2" xfId="6012" xr:uid="{2A3A1D7B-EF6B-4D61-BFDD-1EBB412A18A7}"/>
    <cellStyle name="Millares 9 3 2 10" xfId="9024" xr:uid="{56F13056-AC89-4E27-BAB4-006F77B6BFD0}"/>
    <cellStyle name="Millares 9 3 2 2" xfId="6013" xr:uid="{6A63B01D-4584-4EA9-BCD8-67A5A3313CCD}"/>
    <cellStyle name="Millares 9 3 2 2 2" xfId="6014" xr:uid="{0E9FA69F-D065-445C-8F01-750EC88C5895}"/>
    <cellStyle name="Millares 9 3 2 2 2 2" xfId="14370" xr:uid="{29B8D531-E4AF-453A-A840-F59B78C97388}"/>
    <cellStyle name="Millares 9 3 2 2 2 3" xfId="11404" xr:uid="{B75BAB3B-BE44-474B-A3C7-5E4264988586}"/>
    <cellStyle name="Millares 9 3 2 2 2 4" xfId="16639" xr:uid="{4949BEB3-BA02-45A0-9EED-DCE409A75BB3}"/>
    <cellStyle name="Millares 9 3 2 2 2 5" xfId="18843" xr:uid="{192355D0-3DED-4F45-B096-F8CB67F3977F}"/>
    <cellStyle name="Millares 9 3 2 2 2 6" xfId="9026" xr:uid="{F2063486-0DF4-46DE-B952-9CB87D567D71}"/>
    <cellStyle name="Millares 9 3 2 2 3" xfId="14369" xr:uid="{81FCC1F3-AD2E-483E-95D0-B7CDFFDE969B}"/>
    <cellStyle name="Millares 9 3 2 2 4" xfId="11403" xr:uid="{7FC76C84-4691-4919-8ECA-9B51EC987F65}"/>
    <cellStyle name="Millares 9 3 2 2 5" xfId="16638" xr:uid="{137E6A7B-9346-4015-8A6E-8CF25CF9A721}"/>
    <cellStyle name="Millares 9 3 2 2 6" xfId="18842" xr:uid="{E7F02D10-8913-4F13-8A67-24DFD93674D9}"/>
    <cellStyle name="Millares 9 3 2 2 7" xfId="9025" xr:uid="{CDF7DC96-BAB4-44A9-A6EE-39A9A65BA8DD}"/>
    <cellStyle name="Millares 9 3 2 3" xfId="6015" xr:uid="{3CD8E2E3-B5EF-449B-8180-DBD4B5535727}"/>
    <cellStyle name="Millares 9 3 2 3 2" xfId="14371" xr:uid="{5EF29BDE-8CF6-4158-B72D-7F2422064D65}"/>
    <cellStyle name="Millares 9 3 2 3 3" xfId="11405" xr:uid="{BB9FDE1E-EC3E-4768-9B6B-DBDFF7BF6D74}"/>
    <cellStyle name="Millares 9 3 2 3 4" xfId="16640" xr:uid="{E37B7061-F828-4223-9B7F-D1F3E0B6EC56}"/>
    <cellStyle name="Millares 9 3 2 3 5" xfId="18844" xr:uid="{277616FF-83EA-40F1-982C-E6D20066D2AC}"/>
    <cellStyle name="Millares 9 3 2 3 6" xfId="9027" xr:uid="{C212D6D4-B670-4121-82F8-654A7EA52DC9}"/>
    <cellStyle name="Millares 9 3 2 4" xfId="6016" xr:uid="{40B700C8-E857-44E7-AE0B-D13A18A6E6C9}"/>
    <cellStyle name="Millares 9 3 2 4 2" xfId="14372" xr:uid="{A73425B3-72ED-4D79-A923-1DB002AF3351}"/>
    <cellStyle name="Millares 9 3 2 4 3" xfId="11406" xr:uid="{DE7379AE-0134-47E4-9448-D65E69677E54}"/>
    <cellStyle name="Millares 9 3 2 4 4" xfId="16641" xr:uid="{8A4D365B-BA16-4497-9B0F-DEB055E39E87}"/>
    <cellStyle name="Millares 9 3 2 4 5" xfId="18845" xr:uid="{1BE1C353-0BE0-4ADE-9045-76535F7D1C79}"/>
    <cellStyle name="Millares 9 3 2 4 6" xfId="9028" xr:uid="{26B562D5-EE27-45BE-B908-F88229E72553}"/>
    <cellStyle name="Millares 9 3 2 5" xfId="6017" xr:uid="{AFD6602A-4813-4B85-B269-9AA4E40E1921}"/>
    <cellStyle name="Millares 9 3 2 5 2" xfId="14373" xr:uid="{9272992C-BC6C-47F8-90EE-D6C32DCA5162}"/>
    <cellStyle name="Millares 9 3 2 5 3" xfId="18846" xr:uid="{537D2A85-AB11-4177-B82A-FA93483A9F7C}"/>
    <cellStyle name="Millares 9 3 2 5 4" xfId="9029" xr:uid="{419C21CE-0C39-463A-A204-E9F92B2CD0A9}"/>
    <cellStyle name="Millares 9 3 2 6" xfId="14368" xr:uid="{0841881E-E42D-4760-BE32-EF104DE0CF87}"/>
    <cellStyle name="Millares 9 3 2 7" xfId="11402" xr:uid="{9271F487-9341-4E01-85B8-BE6644603DB6}"/>
    <cellStyle name="Millares 9 3 2 8" xfId="16637" xr:uid="{E220C6CA-EBDC-4284-B1EA-E483479ACAF2}"/>
    <cellStyle name="Millares 9 3 2 9" xfId="18841" xr:uid="{294EC2F5-4920-42E3-BB7F-A8122017125B}"/>
    <cellStyle name="Millares 9 3 3" xfId="6018" xr:uid="{21B22CE4-BD65-4CF3-83C4-D5D76DBDD9EA}"/>
    <cellStyle name="Millares 9 3 3 2" xfId="6019" xr:uid="{0736CA4B-600F-42E7-9049-B4A1917637AA}"/>
    <cellStyle name="Millares 9 3 3 2 2" xfId="14375" xr:uid="{9BADDBE7-F39C-481A-BD7C-63C12D87FEB3}"/>
    <cellStyle name="Millares 9 3 3 2 3" xfId="11408" xr:uid="{CDE14BFC-EAA9-4C6E-9FA8-A361D01E6F3A}"/>
    <cellStyle name="Millares 9 3 3 2 4" xfId="16643" xr:uid="{131D168A-9106-420C-892F-B5ECFF034C30}"/>
    <cellStyle name="Millares 9 3 3 2 5" xfId="18848" xr:uid="{A50E1512-E750-4B44-A218-1F8F81F632B1}"/>
    <cellStyle name="Millares 9 3 3 2 6" xfId="9031" xr:uid="{7E7493DE-F7ED-49D6-9AF0-56F09FD56052}"/>
    <cellStyle name="Millares 9 3 3 3" xfId="14374" xr:uid="{5DFBBA9E-A022-4D39-917F-9DD9B798F5A2}"/>
    <cellStyle name="Millares 9 3 3 4" xfId="11407" xr:uid="{A7893791-C72C-4570-AFBA-F398B7B3D04C}"/>
    <cellStyle name="Millares 9 3 3 5" xfId="16642" xr:uid="{EAE1631D-8E93-4C24-906A-1ED308E0037C}"/>
    <cellStyle name="Millares 9 3 3 6" xfId="18847" xr:uid="{9FA1CEF3-9181-4F53-80FF-B433941CC980}"/>
    <cellStyle name="Millares 9 3 3 7" xfId="9030" xr:uid="{5FC3C6F3-E172-4C6D-B1AF-F419AE873D01}"/>
    <cellStyle name="Millares 9 3 4" xfId="6020" xr:uid="{621FC147-53E1-468F-980F-FB0E10022502}"/>
    <cellStyle name="Millares 9 3 4 2" xfId="6021" xr:uid="{00C93DAE-8CB7-4E97-827F-D9785B5FD328}"/>
    <cellStyle name="Millares 9 3 4 2 2" xfId="14377" xr:uid="{15DBF14C-45AB-43E1-A336-0EAD546CD072}"/>
    <cellStyle name="Millares 9 3 4 2 3" xfId="11410" xr:uid="{29CA6C74-9BB3-4446-BCEE-46B4D92213C2}"/>
    <cellStyle name="Millares 9 3 4 2 4" xfId="16645" xr:uid="{9BDD3219-AF68-4A03-9814-97695CD4A350}"/>
    <cellStyle name="Millares 9 3 4 2 5" xfId="18850" xr:uid="{C7B9AB3A-F019-461C-AAD4-EDACF00263DD}"/>
    <cellStyle name="Millares 9 3 4 2 6" xfId="9033" xr:uid="{A531A45E-3B1D-48CD-AE2B-747C57AF2C16}"/>
    <cellStyle name="Millares 9 3 4 3" xfId="14376" xr:uid="{1958E2F3-D7F9-4D6C-8A60-4C653D426717}"/>
    <cellStyle name="Millares 9 3 4 4" xfId="11409" xr:uid="{A42D2FB1-CF24-4944-885D-5803F6F47B14}"/>
    <cellStyle name="Millares 9 3 4 5" xfId="16644" xr:uid="{A3F90AD1-94EB-46BC-8421-5AA14E763F65}"/>
    <cellStyle name="Millares 9 3 4 6" xfId="18849" xr:uid="{1B687D86-8E1C-4B37-85C1-6141F9E82644}"/>
    <cellStyle name="Millares 9 3 4 7" xfId="9032" xr:uid="{6A79151C-A2DE-404F-9D6C-376F800C0C67}"/>
    <cellStyle name="Millares 9 3 5" xfId="6022" xr:uid="{6FDF554F-ACD7-4AC3-BCFA-BC85CA2A6DFE}"/>
    <cellStyle name="Millares 9 3 5 2" xfId="14378" xr:uid="{5573FB3C-F77D-4860-A2F8-5D4BFDCF2899}"/>
    <cellStyle name="Millares 9 3 5 3" xfId="11411" xr:uid="{534A6DB7-2683-41C0-9A6D-759FFED4139C}"/>
    <cellStyle name="Millares 9 3 5 4" xfId="16646" xr:uid="{20EFEDF1-51B4-42BC-A5CD-C2D4FF9A0483}"/>
    <cellStyle name="Millares 9 3 5 5" xfId="18851" xr:uid="{D984921C-559D-4BDF-BD00-94F94044E216}"/>
    <cellStyle name="Millares 9 3 5 6" xfId="9034" xr:uid="{74C5CF90-A9B2-4B43-B38D-D79143AE19DA}"/>
    <cellStyle name="Millares 9 3 6" xfId="6023" xr:uid="{F8C93967-A29A-4ABA-870B-C06093A906C6}"/>
    <cellStyle name="Millares 9 3 6 2" xfId="14379" xr:uid="{33F01287-411F-45E2-8D6D-1A4235CE4652}"/>
    <cellStyle name="Millares 9 3 6 3" xfId="11412" xr:uid="{12FE9AF5-9757-4DA3-9529-15A89212ABA6}"/>
    <cellStyle name="Millares 9 3 6 4" xfId="16647" xr:uid="{F98AEDCB-464A-4276-BF5F-3196CA634951}"/>
    <cellStyle name="Millares 9 3 6 5" xfId="18852" xr:uid="{54A205E4-8076-48C8-83E4-531F37AABB07}"/>
    <cellStyle name="Millares 9 3 6 6" xfId="9035" xr:uid="{3BB9803C-E72F-4627-B2A0-9DB5B0E1E45D}"/>
    <cellStyle name="Millares 9 3 7" xfId="6024" xr:uid="{C13E7425-7EBC-4B76-8210-B1AEF5AB1F5C}"/>
    <cellStyle name="Millares 9 3 7 2" xfId="14380" xr:uid="{874D52BF-1112-4805-9D0E-09ECB3CD40B4}"/>
    <cellStyle name="Millares 9 3 7 3" xfId="11413" xr:uid="{03EFF972-3886-47E4-86DD-1BE712CDE90B}"/>
    <cellStyle name="Millares 9 3 7 4" xfId="16648" xr:uid="{95A6790F-0C04-4ACC-A5F5-F62622C9E953}"/>
    <cellStyle name="Millares 9 3 7 5" xfId="18853" xr:uid="{B20CE8C8-44E0-424B-A9A9-F6B140E120F5}"/>
    <cellStyle name="Millares 9 3 7 6" xfId="9036" xr:uid="{2F48A32E-884B-4EFD-A98A-E9DB5732070C}"/>
    <cellStyle name="Millares 9 3 8" xfId="6025" xr:uid="{E5E06994-B8D7-4907-993C-888A06414406}"/>
    <cellStyle name="Millares 9 3 8 2" xfId="14381" xr:uid="{3E6F7D6E-E82E-4BB9-9267-58515D0976E0}"/>
    <cellStyle name="Millares 9 3 8 3" xfId="12613" xr:uid="{85BF4C6F-9ED5-45A9-AEC4-5FA35B938F50}"/>
    <cellStyle name="Millares 9 3 8 4" xfId="18854" xr:uid="{3D75CEF3-42D3-47EF-B011-12DAD4A1C31C}"/>
    <cellStyle name="Millares 9 3 8 5" xfId="9037" xr:uid="{082B5B98-2372-4A03-8DF2-D363282C0347}"/>
    <cellStyle name="Millares 9 3 9" xfId="7374" xr:uid="{D2710DE7-961D-4CB3-85CB-37149CFD0E66}"/>
    <cellStyle name="Millares 9 3 9 2" xfId="14382" xr:uid="{502A117E-FB8A-4BBF-ADF6-E46277140A27}"/>
    <cellStyle name="Millares 9 3 9 3" xfId="20152" xr:uid="{A9C26320-12BD-4445-B618-B6768FA5F7A1}"/>
    <cellStyle name="Millares 9 3 9 4" xfId="9038" xr:uid="{56A53F15-429C-47F4-9010-902DA045697E}"/>
    <cellStyle name="Millares 9 4" xfId="6026" xr:uid="{B1A10C22-D5EE-46DE-B135-3CF397ED2CCB}"/>
    <cellStyle name="Millares 9 4 2" xfId="6027" xr:uid="{9006AEE5-DF42-469F-A326-4BB14070A134}"/>
    <cellStyle name="Millares 9 4 2 2" xfId="6028" xr:uid="{434B0196-9273-448D-926A-F7CD9FF613FD}"/>
    <cellStyle name="Millares 9 4 2 2 2" xfId="14385" xr:uid="{A026347C-E202-4161-ABA7-ACAA56429A8C}"/>
    <cellStyle name="Millares 9 4 2 2 3" xfId="11416" xr:uid="{8A5A122B-7C58-4307-83F6-7EB55AD02A79}"/>
    <cellStyle name="Millares 9 4 2 2 4" xfId="16651" xr:uid="{02D68007-D180-461E-9DFA-75548C2877BC}"/>
    <cellStyle name="Millares 9 4 2 2 5" xfId="18857" xr:uid="{2E05AE5B-AF24-47CF-847F-B47202C9B9A5}"/>
    <cellStyle name="Millares 9 4 2 2 6" xfId="9041" xr:uid="{03DB3B00-5BAF-4904-9568-91FFFF3BD0D0}"/>
    <cellStyle name="Millares 9 4 2 3" xfId="14384" xr:uid="{C3E11AE5-7948-469E-9C91-D216F6698636}"/>
    <cellStyle name="Millares 9 4 2 4" xfId="11415" xr:uid="{B7F5E26C-2E67-4A7E-8FE5-802406EFBDA6}"/>
    <cellStyle name="Millares 9 4 2 5" xfId="16650" xr:uid="{A67808FC-02DD-455E-B277-ADD5A5761CC7}"/>
    <cellStyle name="Millares 9 4 2 6" xfId="18856" xr:uid="{BEC28F47-8028-4A05-81B9-DECCB978A658}"/>
    <cellStyle name="Millares 9 4 2 7" xfId="9040" xr:uid="{A0C7AD33-C3A4-473F-B019-D1DAA8DD4501}"/>
    <cellStyle name="Millares 9 4 3" xfId="6029" xr:uid="{B900998F-8C57-4E61-9236-61A7167B7EDE}"/>
    <cellStyle name="Millares 9 4 3 2" xfId="14386" xr:uid="{4B762675-9FDC-44D5-BB8D-7858E17EE947}"/>
    <cellStyle name="Millares 9 4 3 3" xfId="11417" xr:uid="{3CF9FB57-DCC1-44FB-8F2F-1C9D72A49FAC}"/>
    <cellStyle name="Millares 9 4 3 4" xfId="16652" xr:uid="{D5E8E5E7-744E-4959-999B-0201F952BC68}"/>
    <cellStyle name="Millares 9 4 3 5" xfId="18858" xr:uid="{D6657759-76FF-4BD2-963D-C82B179D5698}"/>
    <cellStyle name="Millares 9 4 3 6" xfId="9042" xr:uid="{44585ADD-0EC2-4B58-9F89-BA662B9A6656}"/>
    <cellStyle name="Millares 9 4 4" xfId="14383" xr:uid="{06104AFD-3CB2-408B-A6E9-625B0815DB87}"/>
    <cellStyle name="Millares 9 4 5" xfId="11414" xr:uid="{D1C7AF77-036C-42BE-8DCA-C52E01F265C5}"/>
    <cellStyle name="Millares 9 4 6" xfId="16649" xr:uid="{2D96F846-EF1B-48DA-9A62-39833E014C40}"/>
    <cellStyle name="Millares 9 4 7" xfId="18855" xr:uid="{60D98DEB-ABE8-4389-9C5F-94A3F692DF28}"/>
    <cellStyle name="Millares 9 4 8" xfId="9039" xr:uid="{12DFF4B9-C45F-4229-8CE6-1BD1BFD782B5}"/>
    <cellStyle name="Millares 9 5" xfId="6030" xr:uid="{9B866E7D-681C-4652-90F7-20316981A4CE}"/>
    <cellStyle name="Millares 9 5 2" xfId="6031" xr:uid="{91F9D08B-2E64-455F-A38A-139FDDD962CA}"/>
    <cellStyle name="Millares 9 5 2 2" xfId="14388" xr:uid="{5A4AB762-631D-45EA-8F33-7F44073ABEFA}"/>
    <cellStyle name="Millares 9 5 2 3" xfId="11419" xr:uid="{4939B332-5EAA-4B57-9CC8-1AE55FE7FE34}"/>
    <cellStyle name="Millares 9 5 2 4" xfId="16654" xr:uid="{5A7A3227-579E-46EE-8E3A-5DBC169EFA73}"/>
    <cellStyle name="Millares 9 5 2 5" xfId="18860" xr:uid="{449C27D2-1E2E-4894-A734-6C0E2DCEDFDF}"/>
    <cellStyle name="Millares 9 5 2 6" xfId="9044" xr:uid="{585771F8-3E1D-4551-AE4A-1ADBD82720DE}"/>
    <cellStyle name="Millares 9 5 3" xfId="14387" xr:uid="{9B5DBD72-64B2-4835-B7C1-1E6728EBB19B}"/>
    <cellStyle name="Millares 9 5 4" xfId="11418" xr:uid="{199B1F8B-0BBD-405B-A0C0-FBEFE8F4D05E}"/>
    <cellStyle name="Millares 9 5 5" xfId="16653" xr:uid="{A778292B-2A4C-4591-81D7-D720DF74B0CC}"/>
    <cellStyle name="Millares 9 5 6" xfId="18859" xr:uid="{264915FB-59D2-4D13-A668-871D0C3E100D}"/>
    <cellStyle name="Millares 9 5 7" xfId="9043" xr:uid="{D9237063-2E29-4D96-B819-38926BCEDDAB}"/>
    <cellStyle name="Millares 9 6" xfId="6032" xr:uid="{A8308D1B-124C-44D6-BF30-7BBF31F80A24}"/>
    <cellStyle name="Millares 9 6 2" xfId="6033" xr:uid="{7963F414-70F2-4C51-97DB-D86485E0DF80}"/>
    <cellStyle name="Millares 9 6 2 2" xfId="14390" xr:uid="{6E15047F-043F-44AE-9598-57911892F175}"/>
    <cellStyle name="Millares 9 6 2 3" xfId="11421" xr:uid="{C13D779A-848B-4A24-AE3A-170A1794817C}"/>
    <cellStyle name="Millares 9 6 2 4" xfId="16656" xr:uid="{50B10059-79D4-4FA5-8D31-95BD7E807EE2}"/>
    <cellStyle name="Millares 9 6 2 5" xfId="18862" xr:uid="{E03AA294-5E55-42AB-8FEA-0AF9BB980306}"/>
    <cellStyle name="Millares 9 6 2 6" xfId="9046" xr:uid="{E5C3067A-A0F0-458D-8ACE-5745ADD1B97B}"/>
    <cellStyle name="Millares 9 6 3" xfId="14389" xr:uid="{9E3DCF8E-1004-4DD9-A6B3-4C79B13A4F57}"/>
    <cellStyle name="Millares 9 6 4" xfId="11420" xr:uid="{FAD64934-FFD8-428B-A4CA-880B6E9FC66E}"/>
    <cellStyle name="Millares 9 6 5" xfId="16655" xr:uid="{284FB951-A432-4AF3-918A-37E439246FC4}"/>
    <cellStyle name="Millares 9 6 6" xfId="18861" xr:uid="{87C77B0A-CF14-440C-AD65-E978E3CD0BDB}"/>
    <cellStyle name="Millares 9 6 7" xfId="9045" xr:uid="{2C1B5834-63DA-4978-9F6C-B53365D928F0}"/>
    <cellStyle name="Millares 9 7" xfId="6034" xr:uid="{907CA190-38CE-4E58-B16E-604A5184B1B7}"/>
    <cellStyle name="Millares 9 7 2" xfId="6035" xr:uid="{C59B096A-F72D-4B84-8C00-50651543DB3A}"/>
    <cellStyle name="Millares 9 7 2 2" xfId="14392" xr:uid="{21D5D633-4047-4914-882C-B42A28B7A27F}"/>
    <cellStyle name="Millares 9 7 2 3" xfId="11423" xr:uid="{F5C3E94B-A6E7-45C4-A63F-2A8E4A5FE161}"/>
    <cellStyle name="Millares 9 7 2 4" xfId="16658" xr:uid="{F8F0B601-3A39-4779-B3CA-BC5E4E2169F6}"/>
    <cellStyle name="Millares 9 7 2 5" xfId="18864" xr:uid="{931C065A-13B8-419B-B76B-6582E1E6D2DA}"/>
    <cellStyle name="Millares 9 7 2 6" xfId="9048" xr:uid="{B671FD47-41AA-4C7D-AA62-90FA2BA490D3}"/>
    <cellStyle name="Millares 9 7 3" xfId="14391" xr:uid="{304B8064-6DD4-4057-BEE8-D51C9D138A6C}"/>
    <cellStyle name="Millares 9 7 4" xfId="11422" xr:uid="{C6593E4B-4A1A-4F47-9931-B3BD143F072B}"/>
    <cellStyle name="Millares 9 7 5" xfId="16657" xr:uid="{D842054E-DC24-428C-9A4D-36297E4906B9}"/>
    <cellStyle name="Millares 9 7 6" xfId="18863" xr:uid="{AAA22BB5-1976-49B7-B8BE-B7AA85B1F041}"/>
    <cellStyle name="Millares 9 7 7" xfId="9047" xr:uid="{174DD260-7D38-4F7A-BF81-F4618970CCA4}"/>
    <cellStyle name="Millares 9 8" xfId="6036" xr:uid="{C91FCDF7-A450-41B3-913A-BDC419117DA5}"/>
    <cellStyle name="Millares 9 8 2" xfId="14393" xr:uid="{56AD4C29-1889-4E8D-9B97-C71F45E2E166}"/>
    <cellStyle name="Millares 9 8 3" xfId="11424" xr:uid="{7955F721-15CA-4DB6-B23B-FD83EFBE70A5}"/>
    <cellStyle name="Millares 9 8 4" xfId="16659" xr:uid="{9EBA8F87-27E7-4084-B036-F890F173848E}"/>
    <cellStyle name="Millares 9 8 5" xfId="18865" xr:uid="{BD0FE7C1-2AA7-4968-AC0A-98BA250D19B8}"/>
    <cellStyle name="Millares 9 8 6" xfId="9049" xr:uid="{16918AC7-6613-407A-9CF8-2F7E6F10D7CA}"/>
    <cellStyle name="Millares 9 9" xfId="6037" xr:uid="{F3BF223A-E376-4BDA-9076-FDF4B123DB56}"/>
    <cellStyle name="Millares 9 9 2" xfId="14394" xr:uid="{84AA0CD4-5126-4657-9760-FC7675EB2A9C}"/>
    <cellStyle name="Millares 9 9 3" xfId="11425" xr:uid="{98E9308C-8D76-4542-99BF-4C7686C885D6}"/>
    <cellStyle name="Millares 9 9 4" xfId="16660" xr:uid="{813A73A4-701C-4E14-9478-79837DFB4C63}"/>
    <cellStyle name="Millares 9 9 5" xfId="18866" xr:uid="{CD1BDC8C-94EC-47EB-8F19-95B5FBE0F141}"/>
    <cellStyle name="Millares 9 9 6" xfId="9050" xr:uid="{C2E77D89-D831-451A-8442-2D65162AD22D}"/>
    <cellStyle name="Millares 90" xfId="6038" xr:uid="{A9583EA3-6A26-4C65-9588-661733BC90F0}"/>
    <cellStyle name="Millares 90 10" xfId="9051" xr:uid="{260701B2-D5E1-4036-B2C1-5361CC86CCD4}"/>
    <cellStyle name="Millares 90 2" xfId="6039" xr:uid="{8A913354-FC6F-4D2D-8DA0-651BCFE59CC1}"/>
    <cellStyle name="Millares 90 2 2" xfId="14396" xr:uid="{B96F43C5-9AB2-470A-82E6-5D3AA4CB84D8}"/>
    <cellStyle name="Millares 90 2 3" xfId="11427" xr:uid="{00BCFF84-638C-4725-BD0E-DA48EDDC57E5}"/>
    <cellStyle name="Millares 90 2 4" xfId="16662" xr:uid="{34B04B4A-C405-4483-824B-D35CA3019A9C}"/>
    <cellStyle name="Millares 90 2 5" xfId="18868" xr:uid="{79F1A433-8B5B-4D8E-8947-98B7BC4AAB7D}"/>
    <cellStyle name="Millares 90 2 6" xfId="9052" xr:uid="{B02A3002-64F1-4023-A9AD-9CFE7359DD93}"/>
    <cellStyle name="Millares 90 3" xfId="6040" xr:uid="{11FBB5F7-3B49-4FE6-AF8C-94C891694906}"/>
    <cellStyle name="Millares 90 3 2" xfId="14397" xr:uid="{93C70D95-FECB-4C38-AE75-0EE1072532CD}"/>
    <cellStyle name="Millares 90 3 3" xfId="12614" xr:uid="{A51265B4-000A-4867-8AAC-542FC7F81CF6}"/>
    <cellStyle name="Millares 90 3 4" xfId="18869" xr:uid="{27B9E546-ADBC-49ED-8D71-D759017DE3AD}"/>
    <cellStyle name="Millares 90 3 5" xfId="9053" xr:uid="{B28CCCCF-A99D-480E-B6B7-27404BEC4588}"/>
    <cellStyle name="Millares 90 4" xfId="7257" xr:uid="{BB80DF23-6A90-478E-AE9B-2091D4DEEB63}"/>
    <cellStyle name="Millares 90 4 2" xfId="14398" xr:uid="{CDE06009-E783-4531-843B-EFA4B0C8E30F}"/>
    <cellStyle name="Millares 90 4 3" xfId="20065" xr:uid="{472C7407-4877-4D32-8D30-FB8C1AB31D31}"/>
    <cellStyle name="Millares 90 4 4" xfId="9054" xr:uid="{3DCF3499-6345-4FCD-B66D-E244B4BD9C76}"/>
    <cellStyle name="Millares 90 5" xfId="9055" xr:uid="{B2427F7E-CCC3-4087-8F4B-4058DD3FE2AF}"/>
    <cellStyle name="Millares 90 5 2" xfId="14399" xr:uid="{E5C4AB8F-567F-4186-BCA8-4C3345DF64A4}"/>
    <cellStyle name="Millares 90 6" xfId="14395" xr:uid="{75C119F4-0DCC-4A9A-A340-2DE102042192}"/>
    <cellStyle name="Millares 90 7" xfId="11426" xr:uid="{20D66215-20F4-42D9-A307-6ACAE6DA7F5F}"/>
    <cellStyle name="Millares 90 8" xfId="16661" xr:uid="{AC579C9F-45B1-4887-98B5-FFED3A1C16F6}"/>
    <cellStyle name="Millares 90 9" xfId="18867" xr:uid="{28FC3CD8-6665-4D14-B649-BC9AEB06E42D}"/>
    <cellStyle name="Millares 91" xfId="6041" xr:uid="{51982746-3613-4302-A97F-036B48D3C218}"/>
    <cellStyle name="Millares 91 10" xfId="9056" xr:uid="{25B0E241-EFEC-44C7-8362-E47093A71028}"/>
    <cellStyle name="Millares 91 2" xfId="6042" xr:uid="{30E8770F-9385-4FA9-A95D-2809F3CEFEF8}"/>
    <cellStyle name="Millares 91 2 2" xfId="14401" xr:uid="{D02B1BFA-CC72-4A64-B171-458F0314098C}"/>
    <cellStyle name="Millares 91 2 3" xfId="11429" xr:uid="{062867E2-5D51-4328-B916-03D9561B7591}"/>
    <cellStyle name="Millares 91 2 4" xfId="16664" xr:uid="{56ECA136-09E0-4EB0-BEB3-CDB840C556A2}"/>
    <cellStyle name="Millares 91 2 5" xfId="18871" xr:uid="{1372DAF2-3866-47BE-B1CD-26CC98DFB81C}"/>
    <cellStyle name="Millares 91 2 6" xfId="9057" xr:uid="{63E9CC34-89BF-4640-970F-9DE55D31B7FC}"/>
    <cellStyle name="Millares 91 3" xfId="6043" xr:uid="{4409BBE2-3A3E-4E04-B6CF-8527013C87CB}"/>
    <cellStyle name="Millares 91 3 2" xfId="14402" xr:uid="{A5C87580-948F-4A5F-AEC4-E605534471CB}"/>
    <cellStyle name="Millares 91 3 3" xfId="12615" xr:uid="{2763C1FF-B778-425F-8FC0-FC95B2AC55EA}"/>
    <cellStyle name="Millares 91 3 4" xfId="18872" xr:uid="{F1FC7B25-8A79-4C78-96C1-7B251B89A88B}"/>
    <cellStyle name="Millares 91 3 5" xfId="9058" xr:uid="{931DE700-843D-4FF1-94C7-122CEEDA11F8}"/>
    <cellStyle name="Millares 91 4" xfId="7258" xr:uid="{A15657B8-FD5F-485B-B3E4-90685B7D51B5}"/>
    <cellStyle name="Millares 91 4 2" xfId="14403" xr:uid="{1B1A74F7-E641-4BCA-A16E-76DC90414136}"/>
    <cellStyle name="Millares 91 4 3" xfId="20066" xr:uid="{AA2E701C-0926-458A-A13F-ECBE433FA11C}"/>
    <cellStyle name="Millares 91 4 4" xfId="9059" xr:uid="{69839A6C-09A4-41D7-A343-348019B3D0E5}"/>
    <cellStyle name="Millares 91 5" xfId="9060" xr:uid="{C0184D1F-E1C9-4EE5-A085-13C20CC83A43}"/>
    <cellStyle name="Millares 91 5 2" xfId="14404" xr:uid="{4E6C8106-4284-45DA-9E58-35B6C838749A}"/>
    <cellStyle name="Millares 91 6" xfId="14400" xr:uid="{9628BB62-2278-498F-8C0C-EED5A5580406}"/>
    <cellStyle name="Millares 91 7" xfId="11428" xr:uid="{1FFDAB3C-37BE-4BFA-8EEC-E06936DBE7B8}"/>
    <cellStyle name="Millares 91 8" xfId="16663" xr:uid="{E6F47197-A5C7-4B53-AE3E-6E2D0C9E572F}"/>
    <cellStyle name="Millares 91 9" xfId="18870" xr:uid="{BE871FAA-2498-4928-BEA2-D81E3742329B}"/>
    <cellStyle name="Millares 92" xfId="6044" xr:uid="{4F212D48-B658-4473-83D6-F382B6B41323}"/>
    <cellStyle name="Millares 92 10" xfId="9061" xr:uid="{592B854A-74E8-4B3B-ACBE-1FF7AA302C3B}"/>
    <cellStyle name="Millares 92 2" xfId="6045" xr:uid="{D19E51CD-2890-4E58-BB0A-CECEAAF713AB}"/>
    <cellStyle name="Millares 92 2 2" xfId="14406" xr:uid="{BC68E1EF-74CB-49C3-BBAF-CA6FB05A81A3}"/>
    <cellStyle name="Millares 92 2 3" xfId="11431" xr:uid="{D29502A6-05F2-47C0-97A6-2159F988CA75}"/>
    <cellStyle name="Millares 92 2 4" xfId="16666" xr:uid="{6D086A2F-7D48-4BAE-8723-08E1A00C64F9}"/>
    <cellStyle name="Millares 92 2 5" xfId="18874" xr:uid="{D88BF56D-82B2-4140-94C2-FBB90F4C0221}"/>
    <cellStyle name="Millares 92 2 6" xfId="9062" xr:uid="{9697D799-3F82-4E82-AB6B-103709004DA2}"/>
    <cellStyle name="Millares 92 3" xfId="6046" xr:uid="{7A98DC69-4B49-4654-A523-FD03A7B77A74}"/>
    <cellStyle name="Millares 92 3 2" xfId="14407" xr:uid="{EC259646-1F23-4124-8BD9-24564AD8744A}"/>
    <cellStyle name="Millares 92 3 3" xfId="12616" xr:uid="{FFE1730A-CA81-4D80-B1CE-FE9D430A79B0}"/>
    <cellStyle name="Millares 92 3 4" xfId="18875" xr:uid="{70AA751F-66A6-49C4-98D5-0AFF6B17BE5D}"/>
    <cellStyle name="Millares 92 3 5" xfId="9063" xr:uid="{05417A1E-9A55-4FE9-8878-345B11B3A643}"/>
    <cellStyle name="Millares 92 4" xfId="7259" xr:uid="{9D0CD33E-FD62-4534-95FC-01581D11219C}"/>
    <cellStyle name="Millares 92 4 2" xfId="14408" xr:uid="{CB67B506-E031-4A3E-8D23-9E5CD392438E}"/>
    <cellStyle name="Millares 92 4 3" xfId="20067" xr:uid="{1A085C82-12AE-4811-AD6B-9F93504EAC19}"/>
    <cellStyle name="Millares 92 4 4" xfId="9064" xr:uid="{A75D5B8E-BE22-4269-B71B-E0018AA7C5C9}"/>
    <cellStyle name="Millares 92 5" xfId="9065" xr:uid="{1503C62F-2D23-49B6-AC9A-73C75C5BE188}"/>
    <cellStyle name="Millares 92 5 2" xfId="14409" xr:uid="{45132703-E745-491E-A496-DC7D50A63B9F}"/>
    <cellStyle name="Millares 92 6" xfId="14405" xr:uid="{452BE7F9-FF53-4BAE-8F4E-B26F3D40654D}"/>
    <cellStyle name="Millares 92 7" xfId="11430" xr:uid="{306EB99F-95AA-4DB0-B8C8-7150674D9694}"/>
    <cellStyle name="Millares 92 8" xfId="16665" xr:uid="{76646BE6-EB2E-40E1-A461-00283D3B4009}"/>
    <cellStyle name="Millares 92 9" xfId="18873" xr:uid="{3C687961-CA0D-480B-BC30-50C91C6B8F35}"/>
    <cellStyle name="Millares 93" xfId="6047" xr:uid="{186EB313-DA27-4DB7-BD70-C5BD8BBEE89D}"/>
    <cellStyle name="Millares 93 10" xfId="16667" xr:uid="{415CB7F8-36F3-4CBE-9E68-F3B227DE98C7}"/>
    <cellStyle name="Millares 93 11" xfId="18876" xr:uid="{8042B818-31AA-44D2-9BCB-EC3F57886F73}"/>
    <cellStyle name="Millares 93 12" xfId="9066" xr:uid="{0F0A7F6F-DF28-4ED4-94D3-283E94E765E2}"/>
    <cellStyle name="Millares 93 2" xfId="6048" xr:uid="{668E56A9-A1A1-4A91-8E2E-19770D56D73F}"/>
    <cellStyle name="Millares 93 2 2" xfId="14411" xr:uid="{248724E6-F9AD-4A6D-B0D5-9F0D8A6D2821}"/>
    <cellStyle name="Millares 93 2 3" xfId="11433" xr:uid="{5A0B4654-567C-433A-82E7-8D0DDABD0136}"/>
    <cellStyle name="Millares 93 2 4" xfId="16668" xr:uid="{92BB5307-E017-486B-AB0C-19B7C69327C9}"/>
    <cellStyle name="Millares 93 2 5" xfId="18877" xr:uid="{30D2E1D0-E831-43E3-86FF-22213314EDF9}"/>
    <cellStyle name="Millares 93 2 6" xfId="9067" xr:uid="{53840B9B-35DA-4B92-BB8E-C411D3B69B80}"/>
    <cellStyle name="Millares 93 3" xfId="6049" xr:uid="{968A6088-B47C-449E-986F-BB435ACB2D3D}"/>
    <cellStyle name="Millares 93 3 2" xfId="14412" xr:uid="{74EB176B-E432-4DF2-8CEF-522E415130A8}"/>
    <cellStyle name="Millares 93 3 3" xfId="11434" xr:uid="{C3E380C1-49E4-43A5-9196-890CF708A429}"/>
    <cellStyle name="Millares 93 3 4" xfId="16669" xr:uid="{323F045C-2EFE-459D-A223-41A68EFE1C34}"/>
    <cellStyle name="Millares 93 3 5" xfId="18878" xr:uid="{0841E789-E0D2-4198-9150-056E769BF31A}"/>
    <cellStyle name="Millares 93 3 6" xfId="9068" xr:uid="{A68D0F22-A8DA-4061-86C4-92C2428994D2}"/>
    <cellStyle name="Millares 93 4" xfId="6050" xr:uid="{AA7C7449-03F3-4AF7-91AA-7270EF4AF324}"/>
    <cellStyle name="Millares 93 4 2" xfId="14413" xr:uid="{A51C9FE1-8F8C-4FD7-A1B5-C055C9B85C68}"/>
    <cellStyle name="Millares 93 4 3" xfId="11435" xr:uid="{D5DDB704-AA04-4168-8EF1-CAC6581988F8}"/>
    <cellStyle name="Millares 93 4 4" xfId="16670" xr:uid="{5DF3852B-CE00-4198-ACD1-504D88E41996}"/>
    <cellStyle name="Millares 93 4 5" xfId="18879" xr:uid="{DFE4BFCA-B48C-4976-B0DC-F444E1759AF6}"/>
    <cellStyle name="Millares 93 4 6" xfId="9069" xr:uid="{7352F78D-0F2D-4CA1-ABFE-71A004D47A44}"/>
    <cellStyle name="Millares 93 5" xfId="6051" xr:uid="{6E0E9850-6E6F-471A-B1BA-F7CF541BA6BA}"/>
    <cellStyle name="Millares 93 5 2" xfId="14414" xr:uid="{D206E248-05CD-4957-9CD0-367AAEBD1979}"/>
    <cellStyle name="Millares 93 5 3" xfId="12617" xr:uid="{0F2E549E-A51A-4DD2-81A3-6D5B7F9D43DB}"/>
    <cellStyle name="Millares 93 5 4" xfId="18880" xr:uid="{8B05D534-251C-4D5F-AB9B-750EA0549BD7}"/>
    <cellStyle name="Millares 93 5 5" xfId="9070" xr:uid="{04D4DE75-0817-4E4D-B825-B8F97BEFF520}"/>
    <cellStyle name="Millares 93 6" xfId="7260" xr:uid="{113EF46F-E51B-4F0D-8DD5-4815C2F4A738}"/>
    <cellStyle name="Millares 93 6 2" xfId="14415" xr:uid="{9B27398E-0100-4B9D-80AB-1028AD96B20F}"/>
    <cellStyle name="Millares 93 6 3" xfId="20068" xr:uid="{0E57F25D-B963-4B98-9B9D-5CAE4CF1802F}"/>
    <cellStyle name="Millares 93 6 4" xfId="9071" xr:uid="{A7645119-C802-46D9-90AA-7A1D7AB45B93}"/>
    <cellStyle name="Millares 93 7" xfId="9072" xr:uid="{EC2DBF5B-63FF-43A5-B3F7-846000EAD0D5}"/>
    <cellStyle name="Millares 93 7 2" xfId="14416" xr:uid="{53C4698E-9E16-4440-BD02-7CE47C8D49A4}"/>
    <cellStyle name="Millares 93 8" xfId="14410" xr:uid="{DB50F1B2-08DD-491E-B226-6BE7385E361D}"/>
    <cellStyle name="Millares 93 9" xfId="11432" xr:uid="{CABD27DD-5F8C-423C-BA29-836D8C7DAD1F}"/>
    <cellStyle name="Millares 94" xfId="6052" xr:uid="{64B432FE-9FFF-4491-BD55-7339BF9D95FA}"/>
    <cellStyle name="Millares 94 10" xfId="9073" xr:uid="{D5CB704A-B8A9-480E-AE46-0D47E3F75210}"/>
    <cellStyle name="Millares 94 2" xfId="6053" xr:uid="{EFD2299B-DB48-44FF-B2FD-559D59BAA58C}"/>
    <cellStyle name="Millares 94 2 2" xfId="14418" xr:uid="{9DC23C1E-76CF-4171-B781-6EC3FEEFEBA4}"/>
    <cellStyle name="Millares 94 2 3" xfId="11437" xr:uid="{60D90C7C-B660-4B0C-9E1D-0BAF8F46C384}"/>
    <cellStyle name="Millares 94 2 4" xfId="16672" xr:uid="{A030E4F5-5193-4348-A1BB-8CEB93C4F7B2}"/>
    <cellStyle name="Millares 94 2 5" xfId="18882" xr:uid="{B49C53C4-8348-4F77-A1D8-86321F3BBA45}"/>
    <cellStyle name="Millares 94 2 6" xfId="9074" xr:uid="{453D51D0-6F33-4E72-959F-921306FC1901}"/>
    <cellStyle name="Millares 94 3" xfId="6054" xr:uid="{327ED48F-C145-472A-8BC8-C81A7484505B}"/>
    <cellStyle name="Millares 94 3 2" xfId="14419" xr:uid="{8A6542EE-D43A-4169-A8DF-5F3759044471}"/>
    <cellStyle name="Millares 94 3 3" xfId="12618" xr:uid="{7813EF31-AA56-4B87-A3D1-A6B093B5A226}"/>
    <cellStyle name="Millares 94 3 4" xfId="18883" xr:uid="{41B6EAB2-0BE7-4E74-979E-DDCEDCAC29E8}"/>
    <cellStyle name="Millares 94 3 5" xfId="9075" xr:uid="{815CDEAB-DE7C-4E57-BE01-4071E1CDCA41}"/>
    <cellStyle name="Millares 94 4" xfId="7261" xr:uid="{3D5B29C4-6B77-4241-B39D-75F6E1C54C69}"/>
    <cellStyle name="Millares 94 4 2" xfId="14420" xr:uid="{25A64E62-73E2-4DBD-B8E2-F695C122B967}"/>
    <cellStyle name="Millares 94 4 3" xfId="20069" xr:uid="{E66EBDD6-4A05-45B7-8068-0FF4429CFE29}"/>
    <cellStyle name="Millares 94 4 4" xfId="9076" xr:uid="{ECBFACF3-CC1E-425E-9FD8-EC4A45F66E7B}"/>
    <cellStyle name="Millares 94 5" xfId="9077" xr:uid="{66AE210C-FAAB-4C9E-B195-F9AB270EE857}"/>
    <cellStyle name="Millares 94 5 2" xfId="14421" xr:uid="{7075AF39-DE05-4457-B1D2-8481F7C309A3}"/>
    <cellStyle name="Millares 94 6" xfId="14417" xr:uid="{484ABAB8-98C2-4C0B-92CD-7C545AA9706B}"/>
    <cellStyle name="Millares 94 7" xfId="11436" xr:uid="{CAE904DF-4D47-4BA8-9DAD-E0773AA0DC25}"/>
    <cellStyle name="Millares 94 8" xfId="16671" xr:uid="{3D718F18-BC10-4406-975E-1797822B1E2F}"/>
    <cellStyle name="Millares 94 9" xfId="18881" xr:uid="{A9B2C725-8F1A-448E-8F42-EE0084C9144E}"/>
    <cellStyle name="Millares 95" xfId="6055" xr:uid="{CCE486CC-4A62-493F-92DE-D998C85987E3}"/>
    <cellStyle name="Millares 95 10" xfId="9078" xr:uid="{95096416-4036-4F66-9855-957771A724AE}"/>
    <cellStyle name="Millares 95 2" xfId="6056" xr:uid="{53B38258-8AFD-4F7C-AA59-E2361831AF79}"/>
    <cellStyle name="Millares 95 2 2" xfId="14423" xr:uid="{61742A64-B252-4A37-8EE1-60D4CDD160CF}"/>
    <cellStyle name="Millares 95 2 3" xfId="11439" xr:uid="{4C989585-E062-4FDA-869D-26715F260766}"/>
    <cellStyle name="Millares 95 2 4" xfId="16674" xr:uid="{E3D28DD3-6C55-4FA0-BDD4-30F0A1EB00EF}"/>
    <cellStyle name="Millares 95 2 5" xfId="18885" xr:uid="{13EDCAE6-1BFD-4A76-AB8A-8D5ACB570CE5}"/>
    <cellStyle name="Millares 95 2 6" xfId="9079" xr:uid="{7184C1F1-E992-47C7-9862-3D29D18201A2}"/>
    <cellStyle name="Millares 95 3" xfId="6057" xr:uid="{712E733E-7EB8-4C16-A4DB-355284D0C1A6}"/>
    <cellStyle name="Millares 95 3 2" xfId="14424" xr:uid="{2C2FD628-9007-4FAA-9643-1A40AF52D377}"/>
    <cellStyle name="Millares 95 3 3" xfId="12619" xr:uid="{F79FE651-DE21-4105-81F7-70FF9A87B4EA}"/>
    <cellStyle name="Millares 95 3 4" xfId="18886" xr:uid="{D7DAE940-1090-46B8-B452-B491D795670C}"/>
    <cellStyle name="Millares 95 3 5" xfId="9080" xr:uid="{2CC076D4-6FCE-415D-82EE-D0D2B8F267C0}"/>
    <cellStyle name="Millares 95 4" xfId="7262" xr:uid="{AFEB8838-2763-49C1-A6D3-A1C8DD49C645}"/>
    <cellStyle name="Millares 95 4 2" xfId="14425" xr:uid="{4084697F-0C7A-4BB6-82E5-926C4C27F9E9}"/>
    <cellStyle name="Millares 95 4 3" xfId="20070" xr:uid="{1272A2AB-125E-4408-A782-17043CB115CB}"/>
    <cellStyle name="Millares 95 4 4" xfId="9081" xr:uid="{E7D30E29-0E15-4AA1-BA77-0BB8BB004952}"/>
    <cellStyle name="Millares 95 5" xfId="9082" xr:uid="{2CA0CF14-BFA1-48B8-9A69-731EEAA2BE24}"/>
    <cellStyle name="Millares 95 5 2" xfId="14426" xr:uid="{0328CC45-628F-48B5-9E79-F83E76F576CB}"/>
    <cellStyle name="Millares 95 6" xfId="14422" xr:uid="{2EDCEA9E-9CAF-4DF5-9F27-41BC603449EC}"/>
    <cellStyle name="Millares 95 7" xfId="11438" xr:uid="{73897CD2-BAC9-4D52-ACEE-3D51D09B44DF}"/>
    <cellStyle name="Millares 95 8" xfId="16673" xr:uid="{38773B33-49D8-4079-9BD3-25C2338B9A41}"/>
    <cellStyle name="Millares 95 9" xfId="18884" xr:uid="{4BA41FF0-8B9C-49E3-87F1-E271DDDD0CE6}"/>
    <cellStyle name="Millares 96" xfId="6058" xr:uid="{028DEE13-FACD-49D9-8198-37D0E20C0C21}"/>
    <cellStyle name="Millares 96 10" xfId="9083" xr:uid="{602CAEDF-ADA9-45F7-AE9E-12DF59909320}"/>
    <cellStyle name="Millares 96 2" xfId="6059" xr:uid="{C150EF35-D845-4CE7-B45B-0A5124900AC4}"/>
    <cellStyle name="Millares 96 2 2" xfId="14428" xr:uid="{A552472E-F1F0-4A72-963A-D49CEA1C9FD6}"/>
    <cellStyle name="Millares 96 2 3" xfId="11441" xr:uid="{EFAA2FB0-2EF9-4DE5-AE74-EF5D8BADA082}"/>
    <cellStyle name="Millares 96 2 4" xfId="16676" xr:uid="{EA4B5F34-06C3-4245-8346-FD92652F1F55}"/>
    <cellStyle name="Millares 96 2 5" xfId="18888" xr:uid="{D8095EE1-C861-4C3B-B678-552B8297EB5D}"/>
    <cellStyle name="Millares 96 2 6" xfId="9084" xr:uid="{04A0629E-C760-4DD5-A7A5-194B4E45DF75}"/>
    <cellStyle name="Millares 96 3" xfId="6060" xr:uid="{EE5444CF-E05B-40A1-BC8A-06DB4A84003B}"/>
    <cellStyle name="Millares 96 3 2" xfId="14429" xr:uid="{8B694697-C4A4-4907-BF50-C2985608995A}"/>
    <cellStyle name="Millares 96 3 3" xfId="12620" xr:uid="{CE8DD45F-6288-4CD9-B002-D29F19662DBE}"/>
    <cellStyle name="Millares 96 3 4" xfId="18889" xr:uid="{81F7A858-0C97-4B53-8790-AAC78B87AC63}"/>
    <cellStyle name="Millares 96 3 5" xfId="9085" xr:uid="{54291B61-D7CF-48B2-8F6D-41C1A5912198}"/>
    <cellStyle name="Millares 96 4" xfId="7263" xr:uid="{385FB0EB-4DE7-4A04-89C1-653F76B01CAE}"/>
    <cellStyle name="Millares 96 4 2" xfId="14430" xr:uid="{06C105D7-AC7C-435E-866C-C26D0750DF65}"/>
    <cellStyle name="Millares 96 4 3" xfId="20071" xr:uid="{ACA33B85-5E20-4FE3-AF99-15829D0592DC}"/>
    <cellStyle name="Millares 96 4 4" xfId="9086" xr:uid="{31D6B856-81EB-4BDA-9C35-A189756BB799}"/>
    <cellStyle name="Millares 96 5" xfId="9087" xr:uid="{C8F531F9-9C38-412E-B16B-A3186ED62043}"/>
    <cellStyle name="Millares 96 5 2" xfId="14431" xr:uid="{9C8CEE5D-ACBD-43C9-815C-E6B331F0B3A6}"/>
    <cellStyle name="Millares 96 6" xfId="14427" xr:uid="{2A7316FA-661B-4985-AC0F-C037CC430FF0}"/>
    <cellStyle name="Millares 96 7" xfId="11440" xr:uid="{4F607B28-BD3D-4409-9270-8B06DA27AF18}"/>
    <cellStyle name="Millares 96 8" xfId="16675" xr:uid="{C527E6B7-6F6A-4B51-A353-23439E2FFE98}"/>
    <cellStyle name="Millares 96 9" xfId="18887" xr:uid="{78240B92-DA33-4D42-9B2F-7B3B9D7440D3}"/>
    <cellStyle name="Millares 97" xfId="6061" xr:uid="{7F4FFFBF-4CB9-4910-A8F6-4971202C9572}"/>
    <cellStyle name="Millares 97 10" xfId="9088" xr:uid="{6970E181-E008-45E9-8B2E-6EAE9AE9F634}"/>
    <cellStyle name="Millares 97 2" xfId="6062" xr:uid="{A159C205-3E10-4373-B9E5-13ABB5417E5D}"/>
    <cellStyle name="Millares 97 2 2" xfId="14433" xr:uid="{0B036394-BCE4-478B-B73D-130B8CE4DDB9}"/>
    <cellStyle name="Millares 97 2 3" xfId="11443" xr:uid="{16846090-F93D-4FAA-87D9-7EA9111F50C3}"/>
    <cellStyle name="Millares 97 2 4" xfId="16678" xr:uid="{2B59EF81-5CCF-45B2-85B4-5416504FDAA7}"/>
    <cellStyle name="Millares 97 2 5" xfId="18891" xr:uid="{F18494A4-2530-42EF-BA0E-151456AF9696}"/>
    <cellStyle name="Millares 97 2 6" xfId="9089" xr:uid="{375C1DB4-EA82-4422-9F1E-938304808706}"/>
    <cellStyle name="Millares 97 3" xfId="6063" xr:uid="{76D9105D-F9B3-4359-81F7-00BA0DE4C58E}"/>
    <cellStyle name="Millares 97 3 2" xfId="14434" xr:uid="{8D212841-0DAF-4B92-B2BA-865369D81671}"/>
    <cellStyle name="Millares 97 3 3" xfId="12621" xr:uid="{3B78652C-5766-4F10-905A-8CA2F9BFB67C}"/>
    <cellStyle name="Millares 97 3 4" xfId="18892" xr:uid="{E0B63568-29EC-4FC3-8540-E49B26D2CB4A}"/>
    <cellStyle name="Millares 97 3 5" xfId="9090" xr:uid="{AA61037F-2FE5-4669-A8EC-317FB7594F89}"/>
    <cellStyle name="Millares 97 4" xfId="7375" xr:uid="{DB0972AB-41F3-4139-9FDC-BD5E17F0453C}"/>
    <cellStyle name="Millares 97 4 2" xfId="14435" xr:uid="{BF76791F-D032-44B1-9CB1-F8E9AF761651}"/>
    <cellStyle name="Millares 97 4 3" xfId="20153" xr:uid="{2B1F8AF7-6724-403F-AA2B-99A7523EA91E}"/>
    <cellStyle name="Millares 97 4 4" xfId="9091" xr:uid="{C52FD364-3A41-47E4-AFFA-15F6F8B43DBB}"/>
    <cellStyle name="Millares 97 5" xfId="9092" xr:uid="{E18FD8FB-5253-4407-B37B-5774CE8A3176}"/>
    <cellStyle name="Millares 97 5 2" xfId="14436" xr:uid="{B7AF5112-04BD-4EBF-B56E-2276E20E25E3}"/>
    <cellStyle name="Millares 97 6" xfId="14432" xr:uid="{8C52A795-C189-4F22-9BDD-E05451FDFFF5}"/>
    <cellStyle name="Millares 97 7" xfId="11442" xr:uid="{408B6F1A-D2EF-4FD0-A770-D2BE6CB263D5}"/>
    <cellStyle name="Millares 97 8" xfId="16677" xr:uid="{AC43C6AE-A41F-48CB-962A-2A329426BB6E}"/>
    <cellStyle name="Millares 97 9" xfId="18890" xr:uid="{53714564-1690-4E56-A53D-C3C11F11C648}"/>
    <cellStyle name="Millares 98" xfId="6064" xr:uid="{A98D1919-54A1-4D20-8F3E-6B8047C4A86B}"/>
    <cellStyle name="Millares 98 10" xfId="9094" xr:uid="{60F5A667-3525-4D01-B77F-34DD396D71D9}"/>
    <cellStyle name="Millares 98 10 2" xfId="14438" xr:uid="{9E18E716-1254-4488-957E-4D2D4FA6358B}"/>
    <cellStyle name="Millares 98 11" xfId="14437" xr:uid="{9031D35E-6A06-4AA3-A985-10FA3F87344D}"/>
    <cellStyle name="Millares 98 12" xfId="11444" xr:uid="{7D55D8CF-5E40-43B6-8F0C-43ECCF951317}"/>
    <cellStyle name="Millares 98 13" xfId="16679" xr:uid="{C8DD53E2-72B4-45ED-986D-C9318BF942CE}"/>
    <cellStyle name="Millares 98 14" xfId="18893" xr:uid="{6C4FF45B-6215-41AD-A24E-1C3B0D21A7CF}"/>
    <cellStyle name="Millares 98 15" xfId="9093" xr:uid="{D8875FD8-4DD4-4CDF-B764-01442747F840}"/>
    <cellStyle name="Millares 98 2" xfId="6065" xr:uid="{3C773AF4-D75C-4479-9FB0-DFC831D28438}"/>
    <cellStyle name="Millares 98 2 10" xfId="9095" xr:uid="{DEF29A44-A188-425F-9FAB-344FB98BE3E2}"/>
    <cellStyle name="Millares 98 2 2" xfId="6066" xr:uid="{CA16D0B5-D1DD-41FA-BDAF-8E68BA263AEF}"/>
    <cellStyle name="Millares 98 2 2 2" xfId="14440" xr:uid="{F49975D7-6B07-433D-A323-4BCA5CE39367}"/>
    <cellStyle name="Millares 98 2 2 3" xfId="11446" xr:uid="{B7901801-F3DB-4335-BB8F-C2E4CD6A1CFF}"/>
    <cellStyle name="Millares 98 2 2 4" xfId="16681" xr:uid="{546856A4-3E70-48BE-AF26-F3B035A5ECD9}"/>
    <cellStyle name="Millares 98 2 2 5" xfId="18895" xr:uid="{7C676EB2-1308-4464-B542-129F883394A9}"/>
    <cellStyle name="Millares 98 2 2 6" xfId="9096" xr:uid="{66733031-6506-4B70-9F3A-D82837F01BCF}"/>
    <cellStyle name="Millares 98 2 3" xfId="6067" xr:uid="{CDABA70F-05AC-4A01-B120-10FA5F2DEE36}"/>
    <cellStyle name="Millares 98 2 3 2" xfId="14441" xr:uid="{A876412F-B496-47B1-A1DE-F4EB5DDF6ED2}"/>
    <cellStyle name="Millares 98 2 3 3" xfId="12623" xr:uid="{E11A4770-0967-4548-A897-007A6B981CB6}"/>
    <cellStyle name="Millares 98 2 3 4" xfId="18896" xr:uid="{2B8E0AE9-7D86-4EFC-9A1D-9BD2659C2D6D}"/>
    <cellStyle name="Millares 98 2 3 5" xfId="9097" xr:uid="{86A5343F-0170-4D80-B991-939DCBEDD4E8}"/>
    <cellStyle name="Millares 98 2 4" xfId="7377" xr:uid="{D26FCEAE-AF6C-4970-A8CA-E8EF5ABE4A58}"/>
    <cellStyle name="Millares 98 2 4 2" xfId="14442" xr:uid="{0C1C4F78-FBE8-462D-A268-157C670FF12F}"/>
    <cellStyle name="Millares 98 2 4 3" xfId="20155" xr:uid="{C6894635-6EAF-4CFD-80A3-67036347196E}"/>
    <cellStyle name="Millares 98 2 4 4" xfId="9098" xr:uid="{4F42B023-79EF-44CB-B72E-3DA7FF9C5971}"/>
    <cellStyle name="Millares 98 2 5" xfId="9099" xr:uid="{5C181DDA-9CD3-4913-9518-8E4D0A16B614}"/>
    <cellStyle name="Millares 98 2 5 2" xfId="14443" xr:uid="{84DAF418-F65E-4313-A82D-4C9723FAB638}"/>
    <cellStyle name="Millares 98 2 6" xfId="14439" xr:uid="{6329CD45-13DF-46A2-83AF-FA3B6E0E30F4}"/>
    <cellStyle name="Millares 98 2 7" xfId="11445" xr:uid="{238691D1-FC67-496F-B7AB-A29FAAC304E8}"/>
    <cellStyle name="Millares 98 2 8" xfId="16680" xr:uid="{9EC016EC-C76D-48FB-824E-36B4AE2F50D8}"/>
    <cellStyle name="Millares 98 2 9" xfId="18894" xr:uid="{C3FC97D8-90B6-4696-AD38-BC260DE81679}"/>
    <cellStyle name="Millares 98 3" xfId="6068" xr:uid="{122E9DB5-5095-4870-A5D8-A85151032EB2}"/>
    <cellStyle name="Millares 98 3 10" xfId="11447" xr:uid="{5D89019A-2069-46AB-A8DD-E6468C43753C}"/>
    <cellStyle name="Millares 98 3 11" xfId="16682" xr:uid="{55A66F62-64A5-41F4-8323-D0E25406FEE7}"/>
    <cellStyle name="Millares 98 3 12" xfId="18897" xr:uid="{CD84CF4B-46E8-441D-B4B6-8E5C09D702D7}"/>
    <cellStyle name="Millares 98 3 13" xfId="9100" xr:uid="{6F258055-93B5-4854-834E-5868CE2F8DA5}"/>
    <cellStyle name="Millares 98 3 2" xfId="6069" xr:uid="{D3380716-19C7-4EC3-B5CB-A5FAC08CEE20}"/>
    <cellStyle name="Millares 98 3 2 10" xfId="9101" xr:uid="{0855225B-6187-4080-8D58-259E0C1CEC35}"/>
    <cellStyle name="Millares 98 3 2 2" xfId="6070" xr:uid="{78E63F1E-C535-4C12-8010-6C72D382CF4C}"/>
    <cellStyle name="Millares 98 3 2 2 2" xfId="14446" xr:uid="{C62ED119-A7BB-497A-8D19-D80DB260EF9E}"/>
    <cellStyle name="Millares 98 3 2 2 3" xfId="11449" xr:uid="{BE141F9C-DB71-442C-876F-D990F061A7D0}"/>
    <cellStyle name="Millares 98 3 2 2 4" xfId="16684" xr:uid="{67121091-CAD9-420D-AB66-D2C11DA17B85}"/>
    <cellStyle name="Millares 98 3 2 2 5" xfId="18899" xr:uid="{D72DF642-238A-4B9B-928D-53516E9E1179}"/>
    <cellStyle name="Millares 98 3 2 2 6" xfId="9102" xr:uid="{6CD6AA5D-6ECF-4D3C-9026-E7BFD1F983B6}"/>
    <cellStyle name="Millares 98 3 2 3" xfId="6071" xr:uid="{FD844183-F0E4-4649-8A07-8E33CF71F266}"/>
    <cellStyle name="Millares 98 3 2 3 2" xfId="14447" xr:uid="{F526A6A3-C349-4B91-B43B-190976A4886D}"/>
    <cellStyle name="Millares 98 3 2 3 3" xfId="12625" xr:uid="{50048E0D-B448-404A-A4B5-225266B78B70}"/>
    <cellStyle name="Millares 98 3 2 3 4" xfId="18900" xr:uid="{5363CDEE-C27C-47AC-A4E5-AFA6069215BC}"/>
    <cellStyle name="Millares 98 3 2 3 5" xfId="9103" xr:uid="{D12BDB57-78E9-450E-A1F6-27C6BB19C47F}"/>
    <cellStyle name="Millares 98 3 2 4" xfId="7379" xr:uid="{C1B596C5-8564-43F6-AF38-0E536DF3AA66}"/>
    <cellStyle name="Millares 98 3 2 4 2" xfId="14448" xr:uid="{8A5B10C3-95E3-4893-B00C-DEFB5ECFCF0D}"/>
    <cellStyle name="Millares 98 3 2 4 3" xfId="20157" xr:uid="{BE42C30E-16B4-4761-8B72-B29E22583E05}"/>
    <cellStyle name="Millares 98 3 2 4 4" xfId="9104" xr:uid="{8AE48298-2297-4C01-9FCB-DA5D40AB7E8E}"/>
    <cellStyle name="Millares 98 3 2 5" xfId="9105" xr:uid="{09EC15BB-C901-4576-BE83-EE221929E258}"/>
    <cellStyle name="Millares 98 3 2 5 2" xfId="14449" xr:uid="{B7E46068-33BF-4367-A143-35FA11939E52}"/>
    <cellStyle name="Millares 98 3 2 6" xfId="14445" xr:uid="{50EC456D-C2E0-49AE-B5A7-D38F1F648D86}"/>
    <cellStyle name="Millares 98 3 2 7" xfId="11448" xr:uid="{1B7353AE-631B-4F62-BCF9-7A0BACFB882A}"/>
    <cellStyle name="Millares 98 3 2 8" xfId="16683" xr:uid="{95AD8ECC-EF7B-48FE-84D2-1B8A1134861D}"/>
    <cellStyle name="Millares 98 3 2 9" xfId="18898" xr:uid="{E784DC48-5C8F-4190-B71D-274593F02D46}"/>
    <cellStyle name="Millares 98 3 3" xfId="6072" xr:uid="{CC111627-692C-4387-AAD3-EC2E1ACA1986}"/>
    <cellStyle name="Millares 98 3 3 2" xfId="6073" xr:uid="{05CBDF71-4155-43F6-B408-36045273BBB5}"/>
    <cellStyle name="Millares 98 3 3 2 2" xfId="14451" xr:uid="{A300F5A7-D044-4937-8C76-8DE98CAF5E03}"/>
    <cellStyle name="Millares 98 3 3 2 3" xfId="18902" xr:uid="{98EDF09D-935D-4257-8D45-39E1BA1FD614}"/>
    <cellStyle name="Millares 98 3 3 2 4" xfId="9107" xr:uid="{DEC91A14-A933-43F4-B1A9-2E2117E2CE3E}"/>
    <cellStyle name="Millares 98 3 3 3" xfId="14450" xr:uid="{8CB5D9DC-61BD-4952-B570-8EAD666C7B2D}"/>
    <cellStyle name="Millares 98 3 3 4" xfId="11450" xr:uid="{6E980EEF-DFCB-46CC-B4A0-67F4AEFC13D3}"/>
    <cellStyle name="Millares 98 3 3 5" xfId="16685" xr:uid="{EAE46550-6564-4F4E-B3D7-32EE1B404894}"/>
    <cellStyle name="Millares 98 3 3 6" xfId="18901" xr:uid="{F2415C5B-8D35-44D1-9178-C9E4441069D5}"/>
    <cellStyle name="Millares 98 3 3 7" xfId="9106" xr:uid="{D24E1A2F-80BE-431A-8A26-8763CA269798}"/>
    <cellStyle name="Millares 98 3 4" xfId="6074" xr:uid="{8AC31FB0-8008-4EE7-9C52-4F09C623E534}"/>
    <cellStyle name="Millares 98 3 4 2" xfId="6075" xr:uid="{9500D6D1-6116-4DAE-9D91-1EA17760A598}"/>
    <cellStyle name="Millares 98 3 4 2 2" xfId="14453" xr:uid="{E6A2BFD0-8FDE-4D5A-A967-2794ADE64048}"/>
    <cellStyle name="Millares 98 3 4 2 3" xfId="18904" xr:uid="{B4E64EFB-923E-4AE2-97D7-55AD2F775F5F}"/>
    <cellStyle name="Millares 98 3 4 2 4" xfId="9109" xr:uid="{4BA1BE56-0DD3-4F12-A832-52E9CC7298DF}"/>
    <cellStyle name="Millares 98 3 4 3" xfId="14452" xr:uid="{DBAB53D7-8B4D-4F2D-A891-0E9303ED9FCF}"/>
    <cellStyle name="Millares 98 3 4 4" xfId="11451" xr:uid="{50B59180-2C0D-49DA-87FB-3EC547F27178}"/>
    <cellStyle name="Millares 98 3 4 5" xfId="16686" xr:uid="{9F00F599-3B90-4A5E-8E46-CFD00726A133}"/>
    <cellStyle name="Millares 98 3 4 6" xfId="18903" xr:uid="{4595EF05-9E90-495D-811B-6D66BFE79CBF}"/>
    <cellStyle name="Millares 98 3 4 7" xfId="9108" xr:uid="{F2EE8C7C-4B48-40C0-ACEC-2BBF2D6DE8C9}"/>
    <cellStyle name="Millares 98 3 5" xfId="6076" xr:uid="{9B6DFBCB-6E9D-4997-9AAF-29D7AD648509}"/>
    <cellStyle name="Millares 98 3 5 2" xfId="14454" xr:uid="{E2C5072D-32B9-409A-A1C6-224535AF2176}"/>
    <cellStyle name="Millares 98 3 5 3" xfId="11452" xr:uid="{770D00F9-5586-4B00-96DD-CD19B7CCDB1D}"/>
    <cellStyle name="Millares 98 3 5 4" xfId="16687" xr:uid="{612E3BA0-2601-4A04-8DBC-1D1A11F3B5B0}"/>
    <cellStyle name="Millares 98 3 5 5" xfId="18905" xr:uid="{471E7695-3D18-4CF3-B242-1B4178614A60}"/>
    <cellStyle name="Millares 98 3 5 6" xfId="9110" xr:uid="{CC718BAA-87C1-4165-972B-6369C241C83E}"/>
    <cellStyle name="Millares 98 3 6" xfId="6077" xr:uid="{A3DBAD10-64B9-4D38-B9FA-751B8B489D14}"/>
    <cellStyle name="Millares 98 3 6 2" xfId="14455" xr:uid="{759E7138-3326-4F35-8D7C-932729B1820A}"/>
    <cellStyle name="Millares 98 3 6 3" xfId="12624" xr:uid="{88D55ABE-CA2D-4D06-941F-246AC6C3201C}"/>
    <cellStyle name="Millares 98 3 6 4" xfId="18906" xr:uid="{BCCD3304-26AD-4034-8ABF-18BAB4E3D9AE}"/>
    <cellStyle name="Millares 98 3 6 5" xfId="9111" xr:uid="{F742B7E5-9430-490D-B804-F1B462703993}"/>
    <cellStyle name="Millares 98 3 7" xfId="7378" xr:uid="{20BEEA20-4972-4E43-9168-C212D7EE85D6}"/>
    <cellStyle name="Millares 98 3 7 2" xfId="14456" xr:uid="{BC67589F-A625-484F-9B25-DEA286C2EAF9}"/>
    <cellStyle name="Millares 98 3 7 3" xfId="20156" xr:uid="{7278F17B-B4BD-4567-84D5-4926F4A1E8A9}"/>
    <cellStyle name="Millares 98 3 7 4" xfId="9112" xr:uid="{5D0CFD63-9A8F-40B6-8FC3-D5AF6FFF3EC4}"/>
    <cellStyle name="Millares 98 3 8" xfId="9113" xr:uid="{C4D1D27D-E8E4-413C-82A8-8FDB9AB67463}"/>
    <cellStyle name="Millares 98 3 8 2" xfId="14457" xr:uid="{A810268F-69BC-4A83-9D1A-50CF9C5D686F}"/>
    <cellStyle name="Millares 98 3 9" xfId="14444" xr:uid="{8BC07C7B-87E4-47C9-B102-5D8A31F74762}"/>
    <cellStyle name="Millares 98 4" xfId="6078" xr:uid="{7CD775DB-99C0-4FFF-BBC7-CEC84B98765B}"/>
    <cellStyle name="Millares 98 4 2" xfId="6079" xr:uid="{98F27695-211A-4512-83CA-44608B3DF064}"/>
    <cellStyle name="Millares 98 4 2 2" xfId="14459" xr:uid="{0AF0A0B7-3A73-4DD9-A00A-3083AC2DD45B}"/>
    <cellStyle name="Millares 98 4 2 3" xfId="11454" xr:uid="{43D110D2-31B3-4158-B490-5843B86E2D3A}"/>
    <cellStyle name="Millares 98 4 2 4" xfId="16689" xr:uid="{860EC202-A2DE-4EF9-BB7D-B690AA940F08}"/>
    <cellStyle name="Millares 98 4 2 5" xfId="18908" xr:uid="{4FD1BB1E-F7DC-4300-87AD-606F05EDE05E}"/>
    <cellStyle name="Millares 98 4 2 6" xfId="9115" xr:uid="{20C9C475-D2D6-4690-ADD2-B377C57AFF26}"/>
    <cellStyle name="Millares 98 4 3" xfId="6080" xr:uid="{E173DFDA-DA11-4A1F-9453-A8D790177339}"/>
    <cellStyle name="Millares 98 4 3 2" xfId="14460" xr:uid="{5BB9BD3F-E344-4084-8688-BAD043016454}"/>
    <cellStyle name="Millares 98 4 3 3" xfId="11455" xr:uid="{31F957F4-8CD2-4218-88DD-22393696BAEB}"/>
    <cellStyle name="Millares 98 4 3 4" xfId="16690" xr:uid="{48F03B96-7B63-4C8E-80CE-7F4938D2693B}"/>
    <cellStyle name="Millares 98 4 3 5" xfId="18909" xr:uid="{DA54199F-2CE6-47AD-9E8B-92978520FBA4}"/>
    <cellStyle name="Millares 98 4 3 6" xfId="9116" xr:uid="{E9AAC4F4-F470-4183-9D61-5F68EA629310}"/>
    <cellStyle name="Millares 98 4 4" xfId="14458" xr:uid="{944E8A4A-6B4F-4C29-97F1-82BCCB1C2D4C}"/>
    <cellStyle name="Millares 98 4 5" xfId="11453" xr:uid="{DB7B5CD1-5241-405C-8F29-144D5F0C9FC3}"/>
    <cellStyle name="Millares 98 4 6" xfId="16688" xr:uid="{66DBE152-33EC-4CB7-A38D-4E96800FA213}"/>
    <cellStyle name="Millares 98 4 7" xfId="18907" xr:uid="{95CA5C79-3ED6-4CBE-BB8F-1242438F0CD3}"/>
    <cellStyle name="Millares 98 4 8" xfId="9114" xr:uid="{B0CFE1B7-9560-4AFF-8DFD-A1093FEE8984}"/>
    <cellStyle name="Millares 98 5" xfId="6081" xr:uid="{C687BBA9-AB45-4D55-9A33-F7F048FE8946}"/>
    <cellStyle name="Millares 98 5 2" xfId="6082" xr:uid="{D55DA447-6D9B-4D57-ABF6-81042E61FE1F}"/>
    <cellStyle name="Millares 98 5 2 2" xfId="14462" xr:uid="{D9F208DD-0657-41BB-B919-49CF03B2F53E}"/>
    <cellStyle name="Millares 98 5 2 3" xfId="11457" xr:uid="{5536C502-FE3A-420B-B4CF-E2CD06A95413}"/>
    <cellStyle name="Millares 98 5 2 4" xfId="16692" xr:uid="{D794B72A-1493-4701-A08E-54F5DA6CCA38}"/>
    <cellStyle name="Millares 98 5 2 5" xfId="18911" xr:uid="{3FBD09A2-CA66-4528-AA5D-BAE849E84BBB}"/>
    <cellStyle name="Millares 98 5 2 6" xfId="9118" xr:uid="{55C7F5DC-0A85-433E-B7DD-8FA6931E762E}"/>
    <cellStyle name="Millares 98 5 3" xfId="14461" xr:uid="{013A9326-8DA0-4064-8FB6-C5A67147D6B7}"/>
    <cellStyle name="Millares 98 5 4" xfId="11456" xr:uid="{0CF20E5A-DDD7-4AB9-BFCE-786E0F807C9E}"/>
    <cellStyle name="Millares 98 5 5" xfId="16691" xr:uid="{7CCCA51C-18CD-4719-85FC-E04138F017D6}"/>
    <cellStyle name="Millares 98 5 6" xfId="18910" xr:uid="{ACE82A3E-481A-4CD7-A798-252B1F325085}"/>
    <cellStyle name="Millares 98 5 7" xfId="9117" xr:uid="{53DCC239-EC61-41A9-82D0-0B67CD6FBB3B}"/>
    <cellStyle name="Millares 98 6" xfId="6083" xr:uid="{9BC520C3-B582-4FCA-A70F-A53E1314FCE2}"/>
    <cellStyle name="Millares 98 6 2" xfId="14463" xr:uid="{B4A7FAEF-0649-4D5C-A823-137B46C2E2D5}"/>
    <cellStyle name="Millares 98 6 3" xfId="11458" xr:uid="{7443B8E4-609C-4B1F-A476-5766522C766E}"/>
    <cellStyle name="Millares 98 6 4" xfId="16693" xr:uid="{B00AC8AC-67CC-4403-A1C1-36DE01416B0D}"/>
    <cellStyle name="Millares 98 6 5" xfId="18912" xr:uid="{F6576AC4-3CFA-4FBE-8299-748D9EC26E74}"/>
    <cellStyle name="Millares 98 6 6" xfId="9119" xr:uid="{0CDFA3DD-2A6A-44D3-954F-40A73A129D88}"/>
    <cellStyle name="Millares 98 7" xfId="6084" xr:uid="{DDF6FA12-186F-4F9B-B30A-2A067EDDFDF7}"/>
    <cellStyle name="Millares 98 7 2" xfId="14464" xr:uid="{FDBD7E68-5550-4A05-B0A5-2F153E40133D}"/>
    <cellStyle name="Millares 98 7 3" xfId="11459" xr:uid="{E352780F-7F6B-447F-BD37-FF2428BEE235}"/>
    <cellStyle name="Millares 98 7 4" xfId="16694" xr:uid="{FA6B447C-0F36-4117-85D1-2F416585891A}"/>
    <cellStyle name="Millares 98 7 5" xfId="18913" xr:uid="{094919A4-3CAA-41F3-BC1B-3ABA9775D80D}"/>
    <cellStyle name="Millares 98 7 6" xfId="9120" xr:uid="{640764D0-DFF4-42DA-8DE1-1C26082AD7EC}"/>
    <cellStyle name="Millares 98 8" xfId="6085" xr:uid="{E20696DC-A5EC-4A21-B7E7-37ED0D77E719}"/>
    <cellStyle name="Millares 98 8 2" xfId="14465" xr:uid="{E8979F95-6901-4B4C-9004-D19220DBDE64}"/>
    <cellStyle name="Millares 98 8 3" xfId="12622" xr:uid="{38F6E704-B477-44B6-9C9F-09E82DF111A2}"/>
    <cellStyle name="Millares 98 8 4" xfId="18914" xr:uid="{63A3BEFB-9134-4985-B3D0-D8BB847254AD}"/>
    <cellStyle name="Millares 98 8 5" xfId="9121" xr:uid="{EEDF5D24-273F-477E-9E63-0C6B3A0D8391}"/>
    <cellStyle name="Millares 98 9" xfId="7376" xr:uid="{9DD8072E-8F55-4D29-B4A6-6FD44F76A9CB}"/>
    <cellStyle name="Millares 98 9 2" xfId="14466" xr:uid="{EB5CBDD4-B7BC-4A80-B333-248B82C26213}"/>
    <cellStyle name="Millares 98 9 3" xfId="20154" xr:uid="{13B0146D-94C1-40AB-A12A-E881D000DC3D}"/>
    <cellStyle name="Millares 98 9 4" xfId="9122" xr:uid="{A92287EB-7EBF-4BB3-9FF0-3CC04FE96A62}"/>
    <cellStyle name="Millares 99" xfId="6086" xr:uid="{F3BBACBE-764B-4024-939F-26F8472DDE94}"/>
    <cellStyle name="Millares 99 10" xfId="14467" xr:uid="{F0D3CA82-5FEF-43E1-95B5-F589F53895CC}"/>
    <cellStyle name="Millares 99 11" xfId="11460" xr:uid="{377D0BF5-3CD6-4D5B-BBE5-E4C7089B05E8}"/>
    <cellStyle name="Millares 99 12" xfId="16695" xr:uid="{ABB249D6-C0EF-43CB-AF4F-D4AF4A894C1D}"/>
    <cellStyle name="Millares 99 13" xfId="18915" xr:uid="{9F898BBD-AD1F-4E86-A3C9-0D14A412AB28}"/>
    <cellStyle name="Millares 99 14" xfId="9123" xr:uid="{AF95F312-DC42-498B-9761-2DC63E2248C6}"/>
    <cellStyle name="Millares 99 2" xfId="6087" xr:uid="{FFBBB6DB-027B-46F2-8345-4F2C344AA5D9}"/>
    <cellStyle name="Millares 99 2 10" xfId="16696" xr:uid="{1BDCDC0B-277A-4D90-8192-D193AA6B6593}"/>
    <cellStyle name="Millares 99 2 11" xfId="18916" xr:uid="{B559D142-8B99-4E3A-9550-680E7CF089D6}"/>
    <cellStyle name="Millares 99 2 12" xfId="9124" xr:uid="{A96C17B4-A52C-48A3-89DD-B31A90B4A101}"/>
    <cellStyle name="Millares 99 2 2" xfId="6088" xr:uid="{964B5773-E9A3-4C00-A409-7411DE8A1F90}"/>
    <cellStyle name="Millares 99 2 2 2" xfId="6089" xr:uid="{26464E58-8F3F-4600-BB70-8D1C42FCF0BE}"/>
    <cellStyle name="Millares 99 2 2 2 2" xfId="14470" xr:uid="{CBCDBDDF-70D9-4ABD-9DD3-60A25ACE2B8F}"/>
    <cellStyle name="Millares 99 2 2 2 3" xfId="18918" xr:uid="{EED4908D-6D6C-49B9-B277-15491862824B}"/>
    <cellStyle name="Millares 99 2 2 2 4" xfId="9126" xr:uid="{A99B8CED-3F9A-4B86-A0C2-0996F49200F1}"/>
    <cellStyle name="Millares 99 2 2 3" xfId="14469" xr:uid="{3FE86E7A-65C0-4F3F-9FFC-AB34DA38528E}"/>
    <cellStyle name="Millares 99 2 2 4" xfId="11462" xr:uid="{9C288019-5BCD-4389-9A25-C1E910499375}"/>
    <cellStyle name="Millares 99 2 2 5" xfId="16697" xr:uid="{38865E01-0078-4988-8D83-224AD163325B}"/>
    <cellStyle name="Millares 99 2 2 6" xfId="18917" xr:uid="{D1B5601F-CD40-470D-8944-317E640E6939}"/>
    <cellStyle name="Millares 99 2 2 7" xfId="9125" xr:uid="{CC7E52B7-EBD3-4792-A0DD-87A6576D5E0A}"/>
    <cellStyle name="Millares 99 2 3" xfId="6090" xr:uid="{27DFBCE0-E596-41C5-932D-C487D7A56BF0}"/>
    <cellStyle name="Millares 99 2 3 2" xfId="14471" xr:uid="{C87FAE5C-E878-4C8E-A5FB-0A8B9524D0FC}"/>
    <cellStyle name="Millares 99 2 3 3" xfId="11463" xr:uid="{4233E1C4-8573-4E31-9629-638A04381E44}"/>
    <cellStyle name="Millares 99 2 3 4" xfId="16698" xr:uid="{DAD24808-79D0-4E36-8774-80CD1DD1B4E0}"/>
    <cellStyle name="Millares 99 2 3 5" xfId="18919" xr:uid="{DC6CBA21-CBEB-4558-A057-CE8CF66AB6C9}"/>
    <cellStyle name="Millares 99 2 3 6" xfId="9127" xr:uid="{A949B0D9-29AD-4B85-A7C7-A63E85A622E0}"/>
    <cellStyle name="Millares 99 2 4" xfId="6091" xr:uid="{78FEAE8A-0C2D-48C5-8D15-E688B3334479}"/>
    <cellStyle name="Millares 99 2 4 2" xfId="14472" xr:uid="{D2406412-4772-4E2D-83D4-60B5E1B1FA2F}"/>
    <cellStyle name="Millares 99 2 4 3" xfId="11464" xr:uid="{8BA45D9B-B2BB-47A5-98EE-7C45775E871A}"/>
    <cellStyle name="Millares 99 2 4 4" xfId="16699" xr:uid="{B3FABFB3-D4AE-4844-8D60-7062D483314F}"/>
    <cellStyle name="Millares 99 2 4 5" xfId="18920" xr:uid="{4796C447-BEB5-4B03-8FA2-719214B085F9}"/>
    <cellStyle name="Millares 99 2 4 6" xfId="9128" xr:uid="{3E7E8FA8-A853-47A8-9B35-78BBFDCEF865}"/>
    <cellStyle name="Millares 99 2 5" xfId="6092" xr:uid="{B2CC542F-873D-43E7-B1F2-8BC565064ABF}"/>
    <cellStyle name="Millares 99 2 5 2" xfId="14473" xr:uid="{9B0F435F-8BC6-414F-993B-D3CAF016DD2A}"/>
    <cellStyle name="Millares 99 2 5 3" xfId="12627" xr:uid="{5E560B2F-48DB-4881-8830-02681AFC1CC1}"/>
    <cellStyle name="Millares 99 2 5 4" xfId="18921" xr:uid="{E7CEFCC1-8D63-4A78-B9A1-8B121372D270}"/>
    <cellStyle name="Millares 99 2 5 5" xfId="9129" xr:uid="{0A6A157B-96A9-4590-AB0F-403442F885A1}"/>
    <cellStyle name="Millares 99 2 6" xfId="7381" xr:uid="{FB5B85C4-1DCE-4734-A273-07C755144483}"/>
    <cellStyle name="Millares 99 2 6 2" xfId="14474" xr:uid="{D0CCD55B-0294-4C1C-B24E-0981CC3CED2F}"/>
    <cellStyle name="Millares 99 2 6 3" xfId="20159" xr:uid="{E97284E4-A4E0-456D-98F8-C2273E1B9C85}"/>
    <cellStyle name="Millares 99 2 6 4" xfId="9130" xr:uid="{4C2840F7-31C5-4FC1-B89B-F584DB74669D}"/>
    <cellStyle name="Millares 99 2 7" xfId="9131" xr:uid="{89CFA9E5-7187-4388-9940-F6B5D821A4A6}"/>
    <cellStyle name="Millares 99 2 7 2" xfId="14475" xr:uid="{6C64C914-3CE3-4DB8-837A-AA9428A23B7D}"/>
    <cellStyle name="Millares 99 2 8" xfId="14468" xr:uid="{B3C3D08E-E687-4D8E-89A8-3220BE095557}"/>
    <cellStyle name="Millares 99 2 9" xfId="11461" xr:uid="{831A4FA1-CFD8-4EF1-838B-55666557523B}"/>
    <cellStyle name="Millares 99 3" xfId="6093" xr:uid="{C7158A1F-FDD4-4025-8BE8-6D2A02EF2C6A}"/>
    <cellStyle name="Millares 99 3 2" xfId="6094" xr:uid="{105529C6-D011-4914-B3C3-720E649B2AAD}"/>
    <cellStyle name="Millares 99 3 2 2" xfId="14477" xr:uid="{4BDEBA60-F3D4-439B-A597-29911592AFB1}"/>
    <cellStyle name="Millares 99 3 2 3" xfId="11466" xr:uid="{BE0EEDF8-5CE0-4161-81A5-B4D1568342D9}"/>
    <cellStyle name="Millares 99 3 2 4" xfId="16701" xr:uid="{AE627A82-2F1A-4334-AAE8-F0680493045B}"/>
    <cellStyle name="Millares 99 3 2 5" xfId="18923" xr:uid="{5BA41E08-054C-402B-BF69-70E45E41962B}"/>
    <cellStyle name="Millares 99 3 2 6" xfId="9133" xr:uid="{858AA37B-3CE6-4421-994B-D382741DBD96}"/>
    <cellStyle name="Millares 99 3 3" xfId="6095" xr:uid="{7C9E73CF-D006-4605-AE7A-D30E075642E3}"/>
    <cellStyle name="Millares 99 3 3 2" xfId="14478" xr:uid="{259C6CFA-9296-437B-9C04-D65E22E4D6C6}"/>
    <cellStyle name="Millares 99 3 3 3" xfId="11467" xr:uid="{1BFE212B-DC9F-4BA8-AA5D-2818AB4719B8}"/>
    <cellStyle name="Millares 99 3 3 4" xfId="16702" xr:uid="{172E0B20-07CC-4660-BFFC-5387D999E5A5}"/>
    <cellStyle name="Millares 99 3 3 5" xfId="18924" xr:uid="{9AEBD7B3-4F0C-43BF-8D10-1EE9169DB4FD}"/>
    <cellStyle name="Millares 99 3 3 6" xfId="9134" xr:uid="{286967FD-C6B7-44ED-9E44-3943452B07BD}"/>
    <cellStyle name="Millares 99 3 4" xfId="14476" xr:uid="{114093A4-EA8B-4B9B-B8FA-B9431DB0D6C9}"/>
    <cellStyle name="Millares 99 3 5" xfId="11465" xr:uid="{8021D667-1EE8-4853-B8DF-63236C475D8C}"/>
    <cellStyle name="Millares 99 3 6" xfId="16700" xr:uid="{0E46C80A-C091-408A-9E68-B1BEF77ACB4C}"/>
    <cellStyle name="Millares 99 3 7" xfId="18922" xr:uid="{213924FA-FE68-4F05-99E7-305A3CAA993D}"/>
    <cellStyle name="Millares 99 3 8" xfId="9132" xr:uid="{4111EFFF-675E-49F7-921F-B8A72BAF92CC}"/>
    <cellStyle name="Millares 99 4" xfId="6096" xr:uid="{513C9B08-4CBC-4D6D-BB70-AF7CDCABFABC}"/>
    <cellStyle name="Millares 99 4 2" xfId="6097" xr:uid="{1592732B-8470-489D-9036-860A1CDE1041}"/>
    <cellStyle name="Millares 99 4 2 2" xfId="14480" xr:uid="{D7BE9A8D-F8D8-42CF-8FB4-2662B19A779E}"/>
    <cellStyle name="Millares 99 4 2 3" xfId="11469" xr:uid="{8844334A-E67F-4996-8612-FBF42577909F}"/>
    <cellStyle name="Millares 99 4 2 4" xfId="16704" xr:uid="{6BDC8FB7-C7C7-4D0E-B81F-4EF9315B4DC3}"/>
    <cellStyle name="Millares 99 4 2 5" xfId="18926" xr:uid="{E69B3E57-C745-48C9-82A5-2097EDA4A328}"/>
    <cellStyle name="Millares 99 4 2 6" xfId="9136" xr:uid="{190C8E42-5D58-4AAF-885B-062C79D41CA6}"/>
    <cellStyle name="Millares 99 4 3" xfId="14479" xr:uid="{0FC97BD6-039E-4BBD-B4F4-BCF65F20DB30}"/>
    <cellStyle name="Millares 99 4 4" xfId="11468" xr:uid="{824B2659-166A-40AD-B9C4-36DF2D3C99A1}"/>
    <cellStyle name="Millares 99 4 5" xfId="16703" xr:uid="{B9FFCE84-3022-4A36-9375-3337D91C4FA7}"/>
    <cellStyle name="Millares 99 4 6" xfId="18925" xr:uid="{0380EBFA-FD40-4D2D-8302-611615A69FB4}"/>
    <cellStyle name="Millares 99 4 7" xfId="9135" xr:uid="{14B97F15-5CF4-40BB-8264-D795E8354614}"/>
    <cellStyle name="Millares 99 5" xfId="6098" xr:uid="{77CAE27C-7188-4855-8F91-4496F72F26A8}"/>
    <cellStyle name="Millares 99 5 2" xfId="14481" xr:uid="{5C08ADB4-9916-486D-B6AD-01F4D3E17F65}"/>
    <cellStyle name="Millares 99 5 3" xfId="11470" xr:uid="{3297E555-D5C7-4140-999A-6237F5E4FD42}"/>
    <cellStyle name="Millares 99 5 4" xfId="16705" xr:uid="{5488B300-57CB-4B02-8ABA-CA0BDBB8F5AB}"/>
    <cellStyle name="Millares 99 5 5" xfId="18927" xr:uid="{380FC9DD-8739-4D5B-8AE0-E655E990055A}"/>
    <cellStyle name="Millares 99 5 6" xfId="9137" xr:uid="{47A1E4A5-B40F-44C8-BE35-F4B007FA9716}"/>
    <cellStyle name="Millares 99 6" xfId="6099" xr:uid="{537E7A79-D805-4FA4-B3A1-832934A04A41}"/>
    <cellStyle name="Millares 99 6 2" xfId="14482" xr:uid="{B7C17DDF-CBF9-4630-B3BC-65FA5DBE33C5}"/>
    <cellStyle name="Millares 99 6 3" xfId="11471" xr:uid="{65AE66C7-962A-4E4D-BC9D-9928F9310B5F}"/>
    <cellStyle name="Millares 99 6 4" xfId="16706" xr:uid="{116F62A9-E457-4359-9346-7DB03DAA2CFD}"/>
    <cellStyle name="Millares 99 6 5" xfId="18928" xr:uid="{F4CFDF63-2788-4F01-9A74-F05FEF8D2EC4}"/>
    <cellStyle name="Millares 99 6 6" xfId="9138" xr:uid="{08168772-29C4-4C50-89D7-FD618DE6FA13}"/>
    <cellStyle name="Millares 99 7" xfId="6100" xr:uid="{00F8C47E-5C11-4504-97D2-FC3DA800DE49}"/>
    <cellStyle name="Millares 99 7 2" xfId="14483" xr:uid="{CD0EA3AD-2C41-40ED-A5C5-4155EC98D98A}"/>
    <cellStyle name="Millares 99 7 3" xfId="12626" xr:uid="{B06DEDCE-8844-4E49-93A2-460A15BAFC27}"/>
    <cellStyle name="Millares 99 7 4" xfId="18929" xr:uid="{12C09E40-EAA5-4D4A-A36F-5117F0D00F0E}"/>
    <cellStyle name="Millares 99 7 5" xfId="9139" xr:uid="{01656735-68E1-41AC-9598-40C5312FBC27}"/>
    <cellStyle name="Millares 99 8" xfId="7380" xr:uid="{A6169CE4-D760-413B-AC41-B2AF9735970A}"/>
    <cellStyle name="Millares 99 8 2" xfId="14484" xr:uid="{67B075BC-7AD5-447B-A5A0-58D1FD52E755}"/>
    <cellStyle name="Millares 99 8 3" xfId="20158" xr:uid="{E6394109-CF07-47E1-84D2-354356B4098C}"/>
    <cellStyle name="Millares 99 8 4" xfId="9140" xr:uid="{65F2BF4A-2ADE-4075-88E0-C054ECBAFAC3}"/>
    <cellStyle name="Millares 99 9" xfId="9141" xr:uid="{9013C9E5-63FD-44B3-8AF2-D3FCBCD5FC04}"/>
    <cellStyle name="Millares 99 9 2" xfId="14485" xr:uid="{0FCE2859-6C47-4A92-9491-6D545D8D4EB6}"/>
    <cellStyle name="Moneda 10" xfId="650" xr:uid="{A9EBFCD2-B192-4916-AFE4-D254732328FF}"/>
    <cellStyle name="Neutral" xfId="5" builtinId="28" customBuiltin="1"/>
    <cellStyle name="Neutral 2" xfId="874" xr:uid="{8636D698-FE5E-46CC-BDA1-3BFD65F4E329}"/>
    <cellStyle name="Neutral 2 10" xfId="18930" xr:uid="{2F272770-ACAD-4FB6-AE1E-298ED7E06C87}"/>
    <cellStyle name="Neutral 2 11" xfId="9142" xr:uid="{CD68F13D-EAD7-4E89-97A0-1D7F7566D7B2}"/>
    <cellStyle name="Neutral 2 12" xfId="6101" xr:uid="{BFB2689D-F38F-4F33-B0E7-5A85E1B014FD}"/>
    <cellStyle name="Neutral 2 2" xfId="6102" xr:uid="{FD2188D1-6BFD-4E9E-BD1E-92A5428F1198}"/>
    <cellStyle name="Neutral 2 2 2" xfId="6103" xr:uid="{4A6825E4-84C1-40CE-94FD-D3C605A56805}"/>
    <cellStyle name="Neutral 2 2 2 2" xfId="14488" xr:uid="{79F5CCF0-4AFC-4EF0-9FE4-E085BAFA3C55}"/>
    <cellStyle name="Neutral 2 2 2 3" xfId="11475" xr:uid="{301677D8-975F-4318-82EF-1BA4430E1C77}"/>
    <cellStyle name="Neutral 2 2 2 4" xfId="16710" xr:uid="{B609CC76-9117-4548-8544-3BD47BD1A223}"/>
    <cellStyle name="Neutral 2 2 2 5" xfId="18932" xr:uid="{48092D3A-D5AA-4937-86AB-4A4FF3E155B6}"/>
    <cellStyle name="Neutral 2 2 2 6" xfId="9144" xr:uid="{4C88B091-CE82-49F2-BE8E-A84607B9E8E7}"/>
    <cellStyle name="Neutral 2 2 3" xfId="14487" xr:uid="{A9412642-073D-4816-8F8A-59C3D6A8D333}"/>
    <cellStyle name="Neutral 2 2 4" xfId="11474" xr:uid="{889EC956-C5CF-4F1A-9898-9AFAB6A7307A}"/>
    <cellStyle name="Neutral 2 2 5" xfId="16709" xr:uid="{C34DE645-AB8A-469F-BAEA-FCC63F0B4CD1}"/>
    <cellStyle name="Neutral 2 2 6" xfId="18931" xr:uid="{19CFDDED-6AAA-4736-BE09-AB4026E01536}"/>
    <cellStyle name="Neutral 2 2 7" xfId="9143" xr:uid="{7D785B88-DE38-454B-967D-88763AD41045}"/>
    <cellStyle name="Neutral 2 3" xfId="6104" xr:uid="{6F255D88-34B3-47C4-9AE0-B2BF75A97C3E}"/>
    <cellStyle name="Neutral 2 3 2" xfId="14489" xr:uid="{E8AB1ECF-2F56-4A02-B474-42AFDA29795C}"/>
    <cellStyle name="Neutral 2 3 3" xfId="11476" xr:uid="{AAD1EDF4-3E26-4A33-A03C-B43B24617303}"/>
    <cellStyle name="Neutral 2 3 4" xfId="16711" xr:uid="{72238895-F1C1-47C4-AA9C-009F0FCED5F6}"/>
    <cellStyle name="Neutral 2 3 5" xfId="18933" xr:uid="{E5EA8F69-8AE6-45A1-9E38-602F4776EC35}"/>
    <cellStyle name="Neutral 2 3 6" xfId="9145" xr:uid="{8BF4A1C7-BDAF-4200-A6F0-FD8603334D52}"/>
    <cellStyle name="Neutral 2 4" xfId="6105" xr:uid="{E2B8D4BB-5781-4D53-A795-73D9382E56D8}"/>
    <cellStyle name="Neutral 2 4 2" xfId="14490" xr:uid="{4EB5B271-3784-4C0A-B1B4-2B0A1B12BD07}"/>
    <cellStyle name="Neutral 2 4 3" xfId="12628" xr:uid="{ECF1C710-67C4-4111-9C66-9A2C5DA5DE0F}"/>
    <cellStyle name="Neutral 2 4 4" xfId="18934" xr:uid="{494E7E79-2E87-490B-AD47-B7B1038F60C7}"/>
    <cellStyle name="Neutral 2 4 5" xfId="9146" xr:uid="{21181C82-8731-4721-B879-F652210E9E01}"/>
    <cellStyle name="Neutral 2 5" xfId="7264" xr:uid="{2705C876-0113-4EC9-9088-3C5256601D4C}"/>
    <cellStyle name="Neutral 2 5 2" xfId="14491" xr:uid="{4C54D320-723E-4119-B8C8-9A86A4913AB2}"/>
    <cellStyle name="Neutral 2 5 3" xfId="20072" xr:uid="{BD784257-0F10-42B2-A4ED-91B280C814D7}"/>
    <cellStyle name="Neutral 2 5 4" xfId="9147" xr:uid="{2396CC4E-9146-4C9F-A5AE-AFE22159F659}"/>
    <cellStyle name="Neutral 2 6" xfId="9148" xr:uid="{7CBAB23E-736F-4EDC-A108-035C377A0E9E}"/>
    <cellStyle name="Neutral 2 6 2" xfId="14492" xr:uid="{4F9D8B14-5371-4869-92F1-F9FA0C0C24A4}"/>
    <cellStyle name="Neutral 2 7" xfId="14486" xr:uid="{B8EAA112-6D02-499C-8E6E-6838444060AA}"/>
    <cellStyle name="Neutral 2 8" xfId="11473" xr:uid="{F21D3CA8-3D92-4070-BFB3-6B188308D992}"/>
    <cellStyle name="Neutral 2 9" xfId="16708" xr:uid="{F03EDDF0-0672-48A4-9CB8-C70A9B93ED49}"/>
    <cellStyle name="Neutral 3" xfId="875" xr:uid="{E36EEC1E-DB63-4B5B-8E58-9DBA192CFBB8}"/>
    <cellStyle name="Neutral 3 10" xfId="9149" xr:uid="{B3CEBB99-ABA7-4A32-ABC0-B366FD8E2A1B}"/>
    <cellStyle name="Neutral 3 11" xfId="6106" xr:uid="{1476D5D6-11B1-4682-A41A-04FFF27E7930}"/>
    <cellStyle name="Neutral 3 2" xfId="6107" xr:uid="{04638312-85B4-4567-B6F3-2AC9DC2C3D65}"/>
    <cellStyle name="Neutral 3 2 2" xfId="14494" xr:uid="{700A84DE-02D2-4474-824E-8419F0659E7D}"/>
    <cellStyle name="Neutral 3 2 3" xfId="11478" xr:uid="{A4B9C167-ACA5-4AE7-BB51-FEC30FBBAA32}"/>
    <cellStyle name="Neutral 3 2 4" xfId="16713" xr:uid="{E1CACE1F-678B-411F-BED4-43A43CD4BA97}"/>
    <cellStyle name="Neutral 3 2 5" xfId="18936" xr:uid="{BF9C009E-4E33-476C-BF69-83CED62C41EE}"/>
    <cellStyle name="Neutral 3 2 6" xfId="9150" xr:uid="{7BE4177E-01DE-4E19-87E4-F457AE6CE8FC}"/>
    <cellStyle name="Neutral 3 3" xfId="6108" xr:uid="{8DF89946-2CFE-43FE-B55B-98CF369F00A2}"/>
    <cellStyle name="Neutral 3 3 2" xfId="14495" xr:uid="{583AB5A7-F669-49E5-BD88-1B39F75AD760}"/>
    <cellStyle name="Neutral 3 3 3" xfId="12629" xr:uid="{CAAAB1FC-C606-49EA-BDB3-EB8C986A2712}"/>
    <cellStyle name="Neutral 3 3 4" xfId="18937" xr:uid="{C3255841-8779-4C21-B0D8-115924E28E53}"/>
    <cellStyle name="Neutral 3 3 5" xfId="9151" xr:uid="{C7768B61-DC4B-4670-B004-802B8C464E8A}"/>
    <cellStyle name="Neutral 3 4" xfId="7265" xr:uid="{F3E09D6F-2803-482E-8FC0-785F3D740EC1}"/>
    <cellStyle name="Neutral 3 4 2" xfId="14496" xr:uid="{E0581BDD-3C26-4F2B-8DEF-E7D49EDF7601}"/>
    <cellStyle name="Neutral 3 4 3" xfId="20073" xr:uid="{4FE34C68-FB73-4F09-BBEE-57107CF0EBE3}"/>
    <cellStyle name="Neutral 3 4 4" xfId="9152" xr:uid="{E4ED75D1-80F1-4EFD-BF19-F1CEBE6A4482}"/>
    <cellStyle name="Neutral 3 5" xfId="9153" xr:uid="{1324960C-89EC-4FAE-9855-81A10E7F7E03}"/>
    <cellStyle name="Neutral 3 5 2" xfId="14497" xr:uid="{2AFF7D8F-FDFC-4862-8F5E-0E3BB9A3E1B0}"/>
    <cellStyle name="Neutral 3 6" xfId="14493" xr:uid="{2EBD4A92-27A6-4C12-9096-5AD441F808B2}"/>
    <cellStyle name="Neutral 3 7" xfId="11477" xr:uid="{6B788BF2-175F-4DF4-9E09-B84DAC30489A}"/>
    <cellStyle name="Neutral 3 8" xfId="16712" xr:uid="{6B2EE13C-223F-43BA-A83B-B39BCA8DEA0A}"/>
    <cellStyle name="Neutral 3 9" xfId="18935" xr:uid="{7A6ADB6D-7D0C-4720-A4AF-114AE168A681}"/>
    <cellStyle name="Neutral 4" xfId="876" xr:uid="{81AFF478-FAA0-4F55-8114-AF3E7784E187}"/>
    <cellStyle name="Neutral 4 2" xfId="6110" xr:uid="{3B54BF37-1662-48F2-B33C-7C22F2CFB89A}"/>
    <cellStyle name="Neutral 4 2 2" xfId="14499" xr:uid="{B876EDE3-01FF-4021-8CFC-E046E4E47C66}"/>
    <cellStyle name="Neutral 4 2 3" xfId="11480" xr:uid="{255B00C1-4CFD-4368-95C7-93FB9BDD86D6}"/>
    <cellStyle name="Neutral 4 2 4" xfId="16715" xr:uid="{EDC105CA-2F40-42BE-B180-07798B87CD61}"/>
    <cellStyle name="Neutral 4 2 5" xfId="18939" xr:uid="{15DB9730-CB5E-48AC-9759-10D9D5F7CA32}"/>
    <cellStyle name="Neutral 4 2 6" xfId="9155" xr:uid="{B484E679-1FC7-46EC-A57A-3D72740B2A48}"/>
    <cellStyle name="Neutral 4 3" xfId="6111" xr:uid="{9989ABCA-A792-4EC2-B8EF-91C3142B898A}"/>
    <cellStyle name="Neutral 4 3 2" xfId="14500" xr:uid="{C6992185-FC70-4BE7-8655-46A06DD26064}"/>
    <cellStyle name="Neutral 4 3 3" xfId="11481" xr:uid="{3B5A8546-6515-46C3-A432-63354ACD95B6}"/>
    <cellStyle name="Neutral 4 3 4" xfId="16716" xr:uid="{3C9E0404-EE78-4D33-AE27-9BA00C6F006A}"/>
    <cellStyle name="Neutral 4 3 5" xfId="18940" xr:uid="{416FF663-9F1D-4402-AA40-C3B672AAC430}"/>
    <cellStyle name="Neutral 4 3 6" xfId="9156" xr:uid="{83448CC5-681C-4A0F-B3C5-C88A51B0B781}"/>
    <cellStyle name="Neutral 4 4" xfId="14498" xr:uid="{7DED3376-606E-4E63-A193-CFBE03CB622D}"/>
    <cellStyle name="Neutral 4 5" xfId="11479" xr:uid="{99925EB3-7F12-4B8E-A814-55B3844BACBD}"/>
    <cellStyle name="Neutral 4 6" xfId="16714" xr:uid="{86054B96-4ABA-47D3-97F7-5575B4997B56}"/>
    <cellStyle name="Neutral 4 7" xfId="18938" xr:uid="{010400F1-DEC5-410F-B0D9-B65F4B1B3E06}"/>
    <cellStyle name="Neutral 4 8" xfId="9154" xr:uid="{56738D8A-7BEF-4B5C-8925-37C70524E549}"/>
    <cellStyle name="Neutral 4 9" xfId="6109" xr:uid="{F92281D8-209E-4EA8-AC87-A380154FFEC1}"/>
    <cellStyle name="Neutral 5" xfId="877" xr:uid="{A0CCF23D-18C9-44D4-8409-9CC5EFC82328}"/>
    <cellStyle name="Neutral 5 2" xfId="6113" xr:uid="{25A31312-FECC-4BBE-8509-011B68DFB171}"/>
    <cellStyle name="Neutral 5 2 2" xfId="14502" xr:uid="{B3435955-56D0-4A29-A6E8-0AC5766A7970}"/>
    <cellStyle name="Neutral 5 2 3" xfId="11483" xr:uid="{F950DA34-0E6A-4277-9AA4-1B92B9D79773}"/>
    <cellStyle name="Neutral 5 2 4" xfId="16718" xr:uid="{193541D0-C24F-4620-B93F-8B3382FAF4A0}"/>
    <cellStyle name="Neutral 5 2 5" xfId="18942" xr:uid="{83147EA8-229B-44F0-B7D4-5A2F61E01133}"/>
    <cellStyle name="Neutral 5 2 6" xfId="9158" xr:uid="{37FE8A32-4D5A-4D20-9FF2-7340417EDA8B}"/>
    <cellStyle name="Neutral 5 3" xfId="14501" xr:uid="{97750B4D-4435-4D74-934D-0DAD06033A72}"/>
    <cellStyle name="Neutral 5 4" xfId="11482" xr:uid="{96313608-3E51-46B0-B4BD-997B0EFF1A44}"/>
    <cellStyle name="Neutral 5 5" xfId="16717" xr:uid="{C630C5F7-B9C6-4A8A-A6B9-7EE466DAD51A}"/>
    <cellStyle name="Neutral 5 6" xfId="18941" xr:uid="{344EA511-54CB-43A8-BD38-1E45DA060E03}"/>
    <cellStyle name="Neutral 5 7" xfId="9157" xr:uid="{954B3D34-F2B3-402D-AF2F-D339836D401A}"/>
    <cellStyle name="Neutral 5 8" xfId="6112" xr:uid="{D0F7F0C9-A438-4B4B-8D4B-2186623FA663}"/>
    <cellStyle name="Neutral 6" xfId="878" xr:uid="{89D72BB9-FD45-4BC2-AB96-1B6FD2DB6A80}"/>
    <cellStyle name="Neutral 6 2" xfId="14503" xr:uid="{93BCEC0C-C07F-4F00-B72D-651BF9AA4550}"/>
    <cellStyle name="Neutral 6 3" xfId="18943" xr:uid="{AB7450EA-9360-4EA2-983F-6BABB1219062}"/>
    <cellStyle name="Neutral 6 4" xfId="9159" xr:uid="{236519EA-F36E-4A3F-9246-508A14C1016B}"/>
    <cellStyle name="Neutral 6 5" xfId="6114" xr:uid="{91F682E4-D013-4822-ADAB-A2787B4D2189}"/>
    <cellStyle name="Neutral 7" xfId="879" xr:uid="{D8617BFC-F991-429C-A790-0C22984EE45D}"/>
    <cellStyle name="Neutral 7 2" xfId="11472" xr:uid="{7224CF3D-43A0-4794-A2CD-53A368BAFC18}"/>
    <cellStyle name="Neutral 8" xfId="16707" xr:uid="{B833E43A-5F07-444F-A733-EBF9EC2F8725}"/>
    <cellStyle name="Normal" xfId="0" builtinId="0"/>
    <cellStyle name="Normal 10" xfId="84" xr:uid="{00000000-0005-0000-0000-0000C0000000}"/>
    <cellStyle name="Normal 10 10" xfId="6116" xr:uid="{6C77DE31-E492-4DA3-9BFA-FB6CDEE0AABC}"/>
    <cellStyle name="Normal 10 10 2" xfId="14505" xr:uid="{1F15E1C6-D5AF-44B2-8808-2A1363FB5AF7}"/>
    <cellStyle name="Normal 10 10 2 2" xfId="21792" xr:uid="{1E1568E3-8D63-4725-AAE0-1499CFC602CD}"/>
    <cellStyle name="Normal 10 10 2 2 2" xfId="626" xr:uid="{0D8AE1C9-AAEF-45EC-8830-2A9FFB487684}"/>
    <cellStyle name="Normal 10 10 2 2 2 2" xfId="27348" xr:uid="{1938218F-99EE-43BB-8FAF-60217CD18BE9}"/>
    <cellStyle name="Normal 10 10 2 2 3" xfId="32842" xr:uid="{9820ACD5-D83B-4B40-9AC2-983411C1286D}"/>
    <cellStyle name="Normal 10 10 2 2 4" xfId="38326" xr:uid="{0C5FB72F-B77A-4696-BA16-85A4E46D3EA2}"/>
    <cellStyle name="Normal 10 10 2 3" xfId="24619" xr:uid="{05BC89A1-CB8F-488C-931F-898C19511A82}"/>
    <cellStyle name="Normal 10 10 2 4" xfId="30113" xr:uid="{1DC599E1-3A72-48B6-B3EB-04493E66DB24}"/>
    <cellStyle name="Normal 10 10 2 5" xfId="35597" xr:uid="{DDE654B7-A298-4E8C-8849-2FB80C406358}"/>
    <cellStyle name="Normal 10 10 2 6" xfId="40700" xr:uid="{375B92DB-DA21-463C-9ADC-2139D23FC5E9}"/>
    <cellStyle name="Normal 10 10 3" xfId="11485" xr:uid="{9CC8A4D4-3AC8-49D3-AFB3-CA49FF4779A6}"/>
    <cellStyle name="Normal 10 10 4" xfId="16720" xr:uid="{DCE6A6CE-B32C-4F6A-8573-65DBEE095EC2}"/>
    <cellStyle name="Normal 10 10 5" xfId="18944" xr:uid="{C0F40284-CFFE-461F-A451-1995482AD177}"/>
    <cellStyle name="Normal 10 10 6" xfId="9160" xr:uid="{767D4C3D-9882-477F-BE79-494BCCBD2233}"/>
    <cellStyle name="Normal 10 10 6 2" xfId="20480" xr:uid="{E8EFE6C7-D502-4AE3-A1B3-E6C192F0EF0F}"/>
    <cellStyle name="Normal 10 10 6 2 2" xfId="26036" xr:uid="{4DCAF764-8B88-4C12-B63D-EF71CC7BF6E0}"/>
    <cellStyle name="Normal 10 10 6 2 3" xfId="31530" xr:uid="{7755A976-9C47-47A5-815E-D6633AA24261}"/>
    <cellStyle name="Normal 10 10 6 2 4" xfId="37014" xr:uid="{F2EC6F28-BA4B-4810-80F7-EA1AA0338935}"/>
    <cellStyle name="Normal 10 10 6 3" xfId="23307" xr:uid="{BFC29826-3CCF-47A6-B196-912A3ABFBF86}"/>
    <cellStyle name="Normal 10 10 6 4" xfId="28801" xr:uid="{D870AAB7-A237-474E-9378-02ECFDB693FD}"/>
    <cellStyle name="Normal 10 10 6 5" xfId="34285" xr:uid="{6A8C7DB2-6095-4254-B670-51A438B2D853}"/>
    <cellStyle name="Normal 10 11" xfId="6117" xr:uid="{D5835C01-8837-4346-987F-AD40EC204F5B}"/>
    <cellStyle name="Normal 10 11 2" xfId="14506" xr:uid="{91C6CF8C-3940-43EF-8E38-C4625CAA15E7}"/>
    <cellStyle name="Normal 10 11 2 2" xfId="21793" xr:uid="{B9483907-87A3-4CEC-AE99-8AC9185D3B42}"/>
    <cellStyle name="Normal 10 11 2 2 2" xfId="27349" xr:uid="{C1F0D509-13F4-4399-8541-5433EDB4CEDD}"/>
    <cellStyle name="Normal 10 11 2 2 3" xfId="32843" xr:uid="{F74F36B6-9F67-464E-B3B7-080ED8AE2B4B}"/>
    <cellStyle name="Normal 10 11 2 2 4" xfId="38327" xr:uid="{03F21D95-6AF1-43A2-9AE9-BBBA2A6F120D}"/>
    <cellStyle name="Normal 10 11 2 3" xfId="24620" xr:uid="{A686DBB4-BCF2-42BC-913D-7A8649A498DE}"/>
    <cellStyle name="Normal 10 11 2 4" xfId="30114" xr:uid="{E8178AD4-6580-4D92-8741-2D629255789A}"/>
    <cellStyle name="Normal 10 11 2 5" xfId="35598" xr:uid="{AA31CFF6-3E1C-43C4-A3F9-4F87DBCFBEC3}"/>
    <cellStyle name="Normal 10 11 3" xfId="11486" xr:uid="{1F4AE115-9F26-418A-8BF6-EB2E10B0156B}"/>
    <cellStyle name="Normal 10 11 4" xfId="16721" xr:uid="{0AE6EB70-C136-4C3B-A653-2148E2046831}"/>
    <cellStyle name="Normal 10 11 5" xfId="18945" xr:uid="{86662AD1-4574-4EE6-9C3B-42D4BC1080FB}"/>
    <cellStyle name="Normal 10 11 6" xfId="9161" xr:uid="{C47CD0D9-F7F6-4A1F-9D77-550DBEBEDCC9}"/>
    <cellStyle name="Normal 10 11 6 2" xfId="20481" xr:uid="{F9B6B457-7EBF-4A15-9D6A-16541C0A9799}"/>
    <cellStyle name="Normal 10 11 6 2 2" xfId="26037" xr:uid="{46436BE1-1162-4608-88D6-5430BC39DD74}"/>
    <cellStyle name="Normal 10 11 6 2 3" xfId="31531" xr:uid="{F9594FD0-31AE-4267-BE92-CA94FA21942C}"/>
    <cellStyle name="Normal 10 11 6 2 4" xfId="37015" xr:uid="{DCA9F58C-A875-445C-A494-D88B877779F4}"/>
    <cellStyle name="Normal 10 11 6 3" xfId="23308" xr:uid="{0D9AD783-393C-4734-8F29-3FA609D9F817}"/>
    <cellStyle name="Normal 10 11 6 4" xfId="28802" xr:uid="{4F87FE1E-3075-4CCD-9F89-0B44EB3CE791}"/>
    <cellStyle name="Normal 10 11 6 5" xfId="34286" xr:uid="{6D1911C1-7608-4A64-B1E9-F581683FCE14}"/>
    <cellStyle name="Normal 10 12" xfId="6118" xr:uid="{54ACA395-92B3-4BD6-B29F-EB336BF9E9DB}"/>
    <cellStyle name="Normal 10 12 2" xfId="14507" xr:uid="{4596302C-0502-40ED-9173-C41B5FC596DC}"/>
    <cellStyle name="Normal 10 12 2 2" xfId="21794" xr:uid="{3BEF91A3-81B1-4456-B4CC-366F739CD205}"/>
    <cellStyle name="Normal 10 12 2 2 2" xfId="27350" xr:uid="{901F41A7-202B-43FC-AC5C-DB4478AE307A}"/>
    <cellStyle name="Normal 10 12 2 2 3" xfId="32844" xr:uid="{C04D36B6-0C16-4335-A4E1-E02B585F17A6}"/>
    <cellStyle name="Normal 10 12 2 2 4" xfId="38328" xr:uid="{5533D7CD-ADA4-46AA-AFC6-5C27BA5BEB7E}"/>
    <cellStyle name="Normal 10 12 2 3" xfId="24621" xr:uid="{33EE5B9C-BCB4-4C5A-A0CD-AA01D74D27F1}"/>
    <cellStyle name="Normal 10 12 2 4" xfId="30115" xr:uid="{D40CD1E7-8B90-4723-913F-70A2DEC17691}"/>
    <cellStyle name="Normal 10 12 2 5" xfId="35599" xr:uid="{88D94327-38B7-442C-8DC4-9718EA2B9A52}"/>
    <cellStyle name="Normal 10 12 3" xfId="11487" xr:uid="{D05484C6-48F7-4CCC-846E-0DFC98D6D657}"/>
    <cellStyle name="Normal 10 12 4" xfId="16722" xr:uid="{B7A09B11-5242-4660-8ABB-729838C8C6D2}"/>
    <cellStyle name="Normal 10 12 5" xfId="18946" xr:uid="{F2F5AAE1-7C9C-4936-8F11-6B20C7F43B14}"/>
    <cellStyle name="Normal 10 12 6" xfId="9162" xr:uid="{F37D1E61-DF16-401F-B78E-FB43FD6BCB6E}"/>
    <cellStyle name="Normal 10 12 6 2" xfId="20482" xr:uid="{654C5030-4B26-44C0-81FB-4BD4F6DFC5EA}"/>
    <cellStyle name="Normal 10 12 6 2 2" xfId="26038" xr:uid="{D07B2819-7113-49FF-B490-28A78DA40699}"/>
    <cellStyle name="Normal 10 12 6 2 3" xfId="31532" xr:uid="{A001F031-B90F-42BB-AF10-27B436669548}"/>
    <cellStyle name="Normal 10 12 6 2 4" xfId="37016" xr:uid="{080D1399-B981-45D0-A299-ADC5FD5A144E}"/>
    <cellStyle name="Normal 10 12 6 3" xfId="23309" xr:uid="{F80AAD70-9ABE-479B-8D5F-F9084E1916F6}"/>
    <cellStyle name="Normal 10 12 6 4" xfId="28803" xr:uid="{264A6FC2-FD78-46C0-AA96-13D0A1F37DCE}"/>
    <cellStyle name="Normal 10 12 6 5" xfId="34287" xr:uid="{951D0133-CD6B-4865-9E6D-9CDC78C04FED}"/>
    <cellStyle name="Normal 10 13" xfId="6119" xr:uid="{7D88F841-F467-4D82-BABA-53EBB2AEBCC1}"/>
    <cellStyle name="Normal 10 13 2" xfId="14508" xr:uid="{70555759-658A-4553-9D15-E65065B9C5F0}"/>
    <cellStyle name="Normal 10 13 2 2" xfId="21795" xr:uid="{2FB00F26-BDFC-450F-9115-B7A478E3E572}"/>
    <cellStyle name="Normal 10 13 2 2 2" xfId="27351" xr:uid="{52E15918-80F7-4095-9291-A0E4C07EA5B5}"/>
    <cellStyle name="Normal 10 13 2 2 3" xfId="32845" xr:uid="{6C8F8DD4-4178-46BA-8716-780D9B1D0170}"/>
    <cellStyle name="Normal 10 13 2 2 4" xfId="38329" xr:uid="{15156BF2-66F7-426C-97CD-5DD0C07F6BED}"/>
    <cellStyle name="Normal 10 13 2 3" xfId="24622" xr:uid="{778AAC5F-54DF-4FFF-9CDB-0C9A2B3BB356}"/>
    <cellStyle name="Normal 10 13 2 4" xfId="30116" xr:uid="{DDB9AF6C-7FDE-4428-BFDB-DB75E359AC43}"/>
    <cellStyle name="Normal 10 13 2 5" xfId="35600" xr:uid="{53C4E005-9D2A-471D-9AC5-4F8147B89143}"/>
    <cellStyle name="Normal 10 13 3" xfId="11488" xr:uid="{9B008958-C4FB-42D7-A008-A7F4A16B99F3}"/>
    <cellStyle name="Normal 10 13 4" xfId="16723" xr:uid="{135174EF-7C3E-4BC0-A0D9-C948ABD08E4C}"/>
    <cellStyle name="Normal 10 13 5" xfId="18947" xr:uid="{9FCD138D-E3E1-49E2-8718-36404AE64615}"/>
    <cellStyle name="Normal 10 13 6" xfId="9163" xr:uid="{E5B40FA0-5BDB-4F65-ADB4-66DFF3002EC6}"/>
    <cellStyle name="Normal 10 13 6 2" xfId="20483" xr:uid="{0C274478-D611-4126-8594-0FC4A9B4C752}"/>
    <cellStyle name="Normal 10 13 6 2 2" xfId="26039" xr:uid="{5029B07E-08A4-46B4-8811-071E81292881}"/>
    <cellStyle name="Normal 10 13 6 2 3" xfId="31533" xr:uid="{437CD196-1101-41E6-9DF5-9E9740B95AEF}"/>
    <cellStyle name="Normal 10 13 6 2 4" xfId="37017" xr:uid="{1C1F5CC8-0FD1-4225-A624-447F18BADCE8}"/>
    <cellStyle name="Normal 10 13 6 3" xfId="23310" xr:uid="{E000D5A8-BEAC-4B84-8FC0-69B3625381D7}"/>
    <cellStyle name="Normal 10 13 6 4" xfId="28804" xr:uid="{6B0DD0F8-2B5C-4ADE-A9B8-25AD03F4B859}"/>
    <cellStyle name="Normal 10 13 6 5" xfId="34288" xr:uid="{D817EA9D-03B9-4CCF-851B-8313BF0FA781}"/>
    <cellStyle name="Normal 10 14" xfId="6120" xr:uid="{A9B37274-42EE-4D03-9130-05F016AEC698}"/>
    <cellStyle name="Normal 10 14 2" xfId="14509" xr:uid="{D62DCAA4-68C4-49E4-A91A-10A71FA02815}"/>
    <cellStyle name="Normal 10 14 2 2" xfId="21796" xr:uid="{A2A02AD5-43C7-4BBE-ACC8-A61BE85D2E9F}"/>
    <cellStyle name="Normal 10 14 2 2 2" xfId="27352" xr:uid="{B23B6AF4-E9E7-498B-96E2-3E2057A339BE}"/>
    <cellStyle name="Normal 10 14 2 2 3" xfId="32846" xr:uid="{386C52E1-64DD-490B-B8B5-5A07650E7B05}"/>
    <cellStyle name="Normal 10 14 2 2 4" xfId="38330" xr:uid="{66CDCD7A-8F7F-4437-9774-22FD4B2547D2}"/>
    <cellStyle name="Normal 10 14 2 3" xfId="24623" xr:uid="{90261759-19FD-4732-8723-06FA9155432C}"/>
    <cellStyle name="Normal 10 14 2 4" xfId="30117" xr:uid="{3FCC6880-C790-4895-9501-2761F89C9FB1}"/>
    <cellStyle name="Normal 10 14 2 5" xfId="35601" xr:uid="{84FEFD05-B419-47CE-B730-101E195749C4}"/>
    <cellStyle name="Normal 10 14 3" xfId="11489" xr:uid="{365C5A3D-C94A-45EC-8D7F-BDD07024E8DE}"/>
    <cellStyle name="Normal 10 14 4" xfId="16724" xr:uid="{3CAA478B-3A80-40EF-BB45-3883C80845AA}"/>
    <cellStyle name="Normal 10 14 5" xfId="18948" xr:uid="{BF7FB059-2955-42A5-8646-403B439D24A0}"/>
    <cellStyle name="Normal 10 14 6" xfId="9164" xr:uid="{C7BEF482-6AB7-4D53-B909-6F42A9117F8A}"/>
    <cellStyle name="Normal 10 14 6 2" xfId="20484" xr:uid="{1775FD9D-D2D3-4ECA-957A-BFE7A29BC29D}"/>
    <cellStyle name="Normal 10 14 6 2 2" xfId="26040" xr:uid="{2264728B-80A5-4841-A9F8-4EC53AAD3810}"/>
    <cellStyle name="Normal 10 14 6 2 3" xfId="31534" xr:uid="{BB9985D4-E64F-4632-A525-2FC0A44D948D}"/>
    <cellStyle name="Normal 10 14 6 2 4" xfId="37018" xr:uid="{49D1B111-F8A9-4644-B55E-D1D36CD329AC}"/>
    <cellStyle name="Normal 10 14 6 3" xfId="23311" xr:uid="{27002B77-2A3D-445D-ABA3-B770B6796F85}"/>
    <cellStyle name="Normal 10 14 6 4" xfId="28805" xr:uid="{71B60C76-3966-4AAA-9DB3-EC1D43A81216}"/>
    <cellStyle name="Normal 10 14 6 5" xfId="34289" xr:uid="{D76585E0-4DAE-40A5-AD60-ACE4B58F74A0}"/>
    <cellStyle name="Normal 10 15" xfId="6121" xr:uid="{43463AA3-A6F1-4D69-9FC2-9533E8D201CA}"/>
    <cellStyle name="Normal 10 15 2" xfId="14510" xr:uid="{0FE6A4C7-E7EA-44E1-A2E0-F018E037932A}"/>
    <cellStyle name="Normal 10 15 2 2" xfId="21797" xr:uid="{4C12D7A3-0836-4802-B6FB-89C99A11D69B}"/>
    <cellStyle name="Normal 10 15 2 2 2" xfId="27353" xr:uid="{25A764B0-4264-4323-9BB8-D52EFF52A36A}"/>
    <cellStyle name="Normal 10 15 2 2 3" xfId="32847" xr:uid="{2523CF3B-0F94-45DC-98CE-C250BA5A6F40}"/>
    <cellStyle name="Normal 10 15 2 2 4" xfId="38331" xr:uid="{7FD80D97-B61C-4E0A-BD13-7198D4BFBF55}"/>
    <cellStyle name="Normal 10 15 2 3" xfId="24624" xr:uid="{BF96F586-1759-4001-B39E-15DF35F20C8D}"/>
    <cellStyle name="Normal 10 15 2 4" xfId="30118" xr:uid="{DA2328C1-97D8-4219-8612-930CDFDC60A1}"/>
    <cellStyle name="Normal 10 15 2 5" xfId="35602" xr:uid="{22524D87-5C75-4EAE-9E73-CB571572720D}"/>
    <cellStyle name="Normal 10 15 3" xfId="11490" xr:uid="{B35426A5-F3F9-43DD-809C-655137A89698}"/>
    <cellStyle name="Normal 10 15 4" xfId="16725" xr:uid="{1A70A055-5D9F-4D14-9349-8B16D68D0BDD}"/>
    <cellStyle name="Normal 10 15 5" xfId="18949" xr:uid="{C76C7AFF-C8D0-4676-B65C-9CDBBEC53D74}"/>
    <cellStyle name="Normal 10 15 6" xfId="9165" xr:uid="{086A5F76-66D7-4B40-919E-AABF62A2C2B3}"/>
    <cellStyle name="Normal 10 15 6 2" xfId="20485" xr:uid="{0676BC7F-0068-4F4B-BF93-D30CC0A88139}"/>
    <cellStyle name="Normal 10 15 6 2 2" xfId="26041" xr:uid="{ACCCD966-A06A-4434-8E35-EB104E9ABCFF}"/>
    <cellStyle name="Normal 10 15 6 2 3" xfId="31535" xr:uid="{6E8B09F1-6080-4754-847B-189A682B738C}"/>
    <cellStyle name="Normal 10 15 6 2 4" xfId="37019" xr:uid="{E3F6E9FA-5CC1-452C-AA48-C21FBA72B893}"/>
    <cellStyle name="Normal 10 15 6 3" xfId="23312" xr:uid="{6DE248F7-6CDE-480E-8D2F-CC7AF650D764}"/>
    <cellStyle name="Normal 10 15 6 4" xfId="28806" xr:uid="{0BA4F9BE-E626-4E26-AD69-F15BC6FC2F1C}"/>
    <cellStyle name="Normal 10 15 6 5" xfId="34290" xr:uid="{55FA47E2-B904-42C0-A944-8ACFD5C67269}"/>
    <cellStyle name="Normal 10 16" xfId="6122" xr:uid="{4A4A35E5-9141-4E98-A682-A871CDC5B49E}"/>
    <cellStyle name="Normal 10 16 2" xfId="14511" xr:uid="{D4035F06-3893-4D7F-9E64-2537B9950032}"/>
    <cellStyle name="Normal 10 16 2 2" xfId="21798" xr:uid="{116F0618-AC81-4670-8E53-8052C0700BCC}"/>
    <cellStyle name="Normal 10 16 2 2 2" xfId="27354" xr:uid="{995EEA72-393B-4224-A286-C4AFBA67F0D4}"/>
    <cellStyle name="Normal 10 16 2 2 3" xfId="32848" xr:uid="{1F8DAEA7-494D-400B-88D6-5BD98C8A39B6}"/>
    <cellStyle name="Normal 10 16 2 2 4" xfId="38332" xr:uid="{571003CF-1465-4A81-9554-E00CF93F785D}"/>
    <cellStyle name="Normal 10 16 2 3" xfId="24625" xr:uid="{63A12595-EDDC-487E-94CE-332C71092901}"/>
    <cellStyle name="Normal 10 16 2 4" xfId="30119" xr:uid="{E615E01E-8826-4E0E-996B-468D4B01AC23}"/>
    <cellStyle name="Normal 10 16 2 5" xfId="35603" xr:uid="{7329DD25-0E2F-404C-9E93-959B33116BB5}"/>
    <cellStyle name="Normal 10 16 3" xfId="11491" xr:uid="{2EC9198F-7BFC-4274-918E-AD797DD96CBF}"/>
    <cellStyle name="Normal 10 16 4" xfId="16726" xr:uid="{EF9B0614-4A2D-4C2E-A2BF-37BAF65BCB1C}"/>
    <cellStyle name="Normal 10 16 5" xfId="18950" xr:uid="{7CADBDF9-40FA-4ABF-9B25-3CF7A1846E95}"/>
    <cellStyle name="Normal 10 16 6" xfId="9166" xr:uid="{DB70A9F3-051E-4665-B4CE-131862986090}"/>
    <cellStyle name="Normal 10 16 6 2" xfId="20486" xr:uid="{A2F41E1B-B6A2-49E4-AAEF-43C5A0DC82EA}"/>
    <cellStyle name="Normal 10 16 6 2 2" xfId="26042" xr:uid="{321AAA8A-8CA7-4FE7-A62B-7B0380C94807}"/>
    <cellStyle name="Normal 10 16 6 2 3" xfId="31536" xr:uid="{1E447653-F29B-4394-8BB1-23999B6B103C}"/>
    <cellStyle name="Normal 10 16 6 2 4" xfId="37020" xr:uid="{2D2AE33B-709B-4399-9FB3-B692B704CB81}"/>
    <cellStyle name="Normal 10 16 6 3" xfId="23313" xr:uid="{7FBF8A9D-4E12-4F10-8AE0-443CCA69794F}"/>
    <cellStyle name="Normal 10 16 6 4" xfId="28807" xr:uid="{EB44567E-5D9F-42A4-A80E-0F93577D88E2}"/>
    <cellStyle name="Normal 10 16 6 5" xfId="34291" xr:uid="{BD15BC92-2610-4F8A-849E-E10558A9C218}"/>
    <cellStyle name="Normal 10 17" xfId="6123" xr:uid="{6C5F3FE3-0665-4DA2-BCAB-527C05CF46A4}"/>
    <cellStyle name="Normal 10 17 2" xfId="14512" xr:uid="{C5C504A9-D051-445A-8777-DDC6CB0C8F00}"/>
    <cellStyle name="Normal 10 17 2 2" xfId="21799" xr:uid="{5B1B69D9-B485-42F0-9A96-A2E4E4E60BB3}"/>
    <cellStyle name="Normal 10 17 2 2 2" xfId="27355" xr:uid="{2ABE2CA3-401F-48AF-A85E-63AAFDAEDCE5}"/>
    <cellStyle name="Normal 10 17 2 2 3" xfId="32849" xr:uid="{AC8A75F4-38AE-42F1-9CD5-42519F9B9597}"/>
    <cellStyle name="Normal 10 17 2 2 4" xfId="38333" xr:uid="{E99572F1-6871-4CF2-99E8-FCCF5952A4C7}"/>
    <cellStyle name="Normal 10 17 2 3" xfId="24626" xr:uid="{0F2C6B1E-6C09-4B1E-8FE5-CC13F1B8A65C}"/>
    <cellStyle name="Normal 10 17 2 4" xfId="30120" xr:uid="{6D357592-89E3-47C7-B2F2-4B34BE4935D4}"/>
    <cellStyle name="Normal 10 17 2 5" xfId="35604" xr:uid="{D8257FB1-1B38-4982-A5DA-A657A8E4BC9D}"/>
    <cellStyle name="Normal 10 17 3" xfId="11492" xr:uid="{FCA6BF70-154C-431C-8416-758D43EA05C8}"/>
    <cellStyle name="Normal 10 17 4" xfId="16727" xr:uid="{583D29FF-665B-4A38-AF12-5832DBC3C542}"/>
    <cellStyle name="Normal 10 17 5" xfId="18951" xr:uid="{DCE232DF-1B95-454E-A4F3-E73A2B31C250}"/>
    <cellStyle name="Normal 10 17 6" xfId="9167" xr:uid="{7DD93426-E5D5-4C62-9533-DD0302C2DA21}"/>
    <cellStyle name="Normal 10 17 6 2" xfId="20487" xr:uid="{FBC03BDE-D792-428B-B66E-E706EA743A51}"/>
    <cellStyle name="Normal 10 17 6 2 2" xfId="26043" xr:uid="{47386441-13AA-4477-AE13-E91C36948F62}"/>
    <cellStyle name="Normal 10 17 6 2 3" xfId="31537" xr:uid="{349BD2C4-C979-4BB4-A332-23878AA81A9E}"/>
    <cellStyle name="Normal 10 17 6 2 4" xfId="37021" xr:uid="{06F98AA2-1861-45F6-A34F-646C38860D41}"/>
    <cellStyle name="Normal 10 17 6 3" xfId="23314" xr:uid="{5FBCCB93-4CE5-4818-909A-16173BBBD252}"/>
    <cellStyle name="Normal 10 17 6 4" xfId="28808" xr:uid="{D66154BD-47FE-44EC-A427-AD240400B37D}"/>
    <cellStyle name="Normal 10 17 6 5" xfId="34292" xr:uid="{9A7ED805-7A77-4ACB-9AA9-C0368181876A}"/>
    <cellStyle name="Normal 10 18" xfId="6124" xr:uid="{1F7565B3-ECC7-45B1-ADA2-D6A535B3ABA4}"/>
    <cellStyle name="Normal 10 18 2" xfId="14513" xr:uid="{51BD4579-6842-43AF-97C5-50AFA5AC5757}"/>
    <cellStyle name="Normal 10 18 2 2" xfId="21800" xr:uid="{03506402-165A-41EB-8D01-0542C7AD7304}"/>
    <cellStyle name="Normal 10 18 2 2 2" xfId="27356" xr:uid="{38A9274E-1B21-4810-AB85-AEB6E547FC59}"/>
    <cellStyle name="Normal 10 18 2 2 3" xfId="32850" xr:uid="{E110CFD6-0AD1-474C-9D76-A521EE9CBEBE}"/>
    <cellStyle name="Normal 10 18 2 2 4" xfId="38334" xr:uid="{0A541475-7C4D-43FD-BDEC-ABDF6A7C08DA}"/>
    <cellStyle name="Normal 10 18 2 3" xfId="24627" xr:uid="{6799815C-124C-485F-8FB4-14F89CC503B2}"/>
    <cellStyle name="Normal 10 18 2 4" xfId="30121" xr:uid="{DF173C62-0990-4837-9531-AA1F8F0F05C7}"/>
    <cellStyle name="Normal 10 18 2 5" xfId="35605" xr:uid="{950CFBCB-4669-4BC5-8190-385B20751CD1}"/>
    <cellStyle name="Normal 10 18 3" xfId="11493" xr:uid="{EA8A8749-12EE-4D54-8985-54E9B6581B8F}"/>
    <cellStyle name="Normal 10 18 4" xfId="16728" xr:uid="{579D8803-88BA-4E37-BA21-EF60EBF40F92}"/>
    <cellStyle name="Normal 10 18 5" xfId="18952" xr:uid="{065EE7E6-B2BC-4438-9913-230287A054DE}"/>
    <cellStyle name="Normal 10 18 6" xfId="9168" xr:uid="{F0063065-3EF4-45E1-9FBE-F1AF8AB48478}"/>
    <cellStyle name="Normal 10 18 6 2" xfId="20488" xr:uid="{7ED32DC4-0C74-4A26-B179-C297BC62E92B}"/>
    <cellStyle name="Normal 10 18 6 2 2" xfId="26044" xr:uid="{A67F8075-02AB-4E87-B7CD-D1FAF91819FE}"/>
    <cellStyle name="Normal 10 18 6 2 3" xfId="31538" xr:uid="{F6D28794-5AB5-49BE-B530-618B5696FD07}"/>
    <cellStyle name="Normal 10 18 6 2 4" xfId="37022" xr:uid="{B214DD82-3F92-49FC-BD8C-6136AC08D5C0}"/>
    <cellStyle name="Normal 10 18 6 3" xfId="23315" xr:uid="{AF5F0B91-2EDC-4563-9787-10F31898C072}"/>
    <cellStyle name="Normal 10 18 6 4" xfId="28809" xr:uid="{468269FE-25ED-4E7F-88A6-CEC3D061075B}"/>
    <cellStyle name="Normal 10 18 6 5" xfId="34293" xr:uid="{15A1F661-54DE-4E68-8A1D-7BF1F70AB76B}"/>
    <cellStyle name="Normal 10 19" xfId="6125" xr:uid="{FE50CAA2-7BBC-4893-AAEC-5FA9AADA09EA}"/>
    <cellStyle name="Normal 10 19 2" xfId="14514" xr:uid="{39C1DB71-0E81-4DCE-A9D0-ECF201F1EAE0}"/>
    <cellStyle name="Normal 10 19 2 2" xfId="21801" xr:uid="{8A0A84A8-EEC5-468D-A6F2-D66F2B822B25}"/>
    <cellStyle name="Normal 10 19 2 2 2" xfId="27357" xr:uid="{EC63E7EF-3D3B-46A0-BCB2-28993B8EEE71}"/>
    <cellStyle name="Normal 10 19 2 2 3" xfId="32851" xr:uid="{09CEAA8A-3DB2-4B26-9278-AD18074EEB89}"/>
    <cellStyle name="Normal 10 19 2 2 4" xfId="38335" xr:uid="{9C1D4A60-D7B4-42F8-A282-8894AE1A8A1B}"/>
    <cellStyle name="Normal 10 19 2 3" xfId="24628" xr:uid="{7E4135DA-B30E-4641-AC44-00344CC4DC1A}"/>
    <cellStyle name="Normal 10 19 2 4" xfId="30122" xr:uid="{007AE730-027E-4E1D-BB96-1F67E90CE374}"/>
    <cellStyle name="Normal 10 19 2 5" xfId="35606" xr:uid="{A52B5454-6AFD-4059-8118-480D7EA98B21}"/>
    <cellStyle name="Normal 10 19 3" xfId="11494" xr:uid="{4D3F02E5-4F44-4E2E-B9E7-696B0B2564AC}"/>
    <cellStyle name="Normal 10 19 4" xfId="16729" xr:uid="{B12E9DD0-6C03-4716-8732-A47A8A8C03EF}"/>
    <cellStyle name="Normal 10 19 5" xfId="18953" xr:uid="{5DD39A4A-9FE8-4B7D-AF5A-1C9095B5C1B1}"/>
    <cellStyle name="Normal 10 19 6" xfId="9169" xr:uid="{6627C050-ECB9-434E-B197-4AD942BF2DAB}"/>
    <cellStyle name="Normal 10 19 6 2" xfId="20489" xr:uid="{56153C0B-334D-4F24-8CE2-D0DED1517A01}"/>
    <cellStyle name="Normal 10 19 6 2 2" xfId="26045" xr:uid="{9D406BC9-55E7-41BB-84DF-85D9765FD2D9}"/>
    <cellStyle name="Normal 10 19 6 2 3" xfId="31539" xr:uid="{6536CE26-361F-4350-9D34-5BC33687C7F6}"/>
    <cellStyle name="Normal 10 19 6 2 4" xfId="37023" xr:uid="{D7A3B510-4E34-437D-AD62-3C33F6492DC8}"/>
    <cellStyle name="Normal 10 19 6 3" xfId="23316" xr:uid="{6CD95F6B-5C7F-4D88-9631-156EF1C27BF7}"/>
    <cellStyle name="Normal 10 19 6 4" xfId="28810" xr:uid="{E028B3AD-E5D6-4099-A61E-066F894C302B}"/>
    <cellStyle name="Normal 10 19 6 5" xfId="34294" xr:uid="{C07E7799-9C60-48B5-914C-EE06786A3488}"/>
    <cellStyle name="Normal 10 2" xfId="880" xr:uid="{BBF4773A-97F4-4939-9CCB-E4FC2F087417}"/>
    <cellStyle name="Normal 10 2 10" xfId="6126" xr:uid="{CBC1CA01-266E-427B-82E5-D29E8E370599}"/>
    <cellStyle name="Normal 10 2 2" xfId="6127" xr:uid="{BA9ABCEC-A18C-40A7-BB48-2AA18DC7C14C}"/>
    <cellStyle name="Normal 10 2 2 2" xfId="14516" xr:uid="{46A4DB27-3307-4961-8EC2-7DB97C0B54ED}"/>
    <cellStyle name="Normal 10 2 2 2 2" xfId="21803" xr:uid="{8363936E-94C2-4B43-8637-01254B9AC39F}"/>
    <cellStyle name="Normal 10 2 2 2 2 2" xfId="27359" xr:uid="{0722A033-2E78-445C-90DD-4761AFFA6BC4}"/>
    <cellStyle name="Normal 10 2 2 2 2 3" xfId="32853" xr:uid="{4DA31098-3162-434D-BB89-5D11A50FBA83}"/>
    <cellStyle name="Normal 10 2 2 2 2 4" xfId="38337" xr:uid="{E6BA49CC-BBD7-4894-B500-F58474D37E97}"/>
    <cellStyle name="Normal 10 2 2 2 3" xfId="24630" xr:uid="{8B3F9157-AFC7-424A-9F6F-AD36D33887E7}"/>
    <cellStyle name="Normal 10 2 2 2 4" xfId="30124" xr:uid="{0FC5E0EE-513B-41EA-B289-9B9FBB5D9B73}"/>
    <cellStyle name="Normal 10 2 2 2 4 2" xfId="40701" xr:uid="{EC7DAA72-707B-41D7-B6C2-FF4C1AB5F4DE}"/>
    <cellStyle name="Normal 10 2 2 2 5" xfId="35608" xr:uid="{7D2B4190-83BE-4A55-B19A-748DA0E76101}"/>
    <cellStyle name="Normal 10 2 2 3" xfId="11496" xr:uid="{38119A4D-E44A-4A35-B9D6-24A8189580A9}"/>
    <cellStyle name="Normal 10 2 2 4" xfId="16731" xr:uid="{2F5B3FB7-292E-4B3F-AF2D-758E4DDB18F5}"/>
    <cellStyle name="Normal 10 2 2 5" xfId="18954" xr:uid="{903FE17A-7E4E-4A8C-B0C5-C7F97399BEED}"/>
    <cellStyle name="Normal 10 2 2 6" xfId="9171" xr:uid="{43C7C58E-A560-4916-A72D-5BB5E6C463C9}"/>
    <cellStyle name="Normal 10 2 2 6 2" xfId="20491" xr:uid="{542DA83F-792C-44D4-B8F8-A7047CDA1EC4}"/>
    <cellStyle name="Normal 10 2 2 6 2 2" xfId="26047" xr:uid="{B3854D89-537E-4091-A20C-7DA5E4AED75E}"/>
    <cellStyle name="Normal 10 2 2 6 2 3" xfId="31541" xr:uid="{BD7FD5DE-5EA6-440C-A420-19B70222A60E}"/>
    <cellStyle name="Normal 10 2 2 6 2 4" xfId="37025" xr:uid="{9FB8146A-964D-4A61-B342-25E64E4CB644}"/>
    <cellStyle name="Normal 10 2 2 6 3" xfId="23318" xr:uid="{47EDB804-59C2-4244-BAB1-4BA67E9AC512}"/>
    <cellStyle name="Normal 10 2 2 6 4" xfId="28812" xr:uid="{0A81D9D8-83B9-4A6E-92A0-DE78C53BF217}"/>
    <cellStyle name="Normal 10 2 2 6 5" xfId="34296" xr:uid="{A97C234C-CD63-4CEA-A58A-BAF786DD8C01}"/>
    <cellStyle name="Normal 10 2 3" xfId="6128" xr:uid="{3AA94F67-2FFF-4477-8E96-2E345D9B0BD9}"/>
    <cellStyle name="Normal 10 2 3 2" xfId="14517" xr:uid="{6D52FF5C-372E-4FC6-BB2C-6523D624DD42}"/>
    <cellStyle name="Normal 10 2 3 2 2" xfId="21804" xr:uid="{3AC3F87F-5514-4BD0-B496-1BF97FEE7D5A}"/>
    <cellStyle name="Normal 10 2 3 2 2 2" xfId="27360" xr:uid="{18B7FB83-D082-4DB7-B2F6-D366115C3A64}"/>
    <cellStyle name="Normal 10 2 3 2 2 3" xfId="32854" xr:uid="{7057C867-3BE7-4C3D-B607-FE3E7A44D739}"/>
    <cellStyle name="Normal 10 2 3 2 2 4" xfId="38338" xr:uid="{5C998397-1959-4FFA-8D35-E6DAABA06741}"/>
    <cellStyle name="Normal 10 2 3 2 3" xfId="24631" xr:uid="{36479C02-3204-40A9-BFB8-65B265FEE42A}"/>
    <cellStyle name="Normal 10 2 3 2 4" xfId="30125" xr:uid="{BB99E84C-CED5-46A6-8F1B-1A69CB84287D}"/>
    <cellStyle name="Normal 10 2 3 2 5" xfId="35609" xr:uid="{FA211C03-6C4B-450F-89E8-B6E6FEF73861}"/>
    <cellStyle name="Normal 10 2 3 3" xfId="11497" xr:uid="{FBC850D6-0759-4DDA-870C-C2FEA318B8B2}"/>
    <cellStyle name="Normal 10 2 3 4" xfId="16732" xr:uid="{9A17F065-6288-4D3A-B100-97B6E44D06B3}"/>
    <cellStyle name="Normal 10 2 3 5" xfId="18955" xr:uid="{E6C8166E-6A16-46DA-BCDB-0C26AC40B16A}"/>
    <cellStyle name="Normal 10 2 3 6" xfId="9172" xr:uid="{C6734D86-5277-4EF4-A0BF-1539CC2D456B}"/>
    <cellStyle name="Normal 10 2 3 6 2" xfId="20492" xr:uid="{6728B206-D8DC-4FB4-8526-5E370CEEC6C6}"/>
    <cellStyle name="Normal 10 2 3 6 2 2" xfId="26048" xr:uid="{F920BC37-8DB9-4661-B33A-323FA7D2AECA}"/>
    <cellStyle name="Normal 10 2 3 6 2 3" xfId="31542" xr:uid="{1502B878-E3D5-4E87-BB84-219571EC7297}"/>
    <cellStyle name="Normal 10 2 3 6 2 4" xfId="37026" xr:uid="{AF831F33-93AA-4D71-81B0-A0CF9A8A8C1F}"/>
    <cellStyle name="Normal 10 2 3 6 3" xfId="23319" xr:uid="{61BC57DB-8449-454E-B719-83E7215BB1C9}"/>
    <cellStyle name="Normal 10 2 3 6 4" xfId="28813" xr:uid="{B7504E08-8CBA-44B4-87D5-A3194EA7CAB6}"/>
    <cellStyle name="Normal 10 2 3 6 5" xfId="34297" xr:uid="{3F3F2888-BECE-4CFF-A384-C78F85F52179}"/>
    <cellStyle name="Normal 10 2 4" xfId="6129" xr:uid="{75AFE581-075D-44E0-9B08-DBF1988590D0}"/>
    <cellStyle name="Normal 10 2 4 2" xfId="14518" xr:uid="{AFD200D9-5EA1-4D83-8FC8-1D4AD7A8F4F6}"/>
    <cellStyle name="Normal 10 2 4 2 2" xfId="21805" xr:uid="{6728AC5B-13AE-495F-AC3A-636B6FB0C00D}"/>
    <cellStyle name="Normal 10 2 4 2 2 2" xfId="27361" xr:uid="{5BEB9A5F-1981-484B-8C15-11B36B665B55}"/>
    <cellStyle name="Normal 10 2 4 2 2 3" xfId="32855" xr:uid="{4771C115-8872-4677-B1D0-9DCFCFDA91C6}"/>
    <cellStyle name="Normal 10 2 4 2 2 4" xfId="38339" xr:uid="{79CD2B81-6355-4FBC-9C40-9E7C3B52B47F}"/>
    <cellStyle name="Normal 10 2 4 2 3" xfId="24632" xr:uid="{CDEF1944-58C1-4C48-B46E-2BD01B578A89}"/>
    <cellStyle name="Normal 10 2 4 2 4" xfId="30126" xr:uid="{BF4F9D2E-CFEA-4E2B-A734-9B32838BDC67}"/>
    <cellStyle name="Normal 10 2 4 2 5" xfId="35610" xr:uid="{1CFC7D25-4BCA-44EE-954A-3AA3880B7B69}"/>
    <cellStyle name="Normal 10 2 4 3" xfId="11498" xr:uid="{54B0FEBC-3B0D-40F0-AAAB-03E17878A632}"/>
    <cellStyle name="Normal 10 2 4 4" xfId="16733" xr:uid="{BF843CE4-A704-4002-B67B-E6DA51AA0EB4}"/>
    <cellStyle name="Normal 10 2 4 5" xfId="18956" xr:uid="{BA2CF370-9CC6-41A2-9125-A2598CCF2788}"/>
    <cellStyle name="Normal 10 2 4 6" xfId="9173" xr:uid="{39312B4F-DFDF-4702-BC0B-615E270EB847}"/>
    <cellStyle name="Normal 10 2 4 6 2" xfId="20493" xr:uid="{A650F1CF-5769-4974-B5CE-C52D8DFBE3D8}"/>
    <cellStyle name="Normal 10 2 4 6 2 2" xfId="26049" xr:uid="{75921E90-B6D9-402C-AC12-EA30EF40BAE0}"/>
    <cellStyle name="Normal 10 2 4 6 2 3" xfId="31543" xr:uid="{4F9A4F67-A646-4A28-95E8-6B0BB7C25BB2}"/>
    <cellStyle name="Normal 10 2 4 6 2 4" xfId="37027" xr:uid="{B5F628FC-0E25-40E7-A1BB-C6A4B1361AED}"/>
    <cellStyle name="Normal 10 2 4 6 3" xfId="23320" xr:uid="{63E29EAA-D960-4712-990F-860A83A692C2}"/>
    <cellStyle name="Normal 10 2 4 6 4" xfId="28814" xr:uid="{466CA048-8167-467D-AC8B-DCC60A19E671}"/>
    <cellStyle name="Normal 10 2 4 6 5" xfId="34298" xr:uid="{96204B80-4788-4C49-8216-E85F0A0735F4}"/>
    <cellStyle name="Normal 10 2 5" xfId="6130" xr:uid="{2B74E4B5-1F47-4604-96D3-3C4EC5CF89CA}"/>
    <cellStyle name="Normal 10 2 5 2" xfId="14519" xr:uid="{8A7520EA-D0DE-4680-B98C-86DA5571FA5C}"/>
    <cellStyle name="Normal 10 2 5 2 2" xfId="21806" xr:uid="{B6ADBD83-0EE5-4E83-8BB1-D3B68589CAED}"/>
    <cellStyle name="Normal 10 2 5 2 2 2" xfId="27362" xr:uid="{3FF27E7D-2585-47F6-89CD-E63DCF49586B}"/>
    <cellStyle name="Normal 10 2 5 2 2 3" xfId="32856" xr:uid="{F0E305F1-35A0-4404-9142-026EF46B333A}"/>
    <cellStyle name="Normal 10 2 5 2 2 4" xfId="38340" xr:uid="{54B62D31-7216-4F52-8C01-931E17507611}"/>
    <cellStyle name="Normal 10 2 5 2 3" xfId="24633" xr:uid="{19712C38-7160-41D6-98A7-F5187F682CFC}"/>
    <cellStyle name="Normal 10 2 5 2 4" xfId="30127" xr:uid="{918F70B0-3F07-442F-AC97-27D52B914065}"/>
    <cellStyle name="Normal 10 2 5 2 5" xfId="35611" xr:uid="{5FB95CF9-4EDE-4A3D-863A-8E5F8E8F724F}"/>
    <cellStyle name="Normal 10 2 5 3" xfId="12631" xr:uid="{6CDE977B-A190-4516-9DB2-8B2B80A73AE7}"/>
    <cellStyle name="Normal 10 2 5 4" xfId="9174" xr:uid="{CA31577B-8A6D-4CB5-B47F-97F816B60B5A}"/>
    <cellStyle name="Normal 10 2 5 4 2" xfId="20494" xr:uid="{62091C46-EFB9-4305-BF94-EA652BB75382}"/>
    <cellStyle name="Normal 10 2 5 4 2 2" xfId="26050" xr:uid="{0F5E529B-7C01-43F2-9067-F778B52F15B9}"/>
    <cellStyle name="Normal 10 2 5 4 2 3" xfId="31544" xr:uid="{C56667D9-80E3-4792-B689-4ADADE7C6B8B}"/>
    <cellStyle name="Normal 10 2 5 4 2 4" xfId="37028" xr:uid="{E5BCDBF5-7EAC-44CF-8CD2-FEEE2713463F}"/>
    <cellStyle name="Normal 10 2 5 4 3" xfId="23321" xr:uid="{A29188E3-386A-4205-BE77-9C8E9564DE30}"/>
    <cellStyle name="Normal 10 2 5 4 4" xfId="28815" xr:uid="{881DAA83-D630-4F6A-849C-1494E7AE7969}"/>
    <cellStyle name="Normal 10 2 5 4 5" xfId="34299" xr:uid="{389D53BE-8DB0-4AC1-8EF9-42628AABA549}"/>
    <cellStyle name="Normal 10 2 6" xfId="14515" xr:uid="{BDB2E14F-98F1-4BC2-83BE-E67EADCB53F0}"/>
    <cellStyle name="Normal 10 2 6 2" xfId="21802" xr:uid="{0A5D96C8-3756-41A0-BCE4-EC199D558474}"/>
    <cellStyle name="Normal 10 2 6 2 2" xfId="27358" xr:uid="{892861D8-D073-4FA4-BAEC-76D631126D00}"/>
    <cellStyle name="Normal 10 2 6 2 3" xfId="32852" xr:uid="{F46F68ED-CBEB-4A73-BD78-C7B95D190D0E}"/>
    <cellStyle name="Normal 10 2 6 2 4" xfId="38336" xr:uid="{E8C659FA-74A6-44D6-8505-D5BECE90B316}"/>
    <cellStyle name="Normal 10 2 6 3" xfId="24629" xr:uid="{912C3967-C4B3-4B72-B969-7E99FAE9B735}"/>
    <cellStyle name="Normal 10 2 6 4" xfId="30123" xr:uid="{E888E55F-29D0-49F9-BD7B-0A2D8A239F57}"/>
    <cellStyle name="Normal 10 2 6 5" xfId="35607" xr:uid="{C3B46304-B58D-441A-97C0-15667B637CB8}"/>
    <cellStyle name="Normal 10 2 7" xfId="11495" xr:uid="{A4D1B5AE-186B-4821-991A-C5229883F036}"/>
    <cellStyle name="Normal 10 2 8" xfId="16730" xr:uid="{1879A8DF-B1A1-4E62-AF93-F56AC93A9C96}"/>
    <cellStyle name="Normal 10 2 9" xfId="9170" xr:uid="{1E0D60B9-053E-4BF9-9CA3-D66F932A68AE}"/>
    <cellStyle name="Normal 10 2 9 2" xfId="20490" xr:uid="{5C73B206-7D65-4F01-B5F5-06212DDC4C09}"/>
    <cellStyle name="Normal 10 2 9 2 2" xfId="26046" xr:uid="{BBB15FA5-6C00-4CFD-977D-E8D0B12E73A8}"/>
    <cellStyle name="Normal 10 2 9 2 3" xfId="31540" xr:uid="{450F58E3-E1CB-46C4-883E-5A1D069DE746}"/>
    <cellStyle name="Normal 10 2 9 2 4" xfId="37024" xr:uid="{414CDBB3-95A2-43E3-B4EB-841917A55AB5}"/>
    <cellStyle name="Normal 10 2 9 3" xfId="23317" xr:uid="{705AEE17-23F8-4CC7-A5C3-16923C6A0577}"/>
    <cellStyle name="Normal 10 2 9 4" xfId="28811" xr:uid="{A2740B9F-6BBE-4024-9610-1761FBE5626C}"/>
    <cellStyle name="Normal 10 2 9 5" xfId="34295" xr:uid="{B6772508-2B70-4F9E-AD05-20345CC0F61C}"/>
    <cellStyle name="Normal 10 20" xfId="6131" xr:uid="{E84C57BC-AE11-4DAB-A12A-9D08E001DA39}"/>
    <cellStyle name="Normal 10 20 2" xfId="14520" xr:uid="{F087B873-F166-4716-95FF-8598BF330025}"/>
    <cellStyle name="Normal 10 20 2 2" xfId="21807" xr:uid="{F04D03ED-FE55-4FD2-AF53-90FB036BD855}"/>
    <cellStyle name="Normal 10 20 2 2 2" xfId="27363" xr:uid="{66B815B2-0D40-4735-A4A3-20BB34C6E74E}"/>
    <cellStyle name="Normal 10 20 2 2 3" xfId="32857" xr:uid="{9F360C2D-5BA6-4019-8C94-02258F4E8898}"/>
    <cellStyle name="Normal 10 20 2 2 4" xfId="38341" xr:uid="{75852C79-5246-4504-8BB5-8A0115905095}"/>
    <cellStyle name="Normal 10 20 2 3" xfId="24634" xr:uid="{B34F9FAD-8FBE-4A8F-B095-AB07FB0F84CF}"/>
    <cellStyle name="Normal 10 20 2 4" xfId="30128" xr:uid="{EF54175E-1209-44EB-B1F4-2D8645CDEA09}"/>
    <cellStyle name="Normal 10 20 2 5" xfId="35612" xr:uid="{6D72D2E8-AB4D-49D5-A42A-F3B09684559A}"/>
    <cellStyle name="Normal 10 20 3" xfId="11499" xr:uid="{C6BA38CB-8993-4461-A130-79D83EE261BA}"/>
    <cellStyle name="Normal 10 20 4" xfId="16734" xr:uid="{656D8963-01B1-41A1-9C32-A9CA2F307197}"/>
    <cellStyle name="Normal 10 20 5" xfId="18957" xr:uid="{451983A6-11BC-4EDB-B8A8-492DD16B81B4}"/>
    <cellStyle name="Normal 10 20 6" xfId="9175" xr:uid="{F6E6608C-BF76-4126-BB26-A358956C37EA}"/>
    <cellStyle name="Normal 10 20 6 2" xfId="20495" xr:uid="{4118ED82-C93C-46DF-BEF5-AD062256BC2C}"/>
    <cellStyle name="Normal 10 20 6 2 2" xfId="26051" xr:uid="{ECCFC36D-5BEB-42AE-A771-381EC0C91149}"/>
    <cellStyle name="Normal 10 20 6 2 3" xfId="31545" xr:uid="{3C84C3C9-0CE7-4588-88BA-AC082B67DDDD}"/>
    <cellStyle name="Normal 10 20 6 2 4" xfId="37029" xr:uid="{7FD75003-5628-4519-B1CB-1C3C92EF46A4}"/>
    <cellStyle name="Normal 10 20 6 3" xfId="23322" xr:uid="{60F6F157-2350-42C8-8F81-84B33B4DF350}"/>
    <cellStyle name="Normal 10 20 6 4" xfId="28816" xr:uid="{349EA56B-3C98-42C2-B7C3-CCFAF9AB8093}"/>
    <cellStyle name="Normal 10 20 6 5" xfId="34300" xr:uid="{F7B6F7AA-7046-4850-AE95-2D84FE069F3B}"/>
    <cellStyle name="Normal 10 21" xfId="6132" xr:uid="{5AECD590-F704-439D-88F8-B32B61337AA4}"/>
    <cellStyle name="Normal 10 21 2" xfId="14521" xr:uid="{4F4DF927-8DF1-4E73-8EC5-A23FCB7A4264}"/>
    <cellStyle name="Normal 10 21 2 2" xfId="21808" xr:uid="{EA467F86-B624-4280-A1EA-D618B67744D2}"/>
    <cellStyle name="Normal 10 21 2 2 2" xfId="27364" xr:uid="{EB61544A-D2FD-4389-89A4-058A60A6490E}"/>
    <cellStyle name="Normal 10 21 2 2 3" xfId="32858" xr:uid="{1E1140F0-3B4C-4F7D-B3D4-736F295678F9}"/>
    <cellStyle name="Normal 10 21 2 2 4" xfId="38342" xr:uid="{A7C200D5-0975-4C77-A1BC-D61C38B31114}"/>
    <cellStyle name="Normal 10 21 2 3" xfId="24635" xr:uid="{D958776A-8E2B-454B-998E-D17374DDE0A0}"/>
    <cellStyle name="Normal 10 21 2 4" xfId="30129" xr:uid="{1B998161-E7BE-4537-AED5-6D769FC59914}"/>
    <cellStyle name="Normal 10 21 2 5" xfId="35613" xr:uid="{8745F937-7E66-4C23-A072-B66341C4E81A}"/>
    <cellStyle name="Normal 10 21 3" xfId="11500" xr:uid="{2AE3CF98-35BD-459E-B7BD-1BF219991898}"/>
    <cellStyle name="Normal 10 21 4" xfId="16735" xr:uid="{61A8CC0E-D0A7-4A79-9319-52F5A60C17C7}"/>
    <cellStyle name="Normal 10 21 5" xfId="18958" xr:uid="{F7AE849D-CE37-4FFE-AB81-0D9B0BB45244}"/>
    <cellStyle name="Normal 10 21 6" xfId="9176" xr:uid="{8623D148-CCB8-48D4-B06E-663D43D137EF}"/>
    <cellStyle name="Normal 10 21 6 2" xfId="20496" xr:uid="{2657C460-59A6-4024-8E97-F51A3080C497}"/>
    <cellStyle name="Normal 10 21 6 2 2" xfId="26052" xr:uid="{58C8506D-2C2C-490D-9A91-57434954FD40}"/>
    <cellStyle name="Normal 10 21 6 2 3" xfId="31546" xr:uid="{E959EF71-B78D-46BE-916F-0AEB92E2227E}"/>
    <cellStyle name="Normal 10 21 6 2 4" xfId="37030" xr:uid="{7FD9CFC8-7F7A-44AF-AADB-7B400A4A5A4C}"/>
    <cellStyle name="Normal 10 21 6 3" xfId="23323" xr:uid="{E94B1653-8564-4BFB-BC39-9686A29CEDCA}"/>
    <cellStyle name="Normal 10 21 6 4" xfId="28817" xr:uid="{0753633A-D95A-4E94-A034-483F94F64640}"/>
    <cellStyle name="Normal 10 21 6 5" xfId="34301" xr:uid="{C88409B7-576F-4060-A0E6-B4DCDE372673}"/>
    <cellStyle name="Normal 10 22" xfId="6133" xr:uid="{16B378CC-6A5A-4667-9825-061454022623}"/>
    <cellStyle name="Normal 10 22 2" xfId="14522" xr:uid="{FA3BCE23-761C-43EA-9192-0A33412E48C9}"/>
    <cellStyle name="Normal 10 22 2 2" xfId="21809" xr:uid="{A4A25C6F-9C5C-444D-9A18-8576C87D919B}"/>
    <cellStyle name="Normal 10 22 2 2 2" xfId="27365" xr:uid="{1479C9B4-A48E-471D-B9B4-7D1EF9B65572}"/>
    <cellStyle name="Normal 10 22 2 2 3" xfId="32859" xr:uid="{C7B31655-D9BF-4111-ADD1-2DAD8A82FC30}"/>
    <cellStyle name="Normal 10 22 2 2 4" xfId="38343" xr:uid="{9017D3F0-0B39-4EB2-8311-D59A8456DEE2}"/>
    <cellStyle name="Normal 10 22 2 3" xfId="24636" xr:uid="{FDFDB1E8-8A7D-4E13-B580-43952C804849}"/>
    <cellStyle name="Normal 10 22 2 4" xfId="30130" xr:uid="{3D1EFA6E-6B18-4D45-A29A-472551BF63D9}"/>
    <cellStyle name="Normal 10 22 2 5" xfId="35614" xr:uid="{10D9CBBE-C85A-4C02-8DF9-9EC3F72ADA7B}"/>
    <cellStyle name="Normal 10 22 3" xfId="11501" xr:uid="{9B59B76C-AF89-4C38-8DC0-B96C1D81DB22}"/>
    <cellStyle name="Normal 10 22 4" xfId="16736" xr:uid="{8646E782-B170-43C1-B6C4-0BE76DA1B3C2}"/>
    <cellStyle name="Normal 10 22 5" xfId="18959" xr:uid="{DD74A7D6-06C8-4845-BEF0-2041A0157EF4}"/>
    <cellStyle name="Normal 10 22 6" xfId="9177" xr:uid="{0CCC8D38-3978-4765-B72A-84B4DEB96C51}"/>
    <cellStyle name="Normal 10 22 6 2" xfId="20497" xr:uid="{064D84D9-5636-4BE2-9AEB-C502AA8F90B8}"/>
    <cellStyle name="Normal 10 22 6 2 2" xfId="26053" xr:uid="{2A034A73-21ED-4501-9228-66ADF02CAFBD}"/>
    <cellStyle name="Normal 10 22 6 2 3" xfId="31547" xr:uid="{AA38C887-788F-4CA9-8AA4-5D80B22FB955}"/>
    <cellStyle name="Normal 10 22 6 2 4" xfId="37031" xr:uid="{3F591C7D-9045-4BE5-B4B5-367EE71F51E1}"/>
    <cellStyle name="Normal 10 22 6 3" xfId="23324" xr:uid="{E9D5E291-C033-46AF-8A1F-BFACDA273C37}"/>
    <cellStyle name="Normal 10 22 6 4" xfId="28818" xr:uid="{41E9B03B-2F2A-4083-8C07-8C669E1D1802}"/>
    <cellStyle name="Normal 10 22 6 5" xfId="34302" xr:uid="{45F08745-0C1E-49AD-9EA6-29BA59857265}"/>
    <cellStyle name="Normal 10 23" xfId="6134" xr:uid="{4BF20F0A-1E24-4E1A-94FE-82C963C3B0D9}"/>
    <cellStyle name="Normal 10 23 2" xfId="14523" xr:uid="{0016F98A-B3A0-42F4-A98C-EBB69712A887}"/>
    <cellStyle name="Normal 10 23 2 2" xfId="21810" xr:uid="{919FF0BF-76BB-4166-9BE1-F29C10C9E71F}"/>
    <cellStyle name="Normal 10 23 2 2 2" xfId="27366" xr:uid="{A8E70E54-5CAD-4091-902A-D197C05C803F}"/>
    <cellStyle name="Normal 10 23 2 2 3" xfId="32860" xr:uid="{44E13ACC-0309-4BE9-BB2C-0FAA777C762F}"/>
    <cellStyle name="Normal 10 23 2 2 4" xfId="38344" xr:uid="{794F2902-2BBD-41F6-B498-BB891B7874A7}"/>
    <cellStyle name="Normal 10 23 2 3" xfId="24637" xr:uid="{4DB31C61-911D-448C-AAC9-2BBB484C18AF}"/>
    <cellStyle name="Normal 10 23 2 4" xfId="30131" xr:uid="{27972024-3ABB-404E-8942-ED2923DB734D}"/>
    <cellStyle name="Normal 10 23 2 5" xfId="35615" xr:uid="{BE093648-32CE-477C-ADD0-4C699F66C229}"/>
    <cellStyle name="Normal 10 23 3" xfId="11502" xr:uid="{CB3DC05F-46BE-44BF-B2BD-1A040473752D}"/>
    <cellStyle name="Normal 10 23 4" xfId="16737" xr:uid="{A9BA771C-8A38-46B7-BE2C-ACCF5FC4B2C4}"/>
    <cellStyle name="Normal 10 23 5" xfId="18960" xr:uid="{415E1521-0963-4C08-8EA2-58BD48E1C1AF}"/>
    <cellStyle name="Normal 10 23 6" xfId="9178" xr:uid="{38591593-805E-486B-BD7A-F1D477156B6B}"/>
    <cellStyle name="Normal 10 23 6 2" xfId="20498" xr:uid="{7D7147C9-6797-4262-B7BE-0FE944A0D0DF}"/>
    <cellStyle name="Normal 10 23 6 2 2" xfId="26054" xr:uid="{36A92FB8-8823-4468-8648-D30FF42F5E86}"/>
    <cellStyle name="Normal 10 23 6 2 3" xfId="31548" xr:uid="{6C96CF84-917C-4BC8-9430-C491F37EDAAD}"/>
    <cellStyle name="Normal 10 23 6 2 4" xfId="37032" xr:uid="{55C662B3-7596-48B3-8AF3-80E681438B74}"/>
    <cellStyle name="Normal 10 23 6 3" xfId="23325" xr:uid="{CB2C088B-58E6-4B49-A8FE-BCAFA857CA19}"/>
    <cellStyle name="Normal 10 23 6 4" xfId="28819" xr:uid="{A4FE1DB0-1A6E-4F7A-856A-38CD30ACC202}"/>
    <cellStyle name="Normal 10 23 6 5" xfId="34303" xr:uid="{348B434E-213D-4FC0-8B30-A30941382A81}"/>
    <cellStyle name="Normal 10 24" xfId="6135" xr:uid="{F81B09DA-7B48-43D7-B52A-FA41F638781D}"/>
    <cellStyle name="Normal 10 24 2" xfId="14524" xr:uid="{51144105-5D6E-46B4-A192-257406926DA5}"/>
    <cellStyle name="Normal 10 24 2 2" xfId="21811" xr:uid="{55BB431E-CE80-4026-A4EF-EA87F89EF666}"/>
    <cellStyle name="Normal 10 24 2 2 2" xfId="27367" xr:uid="{2035AD3D-A97E-4FD2-8FC5-B6C22B6BD61E}"/>
    <cellStyle name="Normal 10 24 2 2 3" xfId="32861" xr:uid="{4385DCBB-59DB-4A7F-9AFF-06BEB11E236D}"/>
    <cellStyle name="Normal 10 24 2 2 4" xfId="38345" xr:uid="{A8FC5A6F-C6DE-4E38-B2AF-44303D77FCEE}"/>
    <cellStyle name="Normal 10 24 2 3" xfId="24638" xr:uid="{83264660-E90E-4D70-A726-8FAC96B2C7F0}"/>
    <cellStyle name="Normal 10 24 2 4" xfId="30132" xr:uid="{495B128E-A02C-4290-8BA8-9B18B517941F}"/>
    <cellStyle name="Normal 10 24 2 5" xfId="35616" xr:uid="{6ADF9558-A2A3-4C75-B469-00A2EE423867}"/>
    <cellStyle name="Normal 10 24 3" xfId="11503" xr:uid="{72FB9B74-D19D-4197-A90B-03A121D06965}"/>
    <cellStyle name="Normal 10 24 4" xfId="16738" xr:uid="{7C94AF4C-DB30-4006-B59E-416C83D7C1FF}"/>
    <cellStyle name="Normal 10 24 5" xfId="18961" xr:uid="{9416A5D4-C47B-4812-AB3F-90F2562C9333}"/>
    <cellStyle name="Normal 10 24 6" xfId="9179" xr:uid="{D12EC7DC-E867-4F73-9EA4-322DDCAB14EB}"/>
    <cellStyle name="Normal 10 24 6 2" xfId="20499" xr:uid="{C812580A-8642-4F75-92EC-A08DA194B75A}"/>
    <cellStyle name="Normal 10 24 6 2 2" xfId="26055" xr:uid="{952942F5-AD13-47AE-BDA6-D4994EA02DB3}"/>
    <cellStyle name="Normal 10 24 6 2 3" xfId="31549" xr:uid="{693A9FEB-B75C-4F00-8AB5-20B5730C1998}"/>
    <cellStyle name="Normal 10 24 6 2 4" xfId="37033" xr:uid="{E71C047D-0F84-4FAD-9003-8E172A2ADBE3}"/>
    <cellStyle name="Normal 10 24 6 3" xfId="23326" xr:uid="{AC63F140-5994-4D29-977A-4D3D384B114A}"/>
    <cellStyle name="Normal 10 24 6 4" xfId="28820" xr:uid="{E269A23F-A9FD-4990-93FD-4A9C1A420B11}"/>
    <cellStyle name="Normal 10 24 6 5" xfId="34304" xr:uid="{9BC8195D-7127-48AF-B6FF-0AFB3901B238}"/>
    <cellStyle name="Normal 10 25" xfId="6136" xr:uid="{DDB6B1CD-F040-41C0-ABA5-32E73159880A}"/>
    <cellStyle name="Normal 10 25 2" xfId="14525" xr:uid="{B8D66D7A-6EE8-4E59-B9EC-AC2FDD571858}"/>
    <cellStyle name="Normal 10 25 2 2" xfId="21812" xr:uid="{23CA31E8-EB4F-4817-92F3-C7C761205579}"/>
    <cellStyle name="Normal 10 25 2 2 2" xfId="27368" xr:uid="{07309653-D263-4E3A-945B-E8FE177604B7}"/>
    <cellStyle name="Normal 10 25 2 2 3" xfId="32862" xr:uid="{08A80235-4469-4F2D-A032-3D508475A8E4}"/>
    <cellStyle name="Normal 10 25 2 2 4" xfId="38346" xr:uid="{D23BDB28-E000-442E-8CE5-3DF26BD5C05E}"/>
    <cellStyle name="Normal 10 25 2 3" xfId="24639" xr:uid="{337B772C-9957-4661-8174-9DE37C4B1DAD}"/>
    <cellStyle name="Normal 10 25 2 4" xfId="30133" xr:uid="{E39908EB-D137-444A-9900-B94F917D159D}"/>
    <cellStyle name="Normal 10 25 2 5" xfId="35617" xr:uid="{494DD47C-3D71-4631-8DC8-0186A4AB3B7F}"/>
    <cellStyle name="Normal 10 25 3" xfId="11504" xr:uid="{595DD766-AFE1-402B-A4E4-BAFC5AB64015}"/>
    <cellStyle name="Normal 10 25 4" xfId="16739" xr:uid="{7CE573E4-B863-43F1-A98B-BDF2F714EFEA}"/>
    <cellStyle name="Normal 10 25 5" xfId="18962" xr:uid="{6408A450-E21C-4A90-ADB6-21EDAF969162}"/>
    <cellStyle name="Normal 10 25 6" xfId="9180" xr:uid="{977D7004-4F9B-4231-ACBC-56F7431D5A27}"/>
    <cellStyle name="Normal 10 25 6 2" xfId="20500" xr:uid="{777FC4C5-363F-4B38-9C2E-AD9AE7ECC8FC}"/>
    <cellStyle name="Normal 10 25 6 2 2" xfId="26056" xr:uid="{2F275DBC-3F51-41B4-A3BF-9BF98A4CD09C}"/>
    <cellStyle name="Normal 10 25 6 2 3" xfId="31550" xr:uid="{9C2C84C3-9D85-40E6-B9B2-B3F9016494AF}"/>
    <cellStyle name="Normal 10 25 6 2 4" xfId="37034" xr:uid="{05EC9C11-22F6-46BD-8194-B6BC9945B49A}"/>
    <cellStyle name="Normal 10 25 6 3" xfId="23327" xr:uid="{71ED68C5-578D-4497-AE5D-F9A36EAF302D}"/>
    <cellStyle name="Normal 10 25 6 4" xfId="28821" xr:uid="{ACF91C85-5380-477B-956F-BBE41802C4CB}"/>
    <cellStyle name="Normal 10 25 6 5" xfId="34305" xr:uid="{009F95C3-6E05-4E7D-B42A-719818052E61}"/>
    <cellStyle name="Normal 10 26" xfId="6137" xr:uid="{8C0D2723-E20C-4CE4-8BED-12A0FDA14A04}"/>
    <cellStyle name="Normal 10 26 2" xfId="14526" xr:uid="{E37EC08A-103D-4132-9ECD-2B9AA29F073A}"/>
    <cellStyle name="Normal 10 26 2 2" xfId="21813" xr:uid="{1AB35E86-6CD5-4477-9181-37D3CFF0DAF2}"/>
    <cellStyle name="Normal 10 26 2 2 2" xfId="27369" xr:uid="{5158E4D0-0D1F-4886-A89B-A4A788910991}"/>
    <cellStyle name="Normal 10 26 2 2 3" xfId="32863" xr:uid="{3F07DBC3-8380-45F3-86EA-AAB3262F6CF3}"/>
    <cellStyle name="Normal 10 26 2 2 4" xfId="38347" xr:uid="{52861F06-E167-4235-8E3B-5C0DE23A3AAD}"/>
    <cellStyle name="Normal 10 26 2 3" xfId="24640" xr:uid="{41F0CD1D-B287-4A9A-8C93-5968EEB9A92D}"/>
    <cellStyle name="Normal 10 26 2 4" xfId="30134" xr:uid="{A595E330-A39B-4275-9440-0B917FAF7C9F}"/>
    <cellStyle name="Normal 10 26 2 5" xfId="35618" xr:uid="{1A1B6DAB-8048-4C76-97C9-2F03906DC62F}"/>
    <cellStyle name="Normal 10 26 3" xfId="11505" xr:uid="{938E2D8A-A2DD-45E1-B194-4A4B5781A670}"/>
    <cellStyle name="Normal 10 26 4" xfId="16740" xr:uid="{EB5B5FC7-E737-4240-A0ED-B92F03BA0123}"/>
    <cellStyle name="Normal 10 26 5" xfId="18963" xr:uid="{A3E77CFE-946F-47A7-9D53-81E2DABB096E}"/>
    <cellStyle name="Normal 10 26 6" xfId="9181" xr:uid="{78E374A6-00C3-4493-AC19-E29C6AE1BD00}"/>
    <cellStyle name="Normal 10 26 6 2" xfId="20501" xr:uid="{1B61A099-F534-4A2E-8C06-60F57A71BA00}"/>
    <cellStyle name="Normal 10 26 6 2 2" xfId="26057" xr:uid="{BEB54869-3448-45FA-A6DB-B7D23ABAC200}"/>
    <cellStyle name="Normal 10 26 6 2 3" xfId="31551" xr:uid="{583F7569-29BD-4EAE-8D94-C54F243BD172}"/>
    <cellStyle name="Normal 10 26 6 2 4" xfId="37035" xr:uid="{1A85C20B-57CC-4BBB-9285-5868DC7F1F9D}"/>
    <cellStyle name="Normal 10 26 6 3" xfId="23328" xr:uid="{95EDABFB-FE4F-4F43-B33D-6A5729BD1FF3}"/>
    <cellStyle name="Normal 10 26 6 4" xfId="28822" xr:uid="{527C394A-76A0-4934-84DA-D29CABD25CD7}"/>
    <cellStyle name="Normal 10 26 6 5" xfId="34306" xr:uid="{DB0811B0-B424-41EF-B2BB-9EE294EC05BE}"/>
    <cellStyle name="Normal 10 27" xfId="6138" xr:uid="{4F87BEDA-9EA3-4888-B684-56C77723BC78}"/>
    <cellStyle name="Normal 10 27 2" xfId="14527" xr:uid="{496D0E1A-125E-4F88-AD5D-CA2D7A2993FA}"/>
    <cellStyle name="Normal 10 27 2 2" xfId="21814" xr:uid="{971B4620-7CA3-4EC2-BEB2-185222326D81}"/>
    <cellStyle name="Normal 10 27 2 2 2" xfId="27370" xr:uid="{95D92308-A001-4398-A64F-84CAFEB0CAB5}"/>
    <cellStyle name="Normal 10 27 2 2 3" xfId="32864" xr:uid="{673FD574-4CD8-40EF-AB79-0DD309F131FE}"/>
    <cellStyle name="Normal 10 27 2 2 4" xfId="38348" xr:uid="{30D60C99-CA86-4B3C-A270-7CF85427CE0D}"/>
    <cellStyle name="Normal 10 27 2 3" xfId="24641" xr:uid="{4905E4BA-E0F1-47B3-86DE-177FE6EDC150}"/>
    <cellStyle name="Normal 10 27 2 4" xfId="30135" xr:uid="{2A6E9760-57B4-4420-8203-EB0228B6321C}"/>
    <cellStyle name="Normal 10 27 2 5" xfId="35619" xr:uid="{E11AA33F-4BBB-47F1-9C99-C2DAF8F45613}"/>
    <cellStyle name="Normal 10 27 3" xfId="11506" xr:uid="{2BA586A4-26F1-449B-A9CC-DB107DF5ADC1}"/>
    <cellStyle name="Normal 10 27 4" xfId="16741" xr:uid="{DA5ACC2B-05B6-4DAC-B730-E86E33C16CE6}"/>
    <cellStyle name="Normal 10 27 5" xfId="18964" xr:uid="{3C00E377-6B96-4E9A-AFE1-B65F19573531}"/>
    <cellStyle name="Normal 10 27 6" xfId="9182" xr:uid="{E2E2FE1F-BA4B-454F-9050-56764569E873}"/>
    <cellStyle name="Normal 10 27 6 2" xfId="20502" xr:uid="{06321900-72FA-4A8E-88B0-2714852EF7B8}"/>
    <cellStyle name="Normal 10 27 6 2 2" xfId="26058" xr:uid="{30B8B6F5-9CCF-40D0-AC66-BCD24D1684B4}"/>
    <cellStyle name="Normal 10 27 6 2 3" xfId="31552" xr:uid="{F7A88B3F-F2AE-4539-806C-4709C35F7562}"/>
    <cellStyle name="Normal 10 27 6 2 4" xfId="37036" xr:uid="{591C2A87-94BD-4F8A-AD64-2D54E2E60A6E}"/>
    <cellStyle name="Normal 10 27 6 3" xfId="23329" xr:uid="{38D1FEC2-0C68-415C-A033-2168CE2852C9}"/>
    <cellStyle name="Normal 10 27 6 4" xfId="28823" xr:uid="{6E691C0C-4586-43F0-9479-9E6DAFF0BB62}"/>
    <cellStyle name="Normal 10 27 6 5" xfId="34307" xr:uid="{FCB97EB0-7A79-4F65-9F64-83F6F36180B8}"/>
    <cellStyle name="Normal 10 28" xfId="6139" xr:uid="{D39619B1-7675-4941-BE48-50726330D677}"/>
    <cellStyle name="Normal 10 28 2" xfId="14528" xr:uid="{45746FC8-F423-4790-A8F1-85957E7EE083}"/>
    <cellStyle name="Normal 10 28 2 2" xfId="21815" xr:uid="{9299B960-F7D8-47A2-9059-9AEB409B9611}"/>
    <cellStyle name="Normal 10 28 2 2 2" xfId="27371" xr:uid="{DF15F5E8-230E-4251-96F8-E92A65A152AD}"/>
    <cellStyle name="Normal 10 28 2 2 3" xfId="32865" xr:uid="{D296F7C2-E43B-49DE-879A-CA735733FE58}"/>
    <cellStyle name="Normal 10 28 2 2 4" xfId="38349" xr:uid="{7953BD78-15E8-4E39-92C2-5D8C047771EC}"/>
    <cellStyle name="Normal 10 28 2 3" xfId="24642" xr:uid="{6643BEC4-02B1-47D3-AE57-B732A02A7DB9}"/>
    <cellStyle name="Normal 10 28 2 4" xfId="30136" xr:uid="{966D01F6-5462-4918-AB10-5B0AF12E5B29}"/>
    <cellStyle name="Normal 10 28 2 5" xfId="35620" xr:uid="{613D3E32-0534-40B2-A444-4AB0CC071B63}"/>
    <cellStyle name="Normal 10 28 3" xfId="11507" xr:uid="{2DE7A0A7-2F3A-40DB-A459-9409A1E92B5D}"/>
    <cellStyle name="Normal 10 28 4" xfId="16742" xr:uid="{9B0D94DD-3C13-4739-BFAB-7FA048EE7612}"/>
    <cellStyle name="Normal 10 28 5" xfId="18965" xr:uid="{263C048B-3C8B-4CAE-8251-EDDC5C743921}"/>
    <cellStyle name="Normal 10 28 6" xfId="9183" xr:uid="{2F2FDC87-4E38-47D5-9B20-8FBBF9C1929D}"/>
    <cellStyle name="Normal 10 28 6 2" xfId="20503" xr:uid="{63FFCC68-B78D-47FC-8398-B6E46C6BA6A2}"/>
    <cellStyle name="Normal 10 28 6 2 2" xfId="26059" xr:uid="{91B642CA-7AC5-485B-9357-4AEAA34F18B9}"/>
    <cellStyle name="Normal 10 28 6 2 3" xfId="31553" xr:uid="{76E0808D-79BE-421B-9BDC-8D7C1943D8D9}"/>
    <cellStyle name="Normal 10 28 6 2 4" xfId="37037" xr:uid="{497B92A5-FEE0-4709-852B-4DAE1D7CC0F4}"/>
    <cellStyle name="Normal 10 28 6 3" xfId="23330" xr:uid="{9811E983-AD59-4011-AF03-02BFF4A7E03B}"/>
    <cellStyle name="Normal 10 28 6 4" xfId="28824" xr:uid="{4D0F7288-B346-4954-B3C1-DEB020FBF5EB}"/>
    <cellStyle name="Normal 10 28 6 5" xfId="34308" xr:uid="{E46770B6-6180-418C-9DFD-B1B53761697C}"/>
    <cellStyle name="Normal 10 29" xfId="6140" xr:uid="{F1E1622B-80DE-4FC5-B25B-8F86E74B9E66}"/>
    <cellStyle name="Normal 10 29 2" xfId="14529" xr:uid="{3AB87E8D-48AC-441C-ABFC-F98C71D828B4}"/>
    <cellStyle name="Normal 10 29 2 2" xfId="21816" xr:uid="{BA2204F6-11FC-4622-93C1-71F057879D03}"/>
    <cellStyle name="Normal 10 29 2 2 2" xfId="27372" xr:uid="{65A81C32-25AA-4248-B542-45C81CB0AFDD}"/>
    <cellStyle name="Normal 10 29 2 2 3" xfId="32866" xr:uid="{689DDA94-B2E2-4907-9447-85DA14FD5CF9}"/>
    <cellStyle name="Normal 10 29 2 2 4" xfId="38350" xr:uid="{CDEEC64B-5E50-42FA-8706-C813C6971E94}"/>
    <cellStyle name="Normal 10 29 2 3" xfId="24643" xr:uid="{B70EE6B4-25F4-48C8-A0FA-B3428411F3FC}"/>
    <cellStyle name="Normal 10 29 2 4" xfId="30137" xr:uid="{788FE694-4BC1-46AD-8708-DC82EFDC5B32}"/>
    <cellStyle name="Normal 10 29 2 5" xfId="35621" xr:uid="{31BCAA9B-01FE-4521-91B9-E5CBC1FFAB19}"/>
    <cellStyle name="Normal 10 29 3" xfId="11508" xr:uid="{0088FDD0-06F8-4D73-9B3A-AF8E61A67774}"/>
    <cellStyle name="Normal 10 29 4" xfId="16743" xr:uid="{4B0CF401-EAF5-45D3-806C-6D95F3AB35A8}"/>
    <cellStyle name="Normal 10 29 5" xfId="18966" xr:uid="{C5E4FDC9-F1EA-4872-B93C-56FECC0B4531}"/>
    <cellStyle name="Normal 10 29 6" xfId="9184" xr:uid="{113716C2-AA02-4FD7-AD4A-E700AD20C821}"/>
    <cellStyle name="Normal 10 29 6 2" xfId="20504" xr:uid="{B7895E58-9FFE-40BA-A330-7C8CBA5A51F3}"/>
    <cellStyle name="Normal 10 29 6 2 2" xfId="26060" xr:uid="{641F9D4A-CCBB-4DB3-ACCC-782AC33C2304}"/>
    <cellStyle name="Normal 10 29 6 2 3" xfId="31554" xr:uid="{7B9B7CE9-EC1D-4B6E-AC63-078BA432043E}"/>
    <cellStyle name="Normal 10 29 6 2 4" xfId="37038" xr:uid="{B80EA031-D2E4-4E64-ABE8-438139899286}"/>
    <cellStyle name="Normal 10 29 6 3" xfId="23331" xr:uid="{795166F7-FC61-48C7-B7DA-E29CEEDDCEF4}"/>
    <cellStyle name="Normal 10 29 6 4" xfId="28825" xr:uid="{8F1AB134-3255-4B78-8565-1AEC3094DCA2}"/>
    <cellStyle name="Normal 10 29 6 5" xfId="34309" xr:uid="{30DD16AA-840C-443D-8BEE-219F17BAC951}"/>
    <cellStyle name="Normal 10 3" xfId="6141" xr:uid="{9B0B3E31-AA9C-4FB2-9EBB-EFD738530E66}"/>
    <cellStyle name="Normal 10 3 10" xfId="18967" xr:uid="{C57E7ACF-4CC2-4510-9BDE-B2703E439787}"/>
    <cellStyle name="Normal 10 3 11" xfId="22978" xr:uid="{810B3E57-0805-44FE-A463-4AADEAA2EC18}"/>
    <cellStyle name="Normal 10 3 11 2" xfId="28524" xr:uid="{06E08908-B53B-4B37-89E9-7C6F89812EB0}"/>
    <cellStyle name="Normal 10 3 11 3" xfId="34014" xr:uid="{E9E05F85-A8FE-49E4-AF80-2AF1B54864D6}"/>
    <cellStyle name="Normal 10 3 11 4" xfId="39498" xr:uid="{A84DB151-5165-40CD-9CB9-3D5EA47CC102}"/>
    <cellStyle name="Normal 10 3 2" xfId="6142" xr:uid="{B31307EE-BC36-454D-9F8B-89835C4372C7}"/>
    <cellStyle name="Normal 10 3 2 2" xfId="14530" xr:uid="{943054E0-26B4-4093-A6CD-528F17873EA4}"/>
    <cellStyle name="Normal 10 3 2 2 2" xfId="21817" xr:uid="{CCA60E6C-7357-494D-98F4-153ABA6E09A2}"/>
    <cellStyle name="Normal 10 3 2 2 2 2" xfId="27373" xr:uid="{8C348205-14D1-4B42-8DCE-4B17556CD1CA}"/>
    <cellStyle name="Normal 10 3 2 2 2 3" xfId="32867" xr:uid="{56329D7E-9B54-4ECD-B8F8-869E58376FEA}"/>
    <cellStyle name="Normal 10 3 2 2 2 4" xfId="38351" xr:uid="{2E74EBB3-5150-47D9-ADF2-334BD9C63C0E}"/>
    <cellStyle name="Normal 10 3 2 2 3" xfId="24644" xr:uid="{866A9937-427B-442F-99BD-0FCD3E3C3818}"/>
    <cellStyle name="Normal 10 3 2 2 4" xfId="30138" xr:uid="{E8084D16-F179-4E80-8B6C-714CFC5B3897}"/>
    <cellStyle name="Normal 10 3 2 2 5" xfId="35622" xr:uid="{8BABF30F-08A9-45A5-B1E4-FC285FBE23C6}"/>
    <cellStyle name="Normal 10 3 2 3" xfId="11510" xr:uid="{DF619611-3165-4438-BC72-B79FED84942C}"/>
    <cellStyle name="Normal 10 3 2 4" xfId="16745" xr:uid="{4013DD23-3B61-41B0-AA94-100A7CECD8AB}"/>
    <cellStyle name="Normal 10 3 2 5" xfId="18968" xr:uid="{AE53DF23-B595-4962-AD2B-A80B43CD6E3C}"/>
    <cellStyle name="Normal 10 3 2 6" xfId="9185" xr:uid="{8FCC901A-A9D6-4D01-9188-6F4A1E27925A}"/>
    <cellStyle name="Normal 10 3 2 6 2" xfId="20505" xr:uid="{3C5B917C-92F0-4506-8AB6-E69954146ED1}"/>
    <cellStyle name="Normal 10 3 2 6 2 2" xfId="26061" xr:uid="{44D543AE-9C6A-49F2-A2E3-2E2535BED21A}"/>
    <cellStyle name="Normal 10 3 2 6 2 3" xfId="31555" xr:uid="{9878E84E-5D83-498C-9B77-391D49804DA1}"/>
    <cellStyle name="Normal 10 3 2 6 2 4" xfId="37039" xr:uid="{AB7C2884-BE01-4924-A114-968FE4A61C41}"/>
    <cellStyle name="Normal 10 3 2 6 3" xfId="23332" xr:uid="{29909593-D247-4C55-8884-0B2388016587}"/>
    <cellStyle name="Normal 10 3 2 6 4" xfId="28826" xr:uid="{51BB2C46-539E-4F40-AECB-8204FFC865B3}"/>
    <cellStyle name="Normal 10 3 2 6 5" xfId="34310" xr:uid="{76E50500-9A02-4E07-BE03-B7C229452D28}"/>
    <cellStyle name="Normal 10 3 3" xfId="6143" xr:uid="{F84B9D2F-7BC5-4D9D-83EC-E377649F57A7}"/>
    <cellStyle name="Normal 10 3 3 2" xfId="14531" xr:uid="{F226FBAB-192A-454B-AFC3-7F7D45A03AB1}"/>
    <cellStyle name="Normal 10 3 3 2 2" xfId="21818" xr:uid="{C3B76B5F-CA30-43F1-9D88-2637A062F11C}"/>
    <cellStyle name="Normal 10 3 3 2 2 2" xfId="27374" xr:uid="{76BF31AE-6D5B-47C0-9568-56462592019E}"/>
    <cellStyle name="Normal 10 3 3 2 2 3" xfId="32868" xr:uid="{8B2AFB81-009E-4224-8BDC-8D5A7C5603A6}"/>
    <cellStyle name="Normal 10 3 3 2 2 4" xfId="38352" xr:uid="{30EFC607-0028-48BF-B9F9-39BDDEC38640}"/>
    <cellStyle name="Normal 10 3 3 2 3" xfId="24645" xr:uid="{2CDA502E-5751-451D-A7A8-78988C7823FA}"/>
    <cellStyle name="Normal 10 3 3 2 4" xfId="30139" xr:uid="{12E3B863-3A78-4071-93FA-8525ACF03E1C}"/>
    <cellStyle name="Normal 10 3 3 2 5" xfId="35623" xr:uid="{DFB376F4-7FEE-47C0-87F0-A12305E8E197}"/>
    <cellStyle name="Normal 10 3 3 3" xfId="18969" xr:uid="{AD9FA48F-3002-42C6-A16D-3E48B5F686DD}"/>
    <cellStyle name="Normal 10 3 3 4" xfId="9186" xr:uid="{43575ADB-4B41-4B7B-81A5-5A2CC4C05019}"/>
    <cellStyle name="Normal 10 3 3 4 2" xfId="20506" xr:uid="{A57F435D-8543-425E-B343-62946EFAD26C}"/>
    <cellStyle name="Normal 10 3 3 4 2 2" xfId="26062" xr:uid="{E8601064-BCD2-49CD-BE8D-B3A0C658E2F1}"/>
    <cellStyle name="Normal 10 3 3 4 2 3" xfId="31556" xr:uid="{DE9A27C3-3C46-4629-B05F-2FE149E70087}"/>
    <cellStyle name="Normal 10 3 3 4 2 4" xfId="37040" xr:uid="{C3783393-BEAA-4B3F-AB14-47F459D8A373}"/>
    <cellStyle name="Normal 10 3 3 4 3" xfId="23333" xr:uid="{696057AB-4D5C-4BC4-B91F-03B2E4732B97}"/>
    <cellStyle name="Normal 10 3 3 4 4" xfId="28827" xr:uid="{7F9D7448-3D92-485B-B6EE-96A0F0D98FBA}"/>
    <cellStyle name="Normal 10 3 3 4 5" xfId="34311" xr:uid="{8AA95CD8-81FE-4895-899A-AD2B2D9D8DCE}"/>
    <cellStyle name="Normal 10 3 4" xfId="7267" xr:uid="{9658B73F-1E87-4772-B6D2-1C05AF6FB448}"/>
    <cellStyle name="Normal 10 3 4 2" xfId="9187" xr:uid="{6CC4163C-A7D0-43C8-A5A4-3F3BF5849E8E}"/>
    <cellStyle name="Normal 10 3 4 2 2" xfId="20507" xr:uid="{34C71276-1F24-4D67-970F-BF354B631A0A}"/>
    <cellStyle name="Normal 10 3 4 2 2 2" xfId="26063" xr:uid="{69CFD8FC-07E2-4B22-B718-47692A62134F}"/>
    <cellStyle name="Normal 10 3 4 2 2 3" xfId="31557" xr:uid="{C30DEC4C-05B0-44AC-B2EF-AE564CB0C1F3}"/>
    <cellStyle name="Normal 10 3 4 2 2 4" xfId="37041" xr:uid="{C202F29D-BCF6-4BA4-B75E-2480E2CFD5A3}"/>
    <cellStyle name="Normal 10 3 4 2 3" xfId="23334" xr:uid="{71337193-64D5-446D-8D6B-C350013ACD82}"/>
    <cellStyle name="Normal 10 3 4 2 4" xfId="28828" xr:uid="{3379267B-235F-4642-9F2B-F120812AD79E}"/>
    <cellStyle name="Normal 10 3 4 2 5" xfId="34312" xr:uid="{3891F780-3058-46DA-9593-D4E0E2593C5C}"/>
    <cellStyle name="Normal 10 3 4 3" xfId="20284" xr:uid="{56E8DBDA-4980-48D2-AD2C-FB70B64CB196}"/>
    <cellStyle name="Normal 10 3 4 3 2" xfId="25840" xr:uid="{54DA4ACD-D12E-4F6C-9DE8-201F4C17D0B4}"/>
    <cellStyle name="Normal 10 3 4 3 3" xfId="31334" xr:uid="{8BD6A5B5-14C4-4DFF-833B-91B34C7BB04D}"/>
    <cellStyle name="Normal 10 3 4 3 4" xfId="36818" xr:uid="{E22CB9E5-0954-48B2-B807-305799F9E4FD}"/>
    <cellStyle name="Normal 10 3 4 4" xfId="23111" xr:uid="{15172E0D-1757-4F74-AC47-DD831B521B7D}"/>
    <cellStyle name="Normal 10 3 4 5" xfId="28603" xr:uid="{53F2BCDD-8E8F-4E74-9211-2DA08A37F546}"/>
    <cellStyle name="Normal 10 3 4 6" xfId="34087" xr:uid="{0D8E383A-4968-4475-8622-F79EDDF27A0B}"/>
    <cellStyle name="Normal 10 3 5" xfId="7417" xr:uid="{C1045F90-A8B3-4DCE-AD64-4C99B881CE7F}"/>
    <cellStyle name="Normal 10 3 5 2" xfId="9188" xr:uid="{03E0751F-9B00-424D-8A4A-3382BDECAF52}"/>
    <cellStyle name="Normal 10 3 5 2 2" xfId="20508" xr:uid="{CC311FDF-65AA-4FD7-A7D1-B8E3962816CC}"/>
    <cellStyle name="Normal 10 3 5 2 2 2" xfId="26064" xr:uid="{5FE7C6FB-4618-4500-829B-B13D36D0A487}"/>
    <cellStyle name="Normal 10 3 5 2 2 3" xfId="31558" xr:uid="{7C4D02BF-5E86-481A-B0C9-48F4D9263546}"/>
    <cellStyle name="Normal 10 3 5 2 2 4" xfId="37042" xr:uid="{5127D139-18C5-404E-AF21-009118989F34}"/>
    <cellStyle name="Normal 10 3 5 2 3" xfId="23335" xr:uid="{7925150C-6680-45EF-8585-7C5EE1EB58BC}"/>
    <cellStyle name="Normal 10 3 5 2 4" xfId="28829" xr:uid="{C0BEE359-2B20-4F20-AA17-63AFCBF67FEB}"/>
    <cellStyle name="Normal 10 3 5 2 5" xfId="34313" xr:uid="{C3420AD8-04A1-45DD-A0C9-EAAAF77FE22D}"/>
    <cellStyle name="Normal 10 3 5 3" xfId="20305" xr:uid="{177D55C3-5E38-43CD-817B-BE2C28535E6B}"/>
    <cellStyle name="Normal 10 3 5 3 2" xfId="25861" xr:uid="{533E037F-FE72-480E-A7A1-1212FB5142E4}"/>
    <cellStyle name="Normal 10 3 5 3 3" xfId="31355" xr:uid="{21142F7B-F677-4746-BCE5-68AD58D3C5A9}"/>
    <cellStyle name="Normal 10 3 5 3 4" xfId="36839" xr:uid="{09BF26F1-B8E8-442F-B146-CCFE3333D78F}"/>
    <cellStyle name="Normal 10 3 5 4" xfId="23132" xr:uid="{8EC8212F-95BC-40DF-AA97-A5855DA539BF}"/>
    <cellStyle name="Normal 10 3 5 5" xfId="28624" xr:uid="{A4CE59FB-3187-483E-97DA-F879F90E1461}"/>
    <cellStyle name="Normal 10 3 5 6" xfId="34108" xr:uid="{5CD3FBEB-FA37-4919-9574-79CD380DF233}"/>
    <cellStyle name="Normal 10 3 6" xfId="7507" xr:uid="{10550AC0-06A5-4483-80DA-4175AEB0D753}"/>
    <cellStyle name="Normal 10 3 6 2" xfId="9189" xr:uid="{9FB6E62A-59F8-4B57-B7C5-3383C9677D28}"/>
    <cellStyle name="Normal 10 3 6 2 2" xfId="20509" xr:uid="{B32C3BC9-5BDB-408D-A76D-A32E6E004197}"/>
    <cellStyle name="Normal 10 3 6 2 2 2" xfId="26065" xr:uid="{D9067DA7-7577-437F-9810-949B4510BCA0}"/>
    <cellStyle name="Normal 10 3 6 2 2 3" xfId="31559" xr:uid="{C55CC6C7-BA50-4E94-9246-5772ECF0B474}"/>
    <cellStyle name="Normal 10 3 6 2 2 4" xfId="37043" xr:uid="{CBA9529B-D275-4513-9697-3E4D5C16571A}"/>
    <cellStyle name="Normal 10 3 6 2 3" xfId="23336" xr:uid="{861FCB7C-2BF7-4D26-93CF-210BE39B5B01}"/>
    <cellStyle name="Normal 10 3 6 2 4" xfId="28830" xr:uid="{DCDF002E-B251-42AB-9CC5-A6531F0FFDAC}"/>
    <cellStyle name="Normal 10 3 6 2 5" xfId="34314" xr:uid="{261C777D-2ACF-45D0-B2E8-B4EF828EE372}"/>
    <cellStyle name="Normal 10 3 6 3" xfId="20391" xr:uid="{7F8AFC00-BD1A-4F78-877A-B23253BF8EBD}"/>
    <cellStyle name="Normal 10 3 6 3 2" xfId="25947" xr:uid="{F4F57063-EE0D-42CF-9120-D7396B6703E7}"/>
    <cellStyle name="Normal 10 3 6 3 3" xfId="31441" xr:uid="{8D062C1D-9CDD-4591-9345-6AAF12E2063E}"/>
    <cellStyle name="Normal 10 3 6 3 4" xfId="36925" xr:uid="{E4BB57DD-C227-4C59-939D-A99BE21C634B}"/>
    <cellStyle name="Normal 10 3 6 4" xfId="23218" xr:uid="{18639DF6-19F0-4AC0-A30A-1544E56365BE}"/>
    <cellStyle name="Normal 10 3 6 5" xfId="28710" xr:uid="{CF9E18CE-D408-4BDD-9DE4-E55625A97E18}"/>
    <cellStyle name="Normal 10 3 6 6" xfId="34194" xr:uid="{6524884D-9FD3-483C-B343-4AA8B4F9DDA5}"/>
    <cellStyle name="Normal 10 3 7" xfId="7559" xr:uid="{12C4ECD0-CA10-4F0C-ABBD-99337CCCA289}"/>
    <cellStyle name="Normal 10 3 7 2" xfId="20443" xr:uid="{9CAB1521-FED9-47E5-A92B-D4248E11F560}"/>
    <cellStyle name="Normal 10 3 7 2 2" xfId="25999" xr:uid="{CF27E036-9211-4928-839E-89BA85698553}"/>
    <cellStyle name="Normal 10 3 7 2 3" xfId="31493" xr:uid="{B6664CBE-058C-4AD6-8B04-2735F991A42A}"/>
    <cellStyle name="Normal 10 3 7 2 4" xfId="36977" xr:uid="{E873DB7D-B31F-426C-8E11-9A1ED383D739}"/>
    <cellStyle name="Normal 10 3 7 3" xfId="23270" xr:uid="{2CC546E4-67F1-4191-978E-0608ECFD16A4}"/>
    <cellStyle name="Normal 10 3 7 4" xfId="28764" xr:uid="{567BD6E6-46F6-4F92-9511-55F0E445D1C9}"/>
    <cellStyle name="Normal 10 3 7 5" xfId="34248" xr:uid="{80D2483E-2BEA-460C-B966-1BB23DED083A}"/>
    <cellStyle name="Normal 10 3 8" xfId="11509" xr:uid="{A7E3AA1F-2011-4B68-9F64-F5109E07DD46}"/>
    <cellStyle name="Normal 10 3 9" xfId="16744" xr:uid="{38F0BC90-B05C-48B3-971A-13F5FE6AF29E}"/>
    <cellStyle name="Normal 10 30" xfId="6144" xr:uid="{7A9C05AE-4313-4DC5-A2AC-B35E52A29683}"/>
    <cellStyle name="Normal 10 30 2" xfId="14532" xr:uid="{4B0D2987-0435-4CF0-B968-20C6DFA0845F}"/>
    <cellStyle name="Normal 10 30 2 2" xfId="21819" xr:uid="{91CBE039-A413-435E-B0C9-92DE0790D783}"/>
    <cellStyle name="Normal 10 30 2 2 2" xfId="27375" xr:uid="{170B2436-65E1-4D02-8296-5840E3E70DBC}"/>
    <cellStyle name="Normal 10 30 2 2 3" xfId="32869" xr:uid="{BCF73FB6-F6DD-4C56-9581-B99482E1E38E}"/>
    <cellStyle name="Normal 10 30 2 2 4" xfId="38353" xr:uid="{8AAAE5C7-6390-41C7-A2B1-13C8D37C2E4B}"/>
    <cellStyle name="Normal 10 30 2 3" xfId="24646" xr:uid="{B1ECE0C8-6F73-44A0-9D41-811B94D007DA}"/>
    <cellStyle name="Normal 10 30 2 4" xfId="30140" xr:uid="{D7B295DB-49B5-41A4-9621-BAB7A1F11557}"/>
    <cellStyle name="Normal 10 30 2 5" xfId="35624" xr:uid="{6CCF55E7-9A1C-4904-B743-DDCF653F376F}"/>
    <cellStyle name="Normal 10 30 3" xfId="11511" xr:uid="{BE24E231-149F-4B8A-8199-4099A303B3AC}"/>
    <cellStyle name="Normal 10 30 4" xfId="16746" xr:uid="{E58B87DC-19DA-4FBE-9CCC-EC418C02CE10}"/>
    <cellStyle name="Normal 10 30 5" xfId="18970" xr:uid="{8D059E80-EC87-4F8C-A000-1598E5392706}"/>
    <cellStyle name="Normal 10 30 6" xfId="9190" xr:uid="{0DACF277-E35D-4244-84E6-BE00423582DD}"/>
    <cellStyle name="Normal 10 30 6 2" xfId="20510" xr:uid="{A18FC504-74EA-4D50-89EE-0ACB0BFFE6D3}"/>
    <cellStyle name="Normal 10 30 6 2 2" xfId="26066" xr:uid="{1618512A-5009-4A6B-AA50-223199F25D89}"/>
    <cellStyle name="Normal 10 30 6 2 3" xfId="31560" xr:uid="{C800DF2E-D727-4BED-A2CE-F30A4643A72B}"/>
    <cellStyle name="Normal 10 30 6 2 4" xfId="37044" xr:uid="{D5B520AD-34B0-4F66-9751-B66789E7FCA9}"/>
    <cellStyle name="Normal 10 30 6 3" xfId="23337" xr:uid="{4907AF00-1874-43E7-B2A3-8594D799913C}"/>
    <cellStyle name="Normal 10 30 6 4" xfId="28831" xr:uid="{6C170204-1FCF-42E0-8204-8E843C6529C8}"/>
    <cellStyle name="Normal 10 30 6 5" xfId="34315" xr:uid="{15AD4374-102C-4238-97C8-B1036214C922}"/>
    <cellStyle name="Normal 10 31" xfId="6145" xr:uid="{6A01FFA2-8A46-42B4-B84F-BA3B217F981F}"/>
    <cellStyle name="Normal 10 31 2" xfId="14533" xr:uid="{E39959D0-9363-4873-9F78-C1918513581C}"/>
    <cellStyle name="Normal 10 31 2 2" xfId="21820" xr:uid="{55075AA1-5D94-47AB-9353-804C9483C8E9}"/>
    <cellStyle name="Normal 10 31 2 2 2" xfId="27376" xr:uid="{7559165F-056B-4CA5-B235-8256E827AEC0}"/>
    <cellStyle name="Normal 10 31 2 2 3" xfId="32870" xr:uid="{95A73561-6F10-4831-9FAA-790A067CCA88}"/>
    <cellStyle name="Normal 10 31 2 2 4" xfId="38354" xr:uid="{8E73DC2E-380C-4291-A5EB-24591FF18098}"/>
    <cellStyle name="Normal 10 31 2 3" xfId="24647" xr:uid="{1809C05A-F5C5-4FDC-9FC0-1A1F9994A97F}"/>
    <cellStyle name="Normal 10 31 2 4" xfId="30141" xr:uid="{56AFA6A5-BD56-4B98-A731-AAA7E4BF8076}"/>
    <cellStyle name="Normal 10 31 2 5" xfId="35625" xr:uid="{AD205893-D7D6-4B89-908A-A67F68669EA1}"/>
    <cellStyle name="Normal 10 31 3" xfId="11512" xr:uid="{9B7F1414-B304-4CAE-9679-671032FB9441}"/>
    <cellStyle name="Normal 10 31 4" xfId="16747" xr:uid="{780CA265-5B21-44D0-97E5-AD60521421A2}"/>
    <cellStyle name="Normal 10 31 5" xfId="18971" xr:uid="{559AC71B-F726-4F7C-BE2E-36DCFE1A773B}"/>
    <cellStyle name="Normal 10 31 6" xfId="9191" xr:uid="{CB585C03-BA06-4E0B-83C4-F9822E4C5EF3}"/>
    <cellStyle name="Normal 10 31 6 2" xfId="20511" xr:uid="{1896551E-BE45-47D0-9909-76523258BBE5}"/>
    <cellStyle name="Normal 10 31 6 2 2" xfId="26067" xr:uid="{3A83DE82-5E0C-4E86-BD50-820EF60EB720}"/>
    <cellStyle name="Normal 10 31 6 2 3" xfId="31561" xr:uid="{BD9320C1-AA60-4B09-965E-35E6815EBFDC}"/>
    <cellStyle name="Normal 10 31 6 2 4" xfId="37045" xr:uid="{61CCE63B-D3C9-47D8-B248-C917D108C6D5}"/>
    <cellStyle name="Normal 10 31 6 3" xfId="23338" xr:uid="{0EF828E5-EC64-420D-9223-2C13EF992B48}"/>
    <cellStyle name="Normal 10 31 6 4" xfId="28832" xr:uid="{DB5FF614-56FF-4E20-9562-73DC5EF9C0AB}"/>
    <cellStyle name="Normal 10 31 6 5" xfId="34316" xr:uid="{8B300A9E-8362-46A6-9CA0-9D7C59547FB7}"/>
    <cellStyle name="Normal 10 32" xfId="6146" xr:uid="{048697A0-40B6-44A1-990D-88BA6C164943}"/>
    <cellStyle name="Normal 10 32 2" xfId="14534" xr:uid="{7F15265D-3156-43DF-9AD8-439CD991B4C6}"/>
    <cellStyle name="Normal 10 32 2 2" xfId="21821" xr:uid="{EBCA811C-23B0-41EA-9E5D-850B0929A31C}"/>
    <cellStyle name="Normal 10 32 2 2 2" xfId="27377" xr:uid="{91B6C3C1-C38E-4456-9072-D609681F86DD}"/>
    <cellStyle name="Normal 10 32 2 2 3" xfId="32871" xr:uid="{0DB95BAD-6803-4AE9-B31C-ED9165E4621D}"/>
    <cellStyle name="Normal 10 32 2 2 4" xfId="38355" xr:uid="{EBC39491-95B6-436B-AA96-5D318A7DE011}"/>
    <cellStyle name="Normal 10 32 2 3" xfId="24648" xr:uid="{DBF3ADA4-B1A2-49BB-A078-630933F163A6}"/>
    <cellStyle name="Normal 10 32 2 4" xfId="30142" xr:uid="{6CE474DC-0166-4639-B4CE-170BD81202F7}"/>
    <cellStyle name="Normal 10 32 2 5" xfId="35626" xr:uid="{CFAFB574-372C-4B0A-8C7A-8B5468FF5B25}"/>
    <cellStyle name="Normal 10 32 3" xfId="11513" xr:uid="{15E8C8F1-4B61-4AAA-805A-B7099127D83E}"/>
    <cellStyle name="Normal 10 32 4" xfId="16748" xr:uid="{3134D516-ED82-433F-B1E0-C4A920625356}"/>
    <cellStyle name="Normal 10 32 5" xfId="18972" xr:uid="{BA40A392-5682-465E-9430-CA49B310E589}"/>
    <cellStyle name="Normal 10 32 6" xfId="9192" xr:uid="{32A3C49C-4F4A-46B1-B970-6A778DB6EC02}"/>
    <cellStyle name="Normal 10 32 6 2" xfId="20512" xr:uid="{B483585B-61B9-46C4-8B65-5F8E39C8B69F}"/>
    <cellStyle name="Normal 10 32 6 2 2" xfId="26068" xr:uid="{2E9B9A15-908B-4B65-9864-D35C82756D3F}"/>
    <cellStyle name="Normal 10 32 6 2 3" xfId="31562" xr:uid="{C1D28EA9-7773-4FA9-8AD8-885C6A59935D}"/>
    <cellStyle name="Normal 10 32 6 2 4" xfId="37046" xr:uid="{B8B003D6-821A-42FE-AB3A-005B78C9CFD1}"/>
    <cellStyle name="Normal 10 32 6 3" xfId="23339" xr:uid="{B4740955-A4F2-4A32-8930-AB2F74512E05}"/>
    <cellStyle name="Normal 10 32 6 4" xfId="28833" xr:uid="{FB8A4E92-9068-48D2-BCE6-F71ED94CC1B1}"/>
    <cellStyle name="Normal 10 32 6 5" xfId="34317" xr:uid="{E781F74B-C291-4670-82F7-D7487A15F7BC}"/>
    <cellStyle name="Normal 10 33" xfId="6147" xr:uid="{DB5E1DFF-DED2-423E-89F8-573EFCF68D01}"/>
    <cellStyle name="Normal 10 33 2" xfId="14535" xr:uid="{8DE601F0-1432-4233-9847-693DD029269F}"/>
    <cellStyle name="Normal 10 33 2 2" xfId="21822" xr:uid="{F61FB8E8-FF7E-439B-950F-0427D2FA8D29}"/>
    <cellStyle name="Normal 10 33 2 2 2" xfId="27378" xr:uid="{BCC66A31-1816-4FB3-8DE4-F1AFF6D7BB31}"/>
    <cellStyle name="Normal 10 33 2 2 3" xfId="32872" xr:uid="{BC3F10FD-02A9-47B3-86E0-33C6CC3283A2}"/>
    <cellStyle name="Normal 10 33 2 2 4" xfId="38356" xr:uid="{FA9799C0-A01E-4421-B3DC-199A35068557}"/>
    <cellStyle name="Normal 10 33 2 3" xfId="24649" xr:uid="{A9B7F68D-03EB-4835-A1C2-5CDF4EF391A9}"/>
    <cellStyle name="Normal 10 33 2 4" xfId="30143" xr:uid="{DAC9ADD4-CE19-4996-8FE7-026F182F023B}"/>
    <cellStyle name="Normal 10 33 2 5" xfId="35627" xr:uid="{0FB1BF84-CB01-49C5-897A-58C3E1950A43}"/>
    <cellStyle name="Normal 10 33 3" xfId="11514" xr:uid="{36E083DB-8F0E-4B58-8E77-E768C492B415}"/>
    <cellStyle name="Normal 10 33 4" xfId="16749" xr:uid="{42F8B66D-B786-48E8-9DB5-FC8E6A716F7F}"/>
    <cellStyle name="Normal 10 33 5" xfId="18973" xr:uid="{81FDC28D-FE5F-4F6B-A0AF-FD77F08B9798}"/>
    <cellStyle name="Normal 10 33 6" xfId="9193" xr:uid="{BD9F41CE-E522-43E5-8519-9D8D822CB735}"/>
    <cellStyle name="Normal 10 33 6 2" xfId="20513" xr:uid="{6FACB054-D135-4A13-A81B-F7EB4FAC3678}"/>
    <cellStyle name="Normal 10 33 6 2 2" xfId="26069" xr:uid="{4F6C8133-82F4-4EC3-856E-1865F50A3D5D}"/>
    <cellStyle name="Normal 10 33 6 2 3" xfId="31563" xr:uid="{7DA3A7C7-1555-439C-B1CA-9B2C651AF181}"/>
    <cellStyle name="Normal 10 33 6 2 4" xfId="37047" xr:uid="{82175995-79F9-4F3C-8223-3FFB9C2E9F56}"/>
    <cellStyle name="Normal 10 33 6 3" xfId="23340" xr:uid="{85283369-1358-4D73-BBB0-FAB1FF266B3D}"/>
    <cellStyle name="Normal 10 33 6 4" xfId="28834" xr:uid="{7CFCD1D1-B2A0-443E-8370-AE5F0E504FAA}"/>
    <cellStyle name="Normal 10 33 6 5" xfId="34318" xr:uid="{6BF37E2C-D123-4F59-A649-8BA7CAA74CC7}"/>
    <cellStyle name="Normal 10 34" xfId="6148" xr:uid="{217392D0-D414-444A-8AB2-654E4AEA240C}"/>
    <cellStyle name="Normal 10 34 2" xfId="14536" xr:uid="{79FD2D8E-75DA-4CBC-897D-F83777FEE3FA}"/>
    <cellStyle name="Normal 10 34 2 2" xfId="21823" xr:uid="{53971DBB-E6CB-4031-9DA4-9ACA6CCD99FC}"/>
    <cellStyle name="Normal 10 34 2 2 2" xfId="27379" xr:uid="{B2CE77D9-10C0-4BF5-A5D9-5C80473F7591}"/>
    <cellStyle name="Normal 10 34 2 2 3" xfId="32873" xr:uid="{D53A3E11-5BAA-493B-B6A3-C514701EFF63}"/>
    <cellStyle name="Normal 10 34 2 2 4" xfId="38357" xr:uid="{97C67D40-18F0-4D8A-AB3A-09F67C45AA65}"/>
    <cellStyle name="Normal 10 34 2 3" xfId="24650" xr:uid="{0AB74FD6-39AF-433E-B193-37D5ACC69F94}"/>
    <cellStyle name="Normal 10 34 2 4" xfId="30144" xr:uid="{70E46373-AE6F-4BDD-A603-2B16700C37A8}"/>
    <cellStyle name="Normal 10 34 2 5" xfId="35628" xr:uid="{FB996C86-D3DA-4C90-92A5-46EF4BC8CA7E}"/>
    <cellStyle name="Normal 10 34 3" xfId="11515" xr:uid="{3C319126-43DE-4C02-8DDC-7028D4594AD3}"/>
    <cellStyle name="Normal 10 34 4" xfId="16750" xr:uid="{5C9BB446-4D08-402C-BA70-F0129DAE4712}"/>
    <cellStyle name="Normal 10 34 5" xfId="18974" xr:uid="{30B7AA70-7713-4C9D-BB6A-702D1D57EDFF}"/>
    <cellStyle name="Normal 10 34 6" xfId="9194" xr:uid="{BE9F8462-9D30-447E-A486-6F071C5D2811}"/>
    <cellStyle name="Normal 10 34 6 2" xfId="20514" xr:uid="{08D8BFAF-6490-42B4-BC89-D1E11F784A1C}"/>
    <cellStyle name="Normal 10 34 6 2 2" xfId="26070" xr:uid="{6D82A9F7-5A83-407B-8C81-DA34A2266B74}"/>
    <cellStyle name="Normal 10 34 6 2 3" xfId="31564" xr:uid="{A3BECCAA-3EBD-4BE1-8395-27D0A78748D0}"/>
    <cellStyle name="Normal 10 34 6 2 4" xfId="37048" xr:uid="{82772A55-644C-44DA-9CA6-B8E5CDFBD0CC}"/>
    <cellStyle name="Normal 10 34 6 3" xfId="23341" xr:uid="{86DF75AF-87D5-48D6-A869-1A5DE15CEB12}"/>
    <cellStyle name="Normal 10 34 6 4" xfId="28835" xr:uid="{192BB186-8816-42F5-8AF2-F3CDE472C2EB}"/>
    <cellStyle name="Normal 10 34 6 5" xfId="34319" xr:uid="{B12F56F5-CDE5-48C4-A46D-0011981F3CFC}"/>
    <cellStyle name="Normal 10 35" xfId="6149" xr:uid="{5E0ACA12-2809-4EFD-9916-1F83B28A3A34}"/>
    <cellStyle name="Normal 10 35 2" xfId="14537" xr:uid="{43BF574D-CFF0-41DF-94D0-E5121C1E2D3F}"/>
    <cellStyle name="Normal 10 35 2 2" xfId="21824" xr:uid="{74DC8091-8A1A-49B1-9DE7-A237A0B98DC5}"/>
    <cellStyle name="Normal 10 35 2 2 2" xfId="27380" xr:uid="{C2FF6408-CAE3-439C-A36C-2C213CD404AF}"/>
    <cellStyle name="Normal 10 35 2 2 3" xfId="32874" xr:uid="{033C06D5-FD8E-44CB-A37A-16F1D15A1B54}"/>
    <cellStyle name="Normal 10 35 2 2 4" xfId="38358" xr:uid="{CDB287CB-7DA3-4ED4-B45D-BC5FF2FC03DB}"/>
    <cellStyle name="Normal 10 35 2 3" xfId="24651" xr:uid="{1C7F9534-8BE4-434E-A35E-AB64623E845E}"/>
    <cellStyle name="Normal 10 35 2 4" xfId="30145" xr:uid="{F5D0F88B-B975-4118-BECE-34C77353A1E5}"/>
    <cellStyle name="Normal 10 35 2 5" xfId="35629" xr:uid="{3945F0BA-32D4-45C5-8BAC-1A54FC652775}"/>
    <cellStyle name="Normal 10 35 3" xfId="11516" xr:uid="{71FF856A-1878-431D-99AB-ABCA1CD9018D}"/>
    <cellStyle name="Normal 10 35 4" xfId="16751" xr:uid="{443A645F-29AD-40E9-8DDA-24C5D92258DC}"/>
    <cellStyle name="Normal 10 35 5" xfId="18975" xr:uid="{CE98CD55-0A85-4648-AB99-DEF0C7E6256A}"/>
    <cellStyle name="Normal 10 35 6" xfId="9195" xr:uid="{737F76AD-CD15-4E6A-B13A-47A52D274848}"/>
    <cellStyle name="Normal 10 35 6 2" xfId="20515" xr:uid="{64CDBB2E-05AB-43C9-81E4-04E4E9FD393D}"/>
    <cellStyle name="Normal 10 35 6 2 2" xfId="26071" xr:uid="{9855339F-F75A-4DAB-8AF5-1AD29DDB0362}"/>
    <cellStyle name="Normal 10 35 6 2 3" xfId="31565" xr:uid="{688AEC8B-57E8-4E45-9710-A691F64D9B39}"/>
    <cellStyle name="Normal 10 35 6 2 4" xfId="37049" xr:uid="{F5EBECD2-C187-4649-8A86-D12D48C236DF}"/>
    <cellStyle name="Normal 10 35 6 3" xfId="23342" xr:uid="{7E0E97F9-9477-48C8-9EAC-73BC420AFBCF}"/>
    <cellStyle name="Normal 10 35 6 4" xfId="28836" xr:uid="{95AFE5ED-BFA3-4151-B9FF-F08F500F516B}"/>
    <cellStyle name="Normal 10 35 6 5" xfId="34320" xr:uid="{A80A5ADC-0E0D-48CB-BFF7-2E86693BEA14}"/>
    <cellStyle name="Normal 10 36" xfId="6150" xr:uid="{725BE3FE-DA79-4426-A01A-96799B4A0E99}"/>
    <cellStyle name="Normal 10 36 2" xfId="14538" xr:uid="{C36CA6AD-4739-4751-808E-3DBB54EDBE1A}"/>
    <cellStyle name="Normal 10 36 2 2" xfId="21825" xr:uid="{53E7ACDA-B8D5-49D9-9687-4592D59B75E1}"/>
    <cellStyle name="Normal 10 36 2 2 2" xfId="27381" xr:uid="{CEBA93D6-DDD6-478C-A5C6-3617D552533E}"/>
    <cellStyle name="Normal 10 36 2 2 3" xfId="32875" xr:uid="{92F46CE6-E4BD-4E0E-A33B-661AC1E72F06}"/>
    <cellStyle name="Normal 10 36 2 2 4" xfId="38359" xr:uid="{C5569920-2F8F-474C-B886-4D3414240F9D}"/>
    <cellStyle name="Normal 10 36 2 3" xfId="24652" xr:uid="{85FB323D-F5E4-435C-8947-9DF9E4449DC3}"/>
    <cellStyle name="Normal 10 36 2 4" xfId="30146" xr:uid="{6D6CB31A-5359-408A-BC4B-87AFC6083B93}"/>
    <cellStyle name="Normal 10 36 2 5" xfId="35630" xr:uid="{47C7CA00-A712-4EB5-B066-C53E657C0D39}"/>
    <cellStyle name="Normal 10 36 3" xfId="11517" xr:uid="{DA28F471-3C0B-4A94-8971-4B6523FBD371}"/>
    <cellStyle name="Normal 10 36 4" xfId="16752" xr:uid="{3458E6BC-C099-48BC-8527-F0DECC03FD2B}"/>
    <cellStyle name="Normal 10 36 5" xfId="18976" xr:uid="{F5D1F1BC-2F19-4AC8-AD5B-2A426D415120}"/>
    <cellStyle name="Normal 10 36 6" xfId="9196" xr:uid="{24B52199-115A-4603-AD9D-B5C8AF99F6E0}"/>
    <cellStyle name="Normal 10 36 6 2" xfId="20516" xr:uid="{D31C428A-F80F-4D73-9D4E-EA5FDB329AD3}"/>
    <cellStyle name="Normal 10 36 6 2 2" xfId="26072" xr:uid="{9627B1D7-D0F3-4527-BD37-3162A614BF6A}"/>
    <cellStyle name="Normal 10 36 6 2 3" xfId="31566" xr:uid="{5B60E798-76ED-4BC5-957B-FF6E3F5613FA}"/>
    <cellStyle name="Normal 10 36 6 2 4" xfId="37050" xr:uid="{B609EF26-7FB4-4F28-9A62-980926BB08FB}"/>
    <cellStyle name="Normal 10 36 6 3" xfId="23343" xr:uid="{4219B9F3-6E9A-47A9-96C1-7122B9A71D6C}"/>
    <cellStyle name="Normal 10 36 6 4" xfId="28837" xr:uid="{0F2EACDC-53C4-4E39-97DD-D298B6A1CDF5}"/>
    <cellStyle name="Normal 10 36 6 5" xfId="34321" xr:uid="{ACB43EC7-D8AB-4D9B-9652-94B9771748B8}"/>
    <cellStyle name="Normal 10 37" xfId="6151" xr:uid="{2B869F8E-3081-48A6-90A7-7739AD77ABC4}"/>
    <cellStyle name="Normal 10 37 2" xfId="14539" xr:uid="{D87EFE15-D98C-43BF-BD1D-DEF5E97C43F1}"/>
    <cellStyle name="Normal 10 37 2 2" xfId="21826" xr:uid="{E1232668-CFBB-4C6D-A918-6C3680E9E513}"/>
    <cellStyle name="Normal 10 37 2 2 2" xfId="27382" xr:uid="{7503863A-65E1-4376-B567-94951FAE7E0B}"/>
    <cellStyle name="Normal 10 37 2 2 3" xfId="32876" xr:uid="{091FCF6C-0909-489E-8871-B05ABE193B4C}"/>
    <cellStyle name="Normal 10 37 2 2 4" xfId="38360" xr:uid="{6B9AB2B6-333A-41F0-BE63-7684CCCEBBCD}"/>
    <cellStyle name="Normal 10 37 2 3" xfId="24653" xr:uid="{85F5F7DB-2454-4766-843F-84BFFD2DD682}"/>
    <cellStyle name="Normal 10 37 2 4" xfId="30147" xr:uid="{B290BF21-EF49-4132-8C2E-3C557E575207}"/>
    <cellStyle name="Normal 10 37 2 5" xfId="35631" xr:uid="{C7DC4331-C8A6-4CB3-9C88-57B9E9608CB9}"/>
    <cellStyle name="Normal 10 37 3" xfId="11518" xr:uid="{78BCCE8E-40D9-4D6A-AEB2-BB61B4BF05F1}"/>
    <cellStyle name="Normal 10 37 4" xfId="16753" xr:uid="{08972E12-6680-4C4F-B394-E3CF0AD953DF}"/>
    <cellStyle name="Normal 10 37 5" xfId="18977" xr:uid="{103B48D6-AD50-411A-B3BD-566EDA988EEF}"/>
    <cellStyle name="Normal 10 37 6" xfId="9197" xr:uid="{AA9393A3-2A58-4DE5-A0F2-10CFEA3C1AD8}"/>
    <cellStyle name="Normal 10 37 6 2" xfId="20517" xr:uid="{A4FE036B-413C-4BAB-AC5C-F6B3EB001354}"/>
    <cellStyle name="Normal 10 37 6 2 2" xfId="26073" xr:uid="{77AF4541-E362-4E79-B31B-35CEE071D224}"/>
    <cellStyle name="Normal 10 37 6 2 3" xfId="31567" xr:uid="{86D54FBB-53FD-494D-99D1-9D2A85F63AD2}"/>
    <cellStyle name="Normal 10 37 6 2 4" xfId="37051" xr:uid="{E464D70C-3E30-4918-8343-2B00F995FFC4}"/>
    <cellStyle name="Normal 10 37 6 3" xfId="23344" xr:uid="{0DD8FA39-42E7-4B5A-9E0F-EE292C4FC8C5}"/>
    <cellStyle name="Normal 10 37 6 4" xfId="28838" xr:uid="{23F73539-4C59-466A-99BE-05D42FE53124}"/>
    <cellStyle name="Normal 10 37 6 5" xfId="34322" xr:uid="{F7AA41F7-ADDB-43CA-9FD4-4F4CEBFFC63E}"/>
    <cellStyle name="Normal 10 38" xfId="6152" xr:uid="{6E8FD9C6-E7FF-41F5-9B22-12D03AF40929}"/>
    <cellStyle name="Normal 10 38 2" xfId="14540" xr:uid="{D021A4DA-28F0-46D7-B548-F1633CEEADF9}"/>
    <cellStyle name="Normal 10 38 2 2" xfId="21827" xr:uid="{3AA4B9C1-3FD8-4C39-A1C1-F4B898B5168A}"/>
    <cellStyle name="Normal 10 38 2 2 2" xfId="27383" xr:uid="{242419B7-C9AA-48F0-825E-A2EF232E39F5}"/>
    <cellStyle name="Normal 10 38 2 2 3" xfId="32877" xr:uid="{3C8AA465-C5C9-4FD7-8125-DB150E70B1DF}"/>
    <cellStyle name="Normal 10 38 2 2 4" xfId="38361" xr:uid="{72FC0791-C0FF-4160-9947-91069A2531D7}"/>
    <cellStyle name="Normal 10 38 2 3" xfId="24654" xr:uid="{5AA77DB2-28FD-4043-89A5-F98D77BDB394}"/>
    <cellStyle name="Normal 10 38 2 4" xfId="30148" xr:uid="{5704A192-A8B7-43A8-9F3B-4E5967E27E13}"/>
    <cellStyle name="Normal 10 38 2 5" xfId="35632" xr:uid="{D4EBB774-8053-48D2-B9D2-8BCCDCF5CB84}"/>
    <cellStyle name="Normal 10 38 3" xfId="11519" xr:uid="{E9D6CFE5-76A0-4C53-871B-D5FAF1326D59}"/>
    <cellStyle name="Normal 10 38 4" xfId="16754" xr:uid="{5593FFA1-0D12-4D1D-99DA-87F23C1C14C2}"/>
    <cellStyle name="Normal 10 38 5" xfId="18978" xr:uid="{B35CD00C-9FAD-45F3-AFEA-84CF4CF0EA10}"/>
    <cellStyle name="Normal 10 38 6" xfId="9198" xr:uid="{581767B8-AB3D-4FC9-A27A-8B3F80498A7E}"/>
    <cellStyle name="Normal 10 38 6 2" xfId="20518" xr:uid="{CF6EEE0F-BA94-4EF8-91F3-A46B412034B6}"/>
    <cellStyle name="Normal 10 38 6 2 2" xfId="26074" xr:uid="{81BEC21A-7020-4557-AB21-572DB23882A4}"/>
    <cellStyle name="Normal 10 38 6 2 3" xfId="31568" xr:uid="{83E9B0F1-E4B1-4601-9DF4-723E43D2F555}"/>
    <cellStyle name="Normal 10 38 6 2 4" xfId="37052" xr:uid="{34731A19-B91A-409B-931A-84582F0435C5}"/>
    <cellStyle name="Normal 10 38 6 3" xfId="23345" xr:uid="{30C5227F-2E23-4439-9244-2CF75639F68A}"/>
    <cellStyle name="Normal 10 38 6 4" xfId="28839" xr:uid="{B58B4471-EE26-43B3-AA82-E50F844F70A8}"/>
    <cellStyle name="Normal 10 38 6 5" xfId="34323" xr:uid="{2DEAE79F-0449-4802-8B06-BBFE1D8151C2}"/>
    <cellStyle name="Normal 10 39" xfId="6153" xr:uid="{B8F2E4CD-161D-41AB-811D-B5B9B7FE04D4}"/>
    <cellStyle name="Normal 10 39 2" xfId="14541" xr:uid="{6986B876-BE10-4A53-962D-94170B4E3971}"/>
    <cellStyle name="Normal 10 39 2 2" xfId="21828" xr:uid="{06D3E266-1556-428F-A88C-A3EF843D7F8A}"/>
    <cellStyle name="Normal 10 39 2 2 2" xfId="27384" xr:uid="{7D616191-5988-446A-A1B7-C137BAA8CAB5}"/>
    <cellStyle name="Normal 10 39 2 2 3" xfId="32878" xr:uid="{0B06DE48-4A15-4808-8CD6-019C71B8D08F}"/>
    <cellStyle name="Normal 10 39 2 2 4" xfId="38362" xr:uid="{02BD6E12-E7B9-4B90-B985-B8E357F392BD}"/>
    <cellStyle name="Normal 10 39 2 3" xfId="24655" xr:uid="{5530A182-F696-4078-ABC3-4382B4AC123F}"/>
    <cellStyle name="Normal 10 39 2 4" xfId="30149" xr:uid="{0E3A9020-CA1E-41ED-9FFF-9F8BA0BCED62}"/>
    <cellStyle name="Normal 10 39 2 5" xfId="35633" xr:uid="{659B79C7-E440-4CC7-A9D6-9BDD1992DC4F}"/>
    <cellStyle name="Normal 10 39 3" xfId="11520" xr:uid="{0DBC92B4-58A9-4135-9F18-E87060B5983F}"/>
    <cellStyle name="Normal 10 39 4" xfId="16755" xr:uid="{15749161-4D6E-401C-A1B2-62D3D4561D0D}"/>
    <cellStyle name="Normal 10 39 5" xfId="18979" xr:uid="{17C03E68-14BB-4F2A-B626-02059600360D}"/>
    <cellStyle name="Normal 10 39 6" xfId="9199" xr:uid="{A45DE43D-2EDF-419A-809D-E947BAA7265D}"/>
    <cellStyle name="Normal 10 39 6 2" xfId="20519" xr:uid="{92ED3258-EC22-4A31-B5D1-96AAA4252BA6}"/>
    <cellStyle name="Normal 10 39 6 2 2" xfId="26075" xr:uid="{4EE45BE5-DE7D-4BFE-9728-060CD9C9236B}"/>
    <cellStyle name="Normal 10 39 6 2 3" xfId="31569" xr:uid="{1B08F4F5-6EDB-4DC1-A76B-DEC0D5FB8FD6}"/>
    <cellStyle name="Normal 10 39 6 2 4" xfId="37053" xr:uid="{68063D8D-CE35-42A3-B05E-548C9A08F221}"/>
    <cellStyle name="Normal 10 39 6 3" xfId="23346" xr:uid="{34C30035-FDAA-465E-A3CC-A56639D304A2}"/>
    <cellStyle name="Normal 10 39 6 4" xfId="28840" xr:uid="{DAABCDCD-0204-401E-9F84-0D7B9EEDAEA6}"/>
    <cellStyle name="Normal 10 39 6 5" xfId="34324" xr:uid="{1B759EBD-F4A8-456F-BB22-8929D4D8C385}"/>
    <cellStyle name="Normal 10 4" xfId="6154" xr:uid="{E0535C78-8669-4087-9521-9C81CE0C33BD}"/>
    <cellStyle name="Normal 10 4 2" xfId="6155" xr:uid="{592B599A-A34B-4EB6-815C-6EACFF1E6F8F}"/>
    <cellStyle name="Normal 10 4 2 2" xfId="14543" xr:uid="{5E677ED1-58A9-4933-B60C-92CB6FEDADC4}"/>
    <cellStyle name="Normal 10 4 2 2 2" xfId="21830" xr:uid="{4BD7B07C-0DB7-4470-B28B-4C009A445C34}"/>
    <cellStyle name="Normal 10 4 2 2 2 2" xfId="27386" xr:uid="{4882C5B6-F01A-40AD-898F-BEAD0AEB3806}"/>
    <cellStyle name="Normal 10 4 2 2 2 3" xfId="32880" xr:uid="{AB7C27A0-7580-452C-B8A5-36E2E53AB32A}"/>
    <cellStyle name="Normal 10 4 2 2 2 4" xfId="38364" xr:uid="{56F28494-4E61-40EE-ABFE-B02D27A50D35}"/>
    <cellStyle name="Normal 10 4 2 2 3" xfId="24657" xr:uid="{C801094C-977E-4698-91C1-A4F35ECCB1A6}"/>
    <cellStyle name="Normal 10 4 2 2 4" xfId="30151" xr:uid="{CD6F747D-87A3-4051-B9DF-F9091BD10E71}"/>
    <cellStyle name="Normal 10 4 2 2 5" xfId="35635" xr:uid="{D4D206CC-49A4-42DA-9517-F484395FF33C}"/>
    <cellStyle name="Normal 10 4 2 3" xfId="11522" xr:uid="{CCA65A2D-35B3-4996-A6D2-A8A1BFF32522}"/>
    <cellStyle name="Normal 10 4 2 4" xfId="16757" xr:uid="{51B7B76D-ADD3-4385-8C91-DD1A125419A5}"/>
    <cellStyle name="Normal 10 4 2 5" xfId="18980" xr:uid="{2AEE56D7-E1F7-41BE-B814-D11327A8CCF6}"/>
    <cellStyle name="Normal 10 4 2 6" xfId="9201" xr:uid="{C9F684EC-88ED-4AA1-B6AA-3C9FE28CD42A}"/>
    <cellStyle name="Normal 10 4 2 6 2" xfId="20521" xr:uid="{6F76AE21-F424-4253-85D7-4B0339B1A2DD}"/>
    <cellStyle name="Normal 10 4 2 6 2 2" xfId="26077" xr:uid="{FCA81B93-A93F-42DB-A3CF-BD2D8167850D}"/>
    <cellStyle name="Normal 10 4 2 6 2 3" xfId="31571" xr:uid="{7DFD731D-4B45-4FDB-9538-0B657B2FFDFF}"/>
    <cellStyle name="Normal 10 4 2 6 2 4" xfId="37055" xr:uid="{A892FB14-8F1A-4FF9-BFEC-CB864BE70DA2}"/>
    <cellStyle name="Normal 10 4 2 6 3" xfId="23348" xr:uid="{39A77746-606C-484A-8522-7F86FE227E4D}"/>
    <cellStyle name="Normal 10 4 2 6 4" xfId="28842" xr:uid="{9F32BF82-4B82-4347-8453-2BF6E635CBBF}"/>
    <cellStyle name="Normal 10 4 2 6 5" xfId="34326" xr:uid="{571B8C6B-7DC1-4A52-A976-1829704BA4BB}"/>
    <cellStyle name="Normal 10 4 3" xfId="6156" xr:uid="{A5CC383B-DA6F-47F8-A7FD-70F50A066C86}"/>
    <cellStyle name="Normal 10 4 3 2" xfId="14544" xr:uid="{ED1E6A31-179A-4402-A48B-E92ED8AEF1C5}"/>
    <cellStyle name="Normal 10 4 3 2 2" xfId="21831" xr:uid="{AB36E635-CEE4-4817-B14D-BCCD26BC40F8}"/>
    <cellStyle name="Normal 10 4 3 2 2 2" xfId="27387" xr:uid="{5D56138E-AAB3-476C-B846-F12D36970FC7}"/>
    <cellStyle name="Normal 10 4 3 2 2 3" xfId="32881" xr:uid="{40DA0C86-5738-43CB-AAFE-A7264D299C76}"/>
    <cellStyle name="Normal 10 4 3 2 2 4" xfId="38365" xr:uid="{E8AD0F7B-4D49-4733-9E9E-43A277C05079}"/>
    <cellStyle name="Normal 10 4 3 2 3" xfId="24658" xr:uid="{7FCA6F5A-FA62-45D5-B55E-663657F5142F}"/>
    <cellStyle name="Normal 10 4 3 2 4" xfId="30152" xr:uid="{28BFB3F2-3572-4947-AF88-82DA7155A783}"/>
    <cellStyle name="Normal 10 4 3 2 5" xfId="35636" xr:uid="{1A836C4F-D27C-4BFA-8AB2-27295DC98502}"/>
    <cellStyle name="Normal 10 4 3 3" xfId="11523" xr:uid="{BA63BE47-9398-4D9D-B3EB-661BC01AB94B}"/>
    <cellStyle name="Normal 10 4 3 4" xfId="16758" xr:uid="{26615DCF-FB03-4813-80FD-5EA049697357}"/>
    <cellStyle name="Normal 10 4 3 5" xfId="18981" xr:uid="{53AB0832-BB45-4D13-8533-47E39FFAB40D}"/>
    <cellStyle name="Normal 10 4 3 6" xfId="9202" xr:uid="{8F6B2A4B-5B2C-4386-B11E-71D5385D01DA}"/>
    <cellStyle name="Normal 10 4 3 6 2" xfId="20522" xr:uid="{6510C31B-AB11-48A7-8F75-AE7E662A4D04}"/>
    <cellStyle name="Normal 10 4 3 6 2 2" xfId="26078" xr:uid="{E1E13707-A49D-492C-A663-E981771028A2}"/>
    <cellStyle name="Normal 10 4 3 6 2 3" xfId="31572" xr:uid="{B16077C0-B3CC-4208-85DC-E00AA9C5AAB3}"/>
    <cellStyle name="Normal 10 4 3 6 2 4" xfId="37056" xr:uid="{E201C60A-72E1-482D-A0E8-F1568C6A9463}"/>
    <cellStyle name="Normal 10 4 3 6 3" xfId="23349" xr:uid="{0D7D15DB-9CE8-4267-BDB7-58F657625FB2}"/>
    <cellStyle name="Normal 10 4 3 6 4" xfId="28843" xr:uid="{78AB55C1-47DE-4233-81C6-BF96CAF486D1}"/>
    <cellStyle name="Normal 10 4 3 6 5" xfId="34327" xr:uid="{6FF91FFE-D5B0-47BE-BBF4-3447BD4719BD}"/>
    <cellStyle name="Normal 10 4 4" xfId="6157" xr:uid="{B0B26917-ACB1-42D7-9098-2AA795DA7531}"/>
    <cellStyle name="Normal 10 4 4 2" xfId="14545" xr:uid="{2D19B5DF-7FB8-4397-B376-9CC0C973F042}"/>
    <cellStyle name="Normal 10 4 4 2 2" xfId="21832" xr:uid="{FBB6C3E1-EC6F-4700-82B7-715574C44BC7}"/>
    <cellStyle name="Normal 10 4 4 2 2 2" xfId="27388" xr:uid="{1D4882F4-21A3-423D-A1A3-657116472048}"/>
    <cellStyle name="Normal 10 4 4 2 2 3" xfId="32882" xr:uid="{B29ED940-9E3A-4FAC-B8B1-7E748A3766EC}"/>
    <cellStyle name="Normal 10 4 4 2 2 4" xfId="38366" xr:uid="{2CAD569B-98B4-4B8F-90BF-AEDA024AE4F9}"/>
    <cellStyle name="Normal 10 4 4 2 3" xfId="24659" xr:uid="{BFCD2107-E654-4E70-9D39-33E7D78DECF2}"/>
    <cellStyle name="Normal 10 4 4 2 4" xfId="30153" xr:uid="{C656F374-2038-47BE-B034-6EED6BE2A4BE}"/>
    <cellStyle name="Normal 10 4 4 2 5" xfId="35637" xr:uid="{1B47CB72-135E-4449-96C8-6CF872C17183}"/>
    <cellStyle name="Normal 10 4 4 3" xfId="11524" xr:uid="{2AC00D93-2FC8-4F83-B10E-BEF77CF563E1}"/>
    <cellStyle name="Normal 10 4 4 4" xfId="16759" xr:uid="{D174B395-B395-4951-A136-57D185EFE901}"/>
    <cellStyle name="Normal 10 4 4 5" xfId="18982" xr:uid="{7AB0CCC0-28DD-4975-8059-47816336E085}"/>
    <cellStyle name="Normal 10 4 4 6" xfId="9203" xr:uid="{10C8D4C7-6210-4096-A3C0-89470E54D6F7}"/>
    <cellStyle name="Normal 10 4 4 6 2" xfId="20523" xr:uid="{A3B27CF7-B9AB-487E-A4F8-4CA51CDDCB5C}"/>
    <cellStyle name="Normal 10 4 4 6 2 2" xfId="26079" xr:uid="{0E005B4F-A5D5-4822-8EE8-891F33F6278B}"/>
    <cellStyle name="Normal 10 4 4 6 2 3" xfId="31573" xr:uid="{5609AAC4-3981-4C85-87EB-DD3BB7238B1E}"/>
    <cellStyle name="Normal 10 4 4 6 2 4" xfId="37057" xr:uid="{750813D4-DDF0-4285-86F6-8A80D911D0F3}"/>
    <cellStyle name="Normal 10 4 4 6 3" xfId="23350" xr:uid="{28C81B8D-F3D1-4119-A38E-3E2737EBF932}"/>
    <cellStyle name="Normal 10 4 4 6 4" xfId="28844" xr:uid="{6A0BCAD2-9E77-431B-B3FA-38F4EBCF93BC}"/>
    <cellStyle name="Normal 10 4 4 6 5" xfId="34328" xr:uid="{05357F8F-5D51-4CD3-AEC6-E98AE05369CF}"/>
    <cellStyle name="Normal 10 4 5" xfId="6158" xr:uid="{922EB989-04FB-48CE-A0AB-D2070314099F}"/>
    <cellStyle name="Normal 10 4 5 2" xfId="14546" xr:uid="{41218070-6B94-4D22-B580-B6801072FB91}"/>
    <cellStyle name="Normal 10 4 5 2 2" xfId="21833" xr:uid="{61D59085-C459-4A3F-A677-DBF53831CE77}"/>
    <cellStyle name="Normal 10 4 5 2 2 2" xfId="27389" xr:uid="{0AE680D6-36EF-4ACA-856F-A926B765E037}"/>
    <cellStyle name="Normal 10 4 5 2 2 3" xfId="32883" xr:uid="{B6E7C240-B892-4145-82DF-2578807178DF}"/>
    <cellStyle name="Normal 10 4 5 2 2 4" xfId="38367" xr:uid="{7A189290-19DC-43B5-A620-862D239C494C}"/>
    <cellStyle name="Normal 10 4 5 2 3" xfId="24660" xr:uid="{22801F7D-CCAD-4F23-85CC-F374CF11C363}"/>
    <cellStyle name="Normal 10 4 5 2 4" xfId="30154" xr:uid="{DBCA7F73-944A-4201-A104-5148B4BD113A}"/>
    <cellStyle name="Normal 10 4 5 2 5" xfId="35638" xr:uid="{B391D75E-D50C-46F1-8818-4095DE7F8126}"/>
    <cellStyle name="Normal 10 4 5 3" xfId="12632" xr:uid="{3578E0E3-9140-4098-910F-FC28E5C1A7D2}"/>
    <cellStyle name="Normal 10 4 5 4" xfId="9204" xr:uid="{59A93403-786C-466F-93F9-20C169DFAE40}"/>
    <cellStyle name="Normal 10 4 5 4 2" xfId="20524" xr:uid="{0AC28E9E-105D-4958-A080-E57E72B53D7A}"/>
    <cellStyle name="Normal 10 4 5 4 2 2" xfId="26080" xr:uid="{8E5337F0-3067-4A2D-A783-9C431242F3E1}"/>
    <cellStyle name="Normal 10 4 5 4 2 3" xfId="31574" xr:uid="{4DEBE4D1-71EF-4BF7-8BEB-FCCF130797F1}"/>
    <cellStyle name="Normal 10 4 5 4 2 4" xfId="37058" xr:uid="{8A76B4BA-FB1D-48C3-B67B-867430DD5BBC}"/>
    <cellStyle name="Normal 10 4 5 4 3" xfId="23351" xr:uid="{88D30566-C3D8-4E6D-BB4C-56B59C10D62B}"/>
    <cellStyle name="Normal 10 4 5 4 4" xfId="28845" xr:uid="{993D60B9-61FF-4643-9B6E-4277F90D5C52}"/>
    <cellStyle name="Normal 10 4 5 4 5" xfId="34329" xr:uid="{DF72DD00-5CFC-4B66-A1BB-D2C73D797963}"/>
    <cellStyle name="Normal 10 4 6" xfId="14542" xr:uid="{389B4806-66B2-4759-AD11-873217FE853B}"/>
    <cellStyle name="Normal 10 4 6 2" xfId="21829" xr:uid="{E21C8C80-4DCC-4F29-86FF-9F072260C7BD}"/>
    <cellStyle name="Normal 10 4 6 2 2" xfId="27385" xr:uid="{24F8120F-8BC4-427E-BE33-F130BE2C5E4F}"/>
    <cellStyle name="Normal 10 4 6 2 3" xfId="32879" xr:uid="{6201635D-9567-425A-AACC-09FB0D938F7D}"/>
    <cellStyle name="Normal 10 4 6 2 4" xfId="38363" xr:uid="{5BE1BD09-B91A-4AD7-8DF3-50B2E8CC19D4}"/>
    <cellStyle name="Normal 10 4 6 3" xfId="24656" xr:uid="{390C5E7A-35EA-40E4-9CAB-02344CCC2AA6}"/>
    <cellStyle name="Normal 10 4 6 4" xfId="30150" xr:uid="{8FC8FAC1-8A17-45EF-9E02-10FD08182CDB}"/>
    <cellStyle name="Normal 10 4 6 5" xfId="35634" xr:uid="{6CFB35D4-5161-4405-A714-18A37082D664}"/>
    <cellStyle name="Normal 10 4 7" xfId="11521" xr:uid="{0C13BD5B-9343-4481-A2D8-50D302A07096}"/>
    <cellStyle name="Normal 10 4 8" xfId="16756" xr:uid="{EB18E508-5B9C-4835-94E7-59F30368E437}"/>
    <cellStyle name="Normal 10 4 9" xfId="9200" xr:uid="{8FE71236-5A90-46FE-9985-8FA88657CD6F}"/>
    <cellStyle name="Normal 10 4 9 2" xfId="20520" xr:uid="{C8E8886B-50C3-489B-9BD4-9A3CA477E08A}"/>
    <cellStyle name="Normal 10 4 9 2 2" xfId="26076" xr:uid="{0030CED4-B28D-489B-AC05-5F2C1E55E45F}"/>
    <cellStyle name="Normal 10 4 9 2 3" xfId="31570" xr:uid="{CCD11BC3-07B1-45F9-B9BD-890B764F824D}"/>
    <cellStyle name="Normal 10 4 9 2 4" xfId="37054" xr:uid="{8837919F-AF72-4306-ACD0-BE8919A52F96}"/>
    <cellStyle name="Normal 10 4 9 3" xfId="23347" xr:uid="{5760935C-476E-40E6-A830-03FE45F5C7A9}"/>
    <cellStyle name="Normal 10 4 9 4" xfId="28841" xr:uid="{934FC3A7-ACF8-4A8E-9CA1-C6145071B7B5}"/>
    <cellStyle name="Normal 10 4 9 5" xfId="34325" xr:uid="{44480473-2C9C-4965-9544-8488892A7234}"/>
    <cellStyle name="Normal 10 40" xfId="6159" xr:uid="{0560F3B7-D60E-495D-9389-52EEFE73DA06}"/>
    <cellStyle name="Normal 10 40 2" xfId="14547" xr:uid="{0FACD96A-58E3-45DB-8110-90B9CAF69A38}"/>
    <cellStyle name="Normal 10 40 2 2" xfId="21834" xr:uid="{A14625F5-3B67-4F40-8106-2A49CE54AB51}"/>
    <cellStyle name="Normal 10 40 2 2 2" xfId="27390" xr:uid="{1B9478E4-13CF-4446-B5E2-436D1F53F867}"/>
    <cellStyle name="Normal 10 40 2 2 3" xfId="32884" xr:uid="{6A7F629B-E745-49B2-A16F-8884FBA380E8}"/>
    <cellStyle name="Normal 10 40 2 2 4" xfId="38368" xr:uid="{3C358D1D-46AC-49F4-9905-BAC5AF83D11F}"/>
    <cellStyle name="Normal 10 40 2 3" xfId="24661" xr:uid="{F4AB2D45-96FA-463C-B339-66BC93E47FEF}"/>
    <cellStyle name="Normal 10 40 2 4" xfId="30155" xr:uid="{E4687339-16BE-4F45-8BBB-FEF7735729EB}"/>
    <cellStyle name="Normal 10 40 2 5" xfId="35639" xr:uid="{14967AB1-AA9D-481C-8C5F-976000E0902A}"/>
    <cellStyle name="Normal 10 40 3" xfId="11525" xr:uid="{202C7055-0365-4B79-A645-7E52467BD636}"/>
    <cellStyle name="Normal 10 40 4" xfId="16760" xr:uid="{28754290-27B2-4059-A3F3-4FA1E97BCD2D}"/>
    <cellStyle name="Normal 10 40 5" xfId="18983" xr:uid="{E321AED1-F046-4969-9081-BAE9BB5B7066}"/>
    <cellStyle name="Normal 10 40 6" xfId="9205" xr:uid="{15450B93-5E7D-496A-AD51-0728FE645CAF}"/>
    <cellStyle name="Normal 10 40 6 2" xfId="20525" xr:uid="{4916CD79-D108-4599-BD14-E0E919CA4C60}"/>
    <cellStyle name="Normal 10 40 6 2 2" xfId="26081" xr:uid="{02DE3118-B932-4D46-8C52-FA0D8C92246D}"/>
    <cellStyle name="Normal 10 40 6 2 3" xfId="31575" xr:uid="{B7E80CC3-891F-4522-AB0A-5A243E054D63}"/>
    <cellStyle name="Normal 10 40 6 2 4" xfId="37059" xr:uid="{8E34E77E-5040-4E95-B5BC-04048072B3D1}"/>
    <cellStyle name="Normal 10 40 6 3" xfId="23352" xr:uid="{E9EA87DF-7F10-4D14-A220-105654CA0A93}"/>
    <cellStyle name="Normal 10 40 6 4" xfId="28846" xr:uid="{46F9CB67-9458-462B-BFFD-8E26B18C2DC6}"/>
    <cellStyle name="Normal 10 40 6 5" xfId="34330" xr:uid="{3BB86A41-DEAC-4076-B251-254A9A421096}"/>
    <cellStyle name="Normal 10 41" xfId="6160" xr:uid="{266EA8D2-2A5B-4615-A726-3E177824D54B}"/>
    <cellStyle name="Normal 10 41 2" xfId="14548" xr:uid="{F672ECB1-BD88-4F04-8135-408395747A68}"/>
    <cellStyle name="Normal 10 41 2 2" xfId="21835" xr:uid="{EA6B359E-13B5-4ACF-8DE2-1F3598F86B3C}"/>
    <cellStyle name="Normal 10 41 2 2 2" xfId="27391" xr:uid="{6D9305D2-24EB-4203-8499-E9B93BC31618}"/>
    <cellStyle name="Normal 10 41 2 2 3" xfId="32885" xr:uid="{F3EF35D1-31B1-4EF0-A909-F2969479945F}"/>
    <cellStyle name="Normal 10 41 2 2 4" xfId="38369" xr:uid="{A113BD18-0C0E-4D1C-ACEF-DBFDD7A36AA9}"/>
    <cellStyle name="Normal 10 41 2 3" xfId="24662" xr:uid="{097918E1-773B-4B82-BE26-FFADD759953D}"/>
    <cellStyle name="Normal 10 41 2 4" xfId="30156" xr:uid="{C7A8FD06-FCB2-4CF9-BD12-00F2F5440E54}"/>
    <cellStyle name="Normal 10 41 2 5" xfId="35640" xr:uid="{E3CED219-AA70-4045-A0EF-7BF0E0DB2B0E}"/>
    <cellStyle name="Normal 10 41 3" xfId="12630" xr:uid="{34431E7A-3678-44D6-9A9A-9009369EE5DA}"/>
    <cellStyle name="Normal 10 41 4" xfId="9206" xr:uid="{44EB9467-B198-43E4-8F87-FF8DDBE2AEBA}"/>
    <cellStyle name="Normal 10 41 4 2" xfId="20526" xr:uid="{EF5F6C65-5A80-4530-B415-BB4EAB1E9A34}"/>
    <cellStyle name="Normal 10 41 4 2 2" xfId="26082" xr:uid="{969688C2-DABA-49F5-A64D-1462E85B019F}"/>
    <cellStyle name="Normal 10 41 4 2 3" xfId="31576" xr:uid="{BBA90325-C3D7-459B-9A99-69BE1B825582}"/>
    <cellStyle name="Normal 10 41 4 2 4" xfId="37060" xr:uid="{B488ED80-1B0F-4EBA-977B-8D51B6F58961}"/>
    <cellStyle name="Normal 10 41 4 3" xfId="23353" xr:uid="{FA1C4E9B-C924-456A-844F-95F6145ED043}"/>
    <cellStyle name="Normal 10 41 4 4" xfId="28847" xr:uid="{DD663360-12FE-493A-B2B9-4ADF0E0E4A83}"/>
    <cellStyle name="Normal 10 41 4 5" xfId="34331" xr:uid="{D4CC0C64-3F9C-4607-9D9F-262835985768}"/>
    <cellStyle name="Normal 10 42" xfId="7266" xr:uid="{A5DA4DB8-AB2B-4F5C-9524-84D35E184AE3}"/>
    <cellStyle name="Normal 10 42 2" xfId="9207" xr:uid="{5134E8E6-DC65-44A0-88DF-8032A424B74B}"/>
    <cellStyle name="Normal 10 42 2 2" xfId="20527" xr:uid="{85D45AB4-975B-497F-95D4-AB9A7E0732ED}"/>
    <cellStyle name="Normal 10 42 2 2 2" xfId="26083" xr:uid="{D1EBDA37-E80D-4FB0-9249-5A3C508395F7}"/>
    <cellStyle name="Normal 10 42 2 2 3" xfId="31577" xr:uid="{12C217AF-3217-4FE3-947B-5BAEAFCBB4A9}"/>
    <cellStyle name="Normal 10 42 2 2 4" xfId="37061" xr:uid="{4F9D266E-4144-4023-9FF5-3711B2AB20E7}"/>
    <cellStyle name="Normal 10 42 2 3" xfId="23354" xr:uid="{4C534C84-6AC5-4790-8723-FB052090E1D9}"/>
    <cellStyle name="Normal 10 42 2 4" xfId="28848" xr:uid="{00A35C52-E002-4547-80D2-68E0CD2EFBEB}"/>
    <cellStyle name="Normal 10 42 2 5" xfId="34332" xr:uid="{3DA649E1-8019-4346-837C-B0FEE3BFF228}"/>
    <cellStyle name="Normal 10 42 3" xfId="20283" xr:uid="{7F664753-7226-4A60-8BAF-FB7E2E0554D6}"/>
    <cellStyle name="Normal 10 42 3 2" xfId="25839" xr:uid="{4A0792A7-D4FD-479D-862C-3A94BEAAD2B7}"/>
    <cellStyle name="Normal 10 42 3 3" xfId="31333" xr:uid="{862DBBAA-27C2-474C-A897-843F6A38358A}"/>
    <cellStyle name="Normal 10 42 3 4" xfId="36817" xr:uid="{A87E83B5-98AD-4151-B5FE-59BAE330BD72}"/>
    <cellStyle name="Normal 10 42 4" xfId="23110" xr:uid="{5312EC70-66C9-499A-94C1-6115593B1F4B}"/>
    <cellStyle name="Normal 10 42 5" xfId="28602" xr:uid="{9F0C3116-9A39-448B-B43A-E07B1258A379}"/>
    <cellStyle name="Normal 10 42 6" xfId="34086" xr:uid="{1FA11119-E3B2-41BA-A1AB-BFCA856D8A7E}"/>
    <cellStyle name="Normal 10 43" xfId="7416" xr:uid="{FABF2BFE-42E5-464C-9324-E988DC2221AB}"/>
    <cellStyle name="Normal 10 43 2" xfId="9208" xr:uid="{0EEA3192-7819-43DC-8800-FE02F56A4F3D}"/>
    <cellStyle name="Normal 10 43 2 2" xfId="20528" xr:uid="{50D9ECEF-6FB2-4C24-A193-006F0EA6B411}"/>
    <cellStyle name="Normal 10 43 2 2 2" xfId="26084" xr:uid="{A791C268-9325-4B36-9F7B-E6344569C652}"/>
    <cellStyle name="Normal 10 43 2 2 3" xfId="31578" xr:uid="{66609650-8641-447C-B8B4-53FBA79DCF4D}"/>
    <cellStyle name="Normal 10 43 2 2 4" xfId="37062" xr:uid="{E7F5DE9B-1118-4CD5-A0AE-A76E1EB0A0FE}"/>
    <cellStyle name="Normal 10 43 2 3" xfId="23355" xr:uid="{10504303-2CA2-4EA0-852E-9B0033B36456}"/>
    <cellStyle name="Normal 10 43 2 4" xfId="28849" xr:uid="{1F714728-C4B1-4717-9809-8DA5B0D03BC8}"/>
    <cellStyle name="Normal 10 43 2 5" xfId="34333" xr:uid="{43BE907B-C0F1-4A73-A5F2-2895EC73B554}"/>
    <cellStyle name="Normal 10 43 3" xfId="20304" xr:uid="{A40C6060-2098-4591-8C31-7551D499C7FC}"/>
    <cellStyle name="Normal 10 43 3 2" xfId="25860" xr:uid="{A839EBE0-F387-4CB0-B441-8E05D5CE4A1C}"/>
    <cellStyle name="Normal 10 43 3 3" xfId="31354" xr:uid="{CD8C29AC-0C9F-4F5B-B440-F70134D51CE6}"/>
    <cellStyle name="Normal 10 43 3 4" xfId="36838" xr:uid="{A2B14632-F518-445F-B8D8-A8EC067136C9}"/>
    <cellStyle name="Normal 10 43 4" xfId="23131" xr:uid="{3B2EB3C2-8F69-42DF-B107-BFD32F14BF57}"/>
    <cellStyle name="Normal 10 43 5" xfId="28623" xr:uid="{5B09FEAC-FFEE-40AD-8002-39782D39E7C5}"/>
    <cellStyle name="Normal 10 43 6" xfId="34107" xr:uid="{FE545062-7CA5-43DF-BDC2-C82CFE72BD8F}"/>
    <cellStyle name="Normal 10 44" xfId="7506" xr:uid="{12B3C138-9ADE-4190-B8C6-A7A3026A611A}"/>
    <cellStyle name="Normal 10 44 2" xfId="14504" xr:uid="{AE1A799F-72C4-4E87-A51F-3159E01E54C9}"/>
    <cellStyle name="Normal 10 44 2 2" xfId="21791" xr:uid="{0446B6F4-A31A-4437-8BBB-79CA4CB53F6E}"/>
    <cellStyle name="Normal 10 44 2 2 2" xfId="27347" xr:uid="{22BA051E-DEBF-4989-9BA0-B2B3599009C9}"/>
    <cellStyle name="Normal 10 44 2 2 3" xfId="32841" xr:uid="{EC290960-8024-4875-9B6C-5CFDA2AC9897}"/>
    <cellStyle name="Normal 10 44 2 2 4" xfId="38325" xr:uid="{A2E53AE8-5B32-4344-8AD8-AF8B392C0C51}"/>
    <cellStyle name="Normal 10 44 2 3" xfId="24618" xr:uid="{CDA87AA7-E6FD-482E-8DA5-5428559BFA56}"/>
    <cellStyle name="Normal 10 44 2 4" xfId="30112" xr:uid="{EC61E39B-7ED1-4127-BFEC-22CC76355B14}"/>
    <cellStyle name="Normal 10 44 2 5" xfId="35596" xr:uid="{B8855362-1BDE-4752-96CB-FE966601FAD8}"/>
    <cellStyle name="Normal 10 44 3" xfId="20390" xr:uid="{43728AE4-29FF-4D5C-80D6-574BBADA4D7A}"/>
    <cellStyle name="Normal 10 44 3 2" xfId="25946" xr:uid="{82ABA792-1D71-4030-97D4-2A5EEA846B2E}"/>
    <cellStyle name="Normal 10 44 3 3" xfId="31440" xr:uid="{001A946F-835B-4FC5-9B67-E620A913F850}"/>
    <cellStyle name="Normal 10 44 3 4" xfId="36924" xr:uid="{9DDD7BC6-D4C2-4352-B341-F519A88D13AF}"/>
    <cellStyle name="Normal 10 44 4" xfId="23217" xr:uid="{78B0E0B2-6C20-4028-BE88-5129FAF875DF}"/>
    <cellStyle name="Normal 10 44 5" xfId="28709" xr:uid="{9489659F-7FC7-4B87-9B50-96D3A868B2DC}"/>
    <cellStyle name="Normal 10 44 6" xfId="34193" xr:uid="{09F6130C-84AD-47CF-B5E2-FD565718BBF6}"/>
    <cellStyle name="Normal 10 45" xfId="7558" xr:uid="{F4FC839F-E632-426D-924D-13EDF3407132}"/>
    <cellStyle name="Normal 10 45 2" xfId="20207" xr:uid="{D68E31E9-AFB3-415E-9E59-232AC0B25CFE}"/>
    <cellStyle name="Normal 10 45 2 2" xfId="22941" xr:uid="{17E9B970-233D-4211-9D5F-58F75D96E778}"/>
    <cellStyle name="Normal 10 45 2 2 2" xfId="28497" xr:uid="{361BBF02-E4B7-4231-BF26-290457F67B9C}"/>
    <cellStyle name="Normal 10 45 2 2 3" xfId="33991" xr:uid="{C4F18E6F-72B5-4C53-87AE-FC1DB500D279}"/>
    <cellStyle name="Normal 10 45 2 2 4" xfId="39475" xr:uid="{20782E02-7CD5-4673-B3D7-437535728B92}"/>
    <cellStyle name="Normal 10 45 2 3" xfId="25768" xr:uid="{084E2209-7526-4D28-8F94-4774F5131EE8}"/>
    <cellStyle name="Normal 10 45 2 4" xfId="31262" xr:uid="{97689142-321E-457F-95C7-428FA497C619}"/>
    <cellStyle name="Normal 10 45 2 5" xfId="36746" xr:uid="{2749BB8B-45F5-4E1C-872E-E43989DC240F}"/>
    <cellStyle name="Normal 10 45 3" xfId="11484" xr:uid="{0DE3BB6D-252F-4D1E-AEC7-3F830D719454}"/>
    <cellStyle name="Normal 10 45 4" xfId="20442" xr:uid="{977D1C8A-CE1E-4723-B0B9-C6D5AA3582B4}"/>
    <cellStyle name="Normal 10 45 4 2" xfId="25998" xr:uid="{DD64B68B-137C-4A30-8FF0-A8B0031CE130}"/>
    <cellStyle name="Normal 10 45 4 3" xfId="31492" xr:uid="{F346024F-69E6-4F0A-86BC-0F03CB95D0A6}"/>
    <cellStyle name="Normal 10 45 4 4" xfId="36976" xr:uid="{89FE6E92-8477-4B40-BFD4-8FDA055E91BA}"/>
    <cellStyle name="Normal 10 45 5" xfId="23269" xr:uid="{70C4A0BA-6655-4B47-BC98-16C8D4973DED}"/>
    <cellStyle name="Normal 10 45 6" xfId="28763" xr:uid="{A4D452F3-D6D5-41A7-8D00-E9A4EC854CFD}"/>
    <cellStyle name="Normal 10 45 7" xfId="34247" xr:uid="{3C111FB9-F9CD-430A-98F0-CF784E54F385}"/>
    <cellStyle name="Normal 10 46" xfId="16719" xr:uid="{4FBD5E99-C964-4244-A515-0D8194CE083E}"/>
    <cellStyle name="Normal 10 47" xfId="22977" xr:uid="{AD3FDFA2-63FA-4018-92F5-0AB392254D98}"/>
    <cellStyle name="Normal 10 47 2" xfId="28523" xr:uid="{4CD2EC3F-EAAC-4DD3-9F55-B02BD649B49B}"/>
    <cellStyle name="Normal 10 47 3" xfId="34013" xr:uid="{B764757C-B31D-43FC-A63F-A5BE54DFF794}"/>
    <cellStyle name="Normal 10 47 4" xfId="39497" xr:uid="{B50FFDA8-D708-4496-A061-47FF1F1B4BB1}"/>
    <cellStyle name="Normal 10 48" xfId="6115" xr:uid="{D815816B-6F19-4C26-A89B-CCAFC12B2021}"/>
    <cellStyle name="Normal 10 5" xfId="6161" xr:uid="{3AB7DA6E-5880-46FC-BAFA-B49C8E5A0083}"/>
    <cellStyle name="Normal 10 5 10" xfId="18984" xr:uid="{1B2498A4-7AB2-4A23-842B-871A3D889F11}"/>
    <cellStyle name="Normal 10 5 11" xfId="22979" xr:uid="{FC085509-F70C-4DA1-BC30-F41CCDEE9533}"/>
    <cellStyle name="Normal 10 5 11 2" xfId="28525" xr:uid="{EBE723D0-DF23-4ED9-B56A-6CE7AEACA1DA}"/>
    <cellStyle name="Normal 10 5 11 3" xfId="34015" xr:uid="{C9093C4E-7B4C-4550-9A55-4F5FBC48D011}"/>
    <cellStyle name="Normal 10 5 11 4" xfId="39499" xr:uid="{B5A98E4F-34F2-4740-94FC-F8E61D1D1CF2}"/>
    <cellStyle name="Normal 10 5 2" xfId="6162" xr:uid="{B05B8F4F-D29E-4E17-BD6B-56571BB3FA9D}"/>
    <cellStyle name="Normal 10 5 2 2" xfId="14549" xr:uid="{7E7860C4-AC67-4282-BBF0-44D32527D7DF}"/>
    <cellStyle name="Normal 10 5 2 2 2" xfId="21836" xr:uid="{03486CEF-69A0-422B-8DC8-B1DD4A140347}"/>
    <cellStyle name="Normal 10 5 2 2 2 2" xfId="27392" xr:uid="{3D27E877-A328-4CAB-99B9-1BF17BFB7F52}"/>
    <cellStyle name="Normal 10 5 2 2 2 3" xfId="32886" xr:uid="{92A9BC00-59A2-4284-B847-EAA6F8908B7A}"/>
    <cellStyle name="Normal 10 5 2 2 2 4" xfId="38370" xr:uid="{04432B69-C538-4C51-8022-251A5E0E9D56}"/>
    <cellStyle name="Normal 10 5 2 2 3" xfId="24663" xr:uid="{381AB208-372C-4460-90B5-6038940BD69E}"/>
    <cellStyle name="Normal 10 5 2 2 4" xfId="30157" xr:uid="{B4AA430D-2BCA-4782-BA27-90E41E613972}"/>
    <cellStyle name="Normal 10 5 2 2 5" xfId="35641" xr:uid="{5FAC3920-D788-4B05-8E4E-310377AD292A}"/>
    <cellStyle name="Normal 10 5 2 3" xfId="11527" xr:uid="{AB412388-AABE-407C-A601-19E71C43383D}"/>
    <cellStyle name="Normal 10 5 2 4" xfId="16762" xr:uid="{5B61DA8A-0788-4EFD-B7FD-410928D7A37D}"/>
    <cellStyle name="Normal 10 5 2 5" xfId="18985" xr:uid="{128A85E1-1352-4598-91AB-02AFC800F5CA}"/>
    <cellStyle name="Normal 10 5 2 6" xfId="9209" xr:uid="{47003564-24EC-4B16-A63A-DB643509F9BE}"/>
    <cellStyle name="Normal 10 5 2 6 2" xfId="20529" xr:uid="{2FA57787-5D19-4656-8C6D-04C5299980DB}"/>
    <cellStyle name="Normal 10 5 2 6 2 2" xfId="26085" xr:uid="{39842F01-76FA-4327-8441-96D5C4DC3FF6}"/>
    <cellStyle name="Normal 10 5 2 6 2 3" xfId="31579" xr:uid="{77F46680-CA17-4EDE-982D-03C39002DAE2}"/>
    <cellStyle name="Normal 10 5 2 6 2 4" xfId="37063" xr:uid="{C683B60A-3C51-4F6B-B195-6B0782EDB04E}"/>
    <cellStyle name="Normal 10 5 2 6 3" xfId="23356" xr:uid="{34B82F30-1146-44EB-9367-475E8A8977CC}"/>
    <cellStyle name="Normal 10 5 2 6 4" xfId="28850" xr:uid="{C6379B52-F47E-4621-9EDE-52069EB1D410}"/>
    <cellStyle name="Normal 10 5 2 6 5" xfId="34334" xr:uid="{6A8829EF-B7F9-485D-9874-DB51C72CBA32}"/>
    <cellStyle name="Normal 10 5 3" xfId="6163" xr:uid="{C893DDFA-6B5D-410F-8E0A-16D0644E8882}"/>
    <cellStyle name="Normal 10 5 3 2" xfId="14550" xr:uid="{0283E2F7-CF8A-433D-B683-613AEB306A2B}"/>
    <cellStyle name="Normal 10 5 3 2 2" xfId="21837" xr:uid="{C2506D2A-0262-4B7E-AB4D-6714B437CCD7}"/>
    <cellStyle name="Normal 10 5 3 2 2 2" xfId="27393" xr:uid="{54D8D055-06EE-4775-956F-A1DC425C2448}"/>
    <cellStyle name="Normal 10 5 3 2 2 3" xfId="32887" xr:uid="{503395C5-E23C-4160-9E46-4BC1F2165FCE}"/>
    <cellStyle name="Normal 10 5 3 2 2 4" xfId="38371" xr:uid="{F8737BB5-2AB6-4297-A05D-0200A9158EAB}"/>
    <cellStyle name="Normal 10 5 3 2 3" xfId="24664" xr:uid="{8EAD118E-FCD9-4B8F-B7F2-22763D30E67A}"/>
    <cellStyle name="Normal 10 5 3 2 4" xfId="30158" xr:uid="{63AEE456-B0DF-44EA-BA86-3A910E53BFA6}"/>
    <cellStyle name="Normal 10 5 3 2 5" xfId="35642" xr:uid="{17A86CDA-3A85-4976-8975-84620D92634D}"/>
    <cellStyle name="Normal 10 5 3 3" xfId="18986" xr:uid="{0CD50089-28EE-4105-9A4A-943F73A4DA1B}"/>
    <cellStyle name="Normal 10 5 3 4" xfId="9210" xr:uid="{B9F517C6-DC8B-408F-9707-5DCC4AE631A5}"/>
    <cellStyle name="Normal 10 5 3 4 2" xfId="20530" xr:uid="{860AC634-6D29-4DC4-8C5C-3BFAE734CC28}"/>
    <cellStyle name="Normal 10 5 3 4 2 2" xfId="26086" xr:uid="{439CAF12-F832-40BB-BF05-48F06E8686D9}"/>
    <cellStyle name="Normal 10 5 3 4 2 3" xfId="31580" xr:uid="{A0D01178-742A-49FC-8560-BAB30ABC92F1}"/>
    <cellStyle name="Normal 10 5 3 4 2 4" xfId="37064" xr:uid="{6BDF93BA-1E4A-42C5-B406-5D55DE804973}"/>
    <cellStyle name="Normal 10 5 3 4 3" xfId="23357" xr:uid="{10839227-788F-461E-801F-B906543D2332}"/>
    <cellStyle name="Normal 10 5 3 4 4" xfId="28851" xr:uid="{7EE30698-1548-473E-A6D2-461BCA9C3C70}"/>
    <cellStyle name="Normal 10 5 3 4 5" xfId="34335" xr:uid="{49F5B332-E01F-44A4-9120-B204DAABEB34}"/>
    <cellStyle name="Normal 10 5 4" xfId="7382" xr:uid="{FC145A30-E482-48EC-B989-1D7868006839}"/>
    <cellStyle name="Normal 10 5 4 2" xfId="9211" xr:uid="{450A9FA1-0352-489C-BE41-5F2D00B6ABB7}"/>
    <cellStyle name="Normal 10 5 4 2 2" xfId="20531" xr:uid="{DC8D9007-7E9B-43A0-9DB7-7A46C08580F2}"/>
    <cellStyle name="Normal 10 5 4 2 2 2" xfId="26087" xr:uid="{E8A22BA9-2FD7-41F6-9BC7-8DD54D5A328E}"/>
    <cellStyle name="Normal 10 5 4 2 2 3" xfId="31581" xr:uid="{78BCF101-92B4-437C-BCA3-1E6F2BF9AA9C}"/>
    <cellStyle name="Normal 10 5 4 2 2 4" xfId="37065" xr:uid="{A81EC873-FA3D-401D-8C60-7B809AA9A9F2}"/>
    <cellStyle name="Normal 10 5 4 2 3" xfId="23358" xr:uid="{CCB34447-CD4B-493E-9D7C-246A2187200A}"/>
    <cellStyle name="Normal 10 5 4 2 4" xfId="28852" xr:uid="{53B50287-9D2F-4CE9-A59B-3876347E15DB}"/>
    <cellStyle name="Normal 10 5 4 2 5" xfId="34336" xr:uid="{39877992-E7E2-4720-AB2A-8CBDA89BF9C1}"/>
    <cellStyle name="Normal 10 5 4 3" xfId="20297" xr:uid="{D6BBEA36-C230-4B50-B0C4-10FFD7092668}"/>
    <cellStyle name="Normal 10 5 4 3 2" xfId="25853" xr:uid="{999D86AA-E90F-4A3D-8D9E-C34230417955}"/>
    <cellStyle name="Normal 10 5 4 3 3" xfId="31347" xr:uid="{4E00A203-FD02-49D1-85B9-48F426A38DCA}"/>
    <cellStyle name="Normal 10 5 4 3 4" xfId="36831" xr:uid="{58B38933-DAE2-431E-AEFA-F739E9D46EC5}"/>
    <cellStyle name="Normal 10 5 4 4" xfId="23124" xr:uid="{92E6C101-E84B-4E66-8885-9A40325C442C}"/>
    <cellStyle name="Normal 10 5 4 5" xfId="28616" xr:uid="{71C8A433-3270-4304-9E63-280DE2515BA6}"/>
    <cellStyle name="Normal 10 5 4 6" xfId="34100" xr:uid="{44FE48A2-9B65-4A72-8BC9-40AB6F012D5F}"/>
    <cellStyle name="Normal 10 5 5" xfId="7418" xr:uid="{CA62AE84-D154-4985-9CA7-F4BC8D049FE6}"/>
    <cellStyle name="Normal 10 5 5 2" xfId="9212" xr:uid="{71CC506F-4134-41FA-9C21-16ED9BAF894B}"/>
    <cellStyle name="Normal 10 5 5 2 2" xfId="20532" xr:uid="{B2DA236E-1433-4454-AA2D-01BABE0A502F}"/>
    <cellStyle name="Normal 10 5 5 2 2 2" xfId="26088" xr:uid="{693DA352-2D98-411B-9815-11709BCEBE1C}"/>
    <cellStyle name="Normal 10 5 5 2 2 3" xfId="31582" xr:uid="{9D259DD7-B7F7-4367-BAEC-4115D4D97074}"/>
    <cellStyle name="Normal 10 5 5 2 2 4" xfId="37066" xr:uid="{4EF6757C-2D1A-454E-A3DB-782E5B9512C0}"/>
    <cellStyle name="Normal 10 5 5 2 3" xfId="23359" xr:uid="{002829E5-EA62-46C2-BE4E-67E1ECBAA0DC}"/>
    <cellStyle name="Normal 10 5 5 2 4" xfId="28853" xr:uid="{C07B145D-F097-4391-842C-A0238EEA8FC2}"/>
    <cellStyle name="Normal 10 5 5 2 5" xfId="34337" xr:uid="{FF2ED6BF-153F-457A-9A80-1BAFFF05F506}"/>
    <cellStyle name="Normal 10 5 5 3" xfId="20306" xr:uid="{9A6CC3CF-B997-42CC-9040-13D13F26E088}"/>
    <cellStyle name="Normal 10 5 5 3 2" xfId="25862" xr:uid="{8D9E3843-FE26-4A37-9A45-802351CF2E13}"/>
    <cellStyle name="Normal 10 5 5 3 3" xfId="31356" xr:uid="{F95C71B1-3F41-4809-B553-B823AE30D73B}"/>
    <cellStyle name="Normal 10 5 5 3 4" xfId="36840" xr:uid="{23906A59-0718-4EB4-A807-83987B4497AA}"/>
    <cellStyle name="Normal 10 5 5 4" xfId="23133" xr:uid="{03BC1E56-5329-41EF-A0B8-061E2A6F09D5}"/>
    <cellStyle name="Normal 10 5 5 5" xfId="28625" xr:uid="{9C7F4E6C-193E-4DB9-84F6-ED7BD0262A3C}"/>
    <cellStyle name="Normal 10 5 5 6" xfId="34109" xr:uid="{335B480C-9D46-493A-8C08-6B2A85E71222}"/>
    <cellStyle name="Normal 10 5 6" xfId="7508" xr:uid="{C7A86D2F-6B8B-4C10-A747-976CF57D1C13}"/>
    <cellStyle name="Normal 10 5 6 2" xfId="9213" xr:uid="{7A1B42C9-4463-4224-983A-F42234EA4EB2}"/>
    <cellStyle name="Normal 10 5 6 2 2" xfId="20533" xr:uid="{9AAD8935-DA3F-4FD8-AA72-CD2FB9A8444F}"/>
    <cellStyle name="Normal 10 5 6 2 2 2" xfId="26089" xr:uid="{6C73EF6C-19B5-406D-BA5C-09F381710392}"/>
    <cellStyle name="Normal 10 5 6 2 2 3" xfId="31583" xr:uid="{190C26A8-B76F-4053-904C-5F557BA34A2C}"/>
    <cellStyle name="Normal 10 5 6 2 2 4" xfId="37067" xr:uid="{A2984C89-9BBD-425C-9076-46CA46514D07}"/>
    <cellStyle name="Normal 10 5 6 2 3" xfId="23360" xr:uid="{2C31A465-5B2E-46BF-875E-B90604FAF3BA}"/>
    <cellStyle name="Normal 10 5 6 2 4" xfId="28854" xr:uid="{5AF40A23-FAAD-4A2F-90AA-31F2FEAF1BCE}"/>
    <cellStyle name="Normal 10 5 6 2 5" xfId="34338" xr:uid="{DB7CFA4E-2975-468F-ACFC-E3FC532870DB}"/>
    <cellStyle name="Normal 10 5 6 3" xfId="20392" xr:uid="{9F00777C-171D-4DED-80DF-78302764DC6E}"/>
    <cellStyle name="Normal 10 5 6 3 2" xfId="25948" xr:uid="{3AF44C8B-C8A6-4C09-92D2-9607E1910E59}"/>
    <cellStyle name="Normal 10 5 6 3 3" xfId="31442" xr:uid="{94B9A6AF-9BBC-4334-A923-B450D9924CD5}"/>
    <cellStyle name="Normal 10 5 6 3 4" xfId="36926" xr:uid="{6C30525E-ABD6-4365-A1B4-8A5D436B297C}"/>
    <cellStyle name="Normal 10 5 6 4" xfId="23219" xr:uid="{C5CBC137-2EFB-4E62-B87C-A8A90A763EF9}"/>
    <cellStyle name="Normal 10 5 6 5" xfId="28711" xr:uid="{5500144A-25F9-49E6-A028-3BED50F1F102}"/>
    <cellStyle name="Normal 10 5 6 6" xfId="34195" xr:uid="{0F32C3B5-8C76-41CA-9A7A-6E1112DA8C81}"/>
    <cellStyle name="Normal 10 5 7" xfId="7560" xr:uid="{D6BDF8AE-44AC-4220-9745-F118C2F300E5}"/>
    <cellStyle name="Normal 10 5 7 2" xfId="20444" xr:uid="{61B90C70-57F0-440E-93A1-D2D3CAC79F97}"/>
    <cellStyle name="Normal 10 5 7 2 2" xfId="26000" xr:uid="{E67F9D9C-2FA8-479B-9B15-DFA8EA944FF9}"/>
    <cellStyle name="Normal 10 5 7 2 3" xfId="31494" xr:uid="{F9070B11-418C-46C3-A764-890A63461375}"/>
    <cellStyle name="Normal 10 5 7 2 4" xfId="36978" xr:uid="{B0EF0480-5426-491B-8C14-321E84C9CBA4}"/>
    <cellStyle name="Normal 10 5 7 3" xfId="23271" xr:uid="{B2684008-7D8C-40C5-88C7-4FBD0F0E786A}"/>
    <cellStyle name="Normal 10 5 7 4" xfId="28765" xr:uid="{FDBA0B8A-8724-4726-AB22-E83CC2F5D85A}"/>
    <cellStyle name="Normal 10 5 7 5" xfId="34249" xr:uid="{BC63089A-49F5-4938-A435-75CAA363EB59}"/>
    <cellStyle name="Normal 10 5 8" xfId="11526" xr:uid="{39030E6C-097C-4A1D-81B0-FE1954CD5C10}"/>
    <cellStyle name="Normal 10 5 9" xfId="16761" xr:uid="{82252B0E-9056-4268-B149-64C4DABA5A00}"/>
    <cellStyle name="Normal 10 6" xfId="655" xr:uid="{4B6F6F46-D111-48DD-B2A0-CEAF2258186C}"/>
    <cellStyle name="Normal 10 6 2" xfId="14551" xr:uid="{1E7A55CF-F54E-4A0F-A3B6-F1888B683B97}"/>
    <cellStyle name="Normal 10 6 2 2" xfId="21838" xr:uid="{EFED7BE4-0072-4061-A2A3-C92D6FF705B2}"/>
    <cellStyle name="Normal 10 6 2 2 2" xfId="27394" xr:uid="{BCD581C7-43C8-4DFB-8AC3-3A4A73F329E9}"/>
    <cellStyle name="Normal 10 6 2 2 3" xfId="32888" xr:uid="{6F78C9CD-3E51-4A0D-899A-9DB6F4053B35}"/>
    <cellStyle name="Normal 10 6 2 2 4" xfId="38372" xr:uid="{580D4548-FC35-497B-865D-1BAD60B925AF}"/>
    <cellStyle name="Normal 10 6 2 3" xfId="24665" xr:uid="{DBEB5BC1-79F6-4CF4-AD81-9CA6D7B12DF9}"/>
    <cellStyle name="Normal 10 6 2 4" xfId="30159" xr:uid="{A7C4A210-5CFA-429E-B829-A8599142C082}"/>
    <cellStyle name="Normal 10 6 2 5" xfId="35643" xr:uid="{16350F6B-1506-4013-A14F-A2ACB70FCC51}"/>
    <cellStyle name="Normal 10 6 3" xfId="11528" xr:uid="{FC8E455E-4D16-48EC-A915-7468F859CD40}"/>
    <cellStyle name="Normal 10 6 4" xfId="16763" xr:uid="{F212EB1B-28E8-4738-9959-D0F3BA801B0D}"/>
    <cellStyle name="Normal 10 6 5" xfId="18987" xr:uid="{926AABA4-EF34-4D88-BDF3-7ADD8A953BD7}"/>
    <cellStyle name="Normal 10 6 6" xfId="9214" xr:uid="{3AFE6F58-D2FB-4F3E-8A80-56DCE8FC6630}"/>
    <cellStyle name="Normal 10 6 6 2" xfId="20534" xr:uid="{63AA43DB-4D0C-4BDA-BC05-E829F7E8E0F1}"/>
    <cellStyle name="Normal 10 6 6 2 2" xfId="26090" xr:uid="{93AC2D4A-CA6F-4BD4-9017-499F1CB69BC8}"/>
    <cellStyle name="Normal 10 6 6 2 3" xfId="31584" xr:uid="{07C6AC34-23DB-497D-AD7F-0BFE7F81B83C}"/>
    <cellStyle name="Normal 10 6 6 2 4" xfId="37068" xr:uid="{90004363-F5C1-4154-9451-835AEB74A4D4}"/>
    <cellStyle name="Normal 10 6 6 3" xfId="23361" xr:uid="{46FE16AA-4433-4375-B274-0F0BDF1A643A}"/>
    <cellStyle name="Normal 10 6 6 4" xfId="28855" xr:uid="{F08C0DD7-2B88-449C-9A30-E45448F837DD}"/>
    <cellStyle name="Normal 10 6 6 5" xfId="34339" xr:uid="{403AACC5-25F4-4409-A949-D5E041F8150E}"/>
    <cellStyle name="Normal 10 6 7" xfId="6164" xr:uid="{6BE4D399-5873-46F9-B7E5-9FC43E213FF6}"/>
    <cellStyle name="Normal 10 7" xfId="6165" xr:uid="{2461A987-C65D-46FD-B12A-8961918E2EFB}"/>
    <cellStyle name="Normal 10 7 2" xfId="14552" xr:uid="{D1D81B94-3FB8-42B0-9CA1-C81CBF7FC574}"/>
    <cellStyle name="Normal 10 7 2 2" xfId="21839" xr:uid="{ABF7B7F0-136A-435E-9F04-10D027A43DC6}"/>
    <cellStyle name="Normal 10 7 2 2 2" xfId="27395" xr:uid="{A7051F2C-A65A-4325-ADD5-1F06D845CE86}"/>
    <cellStyle name="Normal 10 7 2 2 3" xfId="32889" xr:uid="{2FD76B97-7D62-478A-8945-266A533771F4}"/>
    <cellStyle name="Normal 10 7 2 2 4" xfId="38373" xr:uid="{679B886B-37EC-4694-8941-D72594D24326}"/>
    <cellStyle name="Normal 10 7 2 3" xfId="24666" xr:uid="{C466D88C-F888-4510-A5A6-21E8D55E0FAE}"/>
    <cellStyle name="Normal 10 7 2 4" xfId="30160" xr:uid="{DA079B91-17A1-495C-9F61-062EA55E6ACC}"/>
    <cellStyle name="Normal 10 7 2 5" xfId="35644" xr:uid="{12192C63-7101-439A-93B9-3F3795EB1C88}"/>
    <cellStyle name="Normal 10 7 3" xfId="11529" xr:uid="{F21D1C42-E41E-4839-820E-B2B115204950}"/>
    <cellStyle name="Normal 10 7 4" xfId="16764" xr:uid="{5CE97F29-913F-499A-89D4-6155E0AFC0F2}"/>
    <cellStyle name="Normal 10 7 5" xfId="18988" xr:uid="{0E06D8FF-784E-42BC-BF53-8D19FC18EFBD}"/>
    <cellStyle name="Normal 10 7 6" xfId="9215" xr:uid="{63E11F60-9998-4A30-92B3-9C473535DEC2}"/>
    <cellStyle name="Normal 10 7 6 2" xfId="20535" xr:uid="{98F02D95-383E-4BF8-8A73-F139BE80DABC}"/>
    <cellStyle name="Normal 10 7 6 2 2" xfId="26091" xr:uid="{56F9FE1A-43FE-41D1-90A0-BC12E1A0D309}"/>
    <cellStyle name="Normal 10 7 6 2 3" xfId="31585" xr:uid="{05EC0BF9-01B4-4CAD-9681-E0EFCC6773A2}"/>
    <cellStyle name="Normal 10 7 6 2 4" xfId="37069" xr:uid="{27DD3531-F7C7-47A6-8104-5E8279C538C2}"/>
    <cellStyle name="Normal 10 7 6 3" xfId="23362" xr:uid="{5FE0646D-DD2D-46C0-BFBA-44D69B86F095}"/>
    <cellStyle name="Normal 10 7 6 4" xfId="28856" xr:uid="{46CE2085-88B0-4142-8D9E-F76F2BCB016B}"/>
    <cellStyle name="Normal 10 7 6 5" xfId="34340" xr:uid="{699797C1-F802-427B-8A7A-D376CE264E90}"/>
    <cellStyle name="Normal 10 8" xfId="6166" xr:uid="{8C84C6C3-BD96-4412-87AB-5A1B4A54906F}"/>
    <cellStyle name="Normal 10 8 2" xfId="14553" xr:uid="{861D7BD8-6A1F-4BF8-AF6C-6B0A5899B506}"/>
    <cellStyle name="Normal 10 8 2 2" xfId="21840" xr:uid="{6470CC3D-3DCD-415E-8191-7FF5C225BC4E}"/>
    <cellStyle name="Normal 10 8 2 2 2" xfId="27396" xr:uid="{AB701017-371D-4275-8E3B-53D1A56779D5}"/>
    <cellStyle name="Normal 10 8 2 2 3" xfId="32890" xr:uid="{70D98E22-AFDD-4554-87AA-ECDA523AE4FA}"/>
    <cellStyle name="Normal 10 8 2 2 4" xfId="38374" xr:uid="{F05ADCC0-4036-4EB5-8D27-F01D59589D5F}"/>
    <cellStyle name="Normal 10 8 2 3" xfId="24667" xr:uid="{C59C7955-FCFF-4310-8F19-16A541562D9F}"/>
    <cellStyle name="Normal 10 8 2 4" xfId="30161" xr:uid="{D2EC6904-6E0B-4A13-A404-C694EF2F8237}"/>
    <cellStyle name="Normal 10 8 2 5" xfId="35645" xr:uid="{BC6B9974-DFEC-4953-9619-C4D0E99CAD6D}"/>
    <cellStyle name="Normal 10 8 3" xfId="11530" xr:uid="{33B7E143-23EA-4D27-8575-6C2D96245B43}"/>
    <cellStyle name="Normal 10 8 4" xfId="16765" xr:uid="{945611F7-EC19-4658-BD70-4B34DF7CB3FF}"/>
    <cellStyle name="Normal 10 8 5" xfId="18989" xr:uid="{F06A77B4-7905-4DD7-8853-DD96518DCA2B}"/>
    <cellStyle name="Normal 10 8 6" xfId="9216" xr:uid="{FC075D89-AA78-4796-A77A-C3C989E9A315}"/>
    <cellStyle name="Normal 10 8 6 2" xfId="20536" xr:uid="{40CA900F-3BA7-4E2D-B34C-6D555635504A}"/>
    <cellStyle name="Normal 10 8 6 2 2" xfId="26092" xr:uid="{BE5AF8B5-E8FF-48BE-88D7-52789AB7B56D}"/>
    <cellStyle name="Normal 10 8 6 2 3" xfId="31586" xr:uid="{1E2520E4-927C-4120-ACD1-EA6EFB4644A2}"/>
    <cellStyle name="Normal 10 8 6 2 4" xfId="37070" xr:uid="{62371BD2-55D3-4470-B720-AE7E4684816F}"/>
    <cellStyle name="Normal 10 8 6 3" xfId="23363" xr:uid="{BD82B9C5-8456-4C48-8D02-C15E0D35261C}"/>
    <cellStyle name="Normal 10 8 6 4" xfId="28857" xr:uid="{29B5EB41-62AC-4DE0-9B0A-66BC23E7E45F}"/>
    <cellStyle name="Normal 10 8 6 5" xfId="34341" xr:uid="{0252D771-F511-4F49-B5AA-EA389C8B122F}"/>
    <cellStyle name="Normal 10 9" xfId="6167" xr:uid="{4202A475-4C0A-4CF2-8DDC-79AEB1474FF2}"/>
    <cellStyle name="Normal 10 9 2" xfId="14554" xr:uid="{3B0936DB-06B5-4453-848C-DD580EFD6CE0}"/>
    <cellStyle name="Normal 10 9 2 2" xfId="21841" xr:uid="{7AB6B022-F0E8-4CC1-9EE5-8260257C4B41}"/>
    <cellStyle name="Normal 10 9 2 2 2" xfId="27397" xr:uid="{110321D3-CDBB-43D4-B685-F05C94D91A64}"/>
    <cellStyle name="Normal 10 9 2 2 3" xfId="32891" xr:uid="{981ADEFD-F7F0-424E-B97E-C8ED31EFA824}"/>
    <cellStyle name="Normal 10 9 2 2 4" xfId="38375" xr:uid="{DB3DD9B3-B929-43EB-B107-B42A6BF90C04}"/>
    <cellStyle name="Normal 10 9 2 3" xfId="24668" xr:uid="{67095908-A3E8-4329-8A65-22B9C569B85E}"/>
    <cellStyle name="Normal 10 9 2 4" xfId="30162" xr:uid="{24FD09D4-225E-43EA-823B-C2B47090966C}"/>
    <cellStyle name="Normal 10 9 2 5" xfId="35646" xr:uid="{D2E2E56D-B437-4129-9DEF-2F4F6C5EC901}"/>
    <cellStyle name="Normal 10 9 3" xfId="11531" xr:uid="{25CC8BAE-69D1-4DF6-B45A-5700FD0CFCB3}"/>
    <cellStyle name="Normal 10 9 4" xfId="16766" xr:uid="{2659CE10-794C-4055-BE5E-4876900FD12C}"/>
    <cellStyle name="Normal 10 9 5" xfId="18990" xr:uid="{6E1C47D2-DC57-4578-9DE8-51743538F099}"/>
    <cellStyle name="Normal 10 9 6" xfId="9217" xr:uid="{D41677FC-5E23-453C-877E-C75DB313E4A1}"/>
    <cellStyle name="Normal 10 9 6 2" xfId="20537" xr:uid="{D1E424C0-BCF8-4DAB-BCD7-872BA2D5EBB7}"/>
    <cellStyle name="Normal 10 9 6 2 2" xfId="26093" xr:uid="{84ADE397-7FFF-4C8A-92FA-7F62C4878084}"/>
    <cellStyle name="Normal 10 9 6 2 3" xfId="31587" xr:uid="{35509B34-6001-4F84-9A7C-C2F9E3E3CD0E}"/>
    <cellStyle name="Normal 10 9 6 2 4" xfId="37071" xr:uid="{FD5AD0AD-20EE-4C49-8F6C-0FFD9A6092FE}"/>
    <cellStyle name="Normal 10 9 6 3" xfId="23364" xr:uid="{700E13C9-E492-41B8-B342-F1D8DFEE1AE3}"/>
    <cellStyle name="Normal 10 9 6 4" xfId="28858" xr:uid="{FA2777AD-BA01-407E-B313-B317F8CCFDDB}"/>
    <cellStyle name="Normal 10 9 6 5" xfId="34342" xr:uid="{9218A698-0144-444F-9654-A06F26A0F6AB}"/>
    <cellStyle name="Normal 100" xfId="22965" xr:uid="{81DFB436-5BA1-4AC0-8DEF-948B916133D9}"/>
    <cellStyle name="Normal 1000" xfId="40364" xr:uid="{CC025AC5-E422-4090-9DF7-3EC2D9CA2BD6}"/>
    <cellStyle name="Normal 1001" xfId="40365" xr:uid="{58A99291-B202-499F-918C-BF781F214B25}"/>
    <cellStyle name="Normal 1002" xfId="40366" xr:uid="{9D8ACA96-EE11-4BA7-9C55-4B899EB6A1B2}"/>
    <cellStyle name="Normal 1003" xfId="40367" xr:uid="{145B8537-EDE8-46AC-9C5D-32E63662E46E}"/>
    <cellStyle name="Normal 1004" xfId="40368" xr:uid="{8B4A8644-92F8-40F0-88DB-EA31CBB5B486}"/>
    <cellStyle name="Normal 1005" xfId="40369" xr:uid="{97F53931-1C72-49E2-8A85-B146D7E9D423}"/>
    <cellStyle name="Normal 1006" xfId="40370" xr:uid="{3B97B777-E95D-421A-89B3-46C002D4F818}"/>
    <cellStyle name="Normal 1007" xfId="40371" xr:uid="{AB673115-DEA0-4E93-ADBD-4BAAFF0D553A}"/>
    <cellStyle name="Normal 1008" xfId="40372" xr:uid="{88C558BD-9028-4419-9F40-D9D6B52AD5BD}"/>
    <cellStyle name="Normal 1009" xfId="40373" xr:uid="{168605DE-8AD0-4B92-8A03-54E92B358B7E}"/>
    <cellStyle name="Normal 101" xfId="22966" xr:uid="{DF30493A-472E-42E2-B405-38136865EBA4}"/>
    <cellStyle name="Normal 101 2" xfId="28512" xr:uid="{87130D84-7B12-49D3-89AE-CB7B5615F123}"/>
    <cellStyle name="Normal 101 3" xfId="34006" xr:uid="{38CFE44A-7DF1-421E-BAF3-5CB1F6C1F693}"/>
    <cellStyle name="Normal 101 4" xfId="39490" xr:uid="{FC93DDEB-C7C6-4632-A2E5-E2C5D9DA4D5C}"/>
    <cellStyle name="Normal 1010" xfId="40374" xr:uid="{9B9A7AD6-0B5B-4755-9A56-28A50F7B59B1}"/>
    <cellStyle name="Normal 1011" xfId="40375" xr:uid="{E301D06E-6E0D-48EE-845B-099E58E584CA}"/>
    <cellStyle name="Normal 1012" xfId="40376" xr:uid="{94AADB68-AD8F-44CF-90EB-A732FC9C0A76}"/>
    <cellStyle name="Normal 1013" xfId="40377" xr:uid="{AC8715CB-CFFF-47A3-BF1A-0C911DC63AF6}"/>
    <cellStyle name="Normal 1014" xfId="40378" xr:uid="{298A3432-7396-4AC2-B12C-6E28F4D7A4AF}"/>
    <cellStyle name="Normal 1015" xfId="40379" xr:uid="{10BC4B6E-099F-4DA1-A29B-886DCD4DD435}"/>
    <cellStyle name="Normal 1016" xfId="564" xr:uid="{53239D16-096D-4F5C-BD71-5943848C1296}"/>
    <cellStyle name="Normal 1016 2" xfId="40394" xr:uid="{C4CF7583-7DEF-4489-968B-EE3B29553462}"/>
    <cellStyle name="Normal 1017" xfId="40380" xr:uid="{83B4F47F-370F-46D2-97EF-B56B7F11981D}"/>
    <cellStyle name="Normal 1018" xfId="594" xr:uid="{6948B845-F909-4777-9799-B305F8BE6BD3}"/>
    <cellStyle name="Normal 1018 2" xfId="40423" xr:uid="{50E27222-BE68-49DF-8BA4-4727B1B35A11}"/>
    <cellStyle name="Normal 1019" xfId="40381" xr:uid="{325EEE72-F2EC-43B2-8269-1C62D1BEA3A1}"/>
    <cellStyle name="Normal 1019 2" xfId="40477" xr:uid="{55D88899-7655-4A37-AB7A-8184EA8F828C}"/>
    <cellStyle name="Normal 1019 3" xfId="40468" xr:uid="{9E6018D0-E1DE-49DE-8FB1-0FD844B94B53}"/>
    <cellStyle name="Normal 102" xfId="22968" xr:uid="{7EC2E3E3-D8BB-42F8-94FB-41686802988A}"/>
    <cellStyle name="Normal 102 2" xfId="28514" xr:uid="{5A84BFC9-CCC8-4E0A-B295-A1613E653734}"/>
    <cellStyle name="Normal 102 3" xfId="34008" xr:uid="{6C17F0B1-778C-40E9-B976-510B856AA414}"/>
    <cellStyle name="Normal 102 4" xfId="39492" xr:uid="{2B692E3D-999F-4CDA-B2A8-248F3041BE78}"/>
    <cellStyle name="Normal 1020" xfId="40385" xr:uid="{9C2AFC79-F55A-4425-A5D4-5C04F1EABDEB}"/>
    <cellStyle name="Normal 1021" xfId="40459" xr:uid="{1C22F82A-531C-44BA-90A9-9F7C1C259A7B}"/>
    <cellStyle name="Normal 1022" xfId="618" xr:uid="{ABE421FC-DD28-4987-9770-31D1236646C9}"/>
    <cellStyle name="Normal 1022 2" xfId="40474" xr:uid="{26D1A12B-3D61-4892-92CF-1DBD0253AAB2}"/>
    <cellStyle name="Normal 1023" xfId="40454" xr:uid="{E28F397A-0D9C-4F62-9A6B-462954F5D92A}"/>
    <cellStyle name="Normal 1024" xfId="571" xr:uid="{45A9DD89-B154-4E98-996E-6FACBBA2F7B4}"/>
    <cellStyle name="Normal 1024 2" xfId="40455" xr:uid="{E53EC7EB-D87A-4DAC-B0B9-7103B451B145}"/>
    <cellStyle name="Normal 1025" xfId="621" xr:uid="{0DD69CD0-B2A3-40D6-BD7B-2E9E87213F03}"/>
    <cellStyle name="Normal 1026" xfId="620" xr:uid="{EF7BFBCE-7854-4051-8254-261FADDC7590}"/>
    <cellStyle name="Normal 1027" xfId="622" xr:uid="{9F1E0FBE-8C1A-4BE3-84ED-749DA5685F22}"/>
    <cellStyle name="Normal 1028" xfId="40492" xr:uid="{06AC0FD0-C45A-448D-9AA4-1AA1AD7E1C00}"/>
    <cellStyle name="Normal 1029" xfId="40699" xr:uid="{D0E7B431-730F-45AA-84E1-4F4D4189164A}"/>
    <cellStyle name="Normal 103" xfId="22970" xr:uid="{E4863C29-2967-460A-BF30-F9E0564B7290}"/>
    <cellStyle name="Normal 103 2" xfId="28516" xr:uid="{D5276C76-E4CB-4DE8-ABB4-1AAC111F6BC4}"/>
    <cellStyle name="Normal 103 3" xfId="34010" xr:uid="{E33194F1-006E-4518-9BA7-651022C05AA6}"/>
    <cellStyle name="Normal 103 4" xfId="39494" xr:uid="{9ECB427E-F841-4A87-861A-C853FD3191C1}"/>
    <cellStyle name="Normal 1030" xfId="40703" xr:uid="{23C5B17F-BE40-4845-A3E8-5C2B8BCDCABF}"/>
    <cellStyle name="Normal 104" xfId="22995" xr:uid="{C50EF425-AC2B-42EA-AD9A-F59BF808AFC8}"/>
    <cellStyle name="Normal 104 2" xfId="28541" xr:uid="{DBDFB6B3-249A-4B0E-B5FC-8440F362AABA}"/>
    <cellStyle name="Normal 105" xfId="632" xr:uid="{36897229-2236-44AF-BCFD-D27B7D779ADE}"/>
    <cellStyle name="Normal 105 2" xfId="22996" xr:uid="{31394A50-5891-432F-B3E6-6F11213E2FB2}"/>
    <cellStyle name="Normal 106" xfId="28542" xr:uid="{6AE809AF-ACF4-4A8A-9AA2-D2D908D7202B}"/>
    <cellStyle name="Normal 107" xfId="636" xr:uid="{6920F9D0-6E83-4CD0-B94B-803B6FC99B37}"/>
    <cellStyle name="Normal 107 2" xfId="28543" xr:uid="{CE15DD9B-DC92-4F70-B88F-174ED2659A14}"/>
    <cellStyle name="Normal 108" xfId="34027" xr:uid="{204EB4B0-87FA-442D-9BA9-37641BBB1B1E}"/>
    <cellStyle name="Normal 109" xfId="637" xr:uid="{2AE70733-69A9-4822-AAED-307923BB5F5C}"/>
    <cellStyle name="Normal 109 2" xfId="39511" xr:uid="{FE3676CD-BD5B-4266-BAA1-E0EDABCC5684}"/>
    <cellStyle name="Normal 11" xfId="313" xr:uid="{4EEBE0EA-FC6E-489D-BB5D-849407AA103E}"/>
    <cellStyle name="Normal 11 10" xfId="6168" xr:uid="{9D35E55F-4C28-4666-92DC-1784A967019D}"/>
    <cellStyle name="Normal 11 11" xfId="881" xr:uid="{6103CC29-C958-435B-B5E1-EBE02D979A5D}"/>
    <cellStyle name="Normal 11 2" xfId="6169" xr:uid="{4D4F6122-DC0E-4D0A-BFC4-B33742A128C5}"/>
    <cellStyle name="Normal 11 2 2" xfId="6170" xr:uid="{77F631C2-245F-463E-BD1A-BD74FF85A75A}"/>
    <cellStyle name="Normal 11 2 2 2" xfId="14557" xr:uid="{8B0FE4B4-9196-48F7-8429-C46C8A3402B7}"/>
    <cellStyle name="Normal 11 2 2 2 2" xfId="21844" xr:uid="{42E87D49-8C91-432E-9456-0B9046B92C13}"/>
    <cellStyle name="Normal 11 2 2 2 2 2" xfId="27400" xr:uid="{47ECB3AF-B060-46AB-BED6-E836F741E764}"/>
    <cellStyle name="Normal 11 2 2 2 2 3" xfId="32894" xr:uid="{304CA01B-53DB-4ED5-B189-07CDD5B8E8DF}"/>
    <cellStyle name="Normal 11 2 2 2 2 4" xfId="38378" xr:uid="{687D27E7-835D-44E0-B71A-828D13CCD7ED}"/>
    <cellStyle name="Normal 11 2 2 2 3" xfId="24671" xr:uid="{CE245E39-98F1-49F1-A030-4CFC76600A09}"/>
    <cellStyle name="Normal 11 2 2 2 4" xfId="30165" xr:uid="{76A1E2F1-2868-4622-974B-44F7DBE086CB}"/>
    <cellStyle name="Normal 11 2 2 2 5" xfId="35649" xr:uid="{98DB4E42-C10A-4F29-A243-D88F1D1BF59A}"/>
    <cellStyle name="Normal 11 2 2 3" xfId="11534" xr:uid="{8D9CA9C2-002F-4251-84D0-B9AD35102128}"/>
    <cellStyle name="Normal 11 2 2 4" xfId="16769" xr:uid="{B6D7A8F3-A30E-4875-9F53-27056CDCB577}"/>
    <cellStyle name="Normal 11 2 2 5" xfId="18991" xr:uid="{09F05A3B-5406-480A-AFDE-52A312083F65}"/>
    <cellStyle name="Normal 11 2 2 6" xfId="9219" xr:uid="{71D2557C-19A1-4BA0-AAF1-CA1F71ECEDD3}"/>
    <cellStyle name="Normal 11 2 2 6 2" xfId="20539" xr:uid="{C3D0C861-20B9-4627-B6CE-C04F1AA28994}"/>
    <cellStyle name="Normal 11 2 2 6 2 2" xfId="26095" xr:uid="{AE19C970-1C6E-4FD0-8AB4-042058BFC5C8}"/>
    <cellStyle name="Normal 11 2 2 6 2 3" xfId="31589" xr:uid="{C2671A75-27E1-440E-AC4D-818AE02D9982}"/>
    <cellStyle name="Normal 11 2 2 6 2 4" xfId="37073" xr:uid="{AA65E664-A4FE-4639-91A8-B33DF7BB5711}"/>
    <cellStyle name="Normal 11 2 2 6 3" xfId="23366" xr:uid="{5E480F0D-717F-4F55-AC58-205441A2C7C2}"/>
    <cellStyle name="Normal 11 2 2 6 4" xfId="28860" xr:uid="{A4EB3350-1F62-470F-B8E4-FBDEE54A3DC3}"/>
    <cellStyle name="Normal 11 2 2 6 5" xfId="34344" xr:uid="{2D3A0838-6832-448F-9183-B8EFF1738C53}"/>
    <cellStyle name="Normal 11 2 3" xfId="6171" xr:uid="{A6FE0117-DC86-4D0C-AAC3-FBF416180BC4}"/>
    <cellStyle name="Normal 11 2 3 2" xfId="14558" xr:uid="{56C8E975-BC5F-4914-BEAE-7C7B76C5D8ED}"/>
    <cellStyle name="Normal 11 2 3 2 2" xfId="21845" xr:uid="{2367C848-AEF5-4E5D-AD38-5CF9667FF013}"/>
    <cellStyle name="Normal 11 2 3 2 2 2" xfId="27401" xr:uid="{01041EA7-6998-415E-902B-0362A56CA49D}"/>
    <cellStyle name="Normal 11 2 3 2 2 3" xfId="32895" xr:uid="{2D933876-7D73-4809-8854-C4CF2D626FFA}"/>
    <cellStyle name="Normal 11 2 3 2 2 4" xfId="38379" xr:uid="{5908157D-A40A-4780-B16B-C8773B7659DD}"/>
    <cellStyle name="Normal 11 2 3 2 3" xfId="24672" xr:uid="{593E771D-A607-4B94-85A2-B52B2E543523}"/>
    <cellStyle name="Normal 11 2 3 2 4" xfId="30166" xr:uid="{BEDAD14E-B346-4156-B893-EFC2CE62169E}"/>
    <cellStyle name="Normal 11 2 3 2 5" xfId="35650" xr:uid="{FFB9DC15-C42A-4431-ADF8-1CF701A2FE5A}"/>
    <cellStyle name="Normal 11 2 3 3" xfId="11535" xr:uid="{3ADDAE69-3009-4D68-8CFD-39F3ACAE72CE}"/>
    <cellStyle name="Normal 11 2 3 4" xfId="16770" xr:uid="{9856122A-E84C-4796-B5A4-A5BBB90BE33A}"/>
    <cellStyle name="Normal 11 2 3 5" xfId="18992" xr:uid="{50FF84A2-57B7-4C7D-ABBB-E768FE3BCA88}"/>
    <cellStyle name="Normal 11 2 3 6" xfId="9220" xr:uid="{44202BC8-03FC-4F72-AF30-226BB61519DB}"/>
    <cellStyle name="Normal 11 2 3 6 2" xfId="20540" xr:uid="{B77CA789-A980-4C6C-88D6-EA1F550A3D69}"/>
    <cellStyle name="Normal 11 2 3 6 2 2" xfId="26096" xr:uid="{E0F6D84E-B640-4D0E-883C-27C0A0E2FC48}"/>
    <cellStyle name="Normal 11 2 3 6 2 3" xfId="31590" xr:uid="{D4BAA16E-D785-4BA5-BF97-77270CAC9A3F}"/>
    <cellStyle name="Normal 11 2 3 6 2 4" xfId="37074" xr:uid="{A7CDE13F-7CD0-4A0B-9607-8957A98116B3}"/>
    <cellStyle name="Normal 11 2 3 6 3" xfId="23367" xr:uid="{9D736EB3-AB74-4969-99B8-BBAE4D4E58EE}"/>
    <cellStyle name="Normal 11 2 3 6 4" xfId="28861" xr:uid="{DB667CB5-F529-4670-A5D6-EA6DF1A50C3A}"/>
    <cellStyle name="Normal 11 2 3 6 5" xfId="34345" xr:uid="{DA3A5802-7DE5-494B-8132-3EA75D5868BF}"/>
    <cellStyle name="Normal 11 2 4" xfId="6172" xr:uid="{008CB6DB-33EC-4B08-8D68-7DD108E9639B}"/>
    <cellStyle name="Normal 11 2 4 2" xfId="14559" xr:uid="{C0C38449-E4B7-4DA2-9A25-D3F4806D0A7B}"/>
    <cellStyle name="Normal 11 2 4 2 2" xfId="21846" xr:uid="{AF21DD55-EC3C-4886-81CD-141214C54476}"/>
    <cellStyle name="Normal 11 2 4 2 2 2" xfId="27402" xr:uid="{BD8164A1-6032-49C1-AF08-C75F2230F3E0}"/>
    <cellStyle name="Normal 11 2 4 2 2 3" xfId="32896" xr:uid="{FD9BF9BB-21E8-4859-A68E-37013CDA4D69}"/>
    <cellStyle name="Normal 11 2 4 2 2 4" xfId="38380" xr:uid="{AAD737AE-F1C3-4FE1-83C0-11B9F6B69407}"/>
    <cellStyle name="Normal 11 2 4 2 3" xfId="24673" xr:uid="{AD509B12-803D-4D98-9451-CD287F03A15F}"/>
    <cellStyle name="Normal 11 2 4 2 4" xfId="30167" xr:uid="{C4899816-2361-4689-A5CC-03435A7D715A}"/>
    <cellStyle name="Normal 11 2 4 2 5" xfId="35651" xr:uid="{F47EB137-A1A1-4D53-9425-49F57A58C52C}"/>
    <cellStyle name="Normal 11 2 4 3" xfId="12633" xr:uid="{C036D5EE-639F-4BF6-B658-F5A2E879C96B}"/>
    <cellStyle name="Normal 11 2 4 4" xfId="9221" xr:uid="{44EC67DE-1675-401F-8571-AC1874618CF0}"/>
    <cellStyle name="Normal 11 2 4 4 2" xfId="20541" xr:uid="{DEB9594A-733D-4865-A6B8-2C4A7971311C}"/>
    <cellStyle name="Normal 11 2 4 4 2 2" xfId="26097" xr:uid="{AB6E43BC-1280-4DD5-B033-E01AA3AD432A}"/>
    <cellStyle name="Normal 11 2 4 4 2 3" xfId="31591" xr:uid="{2CDB2EE6-84EB-41DC-BA52-CD4E1159A219}"/>
    <cellStyle name="Normal 11 2 4 4 2 4" xfId="37075" xr:uid="{1F78ECE5-092D-4210-904E-08901BAFC3AD}"/>
    <cellStyle name="Normal 11 2 4 4 3" xfId="23368" xr:uid="{00BF4D30-0127-447D-8696-CF08080342CF}"/>
    <cellStyle name="Normal 11 2 4 4 4" xfId="28862" xr:uid="{04D2DD7F-7A71-4D6A-8D41-7D57AFADA0B6}"/>
    <cellStyle name="Normal 11 2 4 4 5" xfId="34346" xr:uid="{3A8E1C3C-D27D-4AC1-9278-F6920A020333}"/>
    <cellStyle name="Normal 11 2 5" xfId="14556" xr:uid="{DFB95A76-4952-4964-A55B-3D166BBAD5BF}"/>
    <cellStyle name="Normal 11 2 5 2" xfId="21843" xr:uid="{EC9C2A5F-91A9-40FA-80C8-645EC5169766}"/>
    <cellStyle name="Normal 11 2 5 2 2" xfId="27399" xr:uid="{64D907F0-0FC5-481C-BAEA-0118EC9D3742}"/>
    <cellStyle name="Normal 11 2 5 2 3" xfId="32893" xr:uid="{B207B3E1-49B5-4423-959B-F680E361DBF8}"/>
    <cellStyle name="Normal 11 2 5 2 4" xfId="38377" xr:uid="{4A56B67F-F976-45AA-BAD8-87290ABBC2AB}"/>
    <cellStyle name="Normal 11 2 5 3" xfId="24670" xr:uid="{E00FAA4A-272F-467D-81E3-C998E94B75D0}"/>
    <cellStyle name="Normal 11 2 5 4" xfId="30164" xr:uid="{BB28AF68-25EA-4FF1-8B8A-7CFBB08BFFBA}"/>
    <cellStyle name="Normal 11 2 5 5" xfId="35648" xr:uid="{A0B1E89C-F1B4-490F-8572-25F30BAE0525}"/>
    <cellStyle name="Normal 11 2 6" xfId="11533" xr:uid="{0240A869-EFCB-4F37-8165-03561A7C1F7A}"/>
    <cellStyle name="Normal 11 2 7" xfId="16768" xr:uid="{35533AF5-4920-4CD7-880C-559D186E7424}"/>
    <cellStyle name="Normal 11 2 8" xfId="9218" xr:uid="{784D261E-89EC-4153-B5EC-022BC5C77D80}"/>
    <cellStyle name="Normal 11 2 8 2" xfId="20538" xr:uid="{1FCA3932-A4EC-40A6-BC9A-B10AA7495C5C}"/>
    <cellStyle name="Normal 11 2 8 2 2" xfId="26094" xr:uid="{11466DF8-B742-4981-A7B7-C8BEE8A5AD2A}"/>
    <cellStyle name="Normal 11 2 8 2 3" xfId="31588" xr:uid="{42A1D3B5-1B2C-413F-9E06-6BA70F9FB3FE}"/>
    <cellStyle name="Normal 11 2 8 2 4" xfId="37072" xr:uid="{16E6D973-CFFC-42E9-985C-9CF05A357370}"/>
    <cellStyle name="Normal 11 2 8 3" xfId="23365" xr:uid="{F9E65AC2-493D-42E8-AE49-7B41DE9C5CFE}"/>
    <cellStyle name="Normal 11 2 8 4" xfId="28859" xr:uid="{384BEC0B-834F-4708-BF75-CFE503CA9AC6}"/>
    <cellStyle name="Normal 11 2 8 5" xfId="34343" xr:uid="{1EEE0C73-2AD5-4A78-AA12-1EF2D2C03E3B}"/>
    <cellStyle name="Normal 11 3" xfId="6173" xr:uid="{A02CC213-942B-4CEF-8E05-C96955595D8B}"/>
    <cellStyle name="Normal 11 3 10" xfId="18993" xr:uid="{84933FBA-1CDA-48D5-A6CB-7A568132183F}"/>
    <cellStyle name="Normal 11 3 11" xfId="22980" xr:uid="{765EB705-A3A8-439C-9B9A-158A467A746C}"/>
    <cellStyle name="Normal 11 3 11 2" xfId="28526" xr:uid="{7B074390-ED88-40FF-9827-A4CEED4D762F}"/>
    <cellStyle name="Normal 11 3 11 3" xfId="34016" xr:uid="{F65B086F-AD24-4BBC-862D-FCBC65920017}"/>
    <cellStyle name="Normal 11 3 11 4" xfId="39500" xr:uid="{60DAC3D4-934A-4A8F-B119-CD369101BF76}"/>
    <cellStyle name="Normal 11 3 2" xfId="6174" xr:uid="{48DEF51C-971E-4C51-BEB3-A4146A804739}"/>
    <cellStyle name="Normal 11 3 2 2" xfId="14560" xr:uid="{DDB0D925-A6B3-4E70-8901-A48E2D5934CA}"/>
    <cellStyle name="Normal 11 3 2 2 2" xfId="21847" xr:uid="{6632A7F2-AFEA-4814-86AD-C2ACC7038D76}"/>
    <cellStyle name="Normal 11 3 2 2 2 2" xfId="27403" xr:uid="{AC9A6B36-ED1B-4C36-80A5-1CCE995C6FC0}"/>
    <cellStyle name="Normal 11 3 2 2 2 3" xfId="32897" xr:uid="{11CD09C0-035F-452B-A812-4EBD15868C8C}"/>
    <cellStyle name="Normal 11 3 2 2 2 4" xfId="38381" xr:uid="{0828EAC2-049A-47B7-8969-4772066E2571}"/>
    <cellStyle name="Normal 11 3 2 2 3" xfId="24674" xr:uid="{0079B00F-A56A-4E26-A69D-86462E08ADD6}"/>
    <cellStyle name="Normal 11 3 2 2 4" xfId="30168" xr:uid="{4D26BC5C-816A-48BF-8C54-11FCDB6E1CFE}"/>
    <cellStyle name="Normal 11 3 2 2 5" xfId="35652" xr:uid="{E2F0F511-F884-42C8-90FF-BFF4E2790477}"/>
    <cellStyle name="Normal 11 3 2 3" xfId="11537" xr:uid="{32F139D9-3DBD-408C-81D9-C1D14B4CF578}"/>
    <cellStyle name="Normal 11 3 2 4" xfId="16772" xr:uid="{F143DFC8-EB68-4D1F-803A-14D1AE4C9BFD}"/>
    <cellStyle name="Normal 11 3 2 5" xfId="18994" xr:uid="{3B6C633F-91D8-4D1C-8AD8-104A78FD0DC5}"/>
    <cellStyle name="Normal 11 3 2 6" xfId="9222" xr:uid="{925A63C3-77F6-4919-BB3A-E9256E5EB12D}"/>
    <cellStyle name="Normal 11 3 2 6 2" xfId="20542" xr:uid="{AABE6F4E-288A-4542-9695-E9D957EABFCF}"/>
    <cellStyle name="Normal 11 3 2 6 2 2" xfId="26098" xr:uid="{1E47321A-C632-434F-BA1E-7EF0E927AC08}"/>
    <cellStyle name="Normal 11 3 2 6 2 3" xfId="31592" xr:uid="{EB58DA98-644F-45D0-8CC4-A1BC14164D58}"/>
    <cellStyle name="Normal 11 3 2 6 2 4" xfId="37076" xr:uid="{1A6014CA-B660-44CE-8D95-FA339D8B7A8B}"/>
    <cellStyle name="Normal 11 3 2 6 3" xfId="23369" xr:uid="{7ACD4F7B-6F11-458A-8B12-6DE2CE7362E8}"/>
    <cellStyle name="Normal 11 3 2 6 4" xfId="28863" xr:uid="{AF5FB505-936D-4F78-9220-DD83DF14101F}"/>
    <cellStyle name="Normal 11 3 2 6 5" xfId="34347" xr:uid="{FB330636-EC03-4007-9904-5882122C4294}"/>
    <cellStyle name="Normal 11 3 3" xfId="6175" xr:uid="{C92246BD-E372-4FCF-A5AD-14315AA2AF38}"/>
    <cellStyle name="Normal 11 3 3 2" xfId="14561" xr:uid="{5C439DBC-00DB-4A1E-A223-9CF283579A06}"/>
    <cellStyle name="Normal 11 3 3 2 2" xfId="21848" xr:uid="{47A76CB5-B8A9-4B68-80BE-73AAE538DEC1}"/>
    <cellStyle name="Normal 11 3 3 2 2 2" xfId="27404" xr:uid="{F7B780D3-6463-42CC-A1F7-D10BB12EA7F6}"/>
    <cellStyle name="Normal 11 3 3 2 2 3" xfId="32898" xr:uid="{514DC869-F123-4CA5-87EF-D4868385A9A7}"/>
    <cellStyle name="Normal 11 3 3 2 2 4" xfId="38382" xr:uid="{D5B047F3-81A6-4042-8B27-2D1CC340DD24}"/>
    <cellStyle name="Normal 11 3 3 2 3" xfId="24675" xr:uid="{5DD30F63-090B-4DD9-94ED-54EB31F39E61}"/>
    <cellStyle name="Normal 11 3 3 2 4" xfId="30169" xr:uid="{8F73E789-08E4-4957-908B-D23A52D457F1}"/>
    <cellStyle name="Normal 11 3 3 2 5" xfId="35653" xr:uid="{9AE01407-26A0-41DC-96E6-0DBB1516F3F7}"/>
    <cellStyle name="Normal 11 3 3 3" xfId="18995" xr:uid="{9B76F6EB-DC69-4406-A54F-50BAC3587E54}"/>
    <cellStyle name="Normal 11 3 3 4" xfId="9223" xr:uid="{89F003EC-2F1C-4A4A-B204-F29FF4FA5CDE}"/>
    <cellStyle name="Normal 11 3 3 4 2" xfId="20543" xr:uid="{E85A073D-4F8D-4CED-BF27-A4ADC990E5E1}"/>
    <cellStyle name="Normal 11 3 3 4 2 2" xfId="26099" xr:uid="{BE34E63F-6A52-4B1A-AEF7-7BB6A5BA0D7B}"/>
    <cellStyle name="Normal 11 3 3 4 2 3" xfId="31593" xr:uid="{65DF1EE2-066A-4D03-B66E-6393237EFFF7}"/>
    <cellStyle name="Normal 11 3 3 4 2 4" xfId="37077" xr:uid="{AC67A6C5-1036-4A88-9338-014E2D37A600}"/>
    <cellStyle name="Normal 11 3 3 4 3" xfId="23370" xr:uid="{FB383CC3-BE59-474F-AC54-CF6B56663376}"/>
    <cellStyle name="Normal 11 3 3 4 4" xfId="28864" xr:uid="{5A00EF1C-368D-4A37-93FF-736C9C3E3340}"/>
    <cellStyle name="Normal 11 3 3 4 5" xfId="34348" xr:uid="{AED1920E-1F23-464D-B556-B04FE1AB7A8E}"/>
    <cellStyle name="Normal 11 3 4" xfId="7269" xr:uid="{03566282-4CAC-4F89-9755-FF4D63088808}"/>
    <cellStyle name="Normal 11 3 4 2" xfId="9224" xr:uid="{896F6D70-AE77-4809-8E50-323EBEDB9FEE}"/>
    <cellStyle name="Normal 11 3 4 2 2" xfId="20544" xr:uid="{8DFEA8CB-EE28-4B73-BBA7-DB441E4BF9D5}"/>
    <cellStyle name="Normal 11 3 4 2 2 2" xfId="26100" xr:uid="{84DC0079-452F-4077-B06B-621627B766A9}"/>
    <cellStyle name="Normal 11 3 4 2 2 3" xfId="31594" xr:uid="{6DC3F38A-497A-4B6B-8BC7-69B335FD24A5}"/>
    <cellStyle name="Normal 11 3 4 2 2 4" xfId="37078" xr:uid="{24208AA6-31F6-479A-A46B-F5D76E224AD4}"/>
    <cellStyle name="Normal 11 3 4 2 3" xfId="23371" xr:uid="{B359AA02-86A0-4B82-9069-19C48DCEF161}"/>
    <cellStyle name="Normal 11 3 4 2 4" xfId="28865" xr:uid="{4BF2B88D-E8AC-47D7-9B47-AB3A5B93ACC4}"/>
    <cellStyle name="Normal 11 3 4 2 5" xfId="34349" xr:uid="{7870061A-C109-4707-AA54-5BF4718B73E4}"/>
    <cellStyle name="Normal 11 3 4 3" xfId="20286" xr:uid="{8254DB43-A7EA-46FE-A80C-2933E1DD7AE5}"/>
    <cellStyle name="Normal 11 3 4 3 2" xfId="25842" xr:uid="{6D9B80AC-287B-46EA-9EF3-740495718F99}"/>
    <cellStyle name="Normal 11 3 4 3 3" xfId="31336" xr:uid="{7CF3CFE9-B6A6-499A-858D-58CABC879E7C}"/>
    <cellStyle name="Normal 11 3 4 3 4" xfId="36820" xr:uid="{63A49A1D-5161-497F-AF6B-03CFA2631DA2}"/>
    <cellStyle name="Normal 11 3 4 4" xfId="23113" xr:uid="{1B000593-A1AB-454A-9DE0-ED5160DC76D5}"/>
    <cellStyle name="Normal 11 3 4 5" xfId="28605" xr:uid="{20F3C4C2-072E-453C-A331-6C86CA6737F3}"/>
    <cellStyle name="Normal 11 3 4 6" xfId="34089" xr:uid="{4DECEDFA-1B22-4F37-951F-A168364434F2}"/>
    <cellStyle name="Normal 11 3 5" xfId="7419" xr:uid="{00C32C6C-9E6E-4B4E-B3C3-73CB1D016CB7}"/>
    <cellStyle name="Normal 11 3 5 2" xfId="9225" xr:uid="{B6308730-9711-4664-A73B-F3D98338C400}"/>
    <cellStyle name="Normal 11 3 5 2 2" xfId="20545" xr:uid="{010E3C9F-E94A-4F59-9592-1CC9E24729D5}"/>
    <cellStyle name="Normal 11 3 5 2 2 2" xfId="26101" xr:uid="{FF454471-5751-4C3D-AAFE-6CAF77A504EB}"/>
    <cellStyle name="Normal 11 3 5 2 2 3" xfId="31595" xr:uid="{39D9F645-E911-43FC-B95F-445E3586CF98}"/>
    <cellStyle name="Normal 11 3 5 2 2 4" xfId="37079" xr:uid="{23EBAF83-F29E-427B-9E31-1F598702D6AC}"/>
    <cellStyle name="Normal 11 3 5 2 3" xfId="23372" xr:uid="{D325D2EA-BFA3-44BC-934B-4640ACAB9900}"/>
    <cellStyle name="Normal 11 3 5 2 4" xfId="28866" xr:uid="{81716BFD-D680-4D6E-96B8-6523E571D8DB}"/>
    <cellStyle name="Normal 11 3 5 2 5" xfId="34350" xr:uid="{1D1EF63F-C866-4876-A75D-6418B05DE776}"/>
    <cellStyle name="Normal 11 3 5 3" xfId="20307" xr:uid="{98E147D2-F909-4EBB-BC44-DCF6EF95B544}"/>
    <cellStyle name="Normal 11 3 5 3 2" xfId="25863" xr:uid="{34DD9C0D-3FA2-4D52-A9B6-0944FAFB55CA}"/>
    <cellStyle name="Normal 11 3 5 3 3" xfId="31357" xr:uid="{4D16567E-4EE9-4979-A86C-66FC2E0BD349}"/>
    <cellStyle name="Normal 11 3 5 3 4" xfId="36841" xr:uid="{0017A6A9-AE1D-4E47-AF1A-FF6054527E5E}"/>
    <cellStyle name="Normal 11 3 5 4" xfId="23134" xr:uid="{1E009890-AB39-42E4-B364-2C3121F552F8}"/>
    <cellStyle name="Normal 11 3 5 5" xfId="28626" xr:uid="{CFF05104-80E1-43F5-928E-6A7A342AFD65}"/>
    <cellStyle name="Normal 11 3 5 6" xfId="34110" xr:uid="{0AEDABB9-77F6-4B3F-8A94-22640C39495E}"/>
    <cellStyle name="Normal 11 3 6" xfId="7509" xr:uid="{41DC8D3C-C806-4943-8A35-6291B67384DB}"/>
    <cellStyle name="Normal 11 3 6 2" xfId="9226" xr:uid="{57257A98-66C6-4A7D-8D1A-F764D620588A}"/>
    <cellStyle name="Normal 11 3 6 2 2" xfId="20546" xr:uid="{406A5C80-0DB3-4F74-B998-8A5506A046A8}"/>
    <cellStyle name="Normal 11 3 6 2 2 2" xfId="26102" xr:uid="{FBA077AB-CB09-4CD7-A23B-AFBEB8CA6A64}"/>
    <cellStyle name="Normal 11 3 6 2 2 3" xfId="31596" xr:uid="{AB20F1FC-4AA0-44E5-A999-AD682C2B4F59}"/>
    <cellStyle name="Normal 11 3 6 2 2 4" xfId="37080" xr:uid="{CBB18E3C-68D9-4E10-8D75-E707C753CB6F}"/>
    <cellStyle name="Normal 11 3 6 2 3" xfId="23373" xr:uid="{6BA3F03F-51BA-4A05-8D97-51D66894E24A}"/>
    <cellStyle name="Normal 11 3 6 2 4" xfId="28867" xr:uid="{F2B261BF-5C6E-4F55-ADA8-737025DE2C8B}"/>
    <cellStyle name="Normal 11 3 6 2 5" xfId="34351" xr:uid="{811AF425-3768-49F2-BE5D-AE8F7F7FAEB4}"/>
    <cellStyle name="Normal 11 3 6 3" xfId="20393" xr:uid="{3ED1471F-008A-4401-A261-68F987C9E84A}"/>
    <cellStyle name="Normal 11 3 6 3 2" xfId="25949" xr:uid="{5A112988-3310-4277-B52B-8480D033ECF9}"/>
    <cellStyle name="Normal 11 3 6 3 3" xfId="31443" xr:uid="{C5004F7D-4CAE-4CF8-8B6C-994F62B3EA7F}"/>
    <cellStyle name="Normal 11 3 6 3 4" xfId="36927" xr:uid="{6266BB69-C499-45A2-A4A8-E2799F616553}"/>
    <cellStyle name="Normal 11 3 6 4" xfId="23220" xr:uid="{1E0FB702-9838-4CB6-A55A-38B933477C87}"/>
    <cellStyle name="Normal 11 3 6 5" xfId="28712" xr:uid="{868C00B4-ECE1-4A5B-B736-049C23E9373F}"/>
    <cellStyle name="Normal 11 3 6 6" xfId="34196" xr:uid="{1E6DD95A-369C-45E5-A385-FB42C7C1B6B2}"/>
    <cellStyle name="Normal 11 3 7" xfId="7561" xr:uid="{FA1BCFB5-84E8-44A9-AAF5-526951B78860}"/>
    <cellStyle name="Normal 11 3 7 2" xfId="20445" xr:uid="{1CA1AFD5-A32F-40F2-8777-E4418CF3CB18}"/>
    <cellStyle name="Normal 11 3 7 2 2" xfId="26001" xr:uid="{700B6211-9952-4287-9E8A-3092EED85092}"/>
    <cellStyle name="Normal 11 3 7 2 3" xfId="31495" xr:uid="{8070CEAF-1C8B-4707-976B-3E4B587DEFB7}"/>
    <cellStyle name="Normal 11 3 7 2 4" xfId="36979" xr:uid="{2B7F1D4B-5BB0-4F4C-8699-53345CA8E94C}"/>
    <cellStyle name="Normal 11 3 7 3" xfId="23272" xr:uid="{61D82253-35D8-4DAA-9C7F-7EC730260CE2}"/>
    <cellStyle name="Normal 11 3 7 4" xfId="28766" xr:uid="{63417B07-71C4-467C-AB16-363A48A3FDAD}"/>
    <cellStyle name="Normal 11 3 7 5" xfId="34250" xr:uid="{9985AC61-2948-4080-AB30-BA5833899E04}"/>
    <cellStyle name="Normal 11 3 8" xfId="11536" xr:uid="{B92A957A-6A38-40CD-97A7-2F2FE35CD22C}"/>
    <cellStyle name="Normal 11 3 9" xfId="16771" xr:uid="{E9283C11-1856-4695-A15A-810C2D5E2CFD}"/>
    <cellStyle name="Normal 11 4" xfId="6176" xr:uid="{1DB54686-4A5A-46BF-B182-0A2A4281D2F9}"/>
    <cellStyle name="Normal 11 4 2" xfId="6177" xr:uid="{06CCD825-1132-4D71-AE1F-84B2C4714F77}"/>
    <cellStyle name="Normal 11 4 2 2" xfId="14563" xr:uid="{AAA46E51-C6CF-4DB3-A1F4-ED6901DA6AB9}"/>
    <cellStyle name="Normal 11 4 2 2 2" xfId="21850" xr:uid="{B5F56745-4C37-4345-BC6E-8FA344FE1A72}"/>
    <cellStyle name="Normal 11 4 2 2 2 2" xfId="27406" xr:uid="{BCF5CF91-AAFE-45A8-A8F6-9AB6488EB153}"/>
    <cellStyle name="Normal 11 4 2 2 2 3" xfId="32900" xr:uid="{BF844BEA-2B4C-44A2-AA12-50D11EE67E43}"/>
    <cellStyle name="Normal 11 4 2 2 2 4" xfId="38384" xr:uid="{740A4A05-E9E7-463A-9CD7-8FE5A1C9BA9A}"/>
    <cellStyle name="Normal 11 4 2 2 3" xfId="24677" xr:uid="{3DB900F4-A8DB-4775-AAA8-64A601A5B72B}"/>
    <cellStyle name="Normal 11 4 2 2 4" xfId="30171" xr:uid="{49D221AA-0D9B-4D8C-9496-DFE55584E4B8}"/>
    <cellStyle name="Normal 11 4 2 2 5" xfId="35655" xr:uid="{105E5680-2265-4313-8A88-7579B9D1F9B3}"/>
    <cellStyle name="Normal 11 4 2 3" xfId="11539" xr:uid="{8E2FA08F-483A-4565-B6C1-AE0C2C7FD1B0}"/>
    <cellStyle name="Normal 11 4 2 4" xfId="16774" xr:uid="{5C72C7AA-E5F9-4536-9E77-784CD48A4D9B}"/>
    <cellStyle name="Normal 11 4 2 5" xfId="18996" xr:uid="{1468F600-627B-4C3F-B045-D64F60922503}"/>
    <cellStyle name="Normal 11 4 2 6" xfId="9228" xr:uid="{FD1FE1F2-7BC3-4CB8-9518-89265DDEBA1B}"/>
    <cellStyle name="Normal 11 4 2 6 2" xfId="20548" xr:uid="{02415C4B-14BF-471F-802A-E6531500BD26}"/>
    <cellStyle name="Normal 11 4 2 6 2 2" xfId="26104" xr:uid="{76DD6D59-620F-4F78-8FE7-5E829945A30C}"/>
    <cellStyle name="Normal 11 4 2 6 2 3" xfId="31598" xr:uid="{44AFA051-DBD2-4C4C-8919-2144DAA029B0}"/>
    <cellStyle name="Normal 11 4 2 6 2 4" xfId="37082" xr:uid="{13820DA8-16DE-4CA0-A23A-E2E5DA0160C5}"/>
    <cellStyle name="Normal 11 4 2 6 3" xfId="23375" xr:uid="{075446CF-5AC2-473C-AAD1-5E2BAF3BE305}"/>
    <cellStyle name="Normal 11 4 2 6 4" xfId="28869" xr:uid="{3577B6CE-DC17-4AF5-BD03-FC8A963559DC}"/>
    <cellStyle name="Normal 11 4 2 6 5" xfId="34353" xr:uid="{387E3507-948B-4840-A3EA-FC57A5176BE5}"/>
    <cellStyle name="Normal 11 4 3" xfId="6178" xr:uid="{E6D11CD4-072A-4A23-95A9-6DE03AD46C24}"/>
    <cellStyle name="Normal 11 4 3 2" xfId="14564" xr:uid="{14AD997D-210F-49BB-A727-B5322B165559}"/>
    <cellStyle name="Normal 11 4 3 2 2" xfId="21851" xr:uid="{877315FA-1E03-46FC-9EA3-02B823E65D77}"/>
    <cellStyle name="Normal 11 4 3 2 2 2" xfId="27407" xr:uid="{8917BF2E-51C1-49EC-8852-F512670B7293}"/>
    <cellStyle name="Normal 11 4 3 2 2 3" xfId="32901" xr:uid="{D6383067-6BCB-4B02-B346-1EE49AAE2323}"/>
    <cellStyle name="Normal 11 4 3 2 2 4" xfId="38385" xr:uid="{A65D2CDE-BDF8-493A-8642-CD5E18143575}"/>
    <cellStyle name="Normal 11 4 3 2 3" xfId="24678" xr:uid="{5A7E7C95-5F3D-4C1D-95B8-611D11E1A34C}"/>
    <cellStyle name="Normal 11 4 3 2 4" xfId="30172" xr:uid="{518E5A6D-A56E-434D-866A-AC44D9BDC09D}"/>
    <cellStyle name="Normal 11 4 3 2 5" xfId="35656" xr:uid="{2ABB9866-4CA7-48E4-8212-328CFF2570AE}"/>
    <cellStyle name="Normal 11 4 3 3" xfId="11540" xr:uid="{E9AFDEFE-B7E6-473F-9E11-AFA55EB94395}"/>
    <cellStyle name="Normal 11 4 3 4" xfId="16775" xr:uid="{1622A354-6FA9-4FDA-BB9C-753D95ED0025}"/>
    <cellStyle name="Normal 11 4 3 5" xfId="18997" xr:uid="{747EF28F-3955-4ACC-AB6A-EC14DBC8DF2A}"/>
    <cellStyle name="Normal 11 4 3 6" xfId="9229" xr:uid="{869DA8CA-3377-44CE-97B5-1FD0C739A74C}"/>
    <cellStyle name="Normal 11 4 3 6 2" xfId="20549" xr:uid="{058A3FBC-1521-4D05-802F-D997463BB7B9}"/>
    <cellStyle name="Normal 11 4 3 6 2 2" xfId="26105" xr:uid="{5493B8AD-AD4E-4922-B1EE-737B9F45B7AA}"/>
    <cellStyle name="Normal 11 4 3 6 2 3" xfId="31599" xr:uid="{AF7D4AC7-1DE7-4F3C-9F30-1CC41F8537A8}"/>
    <cellStyle name="Normal 11 4 3 6 2 4" xfId="37083" xr:uid="{76569463-7973-467C-90DD-54E013049A22}"/>
    <cellStyle name="Normal 11 4 3 6 3" xfId="23376" xr:uid="{6919BFAA-7284-4B61-BF9A-D49516D1FC37}"/>
    <cellStyle name="Normal 11 4 3 6 4" xfId="28870" xr:uid="{7F22358F-87F6-44DD-BC10-81FC635AB565}"/>
    <cellStyle name="Normal 11 4 3 6 5" xfId="34354" xr:uid="{2882A00A-5E8F-4D59-A2D4-7E0E6DC7884E}"/>
    <cellStyle name="Normal 11 4 4" xfId="6179" xr:uid="{BA4AD1C6-1D84-4B95-AD1D-C0E9E0EDFC14}"/>
    <cellStyle name="Normal 11 4 4 2" xfId="14565" xr:uid="{A2C6B00F-5199-4EDD-B98D-0049700659E7}"/>
    <cellStyle name="Normal 11 4 4 2 2" xfId="21852" xr:uid="{7B0E0B1B-9897-4744-A742-D6FD0D573FA2}"/>
    <cellStyle name="Normal 11 4 4 2 2 2" xfId="27408" xr:uid="{BA26501E-744D-4C2E-B082-0B2DCBA64C06}"/>
    <cellStyle name="Normal 11 4 4 2 2 3" xfId="32902" xr:uid="{72514EF9-E967-4DE8-B38D-FA2969C21028}"/>
    <cellStyle name="Normal 11 4 4 2 2 4" xfId="38386" xr:uid="{C5C304C8-A5CC-4251-8404-D440096B080D}"/>
    <cellStyle name="Normal 11 4 4 2 3" xfId="24679" xr:uid="{DC3A5DA1-FFA5-4B79-BD22-370E769AC5C0}"/>
    <cellStyle name="Normal 11 4 4 2 4" xfId="30173" xr:uid="{5D8016A6-3DC4-44B5-8E7D-CB5A58FC0FD4}"/>
    <cellStyle name="Normal 11 4 4 2 5" xfId="35657" xr:uid="{FC78C5AC-DFC8-4D1F-A2D1-1C2CC3A56C2F}"/>
    <cellStyle name="Normal 11 4 4 3" xfId="12634" xr:uid="{5447CC52-D10B-4A62-BC17-2865852B908E}"/>
    <cellStyle name="Normal 11 4 4 4" xfId="9230" xr:uid="{83BFBA35-36BB-49E5-8FCD-F75009DF519F}"/>
    <cellStyle name="Normal 11 4 4 4 2" xfId="20550" xr:uid="{FA7A12B0-BC65-4A51-AD49-07FDCEA557DA}"/>
    <cellStyle name="Normal 11 4 4 4 2 2" xfId="26106" xr:uid="{73C52F87-8150-4899-B55F-B30C4327BC58}"/>
    <cellStyle name="Normal 11 4 4 4 2 3" xfId="31600" xr:uid="{794FFD89-34D2-4081-B0E8-C47A0DC52980}"/>
    <cellStyle name="Normal 11 4 4 4 2 4" xfId="37084" xr:uid="{B398E54D-5CD3-43AD-9687-8D11C8741337}"/>
    <cellStyle name="Normal 11 4 4 4 3" xfId="23377" xr:uid="{AE591277-A600-402F-BD1C-33F805B3E67D}"/>
    <cellStyle name="Normal 11 4 4 4 4" xfId="28871" xr:uid="{1F66F17B-343A-4D70-943E-045150763941}"/>
    <cellStyle name="Normal 11 4 4 4 5" xfId="34355" xr:uid="{0EE01BC7-223E-4DE8-9BDB-CF4794C7B807}"/>
    <cellStyle name="Normal 11 4 5" xfId="14562" xr:uid="{6E8A104A-3DBC-4F31-8BB0-AFDEF3601200}"/>
    <cellStyle name="Normal 11 4 5 2" xfId="21849" xr:uid="{0A746831-57D6-4151-93C0-D92AD02DA372}"/>
    <cellStyle name="Normal 11 4 5 2 2" xfId="27405" xr:uid="{1FACA15A-5550-4876-AEAA-753A2652389C}"/>
    <cellStyle name="Normal 11 4 5 2 3" xfId="32899" xr:uid="{5FE4E16D-52BA-4939-A138-BEB896752836}"/>
    <cellStyle name="Normal 11 4 5 2 4" xfId="38383" xr:uid="{0E085369-9920-4F81-A078-A13BE543D2E8}"/>
    <cellStyle name="Normal 11 4 5 3" xfId="24676" xr:uid="{40A10F0D-B237-464E-BB07-79DC0BBBDEDF}"/>
    <cellStyle name="Normal 11 4 5 4" xfId="30170" xr:uid="{FBF1A4EB-10CD-4A94-89FC-6A5531AC32D9}"/>
    <cellStyle name="Normal 11 4 5 5" xfId="35654" xr:uid="{69915D5C-1081-4DC3-A3EE-E16FFAB5D5C3}"/>
    <cellStyle name="Normal 11 4 6" xfId="11538" xr:uid="{00A34D76-DF7F-4A11-B592-A48A4D941D12}"/>
    <cellStyle name="Normal 11 4 7" xfId="16773" xr:uid="{58552721-4422-4CEA-90FD-871CCCDFB613}"/>
    <cellStyle name="Normal 11 4 8" xfId="9227" xr:uid="{1B59CCED-6128-4003-819F-2DF6F6B852FF}"/>
    <cellStyle name="Normal 11 4 8 2" xfId="20547" xr:uid="{76B690DD-EF12-4885-A48A-1F2DAB99E09D}"/>
    <cellStyle name="Normal 11 4 8 2 2" xfId="26103" xr:uid="{09DA8B8D-2212-446B-97BC-36926AADFA51}"/>
    <cellStyle name="Normal 11 4 8 2 3" xfId="31597" xr:uid="{024425A5-4930-475F-ABDB-920B58C457AC}"/>
    <cellStyle name="Normal 11 4 8 2 4" xfId="37081" xr:uid="{4CD8C9A6-6643-4CDA-A05B-BAF4367D3E07}"/>
    <cellStyle name="Normal 11 4 8 3" xfId="23374" xr:uid="{A0D32205-4E3F-48BF-9BAE-6AF9A3489A04}"/>
    <cellStyle name="Normal 11 4 8 4" xfId="28868" xr:uid="{2CBE54A9-562B-4CEC-927A-A018FD47912E}"/>
    <cellStyle name="Normal 11 4 8 5" xfId="34352" xr:uid="{D4AC5879-497B-4AD4-BF7C-EAB3D6399CF3}"/>
    <cellStyle name="Normal 11 5" xfId="6180" xr:uid="{01F925D1-745B-46F0-9817-29BB33CB9EAB}"/>
    <cellStyle name="Normal 11 5 2" xfId="14566" xr:uid="{7FFC9495-91AC-4D30-94F2-EE38A1420687}"/>
    <cellStyle name="Normal 11 5 2 2" xfId="21853" xr:uid="{EFA3538B-0A9E-42DC-9EAF-DF89D0F25637}"/>
    <cellStyle name="Normal 11 5 2 2 2" xfId="27409" xr:uid="{5B7E5CCE-11E9-41B9-81E8-A4DEB91E0751}"/>
    <cellStyle name="Normal 11 5 2 2 3" xfId="32903" xr:uid="{339BE0EF-3D57-49A8-A4AB-67830F4E997E}"/>
    <cellStyle name="Normal 11 5 2 2 4" xfId="38387" xr:uid="{FD1D457A-3EB2-420C-AFA5-1B49319F9DF4}"/>
    <cellStyle name="Normal 11 5 2 3" xfId="24680" xr:uid="{49E2DD19-464C-465E-98BC-321338D5B63B}"/>
    <cellStyle name="Normal 11 5 2 4" xfId="30174" xr:uid="{1C429F07-BF8A-4D58-B229-5A3F280514E0}"/>
    <cellStyle name="Normal 11 5 2 5" xfId="35658" xr:uid="{2948DE97-6F7A-4E5B-8EF2-DC3BCE155636}"/>
    <cellStyle name="Normal 11 5 3" xfId="11541" xr:uid="{76A2A5ED-6A81-42BE-A176-975042A32906}"/>
    <cellStyle name="Normal 11 5 4" xfId="16776" xr:uid="{9EF90CAF-A7DF-4A06-B505-9B5C4AFED91F}"/>
    <cellStyle name="Normal 11 5 5" xfId="18998" xr:uid="{D9208EF3-A237-49DD-9FD0-2916C02E6E93}"/>
    <cellStyle name="Normal 11 5 6" xfId="9231" xr:uid="{7EEB425A-278D-4211-9519-95126CF87575}"/>
    <cellStyle name="Normal 11 5 6 2" xfId="20551" xr:uid="{E0D1BA93-C8CD-4F67-96CA-81A58689C89B}"/>
    <cellStyle name="Normal 11 5 6 2 2" xfId="26107" xr:uid="{6237E39B-978C-49C1-9D4B-EACF848D1A7E}"/>
    <cellStyle name="Normal 11 5 6 2 3" xfId="31601" xr:uid="{5596314F-7850-474D-97A5-0679E1F6A35D}"/>
    <cellStyle name="Normal 11 5 6 2 4" xfId="37085" xr:uid="{CFD89D1E-9C43-4193-ABF0-380DBC5022F7}"/>
    <cellStyle name="Normal 11 5 6 3" xfId="23378" xr:uid="{B7F32B70-365A-4D95-9D83-F90D7F09A88E}"/>
    <cellStyle name="Normal 11 5 6 4" xfId="28872" xr:uid="{B0B76456-DEDB-45EB-AF3C-47123136A6D1}"/>
    <cellStyle name="Normal 11 5 6 5" xfId="34356" xr:uid="{BC204767-3459-4436-9E9C-5B11CB14FA7E}"/>
    <cellStyle name="Normal 11 6" xfId="6181" xr:uid="{CF540A8C-7DBB-4233-A9C7-5E5E2C55799D}"/>
    <cellStyle name="Normal 11 6 2" xfId="14567" xr:uid="{C6037A04-0FA2-449B-BF7C-AE7786A2091A}"/>
    <cellStyle name="Normal 11 6 2 2" xfId="21854" xr:uid="{98CBEE2E-E7EC-49FF-A940-B8153CB45864}"/>
    <cellStyle name="Normal 11 6 2 2 2" xfId="27410" xr:uid="{975CC034-F855-4424-8C66-8A0D93EEFE17}"/>
    <cellStyle name="Normal 11 6 2 2 3" xfId="32904" xr:uid="{35A395BC-3C03-4978-BFFA-14E5CE756392}"/>
    <cellStyle name="Normal 11 6 2 2 4" xfId="38388" xr:uid="{7B6BCCC4-F7E6-4E5D-8B78-48A85DD81551}"/>
    <cellStyle name="Normal 11 6 2 3" xfId="24681" xr:uid="{A4AB04C2-73CA-41AD-A8DC-938AC6B51048}"/>
    <cellStyle name="Normal 11 6 2 4" xfId="30175" xr:uid="{C7C0780E-9DA6-461A-8DC5-A727D86D1EE5}"/>
    <cellStyle name="Normal 11 6 2 5" xfId="35659" xr:uid="{61026486-128F-4434-B3C0-7F4B9CD57977}"/>
    <cellStyle name="Normal 11 6 3" xfId="18999" xr:uid="{3847F2B7-90C7-44C9-A89B-A24A8EE05258}"/>
    <cellStyle name="Normal 11 6 4" xfId="9232" xr:uid="{5DFADD18-B654-4C31-AC79-43F9011C863E}"/>
    <cellStyle name="Normal 11 6 4 2" xfId="20552" xr:uid="{CC1FDDBB-78AA-49BE-BC1B-416EC9BED5C5}"/>
    <cellStyle name="Normal 11 6 4 2 2" xfId="26108" xr:uid="{650B345B-ACCC-475B-B229-712BBA788DA2}"/>
    <cellStyle name="Normal 11 6 4 2 3" xfId="31602" xr:uid="{F32A890E-B1A3-42BD-861C-8584BC42334F}"/>
    <cellStyle name="Normal 11 6 4 2 4" xfId="37086" xr:uid="{E611FE0E-7D0D-41FA-8A9F-5270C92324C1}"/>
    <cellStyle name="Normal 11 6 4 3" xfId="23379" xr:uid="{15CD3D46-C026-4137-A1B7-4D6D6F3D0ACB}"/>
    <cellStyle name="Normal 11 6 4 4" xfId="28873" xr:uid="{86B2E4EF-00CC-45E9-BD5D-0FFCE3A58FDB}"/>
    <cellStyle name="Normal 11 6 4 5" xfId="34357" xr:uid="{F53E9E85-3B6D-4F2D-824F-20CB24C21A0A}"/>
    <cellStyle name="Normal 11 7" xfId="14555" xr:uid="{C7225CA1-D8F6-4230-A786-F0A55F4FAAFF}"/>
    <cellStyle name="Normal 11 7 2" xfId="21842" xr:uid="{80C22191-9D52-412B-82C5-2F0C368E57F3}"/>
    <cellStyle name="Normal 11 7 2 2" xfId="27398" xr:uid="{935E29C1-BC73-4FAA-95CF-ED3944F62422}"/>
    <cellStyle name="Normal 11 7 2 3" xfId="32892" xr:uid="{B72E037C-9797-4A9C-BD5A-B1862AC1C888}"/>
    <cellStyle name="Normal 11 7 2 4" xfId="38376" xr:uid="{D794CEA3-68E9-4A9B-80FD-863F47AECAB0}"/>
    <cellStyle name="Normal 11 7 3" xfId="24669" xr:uid="{DB3D6AEA-0A8B-4E24-A091-D888F914432B}"/>
    <cellStyle name="Normal 11 7 4" xfId="30163" xr:uid="{4D31E20F-68A1-41B0-8D92-9B7DEFE9D65D}"/>
    <cellStyle name="Normal 11 7 5" xfId="35647" xr:uid="{AEB1F630-9758-47F0-A4F4-40DA5DCE5FEC}"/>
    <cellStyle name="Normal 11 8" xfId="11532" xr:uid="{BD3B0298-7830-4A51-B17F-4E2AA5B95B4F}"/>
    <cellStyle name="Normal 11 9" xfId="16767" xr:uid="{805265C7-BE6F-4828-B0FA-7CF281EEE7F8}"/>
    <cellStyle name="Normal 110" xfId="39513" xr:uid="{C62C4FED-3C20-47D7-8616-8123B3A2DCA5}"/>
    <cellStyle name="Normal 1101" xfId="40450" xr:uid="{F44FE7EA-4CE6-471B-9794-52A800E1474A}"/>
    <cellStyle name="Normal 111" xfId="39514" xr:uid="{19C4603A-27D6-4D19-B841-84CA6A737CA5}"/>
    <cellStyle name="Normal 112" xfId="39516" xr:uid="{B0178124-67D6-488F-B421-7361BA04AF1A}"/>
    <cellStyle name="Normal 113" xfId="39518" xr:uid="{464CFA34-3451-433E-8DBB-EA7ADD616EA1}"/>
    <cellStyle name="Normal 114" xfId="39519" xr:uid="{8B18DE7D-D180-4F9C-BEEF-2B013437245E}"/>
    <cellStyle name="Normal 115" xfId="39520" xr:uid="{5FBB32FE-89B4-4501-997C-00AF33D7B07C}"/>
    <cellStyle name="Normal 116" xfId="39521" xr:uid="{50B6B00F-8657-4A22-A50F-026FC3D0D6DF}"/>
    <cellStyle name="Normal 117" xfId="39522" xr:uid="{B4C37790-EC1F-4C61-A10B-E095F9AAE11E}"/>
    <cellStyle name="Normal 118" xfId="39523" xr:uid="{4312AE65-AA48-4B9D-9E35-609275A9948D}"/>
    <cellStyle name="Normal 119" xfId="39524" xr:uid="{743FD6C9-C2B4-4768-A5DF-1DA622A72BED}"/>
    <cellStyle name="Normal 12" xfId="38" xr:uid="{00000000-0005-0000-0000-0000C1000000}"/>
    <cellStyle name="Normal 12 10" xfId="559" xr:uid="{801E7927-E5CD-4A55-B831-A51D72B3C6E0}"/>
    <cellStyle name="Normal 12 11" xfId="16777" xr:uid="{6ED4CD93-3CF0-43BD-9BC6-52E48C9DE6C4}"/>
    <cellStyle name="Normal 12 12" xfId="19000" xr:uid="{E3A25260-E005-48B4-9BCF-93B81ACC3BF5}"/>
    <cellStyle name="Normal 12 13" xfId="9233" xr:uid="{16CDCE37-FA57-4CE4-99CB-D710B2E88FA5}"/>
    <cellStyle name="Normal 12 13 2" xfId="20553" xr:uid="{107AC185-F1B2-4DF8-82C5-EC442E086587}"/>
    <cellStyle name="Normal 12 13 2 2" xfId="26109" xr:uid="{85168B46-D81A-45C5-A7AE-F96988BDB9C2}"/>
    <cellStyle name="Normal 12 13 2 3" xfId="31603" xr:uid="{8AE76DC9-60B0-49FF-A2BD-023A786664D5}"/>
    <cellStyle name="Normal 12 13 2 4" xfId="37087" xr:uid="{4ADC9BC0-536C-4ED1-A5BA-039EB3AE7147}"/>
    <cellStyle name="Normal 12 13 3" xfId="23380" xr:uid="{45BCEB96-5A34-428C-817C-C51535D2FE1C}"/>
    <cellStyle name="Normal 12 13 4" xfId="28874" xr:uid="{4E337B99-AA3E-4278-8CD2-33135C5F3255}"/>
    <cellStyle name="Normal 12 13 5" xfId="34358" xr:uid="{794CD559-7EAE-48A3-9EB3-D9508054EC10}"/>
    <cellStyle name="Normal 12 14" xfId="22981" xr:uid="{B2C0B3E3-8F65-489A-911D-558F7141B6F3}"/>
    <cellStyle name="Normal 12 14 2" xfId="28527" xr:uid="{37270391-CA7F-42FB-BCB3-790BF7E4223D}"/>
    <cellStyle name="Normal 12 15" xfId="6182" xr:uid="{951AB46A-6E81-4052-AAB0-43A056B6F6BB}"/>
    <cellStyle name="Normal 12 2" xfId="882" xr:uid="{701AC33E-A7BC-46D1-AA8C-825A6D9A82C1}"/>
    <cellStyle name="Normal 12 2 10" xfId="555" xr:uid="{CEB6AD2B-B0FC-4499-AE3F-69D1C36CC020}"/>
    <cellStyle name="Normal 12 2 10 2" xfId="40289" xr:uid="{79C582B9-8475-46AB-BAF0-EC64C94C00D0}"/>
    <cellStyle name="Normal 12 2 11" xfId="19001" xr:uid="{4197D82B-2F5A-454E-A8E4-C1EAFF93E3F0}"/>
    <cellStyle name="Normal 12 2 12" xfId="9234" xr:uid="{B23A03EA-B51B-4856-944B-AC60F96C21E2}"/>
    <cellStyle name="Normal 12 2 12 2" xfId="20554" xr:uid="{CF0FF4CA-34C0-40CA-840E-7289B15D1728}"/>
    <cellStyle name="Normal 12 2 12 2 2" xfId="26110" xr:uid="{4756E4C9-C816-42D4-B3C2-56767B54E870}"/>
    <cellStyle name="Normal 12 2 12 2 3" xfId="31604" xr:uid="{81DEEABB-FF8A-402D-A219-C3619C285132}"/>
    <cellStyle name="Normal 12 2 12 2 4" xfId="37088" xr:uid="{DAE42770-96B3-46BA-8502-EE20C8DD8DE0}"/>
    <cellStyle name="Normal 12 2 12 3" xfId="23381" xr:uid="{25583A16-B508-4615-A163-570DFB4426AC}"/>
    <cellStyle name="Normal 12 2 12 4" xfId="28875" xr:uid="{60AAC027-B177-4CA8-9B1B-E6BDD358F720}"/>
    <cellStyle name="Normal 12 2 12 5" xfId="34359" xr:uid="{74C96DB4-D280-4799-A63A-98E96463240E}"/>
    <cellStyle name="Normal 12 2 13" xfId="6183" xr:uid="{2A705C85-D123-455C-84E1-FE9C56E84641}"/>
    <cellStyle name="Normal 12 2 2" xfId="6184" xr:uid="{C05DCB2F-8AAF-4655-8BCE-4357B0984CD8}"/>
    <cellStyle name="Normal 12 2 2 2" xfId="6185" xr:uid="{DF9E733B-A39A-412C-89D1-FE9A1A61E269}"/>
    <cellStyle name="Normal 12 2 2 2 2" xfId="14571" xr:uid="{9D9F3549-EB08-4EF8-ABC2-1D6974FD3012}"/>
    <cellStyle name="Normal 12 2 2 2 2 2" xfId="21858" xr:uid="{3D225F88-E3AB-423D-8F40-BFDE7F5C0508}"/>
    <cellStyle name="Normal 12 2 2 2 2 2 2" xfId="27414" xr:uid="{7363D1B2-756A-4847-95AE-4677722E2615}"/>
    <cellStyle name="Normal 12 2 2 2 2 2 3" xfId="32908" xr:uid="{D9B4FAA1-8DE8-489A-BAB3-9DA94DCA6A9C}"/>
    <cellStyle name="Normal 12 2 2 2 2 2 4" xfId="38392" xr:uid="{F051FC76-D983-4154-AE99-C28D96D3CD57}"/>
    <cellStyle name="Normal 12 2 2 2 2 3" xfId="24685" xr:uid="{CBB213B4-B3A6-4F84-A90E-D86999B1A153}"/>
    <cellStyle name="Normal 12 2 2 2 2 4" xfId="30179" xr:uid="{9CF12F62-759C-4388-B3F8-A13026D5D08A}"/>
    <cellStyle name="Normal 12 2 2 2 2 5" xfId="35663" xr:uid="{B40F3C2C-66BB-402F-AA6B-A9E12367C5F9}"/>
    <cellStyle name="Normal 12 2 2 2 3" xfId="11544" xr:uid="{1C30CEED-0D3C-4A29-A072-BAE7762A1ACC}"/>
    <cellStyle name="Normal 12 2 2 2 4" xfId="16779" xr:uid="{86DD9694-29A2-462B-B338-5C1D7738A7C9}"/>
    <cellStyle name="Normal 12 2 2 2 5" xfId="19003" xr:uid="{1EF8B449-4558-4A88-B7DC-AAF45DC72C5C}"/>
    <cellStyle name="Normal 12 2 2 2 6" xfId="9236" xr:uid="{B98B1BF8-1B18-4AEA-BD9F-742CF364BF88}"/>
    <cellStyle name="Normal 12 2 2 2 6 2" xfId="20556" xr:uid="{6A490358-2177-4433-BDCC-906501502C3F}"/>
    <cellStyle name="Normal 12 2 2 2 6 2 2" xfId="26112" xr:uid="{F7D6D0E7-4550-42CC-B1DC-43C3D4244A35}"/>
    <cellStyle name="Normal 12 2 2 2 6 2 3" xfId="31606" xr:uid="{68FCE38C-AF0E-40CC-8F68-F7FC23164F87}"/>
    <cellStyle name="Normal 12 2 2 2 6 2 4" xfId="37090" xr:uid="{A64AE81A-104E-43DB-8691-DA8B08C59EA1}"/>
    <cellStyle name="Normal 12 2 2 2 6 3" xfId="23383" xr:uid="{4CB98BA6-0AC9-4BA5-B230-68E346E12C8C}"/>
    <cellStyle name="Normal 12 2 2 2 6 4" xfId="28877" xr:uid="{7ADF6444-0F71-4874-82F7-13F6F62144C0}"/>
    <cellStyle name="Normal 12 2 2 2 6 5" xfId="34361" xr:uid="{9E700E1A-2D80-4504-8542-57491BF9B004}"/>
    <cellStyle name="Normal 12 2 2 3" xfId="7383" xr:uid="{0626A0A2-39E9-4B6C-AABA-C07808E4AE5A}"/>
    <cellStyle name="Normal 12 2 2 3 2" xfId="14572" xr:uid="{E394A93C-74DD-41C5-8F8A-F3D1969EC427}"/>
    <cellStyle name="Normal 12 2 2 3 2 2" xfId="21859" xr:uid="{DBD45168-CA74-4A73-9F4E-7289385E72EA}"/>
    <cellStyle name="Normal 12 2 2 3 2 2 2" xfId="27415" xr:uid="{1D805E4B-6B3E-4186-8174-FA5ED3FF72D3}"/>
    <cellStyle name="Normal 12 2 2 3 2 2 3" xfId="32909" xr:uid="{A91BCA53-61FE-4DC7-8A99-5EF1B14C2011}"/>
    <cellStyle name="Normal 12 2 2 3 2 2 4" xfId="38393" xr:uid="{2952EDDC-E193-46E8-A153-186C8D3EDA4B}"/>
    <cellStyle name="Normal 12 2 2 3 2 3" xfId="24686" xr:uid="{B62080D2-5F8E-442E-8EF9-137B3846D064}"/>
    <cellStyle name="Normal 12 2 2 3 2 4" xfId="30180" xr:uid="{53196021-716A-41FF-A48A-CE254FB9C7E4}"/>
    <cellStyle name="Normal 12 2 2 3 2 5" xfId="35664" xr:uid="{709B38D8-855E-47DB-A49D-78598880E24E}"/>
    <cellStyle name="Normal 12 2 2 3 3" xfId="12636" xr:uid="{C4C0BDC2-7FBF-4477-AC4B-44D54EC64A29}"/>
    <cellStyle name="Normal 12 2 2 3 4" xfId="9237" xr:uid="{ECC6EAC3-7D71-4857-A6ED-0CFC5AB865CF}"/>
    <cellStyle name="Normal 12 2 2 3 4 2" xfId="20557" xr:uid="{6C406E33-75CC-4C0F-8B83-1B30D8C07E75}"/>
    <cellStyle name="Normal 12 2 2 3 4 2 2" xfId="26113" xr:uid="{487FD726-8467-4FC0-80FF-7BFD43A73453}"/>
    <cellStyle name="Normal 12 2 2 3 4 2 3" xfId="31607" xr:uid="{9D1F26C1-A48F-476E-B57F-4246343B9C5F}"/>
    <cellStyle name="Normal 12 2 2 3 4 2 4" xfId="37091" xr:uid="{334F5825-2AC6-4506-9193-1176181B5E23}"/>
    <cellStyle name="Normal 12 2 2 3 4 3" xfId="23384" xr:uid="{023EB37D-806E-4227-97A9-C16374D85030}"/>
    <cellStyle name="Normal 12 2 2 3 4 4" xfId="28878" xr:uid="{74E97630-AD9F-4A04-8A69-CEC344DB4C64}"/>
    <cellStyle name="Normal 12 2 2 3 4 5" xfId="34362" xr:uid="{A0D1F340-B951-47D0-B2E8-2DA165A4F5F0}"/>
    <cellStyle name="Normal 12 2 2 4" xfId="562" xr:uid="{511DFF27-6000-429D-87DE-50619DD690FA}"/>
    <cellStyle name="Normal 12 2 2 4 2" xfId="20558" xr:uid="{C9F9ED6F-FBF4-45F7-8152-70C1FC7B3862}"/>
    <cellStyle name="Normal 12 2 2 4 2 2" xfId="26114" xr:uid="{3FADD170-FD75-4882-B4A0-40908E0062D9}"/>
    <cellStyle name="Normal 12 2 2 4 2 3" xfId="31608" xr:uid="{0884B7ED-052B-4812-856C-FE03E7C9F0DD}"/>
    <cellStyle name="Normal 12 2 2 4 2 4" xfId="37092" xr:uid="{A60ED5F1-1363-4BC9-9DC2-CB82F21E2B9A}"/>
    <cellStyle name="Normal 12 2 2 4 3" xfId="23385" xr:uid="{7AE0CFCC-69AE-49D5-80ED-8B1CE64A285A}"/>
    <cellStyle name="Normal 12 2 2 4 4" xfId="28879" xr:uid="{2985B2A7-117E-4E71-941B-2DD59E4B8E45}"/>
    <cellStyle name="Normal 12 2 2 4 5" xfId="34363" xr:uid="{B76D7FDC-E43A-4949-B889-82EA65CC2CA7}"/>
    <cellStyle name="Normal 12 2 2 4 6" xfId="40384" xr:uid="{78341573-6750-4F5B-A4EE-0F647AB30D20}"/>
    <cellStyle name="Normal 12 2 2 4 6 2" xfId="40472" xr:uid="{CAA839D0-4FBA-43CB-8A3B-AF7417493216}"/>
    <cellStyle name="Normal 12 2 2 4 7" xfId="40392" xr:uid="{7B3EF845-BF22-4314-84FB-CE41156631C5}"/>
    <cellStyle name="Normal 12 2 2 5" xfId="14570" xr:uid="{F0582F8E-417B-4CBC-A0EA-A1D08575B956}"/>
    <cellStyle name="Normal 12 2 2 5 2" xfId="21857" xr:uid="{2EC4245B-8FE8-4918-BA47-238192FEBC0C}"/>
    <cellStyle name="Normal 12 2 2 5 2 2" xfId="27413" xr:uid="{E0F8A494-F588-4CB3-BDDD-B53E9A65A08A}"/>
    <cellStyle name="Normal 12 2 2 5 2 3" xfId="32907" xr:uid="{B947DF94-4CBA-423B-BE84-3DF4FCD4750F}"/>
    <cellStyle name="Normal 12 2 2 5 2 4" xfId="38391" xr:uid="{74DC23EA-110E-470E-A919-6B03B3CC830C}"/>
    <cellStyle name="Normal 12 2 2 5 3" xfId="24684" xr:uid="{43989D98-8937-4EA4-97DE-0DCDBF8F4B56}"/>
    <cellStyle name="Normal 12 2 2 5 4" xfId="30178" xr:uid="{70AC51AC-3318-435D-9357-939409B02619}"/>
    <cellStyle name="Normal 12 2 2 5 5" xfId="35662" xr:uid="{0279E6BA-3ECB-4E8D-B293-F98EB57D5869}"/>
    <cellStyle name="Normal 12 2 2 6" xfId="11543" xr:uid="{86409C00-C9B4-498E-B65D-451C7FFCD6D6}"/>
    <cellStyle name="Normal 12 2 2 7" xfId="16778" xr:uid="{AB2AFFE2-A282-4307-9196-DFC655B489F7}"/>
    <cellStyle name="Normal 12 2 2 8" xfId="19002" xr:uid="{B155D8FC-D3EF-452B-BF62-31459CE7AD4D}"/>
    <cellStyle name="Normal 12 2 2 9" xfId="9235" xr:uid="{2F2552B0-0718-408A-8208-6165A2750123}"/>
    <cellStyle name="Normal 12 2 2 9 2" xfId="20555" xr:uid="{6E609DE8-8D87-474E-B3AE-3367D499AB59}"/>
    <cellStyle name="Normal 12 2 2 9 2 2" xfId="26111" xr:uid="{B493A03B-967A-4C27-81E1-4FA6BCB2E9CE}"/>
    <cellStyle name="Normal 12 2 2 9 2 3" xfId="31605" xr:uid="{BEBDFB13-B270-4006-8A29-6C45ABF4BE7F}"/>
    <cellStyle name="Normal 12 2 2 9 2 4" xfId="37089" xr:uid="{E35684D0-BAA0-4E4E-8396-AA14832AB1FB}"/>
    <cellStyle name="Normal 12 2 2 9 3" xfId="23382" xr:uid="{5B8E49C2-83DC-4B0F-A50C-8D44FE292E3A}"/>
    <cellStyle name="Normal 12 2 2 9 4" xfId="28876" xr:uid="{BBEA14A6-D9C6-47BF-ACEF-6582F14540F8}"/>
    <cellStyle name="Normal 12 2 2 9 5" xfId="34360" xr:uid="{F06F9E22-9642-4B25-8D02-C6C3ED8166A6}"/>
    <cellStyle name="Normal 12 2 3" xfId="6186" xr:uid="{B68F6164-5C50-4A78-BCCE-BD64CAC03DE2}"/>
    <cellStyle name="Normal 12 2 3 10" xfId="9238" xr:uid="{6B2AC3D7-4BCF-4565-B174-931A2855ABB8}"/>
    <cellStyle name="Normal 12 2 3 10 2" xfId="20559" xr:uid="{53C90AAC-8634-44CF-83C9-7EFE11B29557}"/>
    <cellStyle name="Normal 12 2 3 10 2 2" xfId="26115" xr:uid="{32474BFB-E972-4774-9BA0-E924BB7F8494}"/>
    <cellStyle name="Normal 12 2 3 10 2 3" xfId="31609" xr:uid="{1F177477-960B-4401-88D7-7FA4C01C6D68}"/>
    <cellStyle name="Normal 12 2 3 10 2 4" xfId="37093" xr:uid="{1932A938-625F-4ECB-AC28-39ADFC57A0B6}"/>
    <cellStyle name="Normal 12 2 3 10 3" xfId="23386" xr:uid="{CC988976-BAA2-4E29-BB57-C39F8A0E456D}"/>
    <cellStyle name="Normal 12 2 3 10 4" xfId="28880" xr:uid="{9F3B21A0-AD34-4085-922E-5CD39B6A663D}"/>
    <cellStyle name="Normal 12 2 3 10 5" xfId="34364" xr:uid="{A78F963B-68BB-4200-86E6-9E782C4E3630}"/>
    <cellStyle name="Normal 12 2 3 2" xfId="6187" xr:uid="{2A013825-3902-466C-B8C2-EE6AB6457F78}"/>
    <cellStyle name="Normal 12 2 3 2 2" xfId="14574" xr:uid="{2A0EDBE0-55C9-4C4D-BB7F-E4E02A561B7F}"/>
    <cellStyle name="Normal 12 2 3 2 2 2" xfId="21861" xr:uid="{7C0912BE-FE90-4953-8647-4B66504A5DFF}"/>
    <cellStyle name="Normal 12 2 3 2 2 2 2" xfId="27417" xr:uid="{AAE36429-10F3-4B31-A406-D78244D1F2AE}"/>
    <cellStyle name="Normal 12 2 3 2 2 2 3" xfId="32911" xr:uid="{E63C1849-0327-428D-AAEF-EFEE7E1933C0}"/>
    <cellStyle name="Normal 12 2 3 2 2 2 4" xfId="38395" xr:uid="{63574FF7-C5C9-45FC-B4D7-709EBB0386FF}"/>
    <cellStyle name="Normal 12 2 3 2 2 3" xfId="24688" xr:uid="{73F002B5-B9AB-4C7C-8668-973EF1C4225E}"/>
    <cellStyle name="Normal 12 2 3 2 2 4" xfId="30182" xr:uid="{F3DEFE66-D5E9-412F-91D3-623558D70104}"/>
    <cellStyle name="Normal 12 2 3 2 2 5" xfId="35666" xr:uid="{F621A17D-D593-4357-ABB5-3344529923A9}"/>
    <cellStyle name="Normal 12 2 3 2 3" xfId="11546" xr:uid="{0B7E9D3A-54F8-4A67-8694-8C56974B6F9D}"/>
    <cellStyle name="Normal 12 2 3 2 4" xfId="16781" xr:uid="{4AAD01D5-C58E-4CED-9D7B-3B59ADFFA01C}"/>
    <cellStyle name="Normal 12 2 3 2 5" xfId="19005" xr:uid="{6DF86584-344A-4A31-9C27-106F1E9823D7}"/>
    <cellStyle name="Normal 12 2 3 2 6" xfId="9239" xr:uid="{7B7E8C32-97B6-433D-B00C-300529169E5D}"/>
    <cellStyle name="Normal 12 2 3 2 6 2" xfId="20560" xr:uid="{B759A73D-93A0-405A-A235-9CE725FFAA7C}"/>
    <cellStyle name="Normal 12 2 3 2 6 2 2" xfId="26116" xr:uid="{7DA43F37-763A-4B51-93B4-5A8F91C71FA0}"/>
    <cellStyle name="Normal 12 2 3 2 6 2 3" xfId="31610" xr:uid="{0A795AFB-3745-42C1-86E5-CA8B37B4B452}"/>
    <cellStyle name="Normal 12 2 3 2 6 2 4" xfId="37094" xr:uid="{62F2AADF-1CEC-4D8D-84DC-0109D6C0B604}"/>
    <cellStyle name="Normal 12 2 3 2 6 3" xfId="23387" xr:uid="{1B4850CC-562B-4C6D-8382-D2C25A3798F3}"/>
    <cellStyle name="Normal 12 2 3 2 6 4" xfId="28881" xr:uid="{4B4234E2-9C37-44CD-9A8F-239E2BCEAB34}"/>
    <cellStyle name="Normal 12 2 3 2 6 5" xfId="34365" xr:uid="{9D3659A0-14BE-4772-B5FC-7F4AA69D4D3D}"/>
    <cellStyle name="Normal 12 2 3 3" xfId="6188" xr:uid="{B8DB3456-3C89-48D2-A04B-AE5DE612ACCB}"/>
    <cellStyle name="Normal 12 2 3 3 2" xfId="14575" xr:uid="{CDDA8557-BC7C-4FE6-99A9-6DF905DCB434}"/>
    <cellStyle name="Normal 12 2 3 3 2 2" xfId="21862" xr:uid="{1CC47CD6-6027-4853-B8AB-5AD1176E3819}"/>
    <cellStyle name="Normal 12 2 3 3 2 2 2" xfId="27418" xr:uid="{8F38B049-AFB6-4471-80FB-A0C13412B7FD}"/>
    <cellStyle name="Normal 12 2 3 3 2 2 3" xfId="32912" xr:uid="{59A6DE43-73C0-42B7-BBAD-057F806BA1A2}"/>
    <cellStyle name="Normal 12 2 3 3 2 2 4" xfId="38396" xr:uid="{65EA2F7C-E4B7-4064-8365-9847C85866E4}"/>
    <cellStyle name="Normal 12 2 3 3 2 3" xfId="24689" xr:uid="{C8E0CE26-229F-4D24-86F9-E0D5B10F92DA}"/>
    <cellStyle name="Normal 12 2 3 3 2 4" xfId="30183" xr:uid="{AC7FC7A9-A38B-453F-97CA-AD714E70AC7D}"/>
    <cellStyle name="Normal 12 2 3 3 2 5" xfId="35667" xr:uid="{CA9BF21F-35C6-48B3-8501-083566E4A8BA}"/>
    <cellStyle name="Normal 12 2 3 3 3" xfId="12637" xr:uid="{753367F4-BDA6-4C82-AAAA-57FF0A2DA860}"/>
    <cellStyle name="Normal 12 2 3 3 4" xfId="19006" xr:uid="{35079062-18F7-448E-BCF6-650F1F1E23EE}"/>
    <cellStyle name="Normal 12 2 3 3 5" xfId="9240" xr:uid="{919B1B8D-5774-426E-B075-7FBF6DBE26B7}"/>
    <cellStyle name="Normal 12 2 3 3 5 2" xfId="20561" xr:uid="{3D5CF6A4-6FB8-4DB1-BC51-B4B3FD4E028A}"/>
    <cellStyle name="Normal 12 2 3 3 5 2 2" xfId="26117" xr:uid="{0BB917C9-DF8D-4E44-B9BA-F7975A7F7C4A}"/>
    <cellStyle name="Normal 12 2 3 3 5 2 3" xfId="31611" xr:uid="{50C20ECD-752E-4C37-B44A-16DC4DAC96F1}"/>
    <cellStyle name="Normal 12 2 3 3 5 2 4" xfId="37095" xr:uid="{59322993-300E-4616-A54D-93538A9F4A79}"/>
    <cellStyle name="Normal 12 2 3 3 5 3" xfId="23388" xr:uid="{8FD10439-AADB-43A3-89FD-D1DD2CF65A9A}"/>
    <cellStyle name="Normal 12 2 3 3 5 4" xfId="28882" xr:uid="{37977FF5-1F0E-4470-B5A2-AE6C7BC1698D}"/>
    <cellStyle name="Normal 12 2 3 3 5 5" xfId="34366" xr:uid="{93051EEA-9175-4756-93AD-096C01526FEA}"/>
    <cellStyle name="Normal 12 2 3 4" xfId="7384" xr:uid="{324A6048-7FAF-4491-B260-1990062A5A1C}"/>
    <cellStyle name="Normal 12 2 3 4 2" xfId="20160" xr:uid="{CB440D19-58E5-4D0A-B7BE-21B44CA306F8}"/>
    <cellStyle name="Normal 12 2 3 4 3" xfId="9241" xr:uid="{9BCD4299-C5B6-402E-A4AF-81EE30E46074}"/>
    <cellStyle name="Normal 12 2 3 4 3 2" xfId="20562" xr:uid="{BE6AC8BB-2BAB-4371-AA45-E4875B944644}"/>
    <cellStyle name="Normal 12 2 3 4 3 2 2" xfId="26118" xr:uid="{4EC5BB02-442C-499B-99EE-6412E834712C}"/>
    <cellStyle name="Normal 12 2 3 4 3 2 3" xfId="31612" xr:uid="{4962161A-CB7A-4229-97C9-E82B972D50C9}"/>
    <cellStyle name="Normal 12 2 3 4 3 2 4" xfId="37096" xr:uid="{506A3CD6-AAA4-4028-BD17-B91AFD82DE1B}"/>
    <cellStyle name="Normal 12 2 3 4 3 3" xfId="23389" xr:uid="{979FBB7E-A6A4-4DE8-AE51-0E66118249C2}"/>
    <cellStyle name="Normal 12 2 3 4 3 4" xfId="28883" xr:uid="{8D070324-6DFB-4354-A8A8-78B5A2524C72}"/>
    <cellStyle name="Normal 12 2 3 4 3 5" xfId="34367" xr:uid="{DF1D7391-E0C8-42A5-B8F8-9E598AC5A03C}"/>
    <cellStyle name="Normal 12 2 3 5" xfId="9242" xr:uid="{BAB63725-D155-4DBF-BC8F-F901112839F0}"/>
    <cellStyle name="Normal 12 2 3 5 2" xfId="20563" xr:uid="{9A6A4999-E8AC-4BBE-9951-B9EBA231E90C}"/>
    <cellStyle name="Normal 12 2 3 5 2 2" xfId="26119" xr:uid="{848DD369-F20D-421F-9B57-8E473405A521}"/>
    <cellStyle name="Normal 12 2 3 5 2 3" xfId="31613" xr:uid="{7BB85581-A631-4FD3-B9EB-FCFD3E50BFAF}"/>
    <cellStyle name="Normal 12 2 3 5 2 4" xfId="37097" xr:uid="{3A146FE7-B28B-4B05-82E5-FF64D7FC4B98}"/>
    <cellStyle name="Normal 12 2 3 5 3" xfId="23390" xr:uid="{C169169E-282E-41AB-99B4-F6D33272730C}"/>
    <cellStyle name="Normal 12 2 3 5 4" xfId="28884" xr:uid="{EA7AA04F-3700-407F-BCD2-7FABD68FBFF2}"/>
    <cellStyle name="Normal 12 2 3 5 5" xfId="34368" xr:uid="{92287BBD-7325-49F8-9232-CEA39E54C1E0}"/>
    <cellStyle name="Normal 12 2 3 6" xfId="14573" xr:uid="{DCE03A14-CD09-4F9C-BB94-5C1D96937A85}"/>
    <cellStyle name="Normal 12 2 3 6 2" xfId="21860" xr:uid="{87183998-624A-44D7-95F3-BD296B0C9566}"/>
    <cellStyle name="Normal 12 2 3 6 2 2" xfId="27416" xr:uid="{E80294D8-6AAC-44C9-AE14-1895E5916010}"/>
    <cellStyle name="Normal 12 2 3 6 2 3" xfId="32910" xr:uid="{B9AB308A-0D39-4E73-8055-CF697D71FCF4}"/>
    <cellStyle name="Normal 12 2 3 6 2 4" xfId="38394" xr:uid="{5202A85A-3CC5-47DF-A0C9-3339F5567451}"/>
    <cellStyle name="Normal 12 2 3 6 3" xfId="24687" xr:uid="{BAF53EC9-A079-4E86-B732-2C23B9C57DC2}"/>
    <cellStyle name="Normal 12 2 3 6 4" xfId="30181" xr:uid="{137E8BB4-67E1-4DE0-AEA5-29DA6B768B89}"/>
    <cellStyle name="Normal 12 2 3 6 5" xfId="35665" xr:uid="{9D6A25B2-D8C5-47E1-B177-5178D062F826}"/>
    <cellStyle name="Normal 12 2 3 7" xfId="11545" xr:uid="{6257D96E-9628-45DA-B5D4-8BC71C539C8C}"/>
    <cellStyle name="Normal 12 2 3 8" xfId="16780" xr:uid="{B8CBD4E6-4DD8-4885-B9CD-A2BE4526273A}"/>
    <cellStyle name="Normal 12 2 3 9" xfId="19004" xr:uid="{66AA69C2-612C-49B5-B5D8-127F8E087577}"/>
    <cellStyle name="Normal 12 2 4" xfId="6189" xr:uid="{61536CD1-A75C-4B7A-A83E-E2E74974D8CD}"/>
    <cellStyle name="Normal 12 2 4 2" xfId="14576" xr:uid="{7D5BC0FC-1C34-4D6B-838F-2B477ACAA6DD}"/>
    <cellStyle name="Normal 12 2 4 2 2" xfId="21863" xr:uid="{8FFB8642-E1E1-4F6A-AAB0-FE78F27F23EC}"/>
    <cellStyle name="Normal 12 2 4 2 2 2" xfId="27419" xr:uid="{6C2FBA83-8106-4DC3-8E2C-B4E1D0C3D043}"/>
    <cellStyle name="Normal 12 2 4 2 2 3" xfId="32913" xr:uid="{831D812C-9363-4B07-BD72-2527949B0375}"/>
    <cellStyle name="Normal 12 2 4 2 2 4" xfId="38397" xr:uid="{421ACB32-37B6-4422-A412-CD649E25E30C}"/>
    <cellStyle name="Normal 12 2 4 2 3" xfId="24690" xr:uid="{AEA52EBE-9C1B-4A6F-B2B9-2C0B35CBDE4B}"/>
    <cellStyle name="Normal 12 2 4 2 4" xfId="30184" xr:uid="{15A0B3E6-FC42-4C63-A4E9-24820449EECD}"/>
    <cellStyle name="Normal 12 2 4 2 5" xfId="35668" xr:uid="{205EFCA2-D7C4-488D-A084-A06BA5588A50}"/>
    <cellStyle name="Normal 12 2 4 3" xfId="11547" xr:uid="{94F1D28A-20A3-4BA1-A466-CD0591401194}"/>
    <cellStyle name="Normal 12 2 4 4" xfId="16782" xr:uid="{B6674EEA-3C8B-4C9C-BBC5-0A78BD270BB3}"/>
    <cellStyle name="Normal 12 2 4 5" xfId="19007" xr:uid="{B927993A-1D4A-4ED2-AFAD-15E4B714320F}"/>
    <cellStyle name="Normal 12 2 4 6" xfId="9243" xr:uid="{9A1ACB99-86FE-492F-B392-CB72176A5E1E}"/>
    <cellStyle name="Normal 12 2 4 6 2" xfId="20564" xr:uid="{0508CA0D-5456-4CD4-9B04-C037A037CA53}"/>
    <cellStyle name="Normal 12 2 4 6 2 2" xfId="26120" xr:uid="{4ADC2819-C382-450C-8FDA-B4FFC572C1FE}"/>
    <cellStyle name="Normal 12 2 4 6 2 3" xfId="31614" xr:uid="{51ABF02F-195A-43C8-81B6-12E6AC795285}"/>
    <cellStyle name="Normal 12 2 4 6 2 4" xfId="37098" xr:uid="{830CEC81-8005-4D2C-9990-6DF791AFB472}"/>
    <cellStyle name="Normal 12 2 4 6 3" xfId="23391" xr:uid="{31ED7A87-EA11-47BF-B0A4-039045AFBBF2}"/>
    <cellStyle name="Normal 12 2 4 6 4" xfId="28885" xr:uid="{F24C9049-8356-433E-B955-D7D20D5EE35B}"/>
    <cellStyle name="Normal 12 2 4 6 5" xfId="34369" xr:uid="{8BA949B2-8B7C-432C-9A3D-A339FA81957F}"/>
    <cellStyle name="Normal 12 2 5" xfId="6190" xr:uid="{3B96BF73-D8A3-4AB1-8098-40F9EEFF2EB1}"/>
    <cellStyle name="Normal 12 2 5 2" xfId="14577" xr:uid="{0EB986A1-A8CF-4D3E-9F8B-412C235DAE8D}"/>
    <cellStyle name="Normal 12 2 5 2 2" xfId="21864" xr:uid="{1B8680BD-A27F-4157-98E4-C233930F4638}"/>
    <cellStyle name="Normal 12 2 5 2 2 2" xfId="27420" xr:uid="{AFFFEF03-1048-468A-8AFB-59328B6B7137}"/>
    <cellStyle name="Normal 12 2 5 2 2 3" xfId="32914" xr:uid="{AF7BF185-8C79-4AB7-B865-16F33C36FDA9}"/>
    <cellStyle name="Normal 12 2 5 2 2 4" xfId="38398" xr:uid="{7A6105BB-EB46-464A-B3FA-AC1B8E619F66}"/>
    <cellStyle name="Normal 12 2 5 2 3" xfId="24691" xr:uid="{C94FF9E9-1432-458C-9B5A-16794E9B5B01}"/>
    <cellStyle name="Normal 12 2 5 2 4" xfId="30185" xr:uid="{D3F2D6BF-A58A-4CBF-8701-8C6FD4ECCA94}"/>
    <cellStyle name="Normal 12 2 5 2 5" xfId="35669" xr:uid="{42C28FEF-5D59-4A57-BBB2-0E509C84F919}"/>
    <cellStyle name="Normal 12 2 5 3" xfId="11548" xr:uid="{374B1472-9B91-4A11-9559-8A82816E230D}"/>
    <cellStyle name="Normal 12 2 5 4" xfId="16783" xr:uid="{EB0F2597-44E2-4AF5-A06E-9CCCEE2089C2}"/>
    <cellStyle name="Normal 12 2 5 5" xfId="19008" xr:uid="{AFCF8F82-EDCE-4504-BCF4-71C40713455C}"/>
    <cellStyle name="Normal 12 2 5 6" xfId="9244" xr:uid="{B19AFD49-8B33-4021-A7B7-AB038F718453}"/>
    <cellStyle name="Normal 12 2 5 6 2" xfId="20565" xr:uid="{25A9822D-7D38-478B-8950-13FA286D28D0}"/>
    <cellStyle name="Normal 12 2 5 6 2 2" xfId="26121" xr:uid="{45F46D6E-D6D6-424F-8453-62E944898432}"/>
    <cellStyle name="Normal 12 2 5 6 2 3" xfId="31615" xr:uid="{8DF38F28-6423-44DA-BC5E-8E7FAD7861C9}"/>
    <cellStyle name="Normal 12 2 5 6 2 4" xfId="37099" xr:uid="{96CAF919-E1FA-4E8D-995A-9BC47F396253}"/>
    <cellStyle name="Normal 12 2 5 6 3" xfId="23392" xr:uid="{C0CD49F1-1A87-44D3-B462-25B80A0A82E5}"/>
    <cellStyle name="Normal 12 2 5 6 4" xfId="28886" xr:uid="{580A3112-E119-4EB4-8D38-260B7A71B3B4}"/>
    <cellStyle name="Normal 12 2 5 6 5" xfId="34370" xr:uid="{433083B3-B2A4-4369-BF4B-C088BDB47DB3}"/>
    <cellStyle name="Normal 12 2 6" xfId="7271" xr:uid="{A3C20F6C-3113-4E84-B030-05ED3F3A7A71}"/>
    <cellStyle name="Normal 12 2 6 2" xfId="14578" xr:uid="{15D105F8-2D15-4A43-9502-1F0B72C0560F}"/>
    <cellStyle name="Normal 12 2 6 2 2" xfId="21865" xr:uid="{895642AE-DBFF-470A-AB08-F97A648FCBC5}"/>
    <cellStyle name="Normal 12 2 6 2 2 2" xfId="27421" xr:uid="{AE0C1A56-01D6-47D6-8DC6-B8022332543D}"/>
    <cellStyle name="Normal 12 2 6 2 2 3" xfId="32915" xr:uid="{2197DC0C-4C01-4469-BE42-C761AE972ECA}"/>
    <cellStyle name="Normal 12 2 6 2 2 4" xfId="38399" xr:uid="{0A0072C1-503F-4949-AE84-2A59DC829CDD}"/>
    <cellStyle name="Normal 12 2 6 2 3" xfId="24692" xr:uid="{12080315-4076-400B-994E-F5352921D306}"/>
    <cellStyle name="Normal 12 2 6 2 4" xfId="30186" xr:uid="{CC164F88-B7F1-4B1D-BCA1-EC49A9DD18BB}"/>
    <cellStyle name="Normal 12 2 6 2 5" xfId="35670" xr:uid="{1DA7199C-CC9B-4CF3-A15E-4D7DB11168B2}"/>
    <cellStyle name="Normal 12 2 6 3" xfId="12635" xr:uid="{55C39A46-7BC5-49EE-BC16-90F87C031553}"/>
    <cellStyle name="Normal 12 2 6 4" xfId="20076" xr:uid="{A437C7ED-3118-4533-B23E-2BBF3668CD9C}"/>
    <cellStyle name="Normal 12 2 6 5" xfId="9245" xr:uid="{D0D141F4-8532-488E-80AA-830402F2E947}"/>
    <cellStyle name="Normal 12 2 6 5 2" xfId="20566" xr:uid="{7F152120-0B61-4FDB-89EF-D735F83A4B82}"/>
    <cellStyle name="Normal 12 2 6 5 2 2" xfId="26122" xr:uid="{06F2365B-DD45-4F38-9C63-25471BD35D2D}"/>
    <cellStyle name="Normal 12 2 6 5 2 3" xfId="31616" xr:uid="{17D015DB-07A1-44F0-BD54-40E1D41D3F73}"/>
    <cellStyle name="Normal 12 2 6 5 2 4" xfId="37100" xr:uid="{9611C314-14F8-428D-9F15-743A367C5D4B}"/>
    <cellStyle name="Normal 12 2 6 5 3" xfId="23393" xr:uid="{8919D113-138D-4DD8-AE44-37CCB2A0D85A}"/>
    <cellStyle name="Normal 12 2 6 5 4" xfId="28887" xr:uid="{92293A6A-A94B-48C8-BE50-A5B9E1D501F2}"/>
    <cellStyle name="Normal 12 2 6 5 5" xfId="34371" xr:uid="{083EA0B1-417F-4B3F-9C4B-1A6B45321162}"/>
    <cellStyle name="Normal 12 2 7" xfId="9246" xr:uid="{64C81D9B-5359-4C9B-A3E3-67DC73F7CC99}"/>
    <cellStyle name="Normal 12 2 7 2" xfId="20567" xr:uid="{6DB67FB2-3956-4E5D-B1A5-92F9B5BDCA13}"/>
    <cellStyle name="Normal 12 2 7 2 2" xfId="26123" xr:uid="{CD918D72-4528-47E2-B367-DB2E664A810A}"/>
    <cellStyle name="Normal 12 2 7 2 3" xfId="31617" xr:uid="{DEFF079A-340B-42F9-9DEB-DE475B5825CF}"/>
    <cellStyle name="Normal 12 2 7 2 4" xfId="37101" xr:uid="{5349835D-96D5-40D3-A8CE-FB7A7409F4B4}"/>
    <cellStyle name="Normal 12 2 7 3" xfId="23394" xr:uid="{A53E0B2D-7A49-4E6F-85B3-5D89D2C89759}"/>
    <cellStyle name="Normal 12 2 7 4" xfId="28888" xr:uid="{00710598-9F22-4E7B-A8F0-30D59B8A512B}"/>
    <cellStyle name="Normal 12 2 7 5" xfId="34372" xr:uid="{0504176E-2CDF-411D-9627-8F048DEB9E58}"/>
    <cellStyle name="Normal 12 2 8" xfId="14569" xr:uid="{64436C7E-96DF-4AE7-8CB1-BECDEA0EAD8F}"/>
    <cellStyle name="Normal 12 2 8 2" xfId="21856" xr:uid="{1D8029B6-ABAF-4909-86F5-AD944A73649D}"/>
    <cellStyle name="Normal 12 2 8 2 2" xfId="27412" xr:uid="{BE5C454C-F2FB-4265-A2EE-F14DC0E5F00D}"/>
    <cellStyle name="Normal 12 2 8 2 3" xfId="32906" xr:uid="{C83DFE15-4C33-4974-B01D-46C98B2A26DB}"/>
    <cellStyle name="Normal 12 2 8 2 4" xfId="38390" xr:uid="{CBF47715-E1F3-4338-BDEF-757E2B271CC1}"/>
    <cellStyle name="Normal 12 2 8 3" xfId="24683" xr:uid="{18068CAF-0290-49EF-AE8B-AE47FDFD13AA}"/>
    <cellStyle name="Normal 12 2 8 4" xfId="30177" xr:uid="{29AA9214-5435-426E-8DF9-908B9CA98C7B}"/>
    <cellStyle name="Normal 12 2 8 5" xfId="35661" xr:uid="{7C8C1951-07E4-4D6B-88D2-9A2D0AA6C5AA}"/>
    <cellStyle name="Normal 12 2 9" xfId="11542" xr:uid="{C25740F5-5B2D-4CB0-B6B8-5F8089EFE764}"/>
    <cellStyle name="Normal 12 3" xfId="6191" xr:uid="{1DA7EA9F-9647-47DD-BF6A-48DA9EFF1131}"/>
    <cellStyle name="Normal 12 3 2" xfId="6192" xr:uid="{E9785CF1-64D4-477E-B972-ECB8C556E771}"/>
    <cellStyle name="Normal 12 3 2 2" xfId="14580" xr:uid="{16BA0CD6-541C-44A1-98E2-C69E538CFBC7}"/>
    <cellStyle name="Normal 12 3 2 2 2" xfId="21867" xr:uid="{8C9E1865-14CD-486D-8A2C-EC2B3A00D20D}"/>
    <cellStyle name="Normal 12 3 2 2 2 2" xfId="27423" xr:uid="{966EB92F-D073-471B-BEEF-58C401202A8B}"/>
    <cellStyle name="Normal 12 3 2 2 2 3" xfId="32917" xr:uid="{762ADD6A-065F-46D8-9613-13FA6D542621}"/>
    <cellStyle name="Normal 12 3 2 2 2 4" xfId="38401" xr:uid="{8D09F210-5F27-4D8B-8CF3-321E13E4613E}"/>
    <cellStyle name="Normal 12 3 2 2 3" xfId="24694" xr:uid="{FE468E60-9313-45D3-9C24-EE10F0E30484}"/>
    <cellStyle name="Normal 12 3 2 2 4" xfId="30188" xr:uid="{91A77B40-8BC1-42B0-95D7-F57F8FC63FB6}"/>
    <cellStyle name="Normal 12 3 2 2 5" xfId="35672" xr:uid="{01251FAD-C1F6-42B9-95DF-132DBD70D038}"/>
    <cellStyle name="Normal 12 3 2 3" xfId="11550" xr:uid="{958A921F-80D8-40E0-A345-3E66BCF2852A}"/>
    <cellStyle name="Normal 12 3 2 4" xfId="16785" xr:uid="{F7A8A349-0B16-47CE-9720-4CC2058CE29F}"/>
    <cellStyle name="Normal 12 3 2 5" xfId="19010" xr:uid="{0EF7503D-E532-4F49-BC23-3435DCD7E799}"/>
    <cellStyle name="Normal 12 3 2 6" xfId="9248" xr:uid="{9F90C36A-6A89-4623-89ED-845A3CF8E410}"/>
    <cellStyle name="Normal 12 3 2 6 2" xfId="20569" xr:uid="{3F3BF68C-F3E6-4860-94E7-53D14BEFD8C9}"/>
    <cellStyle name="Normal 12 3 2 6 2 2" xfId="26125" xr:uid="{1081EAEC-50BB-4A61-A76E-8C632EEBDAA2}"/>
    <cellStyle name="Normal 12 3 2 6 2 3" xfId="31619" xr:uid="{E9D21536-9939-469F-B1AD-75199AB35938}"/>
    <cellStyle name="Normal 12 3 2 6 2 4" xfId="37103" xr:uid="{42956B56-39E4-47F0-A9FB-B5C773C89A82}"/>
    <cellStyle name="Normal 12 3 2 6 3" xfId="23396" xr:uid="{EAD166AB-1109-445C-8DD8-15779008FD5B}"/>
    <cellStyle name="Normal 12 3 2 6 4" xfId="28890" xr:uid="{DEF21034-26FF-4D22-822F-74A070A3F36C}"/>
    <cellStyle name="Normal 12 3 2 6 5" xfId="34374" xr:uid="{87D35D70-62A4-4F24-835F-95EE6B2B563D}"/>
    <cellStyle name="Normal 12 3 3" xfId="7272" xr:uid="{487111E1-37E4-47A6-BDC0-3027492347F3}"/>
    <cellStyle name="Normal 12 3 3 2" xfId="14581" xr:uid="{1ED146E8-B275-480A-8740-ED6121BF5807}"/>
    <cellStyle name="Normal 12 3 3 2 2" xfId="21868" xr:uid="{B9DE9FC2-2DDC-4902-97A7-19F5EADA8754}"/>
    <cellStyle name="Normal 12 3 3 2 2 2" xfId="27424" xr:uid="{4324F55F-BD63-48F4-B0C9-ED3DF1C123D9}"/>
    <cellStyle name="Normal 12 3 3 2 2 3" xfId="32918" xr:uid="{02008751-5D9C-44E3-9E6E-92C961F25DC0}"/>
    <cellStyle name="Normal 12 3 3 2 2 4" xfId="38402" xr:uid="{AD2CABD4-1DB5-4168-AD04-4912A6936B33}"/>
    <cellStyle name="Normal 12 3 3 2 3" xfId="24695" xr:uid="{4EE5B5B5-D3A6-44F2-98B7-8E30E09FAE25}"/>
    <cellStyle name="Normal 12 3 3 2 4" xfId="30189" xr:uid="{617D5DF9-CF3E-470C-ACA2-01ABC6ACE886}"/>
    <cellStyle name="Normal 12 3 3 2 5" xfId="35673" xr:uid="{616C638E-034A-4655-9814-9B98B7DF444E}"/>
    <cellStyle name="Normal 12 3 3 3" xfId="12638" xr:uid="{8E98FE65-383E-45EF-98B8-937C6930A952}"/>
    <cellStyle name="Normal 12 3 3 4" xfId="9249" xr:uid="{84B3A152-10C4-43A6-8F93-06122CDA60E1}"/>
    <cellStyle name="Normal 12 3 3 4 2" xfId="20570" xr:uid="{898968BA-33F4-4341-B3E6-E69EF6D10671}"/>
    <cellStyle name="Normal 12 3 3 4 2 2" xfId="26126" xr:uid="{B11DB9C3-5051-47B8-B975-451F8CA173AE}"/>
    <cellStyle name="Normal 12 3 3 4 2 3" xfId="31620" xr:uid="{F018EE7C-4C83-41AF-991A-D875772DC80D}"/>
    <cellStyle name="Normal 12 3 3 4 2 4" xfId="37104" xr:uid="{EFCFC984-056E-4A9A-9711-34F1CC4B558D}"/>
    <cellStyle name="Normal 12 3 3 4 3" xfId="23397" xr:uid="{855F3F70-F6FE-45FD-AFDE-13F2AA3798DB}"/>
    <cellStyle name="Normal 12 3 3 4 4" xfId="28891" xr:uid="{561175E8-B444-478C-99E3-A5D59217E241}"/>
    <cellStyle name="Normal 12 3 3 4 5" xfId="34375" xr:uid="{CDCB4943-86BA-4B99-BF30-5C7C778E5E4E}"/>
    <cellStyle name="Normal 12 3 4" xfId="9250" xr:uid="{860D20FA-98A1-45E4-8C69-DD67609521CA}"/>
    <cellStyle name="Normal 12 3 4 2" xfId="20571" xr:uid="{93DED984-8669-4338-BCAA-8C8DAB1DCB5A}"/>
    <cellStyle name="Normal 12 3 4 2 2" xfId="26127" xr:uid="{A680ADA3-9876-4081-BFAB-B82702EE2019}"/>
    <cellStyle name="Normal 12 3 4 2 3" xfId="31621" xr:uid="{FEB45E96-029E-40A1-BC2C-228683FF505F}"/>
    <cellStyle name="Normal 12 3 4 2 4" xfId="37105" xr:uid="{F6531B1B-AFEA-4B41-BB8E-A97586C4D887}"/>
    <cellStyle name="Normal 12 3 4 3" xfId="23398" xr:uid="{501B5831-2BD4-4238-A635-BCEA2174003E}"/>
    <cellStyle name="Normal 12 3 4 4" xfId="28892" xr:uid="{8096A5C2-F04F-4C7D-BD02-0BA7B118FAE1}"/>
    <cellStyle name="Normal 12 3 4 5" xfId="34376" xr:uid="{A687C841-24AC-4BB6-8387-983C4FD41AD8}"/>
    <cellStyle name="Normal 12 3 5" xfId="14579" xr:uid="{967CDE65-7FA7-46A6-8E8D-66C086FC9800}"/>
    <cellStyle name="Normal 12 3 5 2" xfId="21866" xr:uid="{5625BBB9-D785-4AD8-9CEB-46727CB3B878}"/>
    <cellStyle name="Normal 12 3 5 2 2" xfId="27422" xr:uid="{2FA48D0C-2A66-4536-8467-945DA0A96D03}"/>
    <cellStyle name="Normal 12 3 5 2 3" xfId="32916" xr:uid="{338C429B-6983-4286-A495-862533B2C362}"/>
    <cellStyle name="Normal 12 3 5 2 4" xfId="38400" xr:uid="{F038BD8A-E105-4AF4-9403-382B8D37E268}"/>
    <cellStyle name="Normal 12 3 5 3" xfId="24693" xr:uid="{BD19EDE5-3188-468E-81D0-DFDA86F9660C}"/>
    <cellStyle name="Normal 12 3 5 4" xfId="30187" xr:uid="{88B98E51-BABB-410B-8AE8-875D099E7455}"/>
    <cellStyle name="Normal 12 3 5 5" xfId="35671" xr:uid="{DCE34BA0-5168-4ADB-9D5F-A9B10A9649A6}"/>
    <cellStyle name="Normal 12 3 6" xfId="11549" xr:uid="{9AA6082B-1665-4792-AD90-B8A17F803839}"/>
    <cellStyle name="Normal 12 3 7" xfId="16784" xr:uid="{5B028FB1-CA38-494B-BA28-0442399B08B3}"/>
    <cellStyle name="Normal 12 3 8" xfId="19009" xr:uid="{F7013376-E3E2-43E4-8373-B8CBD2F68D3E}"/>
    <cellStyle name="Normal 12 3 9" xfId="9247" xr:uid="{F5E28D1B-3B02-4D51-9CD4-5B920455EA04}"/>
    <cellStyle name="Normal 12 3 9 2" xfId="20568" xr:uid="{BCB12AF7-1881-4166-A02C-96F3A3B9099B}"/>
    <cellStyle name="Normal 12 3 9 2 2" xfId="26124" xr:uid="{11799E4B-BD61-4234-8F73-395192895070}"/>
    <cellStyle name="Normal 12 3 9 2 3" xfId="31618" xr:uid="{C488E055-9543-4616-B609-3470AD8766A6}"/>
    <cellStyle name="Normal 12 3 9 2 4" xfId="37102" xr:uid="{471A7A13-319B-41DE-80BA-28B8C575A060}"/>
    <cellStyle name="Normal 12 3 9 3" xfId="23395" xr:uid="{0EA6C152-D0BD-46B9-A2EE-2F22F7E9853F}"/>
    <cellStyle name="Normal 12 3 9 4" xfId="28889" xr:uid="{DB3E498A-CB92-4B26-971A-0EB8A9BFDECD}"/>
    <cellStyle name="Normal 12 3 9 5" xfId="34373" xr:uid="{E888B99E-5176-400B-B991-B3AAC36BC7A8}"/>
    <cellStyle name="Normal 12 4" xfId="6193" xr:uid="{753B245D-9D3E-47B3-830B-250CD8FF8EC1}"/>
    <cellStyle name="Normal 12 4 2" xfId="6194" xr:uid="{D3DB7AFC-37B9-4EFA-9235-4992A4617270}"/>
    <cellStyle name="Normal 12 4 2 2" xfId="14583" xr:uid="{90D313BF-7D97-4229-8979-9328FBC9F121}"/>
    <cellStyle name="Normal 12 4 2 2 2" xfId="21870" xr:uid="{6876CE20-0F7E-4D08-86E7-46C95481E70D}"/>
    <cellStyle name="Normal 12 4 2 2 2 2" xfId="27426" xr:uid="{4230DAC9-F2EF-4BD5-AD67-03939D17D45D}"/>
    <cellStyle name="Normal 12 4 2 2 2 3" xfId="32920" xr:uid="{69C35F05-66BB-46D2-AA53-3D57D87CED81}"/>
    <cellStyle name="Normal 12 4 2 2 2 4" xfId="38404" xr:uid="{A0F9ABD6-C882-4F98-8A08-6E8E6F4ED36F}"/>
    <cellStyle name="Normal 12 4 2 2 3" xfId="24697" xr:uid="{8BDD0825-B306-4295-A4A4-A9F37B60E2DD}"/>
    <cellStyle name="Normal 12 4 2 2 4" xfId="30191" xr:uid="{11A76228-33BC-4269-B39E-BD451B7CBE57}"/>
    <cellStyle name="Normal 12 4 2 2 5" xfId="35675" xr:uid="{AAD0BF8C-8979-4DD3-9392-4467FC4ACA72}"/>
    <cellStyle name="Normal 12 4 2 3" xfId="11552" xr:uid="{07EC1DE6-9153-4355-B103-0228BE0937F9}"/>
    <cellStyle name="Normal 12 4 2 4" xfId="16787" xr:uid="{5D157A53-D362-4A4F-9EA9-ED252C0E7769}"/>
    <cellStyle name="Normal 12 4 2 5" xfId="19012" xr:uid="{E880C31C-A42E-45C1-95E6-483910A7CC24}"/>
    <cellStyle name="Normal 12 4 2 6" xfId="9252" xr:uid="{5DDD3133-1325-463C-BB67-A63E5019796F}"/>
    <cellStyle name="Normal 12 4 2 6 2" xfId="20573" xr:uid="{1DF229C2-C003-481C-B79B-D6DCC7120DA5}"/>
    <cellStyle name="Normal 12 4 2 6 2 2" xfId="26129" xr:uid="{3F95DA9A-6F56-4B70-8EF4-7BFFAC08A75A}"/>
    <cellStyle name="Normal 12 4 2 6 2 3" xfId="31623" xr:uid="{3F0E85E5-6D0A-4429-A7A5-6EA2A728161F}"/>
    <cellStyle name="Normal 12 4 2 6 2 4" xfId="37107" xr:uid="{A17E7C1D-C226-49CA-B9B4-D77DEA6E0CC5}"/>
    <cellStyle name="Normal 12 4 2 6 3" xfId="23400" xr:uid="{EF13A2A7-3C02-4948-A079-2764C1CC83E0}"/>
    <cellStyle name="Normal 12 4 2 6 4" xfId="28894" xr:uid="{75C94EBA-60A2-4FCA-954B-B3153D2110A3}"/>
    <cellStyle name="Normal 12 4 2 6 5" xfId="34378" xr:uid="{9FA6C04C-2206-45F6-8D81-CAAC351FE589}"/>
    <cellStyle name="Normal 12 4 3" xfId="7385" xr:uid="{0465D897-4CAE-4F21-8D06-D4BD35D56C26}"/>
    <cellStyle name="Normal 12 4 3 2" xfId="14584" xr:uid="{07C9E222-CE82-407E-AF8A-4243716F710B}"/>
    <cellStyle name="Normal 12 4 3 2 2" xfId="21871" xr:uid="{6869BBC7-3F06-4C6D-8EA3-3F1C3EE8C33C}"/>
    <cellStyle name="Normal 12 4 3 2 2 2" xfId="27427" xr:uid="{3FF05C12-2B38-49A9-8C1A-B1D9AF15DD5F}"/>
    <cellStyle name="Normal 12 4 3 2 2 3" xfId="32921" xr:uid="{5D39E46B-6B28-4D91-90AA-A39979358C83}"/>
    <cellStyle name="Normal 12 4 3 2 2 4" xfId="38405" xr:uid="{75E43E21-AEF3-4241-80F7-4C00B022C2C8}"/>
    <cellStyle name="Normal 12 4 3 2 3" xfId="24698" xr:uid="{BE16CAA7-1C99-4E0B-B807-E6DCED7042AC}"/>
    <cellStyle name="Normal 12 4 3 2 4" xfId="30192" xr:uid="{354AD123-6156-445C-BE2B-F574D9C2B397}"/>
    <cellStyle name="Normal 12 4 3 2 5" xfId="35676" xr:uid="{94D8587C-FB0E-4EA0-904D-A06B9CF31B16}"/>
    <cellStyle name="Normal 12 4 3 3" xfId="12639" xr:uid="{2A55C7F0-B769-4C4A-B8AE-E26EE5552B00}"/>
    <cellStyle name="Normal 12 4 3 4" xfId="9253" xr:uid="{21F77A89-77CA-467D-B49A-1B9209A56328}"/>
    <cellStyle name="Normal 12 4 3 4 2" xfId="20574" xr:uid="{7662E8E0-71F8-4CE3-A544-105A191AF4AF}"/>
    <cellStyle name="Normal 12 4 3 4 2 2" xfId="26130" xr:uid="{DAF62C93-EE00-4956-90C1-07BE13E1EDB8}"/>
    <cellStyle name="Normal 12 4 3 4 2 3" xfId="31624" xr:uid="{BA5DFE47-6FAB-4920-8923-5214AE2E30F8}"/>
    <cellStyle name="Normal 12 4 3 4 2 4" xfId="37108" xr:uid="{11ABE694-2FE9-48F4-934F-3B7B19AAE1E4}"/>
    <cellStyle name="Normal 12 4 3 4 3" xfId="23401" xr:uid="{E82AA1FD-E04B-407F-8D04-5ABC81FC5A8E}"/>
    <cellStyle name="Normal 12 4 3 4 4" xfId="28895" xr:uid="{9C7AAF4D-E874-4308-AA5E-ACF477BF1615}"/>
    <cellStyle name="Normal 12 4 3 4 5" xfId="34379" xr:uid="{61E1D93C-7A62-43C5-BB0E-99803E3783EE}"/>
    <cellStyle name="Normal 12 4 4" xfId="9254" xr:uid="{D1AC4C51-E523-46F2-984F-5E60E6D32D40}"/>
    <cellStyle name="Normal 12 4 4 2" xfId="20575" xr:uid="{4438B12A-FD77-4D2E-854F-6B45C401F481}"/>
    <cellStyle name="Normal 12 4 4 2 2" xfId="26131" xr:uid="{DC572EA2-BA61-4A42-AEF1-1BB616CC5310}"/>
    <cellStyle name="Normal 12 4 4 2 3" xfId="31625" xr:uid="{98FA3A31-5E5D-4AD2-AD4C-CAEB31BFF960}"/>
    <cellStyle name="Normal 12 4 4 2 4" xfId="37109" xr:uid="{0F2CCC88-CD1E-4A08-BF6A-DB08DD0091B9}"/>
    <cellStyle name="Normal 12 4 4 3" xfId="23402" xr:uid="{D1943241-E625-4039-96D2-CCE4F2650C73}"/>
    <cellStyle name="Normal 12 4 4 4" xfId="28896" xr:uid="{B9E1051D-11B8-423A-87F1-BE8BE852A94A}"/>
    <cellStyle name="Normal 12 4 4 5" xfId="34380" xr:uid="{A5CB16FD-C890-4983-BEA1-13A9957F01EF}"/>
    <cellStyle name="Normal 12 4 5" xfId="14582" xr:uid="{A5C12F59-39D9-46F4-95DD-BF953B9436DE}"/>
    <cellStyle name="Normal 12 4 5 2" xfId="21869" xr:uid="{B6CE2D5F-EB73-49E5-A750-BDA1D6B81444}"/>
    <cellStyle name="Normal 12 4 5 2 2" xfId="27425" xr:uid="{EA558080-679B-47AB-B32F-963F6D4492AD}"/>
    <cellStyle name="Normal 12 4 5 2 3" xfId="32919" xr:uid="{CF43E68B-5E79-4601-BD37-B6EC8B414E98}"/>
    <cellStyle name="Normal 12 4 5 2 4" xfId="38403" xr:uid="{7937066D-E956-493A-A393-CF216A83406A}"/>
    <cellStyle name="Normal 12 4 5 3" xfId="24696" xr:uid="{9B7A614E-188A-4EA8-98C4-D06EB3B802BE}"/>
    <cellStyle name="Normal 12 4 5 4" xfId="30190" xr:uid="{FF645365-EC87-4206-BB21-27C310F73641}"/>
    <cellStyle name="Normal 12 4 5 5" xfId="35674" xr:uid="{2EC37360-1CDE-4F61-A5E1-DA0297F9A2C9}"/>
    <cellStyle name="Normal 12 4 6" xfId="11551" xr:uid="{9F3D6E80-95BB-474F-8945-244940F1BE07}"/>
    <cellStyle name="Normal 12 4 7" xfId="16786" xr:uid="{8BACEAA2-6AF6-4CC7-AE66-30C10036A810}"/>
    <cellStyle name="Normal 12 4 8" xfId="19011" xr:uid="{DF7EA81D-046A-4428-9B0A-F0A435BB7999}"/>
    <cellStyle name="Normal 12 4 9" xfId="9251" xr:uid="{03635B61-576A-4051-8D1F-868714F1C6E9}"/>
    <cellStyle name="Normal 12 4 9 2" xfId="20572" xr:uid="{9768DE40-1C75-4263-A962-7383BAEC272B}"/>
    <cellStyle name="Normal 12 4 9 2 2" xfId="26128" xr:uid="{71A7F3F1-B8DA-4C50-BDE3-7117C36088D3}"/>
    <cellStyle name="Normal 12 4 9 2 3" xfId="31622" xr:uid="{4769C9C0-FE85-4A42-9C52-F8F03440440D}"/>
    <cellStyle name="Normal 12 4 9 2 4" xfId="37106" xr:uid="{61EFFE5A-E920-4CFD-8218-BDA93EC684A2}"/>
    <cellStyle name="Normal 12 4 9 3" xfId="23399" xr:uid="{F1875C9B-E525-4A9B-B82A-66796DA9CA75}"/>
    <cellStyle name="Normal 12 4 9 4" xfId="28893" xr:uid="{21D79448-16B6-4A64-9F86-F9B6462D4AFA}"/>
    <cellStyle name="Normal 12 4 9 5" xfId="34377" xr:uid="{63318DF3-59A4-4331-A618-1FB26FA8B20F}"/>
    <cellStyle name="Normal 12 5" xfId="6195" xr:uid="{A4DA32CB-7913-4694-8811-0FD6C8DF5ECD}"/>
    <cellStyle name="Normal 12 5 10" xfId="16788" xr:uid="{ED0FA18F-9245-45CD-A005-64B02127D089}"/>
    <cellStyle name="Normal 12 5 11" xfId="19013" xr:uid="{21427377-D3BB-4F95-9FB0-E5B162B57CA3}"/>
    <cellStyle name="Normal 12 5 12" xfId="9255" xr:uid="{DD50CFC5-59AD-437D-8289-5FCFE2298E85}"/>
    <cellStyle name="Normal 12 5 12 2" xfId="20576" xr:uid="{A411EFBB-2ED3-44C8-9AF8-750B7AFD5B6D}"/>
    <cellStyle name="Normal 12 5 12 2 2" xfId="26132" xr:uid="{F493448C-1D88-4EEC-BFA4-8516489DA783}"/>
    <cellStyle name="Normal 12 5 12 2 3" xfId="31626" xr:uid="{4842873C-3A64-49D0-97BE-1BB1863E9F89}"/>
    <cellStyle name="Normal 12 5 12 2 4" xfId="37110" xr:uid="{1203C940-15D2-4EBA-9AFE-615963BFDE40}"/>
    <cellStyle name="Normal 12 5 12 3" xfId="23403" xr:uid="{EF558F89-1A9F-402C-940B-DDB17E9858CE}"/>
    <cellStyle name="Normal 12 5 12 4" xfId="28897" xr:uid="{C17BFF82-8BE2-4149-9D53-5A533DD58C24}"/>
    <cellStyle name="Normal 12 5 12 5" xfId="34381" xr:uid="{F7B53FD9-B4ED-4C5D-8ACB-2E8423034085}"/>
    <cellStyle name="Normal 12 5 13" xfId="22982" xr:uid="{1DB5FE94-7955-4461-A8A4-7638A7F8E246}"/>
    <cellStyle name="Normal 12 5 13 2" xfId="28528" xr:uid="{C860D9F5-29CC-41A7-A929-B107988701FC}"/>
    <cellStyle name="Normal 12 5 2" xfId="6196" xr:uid="{DA6A5BDD-900F-4DB6-B848-D84B5E5898B4}"/>
    <cellStyle name="Normal 12 5 2 2" xfId="6197" xr:uid="{5E749668-7FBA-4D4E-ACEA-7536944A0F9B}"/>
    <cellStyle name="Normal 12 5 2 2 2" xfId="14587" xr:uid="{528B5A68-0D48-4700-860E-9EEE1DF6D7D5}"/>
    <cellStyle name="Normal 12 5 2 2 2 2" xfId="21874" xr:uid="{95DE805D-77A0-4DEC-BA56-34FDBBDE977A}"/>
    <cellStyle name="Normal 12 5 2 2 2 2 2" xfId="27430" xr:uid="{5EB32E52-29DF-4370-8AB9-0BC7ACC6AD54}"/>
    <cellStyle name="Normal 12 5 2 2 2 2 3" xfId="32924" xr:uid="{B6439192-671A-4685-A17F-B5F897F58967}"/>
    <cellStyle name="Normal 12 5 2 2 2 2 4" xfId="38408" xr:uid="{98796E99-96D8-45D5-AF2B-695C15E8697A}"/>
    <cellStyle name="Normal 12 5 2 2 2 3" xfId="24701" xr:uid="{3F17A2C1-E385-4324-82DD-92321489DF9A}"/>
    <cellStyle name="Normal 12 5 2 2 2 4" xfId="30195" xr:uid="{E0F92222-8CEF-4E59-A27B-3A9812482DB7}"/>
    <cellStyle name="Normal 12 5 2 2 2 5" xfId="35679" xr:uid="{B87838DE-D2BE-4091-8E64-5214ED1CC9F2}"/>
    <cellStyle name="Normal 12 5 2 2 3" xfId="11555" xr:uid="{6AC51C87-A242-4F2F-B034-50F5C829B656}"/>
    <cellStyle name="Normal 12 5 2 2 4" xfId="16790" xr:uid="{BDDFA7D9-3A21-4A7E-BB98-D11742DD0B66}"/>
    <cellStyle name="Normal 12 5 2 2 5" xfId="19015" xr:uid="{E5DEB455-F405-42D0-86B0-13CCF54720C5}"/>
    <cellStyle name="Normal 12 5 2 2 6" xfId="9257" xr:uid="{C30FD413-E2E5-4465-A42A-14D367BA3A87}"/>
    <cellStyle name="Normal 12 5 2 2 6 2" xfId="20578" xr:uid="{C0EEFF9F-23C2-47CD-8BCD-D59E83EC1A7E}"/>
    <cellStyle name="Normal 12 5 2 2 6 2 2" xfId="26134" xr:uid="{A7A41F37-0BEA-467C-ACA0-2CA865E4A18F}"/>
    <cellStyle name="Normal 12 5 2 2 6 2 3" xfId="31628" xr:uid="{2CB36179-660A-4481-BD7D-D6DBB64E5534}"/>
    <cellStyle name="Normal 12 5 2 2 6 2 4" xfId="37112" xr:uid="{2686BCF4-8151-4569-9938-3728B34E976B}"/>
    <cellStyle name="Normal 12 5 2 2 6 3" xfId="23405" xr:uid="{4CD84E11-5260-466C-B9BD-C9B6179A3AFE}"/>
    <cellStyle name="Normal 12 5 2 2 6 4" xfId="28899" xr:uid="{BD00330E-E432-41EF-8D81-A6995E7F869E}"/>
    <cellStyle name="Normal 12 5 2 2 6 5" xfId="34383" xr:uid="{338366A1-5CAD-4FC9-890B-CFEEAF571193}"/>
    <cellStyle name="Normal 12 5 2 3" xfId="14586" xr:uid="{8B2C4D9D-9F63-438C-BA7D-CA8616C570C6}"/>
    <cellStyle name="Normal 12 5 2 3 2" xfId="21873" xr:uid="{FEA1E2A1-EA3F-4F34-B6F9-9EB5B41B2925}"/>
    <cellStyle name="Normal 12 5 2 3 2 2" xfId="27429" xr:uid="{54AB4045-0A01-41A9-A326-524EB1424F79}"/>
    <cellStyle name="Normal 12 5 2 3 2 3" xfId="32923" xr:uid="{E40AC708-6BF4-48C8-A650-C78B22BD86AD}"/>
    <cellStyle name="Normal 12 5 2 3 2 4" xfId="38407" xr:uid="{534DB829-ED63-4A43-8F77-67FBB09C6FEA}"/>
    <cellStyle name="Normal 12 5 2 3 3" xfId="24700" xr:uid="{801CABB2-30C3-4D9D-943B-CAA01E52D708}"/>
    <cellStyle name="Normal 12 5 2 3 4" xfId="30194" xr:uid="{76E33040-2775-4FBE-AF6A-E49F46AE861C}"/>
    <cellStyle name="Normal 12 5 2 3 5" xfId="35678" xr:uid="{33F25CCF-453B-49FD-9CB4-AAC63B7FF616}"/>
    <cellStyle name="Normal 12 5 2 4" xfId="11554" xr:uid="{4022F4E7-5DE6-49B2-A884-35BC5FA3BC75}"/>
    <cellStyle name="Normal 12 5 2 5" xfId="16789" xr:uid="{5300077B-1A74-4D93-B72A-BEB4114CE229}"/>
    <cellStyle name="Normal 12 5 2 6" xfId="19014" xr:uid="{DF3CAEF9-30BB-4E3C-A471-B49E471549AC}"/>
    <cellStyle name="Normal 12 5 2 7" xfId="9256" xr:uid="{CC2CBDCD-F8DF-400D-8F6F-EFDE35899F5F}"/>
    <cellStyle name="Normal 12 5 2 7 2" xfId="20577" xr:uid="{8E18BD58-008C-43C9-A603-D56C012572A7}"/>
    <cellStyle name="Normal 12 5 2 7 2 2" xfId="26133" xr:uid="{57F08685-FD01-4AEE-92BE-E728F8C01167}"/>
    <cellStyle name="Normal 12 5 2 7 2 3" xfId="31627" xr:uid="{FDF26DBB-C31B-4E35-BBA9-2ED27F631D54}"/>
    <cellStyle name="Normal 12 5 2 7 2 4" xfId="37111" xr:uid="{96DE660E-F1B0-48E4-BAB0-A3D370A0112A}"/>
    <cellStyle name="Normal 12 5 2 7 3" xfId="23404" xr:uid="{EB2A496A-AE48-4BC3-86DE-4C432C35D6EE}"/>
    <cellStyle name="Normal 12 5 2 7 4" xfId="28898" xr:uid="{24F362FD-CFB6-48C1-BE7D-8A0B1554F6BE}"/>
    <cellStyle name="Normal 12 5 2 7 5" xfId="34382" xr:uid="{872D8F1A-B439-492C-A297-A12057C55F15}"/>
    <cellStyle name="Normal 12 5 3" xfId="6198" xr:uid="{5873EE6F-861D-4E18-BB91-7F0639ADC51D}"/>
    <cellStyle name="Normal 12 5 3 2" xfId="14588" xr:uid="{209AF2A5-1231-4120-8946-89D6FF622A71}"/>
    <cellStyle name="Normal 12 5 3 2 2" xfId="21875" xr:uid="{5664C214-2E8C-4255-8121-20A0FE701745}"/>
    <cellStyle name="Normal 12 5 3 2 2 2" xfId="27431" xr:uid="{334CFDE8-8865-4F33-AAA6-293784129EA7}"/>
    <cellStyle name="Normal 12 5 3 2 2 3" xfId="32925" xr:uid="{01E0070C-B877-4B36-979F-64633E667631}"/>
    <cellStyle name="Normal 12 5 3 2 2 4" xfId="38409" xr:uid="{879FF75B-B7E5-41DB-87D0-7F6287A7BD7B}"/>
    <cellStyle name="Normal 12 5 3 2 3" xfId="24702" xr:uid="{F1FCBABE-8A2B-4F1E-9A72-B19EF2D9E847}"/>
    <cellStyle name="Normal 12 5 3 2 4" xfId="30196" xr:uid="{1462D758-6F44-4973-A60A-66C2CBE4A807}"/>
    <cellStyle name="Normal 12 5 3 2 5" xfId="35680" xr:uid="{6B1B76DA-D4A8-4CF3-93B9-3A93219FE94F}"/>
    <cellStyle name="Normal 12 5 3 3" xfId="11556" xr:uid="{DE174FB3-A19B-4629-881F-F1D1F583133A}"/>
    <cellStyle name="Normal 12 5 3 4" xfId="16791" xr:uid="{E20BBBA7-B6B2-4A51-94C1-07FF3B7E9DF6}"/>
    <cellStyle name="Normal 12 5 3 5" xfId="19016" xr:uid="{148EAD5E-DBE5-4250-B782-AA687565A5F8}"/>
    <cellStyle name="Normal 12 5 3 6" xfId="9258" xr:uid="{3CB87F82-C461-4A35-829B-C4A9483A5EC6}"/>
    <cellStyle name="Normal 12 5 3 6 2" xfId="20579" xr:uid="{DD51EF0F-9218-40E8-93FD-4308A98B38A1}"/>
    <cellStyle name="Normal 12 5 3 6 2 2" xfId="26135" xr:uid="{4B58F97F-11F7-4043-B906-4CD370926471}"/>
    <cellStyle name="Normal 12 5 3 6 2 3" xfId="31629" xr:uid="{7A39521E-597E-4033-B276-74C935216383}"/>
    <cellStyle name="Normal 12 5 3 6 2 4" xfId="37113" xr:uid="{9791CEB4-0152-405F-ABDE-71148F080306}"/>
    <cellStyle name="Normal 12 5 3 6 3" xfId="23406" xr:uid="{A9E382EA-B62F-4DFA-83CB-D06613DFCE70}"/>
    <cellStyle name="Normal 12 5 3 6 4" xfId="28900" xr:uid="{7FCE9AFD-2747-4858-989E-45D0494A4B9A}"/>
    <cellStyle name="Normal 12 5 3 6 5" xfId="34384" xr:uid="{20BE800D-8A44-4D6B-B31B-FEFC69EAB523}"/>
    <cellStyle name="Normal 12 5 4" xfId="6199" xr:uid="{7DAD7DFA-669A-47B0-BB18-26DE3668A50C}"/>
    <cellStyle name="Normal 12 5 4 2" xfId="14589" xr:uid="{953CC00D-E85D-4E44-A71E-940BC5933D38}"/>
    <cellStyle name="Normal 12 5 4 2 2" xfId="21876" xr:uid="{4B6C9C53-FE84-4385-9923-5A070A3802F0}"/>
    <cellStyle name="Normal 12 5 4 2 2 2" xfId="27432" xr:uid="{CBB8E34D-5433-4079-9CD2-A780A62A1234}"/>
    <cellStyle name="Normal 12 5 4 2 2 3" xfId="32926" xr:uid="{9A047C06-574B-440E-B1A5-9BDD5AF1D29E}"/>
    <cellStyle name="Normal 12 5 4 2 2 4" xfId="38410" xr:uid="{E95BF275-130C-479A-8832-C38D84A0A35E}"/>
    <cellStyle name="Normal 12 5 4 2 3" xfId="24703" xr:uid="{2828324E-720E-4157-A09C-07708A7A6C12}"/>
    <cellStyle name="Normal 12 5 4 2 4" xfId="30197" xr:uid="{C8289BAA-0B74-454B-B1FF-440C1CC3B9F3}"/>
    <cellStyle name="Normal 12 5 4 2 5" xfId="35681" xr:uid="{742A9DA3-2F91-4EF1-82D5-1C44D1D73668}"/>
    <cellStyle name="Normal 12 5 4 3" xfId="11557" xr:uid="{D00A9E0C-950A-4112-BEA5-69DE5A7C2175}"/>
    <cellStyle name="Normal 12 5 4 4" xfId="16792" xr:uid="{8A90348B-F820-40F8-89B4-CF6E6CAF41A6}"/>
    <cellStyle name="Normal 12 5 4 5" xfId="19017" xr:uid="{ED53A9D7-CE58-4527-A265-B0A5B90EFA53}"/>
    <cellStyle name="Normal 12 5 4 6" xfId="9259" xr:uid="{0E78D011-B457-4452-B1CE-68E86E840CD3}"/>
    <cellStyle name="Normal 12 5 4 6 2" xfId="20580" xr:uid="{CF9251AA-227A-42AC-9CA2-3EEE158C64B7}"/>
    <cellStyle name="Normal 12 5 4 6 2 2" xfId="26136" xr:uid="{50B3EE64-600F-41FD-83B1-C177F8D7B70E}"/>
    <cellStyle name="Normal 12 5 4 6 2 3" xfId="31630" xr:uid="{1E1341F7-A77F-4082-BBFF-54F2575FBA4D}"/>
    <cellStyle name="Normal 12 5 4 6 2 4" xfId="37114" xr:uid="{F2F4BB2D-1C3A-4EE6-92CB-2073BF10C626}"/>
    <cellStyle name="Normal 12 5 4 6 3" xfId="23407" xr:uid="{1E4C3D9E-91C4-41A9-A167-7CF1A1B6A595}"/>
    <cellStyle name="Normal 12 5 4 6 4" xfId="28901" xr:uid="{8C286F02-8E07-45CD-A186-454E0F2FF921}"/>
    <cellStyle name="Normal 12 5 4 6 5" xfId="34385" xr:uid="{CB17FA2D-1B6A-4565-84D7-45F0CF4C01E9}"/>
    <cellStyle name="Normal 12 5 5" xfId="6200" xr:uid="{EA265F11-5593-4FA6-8811-DBADE0392D6D}"/>
    <cellStyle name="Normal 12 5 5 2" xfId="14590" xr:uid="{96336D50-D927-4AFB-91CF-E50FD67D7F70}"/>
    <cellStyle name="Normal 12 5 5 2 2" xfId="21877" xr:uid="{31D72964-78C5-462E-AA51-B1D9D8E00C94}"/>
    <cellStyle name="Normal 12 5 5 2 2 2" xfId="27433" xr:uid="{572C2553-26A7-49A1-83F6-D8F145DCEF1F}"/>
    <cellStyle name="Normal 12 5 5 2 2 3" xfId="32927" xr:uid="{352656FD-EF38-41BC-BFFC-12EC369A6B83}"/>
    <cellStyle name="Normal 12 5 5 2 2 4" xfId="38411" xr:uid="{6756D66C-D3F2-4CB0-980C-2238F810C4BC}"/>
    <cellStyle name="Normal 12 5 5 2 3" xfId="24704" xr:uid="{A915DB7E-AC43-4E6A-BF13-585F64DF1DFD}"/>
    <cellStyle name="Normal 12 5 5 2 4" xfId="30198" xr:uid="{E1C0A973-81AA-47D0-848C-50DD35AAC3E3}"/>
    <cellStyle name="Normal 12 5 5 2 5" xfId="35682" xr:uid="{C13801C9-A9B2-47F5-8D28-7491837D2AB2}"/>
    <cellStyle name="Normal 12 5 5 3" xfId="11558" xr:uid="{E0E62040-E493-46B4-BD99-C4EF7DD2C250}"/>
    <cellStyle name="Normal 12 5 5 4" xfId="16793" xr:uid="{EABFDA41-ECC1-40EA-9DA0-DCF637B7ACAE}"/>
    <cellStyle name="Normal 12 5 5 5" xfId="19018" xr:uid="{DDA11729-08C5-4D2D-B995-D7F7DE2E2AEF}"/>
    <cellStyle name="Normal 12 5 5 6" xfId="9260" xr:uid="{6BC9113C-D28C-412F-B91B-5018683ABF2B}"/>
    <cellStyle name="Normal 12 5 5 6 2" xfId="20581" xr:uid="{1E89EB41-5B63-4709-8A35-A36AB192B334}"/>
    <cellStyle name="Normal 12 5 5 6 2 2" xfId="26137" xr:uid="{D6D1B94E-7325-4039-A27D-66D2E6CAB713}"/>
    <cellStyle name="Normal 12 5 5 6 2 3" xfId="31631" xr:uid="{3D827051-2EA0-4154-B7F4-EE55409DCF5B}"/>
    <cellStyle name="Normal 12 5 5 6 2 4" xfId="37115" xr:uid="{6620D611-2F5E-4C4A-A7C8-E1722C16F04D}"/>
    <cellStyle name="Normal 12 5 5 6 3" xfId="23408" xr:uid="{E71D7A35-2971-4CB5-931A-2D1499C55DA3}"/>
    <cellStyle name="Normal 12 5 5 6 4" xfId="28902" xr:uid="{5E97AD69-57BC-498A-82C9-A7DA28565605}"/>
    <cellStyle name="Normal 12 5 5 6 5" xfId="34386" xr:uid="{C6E4C333-F407-4F8A-974E-81D6BB478AB1}"/>
    <cellStyle name="Normal 12 5 6" xfId="7386" xr:uid="{019A974D-8D46-4198-8426-5EADF12FD78E}"/>
    <cellStyle name="Normal 12 5 6 2" xfId="14591" xr:uid="{22340FBE-6DB9-4C6C-81A0-0C0608C803D2}"/>
    <cellStyle name="Normal 12 5 6 2 2" xfId="21878" xr:uid="{491EC028-0285-4B73-B107-23FABAAB0D22}"/>
    <cellStyle name="Normal 12 5 6 2 2 2" xfId="27434" xr:uid="{BCAEC8C4-82A5-4E50-B575-C6B25ECB450C}"/>
    <cellStyle name="Normal 12 5 6 2 2 3" xfId="32928" xr:uid="{9A2CC744-B748-4CD8-BE03-9E637601D1A1}"/>
    <cellStyle name="Normal 12 5 6 2 2 4" xfId="38412" xr:uid="{9C5BC5FE-7B93-4750-916C-920A28D11233}"/>
    <cellStyle name="Normal 12 5 6 2 3" xfId="24705" xr:uid="{E0E81A2B-C77E-4461-B830-A9748B1E600C}"/>
    <cellStyle name="Normal 12 5 6 2 4" xfId="30199" xr:uid="{67F47809-02DB-4FA4-B744-FB61C7C975C5}"/>
    <cellStyle name="Normal 12 5 6 2 5" xfId="35683" xr:uid="{02DBED53-C03F-4863-9EC9-C84CB22ACCEC}"/>
    <cellStyle name="Normal 12 5 6 3" xfId="10453" xr:uid="{CADB0666-4D82-41BB-B132-BA603E8FB2A2}"/>
    <cellStyle name="Normal 12 5 6 4" xfId="9261" xr:uid="{A3BC1EAD-37D5-4F50-82DB-B19328ED3E7A}"/>
    <cellStyle name="Normal 12 5 6 4 2" xfId="20582" xr:uid="{88E509DA-7474-4DE7-9DA6-8E4659FD4DE7}"/>
    <cellStyle name="Normal 12 5 6 4 2 2" xfId="26138" xr:uid="{595B97F6-4920-4BAE-9CE9-CFDDE1E21A36}"/>
    <cellStyle name="Normal 12 5 6 4 2 3" xfId="31632" xr:uid="{2F28DBD2-2A45-4615-99CC-56573B986D28}"/>
    <cellStyle name="Normal 12 5 6 4 2 4" xfId="37116" xr:uid="{2F569A3E-F5CC-4C88-B7D8-55B272890388}"/>
    <cellStyle name="Normal 12 5 6 4 3" xfId="23409" xr:uid="{72D82BCC-BD5A-41CA-89C9-E92C5AE82E79}"/>
    <cellStyle name="Normal 12 5 6 4 4" xfId="28903" xr:uid="{ED34EB3C-9CC0-460A-AD65-43EACD22AA69}"/>
    <cellStyle name="Normal 12 5 6 4 5" xfId="34387" xr:uid="{1CDF0128-6016-4AB9-9C74-2760F0F65993}"/>
    <cellStyle name="Normal 12 5 7" xfId="9262" xr:uid="{4AEEF4F6-D0D4-4097-B36A-F6F201B24ADF}"/>
    <cellStyle name="Normal 12 5 7 2" xfId="20583" xr:uid="{A1DF5BF4-13B2-4AF8-B382-A4E471CEF83A}"/>
    <cellStyle name="Normal 12 5 7 2 2" xfId="26139" xr:uid="{3620D7F8-FFC1-43B0-A361-A145CCBA3F1B}"/>
    <cellStyle name="Normal 12 5 7 2 3" xfId="31633" xr:uid="{751560EB-0C91-4738-AF78-5ADEEE50D65F}"/>
    <cellStyle name="Normal 12 5 7 2 4" xfId="37117" xr:uid="{F697F7A5-1032-416F-B029-BA810E5AD9BC}"/>
    <cellStyle name="Normal 12 5 7 3" xfId="23410" xr:uid="{B65B3B06-6473-4245-907F-544E4B2D2CEE}"/>
    <cellStyle name="Normal 12 5 7 4" xfId="28904" xr:uid="{071B4CE9-B195-4F9E-BF53-214C9CFAFCBB}"/>
    <cellStyle name="Normal 12 5 7 5" xfId="34388" xr:uid="{95F54FAB-BE4C-4C62-99FB-6F5CA474DBCB}"/>
    <cellStyle name="Normal 12 5 8" xfId="14585" xr:uid="{93E7ADBF-C73A-44B9-8D68-3C9394F68F33}"/>
    <cellStyle name="Normal 12 5 8 2" xfId="21872" xr:uid="{08C0FF21-2E33-497E-AB61-D842A8FF4B9F}"/>
    <cellStyle name="Normal 12 5 8 2 2" xfId="27428" xr:uid="{2E104DC3-7348-4BBC-8892-FC75690A10BA}"/>
    <cellStyle name="Normal 12 5 8 2 3" xfId="32922" xr:uid="{C1F19CCB-2C69-4478-BCF7-5DB6F863FC45}"/>
    <cellStyle name="Normal 12 5 8 2 4" xfId="38406" xr:uid="{49B87997-3D31-4271-8464-6FA9E568DC66}"/>
    <cellStyle name="Normal 12 5 8 3" xfId="24699" xr:uid="{B5CD91A5-7E09-4A46-9AB2-2AB7585B0102}"/>
    <cellStyle name="Normal 12 5 8 4" xfId="30193" xr:uid="{7D3BF4F3-DC0B-42E6-8426-E17F80C4DED5}"/>
    <cellStyle name="Normal 12 5 8 5" xfId="35677" xr:uid="{62E26C7E-DFF7-4A60-BD20-BC2D110B22E3}"/>
    <cellStyle name="Normal 12 5 9" xfId="11553" xr:uid="{599FEF76-C1DB-44BB-AA21-41B32838B510}"/>
    <cellStyle name="Normal 12 6" xfId="6201" xr:uid="{A642F0A1-7C50-4100-AC6E-7A23C6843E92}"/>
    <cellStyle name="Normal 12 6 2" xfId="14592" xr:uid="{54151C45-40B6-4DF3-A22C-E124EDEEA47C}"/>
    <cellStyle name="Normal 12 6 2 2" xfId="21879" xr:uid="{8ECB20B5-FFA4-486F-9231-32BA338A183F}"/>
    <cellStyle name="Normal 12 6 2 2 2" xfId="27435" xr:uid="{33BC61FF-40B4-4994-B7CB-696890578F25}"/>
    <cellStyle name="Normal 12 6 2 2 3" xfId="32929" xr:uid="{FE3D9FC8-B36C-468A-B90A-9FBE86E5D83B}"/>
    <cellStyle name="Normal 12 6 2 2 4" xfId="38413" xr:uid="{647469FA-74C8-409A-890E-8917F07B2DB6}"/>
    <cellStyle name="Normal 12 6 2 3" xfId="24706" xr:uid="{E5BBFF7F-3570-4FE2-81CB-709CA3FF6893}"/>
    <cellStyle name="Normal 12 6 2 4" xfId="30200" xr:uid="{EE5DDF9C-1859-4252-AEC4-609B0BFBF184}"/>
    <cellStyle name="Normal 12 6 2 5" xfId="35684" xr:uid="{A3F430EF-D4DC-4A7C-AC7D-1DDE4CAA9A11}"/>
    <cellStyle name="Normal 12 6 3" xfId="11559" xr:uid="{2D764C07-2A68-4905-B03D-0C3341BA2902}"/>
    <cellStyle name="Normal 12 6 4" xfId="16794" xr:uid="{03256D41-1A01-4A84-B948-3877C4FDE585}"/>
    <cellStyle name="Normal 12 6 5" xfId="19019" xr:uid="{E0003CDF-C207-49C3-845A-01321EFD1B82}"/>
    <cellStyle name="Normal 12 6 6" xfId="9263" xr:uid="{79D3A775-3E1C-4BBD-862F-4E725D4FED95}"/>
    <cellStyle name="Normal 12 6 6 2" xfId="20584" xr:uid="{5C2A455B-2E2A-4225-85A0-C264F9C8DF31}"/>
    <cellStyle name="Normal 12 6 6 2 2" xfId="26140" xr:uid="{0C31A9BE-1D02-4160-A603-DBEA126C7069}"/>
    <cellStyle name="Normal 12 6 6 2 3" xfId="31634" xr:uid="{92DA4542-64AB-4D13-B2CE-040FBAFE887C}"/>
    <cellStyle name="Normal 12 6 6 2 4" xfId="37118" xr:uid="{D7942D61-3AA9-47D9-8328-5BD3634F3F8D}"/>
    <cellStyle name="Normal 12 6 6 3" xfId="23411" xr:uid="{301D49FF-1C38-454B-AF88-E6C98C625915}"/>
    <cellStyle name="Normal 12 6 6 4" xfId="28905" xr:uid="{0C63C91D-4DC7-4D70-80BA-A54E8AE07CAE}"/>
    <cellStyle name="Normal 12 6 6 5" xfId="34389" xr:uid="{C1E80761-095F-4250-9176-9450186F6D3B}"/>
    <cellStyle name="Normal 12 7" xfId="7270" xr:uid="{0629E76A-0F7D-48BC-82C0-CDA90838731F}"/>
    <cellStyle name="Normal 12 7 2" xfId="20075" xr:uid="{326E9F18-BC9A-4DB7-B8C1-56C69975D39F}"/>
    <cellStyle name="Normal 12 7 3" xfId="9264" xr:uid="{8B8EB8A2-E270-497D-8742-6D79A3E88315}"/>
    <cellStyle name="Normal 12 7 3 2" xfId="20585" xr:uid="{EDBC9920-4916-4926-A861-37FFD9FE21A8}"/>
    <cellStyle name="Normal 12 7 3 2 2" xfId="26141" xr:uid="{0C1FD053-BB80-4959-BC7E-A1E02BE14E5E}"/>
    <cellStyle name="Normal 12 7 3 2 3" xfId="31635" xr:uid="{0F8AFCF8-A64A-4FDC-B241-97B2CFC502D0}"/>
    <cellStyle name="Normal 12 7 3 2 4" xfId="37119" xr:uid="{9133099C-C7A6-4BD4-9064-DC3F53902073}"/>
    <cellStyle name="Normal 12 7 3 3" xfId="23412" xr:uid="{0A3061E0-FDCB-4C6F-B608-8E8B532A321C}"/>
    <cellStyle name="Normal 12 7 3 4" xfId="28906" xr:uid="{F56853B5-8087-4CCB-93DD-EF5E1D60CBBC}"/>
    <cellStyle name="Normal 12 7 3 5" xfId="34390" xr:uid="{B5548732-A286-453C-890A-5B191F227060}"/>
    <cellStyle name="Normal 12 8" xfId="9265" xr:uid="{222CD7F0-44BA-4721-A49D-EDD45A1BE349}"/>
    <cellStyle name="Normal 12 8 2" xfId="20586" xr:uid="{2BE370D9-2D5F-4633-9CA5-EA40325786DE}"/>
    <cellStyle name="Normal 12 8 2 2" xfId="26142" xr:uid="{DC183CE3-4715-432C-B979-C0214658AF65}"/>
    <cellStyle name="Normal 12 8 2 3" xfId="31636" xr:uid="{9EDFD08B-77B7-4EE5-BA3E-B9B6B3000A69}"/>
    <cellStyle name="Normal 12 8 2 4" xfId="37120" xr:uid="{E6D6C112-853E-49D1-AD07-F0CA2AC6C2A4}"/>
    <cellStyle name="Normal 12 8 3" xfId="23413" xr:uid="{FB498881-6186-4EFD-AF27-089A1254BDAB}"/>
    <cellStyle name="Normal 12 8 4" xfId="28907" xr:uid="{38724AD8-8FBB-4D62-9ED0-A505E4E9DC90}"/>
    <cellStyle name="Normal 12 8 5" xfId="34391" xr:uid="{E90A1138-EBF2-424E-9660-EF8C5A6D778A}"/>
    <cellStyle name="Normal 12 9" xfId="14568" xr:uid="{47FFEFF8-89CA-49F0-9E73-2E1297CA8891}"/>
    <cellStyle name="Normal 12 9 2" xfId="21855" xr:uid="{8B1A0586-4CCD-4AB5-9CFA-1D722E187E22}"/>
    <cellStyle name="Normal 12 9 2 2" xfId="27411" xr:uid="{1AB7B85E-9622-4932-BEF1-20659D763114}"/>
    <cellStyle name="Normal 12 9 2 3" xfId="32905" xr:uid="{42DDA20C-E7CA-46B5-B339-DB5F54E61F83}"/>
    <cellStyle name="Normal 12 9 2 4" xfId="38389" xr:uid="{D6913AC9-F831-43ED-939D-9E1DF16580EF}"/>
    <cellStyle name="Normal 12 9 3" xfId="24682" xr:uid="{1F48388E-E2BA-4F95-BD84-CEF2B1919C35}"/>
    <cellStyle name="Normal 12 9 4" xfId="30176" xr:uid="{27E64BE9-9DAD-4D03-A707-584B4766895A}"/>
    <cellStyle name="Normal 12 9 5" xfId="35660" xr:uid="{35DFC69F-8229-46C8-90C4-28B2D7635B5B}"/>
    <cellStyle name="Normal 120" xfId="39525" xr:uid="{67D88557-BED2-499D-BF0D-12148052A4ED}"/>
    <cellStyle name="Normal 121" xfId="39526" xr:uid="{6357BAB7-EF7B-449F-8ED4-19A4ACCFFBB8}"/>
    <cellStyle name="Normal 122" xfId="39527" xr:uid="{B5F097F2-471A-46C1-BB3E-DC7578022829}"/>
    <cellStyle name="Normal 123" xfId="39528" xr:uid="{79AC3889-C917-4C16-B31C-E38A5BC21050}"/>
    <cellStyle name="Normal 124" xfId="39530" xr:uid="{D3B25B98-BD74-4C3B-8E97-684F69A8A1BA}"/>
    <cellStyle name="Normal 125" xfId="557" xr:uid="{E98FF995-1DF0-4D99-AD7D-8AE9C6EF256C}"/>
    <cellStyle name="Normal 125 2" xfId="40383" xr:uid="{0EB1EB92-998B-433A-BDDB-56CB9B7D50B3}"/>
    <cellStyle name="Normal 125 2 2" xfId="40478" xr:uid="{84ED831F-3D02-4313-BFF0-340C02F4C91A}"/>
    <cellStyle name="Normal 125 2 3" xfId="40470" xr:uid="{D45951E7-613B-4605-B874-F022CB22C1D0}"/>
    <cellStyle name="Normal 125 3" xfId="40387" xr:uid="{DF515F26-31E3-47F4-829C-BF5956BCAC38}"/>
    <cellStyle name="Normal 126" xfId="624" xr:uid="{CE8FACB1-B3A8-44AB-B1E9-FA0D8825A7AA}"/>
    <cellStyle name="Normal 127" xfId="39532" xr:uid="{8A4235EC-6447-43AB-B906-6C086FA10350}"/>
    <cellStyle name="Normal 128" xfId="39533" xr:uid="{F92E53B2-1A8B-4A90-A87B-5D5F6967CC6B}"/>
    <cellStyle name="Normal 129" xfId="39534" xr:uid="{B681FCFB-038F-4470-B447-CE082F7F52EA}"/>
    <cellStyle name="Normal 13" xfId="883" xr:uid="{496E92EF-1291-4631-86B8-A96D033669C4}"/>
    <cellStyle name="Normal 13 10" xfId="6203" xr:uid="{A625B3B6-C152-4FE4-9DC8-714936591040}"/>
    <cellStyle name="Normal 13 10 2" xfId="14594" xr:uid="{4485EF1A-B9B0-49BC-9735-E4FF94D4A763}"/>
    <cellStyle name="Normal 13 10 2 2" xfId="21881" xr:uid="{4F47B1D8-BB87-4469-A23B-77D9945040CC}"/>
    <cellStyle name="Normal 13 10 2 2 2" xfId="27437" xr:uid="{2448D2A7-EBC2-433C-9F8A-387FF70CA6A2}"/>
    <cellStyle name="Normal 13 10 2 2 3" xfId="32931" xr:uid="{DDBCCDC8-1633-4CA6-B071-FB0D10932D66}"/>
    <cellStyle name="Normal 13 10 2 2 4" xfId="38415" xr:uid="{8459211B-7859-499D-B2AF-FA7E6EB866F3}"/>
    <cellStyle name="Normal 13 10 2 3" xfId="24708" xr:uid="{7D2F652B-1440-4348-829F-5EBF0202AE45}"/>
    <cellStyle name="Normal 13 10 2 4" xfId="30202" xr:uid="{5257E71B-9AFA-4A32-ABD3-362D64BBC518}"/>
    <cellStyle name="Normal 13 10 2 5" xfId="35686" xr:uid="{AC2FFD4F-2093-41A3-BFFE-C23A6A5026D1}"/>
    <cellStyle name="Normal 13 10 3" xfId="11561" xr:uid="{E5F2BDA3-9BA0-4DD3-B57D-B9DB2F6A9562}"/>
    <cellStyle name="Normal 13 10 4" xfId="16796" xr:uid="{B07F0D26-BD9F-430F-B939-BDF38B00CD69}"/>
    <cellStyle name="Normal 13 10 5" xfId="19021" xr:uid="{12C2DE9A-A964-4E29-8749-CFA1E4CD77C1}"/>
    <cellStyle name="Normal 13 10 6" xfId="9267" xr:uid="{5A955F2C-9A4D-47D1-9D29-1F8F1A3359D1}"/>
    <cellStyle name="Normal 13 10 6 2" xfId="20588" xr:uid="{BE6A637B-7782-4C89-BDAE-99021F7F5423}"/>
    <cellStyle name="Normal 13 10 6 2 2" xfId="26144" xr:uid="{38D0A05F-27B6-4033-AFA9-66AF3B5B03B3}"/>
    <cellStyle name="Normal 13 10 6 2 3" xfId="31638" xr:uid="{724C5461-ECF3-4D4E-BF92-4658A55500FB}"/>
    <cellStyle name="Normal 13 10 6 2 4" xfId="37122" xr:uid="{61916A46-32AD-461F-8493-23C165BB53C3}"/>
    <cellStyle name="Normal 13 10 6 3" xfId="23415" xr:uid="{F91AF974-7F0D-4024-A497-2794B81EA1CB}"/>
    <cellStyle name="Normal 13 10 6 4" xfId="28909" xr:uid="{C0588B8C-BBBB-4367-9FDB-0FAF711DC7B6}"/>
    <cellStyle name="Normal 13 10 6 5" xfId="34393" xr:uid="{19D2D0C1-73F7-4A7B-8A68-4EA43CDCA427}"/>
    <cellStyle name="Normal 13 11" xfId="6204" xr:uid="{C88C2796-952C-435A-B2E3-A6BCCD2F8D81}"/>
    <cellStyle name="Normal 13 11 2" xfId="14595" xr:uid="{66472819-482D-437F-94EF-AEC5EEC24B59}"/>
    <cellStyle name="Normal 13 11 2 2" xfId="21882" xr:uid="{9507E888-A9AE-4161-A956-A8F35604A224}"/>
    <cellStyle name="Normal 13 11 2 2 2" xfId="27438" xr:uid="{779B4AC9-3869-4F49-AE9D-7A6E54E29F0F}"/>
    <cellStyle name="Normal 13 11 2 2 3" xfId="32932" xr:uid="{8C9F401C-56D3-435A-8860-F19F7D505A94}"/>
    <cellStyle name="Normal 13 11 2 2 4" xfId="38416" xr:uid="{D28CC759-6621-4B4A-91D3-2E611921F002}"/>
    <cellStyle name="Normal 13 11 2 3" xfId="24709" xr:uid="{8DC049B7-6A4B-46C3-86B0-3EB14AEA7DD6}"/>
    <cellStyle name="Normal 13 11 2 4" xfId="30203" xr:uid="{8B90EA0F-AE13-4D2B-8175-8E8150F2CAC6}"/>
    <cellStyle name="Normal 13 11 2 5" xfId="35687" xr:uid="{20274722-5596-42C5-856B-B60E3A128AB3}"/>
    <cellStyle name="Normal 13 11 3" xfId="11562" xr:uid="{8E487CC7-E9CF-4F21-A20C-476DCED7DC13}"/>
    <cellStyle name="Normal 13 11 4" xfId="16797" xr:uid="{42BF636B-F3AB-4D0E-85B8-461ED9BFA1CA}"/>
    <cellStyle name="Normal 13 11 5" xfId="19022" xr:uid="{000424F4-BA8A-4EF2-8C77-A2D6D965AF07}"/>
    <cellStyle name="Normal 13 11 6" xfId="9268" xr:uid="{4EFF8084-32BA-40B4-AAB9-84060E029F7F}"/>
    <cellStyle name="Normal 13 11 6 2" xfId="20589" xr:uid="{5AF39DC9-F236-406A-AC44-DF47F559CD92}"/>
    <cellStyle name="Normal 13 11 6 2 2" xfId="26145" xr:uid="{3C9BCA0F-54CA-49A0-B3C5-3791B5ACBA6F}"/>
    <cellStyle name="Normal 13 11 6 2 3" xfId="31639" xr:uid="{FEB726DA-623C-459E-A75F-11B4AFD167BB}"/>
    <cellStyle name="Normal 13 11 6 2 4" xfId="37123" xr:uid="{76114B0F-5918-480B-AF8F-0601B759B8D0}"/>
    <cellStyle name="Normal 13 11 6 3" xfId="23416" xr:uid="{7D3C9175-A697-4703-B2EC-AE77FBA9F42D}"/>
    <cellStyle name="Normal 13 11 6 4" xfId="28910" xr:uid="{6487AE85-DC95-4381-ABDE-AB830C4F12F7}"/>
    <cellStyle name="Normal 13 11 6 5" xfId="34394" xr:uid="{B273301F-2F69-4C46-949D-1DB5F79FDAB0}"/>
    <cellStyle name="Normal 13 12" xfId="6205" xr:uid="{63E7C058-C4CF-46A7-8B5E-91924F74ECE4}"/>
    <cellStyle name="Normal 13 12 2" xfId="14596" xr:uid="{9CE98438-EC71-4C91-A48A-9DC43E411721}"/>
    <cellStyle name="Normal 13 12 2 2" xfId="21883" xr:uid="{19A0AA42-FB48-4036-A032-74852D8BF21F}"/>
    <cellStyle name="Normal 13 12 2 2 2" xfId="27439" xr:uid="{5301095E-ECBF-4BF7-A0A0-6E298510B0F0}"/>
    <cellStyle name="Normal 13 12 2 2 3" xfId="32933" xr:uid="{33C83141-59B6-42B7-8050-7025B2E0AB81}"/>
    <cellStyle name="Normal 13 12 2 2 4" xfId="38417" xr:uid="{C8E590C5-1CD8-4102-BBD1-A17AE64EE98B}"/>
    <cellStyle name="Normal 13 12 2 3" xfId="24710" xr:uid="{616F2F32-281B-4387-A961-0F1B316FA53C}"/>
    <cellStyle name="Normal 13 12 2 4" xfId="30204" xr:uid="{B0C3CFA3-2613-4EC6-A141-7B422F6B55A2}"/>
    <cellStyle name="Normal 13 12 2 5" xfId="35688" xr:uid="{4E07EAC6-B355-4004-B810-11B5A0BBC6D4}"/>
    <cellStyle name="Normal 13 12 3" xfId="11563" xr:uid="{2C9F95D5-8183-4E03-9EBB-5AE1F7E0A27B}"/>
    <cellStyle name="Normal 13 12 4" xfId="16798" xr:uid="{0E497370-A20D-4173-850D-289134442025}"/>
    <cellStyle name="Normal 13 12 5" xfId="19023" xr:uid="{589DD5DC-5C67-4B53-BC87-27884C33FAA9}"/>
    <cellStyle name="Normal 13 12 6" xfId="9269" xr:uid="{95088C7C-99E1-4F76-B1F4-EEA13D629057}"/>
    <cellStyle name="Normal 13 12 6 2" xfId="20590" xr:uid="{FBB68FC5-7B12-4314-A6B0-68FEBF08F67F}"/>
    <cellStyle name="Normal 13 12 6 2 2" xfId="26146" xr:uid="{0ACB52F4-753E-4E8B-B51A-F2CF8E537FAB}"/>
    <cellStyle name="Normal 13 12 6 2 3" xfId="31640" xr:uid="{4FD36B7F-C16F-49A0-B624-D02568DD8BF0}"/>
    <cellStyle name="Normal 13 12 6 2 4" xfId="37124" xr:uid="{818B3CC3-1A71-4588-AC2A-16FFF2322E3F}"/>
    <cellStyle name="Normal 13 12 6 3" xfId="23417" xr:uid="{C18099E0-7771-402C-8247-D5F2B8FE7B2D}"/>
    <cellStyle name="Normal 13 12 6 4" xfId="28911" xr:uid="{489607CB-AE3B-4EFB-99C7-111DCBFE54AA}"/>
    <cellStyle name="Normal 13 12 6 5" xfId="34395" xr:uid="{A0DD86F2-9326-4A3D-B251-498DF736BF5D}"/>
    <cellStyle name="Normal 13 13" xfId="6206" xr:uid="{AF0706F7-F047-43A2-AF05-AED99CC7791F}"/>
    <cellStyle name="Normal 13 13 2" xfId="14597" xr:uid="{37343BE9-89D5-4671-9090-706E6E591028}"/>
    <cellStyle name="Normal 13 13 2 2" xfId="21884" xr:uid="{C3C31E85-F3C0-44F3-B73A-D311EFAC62BC}"/>
    <cellStyle name="Normal 13 13 2 2 2" xfId="27440" xr:uid="{1B9E41CA-826E-459D-8C5D-AD15D3994FDF}"/>
    <cellStyle name="Normal 13 13 2 2 3" xfId="32934" xr:uid="{C3288B95-6B80-4873-B842-849F5949C278}"/>
    <cellStyle name="Normal 13 13 2 2 4" xfId="38418" xr:uid="{8C588113-295E-4065-ADED-3317CB12D225}"/>
    <cellStyle name="Normal 13 13 2 3" xfId="24711" xr:uid="{0EE7490C-C9FA-4B06-89BD-642F7FA255EC}"/>
    <cellStyle name="Normal 13 13 2 4" xfId="30205" xr:uid="{7B10F7A3-AB1B-4A88-9632-3F4046F8B74D}"/>
    <cellStyle name="Normal 13 13 2 5" xfId="35689" xr:uid="{18779132-E067-458C-AD88-85ACC0BF893C}"/>
    <cellStyle name="Normal 13 13 3" xfId="11564" xr:uid="{18CFA3E5-71C8-464E-852D-C2151D9D0802}"/>
    <cellStyle name="Normal 13 13 4" xfId="16799" xr:uid="{FC3803AA-F77A-4431-BD6A-D30A9F57DEB8}"/>
    <cellStyle name="Normal 13 13 5" xfId="19024" xr:uid="{8A334243-1667-4D27-9448-5F58A6D18C20}"/>
    <cellStyle name="Normal 13 13 6" xfId="9270" xr:uid="{3DAF3449-262A-4DDF-BF32-92BDFCBFFA98}"/>
    <cellStyle name="Normal 13 13 6 2" xfId="20591" xr:uid="{E04D1235-B333-4F8C-98F1-9B13B8481D5A}"/>
    <cellStyle name="Normal 13 13 6 2 2" xfId="26147" xr:uid="{09EC3E84-FFCB-4849-B4FA-DC248D022F0F}"/>
    <cellStyle name="Normal 13 13 6 2 3" xfId="31641" xr:uid="{3EC24FC5-3573-452F-8D3A-0878A210EA60}"/>
    <cellStyle name="Normal 13 13 6 2 4" xfId="37125" xr:uid="{BA36D5E3-DC7E-4CBF-A795-684CE752C5DB}"/>
    <cellStyle name="Normal 13 13 6 3" xfId="23418" xr:uid="{E838A70D-1D8E-4E99-A8AD-B2FEC0045692}"/>
    <cellStyle name="Normal 13 13 6 4" xfId="28912" xr:uid="{39D48A61-B468-4613-9EA1-DFD1FE603D9F}"/>
    <cellStyle name="Normal 13 13 6 5" xfId="34396" xr:uid="{A79FA5C5-C9D4-49E1-96DE-250055BA7018}"/>
    <cellStyle name="Normal 13 14" xfId="6207" xr:uid="{425514FE-7180-4BBC-A7A4-D0ADCFD8B685}"/>
    <cellStyle name="Normal 13 14 2" xfId="14598" xr:uid="{74D39FD6-94C7-4A22-871F-ED148CA3BCD3}"/>
    <cellStyle name="Normal 13 14 2 2" xfId="21885" xr:uid="{BC615666-B5F9-4EEE-B82C-D4835151B354}"/>
    <cellStyle name="Normal 13 14 2 2 2" xfId="27441" xr:uid="{7C5CD79F-38CC-469D-AD5E-CB18FA946DDC}"/>
    <cellStyle name="Normal 13 14 2 2 3" xfId="32935" xr:uid="{B19D3DED-9FB3-4E6E-96DC-E992074C84CF}"/>
    <cellStyle name="Normal 13 14 2 2 4" xfId="38419" xr:uid="{63ABB8DA-58D3-43E7-AF61-24023139748B}"/>
    <cellStyle name="Normal 13 14 2 3" xfId="24712" xr:uid="{9C7673FE-01AB-4BF7-A246-99A0FBE04743}"/>
    <cellStyle name="Normal 13 14 2 4" xfId="30206" xr:uid="{428C3C51-1A8F-4C35-A18D-2372E27499E0}"/>
    <cellStyle name="Normal 13 14 2 5" xfId="35690" xr:uid="{2BC77A78-60A3-4446-8807-BD1CF28960C6}"/>
    <cellStyle name="Normal 13 14 3" xfId="11565" xr:uid="{83325DA8-DECD-4FC7-A431-D68F56DB8F1B}"/>
    <cellStyle name="Normal 13 14 4" xfId="16800" xr:uid="{248FA888-630B-4E10-AA85-4F9953A5073B}"/>
    <cellStyle name="Normal 13 14 5" xfId="19025" xr:uid="{4F95D0A6-4416-476D-AD29-58DE62763A7C}"/>
    <cellStyle name="Normal 13 14 6" xfId="9271" xr:uid="{B9EB3887-68DE-4594-B660-BBD9CAF5A915}"/>
    <cellStyle name="Normal 13 14 6 2" xfId="20592" xr:uid="{01C564BB-31CE-47CA-9909-1D602F787CDD}"/>
    <cellStyle name="Normal 13 14 6 2 2" xfId="26148" xr:uid="{6EF9197C-B7C3-4E85-8F0C-D91A08292E31}"/>
    <cellStyle name="Normal 13 14 6 2 3" xfId="31642" xr:uid="{5282577B-8240-47C1-BFBA-74509B8CBB8C}"/>
    <cellStyle name="Normal 13 14 6 2 4" xfId="37126" xr:uid="{28F32416-9122-448E-BA68-6C6C093227D4}"/>
    <cellStyle name="Normal 13 14 6 3" xfId="23419" xr:uid="{9D9E2257-0CC4-4ADD-AF28-3A9925D6F389}"/>
    <cellStyle name="Normal 13 14 6 4" xfId="28913" xr:uid="{5D634FBC-86DC-428D-9426-A6283F6F6CA7}"/>
    <cellStyle name="Normal 13 14 6 5" xfId="34397" xr:uid="{28C17AFF-27E5-40F1-BD90-8C770A1AA6E6}"/>
    <cellStyle name="Normal 13 15" xfId="6208" xr:uid="{FA950E13-6261-4000-B4A7-6BC5D857E073}"/>
    <cellStyle name="Normal 13 15 2" xfId="14599" xr:uid="{BDF4D578-397A-4FBF-B1D9-B325B6DEBA55}"/>
    <cellStyle name="Normal 13 15 2 2" xfId="21886" xr:uid="{F1856374-F4BE-41ED-9FA9-397FCA9C5192}"/>
    <cellStyle name="Normal 13 15 2 2 2" xfId="27442" xr:uid="{84B53D97-41C0-42AC-96AA-1B37693B6FB4}"/>
    <cellStyle name="Normal 13 15 2 2 3" xfId="32936" xr:uid="{66C3122E-774B-4DCD-B379-82E84A1152CF}"/>
    <cellStyle name="Normal 13 15 2 2 4" xfId="38420" xr:uid="{CCBC5AB0-4738-40A7-9A36-79C72F00D710}"/>
    <cellStyle name="Normal 13 15 2 3" xfId="24713" xr:uid="{14B9F9BF-5211-4B5E-9B58-47BC221DFAB7}"/>
    <cellStyle name="Normal 13 15 2 4" xfId="30207" xr:uid="{5AA0CF22-1D07-4D71-8722-5A742ED65FDE}"/>
    <cellStyle name="Normal 13 15 2 5" xfId="35691" xr:uid="{B76B89B2-59E3-484C-95BE-BEBD658BE3B9}"/>
    <cellStyle name="Normal 13 15 3" xfId="11566" xr:uid="{D86F8CA3-D967-431C-8D83-101756AF6279}"/>
    <cellStyle name="Normal 13 15 4" xfId="16801" xr:uid="{2A678D77-054F-464D-953B-C9B61E48DDEA}"/>
    <cellStyle name="Normal 13 15 5" xfId="19026" xr:uid="{7739C050-E31D-48BA-80E9-2CAC9617D61E}"/>
    <cellStyle name="Normal 13 15 6" xfId="9272" xr:uid="{3CC5B3EC-69A0-48C1-B266-6D5B3038BE2F}"/>
    <cellStyle name="Normal 13 15 6 2" xfId="20593" xr:uid="{4A706A50-0DAA-4D33-BE03-6CB8E5E64914}"/>
    <cellStyle name="Normal 13 15 6 2 2" xfId="26149" xr:uid="{6E27062F-9098-41E5-A19D-66744E7965C8}"/>
    <cellStyle name="Normal 13 15 6 2 3" xfId="31643" xr:uid="{92E0902E-34BA-4E87-9FFC-67C591DE226A}"/>
    <cellStyle name="Normal 13 15 6 2 4" xfId="37127" xr:uid="{FC687A61-36FE-4270-8BE5-7EC7930D94CC}"/>
    <cellStyle name="Normal 13 15 6 3" xfId="23420" xr:uid="{596F0DA0-D1FD-4030-A8BA-E4B458D77FCE}"/>
    <cellStyle name="Normal 13 15 6 4" xfId="28914" xr:uid="{0816AC84-B010-4846-B6F9-FCA2CEA67DD0}"/>
    <cellStyle name="Normal 13 15 6 5" xfId="34398" xr:uid="{B9B19827-4275-4880-AB1D-C1693D9E4042}"/>
    <cellStyle name="Normal 13 16" xfId="6209" xr:uid="{E616EA1B-779F-41ED-9A62-3C882F7FCD8A}"/>
    <cellStyle name="Normal 13 16 2" xfId="14600" xr:uid="{E344EE11-D379-4D43-B9C6-7A7B0578E766}"/>
    <cellStyle name="Normal 13 16 2 2" xfId="21887" xr:uid="{CEE1CB19-B720-4C37-B4F2-043BF37789B4}"/>
    <cellStyle name="Normal 13 16 2 2 2" xfId="27443" xr:uid="{2047518D-9717-4573-9025-110D5F73C9A6}"/>
    <cellStyle name="Normal 13 16 2 2 3" xfId="32937" xr:uid="{6C0C8104-0D43-4D12-8A85-6ED400FF1142}"/>
    <cellStyle name="Normal 13 16 2 2 4" xfId="38421" xr:uid="{1C311966-079A-4E3F-99C9-E60FC21063AA}"/>
    <cellStyle name="Normal 13 16 2 3" xfId="24714" xr:uid="{B01800B2-44F7-442E-BB2C-9CFDCE1EFDBE}"/>
    <cellStyle name="Normal 13 16 2 4" xfId="30208" xr:uid="{F164CC21-71F2-49E6-A0C3-4134FA0D2C43}"/>
    <cellStyle name="Normal 13 16 2 5" xfId="35692" xr:uid="{EEC81E87-4D53-48D1-B211-DBB3BFE938F2}"/>
    <cellStyle name="Normal 13 16 3" xfId="11567" xr:uid="{B291C882-55EB-472D-B07D-BE86C0089D17}"/>
    <cellStyle name="Normal 13 16 4" xfId="16802" xr:uid="{B95B47BB-B6E5-4A46-8DF7-35B85A4484A8}"/>
    <cellStyle name="Normal 13 16 5" xfId="19027" xr:uid="{680C8B03-A993-46DA-9AB4-AF8DF0B45253}"/>
    <cellStyle name="Normal 13 16 6" xfId="9273" xr:uid="{7C6E3FAF-7413-496D-B80E-E34CFDDD3DF2}"/>
    <cellStyle name="Normal 13 16 6 2" xfId="20594" xr:uid="{AC280679-966C-4856-8A33-C18ACA82773B}"/>
    <cellStyle name="Normal 13 16 6 2 2" xfId="26150" xr:uid="{CE4D7BCC-FFF9-432E-9875-D23D9311FF1E}"/>
    <cellStyle name="Normal 13 16 6 2 3" xfId="31644" xr:uid="{FC33C62F-F87F-4836-A336-AD44F40CB40E}"/>
    <cellStyle name="Normal 13 16 6 2 4" xfId="37128" xr:uid="{8C876D59-8023-4E86-B4A1-5FFFE8E1DF8D}"/>
    <cellStyle name="Normal 13 16 6 3" xfId="23421" xr:uid="{0634FE2B-395B-4D56-8F6A-BE06D6238568}"/>
    <cellStyle name="Normal 13 16 6 4" xfId="28915" xr:uid="{07B400EA-5456-4510-9E80-9A62D9705097}"/>
    <cellStyle name="Normal 13 16 6 5" xfId="34399" xr:uid="{0FF83E85-A6E0-43BC-AE52-E51E4BED94D6}"/>
    <cellStyle name="Normal 13 17" xfId="6210" xr:uid="{AB405F37-15B8-4AFA-91A1-373476B8F615}"/>
    <cellStyle name="Normal 13 17 2" xfId="14601" xr:uid="{357D0EEF-0D97-4F36-A03F-E1364720EC10}"/>
    <cellStyle name="Normal 13 17 2 2" xfId="21888" xr:uid="{3BA29FEB-541A-4E28-808B-08CF8D90E4D1}"/>
    <cellStyle name="Normal 13 17 2 2 2" xfId="27444" xr:uid="{B65D4F51-BC92-4DAC-9305-CB3DAF190E84}"/>
    <cellStyle name="Normal 13 17 2 2 3" xfId="32938" xr:uid="{AC5993E4-40D2-44D0-85A1-6B0B559F47AB}"/>
    <cellStyle name="Normal 13 17 2 2 4" xfId="38422" xr:uid="{885A3021-2399-4F4E-B064-A43C499AF3F5}"/>
    <cellStyle name="Normal 13 17 2 3" xfId="24715" xr:uid="{F3D92CE9-5495-4063-BF53-97B6C6A88703}"/>
    <cellStyle name="Normal 13 17 2 4" xfId="30209" xr:uid="{935C3DC5-BE3F-4019-873A-ABF80CF19ACD}"/>
    <cellStyle name="Normal 13 17 2 5" xfId="35693" xr:uid="{FF26DE00-BDF6-4C55-91D6-5392C1F6CA89}"/>
    <cellStyle name="Normal 13 17 3" xfId="11568" xr:uid="{F71D4247-EE21-4979-96CE-902028259CCE}"/>
    <cellStyle name="Normal 13 17 4" xfId="16803" xr:uid="{920713E9-E377-4162-B17F-47EFC7C280A3}"/>
    <cellStyle name="Normal 13 17 5" xfId="19028" xr:uid="{F17090A9-C914-4B9A-AF96-00417D31383B}"/>
    <cellStyle name="Normal 13 17 6" xfId="9274" xr:uid="{2C3E836F-9BD5-4AB6-967E-5B8EAAB3990F}"/>
    <cellStyle name="Normal 13 17 6 2" xfId="20595" xr:uid="{CBB84A77-C125-443D-B66C-67990115382B}"/>
    <cellStyle name="Normal 13 17 6 2 2" xfId="26151" xr:uid="{3BF052B3-D443-4C64-A9D8-87935B6DB8D7}"/>
    <cellStyle name="Normal 13 17 6 2 3" xfId="31645" xr:uid="{9D5C4A3D-94DB-4288-9069-33F04FC095E0}"/>
    <cellStyle name="Normal 13 17 6 2 4" xfId="37129" xr:uid="{F50E7C95-AB7B-4763-92CE-503C578E388F}"/>
    <cellStyle name="Normal 13 17 6 3" xfId="23422" xr:uid="{4EB0ABCA-290A-4A9C-978D-B8DFD835FC5E}"/>
    <cellStyle name="Normal 13 17 6 4" xfId="28916" xr:uid="{EF69DCC0-6B64-476F-92AC-9F19B7E5C3DE}"/>
    <cellStyle name="Normal 13 17 6 5" xfId="34400" xr:uid="{B490FE4C-0EBC-4AEF-B3C1-215D35A88DDB}"/>
    <cellStyle name="Normal 13 18" xfId="6211" xr:uid="{7D33EB67-E64E-44C5-BE4C-066AED0BA245}"/>
    <cellStyle name="Normal 13 18 2" xfId="14602" xr:uid="{BD0E931E-1037-4AD0-9832-830EEBFC9C56}"/>
    <cellStyle name="Normal 13 18 2 2" xfId="21889" xr:uid="{80585ED8-E945-473F-9D77-3F066F118DE3}"/>
    <cellStyle name="Normal 13 18 2 2 2" xfId="27445" xr:uid="{6ADA45EF-D85D-4812-A3E7-DF4686E04958}"/>
    <cellStyle name="Normal 13 18 2 2 3" xfId="32939" xr:uid="{FD92E499-04D2-4DF3-9246-6D43DF4EC0C2}"/>
    <cellStyle name="Normal 13 18 2 2 4" xfId="38423" xr:uid="{4388E9EC-4178-4935-80C3-4B1E1587D23A}"/>
    <cellStyle name="Normal 13 18 2 3" xfId="24716" xr:uid="{BA966C6F-0750-440B-83DE-B9D43D1DFF05}"/>
    <cellStyle name="Normal 13 18 2 4" xfId="30210" xr:uid="{E9F072AA-4482-4AC7-A96E-A4B500CD861F}"/>
    <cellStyle name="Normal 13 18 2 5" xfId="35694" xr:uid="{C28959B9-A9C6-43C8-9EC8-C86569A9010D}"/>
    <cellStyle name="Normal 13 18 3" xfId="11569" xr:uid="{6C899086-1454-4151-BEAC-E87B10E5FDD0}"/>
    <cellStyle name="Normal 13 18 4" xfId="16804" xr:uid="{D5B2B330-B7D5-4ECE-8294-6303A958DBA3}"/>
    <cellStyle name="Normal 13 18 5" xfId="19029" xr:uid="{C3147080-353E-4160-AB97-35C08456CB60}"/>
    <cellStyle name="Normal 13 18 6" xfId="9275" xr:uid="{CC23A478-396B-4F14-A279-EE863CFF9B9E}"/>
    <cellStyle name="Normal 13 18 6 2" xfId="20596" xr:uid="{6C03CFB5-8DB7-4FEA-8CC1-28BCEFF0F020}"/>
    <cellStyle name="Normal 13 18 6 2 2" xfId="26152" xr:uid="{204BDE54-526A-4F8A-AC8A-267F081A884B}"/>
    <cellStyle name="Normal 13 18 6 2 3" xfId="31646" xr:uid="{5C1B5D3F-9CFA-468E-8003-8DB555C68824}"/>
    <cellStyle name="Normal 13 18 6 2 4" xfId="37130" xr:uid="{360A13D4-C921-411C-81C1-B3AD569FCFF9}"/>
    <cellStyle name="Normal 13 18 6 3" xfId="23423" xr:uid="{AF5BB7FD-9C00-426F-B8F2-61A0EB2CF9CD}"/>
    <cellStyle name="Normal 13 18 6 4" xfId="28917" xr:uid="{0936ED4E-89D1-4C5E-9D11-9A244E39EA87}"/>
    <cellStyle name="Normal 13 18 6 5" xfId="34401" xr:uid="{7CEF3B5F-F283-44E1-8F8E-B93AB4BD307C}"/>
    <cellStyle name="Normal 13 19" xfId="6212" xr:uid="{036B0405-4C07-4DFB-9550-093C4617B03B}"/>
    <cellStyle name="Normal 13 19 2" xfId="14603" xr:uid="{EE4904DD-E878-4968-BD1E-0FFDDAABB8B8}"/>
    <cellStyle name="Normal 13 19 2 2" xfId="21890" xr:uid="{B5B952E6-53A9-4CC8-A8E3-8BF9030FEA63}"/>
    <cellStyle name="Normal 13 19 2 2 2" xfId="27446" xr:uid="{4A8962E3-7351-49CE-B34D-FA369BEB8F62}"/>
    <cellStyle name="Normal 13 19 2 2 3" xfId="32940" xr:uid="{C28842F6-CBD2-493D-BF74-E86A4D09E93C}"/>
    <cellStyle name="Normal 13 19 2 2 4" xfId="38424" xr:uid="{E3A40F79-7DD4-4DE9-BB7D-22124DDB58C9}"/>
    <cellStyle name="Normal 13 19 2 3" xfId="24717" xr:uid="{C296DBC8-AC93-483F-9A16-135EA9C5500E}"/>
    <cellStyle name="Normal 13 19 2 4" xfId="30211" xr:uid="{A0D607E5-F2F8-4D66-BA7C-8CA77A4A1E01}"/>
    <cellStyle name="Normal 13 19 2 5" xfId="35695" xr:uid="{F075CF11-8A8C-4286-8FB2-835D558DBC91}"/>
    <cellStyle name="Normal 13 19 3" xfId="11570" xr:uid="{73649DB4-9F40-4ADF-8BEA-94CFE5BFE87A}"/>
    <cellStyle name="Normal 13 19 4" xfId="16805" xr:uid="{D2362EBD-CB3B-498A-BA46-BCD515014C02}"/>
    <cellStyle name="Normal 13 19 5" xfId="19030" xr:uid="{01CA25FD-E176-44C3-8036-C65A7B2762B9}"/>
    <cellStyle name="Normal 13 19 6" xfId="9276" xr:uid="{5FA2D9F1-B393-4497-99C3-6A3EE0743208}"/>
    <cellStyle name="Normal 13 19 6 2" xfId="20597" xr:uid="{16086B40-8843-4BEA-96AD-CC3E083C4AF1}"/>
    <cellStyle name="Normal 13 19 6 2 2" xfId="26153" xr:uid="{0EE02AC0-957C-45F6-9C78-43E856B6BE42}"/>
    <cellStyle name="Normal 13 19 6 2 3" xfId="31647" xr:uid="{16A8A811-A0BD-4440-B482-15D5BA585532}"/>
    <cellStyle name="Normal 13 19 6 2 4" xfId="37131" xr:uid="{D162E9BE-F2B1-45EE-B1B1-1BEA29B570DB}"/>
    <cellStyle name="Normal 13 19 6 3" xfId="23424" xr:uid="{051E95E2-9A11-4D5F-98EA-02148E3CACCD}"/>
    <cellStyle name="Normal 13 19 6 4" xfId="28918" xr:uid="{E0A06EB1-A2B2-4C73-BEC0-94D99B99DD1B}"/>
    <cellStyle name="Normal 13 19 6 5" xfId="34402" xr:uid="{453006FC-CED5-4B50-A064-1AB7E3F78120}"/>
    <cellStyle name="Normal 13 2" xfId="6213" xr:uid="{3972AD42-0B3D-4535-B7C3-634B1D0FA23A}"/>
    <cellStyle name="Normal 13 2 2" xfId="14604" xr:uid="{0564BF82-AF6D-463D-B388-B2ED9A7341B9}"/>
    <cellStyle name="Normal 13 2 2 2" xfId="21891" xr:uid="{89534EA6-33F1-4361-9A24-9747F1265A36}"/>
    <cellStyle name="Normal 13 2 2 2 2" xfId="27447" xr:uid="{77689237-64AC-4CC1-9E60-CF01FD5A57BD}"/>
    <cellStyle name="Normal 13 2 2 2 3" xfId="32941" xr:uid="{40A7F4A5-4A90-4F0E-ACE4-5A836B8F13EE}"/>
    <cellStyle name="Normal 13 2 2 2 4" xfId="38425" xr:uid="{BA61421C-DF31-4B93-8D06-7B697CF644BB}"/>
    <cellStyle name="Normal 13 2 2 3" xfId="24718" xr:uid="{49CA9A9B-7734-4E7E-A8F9-95F947955D1C}"/>
    <cellStyle name="Normal 13 2 2 4" xfId="30212" xr:uid="{E937CF2D-DF55-4D37-A675-87902F29F3EB}"/>
    <cellStyle name="Normal 13 2 2 5" xfId="35696" xr:uid="{ED30533C-2970-41AB-BB26-3852158B07BA}"/>
    <cellStyle name="Normal 13 2 3" xfId="11571" xr:uid="{943102CD-4024-4063-AFB7-B9FF87BB9447}"/>
    <cellStyle name="Normal 13 2 4" xfId="16806" xr:uid="{679C55D6-7043-40D2-BE42-B5D060B31F48}"/>
    <cellStyle name="Normal 13 2 5" xfId="19031" xr:uid="{4CA9B0AE-C0DC-4EFD-A7C5-2F4FEFEBF311}"/>
    <cellStyle name="Normal 13 2 6" xfId="9277" xr:uid="{75F8276C-4AEC-4D50-8348-7ECCF8520697}"/>
    <cellStyle name="Normal 13 2 6 2" xfId="20598" xr:uid="{8B54C9AE-5194-43C8-9A04-DDB235FA3D05}"/>
    <cellStyle name="Normal 13 2 6 2 2" xfId="26154" xr:uid="{9399D882-3071-4841-A410-C4AE5E663D2B}"/>
    <cellStyle name="Normal 13 2 6 2 3" xfId="31648" xr:uid="{BE45F085-5D75-4A51-A6D5-2012260D532A}"/>
    <cellStyle name="Normal 13 2 6 2 4" xfId="37132" xr:uid="{8258964B-F6DD-4F06-83D9-FB616B58F5C2}"/>
    <cellStyle name="Normal 13 2 6 3" xfId="23425" xr:uid="{E0FEE9DF-29FF-4459-A6BC-3DBF21D54090}"/>
    <cellStyle name="Normal 13 2 6 4" xfId="28919" xr:uid="{DCBBBD69-70F5-45AA-AA1B-8495BCC08BED}"/>
    <cellStyle name="Normal 13 2 6 5" xfId="34403" xr:uid="{F1A27F14-60A1-467C-BF02-95FF5C2E065C}"/>
    <cellStyle name="Normal 13 20" xfId="6214" xr:uid="{270FDD93-7640-4A9E-8941-1606A696959D}"/>
    <cellStyle name="Normal 13 20 2" xfId="14605" xr:uid="{7AB8F1D2-51DE-4CC4-B47B-7A88465CD3B5}"/>
    <cellStyle name="Normal 13 20 2 2" xfId="21892" xr:uid="{2E105140-F09D-4680-A8FA-7C13E1BB3BF6}"/>
    <cellStyle name="Normal 13 20 2 2 2" xfId="27448" xr:uid="{B1E6B134-3400-4D73-92E6-55533FEEA234}"/>
    <cellStyle name="Normal 13 20 2 2 3" xfId="32942" xr:uid="{281BADCB-F083-471E-8024-7F2B1723432B}"/>
    <cellStyle name="Normal 13 20 2 2 4" xfId="38426" xr:uid="{F5DF3F94-12CE-423C-AD9D-FBE5232F7BC9}"/>
    <cellStyle name="Normal 13 20 2 3" xfId="24719" xr:uid="{965A085E-F0D7-40B3-9C0F-C464A9AABC41}"/>
    <cellStyle name="Normal 13 20 2 4" xfId="30213" xr:uid="{F8D83CE6-E520-4B03-A32B-AA82AFE34596}"/>
    <cellStyle name="Normal 13 20 2 5" xfId="35697" xr:uid="{95F40B83-EE0C-4853-AA32-6F7EDC30E29F}"/>
    <cellStyle name="Normal 13 20 3" xfId="11572" xr:uid="{4C5FE91C-9EE4-4E75-89A5-720CAA3404CE}"/>
    <cellStyle name="Normal 13 20 4" xfId="16807" xr:uid="{4EA23DF4-B28C-4601-A311-0FDA81A8FD1E}"/>
    <cellStyle name="Normal 13 20 5" xfId="19032" xr:uid="{F7654811-2C7F-4D67-B494-C298567C6363}"/>
    <cellStyle name="Normal 13 20 6" xfId="9278" xr:uid="{B5A89CE5-4E24-4E5E-B8FF-42B821843BCB}"/>
    <cellStyle name="Normal 13 20 6 2" xfId="20599" xr:uid="{6AE5CF5A-79A3-4968-BCAC-F12BAE44B549}"/>
    <cellStyle name="Normal 13 20 6 2 2" xfId="26155" xr:uid="{295E173A-048D-4648-B3AD-2AD3B9344379}"/>
    <cellStyle name="Normal 13 20 6 2 3" xfId="31649" xr:uid="{059C01A4-1ECB-4742-A6B5-D3DC2AF10A16}"/>
    <cellStyle name="Normal 13 20 6 2 4" xfId="37133" xr:uid="{78CF9240-644D-4469-A2D5-05FCD4D33561}"/>
    <cellStyle name="Normal 13 20 6 3" xfId="23426" xr:uid="{BBD9D96C-B163-4EED-8C67-8CB69383F6A8}"/>
    <cellStyle name="Normal 13 20 6 4" xfId="28920" xr:uid="{E9553D35-567B-4448-B0B6-1EA667F8C4F1}"/>
    <cellStyle name="Normal 13 20 6 5" xfId="34404" xr:uid="{254690E1-86AC-4AA2-BD86-D637A9551C32}"/>
    <cellStyle name="Normal 13 21" xfId="6215" xr:uid="{727DACBF-634F-48AD-8DDA-F5C9495A0F63}"/>
    <cellStyle name="Normal 13 21 2" xfId="14606" xr:uid="{6F7F3628-F69D-4ED1-8CD9-56558D952BE0}"/>
    <cellStyle name="Normal 13 21 2 2" xfId="21893" xr:uid="{754B7F92-3492-4B1F-92E9-7B9476E78AB5}"/>
    <cellStyle name="Normal 13 21 2 2 2" xfId="27449" xr:uid="{9B2E7F90-485B-4A40-824D-B5DC69AE2A58}"/>
    <cellStyle name="Normal 13 21 2 2 3" xfId="32943" xr:uid="{166A2266-4497-4B64-8105-71F8EAA24977}"/>
    <cellStyle name="Normal 13 21 2 2 4" xfId="38427" xr:uid="{36DEA171-3172-4D38-B85A-52A61DDC3190}"/>
    <cellStyle name="Normal 13 21 2 3" xfId="24720" xr:uid="{3727B3DC-D344-4709-965E-FD3115EAD9C8}"/>
    <cellStyle name="Normal 13 21 2 4" xfId="30214" xr:uid="{E465027D-D343-45D3-9F3E-6B963E408ABB}"/>
    <cellStyle name="Normal 13 21 2 5" xfId="35698" xr:uid="{C6BFD8F0-C0E5-4D30-87B6-9953283C665C}"/>
    <cellStyle name="Normal 13 21 3" xfId="11573" xr:uid="{D5B8F20F-8D21-4B4B-8F32-473436300CCF}"/>
    <cellStyle name="Normal 13 21 4" xfId="16808" xr:uid="{A28D8A9A-8CC0-40BF-9F82-6E7BF69C027D}"/>
    <cellStyle name="Normal 13 21 5" xfId="19033" xr:uid="{F7C45283-6D51-4263-8843-DFDD01A7BAC6}"/>
    <cellStyle name="Normal 13 21 6" xfId="9279" xr:uid="{D58F9357-873C-44C7-B8A9-4AB986C07832}"/>
    <cellStyle name="Normal 13 21 6 2" xfId="20600" xr:uid="{02453DB2-261E-40D0-B5FB-8E6F79CED6DB}"/>
    <cellStyle name="Normal 13 21 6 2 2" xfId="26156" xr:uid="{6FD8A522-5FA6-435B-9FDF-11576A47FF71}"/>
    <cellStyle name="Normal 13 21 6 2 3" xfId="31650" xr:uid="{74108A16-06B7-4837-B09D-7FE2A43A04BB}"/>
    <cellStyle name="Normal 13 21 6 2 4" xfId="37134" xr:uid="{44DBF1BE-D956-4474-BCBD-42CFE8007E5D}"/>
    <cellStyle name="Normal 13 21 6 3" xfId="23427" xr:uid="{167F9528-2FFA-4922-B9D8-89B3CF06DE61}"/>
    <cellStyle name="Normal 13 21 6 4" xfId="28921" xr:uid="{90D55D1B-F6F1-4FF0-B9FA-892F913895DE}"/>
    <cellStyle name="Normal 13 21 6 5" xfId="34405" xr:uid="{41C10184-8FF4-46C5-A650-AFC2DFC5B8DD}"/>
    <cellStyle name="Normal 13 22" xfId="6216" xr:uid="{6908F8B1-7E01-4214-B594-7F1785CE1648}"/>
    <cellStyle name="Normal 13 22 2" xfId="14607" xr:uid="{130B85C4-26C2-441D-8C5F-226441980E2F}"/>
    <cellStyle name="Normal 13 22 2 2" xfId="21894" xr:uid="{E8702470-4F09-441F-AD75-FFACF8B881B1}"/>
    <cellStyle name="Normal 13 22 2 2 2" xfId="27450" xr:uid="{61E6F223-C53F-4C66-9673-EBC3368C9141}"/>
    <cellStyle name="Normal 13 22 2 2 3" xfId="32944" xr:uid="{DA83DB69-596F-499E-8A93-E42683F07AFB}"/>
    <cellStyle name="Normal 13 22 2 2 4" xfId="38428" xr:uid="{88DDF0B0-E6A6-40AF-AC25-FDCD278324CE}"/>
    <cellStyle name="Normal 13 22 2 3" xfId="24721" xr:uid="{DA2A6B60-E680-4F5C-A4AA-A94FDBEF72A9}"/>
    <cellStyle name="Normal 13 22 2 4" xfId="30215" xr:uid="{659D0EF3-38EA-4D0D-9E0B-3F7F3EB83B07}"/>
    <cellStyle name="Normal 13 22 2 5" xfId="35699" xr:uid="{49D80658-9FA4-485F-BDD9-DC742C0DF9A5}"/>
    <cellStyle name="Normal 13 22 3" xfId="11574" xr:uid="{B7FF946B-0CF3-4314-85C4-34D640FB33AE}"/>
    <cellStyle name="Normal 13 22 4" xfId="16809" xr:uid="{D6A66C2A-6C28-4C98-B041-A13D062FF07D}"/>
    <cellStyle name="Normal 13 22 5" xfId="19034" xr:uid="{B4DD084C-3DBB-4640-AECB-5207A1374003}"/>
    <cellStyle name="Normal 13 22 6" xfId="9280" xr:uid="{6441D042-ED8F-4587-A209-E1E6EED70003}"/>
    <cellStyle name="Normal 13 22 6 2" xfId="20601" xr:uid="{ED9E55EF-B89D-433E-9EFB-EB3DEA278511}"/>
    <cellStyle name="Normal 13 22 6 2 2" xfId="26157" xr:uid="{64F3F63E-5930-46E7-94A8-F80F34250267}"/>
    <cellStyle name="Normal 13 22 6 2 3" xfId="31651" xr:uid="{16052412-E075-46A3-A365-98E35CF20316}"/>
    <cellStyle name="Normal 13 22 6 2 4" xfId="37135" xr:uid="{A8E193CB-AACD-4179-AF0C-699B138EB34E}"/>
    <cellStyle name="Normal 13 22 6 3" xfId="23428" xr:uid="{F7EF9F84-481B-4E6D-8350-9FF53ACFC22C}"/>
    <cellStyle name="Normal 13 22 6 4" xfId="28922" xr:uid="{41D948CE-83A7-4687-BC1E-30B2B4B5D1A8}"/>
    <cellStyle name="Normal 13 22 6 5" xfId="34406" xr:uid="{B8A55985-7CA7-4200-BB7F-A8FBCFC89917}"/>
    <cellStyle name="Normal 13 23" xfId="6217" xr:uid="{0F24D41B-6526-4A86-8AB7-8566D6EDDAC4}"/>
    <cellStyle name="Normal 13 23 2" xfId="14608" xr:uid="{EE04C427-AC5B-4DC9-901B-D27A598F43ED}"/>
    <cellStyle name="Normal 13 23 2 2" xfId="21895" xr:uid="{12E6C04B-5F31-46C8-A615-B155ECE291E7}"/>
    <cellStyle name="Normal 13 23 2 2 2" xfId="27451" xr:uid="{AEFF46CD-B7E9-4439-9F6B-E288A2ED686F}"/>
    <cellStyle name="Normal 13 23 2 2 3" xfId="32945" xr:uid="{3BC6A91C-A2A8-4820-A771-88D63ACB9353}"/>
    <cellStyle name="Normal 13 23 2 2 4" xfId="38429" xr:uid="{B5E8DC22-6E9B-48EA-B4E5-E3B970372A08}"/>
    <cellStyle name="Normal 13 23 2 3" xfId="24722" xr:uid="{F04AE4D2-D0E9-47F8-A4D5-398963810A35}"/>
    <cellStyle name="Normal 13 23 2 4" xfId="30216" xr:uid="{242D659F-50E3-4A44-8643-0FBA6B459093}"/>
    <cellStyle name="Normal 13 23 2 5" xfId="35700" xr:uid="{4D56677F-087B-4607-AD69-647EF46A2A88}"/>
    <cellStyle name="Normal 13 23 3" xfId="11575" xr:uid="{347ECEAF-F843-49F5-A83B-BA4F1C68452B}"/>
    <cellStyle name="Normal 13 23 4" xfId="16810" xr:uid="{5DED52D4-08A5-4990-9977-B278EAD2CAED}"/>
    <cellStyle name="Normal 13 23 5" xfId="19035" xr:uid="{924D0FD9-3F6F-4F08-AD48-871532C17EC3}"/>
    <cellStyle name="Normal 13 23 6" xfId="9281" xr:uid="{8F507313-F9D4-4AF5-B050-8A0C6DA694DB}"/>
    <cellStyle name="Normal 13 23 6 2" xfId="20602" xr:uid="{4FC279B1-6810-4617-8B84-ABCF05B59572}"/>
    <cellStyle name="Normal 13 23 6 2 2" xfId="26158" xr:uid="{303E7B8C-49A8-4ED4-B3A6-AA1F3C10149C}"/>
    <cellStyle name="Normal 13 23 6 2 3" xfId="31652" xr:uid="{1AA6303A-71E8-4738-B26D-C92E2768D5BE}"/>
    <cellStyle name="Normal 13 23 6 2 4" xfId="37136" xr:uid="{1DB0E622-6BA4-4094-AE2A-69149553A1D0}"/>
    <cellStyle name="Normal 13 23 6 3" xfId="23429" xr:uid="{1074A56C-D3F9-42C9-8E0A-9500D6077C79}"/>
    <cellStyle name="Normal 13 23 6 4" xfId="28923" xr:uid="{F6C4A04E-D137-45CD-9CFE-35759976CACE}"/>
    <cellStyle name="Normal 13 23 6 5" xfId="34407" xr:uid="{1C96DADC-4CB7-4B05-BB2F-7E8C591DB045}"/>
    <cellStyle name="Normal 13 24" xfId="6218" xr:uid="{50AC6F1C-CE81-4C8F-9EDA-BDF5423FA595}"/>
    <cellStyle name="Normal 13 24 2" xfId="14609" xr:uid="{EE3E795A-86C0-40DA-A686-D3F357662913}"/>
    <cellStyle name="Normal 13 24 2 2" xfId="21896" xr:uid="{18284E8B-0627-41CC-87AE-85C0E8145EA4}"/>
    <cellStyle name="Normal 13 24 2 2 2" xfId="27452" xr:uid="{BDEB2F39-103D-46FB-8DD1-BBF78F7CFB99}"/>
    <cellStyle name="Normal 13 24 2 2 3" xfId="32946" xr:uid="{1F988CD1-5A28-4071-8989-AB1D537CB5E9}"/>
    <cellStyle name="Normal 13 24 2 2 4" xfId="38430" xr:uid="{8AC24CC0-19A1-42B9-B059-56068E8E627B}"/>
    <cellStyle name="Normal 13 24 2 3" xfId="24723" xr:uid="{5C0D7383-E259-4CBF-9D7E-716F88810F6A}"/>
    <cellStyle name="Normal 13 24 2 4" xfId="30217" xr:uid="{AF3DF42A-5E75-4A67-A478-511C6C0B4EF3}"/>
    <cellStyle name="Normal 13 24 2 5" xfId="35701" xr:uid="{81503962-C578-4F61-B0EF-3E684D649419}"/>
    <cellStyle name="Normal 13 24 3" xfId="11576" xr:uid="{20EC721A-7559-4A0F-BCA3-2A2608055421}"/>
    <cellStyle name="Normal 13 24 4" xfId="16811" xr:uid="{32954455-DCCB-4170-866C-EABD02F9CBCB}"/>
    <cellStyle name="Normal 13 24 5" xfId="19036" xr:uid="{B93DE6D9-C59F-4B02-B25D-B7A36011ADB2}"/>
    <cellStyle name="Normal 13 24 6" xfId="9282" xr:uid="{B1B56444-920A-43AB-8B35-F2030844260B}"/>
    <cellStyle name="Normal 13 24 6 2" xfId="20603" xr:uid="{19185138-4343-49E0-8B96-46BFD5F5CA27}"/>
    <cellStyle name="Normal 13 24 6 2 2" xfId="26159" xr:uid="{A5743A8A-D543-4C97-92F6-2AE643465A73}"/>
    <cellStyle name="Normal 13 24 6 2 3" xfId="31653" xr:uid="{D51D3127-C633-49E9-9CD4-7CB54A993C07}"/>
    <cellStyle name="Normal 13 24 6 2 4" xfId="37137" xr:uid="{45C72F25-E78C-4C0D-BDE4-714809EF821C}"/>
    <cellStyle name="Normal 13 24 6 3" xfId="23430" xr:uid="{E8683484-E19D-423C-8FD5-C3FCC6CC9BB6}"/>
    <cellStyle name="Normal 13 24 6 4" xfId="28924" xr:uid="{75C99F9C-1FF6-43A4-99A5-3E8FDAB23E6D}"/>
    <cellStyle name="Normal 13 24 6 5" xfId="34408" xr:uid="{C12C29D0-EFFC-4373-94BB-9D74D3537206}"/>
    <cellStyle name="Normal 13 25" xfId="6219" xr:uid="{A8816A9F-40C4-4FA1-B7D5-7E3F26D0232D}"/>
    <cellStyle name="Normal 13 25 2" xfId="14610" xr:uid="{4F7F6D47-2F37-4B3F-93FC-64F64B685E5C}"/>
    <cellStyle name="Normal 13 25 2 2" xfId="21897" xr:uid="{667B2347-D1FB-4FB8-8836-019B61DB0724}"/>
    <cellStyle name="Normal 13 25 2 2 2" xfId="27453" xr:uid="{7772D4B3-C33F-4DEC-9368-5CC05A924A3C}"/>
    <cellStyle name="Normal 13 25 2 2 3" xfId="32947" xr:uid="{2B35C741-F5FF-4B19-98CD-345A172E533B}"/>
    <cellStyle name="Normal 13 25 2 2 4" xfId="38431" xr:uid="{7465D5DA-F5DD-41CE-83B6-A25C8385B2EC}"/>
    <cellStyle name="Normal 13 25 2 3" xfId="24724" xr:uid="{249966E3-5618-468D-9C8C-E183D9C218E0}"/>
    <cellStyle name="Normal 13 25 2 4" xfId="30218" xr:uid="{D9B44CD2-0CD4-45CC-AE0D-615B009702C8}"/>
    <cellStyle name="Normal 13 25 2 5" xfId="35702" xr:uid="{E7B79324-AC71-4AA1-BE65-09C05E603D92}"/>
    <cellStyle name="Normal 13 25 3" xfId="11577" xr:uid="{9B8C19D4-0183-44B2-9D46-A82185B4F0A0}"/>
    <cellStyle name="Normal 13 25 4" xfId="16812" xr:uid="{BB56519D-DF17-4DD1-8412-3AA23CFF6306}"/>
    <cellStyle name="Normal 13 25 5" xfId="19037" xr:uid="{9EAF7DD4-1A06-4CCC-876E-6D82EFD24068}"/>
    <cellStyle name="Normal 13 25 6" xfId="9283" xr:uid="{72DD599D-F859-4926-8D84-77B025988D60}"/>
    <cellStyle name="Normal 13 25 6 2" xfId="20604" xr:uid="{0E5241D5-128C-4FFC-ADFD-C97C40434120}"/>
    <cellStyle name="Normal 13 25 6 2 2" xfId="26160" xr:uid="{43710799-8209-4BE0-B7AA-2CAB1A6C2CCD}"/>
    <cellStyle name="Normal 13 25 6 2 3" xfId="31654" xr:uid="{FF4674CE-A08A-446C-9254-38DF00E0B67B}"/>
    <cellStyle name="Normal 13 25 6 2 4" xfId="37138" xr:uid="{DEEC7493-C70B-496B-9478-4691160E07F5}"/>
    <cellStyle name="Normal 13 25 6 3" xfId="23431" xr:uid="{29A86268-2DD2-4A30-A887-AD2E603F4F23}"/>
    <cellStyle name="Normal 13 25 6 4" xfId="28925" xr:uid="{02E6C29C-CFFA-4E0B-8CF5-AD6FE6DDBFA8}"/>
    <cellStyle name="Normal 13 25 6 5" xfId="34409" xr:uid="{A3D1F53D-0C96-45D8-B642-D4C94888A289}"/>
    <cellStyle name="Normal 13 26" xfId="6220" xr:uid="{1D4F5D94-FA13-430D-AF9F-D20402CA4F18}"/>
    <cellStyle name="Normal 13 26 2" xfId="14611" xr:uid="{DCADDA57-3B30-4FC4-A924-2CB3328F1969}"/>
    <cellStyle name="Normal 13 26 2 2" xfId="21898" xr:uid="{036E6F1A-7B2C-4F40-B166-FB50B415FD1A}"/>
    <cellStyle name="Normal 13 26 2 2 2" xfId="27454" xr:uid="{1D81E012-76D2-4BA9-89AB-4C2399E028A7}"/>
    <cellStyle name="Normal 13 26 2 2 3" xfId="32948" xr:uid="{9169DF35-1E00-4BBA-B758-F2BAAFA62EE8}"/>
    <cellStyle name="Normal 13 26 2 2 4" xfId="38432" xr:uid="{CED07959-0700-40EF-BD08-91F8C01D7D9F}"/>
    <cellStyle name="Normal 13 26 2 3" xfId="24725" xr:uid="{3B9A9EBE-B849-4B82-ADE3-AA7B8BBDA8A6}"/>
    <cellStyle name="Normal 13 26 2 4" xfId="30219" xr:uid="{AD5570D3-6A4E-4A34-8F4F-1331242E7226}"/>
    <cellStyle name="Normal 13 26 2 5" xfId="35703" xr:uid="{BA72E000-52C9-4351-95E7-CD3A814EAEE4}"/>
    <cellStyle name="Normal 13 26 3" xfId="11578" xr:uid="{7C2E35A9-C01B-4117-9BE1-F5E5E2E4CDF2}"/>
    <cellStyle name="Normal 13 26 4" xfId="16813" xr:uid="{AA3D47B5-04D2-4FCB-B797-89C74F1226D6}"/>
    <cellStyle name="Normal 13 26 5" xfId="19038" xr:uid="{3A9513C3-948C-4886-AC04-F0C928085A2D}"/>
    <cellStyle name="Normal 13 26 6" xfId="9284" xr:uid="{447B9F51-2E3B-4D4F-854B-657556A22A18}"/>
    <cellStyle name="Normal 13 26 6 2" xfId="20605" xr:uid="{5535384E-19E6-4BCA-83D2-EC6FC1E27A5F}"/>
    <cellStyle name="Normal 13 26 6 2 2" xfId="26161" xr:uid="{FC5BF38F-0C48-46F4-84E1-2B225EC30C0D}"/>
    <cellStyle name="Normal 13 26 6 2 3" xfId="31655" xr:uid="{478107C8-F4A7-468F-A64F-877E488D59BE}"/>
    <cellStyle name="Normal 13 26 6 2 4" xfId="37139" xr:uid="{D4DB3A03-FE07-47C5-97D5-80638DC20658}"/>
    <cellStyle name="Normal 13 26 6 3" xfId="23432" xr:uid="{F962BE39-4CD1-4603-902E-9A8C170C45C8}"/>
    <cellStyle name="Normal 13 26 6 4" xfId="28926" xr:uid="{15CD0A8E-EBFF-4088-A326-D82485B27FCB}"/>
    <cellStyle name="Normal 13 26 6 5" xfId="34410" xr:uid="{BF8E5696-BAFE-47AD-AD99-5C1F13DF4059}"/>
    <cellStyle name="Normal 13 27" xfId="6221" xr:uid="{B68E3FAA-6763-4B88-B56D-4FE157E6FAEF}"/>
    <cellStyle name="Normal 13 27 2" xfId="14612" xr:uid="{A5F74235-9C75-45F5-AC85-20DC85AA633C}"/>
    <cellStyle name="Normal 13 27 2 2" xfId="21899" xr:uid="{527D0189-9171-419C-B7B0-C9BE566C3949}"/>
    <cellStyle name="Normal 13 27 2 2 2" xfId="27455" xr:uid="{0489D9C9-4264-43D8-96DB-0FBE1EE5B361}"/>
    <cellStyle name="Normal 13 27 2 2 3" xfId="32949" xr:uid="{4D616B72-8699-4623-B53F-D3BDF4713EAE}"/>
    <cellStyle name="Normal 13 27 2 2 4" xfId="38433" xr:uid="{687A7F42-FC05-49AE-99B3-A222A7CE498F}"/>
    <cellStyle name="Normal 13 27 2 3" xfId="24726" xr:uid="{0FD4DB1B-06E6-4127-9E28-1ACF3CDE289C}"/>
    <cellStyle name="Normal 13 27 2 4" xfId="30220" xr:uid="{0DE2FBF5-35B6-4EC0-A241-C5279DCE6AAB}"/>
    <cellStyle name="Normal 13 27 2 5" xfId="35704" xr:uid="{9FB4F84B-9DCD-4F5A-BAB9-1F8345EC588A}"/>
    <cellStyle name="Normal 13 27 3" xfId="11579" xr:uid="{00FB3D84-725C-4AC7-A61D-7F9C0AB175FC}"/>
    <cellStyle name="Normal 13 27 4" xfId="16814" xr:uid="{E11C826F-D8B8-4181-A57D-057A0F05EE9E}"/>
    <cellStyle name="Normal 13 27 5" xfId="19039" xr:uid="{4D23F1D3-434E-470A-8423-E09AA2154A72}"/>
    <cellStyle name="Normal 13 27 6" xfId="9285" xr:uid="{14EFD6B1-B4B4-4137-943E-D83441761F1C}"/>
    <cellStyle name="Normal 13 27 6 2" xfId="20606" xr:uid="{C8B54AD8-8D98-4800-9B2E-9033BE11A425}"/>
    <cellStyle name="Normal 13 27 6 2 2" xfId="26162" xr:uid="{F352F17A-3AC1-47E2-B082-0008DF53D892}"/>
    <cellStyle name="Normal 13 27 6 2 3" xfId="31656" xr:uid="{36E573DC-01A3-49F2-BF68-F4E77390CC5C}"/>
    <cellStyle name="Normal 13 27 6 2 4" xfId="37140" xr:uid="{B50583BD-E1EF-4981-ADBF-715EE36CF1F7}"/>
    <cellStyle name="Normal 13 27 6 3" xfId="23433" xr:uid="{75FE8A25-0E22-48A1-9691-AC0866F2D322}"/>
    <cellStyle name="Normal 13 27 6 4" xfId="28927" xr:uid="{5CDEDC81-43F7-450F-B1D2-5DF38A1E11CE}"/>
    <cellStyle name="Normal 13 27 6 5" xfId="34411" xr:uid="{23345B6F-A239-4550-AC34-A09B1F1E7FE5}"/>
    <cellStyle name="Normal 13 28" xfId="6222" xr:uid="{3B09248F-2E4D-427A-AFAE-ACC9436C6272}"/>
    <cellStyle name="Normal 13 28 2" xfId="14613" xr:uid="{C54FBD0A-0544-4705-8C0F-59DE4F1908CB}"/>
    <cellStyle name="Normal 13 28 2 2" xfId="21900" xr:uid="{F8A6ABBB-C55C-492F-A903-4AEB4864F928}"/>
    <cellStyle name="Normal 13 28 2 2 2" xfId="27456" xr:uid="{4C7D00BF-BB46-48ED-8E7A-1BC8EB2AAB20}"/>
    <cellStyle name="Normal 13 28 2 2 3" xfId="32950" xr:uid="{478A16B9-CA94-4716-BF40-F115DF4D353A}"/>
    <cellStyle name="Normal 13 28 2 2 4" xfId="38434" xr:uid="{65A17DFA-154D-4303-917F-C306462712F8}"/>
    <cellStyle name="Normal 13 28 2 3" xfId="24727" xr:uid="{28F54462-16A7-40C7-AA1D-93CC560B10A9}"/>
    <cellStyle name="Normal 13 28 2 4" xfId="30221" xr:uid="{5EBA1FA4-2B0E-4598-94F3-FA58C7B34DA6}"/>
    <cellStyle name="Normal 13 28 2 5" xfId="35705" xr:uid="{F1086EBD-1F03-4429-919E-4FF24801CC2B}"/>
    <cellStyle name="Normal 13 28 3" xfId="11580" xr:uid="{90BD0EA8-0571-4E70-93B0-BF2159DAAE99}"/>
    <cellStyle name="Normal 13 28 4" xfId="16815" xr:uid="{AAD3F08F-F3F1-471C-8310-8BD7AF046A10}"/>
    <cellStyle name="Normal 13 28 5" xfId="19040" xr:uid="{AF3E9456-A879-4654-8B81-E611EBA87678}"/>
    <cellStyle name="Normal 13 28 6" xfId="9286" xr:uid="{B156C052-C61D-45CD-98E6-2350AFECFDA8}"/>
    <cellStyle name="Normal 13 28 6 2" xfId="20607" xr:uid="{A45B3350-BD4A-49F4-B79A-D8F465F95E73}"/>
    <cellStyle name="Normal 13 28 6 2 2" xfId="26163" xr:uid="{2DF8C792-C7F0-4AFE-AA13-EEC40BF0077E}"/>
    <cellStyle name="Normal 13 28 6 2 3" xfId="31657" xr:uid="{ED0A0643-1A03-46DF-8A79-3E01F2C9646F}"/>
    <cellStyle name="Normal 13 28 6 2 4" xfId="37141" xr:uid="{60213E18-2E73-4041-A8B3-BA1FFD876060}"/>
    <cellStyle name="Normal 13 28 6 3" xfId="23434" xr:uid="{6FCC7535-1CE2-4DB0-9422-54E03E4E3D0F}"/>
    <cellStyle name="Normal 13 28 6 4" xfId="28928" xr:uid="{4B6F7BA8-572C-4DEB-9E17-BA4F68CC6584}"/>
    <cellStyle name="Normal 13 28 6 5" xfId="34412" xr:uid="{8619372D-CF2E-4388-9E0E-DD5C34B2A30E}"/>
    <cellStyle name="Normal 13 29" xfId="6223" xr:uid="{8E0F4EF2-ECFB-4DB5-BEB0-7F9B8D8CA718}"/>
    <cellStyle name="Normal 13 29 2" xfId="14614" xr:uid="{70F96D82-A205-4E69-B331-7F09E95DACEC}"/>
    <cellStyle name="Normal 13 29 2 2" xfId="21901" xr:uid="{8889979F-0B41-47D2-ACF5-9458A1D198AD}"/>
    <cellStyle name="Normal 13 29 2 2 2" xfId="27457" xr:uid="{DCDD2469-5ABF-4074-B068-FE4E3EF2B8EB}"/>
    <cellStyle name="Normal 13 29 2 2 3" xfId="32951" xr:uid="{514AEEB6-2C72-4973-9D9B-2D4280FEE1D9}"/>
    <cellStyle name="Normal 13 29 2 2 4" xfId="38435" xr:uid="{2D11D73D-CAA3-4CF4-953C-39A5EDD59937}"/>
    <cellStyle name="Normal 13 29 2 3" xfId="24728" xr:uid="{65F00991-FC47-4CA7-98BD-5EBD112451E1}"/>
    <cellStyle name="Normal 13 29 2 4" xfId="30222" xr:uid="{3AC42375-30A7-457F-ACBF-260B4323B039}"/>
    <cellStyle name="Normal 13 29 2 5" xfId="35706" xr:uid="{003C3AA9-6B27-4AB0-8B0F-60411F03B4A4}"/>
    <cellStyle name="Normal 13 29 3" xfId="11581" xr:uid="{9DBF8945-FE44-465C-835E-5517B99EAD5D}"/>
    <cellStyle name="Normal 13 29 4" xfId="16816" xr:uid="{10F8E674-91EA-4D26-991B-2509F12DD4B8}"/>
    <cellStyle name="Normal 13 29 5" xfId="19041" xr:uid="{8C03FC1C-CD31-4D5C-AC25-7BE79484E828}"/>
    <cellStyle name="Normal 13 29 6" xfId="9287" xr:uid="{7CD35C96-0393-4E3A-AC0F-BE3AE6F87284}"/>
    <cellStyle name="Normal 13 29 6 2" xfId="20608" xr:uid="{1C052542-4679-4E79-9A1B-8E4E6ED1AA5F}"/>
    <cellStyle name="Normal 13 29 6 2 2" xfId="26164" xr:uid="{226CF217-259F-4A12-8BC0-25EBC6F98942}"/>
    <cellStyle name="Normal 13 29 6 2 3" xfId="31658" xr:uid="{B9563441-33A6-4DEB-B784-1BB19B5F8AC5}"/>
    <cellStyle name="Normal 13 29 6 2 4" xfId="37142" xr:uid="{8D90687B-4851-48C1-941A-E308C18BA1FC}"/>
    <cellStyle name="Normal 13 29 6 3" xfId="23435" xr:uid="{381111B7-0A0A-4EF5-9A9E-20CAA671A619}"/>
    <cellStyle name="Normal 13 29 6 4" xfId="28929" xr:uid="{00CC9FA3-60AD-40F2-B3A2-A6637AE63010}"/>
    <cellStyle name="Normal 13 29 6 5" xfId="34413" xr:uid="{02470DBB-1F79-4B0B-9F0A-FE859444DCC6}"/>
    <cellStyle name="Normal 13 3" xfId="6224" xr:uid="{5D118490-B9BE-4069-AA25-0891E2CAB729}"/>
    <cellStyle name="Normal 13 3 2" xfId="14615" xr:uid="{29484583-026F-4429-950F-8267A4322D6B}"/>
    <cellStyle name="Normal 13 3 2 2" xfId="21902" xr:uid="{117BE890-B4D6-4FC4-8425-B1A3D77CDC81}"/>
    <cellStyle name="Normal 13 3 2 2 2" xfId="27458" xr:uid="{68130C72-83A4-4F01-9ADF-AAE97A95EA03}"/>
    <cellStyle name="Normal 13 3 2 2 3" xfId="32952" xr:uid="{59D466DA-9E6F-4761-8BB4-52BD647089BA}"/>
    <cellStyle name="Normal 13 3 2 2 4" xfId="38436" xr:uid="{A52CA85A-DA3A-4F9B-8ECB-498858FA611A}"/>
    <cellStyle name="Normal 13 3 2 3" xfId="24729" xr:uid="{27FFA291-6AA3-404D-952F-A351A936643E}"/>
    <cellStyle name="Normal 13 3 2 4" xfId="30223" xr:uid="{CA589BF1-B211-44FB-B562-FDD98E191730}"/>
    <cellStyle name="Normal 13 3 2 5" xfId="35707" xr:uid="{AF58BC79-F9D7-4AC5-9A69-D7DBBAAF1419}"/>
    <cellStyle name="Normal 13 3 3" xfId="11582" xr:uid="{45455F77-D8D8-4AFA-94AB-2332DED7C05D}"/>
    <cellStyle name="Normal 13 3 4" xfId="16817" xr:uid="{32D14591-F53C-446B-B9C0-9AFAF76FDB69}"/>
    <cellStyle name="Normal 13 3 5" xfId="19042" xr:uid="{4A784E46-F485-45EC-AB2B-4BCA64646B70}"/>
    <cellStyle name="Normal 13 3 6" xfId="9288" xr:uid="{BA25CD15-54D9-4527-976C-1B5DE27D1790}"/>
    <cellStyle name="Normal 13 3 6 2" xfId="20609" xr:uid="{436ED40E-8D51-42EE-A1E7-635CC9A0113C}"/>
    <cellStyle name="Normal 13 3 6 2 2" xfId="26165" xr:uid="{462AE73B-20D6-44B6-90B3-89E4AAFB5BB1}"/>
    <cellStyle name="Normal 13 3 6 2 3" xfId="31659" xr:uid="{618757CE-997A-4350-BFB6-E0C32632B58C}"/>
    <cellStyle name="Normal 13 3 6 2 4" xfId="37143" xr:uid="{7FC54C35-2622-4759-A711-396854D3B18D}"/>
    <cellStyle name="Normal 13 3 6 3" xfId="23436" xr:uid="{DF8F6ABA-55F6-4745-815C-FFF622DF5E56}"/>
    <cellStyle name="Normal 13 3 6 4" xfId="28930" xr:uid="{B8AC3CF4-C18B-4B14-B310-9F3D77E3BD72}"/>
    <cellStyle name="Normal 13 3 6 5" xfId="34414" xr:uid="{13542537-5A93-4A49-9772-B672F6A13C54}"/>
    <cellStyle name="Normal 13 30" xfId="6225" xr:uid="{BE6D7DC8-68CF-410B-975D-323381615B9B}"/>
    <cellStyle name="Normal 13 30 2" xfId="14616" xr:uid="{71DB6F0A-2F60-4778-8D88-9D8D76F61CB8}"/>
    <cellStyle name="Normal 13 30 2 2" xfId="21903" xr:uid="{477CFF60-C971-4B3F-8D75-38B04DBD313C}"/>
    <cellStyle name="Normal 13 30 2 2 2" xfId="27459" xr:uid="{62EA163D-044D-4B0C-A276-7457E48895D1}"/>
    <cellStyle name="Normal 13 30 2 2 3" xfId="32953" xr:uid="{0B3BD535-1DA1-45DE-AC1C-5709AFE66B8D}"/>
    <cellStyle name="Normal 13 30 2 2 4" xfId="38437" xr:uid="{68A0144E-F92F-43C7-AE99-A8CDFE32330F}"/>
    <cellStyle name="Normal 13 30 2 3" xfId="24730" xr:uid="{D5816491-4D5E-4537-AF58-7F8E0896EA4E}"/>
    <cellStyle name="Normal 13 30 2 4" xfId="30224" xr:uid="{33C6B3C1-5971-407A-8D57-C76ECCE0A833}"/>
    <cellStyle name="Normal 13 30 2 5" xfId="35708" xr:uid="{374AC559-5C4D-4A1B-8ECC-2C97B4CC8076}"/>
    <cellStyle name="Normal 13 30 3" xfId="11583" xr:uid="{024E8944-F2CC-4FE5-B407-EA3523CD8D03}"/>
    <cellStyle name="Normal 13 30 4" xfId="16818" xr:uid="{DEEC6CA4-1D54-4A9D-A40C-BE27A348E91E}"/>
    <cellStyle name="Normal 13 30 5" xfId="19043" xr:uid="{F3366A4B-813B-4F0D-B017-EB2AC18BACA6}"/>
    <cellStyle name="Normal 13 30 6" xfId="9289" xr:uid="{DAE50BE5-D05A-44AB-B02C-F6EF2CC3672A}"/>
    <cellStyle name="Normal 13 30 6 2" xfId="20610" xr:uid="{EB648647-B800-46B1-86EA-BE387E61FEB1}"/>
    <cellStyle name="Normal 13 30 6 2 2" xfId="26166" xr:uid="{B4C93223-8796-4FF5-B4B0-64FA74E2F3A4}"/>
    <cellStyle name="Normal 13 30 6 2 3" xfId="31660" xr:uid="{2E1FDB68-4D7C-4ABB-A637-6DA46FCD9B8F}"/>
    <cellStyle name="Normal 13 30 6 2 4" xfId="37144" xr:uid="{D044D5BC-DCA6-431C-B68F-50E659A1072D}"/>
    <cellStyle name="Normal 13 30 6 3" xfId="23437" xr:uid="{91C38CBF-C6C7-4F9F-B679-683DDAEB785B}"/>
    <cellStyle name="Normal 13 30 6 4" xfId="28931" xr:uid="{1850AFB7-D0E6-4862-A2D6-EFF5DDC2A977}"/>
    <cellStyle name="Normal 13 30 6 5" xfId="34415" xr:uid="{30237316-B00C-4D63-9527-126A6C1F8A76}"/>
    <cellStyle name="Normal 13 31" xfId="6226" xr:uid="{377E151D-1C82-4315-8D4A-F6347474AEA9}"/>
    <cellStyle name="Normal 13 31 2" xfId="14617" xr:uid="{21B316CA-5497-41A7-B8FA-BD46D9F4B376}"/>
    <cellStyle name="Normal 13 31 2 2" xfId="21904" xr:uid="{CD7D44A9-C67D-49AA-A52A-B50CE6605EAA}"/>
    <cellStyle name="Normal 13 31 2 2 2" xfId="27460" xr:uid="{4B0A40E0-339B-42EC-A3FE-0C54E2B8F2DA}"/>
    <cellStyle name="Normal 13 31 2 2 3" xfId="32954" xr:uid="{36C17DC9-7F59-41D6-9CDC-9D9ECF056CFE}"/>
    <cellStyle name="Normal 13 31 2 2 4" xfId="38438" xr:uid="{E31F41C0-831E-4E45-9A7B-5A09831FD352}"/>
    <cellStyle name="Normal 13 31 2 3" xfId="24731" xr:uid="{B2656257-2945-4431-91DD-15F91F77C861}"/>
    <cellStyle name="Normal 13 31 2 4" xfId="30225" xr:uid="{0CDE2503-8B87-414D-98CE-58FBA6D18E4D}"/>
    <cellStyle name="Normal 13 31 2 5" xfId="35709" xr:uid="{112B199C-6512-447A-80B5-31119E681D84}"/>
    <cellStyle name="Normal 13 31 3" xfId="11584" xr:uid="{133AD723-3870-4E49-8878-165510EBE760}"/>
    <cellStyle name="Normal 13 31 4" xfId="16819" xr:uid="{AB8AA722-3B88-4D9B-B836-E5DD5A676AC0}"/>
    <cellStyle name="Normal 13 31 5" xfId="19044" xr:uid="{CC224215-A0B6-4E95-AF61-488A82176680}"/>
    <cellStyle name="Normal 13 31 6" xfId="9290" xr:uid="{01A3D43C-A027-4A0A-BA33-7F758D9B4EA0}"/>
    <cellStyle name="Normal 13 31 6 2" xfId="20611" xr:uid="{2C8D0396-1350-4411-BDAD-A3CB73745EA5}"/>
    <cellStyle name="Normal 13 31 6 2 2" xfId="26167" xr:uid="{0F764B8E-82F6-43EE-94CF-625EA39AC775}"/>
    <cellStyle name="Normal 13 31 6 2 3" xfId="31661" xr:uid="{53A33CF1-CD07-4669-B1D6-822444D17243}"/>
    <cellStyle name="Normal 13 31 6 2 4" xfId="37145" xr:uid="{D75DA32E-C913-436D-9570-0AE696162199}"/>
    <cellStyle name="Normal 13 31 6 3" xfId="23438" xr:uid="{4A633EDE-20B4-4432-825C-FB8C939D2083}"/>
    <cellStyle name="Normal 13 31 6 4" xfId="28932" xr:uid="{797136D8-BDAC-4701-908C-0ED84518CE13}"/>
    <cellStyle name="Normal 13 31 6 5" xfId="34416" xr:uid="{D901A338-C782-4AD0-B074-4B073328E8FE}"/>
    <cellStyle name="Normal 13 32" xfId="6227" xr:uid="{2082C3E4-67F8-4AF3-BA49-E203B9EE9F73}"/>
    <cellStyle name="Normal 13 32 2" xfId="14618" xr:uid="{D463D985-DB7A-4AAA-8B07-212FF8872407}"/>
    <cellStyle name="Normal 13 32 2 2" xfId="21905" xr:uid="{EF0374E6-952C-4769-93DD-E3D823C6483F}"/>
    <cellStyle name="Normal 13 32 2 2 2" xfId="27461" xr:uid="{38A3321A-EC02-4F39-8EF9-D086EA564F22}"/>
    <cellStyle name="Normal 13 32 2 2 3" xfId="32955" xr:uid="{2925765D-6868-4023-902A-06F6B8DDB8D8}"/>
    <cellStyle name="Normal 13 32 2 2 4" xfId="38439" xr:uid="{667954D8-CC4A-45A7-935D-D308E7E5B485}"/>
    <cellStyle name="Normal 13 32 2 3" xfId="24732" xr:uid="{2164DCEE-9FDA-4628-B87A-EDB925A3B2FD}"/>
    <cellStyle name="Normal 13 32 2 4" xfId="30226" xr:uid="{1F5C7EA9-679D-4CA2-A71C-7ABF5BAAD188}"/>
    <cellStyle name="Normal 13 32 2 5" xfId="35710" xr:uid="{01212167-955D-4EBF-B16D-5C39160F51E6}"/>
    <cellStyle name="Normal 13 32 3" xfId="11585" xr:uid="{F9DFB9CF-0BE1-437A-A31B-D7916D9021FD}"/>
    <cellStyle name="Normal 13 32 4" xfId="16820" xr:uid="{09E5577D-11E6-4EDE-A330-C8A30E44F7E7}"/>
    <cellStyle name="Normal 13 32 5" xfId="19045" xr:uid="{B08BEE49-3A55-4390-94D0-43AAB2516764}"/>
    <cellStyle name="Normal 13 32 6" xfId="9291" xr:uid="{762A5CA1-CACD-406B-AB9D-421CCFF532C4}"/>
    <cellStyle name="Normal 13 32 6 2" xfId="20612" xr:uid="{12538882-9768-44C1-993F-17215ED5C7BE}"/>
    <cellStyle name="Normal 13 32 6 2 2" xfId="26168" xr:uid="{949A9039-A188-40A0-8A07-F4059F5DF748}"/>
    <cellStyle name="Normal 13 32 6 2 3" xfId="31662" xr:uid="{1F8433A3-FC13-449D-9E7A-077CF269E101}"/>
    <cellStyle name="Normal 13 32 6 2 4" xfId="37146" xr:uid="{4DFBC70F-4A76-4976-A336-05ED870784BE}"/>
    <cellStyle name="Normal 13 32 6 3" xfId="23439" xr:uid="{C38919BB-F48C-40F7-877B-65C83E73CDA7}"/>
    <cellStyle name="Normal 13 32 6 4" xfId="28933" xr:uid="{A74033CA-1DB5-44B8-A2AF-C511239133D1}"/>
    <cellStyle name="Normal 13 32 6 5" xfId="34417" xr:uid="{D02BA65A-0904-468C-A4C6-696B7DB229EE}"/>
    <cellStyle name="Normal 13 33" xfId="6228" xr:uid="{E2A13B40-00FF-4727-805B-1DB4592B45B8}"/>
    <cellStyle name="Normal 13 33 2" xfId="14619" xr:uid="{2C96B50D-6CB9-4A2E-9159-181EB5E5571D}"/>
    <cellStyle name="Normal 13 33 2 2" xfId="21906" xr:uid="{1C4F6C84-5B95-4670-9DC8-25E677173AD1}"/>
    <cellStyle name="Normal 13 33 2 2 2" xfId="27462" xr:uid="{85966F3B-A653-467D-93F0-1E501BF98E0C}"/>
    <cellStyle name="Normal 13 33 2 2 3" xfId="32956" xr:uid="{AE2C5060-06EC-44AD-97A1-3B87F6A18930}"/>
    <cellStyle name="Normal 13 33 2 2 4" xfId="38440" xr:uid="{EC610B69-FF98-4048-8EC5-2C27100FFD5D}"/>
    <cellStyle name="Normal 13 33 2 3" xfId="24733" xr:uid="{B7389836-154E-4619-9CEA-00E68C81C17E}"/>
    <cellStyle name="Normal 13 33 2 4" xfId="30227" xr:uid="{B9F70DA0-4148-4510-AFC6-E0F9127EB12F}"/>
    <cellStyle name="Normal 13 33 2 5" xfId="35711" xr:uid="{AD5CF0FA-A436-46CB-9AFD-71E9E9AFF012}"/>
    <cellStyle name="Normal 13 33 3" xfId="11586" xr:uid="{BF910364-2DD1-4ADD-8D35-EE4F5EC991B7}"/>
    <cellStyle name="Normal 13 33 4" xfId="16821" xr:uid="{5AC2358D-CACF-45E9-B8C5-F5B418671EDF}"/>
    <cellStyle name="Normal 13 33 5" xfId="19046" xr:uid="{7E9D7A5D-9C97-4E4A-8E9D-818FD04F1F5F}"/>
    <cellStyle name="Normal 13 33 6" xfId="9292" xr:uid="{45C89834-FD3B-4139-B583-1AB91B3ABD48}"/>
    <cellStyle name="Normal 13 33 6 2" xfId="20613" xr:uid="{94A8AB88-5FA9-4A87-9270-0023A45BEC0F}"/>
    <cellStyle name="Normal 13 33 6 2 2" xfId="26169" xr:uid="{451C058E-7697-4214-9139-8179625724EC}"/>
    <cellStyle name="Normal 13 33 6 2 3" xfId="31663" xr:uid="{D2A3F9FD-6CCF-4ED7-AD01-D8B027D4CA17}"/>
    <cellStyle name="Normal 13 33 6 2 4" xfId="37147" xr:uid="{E3E5D21B-2BAC-4C2D-9294-8647A44A045B}"/>
    <cellStyle name="Normal 13 33 6 3" xfId="23440" xr:uid="{D37E2F76-8F5C-455E-ABE9-4C7655FEC7F8}"/>
    <cellStyle name="Normal 13 33 6 4" xfId="28934" xr:uid="{9E5A6BD5-4639-478B-9453-47FF488D9DC3}"/>
    <cellStyle name="Normal 13 33 6 5" xfId="34418" xr:uid="{11C8EDCA-BCC8-4D70-A17C-375940F2907F}"/>
    <cellStyle name="Normal 13 34" xfId="6229" xr:uid="{058A3583-A756-4AA8-9DF4-F0CF650B72C2}"/>
    <cellStyle name="Normal 13 34 2" xfId="14620" xr:uid="{684FE0CE-5E45-46E4-AA84-25CA91849F37}"/>
    <cellStyle name="Normal 13 34 2 2" xfId="21907" xr:uid="{EDDD9D66-2CC6-47FB-9FE9-D1163CDB8BA2}"/>
    <cellStyle name="Normal 13 34 2 2 2" xfId="27463" xr:uid="{7B64B8A1-6EE0-4ECE-87EE-D325E5856001}"/>
    <cellStyle name="Normal 13 34 2 2 3" xfId="32957" xr:uid="{CE32514A-89AC-415E-8381-2F3F8AA1B1AE}"/>
    <cellStyle name="Normal 13 34 2 2 4" xfId="38441" xr:uid="{3C8A90E7-EA33-4556-8809-D35FD02A516A}"/>
    <cellStyle name="Normal 13 34 2 3" xfId="24734" xr:uid="{D0BC7954-559B-439B-96EC-BA9E290B9276}"/>
    <cellStyle name="Normal 13 34 2 4" xfId="30228" xr:uid="{329BFFC6-C1D7-4AFD-A800-69B799524FCF}"/>
    <cellStyle name="Normal 13 34 2 5" xfId="35712" xr:uid="{81D707D8-59B5-444B-9E82-11827566095D}"/>
    <cellStyle name="Normal 13 34 3" xfId="11587" xr:uid="{9C9BEC2E-0D04-4400-AAE7-DC1D4513C4FE}"/>
    <cellStyle name="Normal 13 34 4" xfId="16822" xr:uid="{B574545E-C135-4DD8-85E7-6627CE4A78CA}"/>
    <cellStyle name="Normal 13 34 5" xfId="19047" xr:uid="{B370D3DF-9AAF-4AB1-BDBE-B4D4DBE08C67}"/>
    <cellStyle name="Normal 13 34 6" xfId="9293" xr:uid="{DBB89DF6-A921-4359-955C-F9F831483BF2}"/>
    <cellStyle name="Normal 13 34 6 2" xfId="20614" xr:uid="{8A8025A3-C90B-43FF-BF5B-DDF1DFDB4817}"/>
    <cellStyle name="Normal 13 34 6 2 2" xfId="26170" xr:uid="{A5FC7B42-35DA-400B-A328-EC438F13FB44}"/>
    <cellStyle name="Normal 13 34 6 2 3" xfId="31664" xr:uid="{5C939D0F-7CEC-44CB-BFDB-16512F9C3FB9}"/>
    <cellStyle name="Normal 13 34 6 2 4" xfId="37148" xr:uid="{C7629D96-294D-4881-B771-A905675C7578}"/>
    <cellStyle name="Normal 13 34 6 3" xfId="23441" xr:uid="{0079CFFA-A346-4120-AD75-C1A6A26AB531}"/>
    <cellStyle name="Normal 13 34 6 4" xfId="28935" xr:uid="{92279BD0-EFE3-49D5-8188-D278367D38A3}"/>
    <cellStyle name="Normal 13 34 6 5" xfId="34419" xr:uid="{348B10CC-A28D-4245-ACD2-2A827C9C11F5}"/>
    <cellStyle name="Normal 13 35" xfId="6230" xr:uid="{90E0FA7D-F2D0-484A-9E3B-35F39CBC479C}"/>
    <cellStyle name="Normal 13 35 2" xfId="14621" xr:uid="{90985460-82C3-47D1-BBE6-079936E6C710}"/>
    <cellStyle name="Normal 13 35 2 2" xfId="21908" xr:uid="{723FFA0A-949B-46A2-98CE-AFB2AD571CD3}"/>
    <cellStyle name="Normal 13 35 2 2 2" xfId="27464" xr:uid="{237903BE-42EA-4DFB-B9B9-1A56D869146F}"/>
    <cellStyle name="Normal 13 35 2 2 3" xfId="32958" xr:uid="{3E7F26D7-D9CB-4B46-BF8E-8B22F3E230AD}"/>
    <cellStyle name="Normal 13 35 2 2 4" xfId="38442" xr:uid="{FBE36634-BDB0-464B-9F9E-92FD178002FD}"/>
    <cellStyle name="Normal 13 35 2 3" xfId="24735" xr:uid="{37397379-D3CE-4D53-BC58-8CADFD5A2A20}"/>
    <cellStyle name="Normal 13 35 2 4" xfId="30229" xr:uid="{2918F68A-53EA-4B08-8A1D-C3C88996E55B}"/>
    <cellStyle name="Normal 13 35 2 5" xfId="35713" xr:uid="{E79F46C8-F382-462F-86BA-933C8ABA9B2E}"/>
    <cellStyle name="Normal 13 35 3" xfId="11588" xr:uid="{CF7FCA42-3FF1-4BA7-A2E1-F0B49C232C9C}"/>
    <cellStyle name="Normal 13 35 4" xfId="16823" xr:uid="{0A0F36C7-86A1-4E8C-A0C9-46A7E53FA623}"/>
    <cellStyle name="Normal 13 35 5" xfId="19048" xr:uid="{9FFC8285-2902-4B6A-8D23-7EACF83E734B}"/>
    <cellStyle name="Normal 13 35 6" xfId="9294" xr:uid="{80B55393-8599-42B4-81BB-9F66188E9894}"/>
    <cellStyle name="Normal 13 35 6 2" xfId="20615" xr:uid="{40DE7A70-452D-4BE5-8731-7F138BDFEEC2}"/>
    <cellStyle name="Normal 13 35 6 2 2" xfId="26171" xr:uid="{6E8ED9FE-035B-4B3D-B0B8-9AB7ECB84000}"/>
    <cellStyle name="Normal 13 35 6 2 3" xfId="31665" xr:uid="{00E3DCC0-8291-4938-A64C-05D934AFA175}"/>
    <cellStyle name="Normal 13 35 6 2 4" xfId="37149" xr:uid="{5A555B1F-F729-4B76-BABA-A0D62583D895}"/>
    <cellStyle name="Normal 13 35 6 3" xfId="23442" xr:uid="{0216290E-B806-43E9-816E-6A5374DFF4D7}"/>
    <cellStyle name="Normal 13 35 6 4" xfId="28936" xr:uid="{6482F4BA-5042-43D2-92C6-B16FFDA8ACF6}"/>
    <cellStyle name="Normal 13 35 6 5" xfId="34420" xr:uid="{82984B8D-FEB4-48C1-A400-C6291CE55BEE}"/>
    <cellStyle name="Normal 13 36" xfId="6231" xr:uid="{07F8F0A8-74CD-44FD-95F1-24B42128451A}"/>
    <cellStyle name="Normal 13 36 2" xfId="14622" xr:uid="{93B5CB99-D860-47DD-AAB8-0492FEA06ADE}"/>
    <cellStyle name="Normal 13 36 2 2" xfId="21909" xr:uid="{329F43F5-2F3E-4BE8-B3C9-975E37D468FD}"/>
    <cellStyle name="Normal 13 36 2 2 2" xfId="27465" xr:uid="{6EC6C7A3-C7C0-4B5E-9C98-6CEFD1026E5F}"/>
    <cellStyle name="Normal 13 36 2 2 3" xfId="32959" xr:uid="{92C57F89-6412-4A12-98D4-6D63EC5EAA09}"/>
    <cellStyle name="Normal 13 36 2 2 4" xfId="38443" xr:uid="{00E5E691-225C-417A-8581-E74547D44417}"/>
    <cellStyle name="Normal 13 36 2 3" xfId="24736" xr:uid="{05AC87E9-8A32-45AD-A5ED-CA301278BBCD}"/>
    <cellStyle name="Normal 13 36 2 4" xfId="30230" xr:uid="{5EE1D772-8E8A-4CA7-87E2-6DE998291FE2}"/>
    <cellStyle name="Normal 13 36 2 5" xfId="35714" xr:uid="{92442547-C5AB-48EC-9292-196429BE38EA}"/>
    <cellStyle name="Normal 13 36 3" xfId="11589" xr:uid="{9853EF50-5E80-41A5-B15B-D9B5589B8F8D}"/>
    <cellStyle name="Normal 13 36 4" xfId="16824" xr:uid="{B0C62149-FA2D-438B-B9DB-E64CC9D7DA40}"/>
    <cellStyle name="Normal 13 36 5" xfId="19049" xr:uid="{3898FE35-6D02-498E-A515-46EB4148523A}"/>
    <cellStyle name="Normal 13 36 6" xfId="9295" xr:uid="{63855D20-2478-407A-9C89-EB71556E7ACE}"/>
    <cellStyle name="Normal 13 36 6 2" xfId="20616" xr:uid="{0ED552D0-A051-4B31-BFE7-B6D4C61E6400}"/>
    <cellStyle name="Normal 13 36 6 2 2" xfId="26172" xr:uid="{A1F31F6D-8276-44C0-A492-E00FD8FD1A26}"/>
    <cellStyle name="Normal 13 36 6 2 3" xfId="31666" xr:uid="{9CE40438-5516-45C1-8008-36CC142575D1}"/>
    <cellStyle name="Normal 13 36 6 2 4" xfId="37150" xr:uid="{3DD1EF4A-83CA-43FF-8F54-5DF90C79DEB3}"/>
    <cellStyle name="Normal 13 36 6 3" xfId="23443" xr:uid="{2FB1710D-FE42-477C-8EE3-F0E110912765}"/>
    <cellStyle name="Normal 13 36 6 4" xfId="28937" xr:uid="{C5E2D226-A633-461E-89EC-BD2FF74559DF}"/>
    <cellStyle name="Normal 13 36 6 5" xfId="34421" xr:uid="{9A6F217A-84B7-457C-B4F2-2D337AB59746}"/>
    <cellStyle name="Normal 13 37" xfId="6232" xr:uid="{B94162A2-466B-45FD-8869-A4973233FA49}"/>
    <cellStyle name="Normal 13 37 2" xfId="14623" xr:uid="{DD03E0AB-D672-4875-BA87-0627DD494F7B}"/>
    <cellStyle name="Normal 13 37 2 2" xfId="21910" xr:uid="{36811770-0061-4132-89D4-17E660CF873E}"/>
    <cellStyle name="Normal 13 37 2 2 2" xfId="27466" xr:uid="{A4A0CA86-2455-4437-82C6-2708B9B31E06}"/>
    <cellStyle name="Normal 13 37 2 2 3" xfId="32960" xr:uid="{AFE6D01E-2D6E-48DE-8303-D1E7AF785BF2}"/>
    <cellStyle name="Normal 13 37 2 2 4" xfId="38444" xr:uid="{75E199A1-94CD-4ABD-86DA-783037817752}"/>
    <cellStyle name="Normal 13 37 2 3" xfId="24737" xr:uid="{C060C93A-C469-4C52-BBE4-A2DD56032A16}"/>
    <cellStyle name="Normal 13 37 2 4" xfId="30231" xr:uid="{41918E69-CB91-47C2-B863-4EAC61E982C9}"/>
    <cellStyle name="Normal 13 37 2 5" xfId="35715" xr:uid="{C01A3B79-F2BB-42D3-8B08-23FC0094DF45}"/>
    <cellStyle name="Normal 13 37 3" xfId="11590" xr:uid="{AE5A9AA6-CE25-4CCD-8D21-B775EBC1CD31}"/>
    <cellStyle name="Normal 13 37 4" xfId="16825" xr:uid="{4DFEF918-3809-445D-B594-3D6AC4DFC67D}"/>
    <cellStyle name="Normal 13 37 5" xfId="19050" xr:uid="{8517CFE8-56AF-4C72-8DBC-169DF09C941D}"/>
    <cellStyle name="Normal 13 37 6" xfId="9296" xr:uid="{F8415EB5-1C20-4A35-B2DD-E9268B1A7E07}"/>
    <cellStyle name="Normal 13 37 6 2" xfId="20617" xr:uid="{B847B0D2-575A-4569-BF79-D43126B267D9}"/>
    <cellStyle name="Normal 13 37 6 2 2" xfId="26173" xr:uid="{EC03EF0D-4B00-4C21-98D6-80E06EA44C23}"/>
    <cellStyle name="Normal 13 37 6 2 3" xfId="31667" xr:uid="{EA0465DD-4111-4AD8-B542-95477A598872}"/>
    <cellStyle name="Normal 13 37 6 2 4" xfId="37151" xr:uid="{C0DB4BC0-CC6E-479F-AA52-35DE155A0A9B}"/>
    <cellStyle name="Normal 13 37 6 3" xfId="23444" xr:uid="{81C7910F-DA81-4A9A-95C4-25F404064250}"/>
    <cellStyle name="Normal 13 37 6 4" xfId="28938" xr:uid="{CB8C9B36-9794-49E9-8A7C-564380475211}"/>
    <cellStyle name="Normal 13 37 6 5" xfId="34422" xr:uid="{2C090C7B-8CCC-497A-8C14-E73805822C63}"/>
    <cellStyle name="Normal 13 38" xfId="6233" xr:uid="{D257853E-1A16-471B-8B1C-2233138A0E25}"/>
    <cellStyle name="Normal 13 38 2" xfId="14624" xr:uid="{7AF1FA6F-A994-4E4A-8598-BBC05F1E917B}"/>
    <cellStyle name="Normal 13 38 2 2" xfId="21911" xr:uid="{A2FEC01C-81CC-44A6-B672-A064B3381851}"/>
    <cellStyle name="Normal 13 38 2 2 2" xfId="27467" xr:uid="{9D97C85F-2AAC-40FF-A8CC-03272713649A}"/>
    <cellStyle name="Normal 13 38 2 2 3" xfId="32961" xr:uid="{C9FB7044-6E49-4A52-B0B7-95A533D74AB4}"/>
    <cellStyle name="Normal 13 38 2 2 4" xfId="38445" xr:uid="{12C19AB7-444E-4E79-80FD-49DB3EF76BD9}"/>
    <cellStyle name="Normal 13 38 2 3" xfId="24738" xr:uid="{4E644646-8CDF-48D3-A51F-2F7BC120F6CA}"/>
    <cellStyle name="Normal 13 38 2 4" xfId="30232" xr:uid="{1277622C-F70A-4085-B32C-30269C3A73E5}"/>
    <cellStyle name="Normal 13 38 2 5" xfId="35716" xr:uid="{117686F5-B791-4A71-89A1-C30B82CFBD04}"/>
    <cellStyle name="Normal 13 38 3" xfId="11591" xr:uid="{2DCD1EAC-F8C1-42BF-BB07-B0C0DB6138F1}"/>
    <cellStyle name="Normal 13 38 4" xfId="16826" xr:uid="{B63F17AF-E975-47BF-99FB-4EED9A638C02}"/>
    <cellStyle name="Normal 13 38 5" xfId="19051" xr:uid="{66CD0040-DCA7-482E-863D-7B41CC4273EC}"/>
    <cellStyle name="Normal 13 38 6" xfId="9297" xr:uid="{AF0F8DEB-2BC1-405E-B02B-D3FDD1A80A42}"/>
    <cellStyle name="Normal 13 38 6 2" xfId="20618" xr:uid="{668DA653-6CEC-4950-AC61-A08EEA914638}"/>
    <cellStyle name="Normal 13 38 6 2 2" xfId="26174" xr:uid="{E3EFFCC3-82BF-444F-807E-961F2D234BC3}"/>
    <cellStyle name="Normal 13 38 6 2 3" xfId="31668" xr:uid="{08A84AB3-4029-418D-B0D8-C94FA211F37C}"/>
    <cellStyle name="Normal 13 38 6 2 4" xfId="37152" xr:uid="{CC3C2112-7C25-404C-880F-6674762002D2}"/>
    <cellStyle name="Normal 13 38 6 3" xfId="23445" xr:uid="{98D01B5A-AB7C-459D-A3FE-3DFAA8857777}"/>
    <cellStyle name="Normal 13 38 6 4" xfId="28939" xr:uid="{6B25F7CF-504C-460E-A68A-89D8001DB47F}"/>
    <cellStyle name="Normal 13 38 6 5" xfId="34423" xr:uid="{9DF91CE3-BAFE-4FC2-BADF-077B04E25C5E}"/>
    <cellStyle name="Normal 13 39" xfId="6234" xr:uid="{01AAC4E4-90DA-49E4-B835-EC3676C5CDA9}"/>
    <cellStyle name="Normal 13 39 2" xfId="14625" xr:uid="{2BF4677D-A340-4911-AE0E-CC5CEA04E63F}"/>
    <cellStyle name="Normal 13 39 2 2" xfId="21912" xr:uid="{3106D041-AD8B-4953-B9FC-1B2E2EC2FEB7}"/>
    <cellStyle name="Normal 13 39 2 2 2" xfId="27468" xr:uid="{F4E5CED6-E993-40D0-9617-9190DF802C5F}"/>
    <cellStyle name="Normal 13 39 2 2 3" xfId="32962" xr:uid="{4CECFAE4-85FF-4676-BF37-B8DBBD8A1F18}"/>
    <cellStyle name="Normal 13 39 2 2 4" xfId="38446" xr:uid="{FFE2ABC0-17CC-4547-A57C-B9040F490F89}"/>
    <cellStyle name="Normal 13 39 2 3" xfId="24739" xr:uid="{48D1571A-57BB-4BB8-862A-33143EE67228}"/>
    <cellStyle name="Normal 13 39 2 4" xfId="30233" xr:uid="{E421365C-17AB-4F9F-99F7-F3CD836815D5}"/>
    <cellStyle name="Normal 13 39 2 5" xfId="35717" xr:uid="{5754C1D8-65F4-4416-A98A-BBE7A7A9565D}"/>
    <cellStyle name="Normal 13 39 3" xfId="12640" xr:uid="{B543D057-6A09-4409-BA6D-650789F11BD2}"/>
    <cellStyle name="Normal 13 39 4" xfId="19052" xr:uid="{8753AC2E-EDFA-4B3D-B40E-684D42F59814}"/>
    <cellStyle name="Normal 13 39 5" xfId="9298" xr:uid="{30182687-5ABB-4D56-BC0D-CC8ABFD21174}"/>
    <cellStyle name="Normal 13 39 5 2" xfId="20619" xr:uid="{BE82F1C6-ADDC-4B19-B40A-F71DB71E1846}"/>
    <cellStyle name="Normal 13 39 5 2 2" xfId="26175" xr:uid="{F473660F-F01C-43D7-A2AE-4ABCDAB092F5}"/>
    <cellStyle name="Normal 13 39 5 2 3" xfId="31669" xr:uid="{A50BE301-9BB1-42D6-9698-052FD7F9A382}"/>
    <cellStyle name="Normal 13 39 5 2 4" xfId="37153" xr:uid="{6B08CB84-71ED-4882-A67D-A3A81FCF4BDC}"/>
    <cellStyle name="Normal 13 39 5 3" xfId="23446" xr:uid="{04BA81AB-AD8C-43A7-A007-5536733FC91E}"/>
    <cellStyle name="Normal 13 39 5 4" xfId="28940" xr:uid="{8D527EC3-1CD7-4210-8811-F0F27A64E9ED}"/>
    <cellStyle name="Normal 13 39 5 5" xfId="34424" xr:uid="{43A6F08F-55D5-4F03-95EB-D5F09E0E7589}"/>
    <cellStyle name="Normal 13 4" xfId="6235" xr:uid="{51341071-1733-41DD-ADA8-49CD6F7A6E92}"/>
    <cellStyle name="Normal 13 4 2" xfId="14626" xr:uid="{ED5DC719-3CA2-4003-B4A6-BAB9FFF1DF5B}"/>
    <cellStyle name="Normal 13 4 2 2" xfId="21913" xr:uid="{6D0DB7D3-954C-479E-B9EF-25F4D16AF8D0}"/>
    <cellStyle name="Normal 13 4 2 2 2" xfId="27469" xr:uid="{9FFABB30-1E47-4957-A908-FD5A0C348B86}"/>
    <cellStyle name="Normal 13 4 2 2 3" xfId="32963" xr:uid="{B9C38748-04A4-4F4E-8C16-35E671E4F5DB}"/>
    <cellStyle name="Normal 13 4 2 2 4" xfId="38447" xr:uid="{146068EF-9537-4B38-9222-C6503D5FF083}"/>
    <cellStyle name="Normal 13 4 2 3" xfId="24740" xr:uid="{8AF8B06B-21CE-428C-BA47-6E7A65A5E35F}"/>
    <cellStyle name="Normal 13 4 2 4" xfId="30234" xr:uid="{7993B68C-D657-4AD2-B2DC-E32C8B4CF9D6}"/>
    <cellStyle name="Normal 13 4 2 5" xfId="35718" xr:uid="{34DE5A86-7994-4001-BEB8-4D02FDBB1857}"/>
    <cellStyle name="Normal 13 4 3" xfId="11592" xr:uid="{153268D9-B4AF-414C-9AFA-E5495CC557D6}"/>
    <cellStyle name="Normal 13 4 4" xfId="16827" xr:uid="{32B64705-02A3-4127-879D-D5AE100DF64D}"/>
    <cellStyle name="Normal 13 4 5" xfId="19053" xr:uid="{599EF2ED-5F11-4C09-B523-4841F3B62236}"/>
    <cellStyle name="Normal 13 4 6" xfId="9299" xr:uid="{541218FC-2455-4B37-8E6A-BA9464D71087}"/>
    <cellStyle name="Normal 13 4 6 2" xfId="20620" xr:uid="{72DD2A10-2112-45E7-B980-5E22623E88DE}"/>
    <cellStyle name="Normal 13 4 6 2 2" xfId="26176" xr:uid="{4973CDEF-2546-471C-9742-36CC2053C893}"/>
    <cellStyle name="Normal 13 4 6 2 3" xfId="31670" xr:uid="{90D473BE-98C6-4642-8EE8-C905EA8B712E}"/>
    <cellStyle name="Normal 13 4 6 2 4" xfId="37154" xr:uid="{DB785408-E26E-4320-A81D-CB8A668B7A52}"/>
    <cellStyle name="Normal 13 4 6 3" xfId="23447" xr:uid="{13BB55B9-9864-458D-983F-25A527813AB1}"/>
    <cellStyle name="Normal 13 4 6 4" xfId="28941" xr:uid="{8B15ABA0-6556-4651-B1E9-E2A7D1BDCF01}"/>
    <cellStyle name="Normal 13 4 6 5" xfId="34425" xr:uid="{09EB1015-B39E-4D11-AFCF-85F17492FB26}"/>
    <cellStyle name="Normal 13 40" xfId="7273" xr:uid="{409765CF-5394-4D29-801F-4111279E455B}"/>
    <cellStyle name="Normal 13 40 2" xfId="20077" xr:uid="{AC1C81EA-7197-4303-9A20-3EEE94E25DC1}"/>
    <cellStyle name="Normal 13 40 3" xfId="9300" xr:uid="{C7A8F792-80DA-4850-B934-E129C336537A}"/>
    <cellStyle name="Normal 13 40 3 2" xfId="20621" xr:uid="{CFAF41C9-9542-406C-B912-3B37EE3EAD0E}"/>
    <cellStyle name="Normal 13 40 3 2 2" xfId="26177" xr:uid="{DA863184-1A01-463F-937F-335683D178C1}"/>
    <cellStyle name="Normal 13 40 3 2 3" xfId="31671" xr:uid="{A2D8A176-9A6E-45A1-B3CC-46A225D38A0D}"/>
    <cellStyle name="Normal 13 40 3 2 4" xfId="37155" xr:uid="{B0900694-34FF-43D1-BEE7-C5E28778FD3D}"/>
    <cellStyle name="Normal 13 40 3 3" xfId="23448" xr:uid="{5DC12A88-7788-44AD-AE85-9E4F8606B114}"/>
    <cellStyle name="Normal 13 40 3 4" xfId="28942" xr:uid="{1B92DB00-50FA-4DAC-937B-E5F21DFEAB6B}"/>
    <cellStyle name="Normal 13 40 3 5" xfId="34426" xr:uid="{03652E60-B103-47EC-BF7A-7E87D8616690}"/>
    <cellStyle name="Normal 13 41" xfId="9301" xr:uid="{BF9701F6-D448-4621-A65F-77C3BE213098}"/>
    <cellStyle name="Normal 13 41 2" xfId="20622" xr:uid="{B32CE6AE-7755-474D-B6EA-8F9842515C13}"/>
    <cellStyle name="Normal 13 41 2 2" xfId="26178" xr:uid="{52AD9F4D-15C0-4776-9D4E-9EE658E7092F}"/>
    <cellStyle name="Normal 13 41 2 3" xfId="31672" xr:uid="{91C0A32F-9A54-4425-A179-0AAC9B6F1E78}"/>
    <cellStyle name="Normal 13 41 2 4" xfId="37156" xr:uid="{742E34AB-45DA-450C-AB4B-2540F4056C53}"/>
    <cellStyle name="Normal 13 41 3" xfId="23449" xr:uid="{E2EE871A-53ED-4D88-B779-C56B1FA4EB90}"/>
    <cellStyle name="Normal 13 41 4" xfId="28943" xr:uid="{E088F70C-BF22-4A45-A12D-69D1AE13C48C}"/>
    <cellStyle name="Normal 13 41 5" xfId="34427" xr:uid="{D39B4C70-1706-4B29-97F5-3FF3B14FDC8D}"/>
    <cellStyle name="Normal 13 42" xfId="14593" xr:uid="{EEFBD465-7D9B-4C93-B4E1-6DB29BE01E7C}"/>
    <cellStyle name="Normal 13 42 2" xfId="21880" xr:uid="{2C8899B0-5C43-4BBB-9857-F94E61459D7C}"/>
    <cellStyle name="Normal 13 42 2 2" xfId="27436" xr:uid="{482FCFA3-E8AE-4E7E-B796-A38038B0FD73}"/>
    <cellStyle name="Normal 13 42 2 3" xfId="32930" xr:uid="{0480CF74-CBA2-4D9E-9A91-C4577AB02F16}"/>
    <cellStyle name="Normal 13 42 2 4" xfId="38414" xr:uid="{6E075615-494B-43B8-A31A-EF9307B698B5}"/>
    <cellStyle name="Normal 13 42 3" xfId="24707" xr:uid="{FD15EFEA-6FF6-4520-A077-471C73C2275D}"/>
    <cellStyle name="Normal 13 42 4" xfId="30201" xr:uid="{D1C69AF3-4ED6-4087-9BB5-AE57C36F04ED}"/>
    <cellStyle name="Normal 13 42 5" xfId="35685" xr:uid="{2380BC58-7C02-4752-BC79-BD9CF63AB9A5}"/>
    <cellStyle name="Normal 13 43" xfId="11560" xr:uid="{CA8AF57C-C13B-4CF9-BED3-86A3CF445C8F}"/>
    <cellStyle name="Normal 13 44" xfId="16795" xr:uid="{8CA1CA53-B30C-41AB-AE33-044D0C30FEED}"/>
    <cellStyle name="Normal 13 45" xfId="19020" xr:uid="{9B34E13B-F36D-4DA2-919B-4104D7194044}"/>
    <cellStyle name="Normal 13 46" xfId="9266" xr:uid="{83D44247-1E2E-4509-A30E-F4DCCBD09A74}"/>
    <cellStyle name="Normal 13 46 2" xfId="20587" xr:uid="{A583A59B-CAD6-4458-96DD-DA7045512729}"/>
    <cellStyle name="Normal 13 46 2 2" xfId="26143" xr:uid="{B435C42E-D280-43D8-9C9E-CC2CB9C01BDF}"/>
    <cellStyle name="Normal 13 46 2 3" xfId="31637" xr:uid="{6764268D-4F75-4908-B822-3EA6C52A2569}"/>
    <cellStyle name="Normal 13 46 2 4" xfId="37121" xr:uid="{426C1C26-E128-4C16-979B-883983EEDD29}"/>
    <cellStyle name="Normal 13 46 3" xfId="23414" xr:uid="{354BA410-0E2F-41F8-B196-ED46643AF862}"/>
    <cellStyle name="Normal 13 46 4" xfId="28908" xr:uid="{CA85CFB5-B86E-4B0C-AA12-003D49CDCC7F}"/>
    <cellStyle name="Normal 13 46 5" xfId="34392" xr:uid="{D0A12856-D004-4E98-8312-B20174532356}"/>
    <cellStyle name="Normal 13 47" xfId="6202" xr:uid="{C65849DC-E59C-451C-AA3A-FB686F2AC05A}"/>
    <cellStyle name="Normal 13 5" xfId="6236" xr:uid="{EDF08510-9E2F-4223-8EB3-49EC1585BA98}"/>
    <cellStyle name="Normal 13 5 2" xfId="14627" xr:uid="{EFC38653-0B7D-4776-A3FB-1071D6B0CE7A}"/>
    <cellStyle name="Normal 13 5 2 2" xfId="21914" xr:uid="{ADB0E852-068E-4CB8-A9AE-F2C7A16F3E69}"/>
    <cellStyle name="Normal 13 5 2 2 2" xfId="27470" xr:uid="{6224BC76-A113-4635-B369-9C615CB545E2}"/>
    <cellStyle name="Normal 13 5 2 2 3" xfId="32964" xr:uid="{7EE3E801-BB4C-4953-930C-7278213ECBB3}"/>
    <cellStyle name="Normal 13 5 2 2 4" xfId="38448" xr:uid="{48ED268D-A825-4B54-A574-E22F42742E71}"/>
    <cellStyle name="Normal 13 5 2 3" xfId="24741" xr:uid="{FE72CB47-F5BD-407A-84CF-2AC06ECCD66C}"/>
    <cellStyle name="Normal 13 5 2 4" xfId="30235" xr:uid="{4B5B4F9E-0B1D-4EF1-B94E-39CCA5DC8765}"/>
    <cellStyle name="Normal 13 5 2 5" xfId="35719" xr:uid="{137B733F-3CCB-4915-B866-20780165F73D}"/>
    <cellStyle name="Normal 13 5 3" xfId="11593" xr:uid="{64BC08C7-1B67-4F6E-9F63-A8FD6B252525}"/>
    <cellStyle name="Normal 13 5 4" xfId="16828" xr:uid="{CF6059E1-666A-4942-B943-DDD89279CDB4}"/>
    <cellStyle name="Normal 13 5 5" xfId="19054" xr:uid="{B42087D1-9BF1-4FF1-95F1-729B5D3E9EBB}"/>
    <cellStyle name="Normal 13 5 6" xfId="9302" xr:uid="{FEF414E0-B063-4E24-8F40-E4072902FE14}"/>
    <cellStyle name="Normal 13 5 6 2" xfId="20623" xr:uid="{8012B87D-92B7-4CEA-959E-C477CC681655}"/>
    <cellStyle name="Normal 13 5 6 2 2" xfId="26179" xr:uid="{DAB44971-6159-452E-9464-F3B69B7AA568}"/>
    <cellStyle name="Normal 13 5 6 2 3" xfId="31673" xr:uid="{731E9683-BBF7-478B-A0B7-62CA0F323255}"/>
    <cellStyle name="Normal 13 5 6 2 4" xfId="37157" xr:uid="{A7092834-8DDD-43D0-B6B1-4EFB89BA81D6}"/>
    <cellStyle name="Normal 13 5 6 3" xfId="23450" xr:uid="{83A55EDB-F671-4693-B938-BC1CDEB5FB19}"/>
    <cellStyle name="Normal 13 5 6 4" xfId="28944" xr:uid="{1E705E26-AB40-4F9C-A1C9-51BCFD2FB2AC}"/>
    <cellStyle name="Normal 13 5 6 5" xfId="34428" xr:uid="{B77FD395-7056-40B6-B74C-0C2797A10824}"/>
    <cellStyle name="Normal 13 6" xfId="6237" xr:uid="{B668A635-1C00-4E6A-B200-336CAD6D89D8}"/>
    <cellStyle name="Normal 13 6 2" xfId="14628" xr:uid="{591A8E91-AE86-4272-AC3C-BFBE9C4120E0}"/>
    <cellStyle name="Normal 13 6 2 2" xfId="21915" xr:uid="{36B294B3-FF71-431C-85C9-E99B117F15BC}"/>
    <cellStyle name="Normal 13 6 2 2 2" xfId="27471" xr:uid="{7FFCD130-529C-4C79-A194-94CAC2131890}"/>
    <cellStyle name="Normal 13 6 2 2 3" xfId="32965" xr:uid="{47B4B5C0-8FAB-4273-8290-017CF5016E16}"/>
    <cellStyle name="Normal 13 6 2 2 4" xfId="38449" xr:uid="{52BE80C1-6232-4A15-8198-46B89F0CE875}"/>
    <cellStyle name="Normal 13 6 2 3" xfId="24742" xr:uid="{BC08B9A6-E77B-4A72-BA9C-86B773D22D5F}"/>
    <cellStyle name="Normal 13 6 2 4" xfId="30236" xr:uid="{6CD18D0A-C7F9-4FA4-893C-0963DDB1EE42}"/>
    <cellStyle name="Normal 13 6 2 5" xfId="35720" xr:uid="{7D7F3EE9-12D6-4658-92DD-5B40EA2A387C}"/>
    <cellStyle name="Normal 13 6 3" xfId="11594" xr:uid="{1D44DCF2-811A-4BB4-8F13-5FA5AFC577B5}"/>
    <cellStyle name="Normal 13 6 4" xfId="16829" xr:uid="{4DBEFCD9-E68B-4C98-985A-A6991EB8BB03}"/>
    <cellStyle name="Normal 13 6 5" xfId="19055" xr:uid="{395FDB89-5D40-4C98-BBB1-00C79F4E81DC}"/>
    <cellStyle name="Normal 13 6 6" xfId="9303" xr:uid="{F1A778F1-4568-4388-9AD0-6C72524512BE}"/>
    <cellStyle name="Normal 13 6 6 2" xfId="20624" xr:uid="{A016BECD-8C7D-47D3-90DE-C4EA35C46192}"/>
    <cellStyle name="Normal 13 6 6 2 2" xfId="26180" xr:uid="{6895E7CA-121C-4973-98D7-B765613C9F76}"/>
    <cellStyle name="Normal 13 6 6 2 3" xfId="31674" xr:uid="{A34EDD98-3F04-4147-BD33-6570F628B9C3}"/>
    <cellStyle name="Normal 13 6 6 2 4" xfId="37158" xr:uid="{2FCA3DCB-9DA5-43B2-B891-D0C67B95DC70}"/>
    <cellStyle name="Normal 13 6 6 3" xfId="23451" xr:uid="{1C2AD54C-BBD2-4746-B9B0-818019924FFF}"/>
    <cellStyle name="Normal 13 6 6 4" xfId="28945" xr:uid="{75BF5ACC-B7F5-4E01-BD43-94FEF05DF065}"/>
    <cellStyle name="Normal 13 6 6 5" xfId="34429" xr:uid="{BEDAEBD4-3635-474A-B660-B59DEAB8DC55}"/>
    <cellStyle name="Normal 13 7" xfId="6238" xr:uid="{16C82A44-FEAE-4DF1-8E56-27B078D50029}"/>
    <cellStyle name="Normal 13 7 2" xfId="14629" xr:uid="{4C92FD50-8725-4681-A3EC-37E9B2C6BD5F}"/>
    <cellStyle name="Normal 13 7 2 2" xfId="21916" xr:uid="{320E1707-1766-491F-B5DA-992261C816CF}"/>
    <cellStyle name="Normal 13 7 2 2 2" xfId="27472" xr:uid="{23351437-B64F-413E-8B98-C907302C352A}"/>
    <cellStyle name="Normal 13 7 2 2 3" xfId="32966" xr:uid="{3ADCE41D-0735-41B3-9925-C12A25DA58F2}"/>
    <cellStyle name="Normal 13 7 2 2 4" xfId="38450" xr:uid="{B03FFA9B-59FD-469A-9652-01A9CDA6EDF0}"/>
    <cellStyle name="Normal 13 7 2 3" xfId="24743" xr:uid="{D4CF8C42-F336-4EC0-B73C-FAADAAE89946}"/>
    <cellStyle name="Normal 13 7 2 4" xfId="30237" xr:uid="{6DE998F4-BDA4-4BE6-AA36-7C9A7E1CD8A9}"/>
    <cellStyle name="Normal 13 7 2 5" xfId="35721" xr:uid="{86F2948D-A538-4372-AD75-1D10B980E01A}"/>
    <cellStyle name="Normal 13 7 3" xfId="11595" xr:uid="{56634680-CE1B-4D83-AFEE-A1B13FD97818}"/>
    <cellStyle name="Normal 13 7 4" xfId="16830" xr:uid="{6B9B1306-DA88-4A1E-B9FC-D24D6FB8B860}"/>
    <cellStyle name="Normal 13 7 5" xfId="19056" xr:uid="{BDF3F9B8-51BB-4590-AE2B-799837C50EA9}"/>
    <cellStyle name="Normal 13 7 6" xfId="9304" xr:uid="{236F8269-6713-47D6-B108-1F151EEF4675}"/>
    <cellStyle name="Normal 13 7 6 2" xfId="20625" xr:uid="{F5BF45DD-681E-4014-9BB6-1FA2E8BE795C}"/>
    <cellStyle name="Normal 13 7 6 2 2" xfId="26181" xr:uid="{8593B529-3A66-4F28-8744-63F9B4B5B526}"/>
    <cellStyle name="Normal 13 7 6 2 3" xfId="31675" xr:uid="{06B80DD5-FEBF-4A02-8470-3C30FCADF060}"/>
    <cellStyle name="Normal 13 7 6 2 4" xfId="37159" xr:uid="{EEB9E659-6734-413A-8707-1E9592BD62D0}"/>
    <cellStyle name="Normal 13 7 6 3" xfId="23452" xr:uid="{E59BF6D1-0340-432E-8069-5D5073FFE6D3}"/>
    <cellStyle name="Normal 13 7 6 4" xfId="28946" xr:uid="{5AC9618C-4ECB-4A23-B574-FDB7180734A0}"/>
    <cellStyle name="Normal 13 7 6 5" xfId="34430" xr:uid="{01AEC36C-BEAC-4D17-A6AF-DF7EF4B27E9A}"/>
    <cellStyle name="Normal 13 8" xfId="6239" xr:uid="{CACA4E27-EE24-4D7A-B78F-007569929C70}"/>
    <cellStyle name="Normal 13 8 2" xfId="14630" xr:uid="{1B3B40EE-7D3A-44D9-A3F1-4DB281E8389B}"/>
    <cellStyle name="Normal 13 8 2 2" xfId="21917" xr:uid="{BB00AC29-D076-43A5-882D-9DBB6B3DB2A7}"/>
    <cellStyle name="Normal 13 8 2 2 2" xfId="27473" xr:uid="{678BCF20-CFBF-4D26-B468-EEAFCC39C45F}"/>
    <cellStyle name="Normal 13 8 2 2 3" xfId="32967" xr:uid="{4A918C57-4DB2-4762-8EFC-71A77736B8F2}"/>
    <cellStyle name="Normal 13 8 2 2 4" xfId="38451" xr:uid="{EA427219-D3D4-4002-95E0-7BD6CDCBE3D3}"/>
    <cellStyle name="Normal 13 8 2 3" xfId="24744" xr:uid="{D5D2C404-8A04-4F91-8957-4C32E3CAEB1B}"/>
    <cellStyle name="Normal 13 8 2 4" xfId="30238" xr:uid="{C190745A-0468-4146-B1F4-02D03531479D}"/>
    <cellStyle name="Normal 13 8 2 5" xfId="35722" xr:uid="{23DFDE62-7BE2-4F28-871A-40B851FF2A9E}"/>
    <cellStyle name="Normal 13 8 3" xfId="11596" xr:uid="{23F806AD-3BAE-4987-BBD1-BA6FA9B31BE7}"/>
    <cellStyle name="Normal 13 8 4" xfId="16831" xr:uid="{511A93E3-45FB-4BEE-A813-4F42E2C32713}"/>
    <cellStyle name="Normal 13 8 5" xfId="19057" xr:uid="{FAE52C41-221A-451C-AFA3-2105AD4A707C}"/>
    <cellStyle name="Normal 13 8 6" xfId="9305" xr:uid="{4B654919-DE2E-4D09-AAA4-1A18EB870CB2}"/>
    <cellStyle name="Normal 13 8 6 2" xfId="20626" xr:uid="{B5BF1F7A-F8F6-4ED1-8DE1-5721695F8D0F}"/>
    <cellStyle name="Normal 13 8 6 2 2" xfId="26182" xr:uid="{5D4F3A42-1494-491A-954B-493D2A52CADB}"/>
    <cellStyle name="Normal 13 8 6 2 3" xfId="31676" xr:uid="{356C1111-32A7-4970-A0E1-DD674FB6F0F2}"/>
    <cellStyle name="Normal 13 8 6 2 4" xfId="37160" xr:uid="{AC43DB2C-25BA-41DF-8828-E790E5BC76F1}"/>
    <cellStyle name="Normal 13 8 6 3" xfId="23453" xr:uid="{F3A004A6-3F93-4F77-A2F4-3DC09B2F63BF}"/>
    <cellStyle name="Normal 13 8 6 4" xfId="28947" xr:uid="{722B02D1-415E-47F4-92A4-E7059BFB1505}"/>
    <cellStyle name="Normal 13 8 6 5" xfId="34431" xr:uid="{A2B8EFBF-8B0F-4E87-BFCA-C780A5F88B4C}"/>
    <cellStyle name="Normal 13 9" xfId="6240" xr:uid="{0F3396AD-4D41-4BCE-94E9-2090B5CE1D6B}"/>
    <cellStyle name="Normal 13 9 2" xfId="14631" xr:uid="{7BD6EC7F-48FF-418B-A0ED-A31F6636AF49}"/>
    <cellStyle name="Normal 13 9 2 2" xfId="21918" xr:uid="{5B165CA0-4CF1-49BB-A64C-AF2D7A07B093}"/>
    <cellStyle name="Normal 13 9 2 2 2" xfId="27474" xr:uid="{F9F5ACAF-2EC1-4C76-AE19-15594A12A5F2}"/>
    <cellStyle name="Normal 13 9 2 2 3" xfId="32968" xr:uid="{34F4B9BA-C176-4216-A033-3188753E8DED}"/>
    <cellStyle name="Normal 13 9 2 2 4" xfId="38452" xr:uid="{193D924F-99AD-4F9B-86F7-23F6A9FE3196}"/>
    <cellStyle name="Normal 13 9 2 3" xfId="24745" xr:uid="{B717E1CE-4998-4A56-9D97-7998D9EA70D9}"/>
    <cellStyle name="Normal 13 9 2 4" xfId="30239" xr:uid="{8379AE18-DF82-4822-9ADA-5709F0780D2C}"/>
    <cellStyle name="Normal 13 9 2 5" xfId="35723" xr:uid="{2D86FB93-640B-4DF1-8E37-09E4A361CDD8}"/>
    <cellStyle name="Normal 13 9 3" xfId="11597" xr:uid="{58B29397-77FB-4B48-B87E-5246DC8C06A3}"/>
    <cellStyle name="Normal 13 9 4" xfId="16832" xr:uid="{ADA6A3FE-3D69-4BDE-BE62-7A0C9CD8ED65}"/>
    <cellStyle name="Normal 13 9 5" xfId="19058" xr:uid="{DB50CD0E-4999-4075-A103-0C50C8FCE813}"/>
    <cellStyle name="Normal 13 9 6" xfId="9306" xr:uid="{C437F483-C8E2-4683-B4D0-83B450DA8F39}"/>
    <cellStyle name="Normal 13 9 6 2" xfId="20627" xr:uid="{9557618A-09DD-4E76-9AF5-33C3731846A9}"/>
    <cellStyle name="Normal 13 9 6 2 2" xfId="26183" xr:uid="{8894B0E2-A2B2-4ECC-9075-F9352C208A29}"/>
    <cellStyle name="Normal 13 9 6 2 3" xfId="31677" xr:uid="{184AF3F8-FAD2-4AA2-AA62-67A6F2DEBC16}"/>
    <cellStyle name="Normal 13 9 6 2 4" xfId="37161" xr:uid="{814951E1-5F7D-4FD3-AACF-124698F8A042}"/>
    <cellStyle name="Normal 13 9 6 3" xfId="23454" xr:uid="{B6777D20-2468-4C77-A1F4-8B04F751290E}"/>
    <cellStyle name="Normal 13 9 6 4" xfId="28948" xr:uid="{854E2F9A-3A2D-4C8C-8DD8-9D1AAC0361A5}"/>
    <cellStyle name="Normal 13 9 6 5" xfId="34432" xr:uid="{60E629E7-F5B0-4C2C-B4ED-117AF5BA2CE1}"/>
    <cellStyle name="Normal 130" xfId="39535" xr:uid="{477E2F3F-BBD9-41E6-9664-AA1607C65888}"/>
    <cellStyle name="Normal 131" xfId="39536" xr:uid="{A68549FD-1773-490F-A3B3-DE0348D840A1}"/>
    <cellStyle name="Normal 132" xfId="39537" xr:uid="{1C7B857C-B995-4729-A4FF-F4B6F236A7EB}"/>
    <cellStyle name="Normal 132 2" xfId="39549" xr:uid="{7543EC55-7902-459F-80C4-11AEA4DF96EA}"/>
    <cellStyle name="Normal 133" xfId="39538" xr:uid="{EDC3BBEF-1206-4EA9-B2E9-FBA4B9CC8973}"/>
    <cellStyle name="Normal 134" xfId="39539" xr:uid="{F08BCE01-D31F-4815-897B-9829252E31F1}"/>
    <cellStyle name="Normal 135" xfId="39540" xr:uid="{F0AB372D-FA90-4F42-88F6-F5B56FAAF97C}"/>
    <cellStyle name="Normal 135 2" xfId="39548" xr:uid="{BDA564B5-084F-4F3D-BB5A-596BE10CF429}"/>
    <cellStyle name="Normal 136" xfId="39541" xr:uid="{B55AC3A4-16C4-4F50-87B6-F82F4A384B9F}"/>
    <cellStyle name="Normal 137" xfId="39542" xr:uid="{4F0E7E97-AD76-41C5-85AD-FCFC0D1DEFD6}"/>
    <cellStyle name="Normal 138" xfId="39543" xr:uid="{41AB2528-1CC8-4B66-B7DE-5D12C43959E6}"/>
    <cellStyle name="Normal 139" xfId="39544" xr:uid="{DCD151EE-5114-4A07-A14D-AD248F1D2BC9}"/>
    <cellStyle name="Normal 14" xfId="639" xr:uid="{1D418A3D-3051-43ED-8081-349048F91A99}"/>
    <cellStyle name="Normal 14 10" xfId="6242" xr:uid="{EE72BB6A-15AA-4AE1-826F-B19C55EB10D8}"/>
    <cellStyle name="Normal 14 10 2" xfId="14633" xr:uid="{6014DD05-89B7-43C4-A316-5CD56DAC89BD}"/>
    <cellStyle name="Normal 14 10 2 2" xfId="21920" xr:uid="{2DE836E2-92E8-4798-8D4A-255DB881B978}"/>
    <cellStyle name="Normal 14 10 2 2 2" xfId="27476" xr:uid="{07FA91D0-710A-45A6-9DE2-EAE341385E5C}"/>
    <cellStyle name="Normal 14 10 2 2 3" xfId="32970" xr:uid="{B6F62758-B600-4E31-95EE-2712FAE36541}"/>
    <cellStyle name="Normal 14 10 2 2 4" xfId="38454" xr:uid="{18B92D81-1A38-445D-AFFD-56BDBECB03D0}"/>
    <cellStyle name="Normal 14 10 2 3" xfId="24747" xr:uid="{73B81FEE-9464-4EAB-B2D5-6C6F877E3B2A}"/>
    <cellStyle name="Normal 14 10 2 4" xfId="30241" xr:uid="{55727FC8-C43F-4607-8354-455A8435CFB5}"/>
    <cellStyle name="Normal 14 10 2 5" xfId="35725" xr:uid="{1E7ED2DA-7B6C-4A0D-A930-164EFD001CA3}"/>
    <cellStyle name="Normal 14 10 3" xfId="11599" xr:uid="{EC792B55-98BF-4431-A984-64765570FAD5}"/>
    <cellStyle name="Normal 14 10 4" xfId="16834" xr:uid="{0EF66E33-6843-45FC-B110-D57F8223DD31}"/>
    <cellStyle name="Normal 14 10 5" xfId="19060" xr:uid="{676C0D6A-D422-4EF8-8E1A-D3ED1A63DC31}"/>
    <cellStyle name="Normal 14 10 6" xfId="9308" xr:uid="{D21EB135-FDBA-4191-90A5-47A87C2522CD}"/>
    <cellStyle name="Normal 14 10 6 2" xfId="20629" xr:uid="{181DB986-94BF-4252-A0C0-6842740C577B}"/>
    <cellStyle name="Normal 14 10 6 2 2" xfId="26185" xr:uid="{36F1A53B-80DE-447B-9750-CCC1160A4CA2}"/>
    <cellStyle name="Normal 14 10 6 2 3" xfId="31679" xr:uid="{257A7FCA-05ED-4826-9CE5-99006DC9D3DE}"/>
    <cellStyle name="Normal 14 10 6 2 4" xfId="37163" xr:uid="{161041D6-3115-4ECB-8A28-8C3BF9C1C5F7}"/>
    <cellStyle name="Normal 14 10 6 3" xfId="23456" xr:uid="{A9436D2E-BADC-4FFB-813F-E0F2EA97030A}"/>
    <cellStyle name="Normal 14 10 6 4" xfId="28950" xr:uid="{9A401408-A789-44C7-9D33-92771E255B4B}"/>
    <cellStyle name="Normal 14 10 6 5" xfId="34434" xr:uid="{89A5B4C5-764B-42A5-96A5-CBF812AE317B}"/>
    <cellStyle name="Normal 14 11" xfId="6243" xr:uid="{C73043B2-8E65-4BAD-B6DD-12303EB635BB}"/>
    <cellStyle name="Normal 14 11 2" xfId="14634" xr:uid="{D8D0DD64-714F-4F7B-823D-F0E7989F393A}"/>
    <cellStyle name="Normal 14 11 2 2" xfId="21921" xr:uid="{CF5C6864-4554-480E-B85C-B38E992EF839}"/>
    <cellStyle name="Normal 14 11 2 2 2" xfId="27477" xr:uid="{805A1CDE-0C18-4B14-8CDF-56136C245E5A}"/>
    <cellStyle name="Normal 14 11 2 2 3" xfId="32971" xr:uid="{8E497FA4-2796-4945-8C7D-2237E524BBFB}"/>
    <cellStyle name="Normal 14 11 2 2 4" xfId="38455" xr:uid="{7A6867B6-681B-4692-AA2A-5DCB243B15AA}"/>
    <cellStyle name="Normal 14 11 2 3" xfId="24748" xr:uid="{0E9EDA09-0AD3-4072-83BF-715B20394D01}"/>
    <cellStyle name="Normal 14 11 2 4" xfId="30242" xr:uid="{BA863408-5B9C-46E4-BE4C-6802289C003F}"/>
    <cellStyle name="Normal 14 11 2 5" xfId="35726" xr:uid="{308CBC61-BB20-402B-B945-C1DB3FEFC46E}"/>
    <cellStyle name="Normal 14 11 3" xfId="11600" xr:uid="{28B9075B-CC8A-4CC7-9A08-D0CB87E0055F}"/>
    <cellStyle name="Normal 14 11 4" xfId="16835" xr:uid="{F489B788-0F64-4821-83DB-983D2A4561D8}"/>
    <cellStyle name="Normal 14 11 5" xfId="19061" xr:uid="{99C28C8A-7B14-4622-AC64-AB164FB691A1}"/>
    <cellStyle name="Normal 14 11 6" xfId="9309" xr:uid="{1EDD645A-15F5-4074-82BE-31B2AD692690}"/>
    <cellStyle name="Normal 14 11 6 2" xfId="20630" xr:uid="{7E7F12C2-AEA9-419C-9C3A-9F5DFB70798B}"/>
    <cellStyle name="Normal 14 11 6 2 2" xfId="26186" xr:uid="{803327E6-D964-4FD4-BBDF-7F00CAF1F65A}"/>
    <cellStyle name="Normal 14 11 6 2 3" xfId="31680" xr:uid="{C96AB7A8-3032-4143-BAF4-F5363B27C34E}"/>
    <cellStyle name="Normal 14 11 6 2 4" xfId="37164" xr:uid="{1FA778A3-89A6-484F-A825-C7423C380A1C}"/>
    <cellStyle name="Normal 14 11 6 3" xfId="23457" xr:uid="{3C2B1800-07B6-4896-878F-99429589D676}"/>
    <cellStyle name="Normal 14 11 6 4" xfId="28951" xr:uid="{8744405C-FD29-4992-96BF-B219469E37F3}"/>
    <cellStyle name="Normal 14 11 6 5" xfId="34435" xr:uid="{7795066B-729D-4DCB-AB2E-A0143350F3F1}"/>
    <cellStyle name="Normal 14 12" xfId="6244" xr:uid="{1B0F809B-47B8-487F-BB81-232847B0ABDD}"/>
    <cellStyle name="Normal 14 12 2" xfId="14635" xr:uid="{E86EE672-8A33-4417-820A-95E124E1E11F}"/>
    <cellStyle name="Normal 14 12 2 2" xfId="21922" xr:uid="{EEC0B686-778D-4C67-8357-813E7637EF70}"/>
    <cellStyle name="Normal 14 12 2 2 2" xfId="27478" xr:uid="{FC4136F3-5AD8-401A-80BD-F96F25C40069}"/>
    <cellStyle name="Normal 14 12 2 2 3" xfId="32972" xr:uid="{43EBD761-AB21-4E30-96DB-21C3A136FDE5}"/>
    <cellStyle name="Normal 14 12 2 2 4" xfId="38456" xr:uid="{BDC48D83-BD3E-4AF7-908E-472B7991027B}"/>
    <cellStyle name="Normal 14 12 2 3" xfId="24749" xr:uid="{30F36482-A630-46C9-8EBA-2A388718FC8E}"/>
    <cellStyle name="Normal 14 12 2 4" xfId="30243" xr:uid="{EBED64A5-8C6B-41DA-9F86-E2983344549E}"/>
    <cellStyle name="Normal 14 12 2 5" xfId="35727" xr:uid="{ED45DE41-A227-4910-8CC2-F1F3EBFCA755}"/>
    <cellStyle name="Normal 14 12 3" xfId="11601" xr:uid="{D110DF67-E48E-4B0B-A0CD-F6EA438EDD8A}"/>
    <cellStyle name="Normal 14 12 4" xfId="16836" xr:uid="{813FCFA9-8D22-4837-81AA-CD53A66938D1}"/>
    <cellStyle name="Normal 14 12 5" xfId="19062" xr:uid="{49DD2320-9AC9-4556-8DD9-28F603CAD2BF}"/>
    <cellStyle name="Normal 14 12 6" xfId="9310" xr:uid="{771FD74E-AFAE-4EB8-8EC9-DA4DF9570CC2}"/>
    <cellStyle name="Normal 14 12 6 2" xfId="20631" xr:uid="{95FF4527-7FAE-4C92-8AA3-AC81A5316F01}"/>
    <cellStyle name="Normal 14 12 6 2 2" xfId="26187" xr:uid="{C3378632-AF23-4B5B-A573-2D3D8C061290}"/>
    <cellStyle name="Normal 14 12 6 2 3" xfId="31681" xr:uid="{AE387AC7-1BC6-4C57-A4CF-690603539E11}"/>
    <cellStyle name="Normal 14 12 6 2 4" xfId="37165" xr:uid="{57AE3C4D-9104-4B08-8F7A-D9B47265A244}"/>
    <cellStyle name="Normal 14 12 6 3" xfId="23458" xr:uid="{DB3DA5DB-5509-4101-A788-C5AB26573929}"/>
    <cellStyle name="Normal 14 12 6 4" xfId="28952" xr:uid="{109BDEB5-52D4-43C4-B1B4-031FD4B20B71}"/>
    <cellStyle name="Normal 14 12 6 5" xfId="34436" xr:uid="{C8650BB1-2F97-4378-8FD4-0F8062AF1AB1}"/>
    <cellStyle name="Normal 14 13" xfId="6245" xr:uid="{56270F77-BF4E-4BF3-88D3-6E61C38EF09D}"/>
    <cellStyle name="Normal 14 13 2" xfId="14636" xr:uid="{621171F3-2340-4172-8C2B-FF145D5E61AA}"/>
    <cellStyle name="Normal 14 13 2 2" xfId="21923" xr:uid="{2D89F00C-6B48-4C60-B379-96335B75B2D0}"/>
    <cellStyle name="Normal 14 13 2 2 2" xfId="27479" xr:uid="{A739F5C7-8D3C-4BC3-ACC4-3DFCB015F865}"/>
    <cellStyle name="Normal 14 13 2 2 3" xfId="32973" xr:uid="{4C85346F-E9E2-433F-91D8-6F143721131D}"/>
    <cellStyle name="Normal 14 13 2 2 4" xfId="38457" xr:uid="{A9FCB196-CA1C-4559-9050-CD2261624F9A}"/>
    <cellStyle name="Normal 14 13 2 3" xfId="24750" xr:uid="{4FE0AF99-F05F-43EB-AD92-D40B5285E838}"/>
    <cellStyle name="Normal 14 13 2 4" xfId="30244" xr:uid="{D4141346-2538-46C4-A7D0-DA30D49D02FB}"/>
    <cellStyle name="Normal 14 13 2 5" xfId="35728" xr:uid="{3DC66961-C765-4C93-8ECE-E2BA3BA296D8}"/>
    <cellStyle name="Normal 14 13 3" xfId="11602" xr:uid="{19DD6155-B8F8-4903-BDE8-C5557CA676A9}"/>
    <cellStyle name="Normal 14 13 4" xfId="16837" xr:uid="{E3ECC9F8-94E1-4262-9844-7F046E5DC8CF}"/>
    <cellStyle name="Normal 14 13 5" xfId="19063" xr:uid="{239C94E3-EB87-46BB-BAE9-F0919F271720}"/>
    <cellStyle name="Normal 14 13 6" xfId="9311" xr:uid="{A376C35F-C8D7-488E-BFEA-D5818C32EBAD}"/>
    <cellStyle name="Normal 14 13 6 2" xfId="20632" xr:uid="{11DA76FB-1039-4661-8A61-2636B417E3D1}"/>
    <cellStyle name="Normal 14 13 6 2 2" xfId="26188" xr:uid="{06533D9D-D54E-4538-A591-8CBF29BD42D1}"/>
    <cellStyle name="Normal 14 13 6 2 3" xfId="31682" xr:uid="{CEA71417-5275-41C7-B5C7-52A93557A92C}"/>
    <cellStyle name="Normal 14 13 6 2 4" xfId="37166" xr:uid="{5B477365-5199-4D9D-872F-85B5900E6047}"/>
    <cellStyle name="Normal 14 13 6 3" xfId="23459" xr:uid="{CCA86B9C-74AF-4C0A-843C-E032BC1E0824}"/>
    <cellStyle name="Normal 14 13 6 4" xfId="28953" xr:uid="{211AB4FF-E526-43D3-B3E0-22FBE60CBFC2}"/>
    <cellStyle name="Normal 14 13 6 5" xfId="34437" xr:uid="{45854EF8-1CDE-4E6F-BC19-B5E4B27474BD}"/>
    <cellStyle name="Normal 14 14" xfId="6246" xr:uid="{1549529F-5716-4DB3-8A41-A5791D09BDF6}"/>
    <cellStyle name="Normal 14 14 2" xfId="14637" xr:uid="{82B60483-8050-4259-88CD-081854873F77}"/>
    <cellStyle name="Normal 14 14 2 2" xfId="21924" xr:uid="{3D0118B4-A80A-49AC-9330-2C3146F2D412}"/>
    <cellStyle name="Normal 14 14 2 2 2" xfId="27480" xr:uid="{D62F5F13-077F-4035-B611-C2AC57F7D7DC}"/>
    <cellStyle name="Normal 14 14 2 2 3" xfId="32974" xr:uid="{C916C3C0-04E6-447A-AFA6-8875FC1BF424}"/>
    <cellStyle name="Normal 14 14 2 2 4" xfId="38458" xr:uid="{F885A728-F816-410C-9D8C-FDCFC8FFE554}"/>
    <cellStyle name="Normal 14 14 2 3" xfId="24751" xr:uid="{85CB194D-F8E7-4B6E-A6AA-452FE257E01C}"/>
    <cellStyle name="Normal 14 14 2 4" xfId="30245" xr:uid="{B5D03B1C-73BB-4358-88E1-E8E63F9127E2}"/>
    <cellStyle name="Normal 14 14 2 5" xfId="35729" xr:uid="{760459CE-EF0F-4EAE-B9CF-F8A82AD94096}"/>
    <cellStyle name="Normal 14 14 3" xfId="11603" xr:uid="{C56B2E6E-409D-4678-B7A3-895AD7177797}"/>
    <cellStyle name="Normal 14 14 4" xfId="16838" xr:uid="{80A343FE-9002-42E9-9B6D-6CA5131054FB}"/>
    <cellStyle name="Normal 14 14 5" xfId="19064" xr:uid="{B3B766A8-F430-40A6-9847-D309ED3488CA}"/>
    <cellStyle name="Normal 14 14 6" xfId="9312" xr:uid="{D4553A27-50A5-4430-A2D4-ABE86FA7EC48}"/>
    <cellStyle name="Normal 14 14 6 2" xfId="20633" xr:uid="{A894D678-8A01-41FF-ADD8-819D8D9C3387}"/>
    <cellStyle name="Normal 14 14 6 2 2" xfId="26189" xr:uid="{4F4281AF-9C2F-441B-944F-26D2213787B3}"/>
    <cellStyle name="Normal 14 14 6 2 3" xfId="31683" xr:uid="{0A7C3ECE-B0E0-4667-98FD-5E7BF757E455}"/>
    <cellStyle name="Normal 14 14 6 2 4" xfId="37167" xr:uid="{013F36B5-640A-4017-8CC0-0AB86AE101A4}"/>
    <cellStyle name="Normal 14 14 6 3" xfId="23460" xr:uid="{A70F6F54-2F8D-4F4A-903E-AF44353B1130}"/>
    <cellStyle name="Normal 14 14 6 4" xfId="28954" xr:uid="{DFF238FE-133E-46AB-AF60-7147D5A1149D}"/>
    <cellStyle name="Normal 14 14 6 5" xfId="34438" xr:uid="{D5C27510-5ACF-470A-8271-35AB4607B5B0}"/>
    <cellStyle name="Normal 14 15" xfId="6247" xr:uid="{4A0DD5FE-9870-41FE-A581-AC1AD3B8ABE0}"/>
    <cellStyle name="Normal 14 15 2" xfId="14638" xr:uid="{D4AF9327-0BAF-42A8-A54E-3DED3C0501BD}"/>
    <cellStyle name="Normal 14 15 2 2" xfId="21925" xr:uid="{7251C223-7C02-458C-B7F9-1D41B2895907}"/>
    <cellStyle name="Normal 14 15 2 2 2" xfId="27481" xr:uid="{719F1956-5352-429D-8FEE-8F3EDD0760FD}"/>
    <cellStyle name="Normal 14 15 2 2 3" xfId="32975" xr:uid="{E178BE4D-F158-47AB-9F39-209C5441D8F9}"/>
    <cellStyle name="Normal 14 15 2 2 4" xfId="38459" xr:uid="{0C6CEED8-3D63-4C37-A7FC-FFA3B3E0C85B}"/>
    <cellStyle name="Normal 14 15 2 3" xfId="24752" xr:uid="{FEB12BB5-91F8-426A-BE6A-4E23670E0848}"/>
    <cellStyle name="Normal 14 15 2 4" xfId="30246" xr:uid="{7B2A1B16-48B4-44BE-A77B-FFF7CEE3982D}"/>
    <cellStyle name="Normal 14 15 2 5" xfId="35730" xr:uid="{A8CBED7B-11A1-42C5-A756-5D7F464A7A15}"/>
    <cellStyle name="Normal 14 15 3" xfId="11604" xr:uid="{F872FB08-608F-4582-A3DC-4B115056507C}"/>
    <cellStyle name="Normal 14 15 4" xfId="16839" xr:uid="{A8550E37-4328-49DC-82C0-38F7916B77AA}"/>
    <cellStyle name="Normal 14 15 5" xfId="19065" xr:uid="{806CAC24-0CCB-426C-8D0A-95252E92DD7C}"/>
    <cellStyle name="Normal 14 15 6" xfId="9313" xr:uid="{8A3730E5-D0AF-42A4-9DE1-169BFD586FD8}"/>
    <cellStyle name="Normal 14 15 6 2" xfId="20634" xr:uid="{C338DE79-E134-468B-B7E7-C478DF242512}"/>
    <cellStyle name="Normal 14 15 6 2 2" xfId="26190" xr:uid="{9F999061-347C-446D-97AA-9E499C6F8464}"/>
    <cellStyle name="Normal 14 15 6 2 3" xfId="31684" xr:uid="{CC20D482-550E-4427-9305-E6BD78C68951}"/>
    <cellStyle name="Normal 14 15 6 2 4" xfId="37168" xr:uid="{ADC1C09B-D39E-485E-A65D-B9D66794EFAE}"/>
    <cellStyle name="Normal 14 15 6 3" xfId="23461" xr:uid="{83ACD0A9-95A1-4938-A24A-3CEFEF1D94A0}"/>
    <cellStyle name="Normal 14 15 6 4" xfId="28955" xr:uid="{4D113E78-970D-4E96-89CA-CF7ADBBE9994}"/>
    <cellStyle name="Normal 14 15 6 5" xfId="34439" xr:uid="{4FF4D37E-DAE4-4736-826E-C1BE4540BC1F}"/>
    <cellStyle name="Normal 14 16" xfId="6248" xr:uid="{981F4F02-1BE7-4882-84F0-2834E0110F09}"/>
    <cellStyle name="Normal 14 16 2" xfId="14639" xr:uid="{EC7066F3-9373-4DC1-8520-B4E5326EB507}"/>
    <cellStyle name="Normal 14 16 2 2" xfId="21926" xr:uid="{B8C4E827-5F2F-44CE-AAB7-9F71A5AF3C3C}"/>
    <cellStyle name="Normal 14 16 2 2 2" xfId="27482" xr:uid="{7AECE775-9C9A-43DE-B254-D46370BF0AB9}"/>
    <cellStyle name="Normal 14 16 2 2 3" xfId="32976" xr:uid="{1CC90450-6D1E-4FC9-801D-A1CE3EFBB00D}"/>
    <cellStyle name="Normal 14 16 2 2 4" xfId="38460" xr:uid="{D498B785-CFEF-4CB5-B161-1E72F4BB0169}"/>
    <cellStyle name="Normal 14 16 2 3" xfId="24753" xr:uid="{F5626D1F-A38E-434E-9732-AEDD78BCA7BD}"/>
    <cellStyle name="Normal 14 16 2 4" xfId="30247" xr:uid="{D99BE306-35FE-473C-800A-F8AE6FCCF631}"/>
    <cellStyle name="Normal 14 16 2 5" xfId="35731" xr:uid="{74B6005E-4CF0-4C14-A012-723168FFBDCE}"/>
    <cellStyle name="Normal 14 16 3" xfId="11605" xr:uid="{57189156-2F00-4C88-8E18-E703D0E570EB}"/>
    <cellStyle name="Normal 14 16 4" xfId="16840" xr:uid="{0776B920-E0D0-41B6-B686-45A2CB6ECD2A}"/>
    <cellStyle name="Normal 14 16 5" xfId="19066" xr:uid="{DFD8B1BD-18BC-43B7-A41B-CD7AB44E768A}"/>
    <cellStyle name="Normal 14 16 6" xfId="9314" xr:uid="{B1976034-C705-4AAD-8630-E0DA7D078480}"/>
    <cellStyle name="Normal 14 16 6 2" xfId="20635" xr:uid="{CA05AD2A-9BEA-4BF1-9D8F-4AB23EE44081}"/>
    <cellStyle name="Normal 14 16 6 2 2" xfId="26191" xr:uid="{CC1559B6-DE5D-4101-A24A-BD46B0037298}"/>
    <cellStyle name="Normal 14 16 6 2 3" xfId="31685" xr:uid="{A0E4511D-5BE8-4235-A382-80DE26C48CDF}"/>
    <cellStyle name="Normal 14 16 6 2 4" xfId="37169" xr:uid="{39B2F344-978C-4586-9256-2F769CD4C4AC}"/>
    <cellStyle name="Normal 14 16 6 3" xfId="23462" xr:uid="{414B891C-78E6-4AAF-891E-E46E097735FC}"/>
    <cellStyle name="Normal 14 16 6 4" xfId="28956" xr:uid="{3753314A-263F-47D5-BEC1-2BE54C6520B2}"/>
    <cellStyle name="Normal 14 16 6 5" xfId="34440" xr:uid="{5018CB1F-198F-4EA6-8CB2-20356BCF45DD}"/>
    <cellStyle name="Normal 14 17" xfId="6249" xr:uid="{44366372-BC33-49AF-9FFF-FEECB05806D7}"/>
    <cellStyle name="Normal 14 17 2" xfId="14640" xr:uid="{15203CF8-4032-4574-9EFF-47634D163184}"/>
    <cellStyle name="Normal 14 17 2 2" xfId="21927" xr:uid="{E8C6BA0E-7EA8-48A5-BF6C-34DD5446D9E5}"/>
    <cellStyle name="Normal 14 17 2 2 2" xfId="27483" xr:uid="{BB4619B1-7A0B-4015-B6DF-F0CBCEEEBDF4}"/>
    <cellStyle name="Normal 14 17 2 2 3" xfId="32977" xr:uid="{7C5469CB-4AB1-4046-A61D-ECBBA56713D0}"/>
    <cellStyle name="Normal 14 17 2 2 4" xfId="38461" xr:uid="{17C78B85-8938-4859-8E45-74951CAAEFC3}"/>
    <cellStyle name="Normal 14 17 2 3" xfId="24754" xr:uid="{3D4D2F6A-951D-4A80-99A6-3823D136F761}"/>
    <cellStyle name="Normal 14 17 2 4" xfId="30248" xr:uid="{D62F185F-D4DB-47F8-A52B-E83470B68549}"/>
    <cellStyle name="Normal 14 17 2 5" xfId="35732" xr:uid="{BC4E5EDD-59F0-462E-B164-8D935B8BC86F}"/>
    <cellStyle name="Normal 14 17 3" xfId="11606" xr:uid="{ADE9A39C-6092-4CC3-A4A4-3F3407BF9E83}"/>
    <cellStyle name="Normal 14 17 4" xfId="16841" xr:uid="{5014D8F5-7FBE-4753-A46C-4D67011435D4}"/>
    <cellStyle name="Normal 14 17 5" xfId="19067" xr:uid="{89D3B554-6E46-48B9-B593-13F6217EB100}"/>
    <cellStyle name="Normal 14 17 6" xfId="9315" xr:uid="{4138B72F-6E22-47AA-A9EF-BCF939B472D8}"/>
    <cellStyle name="Normal 14 17 6 2" xfId="20636" xr:uid="{67CA03AB-F950-4747-B78D-E61B571CADBA}"/>
    <cellStyle name="Normal 14 17 6 2 2" xfId="26192" xr:uid="{606310DA-D649-4624-8596-5D1E385432B0}"/>
    <cellStyle name="Normal 14 17 6 2 3" xfId="31686" xr:uid="{CA6BAD54-F939-43FE-BA94-B77501C35B24}"/>
    <cellStyle name="Normal 14 17 6 2 4" xfId="37170" xr:uid="{7FAFF0BE-ABDD-4BE7-9F90-F556E4C66A52}"/>
    <cellStyle name="Normal 14 17 6 3" xfId="23463" xr:uid="{AE053FE9-5517-4264-9073-84D6984D3A08}"/>
    <cellStyle name="Normal 14 17 6 4" xfId="28957" xr:uid="{FBCE3395-7FA7-45B5-B20A-775D2BDDF555}"/>
    <cellStyle name="Normal 14 17 6 5" xfId="34441" xr:uid="{2F02B23E-13CB-4CA3-BBA4-CDC5B1809A8D}"/>
    <cellStyle name="Normal 14 18" xfId="6250" xr:uid="{70EF599F-BE8E-4264-9D8D-7D42EC8E4770}"/>
    <cellStyle name="Normal 14 18 2" xfId="14641" xr:uid="{0646C9F0-E3D8-48C3-915E-FA359829F111}"/>
    <cellStyle name="Normal 14 18 2 2" xfId="21928" xr:uid="{DD8F82D9-9DF4-4A16-BC98-60E396C7B283}"/>
    <cellStyle name="Normal 14 18 2 2 2" xfId="27484" xr:uid="{2FB580E6-D5E7-4A4E-9E02-E82CC041565C}"/>
    <cellStyle name="Normal 14 18 2 2 3" xfId="32978" xr:uid="{2C0A000D-E5D4-4363-8FD4-55B0F2FF0516}"/>
    <cellStyle name="Normal 14 18 2 2 4" xfId="38462" xr:uid="{1CF40F3B-5759-45BE-A93C-F734C33F76E8}"/>
    <cellStyle name="Normal 14 18 2 3" xfId="24755" xr:uid="{3A4C49D3-84A9-458C-9BBF-A95F63846AEB}"/>
    <cellStyle name="Normal 14 18 2 4" xfId="30249" xr:uid="{7787F0E1-ABCB-434D-BC76-E3AEEFB07E18}"/>
    <cellStyle name="Normal 14 18 2 5" xfId="35733" xr:uid="{0A367909-5B92-49F5-ACD6-0727A7B3B647}"/>
    <cellStyle name="Normal 14 18 3" xfId="11607" xr:uid="{6AB235B3-BED4-439A-96AC-F3CEB2B72A4A}"/>
    <cellStyle name="Normal 14 18 4" xfId="16842" xr:uid="{27F26941-FEAB-4C49-8E3D-528422798ED6}"/>
    <cellStyle name="Normal 14 18 5" xfId="19068" xr:uid="{C5C77519-9AA0-4EC3-8348-38CEDA54ADC5}"/>
    <cellStyle name="Normal 14 18 6" xfId="9316" xr:uid="{E0F04811-98D0-4B9E-827C-3509E4250CFF}"/>
    <cellStyle name="Normal 14 18 6 2" xfId="20637" xr:uid="{AFB28EFB-FFB7-4EF7-9FE4-F57688DD46C3}"/>
    <cellStyle name="Normal 14 18 6 2 2" xfId="26193" xr:uid="{8C6DD7DB-9D3E-4D22-BB58-D147591AA047}"/>
    <cellStyle name="Normal 14 18 6 2 3" xfId="31687" xr:uid="{1E141313-3C6A-4D70-B2D2-54621526C125}"/>
    <cellStyle name="Normal 14 18 6 2 4" xfId="37171" xr:uid="{A15F87AD-BA53-4507-8EEE-8CC406B39A76}"/>
    <cellStyle name="Normal 14 18 6 3" xfId="23464" xr:uid="{55961DD0-9D60-4CB7-ABC3-91931AA84969}"/>
    <cellStyle name="Normal 14 18 6 4" xfId="28958" xr:uid="{F58D2226-062D-44A4-8308-61C917F46DFC}"/>
    <cellStyle name="Normal 14 18 6 5" xfId="34442" xr:uid="{66ECFF46-2EA6-4920-BDF5-07DB2D19BD47}"/>
    <cellStyle name="Normal 14 19" xfId="6251" xr:uid="{4ACA9EBA-715A-4000-8539-1207A3A4A002}"/>
    <cellStyle name="Normal 14 19 2" xfId="14642" xr:uid="{8CDB7AC7-0359-4179-B7BC-C980F54A95D9}"/>
    <cellStyle name="Normal 14 19 2 2" xfId="21929" xr:uid="{130E2E9C-46DF-4D00-8612-77563B9C9A90}"/>
    <cellStyle name="Normal 14 19 2 2 2" xfId="27485" xr:uid="{91A6686A-0967-4430-B1D1-2863BF2912E8}"/>
    <cellStyle name="Normal 14 19 2 2 3" xfId="32979" xr:uid="{5A23D8BD-F03E-4D30-96CE-9528C9C080DC}"/>
    <cellStyle name="Normal 14 19 2 2 4" xfId="38463" xr:uid="{609D262F-6C8B-4152-BA2C-EDA0470A0738}"/>
    <cellStyle name="Normal 14 19 2 3" xfId="24756" xr:uid="{F0A5F521-AD42-43E3-B950-386749CC6BE1}"/>
    <cellStyle name="Normal 14 19 2 4" xfId="30250" xr:uid="{FBDBE3B1-1D32-4B4C-B6F6-B8A034085B6D}"/>
    <cellStyle name="Normal 14 19 2 5" xfId="35734" xr:uid="{38454BF8-0740-4C75-BD2A-FF9C2078F741}"/>
    <cellStyle name="Normal 14 19 3" xfId="11608" xr:uid="{5FFECD8B-5F99-477C-B311-B70A0779E26E}"/>
    <cellStyle name="Normal 14 19 4" xfId="16843" xr:uid="{BBD3427D-4098-49A1-8332-83913636DE7D}"/>
    <cellStyle name="Normal 14 19 5" xfId="19069" xr:uid="{75AC1715-DD06-45DF-9341-AD45DB83A2A4}"/>
    <cellStyle name="Normal 14 19 6" xfId="9317" xr:uid="{F51AAE41-F093-4490-A461-77F0FE0B6A5A}"/>
    <cellStyle name="Normal 14 19 6 2" xfId="20638" xr:uid="{6A0967F9-CB54-44CA-B288-414D0DE9C499}"/>
    <cellStyle name="Normal 14 19 6 2 2" xfId="26194" xr:uid="{EB2385CC-A26E-419B-A4F1-16015B9637EF}"/>
    <cellStyle name="Normal 14 19 6 2 3" xfId="31688" xr:uid="{31782EAE-5267-41B8-BE5D-099AAD14737F}"/>
    <cellStyle name="Normal 14 19 6 2 4" xfId="37172" xr:uid="{AAA0A488-38B8-4EB1-ACC7-E399CC52CA63}"/>
    <cellStyle name="Normal 14 19 6 3" xfId="23465" xr:uid="{9FE73C42-45B0-485B-8C21-945CA46C5B4F}"/>
    <cellStyle name="Normal 14 19 6 4" xfId="28959" xr:uid="{CBC3F325-445E-4CDF-A4FF-18DC16427C69}"/>
    <cellStyle name="Normal 14 19 6 5" xfId="34443" xr:uid="{913F9078-0924-4683-8D8E-FC4CAC116487}"/>
    <cellStyle name="Normal 14 2" xfId="885" xr:uid="{1AAAB082-5A58-4223-B8A8-4E60B4B9C131}"/>
    <cellStyle name="Normal 14 2 2" xfId="14643" xr:uid="{16A782D9-4CE2-4C19-965D-4549C29773B2}"/>
    <cellStyle name="Normal 14 2 2 2" xfId="21930" xr:uid="{B24083C9-A501-4FD4-B78E-2A27CA22763B}"/>
    <cellStyle name="Normal 14 2 2 2 2" xfId="27486" xr:uid="{C70A4B08-7940-4749-ADFE-2662965D6634}"/>
    <cellStyle name="Normal 14 2 2 2 3" xfId="32980" xr:uid="{DBE51FC9-8DE1-457B-8C26-A463ED9B4355}"/>
    <cellStyle name="Normal 14 2 2 2 4" xfId="38464" xr:uid="{F3B12BFE-9F47-4B48-A577-F3E2397291BE}"/>
    <cellStyle name="Normal 14 2 2 3" xfId="24757" xr:uid="{F594581D-4717-4140-A67B-907989A53680}"/>
    <cellStyle name="Normal 14 2 2 4" xfId="30251" xr:uid="{B4ED61D1-6F33-4A44-8FD2-741DB0AA7296}"/>
    <cellStyle name="Normal 14 2 2 5" xfId="35735" xr:uid="{32FE38C8-A93B-46BA-8FB1-57F55903B924}"/>
    <cellStyle name="Normal 14 2 3" xfId="11609" xr:uid="{C105C516-9E6E-451E-8C62-A35FD055052E}"/>
    <cellStyle name="Normal 14 2 4" xfId="16844" xr:uid="{745DAB4F-8CC6-4F93-847E-0059BC637175}"/>
    <cellStyle name="Normal 14 2 5" xfId="19070" xr:uid="{F9DC95F3-42BE-4385-A93F-4F1AED078017}"/>
    <cellStyle name="Normal 14 2 6" xfId="9318" xr:uid="{6D54B9D3-3B53-4139-96B2-C4A740BE038B}"/>
    <cellStyle name="Normal 14 2 6 2" xfId="20639" xr:uid="{7AAA3AF3-0490-4598-9E6C-C8C9F391F580}"/>
    <cellStyle name="Normal 14 2 6 2 2" xfId="26195" xr:uid="{5A7A3FC1-4929-403D-AC15-76AD56AD1EC1}"/>
    <cellStyle name="Normal 14 2 6 2 3" xfId="31689" xr:uid="{8B91A2E3-A154-4CB4-B68F-9EC61418EC7F}"/>
    <cellStyle name="Normal 14 2 6 2 4" xfId="37173" xr:uid="{93DDDF81-CB98-4D27-B7CA-D609845AE56D}"/>
    <cellStyle name="Normal 14 2 6 3" xfId="23466" xr:uid="{A7D721FE-2196-4714-83BA-C80A42E298E7}"/>
    <cellStyle name="Normal 14 2 6 4" xfId="28960" xr:uid="{848DB4E4-AB1F-4B28-B0DA-2FA3490754B4}"/>
    <cellStyle name="Normal 14 2 6 5" xfId="34444" xr:uid="{0CE0C12C-09E0-46AD-936C-7DB9337C375B}"/>
    <cellStyle name="Normal 14 2 7" xfId="6252" xr:uid="{D1459AD7-F801-4D3B-B88E-CD5113245C0E}"/>
    <cellStyle name="Normal 14 20" xfId="6253" xr:uid="{115FCED6-A851-454E-8F5D-83C81C2A1393}"/>
    <cellStyle name="Normal 14 20 2" xfId="14644" xr:uid="{1544A5C8-F308-48B9-889B-8502EC4BA8CD}"/>
    <cellStyle name="Normal 14 20 2 2" xfId="21931" xr:uid="{1EFF5CCE-5836-4877-8929-9AEA9BA019EC}"/>
    <cellStyle name="Normal 14 20 2 2 2" xfId="27487" xr:uid="{0291786B-4ABC-43F6-83AA-B7671B2B72BE}"/>
    <cellStyle name="Normal 14 20 2 2 3" xfId="32981" xr:uid="{9E438990-92DE-403B-A1CF-0B7CEF27C3C7}"/>
    <cellStyle name="Normal 14 20 2 2 4" xfId="38465" xr:uid="{A1001E72-CFFD-43EE-8AA4-51BFB8A829A9}"/>
    <cellStyle name="Normal 14 20 2 3" xfId="24758" xr:uid="{04B11682-05A1-4263-BD2D-7C93DA4B98FC}"/>
    <cellStyle name="Normal 14 20 2 4" xfId="30252" xr:uid="{0ECB9BF4-68AB-4314-AE05-0F04439CDC05}"/>
    <cellStyle name="Normal 14 20 2 5" xfId="35736" xr:uid="{0B830BCE-AF08-4372-8EA8-BFF7B432CF54}"/>
    <cellStyle name="Normal 14 20 3" xfId="11610" xr:uid="{BF6FCBF3-ED9B-47EE-9819-83CF51E55B90}"/>
    <cellStyle name="Normal 14 20 4" xfId="16845" xr:uid="{23BCB1EC-F3F2-4653-BE64-0412E7DCF291}"/>
    <cellStyle name="Normal 14 20 5" xfId="19071" xr:uid="{A91EF99C-5072-47E2-8837-9246DB1E38D8}"/>
    <cellStyle name="Normal 14 20 6" xfId="9319" xr:uid="{673AC233-80A4-4370-8805-B9C0FAF16322}"/>
    <cellStyle name="Normal 14 20 6 2" xfId="20640" xr:uid="{E77FFEE0-A6BA-44CE-AA3B-DB9F65235CB3}"/>
    <cellStyle name="Normal 14 20 6 2 2" xfId="26196" xr:uid="{84BE84F1-B5D9-493E-B911-15145555EEE1}"/>
    <cellStyle name="Normal 14 20 6 2 3" xfId="31690" xr:uid="{F781A96C-CD89-4EA4-B751-160A0DB5E662}"/>
    <cellStyle name="Normal 14 20 6 2 4" xfId="37174" xr:uid="{25D3ABAA-5242-43CB-AD74-165CBE2C4EC7}"/>
    <cellStyle name="Normal 14 20 6 3" xfId="23467" xr:uid="{EC2662FE-4546-42D9-8950-80EC2C18B4B9}"/>
    <cellStyle name="Normal 14 20 6 4" xfId="28961" xr:uid="{9DA78116-3BF2-4BD2-A134-2950087D0C18}"/>
    <cellStyle name="Normal 14 20 6 5" xfId="34445" xr:uid="{DB4D0321-4D79-43ED-9974-1CB308124469}"/>
    <cellStyle name="Normal 14 21" xfId="6254" xr:uid="{EDA3CCC7-1E41-4A5E-862D-CF936BB6CD2B}"/>
    <cellStyle name="Normal 14 21 2" xfId="14645" xr:uid="{942BDFEA-B8B9-4204-A787-EA399E5CCA43}"/>
    <cellStyle name="Normal 14 21 2 2" xfId="21932" xr:uid="{23F927CA-4F0E-445E-9C72-ABD115AF3355}"/>
    <cellStyle name="Normal 14 21 2 2 2" xfId="27488" xr:uid="{3DB686AC-FBEF-41CD-8F2F-F8A38274CE89}"/>
    <cellStyle name="Normal 14 21 2 2 3" xfId="32982" xr:uid="{51E74825-9A5D-4DB7-BD54-D7888DF9F612}"/>
    <cellStyle name="Normal 14 21 2 2 4" xfId="38466" xr:uid="{D5FA3487-8189-43C4-9181-17B045C2CF13}"/>
    <cellStyle name="Normal 14 21 2 3" xfId="24759" xr:uid="{4CD48A19-3CF6-4912-978C-4FF2150213A0}"/>
    <cellStyle name="Normal 14 21 2 4" xfId="30253" xr:uid="{E0CB0D80-B339-4E73-AF44-1AB876D84A03}"/>
    <cellStyle name="Normal 14 21 2 5" xfId="35737" xr:uid="{B74A34F7-293D-4749-9BAC-C11A8EF55764}"/>
    <cellStyle name="Normal 14 21 3" xfId="11611" xr:uid="{62025B8A-4EB8-440C-9677-F646E3DC17ED}"/>
    <cellStyle name="Normal 14 21 4" xfId="16846" xr:uid="{81052357-B81D-4674-9716-D0F1ECFFF034}"/>
    <cellStyle name="Normal 14 21 5" xfId="19072" xr:uid="{C74CFB92-531C-4ADF-B708-4EF89EFA6DF0}"/>
    <cellStyle name="Normal 14 21 6" xfId="9320" xr:uid="{B403C808-1731-4CC5-89CD-68E6FFE167DF}"/>
    <cellStyle name="Normal 14 21 6 2" xfId="20641" xr:uid="{B582C8A4-8E41-4DE2-B99F-6407DBB59C6F}"/>
    <cellStyle name="Normal 14 21 6 2 2" xfId="26197" xr:uid="{4B172AE7-6C00-4FF4-B0E7-F3DB82B93175}"/>
    <cellStyle name="Normal 14 21 6 2 3" xfId="31691" xr:uid="{5012CC2F-230D-44FC-A456-A9120D09A6C9}"/>
    <cellStyle name="Normal 14 21 6 2 4" xfId="37175" xr:uid="{0ADF8DA9-6C38-4B9F-855F-D14B0C8C3B87}"/>
    <cellStyle name="Normal 14 21 6 3" xfId="23468" xr:uid="{23155C6E-0242-4AA9-BE88-4B416782FE80}"/>
    <cellStyle name="Normal 14 21 6 4" xfId="28962" xr:uid="{A0C3A31D-4AD5-4773-B887-AF2A6D9FFB7D}"/>
    <cellStyle name="Normal 14 21 6 5" xfId="34446" xr:uid="{E80F80C8-E99D-4A46-A964-5ECDB96F4E2A}"/>
    <cellStyle name="Normal 14 22" xfId="6255" xr:uid="{854FDF68-A6F9-471D-A331-38F032CE5B2B}"/>
    <cellStyle name="Normal 14 22 2" xfId="14646" xr:uid="{966912F5-81ED-48C4-926A-6BBFB632B521}"/>
    <cellStyle name="Normal 14 22 2 2" xfId="21933" xr:uid="{ED143A84-61B3-4764-9051-BD4C9F312BFD}"/>
    <cellStyle name="Normal 14 22 2 2 2" xfId="27489" xr:uid="{9C991566-5193-4809-8BC5-F57D4A635818}"/>
    <cellStyle name="Normal 14 22 2 2 3" xfId="32983" xr:uid="{F9646B46-7453-489A-9C7C-12265627818F}"/>
    <cellStyle name="Normal 14 22 2 2 4" xfId="38467" xr:uid="{B7939DED-B283-4259-B695-30660DDD9605}"/>
    <cellStyle name="Normal 14 22 2 3" xfId="24760" xr:uid="{88E0495A-7013-4598-88F3-E75E28F35A32}"/>
    <cellStyle name="Normal 14 22 2 4" xfId="30254" xr:uid="{406FE880-1A12-416C-8644-C3CA4E1B2CE1}"/>
    <cellStyle name="Normal 14 22 2 5" xfId="35738" xr:uid="{D0B5E91D-309A-486F-A86D-9F681D402427}"/>
    <cellStyle name="Normal 14 22 3" xfId="11612" xr:uid="{BD99ED07-AE8A-438D-A6B2-7F78F7F98634}"/>
    <cellStyle name="Normal 14 22 4" xfId="16847" xr:uid="{87432B54-D967-4E6C-B8E6-BE87D97F589C}"/>
    <cellStyle name="Normal 14 22 5" xfId="19073" xr:uid="{DC52F483-9CEB-4C34-8D5F-ED1F49386A01}"/>
    <cellStyle name="Normal 14 22 6" xfId="9321" xr:uid="{EB5E43CC-4CFD-4BD1-8A24-FAAAC5667477}"/>
    <cellStyle name="Normal 14 22 6 2" xfId="20642" xr:uid="{47C30681-5B8C-46E1-8467-A02923E24C0A}"/>
    <cellStyle name="Normal 14 22 6 2 2" xfId="26198" xr:uid="{79AF5EC5-5EC8-4B9E-B62B-D829602496BF}"/>
    <cellStyle name="Normal 14 22 6 2 3" xfId="31692" xr:uid="{3BCEDDDA-88A1-4A1D-BDF1-5E40BC67DFC0}"/>
    <cellStyle name="Normal 14 22 6 2 4" xfId="37176" xr:uid="{D9376A87-30B8-4232-A1DC-D26864AFF3A0}"/>
    <cellStyle name="Normal 14 22 6 3" xfId="23469" xr:uid="{3005ED90-6A40-40B7-B491-45F8CAD1E303}"/>
    <cellStyle name="Normal 14 22 6 4" xfId="28963" xr:uid="{B19B892F-A1C5-41CC-9A21-F057F72D7148}"/>
    <cellStyle name="Normal 14 22 6 5" xfId="34447" xr:uid="{521041DB-82F7-4614-9120-061C44C61DC1}"/>
    <cellStyle name="Normal 14 23" xfId="6256" xr:uid="{DE684B8A-98EE-4880-AD85-FE7EF551D80E}"/>
    <cellStyle name="Normal 14 23 2" xfId="14647" xr:uid="{D5DBF495-674E-4D07-B45D-79FFF328EB74}"/>
    <cellStyle name="Normal 14 23 2 2" xfId="21934" xr:uid="{D86E5C68-26B1-4FBF-870C-1C2769AF2B68}"/>
    <cellStyle name="Normal 14 23 2 2 2" xfId="27490" xr:uid="{400B2AD8-6CC5-4F69-934A-4123EC608303}"/>
    <cellStyle name="Normal 14 23 2 2 3" xfId="32984" xr:uid="{689336A3-26E3-4225-B024-08ECB1694B40}"/>
    <cellStyle name="Normal 14 23 2 2 4" xfId="38468" xr:uid="{ACCA2602-33C1-4D95-B78E-62286ECE222A}"/>
    <cellStyle name="Normal 14 23 2 3" xfId="24761" xr:uid="{DCDCEC6D-97E6-4FB8-828C-F7FEB339CDCB}"/>
    <cellStyle name="Normal 14 23 2 4" xfId="30255" xr:uid="{7B4F659B-064C-4B53-B89A-B50D16B65BB3}"/>
    <cellStyle name="Normal 14 23 2 5" xfId="35739" xr:uid="{98081798-CFE0-4EE5-A199-C1C3E0FF01AC}"/>
    <cellStyle name="Normal 14 23 3" xfId="11613" xr:uid="{E7BA171F-1CEF-43AA-A3A6-EE28C06A7784}"/>
    <cellStyle name="Normal 14 23 4" xfId="16848" xr:uid="{81828E91-0F87-4829-93AF-AE3D40A6BD5E}"/>
    <cellStyle name="Normal 14 23 5" xfId="19074" xr:uid="{398D6055-98DC-4832-ACD8-A1A1D6B9E51E}"/>
    <cellStyle name="Normal 14 23 6" xfId="9322" xr:uid="{6F669548-1FE3-45DF-AC05-5DE0B279D9C8}"/>
    <cellStyle name="Normal 14 23 6 2" xfId="20643" xr:uid="{B2206604-68EF-4EC3-AA2B-43277B92D7D5}"/>
    <cellStyle name="Normal 14 23 6 2 2" xfId="26199" xr:uid="{5C2BE941-54FC-4478-BD2A-688A464BFEB4}"/>
    <cellStyle name="Normal 14 23 6 2 3" xfId="31693" xr:uid="{FF8D2F09-CA19-48C5-B505-1B891B34E2E4}"/>
    <cellStyle name="Normal 14 23 6 2 4" xfId="37177" xr:uid="{FF44ED7D-4EB8-47B7-A2B3-0EF642C770BF}"/>
    <cellStyle name="Normal 14 23 6 3" xfId="23470" xr:uid="{1D28B559-1BED-4BB0-BDC6-A8E78AA8BEE9}"/>
    <cellStyle name="Normal 14 23 6 4" xfId="28964" xr:uid="{5BA9E69D-FD18-4C39-A578-DB42C7432D3F}"/>
    <cellStyle name="Normal 14 23 6 5" xfId="34448" xr:uid="{A61977E5-7F6C-4180-A3B8-EFAC05F0DCEF}"/>
    <cellStyle name="Normal 14 24" xfId="6257" xr:uid="{3769CBB0-4112-457E-AE95-06ECB7A041AD}"/>
    <cellStyle name="Normal 14 24 2" xfId="14648" xr:uid="{C896C1FB-59E3-48DA-BBCF-345C3183F4E9}"/>
    <cellStyle name="Normal 14 24 2 2" xfId="21935" xr:uid="{99F6F155-1B0E-4A47-A5EE-218E442B5EC1}"/>
    <cellStyle name="Normal 14 24 2 2 2" xfId="27491" xr:uid="{D9A1530E-840E-4609-B184-F0386AEB1D53}"/>
    <cellStyle name="Normal 14 24 2 2 3" xfId="32985" xr:uid="{3CA52B62-3E96-4A8A-A856-4EBFB6DB8EEA}"/>
    <cellStyle name="Normal 14 24 2 2 4" xfId="38469" xr:uid="{720D0BCE-F2CD-40B0-B168-B33172987540}"/>
    <cellStyle name="Normal 14 24 2 3" xfId="24762" xr:uid="{90AA1D3B-B3FF-460B-98B1-99BDB286E5AB}"/>
    <cellStyle name="Normal 14 24 2 4" xfId="30256" xr:uid="{22C1E520-6E64-4DEC-873B-475F2B8A6D32}"/>
    <cellStyle name="Normal 14 24 2 5" xfId="35740" xr:uid="{BFC5AE22-58EA-4609-B802-29D6DD5D128A}"/>
    <cellStyle name="Normal 14 24 3" xfId="11614" xr:uid="{42F73301-F89B-48CA-A3B5-1DFFBCB942FF}"/>
    <cellStyle name="Normal 14 24 4" xfId="16849" xr:uid="{E7441148-1A4C-4479-8329-FA7EBECACD12}"/>
    <cellStyle name="Normal 14 24 5" xfId="19075" xr:uid="{3C0922CD-9D4B-40F0-9B50-26AEEBCB4EA4}"/>
    <cellStyle name="Normal 14 24 6" xfId="9323" xr:uid="{11617D33-CF86-4062-81FB-42886F8D79E4}"/>
    <cellStyle name="Normal 14 24 6 2" xfId="20644" xr:uid="{BA24611B-E922-4431-B833-BB85D8CFE9CD}"/>
    <cellStyle name="Normal 14 24 6 2 2" xfId="26200" xr:uid="{BB137B4C-FCC4-429F-9093-73FD3637E9F1}"/>
    <cellStyle name="Normal 14 24 6 2 3" xfId="31694" xr:uid="{57E2160B-E07E-42BE-8A35-ED4964A55509}"/>
    <cellStyle name="Normal 14 24 6 2 4" xfId="37178" xr:uid="{928E2A76-4263-4860-95A0-48E63A183C11}"/>
    <cellStyle name="Normal 14 24 6 3" xfId="23471" xr:uid="{30245267-B3FC-4AF5-A239-7238AC4DEEFD}"/>
    <cellStyle name="Normal 14 24 6 4" xfId="28965" xr:uid="{F4C44486-8E4E-4E28-A99B-062541A338E8}"/>
    <cellStyle name="Normal 14 24 6 5" xfId="34449" xr:uid="{F6381C99-4362-41D9-9CE4-7118C08A8908}"/>
    <cellStyle name="Normal 14 25" xfId="6258" xr:uid="{43CD2267-85DE-4E54-9412-BC9D29BAACDB}"/>
    <cellStyle name="Normal 14 25 2" xfId="14649" xr:uid="{1F4AE243-C076-467B-BEBF-481319B8336E}"/>
    <cellStyle name="Normal 14 25 2 2" xfId="21936" xr:uid="{B7FCD307-F8B9-45B4-90AD-9A9EA64C232A}"/>
    <cellStyle name="Normal 14 25 2 2 2" xfId="27492" xr:uid="{AC4A5754-16D0-4C7E-8819-438967BBEFA1}"/>
    <cellStyle name="Normal 14 25 2 2 3" xfId="32986" xr:uid="{C52BCC62-07B0-483F-9727-31D8CFA529B3}"/>
    <cellStyle name="Normal 14 25 2 2 4" xfId="38470" xr:uid="{FE2ED017-FA8B-49BE-9D64-67DC9FFF3E71}"/>
    <cellStyle name="Normal 14 25 2 3" xfId="24763" xr:uid="{31F91473-4241-4365-AF18-27F4F56071F4}"/>
    <cellStyle name="Normal 14 25 2 4" xfId="30257" xr:uid="{431771FF-0060-4277-9105-7E111869D53A}"/>
    <cellStyle name="Normal 14 25 2 5" xfId="35741" xr:uid="{7AEAF42A-1AED-4D23-8F78-831F502580FD}"/>
    <cellStyle name="Normal 14 25 3" xfId="11615" xr:uid="{F3000C3C-309A-4C7E-8C5A-3734E1C28883}"/>
    <cellStyle name="Normal 14 25 4" xfId="16850" xr:uid="{0A31FF66-C459-47EE-BB74-0A8A0270A841}"/>
    <cellStyle name="Normal 14 25 5" xfId="19076" xr:uid="{CDFBB315-B0BF-4114-9238-2D0E8DD211FA}"/>
    <cellStyle name="Normal 14 25 6" xfId="9324" xr:uid="{3C90FD5A-49E5-49A2-8A26-55315380D863}"/>
    <cellStyle name="Normal 14 25 6 2" xfId="20645" xr:uid="{62679224-DE6F-4EF0-A175-C9969AD63BE1}"/>
    <cellStyle name="Normal 14 25 6 2 2" xfId="26201" xr:uid="{17E642BD-884B-45E0-8081-38DCD1D488BA}"/>
    <cellStyle name="Normal 14 25 6 2 3" xfId="31695" xr:uid="{3F4230B0-01E3-491F-8D9F-BC0AEAC2CA36}"/>
    <cellStyle name="Normal 14 25 6 2 4" xfId="37179" xr:uid="{DFA01032-6F27-49AB-B115-D9BA9A6439F6}"/>
    <cellStyle name="Normal 14 25 6 3" xfId="23472" xr:uid="{76FC8E5E-BA3C-4DD1-AFA8-FE38C7F7B6F0}"/>
    <cellStyle name="Normal 14 25 6 4" xfId="28966" xr:uid="{7F07A5EC-96B4-44F1-AD67-51DA286B534D}"/>
    <cellStyle name="Normal 14 25 6 5" xfId="34450" xr:uid="{592AFA42-8BE1-4826-94F5-04264D76E221}"/>
    <cellStyle name="Normal 14 26" xfId="6259" xr:uid="{BB95EE36-295D-4BCC-9EB7-B03452A078CD}"/>
    <cellStyle name="Normal 14 26 2" xfId="14650" xr:uid="{8912421D-F5DD-48C4-BE1A-B3FBD829FF90}"/>
    <cellStyle name="Normal 14 26 2 2" xfId="21937" xr:uid="{5A898E5B-1817-475B-98EF-10DEAEA4AE68}"/>
    <cellStyle name="Normal 14 26 2 2 2" xfId="27493" xr:uid="{3D2514DA-45CA-41E5-94A4-7588D8111EB1}"/>
    <cellStyle name="Normal 14 26 2 2 3" xfId="32987" xr:uid="{1DC381A5-9A88-47C9-9EC1-9A7AF33CD4EB}"/>
    <cellStyle name="Normal 14 26 2 2 4" xfId="38471" xr:uid="{E2E28F94-F2BC-4E7C-98C3-D93161D88BF1}"/>
    <cellStyle name="Normal 14 26 2 3" xfId="24764" xr:uid="{47546F4B-20F7-4AF3-86C5-E22FE782D578}"/>
    <cellStyle name="Normal 14 26 2 4" xfId="30258" xr:uid="{AD420179-B8AE-4702-886D-F23451F30DC1}"/>
    <cellStyle name="Normal 14 26 2 5" xfId="35742" xr:uid="{FD0CF25C-333D-455E-9926-E94B8FAD73B4}"/>
    <cellStyle name="Normal 14 26 3" xfId="11616" xr:uid="{44035445-7347-48CE-B38E-4FCFBC4D6E5F}"/>
    <cellStyle name="Normal 14 26 4" xfId="16851" xr:uid="{5C59BD37-0C81-4705-BF75-FF218F455FD3}"/>
    <cellStyle name="Normal 14 26 5" xfId="19077" xr:uid="{03E4C790-2045-4F6B-A18C-913425DBE053}"/>
    <cellStyle name="Normal 14 26 6" xfId="9325" xr:uid="{70D18D71-4329-4D47-A060-1E2E180AAD39}"/>
    <cellStyle name="Normal 14 26 6 2" xfId="20646" xr:uid="{5106109E-1EFC-4F43-A12D-E70A24B66D7D}"/>
    <cellStyle name="Normal 14 26 6 2 2" xfId="26202" xr:uid="{AD4CA822-9CFD-4ED1-8117-78FD6C0C4FFF}"/>
    <cellStyle name="Normal 14 26 6 2 3" xfId="31696" xr:uid="{933F612C-54F4-4543-AB72-64DD193752F8}"/>
    <cellStyle name="Normal 14 26 6 2 4" xfId="37180" xr:uid="{B22F3E78-007D-44BC-866C-A4BE65C96D8F}"/>
    <cellStyle name="Normal 14 26 6 3" xfId="23473" xr:uid="{53EA0F70-BE37-46B6-8DD2-847E672BD5CC}"/>
    <cellStyle name="Normal 14 26 6 4" xfId="28967" xr:uid="{43C94A02-71BB-4728-9805-DDC560F420AE}"/>
    <cellStyle name="Normal 14 26 6 5" xfId="34451" xr:uid="{32BAAE17-B7D2-4B66-B92B-212C3B2AE6C7}"/>
    <cellStyle name="Normal 14 27" xfId="6260" xr:uid="{325D7E35-2C65-41B6-8B35-E6BF40C5F507}"/>
    <cellStyle name="Normal 14 27 2" xfId="14651" xr:uid="{E5EAF9C5-5343-4C8F-8561-63AF86E18379}"/>
    <cellStyle name="Normal 14 27 2 2" xfId="21938" xr:uid="{285B614B-F283-4526-9429-49EE378EA814}"/>
    <cellStyle name="Normal 14 27 2 2 2" xfId="27494" xr:uid="{2FF90224-22C2-44B2-9270-D568B79E3B8F}"/>
    <cellStyle name="Normal 14 27 2 2 3" xfId="32988" xr:uid="{10709976-3B15-415A-BC2A-C691C7ECE880}"/>
    <cellStyle name="Normal 14 27 2 2 4" xfId="38472" xr:uid="{A3F33AA8-1948-4508-9B06-E5C6A6CD1A1E}"/>
    <cellStyle name="Normal 14 27 2 3" xfId="24765" xr:uid="{F47A7F7E-0F2D-4E16-93E8-4759667B9BFD}"/>
    <cellStyle name="Normal 14 27 2 4" xfId="30259" xr:uid="{3EAFA30F-FE7A-4089-8D36-E1D1FBD59E50}"/>
    <cellStyle name="Normal 14 27 2 5" xfId="35743" xr:uid="{B2CC1FDD-8E0B-4EDB-92B8-72EE25DC5724}"/>
    <cellStyle name="Normal 14 27 3" xfId="11617" xr:uid="{F3568E20-6542-4D9E-9F06-F9D4B488FCDC}"/>
    <cellStyle name="Normal 14 27 4" xfId="16852" xr:uid="{0793344A-7457-495F-B8A2-90A5EA302D5C}"/>
    <cellStyle name="Normal 14 27 5" xfId="19078" xr:uid="{EE22EA98-D5D9-4A64-BE8E-524D5BA8939E}"/>
    <cellStyle name="Normal 14 27 6" xfId="9326" xr:uid="{0C8928F7-8DF4-43AE-B78A-AB3E77B1186D}"/>
    <cellStyle name="Normal 14 27 6 2" xfId="20647" xr:uid="{DBF135A6-DD41-4145-B181-1A7459C19D31}"/>
    <cellStyle name="Normal 14 27 6 2 2" xfId="26203" xr:uid="{3FFF2A39-ED36-4520-B1B6-0B0C352DDBBE}"/>
    <cellStyle name="Normal 14 27 6 2 3" xfId="31697" xr:uid="{79F0A911-4761-4F7C-9C62-25018EFCF84C}"/>
    <cellStyle name="Normal 14 27 6 2 4" xfId="37181" xr:uid="{DBB9E93D-F2A0-4081-9AAC-2374F7FE012B}"/>
    <cellStyle name="Normal 14 27 6 3" xfId="23474" xr:uid="{4490ABF6-A20F-4D92-BCAC-C49033E9E868}"/>
    <cellStyle name="Normal 14 27 6 4" xfId="28968" xr:uid="{C50D3250-74CB-4B72-A638-A386DC72C793}"/>
    <cellStyle name="Normal 14 27 6 5" xfId="34452" xr:uid="{9E6B7CFA-476F-4105-98C8-4A1BCD98974F}"/>
    <cellStyle name="Normal 14 28" xfId="6261" xr:uid="{88BEA345-F2CF-43A1-95D2-913024872B01}"/>
    <cellStyle name="Normal 14 28 2" xfId="14652" xr:uid="{2CA3E4E8-9B15-4F2E-B10B-84000B0C8A51}"/>
    <cellStyle name="Normal 14 28 2 2" xfId="21939" xr:uid="{FA16079C-BA6D-471D-BFB6-98818CAFB466}"/>
    <cellStyle name="Normal 14 28 2 2 2" xfId="27495" xr:uid="{C452E840-2736-44F5-BAA3-4B9F5861CF28}"/>
    <cellStyle name="Normal 14 28 2 2 3" xfId="32989" xr:uid="{9F25BD23-01F4-423D-9D17-D27435C64D4D}"/>
    <cellStyle name="Normal 14 28 2 2 4" xfId="38473" xr:uid="{7A26BF2F-4DDB-4E47-AA81-527A8922BE56}"/>
    <cellStyle name="Normal 14 28 2 3" xfId="24766" xr:uid="{A2BE908B-BC00-4F6B-8314-5BC3F667F5D6}"/>
    <cellStyle name="Normal 14 28 2 4" xfId="30260" xr:uid="{EC31F65B-00E2-4D8A-ABBA-03C1FB6C0A64}"/>
    <cellStyle name="Normal 14 28 2 5" xfId="35744" xr:uid="{5B227BE3-A58B-4556-A645-8DD4949B558C}"/>
    <cellStyle name="Normal 14 28 3" xfId="11618" xr:uid="{D9AD5355-7A64-4EE5-B90A-608BA8D2B747}"/>
    <cellStyle name="Normal 14 28 4" xfId="16853" xr:uid="{8B3A3823-5891-4ECA-9D1B-03277CCDC753}"/>
    <cellStyle name="Normal 14 28 5" xfId="19079" xr:uid="{3C2FDC82-D692-4336-AD6C-58C80CFF11F6}"/>
    <cellStyle name="Normal 14 28 6" xfId="9327" xr:uid="{6D63820A-B207-4EC3-BA0F-A4DEB3FEC9C3}"/>
    <cellStyle name="Normal 14 28 6 2" xfId="20648" xr:uid="{84A3BED0-60F5-4E59-89D8-62CB7AF8B75D}"/>
    <cellStyle name="Normal 14 28 6 2 2" xfId="26204" xr:uid="{6C691213-65FA-4876-B06E-F05F58EA5A6D}"/>
    <cellStyle name="Normal 14 28 6 2 3" xfId="31698" xr:uid="{B97291B9-B3C6-4787-B31C-12FA82943EAF}"/>
    <cellStyle name="Normal 14 28 6 2 4" xfId="37182" xr:uid="{61E3FE9F-991E-4C0B-B736-931A8AE8E6B4}"/>
    <cellStyle name="Normal 14 28 6 3" xfId="23475" xr:uid="{71962C04-B6BF-402C-84F1-378A4681C063}"/>
    <cellStyle name="Normal 14 28 6 4" xfId="28969" xr:uid="{5B386270-9F42-41F9-BBCF-474DF828A8A0}"/>
    <cellStyle name="Normal 14 28 6 5" xfId="34453" xr:uid="{4786784F-DF5A-4B6E-80B8-E9CE070BB7D9}"/>
    <cellStyle name="Normal 14 29" xfId="6262" xr:uid="{67DA37E0-2295-44ED-8455-DD18268075A2}"/>
    <cellStyle name="Normal 14 29 2" xfId="14653" xr:uid="{2C95F2F5-3BD7-46D8-941F-06172B7A0B6E}"/>
    <cellStyle name="Normal 14 29 2 2" xfId="21940" xr:uid="{3CD98069-C65A-4BF3-B454-432B92E1A1DC}"/>
    <cellStyle name="Normal 14 29 2 2 2" xfId="27496" xr:uid="{CE91398B-6972-4888-969B-740980C05930}"/>
    <cellStyle name="Normal 14 29 2 2 3" xfId="32990" xr:uid="{3134E215-D2B8-4DC1-9A1E-AA391941E985}"/>
    <cellStyle name="Normal 14 29 2 2 4" xfId="38474" xr:uid="{F9DE0B60-4C90-41E0-8F3E-265913E680C9}"/>
    <cellStyle name="Normal 14 29 2 3" xfId="24767" xr:uid="{F3AF55AC-0A7C-4694-A1E8-2B51A65F05B1}"/>
    <cellStyle name="Normal 14 29 2 4" xfId="30261" xr:uid="{FA87638E-1028-4FC9-821A-8B40877AD480}"/>
    <cellStyle name="Normal 14 29 2 5" xfId="35745" xr:uid="{90387199-F60E-4D20-BBCE-B970218AE425}"/>
    <cellStyle name="Normal 14 29 3" xfId="11619" xr:uid="{2D75698E-2597-44BF-B342-6B4D8F264A2B}"/>
    <cellStyle name="Normal 14 29 4" xfId="16854" xr:uid="{A1FBF1CC-016D-43EF-8CAA-18F1DF512062}"/>
    <cellStyle name="Normal 14 29 5" xfId="19080" xr:uid="{24963901-798E-4897-99DE-AA96E8A4BE71}"/>
    <cellStyle name="Normal 14 29 6" xfId="9328" xr:uid="{D50737D3-D41E-4A0D-A1EC-63E7E3E6E2CB}"/>
    <cellStyle name="Normal 14 29 6 2" xfId="20649" xr:uid="{E18E90B8-2783-4DBF-89A2-D7B3E461E7E2}"/>
    <cellStyle name="Normal 14 29 6 2 2" xfId="26205" xr:uid="{5AF46F56-AB90-4EAE-A765-8EDE1CB5FAFB}"/>
    <cellStyle name="Normal 14 29 6 2 3" xfId="31699" xr:uid="{BE908154-3C05-43D0-BDD5-C70514962113}"/>
    <cellStyle name="Normal 14 29 6 2 4" xfId="37183" xr:uid="{BA43A9B9-076C-47EB-9498-5C7BC213DE1C}"/>
    <cellStyle name="Normal 14 29 6 3" xfId="23476" xr:uid="{11E040CA-911C-4C16-8AD6-9EAFB21061B4}"/>
    <cellStyle name="Normal 14 29 6 4" xfId="28970" xr:uid="{1791CB61-B821-46CB-97FD-336D265531EE}"/>
    <cellStyle name="Normal 14 29 6 5" xfId="34454" xr:uid="{7AF54C2A-53FE-4F11-BEC3-141DC1C53A5D}"/>
    <cellStyle name="Normal 14 3" xfId="884" xr:uid="{D2D14F64-0411-41BC-9E03-99FFBA07BBA4}"/>
    <cellStyle name="Normal 14 3 2" xfId="14654" xr:uid="{485DA6F5-9439-4E4B-9ADD-C782680DE550}"/>
    <cellStyle name="Normal 14 3 2 2" xfId="21941" xr:uid="{A9F6FBDF-5E0E-4225-9D84-028A172D1C35}"/>
    <cellStyle name="Normal 14 3 2 2 2" xfId="27497" xr:uid="{11AAEFF0-B1DF-461C-B8D9-A991C25AB6C5}"/>
    <cellStyle name="Normal 14 3 2 2 3" xfId="32991" xr:uid="{BEE73E72-4ED1-44F3-A686-FFEF53501D20}"/>
    <cellStyle name="Normal 14 3 2 2 4" xfId="38475" xr:uid="{4523D560-F617-4CD4-884D-8F90D0C13D2D}"/>
    <cellStyle name="Normal 14 3 2 3" xfId="24768" xr:uid="{3104F308-4BE8-4478-B65D-07F62F09A221}"/>
    <cellStyle name="Normal 14 3 2 4" xfId="30262" xr:uid="{9B729189-E671-41F0-A86D-6525CA5F2DB4}"/>
    <cellStyle name="Normal 14 3 2 5" xfId="35746" xr:uid="{6F80FEEE-5796-4293-8670-11224A6F025B}"/>
    <cellStyle name="Normal 14 3 3" xfId="11620" xr:uid="{15668929-5277-484B-9FA8-64477ADC9153}"/>
    <cellStyle name="Normal 14 3 4" xfId="16855" xr:uid="{7520B4D6-39C2-4D05-BBEA-ECD2CBD7B926}"/>
    <cellStyle name="Normal 14 3 5" xfId="19081" xr:uid="{60CE7AC5-0174-4CC3-9CC4-122ABF67C6ED}"/>
    <cellStyle name="Normal 14 3 6" xfId="9329" xr:uid="{CEE08B9F-5170-4100-9ECE-E84A1DA01884}"/>
    <cellStyle name="Normal 14 3 6 2" xfId="20650" xr:uid="{F1A1E0F7-A3E5-48BF-8B4C-66A471B79C43}"/>
    <cellStyle name="Normal 14 3 6 2 2" xfId="26206" xr:uid="{BB0E40B1-D650-43D8-A065-45985F0F1646}"/>
    <cellStyle name="Normal 14 3 6 2 3" xfId="31700" xr:uid="{CD456AF9-4CF5-475B-AF92-15B142F418F9}"/>
    <cellStyle name="Normal 14 3 6 2 4" xfId="37184" xr:uid="{3F969143-DBEA-495B-87BE-1802E1F27A19}"/>
    <cellStyle name="Normal 14 3 6 3" xfId="23477" xr:uid="{B96BF589-4643-4738-8526-4DA4CEC4E361}"/>
    <cellStyle name="Normal 14 3 6 4" xfId="28971" xr:uid="{63C6EA4A-4CF9-42A2-A907-F4E72C631EB6}"/>
    <cellStyle name="Normal 14 3 6 5" xfId="34455" xr:uid="{438C5932-9339-4406-88BA-E7E99B342593}"/>
    <cellStyle name="Normal 14 3 7" xfId="6263" xr:uid="{429341A1-074F-4779-A4CE-2A9700A5DE43}"/>
    <cellStyle name="Normal 14 30" xfId="6264" xr:uid="{290DC4FE-D888-4E4D-859B-33D00B29C850}"/>
    <cellStyle name="Normal 14 30 2" xfId="14655" xr:uid="{F33960E5-079B-448E-BBB6-D005B11296CB}"/>
    <cellStyle name="Normal 14 30 2 2" xfId="21942" xr:uid="{A8B9651A-9072-4E68-AAA1-CC7BAFAD32FF}"/>
    <cellStyle name="Normal 14 30 2 2 2" xfId="27498" xr:uid="{3B19CD65-3D36-4681-8C37-0F59C028D6F0}"/>
    <cellStyle name="Normal 14 30 2 2 3" xfId="32992" xr:uid="{0041AC50-B760-478B-BACC-BA85AF73DC8A}"/>
    <cellStyle name="Normal 14 30 2 2 4" xfId="38476" xr:uid="{31AD1F68-9EA7-4B47-A26A-FD57E4C3F61F}"/>
    <cellStyle name="Normal 14 30 2 3" xfId="24769" xr:uid="{CEA54F05-FD86-476D-B2D5-5EFDCD60BD9D}"/>
    <cellStyle name="Normal 14 30 2 4" xfId="30263" xr:uid="{52EE7A27-4352-48B3-A42B-D6AE5B6EDFE5}"/>
    <cellStyle name="Normal 14 30 2 5" xfId="35747" xr:uid="{DF0ADB5B-5F01-4339-AA4A-01DC0D603CB1}"/>
    <cellStyle name="Normal 14 30 3" xfId="11621" xr:uid="{3B0D7876-CD63-4F63-B6C7-E5908D42C85D}"/>
    <cellStyle name="Normal 14 30 4" xfId="16856" xr:uid="{72D290CB-3250-4CD5-A41F-4E690A6DC0C8}"/>
    <cellStyle name="Normal 14 30 5" xfId="19082" xr:uid="{6E97F9DD-1E59-408A-BC0D-5AE5E7B0CF2B}"/>
    <cellStyle name="Normal 14 30 6" xfId="9330" xr:uid="{EC822A24-FE11-4A3C-8149-57C4FEFAF4AA}"/>
    <cellStyle name="Normal 14 30 6 2" xfId="20651" xr:uid="{E9BE39DF-8FC5-42EE-9420-074D41B46E44}"/>
    <cellStyle name="Normal 14 30 6 2 2" xfId="26207" xr:uid="{24807B67-B178-4DA6-A894-86F12AEDD239}"/>
    <cellStyle name="Normal 14 30 6 2 3" xfId="31701" xr:uid="{4604EFFB-6EEA-424E-80A7-3CF361F177E2}"/>
    <cellStyle name="Normal 14 30 6 2 4" xfId="37185" xr:uid="{15D99F1D-2EC3-4451-AF51-C30586E39D90}"/>
    <cellStyle name="Normal 14 30 6 3" xfId="23478" xr:uid="{2F4987ED-2905-4D0D-AB7D-43847CC60C6E}"/>
    <cellStyle name="Normal 14 30 6 4" xfId="28972" xr:uid="{9A33E069-346E-4A71-998E-8708BC9A62BB}"/>
    <cellStyle name="Normal 14 30 6 5" xfId="34456" xr:uid="{C521B1EA-61E5-49AB-B943-572BC4CFD825}"/>
    <cellStyle name="Normal 14 31" xfId="6265" xr:uid="{527AB8FD-B981-4731-BB99-DE517F740213}"/>
    <cellStyle name="Normal 14 31 2" xfId="14656" xr:uid="{ECCC5CBD-F5B6-432B-8844-5FF0E16D454A}"/>
    <cellStyle name="Normal 14 31 2 2" xfId="21943" xr:uid="{44FADC97-5479-485A-9F56-C0C5BB5F397F}"/>
    <cellStyle name="Normal 14 31 2 2 2" xfId="27499" xr:uid="{B56A636F-CF88-46D3-9827-F5F15BBEE031}"/>
    <cellStyle name="Normal 14 31 2 2 3" xfId="32993" xr:uid="{F04FB41C-21B7-4399-8109-3458F357E5A3}"/>
    <cellStyle name="Normal 14 31 2 2 4" xfId="38477" xr:uid="{89F398C4-318E-433B-8C59-5ED7BD84604C}"/>
    <cellStyle name="Normal 14 31 2 3" xfId="24770" xr:uid="{14897290-4960-411B-8308-DBD12E324542}"/>
    <cellStyle name="Normal 14 31 2 4" xfId="30264" xr:uid="{27CE4BE5-7261-4CB6-AAF4-5A8C22B40C10}"/>
    <cellStyle name="Normal 14 31 2 5" xfId="35748" xr:uid="{B5DB6C29-5E9C-4FDB-9686-9F24B882F1A7}"/>
    <cellStyle name="Normal 14 31 3" xfId="11622" xr:uid="{4B5B5616-6E71-47C9-BC05-BF1159BBC8DF}"/>
    <cellStyle name="Normal 14 31 4" xfId="16857" xr:uid="{A844DD25-45FC-4E47-BA31-0C0633932D88}"/>
    <cellStyle name="Normal 14 31 5" xfId="19083" xr:uid="{D997F244-B10A-481C-B7F0-F4E732033B45}"/>
    <cellStyle name="Normal 14 31 6" xfId="9331" xr:uid="{0993F4F2-BADB-4635-8A6A-71D9FE495279}"/>
    <cellStyle name="Normal 14 31 6 2" xfId="20652" xr:uid="{EFF70E60-578D-47D6-8E6B-6D0696A0B289}"/>
    <cellStyle name="Normal 14 31 6 2 2" xfId="26208" xr:uid="{793BC28B-641D-423F-880C-04E5A44DD3A3}"/>
    <cellStyle name="Normal 14 31 6 2 3" xfId="31702" xr:uid="{14299A8D-991A-4655-85C0-1711E8390BB9}"/>
    <cellStyle name="Normal 14 31 6 2 4" xfId="37186" xr:uid="{4299C295-25F3-4A23-92DD-BA571B8C814F}"/>
    <cellStyle name="Normal 14 31 6 3" xfId="23479" xr:uid="{03DB7501-3F63-47D1-914B-31A7A957DB8B}"/>
    <cellStyle name="Normal 14 31 6 4" xfId="28973" xr:uid="{2D7C7630-7729-4184-B3E3-8D5F2E44314F}"/>
    <cellStyle name="Normal 14 31 6 5" xfId="34457" xr:uid="{99583980-8290-4866-AEB9-89FF36BF837B}"/>
    <cellStyle name="Normal 14 32" xfId="6266" xr:uid="{473CBB3C-09CF-420E-BC29-020DE3884D00}"/>
    <cellStyle name="Normal 14 32 2" xfId="14657" xr:uid="{C457FAB0-BBF2-40E7-8F83-79D1873C39F7}"/>
    <cellStyle name="Normal 14 32 2 2" xfId="21944" xr:uid="{46F03029-1359-4EF3-A39A-DE9F64ADF108}"/>
    <cellStyle name="Normal 14 32 2 2 2" xfId="27500" xr:uid="{11E96B97-5DA7-4639-B15C-C72C519D3289}"/>
    <cellStyle name="Normal 14 32 2 2 3" xfId="32994" xr:uid="{B915E221-03E2-4AA8-BB42-DD285C99607A}"/>
    <cellStyle name="Normal 14 32 2 2 4" xfId="38478" xr:uid="{F943BE39-3959-4051-B396-3E85B499F709}"/>
    <cellStyle name="Normal 14 32 2 3" xfId="24771" xr:uid="{4312DBFA-FFFF-4B25-917A-02F5F1A9FB97}"/>
    <cellStyle name="Normal 14 32 2 4" xfId="30265" xr:uid="{AE988BDF-9C68-41D6-BE7B-00038B05DD37}"/>
    <cellStyle name="Normal 14 32 2 5" xfId="35749" xr:uid="{DF56998A-24AB-494B-9FEF-666046C4044C}"/>
    <cellStyle name="Normal 14 32 3" xfId="11623" xr:uid="{A0C8F879-5E85-4B42-A4EC-2B953662881B}"/>
    <cellStyle name="Normal 14 32 4" xfId="16858" xr:uid="{A02C28D6-5906-4F4F-A30D-D7CB7AD35C20}"/>
    <cellStyle name="Normal 14 32 5" xfId="19084" xr:uid="{974A7092-22D5-481D-8BFE-01217873A6BC}"/>
    <cellStyle name="Normal 14 32 6" xfId="9332" xr:uid="{0C35A7C1-404E-47F4-AAE2-FA623CBA33D1}"/>
    <cellStyle name="Normal 14 32 6 2" xfId="20653" xr:uid="{543FE2CE-769F-4A3F-9778-EDEC8960CA1A}"/>
    <cellStyle name="Normal 14 32 6 2 2" xfId="26209" xr:uid="{148F57C4-29A7-4D11-81C4-EF72E56814D7}"/>
    <cellStyle name="Normal 14 32 6 2 3" xfId="31703" xr:uid="{90D26D23-5503-4F14-8837-B924466D7F98}"/>
    <cellStyle name="Normal 14 32 6 2 4" xfId="37187" xr:uid="{3983F024-E73D-42A8-8A60-8BFD9960738B}"/>
    <cellStyle name="Normal 14 32 6 3" xfId="23480" xr:uid="{32FFF825-E56E-4239-B1B0-7923167F779B}"/>
    <cellStyle name="Normal 14 32 6 4" xfId="28974" xr:uid="{998C6CA4-6D61-4528-A744-236B41F743BA}"/>
    <cellStyle name="Normal 14 32 6 5" xfId="34458" xr:uid="{8B902392-6DEC-4113-8768-D9AA66D91BD0}"/>
    <cellStyle name="Normal 14 33" xfId="6267" xr:uid="{FCD8AB31-39E0-436A-83F3-E30B89CB0FEC}"/>
    <cellStyle name="Normal 14 33 2" xfId="14658" xr:uid="{F706226A-C7C7-4239-9582-945020D227D4}"/>
    <cellStyle name="Normal 14 33 2 2" xfId="21945" xr:uid="{9B65FF04-1BDF-4A6C-BCF1-C01B204C1920}"/>
    <cellStyle name="Normal 14 33 2 2 2" xfId="27501" xr:uid="{76EE80E8-C6CA-45EF-A07D-E3BC515F0D35}"/>
    <cellStyle name="Normal 14 33 2 2 3" xfId="32995" xr:uid="{A4B63D96-96F8-4AE5-9120-7C6BDB1DE239}"/>
    <cellStyle name="Normal 14 33 2 2 4" xfId="38479" xr:uid="{9CF4C30F-4412-48BA-95DE-36B9142A17F7}"/>
    <cellStyle name="Normal 14 33 2 3" xfId="24772" xr:uid="{B3BFAECF-00B1-4DAE-8B7D-0CC959FA8038}"/>
    <cellStyle name="Normal 14 33 2 4" xfId="30266" xr:uid="{8164E2D1-7342-4593-9696-92326564685D}"/>
    <cellStyle name="Normal 14 33 2 5" xfId="35750" xr:uid="{6B8F03F7-C9FF-42B5-8059-208D8519B0E7}"/>
    <cellStyle name="Normal 14 33 3" xfId="11624" xr:uid="{303A874A-6F52-424B-B869-4A970D2A3304}"/>
    <cellStyle name="Normal 14 33 4" xfId="16859" xr:uid="{F9848F6B-737B-4A1B-B0E5-97C315F32F2A}"/>
    <cellStyle name="Normal 14 33 5" xfId="19085" xr:uid="{8C743C3B-270F-476C-9834-02EA49CED06C}"/>
    <cellStyle name="Normal 14 33 6" xfId="9333" xr:uid="{D71A4F7E-F9FA-432E-927A-3DE57BA47F4A}"/>
    <cellStyle name="Normal 14 33 6 2" xfId="20654" xr:uid="{B0059CD2-24B9-4B2C-B508-4197DC8907E5}"/>
    <cellStyle name="Normal 14 33 6 2 2" xfId="26210" xr:uid="{CA001D3F-4D51-4FB2-8FA2-F0F4B02F965D}"/>
    <cellStyle name="Normal 14 33 6 2 3" xfId="31704" xr:uid="{C237E3C8-8B19-4AD6-835B-D3ED10F43893}"/>
    <cellStyle name="Normal 14 33 6 2 4" xfId="37188" xr:uid="{E8CDB498-D4F2-4552-AC60-45137A2FA82A}"/>
    <cellStyle name="Normal 14 33 6 3" xfId="23481" xr:uid="{5F755E43-C752-4E9A-9057-D86BD2EC4E01}"/>
    <cellStyle name="Normal 14 33 6 4" xfId="28975" xr:uid="{3008B88B-5609-4114-B0F8-E7E395B9053E}"/>
    <cellStyle name="Normal 14 33 6 5" xfId="34459" xr:uid="{EE401148-F5C5-40E3-82A1-CAE582A50131}"/>
    <cellStyle name="Normal 14 34" xfId="6268" xr:uid="{501B400A-432F-4A47-A24D-4809279536FE}"/>
    <cellStyle name="Normal 14 34 2" xfId="14659" xr:uid="{27E57BDB-2312-438F-9822-099077096025}"/>
    <cellStyle name="Normal 14 34 2 2" xfId="21946" xr:uid="{478BA7D3-6395-40DD-BD62-D352713BAE72}"/>
    <cellStyle name="Normal 14 34 2 2 2" xfId="27502" xr:uid="{94024EA6-0BCF-4549-805A-5E842B93770D}"/>
    <cellStyle name="Normal 14 34 2 2 3" xfId="32996" xr:uid="{5ACB45A2-821C-4AE6-9D19-B63730568702}"/>
    <cellStyle name="Normal 14 34 2 2 4" xfId="38480" xr:uid="{C47DC5F7-EDFB-4F16-B62D-FC9B609F5489}"/>
    <cellStyle name="Normal 14 34 2 3" xfId="24773" xr:uid="{9CE33340-5CD5-4A63-A939-D848D71C5104}"/>
    <cellStyle name="Normal 14 34 2 4" xfId="30267" xr:uid="{E1E11416-24B1-47FE-8710-D51DB59C313D}"/>
    <cellStyle name="Normal 14 34 2 5" xfId="35751" xr:uid="{78FDE99A-F82C-4E19-881E-AC4131217EF6}"/>
    <cellStyle name="Normal 14 34 3" xfId="11625" xr:uid="{391B2448-BFF2-46F4-8AEB-B1227EE177F8}"/>
    <cellStyle name="Normal 14 34 4" xfId="16860" xr:uid="{E4171F35-5A46-4354-8E1F-93F479FBE1A5}"/>
    <cellStyle name="Normal 14 34 5" xfId="19086" xr:uid="{24AB3E48-CA63-4E68-A3C2-B5A82930DAC2}"/>
    <cellStyle name="Normal 14 34 6" xfId="9334" xr:uid="{5A94995A-0035-4AC5-8BAD-2D9F4DE61F96}"/>
    <cellStyle name="Normal 14 34 6 2" xfId="20655" xr:uid="{5976CEF7-B8FF-44E8-AB08-4FD25DE562F6}"/>
    <cellStyle name="Normal 14 34 6 2 2" xfId="26211" xr:uid="{835E6A11-B452-49CA-91E6-C0E2BEEC2186}"/>
    <cellStyle name="Normal 14 34 6 2 3" xfId="31705" xr:uid="{3086168B-CB3A-4C99-9F02-0CED1947F128}"/>
    <cellStyle name="Normal 14 34 6 2 4" xfId="37189" xr:uid="{C1644D6D-5F41-40C9-9160-B9F0596C0C3F}"/>
    <cellStyle name="Normal 14 34 6 3" xfId="23482" xr:uid="{F0DA1415-E424-49E1-B740-600574F6D2CB}"/>
    <cellStyle name="Normal 14 34 6 4" xfId="28976" xr:uid="{5AE5A29F-E40D-4D0F-918B-724939683E2F}"/>
    <cellStyle name="Normal 14 34 6 5" xfId="34460" xr:uid="{67472656-AD62-4783-B3D9-A3B698689F59}"/>
    <cellStyle name="Normal 14 35" xfId="6269" xr:uid="{56927AFB-2961-4E55-A228-F69049158727}"/>
    <cellStyle name="Normal 14 35 2" xfId="14660" xr:uid="{A1FFDDDB-E47B-4342-BE27-2EFD525D3C62}"/>
    <cellStyle name="Normal 14 35 2 2" xfId="21947" xr:uid="{F7004D9A-9EEC-48BB-AAEF-B7178A9332D4}"/>
    <cellStyle name="Normal 14 35 2 2 2" xfId="27503" xr:uid="{EEAA3EC4-314E-42F3-8D12-18798FAEBB39}"/>
    <cellStyle name="Normal 14 35 2 2 3" xfId="32997" xr:uid="{9785ED7B-E4E9-48F7-8561-A3BD91C4DA77}"/>
    <cellStyle name="Normal 14 35 2 2 4" xfId="38481" xr:uid="{D24C0094-D8C8-43EB-96B4-DAE82B3782BA}"/>
    <cellStyle name="Normal 14 35 2 3" xfId="24774" xr:uid="{EE92E693-E330-4C18-B011-D387DE19E879}"/>
    <cellStyle name="Normal 14 35 2 4" xfId="30268" xr:uid="{63847B83-1EE4-4EB7-99D3-022FEE984ED4}"/>
    <cellStyle name="Normal 14 35 2 5" xfId="35752" xr:uid="{164D6464-CE54-4C67-9AA3-8C3B45648DD6}"/>
    <cellStyle name="Normal 14 35 3" xfId="11626" xr:uid="{1A23EC79-B419-448D-B1A2-587FED7D726A}"/>
    <cellStyle name="Normal 14 35 4" xfId="16861" xr:uid="{63A014EB-3E23-47CE-BA86-CF1D7EF7D54D}"/>
    <cellStyle name="Normal 14 35 5" xfId="19087" xr:uid="{5C898F80-A213-4FD3-ADD3-68205F23C7DC}"/>
    <cellStyle name="Normal 14 35 6" xfId="9335" xr:uid="{09C5BEC0-3158-4E19-A902-CB19606B5F03}"/>
    <cellStyle name="Normal 14 35 6 2" xfId="20656" xr:uid="{5E548BCE-55C0-4AF7-8654-5ABEC63890F8}"/>
    <cellStyle name="Normal 14 35 6 2 2" xfId="26212" xr:uid="{C7F6CD39-4F79-4627-8483-40833DDD207A}"/>
    <cellStyle name="Normal 14 35 6 2 3" xfId="31706" xr:uid="{A3641895-5703-413A-B0CC-EB85BB2E4404}"/>
    <cellStyle name="Normal 14 35 6 2 4" xfId="37190" xr:uid="{F927C1B8-B4F8-4991-B232-D9EC961CE97D}"/>
    <cellStyle name="Normal 14 35 6 3" xfId="23483" xr:uid="{2B10EE9B-C3BD-4417-90C4-E2DBF049D42C}"/>
    <cellStyle name="Normal 14 35 6 4" xfId="28977" xr:uid="{4B497A7C-DDE7-44AB-BBC3-CD1D5E3C0C1E}"/>
    <cellStyle name="Normal 14 35 6 5" xfId="34461" xr:uid="{98C2C632-0223-4E8D-80B9-A5CC36292FC6}"/>
    <cellStyle name="Normal 14 36" xfId="6270" xr:uid="{FF5319F2-879E-4983-8403-7900A777F1BC}"/>
    <cellStyle name="Normal 14 36 2" xfId="14661" xr:uid="{2AE73D84-6EE4-4BF0-9AE1-88A28FF46DCD}"/>
    <cellStyle name="Normal 14 36 2 2" xfId="21948" xr:uid="{B3B3324C-7C18-4041-9DA6-137C2C37901A}"/>
    <cellStyle name="Normal 14 36 2 2 2" xfId="27504" xr:uid="{5E9D8AFC-D41D-4FCE-BBD7-6B77E76BDBBB}"/>
    <cellStyle name="Normal 14 36 2 2 3" xfId="32998" xr:uid="{3A195168-AE53-403C-BFFF-1F5A258CBE2C}"/>
    <cellStyle name="Normal 14 36 2 2 4" xfId="38482" xr:uid="{40308925-BF04-4085-90C3-E30B13DB5E39}"/>
    <cellStyle name="Normal 14 36 2 3" xfId="24775" xr:uid="{C9EF711F-F968-4F5D-A407-439F5726B348}"/>
    <cellStyle name="Normal 14 36 2 4" xfId="30269" xr:uid="{FD44453D-B291-4800-93A4-EA31E9CB9881}"/>
    <cellStyle name="Normal 14 36 2 5" xfId="35753" xr:uid="{B90D1CA8-78F9-4D07-94CE-57E120B0818A}"/>
    <cellStyle name="Normal 14 36 3" xfId="11627" xr:uid="{89D15C04-13AD-46B9-A630-BEBE94E67E86}"/>
    <cellStyle name="Normal 14 36 4" xfId="16862" xr:uid="{88E35DC9-2CC3-4C22-AF2C-FD29FD85A958}"/>
    <cellStyle name="Normal 14 36 5" xfId="19088" xr:uid="{CE73EC9C-4326-4150-A48A-F4D91765E629}"/>
    <cellStyle name="Normal 14 36 6" xfId="9336" xr:uid="{C90DA7CA-E626-46CF-8C6E-3646E0844310}"/>
    <cellStyle name="Normal 14 36 6 2" xfId="20657" xr:uid="{FEEA822C-C727-4317-8AAA-DF6F434C4B56}"/>
    <cellStyle name="Normal 14 36 6 2 2" xfId="26213" xr:uid="{2A5F694D-DEAB-4966-A014-80A45E4AFB79}"/>
    <cellStyle name="Normal 14 36 6 2 3" xfId="31707" xr:uid="{89A121AC-EBB5-4141-ADC2-466C45079A10}"/>
    <cellStyle name="Normal 14 36 6 2 4" xfId="37191" xr:uid="{204FD5EF-87A0-42E7-AA30-66DA346A0DDE}"/>
    <cellStyle name="Normal 14 36 6 3" xfId="23484" xr:uid="{239CA33B-1B05-419B-927C-337BA117A82E}"/>
    <cellStyle name="Normal 14 36 6 4" xfId="28978" xr:uid="{62CC7085-89DE-4C27-82F4-6069D2273341}"/>
    <cellStyle name="Normal 14 36 6 5" xfId="34462" xr:uid="{3E38D2CE-3867-4A01-87E3-3CDD9700EB90}"/>
    <cellStyle name="Normal 14 37" xfId="6271" xr:uid="{11B24279-3F80-4ED5-B0C8-762A6157505A}"/>
    <cellStyle name="Normal 14 37 2" xfId="14662" xr:uid="{C6C30291-655F-400E-AF72-83F997E5E272}"/>
    <cellStyle name="Normal 14 37 2 2" xfId="21949" xr:uid="{F7065111-F8FB-4AFA-8357-3507595156DE}"/>
    <cellStyle name="Normal 14 37 2 2 2" xfId="27505" xr:uid="{3D1AB835-CF4E-4504-870B-2A014475226E}"/>
    <cellStyle name="Normal 14 37 2 2 3" xfId="32999" xr:uid="{182F2362-47B0-4ED0-9FB6-CD11EDAADB47}"/>
    <cellStyle name="Normal 14 37 2 2 4" xfId="38483" xr:uid="{546A0D95-A885-4669-A06A-102AFEC9AD04}"/>
    <cellStyle name="Normal 14 37 2 3" xfId="24776" xr:uid="{EA8095E0-0BF6-4651-B9EB-D64595D75CFB}"/>
    <cellStyle name="Normal 14 37 2 4" xfId="30270" xr:uid="{0AF731F6-2406-46B7-9571-FAD7B8F08F0E}"/>
    <cellStyle name="Normal 14 37 2 5" xfId="35754" xr:uid="{AB7767AA-1189-4631-96AC-E5D1238ED6D1}"/>
    <cellStyle name="Normal 14 37 3" xfId="11628" xr:uid="{4C0FD7DA-A617-47FC-99D7-6F49608AE194}"/>
    <cellStyle name="Normal 14 37 4" xfId="16863" xr:uid="{96C9A567-B78D-4FA7-ACC1-E8DE140E1B8A}"/>
    <cellStyle name="Normal 14 37 5" xfId="19089" xr:uid="{E78BF8BE-AF14-4BF0-94D7-3B8AE16CF924}"/>
    <cellStyle name="Normal 14 37 6" xfId="9337" xr:uid="{9B38DC54-BDF6-45AE-97C2-EAE21E68801C}"/>
    <cellStyle name="Normal 14 37 6 2" xfId="20658" xr:uid="{65F3412F-FC01-40C3-8CD6-F736291D5EE5}"/>
    <cellStyle name="Normal 14 37 6 2 2" xfId="26214" xr:uid="{5AED8A63-E214-451C-B19F-3A1820951857}"/>
    <cellStyle name="Normal 14 37 6 2 3" xfId="31708" xr:uid="{10099659-132B-48C3-B9DC-7CC2FE0641E7}"/>
    <cellStyle name="Normal 14 37 6 2 4" xfId="37192" xr:uid="{EB33A518-A8FA-44F5-A231-5C6C931F1A98}"/>
    <cellStyle name="Normal 14 37 6 3" xfId="23485" xr:uid="{CA1EF2A7-9C0B-41C5-B37F-16308E890837}"/>
    <cellStyle name="Normal 14 37 6 4" xfId="28979" xr:uid="{96E52DF2-F9E8-4F95-83D8-16A0A6721F2B}"/>
    <cellStyle name="Normal 14 37 6 5" xfId="34463" xr:uid="{B12F53BC-69D0-4C53-BFC7-70E6A8CD8CD9}"/>
    <cellStyle name="Normal 14 38" xfId="6272" xr:uid="{18FB121D-129C-4A73-9B84-945FC740D027}"/>
    <cellStyle name="Normal 14 38 2" xfId="14663" xr:uid="{C9108E38-753D-49DB-B164-6FDE278E6448}"/>
    <cellStyle name="Normal 14 38 2 2" xfId="21950" xr:uid="{DD889DEF-2E5B-49DB-A4C3-55A656DC68B3}"/>
    <cellStyle name="Normal 14 38 2 2 2" xfId="27506" xr:uid="{992A5B51-3364-48A2-A880-C3DE6D605114}"/>
    <cellStyle name="Normal 14 38 2 2 3" xfId="33000" xr:uid="{4CA618A1-B14B-4669-9BE0-E5FC93328D0B}"/>
    <cellStyle name="Normal 14 38 2 2 4" xfId="38484" xr:uid="{DC17FC66-7519-4DAC-9FDA-20364CA159C6}"/>
    <cellStyle name="Normal 14 38 2 3" xfId="24777" xr:uid="{4A51091A-BE13-40E6-9D3F-D75EEBE0A811}"/>
    <cellStyle name="Normal 14 38 2 4" xfId="30271" xr:uid="{09A33A19-12AD-4DB4-980A-1144146628F5}"/>
    <cellStyle name="Normal 14 38 2 5" xfId="35755" xr:uid="{F6C0794A-75A6-40AE-BB1F-C38967E3122E}"/>
    <cellStyle name="Normal 14 38 3" xfId="11629" xr:uid="{9B520C7F-1D26-41AC-85C5-BCAFFBED7FE9}"/>
    <cellStyle name="Normal 14 38 4" xfId="16864" xr:uid="{5CC50664-A83F-4AD1-B932-07AF362A7274}"/>
    <cellStyle name="Normal 14 38 5" xfId="19090" xr:uid="{848A8D06-503C-4262-BB48-A293A0DFA655}"/>
    <cellStyle name="Normal 14 38 6" xfId="9338" xr:uid="{D47643BB-9FE2-4E7C-A154-726283C4C140}"/>
    <cellStyle name="Normal 14 38 6 2" xfId="20659" xr:uid="{DCEC77A9-1037-4A43-9A39-5834979EF05F}"/>
    <cellStyle name="Normal 14 38 6 2 2" xfId="26215" xr:uid="{906EA3F2-E0CD-4CAF-B280-EF0F2594C9AF}"/>
    <cellStyle name="Normal 14 38 6 2 3" xfId="31709" xr:uid="{36FF835F-478B-4AAD-AE31-27BEB27E2995}"/>
    <cellStyle name="Normal 14 38 6 2 4" xfId="37193" xr:uid="{BB452916-7207-4F06-9B68-E725EA4EF4E9}"/>
    <cellStyle name="Normal 14 38 6 3" xfId="23486" xr:uid="{C4E2A8A2-7FA2-4D0D-9074-F3854A39AB18}"/>
    <cellStyle name="Normal 14 38 6 4" xfId="28980" xr:uid="{4B909E84-856D-41B1-8BAF-BBA14050871E}"/>
    <cellStyle name="Normal 14 38 6 5" xfId="34464" xr:uid="{73A3FE73-6589-4D64-896E-4B9E6E9C3722}"/>
    <cellStyle name="Normal 14 39" xfId="7274" xr:uid="{0F7A7AF4-A20A-415C-BC6C-1D9BBA3BA222}"/>
    <cellStyle name="Normal 14 39 2" xfId="14664" xr:uid="{CA8EBAE9-68A2-447C-A40D-5068C813AEF9}"/>
    <cellStyle name="Normal 14 39 2 2" xfId="21951" xr:uid="{A876406D-2A28-44DE-9E1F-42BFFD56D404}"/>
    <cellStyle name="Normal 14 39 2 2 2" xfId="27507" xr:uid="{428E6D75-FDC7-476C-98BF-C2FAF4D7DFFA}"/>
    <cellStyle name="Normal 14 39 2 2 3" xfId="33001" xr:uid="{F136EB59-BC4E-416C-9AF9-1586613B71DF}"/>
    <cellStyle name="Normal 14 39 2 2 4" xfId="38485" xr:uid="{089CE0CD-FB0C-4C37-B7C3-5A48C028B3C4}"/>
    <cellStyle name="Normal 14 39 2 3" xfId="24778" xr:uid="{9CD3CDDE-98E7-490D-AB30-80E5D5DC9955}"/>
    <cellStyle name="Normal 14 39 2 4" xfId="30272" xr:uid="{F157D68D-E1A7-4472-A447-C7834D8428D7}"/>
    <cellStyle name="Normal 14 39 2 5" xfId="35756" xr:uid="{9F2FA031-5532-4A08-9510-7842A5976C93}"/>
    <cellStyle name="Normal 14 39 3" xfId="12641" xr:uid="{6851CAEA-AC27-438D-BD24-D7E08DCF269E}"/>
    <cellStyle name="Normal 14 39 4" xfId="9339" xr:uid="{1614A2DE-C7FC-4F02-8E46-1F09C2054003}"/>
    <cellStyle name="Normal 14 39 4 2" xfId="20660" xr:uid="{7B607A48-06FF-4D52-8BB2-B38ED773A359}"/>
    <cellStyle name="Normal 14 39 4 2 2" xfId="26216" xr:uid="{B95AE221-CDFC-4EE4-9794-071C5CEC7596}"/>
    <cellStyle name="Normal 14 39 4 2 3" xfId="31710" xr:uid="{84CF6F39-D4B8-4C87-8A42-8CC3F6E00B64}"/>
    <cellStyle name="Normal 14 39 4 2 4" xfId="37194" xr:uid="{726147B9-1301-4F35-B906-FE485C539726}"/>
    <cellStyle name="Normal 14 39 4 3" xfId="23487" xr:uid="{63B2A8E9-96BB-43D2-9A7A-39406981D824}"/>
    <cellStyle name="Normal 14 39 4 4" xfId="28981" xr:uid="{CFFD3CC3-2C56-467D-AE6F-BEF61B6CB7FC}"/>
    <cellStyle name="Normal 14 39 4 5" xfId="34465" xr:uid="{9D766A72-3139-406D-ADA8-4E203F8DC48C}"/>
    <cellStyle name="Normal 14 4" xfId="6273" xr:uid="{82D320E8-B3BD-43C9-9EF0-24853924675E}"/>
    <cellStyle name="Normal 14 4 2" xfId="14665" xr:uid="{AD6DDB83-3CB4-4098-9080-FA2177202BEE}"/>
    <cellStyle name="Normal 14 4 2 2" xfId="21952" xr:uid="{A4842E96-AA13-44BB-BE08-8624CF803E12}"/>
    <cellStyle name="Normal 14 4 2 2 2" xfId="27508" xr:uid="{330E1EE5-6C0B-4A92-8867-A1ADA95944C2}"/>
    <cellStyle name="Normal 14 4 2 2 3" xfId="33002" xr:uid="{6721E86D-0487-43C6-A5EC-5372C697CF65}"/>
    <cellStyle name="Normal 14 4 2 2 4" xfId="38486" xr:uid="{3842B02C-5A2A-4A6C-A9BF-3BDC0960C78F}"/>
    <cellStyle name="Normal 14 4 2 3" xfId="24779" xr:uid="{ED14A870-34B2-4119-9EEC-D7F6CACB6B7D}"/>
    <cellStyle name="Normal 14 4 2 4" xfId="30273" xr:uid="{C765BB13-8995-44AA-A2F8-6F72C33AF112}"/>
    <cellStyle name="Normal 14 4 2 5" xfId="35757" xr:uid="{EF725053-B2F0-4AF9-9C3C-835CA929EE52}"/>
    <cellStyle name="Normal 14 4 3" xfId="11630" xr:uid="{0330CF40-21E1-4D6B-8BFD-CB79C4147DCD}"/>
    <cellStyle name="Normal 14 4 4" xfId="16865" xr:uid="{484E5C86-9609-499F-9F24-35BA9451D753}"/>
    <cellStyle name="Normal 14 4 5" xfId="19091" xr:uid="{F4FEC3A2-C003-445C-90DC-C9555EC608E5}"/>
    <cellStyle name="Normal 14 4 6" xfId="9340" xr:uid="{172FA3E4-8A48-444F-B805-4F776AE87F68}"/>
    <cellStyle name="Normal 14 4 6 2" xfId="20661" xr:uid="{03F62816-3F43-42A0-9DF7-BB840333CFE8}"/>
    <cellStyle name="Normal 14 4 6 2 2" xfId="26217" xr:uid="{8E6CABE0-3903-4D53-8DE7-BF3B090339BB}"/>
    <cellStyle name="Normal 14 4 6 2 3" xfId="31711" xr:uid="{789717A7-5276-4717-A405-2E5B4FCFD2C2}"/>
    <cellStyle name="Normal 14 4 6 2 4" xfId="37195" xr:uid="{4279E8F0-4131-4D0F-8F5E-9CD6814A17EC}"/>
    <cellStyle name="Normal 14 4 6 3" xfId="23488" xr:uid="{74F63B7B-9EFB-4C10-8399-2E74954A5CC6}"/>
    <cellStyle name="Normal 14 4 6 4" xfId="28982" xr:uid="{FBFE056A-E54B-43FB-BE1A-491D6868997E}"/>
    <cellStyle name="Normal 14 4 6 5" xfId="34466" xr:uid="{05CAACAF-A4BA-4927-BFDA-2EAC7DA3C21F}"/>
    <cellStyle name="Normal 14 40" xfId="9341" xr:uid="{BA35730A-D096-43BB-960A-A7E1ED6627CD}"/>
    <cellStyle name="Normal 14 40 2" xfId="20662" xr:uid="{7C611D38-EDEA-4A96-8B52-5718819F469F}"/>
    <cellStyle name="Normal 14 40 2 2" xfId="26218" xr:uid="{F6A45475-1F6B-4785-B095-E5CB5288728B}"/>
    <cellStyle name="Normal 14 40 2 3" xfId="31712" xr:uid="{7D21265B-64DD-4F66-BD05-A6D71EB07421}"/>
    <cellStyle name="Normal 14 40 2 4" xfId="37196" xr:uid="{5E45400F-82C4-4B81-B063-CF84E309ADC6}"/>
    <cellStyle name="Normal 14 40 3" xfId="23489" xr:uid="{650C5013-890D-4AC3-8310-9C589C915BB1}"/>
    <cellStyle name="Normal 14 40 4" xfId="28983" xr:uid="{E8CB20C5-8F1A-4022-8290-FD0D484C693E}"/>
    <cellStyle name="Normal 14 40 5" xfId="34467" xr:uid="{53FF432E-5D6E-4834-908D-B4AD0709543F}"/>
    <cellStyle name="Normal 14 41" xfId="14632" xr:uid="{00C41D18-A3BE-4AB1-9D52-1FC6C9F00067}"/>
    <cellStyle name="Normal 14 41 2" xfId="21919" xr:uid="{B03FA591-B3CB-45AE-A7E0-9E7AC9FD2CBE}"/>
    <cellStyle name="Normal 14 41 2 2" xfId="27475" xr:uid="{FD7C2CDF-9CEA-4A2B-A7B9-5501424393EA}"/>
    <cellStyle name="Normal 14 41 2 3" xfId="32969" xr:uid="{A5515CF6-BAE6-467E-BAC9-314C3B631BD1}"/>
    <cellStyle name="Normal 14 41 2 4" xfId="38453" xr:uid="{E0EF0339-8C30-4EB2-9710-56623668CDDC}"/>
    <cellStyle name="Normal 14 41 3" xfId="24746" xr:uid="{6F3E0CF3-1B58-4350-B03C-5B8FC89623EC}"/>
    <cellStyle name="Normal 14 41 4" xfId="30240" xr:uid="{A0D17569-4F8F-40A3-ACD4-44ED8A80B9BC}"/>
    <cellStyle name="Normal 14 41 5" xfId="35724" xr:uid="{C1F3EF41-D2C9-4F7C-9D2E-B4784280A4A1}"/>
    <cellStyle name="Normal 14 42" xfId="11598" xr:uid="{6A0426F4-A8E2-4823-9EAB-B4B569C9361E}"/>
    <cellStyle name="Normal 14 43" xfId="16833" xr:uid="{08C461BC-5F40-43BD-9E06-121C47AAD4D0}"/>
    <cellStyle name="Normal 14 44" xfId="19059" xr:uid="{80915ADE-B72D-4AB1-909D-4449F67B48F0}"/>
    <cellStyle name="Normal 14 45" xfId="9307" xr:uid="{FF691CB3-0C88-42E2-B477-E4BEF98B26E2}"/>
    <cellStyle name="Normal 14 45 2" xfId="20628" xr:uid="{130A70C9-4C4D-4F1B-9247-8BE756A86A31}"/>
    <cellStyle name="Normal 14 45 2 2" xfId="26184" xr:uid="{AD21B708-206A-4506-A074-74A3DFDBEEEB}"/>
    <cellStyle name="Normal 14 45 2 3" xfId="31678" xr:uid="{CDC75CB8-CE00-47D6-8D8E-18224CAE0614}"/>
    <cellStyle name="Normal 14 45 2 4" xfId="37162" xr:uid="{8C11228B-0426-4229-935D-1BA2E7D4D3F5}"/>
    <cellStyle name="Normal 14 45 3" xfId="23455" xr:uid="{423655BF-6FE7-4032-8AA3-F3F7D7016C93}"/>
    <cellStyle name="Normal 14 45 4" xfId="28949" xr:uid="{D09E889A-E96C-436A-915C-43E5796BC267}"/>
    <cellStyle name="Normal 14 45 5" xfId="34433" xr:uid="{36AEA534-A436-4D16-9549-11FD9D10A7D3}"/>
    <cellStyle name="Normal 14 46" xfId="6241" xr:uid="{F882E5FB-3D4B-4772-8892-9FB74B103F31}"/>
    <cellStyle name="Normal 14 5" xfId="6274" xr:uid="{E663601B-FD0C-461C-976F-B1D26977493C}"/>
    <cellStyle name="Normal 14 5 2" xfId="14666" xr:uid="{2B441FCE-792C-4BE3-A913-D58A0DA47C29}"/>
    <cellStyle name="Normal 14 5 2 2" xfId="21953" xr:uid="{CB4C53E9-1532-47C8-8D27-5FE7A027E959}"/>
    <cellStyle name="Normal 14 5 2 2 2" xfId="27509" xr:uid="{8C300A96-7B7B-4E9A-8EAC-6823A9EF012A}"/>
    <cellStyle name="Normal 14 5 2 2 3" xfId="33003" xr:uid="{E2A4CD3F-3577-4EC0-8978-9172F6D22603}"/>
    <cellStyle name="Normal 14 5 2 2 4" xfId="38487" xr:uid="{46B1CD48-5190-455C-BF88-AAABDE4EF3A3}"/>
    <cellStyle name="Normal 14 5 2 3" xfId="24780" xr:uid="{7BD31AD4-0219-43F2-9242-8BB7C9B82716}"/>
    <cellStyle name="Normal 14 5 2 4" xfId="30274" xr:uid="{D1F2D9A0-9328-4B97-965C-D6ACB24BBA28}"/>
    <cellStyle name="Normal 14 5 2 5" xfId="35758" xr:uid="{C58A310B-2815-4B42-9CE9-E01944FB17AE}"/>
    <cellStyle name="Normal 14 5 3" xfId="11631" xr:uid="{DB6C4E2F-A6C4-4E73-8CE1-9FF6759A9DC5}"/>
    <cellStyle name="Normal 14 5 4" xfId="16866" xr:uid="{B02DE47E-E5AE-4D3B-9597-065D45BD6C7F}"/>
    <cellStyle name="Normal 14 5 5" xfId="19092" xr:uid="{E31604B2-8DB1-410F-8806-C9945ADF7242}"/>
    <cellStyle name="Normal 14 5 6" xfId="9342" xr:uid="{EC88AC17-E640-48D4-BA92-D73591AF3436}"/>
    <cellStyle name="Normal 14 5 6 2" xfId="20663" xr:uid="{411E9712-0A3E-413F-85B6-2EA6826566DE}"/>
    <cellStyle name="Normal 14 5 6 2 2" xfId="26219" xr:uid="{2168C830-6E64-41AF-85C8-5910394AC300}"/>
    <cellStyle name="Normal 14 5 6 2 3" xfId="31713" xr:uid="{ACA07193-502D-4305-87F0-08CDFB64D52B}"/>
    <cellStyle name="Normal 14 5 6 2 4" xfId="37197" xr:uid="{0D0528A5-264A-476A-9A87-FE7390EEC9DF}"/>
    <cellStyle name="Normal 14 5 6 3" xfId="23490" xr:uid="{0F825B19-DE6A-4F85-B3E4-1CE9D8F0D7E1}"/>
    <cellStyle name="Normal 14 5 6 4" xfId="28984" xr:uid="{2C470668-E417-48DB-A701-0A47AA9EF53E}"/>
    <cellStyle name="Normal 14 5 6 5" xfId="34468" xr:uid="{DA396CD3-FA3E-4D39-9D5E-377A9A1B6927}"/>
    <cellStyle name="Normal 14 6" xfId="6275" xr:uid="{AD67DECE-0A76-404F-A7D8-AFB47B3D6545}"/>
    <cellStyle name="Normal 14 6 2" xfId="14667" xr:uid="{B81AC77D-3D3D-4C8C-B292-F71B1FE3DA63}"/>
    <cellStyle name="Normal 14 6 2 2" xfId="21954" xr:uid="{50A16DA5-0088-43A4-AC27-E7122B65B2DB}"/>
    <cellStyle name="Normal 14 6 2 2 2" xfId="27510" xr:uid="{22E338A3-8D3B-434C-9657-3035BFC86451}"/>
    <cellStyle name="Normal 14 6 2 2 3" xfId="33004" xr:uid="{A5121B18-3164-47A1-B750-89DCC6072DCF}"/>
    <cellStyle name="Normal 14 6 2 2 4" xfId="38488" xr:uid="{960B1EC3-723E-4642-9BB4-ABEDB10BD827}"/>
    <cellStyle name="Normal 14 6 2 3" xfId="24781" xr:uid="{D1ED57C5-5D90-47D8-B5A5-9CD14DC1CF87}"/>
    <cellStyle name="Normal 14 6 2 4" xfId="30275" xr:uid="{70C8AE1C-032A-44F9-8D95-872F8AD9B3B7}"/>
    <cellStyle name="Normal 14 6 2 5" xfId="35759" xr:uid="{91EEEA98-BE66-442B-83E3-4E7FDC4FF98B}"/>
    <cellStyle name="Normal 14 6 3" xfId="11632" xr:uid="{6C24FC7E-EF37-4B57-A37C-408EC415A832}"/>
    <cellStyle name="Normal 14 6 4" xfId="16867" xr:uid="{E0A7FBC4-CF8C-40CE-B34E-CF58B0FC4B58}"/>
    <cellStyle name="Normal 14 6 5" xfId="19093" xr:uid="{2E552443-EA7A-47DF-A488-70F6F9FC1B98}"/>
    <cellStyle name="Normal 14 6 6" xfId="9343" xr:uid="{A3B2B3A0-9218-4649-B7D9-EC05DAF70EC6}"/>
    <cellStyle name="Normal 14 6 6 2" xfId="20664" xr:uid="{356FF932-C106-4756-9D6D-2D3895A5B593}"/>
    <cellStyle name="Normal 14 6 6 2 2" xfId="26220" xr:uid="{AA289670-B2F5-479B-931F-CF185CB29CB5}"/>
    <cellStyle name="Normal 14 6 6 2 3" xfId="31714" xr:uid="{E29DA0E9-31F9-4B01-A778-1370EE32FDCE}"/>
    <cellStyle name="Normal 14 6 6 2 4" xfId="37198" xr:uid="{38243197-B52C-4ED0-BCCB-A0B0F3C6A066}"/>
    <cellStyle name="Normal 14 6 6 3" xfId="23491" xr:uid="{A0A50209-6550-4A01-BA25-249514D0446E}"/>
    <cellStyle name="Normal 14 6 6 4" xfId="28985" xr:uid="{11550D02-E640-4EE2-A3ED-105BF2587EF5}"/>
    <cellStyle name="Normal 14 6 6 5" xfId="34469" xr:uid="{0365DE55-30D2-48CF-98E8-8D14F1A581EE}"/>
    <cellStyle name="Normal 14 7" xfId="6276" xr:uid="{1A49E215-6229-4691-9ED6-D55507E6ADC0}"/>
    <cellStyle name="Normal 14 7 2" xfId="14668" xr:uid="{3D376CDC-81FA-4C4D-BD78-0C551196E492}"/>
    <cellStyle name="Normal 14 7 2 2" xfId="21955" xr:uid="{73C2DDE3-25C0-4991-B040-C749A06FA889}"/>
    <cellStyle name="Normal 14 7 2 2 2" xfId="27511" xr:uid="{0D9B0731-4481-4BA3-8D7C-535F39FCFC74}"/>
    <cellStyle name="Normal 14 7 2 2 3" xfId="33005" xr:uid="{DDC5E8CF-057C-4175-85CB-3EA9EC476104}"/>
    <cellStyle name="Normal 14 7 2 2 4" xfId="38489" xr:uid="{FF17999F-2343-4D7A-B626-0153490851BD}"/>
    <cellStyle name="Normal 14 7 2 3" xfId="24782" xr:uid="{309F6A0F-CF5D-4D0B-81B4-D716A45D238E}"/>
    <cellStyle name="Normal 14 7 2 4" xfId="30276" xr:uid="{EBBB41B5-E479-40C3-9F5A-7ABF0D4152F7}"/>
    <cellStyle name="Normal 14 7 2 5" xfId="35760" xr:uid="{95F5E46F-2BE2-4463-8864-51490A9E14D6}"/>
    <cellStyle name="Normal 14 7 3" xfId="11633" xr:uid="{2DA4D650-227E-4C96-AA00-20CEAE1E4A19}"/>
    <cellStyle name="Normal 14 7 4" xfId="16868" xr:uid="{A34E6C90-6B23-4CEA-A28C-A4F440361001}"/>
    <cellStyle name="Normal 14 7 5" xfId="19094" xr:uid="{2750BDFE-6162-4D4E-B5C6-7FC53347DE48}"/>
    <cellStyle name="Normal 14 7 6" xfId="9344" xr:uid="{C1961622-0854-4EDF-AACC-A94EAA1444BB}"/>
    <cellStyle name="Normal 14 7 6 2" xfId="20665" xr:uid="{FB6580FA-DA7C-4EC7-A03A-0E6ACB53BE27}"/>
    <cellStyle name="Normal 14 7 6 2 2" xfId="26221" xr:uid="{3E8DFE8A-5880-402D-B008-21D6C45E6C1B}"/>
    <cellStyle name="Normal 14 7 6 2 3" xfId="31715" xr:uid="{56601AC2-34CC-4DA7-932D-B767788E951E}"/>
    <cellStyle name="Normal 14 7 6 2 4" xfId="37199" xr:uid="{F027B53D-EC41-4F97-A320-4B1FDDB0011E}"/>
    <cellStyle name="Normal 14 7 6 3" xfId="23492" xr:uid="{41ECA40D-CAC6-45BD-BC84-D5E6305F82BB}"/>
    <cellStyle name="Normal 14 7 6 4" xfId="28986" xr:uid="{225323D5-E46B-4A5B-AE05-CB85BEC94869}"/>
    <cellStyle name="Normal 14 7 6 5" xfId="34470" xr:uid="{FF2C6153-5BA0-4A51-A43B-F56015D25234}"/>
    <cellStyle name="Normal 14 8" xfId="6277" xr:uid="{32B15D08-30F6-41C5-A273-839D2289BA22}"/>
    <cellStyle name="Normal 14 8 2" xfId="14669" xr:uid="{8820A451-02BE-4195-9A42-630AD0FEAF3B}"/>
    <cellStyle name="Normal 14 8 2 2" xfId="21956" xr:uid="{CD0809C5-AF49-4126-BCF1-9D411E3786E4}"/>
    <cellStyle name="Normal 14 8 2 2 2" xfId="27512" xr:uid="{0779CFC3-2845-4587-8BF2-518965C9F04D}"/>
    <cellStyle name="Normal 14 8 2 2 3" xfId="33006" xr:uid="{816D221A-20D7-4F5A-A415-BFA7E8CB5E26}"/>
    <cellStyle name="Normal 14 8 2 2 4" xfId="38490" xr:uid="{1DB959D6-C1B4-4395-8FA3-0F6DB53E8574}"/>
    <cellStyle name="Normal 14 8 2 3" xfId="24783" xr:uid="{8C9357BC-036A-4DF2-80CE-1DFC09DD51AD}"/>
    <cellStyle name="Normal 14 8 2 4" xfId="30277" xr:uid="{2F99C112-AD55-4903-A7A5-9168BFCEF605}"/>
    <cellStyle name="Normal 14 8 2 5" xfId="35761" xr:uid="{B78E200A-A20C-4EF8-AC21-29C06510A960}"/>
    <cellStyle name="Normal 14 8 3" xfId="11634" xr:uid="{B9F432C5-603B-48EC-83D5-16B8F45D4B32}"/>
    <cellStyle name="Normal 14 8 4" xfId="16869" xr:uid="{67BA3533-2DD3-4581-B316-7DAE21B18644}"/>
    <cellStyle name="Normal 14 8 5" xfId="19095" xr:uid="{2456E995-425D-44BF-9B5A-161177C23C76}"/>
    <cellStyle name="Normal 14 8 6" xfId="9345" xr:uid="{D3292705-8495-46E4-82D6-522B7ACB72C9}"/>
    <cellStyle name="Normal 14 8 6 2" xfId="20666" xr:uid="{E04348B9-7F75-4809-909D-FCB90EF99347}"/>
    <cellStyle name="Normal 14 8 6 2 2" xfId="26222" xr:uid="{F091F13B-C514-4124-B696-1033F1B7C635}"/>
    <cellStyle name="Normal 14 8 6 2 3" xfId="31716" xr:uid="{636A6B7B-CD54-49E9-A9D2-AC3C05F0EA90}"/>
    <cellStyle name="Normal 14 8 6 2 4" xfId="37200" xr:uid="{8DE68918-3099-413E-873D-50D9F9AE281C}"/>
    <cellStyle name="Normal 14 8 6 3" xfId="23493" xr:uid="{3684CD8C-80F1-41DA-BABA-0F298C7DB779}"/>
    <cellStyle name="Normal 14 8 6 4" xfId="28987" xr:uid="{7533AD18-1FBA-48B8-ACE4-40866204A046}"/>
    <cellStyle name="Normal 14 8 6 5" xfId="34471" xr:uid="{F5565C33-AE76-41E6-8351-2CD2AC92B608}"/>
    <cellStyle name="Normal 14 9" xfId="6278" xr:uid="{38A61DB2-F29E-45EF-95F0-2C62EE3AA488}"/>
    <cellStyle name="Normal 14 9 2" xfId="14670" xr:uid="{C55CA9DD-F568-44A9-812F-8894C86981C5}"/>
    <cellStyle name="Normal 14 9 2 2" xfId="21957" xr:uid="{59DF6857-EC46-4CA3-85CE-17C136ECFE22}"/>
    <cellStyle name="Normal 14 9 2 2 2" xfId="27513" xr:uid="{7406A511-EBDE-42F4-8455-0F18D8C9D2AD}"/>
    <cellStyle name="Normal 14 9 2 2 3" xfId="33007" xr:uid="{99A53E44-3320-4D47-8327-E21788AED897}"/>
    <cellStyle name="Normal 14 9 2 2 4" xfId="38491" xr:uid="{CDEA8713-D831-4127-910D-AC98817FB863}"/>
    <cellStyle name="Normal 14 9 2 3" xfId="24784" xr:uid="{8D90CBF8-9CCD-44BD-BE2A-A9F365AFADA0}"/>
    <cellStyle name="Normal 14 9 2 4" xfId="30278" xr:uid="{B1C44DF8-45A1-4DB5-9D2B-4B1C3846D033}"/>
    <cellStyle name="Normal 14 9 2 5" xfId="35762" xr:uid="{F40D883B-EDFB-4BF8-B98C-7D385F34BAE9}"/>
    <cellStyle name="Normal 14 9 3" xfId="11635" xr:uid="{D50EDE22-4078-4CA5-9A39-EA60BE364C77}"/>
    <cellStyle name="Normal 14 9 4" xfId="16870" xr:uid="{B49D612E-ADC7-4831-B4C3-672A4E9124A3}"/>
    <cellStyle name="Normal 14 9 5" xfId="19096" xr:uid="{CB79E5FE-303F-445F-8EC9-573A95806CB0}"/>
    <cellStyle name="Normal 14 9 6" xfId="9346" xr:uid="{C7DEDAC8-798E-47B3-A468-DFDF0B811E5B}"/>
    <cellStyle name="Normal 14 9 6 2" xfId="20667" xr:uid="{9F19FF1D-C366-4E56-905E-52729B13E5DD}"/>
    <cellStyle name="Normal 14 9 6 2 2" xfId="26223" xr:uid="{3DD37220-D30F-4410-AEDE-7C884643374A}"/>
    <cellStyle name="Normal 14 9 6 2 3" xfId="31717" xr:uid="{A057EE80-791D-4433-B45C-EA5E6E2EE7AD}"/>
    <cellStyle name="Normal 14 9 6 2 4" xfId="37201" xr:uid="{ECD6DBB3-D78A-4159-B0D7-8B4A3107B398}"/>
    <cellStyle name="Normal 14 9 6 3" xfId="23494" xr:uid="{493CFB24-5D9D-480D-865B-EA73CA62D795}"/>
    <cellStyle name="Normal 14 9 6 4" xfId="28988" xr:uid="{85577A72-1C3C-4889-AC2E-3CDB312BC6BE}"/>
    <cellStyle name="Normal 14 9 6 5" xfId="34472" xr:uid="{9D9E00D4-1CBE-4281-8751-DF7E08BAD63C}"/>
    <cellStyle name="Normal 140" xfId="39545" xr:uid="{4EABE51D-733E-4BFE-853B-8A0CE337C75D}"/>
    <cellStyle name="Normal 141" xfId="39546" xr:uid="{047DF5E2-F2C1-47C5-8037-45370E7758B6}"/>
    <cellStyle name="Normal 142" xfId="39550" xr:uid="{4E136C23-5741-493C-8D2A-68184A7079FA}"/>
    <cellStyle name="Normal 143" xfId="39551" xr:uid="{025CCD42-E1A2-4B29-92BD-45522B3EB359}"/>
    <cellStyle name="Normal 144" xfId="39552" xr:uid="{C6AADBA1-FC92-4D48-9897-E2676FA1992A}"/>
    <cellStyle name="Normal 145" xfId="39553" xr:uid="{2BD31F1B-E8F7-48C6-9A53-0F94C3CB708A}"/>
    <cellStyle name="Normal 146" xfId="39554" xr:uid="{867ED9AD-1AA1-416F-BC83-377FE1E57C7F}"/>
    <cellStyle name="Normal 147" xfId="39555" xr:uid="{D1AECD6E-E9A6-4C90-921A-0336F78DA8D7}"/>
    <cellStyle name="Normal 148" xfId="39556" xr:uid="{136835AF-D3C1-4B47-80F0-F018EC52798E}"/>
    <cellStyle name="Normal 149" xfId="39557" xr:uid="{07E00D6D-F2E4-46FE-AD41-517DE7566D61}"/>
    <cellStyle name="Normal 15" xfId="39" xr:uid="{00000000-0005-0000-0000-0000C2000000}"/>
    <cellStyle name="Normal 15 10" xfId="9347" xr:uid="{FB3C4857-41B9-4D02-A3E2-8573F3F12F38}"/>
    <cellStyle name="Normal 15 10 2" xfId="20668" xr:uid="{51EDC783-EE46-44AE-A752-E287FC27E855}"/>
    <cellStyle name="Normal 15 10 2 2" xfId="26224" xr:uid="{E6D26C7E-67E5-4743-A43F-374F2D77795A}"/>
    <cellStyle name="Normal 15 10 2 3" xfId="31718" xr:uid="{535A8684-3BA2-4D72-86D8-74D93F4A127A}"/>
    <cellStyle name="Normal 15 10 2 4" xfId="37202" xr:uid="{1C07DC34-1F19-4E51-856B-E9BE50AAD5C2}"/>
    <cellStyle name="Normal 15 10 3" xfId="23495" xr:uid="{FDCD881B-F72E-4BEA-8156-B4EEDF32D999}"/>
    <cellStyle name="Normal 15 10 4" xfId="28989" xr:uid="{EB9CC025-7085-4ED0-8F67-E69DD16898F3}"/>
    <cellStyle name="Normal 15 10 5" xfId="34473" xr:uid="{450D09E8-33D3-4C07-991E-4AF3830E7EE8}"/>
    <cellStyle name="Normal 15 11" xfId="6279" xr:uid="{2BB91991-E3F2-4B0C-99DA-92956485288C}"/>
    <cellStyle name="Normal 15 2" xfId="886" xr:uid="{D50A1B66-5061-4E44-AA8B-939AF71CBE78}"/>
    <cellStyle name="Normal 15 2 2" xfId="14672" xr:uid="{B31841B9-74E1-4B3F-9BBA-F53E10D1B7F6}"/>
    <cellStyle name="Normal 15 2 2 2" xfId="21959" xr:uid="{0C99EDDB-7E6E-43CF-803E-F0CF3FE6F7FA}"/>
    <cellStyle name="Normal 15 2 2 2 2" xfId="27515" xr:uid="{D7A60F3A-31F1-426F-A894-9768313C4AFA}"/>
    <cellStyle name="Normal 15 2 2 2 3" xfId="33009" xr:uid="{3A7B67B8-595B-4DC5-B8BE-3A4F2B29E34B}"/>
    <cellStyle name="Normal 15 2 2 2 4" xfId="38493" xr:uid="{DBDF45C2-1C60-497B-93E2-E63437FE5A2B}"/>
    <cellStyle name="Normal 15 2 2 3" xfId="24786" xr:uid="{863D0B74-F7E1-44F8-B619-7AAEE6D7B2D6}"/>
    <cellStyle name="Normal 15 2 2 4" xfId="30280" xr:uid="{B9C727B2-0A42-4A1D-9BBA-3C888F3AFC7A}"/>
    <cellStyle name="Normal 15 2 2 5" xfId="35764" xr:uid="{B35241E6-E646-4B9E-8960-40BC0CBB7DD9}"/>
    <cellStyle name="Normal 15 2 3" xfId="11637" xr:uid="{55AE8C35-0996-47C5-BDE8-2C0F139F1E4F}"/>
    <cellStyle name="Normal 15 2 4" xfId="16872" xr:uid="{FBBCCF63-1F7F-4A8E-8AAF-1E75E0040928}"/>
    <cellStyle name="Normal 15 2 5" xfId="19098" xr:uid="{2F379EC8-8C9A-4DCF-8B04-55F8F4C71E2B}"/>
    <cellStyle name="Normal 15 2 6" xfId="9348" xr:uid="{A0788DBB-DD7B-49AC-9575-B6964F818CAE}"/>
    <cellStyle name="Normal 15 2 6 2" xfId="20669" xr:uid="{6A8353E6-41F0-4A6E-91E5-82A9623AC25F}"/>
    <cellStyle name="Normal 15 2 6 2 2" xfId="26225" xr:uid="{69BC5246-98BC-4FC2-ABC4-E41971DF4E92}"/>
    <cellStyle name="Normal 15 2 6 2 3" xfId="31719" xr:uid="{C99EA166-26B6-4CDA-A2BD-95C1AA91CFF2}"/>
    <cellStyle name="Normal 15 2 6 2 4" xfId="37203" xr:uid="{C4A337DA-EC4F-4AF4-B043-BC061E097F04}"/>
    <cellStyle name="Normal 15 2 6 3" xfId="23496" xr:uid="{580B2632-3CE3-4831-97B8-54BE02B96B3A}"/>
    <cellStyle name="Normal 15 2 6 4" xfId="28990" xr:uid="{E1AA8F24-1E8A-4FAF-8413-AC281BBEEF40}"/>
    <cellStyle name="Normal 15 2 6 5" xfId="34474" xr:uid="{A0382264-07A7-4EDC-9FDA-AD29C3E5B986}"/>
    <cellStyle name="Normal 15 2 7" xfId="6280" xr:uid="{01460875-8F33-4718-80B5-356E0A7D71ED}"/>
    <cellStyle name="Normal 15 3" xfId="6281" xr:uid="{4BDD36F6-15C3-4B59-8D1B-3FACC05DC858}"/>
    <cellStyle name="Normal 15 3 2" xfId="14673" xr:uid="{CC975DC4-1D6B-4458-BE88-A935C4F89B2D}"/>
    <cellStyle name="Normal 15 3 2 2" xfId="21960" xr:uid="{3B1625CA-9337-44E4-A868-3EFB08B74D6D}"/>
    <cellStyle name="Normal 15 3 2 2 2" xfId="27516" xr:uid="{8CED6181-D395-41D2-A273-52D51CE444CE}"/>
    <cellStyle name="Normal 15 3 2 2 3" xfId="33010" xr:uid="{61526221-2BCE-4002-BF7C-09581288B9E5}"/>
    <cellStyle name="Normal 15 3 2 2 4" xfId="38494" xr:uid="{1F86D7E7-08D7-4736-967A-FEFCF4B1CF9F}"/>
    <cellStyle name="Normal 15 3 2 3" xfId="24787" xr:uid="{BB5B6897-6713-4D36-A855-64AFFF5BA8EA}"/>
    <cellStyle name="Normal 15 3 2 4" xfId="30281" xr:uid="{9E489AD9-77A3-4206-A0B1-F1C712DAA0DC}"/>
    <cellStyle name="Normal 15 3 2 5" xfId="35765" xr:uid="{0DC7232C-F8DF-45F4-B433-2972C2D3CD09}"/>
    <cellStyle name="Normal 15 3 3" xfId="11638" xr:uid="{C9EF98D2-D447-481B-9F5B-A998C2B1D93C}"/>
    <cellStyle name="Normal 15 3 4" xfId="16873" xr:uid="{DC24E685-6AA3-411B-91F2-4E19DAEA5CE9}"/>
    <cellStyle name="Normal 15 3 5" xfId="19099" xr:uid="{6BFA955F-E3E1-433A-93F6-9F5B8D6758DF}"/>
    <cellStyle name="Normal 15 3 6" xfId="9349" xr:uid="{71713440-3FBD-4A11-9FC3-977194C3D9CB}"/>
    <cellStyle name="Normal 15 3 6 2" xfId="20670" xr:uid="{BB2353BE-783E-42EB-937D-3185B539E669}"/>
    <cellStyle name="Normal 15 3 6 2 2" xfId="26226" xr:uid="{E385E8FC-2DB4-46EA-BF64-4D6A2A90D3EF}"/>
    <cellStyle name="Normal 15 3 6 2 3" xfId="31720" xr:uid="{2325A944-854B-48DD-AE39-3B985CE9B75E}"/>
    <cellStyle name="Normal 15 3 6 2 4" xfId="37204" xr:uid="{EE0B97AE-720F-48E3-BC1F-4135B6A3DBDF}"/>
    <cellStyle name="Normal 15 3 6 3" xfId="23497" xr:uid="{B8304530-FBE4-4762-A640-80C7922EB02F}"/>
    <cellStyle name="Normal 15 3 6 4" xfId="28991" xr:uid="{7FE2928B-1126-45A8-AE45-F1625DEE09C8}"/>
    <cellStyle name="Normal 15 3 6 5" xfId="34475" xr:uid="{3F672A12-DE19-4C47-9C3B-EE0263A80171}"/>
    <cellStyle name="Normal 15 4" xfId="7275" xr:uid="{C83AEC35-7208-4455-8AB4-81DC14210449}"/>
    <cellStyle name="Normal 15 4 2" xfId="14674" xr:uid="{840553E3-101D-4C65-9868-521E5926A697}"/>
    <cellStyle name="Normal 15 4 2 2" xfId="21961" xr:uid="{79AEDF47-EF17-47AE-86F4-E0A2F722700F}"/>
    <cellStyle name="Normal 15 4 2 2 2" xfId="27517" xr:uid="{89D4BDC9-17C7-42D0-9464-1D220FFD2EA0}"/>
    <cellStyle name="Normal 15 4 2 2 3" xfId="33011" xr:uid="{B9120025-672D-4CC2-A7B0-3FD4C589DD40}"/>
    <cellStyle name="Normal 15 4 2 2 4" xfId="38495" xr:uid="{845C6ACE-B6D7-4A71-B346-7C37D3090971}"/>
    <cellStyle name="Normal 15 4 2 3" xfId="24788" xr:uid="{5F9E5BA1-3252-44F4-884D-FF214BE4A801}"/>
    <cellStyle name="Normal 15 4 2 4" xfId="30282" xr:uid="{67832163-8695-4C86-BA5D-622E2C285F2A}"/>
    <cellStyle name="Normal 15 4 2 5" xfId="35766" xr:uid="{67A11373-07A7-4DBA-94CF-86CB49BCC80D}"/>
    <cellStyle name="Normal 15 4 3" xfId="12642" xr:uid="{8124551A-F1F3-4BA3-ABF2-7EE1DAA83877}"/>
    <cellStyle name="Normal 15 4 4" xfId="9350" xr:uid="{FE5211C3-DAD5-4588-92F0-D1E17867F85D}"/>
    <cellStyle name="Normal 15 4 4 2" xfId="20671" xr:uid="{460ECF86-32F0-423D-BEA9-AA113EC4036C}"/>
    <cellStyle name="Normal 15 4 4 2 2" xfId="26227" xr:uid="{BAADACC0-413C-49E0-A564-FD7D43C1AAF7}"/>
    <cellStyle name="Normal 15 4 4 2 3" xfId="31721" xr:uid="{01326F96-8A30-4291-A858-E2473D964829}"/>
    <cellStyle name="Normal 15 4 4 2 4" xfId="37205" xr:uid="{24072309-CB47-4361-9B3F-EE24555B3529}"/>
    <cellStyle name="Normal 15 4 4 3" xfId="23498" xr:uid="{0AF6C275-A922-4FAE-8800-45F5863FD6A5}"/>
    <cellStyle name="Normal 15 4 4 4" xfId="28992" xr:uid="{37541A37-4756-4FF7-B8A1-999E959D8E24}"/>
    <cellStyle name="Normal 15 4 4 5" xfId="34476" xr:uid="{1EB2DAB5-1D4F-467B-AC62-74B880A8383E}"/>
    <cellStyle name="Normal 15 5" xfId="9351" xr:uid="{FB3E7E1F-2126-4799-88E0-F3A8D0868D51}"/>
    <cellStyle name="Normal 15 5 2" xfId="20672" xr:uid="{5627B55C-1922-4B53-8FD4-C878DE8BEB0C}"/>
    <cellStyle name="Normal 15 5 2 2" xfId="26228" xr:uid="{5EEFF1F3-8C45-4DF8-8F55-39ED615F9DEF}"/>
    <cellStyle name="Normal 15 5 2 3" xfId="31722" xr:uid="{15A289A7-089B-471C-8879-AD9A64103EFA}"/>
    <cellStyle name="Normal 15 5 2 4" xfId="37206" xr:uid="{45B968FD-99C8-415C-8909-6861B8DD2893}"/>
    <cellStyle name="Normal 15 5 3" xfId="23499" xr:uid="{67253CE8-7BD1-479D-B5EA-A8FF558669F9}"/>
    <cellStyle name="Normal 15 5 4" xfId="28993" xr:uid="{8964A82D-26B0-46E1-B00C-26F98D9E9DB7}"/>
    <cellStyle name="Normal 15 5 5" xfId="34477" xr:uid="{967977F4-69EA-4840-9E81-CB25311546FA}"/>
    <cellStyle name="Normal 15 6" xfId="14671" xr:uid="{29552714-3980-41C5-9BA1-342446DF44EA}"/>
    <cellStyle name="Normal 15 6 2" xfId="21958" xr:uid="{BD4FA230-DF6B-47DA-86C9-5D32732D5AE0}"/>
    <cellStyle name="Normal 15 6 2 2" xfId="27514" xr:uid="{623EEBEA-3161-4128-A410-69ABA52364EF}"/>
    <cellStyle name="Normal 15 6 2 3" xfId="33008" xr:uid="{F432261D-727A-45D5-A15F-C6D01A894012}"/>
    <cellStyle name="Normal 15 6 2 4" xfId="38492" xr:uid="{10F1B5A0-F723-4FF0-9125-09093C97A2C2}"/>
    <cellStyle name="Normal 15 6 3" xfId="24785" xr:uid="{D53A805D-9AD4-4853-9113-159907951053}"/>
    <cellStyle name="Normal 15 6 4" xfId="30279" xr:uid="{0E8BA895-F621-4D9B-A46D-F72CBE6BDB68}"/>
    <cellStyle name="Normal 15 6 5" xfId="35763" xr:uid="{80F6A54C-E489-4608-90C0-FD4F38B983A1}"/>
    <cellStyle name="Normal 15 7" xfId="11636" xr:uid="{EE5D3AF1-5F6D-4411-8ACE-CB375743217F}"/>
    <cellStyle name="Normal 15 8" xfId="16871" xr:uid="{108C1575-8467-46F0-9E99-9615D2C3FDEE}"/>
    <cellStyle name="Normal 15 9" xfId="19097" xr:uid="{83CEA1BC-D728-4D0D-B789-9A47B5D20A73}"/>
    <cellStyle name="Normal 150" xfId="39558" xr:uid="{5794C985-7F7C-4199-961F-E0CEA5450F63}"/>
    <cellStyle name="Normal 151" xfId="39559" xr:uid="{D9652E2D-43EA-4186-B64B-ED6C840CB0CF}"/>
    <cellStyle name="Normal 152" xfId="39560" xr:uid="{DBD29B7B-7CB4-48FF-A4F5-54C3319B9621}"/>
    <cellStyle name="Normal 153" xfId="39561" xr:uid="{AA5CAFCD-C019-4010-B340-F8949D6C9970}"/>
    <cellStyle name="Normal 154" xfId="39562" xr:uid="{1C4095E5-3C86-46CD-B0C5-684B4E4CB353}"/>
    <cellStyle name="Normal 155" xfId="39563" xr:uid="{DFA5A3F5-F714-4A17-B28F-06C01D5E7D9D}"/>
    <cellStyle name="Normal 156" xfId="39564" xr:uid="{4A078310-4625-4EF4-AB0F-7305F7EC5FB5}"/>
    <cellStyle name="Normal 157" xfId="39566" xr:uid="{F082F564-6E40-4205-9374-B44887F3E12F}"/>
    <cellStyle name="Normal 158" xfId="39567" xr:uid="{2DA79D92-F10A-40A9-B48E-3567AFD01377}"/>
    <cellStyle name="Normal 159" xfId="39568" xr:uid="{864E4925-BDC3-43ED-B9F8-ADED037829A5}"/>
    <cellStyle name="Normal 16" xfId="671" xr:uid="{9A500D04-32CB-474A-BD20-7B6480FA2300}"/>
    <cellStyle name="Normal 16 10" xfId="6283" xr:uid="{63FCE7E0-CB32-42D0-913E-24EC4006C4D4}"/>
    <cellStyle name="Normal 16 10 2" xfId="14676" xr:uid="{16146783-28F6-4E7B-9803-D2180DB6E8E4}"/>
    <cellStyle name="Normal 16 10 2 2" xfId="21963" xr:uid="{D5378DB7-B78E-490C-91E5-767B2B29CCDD}"/>
    <cellStyle name="Normal 16 10 2 2 2" xfId="27519" xr:uid="{D9E03973-5D74-4861-9338-66C7656942F7}"/>
    <cellStyle name="Normal 16 10 2 2 3" xfId="33013" xr:uid="{F559A9B2-F87D-44E9-ACCE-DD0DCC9AA724}"/>
    <cellStyle name="Normal 16 10 2 2 4" xfId="38497" xr:uid="{14433B3D-2363-4B32-BA49-4A739A44B007}"/>
    <cellStyle name="Normal 16 10 2 3" xfId="24790" xr:uid="{6232B7E1-86BB-46E8-BD5E-1FF6C5FD912C}"/>
    <cellStyle name="Normal 16 10 2 4" xfId="30284" xr:uid="{E28F591E-F3EE-4406-A369-3AA5F293A524}"/>
    <cellStyle name="Normal 16 10 2 5" xfId="35768" xr:uid="{AF9FA2D9-25ED-40FA-9586-B4E4F83C6884}"/>
    <cellStyle name="Normal 16 10 3" xfId="11640" xr:uid="{D3BDA379-B11B-420C-8B51-20C60C844979}"/>
    <cellStyle name="Normal 16 10 4" xfId="16875" xr:uid="{F73F39A6-8AAB-41EC-9A43-8115FF1A5A0E}"/>
    <cellStyle name="Normal 16 10 5" xfId="19100" xr:uid="{0AB72CA9-8A80-498F-B71D-00EA263DB775}"/>
    <cellStyle name="Normal 16 10 6" xfId="9353" xr:uid="{76F81598-9655-4927-94D5-FB1348F9F010}"/>
    <cellStyle name="Normal 16 10 6 2" xfId="20674" xr:uid="{12CBB189-B4CA-4861-896A-7C8545EAA7A6}"/>
    <cellStyle name="Normal 16 10 6 2 2" xfId="26230" xr:uid="{87B66958-22BF-4E5D-96C5-34BD25E5B44D}"/>
    <cellStyle name="Normal 16 10 6 2 3" xfId="31724" xr:uid="{3AF927E9-99AD-409A-B100-BD740AA210D6}"/>
    <cellStyle name="Normal 16 10 6 2 4" xfId="37208" xr:uid="{73BA62F4-AC2C-40CF-8B3C-A3570090D01C}"/>
    <cellStyle name="Normal 16 10 6 3" xfId="23501" xr:uid="{16EFC462-D10D-4F9A-A90B-AC8539875761}"/>
    <cellStyle name="Normal 16 10 6 4" xfId="28995" xr:uid="{A18354A1-B558-4009-AB41-BAB91EB043D6}"/>
    <cellStyle name="Normal 16 10 6 5" xfId="34479" xr:uid="{5B7B18ED-B9F3-4E3D-99C9-15B35FD38B29}"/>
    <cellStyle name="Normal 16 11" xfId="6284" xr:uid="{C1EBEADF-1C19-46CD-8BFE-0E1385D89DE0}"/>
    <cellStyle name="Normal 16 11 2" xfId="14677" xr:uid="{44CAC566-1628-4E72-BEB4-BA144368FCC1}"/>
    <cellStyle name="Normal 16 11 2 2" xfId="21964" xr:uid="{36266AE5-35A6-43DB-A17D-D79416A8803A}"/>
    <cellStyle name="Normal 16 11 2 2 2" xfId="27520" xr:uid="{95028471-22A2-4096-9F85-4D537767B785}"/>
    <cellStyle name="Normal 16 11 2 2 3" xfId="33014" xr:uid="{AD0788B6-E3D8-4098-99FA-050562C1608B}"/>
    <cellStyle name="Normal 16 11 2 2 4" xfId="38498" xr:uid="{3D893B7D-55E4-40C4-B49C-890112C860A4}"/>
    <cellStyle name="Normal 16 11 2 3" xfId="24791" xr:uid="{FCE3D357-6477-4D83-99CA-125F983836AA}"/>
    <cellStyle name="Normal 16 11 2 4" xfId="30285" xr:uid="{E31399B7-C4D8-40BB-9B27-4A091D1282C2}"/>
    <cellStyle name="Normal 16 11 2 5" xfId="35769" xr:uid="{3F4537E1-933B-453A-90DD-70D94FAD5579}"/>
    <cellStyle name="Normal 16 11 3" xfId="11641" xr:uid="{8AD457AA-B77A-4BE6-881B-98204788C4F4}"/>
    <cellStyle name="Normal 16 11 4" xfId="16876" xr:uid="{AF162781-3FA5-49F6-BB3B-9D2A362ED4C1}"/>
    <cellStyle name="Normal 16 11 5" xfId="19101" xr:uid="{B1D19B7C-ABDB-4EE1-9910-9DD5A03CBEDB}"/>
    <cellStyle name="Normal 16 11 6" xfId="9354" xr:uid="{2CDCA6D5-FC8E-4A34-AFCE-4D9AE959D113}"/>
    <cellStyle name="Normal 16 11 6 2" xfId="20675" xr:uid="{4EC8A2F2-7BC3-498A-AF61-E452A9F99738}"/>
    <cellStyle name="Normal 16 11 6 2 2" xfId="26231" xr:uid="{F2018071-108A-4309-9836-EB8F32724EE4}"/>
    <cellStyle name="Normal 16 11 6 2 3" xfId="31725" xr:uid="{E06DF77B-C0BB-489B-B3AE-C8966E51D48F}"/>
    <cellStyle name="Normal 16 11 6 2 4" xfId="37209" xr:uid="{76331EAD-7A57-4AEC-8158-41DC1E3842F5}"/>
    <cellStyle name="Normal 16 11 6 3" xfId="23502" xr:uid="{53E06C45-8E2B-4620-BB3F-0D823A43C365}"/>
    <cellStyle name="Normal 16 11 6 4" xfId="28996" xr:uid="{D0A02B8E-8F8D-4E15-AFF0-BB8699DD71D4}"/>
    <cellStyle name="Normal 16 11 6 5" xfId="34480" xr:uid="{37682FEB-9B9F-4B43-903C-643AB8F434C2}"/>
    <cellStyle name="Normal 16 12" xfId="6285" xr:uid="{AB99E8D7-BA31-4851-A168-C81956CFC8D8}"/>
    <cellStyle name="Normal 16 12 2" xfId="14678" xr:uid="{7BC63E9A-60E0-4C4A-9FEA-E95CEA3D6457}"/>
    <cellStyle name="Normal 16 12 2 2" xfId="21965" xr:uid="{E72CD401-FFB7-4E25-ADC3-050C230FD52D}"/>
    <cellStyle name="Normal 16 12 2 2 2" xfId="27521" xr:uid="{47DB316F-B166-4E7A-81E0-D7CA9DAC2EFA}"/>
    <cellStyle name="Normal 16 12 2 2 3" xfId="33015" xr:uid="{07FA60E6-2D90-403C-A6AC-C4C0AD2B87B2}"/>
    <cellStyle name="Normal 16 12 2 2 4" xfId="38499" xr:uid="{63F2D59C-3F55-4E75-A029-6CCF2A09878D}"/>
    <cellStyle name="Normal 16 12 2 3" xfId="24792" xr:uid="{CD8F14DF-5615-47E9-A2AF-7829801CF734}"/>
    <cellStyle name="Normal 16 12 2 4" xfId="30286" xr:uid="{F914FF01-DBFB-45DA-9186-06A6DEC4AD7A}"/>
    <cellStyle name="Normal 16 12 2 5" xfId="35770" xr:uid="{C1639BC7-D9C5-4C08-B652-3D17E554D9E4}"/>
    <cellStyle name="Normal 16 12 3" xfId="11642" xr:uid="{E89029BB-25FD-4178-894A-73B91C615200}"/>
    <cellStyle name="Normal 16 12 4" xfId="16877" xr:uid="{090DBE5C-BF52-43E9-9F6C-7D7A7FDDB295}"/>
    <cellStyle name="Normal 16 12 5" xfId="19102" xr:uid="{3C8AF540-5A39-45D5-A360-43D0E08B8B28}"/>
    <cellStyle name="Normal 16 12 6" xfId="9355" xr:uid="{1226D0B7-DB90-47F8-9EA1-0C674FA5752F}"/>
    <cellStyle name="Normal 16 12 6 2" xfId="20676" xr:uid="{E7B0EB95-E2CF-4F59-9B68-105ED8850C77}"/>
    <cellStyle name="Normal 16 12 6 2 2" xfId="26232" xr:uid="{F9422B26-CDEB-47BC-8A7C-E43F931491BD}"/>
    <cellStyle name="Normal 16 12 6 2 3" xfId="31726" xr:uid="{848ED243-D356-46AC-A510-CB487B476AF1}"/>
    <cellStyle name="Normal 16 12 6 2 4" xfId="37210" xr:uid="{DA338D77-150F-418D-9B00-373B3DC98446}"/>
    <cellStyle name="Normal 16 12 6 3" xfId="23503" xr:uid="{59FC85D6-DD8D-488B-9BD2-63FF7FCCA0ED}"/>
    <cellStyle name="Normal 16 12 6 4" xfId="28997" xr:uid="{FBA0AD05-2868-43CD-BA82-505C3BF2094B}"/>
    <cellStyle name="Normal 16 12 6 5" xfId="34481" xr:uid="{A167CC21-4A86-4BF4-94D9-D58ABFF77C2C}"/>
    <cellStyle name="Normal 16 13" xfId="6286" xr:uid="{E532968F-A66F-416E-BE7E-1C5A0C12CE2B}"/>
    <cellStyle name="Normal 16 13 2" xfId="14679" xr:uid="{BBC7B73C-8829-4C2D-916C-BAD26FD38AF3}"/>
    <cellStyle name="Normal 16 13 2 2" xfId="21966" xr:uid="{686BBD7C-275C-421B-80E4-FC51F5059F8C}"/>
    <cellStyle name="Normal 16 13 2 2 2" xfId="27522" xr:uid="{43F14849-5E9F-4161-A0EF-36BC6C89D401}"/>
    <cellStyle name="Normal 16 13 2 2 3" xfId="33016" xr:uid="{BC16C94F-CFA4-4282-9B7B-DCFC7B3BF147}"/>
    <cellStyle name="Normal 16 13 2 2 4" xfId="38500" xr:uid="{85A1C12C-95D2-4AA3-B9E7-4D5928442AD9}"/>
    <cellStyle name="Normal 16 13 2 3" xfId="24793" xr:uid="{98EDF49C-2272-494B-8C72-AB141769A77B}"/>
    <cellStyle name="Normal 16 13 2 4" xfId="30287" xr:uid="{35F8CCFC-6A27-4806-BB63-6D49978886F7}"/>
    <cellStyle name="Normal 16 13 2 5" xfId="35771" xr:uid="{8CE7FD08-79DD-43A1-81F4-8183BC97E6A1}"/>
    <cellStyle name="Normal 16 13 3" xfId="11643" xr:uid="{2BBC9763-8723-43C1-8A17-0BF0C818047F}"/>
    <cellStyle name="Normal 16 13 4" xfId="16878" xr:uid="{294FA6DE-F446-48E4-A546-4E35023DA634}"/>
    <cellStyle name="Normal 16 13 5" xfId="19103" xr:uid="{ACDDBA59-A394-4F68-AAD2-A00EBF059854}"/>
    <cellStyle name="Normal 16 13 6" xfId="9356" xr:uid="{65BDA672-A3E8-4918-AA03-568DEC203AAE}"/>
    <cellStyle name="Normal 16 13 6 2" xfId="20677" xr:uid="{12C9F7F6-74D6-4162-BDC5-A014920BBC9B}"/>
    <cellStyle name="Normal 16 13 6 2 2" xfId="26233" xr:uid="{29E0C72F-F479-4D9E-B45B-BFC48DB12E7B}"/>
    <cellStyle name="Normal 16 13 6 2 3" xfId="31727" xr:uid="{6C35AE4C-9A55-4097-B7B2-96266E0AD39B}"/>
    <cellStyle name="Normal 16 13 6 2 4" xfId="37211" xr:uid="{C0CC1B02-53A1-4C94-A843-461EEAD9BEFA}"/>
    <cellStyle name="Normal 16 13 6 3" xfId="23504" xr:uid="{60B4BF72-E183-4321-951F-7BCF4C751FB0}"/>
    <cellStyle name="Normal 16 13 6 4" xfId="28998" xr:uid="{320BE59F-3017-46F2-B0A1-AA57BB67E700}"/>
    <cellStyle name="Normal 16 13 6 5" xfId="34482" xr:uid="{39469AC8-7923-4BAE-9631-5790FFD4C184}"/>
    <cellStyle name="Normal 16 14" xfId="6287" xr:uid="{0084263C-C50C-41B1-9D7E-D52050C3DE58}"/>
    <cellStyle name="Normal 16 14 2" xfId="14680" xr:uid="{D9C6E793-D2DC-443F-A8F5-B7F1C6F55067}"/>
    <cellStyle name="Normal 16 14 2 2" xfId="21967" xr:uid="{56DBF79D-CB07-4E5D-B0D5-EF52D995D099}"/>
    <cellStyle name="Normal 16 14 2 2 2" xfId="27523" xr:uid="{7A1CA519-2CA3-4563-B3A5-8BB429A60175}"/>
    <cellStyle name="Normal 16 14 2 2 3" xfId="33017" xr:uid="{18300C35-F1F0-448D-B0C0-27D54A05F06A}"/>
    <cellStyle name="Normal 16 14 2 2 4" xfId="38501" xr:uid="{CA34EDFF-FE52-40A9-8985-DDF0C05186BF}"/>
    <cellStyle name="Normal 16 14 2 3" xfId="24794" xr:uid="{5D913890-DD93-4D82-846B-102FDDD8E2D9}"/>
    <cellStyle name="Normal 16 14 2 4" xfId="30288" xr:uid="{BA439F72-799A-49F0-AAF0-4BA32F62D294}"/>
    <cellStyle name="Normal 16 14 2 5" xfId="35772" xr:uid="{3AA8FE0A-3C0C-4783-B0A1-E108AA10A3BC}"/>
    <cellStyle name="Normal 16 14 3" xfId="11644" xr:uid="{190841F5-CB30-4E62-AD5E-58B8B2E8BBA2}"/>
    <cellStyle name="Normal 16 14 4" xfId="16879" xr:uid="{D764FC7A-1E0E-4ACA-836A-8105CB9A58B4}"/>
    <cellStyle name="Normal 16 14 5" xfId="19104" xr:uid="{31AA6F24-1519-42B8-94D6-2601451EA94F}"/>
    <cellStyle name="Normal 16 14 6" xfId="9357" xr:uid="{B96B83F6-D404-4A32-8D18-3FDC76297EF4}"/>
    <cellStyle name="Normal 16 14 6 2" xfId="20678" xr:uid="{383B017C-80AD-4CFC-9C8A-C507DC352C37}"/>
    <cellStyle name="Normal 16 14 6 2 2" xfId="26234" xr:uid="{0E552227-0E2B-4B7A-879D-EEBFD589B391}"/>
    <cellStyle name="Normal 16 14 6 2 3" xfId="31728" xr:uid="{43FF40B3-7836-4438-B631-83995E1D4D66}"/>
    <cellStyle name="Normal 16 14 6 2 4" xfId="37212" xr:uid="{AA5D3389-1DDD-4D29-B659-A1AFE92FEC9B}"/>
    <cellStyle name="Normal 16 14 6 3" xfId="23505" xr:uid="{FCA4EA4A-9383-45D1-9278-05322E5DFB92}"/>
    <cellStyle name="Normal 16 14 6 4" xfId="28999" xr:uid="{953DAD80-AD83-4A32-ACCD-84A2FBEC8D6C}"/>
    <cellStyle name="Normal 16 14 6 5" xfId="34483" xr:uid="{D8FF3212-2702-4803-9737-4ACAC4FA6399}"/>
    <cellStyle name="Normal 16 15" xfId="6288" xr:uid="{88D2BEAF-3D4B-4F09-B2EE-49E6BF68F74B}"/>
    <cellStyle name="Normal 16 15 2" xfId="14681" xr:uid="{2746E5E1-9AB5-474E-A7CA-5CCE113BB0F4}"/>
    <cellStyle name="Normal 16 15 2 2" xfId="21968" xr:uid="{72DE8FF3-BC69-4323-A78E-B62498970307}"/>
    <cellStyle name="Normal 16 15 2 2 2" xfId="27524" xr:uid="{0D0E5D61-F5A8-46C0-9D35-5B27582A2F16}"/>
    <cellStyle name="Normal 16 15 2 2 3" xfId="33018" xr:uid="{6EAB4E1C-EA0F-4E12-A070-85B831349596}"/>
    <cellStyle name="Normal 16 15 2 2 4" xfId="38502" xr:uid="{936361A4-9938-48B4-9B5D-F0AD214FA1F5}"/>
    <cellStyle name="Normal 16 15 2 3" xfId="24795" xr:uid="{5BB126D8-4E72-4A94-839D-E45FDDF6E39A}"/>
    <cellStyle name="Normal 16 15 2 4" xfId="30289" xr:uid="{0E83E8A6-9A0E-43BA-A811-863927021D62}"/>
    <cellStyle name="Normal 16 15 2 5" xfId="35773" xr:uid="{1B68B090-25C1-49EC-A14B-7D53784DEFC4}"/>
    <cellStyle name="Normal 16 15 3" xfId="11645" xr:uid="{F9720CE4-DBFA-455E-AE86-AE7FA1400B7B}"/>
    <cellStyle name="Normal 16 15 4" xfId="16880" xr:uid="{E7B7E2B8-4D84-43A7-840D-A8CE38464D55}"/>
    <cellStyle name="Normal 16 15 5" xfId="19105" xr:uid="{9D113390-A4EA-4DB2-A107-974C927194D6}"/>
    <cellStyle name="Normal 16 15 6" xfId="9358" xr:uid="{ECDA5190-CFCE-4BCA-A45B-D8E5707EBC3C}"/>
    <cellStyle name="Normal 16 15 6 2" xfId="20679" xr:uid="{1A53EAA3-F417-4444-A113-095D9A331440}"/>
    <cellStyle name="Normal 16 15 6 2 2" xfId="26235" xr:uid="{BA4BCDC8-7ABE-4248-BB10-0B7BBDA6E272}"/>
    <cellStyle name="Normal 16 15 6 2 3" xfId="31729" xr:uid="{5A93000F-21B2-4BE9-A9ED-138A191BE794}"/>
    <cellStyle name="Normal 16 15 6 2 4" xfId="37213" xr:uid="{F8B90F90-343C-46A9-8FE1-48BCA3885741}"/>
    <cellStyle name="Normal 16 15 6 3" xfId="23506" xr:uid="{39101DDB-7F27-4715-90CD-C597243FCDCD}"/>
    <cellStyle name="Normal 16 15 6 4" xfId="29000" xr:uid="{9AAE8C0E-2E82-43C4-9A81-0177CEE0A48C}"/>
    <cellStyle name="Normal 16 15 6 5" xfId="34484" xr:uid="{0B217DCD-B956-4E99-9DEB-8D79A970EEFF}"/>
    <cellStyle name="Normal 16 16" xfId="6289" xr:uid="{2DFC7541-2253-4CFA-9702-75103CB7AF02}"/>
    <cellStyle name="Normal 16 16 2" xfId="14682" xr:uid="{E4048DF5-1AC4-40AB-B5C7-5271B4E9B16F}"/>
    <cellStyle name="Normal 16 16 2 2" xfId="21969" xr:uid="{081CEDBA-179C-42C4-B182-D27E61B8A14C}"/>
    <cellStyle name="Normal 16 16 2 2 2" xfId="27525" xr:uid="{EBB31909-E89B-4622-ADCC-343E68FFA340}"/>
    <cellStyle name="Normal 16 16 2 2 3" xfId="33019" xr:uid="{84D49A8A-3652-4E75-8A29-B825188E5093}"/>
    <cellStyle name="Normal 16 16 2 2 4" xfId="38503" xr:uid="{A27CBB70-CD72-4EB8-88FD-E21D792BB046}"/>
    <cellStyle name="Normal 16 16 2 3" xfId="24796" xr:uid="{C3D14386-4D4C-44C7-8B0F-FBB2E1CD6C06}"/>
    <cellStyle name="Normal 16 16 2 4" xfId="30290" xr:uid="{8FD7D5D7-3E26-41CC-86D0-3E2727E994BD}"/>
    <cellStyle name="Normal 16 16 2 5" xfId="35774" xr:uid="{9BFAE80E-5A7E-436D-B25F-83DBA0780B65}"/>
    <cellStyle name="Normal 16 16 3" xfId="11646" xr:uid="{8FBDF7EB-CCC7-4B53-851F-839BE20357CB}"/>
    <cellStyle name="Normal 16 16 4" xfId="16881" xr:uid="{348640B0-C5C3-4702-BA58-3ECA4116C266}"/>
    <cellStyle name="Normal 16 16 5" xfId="19106" xr:uid="{9507F61D-8694-487F-953B-5D7269A09743}"/>
    <cellStyle name="Normal 16 16 6" xfId="9359" xr:uid="{F3AEF4F7-398B-448F-8B40-9A04F3E1791C}"/>
    <cellStyle name="Normal 16 16 6 2" xfId="20680" xr:uid="{71054F54-7371-43FE-9A55-78CD0100F620}"/>
    <cellStyle name="Normal 16 16 6 2 2" xfId="26236" xr:uid="{99B2C74B-2D25-4182-BCA7-BD20AB189A30}"/>
    <cellStyle name="Normal 16 16 6 2 3" xfId="31730" xr:uid="{9DFF45AE-EC5C-41C5-89FE-1C04BD3CA078}"/>
    <cellStyle name="Normal 16 16 6 2 4" xfId="37214" xr:uid="{888EA78A-AB06-4F33-92C4-34A2A75A90D5}"/>
    <cellStyle name="Normal 16 16 6 3" xfId="23507" xr:uid="{54CB0FD6-665E-4054-8464-56BD9ED0DD3B}"/>
    <cellStyle name="Normal 16 16 6 4" xfId="29001" xr:uid="{A189E19B-BA78-4EF9-8F51-FC74B72E3506}"/>
    <cellStyle name="Normal 16 16 6 5" xfId="34485" xr:uid="{8141ECDF-4EB0-4B5A-9558-6AB4957FE17E}"/>
    <cellStyle name="Normal 16 17" xfId="6290" xr:uid="{CB3A3B41-22D6-42CA-BAE2-BFAD818FA730}"/>
    <cellStyle name="Normal 16 17 2" xfId="14683" xr:uid="{46B20BAD-4599-4CC8-8939-553DCA5B41A9}"/>
    <cellStyle name="Normal 16 17 2 2" xfId="21970" xr:uid="{9CAD3559-4556-40FF-9C16-C047774D6202}"/>
    <cellStyle name="Normal 16 17 2 2 2" xfId="27526" xr:uid="{4E7977D9-D66A-40DF-A5A8-E834E935487C}"/>
    <cellStyle name="Normal 16 17 2 2 3" xfId="33020" xr:uid="{03774C76-4C16-45FD-AC2F-60795F4B43DF}"/>
    <cellStyle name="Normal 16 17 2 2 4" xfId="38504" xr:uid="{0CB4D8FB-A390-4AA5-96C9-753F4A547CDE}"/>
    <cellStyle name="Normal 16 17 2 3" xfId="24797" xr:uid="{7A25A3B0-835E-4508-A5C5-B58B10AB309E}"/>
    <cellStyle name="Normal 16 17 2 4" xfId="30291" xr:uid="{F64F419B-B748-4CB6-9323-8FBFB213B030}"/>
    <cellStyle name="Normal 16 17 2 5" xfId="35775" xr:uid="{A4518CEA-55D3-43FF-9E50-498B541DA690}"/>
    <cellStyle name="Normal 16 17 3" xfId="11647" xr:uid="{107FCA3A-FF1C-40BF-BCF7-45F38AB4547C}"/>
    <cellStyle name="Normal 16 17 4" xfId="16882" xr:uid="{CACA6E7B-89D3-48C1-BE21-7AB26D12BFC7}"/>
    <cellStyle name="Normal 16 17 5" xfId="19107" xr:uid="{DF0A90C9-ECD8-4DC7-BEC5-E4D0D60E70FB}"/>
    <cellStyle name="Normal 16 17 6" xfId="9360" xr:uid="{CE3B6359-4E7C-44C2-9417-8FFE66B37F71}"/>
    <cellStyle name="Normal 16 17 6 2" xfId="20681" xr:uid="{F2246DA2-69DB-4068-89DE-6D1995F77E2B}"/>
    <cellStyle name="Normal 16 17 6 2 2" xfId="26237" xr:uid="{FC1F287D-ACF5-4E02-BD82-9F6F8368F84B}"/>
    <cellStyle name="Normal 16 17 6 2 3" xfId="31731" xr:uid="{D5481E7B-0E5F-4F14-9C0A-7B00AB364AC3}"/>
    <cellStyle name="Normal 16 17 6 2 4" xfId="37215" xr:uid="{97B14254-1294-4FD6-903F-5236DDC8F148}"/>
    <cellStyle name="Normal 16 17 6 3" xfId="23508" xr:uid="{F89A78BB-B36B-46A5-8284-ED8FB76E3111}"/>
    <cellStyle name="Normal 16 17 6 4" xfId="29002" xr:uid="{00C777AE-CBAA-4577-B853-9EDEA6A7FD5D}"/>
    <cellStyle name="Normal 16 17 6 5" xfId="34486" xr:uid="{D4FB398F-ECAE-4F7C-B4ED-381C84D6E35D}"/>
    <cellStyle name="Normal 16 18" xfId="6291" xr:uid="{FA6C1E8D-7FCD-4112-867F-8CD696053D30}"/>
    <cellStyle name="Normal 16 18 2" xfId="14684" xr:uid="{4357E0CC-CDFB-4FD2-B464-58CA43C83732}"/>
    <cellStyle name="Normal 16 18 2 2" xfId="21971" xr:uid="{6997AE6C-AFCC-4321-8726-5A8F4B5D0163}"/>
    <cellStyle name="Normal 16 18 2 2 2" xfId="27527" xr:uid="{F52DC14F-8510-4379-B505-7F0C6F3EE319}"/>
    <cellStyle name="Normal 16 18 2 2 3" xfId="33021" xr:uid="{5D12BD68-537E-4126-BB67-733E18D2F4B4}"/>
    <cellStyle name="Normal 16 18 2 2 4" xfId="38505" xr:uid="{1B43A321-51C7-436B-BA70-35B474C38F53}"/>
    <cellStyle name="Normal 16 18 2 3" xfId="24798" xr:uid="{13C01BA7-5AE3-4EEE-9328-76CB28F64108}"/>
    <cellStyle name="Normal 16 18 2 4" xfId="30292" xr:uid="{8A50E9E5-BB49-467D-94A2-78D548A4747C}"/>
    <cellStyle name="Normal 16 18 2 5" xfId="35776" xr:uid="{99DE5EF5-3AF2-403E-8613-B1C3B178427F}"/>
    <cellStyle name="Normal 16 18 3" xfId="11648" xr:uid="{63BAF8E7-1DC7-4961-88D5-D8B795BDE449}"/>
    <cellStyle name="Normal 16 18 4" xfId="16883" xr:uid="{0D6797C7-2A99-4ECC-9D4D-7697C53484D1}"/>
    <cellStyle name="Normal 16 18 5" xfId="19108" xr:uid="{384A2F4D-8971-40E8-A601-C2D75F05C85E}"/>
    <cellStyle name="Normal 16 18 6" xfId="9361" xr:uid="{BD391102-9A81-41AB-A914-E1DC041E4065}"/>
    <cellStyle name="Normal 16 18 6 2" xfId="20682" xr:uid="{78E65D16-6037-4C52-8757-76937FB71051}"/>
    <cellStyle name="Normal 16 18 6 2 2" xfId="26238" xr:uid="{2044D94B-51F4-4890-9394-A0E57E78C4E1}"/>
    <cellStyle name="Normal 16 18 6 2 3" xfId="31732" xr:uid="{53B8C6E2-570C-4DEE-9FC8-BC0B71B7D265}"/>
    <cellStyle name="Normal 16 18 6 2 4" xfId="37216" xr:uid="{C097D3A9-DA6B-4413-A2AD-3DC8374E33D2}"/>
    <cellStyle name="Normal 16 18 6 3" xfId="23509" xr:uid="{DD194DBB-EA0D-49BE-B3DB-D46AF7A5976B}"/>
    <cellStyle name="Normal 16 18 6 4" xfId="29003" xr:uid="{4FE37B6E-4647-413D-BBA3-08F198D905CE}"/>
    <cellStyle name="Normal 16 18 6 5" xfId="34487" xr:uid="{116DDC17-8E50-4095-BBBA-B401345E48FE}"/>
    <cellStyle name="Normal 16 19" xfId="6292" xr:uid="{2D0375ED-A46A-4434-AC45-78D1DABD39E0}"/>
    <cellStyle name="Normal 16 19 2" xfId="14685" xr:uid="{4899E373-47B3-4191-B81C-A76FE4C90E03}"/>
    <cellStyle name="Normal 16 19 2 2" xfId="21972" xr:uid="{A764DEEE-B767-494C-929D-2899DC0DE5F9}"/>
    <cellStyle name="Normal 16 19 2 2 2" xfId="27528" xr:uid="{F201D748-2F1F-4416-B416-2D60725E372E}"/>
    <cellStyle name="Normal 16 19 2 2 3" xfId="33022" xr:uid="{E9EA9871-19ED-4BB5-9E0B-7B48D8001060}"/>
    <cellStyle name="Normal 16 19 2 2 4" xfId="38506" xr:uid="{53F0D85D-3919-46F6-9019-500DD5A67566}"/>
    <cellStyle name="Normal 16 19 2 3" xfId="24799" xr:uid="{B2A9CB79-6A7B-4088-BE40-9ADEFD83F3DB}"/>
    <cellStyle name="Normal 16 19 2 4" xfId="30293" xr:uid="{F0BAEC00-C5F0-4C82-98E9-C6F95D8DD70C}"/>
    <cellStyle name="Normal 16 19 2 5" xfId="35777" xr:uid="{E0653D9A-54E2-45E3-AF19-0F23A4DCDA58}"/>
    <cellStyle name="Normal 16 19 3" xfId="11649" xr:uid="{483CE628-4E22-4C9F-BAD2-2ED18ED8FA57}"/>
    <cellStyle name="Normal 16 19 4" xfId="16884" xr:uid="{8209D382-4391-4461-9B77-B8E5E55F7207}"/>
    <cellStyle name="Normal 16 19 5" xfId="19109" xr:uid="{0BBFACFE-4703-447A-8308-F0ACE003AD55}"/>
    <cellStyle name="Normal 16 19 6" xfId="9362" xr:uid="{EF8CA07A-2EEB-4B11-BB7C-85CC8073C209}"/>
    <cellStyle name="Normal 16 19 6 2" xfId="20683" xr:uid="{9A801958-0156-4C89-ABC9-28177448D7EA}"/>
    <cellStyle name="Normal 16 19 6 2 2" xfId="26239" xr:uid="{B90DA319-47E8-4F68-B80B-4AC1EFBDDD67}"/>
    <cellStyle name="Normal 16 19 6 2 3" xfId="31733" xr:uid="{C8D4DDE0-5E5A-4D9A-A93A-613D755B19D1}"/>
    <cellStyle name="Normal 16 19 6 2 4" xfId="37217" xr:uid="{A37BF454-36BB-4195-8317-A8E32065BEBB}"/>
    <cellStyle name="Normal 16 19 6 3" xfId="23510" xr:uid="{0033EB57-2FC1-42A2-BEB3-96767D83AF4E}"/>
    <cellStyle name="Normal 16 19 6 4" xfId="29004" xr:uid="{07E699C1-168F-452B-B967-3981F55F6C8A}"/>
    <cellStyle name="Normal 16 19 6 5" xfId="34488" xr:uid="{8BED2213-547F-4CC1-AA25-AEE289267501}"/>
    <cellStyle name="Normal 16 2" xfId="887" xr:uid="{D03AD718-BAA2-4C57-9811-5D730572AA85}"/>
    <cellStyle name="Normal 16 2 2" xfId="14686" xr:uid="{9DB7BA72-62B5-4152-8FA8-F476012F96CD}"/>
    <cellStyle name="Normal 16 2 2 2" xfId="21973" xr:uid="{41F651AD-9DE3-4254-B100-01CF21542635}"/>
    <cellStyle name="Normal 16 2 2 2 2" xfId="27529" xr:uid="{E27DDE01-F562-40EF-A9C8-DE6A77633978}"/>
    <cellStyle name="Normal 16 2 2 2 3" xfId="33023" xr:uid="{FCF3C42A-1074-4F88-A2AD-DB6E7A72849C}"/>
    <cellStyle name="Normal 16 2 2 2 4" xfId="38507" xr:uid="{74F9F8D2-4A6B-4F82-8B5A-F416BFA29E95}"/>
    <cellStyle name="Normal 16 2 2 3" xfId="24800" xr:uid="{22F849DB-1ECD-4359-BEB6-2B42F3185ADA}"/>
    <cellStyle name="Normal 16 2 2 4" xfId="30294" xr:uid="{F872F354-4DB2-4A2D-8E75-1FDA0E7224A1}"/>
    <cellStyle name="Normal 16 2 2 5" xfId="35778" xr:uid="{D44F11AC-0E84-40CF-B92A-2D5109CDA96D}"/>
    <cellStyle name="Normal 16 2 3" xfId="11650" xr:uid="{7E2F9B08-52CD-45B8-AE72-0EF869C2072D}"/>
    <cellStyle name="Normal 16 2 4" xfId="16885" xr:uid="{6C44DF2C-1C04-449C-BDF2-B1E4688A9150}"/>
    <cellStyle name="Normal 16 2 5" xfId="19110" xr:uid="{4E4B6416-EA3F-407F-9E9B-18189CD78C0D}"/>
    <cellStyle name="Normal 16 2 6" xfId="9363" xr:uid="{9DE10C9E-8F2E-4D9F-8937-FACA67812142}"/>
    <cellStyle name="Normal 16 2 6 2" xfId="20684" xr:uid="{2ECAF9F8-8286-4DFC-8728-DD2F2A47217B}"/>
    <cellStyle name="Normal 16 2 6 2 2" xfId="26240" xr:uid="{E69C9C97-6573-4B99-B048-50EECE1478A0}"/>
    <cellStyle name="Normal 16 2 6 2 3" xfId="31734" xr:uid="{86146A22-3E32-44AB-85F7-5638726F7741}"/>
    <cellStyle name="Normal 16 2 6 2 4" xfId="37218" xr:uid="{C682020F-0DE2-44FA-A4F8-004FDC95FB00}"/>
    <cellStyle name="Normal 16 2 6 3" xfId="23511" xr:uid="{B231E041-904A-462F-B898-2B39857A95D9}"/>
    <cellStyle name="Normal 16 2 6 4" xfId="29005" xr:uid="{AD6A0373-9E52-4618-B385-501AE5C65EE0}"/>
    <cellStyle name="Normal 16 2 6 5" xfId="34489" xr:uid="{7C2D1FD7-66AC-437A-A6A4-3058DCE1FA6F}"/>
    <cellStyle name="Normal 16 2 7" xfId="6293" xr:uid="{7A612654-3B7F-4C1D-9FC6-36F05338A50F}"/>
    <cellStyle name="Normal 16 20" xfId="6294" xr:uid="{5656FE23-3F2C-4BEE-88DC-247C2999773A}"/>
    <cellStyle name="Normal 16 20 2" xfId="14687" xr:uid="{0FF4C458-D150-44C8-9392-A91D9802CC84}"/>
    <cellStyle name="Normal 16 20 2 2" xfId="21974" xr:uid="{CA746533-ABAC-44C1-87EB-AC7BE369E96E}"/>
    <cellStyle name="Normal 16 20 2 2 2" xfId="27530" xr:uid="{0CF3726F-BAEA-4F54-B8AA-00D3C6321CA2}"/>
    <cellStyle name="Normal 16 20 2 2 3" xfId="33024" xr:uid="{84FB89B1-9749-47D9-BBCD-1FEB69A826D1}"/>
    <cellStyle name="Normal 16 20 2 2 4" xfId="38508" xr:uid="{50FFFF96-8FBC-4F2E-9F1C-EE9FF7CB039F}"/>
    <cellStyle name="Normal 16 20 2 3" xfId="24801" xr:uid="{DA3A1C69-CF1B-47D9-A82A-30F910C3DC16}"/>
    <cellStyle name="Normal 16 20 2 4" xfId="30295" xr:uid="{B46D109E-9155-423D-8214-A1AF1B753407}"/>
    <cellStyle name="Normal 16 20 2 5" xfId="35779" xr:uid="{A9D808A8-9172-45D6-82F7-904569C4B4FE}"/>
    <cellStyle name="Normal 16 20 3" xfId="11651" xr:uid="{FE5F0B31-7C4D-4D2B-BB5D-15FC0A1AADBA}"/>
    <cellStyle name="Normal 16 20 4" xfId="16886" xr:uid="{8D6601AD-CA73-4D26-A574-FF55046C5A9E}"/>
    <cellStyle name="Normal 16 20 5" xfId="19111" xr:uid="{D4B3626B-F154-4542-ACF8-EFCD16E3F0B7}"/>
    <cellStyle name="Normal 16 20 6" xfId="9364" xr:uid="{93A971CA-8CCB-46B6-8245-3C5CFB6553E3}"/>
    <cellStyle name="Normal 16 20 6 2" xfId="20685" xr:uid="{4B53E9D3-5DA8-4F66-BD1D-EEC2DC26EDBC}"/>
    <cellStyle name="Normal 16 20 6 2 2" xfId="26241" xr:uid="{EF6F2377-3AC6-49B0-9857-69BC675144E2}"/>
    <cellStyle name="Normal 16 20 6 2 3" xfId="31735" xr:uid="{EE753C0B-89DE-42F9-87B5-5BF02BC2E842}"/>
    <cellStyle name="Normal 16 20 6 2 4" xfId="37219" xr:uid="{F3348AAA-DD43-4BDD-8949-815389D81E17}"/>
    <cellStyle name="Normal 16 20 6 3" xfId="23512" xr:uid="{69C895E9-B04A-4698-8029-FDD9E65CEAEB}"/>
    <cellStyle name="Normal 16 20 6 4" xfId="29006" xr:uid="{C415DC3C-B27D-406C-A004-6A9CDD6133CF}"/>
    <cellStyle name="Normal 16 20 6 5" xfId="34490" xr:uid="{5CC2DD19-9371-4393-B334-F273238F5B89}"/>
    <cellStyle name="Normal 16 21" xfId="6295" xr:uid="{101DC810-523F-431F-ACEB-74F163500DFC}"/>
    <cellStyle name="Normal 16 21 2" xfId="14688" xr:uid="{7749047D-6DCD-4315-B57B-9ACEB5384BE8}"/>
    <cellStyle name="Normal 16 21 2 2" xfId="21975" xr:uid="{42B73899-8839-40F4-8285-C5450D415D44}"/>
    <cellStyle name="Normal 16 21 2 2 2" xfId="27531" xr:uid="{8E6547C3-4388-4858-BCE0-5DA751895AFC}"/>
    <cellStyle name="Normal 16 21 2 2 3" xfId="33025" xr:uid="{C7429D56-68F3-427A-BCE3-CF915BED1A94}"/>
    <cellStyle name="Normal 16 21 2 2 4" xfId="38509" xr:uid="{DAE77D63-A687-47B3-A648-D2FE6035DE7F}"/>
    <cellStyle name="Normal 16 21 2 3" xfId="24802" xr:uid="{B2C337AD-809E-4713-9A4B-BF0A4D778825}"/>
    <cellStyle name="Normal 16 21 2 4" xfId="30296" xr:uid="{9C452938-0347-4A0A-8421-A1CF2D6C5D91}"/>
    <cellStyle name="Normal 16 21 2 5" xfId="35780" xr:uid="{2078589D-8D1B-4D42-B4B7-6F7284446922}"/>
    <cellStyle name="Normal 16 21 3" xfId="11652" xr:uid="{BA8E67D3-1621-4BC7-B21D-90B5D775D3CF}"/>
    <cellStyle name="Normal 16 21 4" xfId="16887" xr:uid="{9AB0073F-8E58-423F-A839-095CEF826B92}"/>
    <cellStyle name="Normal 16 21 5" xfId="19112" xr:uid="{81AD5145-105B-4565-9EB2-C0AD6A26FDFE}"/>
    <cellStyle name="Normal 16 21 6" xfId="9365" xr:uid="{DB5E9572-0E44-45C4-88ED-B2D81E6616C8}"/>
    <cellStyle name="Normal 16 21 6 2" xfId="20686" xr:uid="{A2809B5A-F290-456D-A7C0-35F94AAAA46C}"/>
    <cellStyle name="Normal 16 21 6 2 2" xfId="26242" xr:uid="{697D0FC7-C1C2-4FB6-A418-2260B425FA3F}"/>
    <cellStyle name="Normal 16 21 6 2 3" xfId="31736" xr:uid="{DBDB938C-333B-4AA6-95DF-212F9D356943}"/>
    <cellStyle name="Normal 16 21 6 2 4" xfId="37220" xr:uid="{FAC958EA-B8CC-46CF-9955-BF9EB667B2F5}"/>
    <cellStyle name="Normal 16 21 6 3" xfId="23513" xr:uid="{54397414-AE5A-4459-A568-3158F63C5E3E}"/>
    <cellStyle name="Normal 16 21 6 4" xfId="29007" xr:uid="{82724BEE-A91A-4966-99DF-3C7C45E46840}"/>
    <cellStyle name="Normal 16 21 6 5" xfId="34491" xr:uid="{70AD5AD8-C3C0-4048-A3DC-10D02322B5BA}"/>
    <cellStyle name="Normal 16 22" xfId="6296" xr:uid="{A9F53A05-5B5D-4169-8A2B-7D8077C99DFE}"/>
    <cellStyle name="Normal 16 22 2" xfId="14689" xr:uid="{5C81E0C2-4B91-4CF0-96E0-FE2B45A49EA1}"/>
    <cellStyle name="Normal 16 22 2 2" xfId="21976" xr:uid="{CCB4C050-3CF7-4815-B154-125DB2DE02D0}"/>
    <cellStyle name="Normal 16 22 2 2 2" xfId="27532" xr:uid="{D0EC9E0F-2567-4762-AFCB-07C70B1D7279}"/>
    <cellStyle name="Normal 16 22 2 2 3" xfId="33026" xr:uid="{42239809-6D25-4C3D-ABEB-75E45D12F3D1}"/>
    <cellStyle name="Normal 16 22 2 2 4" xfId="38510" xr:uid="{DDE0EE80-FB5F-4C81-8B68-BA3C3EF33FF8}"/>
    <cellStyle name="Normal 16 22 2 3" xfId="24803" xr:uid="{CA3C5834-849D-4BD2-8380-5296B580E08E}"/>
    <cellStyle name="Normal 16 22 2 4" xfId="30297" xr:uid="{D6FFEE74-AF77-4015-AB8F-1C61E7C60562}"/>
    <cellStyle name="Normal 16 22 2 5" xfId="35781" xr:uid="{9E86581D-BE03-472C-8EF7-AC397E6800CA}"/>
    <cellStyle name="Normal 16 22 3" xfId="11653" xr:uid="{503BCAB8-516C-4881-AB20-A43367DCCA56}"/>
    <cellStyle name="Normal 16 22 4" xfId="16888" xr:uid="{FB15D62F-BC71-4F7B-BFC9-C2E88282B12A}"/>
    <cellStyle name="Normal 16 22 5" xfId="19113" xr:uid="{ED44EFA6-17E0-47BF-832C-E2DA9BF33ADC}"/>
    <cellStyle name="Normal 16 22 6" xfId="9366" xr:uid="{E73347B0-8E1E-436A-B4BC-69C11A949E0E}"/>
    <cellStyle name="Normal 16 22 6 2" xfId="20687" xr:uid="{3DDAFE9D-C4D8-4C2F-8AE1-81E1F22FE255}"/>
    <cellStyle name="Normal 16 22 6 2 2" xfId="26243" xr:uid="{CC4EFD76-9590-4492-8585-D445ED971110}"/>
    <cellStyle name="Normal 16 22 6 2 3" xfId="31737" xr:uid="{17174353-54B8-4ACB-8EC6-2832CB9EA812}"/>
    <cellStyle name="Normal 16 22 6 2 4" xfId="37221" xr:uid="{3E6CB814-D604-4599-953A-E6854974CEE4}"/>
    <cellStyle name="Normal 16 22 6 3" xfId="23514" xr:uid="{05E65CF1-72F2-445B-861C-6F19530C7C56}"/>
    <cellStyle name="Normal 16 22 6 4" xfId="29008" xr:uid="{AA7C6B86-933D-4A62-913D-E63D3FDA9C52}"/>
    <cellStyle name="Normal 16 22 6 5" xfId="34492" xr:uid="{CCFEBFE9-78F7-43C3-941E-4C3D392247D4}"/>
    <cellStyle name="Normal 16 23" xfId="6297" xr:uid="{ADA72F5D-7F53-4169-ACA9-93DEF5DDBD30}"/>
    <cellStyle name="Normal 16 23 2" xfId="14690" xr:uid="{F62BE307-DE0B-4CDC-A7EA-A5DB176032DA}"/>
    <cellStyle name="Normal 16 23 2 2" xfId="21977" xr:uid="{60ABA1B0-4465-451B-9B34-896B9FA840DB}"/>
    <cellStyle name="Normal 16 23 2 2 2" xfId="27533" xr:uid="{0074BDBC-BF35-49C5-BDE7-1B066C593B01}"/>
    <cellStyle name="Normal 16 23 2 2 3" xfId="33027" xr:uid="{76056FB0-8CE4-49FE-A9AB-E7BABD8FB66C}"/>
    <cellStyle name="Normal 16 23 2 2 4" xfId="38511" xr:uid="{97367747-006B-47B9-9F26-09DAFFA57667}"/>
    <cellStyle name="Normal 16 23 2 3" xfId="24804" xr:uid="{6C6AE632-B751-4876-9FE1-904220A00C88}"/>
    <cellStyle name="Normal 16 23 2 4" xfId="30298" xr:uid="{4852C4BA-3481-4438-8877-7CFD3CB21F04}"/>
    <cellStyle name="Normal 16 23 2 5" xfId="35782" xr:uid="{6DD8DE4D-F40F-4133-8DEE-F7BFDBD57A65}"/>
    <cellStyle name="Normal 16 23 3" xfId="11654" xr:uid="{6B5F21C9-D4D4-4646-A7EA-8F119AA641CA}"/>
    <cellStyle name="Normal 16 23 4" xfId="16889" xr:uid="{83DFB696-775B-43AB-85A5-53ECFE0DAA9C}"/>
    <cellStyle name="Normal 16 23 5" xfId="19114" xr:uid="{0EAA0EA2-D676-4065-B533-E380FA701E0A}"/>
    <cellStyle name="Normal 16 23 6" xfId="9367" xr:uid="{6988A929-73B5-4565-946E-607A1AFB8258}"/>
    <cellStyle name="Normal 16 23 6 2" xfId="20688" xr:uid="{65A8056A-6728-4D19-B3CB-BF55642CDC7C}"/>
    <cellStyle name="Normal 16 23 6 2 2" xfId="26244" xr:uid="{75E51944-CA12-4F1D-98EA-EC195EC63CDA}"/>
    <cellStyle name="Normal 16 23 6 2 3" xfId="31738" xr:uid="{CB9502D8-C772-40E8-B540-11F882944574}"/>
    <cellStyle name="Normal 16 23 6 2 4" xfId="37222" xr:uid="{52F637BE-24FB-4BF2-89AD-70C440ACDBA6}"/>
    <cellStyle name="Normal 16 23 6 3" xfId="23515" xr:uid="{92B99FEF-CC52-4939-98FC-38D5B915F6BC}"/>
    <cellStyle name="Normal 16 23 6 4" xfId="29009" xr:uid="{718C6295-9F3C-4530-B3D2-18E645A93561}"/>
    <cellStyle name="Normal 16 23 6 5" xfId="34493" xr:uid="{44A2D705-E7E5-4B4B-A484-EF9FEBC9F6D3}"/>
    <cellStyle name="Normal 16 24" xfId="6298" xr:uid="{5DCBC70E-F952-461E-B6AA-85A155D7B3BD}"/>
    <cellStyle name="Normal 16 24 2" xfId="14691" xr:uid="{24FD8A9A-B56F-4B39-962B-7EBEF0EFF1C8}"/>
    <cellStyle name="Normal 16 24 2 2" xfId="21978" xr:uid="{46EB86E4-CF01-4351-93D2-DA10DFEEB470}"/>
    <cellStyle name="Normal 16 24 2 2 2" xfId="27534" xr:uid="{9B094FDA-BBA9-48EA-992A-08BE84051EA0}"/>
    <cellStyle name="Normal 16 24 2 2 3" xfId="33028" xr:uid="{7DFE7C0B-5B1B-4280-A5C6-3C23E352A957}"/>
    <cellStyle name="Normal 16 24 2 2 4" xfId="38512" xr:uid="{8DDB3A35-6417-4FCE-BB79-ECC395CA4BE6}"/>
    <cellStyle name="Normal 16 24 2 3" xfId="24805" xr:uid="{0F3B48D1-AB68-4E07-B4D6-D0459B5026DE}"/>
    <cellStyle name="Normal 16 24 2 4" xfId="30299" xr:uid="{535D759E-956E-4FC5-A2CB-81F2DF909906}"/>
    <cellStyle name="Normal 16 24 2 5" xfId="35783" xr:uid="{B95EF6F1-9EAA-4D5E-A094-D72BB987C1B2}"/>
    <cellStyle name="Normal 16 24 3" xfId="11655" xr:uid="{ADD464AF-DFC0-4F63-B8C1-B7EFCCA5A7A5}"/>
    <cellStyle name="Normal 16 24 4" xfId="16890" xr:uid="{EB89F75C-425C-43D9-BE72-E68B31AA4590}"/>
    <cellStyle name="Normal 16 24 5" xfId="19115" xr:uid="{C9F09ECB-4316-4AE8-95B5-CADF190B4ABF}"/>
    <cellStyle name="Normal 16 24 6" xfId="9368" xr:uid="{994835EC-082A-43CE-BDC4-628710B63787}"/>
    <cellStyle name="Normal 16 24 6 2" xfId="20689" xr:uid="{8F8106B1-7953-411E-96CB-0430D0D71D5E}"/>
    <cellStyle name="Normal 16 24 6 2 2" xfId="26245" xr:uid="{A3462100-69AA-46D0-A43C-455F4F749B52}"/>
    <cellStyle name="Normal 16 24 6 2 3" xfId="31739" xr:uid="{CB02BD2C-3A41-4683-91C2-3B3047CAD7D2}"/>
    <cellStyle name="Normal 16 24 6 2 4" xfId="37223" xr:uid="{25A66E6E-9E68-4653-A457-270EDA9E7DA7}"/>
    <cellStyle name="Normal 16 24 6 3" xfId="23516" xr:uid="{20D73C80-5E62-48B8-A532-0791FCEB07BD}"/>
    <cellStyle name="Normal 16 24 6 4" xfId="29010" xr:uid="{BFD1AF56-470B-417C-8171-F031CEAB37CD}"/>
    <cellStyle name="Normal 16 24 6 5" xfId="34494" xr:uid="{1201974E-A6F4-4FC8-9E15-2FDF6DB6FF78}"/>
    <cellStyle name="Normal 16 25" xfId="6299" xr:uid="{2E1D25D7-10AA-46FA-942A-C2C01F9A6397}"/>
    <cellStyle name="Normal 16 25 2" xfId="14692" xr:uid="{54764E49-C9EA-4474-9189-9F4A4D74BA1D}"/>
    <cellStyle name="Normal 16 25 2 2" xfId="21979" xr:uid="{E9EDD3AF-6A7B-4D6F-B123-9C1E60ED717C}"/>
    <cellStyle name="Normal 16 25 2 2 2" xfId="27535" xr:uid="{C18AD1ED-47A9-4A90-B965-BB5D944EF41A}"/>
    <cellStyle name="Normal 16 25 2 2 3" xfId="33029" xr:uid="{DAF38690-805F-40B2-8090-1DB47639240F}"/>
    <cellStyle name="Normal 16 25 2 2 4" xfId="38513" xr:uid="{41ABCFB8-C0A7-4E49-B829-C4271A64E061}"/>
    <cellStyle name="Normal 16 25 2 3" xfId="24806" xr:uid="{F408A2A9-D80D-4CA0-BADF-CD6F29B45D1F}"/>
    <cellStyle name="Normal 16 25 2 4" xfId="30300" xr:uid="{9D7079F8-FA51-4D75-8725-C1EF8DD52000}"/>
    <cellStyle name="Normal 16 25 2 5" xfId="35784" xr:uid="{3747480F-3040-4068-A0EF-D404DC2A527B}"/>
    <cellStyle name="Normal 16 25 3" xfId="11656" xr:uid="{1FB6427C-91D3-43E1-80F8-E7AC4E7A5E76}"/>
    <cellStyle name="Normal 16 25 4" xfId="16891" xr:uid="{76B7F736-031B-4846-9ADC-326B32295102}"/>
    <cellStyle name="Normal 16 25 5" xfId="19116" xr:uid="{3A13CE07-0EE2-44CE-9F83-A3BF620D2CB3}"/>
    <cellStyle name="Normal 16 25 6" xfId="9369" xr:uid="{E201BBE8-394D-49DE-B858-19D8A5F473DC}"/>
    <cellStyle name="Normal 16 25 6 2" xfId="20690" xr:uid="{A680BD33-8331-4C7A-B604-4791285D9517}"/>
    <cellStyle name="Normal 16 25 6 2 2" xfId="26246" xr:uid="{6942FC1E-5142-4DF1-8A5E-79C3DF04EE66}"/>
    <cellStyle name="Normal 16 25 6 2 3" xfId="31740" xr:uid="{195439C6-6B59-4F40-8CDA-0B8AFFE46A63}"/>
    <cellStyle name="Normal 16 25 6 2 4" xfId="37224" xr:uid="{DAFF44E0-8987-4269-9C31-914613257092}"/>
    <cellStyle name="Normal 16 25 6 3" xfId="23517" xr:uid="{904075AA-A705-4CBA-9429-B48937CABF29}"/>
    <cellStyle name="Normal 16 25 6 4" xfId="29011" xr:uid="{D2009F9E-AE01-4BE4-B7CE-423130350E65}"/>
    <cellStyle name="Normal 16 25 6 5" xfId="34495" xr:uid="{CFD1134A-43AD-4DFD-9FD9-8CAA7BFE0B2F}"/>
    <cellStyle name="Normal 16 26" xfId="6300" xr:uid="{194FB0CA-083C-4C21-BA9E-4F0056ADCD31}"/>
    <cellStyle name="Normal 16 26 2" xfId="14693" xr:uid="{C9B02115-24BB-44BD-B3DA-00CB1886CBA9}"/>
    <cellStyle name="Normal 16 26 2 2" xfId="21980" xr:uid="{81B8377F-B814-4ED1-9513-DDFCB19F08FF}"/>
    <cellStyle name="Normal 16 26 2 2 2" xfId="27536" xr:uid="{DB2FF9EC-81B2-442A-85A0-C3A65C0817A7}"/>
    <cellStyle name="Normal 16 26 2 2 3" xfId="33030" xr:uid="{3EF1DA0C-45A1-42A0-839B-6F5E15D6BAEB}"/>
    <cellStyle name="Normal 16 26 2 2 4" xfId="38514" xr:uid="{9124C3C2-13A2-4A12-96C4-D395A10F5BFE}"/>
    <cellStyle name="Normal 16 26 2 3" xfId="24807" xr:uid="{7001A013-67E3-4015-98F0-0E0335812683}"/>
    <cellStyle name="Normal 16 26 2 4" xfId="30301" xr:uid="{8E3DB218-64E4-4FB8-A49F-22F44173F1E8}"/>
    <cellStyle name="Normal 16 26 2 5" xfId="35785" xr:uid="{A6BE08D2-811C-4768-86FC-ED16455D26CF}"/>
    <cellStyle name="Normal 16 26 3" xfId="11657" xr:uid="{48E42157-DF90-4FEB-8612-29C20F84E6C5}"/>
    <cellStyle name="Normal 16 26 4" xfId="16892" xr:uid="{2DA24739-3D19-4195-A7DE-B89A5F3881C5}"/>
    <cellStyle name="Normal 16 26 5" xfId="19117" xr:uid="{92A7DAFE-8055-4DA4-BE97-FEC9F528EADF}"/>
    <cellStyle name="Normal 16 26 6" xfId="9370" xr:uid="{25615295-0CF5-404A-969D-D8EBE894E3DD}"/>
    <cellStyle name="Normal 16 26 6 2" xfId="20691" xr:uid="{3D756EAD-4991-41A0-A4AC-9886543A085D}"/>
    <cellStyle name="Normal 16 26 6 2 2" xfId="26247" xr:uid="{C7C26338-A226-4EE0-8D9D-0B26447D9171}"/>
    <cellStyle name="Normal 16 26 6 2 3" xfId="31741" xr:uid="{8606E3DE-1251-47F9-B531-CF34D9F13B51}"/>
    <cellStyle name="Normal 16 26 6 2 4" xfId="37225" xr:uid="{57B995B3-D9B5-43DB-A3B6-EB03A6B1178F}"/>
    <cellStyle name="Normal 16 26 6 3" xfId="23518" xr:uid="{1B1D39E9-8847-4E3A-B67A-B3CC10C63E8B}"/>
    <cellStyle name="Normal 16 26 6 4" xfId="29012" xr:uid="{A2244AD6-28F5-4255-AFB1-DB8154FCE023}"/>
    <cellStyle name="Normal 16 26 6 5" xfId="34496" xr:uid="{B55CE12E-A4D8-4B98-8300-71516859D04D}"/>
    <cellStyle name="Normal 16 27" xfId="6301" xr:uid="{766D60C6-9FC1-49C4-BEA4-9043C92F9B8E}"/>
    <cellStyle name="Normal 16 27 2" xfId="14694" xr:uid="{7DEFB1C9-59B4-47FD-A311-B98C5F1B79C4}"/>
    <cellStyle name="Normal 16 27 2 2" xfId="21981" xr:uid="{E8E99ED5-B92A-40B3-BF01-8E59CB8FE60B}"/>
    <cellStyle name="Normal 16 27 2 2 2" xfId="27537" xr:uid="{3EB1B8F1-ED93-4B34-AB24-863C3D721E9C}"/>
    <cellStyle name="Normal 16 27 2 2 3" xfId="33031" xr:uid="{EE80E1BD-A7E9-4372-8101-DB2396B02D9D}"/>
    <cellStyle name="Normal 16 27 2 2 4" xfId="38515" xr:uid="{990D452B-1016-4B36-8563-E9019B98624F}"/>
    <cellStyle name="Normal 16 27 2 3" xfId="24808" xr:uid="{83AA5BF0-656D-4790-B1E7-34A18774C775}"/>
    <cellStyle name="Normal 16 27 2 4" xfId="30302" xr:uid="{1F8164C1-3506-4C0D-A2D4-4BE25114CE56}"/>
    <cellStyle name="Normal 16 27 2 5" xfId="35786" xr:uid="{C544429E-23E3-4C0A-BFA1-FC1358280C06}"/>
    <cellStyle name="Normal 16 27 3" xfId="11658" xr:uid="{1086023A-C163-41E8-99D3-3529614DC504}"/>
    <cellStyle name="Normal 16 27 4" xfId="16893" xr:uid="{1E8841FF-EB0D-4248-A7A0-964246DCF61B}"/>
    <cellStyle name="Normal 16 27 5" xfId="19118" xr:uid="{574515C0-FBF6-47AF-9F5E-9B5CBE02E53B}"/>
    <cellStyle name="Normal 16 27 6" xfId="9371" xr:uid="{69E927A2-93BB-4C8D-BE2D-D9BB47E6023B}"/>
    <cellStyle name="Normal 16 27 6 2" xfId="20692" xr:uid="{030CE333-6E8F-4CD5-9294-F0EB875A0DB9}"/>
    <cellStyle name="Normal 16 27 6 2 2" xfId="26248" xr:uid="{DDF31A51-1495-4EB8-98AA-B41BFB6AE896}"/>
    <cellStyle name="Normal 16 27 6 2 3" xfId="31742" xr:uid="{DA61E442-7701-43F0-BABB-585A4180827A}"/>
    <cellStyle name="Normal 16 27 6 2 4" xfId="37226" xr:uid="{70D46B10-99C6-4826-939B-3844458A2779}"/>
    <cellStyle name="Normal 16 27 6 3" xfId="23519" xr:uid="{CAC4123A-9973-4CCE-906A-8BE6DD602DB5}"/>
    <cellStyle name="Normal 16 27 6 4" xfId="29013" xr:uid="{F92539B4-60F7-41B7-B00F-63FEF139C794}"/>
    <cellStyle name="Normal 16 27 6 5" xfId="34497" xr:uid="{D8032C18-12A4-40E0-94D6-05145482B789}"/>
    <cellStyle name="Normal 16 28" xfId="6302" xr:uid="{C69E430F-6CC3-47B6-A996-C80843444562}"/>
    <cellStyle name="Normal 16 28 2" xfId="14695" xr:uid="{7AF8E1E2-B8E9-47BD-9421-55BB80FD1F75}"/>
    <cellStyle name="Normal 16 28 2 2" xfId="21982" xr:uid="{F063AA37-AFBF-4044-8430-C1BBEE4C2692}"/>
    <cellStyle name="Normal 16 28 2 2 2" xfId="27538" xr:uid="{421DFF73-FA04-4A0B-9B58-60B50F2465F1}"/>
    <cellStyle name="Normal 16 28 2 2 3" xfId="33032" xr:uid="{46E5D971-8758-4A96-BE76-15D7C1A8743A}"/>
    <cellStyle name="Normal 16 28 2 2 4" xfId="38516" xr:uid="{4B1B74F2-BE22-4CDD-9303-EA2ECC8DF4B9}"/>
    <cellStyle name="Normal 16 28 2 3" xfId="24809" xr:uid="{558F5949-93C4-446F-BD44-0F294861E5D5}"/>
    <cellStyle name="Normal 16 28 2 4" xfId="30303" xr:uid="{4DE5E44E-EF22-4596-B294-4D16499969B0}"/>
    <cellStyle name="Normal 16 28 2 5" xfId="35787" xr:uid="{413682FE-C710-47BB-915F-6ADD8DC33AE9}"/>
    <cellStyle name="Normal 16 28 3" xfId="11659" xr:uid="{4E23DD95-5F62-4DE0-B909-09405C47C6E1}"/>
    <cellStyle name="Normal 16 28 4" xfId="16894" xr:uid="{0D15E6DB-982F-4C57-BD8C-485AB64D8D5F}"/>
    <cellStyle name="Normal 16 28 5" xfId="19119" xr:uid="{51F91C26-6202-4AD3-A883-99FFA447C710}"/>
    <cellStyle name="Normal 16 28 6" xfId="9372" xr:uid="{04C3C966-282F-40FC-B56B-B7F87880B7D1}"/>
    <cellStyle name="Normal 16 28 6 2" xfId="20693" xr:uid="{E6EBB37A-6512-4F06-92B3-9A5015ECEF25}"/>
    <cellStyle name="Normal 16 28 6 2 2" xfId="26249" xr:uid="{6D5C3988-E854-4C81-91EC-4A4D1935A540}"/>
    <cellStyle name="Normal 16 28 6 2 3" xfId="31743" xr:uid="{E8BDC980-F5D3-472B-858E-008B8790213C}"/>
    <cellStyle name="Normal 16 28 6 2 4" xfId="37227" xr:uid="{D63E2D7B-40EB-4F05-B9D5-D4EA1521E067}"/>
    <cellStyle name="Normal 16 28 6 3" xfId="23520" xr:uid="{8A61EC44-D117-43AB-B57E-4D527BEA7A9A}"/>
    <cellStyle name="Normal 16 28 6 4" xfId="29014" xr:uid="{1E2D0FC0-CB4F-4F72-8163-4F8B49845B39}"/>
    <cellStyle name="Normal 16 28 6 5" xfId="34498" xr:uid="{1CC71258-4F07-4E55-B5A9-2329534D734A}"/>
    <cellStyle name="Normal 16 29" xfId="6303" xr:uid="{05F9DC40-645A-4E14-8063-3811F046565B}"/>
    <cellStyle name="Normal 16 29 2" xfId="14696" xr:uid="{FD21315B-E796-498E-AC82-F421C34F9DEB}"/>
    <cellStyle name="Normal 16 29 2 2" xfId="21983" xr:uid="{13D4D23A-469F-4A98-BAD2-72DAA8758F07}"/>
    <cellStyle name="Normal 16 29 2 2 2" xfId="27539" xr:uid="{C58CCF9F-698A-4206-8A56-27A3C020439B}"/>
    <cellStyle name="Normal 16 29 2 2 3" xfId="33033" xr:uid="{E01E3B64-3574-4AB5-8655-11FDA15C452F}"/>
    <cellStyle name="Normal 16 29 2 2 4" xfId="38517" xr:uid="{F164CCBF-81A5-4961-AF66-63755AA8312E}"/>
    <cellStyle name="Normal 16 29 2 3" xfId="24810" xr:uid="{5C0C93E0-C405-4543-8ECE-298E45E3957B}"/>
    <cellStyle name="Normal 16 29 2 4" xfId="30304" xr:uid="{B67E2D0C-E07E-47AF-92D0-11E3E8F82CA0}"/>
    <cellStyle name="Normal 16 29 2 5" xfId="35788" xr:uid="{ADB7DA66-802A-4A7A-BBA6-F0170DD2E12B}"/>
    <cellStyle name="Normal 16 29 3" xfId="11660" xr:uid="{96A7CADC-BD52-4383-BFC7-B007E120D6E0}"/>
    <cellStyle name="Normal 16 29 4" xfId="16895" xr:uid="{A458471D-F9E4-490F-80F3-67CC4FED73B9}"/>
    <cellStyle name="Normal 16 29 5" xfId="19120" xr:uid="{94DDBE2E-7D00-49F7-AA0B-514CEA327FA6}"/>
    <cellStyle name="Normal 16 29 6" xfId="9373" xr:uid="{2C436994-C9B8-4E11-983A-5938B46375AD}"/>
    <cellStyle name="Normal 16 29 6 2" xfId="20694" xr:uid="{0B917771-5DD7-4864-8FDB-9429A3320A17}"/>
    <cellStyle name="Normal 16 29 6 2 2" xfId="26250" xr:uid="{E37B10E1-3790-47E0-B9ED-C1CAD5EA706E}"/>
    <cellStyle name="Normal 16 29 6 2 3" xfId="31744" xr:uid="{0692C39C-2B5B-41AD-A79E-E48AEADD975A}"/>
    <cellStyle name="Normal 16 29 6 2 4" xfId="37228" xr:uid="{A7E5789F-DE60-4266-9266-ECAD86A08DFC}"/>
    <cellStyle name="Normal 16 29 6 3" xfId="23521" xr:uid="{9A8C9F2F-29C7-4094-892F-9984D96C744B}"/>
    <cellStyle name="Normal 16 29 6 4" xfId="29015" xr:uid="{4FB9C239-780A-465A-818F-D04640A86D33}"/>
    <cellStyle name="Normal 16 29 6 5" xfId="34499" xr:uid="{30CFD410-3A61-4B9E-8B41-9C98A4FDDDF1}"/>
    <cellStyle name="Normal 16 3" xfId="6304" xr:uid="{A742AD7A-FC18-4F3D-8901-905C35DEEB88}"/>
    <cellStyle name="Normal 16 3 2" xfId="14697" xr:uid="{583DD2C3-DB7C-4C38-93BC-61662EB89EF8}"/>
    <cellStyle name="Normal 16 3 2 2" xfId="21984" xr:uid="{5CDBE511-DDB5-4F1B-B028-81C8C87841BC}"/>
    <cellStyle name="Normal 16 3 2 2 2" xfId="27540" xr:uid="{087C9797-6C94-472B-A9FF-AF056CEFB679}"/>
    <cellStyle name="Normal 16 3 2 2 3" xfId="33034" xr:uid="{CF34DF6A-CD89-439C-8698-C70AA3FD1A54}"/>
    <cellStyle name="Normal 16 3 2 2 4" xfId="38518" xr:uid="{47CE6FDC-577B-4CB1-AE64-4150AA7E47BA}"/>
    <cellStyle name="Normal 16 3 2 3" xfId="24811" xr:uid="{7DD85945-E12B-4EDD-BFED-62AA044D9FA6}"/>
    <cellStyle name="Normal 16 3 2 4" xfId="30305" xr:uid="{32940628-6C26-4603-855B-AA7FAD31651E}"/>
    <cellStyle name="Normal 16 3 2 5" xfId="35789" xr:uid="{5A327D2A-81D5-4433-959A-F39663BABCB9}"/>
    <cellStyle name="Normal 16 3 3" xfId="11661" xr:uid="{E9DA8A13-5D64-48C1-A685-80AFE81351E0}"/>
    <cellStyle name="Normal 16 3 4" xfId="16896" xr:uid="{97170B61-7674-44DB-ABBB-5D1BE89C9CF5}"/>
    <cellStyle name="Normal 16 3 5" xfId="19121" xr:uid="{947C2A36-3615-47E5-B22D-F167B89FAA54}"/>
    <cellStyle name="Normal 16 3 6" xfId="9374" xr:uid="{526692CF-6679-470E-8D8B-A68E5FBE7828}"/>
    <cellStyle name="Normal 16 3 6 2" xfId="20695" xr:uid="{F1A4F1CD-AB66-49AF-82C7-3A6E70F1E4CC}"/>
    <cellStyle name="Normal 16 3 6 2 2" xfId="26251" xr:uid="{984A2715-AAA7-4DB4-B4AB-E707096A2EAC}"/>
    <cellStyle name="Normal 16 3 6 2 3" xfId="31745" xr:uid="{4C23AF0F-A4A2-4D11-908A-3961B7582D05}"/>
    <cellStyle name="Normal 16 3 6 2 4" xfId="37229" xr:uid="{5FA553C1-D9A4-47E9-84A5-190836FE3EBE}"/>
    <cellStyle name="Normal 16 3 6 3" xfId="23522" xr:uid="{C9AC84E6-0D4B-4B60-A12A-44408CE84164}"/>
    <cellStyle name="Normal 16 3 6 4" xfId="29016" xr:uid="{6A19C1E4-5344-4FEB-B040-C447FF28F56F}"/>
    <cellStyle name="Normal 16 3 6 5" xfId="34500" xr:uid="{4EAB4DC5-2801-4BDD-BFC9-D76F3F531B94}"/>
    <cellStyle name="Normal 16 30" xfId="6305" xr:uid="{E5344D30-CFBA-46F1-8FD4-63E2BE509B6B}"/>
    <cellStyle name="Normal 16 30 2" xfId="14698" xr:uid="{0D25AC0E-1754-4E56-B817-C927DA259C33}"/>
    <cellStyle name="Normal 16 30 2 2" xfId="21985" xr:uid="{CE7B92B0-628E-4852-B3CF-983ABD88AC86}"/>
    <cellStyle name="Normal 16 30 2 2 2" xfId="27541" xr:uid="{6EB5D610-3CD4-4728-AF01-D27AC1178720}"/>
    <cellStyle name="Normal 16 30 2 2 3" xfId="33035" xr:uid="{FE66777D-4CF0-49C7-A688-5406DCBEB47C}"/>
    <cellStyle name="Normal 16 30 2 2 4" xfId="38519" xr:uid="{C3914DB2-8978-4B50-8782-BA19FA377744}"/>
    <cellStyle name="Normal 16 30 2 3" xfId="24812" xr:uid="{8E3C27D2-4FE6-42E1-B9B0-01FCD62E588B}"/>
    <cellStyle name="Normal 16 30 2 4" xfId="30306" xr:uid="{98E4181A-AF31-4379-ADAF-635112464431}"/>
    <cellStyle name="Normal 16 30 2 5" xfId="35790" xr:uid="{5CEF6E6A-7479-4451-857D-839D1B48E149}"/>
    <cellStyle name="Normal 16 30 3" xfId="11662" xr:uid="{3685315F-39A2-4F6C-867B-42735B90B6B1}"/>
    <cellStyle name="Normal 16 30 4" xfId="16897" xr:uid="{E6507ECF-EF97-45FB-B4D7-41B337074F14}"/>
    <cellStyle name="Normal 16 30 5" xfId="19122" xr:uid="{28DB7DD0-5FAF-42DD-8ACA-8642A082A866}"/>
    <cellStyle name="Normal 16 30 6" xfId="9375" xr:uid="{28B9FCBD-B39C-41B9-BEAB-BD9D55740F58}"/>
    <cellStyle name="Normal 16 30 6 2" xfId="20696" xr:uid="{A85DA4B6-8909-4C1D-B981-42BFA2107D1F}"/>
    <cellStyle name="Normal 16 30 6 2 2" xfId="26252" xr:uid="{BF53B431-593F-4727-8D3D-548F2B688201}"/>
    <cellStyle name="Normal 16 30 6 2 3" xfId="31746" xr:uid="{4F2D090E-B5B5-4C4D-AF15-BA91E6B50DF4}"/>
    <cellStyle name="Normal 16 30 6 2 4" xfId="37230" xr:uid="{F0076B7D-1A18-4B0E-916A-6A15FF1B074A}"/>
    <cellStyle name="Normal 16 30 6 3" xfId="23523" xr:uid="{7A7F480A-780B-417B-B772-10A8BBD78954}"/>
    <cellStyle name="Normal 16 30 6 4" xfId="29017" xr:uid="{AB180C05-FDD2-4CC4-8A41-878E48F3736D}"/>
    <cellStyle name="Normal 16 30 6 5" xfId="34501" xr:uid="{30F56833-183D-49E3-B237-40C7AED2CEAD}"/>
    <cellStyle name="Normal 16 31" xfId="6306" xr:uid="{0C0E8B77-9D04-4BB0-B0C8-762D749FE0CB}"/>
    <cellStyle name="Normal 16 31 2" xfId="14699" xr:uid="{29B38F6D-8A9A-4F2B-9784-F4A23F0E73D9}"/>
    <cellStyle name="Normal 16 31 2 2" xfId="21986" xr:uid="{A8639244-53D1-4623-BD2C-7E27DF9AC852}"/>
    <cellStyle name="Normal 16 31 2 2 2" xfId="27542" xr:uid="{A1B08F51-AE41-4C64-8102-3CBC88C15B71}"/>
    <cellStyle name="Normal 16 31 2 2 3" xfId="33036" xr:uid="{CF8D65D1-C16B-4F7D-9B24-853C29CD2AAD}"/>
    <cellStyle name="Normal 16 31 2 2 4" xfId="38520" xr:uid="{7AB99E81-E5A6-48C2-A83F-A27B2C1A4C6D}"/>
    <cellStyle name="Normal 16 31 2 3" xfId="24813" xr:uid="{A61B5760-E1FB-4017-BBFD-9097779C78A9}"/>
    <cellStyle name="Normal 16 31 2 4" xfId="30307" xr:uid="{28371ACE-F9A3-4A19-843C-06D6D6000476}"/>
    <cellStyle name="Normal 16 31 2 5" xfId="35791" xr:uid="{E4A5C7F1-B496-42F5-9538-FE4A9C7E0E3E}"/>
    <cellStyle name="Normal 16 31 3" xfId="11663" xr:uid="{812BBA59-0431-4C86-91AA-46AECF4B77C8}"/>
    <cellStyle name="Normal 16 31 4" xfId="16898" xr:uid="{E496C265-E909-418A-9C47-853D96EF439A}"/>
    <cellStyle name="Normal 16 31 5" xfId="19123" xr:uid="{25E4B8F6-2A84-4588-9C6E-CCBA0794ED3B}"/>
    <cellStyle name="Normal 16 31 6" xfId="9376" xr:uid="{1A64896D-F5A2-4A97-8DF4-91721D2D226A}"/>
    <cellStyle name="Normal 16 31 6 2" xfId="20697" xr:uid="{AE57A221-83E8-48F4-B4BB-3C9CEBB7BF9E}"/>
    <cellStyle name="Normal 16 31 6 2 2" xfId="26253" xr:uid="{C6D41E4F-2C6C-4D18-9973-0228913E3968}"/>
    <cellStyle name="Normal 16 31 6 2 3" xfId="31747" xr:uid="{B95A5FF9-323A-4142-A528-5F27E3CADF94}"/>
    <cellStyle name="Normal 16 31 6 2 4" xfId="37231" xr:uid="{464EF8C5-DA39-43CF-A933-2A131403FC16}"/>
    <cellStyle name="Normal 16 31 6 3" xfId="23524" xr:uid="{F21548EA-A51A-4D46-BE92-3E35149F1044}"/>
    <cellStyle name="Normal 16 31 6 4" xfId="29018" xr:uid="{41FC7B6C-6640-477C-9D62-36D079E0B5DC}"/>
    <cellStyle name="Normal 16 31 6 5" xfId="34502" xr:uid="{879E1897-630B-4210-9E91-8640ED6AE154}"/>
    <cellStyle name="Normal 16 32" xfId="6307" xr:uid="{764002BD-DDDB-40B6-8134-109FF5F9B287}"/>
    <cellStyle name="Normal 16 32 2" xfId="14700" xr:uid="{F27E6026-A7ED-4D65-A3CF-75340A1FE86C}"/>
    <cellStyle name="Normal 16 32 2 2" xfId="21987" xr:uid="{3B54233F-E8B4-417B-B659-F0B5E6220675}"/>
    <cellStyle name="Normal 16 32 2 2 2" xfId="27543" xr:uid="{1EB6EF07-0692-44A4-B67D-2B1C8A8CD09C}"/>
    <cellStyle name="Normal 16 32 2 2 3" xfId="33037" xr:uid="{09EFFB4E-FADE-41D5-B6F7-FBC05D2BAF18}"/>
    <cellStyle name="Normal 16 32 2 2 4" xfId="38521" xr:uid="{DEE72D06-5266-43A0-923D-1FE846CBFCE4}"/>
    <cellStyle name="Normal 16 32 2 3" xfId="24814" xr:uid="{55995F9D-E156-4B77-896F-8D724BD298EA}"/>
    <cellStyle name="Normal 16 32 2 4" xfId="30308" xr:uid="{359952BE-CC76-4E50-BB30-3D64EF4C9751}"/>
    <cellStyle name="Normal 16 32 2 5" xfId="35792" xr:uid="{1F4806FE-0B17-4FDC-BEB2-18CD7EE55DFE}"/>
    <cellStyle name="Normal 16 32 3" xfId="11664" xr:uid="{88739484-4401-44B2-8D85-5B7202E86EB2}"/>
    <cellStyle name="Normal 16 32 4" xfId="16899" xr:uid="{0CF47450-D6EA-4DCB-8159-C64AAF245BC1}"/>
    <cellStyle name="Normal 16 32 5" xfId="19124" xr:uid="{5A8A5F47-6399-4CF8-8DA0-A4ED61BFD6B6}"/>
    <cellStyle name="Normal 16 32 6" xfId="9377" xr:uid="{4C8ACAEB-2D1E-47B8-A209-C6F13ECCA5AC}"/>
    <cellStyle name="Normal 16 32 6 2" xfId="20698" xr:uid="{80E01674-0FC2-4599-9F06-F943191059F6}"/>
    <cellStyle name="Normal 16 32 6 2 2" xfId="26254" xr:uid="{473D0F65-17BE-4CBC-88AC-84D888478CB1}"/>
    <cellStyle name="Normal 16 32 6 2 3" xfId="31748" xr:uid="{B3439AE1-E456-4802-9851-EE27A9726594}"/>
    <cellStyle name="Normal 16 32 6 2 4" xfId="37232" xr:uid="{C03F3979-8847-4328-B4E6-347FC455E5CB}"/>
    <cellStyle name="Normal 16 32 6 3" xfId="23525" xr:uid="{C600E839-05CE-46B8-A1D1-A531C85995C6}"/>
    <cellStyle name="Normal 16 32 6 4" xfId="29019" xr:uid="{85E51232-4CF7-44FF-BF08-48304EC5A0A6}"/>
    <cellStyle name="Normal 16 32 6 5" xfId="34503" xr:uid="{F3E010F9-D3AC-4D04-832A-FCD09DD8AA1D}"/>
    <cellStyle name="Normal 16 33" xfId="6308" xr:uid="{E245BF5E-F12D-4D44-A554-56D98B75DC3B}"/>
    <cellStyle name="Normal 16 33 2" xfId="14701" xr:uid="{444345B1-F0C1-4902-9C4A-7D493C506010}"/>
    <cellStyle name="Normal 16 33 2 2" xfId="21988" xr:uid="{46DF56DF-51EB-467E-9172-CCDF984BD28A}"/>
    <cellStyle name="Normal 16 33 2 2 2" xfId="27544" xr:uid="{5B0A1C99-0CF4-4F7E-89E3-878A8EC2B6A0}"/>
    <cellStyle name="Normal 16 33 2 2 3" xfId="33038" xr:uid="{E76D5862-C4FC-4595-804F-5ED246AB1649}"/>
    <cellStyle name="Normal 16 33 2 2 4" xfId="38522" xr:uid="{42230CF5-F9D6-4BF2-A22F-192EE7EF2478}"/>
    <cellStyle name="Normal 16 33 2 3" xfId="24815" xr:uid="{5CB3BAC8-8153-435C-AEE2-3BBACD8FD566}"/>
    <cellStyle name="Normal 16 33 2 4" xfId="30309" xr:uid="{AA29F57D-5FF1-4116-B489-99C2D9F216EB}"/>
    <cellStyle name="Normal 16 33 2 5" xfId="35793" xr:uid="{F2BE2438-AE1F-4206-944A-317700D66907}"/>
    <cellStyle name="Normal 16 33 3" xfId="11665" xr:uid="{1C5EF5B6-ED4D-43FD-AB9A-C162C9A9C901}"/>
    <cellStyle name="Normal 16 33 4" xfId="16900" xr:uid="{B66248A0-41CD-4E81-8659-CA86CECFD0D4}"/>
    <cellStyle name="Normal 16 33 5" xfId="19125" xr:uid="{9F2C0140-0FAE-4A0A-B22F-4B460ED88E9F}"/>
    <cellStyle name="Normal 16 33 6" xfId="9378" xr:uid="{A950FE6A-BBF0-49C9-B050-C542E0404A83}"/>
    <cellStyle name="Normal 16 33 6 2" xfId="20699" xr:uid="{6160A7D7-8E82-4155-862D-BD9A224259E9}"/>
    <cellStyle name="Normal 16 33 6 2 2" xfId="26255" xr:uid="{0ACFA58C-BB10-4BC6-9BDA-F3DA1271733F}"/>
    <cellStyle name="Normal 16 33 6 2 3" xfId="31749" xr:uid="{B5D782F0-F9C6-4DCA-89E6-20F60D1A8D18}"/>
    <cellStyle name="Normal 16 33 6 2 4" xfId="37233" xr:uid="{0C52CCB2-CAF8-4C4D-8025-2F3074DF0F8A}"/>
    <cellStyle name="Normal 16 33 6 3" xfId="23526" xr:uid="{9BB25AA9-DCDA-4EEA-AEAC-60348D05AD23}"/>
    <cellStyle name="Normal 16 33 6 4" xfId="29020" xr:uid="{0F3ACF43-DC96-479E-AE77-D84238ABCFD7}"/>
    <cellStyle name="Normal 16 33 6 5" xfId="34504" xr:uid="{BEE78143-2AF7-47C4-A4BD-EA5F71667FBF}"/>
    <cellStyle name="Normal 16 34" xfId="6309" xr:uid="{8533A2C6-2973-44E4-858A-A6F67193C12E}"/>
    <cellStyle name="Normal 16 34 2" xfId="14702" xr:uid="{56B22BFD-AC1E-4F4F-B15F-4DB2D6B1DF7B}"/>
    <cellStyle name="Normal 16 34 2 2" xfId="21989" xr:uid="{9271A57B-D2F7-42C2-8F00-5AACD99133CE}"/>
    <cellStyle name="Normal 16 34 2 2 2" xfId="27545" xr:uid="{11287684-324A-4595-A668-C387679A56E6}"/>
    <cellStyle name="Normal 16 34 2 2 3" xfId="33039" xr:uid="{574B0DC5-F510-4008-ACFA-675B1A21864F}"/>
    <cellStyle name="Normal 16 34 2 2 4" xfId="38523" xr:uid="{53670C89-B45A-476C-96D4-D7357779B64D}"/>
    <cellStyle name="Normal 16 34 2 3" xfId="24816" xr:uid="{5B1CB0F8-AC6B-4215-916C-9027CF2D2526}"/>
    <cellStyle name="Normal 16 34 2 4" xfId="30310" xr:uid="{9A83B6B4-8607-4A7D-A048-A7D88DA8494F}"/>
    <cellStyle name="Normal 16 34 2 5" xfId="35794" xr:uid="{6E97BEC5-9A37-448B-833F-1D4DE0482F83}"/>
    <cellStyle name="Normal 16 34 3" xfId="11666" xr:uid="{C8ABD6D5-D55A-4A58-9B6C-13EC8E67D02D}"/>
    <cellStyle name="Normal 16 34 4" xfId="16901" xr:uid="{6D2E2D3F-F57A-4ABB-9F49-4701F37AC54B}"/>
    <cellStyle name="Normal 16 34 5" xfId="19126" xr:uid="{5232D2C2-C0F3-4C63-8226-A1D21FAD876A}"/>
    <cellStyle name="Normal 16 34 6" xfId="9379" xr:uid="{33111DD5-E7DB-4F2F-97D0-62F6B5CB6970}"/>
    <cellStyle name="Normal 16 34 6 2" xfId="20700" xr:uid="{02B32065-D853-48A2-926C-35B2992FDE6E}"/>
    <cellStyle name="Normal 16 34 6 2 2" xfId="26256" xr:uid="{CC2638D5-EF2A-4652-BB29-F816E2A6840A}"/>
    <cellStyle name="Normal 16 34 6 2 3" xfId="31750" xr:uid="{DAE81E68-F32D-4D19-B706-7B37EAF3ABE3}"/>
    <cellStyle name="Normal 16 34 6 2 4" xfId="37234" xr:uid="{6A8485C3-F367-4394-AE19-802FD0D5374D}"/>
    <cellStyle name="Normal 16 34 6 3" xfId="23527" xr:uid="{D39C6CC5-0331-439B-B39F-D248427DAFA2}"/>
    <cellStyle name="Normal 16 34 6 4" xfId="29021" xr:uid="{480817DF-DF13-4CF4-9E5D-999D5F17BFF8}"/>
    <cellStyle name="Normal 16 34 6 5" xfId="34505" xr:uid="{1E1DC13E-E3A4-47D0-BBF6-ED8F4F0702CB}"/>
    <cellStyle name="Normal 16 35" xfId="6310" xr:uid="{B9E29D1E-4F96-47A7-8AEA-9784E973F3D2}"/>
    <cellStyle name="Normal 16 35 2" xfId="14703" xr:uid="{8FF8D4D0-467E-4080-B8B6-DE8E4A729331}"/>
    <cellStyle name="Normal 16 35 2 2" xfId="21990" xr:uid="{34B795BB-B781-4B80-83D1-F0DE186971E3}"/>
    <cellStyle name="Normal 16 35 2 2 2" xfId="27546" xr:uid="{B479DFBD-66C8-4349-937E-8448F1F89AFA}"/>
    <cellStyle name="Normal 16 35 2 2 3" xfId="33040" xr:uid="{7AD6E742-AC81-4F7C-9EE0-D678CD5B53DD}"/>
    <cellStyle name="Normal 16 35 2 2 4" xfId="38524" xr:uid="{214DC526-333E-4F31-914D-5D6A14DB0EC3}"/>
    <cellStyle name="Normal 16 35 2 3" xfId="24817" xr:uid="{F7D17519-2686-40CB-B5BC-B40405A69D0F}"/>
    <cellStyle name="Normal 16 35 2 4" xfId="30311" xr:uid="{6A04F42F-EF47-4B31-ACC8-5CD8832517E3}"/>
    <cellStyle name="Normal 16 35 2 5" xfId="35795" xr:uid="{0061A687-F38A-42AC-864B-C76117F99236}"/>
    <cellStyle name="Normal 16 35 3" xfId="11667" xr:uid="{A642D3A0-68CD-42B1-8BBC-AD84E1B29271}"/>
    <cellStyle name="Normal 16 35 4" xfId="16902" xr:uid="{20E2FDFF-B923-4FE4-B498-B100E5674447}"/>
    <cellStyle name="Normal 16 35 5" xfId="19127" xr:uid="{A61A5257-B09D-435D-BB7B-41AB07319A07}"/>
    <cellStyle name="Normal 16 35 6" xfId="9380" xr:uid="{C5BB80A4-EBCD-4FA0-A3CE-7C5C91D8FF9D}"/>
    <cellStyle name="Normal 16 35 6 2" xfId="20701" xr:uid="{3BF518F8-9CB0-44C1-AA67-23DE7C65EA3A}"/>
    <cellStyle name="Normal 16 35 6 2 2" xfId="26257" xr:uid="{8F6C3750-7015-4B29-AE80-FC7DB5CCB353}"/>
    <cellStyle name="Normal 16 35 6 2 3" xfId="31751" xr:uid="{95ADC407-0FF3-44F2-B269-B4FE6544DD45}"/>
    <cellStyle name="Normal 16 35 6 2 4" xfId="37235" xr:uid="{1B181F12-916E-446B-BE5A-40EBEE36E2B2}"/>
    <cellStyle name="Normal 16 35 6 3" xfId="23528" xr:uid="{16E99086-F095-4A85-8619-A2D54930CC0F}"/>
    <cellStyle name="Normal 16 35 6 4" xfId="29022" xr:uid="{6DFE1FD3-FC3F-44B5-B364-3EFC95949E90}"/>
    <cellStyle name="Normal 16 35 6 5" xfId="34506" xr:uid="{F06E0176-EFDE-4612-B3A9-E9AA5BC46225}"/>
    <cellStyle name="Normal 16 36" xfId="6311" xr:uid="{5A2E3B5A-D874-4BF9-BA85-71871C2D87B4}"/>
    <cellStyle name="Normal 16 36 2" xfId="14704" xr:uid="{D1074ABB-2A28-44C9-B557-84B6639786B5}"/>
    <cellStyle name="Normal 16 36 2 2" xfId="21991" xr:uid="{20AE0476-5CDB-43C7-BC57-813E655CEA2E}"/>
    <cellStyle name="Normal 16 36 2 2 2" xfId="27547" xr:uid="{97FAD916-700F-47B7-A970-186484577EFC}"/>
    <cellStyle name="Normal 16 36 2 2 3" xfId="33041" xr:uid="{DF27F039-838E-4190-A7E8-092C095CD2E8}"/>
    <cellStyle name="Normal 16 36 2 2 4" xfId="38525" xr:uid="{7738162D-B7D2-4313-AE5A-7DC944CF8303}"/>
    <cellStyle name="Normal 16 36 2 3" xfId="24818" xr:uid="{F6AC8E88-5E20-46DA-BE18-0656D0EA3122}"/>
    <cellStyle name="Normal 16 36 2 4" xfId="30312" xr:uid="{77CD10AD-B05D-438B-B23E-EBF98A1280FF}"/>
    <cellStyle name="Normal 16 36 2 5" xfId="35796" xr:uid="{2016B31F-7011-4AAC-836D-9367F162C0A5}"/>
    <cellStyle name="Normal 16 36 3" xfId="12643" xr:uid="{29CBBE12-3631-4362-B9D5-4B674FD5EE7B}"/>
    <cellStyle name="Normal 16 36 4" xfId="9381" xr:uid="{AE2A477E-8105-47BE-81F4-A5E892F13A47}"/>
    <cellStyle name="Normal 16 36 4 2" xfId="20702" xr:uid="{E7291C54-494C-440F-A123-6063EB9373F4}"/>
    <cellStyle name="Normal 16 36 4 2 2" xfId="26258" xr:uid="{6AE3CF71-52C7-47A9-989F-CB0CCFA7488C}"/>
    <cellStyle name="Normal 16 36 4 2 3" xfId="31752" xr:uid="{C70A5E1F-A50D-4723-B62D-556E572126BB}"/>
    <cellStyle name="Normal 16 36 4 2 4" xfId="37236" xr:uid="{8DF8DD00-270D-496C-BE17-B4A7F22907BD}"/>
    <cellStyle name="Normal 16 36 4 3" xfId="23529" xr:uid="{3F040680-175A-44FA-A7FB-99191643AF6F}"/>
    <cellStyle name="Normal 16 36 4 4" xfId="29023" xr:uid="{FF9BF862-6E7C-4DEC-A7DA-479E8921D535}"/>
    <cellStyle name="Normal 16 36 4 5" xfId="34507" xr:uid="{926A211E-52CA-4FA2-B49D-9608CBEBFB95}"/>
    <cellStyle name="Normal 16 37" xfId="14675" xr:uid="{090154F4-378A-46A4-8685-C7C21BCCE505}"/>
    <cellStyle name="Normal 16 37 2" xfId="21962" xr:uid="{51489897-05B8-4604-AC56-9C2F64D1B377}"/>
    <cellStyle name="Normal 16 37 2 2" xfId="27518" xr:uid="{D44AF46E-120B-45D1-BF1A-DD9F8E93DD51}"/>
    <cellStyle name="Normal 16 37 2 3" xfId="33012" xr:uid="{6D046E77-5A3E-44CF-AFDD-825421F0CB66}"/>
    <cellStyle name="Normal 16 37 2 4" xfId="38496" xr:uid="{33C4C8E3-0304-485E-BCD6-AEC6E8E9803A}"/>
    <cellStyle name="Normal 16 37 3" xfId="24789" xr:uid="{0DA62886-1295-4DEC-8B6D-B2F67BDE0FBF}"/>
    <cellStyle name="Normal 16 37 4" xfId="30283" xr:uid="{33D38079-2EE2-46D1-8039-2E1DADB04281}"/>
    <cellStyle name="Normal 16 37 5" xfId="35767" xr:uid="{0F4A50C1-73B2-4EC1-89F6-02CC6AD220A2}"/>
    <cellStyle name="Normal 16 38" xfId="11639" xr:uid="{DB26B406-8485-459E-8F89-EE7EF1064649}"/>
    <cellStyle name="Normal 16 39" xfId="16874" xr:uid="{611D510A-7D3B-49DE-BC4F-9447EBB08556}"/>
    <cellStyle name="Normal 16 4" xfId="6312" xr:uid="{0E924994-234C-4DC9-BAEE-EEDFF0515E00}"/>
    <cellStyle name="Normal 16 4 2" xfId="14705" xr:uid="{399482BE-AC52-456A-8CC0-7C9BAA94CFEE}"/>
    <cellStyle name="Normal 16 4 2 2" xfId="21992" xr:uid="{BFBD2FF9-3D60-47AF-AA0F-14146417D1ED}"/>
    <cellStyle name="Normal 16 4 2 2 2" xfId="27548" xr:uid="{1CEB4A39-7E60-433D-B1FD-A7C9259B5943}"/>
    <cellStyle name="Normal 16 4 2 2 3" xfId="33042" xr:uid="{A78C8270-AC97-4042-AD8F-B41BD5406CC1}"/>
    <cellStyle name="Normal 16 4 2 2 4" xfId="38526" xr:uid="{09BFE3EA-45FD-4D74-99CE-D7970AE6A03B}"/>
    <cellStyle name="Normal 16 4 2 3" xfId="24819" xr:uid="{B12FC06E-5119-458A-8F8E-FC0035C60270}"/>
    <cellStyle name="Normal 16 4 2 4" xfId="30313" xr:uid="{AA561535-D4F1-4B84-85DD-9F3A7880FBE8}"/>
    <cellStyle name="Normal 16 4 2 5" xfId="35797" xr:uid="{E61A40DD-2E13-4A6C-A8AC-A746426593C2}"/>
    <cellStyle name="Normal 16 4 3" xfId="11668" xr:uid="{2667DBDD-5B0E-4D72-9732-24CB3C853D0E}"/>
    <cellStyle name="Normal 16 4 4" xfId="16903" xr:uid="{CA628542-47AE-4ED8-924D-06869A1CDA75}"/>
    <cellStyle name="Normal 16 4 5" xfId="19128" xr:uid="{54E81BDC-BAB9-4C0C-8742-43518C78067C}"/>
    <cellStyle name="Normal 16 4 6" xfId="9382" xr:uid="{2CDB51A0-A780-417E-82F8-0BBF581AC69B}"/>
    <cellStyle name="Normal 16 4 6 2" xfId="20703" xr:uid="{BE62EE1B-C745-410B-A01C-5071B33EB938}"/>
    <cellStyle name="Normal 16 4 6 2 2" xfId="26259" xr:uid="{F4E8304C-36DD-4C27-9221-D5041E559FA3}"/>
    <cellStyle name="Normal 16 4 6 2 3" xfId="31753" xr:uid="{2B6ED3A3-CB12-4C3F-806C-C3377DBABC60}"/>
    <cellStyle name="Normal 16 4 6 2 4" xfId="37237" xr:uid="{AD25ACD4-851F-47D9-AD8A-F6F90CBC1BFE}"/>
    <cellStyle name="Normal 16 4 6 3" xfId="23530" xr:uid="{BF03F128-1C7F-4CEB-B9C6-4BEED930D248}"/>
    <cellStyle name="Normal 16 4 6 4" xfId="29024" xr:uid="{5D8D66A1-FF51-490B-AA27-B1F1085FF0E1}"/>
    <cellStyle name="Normal 16 4 6 5" xfId="34508" xr:uid="{DA4F6E28-9F9A-41FB-AC4A-870106E17BD2}"/>
    <cellStyle name="Normal 16 40" xfId="9352" xr:uid="{31DEE4D5-779F-40AE-B6CD-A07151BCFA82}"/>
    <cellStyle name="Normal 16 40 2" xfId="20673" xr:uid="{1298516A-23C3-4630-8539-EE0A7DA5DB5A}"/>
    <cellStyle name="Normal 16 40 2 2" xfId="26229" xr:uid="{6E1C50A6-B6BA-4291-82C9-E21E0BBFA250}"/>
    <cellStyle name="Normal 16 40 2 3" xfId="31723" xr:uid="{5ED2AB83-FCD1-4EB1-AD3A-9F56A3C69CFA}"/>
    <cellStyle name="Normal 16 40 2 4" xfId="37207" xr:uid="{5F48841A-6DD5-48D3-9332-D4B9DD846CAA}"/>
    <cellStyle name="Normal 16 40 3" xfId="23500" xr:uid="{97EB9AA4-B113-4DDB-A300-26203FEBF7E4}"/>
    <cellStyle name="Normal 16 40 4" xfId="28994" xr:uid="{30F7029F-27B6-49FB-8C4F-2068150E2A17}"/>
    <cellStyle name="Normal 16 40 5" xfId="34478" xr:uid="{DD25FDA2-F934-4BC1-9A30-576A12A8CCBB}"/>
    <cellStyle name="Normal 16 41" xfId="6282" xr:uid="{3ADE805D-4337-48D0-B8CD-F842D449969D}"/>
    <cellStyle name="Normal 16 5" xfId="6313" xr:uid="{CD0346B5-449F-45D8-AB81-C7B91C65AB94}"/>
    <cellStyle name="Normal 16 5 2" xfId="14706" xr:uid="{526680FB-CC06-4A30-B72D-C7DAAD45B864}"/>
    <cellStyle name="Normal 16 5 2 2" xfId="21993" xr:uid="{36CBAFAC-0C93-496E-8919-814C07A3E3FB}"/>
    <cellStyle name="Normal 16 5 2 2 2" xfId="27549" xr:uid="{BA4BA721-BBDD-4A98-AC95-51B74BBA6F07}"/>
    <cellStyle name="Normal 16 5 2 2 3" xfId="33043" xr:uid="{4A0643D9-B83B-4E5C-95B5-FCE35FC0F81D}"/>
    <cellStyle name="Normal 16 5 2 2 4" xfId="38527" xr:uid="{9890B8F4-AB3B-4659-894B-D799900577B2}"/>
    <cellStyle name="Normal 16 5 2 3" xfId="24820" xr:uid="{F38CBEF2-E443-4833-AC3C-4B29229D1374}"/>
    <cellStyle name="Normal 16 5 2 4" xfId="30314" xr:uid="{EC97F67C-EB84-49C5-9923-D2D93DE9D4F8}"/>
    <cellStyle name="Normal 16 5 2 5" xfId="35798" xr:uid="{749B38F4-A5D5-44C2-BF1D-DC828350916F}"/>
    <cellStyle name="Normal 16 5 3" xfId="11669" xr:uid="{E9DE3212-B2A6-4CFB-85E0-B51BF98A8526}"/>
    <cellStyle name="Normal 16 5 4" xfId="16904" xr:uid="{7168C624-B29F-4DF6-BEDD-017DEBF9A21D}"/>
    <cellStyle name="Normal 16 5 5" xfId="19129" xr:uid="{0FF41687-232F-4AD3-B71C-D0D516E9423B}"/>
    <cellStyle name="Normal 16 5 6" xfId="9383" xr:uid="{5F1A906B-DE10-4086-97A4-FEEF467A8FBA}"/>
    <cellStyle name="Normal 16 5 6 2" xfId="20704" xr:uid="{2D51B980-E365-4714-8809-91D5EF8624BE}"/>
    <cellStyle name="Normal 16 5 6 2 2" xfId="26260" xr:uid="{D86BB004-8A50-492D-A34E-C26A132247F0}"/>
    <cellStyle name="Normal 16 5 6 2 3" xfId="31754" xr:uid="{8747D817-5C53-4A5E-AF73-82AD09C1130C}"/>
    <cellStyle name="Normal 16 5 6 2 4" xfId="37238" xr:uid="{981E18D6-B67E-4641-8622-9CD7BE470E33}"/>
    <cellStyle name="Normal 16 5 6 3" xfId="23531" xr:uid="{6FC4430D-C19A-480C-81EC-64A8C9C604E7}"/>
    <cellStyle name="Normal 16 5 6 4" xfId="29025" xr:uid="{0A1AA5FD-8C4F-4EA1-9AB6-D5861EE12EB6}"/>
    <cellStyle name="Normal 16 5 6 5" xfId="34509" xr:uid="{8E8B5A3C-A630-45AE-9502-AADC59E6C060}"/>
    <cellStyle name="Normal 16 6" xfId="6314" xr:uid="{5367D9D1-C8BA-4AD6-B83D-BDD2633CCB98}"/>
    <cellStyle name="Normal 16 6 2" xfId="14707" xr:uid="{0591B8DE-0DA7-4667-A60E-EE6381C4C7B0}"/>
    <cellStyle name="Normal 16 6 2 2" xfId="21994" xr:uid="{1B062865-3612-45F1-A8B4-D4AE5636045F}"/>
    <cellStyle name="Normal 16 6 2 2 2" xfId="27550" xr:uid="{1814A16E-A72C-4CA7-A4A1-4C6DB80B0782}"/>
    <cellStyle name="Normal 16 6 2 2 3" xfId="33044" xr:uid="{88C0C1C7-F107-4F50-BE59-74777ADF428D}"/>
    <cellStyle name="Normal 16 6 2 2 4" xfId="38528" xr:uid="{E8834DFF-C2C7-4FCC-A981-CD26D2193A0C}"/>
    <cellStyle name="Normal 16 6 2 3" xfId="24821" xr:uid="{0232C262-888E-4863-AEC7-AE40EB441CE2}"/>
    <cellStyle name="Normal 16 6 2 4" xfId="30315" xr:uid="{ABE5911B-B580-47BD-B944-EC07E2421C53}"/>
    <cellStyle name="Normal 16 6 2 5" xfId="35799" xr:uid="{7B026210-B11E-4184-9617-BB1D10AAFEFF}"/>
    <cellStyle name="Normal 16 6 3" xfId="11670" xr:uid="{510A3CEC-41B1-48ED-AF68-CC7779E2FF6B}"/>
    <cellStyle name="Normal 16 6 4" xfId="16905" xr:uid="{5A710318-4EA8-4E3F-85C7-3D655ACF6ACB}"/>
    <cellStyle name="Normal 16 6 5" xfId="19130" xr:uid="{5B7B840E-5064-4805-9771-55A49D2E32CD}"/>
    <cellStyle name="Normal 16 6 6" xfId="9384" xr:uid="{9DB7069F-0622-4549-80BE-D3E4C04EAAE5}"/>
    <cellStyle name="Normal 16 6 6 2" xfId="20705" xr:uid="{68CE43F3-F598-416A-BAF0-663D255D662C}"/>
    <cellStyle name="Normal 16 6 6 2 2" xfId="26261" xr:uid="{F24F0169-4998-4660-8D1A-B3452C304869}"/>
    <cellStyle name="Normal 16 6 6 2 3" xfId="31755" xr:uid="{797A560F-F338-44A8-9B20-460C5C44AEA0}"/>
    <cellStyle name="Normal 16 6 6 2 4" xfId="37239" xr:uid="{CCB41632-2569-45E8-A08D-286A81182319}"/>
    <cellStyle name="Normal 16 6 6 3" xfId="23532" xr:uid="{4CF00C08-2FA4-4542-ABC2-20F0032B1046}"/>
    <cellStyle name="Normal 16 6 6 4" xfId="29026" xr:uid="{8BCF3F7F-E1ED-4789-8611-69388B324623}"/>
    <cellStyle name="Normal 16 6 6 5" xfId="34510" xr:uid="{ABA9886D-B05B-4A66-8740-A4858A97718E}"/>
    <cellStyle name="Normal 16 7" xfId="6315" xr:uid="{2B0BF70F-1981-406C-BE8F-3BE304F32862}"/>
    <cellStyle name="Normal 16 7 2" xfId="14708" xr:uid="{7F6BE622-08D8-4F4A-85CB-3A7AECF9218B}"/>
    <cellStyle name="Normal 16 7 2 2" xfId="21995" xr:uid="{600716BB-22F2-4A8D-BB61-8A554399AE05}"/>
    <cellStyle name="Normal 16 7 2 2 2" xfId="27551" xr:uid="{1BAAFCF2-24B3-4126-83F3-15461834001F}"/>
    <cellStyle name="Normal 16 7 2 2 3" xfId="33045" xr:uid="{C90E469D-BF28-40AB-B939-0A9B1DC3C10F}"/>
    <cellStyle name="Normal 16 7 2 2 4" xfId="38529" xr:uid="{3DBF7A5D-903D-4360-9034-B2303AE542AD}"/>
    <cellStyle name="Normal 16 7 2 3" xfId="24822" xr:uid="{5B0B4963-FBF7-4DCC-8691-7AA821B811AB}"/>
    <cellStyle name="Normal 16 7 2 4" xfId="30316" xr:uid="{62190EA2-5E04-4323-A610-36BC14EE8E6A}"/>
    <cellStyle name="Normal 16 7 2 5" xfId="35800" xr:uid="{7E6A0857-D642-4BD6-8D0B-77BBF96F143F}"/>
    <cellStyle name="Normal 16 7 3" xfId="11671" xr:uid="{C8B361B5-1559-4ADB-99D0-C64F847C1EAD}"/>
    <cellStyle name="Normal 16 7 4" xfId="16906" xr:uid="{9E29C3AB-AA1D-46C3-985B-C9C2212FA382}"/>
    <cellStyle name="Normal 16 7 5" xfId="19131" xr:uid="{5B694418-8BDF-476D-BA27-1FD0D4C034F4}"/>
    <cellStyle name="Normal 16 7 6" xfId="9385" xr:uid="{58E0B053-3802-4729-8AC1-F57AEEEFE70B}"/>
    <cellStyle name="Normal 16 7 6 2" xfId="20706" xr:uid="{B39C0008-26B6-425A-9A3B-70FB47EFAC98}"/>
    <cellStyle name="Normal 16 7 6 2 2" xfId="26262" xr:uid="{4BDAE1F7-5CE3-4F4D-ACAD-17191909CEC4}"/>
    <cellStyle name="Normal 16 7 6 2 3" xfId="31756" xr:uid="{4273EF51-4A41-40C6-91BB-E1E6E335D4D3}"/>
    <cellStyle name="Normal 16 7 6 2 4" xfId="37240" xr:uid="{24F458C4-950A-45AD-AE96-B0459D992B37}"/>
    <cellStyle name="Normal 16 7 6 3" xfId="23533" xr:uid="{C191FB92-123B-4ED5-AEB1-11D1639AA3D9}"/>
    <cellStyle name="Normal 16 7 6 4" xfId="29027" xr:uid="{B01E48D5-7664-4949-93E1-B32DBB6D33F2}"/>
    <cellStyle name="Normal 16 7 6 5" xfId="34511" xr:uid="{23103815-FAE8-47B9-B832-58ABF6E80B9A}"/>
    <cellStyle name="Normal 16 8" xfId="6316" xr:uid="{00349CBE-8AD0-47F2-9959-7713AA407487}"/>
    <cellStyle name="Normal 16 8 2" xfId="14709" xr:uid="{019D946B-138E-4CC8-A983-6E380714CB85}"/>
    <cellStyle name="Normal 16 8 2 2" xfId="21996" xr:uid="{3FD8ABDD-CA98-420D-B8CC-BAB2F23AA4FE}"/>
    <cellStyle name="Normal 16 8 2 2 2" xfId="27552" xr:uid="{E8678DA7-346C-4093-87F4-3DF9FE09C5CE}"/>
    <cellStyle name="Normal 16 8 2 2 3" xfId="33046" xr:uid="{86124150-0494-4F06-BBAD-D989214DC7EB}"/>
    <cellStyle name="Normal 16 8 2 2 4" xfId="38530" xr:uid="{E37A6F8C-746A-4905-B97F-B90B386A2E19}"/>
    <cellStyle name="Normal 16 8 2 3" xfId="24823" xr:uid="{91959665-05BA-4F41-9A7A-B9E5291D73CA}"/>
    <cellStyle name="Normal 16 8 2 4" xfId="30317" xr:uid="{10D3BE3B-9458-4983-A0C8-A8C8B9D955FE}"/>
    <cellStyle name="Normal 16 8 2 5" xfId="35801" xr:uid="{BD0FDCC3-07F3-4584-84B1-28D92C5BEA5E}"/>
    <cellStyle name="Normal 16 8 3" xfId="11672" xr:uid="{B1868873-D0C3-4951-82B4-085A8140C050}"/>
    <cellStyle name="Normal 16 8 4" xfId="16907" xr:uid="{0B7958A5-B0C4-4771-BD7E-562400C6D52C}"/>
    <cellStyle name="Normal 16 8 5" xfId="19132" xr:uid="{0759C053-9BDF-42E7-99CD-EF7B476C227F}"/>
    <cellStyle name="Normal 16 8 6" xfId="9386" xr:uid="{9A3E719B-5DDB-4CB4-A7D6-85C7F08B61BC}"/>
    <cellStyle name="Normal 16 8 6 2" xfId="20707" xr:uid="{9063C981-136F-4F89-AC0D-F1CE9AA10C34}"/>
    <cellStyle name="Normal 16 8 6 2 2" xfId="26263" xr:uid="{24A692B2-A2AC-45D0-9D7D-A81BE1C410B8}"/>
    <cellStyle name="Normal 16 8 6 2 3" xfId="31757" xr:uid="{233159EC-216D-4ACF-8C3A-4571613DD778}"/>
    <cellStyle name="Normal 16 8 6 2 4" xfId="37241" xr:uid="{989A7B97-A225-4532-946F-85BD4D05144F}"/>
    <cellStyle name="Normal 16 8 6 3" xfId="23534" xr:uid="{7D605679-CAA4-4C4C-AEB3-B0522883CB43}"/>
    <cellStyle name="Normal 16 8 6 4" xfId="29028" xr:uid="{2C8C6A6B-7E66-4459-A03A-93357B9691E4}"/>
    <cellStyle name="Normal 16 8 6 5" xfId="34512" xr:uid="{4376E063-F17D-4A3F-AF0D-52BACF7D55BE}"/>
    <cellStyle name="Normal 16 9" xfId="6317" xr:uid="{14204171-39C2-41B2-9093-13D2C1F34929}"/>
    <cellStyle name="Normal 16 9 2" xfId="14710" xr:uid="{AAECF6D3-10F1-4122-BA3E-95ED2E5BB12D}"/>
    <cellStyle name="Normal 16 9 2 2" xfId="21997" xr:uid="{BD2C268E-E1CD-494D-8E03-5EAEEB1B0C0D}"/>
    <cellStyle name="Normal 16 9 2 2 2" xfId="27553" xr:uid="{64A7F6FD-D135-41F1-BB23-009095B7C4DF}"/>
    <cellStyle name="Normal 16 9 2 2 3" xfId="33047" xr:uid="{99B9F1E6-84A6-48E7-AEEE-46D1586C4026}"/>
    <cellStyle name="Normal 16 9 2 2 4" xfId="38531" xr:uid="{3D56FB50-E496-4805-80B9-2772FF26BEF7}"/>
    <cellStyle name="Normal 16 9 2 3" xfId="24824" xr:uid="{AB3B0D66-4322-4266-AC62-6B27C5850D17}"/>
    <cellStyle name="Normal 16 9 2 4" xfId="30318" xr:uid="{E47FB62F-4057-4E4C-8116-FB590F31C131}"/>
    <cellStyle name="Normal 16 9 2 5" xfId="35802" xr:uid="{CF265EEE-0B5D-4EA3-87D2-A1C526A7AD2F}"/>
    <cellStyle name="Normal 16 9 3" xfId="11673" xr:uid="{19154595-9A8D-4BD7-97AC-630A7E4E021C}"/>
    <cellStyle name="Normal 16 9 4" xfId="16908" xr:uid="{BF46907B-87B8-45B9-A213-ACB810DE2FA1}"/>
    <cellStyle name="Normal 16 9 5" xfId="19133" xr:uid="{B391AEFC-724E-43A6-A108-E4AEE91879BF}"/>
    <cellStyle name="Normal 16 9 6" xfId="9387" xr:uid="{5B4454E8-6286-4D1B-88C6-C436C5FFF2AD}"/>
    <cellStyle name="Normal 16 9 6 2" xfId="20708" xr:uid="{20400A84-1AD0-409A-ABF8-D8A4E95C449F}"/>
    <cellStyle name="Normal 16 9 6 2 2" xfId="26264" xr:uid="{6FDDB30D-A1D1-4B48-8BF0-EC411FD6647B}"/>
    <cellStyle name="Normal 16 9 6 2 3" xfId="31758" xr:uid="{F3E80ACA-D453-4F91-BCA0-B76A036D3522}"/>
    <cellStyle name="Normal 16 9 6 2 4" xfId="37242" xr:uid="{82B1AFE0-D282-4BB8-9FB6-43B9B6444CDD}"/>
    <cellStyle name="Normal 16 9 6 3" xfId="23535" xr:uid="{D42D6A4F-4266-4607-BE7D-7B9E02303D81}"/>
    <cellStyle name="Normal 16 9 6 4" xfId="29029" xr:uid="{6B6F0539-0291-4D7B-B5B6-E213F7A14918}"/>
    <cellStyle name="Normal 16 9 6 5" xfId="34513" xr:uid="{65D73E00-1415-4825-9440-A874375C5B80}"/>
    <cellStyle name="Normal 160" xfId="39569" xr:uid="{FCB8DFF0-8974-431D-91A3-9B3A082ABF6A}"/>
    <cellStyle name="Normal 161" xfId="39570" xr:uid="{24EEC187-3993-42AC-A31E-9C3533D00D91}"/>
    <cellStyle name="Normal 162" xfId="39571" xr:uid="{F888C25E-A81C-49A4-927C-1E75D13133B1}"/>
    <cellStyle name="Normal 163" xfId="39572" xr:uid="{B7A13A5D-A2F5-4EDB-B3C7-03E2877F46FA}"/>
    <cellStyle name="Normal 164" xfId="39573" xr:uid="{46BB315C-DC35-4061-831C-18AF3261F879}"/>
    <cellStyle name="Normal 165" xfId="39574" xr:uid="{356FA458-3081-42B2-B9EB-9A276274E1FB}"/>
    <cellStyle name="Normal 166" xfId="39575" xr:uid="{9A6C54E6-DF8B-4AC0-9AE1-5F1648422BEB}"/>
    <cellStyle name="Normal 167" xfId="39576" xr:uid="{4677F6AE-EEE1-42D5-830A-7572B0238846}"/>
    <cellStyle name="Normal 168" xfId="39577" xr:uid="{B568646F-80D2-4041-9730-E5ECA662B4D8}"/>
    <cellStyle name="Normal 169" xfId="39580" xr:uid="{DBFC2BD9-C0A0-4550-9F02-92CC8BC819FC}"/>
    <cellStyle name="Normal 17" xfId="673" xr:uid="{360C61C2-48B6-4EFC-B8D9-85B3E4D2FAC9}"/>
    <cellStyle name="Normal 17 10" xfId="6319" xr:uid="{3028EF91-3F8C-44D6-98E2-8A9F558BE2EA}"/>
    <cellStyle name="Normal 17 10 2" xfId="14712" xr:uid="{7AA71289-5BF4-4A26-8318-CBBEB15B6D94}"/>
    <cellStyle name="Normal 17 10 2 2" xfId="21999" xr:uid="{352311D4-79A7-4B59-A1F5-50148CE99A1E}"/>
    <cellStyle name="Normal 17 10 2 2 2" xfId="27555" xr:uid="{9A8D97CD-F08A-42DF-9B56-6302047D0919}"/>
    <cellStyle name="Normal 17 10 2 2 3" xfId="33049" xr:uid="{7FCFDC5C-FD46-4D40-B49F-0D4D6803D989}"/>
    <cellStyle name="Normal 17 10 2 2 4" xfId="38533" xr:uid="{1AB267A1-5C87-4BD0-9DEF-6C8AC305BEA9}"/>
    <cellStyle name="Normal 17 10 2 3" xfId="24826" xr:uid="{44ABD141-00BB-47E4-AB6B-D0128CCD6229}"/>
    <cellStyle name="Normal 17 10 2 4" xfId="30320" xr:uid="{8694229E-AA3A-437B-9B79-5F87BC2BE484}"/>
    <cellStyle name="Normal 17 10 2 5" xfId="35804" xr:uid="{EF19FE08-474F-41B7-9185-85DFC39AD760}"/>
    <cellStyle name="Normal 17 10 3" xfId="11675" xr:uid="{6FE7C4DF-FCA6-48A0-A327-D348222A7129}"/>
    <cellStyle name="Normal 17 10 4" xfId="16910" xr:uid="{5CAA8A6A-2A2D-4DA4-B985-FCE43E976E68}"/>
    <cellStyle name="Normal 17 10 5" xfId="19135" xr:uid="{B8D846E3-BCA1-425C-A8D3-2405F3C4FBAD}"/>
    <cellStyle name="Normal 17 10 6" xfId="9389" xr:uid="{4F3F6AC7-BE2B-4B1B-927F-C9D980AEBDAA}"/>
    <cellStyle name="Normal 17 10 6 2" xfId="20710" xr:uid="{D077B762-2791-4D38-AEAA-2DAE648A3FC2}"/>
    <cellStyle name="Normal 17 10 6 2 2" xfId="26266" xr:uid="{0F048D7A-8AD0-4DBE-ADEF-7A3B50B66E5F}"/>
    <cellStyle name="Normal 17 10 6 2 3" xfId="31760" xr:uid="{14411B9B-4AD7-4BB4-863F-D1EBF378057E}"/>
    <cellStyle name="Normal 17 10 6 2 4" xfId="37244" xr:uid="{C457AF92-B5A0-4466-8112-1E22E0727FE1}"/>
    <cellStyle name="Normal 17 10 6 3" xfId="23537" xr:uid="{AC918704-9BE3-48AA-AE31-4FA8F64AB92B}"/>
    <cellStyle name="Normal 17 10 6 4" xfId="29031" xr:uid="{83AF1924-3C70-47ED-9878-8EC17FF3FF8B}"/>
    <cellStyle name="Normal 17 10 6 5" xfId="34515" xr:uid="{218284A8-BBE9-46D2-8AAC-A8B1EAB95DB1}"/>
    <cellStyle name="Normal 17 11" xfId="6320" xr:uid="{C5253306-CE0B-49FB-B122-9AD57AA035ED}"/>
    <cellStyle name="Normal 17 11 2" xfId="14713" xr:uid="{27A4903F-7FBB-4036-9C7B-B9940385A6B0}"/>
    <cellStyle name="Normal 17 11 2 2" xfId="22000" xr:uid="{68B1806E-C0BE-4172-883F-D4C3B0252C73}"/>
    <cellStyle name="Normal 17 11 2 2 2" xfId="27556" xr:uid="{045535ED-3071-4539-8E34-85DBEA68DEB5}"/>
    <cellStyle name="Normal 17 11 2 2 3" xfId="33050" xr:uid="{9D5CEBA9-29B6-44BB-B30B-F154F4BFB96D}"/>
    <cellStyle name="Normal 17 11 2 2 4" xfId="38534" xr:uid="{A61CBD8F-47A4-4CD8-B3C9-17EB99513C45}"/>
    <cellStyle name="Normal 17 11 2 3" xfId="24827" xr:uid="{65CC9E73-DE4A-41A9-A10B-4E3D5587FD35}"/>
    <cellStyle name="Normal 17 11 2 4" xfId="30321" xr:uid="{FF5F359F-DC32-4E73-8261-2087BBD3374B}"/>
    <cellStyle name="Normal 17 11 2 5" xfId="35805" xr:uid="{24B41758-9422-4D78-A3AE-3F898CDB1A40}"/>
    <cellStyle name="Normal 17 11 3" xfId="11676" xr:uid="{D48D52C1-4124-49E5-A786-0AC97C9E3412}"/>
    <cellStyle name="Normal 17 11 4" xfId="16911" xr:uid="{0A1D8661-2DAF-4351-A5DB-5E3383F93B2D}"/>
    <cellStyle name="Normal 17 11 5" xfId="19136" xr:uid="{596CCCF7-9860-4A68-9F0D-5C437660E4E6}"/>
    <cellStyle name="Normal 17 11 6" xfId="9390" xr:uid="{42233959-9D33-4A10-BFBB-8A24C1500287}"/>
    <cellStyle name="Normal 17 11 6 2" xfId="20711" xr:uid="{27E29ED1-6F58-4617-A0B9-D4C1E095C4A8}"/>
    <cellStyle name="Normal 17 11 6 2 2" xfId="26267" xr:uid="{0348EDDF-538C-46F7-81D4-3D3297215EAA}"/>
    <cellStyle name="Normal 17 11 6 2 3" xfId="31761" xr:uid="{FE8D1FB3-D28C-4931-AE23-46C6AC7982CC}"/>
    <cellStyle name="Normal 17 11 6 2 4" xfId="37245" xr:uid="{6CC11C8A-F4BD-4B00-9E96-5A01C5328121}"/>
    <cellStyle name="Normal 17 11 6 3" xfId="23538" xr:uid="{BA80EBB5-4B36-4913-A44D-BAB37B94797A}"/>
    <cellStyle name="Normal 17 11 6 4" xfId="29032" xr:uid="{04DBAFB0-409E-4898-8919-6347B2D8F7DC}"/>
    <cellStyle name="Normal 17 11 6 5" xfId="34516" xr:uid="{0EB6DC2C-DD69-42C0-A4B3-5A201AF4CFF4}"/>
    <cellStyle name="Normal 17 12" xfId="6321" xr:uid="{53FBE45C-D034-43DC-89D5-B8FD0BBFEA6E}"/>
    <cellStyle name="Normal 17 12 2" xfId="14714" xr:uid="{249ABE2E-3982-449E-9EF4-5EAA23730BAC}"/>
    <cellStyle name="Normal 17 12 2 2" xfId="22001" xr:uid="{F4ED8D98-F54E-432C-B32C-2F36FFA58771}"/>
    <cellStyle name="Normal 17 12 2 2 2" xfId="27557" xr:uid="{456BD1FC-0728-4449-9072-EAE0C134D24F}"/>
    <cellStyle name="Normal 17 12 2 2 3" xfId="33051" xr:uid="{D3613BE3-242D-433B-BE14-2A5EA04BF0A7}"/>
    <cellStyle name="Normal 17 12 2 2 4" xfId="38535" xr:uid="{5004A0B4-13BC-49F9-B0DB-29B4F01AA128}"/>
    <cellStyle name="Normal 17 12 2 3" xfId="24828" xr:uid="{72283702-7BFE-4948-AC96-0B93A119F2D2}"/>
    <cellStyle name="Normal 17 12 2 4" xfId="30322" xr:uid="{EECE85A9-C3B3-47D7-9AA1-FA115A48C54C}"/>
    <cellStyle name="Normal 17 12 2 5" xfId="35806" xr:uid="{27068BA8-764D-4AA5-8CB6-32F8AD2A4ECA}"/>
    <cellStyle name="Normal 17 12 3" xfId="11677" xr:uid="{FC996211-5E2C-4C45-8A67-DD3D0D80770D}"/>
    <cellStyle name="Normal 17 12 4" xfId="16912" xr:uid="{41851B63-022C-41E7-B9EB-6B0B57B83717}"/>
    <cellStyle name="Normal 17 12 5" xfId="19137" xr:uid="{F257642A-3E00-4D68-9F44-80FD559C34FA}"/>
    <cellStyle name="Normal 17 12 6" xfId="9391" xr:uid="{75313B5A-BED1-47C5-B21C-1D649503088A}"/>
    <cellStyle name="Normal 17 12 6 2" xfId="20712" xr:uid="{EF4B415C-C31B-45EB-823E-292345B36097}"/>
    <cellStyle name="Normal 17 12 6 2 2" xfId="26268" xr:uid="{29CE7585-E19D-4588-A8DE-C712D61B292D}"/>
    <cellStyle name="Normal 17 12 6 2 3" xfId="31762" xr:uid="{A05BD073-7132-4A91-9E59-D81C4A37535A}"/>
    <cellStyle name="Normal 17 12 6 2 4" xfId="37246" xr:uid="{5380D67D-F369-4112-9158-51C82A294F2E}"/>
    <cellStyle name="Normal 17 12 6 3" xfId="23539" xr:uid="{03B2E05A-D134-4564-9A72-D36D64EAC1F8}"/>
    <cellStyle name="Normal 17 12 6 4" xfId="29033" xr:uid="{D54F04F1-A0B0-4275-8F7B-307A49B0575B}"/>
    <cellStyle name="Normal 17 12 6 5" xfId="34517" xr:uid="{C2D6FF43-54B5-4789-878D-485C250D6D2B}"/>
    <cellStyle name="Normal 17 13" xfId="6322" xr:uid="{A53FCE79-EE45-4954-9FDE-6BBF42935B86}"/>
    <cellStyle name="Normal 17 13 2" xfId="14715" xr:uid="{FA6E43CB-33FB-4440-BC92-43BDFCA52081}"/>
    <cellStyle name="Normal 17 13 2 2" xfId="22002" xr:uid="{8D66A212-1C3E-4F1F-A231-89E7E147B174}"/>
    <cellStyle name="Normal 17 13 2 2 2" xfId="27558" xr:uid="{10F70909-ADFC-4357-8284-1CF5623BD9C6}"/>
    <cellStyle name="Normal 17 13 2 2 3" xfId="33052" xr:uid="{44AD5BDF-59F1-495C-B060-E713A1988486}"/>
    <cellStyle name="Normal 17 13 2 2 4" xfId="38536" xr:uid="{8DA30DAA-DE6C-4677-89B6-5F8B94858457}"/>
    <cellStyle name="Normal 17 13 2 3" xfId="24829" xr:uid="{ABBBF2ED-9497-4889-A835-A825BE84F1BF}"/>
    <cellStyle name="Normal 17 13 2 4" xfId="30323" xr:uid="{72EBA85F-801A-4957-8121-623576F41C33}"/>
    <cellStyle name="Normal 17 13 2 5" xfId="35807" xr:uid="{6DB0DC78-9863-45B3-97C0-86A532126F09}"/>
    <cellStyle name="Normal 17 13 3" xfId="11678" xr:uid="{8A4C8B86-3304-47C4-9115-0631CF8CB294}"/>
    <cellStyle name="Normal 17 13 4" xfId="16913" xr:uid="{138541FA-FF34-44FA-BBBA-CF7255FC63D2}"/>
    <cellStyle name="Normal 17 13 5" xfId="19138" xr:uid="{50E7DE91-FC1E-48E8-9F17-2EEF2A316D36}"/>
    <cellStyle name="Normal 17 13 6" xfId="9392" xr:uid="{8C091B9D-7CD8-4C30-AAF2-B27761931DC0}"/>
    <cellStyle name="Normal 17 13 6 2" xfId="20713" xr:uid="{827DF409-1C86-44EF-A035-7E7DCD85076B}"/>
    <cellStyle name="Normal 17 13 6 2 2" xfId="26269" xr:uid="{C04A101E-41E3-4B1C-84AF-DC3565B73942}"/>
    <cellStyle name="Normal 17 13 6 2 3" xfId="31763" xr:uid="{C81A8EB7-B9C9-4B8E-B501-C267AC78F233}"/>
    <cellStyle name="Normal 17 13 6 2 4" xfId="37247" xr:uid="{3E095A11-9138-4CBD-97C3-D9AFD3CD5E37}"/>
    <cellStyle name="Normal 17 13 6 3" xfId="23540" xr:uid="{4CA0ECD9-3BD8-4135-9AE9-0D07D2BA9EE0}"/>
    <cellStyle name="Normal 17 13 6 4" xfId="29034" xr:uid="{CAC65B2D-39FA-45CF-B9F7-036A2B9ED643}"/>
    <cellStyle name="Normal 17 13 6 5" xfId="34518" xr:uid="{E14BDE00-E037-4360-B313-3301E7EBC148}"/>
    <cellStyle name="Normal 17 14" xfId="6323" xr:uid="{ED186D44-481C-4505-9347-205C0A50D1F1}"/>
    <cellStyle name="Normal 17 14 2" xfId="14716" xr:uid="{1FC7ABED-4AE0-4BED-BE2B-B9E9CC697E46}"/>
    <cellStyle name="Normal 17 14 2 2" xfId="22003" xr:uid="{EEDCB638-BAF3-4184-9046-957F18F9141E}"/>
    <cellStyle name="Normal 17 14 2 2 2" xfId="27559" xr:uid="{C90898EF-BDD8-4A05-AAE0-404A23855924}"/>
    <cellStyle name="Normal 17 14 2 2 3" xfId="33053" xr:uid="{EE736E30-FF95-4B3F-B83A-104EBCFF9836}"/>
    <cellStyle name="Normal 17 14 2 2 4" xfId="38537" xr:uid="{B1277AA8-7B30-4A87-AD94-946BA4AC1C83}"/>
    <cellStyle name="Normal 17 14 2 3" xfId="24830" xr:uid="{8990462E-1CA8-4201-BF0A-15B67E50B01C}"/>
    <cellStyle name="Normal 17 14 2 4" xfId="30324" xr:uid="{95049A38-A3C9-4ABB-A98F-4F53F03F1109}"/>
    <cellStyle name="Normal 17 14 2 5" xfId="35808" xr:uid="{22FD4EA2-3309-4FB0-9FBE-D03C98526905}"/>
    <cellStyle name="Normal 17 14 3" xfId="11679" xr:uid="{A64BD2D3-5FCF-4DAC-AAA2-31AA857588A5}"/>
    <cellStyle name="Normal 17 14 4" xfId="16914" xr:uid="{41D3DE98-C805-47E0-AF05-4E561E74F38E}"/>
    <cellStyle name="Normal 17 14 5" xfId="19139" xr:uid="{04E81478-B4D2-42AE-963F-D110483B84EC}"/>
    <cellStyle name="Normal 17 14 6" xfId="9393" xr:uid="{8C944858-024A-4FFA-BDF3-6C841822FF62}"/>
    <cellStyle name="Normal 17 14 6 2" xfId="20714" xr:uid="{013171F7-F395-4809-9856-80FFDD538F26}"/>
    <cellStyle name="Normal 17 14 6 2 2" xfId="26270" xr:uid="{5824A739-A92F-4F9D-BF6D-8FE754979F79}"/>
    <cellStyle name="Normal 17 14 6 2 3" xfId="31764" xr:uid="{F57E6D7A-72C9-4319-AC14-AEAD4AC0DEDE}"/>
    <cellStyle name="Normal 17 14 6 2 4" xfId="37248" xr:uid="{868DD2F8-722C-441D-B1FC-C7A2BA6F0559}"/>
    <cellStyle name="Normal 17 14 6 3" xfId="23541" xr:uid="{211DE678-FE57-43BF-85CA-FC8BDF63BE0F}"/>
    <cellStyle name="Normal 17 14 6 4" xfId="29035" xr:uid="{297E3B5A-E918-43CD-90C9-B82C1DEB95D5}"/>
    <cellStyle name="Normal 17 14 6 5" xfId="34519" xr:uid="{B1FDA84B-75EF-4BEE-A0CF-2E513B4DE09F}"/>
    <cellStyle name="Normal 17 15" xfId="6324" xr:uid="{006707E4-555D-4A0D-B1A2-58DC9822AE8E}"/>
    <cellStyle name="Normal 17 15 2" xfId="14717" xr:uid="{FD660110-05AE-4EB6-974E-27859B9F8D45}"/>
    <cellStyle name="Normal 17 15 2 2" xfId="22004" xr:uid="{8632E639-6F13-4CEF-9E48-B73E2DF4C715}"/>
    <cellStyle name="Normal 17 15 2 2 2" xfId="27560" xr:uid="{C5F71F01-825B-40D7-8A1D-EB86E2D290A0}"/>
    <cellStyle name="Normal 17 15 2 2 3" xfId="33054" xr:uid="{59122F73-537C-4C68-B892-46BCBE3BA02E}"/>
    <cellStyle name="Normal 17 15 2 2 4" xfId="38538" xr:uid="{619B3170-2032-4C8D-9A68-DF5467783044}"/>
    <cellStyle name="Normal 17 15 2 3" xfId="24831" xr:uid="{5FA48393-F6A5-4036-9AD5-2BE95D1B84F0}"/>
    <cellStyle name="Normal 17 15 2 4" xfId="30325" xr:uid="{9103670B-B5D8-4363-840A-2488CE9F04FE}"/>
    <cellStyle name="Normal 17 15 2 5" xfId="35809" xr:uid="{EAF68192-BA9E-46A2-BD77-72DF5A8B717F}"/>
    <cellStyle name="Normal 17 15 3" xfId="11680" xr:uid="{3A43DC3E-10BE-4B96-9FF2-516CD15B85A9}"/>
    <cellStyle name="Normal 17 15 4" xfId="16915" xr:uid="{64004CE7-27ED-4C12-B570-1B0942D20D67}"/>
    <cellStyle name="Normal 17 15 5" xfId="19140" xr:uid="{AF48E86C-9B48-4214-9EC5-931B9727F7A8}"/>
    <cellStyle name="Normal 17 15 6" xfId="9394" xr:uid="{E42E8C6C-577C-4617-8E87-F66FA298CFCA}"/>
    <cellStyle name="Normal 17 15 6 2" xfId="20715" xr:uid="{9EEE6A06-D019-4EEE-AB11-461C006B71C3}"/>
    <cellStyle name="Normal 17 15 6 2 2" xfId="26271" xr:uid="{8FF4E012-037D-4CF8-910E-C3F179A24E7F}"/>
    <cellStyle name="Normal 17 15 6 2 3" xfId="31765" xr:uid="{EF0DDBD7-77DF-4A94-898A-B22B99A11B92}"/>
    <cellStyle name="Normal 17 15 6 2 4" xfId="37249" xr:uid="{5A36FECC-E4E2-415F-B348-B475DE1AC5CB}"/>
    <cellStyle name="Normal 17 15 6 3" xfId="23542" xr:uid="{A3D48370-B1DA-4B88-9C22-22B2C3017C3C}"/>
    <cellStyle name="Normal 17 15 6 4" xfId="29036" xr:uid="{7365A2E1-59D3-4427-95DC-3F2BEEB84919}"/>
    <cellStyle name="Normal 17 15 6 5" xfId="34520" xr:uid="{EDF3AFAE-D6A5-4135-9F50-FDC0B4686097}"/>
    <cellStyle name="Normal 17 16" xfId="6325" xr:uid="{A6EAF653-FFC5-4BD1-8DB8-BD757A283EEE}"/>
    <cellStyle name="Normal 17 16 2" xfId="14718" xr:uid="{5F762745-19F8-4A82-8FD7-BAEBDAB314E3}"/>
    <cellStyle name="Normal 17 16 2 2" xfId="22005" xr:uid="{F55CAD58-9E51-4D92-826B-D3197D760C9A}"/>
    <cellStyle name="Normal 17 16 2 2 2" xfId="27561" xr:uid="{3F374DEF-E253-486D-9205-43F8A35E1EC4}"/>
    <cellStyle name="Normal 17 16 2 2 3" xfId="33055" xr:uid="{A326A0C0-1DAA-44D1-9B51-B3D10751788E}"/>
    <cellStyle name="Normal 17 16 2 2 4" xfId="38539" xr:uid="{43E51BFF-89CD-453C-9083-8A9D8BEC01FB}"/>
    <cellStyle name="Normal 17 16 2 3" xfId="24832" xr:uid="{42659467-D3D4-4880-856D-725CDA2EFBB7}"/>
    <cellStyle name="Normal 17 16 2 4" xfId="30326" xr:uid="{973A83E7-6C2B-4467-AA56-A08A752ADE9F}"/>
    <cellStyle name="Normal 17 16 2 5" xfId="35810" xr:uid="{2731FDC5-EB8D-47AA-8D9C-93A79E34A1F2}"/>
    <cellStyle name="Normal 17 16 3" xfId="11681" xr:uid="{B48BD77E-C6AF-4FC0-96FB-9AABE24E8AD5}"/>
    <cellStyle name="Normal 17 16 4" xfId="16916" xr:uid="{A7B66037-72FC-476A-8FA9-7A8FD795910B}"/>
    <cellStyle name="Normal 17 16 5" xfId="19141" xr:uid="{751D0D52-CF75-43D3-96B1-232D99089212}"/>
    <cellStyle name="Normal 17 16 6" xfId="9395" xr:uid="{1DFFFE4B-642D-4F39-9CA6-8BFA4E0EFEEC}"/>
    <cellStyle name="Normal 17 16 6 2" xfId="20716" xr:uid="{0BD08D3D-AADD-4ACE-95B2-59D8ECA7AB68}"/>
    <cellStyle name="Normal 17 16 6 2 2" xfId="26272" xr:uid="{7D0B131E-801C-4160-B955-286173620E48}"/>
    <cellStyle name="Normal 17 16 6 2 3" xfId="31766" xr:uid="{6DA9472B-BA56-43FA-B061-7C95F78C9CB1}"/>
    <cellStyle name="Normal 17 16 6 2 4" xfId="37250" xr:uid="{CC2A9C2A-AFC2-4B74-9ABA-187500358656}"/>
    <cellStyle name="Normal 17 16 6 3" xfId="23543" xr:uid="{BA80CE8F-0BB8-4D8F-913D-B75FEE19635B}"/>
    <cellStyle name="Normal 17 16 6 4" xfId="29037" xr:uid="{0D206C0F-45FC-4062-BADB-D8B564DBF389}"/>
    <cellStyle name="Normal 17 16 6 5" xfId="34521" xr:uid="{180ACC86-7859-4B1F-82BC-BE5EAA73CF6A}"/>
    <cellStyle name="Normal 17 17" xfId="6326" xr:uid="{887B56D7-4911-4FA8-A8A5-F45B10164CDE}"/>
    <cellStyle name="Normal 17 17 2" xfId="14719" xr:uid="{FF4BA703-E46D-4FAA-81AA-F1C8E7064DCE}"/>
    <cellStyle name="Normal 17 17 2 2" xfId="22006" xr:uid="{3F543B59-D1D5-439F-AF5B-9C7BD6C34177}"/>
    <cellStyle name="Normal 17 17 2 2 2" xfId="27562" xr:uid="{25042950-0276-4E26-AF8D-226CA2D9ED00}"/>
    <cellStyle name="Normal 17 17 2 2 3" xfId="33056" xr:uid="{0B3E0B64-0069-4CB9-B65F-337E8E09160E}"/>
    <cellStyle name="Normal 17 17 2 2 4" xfId="38540" xr:uid="{10953783-08AF-465B-B23F-11078E756C46}"/>
    <cellStyle name="Normal 17 17 2 3" xfId="24833" xr:uid="{7A2F0C1C-5A89-4412-B164-9E86A359849A}"/>
    <cellStyle name="Normal 17 17 2 4" xfId="30327" xr:uid="{464053BF-CC97-44D1-ADBB-AFBAC3B78DC0}"/>
    <cellStyle name="Normal 17 17 2 5" xfId="35811" xr:uid="{EE6A6D76-EC20-4572-A3C3-DBC356FEFFC4}"/>
    <cellStyle name="Normal 17 17 3" xfId="11682" xr:uid="{43D963D7-12E8-41F0-85AD-5B701E9357C9}"/>
    <cellStyle name="Normal 17 17 4" xfId="16917" xr:uid="{5AD77C8D-1DEE-4434-B973-AC320A251EB1}"/>
    <cellStyle name="Normal 17 17 5" xfId="19142" xr:uid="{1E4A4E38-54CC-43D7-B036-6D90636459AB}"/>
    <cellStyle name="Normal 17 17 6" xfId="9396" xr:uid="{6D7023C0-04E0-49B9-B457-13317E8CD4B9}"/>
    <cellStyle name="Normal 17 17 6 2" xfId="20717" xr:uid="{EA669CDD-7E57-4FDA-9D78-3DE007A9E36D}"/>
    <cellStyle name="Normal 17 17 6 2 2" xfId="26273" xr:uid="{0FC25E34-D00C-4AF4-B15D-28F7574344AB}"/>
    <cellStyle name="Normal 17 17 6 2 3" xfId="31767" xr:uid="{F643EFFD-5314-43A0-BD98-1666E02A792A}"/>
    <cellStyle name="Normal 17 17 6 2 4" xfId="37251" xr:uid="{44B60F68-A608-4B88-8C5A-BCC070ECB2D0}"/>
    <cellStyle name="Normal 17 17 6 3" xfId="23544" xr:uid="{F5EB0D91-93C5-48DC-8C41-47F986FB3999}"/>
    <cellStyle name="Normal 17 17 6 4" xfId="29038" xr:uid="{052F48DC-FA12-4482-9BF3-0171E4C7E5E6}"/>
    <cellStyle name="Normal 17 17 6 5" xfId="34522" xr:uid="{1155F660-7FE9-4682-A708-8D61D6AE75DA}"/>
    <cellStyle name="Normal 17 18" xfId="6327" xr:uid="{174DC22C-622E-4375-BF90-5E69A8F55DBC}"/>
    <cellStyle name="Normal 17 18 2" xfId="14720" xr:uid="{42B29A32-351A-4BFC-AEC9-8CF79B4CA7C9}"/>
    <cellStyle name="Normal 17 18 2 2" xfId="22007" xr:uid="{4DB8070F-9323-41FB-9024-1F7A5B609A6F}"/>
    <cellStyle name="Normal 17 18 2 2 2" xfId="27563" xr:uid="{D4A8AC13-FD44-4F7E-A295-C895EF80086E}"/>
    <cellStyle name="Normal 17 18 2 2 3" xfId="33057" xr:uid="{47850F85-7C74-4CE5-974E-CFF4B45CC2C5}"/>
    <cellStyle name="Normal 17 18 2 2 4" xfId="38541" xr:uid="{089AF2A3-171C-4F19-BAB4-9B3D6351B48A}"/>
    <cellStyle name="Normal 17 18 2 3" xfId="24834" xr:uid="{B1DC473C-8887-47E9-A967-3A1B5D5884B4}"/>
    <cellStyle name="Normal 17 18 2 4" xfId="30328" xr:uid="{42DA3599-BF99-4ACB-AEAC-43628196E5D7}"/>
    <cellStyle name="Normal 17 18 2 5" xfId="35812" xr:uid="{2A7E6781-9B74-4046-9EBB-9439F2588319}"/>
    <cellStyle name="Normal 17 18 3" xfId="11683" xr:uid="{9DD0A772-D354-43D8-8EDD-0DAE3EAD94D1}"/>
    <cellStyle name="Normal 17 18 4" xfId="16918" xr:uid="{933EEAD8-38B4-42AE-8BB9-846ACB1B958B}"/>
    <cellStyle name="Normal 17 18 5" xfId="19143" xr:uid="{40290596-2694-4054-B055-9B266FB197AA}"/>
    <cellStyle name="Normal 17 18 6" xfId="9397" xr:uid="{1097EDB3-B5F7-4DEB-9094-E239410A332A}"/>
    <cellStyle name="Normal 17 18 6 2" xfId="20718" xr:uid="{7E3DF7E6-5511-4F4B-8ECF-424B163EA7A2}"/>
    <cellStyle name="Normal 17 18 6 2 2" xfId="26274" xr:uid="{D5BFE2CE-8823-45F7-A29A-AF2D0D9952FB}"/>
    <cellStyle name="Normal 17 18 6 2 3" xfId="31768" xr:uid="{9ADA0145-4A78-4CEE-B5FD-4953C4FCE5EB}"/>
    <cellStyle name="Normal 17 18 6 2 4" xfId="37252" xr:uid="{8B6D0302-1F68-4FC4-9DB7-F8A5212BC02D}"/>
    <cellStyle name="Normal 17 18 6 3" xfId="23545" xr:uid="{62870295-F1D3-49D5-A647-2E6F70118FB8}"/>
    <cellStyle name="Normal 17 18 6 4" xfId="29039" xr:uid="{2627DBD3-F83B-42B6-A4FF-A7C05EC3ACD8}"/>
    <cellStyle name="Normal 17 18 6 5" xfId="34523" xr:uid="{E5730DA6-81CA-406C-B02C-7FE725FA5ECF}"/>
    <cellStyle name="Normal 17 19" xfId="6328" xr:uid="{2387F7EC-6516-4CAE-A036-06D323222383}"/>
    <cellStyle name="Normal 17 19 2" xfId="14721" xr:uid="{97571776-6611-4701-BEA8-959954AECD04}"/>
    <cellStyle name="Normal 17 19 2 2" xfId="22008" xr:uid="{BB9EA6E6-C2D6-4C3C-A941-55B3EBBB2153}"/>
    <cellStyle name="Normal 17 19 2 2 2" xfId="27564" xr:uid="{2398279E-AD69-43BC-8D33-C4B32900FA44}"/>
    <cellStyle name="Normal 17 19 2 2 3" xfId="33058" xr:uid="{B055630D-6C52-44EF-ABE6-C1EA60098DD8}"/>
    <cellStyle name="Normal 17 19 2 2 4" xfId="38542" xr:uid="{1B05B8D8-1227-44FC-8A28-E4FD8F0F708F}"/>
    <cellStyle name="Normal 17 19 2 3" xfId="24835" xr:uid="{E0B20541-E892-471B-8D7D-0E2645920C65}"/>
    <cellStyle name="Normal 17 19 2 4" xfId="30329" xr:uid="{BD4690F5-F0F2-4230-A1C4-16254A4D07F4}"/>
    <cellStyle name="Normal 17 19 2 5" xfId="35813" xr:uid="{3AE080C8-A755-4C7D-878E-DB87C7215890}"/>
    <cellStyle name="Normal 17 19 3" xfId="11684" xr:uid="{93CBF786-4628-450A-B731-DE37D3BCF6C9}"/>
    <cellStyle name="Normal 17 19 4" xfId="16919" xr:uid="{20EDF918-BF3A-4472-94E1-9D3C1E88A97C}"/>
    <cellStyle name="Normal 17 19 5" xfId="19144" xr:uid="{46AF5E3A-FFF0-4E81-A743-1E1EE9D77137}"/>
    <cellStyle name="Normal 17 19 6" xfId="9398" xr:uid="{681F20CB-2CA9-4B2C-BF06-8D545612837F}"/>
    <cellStyle name="Normal 17 19 6 2" xfId="20719" xr:uid="{48E6E7E6-EF99-46D3-92CF-98A2C668BAA9}"/>
    <cellStyle name="Normal 17 19 6 2 2" xfId="26275" xr:uid="{64E8F634-C63F-4447-9299-AB9433381642}"/>
    <cellStyle name="Normal 17 19 6 2 3" xfId="31769" xr:uid="{1BB5A00A-C2E6-47AD-8C17-D3B962D7A7CD}"/>
    <cellStyle name="Normal 17 19 6 2 4" xfId="37253" xr:uid="{67986B2F-6316-45DE-9810-724184FF2C98}"/>
    <cellStyle name="Normal 17 19 6 3" xfId="23546" xr:uid="{EC383B7B-329A-40FC-9B13-6ADDF3A7744D}"/>
    <cellStyle name="Normal 17 19 6 4" xfId="29040" xr:uid="{7D4B6F14-4440-4D80-81F5-8FE73C79C52B}"/>
    <cellStyle name="Normal 17 19 6 5" xfId="34524" xr:uid="{53D5F3AA-1D9E-46E9-93C5-83711966151F}"/>
    <cellStyle name="Normal 17 2" xfId="888" xr:uid="{CBA79343-A464-41B8-BED0-2665F95C8686}"/>
    <cellStyle name="Normal 17 2 2" xfId="14722" xr:uid="{2985FC40-F5CB-4B74-9342-7C1EA282F385}"/>
    <cellStyle name="Normal 17 2 2 2" xfId="22009" xr:uid="{88221739-B8B1-4E15-AC99-64D1A446FD79}"/>
    <cellStyle name="Normal 17 2 2 2 2" xfId="27565" xr:uid="{9AA92EA8-90CB-4C33-A23A-C301DEBCBCD7}"/>
    <cellStyle name="Normal 17 2 2 2 3" xfId="33059" xr:uid="{F73427E3-F484-4048-B859-1368D01BC8E1}"/>
    <cellStyle name="Normal 17 2 2 2 4" xfId="38543" xr:uid="{83950CC5-2DAE-4003-9C51-3ED715A80383}"/>
    <cellStyle name="Normal 17 2 2 3" xfId="24836" xr:uid="{CB52B70B-9EF7-401F-A83E-C0FF49E92809}"/>
    <cellStyle name="Normal 17 2 2 4" xfId="30330" xr:uid="{C0D1C8EB-FA3D-4052-9719-9019FD0C693D}"/>
    <cellStyle name="Normal 17 2 2 5" xfId="35814" xr:uid="{3BFC2D87-285E-4B57-8B72-AA05AA54F75A}"/>
    <cellStyle name="Normal 17 2 3" xfId="11685" xr:uid="{802A04E2-F673-4E51-8C36-784D65B3A533}"/>
    <cellStyle name="Normal 17 2 4" xfId="16920" xr:uid="{E0DADF06-2482-4EE4-B0C9-C566FDA25A22}"/>
    <cellStyle name="Normal 17 2 5" xfId="19145" xr:uid="{7FCF232D-CA10-4069-8C37-082DA8512516}"/>
    <cellStyle name="Normal 17 2 6" xfId="9399" xr:uid="{6A920C31-5952-40BA-8B5D-A70EFFAA0043}"/>
    <cellStyle name="Normal 17 2 6 2" xfId="20720" xr:uid="{449AC786-7D54-4E81-B38A-BE3E9CDF6617}"/>
    <cellStyle name="Normal 17 2 6 2 2" xfId="26276" xr:uid="{FFA1205C-D4AD-476B-8EEB-7985B43A885C}"/>
    <cellStyle name="Normal 17 2 6 2 3" xfId="31770" xr:uid="{DA94E94C-D853-42F7-A69B-13ABE25E92C8}"/>
    <cellStyle name="Normal 17 2 6 2 4" xfId="37254" xr:uid="{1C91A322-B05C-4796-98AA-663ED37A9C73}"/>
    <cellStyle name="Normal 17 2 6 3" xfId="23547" xr:uid="{E88DE6E0-B513-478A-B23D-AA89DC13D23C}"/>
    <cellStyle name="Normal 17 2 6 4" xfId="29041" xr:uid="{7722B1C4-84D2-4D55-9778-2146135E7746}"/>
    <cellStyle name="Normal 17 2 6 5" xfId="34525" xr:uid="{5F6B8F8C-1EDF-448C-B33D-5A754F821316}"/>
    <cellStyle name="Normal 17 2 7" xfId="6329" xr:uid="{575D7FF4-9A65-41BB-A989-6AD096AC8CFE}"/>
    <cellStyle name="Normal 17 20" xfId="6330" xr:uid="{A3E08435-2320-4321-8981-6B27DB45C006}"/>
    <cellStyle name="Normal 17 20 2" xfId="14723" xr:uid="{C9600220-3288-48A8-9345-3F83E7DD1A58}"/>
    <cellStyle name="Normal 17 20 2 2" xfId="22010" xr:uid="{AA21C4C3-7012-4D5B-BD9A-C729EAA7B994}"/>
    <cellStyle name="Normal 17 20 2 2 2" xfId="27566" xr:uid="{F987D7C5-DC52-4594-A7FF-63EC3274B9C2}"/>
    <cellStyle name="Normal 17 20 2 2 3" xfId="33060" xr:uid="{F63FF84C-61E9-483B-A501-AED976EE5C0D}"/>
    <cellStyle name="Normal 17 20 2 2 4" xfId="38544" xr:uid="{C588C96E-7770-43D4-8F09-0CDF1F64FF1D}"/>
    <cellStyle name="Normal 17 20 2 3" xfId="24837" xr:uid="{02354805-FF04-4364-BB37-931B3AE9A2C6}"/>
    <cellStyle name="Normal 17 20 2 4" xfId="30331" xr:uid="{F8AE9168-B628-420C-A810-8A6304053C5D}"/>
    <cellStyle name="Normal 17 20 2 5" xfId="35815" xr:uid="{BDD2D8E6-1D78-4CD9-944A-A8D06B0B862E}"/>
    <cellStyle name="Normal 17 20 3" xfId="11686" xr:uid="{55B75119-79FC-4440-822D-B6C8D9ABCDFE}"/>
    <cellStyle name="Normal 17 20 4" xfId="16921" xr:uid="{262F0C86-6047-4482-8D6D-0BBBDECB31F2}"/>
    <cellStyle name="Normal 17 20 5" xfId="19146" xr:uid="{621FEC85-3567-4CDB-9DDE-C4C79E08CA05}"/>
    <cellStyle name="Normal 17 20 6" xfId="9400" xr:uid="{3F51CCBD-53B5-44D7-B52B-739EDBAE6D51}"/>
    <cellStyle name="Normal 17 20 6 2" xfId="20721" xr:uid="{6F040096-C105-4560-8478-013108B6F187}"/>
    <cellStyle name="Normal 17 20 6 2 2" xfId="26277" xr:uid="{D7711D13-6A57-4DAD-B04D-240876146D71}"/>
    <cellStyle name="Normal 17 20 6 2 3" xfId="31771" xr:uid="{E4AA47BB-5F44-4133-948C-F46B19D78B0E}"/>
    <cellStyle name="Normal 17 20 6 2 4" xfId="37255" xr:uid="{38820B08-34E0-4C9D-B0E9-27A3CD0F6E05}"/>
    <cellStyle name="Normal 17 20 6 3" xfId="23548" xr:uid="{183F286B-BDA9-441A-9BC8-307FFC417031}"/>
    <cellStyle name="Normal 17 20 6 4" xfId="29042" xr:uid="{CF3A61D8-7F2A-43B0-9398-419E0F9D6408}"/>
    <cellStyle name="Normal 17 20 6 5" xfId="34526" xr:uid="{47C75942-1282-43F1-BC74-FE725856AA79}"/>
    <cellStyle name="Normal 17 21" xfId="6331" xr:uid="{46B002BD-F326-432F-A4A2-5E2A02751B88}"/>
    <cellStyle name="Normal 17 21 2" xfId="14724" xr:uid="{1049508E-93EE-4AA5-8628-DE603BCC9E42}"/>
    <cellStyle name="Normal 17 21 2 2" xfId="22011" xr:uid="{F8D29217-B478-4FE4-B701-F313D2B2A42C}"/>
    <cellStyle name="Normal 17 21 2 2 2" xfId="27567" xr:uid="{233CFE4E-6578-46A9-B656-36304453551F}"/>
    <cellStyle name="Normal 17 21 2 2 3" xfId="33061" xr:uid="{60816B79-1C1D-434C-B518-01D6DE1292B7}"/>
    <cellStyle name="Normal 17 21 2 2 4" xfId="38545" xr:uid="{AF1DBD19-B371-4F8F-9122-D48AF4E4F054}"/>
    <cellStyle name="Normal 17 21 2 3" xfId="24838" xr:uid="{99DEBE0C-43DF-48E2-8535-569A6708C215}"/>
    <cellStyle name="Normal 17 21 2 4" xfId="30332" xr:uid="{44581438-F1DE-4A37-8EB0-E02026C25E25}"/>
    <cellStyle name="Normal 17 21 2 5" xfId="35816" xr:uid="{34044903-0E6C-4882-A9F6-5F9294315756}"/>
    <cellStyle name="Normal 17 21 3" xfId="11687" xr:uid="{A9DDAE60-2AC5-4454-82D5-093DC2C78ACD}"/>
    <cellStyle name="Normal 17 21 4" xfId="16922" xr:uid="{8760E01B-4B7C-4B15-9BFC-E6653F6D1FE1}"/>
    <cellStyle name="Normal 17 21 5" xfId="19147" xr:uid="{7A61D527-8035-4C75-B70E-50F90EC9CC5B}"/>
    <cellStyle name="Normal 17 21 6" xfId="9401" xr:uid="{1C49B619-B18A-4C51-B1D0-FAF1F2AF212F}"/>
    <cellStyle name="Normal 17 21 6 2" xfId="20722" xr:uid="{E874D8A9-BE53-411D-8310-60A8990E4DF4}"/>
    <cellStyle name="Normal 17 21 6 2 2" xfId="26278" xr:uid="{1B449A57-BB53-4EFD-B69C-D2843E4AB3F2}"/>
    <cellStyle name="Normal 17 21 6 2 3" xfId="31772" xr:uid="{B1F931B2-2CED-478C-A0B9-D24EB91EF742}"/>
    <cellStyle name="Normal 17 21 6 2 4" xfId="37256" xr:uid="{A6B66193-A62E-4A92-97BE-E2A82F7AB0EF}"/>
    <cellStyle name="Normal 17 21 6 3" xfId="23549" xr:uid="{B781AFF6-AEE3-4801-9939-457117C8E12A}"/>
    <cellStyle name="Normal 17 21 6 4" xfId="29043" xr:uid="{23A4A1DA-A6FF-41E7-A89B-0F4D9DDEF431}"/>
    <cellStyle name="Normal 17 21 6 5" xfId="34527" xr:uid="{EFFB671E-1EF1-4F31-A7B9-BE4D2D8B7CDA}"/>
    <cellStyle name="Normal 17 22" xfId="6332" xr:uid="{9F5227D5-9832-41AB-B86E-CD18B385B272}"/>
    <cellStyle name="Normal 17 22 2" xfId="14725" xr:uid="{BD96FAAD-A95D-4ABB-9D37-63E2A5CB160E}"/>
    <cellStyle name="Normal 17 22 2 2" xfId="22012" xr:uid="{A0AF2263-85D8-43FA-BDEB-8871B2466EBC}"/>
    <cellStyle name="Normal 17 22 2 2 2" xfId="27568" xr:uid="{8C143DA0-7887-49C3-879F-68B5F6397D7D}"/>
    <cellStyle name="Normal 17 22 2 2 3" xfId="33062" xr:uid="{D3D69376-F61A-4B5F-B0E0-5479693391B9}"/>
    <cellStyle name="Normal 17 22 2 2 4" xfId="38546" xr:uid="{19594B8E-5558-4025-8314-5FF5AD24B7C5}"/>
    <cellStyle name="Normal 17 22 2 3" xfId="24839" xr:uid="{249E3D39-5056-4598-BEBC-40DB3118E9ED}"/>
    <cellStyle name="Normal 17 22 2 4" xfId="30333" xr:uid="{F21FCFA6-839A-466F-BC0E-E6D195E79EB7}"/>
    <cellStyle name="Normal 17 22 2 5" xfId="35817" xr:uid="{AEFE1D9D-DE63-4936-8970-2E6879293509}"/>
    <cellStyle name="Normal 17 22 3" xfId="11688" xr:uid="{8D3D5373-B743-4C46-A357-D567EF744385}"/>
    <cellStyle name="Normal 17 22 4" xfId="16923" xr:uid="{8E30E301-1201-444D-9B95-128FA2CDCDD3}"/>
    <cellStyle name="Normal 17 22 5" xfId="19148" xr:uid="{99C8A218-8C16-4CD5-846A-CBEF5ADD9924}"/>
    <cellStyle name="Normal 17 22 6" xfId="9402" xr:uid="{6141F895-D607-4422-BDEF-658AFF2BD0B3}"/>
    <cellStyle name="Normal 17 22 6 2" xfId="20723" xr:uid="{75FBB0EA-8DE6-42D0-8F99-EEBC6D6C09A9}"/>
    <cellStyle name="Normal 17 22 6 2 2" xfId="26279" xr:uid="{9755E963-ED25-40A7-8159-2BEDDF2830A7}"/>
    <cellStyle name="Normal 17 22 6 2 3" xfId="31773" xr:uid="{8A590BF3-FD11-41FF-AC45-596BE9B7FD9A}"/>
    <cellStyle name="Normal 17 22 6 2 4" xfId="37257" xr:uid="{FB4303B9-27E0-4B97-88A1-63AB089CA521}"/>
    <cellStyle name="Normal 17 22 6 3" xfId="23550" xr:uid="{1C4B62D4-C43A-4578-AD9F-B74E2704F126}"/>
    <cellStyle name="Normal 17 22 6 4" xfId="29044" xr:uid="{D451A9E9-8DCE-47ED-82CC-2D30564AEC05}"/>
    <cellStyle name="Normal 17 22 6 5" xfId="34528" xr:uid="{09013352-BC79-450A-8201-00BAB31EF262}"/>
    <cellStyle name="Normal 17 23" xfId="6333" xr:uid="{19E4FF9D-A289-4B9D-A8AE-C50F2ACE7400}"/>
    <cellStyle name="Normal 17 23 2" xfId="14726" xr:uid="{2DEB159C-9C20-4614-BE1E-9C2203F59208}"/>
    <cellStyle name="Normal 17 23 2 2" xfId="22013" xr:uid="{EF3B742B-2D80-4636-8609-706714040896}"/>
    <cellStyle name="Normal 17 23 2 2 2" xfId="27569" xr:uid="{46CCB744-E117-40FF-8AE7-104BB9B55F6A}"/>
    <cellStyle name="Normal 17 23 2 2 3" xfId="33063" xr:uid="{8DC77FFD-8500-4219-A3A3-CA255E51DC14}"/>
    <cellStyle name="Normal 17 23 2 2 4" xfId="38547" xr:uid="{EF4F4256-5CB7-40A0-9E4C-74101667B812}"/>
    <cellStyle name="Normal 17 23 2 3" xfId="24840" xr:uid="{4C3099CE-3F8E-4C55-BEA2-66369D1CBC5D}"/>
    <cellStyle name="Normal 17 23 2 4" xfId="30334" xr:uid="{34AF5E95-DA8B-4C3B-9370-64285A1599A7}"/>
    <cellStyle name="Normal 17 23 2 5" xfId="35818" xr:uid="{6025FC30-8DD1-44DD-92CF-E26BCA1E89E3}"/>
    <cellStyle name="Normal 17 23 3" xfId="11689" xr:uid="{B719833D-3AE0-4C9D-B005-06F65C5ED729}"/>
    <cellStyle name="Normal 17 23 4" xfId="16924" xr:uid="{189E04F3-2406-42B7-A4B5-BA62A5F40825}"/>
    <cellStyle name="Normal 17 23 5" xfId="19149" xr:uid="{8151EDDB-7A49-4EC3-888D-FA85CA6A99D2}"/>
    <cellStyle name="Normal 17 23 6" xfId="9403" xr:uid="{68EEF69E-7CA1-42BC-8785-67CC811F1FFC}"/>
    <cellStyle name="Normal 17 23 6 2" xfId="20724" xr:uid="{E77A2A01-93B6-4F4B-9B3C-9C3D3CFFD3DA}"/>
    <cellStyle name="Normal 17 23 6 2 2" xfId="26280" xr:uid="{47CAF196-5B27-4FFD-8A57-9DF327720890}"/>
    <cellStyle name="Normal 17 23 6 2 3" xfId="31774" xr:uid="{038A815E-F9EE-4815-BE75-75457745AD38}"/>
    <cellStyle name="Normal 17 23 6 2 4" xfId="37258" xr:uid="{FA2C211D-3629-4E2A-A6DC-8E9B111365EB}"/>
    <cellStyle name="Normal 17 23 6 3" xfId="23551" xr:uid="{2B6E1B3F-8D4A-4AD9-B37C-D568E35221E7}"/>
    <cellStyle name="Normal 17 23 6 4" xfId="29045" xr:uid="{036FD668-C87A-45AD-90A3-5A4B2DEFFEEF}"/>
    <cellStyle name="Normal 17 23 6 5" xfId="34529" xr:uid="{CA6E33E5-F675-4D7C-A202-A9305C5AEA63}"/>
    <cellStyle name="Normal 17 24" xfId="6334" xr:uid="{8938B225-5DE9-4E0B-ABA9-58AE36151F63}"/>
    <cellStyle name="Normal 17 24 2" xfId="14727" xr:uid="{72EC0093-5201-4BD1-A578-F64CFFA5CB1A}"/>
    <cellStyle name="Normal 17 24 2 2" xfId="22014" xr:uid="{FBB695F4-128E-4DE4-A574-6680742363BA}"/>
    <cellStyle name="Normal 17 24 2 2 2" xfId="27570" xr:uid="{A96E0002-92DE-4025-A87E-E026C578C7DF}"/>
    <cellStyle name="Normal 17 24 2 2 3" xfId="33064" xr:uid="{3D8338F5-3C0F-4D0A-AD84-F2A7C33BB924}"/>
    <cellStyle name="Normal 17 24 2 2 4" xfId="38548" xr:uid="{258EFDF0-7A41-4573-A13A-9C52FFB51090}"/>
    <cellStyle name="Normal 17 24 2 3" xfId="24841" xr:uid="{D78814F6-F708-48AF-B104-C40DFAA82EC2}"/>
    <cellStyle name="Normal 17 24 2 4" xfId="30335" xr:uid="{68E96FEF-A660-43E8-96CE-794BC2E1415E}"/>
    <cellStyle name="Normal 17 24 2 5" xfId="35819" xr:uid="{E27D4B77-73CB-4721-AB3A-3F11FB1F26CB}"/>
    <cellStyle name="Normal 17 24 3" xfId="11690" xr:uid="{4123D4C4-CC24-48B5-AE58-6FE8F6FFF7E3}"/>
    <cellStyle name="Normal 17 24 4" xfId="16925" xr:uid="{347B6683-5680-4002-943A-4EC00DF4B79D}"/>
    <cellStyle name="Normal 17 24 5" xfId="19150" xr:uid="{920CFF35-19D5-4E4B-8412-51316A198776}"/>
    <cellStyle name="Normal 17 24 6" xfId="9404" xr:uid="{D2B966EE-1A56-4814-A60C-69B75775B6D8}"/>
    <cellStyle name="Normal 17 24 6 2" xfId="20725" xr:uid="{D09DAFAC-80FF-40F8-845C-93CFD36EA644}"/>
    <cellStyle name="Normal 17 24 6 2 2" xfId="26281" xr:uid="{AD8B6B67-4583-4300-8394-AE9203C3F86C}"/>
    <cellStyle name="Normal 17 24 6 2 3" xfId="31775" xr:uid="{7A23632F-7A0E-4373-935E-632AAEE36B53}"/>
    <cellStyle name="Normal 17 24 6 2 4" xfId="37259" xr:uid="{851C905A-BF1C-475E-812C-0EE595C67F04}"/>
    <cellStyle name="Normal 17 24 6 3" xfId="23552" xr:uid="{009EFB90-C40E-4009-B90D-906399BAE9D4}"/>
    <cellStyle name="Normal 17 24 6 4" xfId="29046" xr:uid="{A9F32A9A-5958-41E4-9CCC-62F0712F09F9}"/>
    <cellStyle name="Normal 17 24 6 5" xfId="34530" xr:uid="{23605ACE-9453-432E-ADCA-1A05D2444941}"/>
    <cellStyle name="Normal 17 25" xfId="6335" xr:uid="{20391280-7B11-4085-9CA7-00FBB3EA8C44}"/>
    <cellStyle name="Normal 17 25 2" xfId="14728" xr:uid="{618F7A1D-057B-4CD3-8F5D-F6E865E2720B}"/>
    <cellStyle name="Normal 17 25 2 2" xfId="22015" xr:uid="{232B54B5-83E5-4042-AE7C-7F9AA42071B0}"/>
    <cellStyle name="Normal 17 25 2 2 2" xfId="27571" xr:uid="{2D2CF002-B4A1-48CF-BBB5-81092038FB13}"/>
    <cellStyle name="Normal 17 25 2 2 3" xfId="33065" xr:uid="{5B54FA6C-1ECF-415D-9614-FD26653C4C0B}"/>
    <cellStyle name="Normal 17 25 2 2 4" xfId="38549" xr:uid="{6772C733-885A-40AE-AC48-8D55F90C1B26}"/>
    <cellStyle name="Normal 17 25 2 3" xfId="24842" xr:uid="{919E171F-46B2-425A-BF40-C9F6CA5286C3}"/>
    <cellStyle name="Normal 17 25 2 4" xfId="30336" xr:uid="{A400E97C-C39B-47E3-B472-0CA3EE417D3E}"/>
    <cellStyle name="Normal 17 25 2 5" xfId="35820" xr:uid="{8ED590C5-81F4-4E00-92BB-4B9F9E804C07}"/>
    <cellStyle name="Normal 17 25 3" xfId="11691" xr:uid="{E47E51CA-8961-42F0-A9BE-E6770805E1BA}"/>
    <cellStyle name="Normal 17 25 4" xfId="16926" xr:uid="{F01CA755-12B5-43D3-8536-46CE5137E152}"/>
    <cellStyle name="Normal 17 25 5" xfId="19151" xr:uid="{0F07BBE3-926C-41DE-99CB-A90450A22B39}"/>
    <cellStyle name="Normal 17 25 6" xfId="9405" xr:uid="{7E11E815-EC8F-444E-9270-A6D93BCEEADA}"/>
    <cellStyle name="Normal 17 25 6 2" xfId="20726" xr:uid="{0D493103-0500-4267-9335-7A6F6B51B1EE}"/>
    <cellStyle name="Normal 17 25 6 2 2" xfId="26282" xr:uid="{C4E2E1D4-4103-4A6E-A2D2-98CAE190BC0E}"/>
    <cellStyle name="Normal 17 25 6 2 3" xfId="31776" xr:uid="{756D19A1-5598-438A-B95C-2CBE6CDC9043}"/>
    <cellStyle name="Normal 17 25 6 2 4" xfId="37260" xr:uid="{889F1D54-542B-4551-AB26-66F4BC71A11E}"/>
    <cellStyle name="Normal 17 25 6 3" xfId="23553" xr:uid="{32EEE516-B406-43D0-82AD-CD97C60BACC4}"/>
    <cellStyle name="Normal 17 25 6 4" xfId="29047" xr:uid="{038B6298-AB01-4E7E-B4D6-189B81CA8EA5}"/>
    <cellStyle name="Normal 17 25 6 5" xfId="34531" xr:uid="{8C001DB8-8CC7-48D3-A3E6-0E8D6E1532A4}"/>
    <cellStyle name="Normal 17 26" xfId="6336" xr:uid="{94124E96-6779-451F-9CA7-ADE70E6922D4}"/>
    <cellStyle name="Normal 17 26 2" xfId="14729" xr:uid="{AEE4D63A-5BC8-419B-ABD4-7C5931A434E0}"/>
    <cellStyle name="Normal 17 26 2 2" xfId="22016" xr:uid="{EBE2F0A8-B28C-48C7-9E37-D6DDCB3E57B2}"/>
    <cellStyle name="Normal 17 26 2 2 2" xfId="27572" xr:uid="{6D22E10C-F60E-4D2D-8FE1-5060401A9C00}"/>
    <cellStyle name="Normal 17 26 2 2 3" xfId="33066" xr:uid="{48E3182D-F53A-48B4-8D01-D7ECE33351A1}"/>
    <cellStyle name="Normal 17 26 2 2 4" xfId="38550" xr:uid="{A09C5E20-EBD5-4157-9B60-0368C1EE96CC}"/>
    <cellStyle name="Normal 17 26 2 3" xfId="24843" xr:uid="{40C13F62-5C82-4A84-A2D2-E032163968EE}"/>
    <cellStyle name="Normal 17 26 2 4" xfId="30337" xr:uid="{18948D73-7AA8-45BC-949F-D770303A43C5}"/>
    <cellStyle name="Normal 17 26 2 5" xfId="35821" xr:uid="{5FCE8C0F-54B2-41CE-88C8-A935C04AAD67}"/>
    <cellStyle name="Normal 17 26 3" xfId="11692" xr:uid="{7C5211B9-243E-458D-8F20-000F07E9B994}"/>
    <cellStyle name="Normal 17 26 4" xfId="16927" xr:uid="{2F674D0B-EBE7-42C0-84B2-EFDFCED8135E}"/>
    <cellStyle name="Normal 17 26 5" xfId="19152" xr:uid="{85E27D9F-4A75-4F41-A48A-814346EC871D}"/>
    <cellStyle name="Normal 17 26 6" xfId="9406" xr:uid="{AEB4D5A4-C25D-4BF8-BC97-C1C905735E2D}"/>
    <cellStyle name="Normal 17 26 6 2" xfId="20727" xr:uid="{7EDF2B32-4A19-41D6-996A-570875C8E8AB}"/>
    <cellStyle name="Normal 17 26 6 2 2" xfId="26283" xr:uid="{87F3E803-AB7D-4D9C-92D3-AA8E1A30280A}"/>
    <cellStyle name="Normal 17 26 6 2 3" xfId="31777" xr:uid="{B84F3B08-541E-4785-A41C-2E422701097D}"/>
    <cellStyle name="Normal 17 26 6 2 4" xfId="37261" xr:uid="{EB752FD8-9706-4808-8B7B-B2F0901F5199}"/>
    <cellStyle name="Normal 17 26 6 3" xfId="23554" xr:uid="{28DC7B60-976D-476A-8CD2-FDAE5227A102}"/>
    <cellStyle name="Normal 17 26 6 4" xfId="29048" xr:uid="{8C4557CF-8738-4A8D-84E3-BCBB29D10CAE}"/>
    <cellStyle name="Normal 17 26 6 5" xfId="34532" xr:uid="{1274DB9B-FC14-4774-8824-383BCA4D5EB1}"/>
    <cellStyle name="Normal 17 27" xfId="6337" xr:uid="{51660F22-600E-4D6B-8EE1-CA510CCDEC14}"/>
    <cellStyle name="Normal 17 27 2" xfId="14730" xr:uid="{8DD47766-9905-41B4-8388-69898296FCB7}"/>
    <cellStyle name="Normal 17 27 2 2" xfId="22017" xr:uid="{C4AE91E5-7E57-4972-99DD-894165A0848E}"/>
    <cellStyle name="Normal 17 27 2 2 2" xfId="27573" xr:uid="{4100638A-748B-4631-8ED7-38889C13B66B}"/>
    <cellStyle name="Normal 17 27 2 2 3" xfId="33067" xr:uid="{85F0919F-34A5-41A6-8FDD-DF0645BD8BDD}"/>
    <cellStyle name="Normal 17 27 2 2 4" xfId="38551" xr:uid="{2AC33A6D-6CC7-43F2-810E-87AC0FDA3514}"/>
    <cellStyle name="Normal 17 27 2 3" xfId="24844" xr:uid="{85EA3104-673C-4602-8685-77E2D2A26A85}"/>
    <cellStyle name="Normal 17 27 2 4" xfId="30338" xr:uid="{BFBA471B-D250-4FC2-90FD-DA91D0C33108}"/>
    <cellStyle name="Normal 17 27 2 5" xfId="35822" xr:uid="{D103F9FE-5600-40BF-A261-CE4C0F5E27D8}"/>
    <cellStyle name="Normal 17 27 3" xfId="11693" xr:uid="{10D34066-C88F-495C-8CD6-73265A32A3AC}"/>
    <cellStyle name="Normal 17 27 4" xfId="16928" xr:uid="{B9CA0F06-8C6F-4C71-9970-F8F81744C8C4}"/>
    <cellStyle name="Normal 17 27 5" xfId="19153" xr:uid="{342D2C91-D1FC-4BD7-BC92-671C4A4F86C3}"/>
    <cellStyle name="Normal 17 27 6" xfId="9407" xr:uid="{35B660E6-CFB2-43CE-97A7-62DC2B7F6033}"/>
    <cellStyle name="Normal 17 27 6 2" xfId="20728" xr:uid="{9DC9F01B-71EC-4E14-BD51-23926B59B0D5}"/>
    <cellStyle name="Normal 17 27 6 2 2" xfId="26284" xr:uid="{A668E4EE-647A-46C3-A6A4-13B11B05934F}"/>
    <cellStyle name="Normal 17 27 6 2 3" xfId="31778" xr:uid="{A691F570-C9E6-483F-B061-AA95D825B308}"/>
    <cellStyle name="Normal 17 27 6 2 4" xfId="37262" xr:uid="{FE64D8B2-58D2-4A43-94CB-9F81DD53D2B5}"/>
    <cellStyle name="Normal 17 27 6 3" xfId="23555" xr:uid="{3B02AB57-31DE-43DB-999E-23A0638FED2A}"/>
    <cellStyle name="Normal 17 27 6 4" xfId="29049" xr:uid="{A81A272E-155D-40CA-8612-D1ECC7F4B191}"/>
    <cellStyle name="Normal 17 27 6 5" xfId="34533" xr:uid="{0284E77B-DAD1-4BCD-BDC4-1505DFD29858}"/>
    <cellStyle name="Normal 17 28" xfId="6338" xr:uid="{6DEE0D6E-F739-4491-AE4B-48F76EB7E48C}"/>
    <cellStyle name="Normal 17 28 2" xfId="14731" xr:uid="{69CCC026-92B1-4D82-95D9-5AB067E4FC61}"/>
    <cellStyle name="Normal 17 28 2 2" xfId="22018" xr:uid="{7A7F6D51-4AFE-4155-A42C-5E0AFC301701}"/>
    <cellStyle name="Normal 17 28 2 2 2" xfId="27574" xr:uid="{BDA0A976-D15C-40FD-A44D-AF16717FA926}"/>
    <cellStyle name="Normal 17 28 2 2 3" xfId="33068" xr:uid="{84B49016-8D39-41EA-ADA5-1CB37E14F9CF}"/>
    <cellStyle name="Normal 17 28 2 2 4" xfId="38552" xr:uid="{E89A35D1-E113-4340-82D5-0353655EC433}"/>
    <cellStyle name="Normal 17 28 2 3" xfId="24845" xr:uid="{26875CA8-5F7E-41F3-91D6-AA5233C10E90}"/>
    <cellStyle name="Normal 17 28 2 4" xfId="30339" xr:uid="{0880A2D4-C73F-423C-B63E-341D692B3C42}"/>
    <cellStyle name="Normal 17 28 2 5" xfId="35823" xr:uid="{8BDDF78A-E27E-4F26-89E1-B9FD085005F2}"/>
    <cellStyle name="Normal 17 28 3" xfId="11694" xr:uid="{CEADF299-AD19-4FC4-8E4F-874EAB4BBE69}"/>
    <cellStyle name="Normal 17 28 4" xfId="16929" xr:uid="{DC48C3F7-C99F-43A0-B955-DB3B37702F8F}"/>
    <cellStyle name="Normal 17 28 5" xfId="19154" xr:uid="{DBDAF0D2-5965-4799-8B25-62756B27879D}"/>
    <cellStyle name="Normal 17 28 6" xfId="9408" xr:uid="{2B75777D-84AB-41E4-AE4E-B996EB99BEB7}"/>
    <cellStyle name="Normal 17 28 6 2" xfId="20729" xr:uid="{AA4E6789-4A70-4FF1-8A62-5BDE09901473}"/>
    <cellStyle name="Normal 17 28 6 2 2" xfId="26285" xr:uid="{8D045A7E-CB67-49C0-9DB4-BE8300CF274B}"/>
    <cellStyle name="Normal 17 28 6 2 3" xfId="31779" xr:uid="{DAEFB5F6-3EDD-4CEF-A5FB-54BA6468E83F}"/>
    <cellStyle name="Normal 17 28 6 2 4" xfId="37263" xr:uid="{38379195-38C6-4096-85F4-EB4EF5E3F8A7}"/>
    <cellStyle name="Normal 17 28 6 3" xfId="23556" xr:uid="{D39FF9C5-429B-4D1A-A7B3-E2F813D2FED6}"/>
    <cellStyle name="Normal 17 28 6 4" xfId="29050" xr:uid="{042743BD-FB1C-42A1-9A38-251BDF84D943}"/>
    <cellStyle name="Normal 17 28 6 5" xfId="34534" xr:uid="{3FBCDD2C-ABF2-4CBC-A89F-0B9D5E3BA175}"/>
    <cellStyle name="Normal 17 29" xfId="6339" xr:uid="{E6ED6A79-2DB2-4F5C-8ECA-D606AD2E8DEC}"/>
    <cellStyle name="Normal 17 29 2" xfId="14732" xr:uid="{AF02B3B2-748E-4261-ABE3-BA19EF2DA2DE}"/>
    <cellStyle name="Normal 17 29 2 2" xfId="22019" xr:uid="{19200477-961F-48E7-B56F-BFDC0A6E7ADD}"/>
    <cellStyle name="Normal 17 29 2 2 2" xfId="27575" xr:uid="{9689F3C7-B4DE-4459-80E2-060458B754F4}"/>
    <cellStyle name="Normal 17 29 2 2 3" xfId="33069" xr:uid="{5C09E6E4-F53B-4CD6-9355-4E48C16DDE16}"/>
    <cellStyle name="Normal 17 29 2 2 4" xfId="38553" xr:uid="{823D7537-C234-4BDB-96BB-B39447747B7D}"/>
    <cellStyle name="Normal 17 29 2 3" xfId="24846" xr:uid="{5CC93CD3-3782-481C-9AB2-F80EF0C5F9EA}"/>
    <cellStyle name="Normal 17 29 2 4" xfId="30340" xr:uid="{9DE2A235-E503-460C-BAD8-E20F07ED0CAF}"/>
    <cellStyle name="Normal 17 29 2 5" xfId="35824" xr:uid="{142887E4-1E03-4E4C-9271-9E01BB514D2D}"/>
    <cellStyle name="Normal 17 29 3" xfId="11695" xr:uid="{D6F50078-A171-4C28-8D3B-8CBD260CA5AE}"/>
    <cellStyle name="Normal 17 29 4" xfId="16930" xr:uid="{FC5A5EBC-01A8-418A-BC85-3471C17B9862}"/>
    <cellStyle name="Normal 17 29 5" xfId="19155" xr:uid="{DA07F4E2-8ABC-43DD-809C-F5F26E251C68}"/>
    <cellStyle name="Normal 17 29 6" xfId="9409" xr:uid="{C3452BD1-7E94-45AB-9383-1ECD87CBE74F}"/>
    <cellStyle name="Normal 17 29 6 2" xfId="20730" xr:uid="{FAFAE2EF-4260-48B3-9C44-DB5984A407EF}"/>
    <cellStyle name="Normal 17 29 6 2 2" xfId="26286" xr:uid="{60161579-DBAA-4288-97C3-BA1F07B08635}"/>
    <cellStyle name="Normal 17 29 6 2 3" xfId="31780" xr:uid="{9C4A6504-F9BB-4C8B-935B-04DA18C57EF9}"/>
    <cellStyle name="Normal 17 29 6 2 4" xfId="37264" xr:uid="{F28C4CF5-A53A-41E4-8C20-2AE9203D116E}"/>
    <cellStyle name="Normal 17 29 6 3" xfId="23557" xr:uid="{BEA33A7F-987D-413D-B92B-1A5566BB1F35}"/>
    <cellStyle name="Normal 17 29 6 4" xfId="29051" xr:uid="{A7AEC54B-C75E-4637-BABE-7015BBC759A2}"/>
    <cellStyle name="Normal 17 29 6 5" xfId="34535" xr:uid="{82006AA0-DDF1-435F-B702-748B7EDE188F}"/>
    <cellStyle name="Normal 17 3" xfId="6340" xr:uid="{912F495B-74CB-434E-89D0-45D6D54B0EF6}"/>
    <cellStyle name="Normal 17 3 2" xfId="14733" xr:uid="{3471123C-39CF-49B3-9D98-FBD69E7CB671}"/>
    <cellStyle name="Normal 17 3 2 2" xfId="22020" xr:uid="{18089791-6998-4E10-8C11-AB275EF506AB}"/>
    <cellStyle name="Normal 17 3 2 2 2" xfId="27576" xr:uid="{84BCDD07-48AB-42D0-B505-88716A90E7E6}"/>
    <cellStyle name="Normal 17 3 2 2 3" xfId="33070" xr:uid="{5014EC3E-2BF6-4B3A-8B47-E98517656675}"/>
    <cellStyle name="Normal 17 3 2 2 4" xfId="38554" xr:uid="{BE2C16E7-47D4-408C-B70E-01003EAB6994}"/>
    <cellStyle name="Normal 17 3 2 3" xfId="24847" xr:uid="{25ED6808-F86C-4BFA-9C1A-8295C60FB93D}"/>
    <cellStyle name="Normal 17 3 2 4" xfId="30341" xr:uid="{391FD731-8628-4B0A-83E5-652A1B610F93}"/>
    <cellStyle name="Normal 17 3 2 5" xfId="35825" xr:uid="{AC01A5EB-325B-45DF-9BFC-4EDED8D105E6}"/>
    <cellStyle name="Normal 17 3 3" xfId="11696" xr:uid="{57756F23-3DB7-4DE9-9B04-BD0D732B51EA}"/>
    <cellStyle name="Normal 17 3 4" xfId="16931" xr:uid="{E4F4A433-D4FF-44F8-B8BA-296CE30B340B}"/>
    <cellStyle name="Normal 17 3 5" xfId="19156" xr:uid="{5F81E94F-B745-4FB9-9774-82EC8C400EF4}"/>
    <cellStyle name="Normal 17 3 6" xfId="9410" xr:uid="{A5B695BB-A62D-413D-BB61-D15AE9C32FCC}"/>
    <cellStyle name="Normal 17 3 6 2" xfId="20731" xr:uid="{F916875F-5792-4A58-819F-2A4FDB7AB28C}"/>
    <cellStyle name="Normal 17 3 6 2 2" xfId="26287" xr:uid="{83839C3F-1B56-4121-BBFF-3789C2A37C1C}"/>
    <cellStyle name="Normal 17 3 6 2 3" xfId="31781" xr:uid="{17A39F67-F086-4720-B764-27E886A343C2}"/>
    <cellStyle name="Normal 17 3 6 2 4" xfId="37265" xr:uid="{2D0BE664-F884-454C-B238-A22FCB4886F6}"/>
    <cellStyle name="Normal 17 3 6 3" xfId="23558" xr:uid="{E56D26F8-4FDD-4608-8D7E-1671332F8CCC}"/>
    <cellStyle name="Normal 17 3 6 4" xfId="29052" xr:uid="{EFF76151-98EF-4014-8FEB-4DC5A875B8EA}"/>
    <cellStyle name="Normal 17 3 6 5" xfId="34536" xr:uid="{6EACF14E-535E-4A1F-8456-5F6BCA45AA6C}"/>
    <cellStyle name="Normal 17 30" xfId="6341" xr:uid="{8A33BEFD-5E4B-4665-B991-D6F5E8FC4432}"/>
    <cellStyle name="Normal 17 30 2" xfId="14734" xr:uid="{01B38D14-2295-4FB5-B96B-C289FBF08A65}"/>
    <cellStyle name="Normal 17 30 2 2" xfId="22021" xr:uid="{79C3968C-223D-4364-B9FC-B49962A6C9B2}"/>
    <cellStyle name="Normal 17 30 2 2 2" xfId="27577" xr:uid="{5C5493E2-A2D1-46FB-B1EB-8FD2A65F15EB}"/>
    <cellStyle name="Normal 17 30 2 2 3" xfId="33071" xr:uid="{8D4FE18C-5ED9-4436-9645-D368CA316475}"/>
    <cellStyle name="Normal 17 30 2 2 4" xfId="38555" xr:uid="{78A22BD8-58BF-43D2-86CB-417C7D5835DC}"/>
    <cellStyle name="Normal 17 30 2 3" xfId="24848" xr:uid="{D3662878-2F5C-456E-9773-0E42F9F43F04}"/>
    <cellStyle name="Normal 17 30 2 4" xfId="30342" xr:uid="{7D405C21-CE9E-4852-82CC-14E7771D1600}"/>
    <cellStyle name="Normal 17 30 2 5" xfId="35826" xr:uid="{3B009F3B-E50D-4388-957E-A561749221D2}"/>
    <cellStyle name="Normal 17 30 3" xfId="11697" xr:uid="{1A5F9591-D524-46CC-B939-15241EB3F39C}"/>
    <cellStyle name="Normal 17 30 4" xfId="16932" xr:uid="{9846BE34-C1F8-403D-B025-517144526CED}"/>
    <cellStyle name="Normal 17 30 5" xfId="19157" xr:uid="{12B840C4-2512-4C29-AD96-401EE660ADD5}"/>
    <cellStyle name="Normal 17 30 6" xfId="9411" xr:uid="{D6FDC526-5113-469D-AEAF-335683C1CFB0}"/>
    <cellStyle name="Normal 17 30 6 2" xfId="20732" xr:uid="{663103D0-E8D6-4D60-943C-7339E2397264}"/>
    <cellStyle name="Normal 17 30 6 2 2" xfId="26288" xr:uid="{800D2B72-1038-492F-B569-CBFBE1CA35B1}"/>
    <cellStyle name="Normal 17 30 6 2 3" xfId="31782" xr:uid="{7BF847E0-CCF3-4062-A4C9-129D2CFB7512}"/>
    <cellStyle name="Normal 17 30 6 2 4" xfId="37266" xr:uid="{09A72CBA-672B-4CA1-8FEE-2A10CC01A8DD}"/>
    <cellStyle name="Normal 17 30 6 3" xfId="23559" xr:uid="{79861C1E-6583-4106-AAF4-2BC0E8F8539B}"/>
    <cellStyle name="Normal 17 30 6 4" xfId="29053" xr:uid="{AAD4E1AF-062B-4EA1-87A5-D2C962408581}"/>
    <cellStyle name="Normal 17 30 6 5" xfId="34537" xr:uid="{F0DC6166-1375-4D16-A8A8-93692055B42F}"/>
    <cellStyle name="Normal 17 31" xfId="6342" xr:uid="{1F8CBAD4-B5C8-4BD4-A03F-F9D6242A4D41}"/>
    <cellStyle name="Normal 17 31 2" xfId="14735" xr:uid="{14B73E8F-30B2-43F0-A6B5-7C6740FAE4FF}"/>
    <cellStyle name="Normal 17 31 2 2" xfId="22022" xr:uid="{73FB9D18-D7C7-4F95-82C6-C8BEF42A0BD1}"/>
    <cellStyle name="Normal 17 31 2 2 2" xfId="27578" xr:uid="{74BEF7C9-3875-4C06-8713-E633ACD72AD5}"/>
    <cellStyle name="Normal 17 31 2 2 3" xfId="33072" xr:uid="{B9797E42-6E13-4B9A-9D72-09D486272841}"/>
    <cellStyle name="Normal 17 31 2 2 4" xfId="38556" xr:uid="{50E40FB7-1CDE-4009-A46C-2C91BA6B19B5}"/>
    <cellStyle name="Normal 17 31 2 3" xfId="24849" xr:uid="{9D8826DC-E5F1-4079-96D9-DE09DA2EBEA8}"/>
    <cellStyle name="Normal 17 31 2 4" xfId="30343" xr:uid="{CA3A3DD1-DAE9-476A-A417-9F1D4826223E}"/>
    <cellStyle name="Normal 17 31 2 5" xfId="35827" xr:uid="{CDCA4D5E-B91D-4E44-A868-984ADBC0B3EB}"/>
    <cellStyle name="Normal 17 31 3" xfId="11698" xr:uid="{96AB985E-621B-491E-A9DD-A433D60E2ABD}"/>
    <cellStyle name="Normal 17 31 4" xfId="16933" xr:uid="{4C4167A4-8C38-41B0-93EA-67747854A8CD}"/>
    <cellStyle name="Normal 17 31 5" xfId="19158" xr:uid="{C4EFCDC8-DD54-46A7-AC59-82E64D78A97D}"/>
    <cellStyle name="Normal 17 31 6" xfId="9412" xr:uid="{44752626-D404-4B2C-8842-1339B2A5D7E9}"/>
    <cellStyle name="Normal 17 31 6 2" xfId="20733" xr:uid="{B10D413D-452D-48F0-BF7B-9176D4F11201}"/>
    <cellStyle name="Normal 17 31 6 2 2" xfId="26289" xr:uid="{4B207DA9-B836-436C-B87C-F1AF5A7C04A7}"/>
    <cellStyle name="Normal 17 31 6 2 3" xfId="31783" xr:uid="{AFA914BE-2359-473C-91C7-428EBE022A2F}"/>
    <cellStyle name="Normal 17 31 6 2 4" xfId="37267" xr:uid="{FC41CCD0-6479-45DB-B93A-868A615581F3}"/>
    <cellStyle name="Normal 17 31 6 3" xfId="23560" xr:uid="{B4DC98EC-7818-48DB-9F27-250AAFE7AC35}"/>
    <cellStyle name="Normal 17 31 6 4" xfId="29054" xr:uid="{77BD93D8-7E2F-4344-BA71-84AD4EFA2A90}"/>
    <cellStyle name="Normal 17 31 6 5" xfId="34538" xr:uid="{57000171-7B74-4CE5-83F1-B8566BDD868C}"/>
    <cellStyle name="Normal 17 32" xfId="6343" xr:uid="{BD86342D-1C76-41BF-A71B-CCAD45505703}"/>
    <cellStyle name="Normal 17 32 2" xfId="14736" xr:uid="{147F56B9-B51E-4EEF-99B0-484A51A81598}"/>
    <cellStyle name="Normal 17 32 2 2" xfId="22023" xr:uid="{7575F640-C3BA-4FF3-AE3B-627190C76B30}"/>
    <cellStyle name="Normal 17 32 2 2 2" xfId="27579" xr:uid="{38FA0E60-D873-44D4-9654-37A9687BE1E3}"/>
    <cellStyle name="Normal 17 32 2 2 3" xfId="33073" xr:uid="{DF36C441-C8EB-41E9-B87E-B3E71E9D8195}"/>
    <cellStyle name="Normal 17 32 2 2 4" xfId="38557" xr:uid="{13B2BD4A-A88B-48EC-9AFF-DF828A16DFF1}"/>
    <cellStyle name="Normal 17 32 2 3" xfId="24850" xr:uid="{6E58A6D3-AED2-460B-8768-F78358065951}"/>
    <cellStyle name="Normal 17 32 2 4" xfId="30344" xr:uid="{7E1886CA-4096-430B-82EC-553E077582B4}"/>
    <cellStyle name="Normal 17 32 2 5" xfId="35828" xr:uid="{E2AC20BB-1CEF-4E39-B317-3D6E14032691}"/>
    <cellStyle name="Normal 17 32 3" xfId="11699" xr:uid="{922E796C-6228-4069-B709-F32E56AEE5B9}"/>
    <cellStyle name="Normal 17 32 4" xfId="16934" xr:uid="{64133652-CDB9-4749-81BC-AA66C179AA61}"/>
    <cellStyle name="Normal 17 32 5" xfId="19159" xr:uid="{065CB465-4692-4F55-9FE1-70603BC9C8D7}"/>
    <cellStyle name="Normal 17 32 6" xfId="9413" xr:uid="{3214F5D2-DBF5-478D-BDAC-4D911ABC2F94}"/>
    <cellStyle name="Normal 17 32 6 2" xfId="20734" xr:uid="{FE47B204-F4CC-416A-9E87-1A2F07A35D87}"/>
    <cellStyle name="Normal 17 32 6 2 2" xfId="26290" xr:uid="{F105D976-7214-440D-BE32-D3F167632222}"/>
    <cellStyle name="Normal 17 32 6 2 3" xfId="31784" xr:uid="{8E61625B-5A7B-4BEC-8945-F0BB52E43789}"/>
    <cellStyle name="Normal 17 32 6 2 4" xfId="37268" xr:uid="{FD0880EC-0502-43C9-A488-B0FB28FA7E8B}"/>
    <cellStyle name="Normal 17 32 6 3" xfId="23561" xr:uid="{93CAF350-5ACA-436B-B2BE-DE6CA2C23E6E}"/>
    <cellStyle name="Normal 17 32 6 4" xfId="29055" xr:uid="{D16397E7-9786-4DE1-8F6E-4EDF99C31FA9}"/>
    <cellStyle name="Normal 17 32 6 5" xfId="34539" xr:uid="{2AECD7FE-1EAF-40C0-BCA0-D80627779643}"/>
    <cellStyle name="Normal 17 33" xfId="6344" xr:uid="{7EA959E4-2BCC-4D37-A4E5-82858FA2B1A5}"/>
    <cellStyle name="Normal 17 33 2" xfId="14737" xr:uid="{F17C8DDF-54AB-4F6D-87DE-2A4C023C6F25}"/>
    <cellStyle name="Normal 17 33 2 2" xfId="22024" xr:uid="{78F03363-C87B-48EB-A0F6-DE919ECA026D}"/>
    <cellStyle name="Normal 17 33 2 2 2" xfId="27580" xr:uid="{D8E98C2D-28DE-4F9A-BEEB-330A4B8C0786}"/>
    <cellStyle name="Normal 17 33 2 2 3" xfId="33074" xr:uid="{F2043F6C-A991-4BCF-BDB9-293FE5C673AB}"/>
    <cellStyle name="Normal 17 33 2 2 4" xfId="38558" xr:uid="{C6AB037C-AE0C-4FD0-8404-730E7BF3F6AE}"/>
    <cellStyle name="Normal 17 33 2 3" xfId="24851" xr:uid="{1F05E7AE-21D9-4EB1-ADD0-C53A6455FA36}"/>
    <cellStyle name="Normal 17 33 2 4" xfId="30345" xr:uid="{397FB2F1-703C-4347-8234-D835DB8C8DAA}"/>
    <cellStyle name="Normal 17 33 2 5" xfId="35829" xr:uid="{BFDBE5C7-DB13-4100-AF60-2FAC891B3452}"/>
    <cellStyle name="Normal 17 33 3" xfId="11700" xr:uid="{2EEE40BD-E196-47C4-A24C-020DFC502833}"/>
    <cellStyle name="Normal 17 33 4" xfId="16935" xr:uid="{414CD547-52A1-4315-B6A1-3ED8508EB808}"/>
    <cellStyle name="Normal 17 33 5" xfId="19160" xr:uid="{C1FD818C-9BA0-4393-879D-C8C5F69E03DE}"/>
    <cellStyle name="Normal 17 33 6" xfId="9414" xr:uid="{AFC9C75A-303B-4E16-B32D-3F9BBFDEEA24}"/>
    <cellStyle name="Normal 17 33 6 2" xfId="20735" xr:uid="{D064D889-5B9A-4167-8C78-BC26FC08DF81}"/>
    <cellStyle name="Normal 17 33 6 2 2" xfId="26291" xr:uid="{C7EA051E-BE9E-4F76-BDC9-361E920FC0F1}"/>
    <cellStyle name="Normal 17 33 6 2 3" xfId="31785" xr:uid="{A02F6D9C-B280-494A-9DDA-174FE823935D}"/>
    <cellStyle name="Normal 17 33 6 2 4" xfId="37269" xr:uid="{532A2371-A6F7-4A1B-B76B-A6CA6F688446}"/>
    <cellStyle name="Normal 17 33 6 3" xfId="23562" xr:uid="{FCE28FC7-C7C8-4036-B737-1AAB66870C67}"/>
    <cellStyle name="Normal 17 33 6 4" xfId="29056" xr:uid="{11E6EFB4-1F7D-41E8-8743-F4829077481D}"/>
    <cellStyle name="Normal 17 33 6 5" xfId="34540" xr:uid="{28862E5B-9B10-4211-BD8F-000493E9A49F}"/>
    <cellStyle name="Normal 17 34" xfId="6345" xr:uid="{C8F8FCC9-71DD-4595-8FDA-08508FF40816}"/>
    <cellStyle name="Normal 17 34 2" xfId="6346" xr:uid="{B99559E8-DA75-4C1D-BE26-06F0491A8F45}"/>
    <cellStyle name="Normal 17 34 2 2" xfId="14739" xr:uid="{C06F5B3E-581F-45AB-9A39-A1F551F73309}"/>
    <cellStyle name="Normal 17 34 2 2 2" xfId="22026" xr:uid="{30B90595-04E5-4F9E-983A-83097DA09413}"/>
    <cellStyle name="Normal 17 34 2 2 2 2" xfId="27582" xr:uid="{F8B57B82-DF9B-4896-B5CC-55B09B713A33}"/>
    <cellStyle name="Normal 17 34 2 2 2 3" xfId="33076" xr:uid="{6B1C3B90-AF02-4904-8A23-804D8F8D6669}"/>
    <cellStyle name="Normal 17 34 2 2 2 4" xfId="38560" xr:uid="{A56D634D-8605-4C86-871F-3723431F7C57}"/>
    <cellStyle name="Normal 17 34 2 2 3" xfId="24853" xr:uid="{4F559AAF-EB7C-4FBF-90EE-693AEF120A82}"/>
    <cellStyle name="Normal 17 34 2 2 4" xfId="30347" xr:uid="{B3DDE4C1-D1A0-4B10-A7E8-A4AEECBFFCD1}"/>
    <cellStyle name="Normal 17 34 2 2 5" xfId="35831" xr:uid="{0A400436-E050-4EF6-A7B3-7E13082AA06F}"/>
    <cellStyle name="Normal 17 34 2 3" xfId="11702" xr:uid="{9CF118BF-83CE-47AF-839A-69BAEBEF96F3}"/>
    <cellStyle name="Normal 17 34 2 4" xfId="16937" xr:uid="{ECEBCA51-A34D-436F-80C9-F5DB0254E265}"/>
    <cellStyle name="Normal 17 34 2 5" xfId="19162" xr:uid="{E1908A2D-6FD4-4442-A115-38A459ACB21C}"/>
    <cellStyle name="Normal 17 34 2 6" xfId="9416" xr:uid="{56DB3400-48B4-4C1E-8E1F-CB131DB9CD20}"/>
    <cellStyle name="Normal 17 34 2 6 2" xfId="20737" xr:uid="{02E3262B-C1D0-43D8-AA7B-087766B03171}"/>
    <cellStyle name="Normal 17 34 2 6 2 2" xfId="26293" xr:uid="{B44C8192-1689-4713-8F07-8417BA3CDC74}"/>
    <cellStyle name="Normal 17 34 2 6 2 3" xfId="31787" xr:uid="{D69687AB-809C-42F1-827B-DD601E2404DD}"/>
    <cellStyle name="Normal 17 34 2 6 2 4" xfId="37271" xr:uid="{B71A6A71-9329-4DC0-9E56-D33ABC1466D1}"/>
    <cellStyle name="Normal 17 34 2 6 3" xfId="23564" xr:uid="{537DC03A-069A-455B-BA2C-5633188C45CD}"/>
    <cellStyle name="Normal 17 34 2 6 4" xfId="29058" xr:uid="{C1130751-8BB3-4B72-A9A4-15A7043F2261}"/>
    <cellStyle name="Normal 17 34 2 6 5" xfId="34542" xr:uid="{C73EAE64-BAB3-4541-BBB9-9AE32624FBDB}"/>
    <cellStyle name="Normal 17 34 3" xfId="6347" xr:uid="{7BA044FF-B849-4440-8F22-33ACA01EC9F9}"/>
    <cellStyle name="Normal 17 34 3 2" xfId="14740" xr:uid="{9968C22A-3BA4-4649-9D5D-9EDCC04C012C}"/>
    <cellStyle name="Normal 17 34 3 2 2" xfId="22027" xr:uid="{45DE32D0-790F-4D6C-B7C6-6C44D33B519F}"/>
    <cellStyle name="Normal 17 34 3 2 2 2" xfId="27583" xr:uid="{F031BC48-B832-4FC3-AD74-714A77B1F1D3}"/>
    <cellStyle name="Normal 17 34 3 2 2 3" xfId="33077" xr:uid="{BFBD6BF5-DAC7-46C0-92CA-36FE9CB4B0E8}"/>
    <cellStyle name="Normal 17 34 3 2 2 4" xfId="38561" xr:uid="{9CC1CC7B-0DF4-4FC2-9321-93ED90E29985}"/>
    <cellStyle name="Normal 17 34 3 2 3" xfId="24854" xr:uid="{20F28344-CEDF-493A-AB7A-D12CDC823FD4}"/>
    <cellStyle name="Normal 17 34 3 2 4" xfId="30348" xr:uid="{F0C4532A-56A5-4C9D-8442-2C5070EBAAE3}"/>
    <cellStyle name="Normal 17 34 3 2 5" xfId="35832" xr:uid="{9F923F44-34DC-4BFC-B1D5-087210686332}"/>
    <cellStyle name="Normal 17 34 3 3" xfId="11703" xr:uid="{1B49992D-354A-4F08-826B-CB4AEEC67A9E}"/>
    <cellStyle name="Normal 17 34 3 4" xfId="16938" xr:uid="{72FA19AA-A719-4CEF-824E-A110850C1BB2}"/>
    <cellStyle name="Normal 17 34 3 5" xfId="19163" xr:uid="{8B34D83A-76E6-4CF5-87F9-DE47A5AD96B5}"/>
    <cellStyle name="Normal 17 34 3 6" xfId="9417" xr:uid="{D3BBC566-A2D7-431F-9571-A8C33B418D9B}"/>
    <cellStyle name="Normal 17 34 3 6 2" xfId="20738" xr:uid="{81FAA8CD-30C4-48E0-8105-B35A08697C96}"/>
    <cellStyle name="Normal 17 34 3 6 2 2" xfId="26294" xr:uid="{4E963C36-3FB3-4992-BE22-42D9D5881116}"/>
    <cellStyle name="Normal 17 34 3 6 2 3" xfId="31788" xr:uid="{110ABED1-C68D-4433-9F27-3864D48621E2}"/>
    <cellStyle name="Normal 17 34 3 6 2 4" xfId="37272" xr:uid="{7517E37A-9E2D-4B35-85BD-628A933FEEE2}"/>
    <cellStyle name="Normal 17 34 3 6 3" xfId="23565" xr:uid="{25C3FA9F-2B00-4A98-B8AB-3AD6A4600CC5}"/>
    <cellStyle name="Normal 17 34 3 6 4" xfId="29059" xr:uid="{3E4250AE-A0B3-4D06-B3E0-AEFB4B6328FE}"/>
    <cellStyle name="Normal 17 34 3 6 5" xfId="34543" xr:uid="{5D87FA91-D93D-4BF8-A335-F262FEE0FF38}"/>
    <cellStyle name="Normal 17 34 4" xfId="14738" xr:uid="{8067BDB0-593A-4A77-AE59-9D3BFB31DE37}"/>
    <cellStyle name="Normal 17 34 4 2" xfId="22025" xr:uid="{163B0669-1DE1-4AC7-A9D3-BE8D7C2CE7F8}"/>
    <cellStyle name="Normal 17 34 4 2 2" xfId="27581" xr:uid="{E96828EC-F93F-4810-B64A-FC18B2891657}"/>
    <cellStyle name="Normal 17 34 4 2 3" xfId="33075" xr:uid="{CF559869-4EA9-4E80-AE4F-18ED32547D5F}"/>
    <cellStyle name="Normal 17 34 4 2 4" xfId="38559" xr:uid="{BD80ABF8-22A5-4F05-94C2-0085A3D50959}"/>
    <cellStyle name="Normal 17 34 4 3" xfId="24852" xr:uid="{3774CED9-CD29-4DA2-AAD5-20C7BA04C5D5}"/>
    <cellStyle name="Normal 17 34 4 4" xfId="30346" xr:uid="{B0FF0ACE-70FC-4C58-9CF1-165AD3BC2FDA}"/>
    <cellStyle name="Normal 17 34 4 5" xfId="35830" xr:uid="{E4D85C0A-8F46-4860-B78A-CC18425F66BB}"/>
    <cellStyle name="Normal 17 34 5" xfId="11701" xr:uid="{968BDA3A-F609-44E5-BBFF-67ACD23387C0}"/>
    <cellStyle name="Normal 17 34 6" xfId="16936" xr:uid="{D6C73035-EB19-404A-91D3-91DCA9F6AD8C}"/>
    <cellStyle name="Normal 17 34 7" xfId="19161" xr:uid="{2E93314E-455E-487C-A6FA-90ABAB7007AF}"/>
    <cellStyle name="Normal 17 34 8" xfId="9415" xr:uid="{91E3957D-45A0-467A-9584-905B24DCC6D1}"/>
    <cellStyle name="Normal 17 34 8 2" xfId="20736" xr:uid="{0DC080F2-68E6-4F1A-8235-B14757C98B29}"/>
    <cellStyle name="Normal 17 34 8 2 2" xfId="26292" xr:uid="{DF293E82-678E-4D22-AE7D-08DDCCF475B0}"/>
    <cellStyle name="Normal 17 34 8 2 3" xfId="31786" xr:uid="{5A18EF63-04C7-47E8-B0F6-57C5BC133523}"/>
    <cellStyle name="Normal 17 34 8 2 4" xfId="37270" xr:uid="{2ACB90A7-3157-412C-B790-C64031614060}"/>
    <cellStyle name="Normal 17 34 8 3" xfId="23563" xr:uid="{90B48EAF-FEAD-456B-B5A1-4D24A7A191DC}"/>
    <cellStyle name="Normal 17 34 8 4" xfId="29057" xr:uid="{E288CB78-935F-46A6-B875-D198EF2F2B62}"/>
    <cellStyle name="Normal 17 34 8 5" xfId="34541" xr:uid="{C0104818-96AA-41EA-8068-BE7367A2EB2C}"/>
    <cellStyle name="Normal 17 35" xfId="6348" xr:uid="{D7EB0E23-3FA6-4A53-86A3-6192A6960E70}"/>
    <cellStyle name="Normal 17 35 2" xfId="14741" xr:uid="{8BE5FEBF-67A8-40DB-BB5A-DF68B52B082C}"/>
    <cellStyle name="Normal 17 35 2 2" xfId="22028" xr:uid="{3006C77B-3819-479C-AE83-42B701AF5340}"/>
    <cellStyle name="Normal 17 35 2 2 2" xfId="27584" xr:uid="{2B25A913-E9FA-441A-B6E0-ECEA7F8E9DC2}"/>
    <cellStyle name="Normal 17 35 2 2 3" xfId="33078" xr:uid="{74EEF7E5-76F2-4E0D-84B5-D21C2A23C988}"/>
    <cellStyle name="Normal 17 35 2 2 4" xfId="38562" xr:uid="{A4E8AE40-9E53-40E5-9F50-985229D11655}"/>
    <cellStyle name="Normal 17 35 2 3" xfId="24855" xr:uid="{771C54F3-FB9D-4B5A-9A3C-75D5A34CACCC}"/>
    <cellStyle name="Normal 17 35 2 4" xfId="30349" xr:uid="{0ABFBD52-6A02-4796-A9C0-FE52C4EA0D9B}"/>
    <cellStyle name="Normal 17 35 2 5" xfId="35833" xr:uid="{5EB440AC-49E8-4376-8709-AFE5AC01D965}"/>
    <cellStyle name="Normal 17 35 3" xfId="11704" xr:uid="{19331FF1-D0F8-4F00-886C-21A94FCE5DA3}"/>
    <cellStyle name="Normal 17 35 4" xfId="16939" xr:uid="{AFAC2A8F-49DB-4089-94C4-DE085EE23A6D}"/>
    <cellStyle name="Normal 17 35 5" xfId="19164" xr:uid="{229E86A5-9543-4691-8C02-2FE4E06D9A92}"/>
    <cellStyle name="Normal 17 35 6" xfId="9418" xr:uid="{B3A607D6-359A-48FF-BC33-0415E1098AFE}"/>
    <cellStyle name="Normal 17 35 6 2" xfId="20739" xr:uid="{F70C39AE-C044-43C6-8692-A18DBC27BA99}"/>
    <cellStyle name="Normal 17 35 6 2 2" xfId="26295" xr:uid="{D27CEEAC-8B20-4419-8256-483A352A3D49}"/>
    <cellStyle name="Normal 17 35 6 2 3" xfId="31789" xr:uid="{45337AE3-2D29-439D-B429-ABA28CD82123}"/>
    <cellStyle name="Normal 17 35 6 2 4" xfId="37273" xr:uid="{49592232-091B-410E-828B-356AE5A567D2}"/>
    <cellStyle name="Normal 17 35 6 3" xfId="23566" xr:uid="{53172536-EEFD-4A74-8C49-F7989AA09DCF}"/>
    <cellStyle name="Normal 17 35 6 4" xfId="29060" xr:uid="{D848D659-660C-4DD2-A1F9-D5DC4948C270}"/>
    <cellStyle name="Normal 17 35 6 5" xfId="34544" xr:uid="{52A9509A-FF69-46BD-99C2-0966FF025F1D}"/>
    <cellStyle name="Normal 17 36" xfId="6349" xr:uid="{E296304D-7161-4015-AA48-1FB868A5D884}"/>
    <cellStyle name="Normal 17 36 2" xfId="14742" xr:uid="{BCD545BB-5900-45BD-851D-5B515D9E08AE}"/>
    <cellStyle name="Normal 17 36 2 2" xfId="22029" xr:uid="{30D8C92D-8A1C-46D4-99DA-6DA41C1FD211}"/>
    <cellStyle name="Normal 17 36 2 2 2" xfId="27585" xr:uid="{F6C1378A-4C27-43B5-8C8C-9FF94AD4BEED}"/>
    <cellStyle name="Normal 17 36 2 2 3" xfId="33079" xr:uid="{62979889-DFE8-460D-88FF-260F3444785B}"/>
    <cellStyle name="Normal 17 36 2 2 4" xfId="38563" xr:uid="{DFBD7FBA-D322-43BF-BBB1-A021A0059A2A}"/>
    <cellStyle name="Normal 17 36 2 3" xfId="24856" xr:uid="{08B0E8D9-3727-49BB-A408-14988978C48C}"/>
    <cellStyle name="Normal 17 36 2 4" xfId="30350" xr:uid="{52C82183-203B-40AE-9949-A4A23AE8A9AD}"/>
    <cellStyle name="Normal 17 36 2 5" xfId="35834" xr:uid="{1DF48943-5218-4A90-8F4A-6ED25B29031E}"/>
    <cellStyle name="Normal 17 36 3" xfId="11705" xr:uid="{A558A92E-FF7E-4BD0-9E0F-F11181DFA159}"/>
    <cellStyle name="Normal 17 36 4" xfId="16940" xr:uid="{5CBF31CB-8AE7-445A-BDB6-3D063673AF23}"/>
    <cellStyle name="Normal 17 36 5" xfId="19165" xr:uid="{03980CA2-A65C-45E6-8ED0-E6D0E5E4E506}"/>
    <cellStyle name="Normal 17 36 6" xfId="9419" xr:uid="{AF23FB45-012D-436A-9F50-7DBF3AFC6888}"/>
    <cellStyle name="Normal 17 36 6 2" xfId="20740" xr:uid="{75CEE3CE-E6EF-4857-AD41-8BDE58C09B50}"/>
    <cellStyle name="Normal 17 36 6 2 2" xfId="26296" xr:uid="{C7BFE3AE-F679-4D68-8A7C-4AE517C98CD2}"/>
    <cellStyle name="Normal 17 36 6 2 3" xfId="31790" xr:uid="{2F8ABFB8-6805-4050-90CF-EC2D9507DAAD}"/>
    <cellStyle name="Normal 17 36 6 2 4" xfId="37274" xr:uid="{F932706D-385D-4CF4-B545-1CDCD98BD3D1}"/>
    <cellStyle name="Normal 17 36 6 3" xfId="23567" xr:uid="{9300D776-7771-4D1C-8B1D-92FD9B7ADE7A}"/>
    <cellStyle name="Normal 17 36 6 4" xfId="29061" xr:uid="{B4F4798C-715D-4391-B07E-280C0B2C27D1}"/>
    <cellStyle name="Normal 17 36 6 5" xfId="34545" xr:uid="{6B3B6D0F-9A5E-4285-838C-C98734060424}"/>
    <cellStyle name="Normal 17 37" xfId="7387" xr:uid="{D8D34468-8B1C-400D-A364-3650E22053AB}"/>
    <cellStyle name="Normal 17 37 2" xfId="14743" xr:uid="{19E78DF9-558E-4D38-BBCD-F05D5D5C5160}"/>
    <cellStyle name="Normal 17 37 2 2" xfId="22030" xr:uid="{D6E5C652-84E8-425F-A170-9D19C24FD56E}"/>
    <cellStyle name="Normal 17 37 2 2 2" xfId="27586" xr:uid="{2AADC603-46BB-47BC-887E-52568BBACAFD}"/>
    <cellStyle name="Normal 17 37 2 2 3" xfId="33080" xr:uid="{B1380AAF-20DE-49D9-AEFF-28788C2B364E}"/>
    <cellStyle name="Normal 17 37 2 2 4" xfId="38564" xr:uid="{97E74FA1-7891-4A32-BB02-7633876BD266}"/>
    <cellStyle name="Normal 17 37 2 3" xfId="24857" xr:uid="{82144E08-4BFF-4497-A84D-6450B98DA3AD}"/>
    <cellStyle name="Normal 17 37 2 4" xfId="30351" xr:uid="{700AB8F7-3842-4751-B94E-6E5F5F8A470E}"/>
    <cellStyle name="Normal 17 37 2 5" xfId="35835" xr:uid="{55AE8B0C-4C37-46FB-B78D-E9CEE67A4C64}"/>
    <cellStyle name="Normal 17 37 3" xfId="12644" xr:uid="{FD3A8EFD-7196-47C6-9770-770BF2F66EA3}"/>
    <cellStyle name="Normal 17 37 4" xfId="9420" xr:uid="{E5FEB580-3C73-4223-B149-1637BFD163C0}"/>
    <cellStyle name="Normal 17 37 4 2" xfId="20741" xr:uid="{9EE21450-B155-415C-B6D1-14BBB1718394}"/>
    <cellStyle name="Normal 17 37 4 2 2" xfId="26297" xr:uid="{F2BC9D3D-9DE2-4EE5-98FE-3CDAAB308132}"/>
    <cellStyle name="Normal 17 37 4 2 3" xfId="31791" xr:uid="{0816759D-84C8-4321-8BA6-EE550EE224DC}"/>
    <cellStyle name="Normal 17 37 4 2 4" xfId="37275" xr:uid="{D5C0189F-F2D4-4E7B-A56F-F167539BFD24}"/>
    <cellStyle name="Normal 17 37 4 3" xfId="23568" xr:uid="{EB97052A-82C1-4040-A6DC-84D11EA1C652}"/>
    <cellStyle name="Normal 17 37 4 4" xfId="29062" xr:uid="{2A1D19CC-4186-4A04-992B-FAA73CA888F8}"/>
    <cellStyle name="Normal 17 37 4 5" xfId="34546" xr:uid="{C886FD05-9309-43B6-AD9F-6A4B11786454}"/>
    <cellStyle name="Normal 17 38" xfId="9421" xr:uid="{77CD8C4B-B8F3-4653-B1F2-FC6A050A4FEC}"/>
    <cellStyle name="Normal 17 38 2" xfId="20742" xr:uid="{07DC4AEE-2C0E-4663-848F-86ACE3D0798F}"/>
    <cellStyle name="Normal 17 38 2 2" xfId="26298" xr:uid="{6A8DD2A7-EEF2-4717-A83A-D1FD9067CC42}"/>
    <cellStyle name="Normal 17 38 2 3" xfId="31792" xr:uid="{84A7BBBA-B3BE-4255-9B23-4AD3913A8ED4}"/>
    <cellStyle name="Normal 17 38 2 4" xfId="37276" xr:uid="{925A0B75-92C3-4BA6-B67D-4DAACF601232}"/>
    <cellStyle name="Normal 17 38 3" xfId="23569" xr:uid="{AE395766-0491-4961-99E8-0C88A7003E1F}"/>
    <cellStyle name="Normal 17 38 4" xfId="29063" xr:uid="{03DC8DE4-249E-4E38-BFA0-B958153CCF2C}"/>
    <cellStyle name="Normal 17 38 5" xfId="34547" xr:uid="{8E53B520-B2FD-44C5-A8E8-1F91007539D7}"/>
    <cellStyle name="Normal 17 39" xfId="14711" xr:uid="{3C240E4B-722A-4BC3-8628-7E54FF7D2459}"/>
    <cellStyle name="Normal 17 39 2" xfId="21998" xr:uid="{74C33D29-4033-4A2C-92D4-344F4AA6101A}"/>
    <cellStyle name="Normal 17 39 2 2" xfId="27554" xr:uid="{E152BF24-9AB1-470C-AEAB-508662003433}"/>
    <cellStyle name="Normal 17 39 2 3" xfId="33048" xr:uid="{FB46AD8B-FEAC-4C80-B673-0AFD1F41C883}"/>
    <cellStyle name="Normal 17 39 2 4" xfId="38532" xr:uid="{7CA855BE-DFE3-4343-A990-C24CF455D6E9}"/>
    <cellStyle name="Normal 17 39 3" xfId="24825" xr:uid="{AF97DB42-0E50-47E0-9F4F-D9A93E543720}"/>
    <cellStyle name="Normal 17 39 4" xfId="30319" xr:uid="{B4A6D28E-A482-48C2-B19C-1D03160DDA1B}"/>
    <cellStyle name="Normal 17 39 5" xfId="35803" xr:uid="{BADE15CB-0DCA-47BC-A691-958DD9B53C64}"/>
    <cellStyle name="Normal 17 4" xfId="6350" xr:uid="{D205E2D1-8900-47E3-AAE5-3960BE6AD8B4}"/>
    <cellStyle name="Normal 17 4 2" xfId="14744" xr:uid="{1349279C-DF0C-4EF1-9466-D0B5D2A40A67}"/>
    <cellStyle name="Normal 17 4 2 2" xfId="22031" xr:uid="{35A10F5B-9DB4-436D-9240-BE98BFF94510}"/>
    <cellStyle name="Normal 17 4 2 2 2" xfId="27587" xr:uid="{5B61AB66-FC4D-41FF-9D57-CD32B8EF27D7}"/>
    <cellStyle name="Normal 17 4 2 2 3" xfId="33081" xr:uid="{002B4CDE-5A7F-4CA7-866B-F4A9B060F864}"/>
    <cellStyle name="Normal 17 4 2 2 4" xfId="38565" xr:uid="{C22B6C1D-89D8-47EC-954D-977DEDBAE64C}"/>
    <cellStyle name="Normal 17 4 2 3" xfId="24858" xr:uid="{2A9C8B76-15B9-4968-BD2C-9B192F01A57A}"/>
    <cellStyle name="Normal 17 4 2 4" xfId="30352" xr:uid="{D9094E88-D949-4D96-ADF5-16C1F352CEC7}"/>
    <cellStyle name="Normal 17 4 2 5" xfId="35836" xr:uid="{10E96131-8862-4F43-B873-6EAF60F4C697}"/>
    <cellStyle name="Normal 17 4 3" xfId="11706" xr:uid="{3723948C-70F8-4099-B384-1B5E61289A9E}"/>
    <cellStyle name="Normal 17 4 4" xfId="16941" xr:uid="{7D45F729-FE92-490A-A5BC-F77B56376129}"/>
    <cellStyle name="Normal 17 4 5" xfId="19166" xr:uid="{44BD1F86-F994-4C8E-9CFC-EB5BBD21DC0A}"/>
    <cellStyle name="Normal 17 4 6" xfId="9422" xr:uid="{78573A05-1380-40D6-9EF3-484F407E20AA}"/>
    <cellStyle name="Normal 17 4 6 2" xfId="20743" xr:uid="{8F94F27A-6CD1-4CDE-8DB8-5CB1E40816A2}"/>
    <cellStyle name="Normal 17 4 6 2 2" xfId="26299" xr:uid="{9687CAE0-E8F7-4E92-B4D6-FB2B18888307}"/>
    <cellStyle name="Normal 17 4 6 2 3" xfId="31793" xr:uid="{2017A595-CE7B-41D3-8BC8-E826B1283B8F}"/>
    <cellStyle name="Normal 17 4 6 2 4" xfId="37277" xr:uid="{CCFF01D2-CCA3-4B47-B2E6-B39DE66B0325}"/>
    <cellStyle name="Normal 17 4 6 3" xfId="23570" xr:uid="{8353F832-707F-4D3F-A328-E26D80BECC91}"/>
    <cellStyle name="Normal 17 4 6 4" xfId="29064" xr:uid="{8502AA4C-590C-46F4-8974-BABDDE5AD4B7}"/>
    <cellStyle name="Normal 17 4 6 5" xfId="34548" xr:uid="{75DDEBD8-BB92-4A9D-B2E9-9D62F08DC89C}"/>
    <cellStyle name="Normal 17 40" xfId="11674" xr:uid="{3B7EBEAB-212A-4069-977B-23DAE541BB86}"/>
    <cellStyle name="Normal 17 41" xfId="16909" xr:uid="{F43B8B74-3C28-43DF-8E1E-018B4A7D2662}"/>
    <cellStyle name="Normal 17 42" xfId="19134" xr:uid="{09EB76EF-47AA-4485-A9D2-8415F26B61E5}"/>
    <cellStyle name="Normal 17 43" xfId="9388" xr:uid="{2BB1E93C-EECA-493B-894C-0C4AB0216FB2}"/>
    <cellStyle name="Normal 17 43 2" xfId="20709" xr:uid="{85E02BDB-2EA3-4E61-855A-BFB67BAAB9CD}"/>
    <cellStyle name="Normal 17 43 2 2" xfId="26265" xr:uid="{66B06F20-46B4-4C9B-95C9-4D01A8A98107}"/>
    <cellStyle name="Normal 17 43 2 3" xfId="31759" xr:uid="{1A92D659-F96A-4BB9-AF40-0D569A05CA7A}"/>
    <cellStyle name="Normal 17 43 2 4" xfId="37243" xr:uid="{1A029679-F3E8-41DC-84B6-E5D582C1151B}"/>
    <cellStyle name="Normal 17 43 3" xfId="23536" xr:uid="{2F64908C-FAAE-4A32-8BB9-CB50121AE5AA}"/>
    <cellStyle name="Normal 17 43 4" xfId="29030" xr:uid="{B626EDFB-3E79-4320-A940-6F6EF9D1480D}"/>
    <cellStyle name="Normal 17 43 5" xfId="34514" xr:uid="{7E35D41D-DA93-4090-B61C-634C1C6A2CDE}"/>
    <cellStyle name="Normal 17 44" xfId="6318" xr:uid="{99E65E11-6024-44C6-B311-B8C849595CC4}"/>
    <cellStyle name="Normal 17 5" xfId="6351" xr:uid="{1BDE31BE-C7C5-456C-B2E1-12B21B33CCB6}"/>
    <cellStyle name="Normal 17 5 2" xfId="14745" xr:uid="{1C480471-CBE0-4A12-9144-A0C7C40F39FC}"/>
    <cellStyle name="Normal 17 5 2 2" xfId="22032" xr:uid="{F429D8EC-997C-438D-8784-B49609B5C469}"/>
    <cellStyle name="Normal 17 5 2 2 2" xfId="27588" xr:uid="{85B8977D-B9B4-48AE-9928-07F29CD2ACA6}"/>
    <cellStyle name="Normal 17 5 2 2 3" xfId="33082" xr:uid="{96376665-E483-4263-993B-4FE6902D1F8E}"/>
    <cellStyle name="Normal 17 5 2 2 4" xfId="38566" xr:uid="{E32BDF53-56DF-4E5C-A77B-3DD6AA5C7467}"/>
    <cellStyle name="Normal 17 5 2 3" xfId="24859" xr:uid="{B2E0628C-4B62-47D3-8B2B-155D886391FF}"/>
    <cellStyle name="Normal 17 5 2 4" xfId="30353" xr:uid="{1C1DABE5-6031-48CD-B636-0E6610D4AB2D}"/>
    <cellStyle name="Normal 17 5 2 5" xfId="35837" xr:uid="{1BC0CE9F-8ACC-49D7-8AA2-DC95435F8008}"/>
    <cellStyle name="Normal 17 5 3" xfId="11707" xr:uid="{8E570021-37AD-4C0B-8E30-61EF98F97727}"/>
    <cellStyle name="Normal 17 5 4" xfId="16942" xr:uid="{D02DC90F-0B33-410E-AB84-7DF95FDCC6D8}"/>
    <cellStyle name="Normal 17 5 5" xfId="19167" xr:uid="{6DDCB4C5-0A1A-4F6F-BBF8-23179985FFD2}"/>
    <cellStyle name="Normal 17 5 6" xfId="9423" xr:uid="{0B8383B1-55BA-4C4A-88CC-09AEF71CA373}"/>
    <cellStyle name="Normal 17 5 6 2" xfId="20744" xr:uid="{0A18F5FB-9A2E-4E90-AFF1-282B3646442D}"/>
    <cellStyle name="Normal 17 5 6 2 2" xfId="26300" xr:uid="{DD45DC91-63A0-4D5F-8AEF-0188EC3C9BDD}"/>
    <cellStyle name="Normal 17 5 6 2 3" xfId="31794" xr:uid="{7AFB51AB-1FEC-4CD0-9F22-0E91DE550B27}"/>
    <cellStyle name="Normal 17 5 6 2 4" xfId="37278" xr:uid="{B9E85F65-F90E-4F74-BA46-9A4661AA64E6}"/>
    <cellStyle name="Normal 17 5 6 3" xfId="23571" xr:uid="{44A9920E-849B-48CC-86AF-8160FDE81068}"/>
    <cellStyle name="Normal 17 5 6 4" xfId="29065" xr:uid="{EA2BC923-56D0-4A74-A65B-02D37ED23433}"/>
    <cellStyle name="Normal 17 5 6 5" xfId="34549" xr:uid="{1091D5D6-D410-4D47-A7A6-7E0B63CB7EB0}"/>
    <cellStyle name="Normal 17 6" xfId="6352" xr:uid="{6E21985B-95C2-42EF-B3F7-75C6BDC68EDD}"/>
    <cellStyle name="Normal 17 6 2" xfId="14746" xr:uid="{2A8747B0-D9DF-4244-8719-75C7BC6C324D}"/>
    <cellStyle name="Normal 17 6 2 2" xfId="22033" xr:uid="{25D0BF72-9165-4247-BDFA-C4DEF0B69581}"/>
    <cellStyle name="Normal 17 6 2 2 2" xfId="27589" xr:uid="{E8FDADF2-92F4-4B82-B753-83F07E861BDD}"/>
    <cellStyle name="Normal 17 6 2 2 3" xfId="33083" xr:uid="{D56EFB96-4B37-47F6-921C-E6E58B1E7007}"/>
    <cellStyle name="Normal 17 6 2 2 4" xfId="38567" xr:uid="{61F90200-FF55-4448-B2E7-C7AC3EEE2E7B}"/>
    <cellStyle name="Normal 17 6 2 3" xfId="24860" xr:uid="{EBB6CD50-01F0-49DF-B660-DFEEC2DE8C73}"/>
    <cellStyle name="Normal 17 6 2 4" xfId="30354" xr:uid="{60929BB1-4C37-4227-B55D-2BC84C586298}"/>
    <cellStyle name="Normal 17 6 2 5" xfId="35838" xr:uid="{F209AFA1-ECD4-4505-973C-FAFBFC5349C2}"/>
    <cellStyle name="Normal 17 6 3" xfId="11708" xr:uid="{13BDC7AC-4375-46B8-9C07-F95A493F0B97}"/>
    <cellStyle name="Normal 17 6 4" xfId="16943" xr:uid="{570141EB-E2C6-444E-A3EC-8ACB123B7FB2}"/>
    <cellStyle name="Normal 17 6 5" xfId="19168" xr:uid="{B349482C-6533-43A1-8AF0-007C825875D1}"/>
    <cellStyle name="Normal 17 6 6" xfId="9424" xr:uid="{6A4C4654-6B56-4A90-8C65-DB3739B0B799}"/>
    <cellStyle name="Normal 17 6 6 2" xfId="20745" xr:uid="{B86C16F0-78FB-464E-A987-D7FAD9F4481D}"/>
    <cellStyle name="Normal 17 6 6 2 2" xfId="26301" xr:uid="{508A3411-427F-41B1-93F9-A4D5C6FA8984}"/>
    <cellStyle name="Normal 17 6 6 2 3" xfId="31795" xr:uid="{710B0B43-50B2-4193-895E-3176D2D77B9F}"/>
    <cellStyle name="Normal 17 6 6 2 4" xfId="37279" xr:uid="{51AB4C3C-D198-407A-A92D-E9CE06EC34CE}"/>
    <cellStyle name="Normal 17 6 6 3" xfId="23572" xr:uid="{88390962-464E-43B4-8012-1F826DB7FCFE}"/>
    <cellStyle name="Normal 17 6 6 4" xfId="29066" xr:uid="{1759D06D-BBD0-4680-822A-321242213A35}"/>
    <cellStyle name="Normal 17 6 6 5" xfId="34550" xr:uid="{9637AB2B-B936-414D-990F-99110EF853A5}"/>
    <cellStyle name="Normal 17 7" xfId="6353" xr:uid="{0FFA6D4A-3CA8-422A-8AAF-7150F2F9490A}"/>
    <cellStyle name="Normal 17 7 2" xfId="14747" xr:uid="{842A5159-A031-48E5-BCE1-842445530737}"/>
    <cellStyle name="Normal 17 7 2 2" xfId="22034" xr:uid="{8615D999-85B8-4058-8A5E-B14DF9E5605D}"/>
    <cellStyle name="Normal 17 7 2 2 2" xfId="27590" xr:uid="{EC08C8C7-67A8-43F8-AA8C-7354DC7E2273}"/>
    <cellStyle name="Normal 17 7 2 2 3" xfId="33084" xr:uid="{06C292F2-756D-4D76-9B43-3A8FD2DA6023}"/>
    <cellStyle name="Normal 17 7 2 2 4" xfId="38568" xr:uid="{08007D96-6C1F-4C64-A7AE-06B54EBAE677}"/>
    <cellStyle name="Normal 17 7 2 3" xfId="24861" xr:uid="{33B2B0F5-4396-48F7-8777-E7BF87DA9BD2}"/>
    <cellStyle name="Normal 17 7 2 4" xfId="30355" xr:uid="{BDF5FE1C-A2B7-4F30-9F0F-A9AFB0855DAE}"/>
    <cellStyle name="Normal 17 7 2 5" xfId="35839" xr:uid="{93B8664C-7745-4240-A14D-0C1116851BC1}"/>
    <cellStyle name="Normal 17 7 3" xfId="11709" xr:uid="{E1B2B286-9A0D-4742-BF57-1EC77E260CC8}"/>
    <cellStyle name="Normal 17 7 4" xfId="16944" xr:uid="{682025F3-CB9A-49FF-BED6-6C11CB596F12}"/>
    <cellStyle name="Normal 17 7 5" xfId="19169" xr:uid="{33AAD71A-F1A7-42A7-9330-D9F86615585F}"/>
    <cellStyle name="Normal 17 7 6" xfId="9425" xr:uid="{DB5DCED7-B599-417E-AB07-2C56FA17359D}"/>
    <cellStyle name="Normal 17 7 6 2" xfId="20746" xr:uid="{17F5B618-C46D-4E02-9236-3F21ECE706D7}"/>
    <cellStyle name="Normal 17 7 6 2 2" xfId="26302" xr:uid="{E64998D2-E432-4A19-A736-2A7664DEF72F}"/>
    <cellStyle name="Normal 17 7 6 2 3" xfId="31796" xr:uid="{C1A36D75-901F-4638-B5BF-1DC2A90573E1}"/>
    <cellStyle name="Normal 17 7 6 2 4" xfId="37280" xr:uid="{3BF82EE3-9457-44CD-B773-372609CA6895}"/>
    <cellStyle name="Normal 17 7 6 3" xfId="23573" xr:uid="{6891AF01-54DF-4F16-87AF-BE94D4F4A20D}"/>
    <cellStyle name="Normal 17 7 6 4" xfId="29067" xr:uid="{76C72055-D812-41CD-9093-2B9018D67050}"/>
    <cellStyle name="Normal 17 7 6 5" xfId="34551" xr:uid="{FFE7E5B4-7D4B-4744-9E16-6B7AD0547036}"/>
    <cellStyle name="Normal 17 8" xfId="6354" xr:uid="{8AEE7832-D371-4764-9702-FA73165EBD3A}"/>
    <cellStyle name="Normal 17 8 2" xfId="14748" xr:uid="{FE528568-E4BB-4F7E-AFD5-C2A65160B700}"/>
    <cellStyle name="Normal 17 8 2 2" xfId="22035" xr:uid="{A5C8363A-5E17-43D6-9496-2DD54FE6C525}"/>
    <cellStyle name="Normal 17 8 2 2 2" xfId="27591" xr:uid="{6ADCB5BF-B4E3-4D08-AB9B-02B8A2934855}"/>
    <cellStyle name="Normal 17 8 2 2 3" xfId="33085" xr:uid="{F2BA1362-BABD-4C3D-B259-CB76CCE7C55E}"/>
    <cellStyle name="Normal 17 8 2 2 4" xfId="38569" xr:uid="{664FA488-F41B-45DD-AF09-C3A47B6A487D}"/>
    <cellStyle name="Normal 17 8 2 3" xfId="24862" xr:uid="{6071F310-7F1A-4C64-87F5-140654672A17}"/>
    <cellStyle name="Normal 17 8 2 4" xfId="30356" xr:uid="{256E2773-02A0-4FC2-BB41-3E76C1B8AEDF}"/>
    <cellStyle name="Normal 17 8 2 5" xfId="35840" xr:uid="{E1DB7164-68ED-47EA-9B39-5DFA4F5029B6}"/>
    <cellStyle name="Normal 17 8 3" xfId="11710" xr:uid="{6CCC039B-9CE6-4077-AE62-5F100CA2C74A}"/>
    <cellStyle name="Normal 17 8 4" xfId="16945" xr:uid="{0593C7D1-2C23-4820-83B4-C70B81E49F7C}"/>
    <cellStyle name="Normal 17 8 5" xfId="19170" xr:uid="{F48C239D-7849-450C-A798-799F97F3588E}"/>
    <cellStyle name="Normal 17 8 6" xfId="9426" xr:uid="{E9913362-E13D-435F-B485-6B2A95CD2A39}"/>
    <cellStyle name="Normal 17 8 6 2" xfId="20747" xr:uid="{F1A4D08A-1A03-4EC8-AD12-55D45729A1D0}"/>
    <cellStyle name="Normal 17 8 6 2 2" xfId="26303" xr:uid="{9CF1F728-58EB-42B4-BB5B-BF7A6989F646}"/>
    <cellStyle name="Normal 17 8 6 2 3" xfId="31797" xr:uid="{641F4740-A093-4050-BE38-333E093F7950}"/>
    <cellStyle name="Normal 17 8 6 2 4" xfId="37281" xr:uid="{09ED83AD-8AC2-496E-B095-F8810D76DB7C}"/>
    <cellStyle name="Normal 17 8 6 3" xfId="23574" xr:uid="{1AC7F1E6-0450-4654-99BA-8DCA21AE6F15}"/>
    <cellStyle name="Normal 17 8 6 4" xfId="29068" xr:uid="{9802E61A-BC2F-449D-A671-C5FD29C6C44B}"/>
    <cellStyle name="Normal 17 8 6 5" xfId="34552" xr:uid="{4268D93B-484C-4553-92A4-F38E221C2A01}"/>
    <cellStyle name="Normal 17 9" xfId="6355" xr:uid="{03CB0C7F-7077-485E-8397-879F4CFF7772}"/>
    <cellStyle name="Normal 17 9 2" xfId="14749" xr:uid="{E8DB28E0-353A-46CA-93A3-34BB0F0BA28A}"/>
    <cellStyle name="Normal 17 9 2 2" xfId="22036" xr:uid="{7AEF7011-F121-4163-8493-C935C371F509}"/>
    <cellStyle name="Normal 17 9 2 2 2" xfId="27592" xr:uid="{DB8488C4-A210-4245-8847-E4408F9BB26F}"/>
    <cellStyle name="Normal 17 9 2 2 3" xfId="33086" xr:uid="{DEB2D516-E335-493B-9DAA-AE8B5C6C53FF}"/>
    <cellStyle name="Normal 17 9 2 2 4" xfId="38570" xr:uid="{DE5E4840-8036-4657-88D2-97EC47DBBDAF}"/>
    <cellStyle name="Normal 17 9 2 3" xfId="24863" xr:uid="{B57E463C-24B8-4100-BBAC-586BD0ADD36F}"/>
    <cellStyle name="Normal 17 9 2 4" xfId="30357" xr:uid="{594FF886-E858-4706-8838-67F4784E434E}"/>
    <cellStyle name="Normal 17 9 2 5" xfId="35841" xr:uid="{3986C4D8-94A1-4395-9BDD-5DF3699D9F1C}"/>
    <cellStyle name="Normal 17 9 3" xfId="11711" xr:uid="{20F94930-A17B-4288-885D-C685D084A04B}"/>
    <cellStyle name="Normal 17 9 4" xfId="16946" xr:uid="{8D131515-4FE8-4466-8016-B24BA783DB18}"/>
    <cellStyle name="Normal 17 9 5" xfId="19171" xr:uid="{586748B3-FB19-4769-B089-05BBF6B81AC7}"/>
    <cellStyle name="Normal 17 9 6" xfId="9427" xr:uid="{C6C1DF64-0084-4196-BE2D-09E73BFC0F92}"/>
    <cellStyle name="Normal 17 9 6 2" xfId="20748" xr:uid="{D7B07A37-C1E8-418A-A2B0-F9CA22786B50}"/>
    <cellStyle name="Normal 17 9 6 2 2" xfId="26304" xr:uid="{0175A2E5-B70E-4923-A4AE-684C84125658}"/>
    <cellStyle name="Normal 17 9 6 2 3" xfId="31798" xr:uid="{AD6E5A38-2A83-43E6-A9ED-564193AFDD12}"/>
    <cellStyle name="Normal 17 9 6 2 4" xfId="37282" xr:uid="{33886EAB-1430-4576-BE7A-4AE6DC960CD2}"/>
    <cellStyle name="Normal 17 9 6 3" xfId="23575" xr:uid="{30D5908E-AF4B-4D27-9BC8-C74B0D86C657}"/>
    <cellStyle name="Normal 17 9 6 4" xfId="29069" xr:uid="{CC361C78-F938-456D-AAF1-D69AB9DD9484}"/>
    <cellStyle name="Normal 17 9 6 5" xfId="34553" xr:uid="{034F840B-42B9-4E2F-8437-DCF43C863093}"/>
    <cellStyle name="Normal 170" xfId="39581" xr:uid="{0D9B6613-4763-4495-AE37-2532847DA9E2}"/>
    <cellStyle name="Normal 171" xfId="39582" xr:uid="{1BCAEEE9-1508-4820-B544-30D5E35C1A71}"/>
    <cellStyle name="Normal 172" xfId="39583" xr:uid="{94F71504-FC63-4361-B0D8-BDF38B3CFBEA}"/>
    <cellStyle name="Normal 173" xfId="39584" xr:uid="{AB60EEC0-8AC8-4FFA-910F-E3119FF843D2}"/>
    <cellStyle name="Normal 174" xfId="39585" xr:uid="{1CD8BF70-4CAF-4F81-9D54-9ACE02825B2C}"/>
    <cellStyle name="Normal 175" xfId="39586" xr:uid="{9CA5790F-6B35-47CF-AE47-685911871895}"/>
    <cellStyle name="Normal 176" xfId="39587" xr:uid="{CE71D876-5CC9-4106-ACC2-345A740A1805}"/>
    <cellStyle name="Normal 177" xfId="39588" xr:uid="{96B01558-A0CB-491C-B515-AAB0040D7212}"/>
    <cellStyle name="Normal 178" xfId="39589" xr:uid="{6F5E969C-7867-49CF-BC75-6A582B8E585A}"/>
    <cellStyle name="Normal 179" xfId="39590" xr:uid="{E9D71BE1-C1E9-4C26-AD71-1307D3FBEF0B}"/>
    <cellStyle name="Normal 18" xfId="6356" xr:uid="{8DD3FF9B-EB10-4EC0-9902-AC06A1187831}"/>
    <cellStyle name="Normal 18 10" xfId="11712" xr:uid="{BFF78B56-EA07-49D2-92A8-C8EE0AD648D3}"/>
    <cellStyle name="Normal 18 11" xfId="16947" xr:uid="{16D8456A-65F3-4AF5-AC3E-395634446D49}"/>
    <cellStyle name="Normal 18 12" xfId="19172" xr:uid="{BE5BBFBA-84F1-44DF-B9CA-E86E081A07AA}"/>
    <cellStyle name="Normal 18 13" xfId="9428" xr:uid="{4FB9D0E2-9174-4F16-A45C-E4CF502B4AE4}"/>
    <cellStyle name="Normal 18 13 2" xfId="20749" xr:uid="{A1A38667-ED49-446A-8066-60F2D2AB7CD1}"/>
    <cellStyle name="Normal 18 13 2 2" xfId="26305" xr:uid="{2C7CE977-83E3-4E8C-A6E2-4CB0E5B5EB94}"/>
    <cellStyle name="Normal 18 13 2 3" xfId="31799" xr:uid="{1633F8C5-B487-437F-BB49-B8663DB3DD5B}"/>
    <cellStyle name="Normal 18 13 2 4" xfId="37283" xr:uid="{51A99D81-B040-486F-B3F2-2581F700B1C9}"/>
    <cellStyle name="Normal 18 13 3" xfId="23576" xr:uid="{6FA7C9A3-9B39-4EF0-A4C9-19E7CC76DA0A}"/>
    <cellStyle name="Normal 18 13 4" xfId="29070" xr:uid="{217A8E92-65D5-4F44-91F1-AEA8058B6940}"/>
    <cellStyle name="Normal 18 13 5" xfId="34554" xr:uid="{D0BD6561-5C36-426E-9980-6312D5725B8C}"/>
    <cellStyle name="Normal 18 2" xfId="6357" xr:uid="{52C76669-6516-4CA9-8F18-12047B714D6B}"/>
    <cellStyle name="Normal 18 2 2" xfId="14751" xr:uid="{3370FA99-5405-4DDB-8674-CDB197497EBC}"/>
    <cellStyle name="Normal 18 2 2 2" xfId="22038" xr:uid="{C393644B-9D75-4DE4-AD05-13A724FA1269}"/>
    <cellStyle name="Normal 18 2 2 2 2" xfId="27594" xr:uid="{80E8B8E4-1F1A-402B-ACF8-5746CF2B40BE}"/>
    <cellStyle name="Normal 18 2 2 2 3" xfId="33088" xr:uid="{CAE1D0F5-1B1A-48DF-9875-B7A496BAE233}"/>
    <cellStyle name="Normal 18 2 2 2 4" xfId="38572" xr:uid="{907C1CB8-1AD9-4142-92C9-C36D0086B373}"/>
    <cellStyle name="Normal 18 2 2 3" xfId="24865" xr:uid="{06A9611C-B96B-4FFB-80E0-58717E22AA7E}"/>
    <cellStyle name="Normal 18 2 2 4" xfId="30359" xr:uid="{BCAF5A8C-4B19-4A5C-836B-AE7CFAD4ED78}"/>
    <cellStyle name="Normal 18 2 2 5" xfId="35843" xr:uid="{6C240C71-6732-4A6E-817A-8F02C9AC0D02}"/>
    <cellStyle name="Normal 18 2 3" xfId="11713" xr:uid="{C5CB43ED-1CD2-45F2-9917-B2056694CF6F}"/>
    <cellStyle name="Normal 18 2 4" xfId="16948" xr:uid="{9D5AEFCD-77B9-4E99-AEE3-615B07FAA6E2}"/>
    <cellStyle name="Normal 18 2 5" xfId="19173" xr:uid="{E6749AF0-B20A-48D3-9552-51A2FCCA17F1}"/>
    <cellStyle name="Normal 18 2 6" xfId="9429" xr:uid="{2EFC29BE-F6CE-4DE6-B9D9-B4F6EA6E844E}"/>
    <cellStyle name="Normal 18 2 6 2" xfId="20750" xr:uid="{A642D9D7-31D5-4B39-A0FA-2845A3D27A0E}"/>
    <cellStyle name="Normal 18 2 6 2 2" xfId="26306" xr:uid="{80BFA3D1-0F66-4392-8F0F-EEECEEFACB7B}"/>
    <cellStyle name="Normal 18 2 6 2 3" xfId="31800" xr:uid="{5E978CE1-A494-4814-8EC0-404DA5714904}"/>
    <cellStyle name="Normal 18 2 6 2 4" xfId="37284" xr:uid="{E91DAB4E-4464-4A91-8316-A0EBEBE713BB}"/>
    <cellStyle name="Normal 18 2 6 3" xfId="23577" xr:uid="{79135DB3-E0C5-4F63-9B4B-075863CC6D72}"/>
    <cellStyle name="Normal 18 2 6 4" xfId="29071" xr:uid="{5E1C7D10-A2D3-49EB-9F31-5806C525A853}"/>
    <cellStyle name="Normal 18 2 6 5" xfId="34555" xr:uid="{8400AA5C-C300-462D-879F-13B41388211B}"/>
    <cellStyle name="Normal 18 3" xfId="6358" xr:uid="{5E8E929F-3CA3-47F7-A33F-F0EB1012B52E}"/>
    <cellStyle name="Normal 18 3 2" xfId="6359" xr:uid="{EE26B2E8-1DD1-46B3-9076-4A5D38C545BC}"/>
    <cellStyle name="Normal 18 3 2 2" xfId="14753" xr:uid="{8F072BFC-47C0-4694-B443-803C87F6B3EB}"/>
    <cellStyle name="Normal 18 3 2 2 2" xfId="22040" xr:uid="{EE88C697-B76C-455B-913F-7DC23D38A01B}"/>
    <cellStyle name="Normal 18 3 2 2 2 2" xfId="27596" xr:uid="{653933C9-92E6-40A5-AEA9-DDEBF20F4C2B}"/>
    <cellStyle name="Normal 18 3 2 2 2 3" xfId="33090" xr:uid="{C52FDC64-9BEC-4323-9907-2952A53C5056}"/>
    <cellStyle name="Normal 18 3 2 2 2 4" xfId="38574" xr:uid="{C20214E0-BB94-4F4F-B343-99DAE1B11DC6}"/>
    <cellStyle name="Normal 18 3 2 2 3" xfId="24867" xr:uid="{56250710-58F9-4D94-A481-E17755BBC57B}"/>
    <cellStyle name="Normal 18 3 2 2 4" xfId="30361" xr:uid="{99F8466A-11D1-4E0B-8B45-32E88045CA68}"/>
    <cellStyle name="Normal 18 3 2 2 5" xfId="35845" xr:uid="{E232626C-44BF-42A1-BD84-F7C93C35CB1F}"/>
    <cellStyle name="Normal 18 3 2 3" xfId="11715" xr:uid="{401122A5-2F12-4E3B-8B91-E741D56BF66F}"/>
    <cellStyle name="Normal 18 3 2 4" xfId="16950" xr:uid="{472F68FF-8AA3-4A31-9A3B-C02F34047134}"/>
    <cellStyle name="Normal 18 3 2 5" xfId="19175" xr:uid="{AD5347D0-D586-47B7-B568-9BDF4E653F8E}"/>
    <cellStyle name="Normal 18 3 2 6" xfId="9431" xr:uid="{62968B85-A70D-4B9C-B610-F68D6F92FEF7}"/>
    <cellStyle name="Normal 18 3 2 6 2" xfId="20752" xr:uid="{13FFE80A-1EC8-4D86-9B10-29EF08032118}"/>
    <cellStyle name="Normal 18 3 2 6 2 2" xfId="26308" xr:uid="{B7114EED-BA01-4134-9190-D57A1D09C86D}"/>
    <cellStyle name="Normal 18 3 2 6 2 3" xfId="31802" xr:uid="{D4348650-92EF-4826-AF71-0B0B5DD3BB75}"/>
    <cellStyle name="Normal 18 3 2 6 2 4" xfId="37286" xr:uid="{6AAD545B-750C-417D-9A91-269B868F24D1}"/>
    <cellStyle name="Normal 18 3 2 6 3" xfId="23579" xr:uid="{4513111C-FC34-4B17-B136-02542DC8C76B}"/>
    <cellStyle name="Normal 18 3 2 6 4" xfId="29073" xr:uid="{274DBBC5-B6C6-4962-AC76-E1B86732FEA7}"/>
    <cellStyle name="Normal 18 3 2 6 5" xfId="34557" xr:uid="{CC966DBC-9E10-4413-B7A6-89F75E2FA676}"/>
    <cellStyle name="Normal 18 3 3" xfId="6360" xr:uid="{5AA0CBEF-D63E-469E-A49C-3AD59FF5A039}"/>
    <cellStyle name="Normal 18 3 3 2" xfId="14754" xr:uid="{77FE1331-F75C-4A1B-B993-7C2DFED45BD9}"/>
    <cellStyle name="Normal 18 3 3 2 2" xfId="22041" xr:uid="{0EB79568-8613-40D1-9D61-A8BF1C6E120A}"/>
    <cellStyle name="Normal 18 3 3 2 2 2" xfId="27597" xr:uid="{862957E9-88D8-463C-8C6F-DCBFDD9E2C91}"/>
    <cellStyle name="Normal 18 3 3 2 2 3" xfId="33091" xr:uid="{8D4B5E23-4973-452F-B1B8-82ACC0759438}"/>
    <cellStyle name="Normal 18 3 3 2 2 4" xfId="38575" xr:uid="{41A7A9A1-5782-4DC2-B057-AD60AB1FF6B8}"/>
    <cellStyle name="Normal 18 3 3 2 3" xfId="24868" xr:uid="{98E11FA5-42AC-4326-820E-018B606867D1}"/>
    <cellStyle name="Normal 18 3 3 2 4" xfId="30362" xr:uid="{AF8AC597-4181-4FE2-A2DD-514E0347D05C}"/>
    <cellStyle name="Normal 18 3 3 2 5" xfId="35846" xr:uid="{7FD6BF36-25EE-4106-A9F7-A6F6F8AD6C7F}"/>
    <cellStyle name="Normal 18 3 3 3" xfId="11716" xr:uid="{98556BC6-F6BB-4673-B394-CB231F647C69}"/>
    <cellStyle name="Normal 18 3 3 4" xfId="16951" xr:uid="{961DEAD9-5F46-4388-AD2B-B22D7A52704F}"/>
    <cellStyle name="Normal 18 3 3 5" xfId="19176" xr:uid="{8F63CAC3-D314-4E8B-957E-5FBDC8F9F260}"/>
    <cellStyle name="Normal 18 3 3 6" xfId="9432" xr:uid="{70254DFA-D307-49FB-9AB0-F20B676CD521}"/>
    <cellStyle name="Normal 18 3 3 6 2" xfId="20753" xr:uid="{8FBBEE9A-6B7A-40A6-BCA9-09BA9FCE02F5}"/>
    <cellStyle name="Normal 18 3 3 6 2 2" xfId="26309" xr:uid="{1F10BCE9-11A6-4660-AC39-0F70773049B9}"/>
    <cellStyle name="Normal 18 3 3 6 2 3" xfId="31803" xr:uid="{0FA4F1FC-6A3B-480F-8CC8-FDF2DE2ABC87}"/>
    <cellStyle name="Normal 18 3 3 6 2 4" xfId="37287" xr:uid="{4C0FB373-C2BC-4319-A677-DA5532E43976}"/>
    <cellStyle name="Normal 18 3 3 6 3" xfId="23580" xr:uid="{D3AF84FE-5345-4007-AE1C-D7E544C75F07}"/>
    <cellStyle name="Normal 18 3 3 6 4" xfId="29074" xr:uid="{A0C71FA4-3866-43C7-9E85-3B47C7AC5438}"/>
    <cellStyle name="Normal 18 3 3 6 5" xfId="34558" xr:uid="{C093DC5E-67C8-4CA1-993E-1DF4C38C0727}"/>
    <cellStyle name="Normal 18 3 4" xfId="6361" xr:uid="{4EE2DD9A-8474-4EEC-94BE-4B8AB68C37E5}"/>
    <cellStyle name="Normal 18 3 4 2" xfId="14755" xr:uid="{D2C27980-EDF4-4B5D-AF8E-B2C12FC8ACB1}"/>
    <cellStyle name="Normal 18 3 4 2 2" xfId="22042" xr:uid="{10EFB31D-7888-4444-B2CD-9657D801C556}"/>
    <cellStyle name="Normal 18 3 4 2 2 2" xfId="27598" xr:uid="{2E26B230-AE3A-482E-B1D9-4BF41B7C6CE9}"/>
    <cellStyle name="Normal 18 3 4 2 2 3" xfId="33092" xr:uid="{0BC6738D-DA2E-4830-A777-EE7FAB953DFC}"/>
    <cellStyle name="Normal 18 3 4 2 2 4" xfId="38576" xr:uid="{3415B694-9FFB-423E-BEE1-940DDF0D9EA9}"/>
    <cellStyle name="Normal 18 3 4 2 3" xfId="24869" xr:uid="{67A89799-F882-4F47-A8B6-B527AD315FC6}"/>
    <cellStyle name="Normal 18 3 4 2 4" xfId="30363" xr:uid="{3467B084-D6E4-4035-8ADE-7C2C78B92D1E}"/>
    <cellStyle name="Normal 18 3 4 2 5" xfId="35847" xr:uid="{E35A7CB0-4A14-4A3F-8023-1A842E5090A6}"/>
    <cellStyle name="Normal 18 3 4 3" xfId="11717" xr:uid="{C78F39DB-462D-4172-8ECE-5E32C092CFC2}"/>
    <cellStyle name="Normal 18 3 4 4" xfId="16952" xr:uid="{D024EC41-9ABD-4FF5-965F-1C9CA9C05830}"/>
    <cellStyle name="Normal 18 3 4 5" xfId="19177" xr:uid="{7D405CFD-77F9-4606-9770-297A501EFB25}"/>
    <cellStyle name="Normal 18 3 4 6" xfId="9433" xr:uid="{6918BCED-BBA0-4058-9063-30653C1A5ECA}"/>
    <cellStyle name="Normal 18 3 4 6 2" xfId="20754" xr:uid="{528F8C1B-3C5C-4FE4-8D9C-474B5EF16D77}"/>
    <cellStyle name="Normal 18 3 4 6 2 2" xfId="26310" xr:uid="{E123CA57-525D-42BD-89F1-395750D9CB38}"/>
    <cellStyle name="Normal 18 3 4 6 2 3" xfId="31804" xr:uid="{DE32B8EB-5594-44B1-A9C8-63661B0BFA93}"/>
    <cellStyle name="Normal 18 3 4 6 2 4" xfId="37288" xr:uid="{1B32C550-09FB-4FFA-8CED-9CED1AA90925}"/>
    <cellStyle name="Normal 18 3 4 6 3" xfId="23581" xr:uid="{4AA7F0FC-FFFF-4C58-B043-6B7492FD56AE}"/>
    <cellStyle name="Normal 18 3 4 6 4" xfId="29075" xr:uid="{B991F74C-30FE-4AC6-AC52-A2369CBFAC73}"/>
    <cellStyle name="Normal 18 3 4 6 5" xfId="34559" xr:uid="{F50F4A9B-3740-4E48-BFA1-3E94A8B50CDC}"/>
    <cellStyle name="Normal 18 3 5" xfId="14752" xr:uid="{219E872A-F18F-453F-AAEE-012D6DBE64F6}"/>
    <cellStyle name="Normal 18 3 5 2" xfId="22039" xr:uid="{084CEF37-2470-443F-B221-935045DC844D}"/>
    <cellStyle name="Normal 18 3 5 2 2" xfId="27595" xr:uid="{03DB3F98-29A0-453E-98E7-24D8251B888A}"/>
    <cellStyle name="Normal 18 3 5 2 3" xfId="33089" xr:uid="{8C8D3489-3CB3-4EA8-A068-379BE6DADFC2}"/>
    <cellStyle name="Normal 18 3 5 2 4" xfId="38573" xr:uid="{928AA237-5D0E-4426-9272-3933ED872DAF}"/>
    <cellStyle name="Normal 18 3 5 3" xfId="24866" xr:uid="{398278F7-BD6E-42B0-8FB5-3B96DD60B6CE}"/>
    <cellStyle name="Normal 18 3 5 4" xfId="30360" xr:uid="{CC5C10E7-7EBB-4740-9EBB-D92AF33FB380}"/>
    <cellStyle name="Normal 18 3 5 5" xfId="35844" xr:uid="{5558D6F5-039A-459D-9DA3-C4519A7BA90A}"/>
    <cellStyle name="Normal 18 3 6" xfId="11714" xr:uid="{D5C58344-EFD7-4A0C-BB52-C5BEE154EE01}"/>
    <cellStyle name="Normal 18 3 7" xfId="16949" xr:uid="{705B3B1D-8530-45B1-8A51-35B67BB1EF92}"/>
    <cellStyle name="Normal 18 3 8" xfId="19174" xr:uid="{4B90C417-7F80-4F37-822C-D72AF96996B7}"/>
    <cellStyle name="Normal 18 3 9" xfId="9430" xr:uid="{0331916E-7D61-496C-8C1F-0777821698CE}"/>
    <cellStyle name="Normal 18 3 9 2" xfId="20751" xr:uid="{1EF7E63A-CAFF-4FF6-85B0-3E71FF1091A8}"/>
    <cellStyle name="Normal 18 3 9 2 2" xfId="26307" xr:uid="{CA255F52-BB69-4316-A63B-943665D8ECBD}"/>
    <cellStyle name="Normal 18 3 9 2 3" xfId="31801" xr:uid="{173E8009-946A-4A42-BB89-B137916823DE}"/>
    <cellStyle name="Normal 18 3 9 2 4" xfId="37285" xr:uid="{10AC9CEC-5ED5-43E5-A370-49BD46AC2222}"/>
    <cellStyle name="Normal 18 3 9 3" xfId="23578" xr:uid="{E961F083-2749-4668-ACC8-91FA94639E6D}"/>
    <cellStyle name="Normal 18 3 9 4" xfId="29072" xr:uid="{AF623785-7FC5-4DE9-AE28-34241AAF127C}"/>
    <cellStyle name="Normal 18 3 9 5" xfId="34556" xr:uid="{D9D1F2E4-CB26-4E1C-9321-5958F61289B8}"/>
    <cellStyle name="Normal 18 4" xfId="6362" xr:uid="{ACA09C9A-EA16-4B2E-8252-579A79675BA5}"/>
    <cellStyle name="Normal 18 4 2" xfId="6363" xr:uid="{10B73692-9418-4E50-97CC-6174D7B8F45E}"/>
    <cellStyle name="Normal 18 4 2 2" xfId="14757" xr:uid="{FF6D511A-AB02-454C-A8DC-C2ADDCD62ADB}"/>
    <cellStyle name="Normal 18 4 2 2 2" xfId="22044" xr:uid="{8CC859EF-A262-4A2B-B5F3-729A0F53A1D6}"/>
    <cellStyle name="Normal 18 4 2 2 2 2" xfId="27600" xr:uid="{44F74499-06F5-4CE6-B29B-E7F7B54DBA6D}"/>
    <cellStyle name="Normal 18 4 2 2 2 3" xfId="33094" xr:uid="{96DE8C64-D51F-4684-87A7-D024F88151CE}"/>
    <cellStyle name="Normal 18 4 2 2 2 4" xfId="38578" xr:uid="{941EA749-74C1-4B66-856F-08E8D82C5486}"/>
    <cellStyle name="Normal 18 4 2 2 3" xfId="24871" xr:uid="{0DEDE347-B9E1-44B5-B497-C9D21A4827C3}"/>
    <cellStyle name="Normal 18 4 2 2 4" xfId="30365" xr:uid="{C4F14CEA-BE47-494D-A0F4-251CB0862BE4}"/>
    <cellStyle name="Normal 18 4 2 2 5" xfId="35849" xr:uid="{CFAC6C19-6BBA-40DF-90F4-2B07162545BB}"/>
    <cellStyle name="Normal 18 4 2 3" xfId="11719" xr:uid="{E24CA6E2-29A4-400D-8DC3-4F66668B0A80}"/>
    <cellStyle name="Normal 18 4 2 4" xfId="16954" xr:uid="{69049646-9B99-492F-BDCC-B91FEE429886}"/>
    <cellStyle name="Normal 18 4 2 5" xfId="19179" xr:uid="{98C22A2E-7A17-4BE6-9E3B-CA330330CFC0}"/>
    <cellStyle name="Normal 18 4 2 6" xfId="9435" xr:uid="{A83939FB-FB95-4D79-A326-E126BB411778}"/>
    <cellStyle name="Normal 18 4 2 6 2" xfId="20756" xr:uid="{5FB08BCC-933D-4652-8DED-91AA93EF592B}"/>
    <cellStyle name="Normal 18 4 2 6 2 2" xfId="26312" xr:uid="{E9FB62BB-51DF-452D-AA36-22004C200357}"/>
    <cellStyle name="Normal 18 4 2 6 2 3" xfId="31806" xr:uid="{32014E13-A4BA-42EC-8FCB-5A20FC24C9E6}"/>
    <cellStyle name="Normal 18 4 2 6 2 4" xfId="37290" xr:uid="{809445B0-0568-4F69-8767-B84600A8EB8E}"/>
    <cellStyle name="Normal 18 4 2 6 3" xfId="23583" xr:uid="{41DFC345-5D1E-43B8-B6F2-720E564A56FB}"/>
    <cellStyle name="Normal 18 4 2 6 4" xfId="29077" xr:uid="{108ACE7E-219B-4BD7-8219-FFDDEF578B10}"/>
    <cellStyle name="Normal 18 4 2 6 5" xfId="34561" xr:uid="{A5EBE6DF-1EF1-46CD-B766-71ECA6539D09}"/>
    <cellStyle name="Normal 18 4 3" xfId="6364" xr:uid="{871B639D-B98F-43FD-8968-B1CD9A02F976}"/>
    <cellStyle name="Normal 18 4 3 2" xfId="14758" xr:uid="{E26599B0-D916-4691-94FF-665DB36DC8FB}"/>
    <cellStyle name="Normal 18 4 3 2 2" xfId="22045" xr:uid="{0EB246B1-27F3-45CC-8993-AD0A4045B714}"/>
    <cellStyle name="Normal 18 4 3 2 2 2" xfId="27601" xr:uid="{C9AB1365-C461-4316-B9DF-8142D382698D}"/>
    <cellStyle name="Normal 18 4 3 2 2 3" xfId="33095" xr:uid="{63EA7D96-AF9D-4EC1-9C3C-BFF1CC296DE1}"/>
    <cellStyle name="Normal 18 4 3 2 2 4" xfId="38579" xr:uid="{281E9205-D00E-492E-9C76-9231D81EA877}"/>
    <cellStyle name="Normal 18 4 3 2 3" xfId="24872" xr:uid="{7F1C0B34-2179-4BCD-8A3B-5CF24FFBB7F3}"/>
    <cellStyle name="Normal 18 4 3 2 4" xfId="30366" xr:uid="{18CB3ACD-E989-4AD6-A0A2-83D58D0C3F72}"/>
    <cellStyle name="Normal 18 4 3 2 5" xfId="35850" xr:uid="{07E5F6B6-C63C-405E-8A37-BB66992F95C0}"/>
    <cellStyle name="Normal 18 4 3 3" xfId="11720" xr:uid="{CCAA4A2F-EA6A-46C7-97CA-6E8D71E12BEE}"/>
    <cellStyle name="Normal 18 4 3 4" xfId="16955" xr:uid="{62708058-BE01-44B8-8B24-B2F25A6A531B}"/>
    <cellStyle name="Normal 18 4 3 5" xfId="19180" xr:uid="{4E46E553-F2F0-48DB-9E38-054D6B6A720E}"/>
    <cellStyle name="Normal 18 4 3 6" xfId="9436" xr:uid="{62CA4B31-8111-4B15-B30E-98594E1A3A79}"/>
    <cellStyle name="Normal 18 4 3 6 2" xfId="20757" xr:uid="{4ACA00D1-831E-483E-849D-FDAEC3904DC5}"/>
    <cellStyle name="Normal 18 4 3 6 2 2" xfId="26313" xr:uid="{E1A973A1-1AB3-4214-BEBD-CE0FA2E762C0}"/>
    <cellStyle name="Normal 18 4 3 6 2 3" xfId="31807" xr:uid="{DE2F64A1-D412-4BA6-8ED1-9B6737AEB86C}"/>
    <cellStyle name="Normal 18 4 3 6 2 4" xfId="37291" xr:uid="{BE02D166-41E3-4F8E-BCAA-91871BA11247}"/>
    <cellStyle name="Normal 18 4 3 6 3" xfId="23584" xr:uid="{8A0973E3-121E-40BE-BD61-774B11823D19}"/>
    <cellStyle name="Normal 18 4 3 6 4" xfId="29078" xr:uid="{28DA8B11-D3CD-473C-B518-7EE9A4339855}"/>
    <cellStyle name="Normal 18 4 3 6 5" xfId="34562" xr:uid="{B7405AB8-394C-4F3C-A2D9-9219FEB67C3A}"/>
    <cellStyle name="Normal 18 4 4" xfId="14756" xr:uid="{6EB6D6B1-9DB0-413B-BBBD-D1B4B0EA8C0C}"/>
    <cellStyle name="Normal 18 4 4 2" xfId="22043" xr:uid="{430848DD-4C9C-4F03-BB6E-FC5ECCCF59EB}"/>
    <cellStyle name="Normal 18 4 4 2 2" xfId="27599" xr:uid="{8509B78B-9219-46E1-B4D5-EB887F2E6B47}"/>
    <cellStyle name="Normal 18 4 4 2 3" xfId="33093" xr:uid="{31BEAA92-F9B8-4EBE-8590-CB5AEA2DDE20}"/>
    <cellStyle name="Normal 18 4 4 2 4" xfId="38577" xr:uid="{AD62C593-5EB2-44F2-97A3-2F163A8AD93E}"/>
    <cellStyle name="Normal 18 4 4 3" xfId="24870" xr:uid="{DB73C147-3D5E-46DA-B67D-3530E9D3B6A5}"/>
    <cellStyle name="Normal 18 4 4 4" xfId="30364" xr:uid="{EBE2919F-B27C-4E8B-8CC9-643863AA4BA3}"/>
    <cellStyle name="Normal 18 4 4 5" xfId="35848" xr:uid="{9E10135D-A47D-46F1-B489-545F12AB83EE}"/>
    <cellStyle name="Normal 18 4 5" xfId="11718" xr:uid="{2794E10D-D79E-4855-990D-A8394F466D00}"/>
    <cellStyle name="Normal 18 4 6" xfId="16953" xr:uid="{7B5BF99A-9770-4981-9CA7-28F825B7139F}"/>
    <cellStyle name="Normal 18 4 7" xfId="19178" xr:uid="{E979E7FE-DE8A-40AB-818E-60632097107E}"/>
    <cellStyle name="Normal 18 4 8" xfId="9434" xr:uid="{B1F57E08-CBA9-48F3-B930-76C62C600968}"/>
    <cellStyle name="Normal 18 4 8 2" xfId="20755" xr:uid="{7ADD1F14-C162-47BD-879C-8F4025CB2368}"/>
    <cellStyle name="Normal 18 4 8 2 2" xfId="26311" xr:uid="{045E9D80-162D-48A3-A4C8-BB99CDB1246A}"/>
    <cellStyle name="Normal 18 4 8 2 3" xfId="31805" xr:uid="{D5C9D027-AD87-49EC-9075-A9052B079DB7}"/>
    <cellStyle name="Normal 18 4 8 2 4" xfId="37289" xr:uid="{B537C75A-55C7-47A0-A01E-2CACFB0EF5ED}"/>
    <cellStyle name="Normal 18 4 8 3" xfId="23582" xr:uid="{C40E4847-9B50-4955-AAA2-95B1B1AE42D9}"/>
    <cellStyle name="Normal 18 4 8 4" xfId="29076" xr:uid="{DE8BDE10-098E-4AAE-85B9-FFD592A69829}"/>
    <cellStyle name="Normal 18 4 8 5" xfId="34560" xr:uid="{CD4A21A3-7DB3-4D3D-A922-8DF17616E3E5}"/>
    <cellStyle name="Normal 18 5" xfId="6365" xr:uid="{8171CCA8-98B3-43CB-94A6-A8655DFEE881}"/>
    <cellStyle name="Normal 18 5 2" xfId="14759" xr:uid="{A575B730-6F50-476F-81C1-40793AA19772}"/>
    <cellStyle name="Normal 18 5 2 2" xfId="22046" xr:uid="{3BF01328-C620-490A-815E-E9CFFF248D0A}"/>
    <cellStyle name="Normal 18 5 2 2 2" xfId="27602" xr:uid="{AD2F365B-7625-49FC-9100-CECE24566F76}"/>
    <cellStyle name="Normal 18 5 2 2 3" xfId="33096" xr:uid="{277F8BA0-4E91-4EA9-BDF1-0685DA852AC4}"/>
    <cellStyle name="Normal 18 5 2 2 4" xfId="38580" xr:uid="{155E286F-355E-41A5-B927-AFDE3CA75FDD}"/>
    <cellStyle name="Normal 18 5 2 3" xfId="24873" xr:uid="{CE32C811-90F9-4383-9E2B-A36A7C5D1A96}"/>
    <cellStyle name="Normal 18 5 2 4" xfId="30367" xr:uid="{656A50CF-79C8-469D-BB77-3C2A0958C498}"/>
    <cellStyle name="Normal 18 5 2 5" xfId="35851" xr:uid="{310859DB-91FE-4FEE-B413-08A531DC15CB}"/>
    <cellStyle name="Normal 18 5 3" xfId="11721" xr:uid="{0BA4FE2B-4455-471D-B75F-A7DCDDB799C2}"/>
    <cellStyle name="Normal 18 5 4" xfId="16956" xr:uid="{91664453-E189-4F5D-B232-AB8A0EA4CA57}"/>
    <cellStyle name="Normal 18 5 5" xfId="19181" xr:uid="{6460A1C5-53BE-426E-98AB-B657CA62800A}"/>
    <cellStyle name="Normal 18 5 6" xfId="9437" xr:uid="{277341BE-F2F8-45B0-AB12-4BE1F30D5BC4}"/>
    <cellStyle name="Normal 18 5 6 2" xfId="20758" xr:uid="{9C55D89A-2B32-4082-BE85-4DF56B2CCB93}"/>
    <cellStyle name="Normal 18 5 6 2 2" xfId="26314" xr:uid="{5EF3D7DF-0EA2-46C3-957E-424D1675F1C9}"/>
    <cellStyle name="Normal 18 5 6 2 3" xfId="31808" xr:uid="{AC242006-5E2C-4FAD-B60C-D999555ECF3D}"/>
    <cellStyle name="Normal 18 5 6 2 4" xfId="37292" xr:uid="{B8847FAA-3954-4B76-A995-D223EF0E8B41}"/>
    <cellStyle name="Normal 18 5 6 3" xfId="23585" xr:uid="{6498C8C5-D55C-4240-AADF-B9479438B031}"/>
    <cellStyle name="Normal 18 5 6 4" xfId="29079" xr:uid="{1416F359-48FE-451E-8B01-101AA0696ADA}"/>
    <cellStyle name="Normal 18 5 6 5" xfId="34563" xr:uid="{DF069D2C-5804-47B2-8352-A02B01D008A5}"/>
    <cellStyle name="Normal 18 6" xfId="6366" xr:uid="{76CCBB87-A135-4C18-9CCF-F475600090D1}"/>
    <cellStyle name="Normal 18 6 2" xfId="14760" xr:uid="{B0168C70-45A5-4A6C-95B8-4649CDA6F7F7}"/>
    <cellStyle name="Normal 18 6 2 2" xfId="22047" xr:uid="{94416E08-1A44-43E1-9713-BC727A4BDAB8}"/>
    <cellStyle name="Normal 18 6 2 2 2" xfId="27603" xr:uid="{0D3D31C0-5052-45B8-A9E8-0F6BA2CB956C}"/>
    <cellStyle name="Normal 18 6 2 2 3" xfId="33097" xr:uid="{2DF3BCDE-B6B9-4EB9-92E8-39C9170B51EE}"/>
    <cellStyle name="Normal 18 6 2 2 4" xfId="38581" xr:uid="{908B5758-0A94-40C2-9F3E-78D56DD6F1F5}"/>
    <cellStyle name="Normal 18 6 2 3" xfId="24874" xr:uid="{CF23E4B1-9183-445C-95E5-DB958A2763C0}"/>
    <cellStyle name="Normal 18 6 2 4" xfId="30368" xr:uid="{A19E6688-051A-433D-9C70-BCA5E2136777}"/>
    <cellStyle name="Normal 18 6 2 5" xfId="35852" xr:uid="{F9886289-015F-4E2F-9EA2-83D4F39EEF98}"/>
    <cellStyle name="Normal 18 6 3" xfId="11722" xr:uid="{BA746B2D-4901-43AC-837F-7F9861B407FD}"/>
    <cellStyle name="Normal 18 6 4" xfId="16957" xr:uid="{C1ED1A9A-7E1B-4C4D-8CDC-6C64644163CB}"/>
    <cellStyle name="Normal 18 6 5" xfId="19182" xr:uid="{423B58DB-CFF1-4D12-A46E-7F4AB69CB830}"/>
    <cellStyle name="Normal 18 6 6" xfId="9438" xr:uid="{4BE92807-019D-40CE-997E-E6EE416665CD}"/>
    <cellStyle name="Normal 18 6 6 2" xfId="20759" xr:uid="{4AD3A402-4FA8-4DB6-8D18-638337B9D4CF}"/>
    <cellStyle name="Normal 18 6 6 2 2" xfId="26315" xr:uid="{4A792ADC-0583-4E7D-8E80-B93C40153E30}"/>
    <cellStyle name="Normal 18 6 6 2 3" xfId="31809" xr:uid="{15AEAC3D-A4D7-4027-AB57-4210F052529F}"/>
    <cellStyle name="Normal 18 6 6 2 4" xfId="37293" xr:uid="{E5416E9A-4068-4FC4-831A-3A15EC18895F}"/>
    <cellStyle name="Normal 18 6 6 3" xfId="23586" xr:uid="{AF2B3BFB-3810-48A1-8841-3C25DBFB12D1}"/>
    <cellStyle name="Normal 18 6 6 4" xfId="29080" xr:uid="{6645058F-8062-4DC9-977D-A22C2CBFFF61}"/>
    <cellStyle name="Normal 18 6 6 5" xfId="34564" xr:uid="{24A8CF00-CD28-429A-B5CE-815EE4D3A4BF}"/>
    <cellStyle name="Normal 18 7" xfId="7388" xr:uid="{3A1CAF3D-4233-45C3-80F3-CED4D14F2E9A}"/>
    <cellStyle name="Normal 18 7 2" xfId="14761" xr:uid="{930AAD44-82B8-4D2F-84CA-C81604068D68}"/>
    <cellStyle name="Normal 18 7 2 2" xfId="22048" xr:uid="{51E3994E-8048-4D9B-A2EB-85C48D4A0300}"/>
    <cellStyle name="Normal 18 7 2 2 2" xfId="27604" xr:uid="{A6FB228F-B532-424C-8367-BC3A36402521}"/>
    <cellStyle name="Normal 18 7 2 2 3" xfId="33098" xr:uid="{62D53674-1F9B-48EB-86D2-3CD67BDF3A82}"/>
    <cellStyle name="Normal 18 7 2 2 4" xfId="38582" xr:uid="{E4DF3AA0-213E-4AE1-9139-1CBC6E7BC7AF}"/>
    <cellStyle name="Normal 18 7 2 3" xfId="24875" xr:uid="{075A1B51-20EB-4C8E-85BF-D3D3C0BBAFB2}"/>
    <cellStyle name="Normal 18 7 2 4" xfId="30369" xr:uid="{36FA22F5-48BF-4B03-A8B1-07B11DE572A1}"/>
    <cellStyle name="Normal 18 7 2 5" xfId="35853" xr:uid="{F371CFE7-73B9-48A5-B5B3-3722EDC8F41C}"/>
    <cellStyle name="Normal 18 7 3" xfId="12645" xr:uid="{0F544E16-520D-4763-A5FC-DC59F118FC80}"/>
    <cellStyle name="Normal 18 7 4" xfId="9439" xr:uid="{788BA5C3-9D3F-4E60-859C-A95544D7FE13}"/>
    <cellStyle name="Normal 18 7 4 2" xfId="20760" xr:uid="{17727A50-C97A-494D-A70F-BAAEA468D754}"/>
    <cellStyle name="Normal 18 7 4 2 2" xfId="26316" xr:uid="{27E8513E-F570-465E-9324-9FC9936D2E9E}"/>
    <cellStyle name="Normal 18 7 4 2 3" xfId="31810" xr:uid="{0B92566B-57C6-4C82-8A59-257DCBACF6BE}"/>
    <cellStyle name="Normal 18 7 4 2 4" xfId="37294" xr:uid="{DF7AE31A-7719-4094-81AC-F02258135472}"/>
    <cellStyle name="Normal 18 7 4 3" xfId="23587" xr:uid="{AC2F7DD5-72F5-4106-88E6-7B93F702E958}"/>
    <cellStyle name="Normal 18 7 4 4" xfId="29081" xr:uid="{D8C5B135-4A5F-46E4-9F58-C3F4AC4D64B0}"/>
    <cellStyle name="Normal 18 7 4 5" xfId="34565" xr:uid="{FB534FFB-5CAC-48B8-B6B0-E16593E52F61}"/>
    <cellStyle name="Normal 18 8" xfId="9440" xr:uid="{E5B2200B-5C1F-4AB7-B382-F283F90CEF10}"/>
    <cellStyle name="Normal 18 8 2" xfId="20761" xr:uid="{7C67159A-BE76-41BE-8291-8DD7294D0D55}"/>
    <cellStyle name="Normal 18 8 2 2" xfId="26317" xr:uid="{B2B02044-35C4-4FD4-8696-883DE4344C33}"/>
    <cellStyle name="Normal 18 8 2 3" xfId="31811" xr:uid="{2F0DA699-92C1-443B-BC4D-4D50ED1A99F1}"/>
    <cellStyle name="Normal 18 8 2 4" xfId="37295" xr:uid="{7CE6014F-8B2E-4E58-86EF-11FE4195069F}"/>
    <cellStyle name="Normal 18 8 3" xfId="23588" xr:uid="{B49B074E-D198-4E95-A89F-AA0A955DF6A6}"/>
    <cellStyle name="Normal 18 8 4" xfId="29082" xr:uid="{F5A8792E-6A89-4BE5-BBD1-9CA5E3382EF7}"/>
    <cellStyle name="Normal 18 8 5" xfId="34566" xr:uid="{7ACC0B8A-AF2E-4F93-B0F7-F69EC1747881}"/>
    <cellStyle name="Normal 18 9" xfId="14750" xr:uid="{FE99E0AC-CD6D-4D9A-918C-7DBB0408597E}"/>
    <cellStyle name="Normal 18 9 2" xfId="22037" xr:uid="{A2C9F8B3-F821-4E5A-97B2-6FC0A39327FB}"/>
    <cellStyle name="Normal 18 9 2 2" xfId="27593" xr:uid="{2E04766B-9C1A-4D7C-8987-2FCD9E1D4BB0}"/>
    <cellStyle name="Normal 18 9 2 3" xfId="33087" xr:uid="{89B8861F-4B88-473D-BF66-D244D8D337BC}"/>
    <cellStyle name="Normal 18 9 2 4" xfId="38571" xr:uid="{8DAF6010-0FD0-45B7-A76B-D8EF21763BEC}"/>
    <cellStyle name="Normal 18 9 3" xfId="24864" xr:uid="{1F7BCCAF-A771-42BC-AAEB-3CFD4EAF68A5}"/>
    <cellStyle name="Normal 18 9 4" xfId="30358" xr:uid="{ED614AB1-4F6C-472A-8FCC-74F448392F7D}"/>
    <cellStyle name="Normal 18 9 5" xfId="35842" xr:uid="{87BC342F-6155-414D-97D9-649B00D47FE4}"/>
    <cellStyle name="Normal 180" xfId="39591" xr:uid="{790AB541-49AD-4B94-AD3A-8EC390D4D82D}"/>
    <cellStyle name="Normal 181" xfId="39592" xr:uid="{BDE66213-0EE1-4D28-BF72-9D9F515A0739}"/>
    <cellStyle name="Normal 182" xfId="39593" xr:uid="{C6CBEC4F-ACE3-45E4-87E3-8F63C42826B8}"/>
    <cellStyle name="Normal 183" xfId="39594" xr:uid="{107346C7-8083-416E-A2C0-1592E78C02E0}"/>
    <cellStyle name="Normal 184" xfId="39595" xr:uid="{20A7FD69-6B37-4DD0-8E19-E855B4462983}"/>
    <cellStyle name="Normal 185" xfId="39596" xr:uid="{E71BA0E7-5FCC-41E2-9245-C74CC962B897}"/>
    <cellStyle name="Normal 186" xfId="39597" xr:uid="{86767075-99FA-4CBC-9F0F-C6E8492CA186}"/>
    <cellStyle name="Normal 187" xfId="39598" xr:uid="{BDAB5F82-C75A-4030-9148-7F1A5D92B6CA}"/>
    <cellStyle name="Normal 188" xfId="39599" xr:uid="{00A63DC6-A46A-475B-97A1-273343FA7B8A}"/>
    <cellStyle name="Normal 189" xfId="39600" xr:uid="{DDA366D8-A19D-485F-A5C0-801804823FD4}"/>
    <cellStyle name="Normal 19" xfId="6367" xr:uid="{B66A8698-4031-409A-85C0-6EFC544C5DCD}"/>
    <cellStyle name="Normal 19 10" xfId="19183" xr:uid="{EA51AE50-70BF-4D51-A7D3-A471123D2FAD}"/>
    <cellStyle name="Normal 19 11" xfId="9441" xr:uid="{BAE39312-4B12-4467-8227-1EBAF4209CFC}"/>
    <cellStyle name="Normal 19 11 2" xfId="20762" xr:uid="{938B38D5-FDEF-43D6-9331-631DEF7E0B07}"/>
    <cellStyle name="Normal 19 11 2 2" xfId="26318" xr:uid="{A0E2502A-DF1B-46A6-99F3-B25C8FA856A1}"/>
    <cellStyle name="Normal 19 11 2 3" xfId="31812" xr:uid="{7E064133-1B09-46DD-BF25-5FAE42F32678}"/>
    <cellStyle name="Normal 19 11 2 4" xfId="37296" xr:uid="{AF7642E7-1A00-4F9F-B502-030F28EEA3D7}"/>
    <cellStyle name="Normal 19 11 3" xfId="23589" xr:uid="{91791A91-56A3-4DE8-A297-5A6716B8B2A1}"/>
    <cellStyle name="Normal 19 11 4" xfId="29083" xr:uid="{E82F50CC-BA54-486B-8E0D-AA7EBDC12749}"/>
    <cellStyle name="Normal 19 11 5" xfId="34567" xr:uid="{6DE7810B-C225-465D-9039-423FD84C10B2}"/>
    <cellStyle name="Normal 19 2" xfId="6368" xr:uid="{BC240E06-3658-4A2E-9AC2-C3D147FE0E38}"/>
    <cellStyle name="Normal 19 2 2" xfId="14763" xr:uid="{20B6C596-8CF8-4EBD-8F10-8249A1FAF8B2}"/>
    <cellStyle name="Normal 19 2 2 2" xfId="22050" xr:uid="{461C71F7-B1E0-47EF-99BD-C90A8A60306C}"/>
    <cellStyle name="Normal 19 2 2 2 2" xfId="27606" xr:uid="{900CD43F-F776-4412-B4A1-E9C3DBB8F985}"/>
    <cellStyle name="Normal 19 2 2 2 3" xfId="33100" xr:uid="{6CB4B7DD-B862-4E57-89C2-E8D43A203435}"/>
    <cellStyle name="Normal 19 2 2 2 4" xfId="38584" xr:uid="{08B55C4B-9B3D-4B1C-ACB1-864D0815B7E0}"/>
    <cellStyle name="Normal 19 2 2 3" xfId="24877" xr:uid="{63C347EC-8DD3-43BA-BCE0-ED14C1AB1E7C}"/>
    <cellStyle name="Normal 19 2 2 4" xfId="30371" xr:uid="{AFD3D344-53B7-44C6-9C91-750767565BF7}"/>
    <cellStyle name="Normal 19 2 2 5" xfId="35855" xr:uid="{A8CC4A1D-B0B0-481C-AA27-9E6A05EF3EE8}"/>
    <cellStyle name="Normal 19 2 3" xfId="11724" xr:uid="{BA488D24-4912-4B8D-8476-8AD4376A0665}"/>
    <cellStyle name="Normal 19 2 4" xfId="16959" xr:uid="{D08C1C90-972C-4FFC-AA9F-DBD341AD0317}"/>
    <cellStyle name="Normal 19 2 5" xfId="19184" xr:uid="{190AE36D-9246-4432-B17F-CA29BED1DF72}"/>
    <cellStyle name="Normal 19 2 6" xfId="9442" xr:uid="{25B58E59-5FCF-423C-A0B6-31E2FD8AC177}"/>
    <cellStyle name="Normal 19 2 6 2" xfId="20763" xr:uid="{54FA2926-1517-4228-86E3-6E11D8A36ABB}"/>
    <cellStyle name="Normal 19 2 6 2 2" xfId="26319" xr:uid="{E842B81A-3B42-4C71-8C83-196EB6FC83D7}"/>
    <cellStyle name="Normal 19 2 6 2 3" xfId="31813" xr:uid="{177D590B-6F5B-443F-A294-D47BF20AF73F}"/>
    <cellStyle name="Normal 19 2 6 2 4" xfId="37297" xr:uid="{29DF0DB2-EAD0-4E5A-B3B7-7EA58B5E789C}"/>
    <cellStyle name="Normal 19 2 6 3" xfId="23590" xr:uid="{74B0136B-262D-4356-9096-78D3A6CBC361}"/>
    <cellStyle name="Normal 19 2 6 4" xfId="29084" xr:uid="{881906EE-3EF9-4D50-A06E-C80B64DAD3DB}"/>
    <cellStyle name="Normal 19 2 6 5" xfId="34568" xr:uid="{9DE0952F-018E-4AD8-A5C9-78DB9214AB6A}"/>
    <cellStyle name="Normal 19 3" xfId="6369" xr:uid="{72263BF5-7DF6-46A1-89B0-7F96F3138C92}"/>
    <cellStyle name="Normal 19 3 2" xfId="14764" xr:uid="{34D2AB8D-C500-42F2-B961-DEC96044C379}"/>
    <cellStyle name="Normal 19 3 2 2" xfId="22051" xr:uid="{F4191C79-0FC2-4A3B-A8E7-5165947ED764}"/>
    <cellStyle name="Normal 19 3 2 2 2" xfId="27607" xr:uid="{B824D806-1A9B-462C-B097-C32C13880E37}"/>
    <cellStyle name="Normal 19 3 2 2 3" xfId="33101" xr:uid="{18A79764-DE45-4218-8409-0B40911F7BD4}"/>
    <cellStyle name="Normal 19 3 2 2 4" xfId="38585" xr:uid="{AAAFD56F-B79E-47C2-8E48-8BF5C4A5EF94}"/>
    <cellStyle name="Normal 19 3 2 3" xfId="24878" xr:uid="{08741493-D542-49EE-9C8F-CC48DAD40753}"/>
    <cellStyle name="Normal 19 3 2 4" xfId="30372" xr:uid="{0050CC42-D509-4672-9BB6-CA024DFB42D3}"/>
    <cellStyle name="Normal 19 3 2 5" xfId="35856" xr:uid="{114045D9-FDDE-481D-88D0-0BCB9E85B198}"/>
    <cellStyle name="Normal 19 3 3" xfId="11725" xr:uid="{8645EB33-A027-4577-AAE1-BD314896C147}"/>
    <cellStyle name="Normal 19 3 4" xfId="16960" xr:uid="{BF7B0C9B-5497-48E8-B85E-AD94FD8C6DB9}"/>
    <cellStyle name="Normal 19 3 5" xfId="19185" xr:uid="{10926323-28D2-482A-B43D-4477E8EB58FF}"/>
    <cellStyle name="Normal 19 3 6" xfId="9443" xr:uid="{B31A7CA7-77B0-4E21-972C-E3C6C9199A1C}"/>
    <cellStyle name="Normal 19 3 6 2" xfId="20764" xr:uid="{93B2CA16-A2B9-4982-AA37-0A896886F4E6}"/>
    <cellStyle name="Normal 19 3 6 2 2" xfId="26320" xr:uid="{4DEFB3CE-BBC9-44CE-B17F-89F4358B5CBF}"/>
    <cellStyle name="Normal 19 3 6 2 3" xfId="31814" xr:uid="{A63705B6-0788-4534-B069-1B40396B594D}"/>
    <cellStyle name="Normal 19 3 6 2 4" xfId="37298" xr:uid="{A4BD3D0B-ED56-4387-9EB8-0F4432535CAB}"/>
    <cellStyle name="Normal 19 3 6 3" xfId="23591" xr:uid="{65250FCD-5E4D-48DE-B2AE-D8F527932A6C}"/>
    <cellStyle name="Normal 19 3 6 4" xfId="29085" xr:uid="{62BA11CC-EC6A-47C3-89C9-6C6372088B57}"/>
    <cellStyle name="Normal 19 3 6 5" xfId="34569" xr:uid="{103A6F49-B0AC-40A0-835C-681D86E652CE}"/>
    <cellStyle name="Normal 19 4" xfId="6370" xr:uid="{A4DD7BBF-09F9-445D-AC13-96D0F306453B}"/>
    <cellStyle name="Normal 19 4 2" xfId="14765" xr:uid="{865E0C68-181D-428A-B119-DE396C062059}"/>
    <cellStyle name="Normal 19 4 2 2" xfId="22052" xr:uid="{48A6901F-83FD-4088-A29E-074195A635A7}"/>
    <cellStyle name="Normal 19 4 2 2 2" xfId="27608" xr:uid="{65221EE8-A347-45C6-8A48-E922DB10C9E9}"/>
    <cellStyle name="Normal 19 4 2 2 3" xfId="33102" xr:uid="{1563CEF5-DEDA-4037-995B-819F0A71AA39}"/>
    <cellStyle name="Normal 19 4 2 2 4" xfId="38586" xr:uid="{3AF218CB-E389-4E1D-9F8F-972877441039}"/>
    <cellStyle name="Normal 19 4 2 3" xfId="24879" xr:uid="{4758BEA1-EE16-4458-AA9C-31597B39A83A}"/>
    <cellStyle name="Normal 19 4 2 4" xfId="30373" xr:uid="{8D49DDCA-7BB1-4337-B3C1-5CB0F1B77A26}"/>
    <cellStyle name="Normal 19 4 2 5" xfId="35857" xr:uid="{604DC565-C300-4D29-84E6-377E9E698807}"/>
    <cellStyle name="Normal 19 4 3" xfId="11726" xr:uid="{87EC86C5-C160-41BE-8B8A-80F9BA598AFB}"/>
    <cellStyle name="Normal 19 4 4" xfId="16961" xr:uid="{B9A35659-10B0-42AD-A999-586EE5E88C2A}"/>
    <cellStyle name="Normal 19 4 5" xfId="19186" xr:uid="{400FF5A2-4DB6-4A60-8952-871608335A11}"/>
    <cellStyle name="Normal 19 4 6" xfId="9444" xr:uid="{7A9144D6-2D96-46E3-9EB4-AAD11B5697E6}"/>
    <cellStyle name="Normal 19 4 6 2" xfId="20765" xr:uid="{DC654F8B-9612-4BC9-9F3B-1CB3522ABE58}"/>
    <cellStyle name="Normal 19 4 6 2 2" xfId="26321" xr:uid="{72A772BD-BE1B-4523-8753-4C7DD6A884FD}"/>
    <cellStyle name="Normal 19 4 6 2 3" xfId="31815" xr:uid="{18300CF8-5844-40ED-B761-19EC8E56998F}"/>
    <cellStyle name="Normal 19 4 6 2 4" xfId="37299" xr:uid="{09637F32-7D98-4408-A503-CF6FEABDD27A}"/>
    <cellStyle name="Normal 19 4 6 3" xfId="23592" xr:uid="{946B7944-C1A4-4B53-A064-410DF8A88FDB}"/>
    <cellStyle name="Normal 19 4 6 4" xfId="29086" xr:uid="{6FFA28DC-4442-41EE-9235-E4AED89E3F25}"/>
    <cellStyle name="Normal 19 4 6 5" xfId="34570" xr:uid="{F873E0B8-E306-4A35-BBE9-33AE1CAF43F7}"/>
    <cellStyle name="Normal 19 5" xfId="7389" xr:uid="{6F901CEB-47E3-48AB-AE4A-FA5FE57EF973}"/>
    <cellStyle name="Normal 19 5 2" xfId="14766" xr:uid="{3C5B7DA1-B93F-4D59-BFB6-61FCA26780A0}"/>
    <cellStyle name="Normal 19 5 2 2" xfId="22053" xr:uid="{65CC8101-1195-49AD-8F06-95FA28E65D3A}"/>
    <cellStyle name="Normal 19 5 2 2 2" xfId="27609" xr:uid="{679FDFC8-6DFD-430C-AE2A-215810102EC0}"/>
    <cellStyle name="Normal 19 5 2 2 3" xfId="33103" xr:uid="{372B720D-548B-4D89-A135-7985C8108FA8}"/>
    <cellStyle name="Normal 19 5 2 2 4" xfId="38587" xr:uid="{ED5E006D-C3FB-4D40-B824-6394A5BFA548}"/>
    <cellStyle name="Normal 19 5 2 3" xfId="24880" xr:uid="{5204F0A3-9910-416A-8E68-B783F204F6B2}"/>
    <cellStyle name="Normal 19 5 2 4" xfId="30374" xr:uid="{902109A9-6A40-4546-83A9-46B3DE4A1315}"/>
    <cellStyle name="Normal 19 5 2 5" xfId="35858" xr:uid="{8A9C97B9-1BF0-4327-8A37-94FFFFAD80E8}"/>
    <cellStyle name="Normal 19 5 3" xfId="12646" xr:uid="{0C00EDDC-FB36-47CA-906C-861FE2874906}"/>
    <cellStyle name="Normal 19 5 4" xfId="9445" xr:uid="{B2BB7D53-2347-4C78-8F51-ADE0EAC67924}"/>
    <cellStyle name="Normal 19 5 4 2" xfId="20766" xr:uid="{5D115EAB-704E-4BC5-B975-2E5BB65CC36D}"/>
    <cellStyle name="Normal 19 5 4 2 2" xfId="26322" xr:uid="{0939705D-AD52-42C6-AC3D-A102F4AA103C}"/>
    <cellStyle name="Normal 19 5 4 2 3" xfId="31816" xr:uid="{24182879-30A3-4B4F-91AB-67DB16827588}"/>
    <cellStyle name="Normal 19 5 4 2 4" xfId="37300" xr:uid="{0AD7E520-AB48-4189-93D4-EFB07BD9C225}"/>
    <cellStyle name="Normal 19 5 4 3" xfId="23593" xr:uid="{48B8646C-5E52-4577-ADB7-99A3FAE48386}"/>
    <cellStyle name="Normal 19 5 4 4" xfId="29087" xr:uid="{86C3E5FC-49AA-417F-8D3E-2296E1AC01D1}"/>
    <cellStyle name="Normal 19 5 4 5" xfId="34571" xr:uid="{1F5C92CB-4A16-4F23-8039-173C7E00CBF6}"/>
    <cellStyle name="Normal 19 6" xfId="9446" xr:uid="{B9AD4742-1190-4A2E-9189-E51405093605}"/>
    <cellStyle name="Normal 19 6 2" xfId="20767" xr:uid="{35CBE919-CAB8-4757-AC12-3C4062162275}"/>
    <cellStyle name="Normal 19 6 2 2" xfId="26323" xr:uid="{4A5ADA32-E414-4818-81BD-1CA2F4A48E03}"/>
    <cellStyle name="Normal 19 6 2 3" xfId="31817" xr:uid="{5B09A588-460B-4724-B07F-879CA7C6B518}"/>
    <cellStyle name="Normal 19 6 2 4" xfId="37301" xr:uid="{2B975E83-1C9D-48CD-AB68-A926BAB315A1}"/>
    <cellStyle name="Normal 19 6 3" xfId="23594" xr:uid="{6E53ECB3-D194-47A2-B42F-BC45ECA0E4C7}"/>
    <cellStyle name="Normal 19 6 4" xfId="29088" xr:uid="{E9291D92-B016-4591-BE93-2A96F3C47622}"/>
    <cellStyle name="Normal 19 6 5" xfId="34572" xr:uid="{EE325666-434B-4B4C-90E7-B3A0AAA5397D}"/>
    <cellStyle name="Normal 19 7" xfId="14762" xr:uid="{9C30326D-082B-407F-9440-1DE4095A3330}"/>
    <cellStyle name="Normal 19 7 2" xfId="22049" xr:uid="{DC997D41-12FC-4D3D-AA74-142ECD5DE004}"/>
    <cellStyle name="Normal 19 7 2 2" xfId="27605" xr:uid="{3D3D9A10-7E0D-4F00-8257-08252737226F}"/>
    <cellStyle name="Normal 19 7 2 3" xfId="33099" xr:uid="{A92ED0EC-A304-4A85-855C-7C483B976EBE}"/>
    <cellStyle name="Normal 19 7 2 4" xfId="38583" xr:uid="{BEC68654-5033-42F7-B258-5887A5BF2E0D}"/>
    <cellStyle name="Normal 19 7 3" xfId="24876" xr:uid="{53A54736-BA24-48D5-8DDC-E8476B6D7ADC}"/>
    <cellStyle name="Normal 19 7 4" xfId="30370" xr:uid="{975DF179-72BD-472A-8873-E9A0D664F4D5}"/>
    <cellStyle name="Normal 19 7 5" xfId="35854" xr:uid="{FC886109-5C15-42B4-853F-0AB407EB55A8}"/>
    <cellStyle name="Normal 19 8" xfId="11723" xr:uid="{F8DC7F45-EF31-4F11-8A79-5615B130C362}"/>
    <cellStyle name="Normal 19 9" xfId="16958" xr:uid="{E83C0CC3-F5B0-474E-8AAC-9D237F380EE7}"/>
    <cellStyle name="Normal 190" xfId="39601" xr:uid="{1DD63742-1B8A-4DF1-981B-9005FCE343F4}"/>
    <cellStyle name="Normal 191" xfId="39602" xr:uid="{B3692360-1BFD-4A1A-A8A8-3240CF49679F}"/>
    <cellStyle name="Normal 192" xfId="39603" xr:uid="{52C7A202-34A4-4345-BAB6-4261A08AEC80}"/>
    <cellStyle name="Normal 193" xfId="39604" xr:uid="{12B1DCA0-B98F-4555-83AC-3F461825A436}"/>
    <cellStyle name="Normal 194" xfId="39605" xr:uid="{F01D63A1-18AD-444E-B5E4-CB7ED214D47D}"/>
    <cellStyle name="Normal 195" xfId="39606" xr:uid="{AC0385C0-7DE8-4573-A230-4CF8304B1821}"/>
    <cellStyle name="Normal 196" xfId="39607" xr:uid="{D6459717-0DD5-40EB-835A-1462C394A417}"/>
    <cellStyle name="Normal 197" xfId="39608" xr:uid="{0F9EA31F-FABF-4DA3-9B57-C5FC6D3F99E5}"/>
    <cellStyle name="Normal 198" xfId="39609" xr:uid="{54CB5864-0C75-4289-8B48-7AD32125F78C}"/>
    <cellStyle name="Normal 199" xfId="39610" xr:uid="{13C47E6A-C121-4C4F-867D-3273B02CCEA2}"/>
    <cellStyle name="Normal 199 2 2" xfId="629" xr:uid="{FEBAF51B-CE03-4502-9919-599AC6036C90}"/>
    <cellStyle name="Normal 2" xfId="41" xr:uid="{00000000-0005-0000-0000-0000C3000000}"/>
    <cellStyle name="Normal 2 10" xfId="83" xr:uid="{00000000-0005-0000-0000-0000C4000000}"/>
    <cellStyle name="Normal 2 10 2" xfId="651" xr:uid="{4D10F25A-F060-40E7-8C4D-FC08CE9E44C4}"/>
    <cellStyle name="Normal 2 10 2 2" xfId="22055" xr:uid="{1BDA584C-E211-49D2-9E16-B23043458AF8}"/>
    <cellStyle name="Normal 2 10 2 2 2" xfId="633" xr:uid="{5584BAAE-686E-48D9-B2F0-5F1F03977FF3}"/>
    <cellStyle name="Normal 2 10 2 2 2 2" xfId="27611" xr:uid="{C03AF19D-D630-45BA-BB28-803B35A24C82}"/>
    <cellStyle name="Normal 2 10 2 2 3" xfId="33105" xr:uid="{68156297-52C6-4E1F-94BB-907563ADDA01}"/>
    <cellStyle name="Normal 2 10 2 2 4" xfId="38589" xr:uid="{8BB3822A-E2E9-4B59-8219-4F235BF66945}"/>
    <cellStyle name="Normal 2 10 2 3" xfId="24882" xr:uid="{224B3F10-8FAD-4F64-9596-E44616C694D6}"/>
    <cellStyle name="Normal 2 10 2 4" xfId="30376" xr:uid="{2F02EFDD-4E05-4C6F-9E9D-4501F056ACB3}"/>
    <cellStyle name="Normal 2 10 2 5" xfId="35860" xr:uid="{DAD19A96-1318-4C13-A7D9-0D88210D8E9D}"/>
    <cellStyle name="Normal 2 10 2 6" xfId="14768" xr:uid="{1098A75F-C26C-4F96-80B9-15F9DE1956F4}"/>
    <cellStyle name="Normal 2 10 3" xfId="11728" xr:uid="{4F027747-9B2D-49B8-85F8-EA881BE4358A}"/>
    <cellStyle name="Normal 2 10 4" xfId="16963" xr:uid="{9C4A0E1A-A900-4614-98BB-4CB11F91766B}"/>
    <cellStyle name="Normal 2 10 5" xfId="19187" xr:uid="{AACA57BB-750C-4540-AD94-E4371C796E50}"/>
    <cellStyle name="Normal 2 10 6" xfId="9448" xr:uid="{FF2A320B-A314-4EFF-93B4-CBD772EB83F0}"/>
    <cellStyle name="Normal 2 10 6 2" xfId="20769" xr:uid="{90081D1D-7087-4C8E-87F7-29184FB91FF0}"/>
    <cellStyle name="Normal 2 10 6 2 2" xfId="26325" xr:uid="{9D3D502B-CFA5-4F73-94F2-EC0D3AAA4B3C}"/>
    <cellStyle name="Normal 2 10 6 2 3" xfId="31819" xr:uid="{A0ABF76D-ECE3-4CAF-B615-2A88B9D1C68E}"/>
    <cellStyle name="Normal 2 10 6 2 4" xfId="37303" xr:uid="{DA67EF81-7532-40D9-878F-6954945E721A}"/>
    <cellStyle name="Normal 2 10 6 3" xfId="23596" xr:uid="{6741E952-0702-4CE7-86DA-DF402481FEE1}"/>
    <cellStyle name="Normal 2 10 6 4" xfId="29090" xr:uid="{C334ED28-A909-4B20-BF34-E36FCE51762C}"/>
    <cellStyle name="Normal 2 10 6 5" xfId="34574" xr:uid="{AC68B936-87F2-44B0-A399-8F6CC4DDD80B}"/>
    <cellStyle name="Normal 2 10 7" xfId="6371" xr:uid="{89409D0E-BE11-450F-B1CB-FE0894C619D3}"/>
    <cellStyle name="Normal 2 11" xfId="6372" xr:uid="{BC225D59-87AA-4237-9B91-5A287D9D722A}"/>
    <cellStyle name="Normal 2 11 2" xfId="14769" xr:uid="{ED92E4BD-D213-4F22-AACF-81ECA766976A}"/>
    <cellStyle name="Normal 2 11 2 2" xfId="22056" xr:uid="{FE33C005-01F8-433A-8B93-EE547C4C1F27}"/>
    <cellStyle name="Normal 2 11 2 2 2" xfId="27612" xr:uid="{24BD5F72-8682-4E89-B1F6-F3C2B2BCE61A}"/>
    <cellStyle name="Normal 2 11 2 2 3" xfId="33106" xr:uid="{03C98AA4-5654-44BC-B9B9-33C166822D36}"/>
    <cellStyle name="Normal 2 11 2 2 4" xfId="38590" xr:uid="{F39A8637-E361-4C58-9A8F-BD70329CD372}"/>
    <cellStyle name="Normal 2 11 2 3" xfId="24883" xr:uid="{0C93D1C2-DC38-4D82-8B74-96C2782B3234}"/>
    <cellStyle name="Normal 2 11 2 4" xfId="30377" xr:uid="{D0CFF8C5-8EEF-44CB-9ECD-0B2356BBB2FC}"/>
    <cellStyle name="Normal 2 11 2 5" xfId="35861" xr:uid="{3FE73502-27E1-4D4A-84C5-025A6A43D3FC}"/>
    <cellStyle name="Normal 2 11 3" xfId="11729" xr:uid="{507023DB-5FB5-423C-98F8-EBC7EAA65117}"/>
    <cellStyle name="Normal 2 11 4" xfId="16964" xr:uid="{3634249B-3FD2-421A-84E2-C19B16D55E29}"/>
    <cellStyle name="Normal 2 11 5" xfId="19188" xr:uid="{799A1335-CBA8-44AF-AE18-5EBAA8BBC745}"/>
    <cellStyle name="Normal 2 11 6" xfId="9449" xr:uid="{AAF782FA-39AE-4380-82EC-47607642F06C}"/>
    <cellStyle name="Normal 2 11 6 2" xfId="20770" xr:uid="{88A952BC-BFEA-4B70-9728-0865A0EE9432}"/>
    <cellStyle name="Normal 2 11 6 2 2" xfId="26326" xr:uid="{E83DC36B-02B7-4869-9F74-82A8C0D2A9CE}"/>
    <cellStyle name="Normal 2 11 6 2 3" xfId="31820" xr:uid="{3997CB14-D466-41EF-B882-C125A06F6FF0}"/>
    <cellStyle name="Normal 2 11 6 2 4" xfId="37304" xr:uid="{A880A615-00A6-49FD-BA05-AF1F4B313A52}"/>
    <cellStyle name="Normal 2 11 6 3" xfId="23597" xr:uid="{3388FA81-DF2E-404A-816E-44F9596F5D01}"/>
    <cellStyle name="Normal 2 11 6 4" xfId="29091" xr:uid="{D9262453-3974-457D-A52A-E5AD580FCF2D}"/>
    <cellStyle name="Normal 2 11 6 5" xfId="34575" xr:uid="{F35485BD-E434-44D7-BF8B-8FD815C712BD}"/>
    <cellStyle name="Normal 2 12" xfId="6373" xr:uid="{E827BE25-92F9-45FF-803A-64E6D4B7A5A6}"/>
    <cellStyle name="Normal 2 12 2" xfId="14770" xr:uid="{BD4067BE-64A7-4602-AA8A-D657F6198711}"/>
    <cellStyle name="Normal 2 12 2 2" xfId="22057" xr:uid="{89DA1C89-F2C6-4D55-AD0E-C7CA60379A34}"/>
    <cellStyle name="Normal 2 12 2 2 2" xfId="27613" xr:uid="{00EA770A-0287-48BE-9AF9-C9961376304C}"/>
    <cellStyle name="Normal 2 12 2 2 3" xfId="33107" xr:uid="{4DF27A2E-3DFF-432D-954E-BFD0B229B520}"/>
    <cellStyle name="Normal 2 12 2 2 4" xfId="38591" xr:uid="{46663CD9-1C84-4E13-82DE-7DBEC0C61EF2}"/>
    <cellStyle name="Normal 2 12 2 3" xfId="24884" xr:uid="{C4AADC1D-025B-4F12-885A-C309B52388EF}"/>
    <cellStyle name="Normal 2 12 2 4" xfId="30378" xr:uid="{50106275-37B7-492A-BFA7-E88611EBAC36}"/>
    <cellStyle name="Normal 2 12 2 5" xfId="35862" xr:uid="{01E5340B-763D-4DA9-8356-3D9E4630246A}"/>
    <cellStyle name="Normal 2 12 3" xfId="11730" xr:uid="{E79C13B8-85AA-4FF1-A050-93844416CFF4}"/>
    <cellStyle name="Normal 2 12 4" xfId="16965" xr:uid="{20F63F84-B728-462E-83A5-DDD33FC0EF38}"/>
    <cellStyle name="Normal 2 12 5" xfId="19189" xr:uid="{158BE589-A65E-43D0-BBA3-7EC8AD5FE105}"/>
    <cellStyle name="Normal 2 12 6" xfId="9450" xr:uid="{D1FDA797-7379-4B2C-8F9F-36D61E149790}"/>
    <cellStyle name="Normal 2 12 6 2" xfId="20771" xr:uid="{64BE489A-A716-4B15-99AA-B0CE6EC6BD96}"/>
    <cellStyle name="Normal 2 12 6 2 2" xfId="26327" xr:uid="{803EE949-4CD2-41BE-84F2-3E0FF971847F}"/>
    <cellStyle name="Normal 2 12 6 2 3" xfId="31821" xr:uid="{D59E3204-6ECD-4FC2-880E-386CD0755D4F}"/>
    <cellStyle name="Normal 2 12 6 2 4" xfId="37305" xr:uid="{2E2F63F7-5186-456A-A902-C20ACBDFE74A}"/>
    <cellStyle name="Normal 2 12 6 3" xfId="23598" xr:uid="{00FCE594-CD14-4437-8BCD-B72532111946}"/>
    <cellStyle name="Normal 2 12 6 4" xfId="29092" xr:uid="{F9735622-DD18-495D-9579-A6A773BD21DC}"/>
    <cellStyle name="Normal 2 12 6 5" xfId="34576" xr:uid="{70B69F40-DEE7-4B65-9E20-5636240E446D}"/>
    <cellStyle name="Normal 2 13" xfId="6374" xr:uid="{6B886633-2756-4C28-9857-489A500A9C80}"/>
    <cellStyle name="Normal 2 13 2" xfId="6375" xr:uid="{D0784157-01A5-4F72-97B0-0E3B12DC0079}"/>
    <cellStyle name="Normal 2 13 2 2" xfId="14772" xr:uid="{60D21697-C69B-413E-B28C-40A81ACFB0FE}"/>
    <cellStyle name="Normal 2 13 2 2 2" xfId="22059" xr:uid="{1F127A6A-2175-410B-B53A-FFE9B56F6881}"/>
    <cellStyle name="Normal 2 13 2 2 2 2" xfId="27615" xr:uid="{945607A5-6DEB-4B23-A83A-EC9226C843F9}"/>
    <cellStyle name="Normal 2 13 2 2 2 3" xfId="33109" xr:uid="{1EB47B39-09BF-44BF-8423-1B0DCCD6B730}"/>
    <cellStyle name="Normal 2 13 2 2 2 4" xfId="38593" xr:uid="{0483803B-D686-488F-921F-60320A3747B5}"/>
    <cellStyle name="Normal 2 13 2 2 3" xfId="24886" xr:uid="{414EAD92-DA61-4C6D-9C72-04262A12356A}"/>
    <cellStyle name="Normal 2 13 2 2 4" xfId="30380" xr:uid="{463D966A-9960-47BC-8E9C-72D0B1BE91B2}"/>
    <cellStyle name="Normal 2 13 2 2 5" xfId="35864" xr:uid="{ABECBC43-4A04-4BB1-A029-FC6002062C19}"/>
    <cellStyle name="Normal 2 13 2 3" xfId="11732" xr:uid="{2DEFEFEC-6F67-4393-834F-45B3D059A737}"/>
    <cellStyle name="Normal 2 13 2 4" xfId="16967" xr:uid="{0A0A5784-14AE-4044-A98C-0271142F66C6}"/>
    <cellStyle name="Normal 2 13 2 5" xfId="19191" xr:uid="{20209D3E-9FFF-4703-9BCA-07BF08FEB270}"/>
    <cellStyle name="Normal 2 13 2 6" xfId="9452" xr:uid="{439F3AAF-C75F-496D-A4BA-A54086375507}"/>
    <cellStyle name="Normal 2 13 2 6 2" xfId="20773" xr:uid="{283B6254-E798-458B-B715-4BA0D86B411A}"/>
    <cellStyle name="Normal 2 13 2 6 2 2" xfId="26329" xr:uid="{0542F29C-56C5-4B30-8A1B-ACE69726F695}"/>
    <cellStyle name="Normal 2 13 2 6 2 3" xfId="31823" xr:uid="{C9DDFAD5-8DBF-42FD-B90F-5F529592AE94}"/>
    <cellStyle name="Normal 2 13 2 6 2 4" xfId="37307" xr:uid="{37750BD7-4ADA-471C-9272-3EE1C89A64F6}"/>
    <cellStyle name="Normal 2 13 2 6 3" xfId="23600" xr:uid="{0F8AFBB2-3E13-4CCA-B022-F87F85B40B45}"/>
    <cellStyle name="Normal 2 13 2 6 4" xfId="29094" xr:uid="{B85E8F4F-8B29-44E8-A51E-CACC49649A1A}"/>
    <cellStyle name="Normal 2 13 2 6 5" xfId="34578" xr:uid="{0D2B3456-DD88-4BC1-96DE-50E463DB4ADD}"/>
    <cellStyle name="Normal 2 13 3" xfId="6376" xr:uid="{F72BEB2C-30E2-4E8C-ADE4-B37198A8D12C}"/>
    <cellStyle name="Normal 2 13 3 2" xfId="14773" xr:uid="{72216805-FA07-4B3D-A600-B2B69017EB72}"/>
    <cellStyle name="Normal 2 13 3 2 2" xfId="22060" xr:uid="{BD026E22-42FE-458A-8D75-D5D4170346B9}"/>
    <cellStyle name="Normal 2 13 3 2 2 2" xfId="27616" xr:uid="{F8274049-E180-4A14-BE36-C1B2966B54E8}"/>
    <cellStyle name="Normal 2 13 3 2 2 3" xfId="33110" xr:uid="{AE66B4AE-9C46-4EEA-8FB2-7769E3A45820}"/>
    <cellStyle name="Normal 2 13 3 2 2 4" xfId="38594" xr:uid="{28BF51A0-300F-4E25-A61D-00E40BD4762C}"/>
    <cellStyle name="Normal 2 13 3 2 3" xfId="24887" xr:uid="{F54FF225-1479-4801-B1D1-036F5AC3B9D1}"/>
    <cellStyle name="Normal 2 13 3 2 4" xfId="30381" xr:uid="{076BFCD3-1ECD-4274-994B-4868EB1B344D}"/>
    <cellStyle name="Normal 2 13 3 2 5" xfId="35865" xr:uid="{D91DC014-278B-428E-825A-8075FCA19E55}"/>
    <cellStyle name="Normal 2 13 3 3" xfId="11733" xr:uid="{03B66F56-6D0A-483A-AEE1-F08A70119DB6}"/>
    <cellStyle name="Normal 2 13 3 4" xfId="16968" xr:uid="{F3BF8E33-40E1-4953-9FB9-50EF282D4026}"/>
    <cellStyle name="Normal 2 13 3 5" xfId="19192" xr:uid="{D298BB52-8941-4BE7-89BB-E7DD84117672}"/>
    <cellStyle name="Normal 2 13 3 6" xfId="9453" xr:uid="{1F06A46E-0177-4324-BE1A-CFCF2F68D15C}"/>
    <cellStyle name="Normal 2 13 3 6 2" xfId="20774" xr:uid="{C9FD2977-1717-48AA-A149-C72A0F1400FC}"/>
    <cellStyle name="Normal 2 13 3 6 2 2" xfId="26330" xr:uid="{4D711DFF-EAA0-4170-B4E9-ADD01B5D4568}"/>
    <cellStyle name="Normal 2 13 3 6 2 3" xfId="31824" xr:uid="{F999F581-A36E-4336-8A02-4CCF97B47928}"/>
    <cellStyle name="Normal 2 13 3 6 2 4" xfId="37308" xr:uid="{B8134906-FBDB-46E4-93DC-680A7C42CF25}"/>
    <cellStyle name="Normal 2 13 3 6 3" xfId="23601" xr:uid="{032B277E-AF16-4865-BDD2-50B043A98E6B}"/>
    <cellStyle name="Normal 2 13 3 6 4" xfId="29095" xr:uid="{6B26EF31-5A76-45A1-8E8E-A00E27C898E1}"/>
    <cellStyle name="Normal 2 13 3 6 5" xfId="34579" xr:uid="{3AB5E58A-BC58-463E-A169-ED96D9DA9A00}"/>
    <cellStyle name="Normal 2 13 4" xfId="6377" xr:uid="{EDBEFAC8-AED0-4C78-A336-23A2D67707EB}"/>
    <cellStyle name="Normal 2 13 4 2" xfId="14774" xr:uid="{4F40EF2E-E5AA-433A-BF8F-BA3CED885B50}"/>
    <cellStyle name="Normal 2 13 4 2 2" xfId="22061" xr:uid="{64EE8993-F7BC-4223-891E-ABC4F3FF40A0}"/>
    <cellStyle name="Normal 2 13 4 2 2 2" xfId="27617" xr:uid="{B90485E2-5E79-4E37-9A6A-9C01462D5C04}"/>
    <cellStyle name="Normal 2 13 4 2 2 3" xfId="33111" xr:uid="{E394E16D-A7B1-47FC-A04B-D27B54D4D4CF}"/>
    <cellStyle name="Normal 2 13 4 2 2 4" xfId="38595" xr:uid="{F5833014-A815-44DD-AE8F-095DBB84E550}"/>
    <cellStyle name="Normal 2 13 4 2 3" xfId="24888" xr:uid="{9C892075-05F8-4066-A7F3-820ACD4FDB99}"/>
    <cellStyle name="Normal 2 13 4 2 4" xfId="30382" xr:uid="{209A2012-BA1F-4C37-889E-F37DD194D0C6}"/>
    <cellStyle name="Normal 2 13 4 2 5" xfId="35866" xr:uid="{03D9B91C-0E5D-4C6E-9FDA-AADED89B8A26}"/>
    <cellStyle name="Normal 2 13 4 3" xfId="11734" xr:uid="{3C37AA4A-7831-4DB5-9158-092DADB99D48}"/>
    <cellStyle name="Normal 2 13 4 4" xfId="16969" xr:uid="{0273103B-6606-4B0E-BF48-0C8FEB635885}"/>
    <cellStyle name="Normal 2 13 4 5" xfId="19193" xr:uid="{A22BCA04-B8EC-4951-AF0B-F38B4E9C9225}"/>
    <cellStyle name="Normal 2 13 4 6" xfId="9454" xr:uid="{EC397470-DEBC-432C-B56C-EDC1AFA64C35}"/>
    <cellStyle name="Normal 2 13 4 6 2" xfId="20775" xr:uid="{17E5DEC8-AAC1-4968-8742-FC3B6F023038}"/>
    <cellStyle name="Normal 2 13 4 6 2 2" xfId="26331" xr:uid="{FF4E6041-3FD5-40C1-8BA8-528B767BAB72}"/>
    <cellStyle name="Normal 2 13 4 6 2 3" xfId="31825" xr:uid="{4EFE2695-03E4-40FB-A4D3-1A11BD880183}"/>
    <cellStyle name="Normal 2 13 4 6 2 4" xfId="37309" xr:uid="{714CE2A9-560E-4733-BBDE-21C6046027CB}"/>
    <cellStyle name="Normal 2 13 4 6 3" xfId="23602" xr:uid="{1D5472CC-D2FF-46DE-B70E-7D265AAA07D8}"/>
    <cellStyle name="Normal 2 13 4 6 4" xfId="29096" xr:uid="{19031FEF-36F0-4CE4-A03F-51A18E6F089B}"/>
    <cellStyle name="Normal 2 13 4 6 5" xfId="34580" xr:uid="{5096015B-AAC9-4251-A556-37E0A7ADDDB3}"/>
    <cellStyle name="Normal 2 13 5" xfId="14771" xr:uid="{BCCAE9FC-C043-475E-92A0-6D654FE7AD10}"/>
    <cellStyle name="Normal 2 13 5 2" xfId="22058" xr:uid="{3161092D-4A3A-47AE-896A-BB7665D04EEA}"/>
    <cellStyle name="Normal 2 13 5 2 2" xfId="27614" xr:uid="{AA5D387A-5422-46BE-B4AD-4C132E9DC35E}"/>
    <cellStyle name="Normal 2 13 5 2 3" xfId="33108" xr:uid="{8BED406F-3DEB-4524-B04B-29C45C739567}"/>
    <cellStyle name="Normal 2 13 5 2 4" xfId="38592" xr:uid="{240A805E-CC27-4578-BAFF-23758A812977}"/>
    <cellStyle name="Normal 2 13 5 3" xfId="24885" xr:uid="{CACC03D3-3CEE-4DF0-A3FA-D54F8967504F}"/>
    <cellStyle name="Normal 2 13 5 4" xfId="30379" xr:uid="{1FB84F03-EB26-44FF-B7A9-B12E072225B2}"/>
    <cellStyle name="Normal 2 13 5 5" xfId="35863" xr:uid="{F17EDC3D-379A-4280-A059-CB518D11467D}"/>
    <cellStyle name="Normal 2 13 6" xfId="11731" xr:uid="{F04EDDA9-F264-43B8-A587-0A304DAE7F4C}"/>
    <cellStyle name="Normal 2 13 7" xfId="16966" xr:uid="{0F5AF6BF-9AEF-4554-8997-3AA1E81EBE24}"/>
    <cellStyle name="Normal 2 13 8" xfId="19190" xr:uid="{77F38265-7FDE-41CF-B5C5-4718814F11DD}"/>
    <cellStyle name="Normal 2 13 9" xfId="9451" xr:uid="{7CB3A5EE-0AE3-477D-BE27-BD94C79CD83E}"/>
    <cellStyle name="Normal 2 13 9 2" xfId="20772" xr:uid="{A507B3EF-D15B-4F4C-B696-B93589334247}"/>
    <cellStyle name="Normal 2 13 9 2 2" xfId="26328" xr:uid="{3711C82F-FD51-4F11-AC48-C04ED9B9BEA3}"/>
    <cellStyle name="Normal 2 13 9 2 3" xfId="31822" xr:uid="{117D440D-1EDC-4A84-8271-BD0758866FE1}"/>
    <cellStyle name="Normal 2 13 9 2 4" xfId="37306" xr:uid="{D6E91129-68EA-4BAC-8D64-40EA0C063871}"/>
    <cellStyle name="Normal 2 13 9 3" xfId="23599" xr:uid="{BFC80534-5502-4DA0-9D01-A12019FB06EF}"/>
    <cellStyle name="Normal 2 13 9 4" xfId="29093" xr:uid="{395265A2-6916-42C7-9751-BDFE3932A26E}"/>
    <cellStyle name="Normal 2 13 9 5" xfId="34577" xr:uid="{EBC8F54C-13BD-479E-A4BB-EA96DB350B40}"/>
    <cellStyle name="Normal 2 14" xfId="6378" xr:uid="{3ECFA97F-898D-4FDE-99B8-A60D412CB0AB}"/>
    <cellStyle name="Normal 2 14 2" xfId="14775" xr:uid="{44AF3E6B-8D16-490E-A9EC-FE2FA5240706}"/>
    <cellStyle name="Normal 2 14 2 2" xfId="22062" xr:uid="{5C5AC47C-F5DF-4149-B2FC-258C679D57D4}"/>
    <cellStyle name="Normal 2 14 2 2 2" xfId="27618" xr:uid="{D42A21B8-27BF-42A6-A1CD-347C564B260C}"/>
    <cellStyle name="Normal 2 14 2 2 3" xfId="33112" xr:uid="{FA120A34-ECDF-4650-9B8E-C38627EAE55D}"/>
    <cellStyle name="Normal 2 14 2 2 4" xfId="38596" xr:uid="{17478859-3EC5-4D11-84A1-7AC5B062A2A7}"/>
    <cellStyle name="Normal 2 14 2 3" xfId="24889" xr:uid="{8A8A0A0B-9A43-48E4-99D2-1063D737ACA3}"/>
    <cellStyle name="Normal 2 14 2 4" xfId="30383" xr:uid="{E8E1B975-67EC-4C5F-8569-EB2199A60D9B}"/>
    <cellStyle name="Normal 2 14 2 5" xfId="35867" xr:uid="{0338E685-37AE-49C2-8604-76D28CB33F89}"/>
    <cellStyle name="Normal 2 14 3" xfId="11735" xr:uid="{1472BB1B-F37A-4C6E-94E8-A3EEB317D142}"/>
    <cellStyle name="Normal 2 14 4" xfId="16970" xr:uid="{202BA367-FB5B-4BF6-82FF-638FF7CA9751}"/>
    <cellStyle name="Normal 2 14 5" xfId="19194" xr:uid="{BBAB99B4-30AD-485E-878A-233AF49F7673}"/>
    <cellStyle name="Normal 2 14 6" xfId="9455" xr:uid="{40DD3955-C94F-4021-8C54-B658C2DA1485}"/>
    <cellStyle name="Normal 2 14 6 2" xfId="20776" xr:uid="{99C00E0C-6EE6-45BE-AFAD-6F711BE4F430}"/>
    <cellStyle name="Normal 2 14 6 2 2" xfId="26332" xr:uid="{336CCDAE-36DF-4DA8-8169-35E1F43CE799}"/>
    <cellStyle name="Normal 2 14 6 2 3" xfId="31826" xr:uid="{0D6B40CC-3A17-42D7-8CA4-CC964B649722}"/>
    <cellStyle name="Normal 2 14 6 2 4" xfId="37310" xr:uid="{9FC60973-1C5F-46D9-B087-8CD481E201C7}"/>
    <cellStyle name="Normal 2 14 6 3" xfId="23603" xr:uid="{D6E90BFD-A9C0-47F2-B9D4-AB9CC1496609}"/>
    <cellStyle name="Normal 2 14 6 4" xfId="29097" xr:uid="{3F0D9AB8-0FBB-4842-B1CF-1039975A096A}"/>
    <cellStyle name="Normal 2 14 6 5" xfId="34581" xr:uid="{05EE2E77-0CCF-4333-95A7-C8751FAC3EC4}"/>
    <cellStyle name="Normal 2 15" xfId="6379" xr:uid="{8D46E61F-B4E7-44F5-9D4A-185C0A537523}"/>
    <cellStyle name="Normal 2 15 2" xfId="14776" xr:uid="{32C71B4D-6A82-4AD7-8355-2F0DE0A8AA96}"/>
    <cellStyle name="Normal 2 15 2 2" xfId="22063" xr:uid="{80F794E4-1F5F-4F9B-A87C-B4DE6CBB3AE6}"/>
    <cellStyle name="Normal 2 15 2 2 2" xfId="27619" xr:uid="{AAA27102-DCBB-4695-ADDC-5F61A363697C}"/>
    <cellStyle name="Normal 2 15 2 2 3" xfId="33113" xr:uid="{712B89FE-AEA5-46DC-AB4E-A40E1AFC9733}"/>
    <cellStyle name="Normal 2 15 2 2 4" xfId="38597" xr:uid="{8542C0E6-94E3-4503-805D-D9705568201A}"/>
    <cellStyle name="Normal 2 15 2 3" xfId="24890" xr:uid="{778CB19D-87D0-411E-B913-E3A2D4E5CEB8}"/>
    <cellStyle name="Normal 2 15 2 4" xfId="30384" xr:uid="{E9130CCA-4536-48FB-BC6E-B2CC3454B127}"/>
    <cellStyle name="Normal 2 15 2 5" xfId="35868" xr:uid="{C5ED28EA-9F1A-4A7F-A37B-F4D2B99EDEB0}"/>
    <cellStyle name="Normal 2 15 3" xfId="11736" xr:uid="{21F03831-11CC-4D17-B6DC-179BCD07AAB9}"/>
    <cellStyle name="Normal 2 15 4" xfId="16971" xr:uid="{ED225ECB-437E-424D-AB31-A28121699102}"/>
    <cellStyle name="Normal 2 15 5" xfId="19195" xr:uid="{DBF76370-CB54-46BE-80DE-28A3192AD43D}"/>
    <cellStyle name="Normal 2 15 6" xfId="9456" xr:uid="{A7E9F076-BED7-44BA-AD1B-7AA7AD69AB2D}"/>
    <cellStyle name="Normal 2 15 6 2" xfId="20777" xr:uid="{BE764D37-0297-4D33-8C7D-28DE45B57382}"/>
    <cellStyle name="Normal 2 15 6 2 2" xfId="26333" xr:uid="{5305CAE9-D612-4FBA-B66F-2321128F380E}"/>
    <cellStyle name="Normal 2 15 6 2 3" xfId="31827" xr:uid="{A0E8B1B2-740A-4646-AB81-E21AA07CD9AB}"/>
    <cellStyle name="Normal 2 15 6 2 4" xfId="37311" xr:uid="{06122EC4-EAD1-4AC6-BB5E-22722B15D0DC}"/>
    <cellStyle name="Normal 2 15 6 3" xfId="23604" xr:uid="{EA78117F-4593-42F6-B74A-4B0E39B50E5C}"/>
    <cellStyle name="Normal 2 15 6 4" xfId="29098" xr:uid="{808A4E79-FD83-43B9-8502-6A80F2AF2618}"/>
    <cellStyle name="Normal 2 15 6 5" xfId="34582" xr:uid="{44E49CA1-127D-4379-A2A6-5F0E5B5DF689}"/>
    <cellStyle name="Normal 2 16" xfId="6380" xr:uid="{38407430-D407-4933-9DF9-0EC5B124E1A5}"/>
    <cellStyle name="Normal 2 16 2" xfId="14777" xr:uid="{32962B3D-D6F0-4712-9612-F65CDE69F476}"/>
    <cellStyle name="Normal 2 16 2 2" xfId="22064" xr:uid="{ECF0A517-3EFB-47E8-BA33-121347B9CB1C}"/>
    <cellStyle name="Normal 2 16 2 2 2" xfId="27620" xr:uid="{388E5ABE-1E31-430A-B740-365268E99AFC}"/>
    <cellStyle name="Normal 2 16 2 2 3" xfId="33114" xr:uid="{3756B963-EFC0-46A1-9F8E-974B3E2E9A20}"/>
    <cellStyle name="Normal 2 16 2 2 4" xfId="38598" xr:uid="{853129D9-FB5E-4117-BCE8-1C6AECDFE96F}"/>
    <cellStyle name="Normal 2 16 2 3" xfId="24891" xr:uid="{6DE34F6F-AB20-4A78-9D08-F53505E4AE64}"/>
    <cellStyle name="Normal 2 16 2 4" xfId="30385" xr:uid="{80C278B6-3AA7-4E0F-A7DF-3FABD98B7EA1}"/>
    <cellStyle name="Normal 2 16 2 5" xfId="35869" xr:uid="{AC155D7B-AF11-4D83-9CF9-074C36B0EAAA}"/>
    <cellStyle name="Normal 2 16 3" xfId="11737" xr:uid="{9E39B0B0-C93A-4637-B9AC-D74D2FDE3C39}"/>
    <cellStyle name="Normal 2 16 4" xfId="16972" xr:uid="{88370199-9EC1-4167-B7DE-EBB4004D311E}"/>
    <cellStyle name="Normal 2 16 5" xfId="19196" xr:uid="{C61E747F-E885-4AAF-B11E-A60E028A0902}"/>
    <cellStyle name="Normal 2 16 6" xfId="9457" xr:uid="{3C8CCDD1-6750-4004-889E-918AE28DBDE0}"/>
    <cellStyle name="Normal 2 16 6 2" xfId="20778" xr:uid="{02A8DF8A-A45A-43EE-9AB0-CCE437E74C89}"/>
    <cellStyle name="Normal 2 16 6 2 2" xfId="26334" xr:uid="{7924B942-3ED8-4C45-930A-428613AB144F}"/>
    <cellStyle name="Normal 2 16 6 2 3" xfId="31828" xr:uid="{68752656-2F7A-412E-8BC9-BC90B31B3A1E}"/>
    <cellStyle name="Normal 2 16 6 2 4" xfId="37312" xr:uid="{4BBA368F-EE65-4DE2-A236-64C00B15D0B1}"/>
    <cellStyle name="Normal 2 16 6 3" xfId="23605" xr:uid="{B8792E99-993B-4D8A-81ED-350392A35944}"/>
    <cellStyle name="Normal 2 16 6 4" xfId="29099" xr:uid="{5FAED50C-2F4A-4632-BF1C-A9523EAF0DF1}"/>
    <cellStyle name="Normal 2 16 6 5" xfId="34583" xr:uid="{5616D495-915D-40DD-BFD2-8B44B93F10CC}"/>
    <cellStyle name="Normal 2 17" xfId="6381" xr:uid="{C1EF7ADD-10FC-4AD5-8FBB-45C2D1D5F47F}"/>
    <cellStyle name="Normal 2 17 2" xfId="14778" xr:uid="{E852B2F3-1CD6-4734-857F-2A483478AD7E}"/>
    <cellStyle name="Normal 2 17 2 2" xfId="22065" xr:uid="{C33537C9-BC32-40EA-B2F4-960B98D98872}"/>
    <cellStyle name="Normal 2 17 2 2 2" xfId="27621" xr:uid="{647E6891-9012-4AFF-9605-539CF28FB42E}"/>
    <cellStyle name="Normal 2 17 2 2 3" xfId="33115" xr:uid="{DF0A232B-887E-4645-93CD-0CAAB6D8ECD5}"/>
    <cellStyle name="Normal 2 17 2 2 4" xfId="38599" xr:uid="{75D15338-D472-495A-AD7C-700228A1488E}"/>
    <cellStyle name="Normal 2 17 2 3" xfId="24892" xr:uid="{E55D4A3D-3201-40D8-9415-B1072402E95B}"/>
    <cellStyle name="Normal 2 17 2 4" xfId="30386" xr:uid="{27BC6CEC-0490-4742-B236-70733BA12781}"/>
    <cellStyle name="Normal 2 17 2 5" xfId="35870" xr:uid="{70F52AE8-13D8-4F99-8E27-9ED02E915B54}"/>
    <cellStyle name="Normal 2 17 3" xfId="11738" xr:uid="{CB5E8D53-34AF-4606-834B-12DEA7136430}"/>
    <cellStyle name="Normal 2 17 4" xfId="16973" xr:uid="{651911C9-9160-4025-A55D-F7A217421246}"/>
    <cellStyle name="Normal 2 17 5" xfId="19197" xr:uid="{B34B6CF8-C55C-4340-A9F8-428571660945}"/>
    <cellStyle name="Normal 2 17 6" xfId="9458" xr:uid="{58F211D9-DA31-4CFC-AD12-4BB71DECCA33}"/>
    <cellStyle name="Normal 2 17 6 2" xfId="20779" xr:uid="{DD0C013D-9F5B-41BA-B1EF-8B0C830151B9}"/>
    <cellStyle name="Normal 2 17 6 2 2" xfId="26335" xr:uid="{1227F808-0DE3-4EA2-96C5-EC6303A9A698}"/>
    <cellStyle name="Normal 2 17 6 2 3" xfId="31829" xr:uid="{08CD44D6-9800-429A-A0C4-3C7C5E0CA491}"/>
    <cellStyle name="Normal 2 17 6 2 4" xfId="37313" xr:uid="{C0681755-ED9E-4896-9D77-5C7BB238BC61}"/>
    <cellStyle name="Normal 2 17 6 3" xfId="23606" xr:uid="{EE5D5C99-63BB-44F6-B5FC-9BEF365E6152}"/>
    <cellStyle name="Normal 2 17 6 4" xfId="29100" xr:uid="{29D7827C-3C1E-4F15-9FA2-5B9B2435964C}"/>
    <cellStyle name="Normal 2 17 6 5" xfId="34584" xr:uid="{4B003474-F99B-4DD8-8224-49FE827B78B4}"/>
    <cellStyle name="Normal 2 18" xfId="6382" xr:uid="{6CCA1B59-7649-4E6B-B256-29476B3675D3}"/>
    <cellStyle name="Normal 2 18 2" xfId="6383" xr:uid="{78580FBC-2D47-4D30-8DBD-26325CA9AA0A}"/>
    <cellStyle name="Normal 2 18 2 2" xfId="14780" xr:uid="{F94ED1A0-1719-48AD-8305-3A715FD057ED}"/>
    <cellStyle name="Normal 2 18 2 2 2" xfId="22067" xr:uid="{089FDB52-160E-4E5F-9ECA-A8A74E9A0410}"/>
    <cellStyle name="Normal 2 18 2 2 2 2" xfId="27623" xr:uid="{E5569B2B-EA26-4C92-B554-A7BCF1380A2F}"/>
    <cellStyle name="Normal 2 18 2 2 2 3" xfId="33117" xr:uid="{D9F1F20A-56AC-4533-AB7F-5777D880326D}"/>
    <cellStyle name="Normal 2 18 2 2 2 4" xfId="38601" xr:uid="{7F3A9C56-7604-4453-BFF3-82C0E0DC8033}"/>
    <cellStyle name="Normal 2 18 2 2 3" xfId="24894" xr:uid="{4B6F9AE9-D973-415B-AF44-C538E73206CA}"/>
    <cellStyle name="Normal 2 18 2 2 4" xfId="30388" xr:uid="{FCE9CD69-9CB4-4DA1-ADD5-D2DA9CDA89EC}"/>
    <cellStyle name="Normal 2 18 2 2 5" xfId="35872" xr:uid="{67493722-4EC5-4627-84BD-67DB89FA3340}"/>
    <cellStyle name="Normal 2 18 2 3" xfId="11740" xr:uid="{E448A208-6657-43AD-9E69-EB4F6FBCBFE8}"/>
    <cellStyle name="Normal 2 18 2 4" xfId="16975" xr:uid="{03E35B2B-5486-45AB-A203-B5AF98537327}"/>
    <cellStyle name="Normal 2 18 2 5" xfId="19199" xr:uid="{165A133C-BB0F-463A-9299-39967F6644F4}"/>
    <cellStyle name="Normal 2 18 2 6" xfId="9460" xr:uid="{3B7A5FF7-AAFD-4849-A13F-6591718061C5}"/>
    <cellStyle name="Normal 2 18 2 6 2" xfId="20781" xr:uid="{53F2BB00-9A37-4488-8D91-DCBD2B99D6A0}"/>
    <cellStyle name="Normal 2 18 2 6 2 2" xfId="26337" xr:uid="{BDB07839-6BF7-4802-8345-4338AEF12C5D}"/>
    <cellStyle name="Normal 2 18 2 6 2 3" xfId="31831" xr:uid="{5859FD10-DC8D-4AD6-9F57-E0A271B6D3D5}"/>
    <cellStyle name="Normal 2 18 2 6 2 4" xfId="37315" xr:uid="{67A79FD6-3EDB-471C-86E8-2B6D048E459A}"/>
    <cellStyle name="Normal 2 18 2 6 3" xfId="23608" xr:uid="{3B9E5DA3-A541-4B94-A82C-11675CDE42A0}"/>
    <cellStyle name="Normal 2 18 2 6 4" xfId="29102" xr:uid="{D056D745-93AB-49E9-9500-D76660AA66B5}"/>
    <cellStyle name="Normal 2 18 2 6 5" xfId="34586" xr:uid="{5F76BF64-1869-46DB-98DB-F07F44A15D42}"/>
    <cellStyle name="Normal 2 18 3" xfId="14779" xr:uid="{CFA31E05-7CA6-4598-A2CF-A99628ED83EF}"/>
    <cellStyle name="Normal 2 18 3 2" xfId="22066" xr:uid="{877DE226-9A1F-41EA-8EC8-D6CEA9D08DD3}"/>
    <cellStyle name="Normal 2 18 3 2 2" xfId="27622" xr:uid="{DD24FC55-F95C-4309-ACEC-E158AF62255C}"/>
    <cellStyle name="Normal 2 18 3 2 3" xfId="33116" xr:uid="{801CFA98-F8D7-4676-BD7B-6D1D4F358C61}"/>
    <cellStyle name="Normal 2 18 3 2 4" xfId="38600" xr:uid="{1C166B8F-C75F-4F25-AC47-BE344E887BAE}"/>
    <cellStyle name="Normal 2 18 3 3" xfId="24893" xr:uid="{07B18DA7-A24F-47D6-99E8-EC8019D570C8}"/>
    <cellStyle name="Normal 2 18 3 4" xfId="30387" xr:uid="{F5499C32-F490-4AFF-9C63-6819FEE3ECFA}"/>
    <cellStyle name="Normal 2 18 3 5" xfId="35871" xr:uid="{E94EB25A-71F9-4BC2-81C0-5B1DA5B68A16}"/>
    <cellStyle name="Normal 2 18 4" xfId="11739" xr:uid="{63A61C0E-DA83-4612-BC51-9404E1337A96}"/>
    <cellStyle name="Normal 2 18 5" xfId="16974" xr:uid="{DE9CC664-8C1E-4B7E-87BD-F9492579A799}"/>
    <cellStyle name="Normal 2 18 6" xfId="19198" xr:uid="{4F76317A-723B-4372-8501-6E517FC55C5B}"/>
    <cellStyle name="Normal 2 18 7" xfId="9459" xr:uid="{385FCA66-323A-4B38-838F-ED1BB349583E}"/>
    <cellStyle name="Normal 2 18 7 2" xfId="20780" xr:uid="{54AC6AF6-6364-431A-8BB3-0B1BBB8E1F16}"/>
    <cellStyle name="Normal 2 18 7 2 2" xfId="26336" xr:uid="{1EDAE697-3013-4D5C-BA27-846DE87CF955}"/>
    <cellStyle name="Normal 2 18 7 2 3" xfId="31830" xr:uid="{9F088618-701D-446D-AF38-630059127EAC}"/>
    <cellStyle name="Normal 2 18 7 2 4" xfId="37314" xr:uid="{FE9462CB-B867-4D33-81F8-B74240E64180}"/>
    <cellStyle name="Normal 2 18 7 3" xfId="23607" xr:uid="{442ABDFD-6AD6-4693-838B-BBE900401F8E}"/>
    <cellStyle name="Normal 2 18 7 4" xfId="29101" xr:uid="{38CE1628-301D-4536-B94B-71B423261AEE}"/>
    <cellStyle name="Normal 2 18 7 5" xfId="34585" xr:uid="{94529B7C-7B01-4EB0-8907-F358535F1AD3}"/>
    <cellStyle name="Normal 2 19" xfId="6384" xr:uid="{6D0D950A-8C8A-4E41-97B2-EDCB04C2B0BF}"/>
    <cellStyle name="Normal 2 19 2" xfId="14781" xr:uid="{CAEA4514-8BBE-4CAB-A6A6-CC247D58C999}"/>
    <cellStyle name="Normal 2 19 2 2" xfId="22068" xr:uid="{5437F42E-CD25-4AD6-93E2-7D1C2DE22636}"/>
    <cellStyle name="Normal 2 19 2 2 2" xfId="27624" xr:uid="{81B83357-C8CB-4024-8811-EF580EF4D399}"/>
    <cellStyle name="Normal 2 19 2 2 3" xfId="33118" xr:uid="{064D524C-2F09-4D3F-AD62-780924075BA3}"/>
    <cellStyle name="Normal 2 19 2 2 4" xfId="38602" xr:uid="{2CB62DCC-7D9B-4DF0-B51B-637BBAFAED35}"/>
    <cellStyle name="Normal 2 19 2 3" xfId="24895" xr:uid="{8260DE69-F09A-4744-ABB8-F8231281A361}"/>
    <cellStyle name="Normal 2 19 2 4" xfId="30389" xr:uid="{4818E9B0-000B-43E1-9769-C09EB5B33610}"/>
    <cellStyle name="Normal 2 19 2 5" xfId="35873" xr:uid="{2D66C7E9-34DF-4135-A994-FAEFE8BEBCDF}"/>
    <cellStyle name="Normal 2 19 3" xfId="11741" xr:uid="{C0BC1E61-8338-4506-900A-88041793B615}"/>
    <cellStyle name="Normal 2 19 4" xfId="16976" xr:uid="{BDFAE37C-0AB9-4DDC-BB66-4E811FBFB54B}"/>
    <cellStyle name="Normal 2 19 5" xfId="19200" xr:uid="{70383BA7-8B6F-4B0D-A061-12A6D7C06F00}"/>
    <cellStyle name="Normal 2 19 6" xfId="9461" xr:uid="{5D8A23BA-DA24-44AC-859B-7E8ED49F335A}"/>
    <cellStyle name="Normal 2 19 6 2" xfId="20782" xr:uid="{C300260D-E32C-4112-BB40-F44658862CE6}"/>
    <cellStyle name="Normal 2 19 6 2 2" xfId="26338" xr:uid="{8A6BA1D0-4D9B-4E0F-B5AC-5DB0B255728F}"/>
    <cellStyle name="Normal 2 19 6 2 3" xfId="31832" xr:uid="{6A2B3561-38BD-41AD-A43C-035B0772984A}"/>
    <cellStyle name="Normal 2 19 6 2 4" xfId="37316" xr:uid="{4BB00FAA-CD66-4F7C-843B-7BBC382E9422}"/>
    <cellStyle name="Normal 2 19 6 3" xfId="23609" xr:uid="{12357794-FE5E-4FAC-BD66-4520B275F4FD}"/>
    <cellStyle name="Normal 2 19 6 4" xfId="29103" xr:uid="{45170A71-9F4B-4A80-9531-8C0AFD8EBE2E}"/>
    <cellStyle name="Normal 2 19 6 5" xfId="34587" xr:uid="{BC6D4E0C-5CDD-458B-8F90-5851276A8B20}"/>
    <cellStyle name="Normal 2 2" xfId="69" xr:uid="{00000000-0005-0000-0000-0000C5000000}"/>
    <cellStyle name="Normal 2 2 10" xfId="19201" xr:uid="{9E081FB4-C072-48A4-91C8-96B6BE96DC48}"/>
    <cellStyle name="Normal 2 2 11" xfId="9462" xr:uid="{6C68D6A0-E267-4EF5-90EE-94519C2A9116}"/>
    <cellStyle name="Normal 2 2 11 2" xfId="20783" xr:uid="{1FE65E7C-31BD-4256-9E9C-FE90EAC3F323}"/>
    <cellStyle name="Normal 2 2 11 2 2" xfId="26339" xr:uid="{3BC7C3CA-FF7B-40CD-A4D5-BE3992A2AFE2}"/>
    <cellStyle name="Normal 2 2 11 2 3" xfId="31833" xr:uid="{7B0AB777-6C42-4620-9AFB-CB5963E7F31C}"/>
    <cellStyle name="Normal 2 2 11 2 4" xfId="37317" xr:uid="{5446C75C-5D87-4C45-9155-6B10FB4EECE6}"/>
    <cellStyle name="Normal 2 2 11 3" xfId="23610" xr:uid="{CC065B0A-DE21-433A-B0BD-C5A3E556017B}"/>
    <cellStyle name="Normal 2 2 11 4" xfId="29104" xr:uid="{FFD8CCFC-CCAE-4FAC-85E9-BDA57C124469}"/>
    <cellStyle name="Normal 2 2 11 5" xfId="34588" xr:uid="{D3085513-0005-442F-B430-2FE038E2F027}"/>
    <cellStyle name="Normal 2 2 12" xfId="6385" xr:uid="{F2DDC877-ED84-4D7B-9971-D4257C7B035D}"/>
    <cellStyle name="Normal 2 2 2" xfId="89" xr:uid="{00000000-0005-0000-0000-0000C6000000}"/>
    <cellStyle name="Normal 2 2 2 2" xfId="14783" xr:uid="{224AFB8B-20B2-4B80-885F-1259B1F7CD3D}"/>
    <cellStyle name="Normal 2 2 2 2 2" xfId="22070" xr:uid="{64BA8A49-33D1-4675-A6A1-32ED4F35969C}"/>
    <cellStyle name="Normal 2 2 2 2 2 2" xfId="27626" xr:uid="{330A7DD1-C99A-4032-BB72-285FA8EB2817}"/>
    <cellStyle name="Normal 2 2 2 2 2 3" xfId="33120" xr:uid="{63B967D2-AC5A-481C-A465-71C625BD91DB}"/>
    <cellStyle name="Normal 2 2 2 2 2 4" xfId="38604" xr:uid="{DE0B595D-D473-47FC-ACE7-CF0CDE13ECC4}"/>
    <cellStyle name="Normal 2 2 2 2 3" xfId="24897" xr:uid="{4B8B12D4-5CA8-4E89-B115-8B6E38B29247}"/>
    <cellStyle name="Normal 2 2 2 2 4" xfId="30391" xr:uid="{7E895E28-836B-4292-9674-F0CFB4F26306}"/>
    <cellStyle name="Normal 2 2 2 2 5" xfId="35875" xr:uid="{2F134325-DB67-47ED-ACBF-CF94A16C3149}"/>
    <cellStyle name="Normal 2 2 2 3" xfId="556" xr:uid="{42731C12-0497-433D-B256-F914542543DD}"/>
    <cellStyle name="Normal 2 2 2 4" xfId="16978" xr:uid="{A99941C2-A7C1-4A54-9A65-EA48EB3C229B}"/>
    <cellStyle name="Normal 2 2 2 5" xfId="19202" xr:uid="{759D9FB6-D07D-41DD-B039-5CFCB74182F6}"/>
    <cellStyle name="Normal 2 2 2 6" xfId="9463" xr:uid="{004728E1-B756-4B01-9101-200E5E8BB41E}"/>
    <cellStyle name="Normal 2 2 2 6 2" xfId="20784" xr:uid="{7CB66229-998D-4BD9-B2CC-C9FCBFC23FD5}"/>
    <cellStyle name="Normal 2 2 2 6 2 2" xfId="26340" xr:uid="{3F7CE980-547A-4F55-AA3F-EB075FC14CAB}"/>
    <cellStyle name="Normal 2 2 2 6 2 3" xfId="31834" xr:uid="{92EF65BA-A109-4C2B-831C-1A504A72F968}"/>
    <cellStyle name="Normal 2 2 2 6 2 4" xfId="37318" xr:uid="{FDBD5B44-E82B-42BD-ADF0-9D9291E2668B}"/>
    <cellStyle name="Normal 2 2 2 6 3" xfId="23611" xr:uid="{9B5315CF-C9DF-4397-96F5-CA9D48731480}"/>
    <cellStyle name="Normal 2 2 2 6 4" xfId="29105" xr:uid="{C0920C79-CA6F-4F70-AE50-06F254430D52}"/>
    <cellStyle name="Normal 2 2 2 6 5" xfId="34589" xr:uid="{D51EB453-CD10-47C7-A266-1A29CE74EA8E}"/>
    <cellStyle name="Normal 2 2 2 7" xfId="6386" xr:uid="{E676B5B1-5251-4112-A491-CCA25E4F3E36}"/>
    <cellStyle name="Normal 2 2 3" xfId="6387" xr:uid="{E396E08A-C301-41F1-AF41-0A06AF54A259}"/>
    <cellStyle name="Normal 2 2 3 2" xfId="14784" xr:uid="{525FC8D7-6A8C-4A17-9D91-97D7A60F3420}"/>
    <cellStyle name="Normal 2 2 3 2 2" xfId="22071" xr:uid="{6103E22B-1DC7-4B3A-AD01-046D4E025F83}"/>
    <cellStyle name="Normal 2 2 3 2 2 2" xfId="27627" xr:uid="{BACFFAD3-5273-4BDD-B403-FF080A8557EE}"/>
    <cellStyle name="Normal 2 2 3 2 2 3" xfId="33121" xr:uid="{372E1D22-91C3-434F-A394-9094D9BECD15}"/>
    <cellStyle name="Normal 2 2 3 2 2 4" xfId="38605" xr:uid="{429C534E-5EB7-49F7-9EE6-680737727038}"/>
    <cellStyle name="Normal 2 2 3 2 3" xfId="24898" xr:uid="{9A6FAB04-55FD-4B99-B36C-2DD732FD5ABD}"/>
    <cellStyle name="Normal 2 2 3 2 4" xfId="30392" xr:uid="{CD5259B3-CAF3-4FD8-AD65-9833835D80E1}"/>
    <cellStyle name="Normal 2 2 3 2 5" xfId="35876" xr:uid="{BA9C2031-E1BC-432F-88E7-5A4F92F8249C}"/>
    <cellStyle name="Normal 2 2 3 3" xfId="11743" xr:uid="{0CD51A95-4349-472F-9AA7-B72414C6AFA8}"/>
    <cellStyle name="Normal 2 2 3 4" xfId="16979" xr:uid="{749D8D68-5D0C-4A00-B389-82ACEBBA9264}"/>
    <cellStyle name="Normal 2 2 3 5" xfId="19203" xr:uid="{CA5BDD51-E3F5-4348-82B2-07E47A68BE16}"/>
    <cellStyle name="Normal 2 2 3 6" xfId="9464" xr:uid="{B9B7FA0F-1E98-46BE-9074-ADD083B5E88B}"/>
    <cellStyle name="Normal 2 2 3 6 2" xfId="20785" xr:uid="{264F6037-CFA1-4D4A-9CD5-44F029C618B7}"/>
    <cellStyle name="Normal 2 2 3 6 2 2" xfId="26341" xr:uid="{A7888A3A-86AC-490B-804B-417758D5F502}"/>
    <cellStyle name="Normal 2 2 3 6 2 3" xfId="31835" xr:uid="{F6BAD511-C715-47BF-906D-C92CC3483497}"/>
    <cellStyle name="Normal 2 2 3 6 2 4" xfId="37319" xr:uid="{4609DA7A-23DE-43E3-BED8-3C44E64618E7}"/>
    <cellStyle name="Normal 2 2 3 6 3" xfId="23612" xr:uid="{719D0F7B-CD15-4F0A-87D3-1391770F51D5}"/>
    <cellStyle name="Normal 2 2 3 6 4" xfId="29106" xr:uid="{87B3C1C8-3C2C-4CE8-BA14-3416CA980BB9}"/>
    <cellStyle name="Normal 2 2 3 6 5" xfId="34590" xr:uid="{C72D4677-9D6D-4C55-91F8-DA1EA39CDF06}"/>
    <cellStyle name="Normal 2 2 4" xfId="6388" xr:uid="{09B6CEE3-8D31-4105-B33C-53BB6C7011AF}"/>
    <cellStyle name="Normal 2 2 4 2" xfId="14785" xr:uid="{5D83610A-CB55-41DA-952E-F07E58707408}"/>
    <cellStyle name="Normal 2 2 4 2 2" xfId="22072" xr:uid="{0CE762FF-CB6C-416F-8B3F-6534CAD6B684}"/>
    <cellStyle name="Normal 2 2 4 2 2 2" xfId="27628" xr:uid="{66255181-9596-4E01-93A2-74DC9BB20727}"/>
    <cellStyle name="Normal 2 2 4 2 2 3" xfId="33122" xr:uid="{84F3372F-854D-4697-AE42-564E6C23E5D6}"/>
    <cellStyle name="Normal 2 2 4 2 2 4" xfId="38606" xr:uid="{1F2D85CB-74F7-4E05-91F6-A442B8DAB046}"/>
    <cellStyle name="Normal 2 2 4 2 3" xfId="24899" xr:uid="{403042A1-ABDB-441B-95C7-E204F9187C57}"/>
    <cellStyle name="Normal 2 2 4 2 4" xfId="30393" xr:uid="{BF61478D-B2B7-4B42-B6FE-53BF807AC0A0}"/>
    <cellStyle name="Normal 2 2 4 2 5" xfId="35877" xr:uid="{61834534-A326-48C3-B887-AB4A7F4941A8}"/>
    <cellStyle name="Normal 2 2 4 3" xfId="11744" xr:uid="{59AA5B86-DF96-4E0C-B873-0C55A4BA40A5}"/>
    <cellStyle name="Normal 2 2 4 4" xfId="16980" xr:uid="{3C4C8FB0-9C27-4048-8C4E-ED9638B318CB}"/>
    <cellStyle name="Normal 2 2 4 5" xfId="19204" xr:uid="{0C0654DE-8EAB-45C4-A842-8A9D0C286D9D}"/>
    <cellStyle name="Normal 2 2 4 6" xfId="9465" xr:uid="{88D0A1AC-720D-43D5-B6BB-CF3B7BDFECC4}"/>
    <cellStyle name="Normal 2 2 4 6 2" xfId="20786" xr:uid="{43EA94C1-AAED-4FBB-92C0-28EA8ED16A3B}"/>
    <cellStyle name="Normal 2 2 4 6 2 2" xfId="26342" xr:uid="{CD84EC69-EEFE-4489-B846-D10F4FA77E80}"/>
    <cellStyle name="Normal 2 2 4 6 2 3" xfId="31836" xr:uid="{366CB9B2-30F3-4A3C-B496-2869B918011B}"/>
    <cellStyle name="Normal 2 2 4 6 2 4" xfId="37320" xr:uid="{3ECF7131-D386-48C6-ABE3-F9BC3FD084E0}"/>
    <cellStyle name="Normal 2 2 4 6 3" xfId="23613" xr:uid="{02E1B5E6-A8C2-45C6-84E2-72F3BF8A3082}"/>
    <cellStyle name="Normal 2 2 4 6 4" xfId="29107" xr:uid="{B8CB4496-F668-4B19-B40D-4B65E412F228}"/>
    <cellStyle name="Normal 2 2 4 6 5" xfId="34591" xr:uid="{11F29757-A2EE-4746-832D-72D0D4FE25BF}"/>
    <cellStyle name="Normal 2 2 5" xfId="7277" xr:uid="{2233A96A-31A5-4136-B5A2-ED8D685ACAD7}"/>
    <cellStyle name="Normal 2 2 5 2" xfId="14786" xr:uid="{D0A85D2C-3E77-43E2-8033-AEBA84ECC447}"/>
    <cellStyle name="Normal 2 2 5 2 2" xfId="22073" xr:uid="{8AD7BDDE-2B81-4EB9-8452-E0F8392DF32D}"/>
    <cellStyle name="Normal 2 2 5 2 2 2" xfId="27629" xr:uid="{DA10E79F-0705-4208-AA21-D9C72DE057DE}"/>
    <cellStyle name="Normal 2 2 5 2 2 3" xfId="33123" xr:uid="{1BFDFC3C-8005-4CCF-B8C4-38D10DDC6313}"/>
    <cellStyle name="Normal 2 2 5 2 2 4" xfId="38607" xr:uid="{9A89F4B2-5F1D-43F6-AC61-FD11B0020DEE}"/>
    <cellStyle name="Normal 2 2 5 2 3" xfId="24900" xr:uid="{1492DA52-432A-47AA-94B7-69B6B11EA373}"/>
    <cellStyle name="Normal 2 2 5 2 4" xfId="30394" xr:uid="{959D70DC-BF97-4E90-B399-162618562ACE}"/>
    <cellStyle name="Normal 2 2 5 2 5" xfId="35878" xr:uid="{5DF5791D-84FA-45F4-A9BA-5C78900651C5}"/>
    <cellStyle name="Normal 2 2 5 3" xfId="12648" xr:uid="{BF5312B6-7365-46C4-BB2F-5E988BD6C19E}"/>
    <cellStyle name="Normal 2 2 5 4" xfId="9466" xr:uid="{7A425F56-2D0F-4B32-BFC5-730A33039524}"/>
    <cellStyle name="Normal 2 2 5 4 2" xfId="20787" xr:uid="{50E7B315-0609-4034-9F6F-2F3CC3301CA5}"/>
    <cellStyle name="Normal 2 2 5 4 2 2" xfId="26343" xr:uid="{60040520-72E5-4685-B62A-6B1AC398E0E1}"/>
    <cellStyle name="Normal 2 2 5 4 2 3" xfId="31837" xr:uid="{CB2E24E3-C48C-410A-ABEA-4C3AA6630787}"/>
    <cellStyle name="Normal 2 2 5 4 2 4" xfId="37321" xr:uid="{EA74CB20-6FC6-4F71-A911-FE91C80251E9}"/>
    <cellStyle name="Normal 2 2 5 4 3" xfId="23614" xr:uid="{DB430CC6-38C3-41B5-98A5-CAD6AF830472}"/>
    <cellStyle name="Normal 2 2 5 4 4" xfId="29108" xr:uid="{9CB4F5E6-5D66-48E2-9157-FBC4A33E45A5}"/>
    <cellStyle name="Normal 2 2 5 4 5" xfId="34592" xr:uid="{1480B854-2E68-48E4-83A4-23F016EE9F6C}"/>
    <cellStyle name="Normal 2 2 59" xfId="652" xr:uid="{D8AC9D80-2319-427F-AE8C-BCA07C85F033}"/>
    <cellStyle name="Normal 2 2 6" xfId="9467" xr:uid="{DAD0B53C-C075-4C1A-ACE0-F3E59B76C5A9}"/>
    <cellStyle name="Normal 2 2 6 2" xfId="20788" xr:uid="{A40007C7-4ABC-4FA5-843A-929A67DC7C7F}"/>
    <cellStyle name="Normal 2 2 6 2 2" xfId="26344" xr:uid="{C791B806-A9EC-4934-8E96-11644BD2F4DE}"/>
    <cellStyle name="Normal 2 2 6 2 3" xfId="31838" xr:uid="{D397F02C-940D-423C-96C1-6A6912E0278B}"/>
    <cellStyle name="Normal 2 2 6 2 4" xfId="37322" xr:uid="{71CE6423-C6C5-4FD4-8171-F59419F15D04}"/>
    <cellStyle name="Normal 2 2 6 3" xfId="23615" xr:uid="{4436C2DC-7B96-46F4-B682-55DBC43460EA}"/>
    <cellStyle name="Normal 2 2 6 4" xfId="29109" xr:uid="{51DA46F9-BCC8-47B3-9CA3-C407F4301D58}"/>
    <cellStyle name="Normal 2 2 6 5" xfId="34593" xr:uid="{E84ECC6D-4542-4873-92EC-954050E5A66C}"/>
    <cellStyle name="Normal 2 2 7" xfId="14782" xr:uid="{06A3C6D8-F772-4227-ACD8-5942C740AAAD}"/>
    <cellStyle name="Normal 2 2 7 2" xfId="22069" xr:uid="{0E2CF9CC-B5CC-4605-BC9F-05970F1F7749}"/>
    <cellStyle name="Normal 2 2 7 2 2" xfId="27625" xr:uid="{455C2208-BCBE-4495-8F2C-62068A815131}"/>
    <cellStyle name="Normal 2 2 7 2 3" xfId="33119" xr:uid="{75FF83CD-B128-4768-86B8-910BDE188B19}"/>
    <cellStyle name="Normal 2 2 7 2 4" xfId="38603" xr:uid="{A8DF6F81-F8DA-4BB3-9DC2-D193FB4AE9F1}"/>
    <cellStyle name="Normal 2 2 7 3" xfId="24896" xr:uid="{47D491AF-9E48-4424-BC78-36D68E6B6089}"/>
    <cellStyle name="Normal 2 2 7 4" xfId="30390" xr:uid="{84718BB7-5D9B-42A0-9F6B-DE3394D7E4E8}"/>
    <cellStyle name="Normal 2 2 7 5" xfId="35874" xr:uid="{F9F35572-C18D-49DB-93D9-989B26A84843}"/>
    <cellStyle name="Normal 2 2 8" xfId="11742" xr:uid="{3FD346BF-CE1C-453A-B8A2-F81A0BF1BEA9}"/>
    <cellStyle name="Normal 2 2 9" xfId="16977" xr:uid="{EDB23ED8-E17B-4025-9690-AE783113C5F0}"/>
    <cellStyle name="Normal 2 20" xfId="6389" xr:uid="{64CEA7ED-7AA8-4675-A0F1-5B3F4E4FE3F8}"/>
    <cellStyle name="Normal 2 20 2" xfId="14787" xr:uid="{586A153B-6E02-4797-A907-E91F4C12D3EB}"/>
    <cellStyle name="Normal 2 20 2 2" xfId="22074" xr:uid="{EB7B6C68-D9B0-4220-96ED-D4075E307F30}"/>
    <cellStyle name="Normal 2 20 2 2 2" xfId="27630" xr:uid="{3B340346-40F9-4E80-B4D3-AAECBAD435D2}"/>
    <cellStyle name="Normal 2 20 2 2 3" xfId="33124" xr:uid="{0CB4DB62-D4DF-4112-8D8A-3EDCBBE22F4A}"/>
    <cellStyle name="Normal 2 20 2 2 4" xfId="38608" xr:uid="{FA9817B1-CDD0-48BF-945F-816DA5A436BE}"/>
    <cellStyle name="Normal 2 20 2 3" xfId="24901" xr:uid="{BD34D77E-AA20-4FE1-B318-5096E08BDD08}"/>
    <cellStyle name="Normal 2 20 2 4" xfId="30395" xr:uid="{4D98707D-8449-4633-9448-CE7C5D60311D}"/>
    <cellStyle name="Normal 2 20 2 5" xfId="35879" xr:uid="{6B8312DA-3236-45B6-900F-5ABB7D43F122}"/>
    <cellStyle name="Normal 2 20 3" xfId="11745" xr:uid="{7FBFA3D5-B643-4E34-8006-0FB229167D82}"/>
    <cellStyle name="Normal 2 20 4" xfId="16981" xr:uid="{FBA0EFF2-9C83-440D-9158-15F0179DE350}"/>
    <cellStyle name="Normal 2 20 5" xfId="19205" xr:uid="{0EA6A9A4-3C6E-4A3B-9A06-1071EF1A9F83}"/>
    <cellStyle name="Normal 2 20 6" xfId="9468" xr:uid="{87840024-F793-4F8F-ABB0-8ADB632FB80A}"/>
    <cellStyle name="Normal 2 20 6 2" xfId="20789" xr:uid="{25F3E1B3-D74F-4D8D-BDAE-EEC13A0D3DC1}"/>
    <cellStyle name="Normal 2 20 6 2 2" xfId="26345" xr:uid="{6BFE059D-F4B8-49A2-8A9A-655F64C2F5CA}"/>
    <cellStyle name="Normal 2 20 6 2 3" xfId="31839" xr:uid="{A338986A-1E2B-4756-BCC7-158BD95D1D18}"/>
    <cellStyle name="Normal 2 20 6 2 4" xfId="37323" xr:uid="{553A8D93-FD41-4386-9431-ACFED996292E}"/>
    <cellStyle name="Normal 2 20 6 3" xfId="23616" xr:uid="{4A6B03E1-DA8F-473B-A8A5-7AEAB87843DC}"/>
    <cellStyle name="Normal 2 20 6 4" xfId="29110" xr:uid="{84CD4A09-C84F-4502-9B7E-F1D8CAC319A6}"/>
    <cellStyle name="Normal 2 20 6 5" xfId="34594" xr:uid="{7B905452-0410-4521-999B-FE26377E2593}"/>
    <cellStyle name="Normal 2 21" xfId="7276" xr:uid="{58C81A78-724E-4FE0-870B-8E0C36FB6B34}"/>
    <cellStyle name="Normal 2 21 2" xfId="14788" xr:uid="{47E97B4E-331B-4B56-93BD-259F4D588D57}"/>
    <cellStyle name="Normal 2 21 2 2" xfId="22075" xr:uid="{C388A50B-52DF-4C7A-BB0B-5D140CB67937}"/>
    <cellStyle name="Normal 2 21 2 2 2" xfId="27631" xr:uid="{17D97358-4CA4-412B-99DC-122FB7E23C13}"/>
    <cellStyle name="Normal 2 21 2 2 3" xfId="33125" xr:uid="{B2155AA9-CDE9-4A02-934F-64E96C1DC52B}"/>
    <cellStyle name="Normal 2 21 2 2 4" xfId="38609" xr:uid="{2B838217-CAB7-4344-8FF0-FABEFD403D2D}"/>
    <cellStyle name="Normal 2 21 2 3" xfId="24902" xr:uid="{163FF1A3-EAE7-4562-806D-E2A759732ADD}"/>
    <cellStyle name="Normal 2 21 2 4" xfId="30396" xr:uid="{8AACD69C-6070-48DA-8950-F6058A64C37C}"/>
    <cellStyle name="Normal 2 21 2 5" xfId="35880" xr:uid="{756FF55C-199C-4EE0-AE42-69980EC568B7}"/>
    <cellStyle name="Normal 2 21 3" xfId="12647" xr:uid="{EF65C51E-57B4-4693-9556-253C2767BE0C}"/>
    <cellStyle name="Normal 2 21 4" xfId="9469" xr:uid="{1DEF02D9-E746-4AC4-AB6F-A4FAAA326292}"/>
    <cellStyle name="Normal 2 21 4 2" xfId="20790" xr:uid="{0D0D9B32-9ED2-4700-88E2-7BB69527FEA6}"/>
    <cellStyle name="Normal 2 21 4 2 2" xfId="26346" xr:uid="{730554D5-F0E6-47C4-AEF3-DF2DA748851B}"/>
    <cellStyle name="Normal 2 21 4 2 3" xfId="31840" xr:uid="{C7269C89-E2E6-4773-A395-E93BC23C7B02}"/>
    <cellStyle name="Normal 2 21 4 2 4" xfId="37324" xr:uid="{27000E9D-B019-4CE3-A26E-9F0B4D83BD60}"/>
    <cellStyle name="Normal 2 21 4 3" xfId="23617" xr:uid="{E3DCBE4C-16B3-4B2B-B6D0-338C66EF51D7}"/>
    <cellStyle name="Normal 2 21 4 4" xfId="29111" xr:uid="{F9486F05-A466-4BB7-8826-C1ADAB698FFC}"/>
    <cellStyle name="Normal 2 21 4 5" xfId="34595" xr:uid="{E249C0E3-9E35-4FB4-A7C4-584504F82614}"/>
    <cellStyle name="Normal 2 22" xfId="14767" xr:uid="{610F725B-B5C8-42D4-8873-C53691CB449C}"/>
    <cellStyle name="Normal 2 22 2" xfId="22054" xr:uid="{D8EFAD23-357A-441F-8A14-ED418091F29D}"/>
    <cellStyle name="Normal 2 22 2 2" xfId="27610" xr:uid="{9FBECB37-308F-4A9A-82B0-E4AEDBC493FD}"/>
    <cellStyle name="Normal 2 22 2 3" xfId="33104" xr:uid="{6BEC6AC2-7D9B-4B2D-8796-81129EA0B3BB}"/>
    <cellStyle name="Normal 2 22 2 4" xfId="38588" xr:uid="{9F7DA7C6-E32B-43B7-B289-5040134B9AD6}"/>
    <cellStyle name="Normal 2 22 3" xfId="24881" xr:uid="{D0D9BAF4-659D-45FB-8BE2-391AA4B960CB}"/>
    <cellStyle name="Normal 2 22 4" xfId="30375" xr:uid="{936796B2-2CE9-43CB-87F3-A99D483350C1}"/>
    <cellStyle name="Normal 2 22 5" xfId="35859" xr:uid="{4828DF9A-E803-4F73-A7F1-C0D074B9AB29}"/>
    <cellStyle name="Normal 2 23" xfId="11727" xr:uid="{65ED80B1-947D-4D53-B0EC-FF0CEBD15DE2}"/>
    <cellStyle name="Normal 2 24" xfId="16962" xr:uid="{5D9718DD-9D8D-4CD8-8A0D-65C67D3BE903}"/>
    <cellStyle name="Normal 2 25" xfId="9447" xr:uid="{674C8E40-3F59-4223-8D3A-3B008816BF42}"/>
    <cellStyle name="Normal 2 25 2" xfId="20768" xr:uid="{76080E37-E82F-46ED-9074-5B5F0AFC929C}"/>
    <cellStyle name="Normal 2 25 2 2" xfId="26324" xr:uid="{063045EA-FE10-469E-BFBE-FD346F96AD23}"/>
    <cellStyle name="Normal 2 25 2 3" xfId="31818" xr:uid="{D33D356D-3B3B-479B-945B-01E6CB8817AD}"/>
    <cellStyle name="Normal 2 25 2 4" xfId="37302" xr:uid="{6BA7196B-A8A3-431A-B88A-B3F1B3147F5B}"/>
    <cellStyle name="Normal 2 25 3" xfId="23595" xr:uid="{13DBFC02-61DC-486B-9E17-F3025EA112C3}"/>
    <cellStyle name="Normal 2 25 4" xfId="29089" xr:uid="{8F62D4A2-C033-4312-8B68-EFB92D8712D6}"/>
    <cellStyle name="Normal 2 25 5" xfId="34573" xr:uid="{4E49A73A-7CEA-47DF-AAAB-59D78C1E565C}"/>
    <cellStyle name="Normal 2 26" xfId="20270" xr:uid="{0CFEFC12-4BAA-4064-9A17-B83E54894D0A}"/>
    <cellStyle name="Normal 2 27" xfId="39579" xr:uid="{D4B4C6BE-663F-431A-8A7E-FD5454FD8D0B}"/>
    <cellStyle name="Normal 2 3" xfId="88" xr:uid="{00000000-0005-0000-0000-0000C7000000}"/>
    <cellStyle name="Normal 2 3 10" xfId="16982" xr:uid="{CCFB3D34-0D7B-4BD9-BB10-063747A6EF85}"/>
    <cellStyle name="Normal 2 3 11" xfId="9470" xr:uid="{B444C049-CF25-4E48-8D63-E253E06B02F1}"/>
    <cellStyle name="Normal 2 3 11 2" xfId="20791" xr:uid="{374DC52A-78FD-4267-819B-7D1E6AD4AC46}"/>
    <cellStyle name="Normal 2 3 11 2 2" xfId="26347" xr:uid="{F7A0259F-BB49-4AB7-8074-55143267CC71}"/>
    <cellStyle name="Normal 2 3 11 2 3" xfId="31841" xr:uid="{3C09BFA7-735C-41C1-BBB2-E874C41A9128}"/>
    <cellStyle name="Normal 2 3 11 2 4" xfId="37325" xr:uid="{C6C4DEE1-233A-4415-B65C-CB9DA474453F}"/>
    <cellStyle name="Normal 2 3 11 3" xfId="23618" xr:uid="{318F617F-EA61-43AC-8D31-70E0C07CCCA4}"/>
    <cellStyle name="Normal 2 3 11 4" xfId="29112" xr:uid="{0E5C7819-E803-478D-B6A2-22D371FF2634}"/>
    <cellStyle name="Normal 2 3 11 5" xfId="34596" xr:uid="{FA3466AF-3DEF-455C-B517-7CF65E169685}"/>
    <cellStyle name="Normal 2 3 12" xfId="6390" xr:uid="{39BCAF71-8AD4-42EB-A4FB-982370BE543C}"/>
    <cellStyle name="Normal 2 3 2" xfId="889" xr:uid="{CF04D7A1-89C6-45B1-87EB-44C1805DCF69}"/>
    <cellStyle name="Normal 2 3 2 10" xfId="6391" xr:uid="{0966B817-BF48-4838-8512-1146EE5FE10A}"/>
    <cellStyle name="Normal 2 3 2 2" xfId="6392" xr:uid="{ABB8E5E2-64E8-435C-9FF5-3338F8CC385A}"/>
    <cellStyle name="Normal 2 3 2 2 2" xfId="14791" xr:uid="{B9E1D047-B9FB-44CB-B62B-3829889E596A}"/>
    <cellStyle name="Normal 2 3 2 2 2 2" xfId="22078" xr:uid="{64AA86BA-5F46-4774-BB69-EE8CF3A6E82B}"/>
    <cellStyle name="Normal 2 3 2 2 2 2 2" xfId="27634" xr:uid="{B7DA76FE-BAA9-48B1-B23D-A47995864D8A}"/>
    <cellStyle name="Normal 2 3 2 2 2 2 3" xfId="33128" xr:uid="{5401B087-4CF0-4392-AACC-C3C90035C0D7}"/>
    <cellStyle name="Normal 2 3 2 2 2 2 4" xfId="38612" xr:uid="{04F14E0B-1AE8-41B0-8B5D-11386023144E}"/>
    <cellStyle name="Normal 2 3 2 2 2 3" xfId="24905" xr:uid="{900DC558-EB31-4A48-8E3F-58B831126677}"/>
    <cellStyle name="Normal 2 3 2 2 2 4" xfId="30399" xr:uid="{CD578F1A-1579-44DD-B805-549BD49B20FE}"/>
    <cellStyle name="Normal 2 3 2 2 2 5" xfId="35883" xr:uid="{B287C600-1BCB-4AAC-A1F4-6D65B6CFA675}"/>
    <cellStyle name="Normal 2 3 2 2 3" xfId="11748" xr:uid="{6BF170CA-4A28-411F-84C9-4FA1CFCAD286}"/>
    <cellStyle name="Normal 2 3 2 2 4" xfId="16984" xr:uid="{6FE41B6C-990D-4364-9ABA-057D9E5FF71D}"/>
    <cellStyle name="Normal 2 3 2 2 5" xfId="19207" xr:uid="{048C8042-9E18-4815-B90A-A0C0EF0708EB}"/>
    <cellStyle name="Normal 2 3 2 2 6" xfId="9472" xr:uid="{F05F7F9F-03E8-43A1-A9C6-DF72C47E8ED1}"/>
    <cellStyle name="Normal 2 3 2 2 6 2" xfId="20793" xr:uid="{AEA0BFCD-FE87-4ADB-B023-71F2B2641D12}"/>
    <cellStyle name="Normal 2 3 2 2 6 2 2" xfId="26349" xr:uid="{0FA71DA3-AB36-4E09-AF2A-218478E8F28F}"/>
    <cellStyle name="Normal 2 3 2 2 6 2 3" xfId="31843" xr:uid="{6ADD5754-8ACC-46D3-A385-3862317141C5}"/>
    <cellStyle name="Normal 2 3 2 2 6 2 4" xfId="37327" xr:uid="{A949BEBC-DF70-4323-8AB2-105C9564E73A}"/>
    <cellStyle name="Normal 2 3 2 2 6 3" xfId="23620" xr:uid="{27A705FF-2E15-4D16-BD07-0DE35490625A}"/>
    <cellStyle name="Normal 2 3 2 2 6 4" xfId="29114" xr:uid="{99EE6E96-2B7B-4D47-876A-B0D9894B3493}"/>
    <cellStyle name="Normal 2 3 2 2 6 5" xfId="34598" xr:uid="{CCCFA7CF-7565-438A-8E55-1D09DED06D55}"/>
    <cellStyle name="Normal 2 3 2 3" xfId="7279" xr:uid="{620BE104-8CE5-450E-8DD3-F4F1A38066B8}"/>
    <cellStyle name="Normal 2 3 2 3 2" xfId="14792" xr:uid="{8FFA6196-FD42-4BC3-9A2B-5F46C1DF65C9}"/>
    <cellStyle name="Normal 2 3 2 3 2 2" xfId="22079" xr:uid="{7A941612-C06F-46A0-9144-26C6D7834860}"/>
    <cellStyle name="Normal 2 3 2 3 2 2 2" xfId="27635" xr:uid="{9C8938A3-4CF9-4144-A160-BFC84B472AAB}"/>
    <cellStyle name="Normal 2 3 2 3 2 2 3" xfId="33129" xr:uid="{AD3124CB-5423-4C8F-BFC1-230BBA35C127}"/>
    <cellStyle name="Normal 2 3 2 3 2 2 4" xfId="38613" xr:uid="{4C85B593-3512-4AE5-B777-86EBAAB36838}"/>
    <cellStyle name="Normal 2 3 2 3 2 3" xfId="24906" xr:uid="{6C2CA5D8-1D08-4B6E-88D2-56A8A73886BA}"/>
    <cellStyle name="Normal 2 3 2 3 2 4" xfId="30400" xr:uid="{68AA36F5-8922-4490-87B4-F4CDA856E067}"/>
    <cellStyle name="Normal 2 3 2 3 2 5" xfId="35884" xr:uid="{2F7AC2C5-FCB7-41E4-A515-A62CC2DFC7EE}"/>
    <cellStyle name="Normal 2 3 2 3 3" xfId="12650" xr:uid="{2EC1856C-0A36-4152-8367-61AAFB15F903}"/>
    <cellStyle name="Normal 2 3 2 3 4" xfId="9473" xr:uid="{C4DCE17D-7E08-46FC-BDA8-D33B809A9F73}"/>
    <cellStyle name="Normal 2 3 2 3 4 2" xfId="20794" xr:uid="{40167FE9-9F07-4D11-9B03-22BED9699194}"/>
    <cellStyle name="Normal 2 3 2 3 4 2 2" xfId="26350" xr:uid="{DD0A4FB1-69F2-457C-814B-99A30FC67609}"/>
    <cellStyle name="Normal 2 3 2 3 4 2 3" xfId="31844" xr:uid="{4BFC74C1-579E-4FCE-914E-8F04293AB7EE}"/>
    <cellStyle name="Normal 2 3 2 3 4 2 4" xfId="37328" xr:uid="{A9EF1C45-CA31-45CF-BF1D-481C523E7E08}"/>
    <cellStyle name="Normal 2 3 2 3 4 3" xfId="23621" xr:uid="{BBAD7E89-F12F-4B94-BE33-D8ED9BAD84F6}"/>
    <cellStyle name="Normal 2 3 2 3 4 4" xfId="29115" xr:uid="{5606F0AC-D600-48A8-BCC9-8C50CC95E46E}"/>
    <cellStyle name="Normal 2 3 2 3 4 5" xfId="34599" xr:uid="{17677E0F-9C1D-405A-B584-B2007FAC6071}"/>
    <cellStyle name="Normal 2 3 2 4" xfId="9474" xr:uid="{8E5BA071-88F7-4AAF-B99E-84C4DF165DF6}"/>
    <cellStyle name="Normal 2 3 2 4 2" xfId="20795" xr:uid="{A6CF4166-E26A-432F-8260-B9BA7E04E9F6}"/>
    <cellStyle name="Normal 2 3 2 4 2 2" xfId="26351" xr:uid="{676D4ED1-7DD8-4761-B23A-02DADF7BA24A}"/>
    <cellStyle name="Normal 2 3 2 4 2 3" xfId="31845" xr:uid="{2AEAF08E-35B6-488F-8644-01E328A6ECAC}"/>
    <cellStyle name="Normal 2 3 2 4 2 4" xfId="37329" xr:uid="{AA510B62-6D46-4617-BAAC-762973B2D197}"/>
    <cellStyle name="Normal 2 3 2 4 3" xfId="23622" xr:uid="{E65ED0AC-BC2F-4124-AF3C-6F4B3822D66E}"/>
    <cellStyle name="Normal 2 3 2 4 4" xfId="29116" xr:uid="{79C970F4-029E-4474-8BD2-4CCB15CC2A44}"/>
    <cellStyle name="Normal 2 3 2 4 5" xfId="34600" xr:uid="{2BF9081A-77B1-42A4-99CA-AE3881370DA5}"/>
    <cellStyle name="Normal 2 3 2 5" xfId="14790" xr:uid="{2ECF68F2-0606-41B8-B226-79B9BC3FFF22}"/>
    <cellStyle name="Normal 2 3 2 5 2" xfId="22077" xr:uid="{B8C15E01-E693-4895-87FE-6088409DF67C}"/>
    <cellStyle name="Normal 2 3 2 5 2 2" xfId="27633" xr:uid="{4FF60F5D-D073-49CA-A0A1-F5C65BF88396}"/>
    <cellStyle name="Normal 2 3 2 5 2 3" xfId="33127" xr:uid="{4D922335-EEA0-4014-83C5-E877321DD68B}"/>
    <cellStyle name="Normal 2 3 2 5 2 4" xfId="38611" xr:uid="{32105E68-2A58-49A5-895C-E43A93F4A5E9}"/>
    <cellStyle name="Normal 2 3 2 5 3" xfId="24904" xr:uid="{715C731A-BF38-48AC-830D-B3AF4099D1C0}"/>
    <cellStyle name="Normal 2 3 2 5 4" xfId="30398" xr:uid="{CE9AC414-054B-44BC-A5A3-0D5EDF9EEE3D}"/>
    <cellStyle name="Normal 2 3 2 5 5" xfId="35882" xr:uid="{A83D759D-04B2-4377-94B0-6A30C8585B85}"/>
    <cellStyle name="Normal 2 3 2 6" xfId="11747" xr:uid="{35888700-36CE-4C22-95C3-B45624CECE65}"/>
    <cellStyle name="Normal 2 3 2 7" xfId="16983" xr:uid="{76073374-8BEF-4915-BAF2-5A0713D70A93}"/>
    <cellStyle name="Normal 2 3 2 8" xfId="19206" xr:uid="{D14E1FAB-0840-434D-8B27-A8371E41BDB2}"/>
    <cellStyle name="Normal 2 3 2 9" xfId="9471" xr:uid="{BC346C80-EE72-4B26-A4AF-66EAD554EF28}"/>
    <cellStyle name="Normal 2 3 2 9 2" xfId="20792" xr:uid="{A4DB74AA-5A5A-422A-A13C-A00BC1A969F6}"/>
    <cellStyle name="Normal 2 3 2 9 2 2" xfId="26348" xr:uid="{AD535E76-9262-4435-9328-B6B369144940}"/>
    <cellStyle name="Normal 2 3 2 9 2 3" xfId="31842" xr:uid="{DAACF5A7-E0D8-4AB6-A071-727657F86D63}"/>
    <cellStyle name="Normal 2 3 2 9 2 4" xfId="37326" xr:uid="{F88CEB56-F69D-49B3-A53E-438213325650}"/>
    <cellStyle name="Normal 2 3 2 9 3" xfId="23619" xr:uid="{BD6D9D19-486F-4AB6-BDB0-B1ADD6264E15}"/>
    <cellStyle name="Normal 2 3 2 9 4" xfId="29113" xr:uid="{D4E978C4-8A56-4218-B131-508FADAEBCAC}"/>
    <cellStyle name="Normal 2 3 2 9 5" xfId="34597" xr:uid="{8E0CE679-A32D-4763-9B0B-AE61873C57D3}"/>
    <cellStyle name="Normal 2 3 3" xfId="6393" xr:uid="{5221BBF0-6805-4DE5-8AAC-A9795C89B6E9}"/>
    <cellStyle name="Normal 2 3 3 2" xfId="6394" xr:uid="{2F5396A9-7990-4D54-BBBD-37A007676C07}"/>
    <cellStyle name="Normal 2 3 3 2 2" xfId="14794" xr:uid="{FC9AC08F-E885-42D9-AD45-97BB598289BC}"/>
    <cellStyle name="Normal 2 3 3 2 2 2" xfId="22081" xr:uid="{2423FEB4-A294-4A7D-AB3A-39B662F3ADB6}"/>
    <cellStyle name="Normal 2 3 3 2 2 2 2" xfId="27637" xr:uid="{C97C4068-8679-414C-B573-283502267C01}"/>
    <cellStyle name="Normal 2 3 3 2 2 2 3" xfId="33131" xr:uid="{3C977C28-8E9E-4B3E-B648-78B90E899A81}"/>
    <cellStyle name="Normal 2 3 3 2 2 2 4" xfId="38615" xr:uid="{AB3F9553-4BC9-4000-B02F-46A42EEDA137}"/>
    <cellStyle name="Normal 2 3 3 2 2 3" xfId="24908" xr:uid="{7375DB47-99AE-4D04-9A7F-FA29DDD95173}"/>
    <cellStyle name="Normal 2 3 3 2 2 4" xfId="30402" xr:uid="{BAAA1A95-C6A8-4DF5-94B4-E162194111AC}"/>
    <cellStyle name="Normal 2 3 3 2 2 5" xfId="35886" xr:uid="{79C6B928-80E2-4963-A7E0-AA3F8471F1AF}"/>
    <cellStyle name="Normal 2 3 3 2 3" xfId="11750" xr:uid="{E7B775BC-0D70-49E9-B7B8-EFD1F5D08C29}"/>
    <cellStyle name="Normal 2 3 3 2 4" xfId="16986" xr:uid="{42F566B9-F687-4F9B-BA41-ADD95DBADD08}"/>
    <cellStyle name="Normal 2 3 3 2 5" xfId="19208" xr:uid="{9B2A3212-B05E-452B-9280-CE7F55B9F0A8}"/>
    <cellStyle name="Normal 2 3 3 2 6" xfId="9476" xr:uid="{BA918C35-4667-437B-92F2-7B4ACF0F2ABA}"/>
    <cellStyle name="Normal 2 3 3 2 6 2" xfId="20797" xr:uid="{57C4531D-CD28-41EF-B3ED-CB1C56EBD6F1}"/>
    <cellStyle name="Normal 2 3 3 2 6 2 2" xfId="26353" xr:uid="{14E17F71-FE32-4992-8263-AFDD6FC239CF}"/>
    <cellStyle name="Normal 2 3 3 2 6 2 3" xfId="31847" xr:uid="{F7DC6D36-0403-461F-A37D-A25C2A625D15}"/>
    <cellStyle name="Normal 2 3 3 2 6 2 4" xfId="37331" xr:uid="{A846C69C-9AE1-42AD-9EFE-807BAB0DA09C}"/>
    <cellStyle name="Normal 2 3 3 2 6 3" xfId="23624" xr:uid="{72BE80CA-4768-419B-B7F9-31BFDA5E31F5}"/>
    <cellStyle name="Normal 2 3 3 2 6 4" xfId="29118" xr:uid="{42F32D76-6092-4729-A58F-C0D63C8DAAA9}"/>
    <cellStyle name="Normal 2 3 3 2 6 5" xfId="34602" xr:uid="{5C126812-CB98-4428-9DCF-BF0BF5A70483}"/>
    <cellStyle name="Normal 2 3 3 3" xfId="6395" xr:uid="{94B14BC3-E534-4196-BCB0-40FE9873A849}"/>
    <cellStyle name="Normal 2 3 3 3 2" xfId="14795" xr:uid="{54FEA116-DC7B-4834-B1EF-F29406F179FA}"/>
    <cellStyle name="Normal 2 3 3 3 2 2" xfId="22082" xr:uid="{62B7DFF1-95F0-47BB-9BF3-0EAC034C532C}"/>
    <cellStyle name="Normal 2 3 3 3 2 2 2" xfId="27638" xr:uid="{D3BFE20A-FECD-41AB-896F-35D1F1AF62B9}"/>
    <cellStyle name="Normal 2 3 3 3 2 2 3" xfId="33132" xr:uid="{E011B36F-AC20-4846-83A4-7BA4CFA8311E}"/>
    <cellStyle name="Normal 2 3 3 3 2 2 4" xfId="38616" xr:uid="{46790C79-9575-4CE0-B2F5-254944B50B96}"/>
    <cellStyle name="Normal 2 3 3 3 2 3" xfId="24909" xr:uid="{9FCC7954-6406-4CFD-ACC1-65AF7324BAA1}"/>
    <cellStyle name="Normal 2 3 3 3 2 4" xfId="30403" xr:uid="{3A871917-FAF6-4EE5-AC04-DC3D0DDB43C4}"/>
    <cellStyle name="Normal 2 3 3 3 2 5" xfId="35887" xr:uid="{6B1A4B80-BF70-4D91-93E5-183E388CCD47}"/>
    <cellStyle name="Normal 2 3 3 3 3" xfId="12651" xr:uid="{135B2981-9BB9-4CA0-BEF3-4CB039FEA4C7}"/>
    <cellStyle name="Normal 2 3 3 3 4" xfId="9477" xr:uid="{93824FFD-24B7-470D-820E-A7EB284646E6}"/>
    <cellStyle name="Normal 2 3 3 3 4 2" xfId="20798" xr:uid="{B815AA31-EF67-40F0-AD5C-D96488FFE402}"/>
    <cellStyle name="Normal 2 3 3 3 4 2 2" xfId="26354" xr:uid="{182838ED-AA31-4E00-A3B4-3799A742530E}"/>
    <cellStyle name="Normal 2 3 3 3 4 2 3" xfId="31848" xr:uid="{1DD0C1DA-1E21-4524-B328-787705D7B933}"/>
    <cellStyle name="Normal 2 3 3 3 4 2 4" xfId="37332" xr:uid="{100B85AD-0647-4159-845B-87D7B43E9FD3}"/>
    <cellStyle name="Normal 2 3 3 3 4 3" xfId="23625" xr:uid="{E04CCA84-58A9-47C8-9B15-C1CB18BBB500}"/>
    <cellStyle name="Normal 2 3 3 3 4 4" xfId="29119" xr:uid="{ACE6ADC7-4D8C-4414-919A-EB6E90A4CE92}"/>
    <cellStyle name="Normal 2 3 3 3 4 5" xfId="34603" xr:uid="{A6A34EB8-3E24-4576-B518-40460A7C2083}"/>
    <cellStyle name="Normal 2 3 3 4" xfId="14793" xr:uid="{76EDD636-F5AF-4021-A6E0-3AE5BF43AA36}"/>
    <cellStyle name="Normal 2 3 3 4 2" xfId="22080" xr:uid="{5E27D2C9-2CB5-41AA-83CF-7A7254F3ACC2}"/>
    <cellStyle name="Normal 2 3 3 4 2 2" xfId="27636" xr:uid="{6AB6A84C-853A-4F31-AC7D-08CF746E3CF4}"/>
    <cellStyle name="Normal 2 3 3 4 2 3" xfId="33130" xr:uid="{26AA6DED-0231-4A70-9AAA-1F2CB8E52665}"/>
    <cellStyle name="Normal 2 3 3 4 2 4" xfId="38614" xr:uid="{9FC478B8-DED8-4F71-BB6C-AB5772934D25}"/>
    <cellStyle name="Normal 2 3 3 4 3" xfId="24907" xr:uid="{DE477526-D940-4443-B7B4-CBE9D5CDE083}"/>
    <cellStyle name="Normal 2 3 3 4 4" xfId="30401" xr:uid="{2948E084-9E07-4285-A6D3-CDE484239795}"/>
    <cellStyle name="Normal 2 3 3 4 5" xfId="35885" xr:uid="{F75282A7-E588-4B5C-8DCA-A0553BDCCCD7}"/>
    <cellStyle name="Normal 2 3 3 5" xfId="11749" xr:uid="{26C3831C-3E80-4A86-8241-98322AAF4161}"/>
    <cellStyle name="Normal 2 3 3 6" xfId="16985" xr:uid="{CDF6621F-5562-45D0-9B4D-43F51D5A8F9C}"/>
    <cellStyle name="Normal 2 3 3 7" xfId="9475" xr:uid="{00FDD6A6-8713-4234-9CC7-302E275922E1}"/>
    <cellStyle name="Normal 2 3 3 7 2" xfId="20796" xr:uid="{D3274983-32A1-48D4-86AE-D3CF7C36B093}"/>
    <cellStyle name="Normal 2 3 3 7 2 2" xfId="26352" xr:uid="{C14CB56D-9484-4F6F-ABA2-A04C9FCCBC79}"/>
    <cellStyle name="Normal 2 3 3 7 2 3" xfId="31846" xr:uid="{1AD427DC-4997-48FF-9FA6-15B68E1472CD}"/>
    <cellStyle name="Normal 2 3 3 7 2 4" xfId="37330" xr:uid="{DAF22804-59F6-4BE6-9977-8699EDD38F38}"/>
    <cellStyle name="Normal 2 3 3 7 3" xfId="23623" xr:uid="{1F97BFB8-8385-41C5-8AB4-B8E5E0E42D9A}"/>
    <cellStyle name="Normal 2 3 3 7 4" xfId="29117" xr:uid="{FAB2BC94-8070-40ED-839A-03986C3519BD}"/>
    <cellStyle name="Normal 2 3 3 7 5" xfId="34601" xr:uid="{7C2A56BC-8D38-47C7-BE87-4AE0FB401146}"/>
    <cellStyle name="Normal 2 3 4" xfId="6396" xr:uid="{2BE12261-9FA6-47AA-A5E7-FE66572248DA}"/>
    <cellStyle name="Normal 2 3 4 10" xfId="19209" xr:uid="{377307D7-7959-48BF-9C89-9CDA7B1856E1}"/>
    <cellStyle name="Normal 2 3 4 11" xfId="9478" xr:uid="{E31DDAC7-4DB1-417F-B261-93A484605FBE}"/>
    <cellStyle name="Normal 2 3 4 11 2" xfId="20799" xr:uid="{D77B60AD-693A-4872-BF49-1C96B8874F25}"/>
    <cellStyle name="Normal 2 3 4 11 2 2" xfId="26355" xr:uid="{24FED49A-E8CD-459C-8AA0-56A966B02981}"/>
    <cellStyle name="Normal 2 3 4 11 2 3" xfId="31849" xr:uid="{985803DC-2661-49DA-B228-9A7BB763BE55}"/>
    <cellStyle name="Normal 2 3 4 11 2 4" xfId="37333" xr:uid="{1188D50C-624A-4E33-B991-DF009D084AA3}"/>
    <cellStyle name="Normal 2 3 4 11 3" xfId="23626" xr:uid="{7C93DA07-6461-4C5E-A93D-DD92A4371352}"/>
    <cellStyle name="Normal 2 3 4 11 4" xfId="29120" xr:uid="{A0AFBEF8-1FDC-4671-AB11-5827F36AE76A}"/>
    <cellStyle name="Normal 2 3 4 11 5" xfId="34604" xr:uid="{6403EE4C-42F3-47F2-8BAB-2DA89CCCE422}"/>
    <cellStyle name="Normal 2 3 4 2" xfId="6397" xr:uid="{D2D54CA4-3B58-4BDB-BEB0-1A4D02B9C799}"/>
    <cellStyle name="Normal 2 3 4 2 2" xfId="14797" xr:uid="{9588C951-83DA-4F16-B40C-3F9F63B2D480}"/>
    <cellStyle name="Normal 2 3 4 2 2 2" xfId="22084" xr:uid="{82D724EA-EE50-43ED-96D3-9B8365E31F46}"/>
    <cellStyle name="Normal 2 3 4 2 2 2 2" xfId="27640" xr:uid="{9DA0B1F8-005B-4160-A7CD-C74E9E005760}"/>
    <cellStyle name="Normal 2 3 4 2 2 2 3" xfId="33134" xr:uid="{E7664766-F28A-4A7A-AABD-4C2CF523BDDD}"/>
    <cellStyle name="Normal 2 3 4 2 2 2 4" xfId="38618" xr:uid="{3EB96E91-C3FB-4195-8914-6A0C8E29808A}"/>
    <cellStyle name="Normal 2 3 4 2 2 3" xfId="24911" xr:uid="{32D7BFC5-477C-4A03-ACC0-640F02A8DBDE}"/>
    <cellStyle name="Normal 2 3 4 2 2 4" xfId="30405" xr:uid="{08EA775C-D056-4850-A60F-545269A73B43}"/>
    <cellStyle name="Normal 2 3 4 2 2 5" xfId="35889" xr:uid="{320CC839-CA89-4841-B698-1A59644D5982}"/>
    <cellStyle name="Normal 2 3 4 2 3" xfId="11752" xr:uid="{9CC403C6-1270-4173-B8F1-BE4C72ADEFFA}"/>
    <cellStyle name="Normal 2 3 4 2 4" xfId="16988" xr:uid="{8CB25843-F0F1-4166-964A-FAB3DD934B52}"/>
    <cellStyle name="Normal 2 3 4 2 5" xfId="19210" xr:uid="{C84BCE2C-544D-4443-892D-790C27792FCF}"/>
    <cellStyle name="Normal 2 3 4 2 6" xfId="9479" xr:uid="{871D3CE4-AE06-40F8-BBB0-F96F3F3220EA}"/>
    <cellStyle name="Normal 2 3 4 2 6 2" xfId="20800" xr:uid="{A82B12AC-AC11-43A6-8DFC-B1DC73C0407E}"/>
    <cellStyle name="Normal 2 3 4 2 6 2 2" xfId="26356" xr:uid="{C27DDA3A-A083-4FF0-9CCF-A34563C76D0C}"/>
    <cellStyle name="Normal 2 3 4 2 6 2 3" xfId="31850" xr:uid="{FBBA38FA-B270-46C7-9D58-F614D7939771}"/>
    <cellStyle name="Normal 2 3 4 2 6 2 4" xfId="37334" xr:uid="{420A667F-6D16-4845-92BB-83515835AE4F}"/>
    <cellStyle name="Normal 2 3 4 2 6 3" xfId="23627" xr:uid="{14C71D72-1C81-4099-A4A4-B1B46441378E}"/>
    <cellStyle name="Normal 2 3 4 2 6 4" xfId="29121" xr:uid="{3704E2B5-C33C-42BB-B044-1EE206827CE6}"/>
    <cellStyle name="Normal 2 3 4 2 6 5" xfId="34605" xr:uid="{B175022D-FF2C-4080-A7D9-0AC7DE218890}"/>
    <cellStyle name="Normal 2 3 4 3" xfId="6398" xr:uid="{452F4AB0-8344-42C2-A244-D4B21CB56599}"/>
    <cellStyle name="Normal 2 3 4 3 2" xfId="14798" xr:uid="{2F75CBAC-C49E-43E1-ADA1-A6C6CC5CD991}"/>
    <cellStyle name="Normal 2 3 4 3 2 2" xfId="22085" xr:uid="{F9D3B487-2202-4070-B660-9ACA345958B4}"/>
    <cellStyle name="Normal 2 3 4 3 2 2 2" xfId="27641" xr:uid="{14A8E749-E89A-474E-BBF2-3E9778801E49}"/>
    <cellStyle name="Normal 2 3 4 3 2 2 3" xfId="33135" xr:uid="{9439866B-4DDD-409A-8D65-9BAE336C3117}"/>
    <cellStyle name="Normal 2 3 4 3 2 2 4" xfId="38619" xr:uid="{A67409CA-1A3C-49C2-97FA-EB8BCD02D7F4}"/>
    <cellStyle name="Normal 2 3 4 3 2 3" xfId="24912" xr:uid="{A111D851-790F-4C72-8ABE-0504F7B0F86F}"/>
    <cellStyle name="Normal 2 3 4 3 2 4" xfId="30406" xr:uid="{72A98151-A780-4684-878A-254324F09FA7}"/>
    <cellStyle name="Normal 2 3 4 3 2 5" xfId="35890" xr:uid="{1B2CD026-8616-4165-BDCA-F8E9E152D73C}"/>
    <cellStyle name="Normal 2 3 4 3 3" xfId="11753" xr:uid="{48DA2571-E683-4AC4-873B-1FBB9212A73B}"/>
    <cellStyle name="Normal 2 3 4 3 4" xfId="16989" xr:uid="{B2D7A2DC-7E1E-4367-A5E2-FA767DF6352B}"/>
    <cellStyle name="Normal 2 3 4 3 5" xfId="19211" xr:uid="{83196812-E924-49A5-B839-C9D851F06835}"/>
    <cellStyle name="Normal 2 3 4 3 6" xfId="9480" xr:uid="{77C40DDA-2B3B-444D-BB4D-1E003DAD0810}"/>
    <cellStyle name="Normal 2 3 4 3 6 2" xfId="20801" xr:uid="{28E5DD4D-9C12-457B-8B95-6C778613E43C}"/>
    <cellStyle name="Normal 2 3 4 3 6 2 2" xfId="26357" xr:uid="{6F900DD0-B86E-45FD-A210-DEABBF43FE7A}"/>
    <cellStyle name="Normal 2 3 4 3 6 2 3" xfId="31851" xr:uid="{A4A5D89C-A557-4E27-8638-2012B82B14C3}"/>
    <cellStyle name="Normal 2 3 4 3 6 2 4" xfId="37335" xr:uid="{DF8C617C-D177-4FD4-B550-67CEDB135890}"/>
    <cellStyle name="Normal 2 3 4 3 6 3" xfId="23628" xr:uid="{2BADA5EB-6F57-4992-AFCD-FB4513BCFC7F}"/>
    <cellStyle name="Normal 2 3 4 3 6 4" xfId="29122" xr:uid="{B68B1985-80CA-4227-B2AA-E814E9A6D9DF}"/>
    <cellStyle name="Normal 2 3 4 3 6 5" xfId="34606" xr:uid="{F429891E-1D5D-46EC-B3B6-6A5885449F37}"/>
    <cellStyle name="Normal 2 3 4 4" xfId="6399" xr:uid="{FB278AFE-DDBA-439A-9CE0-821C59CA5D35}"/>
    <cellStyle name="Normal 2 3 4 4 2" xfId="14799" xr:uid="{B64E35C8-B210-49A3-9A1F-3E765020FCC9}"/>
    <cellStyle name="Normal 2 3 4 4 2 2" xfId="22086" xr:uid="{5B901CB5-D0A1-4598-B919-5870A8729D98}"/>
    <cellStyle name="Normal 2 3 4 4 2 2 2" xfId="27642" xr:uid="{4520BA28-44B4-4CAA-9F69-5115087C0A8C}"/>
    <cellStyle name="Normal 2 3 4 4 2 2 3" xfId="33136" xr:uid="{CD92B941-38FE-4CB1-8A0E-AABDA426D8C3}"/>
    <cellStyle name="Normal 2 3 4 4 2 2 4" xfId="38620" xr:uid="{9E1E956A-718D-4111-956D-F5BE7A291D57}"/>
    <cellStyle name="Normal 2 3 4 4 2 3" xfId="24913" xr:uid="{CB060BBF-FC66-4363-AFDE-C14A19D86A3C}"/>
    <cellStyle name="Normal 2 3 4 4 2 4" xfId="30407" xr:uid="{21A31EE3-9D07-484F-A193-AFA5DE5BE20F}"/>
    <cellStyle name="Normal 2 3 4 4 2 5" xfId="35891" xr:uid="{9897376B-3135-43AF-9F7F-E993BAD5E966}"/>
    <cellStyle name="Normal 2 3 4 4 3" xfId="11754" xr:uid="{E0E2A69F-DFC7-4498-B8D8-8D25FCD1B891}"/>
    <cellStyle name="Normal 2 3 4 4 4" xfId="16990" xr:uid="{8E48B8C1-F967-4C66-8E8F-F86C3092B7D8}"/>
    <cellStyle name="Normal 2 3 4 4 5" xfId="19212" xr:uid="{682C5F11-CB21-4DC1-82CB-7220DE4B477F}"/>
    <cellStyle name="Normal 2 3 4 4 6" xfId="9481" xr:uid="{122C12EE-6A51-4662-8755-9CE6040D3066}"/>
    <cellStyle name="Normal 2 3 4 4 6 2" xfId="20802" xr:uid="{4DD68634-E263-4CA2-8E98-8ED42FAF5B34}"/>
    <cellStyle name="Normal 2 3 4 4 6 2 2" xfId="26358" xr:uid="{E543ACD5-591E-4EFE-996C-10073C8F0F71}"/>
    <cellStyle name="Normal 2 3 4 4 6 2 3" xfId="31852" xr:uid="{6D4E0C47-8A21-478C-BCC3-33BCCCC21166}"/>
    <cellStyle name="Normal 2 3 4 4 6 2 4" xfId="37336" xr:uid="{9850AE6B-6030-4297-BDC4-58C74CD89D33}"/>
    <cellStyle name="Normal 2 3 4 4 6 3" xfId="23629" xr:uid="{FDFC4906-AF16-4EBB-8C69-C8FABD9AE589}"/>
    <cellStyle name="Normal 2 3 4 4 6 4" xfId="29123" xr:uid="{79295748-B3AC-4E87-A33A-EFD511A2565C}"/>
    <cellStyle name="Normal 2 3 4 4 6 5" xfId="34607" xr:uid="{A380CF18-32B2-4C1D-AFF6-C555D147F1CF}"/>
    <cellStyle name="Normal 2 3 4 5" xfId="7390" xr:uid="{72C75FE8-B3C8-4B1D-846A-85EC30513EF7}"/>
    <cellStyle name="Normal 2 3 4 5 2" xfId="14800" xr:uid="{BA287B36-6F07-44D2-996E-FD71F9A55792}"/>
    <cellStyle name="Normal 2 3 4 5 2 2" xfId="22087" xr:uid="{69C589E6-9CC6-467B-AC72-EC5F0A2FF673}"/>
    <cellStyle name="Normal 2 3 4 5 2 2 2" xfId="27643" xr:uid="{DAD83475-8473-4FDB-9542-2F3DA7602E77}"/>
    <cellStyle name="Normal 2 3 4 5 2 2 3" xfId="33137" xr:uid="{C78D46C6-5BB0-4321-8826-D45CE898CAE4}"/>
    <cellStyle name="Normal 2 3 4 5 2 2 4" xfId="38621" xr:uid="{AF8C4CC4-86A2-4017-A612-6BB787953CFB}"/>
    <cellStyle name="Normal 2 3 4 5 2 3" xfId="24914" xr:uid="{A0046739-7B29-4586-B2AB-C4524DA0805D}"/>
    <cellStyle name="Normal 2 3 4 5 2 4" xfId="30408" xr:uid="{5A6DCF03-B02C-4DE7-96A9-BE2C81D73B02}"/>
    <cellStyle name="Normal 2 3 4 5 2 5" xfId="35892" xr:uid="{D1851231-F022-4C46-84F8-9D831FB1CF44}"/>
    <cellStyle name="Normal 2 3 4 5 3" xfId="12652" xr:uid="{BFEC8503-6C39-49CD-9C7F-3B78C203F0C4}"/>
    <cellStyle name="Normal 2 3 4 5 4" xfId="9482" xr:uid="{FFC2AC8B-2A95-4FFF-B7AE-4DF77E20C211}"/>
    <cellStyle name="Normal 2 3 4 5 4 2" xfId="20803" xr:uid="{5F5642D6-635D-4351-9D35-C85756CE41C7}"/>
    <cellStyle name="Normal 2 3 4 5 4 2 2" xfId="26359" xr:uid="{085FD2BB-7C3B-4917-96B5-CBC52A33F702}"/>
    <cellStyle name="Normal 2 3 4 5 4 2 3" xfId="31853" xr:uid="{61DFB5C8-DA2A-4F09-A52F-C14EC7C4ED5A}"/>
    <cellStyle name="Normal 2 3 4 5 4 2 4" xfId="37337" xr:uid="{85DD7AB3-D57E-4DC7-8783-74D6A58D01AC}"/>
    <cellStyle name="Normal 2 3 4 5 4 3" xfId="23630" xr:uid="{6E6D74B6-75E5-4AF9-AB8D-F0902639AD2C}"/>
    <cellStyle name="Normal 2 3 4 5 4 4" xfId="29124" xr:uid="{4FBDFB25-030A-4695-8700-9B08457438B4}"/>
    <cellStyle name="Normal 2 3 4 5 4 5" xfId="34608" xr:uid="{CFEDBB00-2531-41BB-988E-B664EBC61FF6}"/>
    <cellStyle name="Normal 2 3 4 6" xfId="9483" xr:uid="{03B662DB-B650-4C40-8A94-0BC774DC85F1}"/>
    <cellStyle name="Normal 2 3 4 6 2" xfId="20804" xr:uid="{11CA6374-2E5B-4080-BA2C-1C0479D15E3D}"/>
    <cellStyle name="Normal 2 3 4 6 2 2" xfId="26360" xr:uid="{7A4670C3-73F1-4B16-8CB0-3F79DE52A69D}"/>
    <cellStyle name="Normal 2 3 4 6 2 3" xfId="31854" xr:uid="{9F9AB9D5-22F8-4ADF-A508-E1EB7F760A17}"/>
    <cellStyle name="Normal 2 3 4 6 2 4" xfId="37338" xr:uid="{26405166-F418-4B74-921D-42FEDB3965E3}"/>
    <cellStyle name="Normal 2 3 4 6 3" xfId="23631" xr:uid="{6C77F84D-B243-493C-A272-EC1D52377DCA}"/>
    <cellStyle name="Normal 2 3 4 6 4" xfId="29125" xr:uid="{5FE250C2-1530-4F4E-83AD-09F7B4FFF3A7}"/>
    <cellStyle name="Normal 2 3 4 6 5" xfId="34609" xr:uid="{994A8540-9E8F-4A95-A7D2-C103FFF86F4D}"/>
    <cellStyle name="Normal 2 3 4 7" xfId="14796" xr:uid="{8C2866AA-5FDD-4935-914F-7627EB9A94D7}"/>
    <cellStyle name="Normal 2 3 4 7 2" xfId="22083" xr:uid="{3423114A-F6DE-4104-86A0-3C1268C2D2E4}"/>
    <cellStyle name="Normal 2 3 4 7 2 2" xfId="27639" xr:uid="{87BE0A4F-0553-40FA-8F58-B27A4A29D94F}"/>
    <cellStyle name="Normal 2 3 4 7 2 3" xfId="33133" xr:uid="{40ED2B23-3202-4E77-8B0E-65C16DF8C4A4}"/>
    <cellStyle name="Normal 2 3 4 7 2 4" xfId="38617" xr:uid="{068D7166-9D61-4E79-A340-C18B5A92BC05}"/>
    <cellStyle name="Normal 2 3 4 7 3" xfId="24910" xr:uid="{A0E6DA15-545C-416E-BFE9-B66D06EFE3B9}"/>
    <cellStyle name="Normal 2 3 4 7 4" xfId="30404" xr:uid="{53ED7C00-4771-49D0-98E2-53A3AEC30206}"/>
    <cellStyle name="Normal 2 3 4 7 5" xfId="35888" xr:uid="{0817FFCF-BF9D-464D-9D8D-255BFC39A73D}"/>
    <cellStyle name="Normal 2 3 4 8" xfId="11751" xr:uid="{821CF69D-5290-4E15-9AB4-9FBCA8C27FEB}"/>
    <cellStyle name="Normal 2 3 4 9" xfId="16987" xr:uid="{2CCBFBCB-8C54-46CD-A7DF-D5994A36372E}"/>
    <cellStyle name="Normal 2 3 5" xfId="6400" xr:uid="{B1ACC0DE-6382-4A76-A8CA-BD5CDCAB8402}"/>
    <cellStyle name="Normal 2 3 5 2" xfId="14801" xr:uid="{B3696FAC-F8D0-42F1-B8AD-FA071FC49E29}"/>
    <cellStyle name="Normal 2 3 5 2 2" xfId="22088" xr:uid="{5E584790-46D9-4B05-8D1A-0FBAAB17E186}"/>
    <cellStyle name="Normal 2 3 5 2 2 2" xfId="27644" xr:uid="{55146415-C48F-4319-9485-886F72654DD6}"/>
    <cellStyle name="Normal 2 3 5 2 2 3" xfId="33138" xr:uid="{7BBF9EDD-2A48-49BD-9C10-7FB89C8EE921}"/>
    <cellStyle name="Normal 2 3 5 2 2 4" xfId="38622" xr:uid="{5C5ACAD6-8D45-4C44-8F2D-EF2355F589DA}"/>
    <cellStyle name="Normal 2 3 5 2 3" xfId="24915" xr:uid="{4C6425F2-B16B-41C0-B740-1F970E72FA1E}"/>
    <cellStyle name="Normal 2 3 5 2 4" xfId="30409" xr:uid="{1F425873-296E-43B3-9A0E-7791BE7ABD4C}"/>
    <cellStyle name="Normal 2 3 5 2 5" xfId="35893" xr:uid="{567E77DE-8615-4904-94F2-FC8479A66300}"/>
    <cellStyle name="Normal 2 3 5 3" xfId="11755" xr:uid="{011AAD36-313F-4753-88E0-74580F3E8BC3}"/>
    <cellStyle name="Normal 2 3 5 4" xfId="16991" xr:uid="{464D3D09-2F8E-420F-9A3C-0C40EC3C9C42}"/>
    <cellStyle name="Normal 2 3 5 5" xfId="19213" xr:uid="{BB9A64C0-87E6-4715-BC53-6A4C5D19DE84}"/>
    <cellStyle name="Normal 2 3 5 6" xfId="9484" xr:uid="{AE941154-C599-44DF-BDE4-A65E76515EAB}"/>
    <cellStyle name="Normal 2 3 5 6 2" xfId="20805" xr:uid="{8E3D44F5-08A3-4F15-B275-76E2250A19F9}"/>
    <cellStyle name="Normal 2 3 5 6 2 2" xfId="26361" xr:uid="{97B92A0E-0404-446E-BB44-3DDA2047E21E}"/>
    <cellStyle name="Normal 2 3 5 6 2 3" xfId="31855" xr:uid="{A28DE567-528C-4AFB-AF17-A84B2F791779}"/>
    <cellStyle name="Normal 2 3 5 6 2 4" xfId="37339" xr:uid="{F62F8BA3-9DFE-4FF1-A73D-C9A758C57BA3}"/>
    <cellStyle name="Normal 2 3 5 6 3" xfId="23632" xr:uid="{F20E02F5-671E-4F8A-A928-B56C139D2181}"/>
    <cellStyle name="Normal 2 3 5 6 4" xfId="29126" xr:uid="{C96E2A96-57A1-4F9F-96E2-AA24B982D7FA}"/>
    <cellStyle name="Normal 2 3 5 6 5" xfId="34610" xr:uid="{5201EF65-A842-4D62-A174-171715ACD345}"/>
    <cellStyle name="Normal 2 3 6" xfId="6401" xr:uid="{D63DEC15-6A20-494A-9A53-11FEA8A0DFB3}"/>
    <cellStyle name="Normal 2 3 6 2" xfId="14802" xr:uid="{BEF29D7F-92DF-4352-97A0-B735F365ADDC}"/>
    <cellStyle name="Normal 2 3 6 2 2" xfId="22089" xr:uid="{A1EC3301-F22E-4841-B1CD-F745AFE5530C}"/>
    <cellStyle name="Normal 2 3 6 2 2 2" xfId="27645" xr:uid="{C1B173EA-8640-439E-9D5C-8B0A234E7705}"/>
    <cellStyle name="Normal 2 3 6 2 2 3" xfId="33139" xr:uid="{39BFCF15-0E2A-46DA-A3BA-B10B74C1A0FE}"/>
    <cellStyle name="Normal 2 3 6 2 2 4" xfId="38623" xr:uid="{0DBE657B-042C-4ABE-A261-4D845D095F95}"/>
    <cellStyle name="Normal 2 3 6 2 3" xfId="24916" xr:uid="{108923DE-E5AF-4E85-9C98-46D6765DF248}"/>
    <cellStyle name="Normal 2 3 6 2 4" xfId="30410" xr:uid="{071CCD7F-F038-401B-9E96-7D8580852F26}"/>
    <cellStyle name="Normal 2 3 6 2 5" xfId="35894" xr:uid="{9011E0E3-A67B-44F3-83EC-9307D81F6A02}"/>
    <cellStyle name="Normal 2 3 6 3" xfId="11756" xr:uid="{A80BDE56-31E1-40F7-8F21-7423003E505F}"/>
    <cellStyle name="Normal 2 3 6 4" xfId="16992" xr:uid="{66761600-533B-41B9-A454-8D6856C661AD}"/>
    <cellStyle name="Normal 2 3 6 5" xfId="19214" xr:uid="{1B8489F3-CE4F-4D5E-9E20-5CA96BF0B6B6}"/>
    <cellStyle name="Normal 2 3 6 6" xfId="9485" xr:uid="{5A2CC3EE-ADF0-4F3C-8B77-398F7E47FB8D}"/>
    <cellStyle name="Normal 2 3 6 6 2" xfId="20806" xr:uid="{0C072536-BC36-4CF2-AF42-BA98F2CB7442}"/>
    <cellStyle name="Normal 2 3 6 6 2 2" xfId="26362" xr:uid="{88779E82-4AC1-4EC5-8EAB-84793E022E6E}"/>
    <cellStyle name="Normal 2 3 6 6 2 3" xfId="31856" xr:uid="{45B8610F-DAB0-4BA6-B014-F820AC74E3B4}"/>
    <cellStyle name="Normal 2 3 6 6 2 4" xfId="37340" xr:uid="{678D5C86-0DC6-43AC-B72B-62C863099820}"/>
    <cellStyle name="Normal 2 3 6 6 3" xfId="23633" xr:uid="{1808AB4E-433A-4B00-8C83-A3347EBF843E}"/>
    <cellStyle name="Normal 2 3 6 6 4" xfId="29127" xr:uid="{A4A693B5-39EA-46DC-AFCF-1F4AAC711070}"/>
    <cellStyle name="Normal 2 3 6 6 5" xfId="34611" xr:uid="{63EE37E4-4090-4C02-AB65-3E03207484AD}"/>
    <cellStyle name="Normal 2 3 7" xfId="7278" xr:uid="{1FB8F0C0-70BA-44D2-89BA-D1E2D3457FB9}"/>
    <cellStyle name="Normal 2 3 7 2" xfId="14803" xr:uid="{3438144B-14F3-4F44-A616-A1847FCE273F}"/>
    <cellStyle name="Normal 2 3 7 2 2" xfId="22090" xr:uid="{E2A083D1-55DD-4D9B-A8C8-0482C94507FE}"/>
    <cellStyle name="Normal 2 3 7 2 2 2" xfId="27646" xr:uid="{50434EAA-3AA0-4565-9CFB-27742F010CA3}"/>
    <cellStyle name="Normal 2 3 7 2 2 3" xfId="33140" xr:uid="{BBAF998F-7BE5-4F6A-93BC-BF4F449BC629}"/>
    <cellStyle name="Normal 2 3 7 2 2 4" xfId="38624" xr:uid="{32728688-1914-4458-8BD7-DBD1F0505AE4}"/>
    <cellStyle name="Normal 2 3 7 2 3" xfId="24917" xr:uid="{A1C16110-DA96-4BF1-BD04-D6467723C415}"/>
    <cellStyle name="Normal 2 3 7 2 4" xfId="30411" xr:uid="{0F362851-07B3-4AA5-A1EF-75FE2D63F079}"/>
    <cellStyle name="Normal 2 3 7 2 5" xfId="35895" xr:uid="{B6FBCEFE-7ED0-443B-A939-EA727C1986B6}"/>
    <cellStyle name="Normal 2 3 7 3" xfId="12649" xr:uid="{5EB01B94-CD68-4EDB-8AAB-F6D2A97CE560}"/>
    <cellStyle name="Normal 2 3 7 4" xfId="20078" xr:uid="{8CB1E52B-C0CB-4D6B-A285-0417E4A560E8}"/>
    <cellStyle name="Normal 2 3 7 5" xfId="9486" xr:uid="{57F20A5F-B1EF-4F9B-9859-10120D0A796B}"/>
    <cellStyle name="Normal 2 3 7 5 2" xfId="20807" xr:uid="{3F60F62D-8780-42BC-98EA-BF7A0933DC2D}"/>
    <cellStyle name="Normal 2 3 7 5 2 2" xfId="26363" xr:uid="{F67B8970-2A45-4F29-95B8-754182102B61}"/>
    <cellStyle name="Normal 2 3 7 5 2 3" xfId="31857" xr:uid="{A20B20A5-DB44-45F7-91D0-0F9AA8125BBF}"/>
    <cellStyle name="Normal 2 3 7 5 2 4" xfId="37341" xr:uid="{BEA70C29-1838-4EF6-B875-F72B3D6248D9}"/>
    <cellStyle name="Normal 2 3 7 5 3" xfId="23634" xr:uid="{0E3FEA0E-22C8-4FE5-AB29-380DE5F10979}"/>
    <cellStyle name="Normal 2 3 7 5 4" xfId="29128" xr:uid="{A4F5FA91-0853-4DB8-9B29-7E3EDBB03CF9}"/>
    <cellStyle name="Normal 2 3 7 5 5" xfId="34612" xr:uid="{A5B33BDC-5856-4324-9EA4-1C9C90660291}"/>
    <cellStyle name="Normal 2 3 8" xfId="14789" xr:uid="{8EC10065-9A8C-468F-8FB6-C281FF7AE1C6}"/>
    <cellStyle name="Normal 2 3 8 2" xfId="22076" xr:uid="{CF1F28FB-E970-4B48-A304-4DDFF81C0405}"/>
    <cellStyle name="Normal 2 3 8 2 2" xfId="27632" xr:uid="{9265B656-0F65-4B49-BA33-4F4B2234C343}"/>
    <cellStyle name="Normal 2 3 8 2 3" xfId="33126" xr:uid="{6162F648-07CF-415D-9811-3B6255AD024C}"/>
    <cellStyle name="Normal 2 3 8 2 4" xfId="38610" xr:uid="{7C5BCCFC-3BC9-472C-8059-7286FDE30D4E}"/>
    <cellStyle name="Normal 2 3 8 3" xfId="24903" xr:uid="{16E49B4E-E740-4A4D-BBD1-05D9FCBA697F}"/>
    <cellStyle name="Normal 2 3 8 4" xfId="30397" xr:uid="{5CC894EC-4B40-40C1-8F94-C1EF74DAC38E}"/>
    <cellStyle name="Normal 2 3 8 5" xfId="35881" xr:uid="{3B054F46-3D7A-4723-AC88-22953CB341A0}"/>
    <cellStyle name="Normal 2 3 9" xfId="11746" xr:uid="{20A988C5-37E2-468C-9067-2E473E6D47FD}"/>
    <cellStyle name="Normal 2 4" xfId="40" xr:uid="{00000000-0005-0000-0000-0000C8000000}"/>
    <cellStyle name="Normal 2 4 10" xfId="16993" xr:uid="{2C555280-1FEB-4834-8620-73392622D301}"/>
    <cellStyle name="Normal 2 4 11" xfId="19215" xr:uid="{F1F73C64-63BC-40D9-9966-4E56716F7580}"/>
    <cellStyle name="Normal 2 4 12" xfId="9487" xr:uid="{203CEBED-6FCD-4B2A-A77F-4F9BCCB415A5}"/>
    <cellStyle name="Normal 2 4 12 2" xfId="20808" xr:uid="{7D056A80-2529-43DE-A43A-02B85C1818FC}"/>
    <cellStyle name="Normal 2 4 12 2 2" xfId="26364" xr:uid="{68A8A733-1ED6-46A4-A084-48C22F3B0BA2}"/>
    <cellStyle name="Normal 2 4 12 2 3" xfId="31858" xr:uid="{B101475F-B7DC-4BDA-92FE-39F37304768A}"/>
    <cellStyle name="Normal 2 4 12 2 4" xfId="37342" xr:uid="{F4989203-851C-4DFC-B8F1-44FCC0AB52D0}"/>
    <cellStyle name="Normal 2 4 12 3" xfId="23635" xr:uid="{C3A13AD0-70E9-4044-8B6B-669F9FBD48E8}"/>
    <cellStyle name="Normal 2 4 12 4" xfId="29129" xr:uid="{29863B0A-7079-43CD-B851-D30FBBEB6298}"/>
    <cellStyle name="Normal 2 4 12 5" xfId="34613" xr:uid="{772400E8-7F5F-4887-A044-E13C3991F975}"/>
    <cellStyle name="Normal 2 4 13" xfId="6402" xr:uid="{66E53120-3E07-411D-9949-3BFA0ABC0809}"/>
    <cellStyle name="Normal 2 4 2" xfId="890" xr:uid="{19988140-A8C9-4881-B265-642AEA318730}"/>
    <cellStyle name="Normal 2 4 2 2" xfId="6404" xr:uid="{2061CB90-6DD8-4F85-9203-150BC715A3E5}"/>
    <cellStyle name="Normal 2 4 2 2 2" xfId="14806" xr:uid="{662C23F7-705B-4931-A06C-B81D83326BCB}"/>
    <cellStyle name="Normal 2 4 2 2 2 2" xfId="22093" xr:uid="{DB667C6D-3E18-4719-B3D8-F0B29B647E8D}"/>
    <cellStyle name="Normal 2 4 2 2 2 2 2" xfId="27649" xr:uid="{3D1C1A25-20FB-4ADB-B89D-2147FBA8DA7A}"/>
    <cellStyle name="Normal 2 4 2 2 2 2 3" xfId="33143" xr:uid="{CEEE4F8F-81D5-4772-9CD1-457D15DE363E}"/>
    <cellStyle name="Normal 2 4 2 2 2 2 4" xfId="38627" xr:uid="{A58AEE90-6EB9-40BF-9E18-FF9E9590F2AD}"/>
    <cellStyle name="Normal 2 4 2 2 2 3" xfId="24920" xr:uid="{162BECD6-1BCB-432B-A1E2-CFF705FB80FC}"/>
    <cellStyle name="Normal 2 4 2 2 2 4" xfId="30414" xr:uid="{652FB0E8-BFF6-4F25-9201-26ECB817472A}"/>
    <cellStyle name="Normal 2 4 2 2 2 5" xfId="35898" xr:uid="{48DDB7C2-288B-4F80-BF93-B3ED228FADD7}"/>
    <cellStyle name="Normal 2 4 2 2 3" xfId="11759" xr:uid="{93D53E45-948C-481B-BAC3-E3D9DDDFECE4}"/>
    <cellStyle name="Normal 2 4 2 2 4" xfId="16995" xr:uid="{33760BCF-A626-4C90-9A9A-9AA5DC5A6C9B}"/>
    <cellStyle name="Normal 2 4 2 2 5" xfId="19217" xr:uid="{CCC120F8-1CD6-4DF2-9F58-F4E65058ED8B}"/>
    <cellStyle name="Normal 2 4 2 2 6" xfId="9489" xr:uid="{2976B158-1976-4DCE-B2E2-54BA30E90AC3}"/>
    <cellStyle name="Normal 2 4 2 2 6 2" xfId="20810" xr:uid="{97390B52-9036-435D-BB9F-F4FD7929E803}"/>
    <cellStyle name="Normal 2 4 2 2 6 2 2" xfId="26366" xr:uid="{BDD40498-1275-4C18-AA86-0A7055C47559}"/>
    <cellStyle name="Normal 2 4 2 2 6 2 3" xfId="31860" xr:uid="{5FF1590B-97E3-4CFE-B410-B14706501BB2}"/>
    <cellStyle name="Normal 2 4 2 2 6 2 4" xfId="37344" xr:uid="{F170A146-2472-45E5-BD58-95C23B147C96}"/>
    <cellStyle name="Normal 2 4 2 2 6 3" xfId="23637" xr:uid="{C77A072E-1FA6-428E-9086-78D6FE458CEB}"/>
    <cellStyle name="Normal 2 4 2 2 6 4" xfId="29131" xr:uid="{44F93BF9-B623-4A0F-85D5-18C1488C2DA6}"/>
    <cellStyle name="Normal 2 4 2 2 6 5" xfId="34615" xr:uid="{4A81E7B8-E7C8-4496-B44E-939A95E7E09A}"/>
    <cellStyle name="Normal 2 4 2 3" xfId="6405" xr:uid="{40BAF621-10BD-4601-A96D-0E5E73CBD9F6}"/>
    <cellStyle name="Normal 2 4 2 3 2" xfId="14807" xr:uid="{B218B98C-FD13-4198-AA7F-2141C1F8BC1A}"/>
    <cellStyle name="Normal 2 4 2 3 2 2" xfId="22094" xr:uid="{3DE8A33A-3432-4E84-9354-8E920CEC25C5}"/>
    <cellStyle name="Normal 2 4 2 3 2 2 2" xfId="27650" xr:uid="{4FC2D50F-7241-4E13-88EF-1FFB61C79977}"/>
    <cellStyle name="Normal 2 4 2 3 2 2 3" xfId="33144" xr:uid="{72C828C2-D0CD-4C94-AFC1-8A5D5457528F}"/>
    <cellStyle name="Normal 2 4 2 3 2 2 4" xfId="38628" xr:uid="{D95F4D27-00FA-40B6-8ACC-DD1A6E7730C3}"/>
    <cellStyle name="Normal 2 4 2 3 2 3" xfId="24921" xr:uid="{5DD4D98B-F27C-4B06-9E21-FA73450FBA22}"/>
    <cellStyle name="Normal 2 4 2 3 2 4" xfId="30415" xr:uid="{0C311B07-B4C7-4AFB-9C52-82A2B635D25F}"/>
    <cellStyle name="Normal 2 4 2 3 2 5" xfId="35899" xr:uid="{8A7ECC37-9DD0-4901-983E-CD34FEAEF3BF}"/>
    <cellStyle name="Normal 2 4 2 3 3" xfId="11760" xr:uid="{860D4630-6EA0-478E-AA83-B3E99D6126E1}"/>
    <cellStyle name="Normal 2 4 2 3 4" xfId="16996" xr:uid="{C16B8683-0F13-44FB-8BC8-2731F1DAB692}"/>
    <cellStyle name="Normal 2 4 2 3 5" xfId="19218" xr:uid="{E292544A-5E72-42B2-A365-8F0727423CC1}"/>
    <cellStyle name="Normal 2 4 2 3 6" xfId="9490" xr:uid="{5298B6EB-5A66-4C0E-BA15-2F392875CE82}"/>
    <cellStyle name="Normal 2 4 2 3 6 2" xfId="20811" xr:uid="{1315C7AE-4DBF-401E-A3BE-5E6403C673E8}"/>
    <cellStyle name="Normal 2 4 2 3 6 2 2" xfId="26367" xr:uid="{99948185-9B72-4A92-AEC9-29CF8EB03687}"/>
    <cellStyle name="Normal 2 4 2 3 6 2 3" xfId="31861" xr:uid="{C089CE16-EF7B-4F04-A201-69E568AB3DAA}"/>
    <cellStyle name="Normal 2 4 2 3 6 2 4" xfId="37345" xr:uid="{ED9E83C8-B025-41AC-B864-0FF9B389DA05}"/>
    <cellStyle name="Normal 2 4 2 3 6 3" xfId="23638" xr:uid="{7300DBF9-47D3-4B1D-A606-3C4F78E6D6FC}"/>
    <cellStyle name="Normal 2 4 2 3 6 4" xfId="29132" xr:uid="{0999CD09-A72B-4674-B0C9-AE1637FA7215}"/>
    <cellStyle name="Normal 2 4 2 3 6 5" xfId="34616" xr:uid="{280DD2AD-CE3C-417A-8A53-1DB405F846D9}"/>
    <cellStyle name="Normal 2 4 2 4" xfId="14805" xr:uid="{3CD7A70B-1FC4-486F-AE57-F925569D69B8}"/>
    <cellStyle name="Normal 2 4 2 4 2" xfId="22092" xr:uid="{72E5660E-14E9-4357-B982-B4CCDC226D46}"/>
    <cellStyle name="Normal 2 4 2 4 2 2" xfId="27648" xr:uid="{124A2981-941E-4A9B-A7DD-F337FAF56897}"/>
    <cellStyle name="Normal 2 4 2 4 2 3" xfId="33142" xr:uid="{A537ED82-6E3C-44DC-BC3C-00CB4192BFFD}"/>
    <cellStyle name="Normal 2 4 2 4 2 4" xfId="38626" xr:uid="{D40771C1-0F31-4E85-8C06-06876401085C}"/>
    <cellStyle name="Normal 2 4 2 4 3" xfId="24919" xr:uid="{BD6C0844-5DC9-4B27-ADBE-13E407546B04}"/>
    <cellStyle name="Normal 2 4 2 4 4" xfId="30413" xr:uid="{95B743E4-1143-4271-B9B2-F2BF04A83515}"/>
    <cellStyle name="Normal 2 4 2 4 5" xfId="35897" xr:uid="{239CEA25-8D8D-439D-9956-CE2619A9D803}"/>
    <cellStyle name="Normal 2 4 2 5" xfId="11758" xr:uid="{77856419-83F1-4861-B4A2-FD03A3CCD79D}"/>
    <cellStyle name="Normal 2 4 2 6" xfId="16994" xr:uid="{47DCE567-8C28-47E8-8F5C-EC79E56B0274}"/>
    <cellStyle name="Normal 2 4 2 7" xfId="19216" xr:uid="{C14FC588-AE9A-4F8C-A84F-FBE295850B39}"/>
    <cellStyle name="Normal 2 4 2 8" xfId="9488" xr:uid="{A45D3BE5-D5B1-483F-A93B-38F59387C004}"/>
    <cellStyle name="Normal 2 4 2 8 2" xfId="20809" xr:uid="{9003DB20-D488-4355-81FB-37FDE9A29813}"/>
    <cellStyle name="Normal 2 4 2 8 2 2" xfId="26365" xr:uid="{2CC30BFE-02B3-486B-AA40-1DFBA6DAC233}"/>
    <cellStyle name="Normal 2 4 2 8 2 3" xfId="31859" xr:uid="{DC7548D6-1369-41E6-A7EA-9B0B11F4A3EA}"/>
    <cellStyle name="Normal 2 4 2 8 2 4" xfId="37343" xr:uid="{F0B28A6F-5F5F-42A8-B254-2EC31E7081D6}"/>
    <cellStyle name="Normal 2 4 2 8 3" xfId="23636" xr:uid="{2449B5DD-17B1-4627-A44F-7CAD6F09100C}"/>
    <cellStyle name="Normal 2 4 2 8 4" xfId="29130" xr:uid="{213DB385-AFD3-4EF5-AF60-0C034DE654F7}"/>
    <cellStyle name="Normal 2 4 2 8 5" xfId="34614" xr:uid="{DDA848C1-1D48-4C66-9F8B-F6F32EA32ACF}"/>
    <cellStyle name="Normal 2 4 2 9" xfId="6403" xr:uid="{02ACE6B8-E990-417A-BB79-77E3D02CFAEF}"/>
    <cellStyle name="Normal 2 4 3" xfId="6406" xr:uid="{1373C308-F861-40C1-9AA7-C183E9B0C95C}"/>
    <cellStyle name="Normal 2 4 3 2" xfId="14808" xr:uid="{488417A2-157A-4AC4-9C30-F947C01CEB3A}"/>
    <cellStyle name="Normal 2 4 3 2 2" xfId="22095" xr:uid="{F14D2420-A39A-4DD0-8F65-6F1C40C8C048}"/>
    <cellStyle name="Normal 2 4 3 2 2 2" xfId="27651" xr:uid="{3A4116E5-B380-476D-8E95-5A082B316815}"/>
    <cellStyle name="Normal 2 4 3 2 2 3" xfId="33145" xr:uid="{FF76B263-E72E-4833-AAE5-C8281481F677}"/>
    <cellStyle name="Normal 2 4 3 2 2 4" xfId="38629" xr:uid="{EDF78B82-3CD6-4BAF-B816-76A1F4C44861}"/>
    <cellStyle name="Normal 2 4 3 2 3" xfId="24922" xr:uid="{E4E9BB13-F9B0-4945-8CDA-0D3ED130ADA7}"/>
    <cellStyle name="Normal 2 4 3 2 4" xfId="30416" xr:uid="{A02CBB59-01D2-4B47-A8B2-ADDC9D448EC5}"/>
    <cellStyle name="Normal 2 4 3 2 5" xfId="35900" xr:uid="{98A6B2DA-67AC-4876-B19C-477DDDE16D06}"/>
    <cellStyle name="Normal 2 4 3 3" xfId="11761" xr:uid="{DC16EEDC-7C95-4B85-9840-0C25C2802299}"/>
    <cellStyle name="Normal 2 4 3 4" xfId="16997" xr:uid="{C0B75556-7D12-461B-8649-9FB19F5DA471}"/>
    <cellStyle name="Normal 2 4 3 5" xfId="19219" xr:uid="{E707981F-DF64-4C38-90E2-CF0EAB4CEB3B}"/>
    <cellStyle name="Normal 2 4 3 6" xfId="9491" xr:uid="{DAC0F899-06C4-4295-BAA0-00A72A9665B5}"/>
    <cellStyle name="Normal 2 4 3 6 2" xfId="20812" xr:uid="{B4AF740E-EF48-48AE-850A-FF60AE29B815}"/>
    <cellStyle name="Normal 2 4 3 6 2 2" xfId="26368" xr:uid="{996CE74D-5D5F-454F-ABF5-87E0D41014FF}"/>
    <cellStyle name="Normal 2 4 3 6 2 3" xfId="31862" xr:uid="{090945A0-2916-4112-8EF5-0403663C453F}"/>
    <cellStyle name="Normal 2 4 3 6 2 4" xfId="37346" xr:uid="{C6F5F312-D576-4E7B-8D8A-12C828B3A228}"/>
    <cellStyle name="Normal 2 4 3 6 3" xfId="23639" xr:uid="{1D81CE59-6E76-4166-85E8-96D0AF1C8A23}"/>
    <cellStyle name="Normal 2 4 3 6 4" xfId="29133" xr:uid="{48D3A8D6-C954-41A4-A56C-230C1D4125CA}"/>
    <cellStyle name="Normal 2 4 3 6 5" xfId="34617" xr:uid="{D35DE10A-B1FE-4579-AADC-3CC7FBA124B4}"/>
    <cellStyle name="Normal 2 4 4" xfId="6407" xr:uid="{40F38D65-13E2-44A8-82CA-C964E899F946}"/>
    <cellStyle name="Normal 2 4 4 2" xfId="14809" xr:uid="{88C71C85-8C72-4B55-A279-95AA35CCDAD9}"/>
    <cellStyle name="Normal 2 4 4 2 2" xfId="22096" xr:uid="{421B427A-C011-4F4B-9152-B445EC1E4416}"/>
    <cellStyle name="Normal 2 4 4 2 2 2" xfId="27652" xr:uid="{9BA4BDCB-68FA-446B-A8CD-5F6060751797}"/>
    <cellStyle name="Normal 2 4 4 2 2 3" xfId="33146" xr:uid="{5B1CE4A1-27C8-482A-BD1F-FA276C98BD6D}"/>
    <cellStyle name="Normal 2 4 4 2 2 4" xfId="38630" xr:uid="{7D69517E-5F0B-4397-B643-86B36602732A}"/>
    <cellStyle name="Normal 2 4 4 2 3" xfId="24923" xr:uid="{E92BBC47-0331-4A9A-BD18-87891DA39AFF}"/>
    <cellStyle name="Normal 2 4 4 2 4" xfId="30417" xr:uid="{78F63157-3F91-492E-B7EF-1D3EC9E0FA14}"/>
    <cellStyle name="Normal 2 4 4 2 5" xfId="35901" xr:uid="{40C9720C-3997-49F3-B6A4-C2BD28C1A8A3}"/>
    <cellStyle name="Normal 2 4 4 3" xfId="11762" xr:uid="{3437F070-CD40-4770-8598-237BB4B59024}"/>
    <cellStyle name="Normal 2 4 4 4" xfId="16998" xr:uid="{50BC0379-DD91-46C0-95BD-011EB9932209}"/>
    <cellStyle name="Normal 2 4 4 5" xfId="19220" xr:uid="{28D3D174-7C41-464B-8998-5379D3A4981E}"/>
    <cellStyle name="Normal 2 4 4 6" xfId="9492" xr:uid="{FFA7C7FC-6D14-4923-907A-381F54786E0D}"/>
    <cellStyle name="Normal 2 4 4 6 2" xfId="20813" xr:uid="{DF4CE70C-03C1-4728-A226-C7580D290DDB}"/>
    <cellStyle name="Normal 2 4 4 6 2 2" xfId="26369" xr:uid="{04C3A688-8F61-4020-84E3-3C384C61A835}"/>
    <cellStyle name="Normal 2 4 4 6 2 3" xfId="31863" xr:uid="{F6015087-AB01-462C-87E4-2ED83FD62F62}"/>
    <cellStyle name="Normal 2 4 4 6 2 4" xfId="37347" xr:uid="{30F28FD1-DEA0-4F46-A8D3-241E920C81C0}"/>
    <cellStyle name="Normal 2 4 4 6 3" xfId="23640" xr:uid="{727EED0B-F90C-4B02-BE2B-22A04C5D0157}"/>
    <cellStyle name="Normal 2 4 4 6 4" xfId="29134" xr:uid="{A9733A1F-E4DC-43A9-806C-46B163B45CAE}"/>
    <cellStyle name="Normal 2 4 4 6 5" xfId="34618" xr:uid="{F0A69990-B2A3-4ABB-BE67-5730B7FE7EF1}"/>
    <cellStyle name="Normal 2 4 5" xfId="6408" xr:uid="{E20F51F5-2894-4391-88FD-53FDC264E818}"/>
    <cellStyle name="Normal 2 4 5 2" xfId="14810" xr:uid="{A4728792-A49C-48BC-98B2-4ADBE00B42D2}"/>
    <cellStyle name="Normal 2 4 5 2 2" xfId="22097" xr:uid="{D823BD3C-9C1E-45BD-9031-725C9FEDB52A}"/>
    <cellStyle name="Normal 2 4 5 2 2 2" xfId="27653" xr:uid="{BEDF8300-B3A3-491E-99D7-753F189AE758}"/>
    <cellStyle name="Normal 2 4 5 2 2 3" xfId="33147" xr:uid="{9952F74E-2548-41F2-BF45-F5FECD80F8AA}"/>
    <cellStyle name="Normal 2 4 5 2 2 4" xfId="38631" xr:uid="{FE2A3932-F920-4FC2-9ACE-D9A234277D13}"/>
    <cellStyle name="Normal 2 4 5 2 3" xfId="24924" xr:uid="{6D8D8C03-17DC-48B2-A18E-6CCFBE438DBB}"/>
    <cellStyle name="Normal 2 4 5 2 4" xfId="30418" xr:uid="{FB9FF69A-67E7-41C9-9320-D2A159A137F4}"/>
    <cellStyle name="Normal 2 4 5 2 5" xfId="35902" xr:uid="{C8D48EB5-6BBF-4616-BA19-CBAD4E5D55BC}"/>
    <cellStyle name="Normal 2 4 5 3" xfId="11763" xr:uid="{AE314A14-0427-4423-B0BC-CB8A8FCB2A81}"/>
    <cellStyle name="Normal 2 4 5 4" xfId="16999" xr:uid="{A2F73718-F351-4F78-83A6-706721446F71}"/>
    <cellStyle name="Normal 2 4 5 5" xfId="19221" xr:uid="{7807FFF5-E7FE-498B-A72D-72681F54F01E}"/>
    <cellStyle name="Normal 2 4 5 6" xfId="9493" xr:uid="{BA683348-3F76-4B6C-98EF-58485C87BD31}"/>
    <cellStyle name="Normal 2 4 5 6 2" xfId="20814" xr:uid="{7160ECE6-2024-41AB-88A4-AEDB2BDA8631}"/>
    <cellStyle name="Normal 2 4 5 6 2 2" xfId="26370" xr:uid="{4DD2CF25-084F-4D50-BA17-8D2A936C5FF9}"/>
    <cellStyle name="Normal 2 4 5 6 2 3" xfId="31864" xr:uid="{0741EB1C-E49A-4301-96E4-44EB2823F289}"/>
    <cellStyle name="Normal 2 4 5 6 2 4" xfId="37348" xr:uid="{CDA8BC5B-0FCC-4817-845B-7C377E39C47C}"/>
    <cellStyle name="Normal 2 4 5 6 3" xfId="23641" xr:uid="{23AED5B3-2D93-457A-90F7-81C59C6962ED}"/>
    <cellStyle name="Normal 2 4 5 6 4" xfId="29135" xr:uid="{8F2E196F-DDBB-434B-921E-CFD40CC28480}"/>
    <cellStyle name="Normal 2 4 5 6 5" xfId="34619" xr:uid="{4BD4DB70-9BEC-4CA8-BC7E-D8F42CE3FE65}"/>
    <cellStyle name="Normal 2 4 6" xfId="7391" xr:uid="{C0CC77F2-9115-4436-B011-BAAE3CE42DE0}"/>
    <cellStyle name="Normal 2 4 6 2" xfId="14811" xr:uid="{9A3BF3A0-B5F3-4C4E-BBB9-E814F275AE22}"/>
    <cellStyle name="Normal 2 4 6 2 2" xfId="22098" xr:uid="{1428DAB5-171A-49DB-83C1-5272C149C25B}"/>
    <cellStyle name="Normal 2 4 6 2 2 2" xfId="27654" xr:uid="{28996C2C-A643-412A-95A8-2E1B67D6B3FB}"/>
    <cellStyle name="Normal 2 4 6 2 2 3" xfId="33148" xr:uid="{A1E6499D-5CE2-43B0-8096-19AC9A8184F1}"/>
    <cellStyle name="Normal 2 4 6 2 2 4" xfId="38632" xr:uid="{FA2AA95D-DC8E-422A-8444-B0FB969D88AC}"/>
    <cellStyle name="Normal 2 4 6 2 3" xfId="24925" xr:uid="{71A100F0-1050-4383-897D-C1A87BFAF8F2}"/>
    <cellStyle name="Normal 2 4 6 2 4" xfId="30419" xr:uid="{4678841C-46FF-424F-9513-A9FD4925AC6A}"/>
    <cellStyle name="Normal 2 4 6 2 5" xfId="35903" xr:uid="{0A3F0EBB-BC6F-4CE9-9D54-491984DDC488}"/>
    <cellStyle name="Normal 2 4 6 3" xfId="12653" xr:uid="{D28FBF16-4811-43FC-8C20-CC6518C66867}"/>
    <cellStyle name="Normal 2 4 6 4" xfId="9494" xr:uid="{6859C066-E7AB-4999-A78B-1374BD63075D}"/>
    <cellStyle name="Normal 2 4 6 4 2" xfId="20815" xr:uid="{00F0CC40-A2ED-4FEA-B2C8-C9859A0043E6}"/>
    <cellStyle name="Normal 2 4 6 4 2 2" xfId="26371" xr:uid="{DB3218B3-065A-4425-8C10-7C44C9660E3C}"/>
    <cellStyle name="Normal 2 4 6 4 2 3" xfId="31865" xr:uid="{020054BE-4894-4AE2-B9F1-76AA870938E6}"/>
    <cellStyle name="Normal 2 4 6 4 2 4" xfId="37349" xr:uid="{1CF890DF-C46C-47FF-9009-0E87D9915C1F}"/>
    <cellStyle name="Normal 2 4 6 4 3" xfId="23642" xr:uid="{D20FE573-9B60-4787-8221-B586F2DD4C1D}"/>
    <cellStyle name="Normal 2 4 6 4 4" xfId="29136" xr:uid="{215E8D36-A771-4EE7-BF25-039D3A59D925}"/>
    <cellStyle name="Normal 2 4 6 4 5" xfId="34620" xr:uid="{4178E90E-0646-4E53-BF1E-0C7D4EA0D991}"/>
    <cellStyle name="Normal 2 4 7" xfId="9495" xr:uid="{CCFFD092-F830-4451-9291-360719AF6A1D}"/>
    <cellStyle name="Normal 2 4 7 2" xfId="20816" xr:uid="{02CA0DC8-7A7F-4A2B-94DE-049AF25A9B0B}"/>
    <cellStyle name="Normal 2 4 7 2 2" xfId="26372" xr:uid="{0D9B68C6-ED57-47CC-928E-5145094F7C06}"/>
    <cellStyle name="Normal 2 4 7 2 3" xfId="31866" xr:uid="{4BFB3C28-C9C6-4B4D-B527-10D4908FFA23}"/>
    <cellStyle name="Normal 2 4 7 2 4" xfId="37350" xr:uid="{7218D0FF-FE7F-437A-AC3A-82F9AFDF0426}"/>
    <cellStyle name="Normal 2 4 7 3" xfId="23643" xr:uid="{8BFEE817-4B96-4385-9B50-ABFEB53BCA70}"/>
    <cellStyle name="Normal 2 4 7 4" xfId="29137" xr:uid="{CF153609-B3EF-440B-828A-30F6A8E3234C}"/>
    <cellStyle name="Normal 2 4 7 5" xfId="34621" xr:uid="{A2A3241F-0A8A-472F-8BB9-2B8B9FCEE38F}"/>
    <cellStyle name="Normal 2 4 8" xfId="14804" xr:uid="{DBCC5955-4ECB-4AB0-9E13-1D43E75CDBB2}"/>
    <cellStyle name="Normal 2 4 8 2" xfId="22091" xr:uid="{1141CEF0-8E1F-4EDD-B081-EB6EFADDD24B}"/>
    <cellStyle name="Normal 2 4 8 2 2" xfId="27647" xr:uid="{7C41A4F6-1FCB-4D87-BA7D-AEABE67FE9ED}"/>
    <cellStyle name="Normal 2 4 8 2 3" xfId="33141" xr:uid="{03A3135D-D53B-4348-B11F-09458C410C5A}"/>
    <cellStyle name="Normal 2 4 8 2 4" xfId="38625" xr:uid="{64589DB8-E497-4986-A073-058727FEC9FC}"/>
    <cellStyle name="Normal 2 4 8 3" xfId="24918" xr:uid="{56E10C75-4977-4030-818B-3DC7F1203006}"/>
    <cellStyle name="Normal 2 4 8 4" xfId="30412" xr:uid="{EAC911C4-15A6-4CF5-B1A6-24B711A75139}"/>
    <cellStyle name="Normal 2 4 8 5" xfId="35896" xr:uid="{D84EC493-DE34-4258-8954-F22B43A35D8D}"/>
    <cellStyle name="Normal 2 4 9" xfId="11757" xr:uid="{D5842A17-2724-4EF1-A29B-AA8B529B0B6A}"/>
    <cellStyle name="Normal 2 5" xfId="891" xr:uid="{442172B5-070B-4CC1-A280-9E3139CBED56}"/>
    <cellStyle name="Normal 2 5 2" xfId="892" xr:uid="{C25F916F-07CB-485F-9308-2ACC978C6167}"/>
    <cellStyle name="Normal 2 5 2 2" xfId="14813" xr:uid="{61EA2926-3BDF-4EBA-8CF2-50FE5ADC55FB}"/>
    <cellStyle name="Normal 2 5 2 2 2" xfId="22100" xr:uid="{6823D0B4-3FC2-471B-8840-988863A5E88A}"/>
    <cellStyle name="Normal 2 5 2 2 2 2" xfId="27656" xr:uid="{4FF688EB-7D71-4CEA-B18E-F3A7BA6E4ED4}"/>
    <cellStyle name="Normal 2 5 2 2 2 3" xfId="33150" xr:uid="{CEFAB243-8163-43C0-A960-43621B1A4FFA}"/>
    <cellStyle name="Normal 2 5 2 2 2 4" xfId="38634" xr:uid="{32C360A2-5063-4ECA-97E8-42F4DC490DE6}"/>
    <cellStyle name="Normal 2 5 2 2 3" xfId="24927" xr:uid="{79E8DCD8-9F35-4CA2-B833-26E5779A4251}"/>
    <cellStyle name="Normal 2 5 2 2 4" xfId="30421" xr:uid="{90F96CFD-DE41-4FBF-A83C-874F037813CC}"/>
    <cellStyle name="Normal 2 5 2 2 5" xfId="35905" xr:uid="{954B89A6-61C5-423B-BE77-D1F3333A34CC}"/>
    <cellStyle name="Normal 2 5 2 3" xfId="11765" xr:uid="{BB8C1114-BB88-480E-984F-EBDB29F17327}"/>
    <cellStyle name="Normal 2 5 2 4" xfId="17001" xr:uid="{DDE4F2FD-D379-4A6A-9103-4C17ACE30254}"/>
    <cellStyle name="Normal 2 5 2 5" xfId="19223" xr:uid="{0F7F5DBF-23BC-47AE-A616-72E698B2B25F}"/>
    <cellStyle name="Normal 2 5 2 6" xfId="9497" xr:uid="{27CEF120-0A31-4C50-A464-AEC728A6954E}"/>
    <cellStyle name="Normal 2 5 2 6 2" xfId="20818" xr:uid="{711D004D-9AE0-4C0A-8344-386D0189021B}"/>
    <cellStyle name="Normal 2 5 2 6 2 2" xfId="26374" xr:uid="{81884C37-892F-40FA-BF47-8E756001DC50}"/>
    <cellStyle name="Normal 2 5 2 6 2 3" xfId="31868" xr:uid="{B5E8CC46-BAF8-48F4-9D8B-0D0A6CE69C14}"/>
    <cellStyle name="Normal 2 5 2 6 2 4" xfId="37352" xr:uid="{1F57AEC7-B32A-4182-B099-7408C17CBBCC}"/>
    <cellStyle name="Normal 2 5 2 6 3" xfId="23645" xr:uid="{6489E728-CC59-43BE-AE8A-295F6B6CD2DF}"/>
    <cellStyle name="Normal 2 5 2 6 4" xfId="29139" xr:uid="{1E9F976E-F95C-4DC7-A936-5731869C6A38}"/>
    <cellStyle name="Normal 2 5 2 6 5" xfId="34623" xr:uid="{F1783D47-ED6E-481C-BA85-CB3F2F93CB7D}"/>
    <cellStyle name="Normal 2 5 2 7" xfId="6410" xr:uid="{BAE4B719-C9FC-412A-84F8-8F31FBD6E99E}"/>
    <cellStyle name="Normal 2 5 3" xfId="6411" xr:uid="{739E3A33-B03B-467A-9009-8585A965450C}"/>
    <cellStyle name="Normal 2 5 3 2" xfId="14814" xr:uid="{4656EBA3-5E71-41BF-9026-CA7BAB7C7BFE}"/>
    <cellStyle name="Normal 2 5 3 2 2" xfId="22101" xr:uid="{CB3E0D49-C8A7-4339-9CEA-218B94C312A5}"/>
    <cellStyle name="Normal 2 5 3 2 2 2" xfId="27657" xr:uid="{F57FCED0-3C38-4AD7-A135-759D41E19BCA}"/>
    <cellStyle name="Normal 2 5 3 2 2 3" xfId="33151" xr:uid="{365AFBE4-E940-4E85-884D-7BAF27FAA528}"/>
    <cellStyle name="Normal 2 5 3 2 2 4" xfId="38635" xr:uid="{057F4BCC-D9AF-406D-8087-F99044BD544A}"/>
    <cellStyle name="Normal 2 5 3 2 3" xfId="24928" xr:uid="{E8A681B5-AB13-47CE-B982-81FEE899C078}"/>
    <cellStyle name="Normal 2 5 3 2 4" xfId="30422" xr:uid="{7113C2C5-23C9-4C7B-9C0F-8794F81D53F6}"/>
    <cellStyle name="Normal 2 5 3 2 5" xfId="35906" xr:uid="{5C71B3D3-6AAA-410C-8883-5697163C4603}"/>
    <cellStyle name="Normal 2 5 3 3" xfId="11766" xr:uid="{62E47462-5B60-4CB9-97FC-AA3BDE2D7F34}"/>
    <cellStyle name="Normal 2 5 3 4" xfId="17002" xr:uid="{903D356E-BA1F-4BA3-AA7C-A8F304602164}"/>
    <cellStyle name="Normal 2 5 3 5" xfId="19224" xr:uid="{F3F3E252-2EAA-470A-AE9E-E0172EE6F297}"/>
    <cellStyle name="Normal 2 5 3 6" xfId="9498" xr:uid="{AFC6C3E0-ACA0-4422-AE03-FA17667DD265}"/>
    <cellStyle name="Normal 2 5 3 6 2" xfId="20819" xr:uid="{D5DE6AB6-05C0-4F6D-B3CE-C4755A28F8AC}"/>
    <cellStyle name="Normal 2 5 3 6 2 2" xfId="26375" xr:uid="{72757031-9B43-4A91-93AC-F73E4CE95468}"/>
    <cellStyle name="Normal 2 5 3 6 2 3" xfId="31869" xr:uid="{1708658A-14E1-4FAA-9EB5-043C7F55F60D}"/>
    <cellStyle name="Normal 2 5 3 6 2 4" xfId="37353" xr:uid="{FE349440-F0F0-4C3F-B19A-EC19600805C3}"/>
    <cellStyle name="Normal 2 5 3 6 3" xfId="23646" xr:uid="{1C3D6901-2935-41AB-BF11-147BF49239FC}"/>
    <cellStyle name="Normal 2 5 3 6 4" xfId="29140" xr:uid="{8294788E-8D59-49A2-B347-DD49E67EF5D4}"/>
    <cellStyle name="Normal 2 5 3 6 5" xfId="34624" xr:uid="{91416D82-8EDA-478B-92CD-AAFADEEE31FD}"/>
    <cellStyle name="Normal 2 5 4" xfId="14812" xr:uid="{4F98B416-89A7-407D-98AC-18FD033D7DF4}"/>
    <cellStyle name="Normal 2 5 4 2" xfId="22099" xr:uid="{A30BDB39-EA5B-492C-8D6F-D1891C7B65B6}"/>
    <cellStyle name="Normal 2 5 4 2 2" xfId="27655" xr:uid="{7D4F14B1-C491-4018-A0BE-2F17134BDFA1}"/>
    <cellStyle name="Normal 2 5 4 2 3" xfId="33149" xr:uid="{B1402ABF-5084-4FB4-BC5C-9816ED55732B}"/>
    <cellStyle name="Normal 2 5 4 2 4" xfId="38633" xr:uid="{0F9167BC-5183-4AE3-9B4B-F00A20C7CEA1}"/>
    <cellStyle name="Normal 2 5 4 3" xfId="24926" xr:uid="{9E76E6D1-74CC-4BED-8855-BC3C09E980D8}"/>
    <cellStyle name="Normal 2 5 4 4" xfId="30420" xr:uid="{3DE1E0B4-B924-4092-97EB-BB7C0C998EAF}"/>
    <cellStyle name="Normal 2 5 4 5" xfId="35904" xr:uid="{882E49E5-D81E-47E2-A9D3-7572C1285419}"/>
    <cellStyle name="Normal 2 5 5" xfId="11764" xr:uid="{076E9733-5F2D-4D99-B91A-9C4DD0D64E7A}"/>
    <cellStyle name="Normal 2 5 6" xfId="17000" xr:uid="{C6FC083E-E353-4DE4-9B28-18CFB781EC74}"/>
    <cellStyle name="Normal 2 5 7" xfId="19222" xr:uid="{DF099C8B-2F51-4F20-9B09-AE8BC46826E2}"/>
    <cellStyle name="Normal 2 5 8" xfId="9496" xr:uid="{9CF3481C-336C-4A15-B187-B8A5582CCEC3}"/>
    <cellStyle name="Normal 2 5 8 2" xfId="20817" xr:uid="{08CFC112-45F0-4277-9139-5F0AAA9B2C75}"/>
    <cellStyle name="Normal 2 5 8 2 2" xfId="26373" xr:uid="{3116BDDD-06AC-43EC-9426-2E1245CAA13B}"/>
    <cellStyle name="Normal 2 5 8 2 3" xfId="31867" xr:uid="{EE136992-A521-473D-A15D-F66028771D90}"/>
    <cellStyle name="Normal 2 5 8 2 4" xfId="37351" xr:uid="{A340E4CD-8144-452F-8DA8-E91054E63D32}"/>
    <cellStyle name="Normal 2 5 8 3" xfId="23644" xr:uid="{0761560F-05EE-458D-B198-C1E019D51844}"/>
    <cellStyle name="Normal 2 5 8 4" xfId="29138" xr:uid="{371FCFA1-2B9C-40BB-92EA-FD5575B65863}"/>
    <cellStyle name="Normal 2 5 8 5" xfId="34622" xr:uid="{3ABC5A8B-3946-409F-BE4F-487592C72C8E}"/>
    <cellStyle name="Normal 2 5 9" xfId="6409" xr:uid="{F39E81EA-858A-4441-985D-FF47690B683A}"/>
    <cellStyle name="Normal 2 6" xfId="893" xr:uid="{1B88FADC-9AF1-4A63-BA4A-782E0A32FB69}"/>
    <cellStyle name="Normal 2 6 2" xfId="14815" xr:uid="{B897FEBF-BF90-4D9A-891A-3175418E220C}"/>
    <cellStyle name="Normal 2 6 2 2" xfId="22102" xr:uid="{531343AF-F85E-4875-A44D-6B16DAFBD3B4}"/>
    <cellStyle name="Normal 2 6 2 2 2" xfId="27658" xr:uid="{2EFD7746-B31F-4206-98F7-946D13BF292D}"/>
    <cellStyle name="Normal 2 6 2 2 3" xfId="33152" xr:uid="{8FC0C990-3DC6-4CF1-872B-1055A44B9208}"/>
    <cellStyle name="Normal 2 6 2 2 4" xfId="38636" xr:uid="{C7028A26-04AC-4E44-91F8-46F67BA99C2E}"/>
    <cellStyle name="Normal 2 6 2 3" xfId="24929" xr:uid="{D0288B00-DD9B-4CFB-950A-BA34AE3A0AAF}"/>
    <cellStyle name="Normal 2 6 2 4" xfId="30423" xr:uid="{41B1EA8B-5AE4-4609-AD95-9162BD9A964A}"/>
    <cellStyle name="Normal 2 6 2 5" xfId="35907" xr:uid="{86795663-0523-443B-8C40-6FEB5E51AF0B}"/>
    <cellStyle name="Normal 2 6 3" xfId="11767" xr:uid="{24507B66-7710-4632-89A2-ADAD5A181C6F}"/>
    <cellStyle name="Normal 2 6 4" xfId="17003" xr:uid="{68267CE9-5306-442B-BEC3-A4D8065BA831}"/>
    <cellStyle name="Normal 2 6 5" xfId="19225" xr:uid="{D958E321-2B66-4AF9-A55C-AA37BB06C8D6}"/>
    <cellStyle name="Normal 2 6 6" xfId="9499" xr:uid="{0282A7F0-DEC0-4E3E-8054-81E26F773327}"/>
    <cellStyle name="Normal 2 6 6 2" xfId="20820" xr:uid="{D2C5CD39-8550-42C6-9A61-A062AE94DEE0}"/>
    <cellStyle name="Normal 2 6 6 2 2" xfId="26376" xr:uid="{686DFBDD-6907-4F36-8334-E925AA4DB9AD}"/>
    <cellStyle name="Normal 2 6 6 2 3" xfId="31870" xr:uid="{5CAC9F1D-4469-485C-B008-08F78DB60C59}"/>
    <cellStyle name="Normal 2 6 6 2 4" xfId="37354" xr:uid="{F59A0B65-6E0C-4B27-9EC3-74197A6F2D53}"/>
    <cellStyle name="Normal 2 6 6 3" xfId="23647" xr:uid="{96463363-A18E-4AA7-A5D2-FAAE90BD5984}"/>
    <cellStyle name="Normal 2 6 6 4" xfId="29141" xr:uid="{B6B7D0C5-9D5D-427E-8BC1-A6319CCFAAB3}"/>
    <cellStyle name="Normal 2 6 6 5" xfId="34625" xr:uid="{4D468C8F-A2D2-4B92-AB10-7978C6B4D1A6}"/>
    <cellStyle name="Normal 2 6 7" xfId="6412" xr:uid="{1806DC37-E3A2-4ED8-8343-DD5A21F62B57}"/>
    <cellStyle name="Normal 2 7" xfId="894" xr:uid="{C85C2236-F4FF-490A-A40F-AF2DD0472376}"/>
    <cellStyle name="Normal 2 7 2" xfId="14816" xr:uid="{33F7DF4E-CBB2-449B-BDDA-D200EFC4F67D}"/>
    <cellStyle name="Normal 2 7 2 2" xfId="22103" xr:uid="{05DFA448-98F5-4E99-A873-052A8AAF0805}"/>
    <cellStyle name="Normal 2 7 2 2 2" xfId="27659" xr:uid="{0D184AF1-7F67-4274-BB10-21FF77D5F025}"/>
    <cellStyle name="Normal 2 7 2 2 3" xfId="33153" xr:uid="{1ABE45C0-D9C8-46C7-B7CF-3BC25410E637}"/>
    <cellStyle name="Normal 2 7 2 2 4" xfId="38637" xr:uid="{C58AF6DD-F26B-4B13-BCE7-82A9C4A4BB09}"/>
    <cellStyle name="Normal 2 7 2 3" xfId="24930" xr:uid="{40DB6905-381A-479C-8D96-BCA34388B7AB}"/>
    <cellStyle name="Normal 2 7 2 4" xfId="30424" xr:uid="{B6B95544-171B-4A13-BC5B-9EF971635C62}"/>
    <cellStyle name="Normal 2 7 2 5" xfId="35908" xr:uid="{743CEC19-04C7-4909-B357-384A7036447F}"/>
    <cellStyle name="Normal 2 7 3" xfId="11768" xr:uid="{FFCB0E4B-DD9F-4DC0-9A54-1C4FAB8B601A}"/>
    <cellStyle name="Normal 2 7 4" xfId="17004" xr:uid="{D7A8D91F-5B83-4D13-80C7-D9DEEB8A7894}"/>
    <cellStyle name="Normal 2 7 5" xfId="19226" xr:uid="{B76E7D49-6EDA-4691-A584-E774269F4ECD}"/>
    <cellStyle name="Normal 2 7 6" xfId="9500" xr:uid="{46A401AD-338C-49C4-9E7D-9781DC392706}"/>
    <cellStyle name="Normal 2 7 6 2" xfId="20821" xr:uid="{23E98632-ECD0-43FE-8CFA-8C56E2A8CC5A}"/>
    <cellStyle name="Normal 2 7 6 2 2" xfId="26377" xr:uid="{E7B29100-9197-4E3F-80A7-9CE20BC20090}"/>
    <cellStyle name="Normal 2 7 6 2 3" xfId="31871" xr:uid="{CE687B0A-E5DD-4E56-A003-18119AC3FE5C}"/>
    <cellStyle name="Normal 2 7 6 2 4" xfId="37355" xr:uid="{D7C62EC8-8D3A-4F78-8A80-2A052D4FEB72}"/>
    <cellStyle name="Normal 2 7 6 3" xfId="23648" xr:uid="{5F7FF809-2A1E-4629-947C-D6B7DC81A62D}"/>
    <cellStyle name="Normal 2 7 6 4" xfId="29142" xr:uid="{EEBC8214-7EAD-4EEA-BBCF-4888D9C6B160}"/>
    <cellStyle name="Normal 2 7 6 5" xfId="34626" xr:uid="{A996F27F-C964-4727-A1C8-B5B534C22582}"/>
    <cellStyle name="Normal 2 7 7" xfId="6413" xr:uid="{609A5E35-F65F-4ACC-8E15-E2719A769D10}"/>
    <cellStyle name="Normal 2 8" xfId="895" xr:uid="{B502C3E2-038C-4EA7-9F1F-82C5697C607F}"/>
    <cellStyle name="Normal 2 8 2" xfId="14817" xr:uid="{97413C95-D4A2-412A-823F-9332BBE00E07}"/>
    <cellStyle name="Normal 2 8 2 2" xfId="22104" xr:uid="{9A88F0DB-51E0-4820-92EC-FF075423EC57}"/>
    <cellStyle name="Normal 2 8 2 2 2" xfId="27660" xr:uid="{DB8F4CA0-9D10-4AE4-B8FF-F17D0E0443CD}"/>
    <cellStyle name="Normal 2 8 2 2 3" xfId="33154" xr:uid="{83185182-B60E-4EB4-9EC9-B7699B9CB90E}"/>
    <cellStyle name="Normal 2 8 2 2 4" xfId="38638" xr:uid="{2FADF92A-7E8B-4613-8A5F-EC950B3A69FF}"/>
    <cellStyle name="Normal 2 8 2 3" xfId="24931" xr:uid="{9743901F-060D-4C45-9EB5-37642FAB7ED4}"/>
    <cellStyle name="Normal 2 8 2 4" xfId="30425" xr:uid="{EDCC8D5C-4A62-4103-ADE0-029D13833AFD}"/>
    <cellStyle name="Normal 2 8 2 5" xfId="35909" xr:uid="{1B346460-96B2-4CF7-A70A-9F0CAB61FE24}"/>
    <cellStyle name="Normal 2 8 3" xfId="11769" xr:uid="{F2106991-4C27-4386-BCC3-7D78290F86C0}"/>
    <cellStyle name="Normal 2 8 4" xfId="17005" xr:uid="{6E1E8F3F-8FDD-412B-A94D-35FDA26B9918}"/>
    <cellStyle name="Normal 2 8 5" xfId="19227" xr:uid="{E3D357C0-3221-415B-B090-55581F9F8590}"/>
    <cellStyle name="Normal 2 8 6" xfId="9501" xr:uid="{0952C9A9-2E6E-4BD1-946C-701F1B4DE096}"/>
    <cellStyle name="Normal 2 8 6 2" xfId="20822" xr:uid="{DA336EC2-EAF8-4D72-8F29-3CFA059C7264}"/>
    <cellStyle name="Normal 2 8 6 2 2" xfId="26378" xr:uid="{4A5A0C39-4A8A-4B0E-9F1B-578720D041BF}"/>
    <cellStyle name="Normal 2 8 6 2 3" xfId="31872" xr:uid="{73F8C4EB-C5A0-43A4-80DC-877DB90FCB56}"/>
    <cellStyle name="Normal 2 8 6 2 4" xfId="37356" xr:uid="{6CDB3357-1FEE-42DA-89B9-7D36E25761C5}"/>
    <cellStyle name="Normal 2 8 6 3" xfId="23649" xr:uid="{E4A12BF8-FE3C-4B8F-8B6D-F48B33EA18BD}"/>
    <cellStyle name="Normal 2 8 6 4" xfId="29143" xr:uid="{B8F41816-684F-46BA-A3AB-8A4E9F82B9B5}"/>
    <cellStyle name="Normal 2 8 6 5" xfId="34627" xr:uid="{C7A34DED-A407-47F5-9B85-92788F9BA3BF}"/>
    <cellStyle name="Normal 2 8 7" xfId="6414" xr:uid="{04AA41E2-3483-40D2-8588-42FB624BA989}"/>
    <cellStyle name="Normal 2 9" xfId="554" xr:uid="{6B2FE9DA-36A4-42E4-9AD0-7021DB4A38CE}"/>
    <cellStyle name="Normal 2 9 2" xfId="14818" xr:uid="{922CC246-FF0E-43F0-920A-C0F5CD29CC5E}"/>
    <cellStyle name="Normal 2 9 2 2" xfId="22105" xr:uid="{37F564DA-B220-4172-BACC-C759527136C9}"/>
    <cellStyle name="Normal 2 9 2 2 2" xfId="27661" xr:uid="{60715C9B-FE97-4DB2-86C3-1DF15DEBC306}"/>
    <cellStyle name="Normal 2 9 2 2 3" xfId="33155" xr:uid="{48CE4229-00AE-4A00-AC1C-E6AE5EF69E05}"/>
    <cellStyle name="Normal 2 9 2 2 4" xfId="38639" xr:uid="{C5C95FAE-F0D7-4676-9B80-5F293127538C}"/>
    <cellStyle name="Normal 2 9 2 3" xfId="24932" xr:uid="{B77E22FE-6324-4056-81E0-17002437E43C}"/>
    <cellStyle name="Normal 2 9 2 4" xfId="30426" xr:uid="{E833352D-5655-4D8D-B776-3BAAA016CA56}"/>
    <cellStyle name="Normal 2 9 2 5" xfId="35910" xr:uid="{2A2FB693-B341-48B8-9DD9-A4704C624785}"/>
    <cellStyle name="Normal 2 9 3" xfId="11770" xr:uid="{9167016F-AFB6-481F-8632-FFFE153E0AA2}"/>
    <cellStyle name="Normal 2 9 4" xfId="17006" xr:uid="{885E9B79-9B4C-48FC-B8E5-9E7BE725D04A}"/>
    <cellStyle name="Normal 2 9 5" xfId="19228" xr:uid="{FBEE616E-3E9D-43D1-A6C8-47B78364A6F0}"/>
    <cellStyle name="Normal 2 9 6" xfId="9502" xr:uid="{BF9852F2-13AC-40E4-ABD0-DC4F3B98D630}"/>
    <cellStyle name="Normal 2 9 6 2" xfId="20823" xr:uid="{E5C6CB8E-C237-466C-8BE5-D4A154483068}"/>
    <cellStyle name="Normal 2 9 6 2 2" xfId="26379" xr:uid="{5D9E33D8-61B1-4360-9C43-8EAB32DA2EC1}"/>
    <cellStyle name="Normal 2 9 6 2 3" xfId="31873" xr:uid="{B10856BC-8202-4387-A7C8-E0278601D52D}"/>
    <cellStyle name="Normal 2 9 6 2 4" xfId="37357" xr:uid="{08502CA5-A218-4200-842F-A40706B9DA81}"/>
    <cellStyle name="Normal 2 9 6 3" xfId="23650" xr:uid="{68B88143-916B-4C5C-83AB-7ED121B2388B}"/>
    <cellStyle name="Normal 2 9 6 4" xfId="29144" xr:uid="{7E0B2D19-9B8C-4B13-9545-281ACBD57B25}"/>
    <cellStyle name="Normal 2 9 6 5" xfId="34628" xr:uid="{6757A730-8A23-4D58-A4AA-949A12B25465}"/>
    <cellStyle name="Normal 2_2207 Estados Financieros al 31.12.2009 - Frigorífico Concepción S.A FINAL" xfId="6415" xr:uid="{1598DAA7-1600-4E25-889D-299933E865E9}"/>
    <cellStyle name="Normal 20" xfId="6416" xr:uid="{72CDFDF9-9DDC-4B1F-A7B2-C3057362F4BF}"/>
    <cellStyle name="Normal 20 10" xfId="9503" xr:uid="{C348E37F-64A6-407B-A7A7-A352D6F8C61C}"/>
    <cellStyle name="Normal 20 10 2" xfId="20824" xr:uid="{939B3FF6-86ED-45FF-8A89-E8A04CAD4742}"/>
    <cellStyle name="Normal 20 10 2 2" xfId="26380" xr:uid="{52629F87-C0E4-4D6E-8F09-B090F12B0385}"/>
    <cellStyle name="Normal 20 10 2 3" xfId="31874" xr:uid="{E3EEFC03-1C35-40BA-BE51-B4FCB0B084B5}"/>
    <cellStyle name="Normal 20 10 2 4" xfId="37358" xr:uid="{67688387-6E19-4210-A84E-7DB17C1BB93B}"/>
    <cellStyle name="Normal 20 10 3" xfId="23651" xr:uid="{D0682D64-9625-4145-B13A-1C0A1AA5BB54}"/>
    <cellStyle name="Normal 20 10 4" xfId="29145" xr:uid="{B3606E61-607C-4C02-AA1A-9E5217D4A3E1}"/>
    <cellStyle name="Normal 20 10 5" xfId="34629" xr:uid="{25D0693F-877F-470E-ABE6-0B3565909051}"/>
    <cellStyle name="Normal 20 2" xfId="6417" xr:uid="{BF7E3F14-C66F-4457-B738-47A397BD3E5A}"/>
    <cellStyle name="Normal 20 2 2" xfId="14820" xr:uid="{7FD9A09A-532C-466A-B479-12137F26CDA0}"/>
    <cellStyle name="Normal 20 2 2 2" xfId="22107" xr:uid="{14BC4572-A54B-457E-A5E5-13BDAF47AC1F}"/>
    <cellStyle name="Normal 20 2 2 2 2" xfId="27663" xr:uid="{B9B78CB0-782A-4C41-8CC1-E19AF15DA678}"/>
    <cellStyle name="Normal 20 2 2 2 3" xfId="33157" xr:uid="{2C12AE41-5A1A-469F-847D-8D8BA90B1FE9}"/>
    <cellStyle name="Normal 20 2 2 2 4" xfId="38641" xr:uid="{097766F6-4EF0-4D4F-9BEC-9D33DF6D3113}"/>
    <cellStyle name="Normal 20 2 2 3" xfId="24934" xr:uid="{CFE9B62E-1217-43DC-8DFF-A5FD60B6D222}"/>
    <cellStyle name="Normal 20 2 2 4" xfId="30428" xr:uid="{C6CDA009-EA1A-4819-AEAF-F7C71346985D}"/>
    <cellStyle name="Normal 20 2 2 5" xfId="35912" xr:uid="{21754B76-B8BD-40D7-B098-9236C63DF703}"/>
    <cellStyle name="Normal 20 2 3" xfId="11772" xr:uid="{D09CB3A2-3D0E-4CF4-95EF-865B9EB118DF}"/>
    <cellStyle name="Normal 20 2 4" xfId="17008" xr:uid="{97A39ABD-D485-4624-8A72-6C20322B08DA}"/>
    <cellStyle name="Normal 20 2 5" xfId="19230" xr:uid="{3E34D637-A9B4-4090-95F0-285DA1770F74}"/>
    <cellStyle name="Normal 20 2 6" xfId="9504" xr:uid="{E6BF0442-A308-43D9-9448-021873A14231}"/>
    <cellStyle name="Normal 20 2 6 2" xfId="20825" xr:uid="{C786EB05-53F9-4001-88BB-DAEE192F1A35}"/>
    <cellStyle name="Normal 20 2 6 2 2" xfId="26381" xr:uid="{5C7247D1-4D6A-41D0-A4AC-1E10F354820D}"/>
    <cellStyle name="Normal 20 2 6 2 3" xfId="31875" xr:uid="{C31D8C44-EA11-49F9-AECD-72BF242B3848}"/>
    <cellStyle name="Normal 20 2 6 2 4" xfId="37359" xr:uid="{F24D7D3B-793C-41C8-9D07-34FAB26EAA00}"/>
    <cellStyle name="Normal 20 2 6 3" xfId="23652" xr:uid="{BCCDAED4-E301-4305-A54D-FADF940EEE63}"/>
    <cellStyle name="Normal 20 2 6 4" xfId="29146" xr:uid="{E468B18C-9064-4916-8B7A-4E7B2813CC24}"/>
    <cellStyle name="Normal 20 2 6 5" xfId="34630" xr:uid="{03E49E8A-CA32-4145-A7F6-389ADB60179E}"/>
    <cellStyle name="Normal 20 3" xfId="6418" xr:uid="{4154C20E-9B26-48D4-8D02-24DB90D06301}"/>
    <cellStyle name="Normal 20 3 2" xfId="14821" xr:uid="{4170A4AB-F1CE-46D0-9EED-3DC690C96C80}"/>
    <cellStyle name="Normal 20 3 2 2" xfId="22108" xr:uid="{B03AF229-DF04-4895-B4A6-55BB04CCE73C}"/>
    <cellStyle name="Normal 20 3 2 2 2" xfId="27664" xr:uid="{D28F72F0-2420-41E3-8F81-AF026A764CDF}"/>
    <cellStyle name="Normal 20 3 2 2 3" xfId="33158" xr:uid="{24BE8ED7-7FA3-4D60-9D40-63C1D11D5B83}"/>
    <cellStyle name="Normal 20 3 2 2 4" xfId="38642" xr:uid="{497C54E6-377B-4B57-B9CE-E67B29E9295E}"/>
    <cellStyle name="Normal 20 3 2 3" xfId="24935" xr:uid="{B9EE4716-6FA9-43EB-BB7B-6EBB80913FD7}"/>
    <cellStyle name="Normal 20 3 2 4" xfId="30429" xr:uid="{3B45F4CC-8B3D-41D3-88E3-ED3E85DED013}"/>
    <cellStyle name="Normal 20 3 2 5" xfId="35913" xr:uid="{8465EAAB-E5C8-4F68-BADC-02826FFB78F8}"/>
    <cellStyle name="Normal 20 3 3" xfId="11773" xr:uid="{C067DA59-49B0-4084-99AA-655AA6BF4901}"/>
    <cellStyle name="Normal 20 3 4" xfId="17009" xr:uid="{EFF892BE-4DBF-4058-8F61-233DDAD1AE34}"/>
    <cellStyle name="Normal 20 3 5" xfId="19231" xr:uid="{28F359A5-878A-494E-9397-41494D7C8DC8}"/>
    <cellStyle name="Normal 20 3 6" xfId="9505" xr:uid="{D84EF2CF-C31B-47F3-83E5-8EFF5E47A5A6}"/>
    <cellStyle name="Normal 20 3 6 2" xfId="20826" xr:uid="{01A4D217-84FC-4DA3-8FCE-1DF56F202D23}"/>
    <cellStyle name="Normal 20 3 6 2 2" xfId="26382" xr:uid="{A9A1879C-727F-470E-BFB5-1F29B5C8C9F2}"/>
    <cellStyle name="Normal 20 3 6 2 3" xfId="31876" xr:uid="{DE8EEE80-E891-4ADF-8EC0-86CF07D8DDFA}"/>
    <cellStyle name="Normal 20 3 6 2 4" xfId="37360" xr:uid="{0A7A249D-9C0E-4F72-AB03-1CDA2B429BE5}"/>
    <cellStyle name="Normal 20 3 6 3" xfId="23653" xr:uid="{086B2771-ECC4-45A4-B091-D7AA65EE7567}"/>
    <cellStyle name="Normal 20 3 6 4" xfId="29147" xr:uid="{9AEC4AE6-DD51-407B-B388-2DC1F4B90A9D}"/>
    <cellStyle name="Normal 20 3 6 5" xfId="34631" xr:uid="{99DFDA4F-4137-41E4-96E9-A3C7BB70FAB5}"/>
    <cellStyle name="Normal 20 4" xfId="7392" xr:uid="{A1F244AD-7E23-469C-BD12-376EC3CECF4C}"/>
    <cellStyle name="Normal 20 4 2" xfId="14822" xr:uid="{B3EE1059-8471-446A-8FF8-5CB7CBAD8601}"/>
    <cellStyle name="Normal 20 4 2 2" xfId="22109" xr:uid="{9300389D-8B6B-4002-AC8E-C4CA32B8C5AA}"/>
    <cellStyle name="Normal 20 4 2 2 2" xfId="27665" xr:uid="{0B12078A-A2C7-43CE-A1D3-9A95C146D363}"/>
    <cellStyle name="Normal 20 4 2 2 3" xfId="33159" xr:uid="{F9CCA227-E8CF-4915-9CBD-60F861216391}"/>
    <cellStyle name="Normal 20 4 2 2 4" xfId="38643" xr:uid="{6D1C7D2D-3FB3-4C09-9DBA-D393C4DB2E13}"/>
    <cellStyle name="Normal 20 4 2 3" xfId="24936" xr:uid="{EC153810-D0BC-4E73-BD36-228550D60A06}"/>
    <cellStyle name="Normal 20 4 2 4" xfId="30430" xr:uid="{03B1A825-C969-4AED-866D-C8744DBB5D40}"/>
    <cellStyle name="Normal 20 4 2 5" xfId="35914" xr:uid="{2193797D-F4CD-43DC-A784-65647D5739FE}"/>
    <cellStyle name="Normal 20 4 3" xfId="12654" xr:uid="{EECB3641-8472-46C2-B443-DCD237427F60}"/>
    <cellStyle name="Normal 20 4 4" xfId="9506" xr:uid="{842713A8-6822-4900-ABEC-A3EE906FC79F}"/>
    <cellStyle name="Normal 20 4 4 2" xfId="20827" xr:uid="{6D199A93-DEFB-417F-83BC-3198055C9529}"/>
    <cellStyle name="Normal 20 4 4 2 2" xfId="26383" xr:uid="{AFBBD5AA-E2DF-4807-890F-1B606E69C9F4}"/>
    <cellStyle name="Normal 20 4 4 2 3" xfId="31877" xr:uid="{257A67FD-E8CF-4CED-BBBE-74BA290C5BD9}"/>
    <cellStyle name="Normal 20 4 4 2 4" xfId="37361" xr:uid="{20CDC82A-12FF-43B7-82E6-97E640367FE6}"/>
    <cellStyle name="Normal 20 4 4 3" xfId="23654" xr:uid="{DF48A9EF-48B6-44C8-8268-6A9355A139E7}"/>
    <cellStyle name="Normal 20 4 4 4" xfId="29148" xr:uid="{F4CC5C5B-CCE7-4401-9D30-8A2A3C4B3A41}"/>
    <cellStyle name="Normal 20 4 4 5" xfId="34632" xr:uid="{830ED194-7BA5-4C83-AFB8-D164D391542E}"/>
    <cellStyle name="Normal 20 5" xfId="9507" xr:uid="{65D7C85E-824F-425B-B96A-FEAC09E56AAA}"/>
    <cellStyle name="Normal 20 5 2" xfId="20828" xr:uid="{B92356F8-AABF-4EFF-A0BC-B77C9AB4A3CB}"/>
    <cellStyle name="Normal 20 5 2 2" xfId="26384" xr:uid="{A6FAB2E4-7DDB-4B80-A04A-1B5795F5954B}"/>
    <cellStyle name="Normal 20 5 2 3" xfId="31878" xr:uid="{6984F277-9016-441D-BCA6-348279039D2B}"/>
    <cellStyle name="Normal 20 5 2 4" xfId="37362" xr:uid="{5A042AB1-E077-419A-830C-E648575E0AC9}"/>
    <cellStyle name="Normal 20 5 3" xfId="23655" xr:uid="{74B00231-56BA-4989-A064-90C57B0D2866}"/>
    <cellStyle name="Normal 20 5 4" xfId="29149" xr:uid="{38A9615D-2570-41C8-86D3-758290A95AF1}"/>
    <cellStyle name="Normal 20 5 5" xfId="34633" xr:uid="{3D06F73E-AAF5-489B-8824-766844E1285B}"/>
    <cellStyle name="Normal 20 6" xfId="14819" xr:uid="{4347499A-C6CC-4E18-B7D8-BEF84FF0C2C3}"/>
    <cellStyle name="Normal 20 6 2" xfId="22106" xr:uid="{B008973F-06AD-4CDB-9B52-E079A0E8876F}"/>
    <cellStyle name="Normal 20 6 2 2" xfId="27662" xr:uid="{E9BB2AC3-4980-4F0D-9716-6D4FCBF62A84}"/>
    <cellStyle name="Normal 20 6 2 3" xfId="33156" xr:uid="{9A7ADAB8-293E-43B4-B94B-F17AA1FFC865}"/>
    <cellStyle name="Normal 20 6 2 4" xfId="38640" xr:uid="{2FCF956A-9798-4591-9721-A3953F4B6ED3}"/>
    <cellStyle name="Normal 20 6 3" xfId="24933" xr:uid="{48FADB77-847F-42CA-BF7F-BEB34EB7A7D0}"/>
    <cellStyle name="Normal 20 6 4" xfId="30427" xr:uid="{DB667056-4A79-49F6-B414-57F3699EC79B}"/>
    <cellStyle name="Normal 20 6 5" xfId="35911" xr:uid="{DA5C899B-E197-4B45-8E8C-674396D1CBD2}"/>
    <cellStyle name="Normal 20 7" xfId="11771" xr:uid="{7B94AE02-8B38-4348-915F-AB37647CCC09}"/>
    <cellStyle name="Normal 20 8" xfId="17007" xr:uid="{F7889905-F50A-4EBC-BE7B-5D7A5A27166D}"/>
    <cellStyle name="Normal 20 9" xfId="19229" xr:uid="{E54A56EB-4FBF-428A-8F58-BB3C114DFE32}"/>
    <cellStyle name="Normal 200" xfId="39611" xr:uid="{13EDA0D1-6745-4E05-8E3E-449257474E19}"/>
    <cellStyle name="Normal 201" xfId="39612" xr:uid="{3BC54CBE-ACB2-4EB4-866D-C709055185BE}"/>
    <cellStyle name="Normal 202" xfId="39613" xr:uid="{14DB6659-9072-453A-9B52-98BB6A0ABBFF}"/>
    <cellStyle name="Normal 203" xfId="39614" xr:uid="{FDF9B7CB-2B7A-42A3-8440-C338D167211C}"/>
    <cellStyle name="Normal 204" xfId="39615" xr:uid="{6BAAA071-5F8D-45C5-9324-E270DA6D2466}"/>
    <cellStyle name="Normal 205" xfId="39616" xr:uid="{C08877D3-8579-4E9E-8CDC-43CA87411FC5}"/>
    <cellStyle name="Normal 206" xfId="39617" xr:uid="{85D3647F-E83C-4CAD-8170-77787779B65F}"/>
    <cellStyle name="Normal 207" xfId="39618" xr:uid="{E021583C-5F9E-4819-91AE-7FCCDC365782}"/>
    <cellStyle name="Normal 208" xfId="39619" xr:uid="{74E6742A-A2E9-4A34-8897-F77CD1498B25}"/>
    <cellStyle name="Normal 209" xfId="39620" xr:uid="{2B0E9AEB-66EA-485B-B473-157F5F61E1D2}"/>
    <cellStyle name="Normal 21" xfId="6419" xr:uid="{563984F7-9452-498E-9361-7C3436028E73}"/>
    <cellStyle name="Normal 21 10" xfId="6420" xr:uid="{9927BB7C-18D6-44AC-B536-5A6F5CE77D7B}"/>
    <cellStyle name="Normal 21 10 2" xfId="14824" xr:uid="{0F13078B-3577-491E-8435-6E936753A705}"/>
    <cellStyle name="Normal 21 10 2 2" xfId="22111" xr:uid="{CE5D6D26-9197-43F0-9A16-BE6305168B81}"/>
    <cellStyle name="Normal 21 10 2 2 2" xfId="27667" xr:uid="{E9D77E3C-04A9-4A4D-AF50-6F18CDA05C8E}"/>
    <cellStyle name="Normal 21 10 2 2 3" xfId="33161" xr:uid="{8C1DC6A5-7001-421D-BFAE-AD2E50DBC73A}"/>
    <cellStyle name="Normal 21 10 2 2 4" xfId="38645" xr:uid="{5963DE5D-2D0E-4B94-BD21-96253F99C9D3}"/>
    <cellStyle name="Normal 21 10 2 3" xfId="24938" xr:uid="{942AEDF6-B590-4E34-A162-2494E4BBDA1D}"/>
    <cellStyle name="Normal 21 10 2 4" xfId="30432" xr:uid="{F8F82A48-B0CE-45EB-B213-CC188B7A1B58}"/>
    <cellStyle name="Normal 21 10 2 5" xfId="35916" xr:uid="{6A2312D4-AD94-4740-9D7B-A9DBE37E5E3A}"/>
    <cellStyle name="Normal 21 10 3" xfId="11775" xr:uid="{0466E8E2-ED16-45BE-AB26-252BDA9D45F5}"/>
    <cellStyle name="Normal 21 10 4" xfId="17011" xr:uid="{14AA5F45-E321-4B9B-80DE-972D0C07E1CA}"/>
    <cellStyle name="Normal 21 10 5" xfId="19233" xr:uid="{3F40DCF3-4C73-4D7E-926E-52FED3BE2C3D}"/>
    <cellStyle name="Normal 21 10 6" xfId="9509" xr:uid="{525940B2-23FC-4260-ADA4-C099C638DDA0}"/>
    <cellStyle name="Normal 21 10 6 2" xfId="20830" xr:uid="{ADA84CD7-67B1-4621-8C17-9708D64870AB}"/>
    <cellStyle name="Normal 21 10 6 2 2" xfId="26386" xr:uid="{042751FF-835C-44E5-A9AF-4538D612C4F5}"/>
    <cellStyle name="Normal 21 10 6 2 3" xfId="31880" xr:uid="{20475385-55BE-4F02-804F-BF397DED5B69}"/>
    <cellStyle name="Normal 21 10 6 2 4" xfId="37364" xr:uid="{D94BF8F3-ECDB-4E22-95D0-D7C0FF71E082}"/>
    <cellStyle name="Normal 21 10 6 3" xfId="23657" xr:uid="{CAC30B2A-584A-47AB-9EE9-06B2C277C546}"/>
    <cellStyle name="Normal 21 10 6 4" xfId="29151" xr:uid="{93C9D0A3-9152-4515-859D-C2FCC1660A26}"/>
    <cellStyle name="Normal 21 10 6 5" xfId="34635" xr:uid="{F569B751-9EAC-46E8-ADF4-91D44452FC75}"/>
    <cellStyle name="Normal 21 11" xfId="6421" xr:uid="{C1F69F7A-B8AA-4BF1-9E3D-023576A7EF88}"/>
    <cellStyle name="Normal 21 11 2" xfId="14825" xr:uid="{23C9F575-52A2-4683-B51E-D48714A2B2C9}"/>
    <cellStyle name="Normal 21 11 2 2" xfId="22112" xr:uid="{59D6F9F3-6201-4B40-9FF7-561B612F2212}"/>
    <cellStyle name="Normal 21 11 2 2 2" xfId="27668" xr:uid="{A434EA33-FFB1-4265-8BA8-B3DC8CB5D377}"/>
    <cellStyle name="Normal 21 11 2 2 3" xfId="33162" xr:uid="{7C5D6E5B-BCD9-41BB-A57C-C46FC3C0DB60}"/>
    <cellStyle name="Normal 21 11 2 2 4" xfId="38646" xr:uid="{5F4BC1BC-BFD9-4B02-AA30-14FB1A2612AB}"/>
    <cellStyle name="Normal 21 11 2 3" xfId="24939" xr:uid="{A53DC608-5456-43AA-8361-76A93A1E8CAF}"/>
    <cellStyle name="Normal 21 11 2 4" xfId="30433" xr:uid="{346E7B2D-0E95-4B91-8EFF-695854E0AB56}"/>
    <cellStyle name="Normal 21 11 2 5" xfId="35917" xr:uid="{FF5D48FB-C86C-49DC-B26B-0D6E8E3F7960}"/>
    <cellStyle name="Normal 21 11 3" xfId="11776" xr:uid="{095F106E-F832-41CE-B448-E0220A4634F2}"/>
    <cellStyle name="Normal 21 11 4" xfId="17012" xr:uid="{BF147A12-A369-41BA-AC7F-DC3FA74F88F1}"/>
    <cellStyle name="Normal 21 11 5" xfId="19234" xr:uid="{C532D9A9-4160-4CFA-9E2C-E370743C704A}"/>
    <cellStyle name="Normal 21 11 6" xfId="9510" xr:uid="{49DF2B81-96A9-4396-8740-F4424A461EAA}"/>
    <cellStyle name="Normal 21 11 6 2" xfId="20831" xr:uid="{D568D702-45CA-4E5D-BB02-91243BB02356}"/>
    <cellStyle name="Normal 21 11 6 2 2" xfId="26387" xr:uid="{40CD487B-6184-4391-B447-5B6E2BE78787}"/>
    <cellStyle name="Normal 21 11 6 2 3" xfId="31881" xr:uid="{B411B966-A9C7-4FDE-B16F-47F75D1F078B}"/>
    <cellStyle name="Normal 21 11 6 2 4" xfId="37365" xr:uid="{65B7FD13-3A85-4853-9EBE-AFAB18B2ECC7}"/>
    <cellStyle name="Normal 21 11 6 3" xfId="23658" xr:uid="{17288013-D8E3-422D-8F72-4EA717C0DF2D}"/>
    <cellStyle name="Normal 21 11 6 4" xfId="29152" xr:uid="{6B324D2C-D930-4AB1-9EDF-CEA0DD93FFDA}"/>
    <cellStyle name="Normal 21 11 6 5" xfId="34636" xr:uid="{318CDE3F-BE9C-4004-AE01-252625AFA1E4}"/>
    <cellStyle name="Normal 21 12" xfId="6422" xr:uid="{2D51AEEF-4C9B-479D-9641-057B626DBBAF}"/>
    <cellStyle name="Normal 21 12 2" xfId="6423" xr:uid="{1C818F9B-CC58-41CA-8E9D-0DBCD0ABD465}"/>
    <cellStyle name="Normal 21 12 2 2" xfId="14827" xr:uid="{A533EBC6-8381-4D4C-B7C4-BBAE9CCCC310}"/>
    <cellStyle name="Normal 21 12 2 2 2" xfId="22114" xr:uid="{265D7218-8207-4692-A9A0-013ACE76DE12}"/>
    <cellStyle name="Normal 21 12 2 2 2 2" xfId="27670" xr:uid="{5B4C0028-0E9D-407E-8F85-0F6F2CFFFD0E}"/>
    <cellStyle name="Normal 21 12 2 2 2 3" xfId="33164" xr:uid="{8BC01B75-BA93-4CF0-989B-44DC096D8606}"/>
    <cellStyle name="Normal 21 12 2 2 2 4" xfId="38648" xr:uid="{A123A9A2-2809-419E-A900-3CE3B33E0865}"/>
    <cellStyle name="Normal 21 12 2 2 3" xfId="24941" xr:uid="{C77C4551-4B6B-4133-AD6D-8E0913C5B5F4}"/>
    <cellStyle name="Normal 21 12 2 2 4" xfId="30435" xr:uid="{2EDF9E41-B9C8-433F-993E-C9CE37C6FF9E}"/>
    <cellStyle name="Normal 21 12 2 2 5" xfId="35919" xr:uid="{2455FBB3-0D3A-4A06-BD8F-10648E5D78F9}"/>
    <cellStyle name="Normal 21 12 2 3" xfId="11778" xr:uid="{F8373705-B242-4749-8198-7D09698657BB}"/>
    <cellStyle name="Normal 21 12 2 4" xfId="17014" xr:uid="{E72B61E8-242A-4F4C-B2D1-154AF07087D9}"/>
    <cellStyle name="Normal 21 12 2 5" xfId="19236" xr:uid="{A8214C37-A02E-4919-8783-97147F8AF3E3}"/>
    <cellStyle name="Normal 21 12 2 6" xfId="9512" xr:uid="{5DA67C01-9A82-45F9-BB35-1729E6E493E8}"/>
    <cellStyle name="Normal 21 12 2 6 2" xfId="20833" xr:uid="{45C1E905-C6D3-4FBD-89A2-816A86A4AE5E}"/>
    <cellStyle name="Normal 21 12 2 6 2 2" xfId="26389" xr:uid="{9D03518B-68CB-49A6-87EF-9954CE12144B}"/>
    <cellStyle name="Normal 21 12 2 6 2 3" xfId="31883" xr:uid="{21182901-200A-49A7-AAC5-0EB3D30566CC}"/>
    <cellStyle name="Normal 21 12 2 6 2 4" xfId="37367" xr:uid="{FFC9F221-B56D-46D2-B283-1796714AA94B}"/>
    <cellStyle name="Normal 21 12 2 6 3" xfId="23660" xr:uid="{AB8676D3-505E-4BBA-B20E-412698546153}"/>
    <cellStyle name="Normal 21 12 2 6 4" xfId="29154" xr:uid="{8412A061-2B02-4D93-A6E0-DCCF32A2390D}"/>
    <cellStyle name="Normal 21 12 2 6 5" xfId="34638" xr:uid="{9F9C5F4B-A5B0-42B1-ABBB-944D47DC0EF9}"/>
    <cellStyle name="Normal 21 12 3" xfId="14826" xr:uid="{D9A0068D-A766-415D-B03C-48E99FCAE639}"/>
    <cellStyle name="Normal 21 12 3 2" xfId="22113" xr:uid="{D7FA8634-5B15-4633-8C3F-2AE4EDBC0570}"/>
    <cellStyle name="Normal 21 12 3 2 2" xfId="27669" xr:uid="{7E09CB85-76A3-4DEA-B5EB-4D3336FCB384}"/>
    <cellStyle name="Normal 21 12 3 2 3" xfId="33163" xr:uid="{30B243F6-0103-4D29-AF7E-07083A4E98F1}"/>
    <cellStyle name="Normal 21 12 3 2 4" xfId="38647" xr:uid="{A8F9B33C-6E9E-4314-BC42-AA912B3A24BF}"/>
    <cellStyle name="Normal 21 12 3 3" xfId="24940" xr:uid="{953121A4-86CB-4D58-8E5B-916EAA89E906}"/>
    <cellStyle name="Normal 21 12 3 4" xfId="30434" xr:uid="{72EB4C58-D565-49F2-AFE3-769D3F947D1F}"/>
    <cellStyle name="Normal 21 12 3 5" xfId="35918" xr:uid="{D7A2A131-DB13-443D-80B3-4302F93E1E77}"/>
    <cellStyle name="Normal 21 12 4" xfId="11777" xr:uid="{0BC477C9-F9CC-4988-B71F-9D59BB331D86}"/>
    <cellStyle name="Normal 21 12 5" xfId="17013" xr:uid="{51464A9A-519F-4547-AAC6-BA4AD0A0D5BD}"/>
    <cellStyle name="Normal 21 12 6" xfId="19235" xr:uid="{731FA808-7D7B-42D9-A5D9-32D60AF90236}"/>
    <cellStyle name="Normal 21 12 7" xfId="9511" xr:uid="{832F8F07-DA19-434D-B5F8-1A47D48B7B5B}"/>
    <cellStyle name="Normal 21 12 7 2" xfId="20832" xr:uid="{9F40D0B9-0E89-486D-8606-44C49DA39683}"/>
    <cellStyle name="Normal 21 12 7 2 2" xfId="26388" xr:uid="{29FE500B-553B-41AE-9F01-4D6E70A9053A}"/>
    <cellStyle name="Normal 21 12 7 2 3" xfId="31882" xr:uid="{D3BF23B7-32C7-4F53-925D-2F6FCCAC0F82}"/>
    <cellStyle name="Normal 21 12 7 2 4" xfId="37366" xr:uid="{5A90BED2-301D-4EB9-A69F-BCD48D5C6361}"/>
    <cellStyle name="Normal 21 12 7 3" xfId="23659" xr:uid="{3E70B58F-7E8E-4533-ADFB-DFFC89898890}"/>
    <cellStyle name="Normal 21 12 7 4" xfId="29153" xr:uid="{CB142F6E-F21A-4060-B45C-42849969E07B}"/>
    <cellStyle name="Normal 21 12 7 5" xfId="34637" xr:uid="{F2F699CC-99EA-4935-8E51-D7A38524B1AA}"/>
    <cellStyle name="Normal 21 13" xfId="6424" xr:uid="{D860D414-023F-4907-A059-0916D4D8039F}"/>
    <cellStyle name="Normal 21 13 2" xfId="14828" xr:uid="{357B25E8-7047-41AA-8A4E-6F1409EF051B}"/>
    <cellStyle name="Normal 21 13 2 2" xfId="22115" xr:uid="{77912E54-B86B-48BF-8041-282255F32B39}"/>
    <cellStyle name="Normal 21 13 2 2 2" xfId="27671" xr:uid="{FAC835C1-6A4C-43B8-A5C0-4A940939BEFF}"/>
    <cellStyle name="Normal 21 13 2 2 3" xfId="33165" xr:uid="{CBB27096-DB5C-40E6-AA5D-BA88DA1DFC97}"/>
    <cellStyle name="Normal 21 13 2 2 4" xfId="38649" xr:uid="{CB8AB53A-E249-48BA-BEBE-2FE606CC0057}"/>
    <cellStyle name="Normal 21 13 2 3" xfId="24942" xr:uid="{BFB755FB-62A0-4B3A-AE6C-835697786045}"/>
    <cellStyle name="Normal 21 13 2 4" xfId="30436" xr:uid="{756DDAD3-F89B-498B-A848-B7F9CDD2F7FE}"/>
    <cellStyle name="Normal 21 13 2 5" xfId="35920" xr:uid="{93F8C22D-1440-4533-82D0-F47D531EFAC4}"/>
    <cellStyle name="Normal 21 13 3" xfId="11779" xr:uid="{96AC0F03-BA98-4707-A026-A0421655D208}"/>
    <cellStyle name="Normal 21 13 4" xfId="17015" xr:uid="{BB5014F2-65C6-41C0-BA2F-115B3FBFB175}"/>
    <cellStyle name="Normal 21 13 5" xfId="19237" xr:uid="{BEAA88A2-A5AB-4C45-AD64-FD621CCFC25B}"/>
    <cellStyle name="Normal 21 13 6" xfId="9513" xr:uid="{8831CBDC-20FF-4536-93DC-2D6D4058804D}"/>
    <cellStyle name="Normal 21 13 6 2" xfId="20834" xr:uid="{20002F4C-E1F9-4420-A40C-425FDFA9CE35}"/>
    <cellStyle name="Normal 21 13 6 2 2" xfId="26390" xr:uid="{CA437270-21DA-4C8D-B6CF-4B0F4585BBB8}"/>
    <cellStyle name="Normal 21 13 6 2 3" xfId="31884" xr:uid="{099108D1-4E9E-4026-8C14-0387B836DCF9}"/>
    <cellStyle name="Normal 21 13 6 2 4" xfId="37368" xr:uid="{650D5E6C-195A-4AFF-810B-4D591B6F0F2E}"/>
    <cellStyle name="Normal 21 13 6 3" xfId="23661" xr:uid="{CE09708C-72CF-43D4-A421-B3B57A33D4F4}"/>
    <cellStyle name="Normal 21 13 6 4" xfId="29155" xr:uid="{9CAA815F-230E-41C0-BD45-C0C27D5C096C}"/>
    <cellStyle name="Normal 21 13 6 5" xfId="34639" xr:uid="{A19F04E6-D22E-4222-882C-459FC9EDE737}"/>
    <cellStyle name="Normal 21 14" xfId="6425" xr:uid="{51D1F741-0D1C-4D4F-B6AF-000D6670F4E8}"/>
    <cellStyle name="Normal 21 14 2" xfId="14829" xr:uid="{C4CA600B-94BA-49AB-8C9D-1C80A746837A}"/>
    <cellStyle name="Normal 21 14 2 2" xfId="22116" xr:uid="{333B1D69-4761-4016-9A23-904F57B96180}"/>
    <cellStyle name="Normal 21 14 2 2 2" xfId="27672" xr:uid="{04A768E9-8029-4FB6-B4AD-AF1AE924418D}"/>
    <cellStyle name="Normal 21 14 2 2 3" xfId="33166" xr:uid="{BDAC1929-4725-4083-9CA7-243E9519A2F6}"/>
    <cellStyle name="Normal 21 14 2 2 4" xfId="38650" xr:uid="{43783E19-15D5-4718-803C-F24324982921}"/>
    <cellStyle name="Normal 21 14 2 3" xfId="24943" xr:uid="{10C4D90B-D250-4A44-B852-F423DD94BA9C}"/>
    <cellStyle name="Normal 21 14 2 4" xfId="30437" xr:uid="{4A2850DA-110A-4A2F-84E2-3FD70D358D92}"/>
    <cellStyle name="Normal 21 14 2 5" xfId="35921" xr:uid="{6D7E8239-5ECB-4632-A4D8-E7025DE33822}"/>
    <cellStyle name="Normal 21 14 3" xfId="11780" xr:uid="{F71E5652-CD0A-47D3-9AB4-9946863E6837}"/>
    <cellStyle name="Normal 21 14 4" xfId="17016" xr:uid="{A151CCEF-5124-4F0F-8533-4871F1B7E7A5}"/>
    <cellStyle name="Normal 21 14 5" xfId="19238" xr:uid="{65B49B64-CE52-4B46-B09D-EB919591B8DE}"/>
    <cellStyle name="Normal 21 14 6" xfId="9514" xr:uid="{3E729A37-1BB5-4013-804C-82D249790DBA}"/>
    <cellStyle name="Normal 21 14 6 2" xfId="20835" xr:uid="{C8DD0B29-7397-41AF-9FB5-37B75E5DA354}"/>
    <cellStyle name="Normal 21 14 6 2 2" xfId="26391" xr:uid="{4997B257-1195-4E43-B976-E933A574D57E}"/>
    <cellStyle name="Normal 21 14 6 2 3" xfId="31885" xr:uid="{332F8675-AAE9-46F9-AC77-24FDE963E4AF}"/>
    <cellStyle name="Normal 21 14 6 2 4" xfId="37369" xr:uid="{B38C954F-A145-495E-8CA6-D1D5002D0E00}"/>
    <cellStyle name="Normal 21 14 6 3" xfId="23662" xr:uid="{16CC8A62-F687-4DD5-A033-AE072EACD177}"/>
    <cellStyle name="Normal 21 14 6 4" xfId="29156" xr:uid="{3514F153-D65B-49C4-8910-F6BACF92EB94}"/>
    <cellStyle name="Normal 21 14 6 5" xfId="34640" xr:uid="{7784189B-4072-47CA-8DA5-3E9874723670}"/>
    <cellStyle name="Normal 21 15" xfId="7393" xr:uid="{8FD672C5-AADA-4D0B-915C-15EC574961EF}"/>
    <cellStyle name="Normal 21 15 2" xfId="14830" xr:uid="{C6A8B025-2836-4CA5-A6C3-411461DBB0E3}"/>
    <cellStyle name="Normal 21 15 2 2" xfId="22117" xr:uid="{E6116070-B703-4631-8DE4-34C5D3ACCDAC}"/>
    <cellStyle name="Normal 21 15 2 2 2" xfId="27673" xr:uid="{DF025AFA-66DC-446D-B098-B068DF098817}"/>
    <cellStyle name="Normal 21 15 2 2 3" xfId="33167" xr:uid="{AB462FD5-0B76-4B10-B54A-B95D29FC2A2D}"/>
    <cellStyle name="Normal 21 15 2 2 4" xfId="38651" xr:uid="{D90769B8-8144-479B-8AE6-76C8AC5720B3}"/>
    <cellStyle name="Normal 21 15 2 3" xfId="24944" xr:uid="{6F0CDBEC-3BD5-4E4E-A0A8-AE260F6473F5}"/>
    <cellStyle name="Normal 21 15 2 4" xfId="30438" xr:uid="{0EB2CC6F-6D26-4C2C-9C8D-2A83EACCCC49}"/>
    <cellStyle name="Normal 21 15 2 5" xfId="35922" xr:uid="{C49D4453-DC21-456C-9FDD-2869B9AD0089}"/>
    <cellStyle name="Normal 21 15 3" xfId="12655" xr:uid="{DCFA7D17-94E7-4F4A-B3C8-63E2640DE8FA}"/>
    <cellStyle name="Normal 21 15 4" xfId="9515" xr:uid="{0C10B989-7FBC-4387-A0B5-40ACACC5C5A5}"/>
    <cellStyle name="Normal 21 15 4 2" xfId="20836" xr:uid="{88258A45-F1EF-46AD-A52E-28466C3CED66}"/>
    <cellStyle name="Normal 21 15 4 2 2" xfId="26392" xr:uid="{E2CC5384-6583-41C0-813A-34AF01C9823D}"/>
    <cellStyle name="Normal 21 15 4 2 3" xfId="31886" xr:uid="{05AFE9AA-A377-4A69-80B3-5D6E6898D07E}"/>
    <cellStyle name="Normal 21 15 4 2 4" xfId="37370" xr:uid="{7B4C7E94-90E8-4FEB-AB67-E4DECCFA4E05}"/>
    <cellStyle name="Normal 21 15 4 3" xfId="23663" xr:uid="{1ED3B293-1BAE-45BA-9487-A2C351E5CE1D}"/>
    <cellStyle name="Normal 21 15 4 4" xfId="29157" xr:uid="{86976BB8-7137-498A-BBBD-FFB62E4D374F}"/>
    <cellStyle name="Normal 21 15 4 5" xfId="34641" xr:uid="{6FA4C64B-94B5-470B-846B-EDBFF0750019}"/>
    <cellStyle name="Normal 21 16" xfId="9516" xr:uid="{84678DF8-A1FB-40EC-8C28-E8364BC2CB64}"/>
    <cellStyle name="Normal 21 16 2" xfId="20837" xr:uid="{53C5879F-9DE4-4072-A738-4A94DE6C447B}"/>
    <cellStyle name="Normal 21 16 2 2" xfId="26393" xr:uid="{17120914-6E6D-47AC-87B1-88CAE74CCA82}"/>
    <cellStyle name="Normal 21 16 2 3" xfId="31887" xr:uid="{2E587E5A-3F88-434F-B891-3797BFA41261}"/>
    <cellStyle name="Normal 21 16 2 4" xfId="37371" xr:uid="{85FE91D6-A0B9-4C4A-861D-16857AC3FC5C}"/>
    <cellStyle name="Normal 21 16 3" xfId="23664" xr:uid="{55D140C8-6917-447F-A979-D4670F4FEA3B}"/>
    <cellStyle name="Normal 21 16 4" xfId="29158" xr:uid="{68E00EE1-D35F-4668-92F9-BA305706D652}"/>
    <cellStyle name="Normal 21 16 5" xfId="34642" xr:uid="{8F8E7E9A-4610-4263-8D35-7867076123B5}"/>
    <cellStyle name="Normal 21 17" xfId="14823" xr:uid="{4DA6556C-6A6C-4038-9C99-BF1DE5859521}"/>
    <cellStyle name="Normal 21 17 2" xfId="22110" xr:uid="{0FF93CBA-D812-4F55-9DEB-9D8615BD7C48}"/>
    <cellStyle name="Normal 21 17 2 2" xfId="27666" xr:uid="{DCD459C4-95D9-45B7-8BFE-B3802FE573BA}"/>
    <cellStyle name="Normal 21 17 2 3" xfId="33160" xr:uid="{FC3DF3AC-3CED-42BF-A43C-E62D6F6BDB8B}"/>
    <cellStyle name="Normal 21 17 2 4" xfId="38644" xr:uid="{BFF240B3-40AF-45E2-A435-9495B2FCEA91}"/>
    <cellStyle name="Normal 21 17 3" xfId="24937" xr:uid="{355EA530-61FB-4031-BFAB-58BBC7FEEA9B}"/>
    <cellStyle name="Normal 21 17 4" xfId="30431" xr:uid="{548AF4F8-9A4E-4982-BAAD-2FBCFB02599E}"/>
    <cellStyle name="Normal 21 17 5" xfId="35915" xr:uid="{95025AF5-72EF-4AA6-8B96-C96899718EDE}"/>
    <cellStyle name="Normal 21 18" xfId="11774" xr:uid="{F0E1CEA8-0CC5-486E-A6D8-353DE4DB3D5C}"/>
    <cellStyle name="Normal 21 19" xfId="17010" xr:uid="{F86D2985-7243-4286-BD35-DDC48895A15D}"/>
    <cellStyle name="Normal 21 2" xfId="6426" xr:uid="{AE869BDC-0312-4284-9C28-32267E74B3A3}"/>
    <cellStyle name="Normal 21 2 2" xfId="14831" xr:uid="{C25E82E9-B6E4-42E9-AAD4-243F0FC1EA30}"/>
    <cellStyle name="Normal 21 2 2 2" xfId="22118" xr:uid="{77606454-5779-41D0-81B0-DC34C2C4A0AF}"/>
    <cellStyle name="Normal 21 2 2 2 2" xfId="27674" xr:uid="{00D12F00-1A6D-4516-9EA3-05719534095C}"/>
    <cellStyle name="Normal 21 2 2 2 3" xfId="33168" xr:uid="{B7FD9E41-B661-4B13-A430-2101CCEBB1DD}"/>
    <cellStyle name="Normal 21 2 2 2 4" xfId="38652" xr:uid="{D2DF9C28-1572-4F0A-B9D0-386A941D4211}"/>
    <cellStyle name="Normal 21 2 2 3" xfId="24945" xr:uid="{4EC4FAFB-9F08-4040-8A8B-91B4840E9C2C}"/>
    <cellStyle name="Normal 21 2 2 4" xfId="30439" xr:uid="{D6F95ACB-962A-44FA-9F20-3D8A2AC31594}"/>
    <cellStyle name="Normal 21 2 2 5" xfId="35923" xr:uid="{BDA2806A-0EF1-4B12-B271-6FED07A41500}"/>
    <cellStyle name="Normal 21 2 3" xfId="11781" xr:uid="{2B5FDBF1-0A6E-4AFC-BA17-1ACEC830D7F6}"/>
    <cellStyle name="Normal 21 2 4" xfId="17017" xr:uid="{C4115288-E23A-4F99-B4A9-3CA5E5BFA787}"/>
    <cellStyle name="Normal 21 2 5" xfId="19239" xr:uid="{5E51CE68-86F3-4F21-A409-572E7EFA187D}"/>
    <cellStyle name="Normal 21 2 6" xfId="9517" xr:uid="{531F82B1-68B5-4529-8BE2-3EA8C5F97DDF}"/>
    <cellStyle name="Normal 21 2 6 2" xfId="20838" xr:uid="{16FDE6EE-BAB7-4374-8DD6-1DE526DB52AC}"/>
    <cellStyle name="Normal 21 2 6 2 2" xfId="26394" xr:uid="{A6EAD621-C091-454B-8943-DD225FC7B183}"/>
    <cellStyle name="Normal 21 2 6 2 3" xfId="31888" xr:uid="{8C736753-F3A9-4456-AF51-A40F2206C348}"/>
    <cellStyle name="Normal 21 2 6 2 4" xfId="37372" xr:uid="{F56178A8-0DD9-4F9C-A65E-0F8062025301}"/>
    <cellStyle name="Normal 21 2 6 3" xfId="23665" xr:uid="{4F5B9F11-F68A-4170-ACB5-59295ABF5FCA}"/>
    <cellStyle name="Normal 21 2 6 4" xfId="29159" xr:uid="{8B1A1FA5-68C4-4C1E-A23E-62EC4856E0E0}"/>
    <cellStyle name="Normal 21 2 6 5" xfId="34643" xr:uid="{B98BC3C2-21E8-4D88-91B3-BFFA99AD7E39}"/>
    <cellStyle name="Normal 21 20" xfId="19232" xr:uid="{8903EFF7-A472-4C12-A69D-8D9F36C7DD7D}"/>
    <cellStyle name="Normal 21 21" xfId="9508" xr:uid="{84BACAE5-9A9B-4037-82F5-9E5AD3694CF5}"/>
    <cellStyle name="Normal 21 21 2" xfId="20829" xr:uid="{DB83AEBB-4475-4FE9-BF6C-EE78FE8966E9}"/>
    <cellStyle name="Normal 21 21 2 2" xfId="26385" xr:uid="{C69C42F6-7925-421C-8C2C-94F036FEDCA0}"/>
    <cellStyle name="Normal 21 21 2 3" xfId="31879" xr:uid="{0E53C95A-CD69-472E-B391-900419B4EFAE}"/>
    <cellStyle name="Normal 21 21 2 4" xfId="37363" xr:uid="{A3459231-D815-40BA-9DFD-62196A729CD4}"/>
    <cellStyle name="Normal 21 21 3" xfId="23656" xr:uid="{DB495B1E-E389-4A22-891A-492075EAB339}"/>
    <cellStyle name="Normal 21 21 4" xfId="29150" xr:uid="{9F869D46-3AFF-4A80-81FA-D7C5B9FA10FA}"/>
    <cellStyle name="Normal 21 21 5" xfId="34634" xr:uid="{52FB9E5C-009E-4532-955F-5BC71B660C98}"/>
    <cellStyle name="Normal 21 3" xfId="6427" xr:uid="{DB208960-9CAC-422A-9002-291142AAFC0B}"/>
    <cellStyle name="Normal 21 3 2" xfId="14832" xr:uid="{183AD152-9AFF-4A6A-8F2E-8FC0A22255C6}"/>
    <cellStyle name="Normal 21 3 2 2" xfId="22119" xr:uid="{B1E12DA9-4FB7-411A-A0C2-257742FFD598}"/>
    <cellStyle name="Normal 21 3 2 2 2" xfId="27675" xr:uid="{BF6B9B03-7503-4459-8AC9-9CBA3E9E7FFA}"/>
    <cellStyle name="Normal 21 3 2 2 3" xfId="33169" xr:uid="{6C18974B-1647-40AB-9446-F6B4A0E267DB}"/>
    <cellStyle name="Normal 21 3 2 2 4" xfId="38653" xr:uid="{578A87BE-8CB4-486C-AF79-72361B837825}"/>
    <cellStyle name="Normal 21 3 2 3" xfId="24946" xr:uid="{94D0C7A7-4D56-4E55-9A73-3ADDE256F216}"/>
    <cellStyle name="Normal 21 3 2 4" xfId="30440" xr:uid="{9E829336-5430-4BF1-AD19-3D93CC287A5F}"/>
    <cellStyle name="Normal 21 3 2 5" xfId="35924" xr:uid="{5EBC26B7-025B-4741-B353-028D73962153}"/>
    <cellStyle name="Normal 21 3 3" xfId="11782" xr:uid="{B4A16313-0DC5-4A77-A498-2678CADC4D44}"/>
    <cellStyle name="Normal 21 3 4" xfId="17018" xr:uid="{40DE4334-9D92-436F-8FF8-618D63BFA021}"/>
    <cellStyle name="Normal 21 3 5" xfId="19240" xr:uid="{64FD8FF4-CD4B-4F9E-8DA3-D4E9830C2C47}"/>
    <cellStyle name="Normal 21 3 6" xfId="9518" xr:uid="{E1311948-92EC-497E-BC72-88C03786CC9F}"/>
    <cellStyle name="Normal 21 3 6 2" xfId="20839" xr:uid="{F73C3264-1858-4F04-964A-15EC6DCE1150}"/>
    <cellStyle name="Normal 21 3 6 2 2" xfId="26395" xr:uid="{A7316505-8AC3-4445-942D-2B913F2EC97B}"/>
    <cellStyle name="Normal 21 3 6 2 3" xfId="31889" xr:uid="{AB0BE8BE-3482-40B2-AFA0-0DDCC9A650F7}"/>
    <cellStyle name="Normal 21 3 6 2 4" xfId="37373" xr:uid="{E0F967A1-6D1C-4201-9B0D-18ACA957C598}"/>
    <cellStyle name="Normal 21 3 6 3" xfId="23666" xr:uid="{84EC73BD-B79B-4465-9139-6FD2D4F9803D}"/>
    <cellStyle name="Normal 21 3 6 4" xfId="29160" xr:uid="{FF38AD85-5BFF-496E-846A-850608C476A4}"/>
    <cellStyle name="Normal 21 3 6 5" xfId="34644" xr:uid="{301347BB-9B4D-4BFA-916C-DF4BBD29E41A}"/>
    <cellStyle name="Normal 21 4" xfId="6428" xr:uid="{4A2F50E4-09D8-4332-A76B-CA6DB317642E}"/>
    <cellStyle name="Normal 21 4 2" xfId="14833" xr:uid="{88888E3B-DC28-4323-83DD-F81152CEA51D}"/>
    <cellStyle name="Normal 21 4 2 2" xfId="22120" xr:uid="{D2979E21-F4DE-44E9-A6AE-9B3B77FE6503}"/>
    <cellStyle name="Normal 21 4 2 2 2" xfId="27676" xr:uid="{003C5B01-EE04-4610-9084-45CED712AEBF}"/>
    <cellStyle name="Normal 21 4 2 2 3" xfId="33170" xr:uid="{CCF52719-CA0E-42A9-949F-8B6F923BC8E9}"/>
    <cellStyle name="Normal 21 4 2 2 4" xfId="38654" xr:uid="{B8F5EF57-7567-4D9B-AA02-C1BA0B5D1549}"/>
    <cellStyle name="Normal 21 4 2 3" xfId="24947" xr:uid="{DCF3FE14-1448-4A3C-8323-EBA2BA9F3C4D}"/>
    <cellStyle name="Normal 21 4 2 4" xfId="30441" xr:uid="{B2F9A51E-E8C3-47B7-93CF-7296E92DDEDA}"/>
    <cellStyle name="Normal 21 4 2 5" xfId="35925" xr:uid="{6C6B8DC8-94B9-4EAE-A484-FD8340AF54A0}"/>
    <cellStyle name="Normal 21 4 3" xfId="11783" xr:uid="{8CDA3C74-BDD9-4C6B-A4DC-A72F189FAB1E}"/>
    <cellStyle name="Normal 21 4 4" xfId="17019" xr:uid="{EAEE0B13-0709-4364-B2D8-BA4149D97A97}"/>
    <cellStyle name="Normal 21 4 5" xfId="19241" xr:uid="{FFC1C15E-161D-4A73-9956-80D4CDE1CDC2}"/>
    <cellStyle name="Normal 21 4 6" xfId="9519" xr:uid="{45FB1D17-D215-4B5E-AEFB-AB467CDE2814}"/>
    <cellStyle name="Normal 21 4 6 2" xfId="20840" xr:uid="{26465C12-892E-4973-9B12-46E52A065B4A}"/>
    <cellStyle name="Normal 21 4 6 2 2" xfId="26396" xr:uid="{31CD4D20-C63C-4C3B-BADF-75E6928CA5DF}"/>
    <cellStyle name="Normal 21 4 6 2 3" xfId="31890" xr:uid="{76CA0484-7519-4037-BDD5-101A63F6E22D}"/>
    <cellStyle name="Normal 21 4 6 2 4" xfId="37374" xr:uid="{2087D86D-6D52-41D4-8895-0054505566AB}"/>
    <cellStyle name="Normal 21 4 6 3" xfId="23667" xr:uid="{ADAB540B-B15B-4BC8-B99D-15023621A7BE}"/>
    <cellStyle name="Normal 21 4 6 4" xfId="29161" xr:uid="{A895C3AA-7D4A-4A0B-944E-2242F64111B2}"/>
    <cellStyle name="Normal 21 4 6 5" xfId="34645" xr:uid="{7BBC89AA-1DAF-450F-A985-1B60EC7424AA}"/>
    <cellStyle name="Normal 21 5" xfId="6429" xr:uid="{198868AA-5E42-4D30-8CFC-4A04CCB16514}"/>
    <cellStyle name="Normal 21 5 2" xfId="14834" xr:uid="{8902583C-BB30-461C-B338-74BA7A2FCC56}"/>
    <cellStyle name="Normal 21 5 2 2" xfId="22121" xr:uid="{AFF2E38D-18D8-4192-A586-9A5A63024F05}"/>
    <cellStyle name="Normal 21 5 2 2 2" xfId="27677" xr:uid="{6A491284-DD91-4DE3-96C0-0060F54C7D36}"/>
    <cellStyle name="Normal 21 5 2 2 3" xfId="33171" xr:uid="{45B3C84C-6A83-46BD-8DAA-178233AA9800}"/>
    <cellStyle name="Normal 21 5 2 2 4" xfId="38655" xr:uid="{7A86BD6A-69BB-4FDC-BAB4-744401A77D35}"/>
    <cellStyle name="Normal 21 5 2 3" xfId="24948" xr:uid="{191E4546-DF99-4F75-B015-A3DB6FEAA3DA}"/>
    <cellStyle name="Normal 21 5 2 4" xfId="30442" xr:uid="{F34E38D5-11F6-42E0-B301-555C1BF59B2F}"/>
    <cellStyle name="Normal 21 5 2 5" xfId="35926" xr:uid="{E206D4AE-F233-47CC-A548-6C19F953C0E2}"/>
    <cellStyle name="Normal 21 5 3" xfId="11784" xr:uid="{1A0BC70C-4309-4252-A0AD-A3D4219A9918}"/>
    <cellStyle name="Normal 21 5 4" xfId="17020" xr:uid="{568A76F8-0B4A-48AC-BE74-A4574446EE24}"/>
    <cellStyle name="Normal 21 5 5" xfId="19242" xr:uid="{947BF6B7-8EDB-48FD-A4E3-C0A0136088D4}"/>
    <cellStyle name="Normal 21 5 6" xfId="9520" xr:uid="{BF5BE5E4-4726-43B6-A475-6F18054229C1}"/>
    <cellStyle name="Normal 21 5 6 2" xfId="20841" xr:uid="{F1BB9D96-910B-4C14-BC43-E3345D9C8CC9}"/>
    <cellStyle name="Normal 21 5 6 2 2" xfId="26397" xr:uid="{60865179-094D-4556-9C0B-B8AA5D5ABD4B}"/>
    <cellStyle name="Normal 21 5 6 2 3" xfId="31891" xr:uid="{A13F851A-9F17-4C01-87B3-09330D1E76A6}"/>
    <cellStyle name="Normal 21 5 6 2 4" xfId="37375" xr:uid="{496EE48E-8AF0-4C80-A37F-1F270AC559A9}"/>
    <cellStyle name="Normal 21 5 6 3" xfId="23668" xr:uid="{5DB400F2-BC6D-4E1C-AE05-F79EE9B86043}"/>
    <cellStyle name="Normal 21 5 6 4" xfId="29162" xr:uid="{DC4D8277-54BB-4DC6-9E69-012873404593}"/>
    <cellStyle name="Normal 21 5 6 5" xfId="34646" xr:uid="{2BB20C31-A1CD-4823-98CB-184BD4D5EE27}"/>
    <cellStyle name="Normal 21 6" xfId="6430" xr:uid="{B1ACC667-ADB9-455E-AC96-2EB0059E2A49}"/>
    <cellStyle name="Normal 21 6 2" xfId="14835" xr:uid="{1A16F22C-F09E-4450-B40B-6AA4AE8CF3E4}"/>
    <cellStyle name="Normal 21 6 2 2" xfId="22122" xr:uid="{367FBFD5-3484-4B62-B2E0-58ADB06536C5}"/>
    <cellStyle name="Normal 21 6 2 2 2" xfId="27678" xr:uid="{CB7472FE-A6FA-43E2-90D0-E81457214823}"/>
    <cellStyle name="Normal 21 6 2 2 3" xfId="33172" xr:uid="{06C89AB3-69CF-4C28-8942-F5D69DF5D1FC}"/>
    <cellStyle name="Normal 21 6 2 2 4" xfId="38656" xr:uid="{D0D700BF-1C1E-40B2-A073-72FAA972372D}"/>
    <cellStyle name="Normal 21 6 2 3" xfId="24949" xr:uid="{D2E4B4A6-5161-4A4B-9744-A521E6B0B58C}"/>
    <cellStyle name="Normal 21 6 2 4" xfId="30443" xr:uid="{2D2261DA-78D8-4157-B018-18C1561262A2}"/>
    <cellStyle name="Normal 21 6 2 5" xfId="35927" xr:uid="{99659047-E6AE-4587-AF09-B29DD4600559}"/>
    <cellStyle name="Normal 21 6 3" xfId="11785" xr:uid="{62F8CE80-DD9D-488A-A5D8-BF078D2B17C8}"/>
    <cellStyle name="Normal 21 6 4" xfId="17021" xr:uid="{80D1D875-216E-4491-9E5A-51977EFB42CB}"/>
    <cellStyle name="Normal 21 6 5" xfId="19243" xr:uid="{2EA322ED-201E-496F-8F1F-543BD88C77F3}"/>
    <cellStyle name="Normal 21 6 6" xfId="9521" xr:uid="{F4B20B97-CEFB-4946-A5DE-23793A0B7DBF}"/>
    <cellStyle name="Normal 21 6 6 2" xfId="20842" xr:uid="{A6E93D34-138A-4F51-9C24-2728EFB5452E}"/>
    <cellStyle name="Normal 21 6 6 2 2" xfId="26398" xr:uid="{14B81955-6C58-4E71-83A7-FCBB3C0482EE}"/>
    <cellStyle name="Normal 21 6 6 2 3" xfId="31892" xr:uid="{698930CE-258E-4FDB-9EFE-E33A1F2DE0C1}"/>
    <cellStyle name="Normal 21 6 6 2 4" xfId="37376" xr:uid="{56AA1A8F-7AB5-47D4-81B6-BE7CAA16A0FF}"/>
    <cellStyle name="Normal 21 6 6 3" xfId="23669" xr:uid="{E5EAE75D-8B4C-4C4E-B144-AA3D72A3A6A2}"/>
    <cellStyle name="Normal 21 6 6 4" xfId="29163" xr:uid="{4D816777-258E-4FF9-BAC3-68EA9AEAFD23}"/>
    <cellStyle name="Normal 21 6 6 5" xfId="34647" xr:uid="{328963CD-F68A-40F9-9B08-D1A2069A903C}"/>
    <cellStyle name="Normal 21 7" xfId="6431" xr:uid="{4D64F461-9FBB-4ACE-B317-63FE88671C89}"/>
    <cellStyle name="Normal 21 7 2" xfId="14836" xr:uid="{3E4639DF-8B3C-4D2B-9760-3237730BE0D9}"/>
    <cellStyle name="Normal 21 7 2 2" xfId="22123" xr:uid="{8DE54B9F-0C82-46D0-8116-A599656B95F5}"/>
    <cellStyle name="Normal 21 7 2 2 2" xfId="27679" xr:uid="{382878F5-FD24-4F84-8E0E-88A732B9C5B5}"/>
    <cellStyle name="Normal 21 7 2 2 3" xfId="33173" xr:uid="{52781D6B-278E-4CEB-8BF4-48C654FBF8FA}"/>
    <cellStyle name="Normal 21 7 2 2 4" xfId="38657" xr:uid="{009E9FB2-B7C0-439E-B393-3A2CF34AC579}"/>
    <cellStyle name="Normal 21 7 2 3" xfId="24950" xr:uid="{C957B859-A450-47AF-943E-925C58C6B722}"/>
    <cellStyle name="Normal 21 7 2 4" xfId="30444" xr:uid="{78D132AC-F625-4B35-9A90-5B95378CE3EF}"/>
    <cellStyle name="Normal 21 7 2 5" xfId="35928" xr:uid="{5C3A72BC-71C4-4E32-94F2-FE800285B49A}"/>
    <cellStyle name="Normal 21 7 3" xfId="11786" xr:uid="{48DCA280-7855-418E-A03C-17E40EC50668}"/>
    <cellStyle name="Normal 21 7 4" xfId="17022" xr:uid="{3E8F9E4C-45C6-4FA5-BED6-57E30241FD64}"/>
    <cellStyle name="Normal 21 7 5" xfId="19244" xr:uid="{74285900-C431-41A8-A638-821C4A370ACA}"/>
    <cellStyle name="Normal 21 7 6" xfId="9522" xr:uid="{B364E7BA-A82C-4622-AD97-6D30BA872C61}"/>
    <cellStyle name="Normal 21 7 6 2" xfId="20843" xr:uid="{56937248-7149-41D6-AF86-57DD72643178}"/>
    <cellStyle name="Normal 21 7 6 2 2" xfId="26399" xr:uid="{C1D83AC7-0A1C-4F54-95DA-4FD32DFAC810}"/>
    <cellStyle name="Normal 21 7 6 2 3" xfId="31893" xr:uid="{4F3005DE-1196-4109-A9AA-4116372F605F}"/>
    <cellStyle name="Normal 21 7 6 2 4" xfId="37377" xr:uid="{55D67601-567C-4080-B9C7-7F739026D0F2}"/>
    <cellStyle name="Normal 21 7 6 3" xfId="23670" xr:uid="{AEFA1C34-0B12-4E71-9B84-526A9613A00B}"/>
    <cellStyle name="Normal 21 7 6 4" xfId="29164" xr:uid="{AB9D226F-2DEF-46DC-A6AB-671FBBFB98AD}"/>
    <cellStyle name="Normal 21 7 6 5" xfId="34648" xr:uid="{5DF201D4-15EC-4B69-BFE5-C8D33AA5850B}"/>
    <cellStyle name="Normal 21 8" xfId="6432" xr:uid="{59CB852D-50D5-4705-908D-574A3DC96425}"/>
    <cellStyle name="Normal 21 8 2" xfId="14837" xr:uid="{B28808C2-CA6F-4F9F-B9DA-1FCE7B862399}"/>
    <cellStyle name="Normal 21 8 2 2" xfId="22124" xr:uid="{AADC2411-10C2-4904-8B1B-94DC691206A6}"/>
    <cellStyle name="Normal 21 8 2 2 2" xfId="27680" xr:uid="{B059732E-32EE-4CF5-9557-3EF272E2468A}"/>
    <cellStyle name="Normal 21 8 2 2 3" xfId="33174" xr:uid="{5E0A3AC9-9AEE-4B04-8E45-B5E0FD0662D4}"/>
    <cellStyle name="Normal 21 8 2 2 4" xfId="38658" xr:uid="{3722E055-E32B-482D-8A2B-9EDE420C54A7}"/>
    <cellStyle name="Normal 21 8 2 3" xfId="24951" xr:uid="{83D85458-E3BC-4E00-AB92-6EB96E3C439A}"/>
    <cellStyle name="Normal 21 8 2 4" xfId="30445" xr:uid="{EA7DA30C-4538-42A0-97C9-47B4FFC57CA7}"/>
    <cellStyle name="Normal 21 8 2 5" xfId="35929" xr:uid="{4EBCCA72-8974-43AA-BDAC-9F2468634D43}"/>
    <cellStyle name="Normal 21 8 3" xfId="11787" xr:uid="{69E4A963-0B65-43D0-BF49-D31B8EB26795}"/>
    <cellStyle name="Normal 21 8 4" xfId="17023" xr:uid="{04CBFC58-BDD1-46F5-B4E0-DCBFCC88F4C6}"/>
    <cellStyle name="Normal 21 8 5" xfId="19245" xr:uid="{D44CD37B-F2DB-450D-97C2-46EF922971B1}"/>
    <cellStyle name="Normal 21 8 6" xfId="9523" xr:uid="{54081F5C-06C9-4E60-9971-40F277261163}"/>
    <cellStyle name="Normal 21 8 6 2" xfId="20844" xr:uid="{3C28AFF0-BD00-4740-86E6-8B257AEDD84B}"/>
    <cellStyle name="Normal 21 8 6 2 2" xfId="26400" xr:uid="{F1D289C8-8D31-4A6B-990A-F5923C985BB2}"/>
    <cellStyle name="Normal 21 8 6 2 3" xfId="31894" xr:uid="{7C43DA69-EAD1-4927-B362-D1B809CBEF29}"/>
    <cellStyle name="Normal 21 8 6 2 4" xfId="37378" xr:uid="{FF669CC8-F1CA-4E90-B1F9-EF7E14CC761E}"/>
    <cellStyle name="Normal 21 8 6 3" xfId="23671" xr:uid="{BBFDD725-804A-400A-8499-26B2B3C594A4}"/>
    <cellStyle name="Normal 21 8 6 4" xfId="29165" xr:uid="{BCE1BD1F-7FEE-4693-B841-7D1D8C2B940E}"/>
    <cellStyle name="Normal 21 8 6 5" xfId="34649" xr:uid="{C10FBDA0-B70B-47DC-BB2D-787A032C1F42}"/>
    <cellStyle name="Normal 21 9" xfId="6433" xr:uid="{7423F286-116D-43A7-A8BD-989E2FEC6EB3}"/>
    <cellStyle name="Normal 21 9 2" xfId="14838" xr:uid="{FD757795-F40D-4C5E-8674-F42FE40EC14C}"/>
    <cellStyle name="Normal 21 9 2 2" xfId="22125" xr:uid="{84032DB7-186D-4D69-A606-1BFF3BAD3F0A}"/>
    <cellStyle name="Normal 21 9 2 2 2" xfId="27681" xr:uid="{151E4D42-B275-41AE-9C02-547633484F6F}"/>
    <cellStyle name="Normal 21 9 2 2 3" xfId="33175" xr:uid="{D10B89B7-C041-4AF8-A2A4-70105E57E0D6}"/>
    <cellStyle name="Normal 21 9 2 2 4" xfId="38659" xr:uid="{B5B0FB84-ED2E-45D6-9CDD-C507347A8CCA}"/>
    <cellStyle name="Normal 21 9 2 3" xfId="24952" xr:uid="{B24959BE-CAB5-43D3-85B2-1648A80CA0D1}"/>
    <cellStyle name="Normal 21 9 2 4" xfId="30446" xr:uid="{DC7F308D-48D2-43C8-A0BE-8FB9582162B2}"/>
    <cellStyle name="Normal 21 9 2 5" xfId="35930" xr:uid="{14225E8C-33D0-45AD-AA6C-663845819D3D}"/>
    <cellStyle name="Normal 21 9 3" xfId="11788" xr:uid="{D0209B9D-B49A-465A-B8D7-913B1FB5DFF9}"/>
    <cellStyle name="Normal 21 9 4" xfId="17024" xr:uid="{AED72392-FAA1-4D9A-AE9D-0B727364293E}"/>
    <cellStyle name="Normal 21 9 5" xfId="19246" xr:uid="{7B9EBB98-60E0-4539-BFFB-8F3D4E77B96E}"/>
    <cellStyle name="Normal 21 9 6" xfId="9524" xr:uid="{81EC87E4-73DB-424E-86B9-FBB573AA2DD1}"/>
    <cellStyle name="Normal 21 9 6 2" xfId="20845" xr:uid="{9858D42A-D1F0-4472-B301-072632B4F7B8}"/>
    <cellStyle name="Normal 21 9 6 2 2" xfId="26401" xr:uid="{BDA8159A-E3FE-4268-ACE1-BCE6C4ED4C69}"/>
    <cellStyle name="Normal 21 9 6 2 3" xfId="31895" xr:uid="{D73E5FD9-90A7-43BF-897F-3E570C9F14C0}"/>
    <cellStyle name="Normal 21 9 6 2 4" xfId="37379" xr:uid="{B55004CC-B6B2-4D50-92D3-696CA0CD937A}"/>
    <cellStyle name="Normal 21 9 6 3" xfId="23672" xr:uid="{72AD8F3B-D7A2-475C-B46D-5938C65B0E0A}"/>
    <cellStyle name="Normal 21 9 6 4" xfId="29166" xr:uid="{56C104B0-4E26-4679-B5C0-7EBD6042E71F}"/>
    <cellStyle name="Normal 21 9 6 5" xfId="34650" xr:uid="{6D9076BE-3A32-46D0-9EDF-8D0359BAAF18}"/>
    <cellStyle name="Normal 210" xfId="39621" xr:uid="{B04ADF9B-1372-451B-9DF8-77CAD83802E5}"/>
    <cellStyle name="Normal 211" xfId="39622" xr:uid="{E998A405-0B6E-45C9-B5C0-3052C97D1DB6}"/>
    <cellStyle name="Normal 212" xfId="39623" xr:uid="{ED9A9A69-3B88-40A4-88FB-CFE36C94AF5B}"/>
    <cellStyle name="Normal 213" xfId="39624" xr:uid="{9C175A80-D15C-44D7-B569-BF9CCE7049F2}"/>
    <cellStyle name="Normal 214" xfId="39625" xr:uid="{23CE7AFE-565A-4B6C-9EB7-126E39C78693}"/>
    <cellStyle name="Normal 215" xfId="39626" xr:uid="{C6E7C3CB-F031-4C14-AD08-A83BA5B0C7DD}"/>
    <cellStyle name="Normal 216" xfId="39627" xr:uid="{20A1E060-6120-45D7-8D2D-0991BF5A9B17}"/>
    <cellStyle name="Normal 217" xfId="39628" xr:uid="{C8579704-15A7-429C-8F4C-AEB0A1EE87B9}"/>
    <cellStyle name="Normal 218" xfId="39629" xr:uid="{8C3452D3-048A-446F-9EB8-35A9129D2624}"/>
    <cellStyle name="Normal 219" xfId="39630" xr:uid="{7B44C528-AC5F-4C39-9104-8B9D1F303D74}"/>
    <cellStyle name="Normal 22" xfId="6434" xr:uid="{EB55B301-53C3-4B68-8539-24682736D358}"/>
    <cellStyle name="Normal 22 10" xfId="6435" xr:uid="{5999A3BD-7092-4907-AEF8-D90EEFF919DD}"/>
    <cellStyle name="Normal 22 10 2" xfId="14840" xr:uid="{2EBCB00B-0ABD-4082-9B9F-34D1CE7FE950}"/>
    <cellStyle name="Normal 22 10 2 2" xfId="22127" xr:uid="{C5E4EA35-5A2D-4DD1-93FA-BBC917AF8F54}"/>
    <cellStyle name="Normal 22 10 2 2 2" xfId="27683" xr:uid="{C8A40792-B8E2-4A8B-9403-1412E2AB6650}"/>
    <cellStyle name="Normal 22 10 2 2 3" xfId="33177" xr:uid="{FB5288A7-1F45-4F12-9B46-89927D5A5B2C}"/>
    <cellStyle name="Normal 22 10 2 2 4" xfId="38661" xr:uid="{58CB4BE9-55D7-4383-9B8D-3505FBB8F5A6}"/>
    <cellStyle name="Normal 22 10 2 3" xfId="24954" xr:uid="{70C5BE0F-240D-43D8-9620-0059982C0D74}"/>
    <cellStyle name="Normal 22 10 2 4" xfId="30448" xr:uid="{97384B95-4435-4F44-BA2A-E05782690DFF}"/>
    <cellStyle name="Normal 22 10 2 5" xfId="35932" xr:uid="{96C761A8-E836-4209-883D-AB4288A8D30B}"/>
    <cellStyle name="Normal 22 10 3" xfId="11790" xr:uid="{DC79DFA7-8254-4C00-B1B0-810544F7FBEA}"/>
    <cellStyle name="Normal 22 10 4" xfId="17026" xr:uid="{F18EEB53-72C7-4AF8-A6C6-965C2F8AFE5E}"/>
    <cellStyle name="Normal 22 10 5" xfId="19248" xr:uid="{B569B377-6103-4A53-ADF2-F3DEA794547C}"/>
    <cellStyle name="Normal 22 10 6" xfId="9526" xr:uid="{F9E5B308-8461-4A29-B450-18C77517EFCF}"/>
    <cellStyle name="Normal 22 10 6 2" xfId="20847" xr:uid="{409512E2-E67A-4ACC-84B2-8CDA023A5583}"/>
    <cellStyle name="Normal 22 10 6 2 2" xfId="26403" xr:uid="{513CF40A-B6D3-4874-895A-881D9BF187E4}"/>
    <cellStyle name="Normal 22 10 6 2 3" xfId="31897" xr:uid="{DB4CF7F5-D3E5-4DB4-808E-EBC08AD894AD}"/>
    <cellStyle name="Normal 22 10 6 2 4" xfId="37381" xr:uid="{D17A0421-2771-4CF5-9153-0764A23F8B1D}"/>
    <cellStyle name="Normal 22 10 6 3" xfId="23674" xr:uid="{26339351-8C21-4432-806E-6F8E3FCEC48D}"/>
    <cellStyle name="Normal 22 10 6 4" xfId="29168" xr:uid="{E18A8E6C-47EA-44A6-8EB9-3B4070806647}"/>
    <cellStyle name="Normal 22 10 6 5" xfId="34652" xr:uid="{D7C69248-A51F-4D92-9C89-75AD5D99C677}"/>
    <cellStyle name="Normal 22 11" xfId="6436" xr:uid="{9FB4516B-3701-4BDA-A3B2-96E906721742}"/>
    <cellStyle name="Normal 22 11 2" xfId="14841" xr:uid="{55FA2044-BFD2-4EFD-B66D-5D4D7017AB0E}"/>
    <cellStyle name="Normal 22 11 2 2" xfId="22128" xr:uid="{86073E45-1497-4C12-B8E2-82F6B782ECCD}"/>
    <cellStyle name="Normal 22 11 2 2 2" xfId="27684" xr:uid="{5E1D0860-C635-419A-8CD4-A0BAB6ABF0FA}"/>
    <cellStyle name="Normal 22 11 2 2 3" xfId="33178" xr:uid="{571FD006-8181-48BA-AD2C-8741C3CF7E13}"/>
    <cellStyle name="Normal 22 11 2 2 4" xfId="38662" xr:uid="{38763747-416C-4D37-9617-939204CAFCFD}"/>
    <cellStyle name="Normal 22 11 2 3" xfId="24955" xr:uid="{490C9385-8A72-4222-943C-13ED296BE508}"/>
    <cellStyle name="Normal 22 11 2 4" xfId="30449" xr:uid="{BD867887-5C8A-4CAE-9832-20CD0496B15A}"/>
    <cellStyle name="Normal 22 11 2 5" xfId="35933" xr:uid="{B97F8CCC-818C-4093-A0D6-782B4220CCC9}"/>
    <cellStyle name="Normal 22 11 3" xfId="11791" xr:uid="{145916B1-9DE3-4309-A1C8-6299854C9766}"/>
    <cellStyle name="Normal 22 11 4" xfId="17027" xr:uid="{85668708-9454-42E2-B818-34D79A0F9110}"/>
    <cellStyle name="Normal 22 11 5" xfId="19249" xr:uid="{E3F88E23-6991-414C-AC44-EA6681B8572B}"/>
    <cellStyle name="Normal 22 11 6" xfId="9527" xr:uid="{687DB444-8FE6-432F-AA0B-057B8E14FE04}"/>
    <cellStyle name="Normal 22 11 6 2" xfId="20848" xr:uid="{DC3A3105-FFB4-42EF-8919-5BCB06F7FC62}"/>
    <cellStyle name="Normal 22 11 6 2 2" xfId="26404" xr:uid="{F9E32001-3D27-425B-A488-AB0C6E407BB3}"/>
    <cellStyle name="Normal 22 11 6 2 3" xfId="31898" xr:uid="{ECC946C5-BB33-4D13-9CE6-DD6F824BB2A6}"/>
    <cellStyle name="Normal 22 11 6 2 4" xfId="37382" xr:uid="{9BAA5739-81E5-4358-B783-BE6CFAD04817}"/>
    <cellStyle name="Normal 22 11 6 3" xfId="23675" xr:uid="{46B8E0E9-7255-447D-BD65-6908DDFD8922}"/>
    <cellStyle name="Normal 22 11 6 4" xfId="29169" xr:uid="{2F046309-00D5-47AD-BB50-7D4988BB11D9}"/>
    <cellStyle name="Normal 22 11 6 5" xfId="34653" xr:uid="{D8206817-D405-4E26-9C63-6F5B0F5FB837}"/>
    <cellStyle name="Normal 22 12" xfId="6437" xr:uid="{468C98B5-9FAA-48BC-B21D-AD0BEBA60950}"/>
    <cellStyle name="Normal 22 12 2" xfId="14842" xr:uid="{571CFC87-A6EA-43ED-9331-69B051DC57A9}"/>
    <cellStyle name="Normal 22 12 2 2" xfId="22129" xr:uid="{0751BDF3-3C30-470D-9911-61DD9A4DAB58}"/>
    <cellStyle name="Normal 22 12 2 2 2" xfId="27685" xr:uid="{130E1FCB-C063-4670-A88D-04A0CC46BA93}"/>
    <cellStyle name="Normal 22 12 2 2 3" xfId="33179" xr:uid="{CD2B648A-7965-4EC2-84D4-DACD6081EC3B}"/>
    <cellStyle name="Normal 22 12 2 2 4" xfId="38663" xr:uid="{41BEA678-AD4D-425B-A1B4-2D2016BF27BC}"/>
    <cellStyle name="Normal 22 12 2 3" xfId="24956" xr:uid="{29C89768-13A4-405C-97F3-592FB2BE49BD}"/>
    <cellStyle name="Normal 22 12 2 4" xfId="30450" xr:uid="{956EE288-A5FE-4085-B25F-530C7831E75A}"/>
    <cellStyle name="Normal 22 12 2 5" xfId="35934" xr:uid="{754E93F8-9048-42DA-810B-C9CBC1A67C51}"/>
    <cellStyle name="Normal 22 12 3" xfId="11792" xr:uid="{B997DAC7-429D-4356-BDE1-573FCD49AC0F}"/>
    <cellStyle name="Normal 22 12 4" xfId="17028" xr:uid="{AABCFC6A-B129-4FEC-A0DF-02BCD2B0D613}"/>
    <cellStyle name="Normal 22 12 5" xfId="19250" xr:uid="{90CB7F19-CA61-4705-B995-9BC11540D6AB}"/>
    <cellStyle name="Normal 22 12 6" xfId="9528" xr:uid="{0C624B82-D3D7-4735-BE07-92C95D65B646}"/>
    <cellStyle name="Normal 22 12 6 2" xfId="20849" xr:uid="{DF09F945-0F8C-4EFB-B623-AB3C4793BBF6}"/>
    <cellStyle name="Normal 22 12 6 2 2" xfId="26405" xr:uid="{4DD0E10B-0DC4-4149-913B-9DB1AF7F3B8E}"/>
    <cellStyle name="Normal 22 12 6 2 3" xfId="31899" xr:uid="{20709529-17B4-479C-8DA6-0BFE1B5320F4}"/>
    <cellStyle name="Normal 22 12 6 2 4" xfId="37383" xr:uid="{78A477FF-8741-4689-A9DA-6E838910536D}"/>
    <cellStyle name="Normal 22 12 6 3" xfId="23676" xr:uid="{73CF4BE0-B40C-435B-A209-3ED80B1B0A49}"/>
    <cellStyle name="Normal 22 12 6 4" xfId="29170" xr:uid="{98E53836-D2CC-46F7-B663-A19200075402}"/>
    <cellStyle name="Normal 22 12 6 5" xfId="34654" xr:uid="{3B0F79F7-7C11-4865-BA01-4274480B04C9}"/>
    <cellStyle name="Normal 22 13" xfId="6438" xr:uid="{362EE7A4-9807-40DD-8F29-705928649AEA}"/>
    <cellStyle name="Normal 22 13 2" xfId="14843" xr:uid="{85A01381-3506-482B-BF19-4E1AFC99F6B0}"/>
    <cellStyle name="Normal 22 13 2 2" xfId="22130" xr:uid="{420C0EFB-7155-4995-9DA3-947FA2716ED7}"/>
    <cellStyle name="Normal 22 13 2 2 2" xfId="27686" xr:uid="{09507AD1-DDE4-42BB-9AF5-BFB3433680EC}"/>
    <cellStyle name="Normal 22 13 2 2 3" xfId="33180" xr:uid="{476EB8FB-1F0D-4115-8D01-84E61BF57AFF}"/>
    <cellStyle name="Normal 22 13 2 2 4" xfId="38664" xr:uid="{E2655724-1D44-4B88-AFC9-119ED778B3C0}"/>
    <cellStyle name="Normal 22 13 2 3" xfId="24957" xr:uid="{274D3757-F0B7-487A-99C2-5E482A86D378}"/>
    <cellStyle name="Normal 22 13 2 4" xfId="30451" xr:uid="{CBA2D4D0-6352-4E20-A0C9-FE0595326436}"/>
    <cellStyle name="Normal 22 13 2 5" xfId="35935" xr:uid="{A95F23CA-D234-4086-9D46-F78BFCE97926}"/>
    <cellStyle name="Normal 22 13 3" xfId="11793" xr:uid="{A0EBE82B-A382-4566-A6EE-C72B7061E06F}"/>
    <cellStyle name="Normal 22 13 4" xfId="17029" xr:uid="{CE5FF329-18F8-4244-AE2D-3E0C022F2170}"/>
    <cellStyle name="Normal 22 13 5" xfId="19251" xr:uid="{6B01E91F-0FF6-4A2B-B293-4220608498D3}"/>
    <cellStyle name="Normal 22 13 6" xfId="9529" xr:uid="{E9226D25-D9C7-4C87-B1F0-42B40BEA9F94}"/>
    <cellStyle name="Normal 22 13 6 2" xfId="20850" xr:uid="{92FB7B3A-02D0-44EA-9579-582BDFCDA100}"/>
    <cellStyle name="Normal 22 13 6 2 2" xfId="26406" xr:uid="{AE56E20D-E2C7-43B8-AFED-DF233FD4370F}"/>
    <cellStyle name="Normal 22 13 6 2 3" xfId="31900" xr:uid="{32A7883C-0E6C-4548-93B6-B4B8D3FB10F3}"/>
    <cellStyle name="Normal 22 13 6 2 4" xfId="37384" xr:uid="{A8DD5E36-AC6D-4C5E-AA0A-814A19285D2D}"/>
    <cellStyle name="Normal 22 13 6 3" xfId="23677" xr:uid="{E1B4BF3E-D65F-4D58-9ED5-A7D49E19C807}"/>
    <cellStyle name="Normal 22 13 6 4" xfId="29171" xr:uid="{F41C48C6-925A-4F42-BAC4-F2045284945B}"/>
    <cellStyle name="Normal 22 13 6 5" xfId="34655" xr:uid="{E55845A4-9E44-49F7-87AF-FC5BB3B2F839}"/>
    <cellStyle name="Normal 22 14" xfId="7394" xr:uid="{CA97A174-8708-4B10-B375-778681F69075}"/>
    <cellStyle name="Normal 22 14 2" xfId="14844" xr:uid="{043ECA64-6C0E-41D3-AD94-62E5D1C5755D}"/>
    <cellStyle name="Normal 22 14 2 2" xfId="22131" xr:uid="{64C99152-CE81-402F-81CD-31C0DEDD73A5}"/>
    <cellStyle name="Normal 22 14 2 2 2" xfId="27687" xr:uid="{63C4ED63-1B1F-4544-AF5B-A3B3B7371DF9}"/>
    <cellStyle name="Normal 22 14 2 2 3" xfId="33181" xr:uid="{AC3AC5EA-B413-4A74-959C-004EE30D23AE}"/>
    <cellStyle name="Normal 22 14 2 2 4" xfId="38665" xr:uid="{98E0FDA1-9AD7-4525-81A8-68255B1505A3}"/>
    <cellStyle name="Normal 22 14 2 3" xfId="24958" xr:uid="{BA889978-7A75-4638-9DA9-E79BF4852AF8}"/>
    <cellStyle name="Normal 22 14 2 4" xfId="30452" xr:uid="{8ADD56F5-F819-483D-A881-983C5337E934}"/>
    <cellStyle name="Normal 22 14 2 5" xfId="35936" xr:uid="{33715D4E-B0DC-4761-9DDF-28659838C988}"/>
    <cellStyle name="Normal 22 14 3" xfId="12656" xr:uid="{72901096-9F80-4851-A106-F542CBDFE773}"/>
    <cellStyle name="Normal 22 14 4" xfId="9530" xr:uid="{9D01E3E2-7873-473E-BFDE-BA8468AE5CE4}"/>
    <cellStyle name="Normal 22 14 4 2" xfId="20851" xr:uid="{CF18793C-3B03-485D-9B48-79265F09628B}"/>
    <cellStyle name="Normal 22 14 4 2 2" xfId="26407" xr:uid="{07FEFF44-53DC-4A56-9421-C3EEAB53FC49}"/>
    <cellStyle name="Normal 22 14 4 2 3" xfId="31901" xr:uid="{661BC11C-12C8-4A1F-AB98-F2874D43D3E7}"/>
    <cellStyle name="Normal 22 14 4 2 4" xfId="37385" xr:uid="{059CBFC0-B5E8-44AA-8CDE-4D827FC99947}"/>
    <cellStyle name="Normal 22 14 4 3" xfId="23678" xr:uid="{5E433585-12D3-456B-8B35-392EA06603F9}"/>
    <cellStyle name="Normal 22 14 4 4" xfId="29172" xr:uid="{43D0D788-D071-401E-A48C-474C65B48E95}"/>
    <cellStyle name="Normal 22 14 4 5" xfId="34656" xr:uid="{60CA9841-2236-4E9F-AC58-CB01D520E161}"/>
    <cellStyle name="Normal 22 15" xfId="9531" xr:uid="{8AA97CCD-7CB8-4246-87D7-A22A3C700FF6}"/>
    <cellStyle name="Normal 22 15 2" xfId="20852" xr:uid="{34355F4A-3DE9-4F4B-AB14-5EC38215596E}"/>
    <cellStyle name="Normal 22 15 2 2" xfId="26408" xr:uid="{5A37CB79-DBD2-4E48-A144-B8F823BE5DD7}"/>
    <cellStyle name="Normal 22 15 2 3" xfId="31902" xr:uid="{FB06D3CD-9EBA-4620-8CFE-64A0217014E6}"/>
    <cellStyle name="Normal 22 15 2 4" xfId="37386" xr:uid="{99E796AF-D6BE-41E8-8230-A4CB45184E03}"/>
    <cellStyle name="Normal 22 15 3" xfId="23679" xr:uid="{0D2A687A-A6EA-46BD-B68E-4BE49724DE22}"/>
    <cellStyle name="Normal 22 15 4" xfId="29173" xr:uid="{56146D20-A67A-4467-87AB-2B8F7E736B03}"/>
    <cellStyle name="Normal 22 15 5" xfId="34657" xr:uid="{93F7E9CC-ADE5-4D8B-BC00-E8DB914626D8}"/>
    <cellStyle name="Normal 22 16" xfId="14839" xr:uid="{FFB01847-5066-4C9A-A98F-449845B6F729}"/>
    <cellStyle name="Normal 22 16 2" xfId="22126" xr:uid="{5F402724-E508-4559-B5CC-F3458A52F733}"/>
    <cellStyle name="Normal 22 16 2 2" xfId="27682" xr:uid="{DC0C7FF1-CEF6-4873-A61A-1F284F318AD7}"/>
    <cellStyle name="Normal 22 16 2 3" xfId="33176" xr:uid="{C73E1332-ADAB-4C5E-A932-C8119C1FC37C}"/>
    <cellStyle name="Normal 22 16 2 4" xfId="38660" xr:uid="{301EC578-FBDF-486E-8D5D-3640918EAE1B}"/>
    <cellStyle name="Normal 22 16 3" xfId="24953" xr:uid="{22081AE8-2D99-4295-955E-E4525E48EDA7}"/>
    <cellStyle name="Normal 22 16 4" xfId="30447" xr:uid="{55ECB898-E4CE-488E-9367-54EE792812DE}"/>
    <cellStyle name="Normal 22 16 5" xfId="35931" xr:uid="{2D827230-719E-4E75-A681-2C0EA4DC25D8}"/>
    <cellStyle name="Normal 22 17" xfId="11789" xr:uid="{6A5FA059-91AA-42EE-8540-DBF2008D6EF2}"/>
    <cellStyle name="Normal 22 18" xfId="17025" xr:uid="{6A4FE1C4-09FC-4D89-824E-77147E422451}"/>
    <cellStyle name="Normal 22 19" xfId="19247" xr:uid="{4EB58993-FD72-489F-853D-5139D71264FC}"/>
    <cellStyle name="Normal 22 2" xfId="6439" xr:uid="{0F62AFDE-59DE-4A1E-90DE-3918E7D43B00}"/>
    <cellStyle name="Normal 22 2 2" xfId="14845" xr:uid="{992AF163-A304-48E0-AA2E-63A1D97FE372}"/>
    <cellStyle name="Normal 22 2 2 2" xfId="22132" xr:uid="{189C13FA-E25B-4BF9-B2B1-76167D25BC01}"/>
    <cellStyle name="Normal 22 2 2 2 2" xfId="27688" xr:uid="{D5607F23-DE99-4E32-998D-A47AD8616CB5}"/>
    <cellStyle name="Normal 22 2 2 2 3" xfId="33182" xr:uid="{8C07C6A9-045E-4E68-BA16-B15734C2BF29}"/>
    <cellStyle name="Normal 22 2 2 2 4" xfId="38666" xr:uid="{EDE2B2F5-E979-482F-8B53-4F0F4C451499}"/>
    <cellStyle name="Normal 22 2 2 3" xfId="24959" xr:uid="{66050514-3478-4C11-BEA1-D7B7FC8A3820}"/>
    <cellStyle name="Normal 22 2 2 4" xfId="30453" xr:uid="{DE942711-C59D-4C69-9441-E351B22F2A1C}"/>
    <cellStyle name="Normal 22 2 2 5" xfId="35937" xr:uid="{A45DB7C8-5075-4F93-B908-91F56324B2B4}"/>
    <cellStyle name="Normal 22 2 3" xfId="11794" xr:uid="{6292B91B-4F75-43F8-8267-68AD92CBCEFB}"/>
    <cellStyle name="Normal 22 2 4" xfId="17030" xr:uid="{91495736-755D-43F0-BED8-88508C104A1D}"/>
    <cellStyle name="Normal 22 2 5" xfId="19252" xr:uid="{C5325A31-7AAE-4701-9EC1-23B6F7E53E1C}"/>
    <cellStyle name="Normal 22 2 6" xfId="9532" xr:uid="{F0AD9676-C562-42B0-B384-8B907C91F49A}"/>
    <cellStyle name="Normal 22 2 6 2" xfId="20853" xr:uid="{D1DB3019-2D76-49FD-9F14-D0C2BA722AD2}"/>
    <cellStyle name="Normal 22 2 6 2 2" xfId="26409" xr:uid="{78B20330-FA66-4E86-BA46-CA6B70FD438E}"/>
    <cellStyle name="Normal 22 2 6 2 3" xfId="31903" xr:uid="{DE673316-05E5-4296-803C-7163EF531BB0}"/>
    <cellStyle name="Normal 22 2 6 2 4" xfId="37387" xr:uid="{D89878FE-54EC-490A-A9FF-B9C37ECDE1E6}"/>
    <cellStyle name="Normal 22 2 6 3" xfId="23680" xr:uid="{B6F78F17-7191-46F0-8760-96F28914BE35}"/>
    <cellStyle name="Normal 22 2 6 4" xfId="29174" xr:uid="{FFA52A98-4F11-446A-BBC1-67556BE8848F}"/>
    <cellStyle name="Normal 22 2 6 5" xfId="34658" xr:uid="{63DCD455-D9CB-4387-9F59-F3FB71EB067C}"/>
    <cellStyle name="Normal 22 20" xfId="9525" xr:uid="{8E6EF387-F81B-4BCC-A2F1-C31D22E3E638}"/>
    <cellStyle name="Normal 22 20 2" xfId="20846" xr:uid="{E163FD20-ABEB-47A1-88E5-29DFF2CE528E}"/>
    <cellStyle name="Normal 22 20 2 2" xfId="26402" xr:uid="{C6948BD3-438A-4BA8-9B20-B3AE69CAA070}"/>
    <cellStyle name="Normal 22 20 2 3" xfId="31896" xr:uid="{383323B4-3163-4500-879C-F9DBADB5C1DD}"/>
    <cellStyle name="Normal 22 20 2 4" xfId="37380" xr:uid="{B4A4D12E-B2E8-4ED5-943F-F119C991AC8D}"/>
    <cellStyle name="Normal 22 20 3" xfId="23673" xr:uid="{4973A5C9-D91F-4B81-99C6-1C75981B94D7}"/>
    <cellStyle name="Normal 22 20 4" xfId="29167" xr:uid="{51CA64D6-859B-4EC0-8CF6-04282FBA9ED9}"/>
    <cellStyle name="Normal 22 20 5" xfId="34651" xr:uid="{7CB7B8E5-1C11-4E74-9258-6BA8BC8812A9}"/>
    <cellStyle name="Normal 22 3" xfId="6440" xr:uid="{5FA778A2-1EF9-4F8D-9B93-3584F994AFD9}"/>
    <cellStyle name="Normal 22 3 2" xfId="14846" xr:uid="{BF10D670-D315-46E3-B4DE-D8BFFED47352}"/>
    <cellStyle name="Normal 22 3 2 2" xfId="22133" xr:uid="{D0526CA9-C691-4A72-94B6-46AA656143B6}"/>
    <cellStyle name="Normal 22 3 2 2 2" xfId="27689" xr:uid="{E6AA56F5-02EF-44FE-ADB2-AF7CD50B1310}"/>
    <cellStyle name="Normal 22 3 2 2 3" xfId="33183" xr:uid="{649A608D-07BD-4D0A-951C-EA3EA09E5BE4}"/>
    <cellStyle name="Normal 22 3 2 2 4" xfId="38667" xr:uid="{EC80F765-52AB-4B09-A37F-A3F772190E9D}"/>
    <cellStyle name="Normal 22 3 2 3" xfId="24960" xr:uid="{4CB9FEF8-EF2F-4A36-B4F3-DC659AFBE1A1}"/>
    <cellStyle name="Normal 22 3 2 4" xfId="30454" xr:uid="{41B348CA-D59B-4CE7-B258-0C3CE7D724BA}"/>
    <cellStyle name="Normal 22 3 2 5" xfId="35938" xr:uid="{4BBFCED4-B031-49D8-AC6D-12FE98E4AA76}"/>
    <cellStyle name="Normal 22 3 3" xfId="11795" xr:uid="{BB9CBD68-6BE0-4C33-8219-09FBAB67E3E8}"/>
    <cellStyle name="Normal 22 3 4" xfId="17031" xr:uid="{46AD7D2E-1080-45B0-9BD1-CB140EE3A90D}"/>
    <cellStyle name="Normal 22 3 5" xfId="19253" xr:uid="{59CF5B4E-58B5-4697-BF5C-E9756F274D80}"/>
    <cellStyle name="Normal 22 3 6" xfId="9533" xr:uid="{56B1965A-90AE-441D-B979-7CDBFDCA9ED0}"/>
    <cellStyle name="Normal 22 3 6 2" xfId="20854" xr:uid="{3803425D-49B4-4C48-AC45-A0D96A71220C}"/>
    <cellStyle name="Normal 22 3 6 2 2" xfId="26410" xr:uid="{1DA90FBE-5BAB-4E6F-A3C0-80EE29D33EDE}"/>
    <cellStyle name="Normal 22 3 6 2 3" xfId="31904" xr:uid="{7BA6B42E-2695-4424-86ED-C6DBC3EAE567}"/>
    <cellStyle name="Normal 22 3 6 2 4" xfId="37388" xr:uid="{31084F2D-CF71-43A7-A25E-38F8F13E6F16}"/>
    <cellStyle name="Normal 22 3 6 3" xfId="23681" xr:uid="{C333B233-39AD-4900-B663-5B661A0782F9}"/>
    <cellStyle name="Normal 22 3 6 4" xfId="29175" xr:uid="{1F11E384-6941-457A-BBEC-01E7C07B732F}"/>
    <cellStyle name="Normal 22 3 6 5" xfId="34659" xr:uid="{7A7F096E-9924-4893-A24C-8E005B6382F9}"/>
    <cellStyle name="Normal 22 4" xfId="6441" xr:uid="{023535F2-C915-4099-AAAA-3C539504B855}"/>
    <cellStyle name="Normal 22 4 2" xfId="14847" xr:uid="{BA2D49DE-A992-413B-8A0A-791CE53931EE}"/>
    <cellStyle name="Normal 22 4 2 2" xfId="22134" xr:uid="{AD9199DD-3E83-4982-83B0-DF2C02EC5CA2}"/>
    <cellStyle name="Normal 22 4 2 2 2" xfId="27690" xr:uid="{14C827D0-2AD4-402F-BC6E-0AB96188EC7B}"/>
    <cellStyle name="Normal 22 4 2 2 3" xfId="33184" xr:uid="{14BB8270-BBDB-4889-9A0B-568FE7B8920E}"/>
    <cellStyle name="Normal 22 4 2 2 4" xfId="38668" xr:uid="{1E6C96EE-179C-4F1E-9BF3-59ADBB24E280}"/>
    <cellStyle name="Normal 22 4 2 3" xfId="24961" xr:uid="{F884B1D1-F748-4FE9-89BA-267CB3F03B2B}"/>
    <cellStyle name="Normal 22 4 2 4" xfId="30455" xr:uid="{980D1B48-510A-44E5-B8BF-222F5C4784FD}"/>
    <cellStyle name="Normal 22 4 2 5" xfId="35939" xr:uid="{856DEC49-3B5C-4230-B809-4E41219035CD}"/>
    <cellStyle name="Normal 22 4 3" xfId="11796" xr:uid="{CBC513C3-5CD4-4E5C-AC7A-5081903011BC}"/>
    <cellStyle name="Normal 22 4 4" xfId="17032" xr:uid="{E4683928-3E3A-468E-B6CF-110F8E01F118}"/>
    <cellStyle name="Normal 22 4 5" xfId="19254" xr:uid="{5F3D46F2-B504-484B-8964-E4CBCC5F0623}"/>
    <cellStyle name="Normal 22 4 6" xfId="9534" xr:uid="{BBA2B0BA-1091-4D11-B6C0-4EA8A278DE14}"/>
    <cellStyle name="Normal 22 4 6 2" xfId="20855" xr:uid="{C4D4F176-97B7-49D8-945D-7FB2328EAC32}"/>
    <cellStyle name="Normal 22 4 6 2 2" xfId="26411" xr:uid="{F096CB54-07B3-468C-AABA-82DE156F0C88}"/>
    <cellStyle name="Normal 22 4 6 2 3" xfId="31905" xr:uid="{729EED33-8E5E-419F-8447-779B63E6C1CA}"/>
    <cellStyle name="Normal 22 4 6 2 4" xfId="37389" xr:uid="{2238D8F1-4F61-4339-8343-357EBD5259BA}"/>
    <cellStyle name="Normal 22 4 6 3" xfId="23682" xr:uid="{1835DBDF-D746-4C8F-8918-DC1B509CB494}"/>
    <cellStyle name="Normal 22 4 6 4" xfId="29176" xr:uid="{CE7DA734-7DBA-4A41-9E48-DB99A4A6FEE3}"/>
    <cellStyle name="Normal 22 4 6 5" xfId="34660" xr:uid="{3184EF49-1540-4262-9D53-F3AF8A10C8ED}"/>
    <cellStyle name="Normal 22 5" xfId="6442" xr:uid="{0F2D15F0-48CE-48C2-A56C-2E3C5507F35A}"/>
    <cellStyle name="Normal 22 5 2" xfId="14848" xr:uid="{47D7DDBD-5FB4-4A1B-A8DD-D5E143689086}"/>
    <cellStyle name="Normal 22 5 2 2" xfId="22135" xr:uid="{D95544BB-9456-4BBF-AE63-8DB501897A6A}"/>
    <cellStyle name="Normal 22 5 2 2 2" xfId="27691" xr:uid="{110CE050-9A96-4A39-97E5-1169DD8021E5}"/>
    <cellStyle name="Normal 22 5 2 2 3" xfId="33185" xr:uid="{D15A62BC-A590-41D3-A5A5-1C008968DBAE}"/>
    <cellStyle name="Normal 22 5 2 2 4" xfId="38669" xr:uid="{C06B2533-4AE8-4114-9195-C774AC067C03}"/>
    <cellStyle name="Normal 22 5 2 3" xfId="24962" xr:uid="{412A3664-85A3-4CDA-A746-BE16A3500792}"/>
    <cellStyle name="Normal 22 5 2 4" xfId="30456" xr:uid="{FCBA8416-F84A-4862-B898-137D6C984893}"/>
    <cellStyle name="Normal 22 5 2 5" xfId="35940" xr:uid="{F118681F-9FC7-4C3D-90BA-E981128850C7}"/>
    <cellStyle name="Normal 22 5 3" xfId="11797" xr:uid="{ABF41693-357F-4B18-BF0D-648BB408BDBE}"/>
    <cellStyle name="Normal 22 5 4" xfId="17033" xr:uid="{6DB46DD3-501E-4BA8-B5FB-7F8867270E96}"/>
    <cellStyle name="Normal 22 5 5" xfId="19255" xr:uid="{6E711B00-4422-48C3-A2A4-F877FC5657D3}"/>
    <cellStyle name="Normal 22 5 6" xfId="9535" xr:uid="{3CA73473-6F48-4799-98D9-D88B2ABB6291}"/>
    <cellStyle name="Normal 22 5 6 2" xfId="20856" xr:uid="{B084CA3D-89F6-415F-9C46-F463765BEAD3}"/>
    <cellStyle name="Normal 22 5 6 2 2" xfId="26412" xr:uid="{8F733811-D7FF-47AB-AF95-0B6E8E94F900}"/>
    <cellStyle name="Normal 22 5 6 2 3" xfId="31906" xr:uid="{04670031-8C6A-4FED-A0A2-DE2C41C513A8}"/>
    <cellStyle name="Normal 22 5 6 2 4" xfId="37390" xr:uid="{1CBEAD5A-96F9-4BF1-A6E9-5A4790B55413}"/>
    <cellStyle name="Normal 22 5 6 3" xfId="23683" xr:uid="{1209ED09-DACB-4343-A136-5A7E715FCA41}"/>
    <cellStyle name="Normal 22 5 6 4" xfId="29177" xr:uid="{F8B591D1-3284-4360-9E3D-AC70F0EDE1FA}"/>
    <cellStyle name="Normal 22 5 6 5" xfId="34661" xr:uid="{97B157E2-3ADA-49BC-8236-71FFFE0ABC66}"/>
    <cellStyle name="Normal 22 6" xfId="6443" xr:uid="{AEEC731E-BED4-4ABF-B8EA-9FE0EECDD6B5}"/>
    <cellStyle name="Normal 22 6 2" xfId="14849" xr:uid="{A0B89322-2262-45E1-867C-5D8849FC6CCD}"/>
    <cellStyle name="Normal 22 6 2 2" xfId="22136" xr:uid="{E2CC8BA1-18D2-4BC8-B6B4-8CF98A28D564}"/>
    <cellStyle name="Normal 22 6 2 2 2" xfId="27692" xr:uid="{CBAB28DC-BC59-4D41-9BD5-D107AD58C739}"/>
    <cellStyle name="Normal 22 6 2 2 3" xfId="33186" xr:uid="{E22D0575-AAC1-4B9A-B3F4-EC32A3C2B82E}"/>
    <cellStyle name="Normal 22 6 2 2 4" xfId="38670" xr:uid="{23ACC0A3-716A-4757-83F2-C3713291A04C}"/>
    <cellStyle name="Normal 22 6 2 3" xfId="24963" xr:uid="{3B8B8926-F915-4578-8543-FBC58CB1A92B}"/>
    <cellStyle name="Normal 22 6 2 4" xfId="30457" xr:uid="{2E1CBAE7-7CC9-4C63-BA0B-1717E011FFBC}"/>
    <cellStyle name="Normal 22 6 2 5" xfId="35941" xr:uid="{F110BACA-DED8-46C4-A932-1C1392FEB054}"/>
    <cellStyle name="Normal 22 6 3" xfId="11798" xr:uid="{18DB8640-C777-4DF6-B644-C985EF2C7B55}"/>
    <cellStyle name="Normal 22 6 4" xfId="17034" xr:uid="{9755899F-028D-4D87-8228-AF710E8D06C3}"/>
    <cellStyle name="Normal 22 6 5" xfId="19256" xr:uid="{1B185DBD-CA9A-4E1F-BDCE-0BC835FF2F7C}"/>
    <cellStyle name="Normal 22 6 6" xfId="9536" xr:uid="{295A2C68-3D0E-4074-8025-16A0293F4EF5}"/>
    <cellStyle name="Normal 22 6 6 2" xfId="20857" xr:uid="{BFC4FC66-9603-46FA-93BA-92A3FAABBF4A}"/>
    <cellStyle name="Normal 22 6 6 2 2" xfId="26413" xr:uid="{8C2EEF89-A9E6-4144-9C10-BC8E28AD5575}"/>
    <cellStyle name="Normal 22 6 6 2 3" xfId="31907" xr:uid="{5037D595-92C0-4C8D-A536-1DA81A6FB417}"/>
    <cellStyle name="Normal 22 6 6 2 4" xfId="37391" xr:uid="{E2380FDF-9797-40DD-AD5B-800BF2F04E06}"/>
    <cellStyle name="Normal 22 6 6 3" xfId="23684" xr:uid="{929FC755-DC6D-4872-8781-78DA84DD2A8F}"/>
    <cellStyle name="Normal 22 6 6 4" xfId="29178" xr:uid="{CE9DE9A8-F862-4043-A892-065446FF435C}"/>
    <cellStyle name="Normal 22 6 6 5" xfId="34662" xr:uid="{3CADC497-3E65-4C2D-9D64-78EBC4D27966}"/>
    <cellStyle name="Normal 22 7" xfId="6444" xr:uid="{8BD90510-DFFE-4C7A-AB21-89EE0870D293}"/>
    <cellStyle name="Normal 22 7 2" xfId="14850" xr:uid="{48F9578C-5C83-42BF-BE43-5A82DAFBB296}"/>
    <cellStyle name="Normal 22 7 2 2" xfId="22137" xr:uid="{08581295-1808-4588-A490-473B5ABF5CDB}"/>
    <cellStyle name="Normal 22 7 2 2 2" xfId="27693" xr:uid="{00A3447C-86BE-44AA-8D42-07E5DB8C5879}"/>
    <cellStyle name="Normal 22 7 2 2 3" xfId="33187" xr:uid="{4DD97ECB-4E3C-4E6C-91E6-B5C759B1A1D8}"/>
    <cellStyle name="Normal 22 7 2 2 4" xfId="38671" xr:uid="{DCCDC9CA-17A1-49ED-B71D-CCD83355B016}"/>
    <cellStyle name="Normal 22 7 2 3" xfId="24964" xr:uid="{324F20B3-8731-4DD4-889E-EC84FA80A8E8}"/>
    <cellStyle name="Normal 22 7 2 4" xfId="30458" xr:uid="{DE824379-0EC4-466F-BFBC-C606D2DB9B04}"/>
    <cellStyle name="Normal 22 7 2 5" xfId="35942" xr:uid="{30811191-FBD3-4EDA-B70A-B94B5B58F766}"/>
    <cellStyle name="Normal 22 7 3" xfId="11799" xr:uid="{7D337DF9-5543-40F4-8DD5-769B05336FF8}"/>
    <cellStyle name="Normal 22 7 4" xfId="17035" xr:uid="{F451892A-ADF9-4A6B-ADB0-BACEF76E0E15}"/>
    <cellStyle name="Normal 22 7 5" xfId="19257" xr:uid="{6916A2AD-BEDA-412F-BA1C-030653866BC8}"/>
    <cellStyle name="Normal 22 7 6" xfId="9537" xr:uid="{75B576D3-959E-4E7F-885A-D0681D85F8A7}"/>
    <cellStyle name="Normal 22 7 6 2" xfId="20858" xr:uid="{89A106AC-3A15-4047-B729-C27984682B24}"/>
    <cellStyle name="Normal 22 7 6 2 2" xfId="26414" xr:uid="{E438819B-16A3-40E8-8C4C-8001E53785E0}"/>
    <cellStyle name="Normal 22 7 6 2 3" xfId="31908" xr:uid="{C130FDAB-3FB3-4360-8513-967E8D40CA09}"/>
    <cellStyle name="Normal 22 7 6 2 4" xfId="37392" xr:uid="{B2D0A05B-CEE7-42F8-A1D6-454A3273267D}"/>
    <cellStyle name="Normal 22 7 6 3" xfId="23685" xr:uid="{75C56D43-B4FC-4B35-A6F5-4C6F3BFCEC03}"/>
    <cellStyle name="Normal 22 7 6 4" xfId="29179" xr:uid="{D2FC8A54-2F14-4868-9035-90EB47B7F209}"/>
    <cellStyle name="Normal 22 7 6 5" xfId="34663" xr:uid="{9B420161-826F-48F3-832B-F5503E418551}"/>
    <cellStyle name="Normal 22 8" xfId="6445" xr:uid="{C946F2A5-1826-415F-A2F4-3D800BC1650D}"/>
    <cellStyle name="Normal 22 8 2" xfId="14851" xr:uid="{A34B3BF0-2205-41EF-B22D-E96B18E2DDA7}"/>
    <cellStyle name="Normal 22 8 2 2" xfId="22138" xr:uid="{38229C0B-D458-4F7D-9FF7-400F0513F61B}"/>
    <cellStyle name="Normal 22 8 2 2 2" xfId="27694" xr:uid="{13607F7E-C1D7-47FE-A2AE-706A6DD2AFFD}"/>
    <cellStyle name="Normal 22 8 2 2 3" xfId="33188" xr:uid="{D872AC33-9FD1-4EDE-8C34-C8D9F19FE0CF}"/>
    <cellStyle name="Normal 22 8 2 2 4" xfId="38672" xr:uid="{C121AEE8-F6F5-409E-BEB6-A233FCED8412}"/>
    <cellStyle name="Normal 22 8 2 3" xfId="24965" xr:uid="{EA4C62FC-8BA3-4F37-9718-C2D6A7EAF86E}"/>
    <cellStyle name="Normal 22 8 2 4" xfId="30459" xr:uid="{F8E25B4E-0745-425F-B2C6-54C44ED7DC9D}"/>
    <cellStyle name="Normal 22 8 2 5" xfId="35943" xr:uid="{7CDDA277-C1E7-47DD-8F3A-713AA49A4D9E}"/>
    <cellStyle name="Normal 22 8 3" xfId="11800" xr:uid="{0CC5F856-BD23-463A-92EB-172BDE9A6E2E}"/>
    <cellStyle name="Normal 22 8 4" xfId="17036" xr:uid="{4704B5DD-3FF6-47AE-BF73-AD2E196BF72B}"/>
    <cellStyle name="Normal 22 8 5" xfId="19258" xr:uid="{92E43B3A-AA5E-4C8E-95C0-63DC18CD2CE3}"/>
    <cellStyle name="Normal 22 8 6" xfId="9538" xr:uid="{769A0CEC-3785-47AD-BF72-DA60F0E83809}"/>
    <cellStyle name="Normal 22 8 6 2" xfId="20859" xr:uid="{1587559F-7648-40BF-8692-F58284E7B0DC}"/>
    <cellStyle name="Normal 22 8 6 2 2" xfId="26415" xr:uid="{0164FF3A-1489-43E2-BAC1-4ADDE34459A3}"/>
    <cellStyle name="Normal 22 8 6 2 3" xfId="31909" xr:uid="{E33D44F7-41A8-4E1F-9B3C-C60C47DFCAEE}"/>
    <cellStyle name="Normal 22 8 6 2 4" xfId="37393" xr:uid="{762407E5-4F9E-41D2-BEDF-BAA298968304}"/>
    <cellStyle name="Normal 22 8 6 3" xfId="23686" xr:uid="{B0363F8F-8FCE-4A26-ADC3-B55021489D81}"/>
    <cellStyle name="Normal 22 8 6 4" xfId="29180" xr:uid="{962F9741-028F-448C-870F-0027AC7FB853}"/>
    <cellStyle name="Normal 22 8 6 5" xfId="34664" xr:uid="{1610FC34-FA1F-4F94-A393-0C117957FA2D}"/>
    <cellStyle name="Normal 22 9" xfId="6446" xr:uid="{671D7F4F-F17C-43BA-9B8B-7E59A803C5E5}"/>
    <cellStyle name="Normal 22 9 2" xfId="14852" xr:uid="{35E9503E-8D18-4A42-9E68-3A4208D9FBEA}"/>
    <cellStyle name="Normal 22 9 2 2" xfId="22139" xr:uid="{365C5F77-C1F0-4750-8838-3C77D47DF741}"/>
    <cellStyle name="Normal 22 9 2 2 2" xfId="27695" xr:uid="{77EE56B0-66C9-47AE-A119-66CD4F00DFFB}"/>
    <cellStyle name="Normal 22 9 2 2 3" xfId="33189" xr:uid="{867E34F4-C919-4ECF-9014-AA56196C4AA7}"/>
    <cellStyle name="Normal 22 9 2 2 4" xfId="38673" xr:uid="{680ACB47-AAC1-4159-B67E-29EFF5BA7D4E}"/>
    <cellStyle name="Normal 22 9 2 3" xfId="24966" xr:uid="{1414216E-1BD5-4DA2-A12F-616CF7F6A7EA}"/>
    <cellStyle name="Normal 22 9 2 4" xfId="30460" xr:uid="{78094056-8256-4D58-8E3E-D129698B0916}"/>
    <cellStyle name="Normal 22 9 2 5" xfId="35944" xr:uid="{66453DF4-62D6-4148-A37C-BCB78BEEE011}"/>
    <cellStyle name="Normal 22 9 3" xfId="11801" xr:uid="{633F74F1-5FB9-4593-9507-41C331CC01AA}"/>
    <cellStyle name="Normal 22 9 4" xfId="17037" xr:uid="{62408A73-18D5-4E19-9341-376023E21D7C}"/>
    <cellStyle name="Normal 22 9 5" xfId="19259" xr:uid="{88FEA362-06BC-4CC2-9847-8A5D51D308CC}"/>
    <cellStyle name="Normal 22 9 6" xfId="9539" xr:uid="{0F69CE9E-7812-4684-A53E-3EFD2BA178F7}"/>
    <cellStyle name="Normal 22 9 6 2" xfId="20860" xr:uid="{7FB7B964-0FDD-4BA9-A9BC-1521A34DC977}"/>
    <cellStyle name="Normal 22 9 6 2 2" xfId="26416" xr:uid="{9CA5A239-EA54-45F3-A182-96A93F86AF48}"/>
    <cellStyle name="Normal 22 9 6 2 3" xfId="31910" xr:uid="{69FF3F9B-7BE2-45D8-9C6E-05C28BDE2DC9}"/>
    <cellStyle name="Normal 22 9 6 2 4" xfId="37394" xr:uid="{DA05AE92-B7AE-4D1B-84F0-367D088381C9}"/>
    <cellStyle name="Normal 22 9 6 3" xfId="23687" xr:uid="{50EEC1FB-505A-4B7C-83C6-71B2A3581D6E}"/>
    <cellStyle name="Normal 22 9 6 4" xfId="29181" xr:uid="{ADD11217-CDD6-486B-AB2E-5A7555EA3F44}"/>
    <cellStyle name="Normal 22 9 6 5" xfId="34665" xr:uid="{BD138047-F720-4F05-ACBA-A4055F15DD10}"/>
    <cellStyle name="Normal 220" xfId="39631" xr:uid="{25C9D1F7-1C34-4954-95CD-F711731C58F3}"/>
    <cellStyle name="Normal 221" xfId="39632" xr:uid="{5C1A45DA-7DF8-454C-AA8B-E640D9AE3EB9}"/>
    <cellStyle name="Normal 222" xfId="39633" xr:uid="{2284E553-E82E-46A5-B268-350D2CCA87BF}"/>
    <cellStyle name="Normal 223" xfId="39634" xr:uid="{1FD406ED-0B72-4C08-8F53-F3E673C7CDAB}"/>
    <cellStyle name="Normal 224" xfId="39635" xr:uid="{949BE91F-2AA3-4D0A-9CBF-60AF8C8E2937}"/>
    <cellStyle name="Normal 225" xfId="39636" xr:uid="{6E7BB6F9-18CC-43C0-A463-24CB8AB6DFD7}"/>
    <cellStyle name="Normal 226" xfId="39637" xr:uid="{E7331A54-802F-4218-9B8F-CB7399A5C681}"/>
    <cellStyle name="Normal 227" xfId="39638" xr:uid="{06732ED6-74C5-4F0F-A733-FADF51AAABE4}"/>
    <cellStyle name="Normal 228" xfId="39639" xr:uid="{586FAD82-756D-400B-8244-A94F2B68F9D8}"/>
    <cellStyle name="Normal 229" xfId="39640" xr:uid="{BE955954-A527-4AD5-9BBE-092683B38EE1}"/>
    <cellStyle name="Normal 23" xfId="6447" xr:uid="{29C1424E-BE03-4EB7-8875-EDC691C1D159}"/>
    <cellStyle name="Normal 23 10" xfId="6448" xr:uid="{13C37354-4CA2-4499-9056-D9ADE61AC436}"/>
    <cellStyle name="Normal 23 10 2" xfId="14854" xr:uid="{972A5854-EF14-4488-861E-42DF68171AF0}"/>
    <cellStyle name="Normal 23 10 2 2" xfId="22141" xr:uid="{CB98EBFA-766A-4F33-A892-915DBB1AF583}"/>
    <cellStyle name="Normal 23 10 2 2 2" xfId="27697" xr:uid="{39B614D3-F6C9-49CC-B83A-6A438F56C709}"/>
    <cellStyle name="Normal 23 10 2 2 3" xfId="33191" xr:uid="{E830209C-0949-41C8-8240-B1EE032E4CBE}"/>
    <cellStyle name="Normal 23 10 2 2 4" xfId="38675" xr:uid="{51605975-77CC-4E70-A6E0-6E5B21B49F19}"/>
    <cellStyle name="Normal 23 10 2 3" xfId="24968" xr:uid="{E5D8977A-765B-4154-9A44-F7ECB64F73B8}"/>
    <cellStyle name="Normal 23 10 2 4" xfId="30462" xr:uid="{DF60828B-4B6B-405D-A56B-4C1D25FC6273}"/>
    <cellStyle name="Normal 23 10 2 5" xfId="35946" xr:uid="{94B68868-3CAE-4276-B9CF-88B53B59A861}"/>
    <cellStyle name="Normal 23 10 3" xfId="11803" xr:uid="{C29F831D-AA6E-463D-99F3-1DCD2CBC8FFD}"/>
    <cellStyle name="Normal 23 10 4" xfId="17039" xr:uid="{A5CD5B3D-CF20-4FEB-8954-57081A44A3DD}"/>
    <cellStyle name="Normal 23 10 5" xfId="19261" xr:uid="{6B5B4BF8-3C3C-4208-A28E-4B12DFA8DDBC}"/>
    <cellStyle name="Normal 23 10 6" xfId="9541" xr:uid="{B8CDD11A-0E9B-4DF6-85FB-FD82933B4134}"/>
    <cellStyle name="Normal 23 10 6 2" xfId="20862" xr:uid="{198B64AF-4BAD-4D09-AD32-1D69B381B379}"/>
    <cellStyle name="Normal 23 10 6 2 2" xfId="26418" xr:uid="{3B119652-1242-480B-8006-B5F298682987}"/>
    <cellStyle name="Normal 23 10 6 2 3" xfId="31912" xr:uid="{F6D4432C-5E8E-4F5D-AEAA-5D968C6B3015}"/>
    <cellStyle name="Normal 23 10 6 2 4" xfId="37396" xr:uid="{4B48BA4D-E1C8-4036-B849-D610802A0DB5}"/>
    <cellStyle name="Normal 23 10 6 3" xfId="23689" xr:uid="{4387A44C-95CE-4888-8CFD-D92AC3D959F9}"/>
    <cellStyle name="Normal 23 10 6 4" xfId="29183" xr:uid="{0CFEB924-BE9D-4A10-B1D7-A16545298B0C}"/>
    <cellStyle name="Normal 23 10 6 5" xfId="34667" xr:uid="{20035331-B638-40B8-9A4E-AEF43D6B4322}"/>
    <cellStyle name="Normal 23 11" xfId="6449" xr:uid="{3419906D-8BE8-4E23-BEBE-D585F65299BE}"/>
    <cellStyle name="Normal 23 11 2" xfId="14855" xr:uid="{EEC6A965-9803-46BA-BD89-4FC80D887B43}"/>
    <cellStyle name="Normal 23 11 2 2" xfId="22142" xr:uid="{21E3E118-B970-4787-8688-A34BC0482B67}"/>
    <cellStyle name="Normal 23 11 2 2 2" xfId="27698" xr:uid="{62CAA3CF-8349-44BA-94AA-A36DC6D493A2}"/>
    <cellStyle name="Normal 23 11 2 2 3" xfId="33192" xr:uid="{32E2B0DF-4994-4E3E-BE5B-813279FBDA10}"/>
    <cellStyle name="Normal 23 11 2 2 4" xfId="38676" xr:uid="{31D9A6BC-8A44-41CC-BC17-106714DFECAB}"/>
    <cellStyle name="Normal 23 11 2 3" xfId="24969" xr:uid="{01F7B0AA-ED9E-4907-B0F8-2A5D5D8F2375}"/>
    <cellStyle name="Normal 23 11 2 4" xfId="30463" xr:uid="{9D6F503A-52FF-4A8D-83DD-A673FABBF03B}"/>
    <cellStyle name="Normal 23 11 2 5" xfId="35947" xr:uid="{F5D35E0E-A4D8-448B-9797-9AB359738FBF}"/>
    <cellStyle name="Normal 23 11 3" xfId="11804" xr:uid="{00C2D595-2B30-4FFD-87D4-556FEBBBC37C}"/>
    <cellStyle name="Normal 23 11 4" xfId="17040" xr:uid="{7D6F7689-27B8-45E4-8E56-DDD0841C3B62}"/>
    <cellStyle name="Normal 23 11 5" xfId="19262" xr:uid="{C83D8CCA-3D67-4594-8B28-005700FB0720}"/>
    <cellStyle name="Normal 23 11 6" xfId="9542" xr:uid="{401046A1-33EE-4216-8138-D83340D34E05}"/>
    <cellStyle name="Normal 23 11 6 2" xfId="20863" xr:uid="{33D2570A-7E30-4D9B-B1F5-13DDC82C3B2F}"/>
    <cellStyle name="Normal 23 11 6 2 2" xfId="26419" xr:uid="{D7D61B4C-CFDF-47DB-B19F-0DD1A9D2902F}"/>
    <cellStyle name="Normal 23 11 6 2 3" xfId="31913" xr:uid="{538CA03E-158F-4D9F-AF9F-D7D6321A4A7B}"/>
    <cellStyle name="Normal 23 11 6 2 4" xfId="37397" xr:uid="{2C14FFEA-4B24-4EBC-BBFA-16F6AF4175DA}"/>
    <cellStyle name="Normal 23 11 6 3" xfId="23690" xr:uid="{74E40025-A38D-4C27-9D4F-DAFFE152B188}"/>
    <cellStyle name="Normal 23 11 6 4" xfId="29184" xr:uid="{9A895CA1-CE17-4F77-807E-3969BEAA36F0}"/>
    <cellStyle name="Normal 23 11 6 5" xfId="34668" xr:uid="{16976FD0-7B31-403D-8905-DB27B967B34F}"/>
    <cellStyle name="Normal 23 12" xfId="6450" xr:uid="{F43E65F6-653B-4E8F-84F6-58F5F9EC2BC3}"/>
    <cellStyle name="Normal 23 12 2" xfId="14856" xr:uid="{B37F7DDF-C5F5-4D33-B316-91BCE7ECB887}"/>
    <cellStyle name="Normal 23 12 2 2" xfId="22143" xr:uid="{F722402F-57AB-486E-B16D-5CF717695DC3}"/>
    <cellStyle name="Normal 23 12 2 2 2" xfId="27699" xr:uid="{16C65C04-C214-4A80-9A19-47637261EFD5}"/>
    <cellStyle name="Normal 23 12 2 2 3" xfId="33193" xr:uid="{A6240209-B6B3-4251-A6EA-7FF747A92666}"/>
    <cellStyle name="Normal 23 12 2 2 4" xfId="38677" xr:uid="{ECC72ABE-8BB8-4E9F-8CD9-3F299BDB9AFF}"/>
    <cellStyle name="Normal 23 12 2 3" xfId="24970" xr:uid="{2EA7D3E9-D62C-4014-8859-2EC254D91B98}"/>
    <cellStyle name="Normal 23 12 2 4" xfId="30464" xr:uid="{114588D1-F787-4F86-A355-8B8AADD9B3C3}"/>
    <cellStyle name="Normal 23 12 2 5" xfId="35948" xr:uid="{23CBFDF0-04E9-4250-BBC1-2F6F3EDD4A2B}"/>
    <cellStyle name="Normal 23 12 3" xfId="11805" xr:uid="{494EC9E9-E2DD-41C3-8EFB-DD74C348C7F3}"/>
    <cellStyle name="Normal 23 12 4" xfId="17041" xr:uid="{A3483B22-3BB7-4104-BEFC-61DD32F33449}"/>
    <cellStyle name="Normal 23 12 5" xfId="19263" xr:uid="{E49CB4CE-2F14-474F-B506-A7A5DE1B9C5A}"/>
    <cellStyle name="Normal 23 12 6" xfId="9543" xr:uid="{0F1D97FA-23A7-43FB-B932-30FB3BA1F3B3}"/>
    <cellStyle name="Normal 23 12 6 2" xfId="20864" xr:uid="{F5AAE0D3-F51C-409E-A1C4-A92AE51A776F}"/>
    <cellStyle name="Normal 23 12 6 2 2" xfId="26420" xr:uid="{AC6F9252-709B-43B9-BFA3-47EDADFCF41C}"/>
    <cellStyle name="Normal 23 12 6 2 3" xfId="31914" xr:uid="{BD7F5A45-935E-40EF-A6D3-2F0F980BA2BF}"/>
    <cellStyle name="Normal 23 12 6 2 4" xfId="37398" xr:uid="{489D8F22-41A3-44EA-A2BB-D1A28A4DDD88}"/>
    <cellStyle name="Normal 23 12 6 3" xfId="23691" xr:uid="{FA699E73-A674-4B3D-A2D0-384A461AEB6B}"/>
    <cellStyle name="Normal 23 12 6 4" xfId="29185" xr:uid="{BE321BCA-7313-47E2-86C5-0017BA6CC1EB}"/>
    <cellStyle name="Normal 23 12 6 5" xfId="34669" xr:uid="{2E562C41-D8DA-48C0-BF0E-3173F6702DEF}"/>
    <cellStyle name="Normal 23 13" xfId="6451" xr:uid="{C2D07881-798B-402E-A725-B5F429681DF5}"/>
    <cellStyle name="Normal 23 13 2" xfId="14857" xr:uid="{EB99A4E3-3CCA-4F60-BFEC-373A4AED9257}"/>
    <cellStyle name="Normal 23 13 2 2" xfId="22144" xr:uid="{9CD40461-9195-4557-8678-F3214D30E067}"/>
    <cellStyle name="Normal 23 13 2 2 2" xfId="27700" xr:uid="{E05925AD-326F-4BB7-B8D4-43840198206E}"/>
    <cellStyle name="Normal 23 13 2 2 3" xfId="33194" xr:uid="{765789AA-BCAF-4689-BF59-58D7C68BF70B}"/>
    <cellStyle name="Normal 23 13 2 2 4" xfId="38678" xr:uid="{C9B5529F-EDB1-4CB6-9848-08145CE458BA}"/>
    <cellStyle name="Normal 23 13 2 3" xfId="24971" xr:uid="{BAAA7A1F-317D-4288-920E-B82B539EA444}"/>
    <cellStyle name="Normal 23 13 2 4" xfId="30465" xr:uid="{5AD362B5-650A-43F4-8958-37C0444A0B75}"/>
    <cellStyle name="Normal 23 13 2 5" xfId="35949" xr:uid="{048AA61A-0B5D-498C-A6CB-8D87A1427639}"/>
    <cellStyle name="Normal 23 13 3" xfId="11806" xr:uid="{B88C147B-C0A6-4A9D-9FF0-4E43EF4BB51A}"/>
    <cellStyle name="Normal 23 13 4" xfId="17042" xr:uid="{F1A9394A-5222-4F54-A590-5466EB2627F7}"/>
    <cellStyle name="Normal 23 13 5" xfId="19264" xr:uid="{EEFBC35F-0399-4BA5-AB4D-AC42BD278F4B}"/>
    <cellStyle name="Normal 23 13 6" xfId="9544" xr:uid="{1FC1F072-7659-4CA3-965C-AC6583EB3B2D}"/>
    <cellStyle name="Normal 23 13 6 2" xfId="20865" xr:uid="{FAD6FE66-58A6-476F-BC92-FC9A225DB02F}"/>
    <cellStyle name="Normal 23 13 6 2 2" xfId="26421" xr:uid="{0100BBBE-F0E8-4C0A-AFC6-D63AB839661C}"/>
    <cellStyle name="Normal 23 13 6 2 3" xfId="31915" xr:uid="{237D90B3-C7ED-4C99-A329-D034B5D8406A}"/>
    <cellStyle name="Normal 23 13 6 2 4" xfId="37399" xr:uid="{9A827555-9ED0-4489-9EE0-88EAFC7C8918}"/>
    <cellStyle name="Normal 23 13 6 3" xfId="23692" xr:uid="{67E9C067-C8B7-4619-B192-35F970859F01}"/>
    <cellStyle name="Normal 23 13 6 4" xfId="29186" xr:uid="{EE68967A-F1EC-42FF-B103-BAC0B06BB524}"/>
    <cellStyle name="Normal 23 13 6 5" xfId="34670" xr:uid="{6FBF1089-6619-4467-8822-299C011AD73D}"/>
    <cellStyle name="Normal 23 14" xfId="7395" xr:uid="{FFF79578-C52D-441E-8C93-789E91147EFF}"/>
    <cellStyle name="Normal 23 14 2" xfId="14858" xr:uid="{F1DAB39C-6DE4-42E8-BAE5-E544979B0E5E}"/>
    <cellStyle name="Normal 23 14 2 2" xfId="22145" xr:uid="{59E475B6-705E-4EC2-B18A-EF2D17B8F07D}"/>
    <cellStyle name="Normal 23 14 2 2 2" xfId="27701" xr:uid="{4DCA1D1C-AB5B-473A-B992-7F987F72074E}"/>
    <cellStyle name="Normal 23 14 2 2 3" xfId="33195" xr:uid="{B3A46D60-6A66-4EEE-A0C4-704AC79D398F}"/>
    <cellStyle name="Normal 23 14 2 2 4" xfId="38679" xr:uid="{91AA24A9-8F6D-4A7F-9DF4-02AF4E608A90}"/>
    <cellStyle name="Normal 23 14 2 3" xfId="24972" xr:uid="{603D1B80-9DE2-4924-8105-6D7CEA9B3DDF}"/>
    <cellStyle name="Normal 23 14 2 4" xfId="30466" xr:uid="{A8A5F902-274E-4277-A21E-B4CBC7D29390}"/>
    <cellStyle name="Normal 23 14 2 5" xfId="35950" xr:uid="{EDCAC985-A3C7-423C-A801-14D8167A946E}"/>
    <cellStyle name="Normal 23 14 3" xfId="12657" xr:uid="{A4F8538C-60F2-426A-B248-51E0A193F872}"/>
    <cellStyle name="Normal 23 14 4" xfId="9545" xr:uid="{B015A8BB-EFE9-4D46-91AD-C7FCEDC2AAE5}"/>
    <cellStyle name="Normal 23 14 4 2" xfId="20866" xr:uid="{D069CFDD-9713-4438-B787-01B16B2209DB}"/>
    <cellStyle name="Normal 23 14 4 2 2" xfId="26422" xr:uid="{545EEDCB-457E-4007-96E6-0E090B4345E0}"/>
    <cellStyle name="Normal 23 14 4 2 3" xfId="31916" xr:uid="{32B3B230-0F42-4EA4-B682-482471FF23FD}"/>
    <cellStyle name="Normal 23 14 4 2 4" xfId="37400" xr:uid="{C04C7B68-C8BC-4D2F-8216-9C7528FBFCB1}"/>
    <cellStyle name="Normal 23 14 4 3" xfId="23693" xr:uid="{0689FA91-0C65-4FB4-A7C3-616765318684}"/>
    <cellStyle name="Normal 23 14 4 4" xfId="29187" xr:uid="{F3D9DB7A-206A-48B0-B05D-2AB59CE4EFBC}"/>
    <cellStyle name="Normal 23 14 4 5" xfId="34671" xr:uid="{9CDC41D7-47DB-4242-AD88-78154CFD81F6}"/>
    <cellStyle name="Normal 23 15" xfId="9546" xr:uid="{72F41B61-2FB4-4A39-94E3-647795865325}"/>
    <cellStyle name="Normal 23 15 2" xfId="20867" xr:uid="{67F3E1D1-9762-4E9A-BFCB-1870E29C223B}"/>
    <cellStyle name="Normal 23 15 2 2" xfId="26423" xr:uid="{3F88BD3F-4D5A-42A0-ABC2-015507F7040F}"/>
    <cellStyle name="Normal 23 15 2 3" xfId="31917" xr:uid="{19D1023F-D6A8-4D99-B136-8A9B0A42AE9C}"/>
    <cellStyle name="Normal 23 15 2 4" xfId="37401" xr:uid="{986A8BE4-50F5-4E1E-BA10-DDFAF1353B9E}"/>
    <cellStyle name="Normal 23 15 3" xfId="23694" xr:uid="{635317E9-D301-4D7B-AA7F-1E97F23E0C9A}"/>
    <cellStyle name="Normal 23 15 4" xfId="29188" xr:uid="{C48A31DE-5609-4ACE-9669-FA4B26250342}"/>
    <cellStyle name="Normal 23 15 5" xfId="34672" xr:uid="{422B4269-3D3E-4116-B9E0-739E9F5E971E}"/>
    <cellStyle name="Normal 23 16" xfId="14853" xr:uid="{37947E6D-EE89-47D7-8ECA-83D748CBF4AE}"/>
    <cellStyle name="Normal 23 16 2" xfId="22140" xr:uid="{08918B87-97CE-45C7-962E-462CFEE3F2C3}"/>
    <cellStyle name="Normal 23 16 2 2" xfId="27696" xr:uid="{8FE4B2BD-7E13-43B5-AFBB-5BC79FD83D1B}"/>
    <cellStyle name="Normal 23 16 2 3" xfId="33190" xr:uid="{86C889C4-E0B0-4FCD-BB64-673B0375C6E9}"/>
    <cellStyle name="Normal 23 16 2 4" xfId="38674" xr:uid="{922CD3B5-F58D-45EC-8986-F4C9EA12E3EC}"/>
    <cellStyle name="Normal 23 16 3" xfId="24967" xr:uid="{1DD13380-3B69-45C7-924B-7167AA54A7EC}"/>
    <cellStyle name="Normal 23 16 4" xfId="30461" xr:uid="{1AB8A080-87E8-4E81-AD07-CB4F787AF016}"/>
    <cellStyle name="Normal 23 16 5" xfId="35945" xr:uid="{A8FE53CE-EE32-4757-BB6A-0076883F8765}"/>
    <cellStyle name="Normal 23 17" xfId="11802" xr:uid="{C391185E-8524-4361-8653-59520CC0A5A9}"/>
    <cellStyle name="Normal 23 18" xfId="17038" xr:uid="{36B125A3-5520-4DC6-83D7-DE699AD7A888}"/>
    <cellStyle name="Normal 23 19" xfId="19260" xr:uid="{F8FA6A5B-BE89-4D0B-B2C3-2B8CA18A4F75}"/>
    <cellStyle name="Normal 23 2" xfId="6452" xr:uid="{DA3203F9-F28C-49CF-8D28-E3C684BED718}"/>
    <cellStyle name="Normal 23 2 2" xfId="14859" xr:uid="{F506876E-11C5-498E-82CA-69476D868F91}"/>
    <cellStyle name="Normal 23 2 2 2" xfId="22146" xr:uid="{06682128-3F2E-4CF3-9F78-47016D49759D}"/>
    <cellStyle name="Normal 23 2 2 2 2" xfId="27702" xr:uid="{178C76E9-1C8A-4E36-8809-E0A948AF4595}"/>
    <cellStyle name="Normal 23 2 2 2 3" xfId="33196" xr:uid="{D84B1480-C794-4CBE-8278-F0E2206B6444}"/>
    <cellStyle name="Normal 23 2 2 2 4" xfId="38680" xr:uid="{4CB9D660-C67E-4892-A7A2-1E03029AB0A9}"/>
    <cellStyle name="Normal 23 2 2 3" xfId="24973" xr:uid="{B7B0E50B-0C81-474E-9787-18D79E2BDC92}"/>
    <cellStyle name="Normal 23 2 2 4" xfId="30467" xr:uid="{D384D54F-F1AF-4E8F-AF75-0DBC75122DB3}"/>
    <cellStyle name="Normal 23 2 2 5" xfId="35951" xr:uid="{A30632BC-42D0-4C4C-89F2-6C7CF5FF1CE3}"/>
    <cellStyle name="Normal 23 2 3" xfId="11807" xr:uid="{77248912-1919-43C7-8F6A-65637D5EBB1F}"/>
    <cellStyle name="Normal 23 2 4" xfId="17043" xr:uid="{A2D3F3F2-9CB4-44E4-A350-52B2C8A34C1E}"/>
    <cellStyle name="Normal 23 2 5" xfId="19265" xr:uid="{5B3BD5FB-2075-4904-8C4F-8EA2E2711EA9}"/>
    <cellStyle name="Normal 23 2 6" xfId="9547" xr:uid="{FFDCEA73-E1C4-4D87-9F89-7DF910E2E1CD}"/>
    <cellStyle name="Normal 23 2 6 2" xfId="20868" xr:uid="{6141E108-1CA8-4C13-9EE8-794E13A0D7DE}"/>
    <cellStyle name="Normal 23 2 6 2 2" xfId="26424" xr:uid="{FA9738B8-730A-478C-9073-7C9E8ED8EBA5}"/>
    <cellStyle name="Normal 23 2 6 2 3" xfId="31918" xr:uid="{4C7BB54C-15BB-4EA0-A41B-6B76DAD9521E}"/>
    <cellStyle name="Normal 23 2 6 2 4" xfId="37402" xr:uid="{080D9C0A-12D2-47BD-8534-16E99ADD719B}"/>
    <cellStyle name="Normal 23 2 6 3" xfId="23695" xr:uid="{0A3087A6-B3BF-44A3-8CA4-8738B3AADA94}"/>
    <cellStyle name="Normal 23 2 6 4" xfId="29189" xr:uid="{71A21DE8-303B-4D96-BC3E-3025C57FEA58}"/>
    <cellStyle name="Normal 23 2 6 5" xfId="34673" xr:uid="{F1445E76-6E61-4573-A623-AFFACF5B3DD8}"/>
    <cellStyle name="Normal 23 20" xfId="9540" xr:uid="{2A89DF93-44D6-49AF-8D2B-F6D7B1806009}"/>
    <cellStyle name="Normal 23 20 2" xfId="20861" xr:uid="{E91393B3-C618-461C-BE89-6EB89B5619FA}"/>
    <cellStyle name="Normal 23 20 2 2" xfId="26417" xr:uid="{75926E48-5ACD-42E4-B013-D9A877633689}"/>
    <cellStyle name="Normal 23 20 2 3" xfId="31911" xr:uid="{6A69A30D-AEB2-44D9-A6A5-2FE886E48A96}"/>
    <cellStyle name="Normal 23 20 2 4" xfId="37395" xr:uid="{83833690-0F01-4CF4-AAAA-7D9E35054B62}"/>
    <cellStyle name="Normal 23 20 3" xfId="23688" xr:uid="{C0A39F78-57D3-47E8-A218-28B49D3B4701}"/>
    <cellStyle name="Normal 23 20 4" xfId="29182" xr:uid="{A846953B-2EB6-4720-BA82-12C05BDD30DC}"/>
    <cellStyle name="Normal 23 20 5" xfId="34666" xr:uid="{221E55E7-EA8B-4372-B73F-EA07B0B4B752}"/>
    <cellStyle name="Normal 23 3" xfId="6453" xr:uid="{4DEF99B0-F370-4A91-BC35-DD4C1BC35018}"/>
    <cellStyle name="Normal 23 3 2" xfId="14860" xr:uid="{6FE46402-58AE-451B-9166-685316FF62FF}"/>
    <cellStyle name="Normal 23 3 2 2" xfId="22147" xr:uid="{7D15B5B9-0CD6-4D78-B9A3-13359491EDE7}"/>
    <cellStyle name="Normal 23 3 2 2 2" xfId="27703" xr:uid="{2CFCBCA5-1B67-4066-A4F9-6B7BFE8E6854}"/>
    <cellStyle name="Normal 23 3 2 2 3" xfId="33197" xr:uid="{44AC4CAD-2CEA-4B61-9359-F60847CE3A45}"/>
    <cellStyle name="Normal 23 3 2 2 4" xfId="38681" xr:uid="{D8948F0C-2885-4972-A761-2BC7F9002708}"/>
    <cellStyle name="Normal 23 3 2 3" xfId="24974" xr:uid="{F37BA233-9C34-4292-A190-DB39589C2AE1}"/>
    <cellStyle name="Normal 23 3 2 4" xfId="30468" xr:uid="{5714A81B-266D-4955-A041-609AEABDA3E6}"/>
    <cellStyle name="Normal 23 3 2 5" xfId="35952" xr:uid="{A05A7F91-8150-4DBC-988C-FB0AE427470F}"/>
    <cellStyle name="Normal 23 3 3" xfId="11808" xr:uid="{CF208669-33DF-4ECE-A9CB-6EB40343AD60}"/>
    <cellStyle name="Normal 23 3 4" xfId="17044" xr:uid="{A862FE38-E3FC-4306-9F36-7F56AE3BE2D9}"/>
    <cellStyle name="Normal 23 3 5" xfId="19266" xr:uid="{3B1310FD-1E16-4B5C-8F6E-160E4C20DE17}"/>
    <cellStyle name="Normal 23 3 6" xfId="9548" xr:uid="{FE0B8B4A-C7D4-4761-B1FD-B842C6DED656}"/>
    <cellStyle name="Normal 23 3 6 2" xfId="20869" xr:uid="{E7AD8543-3C39-4BB6-BCAD-BD5DD7C850A5}"/>
    <cellStyle name="Normal 23 3 6 2 2" xfId="26425" xr:uid="{DC9A731F-28EB-4171-96BA-688AD34F5405}"/>
    <cellStyle name="Normal 23 3 6 2 3" xfId="31919" xr:uid="{3BFCFDC7-BF69-4410-A239-1FBA6AF05D00}"/>
    <cellStyle name="Normal 23 3 6 2 4" xfId="37403" xr:uid="{01E53433-A5AF-4816-9181-2A3C116D477F}"/>
    <cellStyle name="Normal 23 3 6 3" xfId="23696" xr:uid="{DF2F2F31-A49B-4C95-9873-3EB5E54AFECB}"/>
    <cellStyle name="Normal 23 3 6 4" xfId="29190" xr:uid="{3CCD3F9E-F0E0-4789-BCCA-84C9280AD97D}"/>
    <cellStyle name="Normal 23 3 6 5" xfId="34674" xr:uid="{EF8417C2-029A-4174-9220-E5B8F8DD9F01}"/>
    <cellStyle name="Normal 23 4" xfId="6454" xr:uid="{51BBE97B-A872-46AE-8A9A-8AA31B34AB9F}"/>
    <cellStyle name="Normal 23 4 2" xfId="14861" xr:uid="{8A012F33-FFE9-429A-8657-0FA322C33EE4}"/>
    <cellStyle name="Normal 23 4 2 2" xfId="22148" xr:uid="{A5633212-66CB-4CA5-A450-B41274DB97A4}"/>
    <cellStyle name="Normal 23 4 2 2 2" xfId="27704" xr:uid="{C2DD0412-37FD-4B36-A803-26E99FBA414C}"/>
    <cellStyle name="Normal 23 4 2 2 3" xfId="33198" xr:uid="{CE0847FF-20E7-4C77-BDD1-80014F48EC68}"/>
    <cellStyle name="Normal 23 4 2 2 4" xfId="38682" xr:uid="{31A3AAE9-0B46-48C8-8A7E-F6B78528161D}"/>
    <cellStyle name="Normal 23 4 2 3" xfId="24975" xr:uid="{710A25B0-70F2-4F6F-AA9E-89E89096B645}"/>
    <cellStyle name="Normal 23 4 2 4" xfId="30469" xr:uid="{9EDCF065-F8E5-4832-9B98-AB4CAEC2B39C}"/>
    <cellStyle name="Normal 23 4 2 5" xfId="35953" xr:uid="{64A729F8-DC8E-496D-AB16-8EDA91E2A4DE}"/>
    <cellStyle name="Normal 23 4 3" xfId="11809" xr:uid="{89803927-6060-4B7F-AF97-A140DC8A2847}"/>
    <cellStyle name="Normal 23 4 4" xfId="17045" xr:uid="{472944A4-6D65-44D8-A341-C186DA34E02B}"/>
    <cellStyle name="Normal 23 4 5" xfId="19267" xr:uid="{027A8BE2-2074-4B19-BA2B-A42D0EE8F280}"/>
    <cellStyle name="Normal 23 4 6" xfId="9549" xr:uid="{C1BC1162-DF9A-41D1-9535-D67CB8464D0B}"/>
    <cellStyle name="Normal 23 4 6 2" xfId="20870" xr:uid="{9A105601-AC63-4FCE-9EB1-6742E0EDD541}"/>
    <cellStyle name="Normal 23 4 6 2 2" xfId="26426" xr:uid="{A8C91604-BEFB-41B1-82A3-B7D318B24E95}"/>
    <cellStyle name="Normal 23 4 6 2 3" xfId="31920" xr:uid="{95EAC415-B115-4CEE-80B3-DEF17C96EC31}"/>
    <cellStyle name="Normal 23 4 6 2 4" xfId="37404" xr:uid="{61744576-95B2-40F0-ADC0-31BF911CEEA8}"/>
    <cellStyle name="Normal 23 4 6 3" xfId="23697" xr:uid="{DDF21675-F1DC-4517-9B02-601964732077}"/>
    <cellStyle name="Normal 23 4 6 4" xfId="29191" xr:uid="{82AB8178-34F3-4316-A1DC-3206C8B85EF2}"/>
    <cellStyle name="Normal 23 4 6 5" xfId="34675" xr:uid="{C0949D73-4838-45B6-9D83-A2671D0556FD}"/>
    <cellStyle name="Normal 23 5" xfId="6455" xr:uid="{C8BB55A1-CE8C-4D62-8EFA-0F033E0D7616}"/>
    <cellStyle name="Normal 23 5 2" xfId="14862" xr:uid="{C90A66D1-40A0-4B36-A97F-0834196612A3}"/>
    <cellStyle name="Normal 23 5 2 2" xfId="22149" xr:uid="{B4966C00-74E2-4EBE-B66F-B8AD820BE74E}"/>
    <cellStyle name="Normal 23 5 2 2 2" xfId="27705" xr:uid="{CF70007B-EF19-4656-BCA3-7D47606489D9}"/>
    <cellStyle name="Normal 23 5 2 2 3" xfId="33199" xr:uid="{A230D08C-6D40-4859-986E-E2DF49698008}"/>
    <cellStyle name="Normal 23 5 2 2 4" xfId="38683" xr:uid="{69A8F1DB-DDED-43A3-B8ED-6D58EA53394D}"/>
    <cellStyle name="Normal 23 5 2 3" xfId="24976" xr:uid="{A6647DA8-6301-4475-B5FF-2460B170B16F}"/>
    <cellStyle name="Normal 23 5 2 4" xfId="30470" xr:uid="{9898B1D3-9968-47CB-B821-F43C4CE7BD6A}"/>
    <cellStyle name="Normal 23 5 2 5" xfId="35954" xr:uid="{B5030AA2-76B4-4F95-A27D-4301D4969291}"/>
    <cellStyle name="Normal 23 5 3" xfId="11810" xr:uid="{6255E53D-73F1-4866-ADE1-D51F9514DE77}"/>
    <cellStyle name="Normal 23 5 4" xfId="17046" xr:uid="{94F2CC84-5546-414C-8776-5C38CF1E7CC9}"/>
    <cellStyle name="Normal 23 5 5" xfId="19268" xr:uid="{6BFEFBB2-DE4E-43AE-A132-EE69CB9D3BD8}"/>
    <cellStyle name="Normal 23 5 6" xfId="9550" xr:uid="{EB095F58-0479-4D7E-85BE-6B12A49F20DF}"/>
    <cellStyle name="Normal 23 5 6 2" xfId="20871" xr:uid="{5766B40C-DB2C-46ED-9853-92ED510A13D7}"/>
    <cellStyle name="Normal 23 5 6 2 2" xfId="26427" xr:uid="{6280F651-9955-4012-AA47-0A2429E5E659}"/>
    <cellStyle name="Normal 23 5 6 2 3" xfId="31921" xr:uid="{CF93284C-E7C9-45BB-A50E-4D1F6DBF5E2E}"/>
    <cellStyle name="Normal 23 5 6 2 4" xfId="37405" xr:uid="{3FFB0D50-64CA-4FCC-B010-F501AE746FCE}"/>
    <cellStyle name="Normal 23 5 6 3" xfId="23698" xr:uid="{6687B3E9-C150-4508-B77B-D8CEF45AA6D2}"/>
    <cellStyle name="Normal 23 5 6 4" xfId="29192" xr:uid="{E4D89894-E2C0-4E62-A8A5-60F406293955}"/>
    <cellStyle name="Normal 23 5 6 5" xfId="34676" xr:uid="{DA5BFAA5-0982-4316-9788-B52ABB93674F}"/>
    <cellStyle name="Normal 23 6" xfId="6456" xr:uid="{D5215CEF-078F-4800-BA34-6CFEBBEEC67D}"/>
    <cellStyle name="Normal 23 6 2" xfId="14863" xr:uid="{5C165A47-C2D9-44FE-B8D6-A27FC1E6DFD4}"/>
    <cellStyle name="Normal 23 6 2 2" xfId="22150" xr:uid="{97E8BF7D-BFB9-4AF6-88DF-26B5E97BD553}"/>
    <cellStyle name="Normal 23 6 2 2 2" xfId="27706" xr:uid="{CD454969-AFB6-47D4-BEBA-F6DD2959BD6F}"/>
    <cellStyle name="Normal 23 6 2 2 3" xfId="33200" xr:uid="{80D635AB-C67C-4C0D-A017-EF8FA0BCCC10}"/>
    <cellStyle name="Normal 23 6 2 2 4" xfId="38684" xr:uid="{E293FB42-EFE6-4BD8-BC60-9678F0810D0C}"/>
    <cellStyle name="Normal 23 6 2 3" xfId="24977" xr:uid="{5A795F9E-9494-4677-AF05-98E807D7DF0D}"/>
    <cellStyle name="Normal 23 6 2 4" xfId="30471" xr:uid="{9EBC87BE-0F53-4FEF-94AD-43D272E565DB}"/>
    <cellStyle name="Normal 23 6 2 5" xfId="35955" xr:uid="{E4B393F7-F66D-4A10-BAE7-84C303C096D3}"/>
    <cellStyle name="Normal 23 6 3" xfId="11811" xr:uid="{33F67D06-CA9F-4111-81C9-0DD5FE4D588E}"/>
    <cellStyle name="Normal 23 6 4" xfId="17047" xr:uid="{20C16218-0096-475C-939C-C7EA3E90A204}"/>
    <cellStyle name="Normal 23 6 5" xfId="19269" xr:uid="{C737DBFF-9500-4F7F-A00F-26CB1207AA1F}"/>
    <cellStyle name="Normal 23 6 6" xfId="9551" xr:uid="{28A9FBB1-0286-4B15-A519-3F59CF21D7F3}"/>
    <cellStyle name="Normal 23 6 6 2" xfId="20872" xr:uid="{29730BD5-7329-48BF-9147-F0F8D9F4782C}"/>
    <cellStyle name="Normal 23 6 6 2 2" xfId="26428" xr:uid="{BFAFB324-1D8F-47CE-BB63-8870F5E00599}"/>
    <cellStyle name="Normal 23 6 6 2 3" xfId="31922" xr:uid="{C03C8D74-8771-489F-84D3-DD89BBA55E6D}"/>
    <cellStyle name="Normal 23 6 6 2 4" xfId="37406" xr:uid="{6ECE8632-B0C2-4169-A268-18C8E1F1C1E3}"/>
    <cellStyle name="Normal 23 6 6 3" xfId="23699" xr:uid="{45FE704C-C224-43F5-A543-7568DBDA6422}"/>
    <cellStyle name="Normal 23 6 6 4" xfId="29193" xr:uid="{2D29D360-9196-4546-8661-535D5B0C74CF}"/>
    <cellStyle name="Normal 23 6 6 5" xfId="34677" xr:uid="{9D5A5ED9-960B-4B0E-B79F-38F32409F284}"/>
    <cellStyle name="Normal 23 7" xfId="6457" xr:uid="{4AC69DDF-ADA5-410C-A61E-00566A50ED8E}"/>
    <cellStyle name="Normal 23 7 2" xfId="14864" xr:uid="{907031DA-D631-4C64-9310-2773AD6687C7}"/>
    <cellStyle name="Normal 23 7 2 2" xfId="22151" xr:uid="{02D4927D-A975-44F2-BB46-93E864CB863B}"/>
    <cellStyle name="Normal 23 7 2 2 2" xfId="27707" xr:uid="{34294937-E2E6-4C83-A1E2-1EE3A30F7B50}"/>
    <cellStyle name="Normal 23 7 2 2 3" xfId="33201" xr:uid="{6F548038-AFFA-47D5-BF7D-8A35DCC2DAEE}"/>
    <cellStyle name="Normal 23 7 2 2 4" xfId="38685" xr:uid="{EA6D8DBA-5557-4E4C-893F-6AB12CA3031D}"/>
    <cellStyle name="Normal 23 7 2 3" xfId="24978" xr:uid="{F403645B-AD9D-443A-B7E1-993F161C780C}"/>
    <cellStyle name="Normal 23 7 2 4" xfId="30472" xr:uid="{1FEDE2B9-1726-48FD-BCC6-3D6AFCF83400}"/>
    <cellStyle name="Normal 23 7 2 5" xfId="35956" xr:uid="{632ECD98-AECA-4E86-975D-ADA37F2C8F3F}"/>
    <cellStyle name="Normal 23 7 3" xfId="11812" xr:uid="{4A86CDEA-0530-4720-AFD9-FD7A2484863D}"/>
    <cellStyle name="Normal 23 7 4" xfId="17048" xr:uid="{412ECC29-DF9F-4686-9683-DEAECD785696}"/>
    <cellStyle name="Normal 23 7 5" xfId="19270" xr:uid="{62698042-731C-4125-ADCD-6D0B9F3F0DD7}"/>
    <cellStyle name="Normal 23 7 6" xfId="9552" xr:uid="{D5F47A19-0DB1-4A9B-9A7A-BC2E81D8EC4F}"/>
    <cellStyle name="Normal 23 7 6 2" xfId="20873" xr:uid="{5252DF36-8FB5-47A7-B29B-C197BD49D283}"/>
    <cellStyle name="Normal 23 7 6 2 2" xfId="26429" xr:uid="{3484EC17-35B7-4C51-B4A0-1B7F0D403D98}"/>
    <cellStyle name="Normal 23 7 6 2 3" xfId="31923" xr:uid="{CD23392A-AD36-44D1-BA45-6A0B78C33DB4}"/>
    <cellStyle name="Normal 23 7 6 2 4" xfId="37407" xr:uid="{AC88E63D-F167-4D7A-BCED-3ABF0DFA8222}"/>
    <cellStyle name="Normal 23 7 6 3" xfId="23700" xr:uid="{EFFCF49D-1DAB-406F-9EA9-434098A80972}"/>
    <cellStyle name="Normal 23 7 6 4" xfId="29194" xr:uid="{CBBD6CE2-AEB0-4C33-A98D-CE8EAB2FE58C}"/>
    <cellStyle name="Normal 23 7 6 5" xfId="34678" xr:uid="{D5BE2E4B-7B7D-418B-A896-0B2520A6B873}"/>
    <cellStyle name="Normal 23 8" xfId="6458" xr:uid="{8CE70F54-E142-428D-869F-C922AF50D628}"/>
    <cellStyle name="Normal 23 8 2" xfId="14865" xr:uid="{811E75D2-6A21-49CE-BFFF-7695DB607F9E}"/>
    <cellStyle name="Normal 23 8 2 2" xfId="22152" xr:uid="{F326B69A-B1EC-406B-84B3-D34F3490E57E}"/>
    <cellStyle name="Normal 23 8 2 2 2" xfId="27708" xr:uid="{D83DB79E-E2A5-4CCF-909B-B13FD8E2201B}"/>
    <cellStyle name="Normal 23 8 2 2 3" xfId="33202" xr:uid="{646505FB-2D11-41E1-AD59-03F793042174}"/>
    <cellStyle name="Normal 23 8 2 2 4" xfId="38686" xr:uid="{FF7CF72E-B35B-4127-930E-3E2BD997FB7D}"/>
    <cellStyle name="Normal 23 8 2 3" xfId="24979" xr:uid="{2591AC50-56CD-42FE-8A47-BE8B4783CD58}"/>
    <cellStyle name="Normal 23 8 2 4" xfId="30473" xr:uid="{7C2C91EF-AD13-4DDC-A3A9-5FB971131A7D}"/>
    <cellStyle name="Normal 23 8 2 5" xfId="35957" xr:uid="{FB5A6DC7-B645-457B-B865-CBB9EE13E8C1}"/>
    <cellStyle name="Normal 23 8 3" xfId="11813" xr:uid="{7B076F08-5997-47B9-89F7-426D08FACB59}"/>
    <cellStyle name="Normal 23 8 4" xfId="17049" xr:uid="{993C7C9E-FD5C-4ADD-BB24-956E3C45A97B}"/>
    <cellStyle name="Normal 23 8 5" xfId="19271" xr:uid="{8261E50D-651C-4694-AF43-3F7A36120113}"/>
    <cellStyle name="Normal 23 8 6" xfId="9553" xr:uid="{C4547E69-9366-4667-AEFD-FEB839F4C7C6}"/>
    <cellStyle name="Normal 23 8 6 2" xfId="20874" xr:uid="{8530723D-CC37-4629-8004-B60E56C0AA70}"/>
    <cellStyle name="Normal 23 8 6 2 2" xfId="26430" xr:uid="{8928008A-6B9F-4442-B5AE-57F70D87E7ED}"/>
    <cellStyle name="Normal 23 8 6 2 3" xfId="31924" xr:uid="{B769DDA4-93F8-42C7-BEF4-728EE234BE4E}"/>
    <cellStyle name="Normal 23 8 6 2 4" xfId="37408" xr:uid="{4311EDF4-0D2A-4785-8C0E-4CF32F4080F0}"/>
    <cellStyle name="Normal 23 8 6 3" xfId="23701" xr:uid="{35D194AD-8389-47FC-B9DC-7957224F19EB}"/>
    <cellStyle name="Normal 23 8 6 4" xfId="29195" xr:uid="{009631E8-52B6-459A-8A20-0E5FA67FD020}"/>
    <cellStyle name="Normal 23 8 6 5" xfId="34679" xr:uid="{768F6174-24AB-454D-A2CE-9A9AA912C55A}"/>
    <cellStyle name="Normal 23 9" xfId="6459" xr:uid="{EFE212F8-1166-4B55-A4D6-4FAF8DAF3FCA}"/>
    <cellStyle name="Normal 23 9 2" xfId="14866" xr:uid="{796BD814-6BCA-4CCC-A386-6573AF897BA6}"/>
    <cellStyle name="Normal 23 9 2 2" xfId="22153" xr:uid="{2083F6B2-ECED-4DE3-8A76-09F54E8BDDCE}"/>
    <cellStyle name="Normal 23 9 2 2 2" xfId="27709" xr:uid="{C9A2FB63-4D2C-45AA-B810-1042CB9AD853}"/>
    <cellStyle name="Normal 23 9 2 2 3" xfId="33203" xr:uid="{7633BE75-7442-43E8-922C-915C2201E408}"/>
    <cellStyle name="Normal 23 9 2 2 4" xfId="38687" xr:uid="{6DF1611E-1B14-434F-B1DA-C0BA9909F0F9}"/>
    <cellStyle name="Normal 23 9 2 3" xfId="24980" xr:uid="{AF0F2A57-719B-43CA-96CE-FE6A05623C61}"/>
    <cellStyle name="Normal 23 9 2 4" xfId="30474" xr:uid="{285B31AF-7749-416B-A396-90339836A9D7}"/>
    <cellStyle name="Normal 23 9 2 5" xfId="35958" xr:uid="{82F7B461-88DC-4B59-996A-B0A6BBAB8783}"/>
    <cellStyle name="Normal 23 9 3" xfId="11814" xr:uid="{8439C948-67BE-41F3-BA1C-5677104847C1}"/>
    <cellStyle name="Normal 23 9 4" xfId="17050" xr:uid="{71320E59-B0B1-43BA-A445-1EA338B6C4CC}"/>
    <cellStyle name="Normal 23 9 5" xfId="19272" xr:uid="{337FB35B-956A-4BFA-BAA4-67E298CBC34C}"/>
    <cellStyle name="Normal 23 9 6" xfId="9554" xr:uid="{37B95DD6-203B-4A1B-A5FA-E228B2CE4D20}"/>
    <cellStyle name="Normal 23 9 6 2" xfId="20875" xr:uid="{66CFB151-E6E3-4D32-BFAD-D6236548DBC4}"/>
    <cellStyle name="Normal 23 9 6 2 2" xfId="26431" xr:uid="{A11B3C33-57E8-46B1-878F-585C5F901408}"/>
    <cellStyle name="Normal 23 9 6 2 3" xfId="31925" xr:uid="{6F22CC09-6411-4B84-9CDD-C462FD024C7A}"/>
    <cellStyle name="Normal 23 9 6 2 4" xfId="37409" xr:uid="{8FBBA96C-DEC2-4517-B9BF-9E0174ECF9E8}"/>
    <cellStyle name="Normal 23 9 6 3" xfId="23702" xr:uid="{D85D49E3-CC95-4548-B660-C16744449715}"/>
    <cellStyle name="Normal 23 9 6 4" xfId="29196" xr:uid="{F417AEE6-48E3-4298-B7B0-B84CD8891DD2}"/>
    <cellStyle name="Normal 23 9 6 5" xfId="34680" xr:uid="{C323DF02-4462-4A73-BBAE-7584512A26AB}"/>
    <cellStyle name="Normal 230" xfId="39641" xr:uid="{196C1BB0-2631-4E7F-85A6-B4F1F5D1AA74}"/>
    <cellStyle name="Normal 231" xfId="39642" xr:uid="{D1BF6CC7-B58D-49E8-9F13-A3B25953BAB3}"/>
    <cellStyle name="Normal 232" xfId="39643" xr:uid="{84F40FCC-D50D-4296-9F33-295597A9DFE7}"/>
    <cellStyle name="Normal 233" xfId="39644" xr:uid="{7A00B4C5-5AFF-4CB9-AD94-F55AF8B60F15}"/>
    <cellStyle name="Normal 234" xfId="39645" xr:uid="{5C1976C5-4DEA-4946-AFF6-FFCE8BD189B4}"/>
    <cellStyle name="Normal 235" xfId="39646" xr:uid="{B5A1DA35-B041-45B0-B650-A706E853A843}"/>
    <cellStyle name="Normal 236" xfId="39647" xr:uid="{1D901F0E-3995-4186-9B2B-63ABB57C1F3B}"/>
    <cellStyle name="Normal 237" xfId="39648" xr:uid="{10A2F667-DCFC-47D5-9625-9F79A473118A}"/>
    <cellStyle name="Normal 238" xfId="39649" xr:uid="{EFC6AF43-2D54-461A-A418-21DC15BC99C5}"/>
    <cellStyle name="Normal 239" xfId="39650" xr:uid="{071316D4-C475-4C6C-A920-45A673200A88}"/>
    <cellStyle name="Normal 24" xfId="6460" xr:uid="{ACE0C704-8CDB-4BEA-9DCB-285728692DE8}"/>
    <cellStyle name="Normal 24 10" xfId="6461" xr:uid="{50771917-78A3-42D4-9A2E-6F93028E6DC6}"/>
    <cellStyle name="Normal 24 10 2" xfId="14868" xr:uid="{C49315A7-F89A-4734-957B-C681402E9092}"/>
    <cellStyle name="Normal 24 10 2 2" xfId="22155" xr:uid="{D01E8029-D630-477C-92F8-F7FE1FFC80DF}"/>
    <cellStyle name="Normal 24 10 2 2 2" xfId="27711" xr:uid="{DAEA782C-C869-46F2-8F10-C9C08D1D60AF}"/>
    <cellStyle name="Normal 24 10 2 2 3" xfId="33205" xr:uid="{3B3F1980-6E64-43B0-BA0B-6F7C50A7614A}"/>
    <cellStyle name="Normal 24 10 2 2 4" xfId="38689" xr:uid="{C1E9D46B-D2F1-4230-9981-31D4FDEFD17B}"/>
    <cellStyle name="Normal 24 10 2 3" xfId="24982" xr:uid="{B4E51E8E-EC64-456C-BEF8-0A95A00160E5}"/>
    <cellStyle name="Normal 24 10 2 4" xfId="30476" xr:uid="{3CA6B2D1-6E3B-4AEB-A414-D50D752966CB}"/>
    <cellStyle name="Normal 24 10 2 5" xfId="35960" xr:uid="{9EA0769A-E5E3-4C03-B0FB-4EA556992C67}"/>
    <cellStyle name="Normal 24 10 3" xfId="11816" xr:uid="{8DD83C4B-63D0-4B12-BF6D-C5FFF4EB2BB2}"/>
    <cellStyle name="Normal 24 10 4" xfId="17052" xr:uid="{278C7D59-66E9-4D8C-A1CC-5E8DAB256ABD}"/>
    <cellStyle name="Normal 24 10 5" xfId="19274" xr:uid="{86668268-D3BB-47E0-8083-9F9D0BC4892D}"/>
    <cellStyle name="Normal 24 10 6" xfId="9556" xr:uid="{B9788E60-B603-4128-82DE-D1ACA799D92F}"/>
    <cellStyle name="Normal 24 10 6 2" xfId="20877" xr:uid="{3BE323C4-D568-4172-8CB1-0AD4E767B2B5}"/>
    <cellStyle name="Normal 24 10 6 2 2" xfId="26433" xr:uid="{9F843EBB-961E-4865-8B16-066773EBF72C}"/>
    <cellStyle name="Normal 24 10 6 2 3" xfId="31927" xr:uid="{40D5768E-E94E-42A0-8DC8-029A1C3646DF}"/>
    <cellStyle name="Normal 24 10 6 2 4" xfId="37411" xr:uid="{3B638BEB-D453-4844-8657-790B89B98CB3}"/>
    <cellStyle name="Normal 24 10 6 3" xfId="23704" xr:uid="{81D22677-5C7F-43AB-A4F1-85E0303680EA}"/>
    <cellStyle name="Normal 24 10 6 4" xfId="29198" xr:uid="{E2A1AD38-06E5-4649-8AE9-536F213F7383}"/>
    <cellStyle name="Normal 24 10 6 5" xfId="34682" xr:uid="{892D237B-ACCC-47FD-BCE2-A42E5DA0A5F5}"/>
    <cellStyle name="Normal 24 11" xfId="6462" xr:uid="{73CCCD4A-15F3-44E3-B0AD-4373A383B04C}"/>
    <cellStyle name="Normal 24 11 2" xfId="14869" xr:uid="{56346D97-65F7-42E5-9365-ABA3BB2007C4}"/>
    <cellStyle name="Normal 24 11 2 2" xfId="22156" xr:uid="{38DE877A-097A-4E09-8FF6-A72EF691D995}"/>
    <cellStyle name="Normal 24 11 2 2 2" xfId="27712" xr:uid="{93892DA8-8FE3-4D15-ADC9-388DFAEB7572}"/>
    <cellStyle name="Normal 24 11 2 2 3" xfId="33206" xr:uid="{3EE7C49A-BE6D-45D3-BFDD-3413268AB713}"/>
    <cellStyle name="Normal 24 11 2 2 4" xfId="38690" xr:uid="{BCD81EAB-F0FE-418D-A2EF-5BCE9A7F03BB}"/>
    <cellStyle name="Normal 24 11 2 3" xfId="24983" xr:uid="{EF9EDF72-4670-4C89-BA97-2014AB35A5C1}"/>
    <cellStyle name="Normal 24 11 2 4" xfId="30477" xr:uid="{DB3AAFFB-DA2C-437A-AC20-CB1F562E72A2}"/>
    <cellStyle name="Normal 24 11 2 5" xfId="35961" xr:uid="{A003FE90-81A0-4FFD-9564-7A795B4D3746}"/>
    <cellStyle name="Normal 24 11 3" xfId="11817" xr:uid="{34FDBD42-92AB-4A92-BD8C-2CC1CCD84C25}"/>
    <cellStyle name="Normal 24 11 4" xfId="17053" xr:uid="{ADC73237-6E43-436B-9183-7B1390231DE5}"/>
    <cellStyle name="Normal 24 11 5" xfId="19275" xr:uid="{5C22E50E-881A-4DC1-986E-F0456F1C0BD4}"/>
    <cellStyle name="Normal 24 11 6" xfId="9557" xr:uid="{CB7BC37C-E6DC-4B12-A1CA-DCD57DF2118E}"/>
    <cellStyle name="Normal 24 11 6 2" xfId="20878" xr:uid="{F7562497-7ED2-4FD6-8317-F7A97CD03093}"/>
    <cellStyle name="Normal 24 11 6 2 2" xfId="26434" xr:uid="{A889B1FE-4F51-47C1-AFC9-5887A5323E41}"/>
    <cellStyle name="Normal 24 11 6 2 3" xfId="31928" xr:uid="{CD81B9EA-D6B6-4C0F-84FA-385DBB0D1C97}"/>
    <cellStyle name="Normal 24 11 6 2 4" xfId="37412" xr:uid="{91CBC788-52D7-41FE-9A64-C7BBB5FD8CD2}"/>
    <cellStyle name="Normal 24 11 6 3" xfId="23705" xr:uid="{8BC03179-C03E-4C68-8AFE-8923517B4B31}"/>
    <cellStyle name="Normal 24 11 6 4" xfId="29199" xr:uid="{EFCCFB70-AB51-48D4-8250-992345E891FD}"/>
    <cellStyle name="Normal 24 11 6 5" xfId="34683" xr:uid="{092EEBE2-18CF-42F6-8538-742204CD639E}"/>
    <cellStyle name="Normal 24 12" xfId="14867" xr:uid="{7CE0D9D1-C982-49C3-98F0-D989E0BE5E9F}"/>
    <cellStyle name="Normal 24 12 2" xfId="22154" xr:uid="{986D5633-2570-4B06-9989-CF0FE9F00F55}"/>
    <cellStyle name="Normal 24 12 2 2" xfId="27710" xr:uid="{C457AF0C-FCDD-417A-96A7-A783BF8F6ADA}"/>
    <cellStyle name="Normal 24 12 2 3" xfId="33204" xr:uid="{F2ACD8A2-D282-46AD-9EC2-A9FE5B964983}"/>
    <cellStyle name="Normal 24 12 2 4" xfId="38688" xr:uid="{86A6CE12-2237-49EA-8D80-33EC234546B2}"/>
    <cellStyle name="Normal 24 12 3" xfId="24981" xr:uid="{0431AED1-C63C-4869-AB75-3F948AA819B3}"/>
    <cellStyle name="Normal 24 12 4" xfId="30475" xr:uid="{ACAA1DAF-517C-4925-BFC1-A88897F2E8FB}"/>
    <cellStyle name="Normal 24 12 5" xfId="35959" xr:uid="{3411E37B-7BA8-4B8F-9068-D3DE54AE91B7}"/>
    <cellStyle name="Normal 24 13" xfId="11815" xr:uid="{AA271830-0860-4409-B431-E05DF0127B06}"/>
    <cellStyle name="Normal 24 14" xfId="17051" xr:uid="{AB701F02-51F7-4A8C-8DC3-EC756592CCA8}"/>
    <cellStyle name="Normal 24 15" xfId="19273" xr:uid="{38E95114-DDD9-44DF-A88F-1EC0B57CEB75}"/>
    <cellStyle name="Normal 24 16" xfId="9555" xr:uid="{09E63E4F-AD5C-4B74-BD97-91EDD6E36C87}"/>
    <cellStyle name="Normal 24 16 2" xfId="20876" xr:uid="{9619F5D0-F69C-441A-9E81-3172A3C565FD}"/>
    <cellStyle name="Normal 24 16 2 2" xfId="26432" xr:uid="{2CE3967C-F5E2-4DD4-BA7B-EE95CA0242C0}"/>
    <cellStyle name="Normal 24 16 2 3" xfId="31926" xr:uid="{AAE45582-40A4-47D0-99CB-5A0FB3D33590}"/>
    <cellStyle name="Normal 24 16 2 4" xfId="37410" xr:uid="{E7972282-A4CB-4755-9D6C-399EC5D69367}"/>
    <cellStyle name="Normal 24 16 3" xfId="23703" xr:uid="{1C56921F-E80E-4251-A769-816ED1745B6E}"/>
    <cellStyle name="Normal 24 16 4" xfId="29197" xr:uid="{C5661C8B-A479-47A7-A8DA-F982B1F40438}"/>
    <cellStyle name="Normal 24 16 5" xfId="34681" xr:uid="{FAF808A4-A81E-4A8B-932F-D670A98A3CA2}"/>
    <cellStyle name="Normal 24 2" xfId="6463" xr:uid="{41FCA1CF-4C95-47E2-A1A2-4E4EA729E142}"/>
    <cellStyle name="Normal 24 2 2" xfId="14870" xr:uid="{43BF7917-A8C1-4DBA-B47C-CAF828C26718}"/>
    <cellStyle name="Normal 24 2 2 2" xfId="22157" xr:uid="{EA85E498-6359-42DF-A345-E9B00B4BEE1B}"/>
    <cellStyle name="Normal 24 2 2 2 2" xfId="27713" xr:uid="{EB6FD921-E218-48E4-AA0F-8353B49EECDB}"/>
    <cellStyle name="Normal 24 2 2 2 3" xfId="33207" xr:uid="{FB1860BE-9D79-4042-889D-227B1ADCFB68}"/>
    <cellStyle name="Normal 24 2 2 2 4" xfId="38691" xr:uid="{D4DE6C7F-436E-49C5-A6E2-2D43C9E6B66A}"/>
    <cellStyle name="Normal 24 2 2 3" xfId="24984" xr:uid="{5C11C822-438E-4462-9C98-2D4ED4768C5D}"/>
    <cellStyle name="Normal 24 2 2 4" xfId="30478" xr:uid="{971E29DA-8F93-493B-A6B8-F5FFA6E216CD}"/>
    <cellStyle name="Normal 24 2 2 5" xfId="35962" xr:uid="{8EC2FC0D-0833-406F-B4B3-C50D4D85492F}"/>
    <cellStyle name="Normal 24 2 3" xfId="11818" xr:uid="{1D85B706-975B-4013-8282-FDB7E57E72C0}"/>
    <cellStyle name="Normal 24 2 4" xfId="17054" xr:uid="{D223EF77-F895-4A77-BC66-81293023BB18}"/>
    <cellStyle name="Normal 24 2 5" xfId="19276" xr:uid="{42365968-E7E1-4FA8-8E86-0C80F7929873}"/>
    <cellStyle name="Normal 24 2 6" xfId="9558" xr:uid="{04193A56-0E93-45CB-9CF7-9BD1CB1F132B}"/>
    <cellStyle name="Normal 24 2 6 2" xfId="20879" xr:uid="{AEC92D9C-407F-4425-8FAD-FAB9C2DFAE03}"/>
    <cellStyle name="Normal 24 2 6 2 2" xfId="26435" xr:uid="{BB2C6ED0-47D0-444D-83DC-52AC6D96E5CC}"/>
    <cellStyle name="Normal 24 2 6 2 3" xfId="31929" xr:uid="{576244E1-42E6-41FE-8499-0077A45675F9}"/>
    <cellStyle name="Normal 24 2 6 2 4" xfId="37413" xr:uid="{3B537EEF-66C7-4968-BDC3-F46E23B7BC9E}"/>
    <cellStyle name="Normal 24 2 6 3" xfId="23706" xr:uid="{78201694-F162-4BBB-B6E9-0F5CB851F1C7}"/>
    <cellStyle name="Normal 24 2 6 4" xfId="29200" xr:uid="{104142C0-D8B8-48D1-A103-DADCDA23E493}"/>
    <cellStyle name="Normal 24 2 6 5" xfId="34684" xr:uid="{23888FE3-4A24-471A-84A5-C7476B90D3D9}"/>
    <cellStyle name="Normal 24 3" xfId="6464" xr:uid="{4AB0D21D-7747-4074-9240-73927D1BEE68}"/>
    <cellStyle name="Normal 24 3 2" xfId="14871" xr:uid="{42CB0AD6-7F82-447B-8768-D1A7E8C77FD4}"/>
    <cellStyle name="Normal 24 3 2 2" xfId="22158" xr:uid="{0754BF65-FACB-488C-9EEF-B9929C7D4661}"/>
    <cellStyle name="Normal 24 3 2 2 2" xfId="27714" xr:uid="{55892EAC-6322-427F-9A51-D70784F4B3CA}"/>
    <cellStyle name="Normal 24 3 2 2 3" xfId="33208" xr:uid="{4FF0BDF5-75AF-4932-A1AE-4466E1A2237F}"/>
    <cellStyle name="Normal 24 3 2 2 4" xfId="38692" xr:uid="{B616F33F-00E2-48AC-8D10-29CA03A58F9A}"/>
    <cellStyle name="Normal 24 3 2 3" xfId="24985" xr:uid="{36A3627E-C85E-488A-B344-3BB6D62F5648}"/>
    <cellStyle name="Normal 24 3 2 4" xfId="30479" xr:uid="{F7A3CE3E-8712-452E-9C28-4D9595728F0E}"/>
    <cellStyle name="Normal 24 3 2 5" xfId="35963" xr:uid="{2A893849-948D-43A7-A08F-0E816DEAAE00}"/>
    <cellStyle name="Normal 24 3 3" xfId="11819" xr:uid="{B01E8ADA-5D0B-451C-834C-D04161434A0E}"/>
    <cellStyle name="Normal 24 3 4" xfId="17055" xr:uid="{E51931E8-5CF3-4233-B81D-74FD98345A8E}"/>
    <cellStyle name="Normal 24 3 5" xfId="19277" xr:uid="{7E3A7992-D300-4E4E-AE38-CBB8E14191B1}"/>
    <cellStyle name="Normal 24 3 6" xfId="9559" xr:uid="{0A422AF7-DC46-4485-A9CF-2DDDDAA7DDF5}"/>
    <cellStyle name="Normal 24 3 6 2" xfId="20880" xr:uid="{7D2DEFA1-5821-4669-A749-5F558B643704}"/>
    <cellStyle name="Normal 24 3 6 2 2" xfId="26436" xr:uid="{8BC6FB54-F931-4C89-B494-1DAC4583BDE4}"/>
    <cellStyle name="Normal 24 3 6 2 3" xfId="31930" xr:uid="{4304726A-81A5-4C8E-8AB3-9B56AE772E3C}"/>
    <cellStyle name="Normal 24 3 6 2 4" xfId="37414" xr:uid="{BFE5A7A8-C336-43C5-BE07-69EED696CEAC}"/>
    <cellStyle name="Normal 24 3 6 3" xfId="23707" xr:uid="{328BD1C4-A07F-4683-B7C6-EDD4A4CAA2A1}"/>
    <cellStyle name="Normal 24 3 6 4" xfId="29201" xr:uid="{6FF50277-33C0-4B52-8A6B-E46D80C82605}"/>
    <cellStyle name="Normal 24 3 6 5" xfId="34685" xr:uid="{983CE38C-CD86-488B-B4C4-6428994DB59E}"/>
    <cellStyle name="Normal 24 4" xfId="6465" xr:uid="{B96A9FC8-E88A-4E70-9631-CA44FBC42B6C}"/>
    <cellStyle name="Normal 24 4 2" xfId="14872" xr:uid="{1470FA46-0ED1-4226-BAD0-DC144CD64C5F}"/>
    <cellStyle name="Normal 24 4 2 2" xfId="22159" xr:uid="{EDF0D72C-A5AD-4863-8354-06655EAE6C96}"/>
    <cellStyle name="Normal 24 4 2 2 2" xfId="27715" xr:uid="{D7F953EF-0F74-4E72-A652-82D37022E302}"/>
    <cellStyle name="Normal 24 4 2 2 3" xfId="33209" xr:uid="{AD864E06-3FDE-431B-8448-808E9A9BD762}"/>
    <cellStyle name="Normal 24 4 2 2 4" xfId="38693" xr:uid="{49F36B48-4D86-447D-BC05-E66F7EFCAEB3}"/>
    <cellStyle name="Normal 24 4 2 3" xfId="24986" xr:uid="{21FAF1B3-9D24-457E-BC92-E1DEE4CB73D9}"/>
    <cellStyle name="Normal 24 4 2 4" xfId="30480" xr:uid="{A8C7953B-AEDC-41BC-81EE-6B58DD3E460D}"/>
    <cellStyle name="Normal 24 4 2 5" xfId="35964" xr:uid="{D026F59C-65EF-4003-9EBF-771D6F482E61}"/>
    <cellStyle name="Normal 24 4 3" xfId="11820" xr:uid="{492F1A21-9726-4598-9D65-50F8946BC8BD}"/>
    <cellStyle name="Normal 24 4 4" xfId="17056" xr:uid="{D48DD02C-D00A-4841-8294-2CF5A4C11308}"/>
    <cellStyle name="Normal 24 4 5" xfId="19278" xr:uid="{8E41EC39-DABF-4D7C-9FF4-DAE4EFF41E5E}"/>
    <cellStyle name="Normal 24 4 6" xfId="9560" xr:uid="{33F66C21-272D-425B-89CC-1C97EE29FFBC}"/>
    <cellStyle name="Normal 24 4 6 2" xfId="20881" xr:uid="{3B035EAC-76BA-439E-8B0B-A95004ED0C95}"/>
    <cellStyle name="Normal 24 4 6 2 2" xfId="26437" xr:uid="{205B20EA-E00B-47E3-B975-05F57ACF8A2B}"/>
    <cellStyle name="Normal 24 4 6 2 3" xfId="31931" xr:uid="{68E6409C-059D-4159-96C2-D39307BFC937}"/>
    <cellStyle name="Normal 24 4 6 2 4" xfId="37415" xr:uid="{6916BE11-ACDD-4CFF-88E0-A7621A358E1E}"/>
    <cellStyle name="Normal 24 4 6 3" xfId="23708" xr:uid="{FB602CFB-2AD1-4D1D-93E0-AB3192A6591F}"/>
    <cellStyle name="Normal 24 4 6 4" xfId="29202" xr:uid="{DADEBF2F-A958-431C-9C0A-B911580CF6AF}"/>
    <cellStyle name="Normal 24 4 6 5" xfId="34686" xr:uid="{26D99B3C-1A15-41FE-AB61-D1D330A03845}"/>
    <cellStyle name="Normal 24 5" xfId="6466" xr:uid="{2601BE08-0FB6-46F2-A6BD-CA4E42A92159}"/>
    <cellStyle name="Normal 24 5 2" xfId="14873" xr:uid="{F33C4E63-153A-4597-8422-F3F395775AEC}"/>
    <cellStyle name="Normal 24 5 2 2" xfId="22160" xr:uid="{0B8688A7-ADF9-43FA-A936-44F74E58DEE9}"/>
    <cellStyle name="Normal 24 5 2 2 2" xfId="27716" xr:uid="{974CE3DF-9259-43EE-BE38-9A61391CCD50}"/>
    <cellStyle name="Normal 24 5 2 2 3" xfId="33210" xr:uid="{72CA5B09-D844-4F08-94D9-629F413CEB7F}"/>
    <cellStyle name="Normal 24 5 2 2 4" xfId="38694" xr:uid="{2BBFDFE5-F25A-4B7F-8B49-14856F66D065}"/>
    <cellStyle name="Normal 24 5 2 3" xfId="24987" xr:uid="{2C901756-2828-44F7-BDB6-793C236E2A19}"/>
    <cellStyle name="Normal 24 5 2 4" xfId="30481" xr:uid="{2147A1CF-7C8E-4A90-BCF2-74DEFEC82EBF}"/>
    <cellStyle name="Normal 24 5 2 5" xfId="35965" xr:uid="{B87A0723-D604-46B5-ACBE-FF82FBBAEE6A}"/>
    <cellStyle name="Normal 24 5 3" xfId="11821" xr:uid="{AB21CC3F-9BA8-40F0-B5CD-FBDBCAE012F3}"/>
    <cellStyle name="Normal 24 5 4" xfId="17057" xr:uid="{25B06017-519D-4F6C-B1E4-09EAA781FDA1}"/>
    <cellStyle name="Normal 24 5 5" xfId="19279" xr:uid="{8AE13FA2-DF2A-4034-8EE1-2DF57A2B7059}"/>
    <cellStyle name="Normal 24 5 6" xfId="9561" xr:uid="{250CE998-8DCA-4260-8FE4-35CA1651029F}"/>
    <cellStyle name="Normal 24 5 6 2" xfId="20882" xr:uid="{D76939F6-72FF-4AB6-BB20-694A501342EF}"/>
    <cellStyle name="Normal 24 5 6 2 2" xfId="26438" xr:uid="{910C93FC-80ED-4E31-88A2-84AD10999CDE}"/>
    <cellStyle name="Normal 24 5 6 2 3" xfId="31932" xr:uid="{15E83D67-22B0-4334-996D-916FDFA10911}"/>
    <cellStyle name="Normal 24 5 6 2 4" xfId="37416" xr:uid="{CB64608E-2F28-4334-BE6C-481E3C9B336B}"/>
    <cellStyle name="Normal 24 5 6 3" xfId="23709" xr:uid="{CC608869-CB57-4F5D-97D1-90EC156CBCE7}"/>
    <cellStyle name="Normal 24 5 6 4" xfId="29203" xr:uid="{D87C5F47-7CFC-4691-8351-95C66CAD59E1}"/>
    <cellStyle name="Normal 24 5 6 5" xfId="34687" xr:uid="{9EEDB264-4733-4DCC-8396-97A10C8297A2}"/>
    <cellStyle name="Normal 24 6" xfId="6467" xr:uid="{3E5023AB-A6D2-4AF4-B871-0A05896D828B}"/>
    <cellStyle name="Normal 24 6 2" xfId="14874" xr:uid="{AF28CB94-4A76-4A3B-98E1-0F306EB87327}"/>
    <cellStyle name="Normal 24 6 2 2" xfId="22161" xr:uid="{AB7791D0-6B4D-463F-AB88-A1AB3E082AF1}"/>
    <cellStyle name="Normal 24 6 2 2 2" xfId="27717" xr:uid="{CFF0889E-98C7-4957-AF73-5618194283D1}"/>
    <cellStyle name="Normal 24 6 2 2 3" xfId="33211" xr:uid="{28661FFF-DD98-4C1F-B642-96E7F1696344}"/>
    <cellStyle name="Normal 24 6 2 2 4" xfId="38695" xr:uid="{06C7D44A-18BC-444A-B19C-B73A0CE5901E}"/>
    <cellStyle name="Normal 24 6 2 3" xfId="24988" xr:uid="{87732E6D-7263-4B22-A6B5-0C1F2FD5CF46}"/>
    <cellStyle name="Normal 24 6 2 4" xfId="30482" xr:uid="{D903ADD2-ECEB-4D54-A2E6-167D70B81DA5}"/>
    <cellStyle name="Normal 24 6 2 5" xfId="35966" xr:uid="{9D2B6374-6C31-4D8C-96D5-310051AF80E1}"/>
    <cellStyle name="Normal 24 6 3" xfId="11822" xr:uid="{A7004EC6-A2E1-45FD-811B-6BFBFA5B7D24}"/>
    <cellStyle name="Normal 24 6 4" xfId="17058" xr:uid="{E8701C10-D4DB-4637-9150-4EC9021A9515}"/>
    <cellStyle name="Normal 24 6 5" xfId="19280" xr:uid="{1397A43F-B427-456D-A19C-0C3FCEDCDF40}"/>
    <cellStyle name="Normal 24 6 6" xfId="9562" xr:uid="{A016302F-C761-4D3D-8E7B-7AC24EC033FC}"/>
    <cellStyle name="Normal 24 6 6 2" xfId="20883" xr:uid="{679C5406-7AEF-490B-8927-F3B5EFF61C0F}"/>
    <cellStyle name="Normal 24 6 6 2 2" xfId="26439" xr:uid="{5337E958-FE14-4E05-8618-691DE014F8FB}"/>
    <cellStyle name="Normal 24 6 6 2 3" xfId="31933" xr:uid="{EBF76777-EE0C-4206-9DDF-08951FAF8C31}"/>
    <cellStyle name="Normal 24 6 6 2 4" xfId="37417" xr:uid="{63361E82-8F91-46B3-84D7-32B9B3AF1386}"/>
    <cellStyle name="Normal 24 6 6 3" xfId="23710" xr:uid="{06095152-5E00-48CF-8A21-B11CF0197F37}"/>
    <cellStyle name="Normal 24 6 6 4" xfId="29204" xr:uid="{647E353A-5F53-4461-91AE-247EF4C2D5F8}"/>
    <cellStyle name="Normal 24 6 6 5" xfId="34688" xr:uid="{A4A0CFBE-267C-40CD-B13A-4552F22C1B9C}"/>
    <cellStyle name="Normal 24 7" xfId="6468" xr:uid="{74757812-43A5-4BE8-8E04-E2D2300A7D9E}"/>
    <cellStyle name="Normal 24 7 2" xfId="14875" xr:uid="{898FD11D-CFF4-4F90-9EEC-0F2E80DB477F}"/>
    <cellStyle name="Normal 24 7 2 2" xfId="22162" xr:uid="{F9DF6D9A-0F3E-43BA-B77E-54FE5FE2D325}"/>
    <cellStyle name="Normal 24 7 2 2 2" xfId="27718" xr:uid="{96135D5B-67ED-48A6-A624-33E402B0FD6A}"/>
    <cellStyle name="Normal 24 7 2 2 3" xfId="33212" xr:uid="{C2E1F25C-D6C2-47BF-BF5F-75D57E34F19C}"/>
    <cellStyle name="Normal 24 7 2 2 4" xfId="38696" xr:uid="{A9D82421-127B-4BDC-B030-9B50F76644C3}"/>
    <cellStyle name="Normal 24 7 2 3" xfId="24989" xr:uid="{A9F76219-3B4D-405C-B1C3-6C2A39C32A7B}"/>
    <cellStyle name="Normal 24 7 2 4" xfId="30483" xr:uid="{A898B3B3-94A7-45C2-BFFC-715C858C8DCA}"/>
    <cellStyle name="Normal 24 7 2 5" xfId="35967" xr:uid="{65C87E02-056D-45A9-81E4-AA0F72853433}"/>
    <cellStyle name="Normal 24 7 3" xfId="11823" xr:uid="{82623EC1-C317-4C8B-8103-359EE04716BB}"/>
    <cellStyle name="Normal 24 7 4" xfId="17059" xr:uid="{2CB5134F-335B-4D11-AF6E-DCD2DAD91247}"/>
    <cellStyle name="Normal 24 7 5" xfId="19281" xr:uid="{22D7276E-5918-4238-BC14-FB713A53820B}"/>
    <cellStyle name="Normal 24 7 6" xfId="9563" xr:uid="{428CE313-FCBA-4505-933A-84C05245FBF6}"/>
    <cellStyle name="Normal 24 7 6 2" xfId="20884" xr:uid="{B7F9D8A3-4CA5-4A53-98D2-595FF1242B78}"/>
    <cellStyle name="Normal 24 7 6 2 2" xfId="26440" xr:uid="{3458D5E1-2C11-4BED-B21B-B9C174C08E6B}"/>
    <cellStyle name="Normal 24 7 6 2 3" xfId="31934" xr:uid="{B8AA7DB7-A286-4305-AF6A-BC4160752160}"/>
    <cellStyle name="Normal 24 7 6 2 4" xfId="37418" xr:uid="{1DB89E3D-442C-49CE-AF8B-B75F85528ECE}"/>
    <cellStyle name="Normal 24 7 6 3" xfId="23711" xr:uid="{95DFF9C2-156F-4415-8A03-AC7FE07A4C69}"/>
    <cellStyle name="Normal 24 7 6 4" xfId="29205" xr:uid="{7FA5A451-0848-4A25-8E62-3A63BC83A8CC}"/>
    <cellStyle name="Normal 24 7 6 5" xfId="34689" xr:uid="{DDF91ACC-AE08-4B84-9DA0-AE3AB5626C8F}"/>
    <cellStyle name="Normal 24 8" xfId="6469" xr:uid="{3042014F-4620-41FA-BE4E-95FE1BA24426}"/>
    <cellStyle name="Normal 24 8 2" xfId="14876" xr:uid="{4B7D95CB-BB51-4269-A9B4-15F04A72AFF5}"/>
    <cellStyle name="Normal 24 8 2 2" xfId="22163" xr:uid="{143592A0-859A-460F-8903-05FECFA83C16}"/>
    <cellStyle name="Normal 24 8 2 2 2" xfId="27719" xr:uid="{05D006D2-F588-48C5-81EF-615F02008162}"/>
    <cellStyle name="Normal 24 8 2 2 3" xfId="33213" xr:uid="{15731C13-1E9B-47C6-9E2B-776380EE0D67}"/>
    <cellStyle name="Normal 24 8 2 2 4" xfId="38697" xr:uid="{6691B001-1678-4C02-90CC-8122852B689B}"/>
    <cellStyle name="Normal 24 8 2 3" xfId="24990" xr:uid="{374D8E5A-D516-4DD6-89A6-09C039E9C0D0}"/>
    <cellStyle name="Normal 24 8 2 4" xfId="30484" xr:uid="{F5FF307C-8EC9-46D6-82C0-25C0211FC57B}"/>
    <cellStyle name="Normal 24 8 2 5" xfId="35968" xr:uid="{8CF4E178-FC94-45DF-8CF7-8B4C9404A076}"/>
    <cellStyle name="Normal 24 8 3" xfId="11824" xr:uid="{32060150-8A68-4ACC-9687-DF0A468BD2BF}"/>
    <cellStyle name="Normal 24 8 4" xfId="17060" xr:uid="{7FCAADB7-FDD7-42DC-BB00-F1D03F2E6C9A}"/>
    <cellStyle name="Normal 24 8 5" xfId="19282" xr:uid="{A7E5C477-3B65-4546-9559-8B59C0CEDD27}"/>
    <cellStyle name="Normal 24 8 6" xfId="9564" xr:uid="{8209CEA2-9D9E-44D5-8469-FE23CE3F0719}"/>
    <cellStyle name="Normal 24 8 6 2" xfId="20885" xr:uid="{9A4E507B-5B29-437B-A63C-2F7A84D032A4}"/>
    <cellStyle name="Normal 24 8 6 2 2" xfId="26441" xr:uid="{8A28E63E-D38E-4AEF-B65D-3C1EEDA58F7A}"/>
    <cellStyle name="Normal 24 8 6 2 3" xfId="31935" xr:uid="{B5ED60A1-6180-4FF4-B816-CD632FB26824}"/>
    <cellStyle name="Normal 24 8 6 2 4" xfId="37419" xr:uid="{3F2324FE-CCC7-48DE-BF52-3AEA8AA4D6CC}"/>
    <cellStyle name="Normal 24 8 6 3" xfId="23712" xr:uid="{CE98C93D-9C7F-4185-A4F7-46EEFE8F672D}"/>
    <cellStyle name="Normal 24 8 6 4" xfId="29206" xr:uid="{B13921EB-93B9-4A8F-8234-320C4F887995}"/>
    <cellStyle name="Normal 24 8 6 5" xfId="34690" xr:uid="{3230BC56-1BA2-460D-B0AD-08C14BDE22A5}"/>
    <cellStyle name="Normal 24 9" xfId="6470" xr:uid="{F5EE63D5-FDD0-4CE8-BBF9-37EDC546F9FD}"/>
    <cellStyle name="Normal 24 9 2" xfId="14877" xr:uid="{5BF5F48E-4A64-452C-8F66-FD2A03F22A02}"/>
    <cellStyle name="Normal 24 9 2 2" xfId="22164" xr:uid="{5FFAA1AE-656C-4A6E-A3FF-15D0B297CFA0}"/>
    <cellStyle name="Normal 24 9 2 2 2" xfId="27720" xr:uid="{79A2C0B8-0A3A-40F7-83FF-62153A15D42E}"/>
    <cellStyle name="Normal 24 9 2 2 3" xfId="33214" xr:uid="{5542F420-D198-423C-8641-43C048F97AD9}"/>
    <cellStyle name="Normal 24 9 2 2 4" xfId="38698" xr:uid="{D7A777AE-FC4C-48A1-8DF8-C3769C374718}"/>
    <cellStyle name="Normal 24 9 2 3" xfId="24991" xr:uid="{0D9F4594-A563-48AF-A294-DA75A6B28069}"/>
    <cellStyle name="Normal 24 9 2 4" xfId="30485" xr:uid="{29518871-C152-4140-8449-B551BB9243C2}"/>
    <cellStyle name="Normal 24 9 2 5" xfId="35969" xr:uid="{B029FAB1-5E3F-4C6D-80D3-0B0D9073814B}"/>
    <cellStyle name="Normal 24 9 3" xfId="11825" xr:uid="{E2073F74-9591-413F-9F4A-3E32079BA80D}"/>
    <cellStyle name="Normal 24 9 4" xfId="17061" xr:uid="{388EA782-8386-4DA2-BF7E-CBE2B62531F9}"/>
    <cellStyle name="Normal 24 9 5" xfId="19283" xr:uid="{32378348-86BF-4CD0-9664-5949115D0EAC}"/>
    <cellStyle name="Normal 24 9 6" xfId="9565" xr:uid="{7561969C-9565-4D2F-9A75-7E3DD4C2E0EF}"/>
    <cellStyle name="Normal 24 9 6 2" xfId="20886" xr:uid="{88C92EDD-1A1A-4C44-A05F-7603CA085D0C}"/>
    <cellStyle name="Normal 24 9 6 2 2" xfId="26442" xr:uid="{6F5463C9-1215-4FCD-905D-52FBD40ECC4D}"/>
    <cellStyle name="Normal 24 9 6 2 3" xfId="31936" xr:uid="{72E7D879-8BAE-40E0-AA87-640853E729B1}"/>
    <cellStyle name="Normal 24 9 6 2 4" xfId="37420" xr:uid="{219B39A4-7F08-44C7-A4AE-51CE1ADD164C}"/>
    <cellStyle name="Normal 24 9 6 3" xfId="23713" xr:uid="{4A6C114D-1196-4301-8648-FDC0D788F324}"/>
    <cellStyle name="Normal 24 9 6 4" xfId="29207" xr:uid="{F5BE2F9F-E630-4FEA-BF09-A8AF054DD9C3}"/>
    <cellStyle name="Normal 24 9 6 5" xfId="34691" xr:uid="{25C5A4E5-EFBA-47A8-8E1C-41E2E50DFAD5}"/>
    <cellStyle name="Normal 240" xfId="39651" xr:uid="{7FEE6302-8B59-435F-9405-07B8154D9D7A}"/>
    <cellStyle name="Normal 241" xfId="39652" xr:uid="{10F4DDF6-BF44-4ED0-9233-B3A47A3A9DC2}"/>
    <cellStyle name="Normal 242" xfId="39653" xr:uid="{5A6D8A6A-119C-48D6-88CC-5FA2D72F10D5}"/>
    <cellStyle name="Normal 243" xfId="39654" xr:uid="{7DEAEE18-019C-48B8-B469-091A0F3C2BD1}"/>
    <cellStyle name="Normal 244" xfId="39655" xr:uid="{6E670B53-C906-4310-BF89-DE1DC1D1CB0E}"/>
    <cellStyle name="Normal 245" xfId="39656" xr:uid="{80E2A769-CD32-43FB-B8AC-91D09283A698}"/>
    <cellStyle name="Normal 246" xfId="39657" xr:uid="{7FCA601B-62EF-466C-895E-5368DC829B94}"/>
    <cellStyle name="Normal 247" xfId="39658" xr:uid="{71EA641F-1C21-4D99-800A-55BAF2A46D38}"/>
    <cellStyle name="Normal 248" xfId="39659" xr:uid="{A99BD2BB-7ECE-447E-AB41-5EB5D0ACEFC2}"/>
    <cellStyle name="Normal 249" xfId="39660" xr:uid="{40DD9971-433A-4BFA-A4DC-CE58B92521F0}"/>
    <cellStyle name="Normal 25" xfId="6471" xr:uid="{D21A41EA-C839-4570-A72C-9B7EF5DCAC04}"/>
    <cellStyle name="Normal 25 2" xfId="14878" xr:uid="{CA2EA5F9-D0B6-46AF-B02E-8DA5C85FD16D}"/>
    <cellStyle name="Normal 25 2 2" xfId="22165" xr:uid="{4E0037A6-8F35-4C61-914F-16545F06B290}"/>
    <cellStyle name="Normal 25 2 2 2" xfId="27721" xr:uid="{480C14DF-63B5-4B02-8325-713C267F1ABD}"/>
    <cellStyle name="Normal 25 2 2 3" xfId="33215" xr:uid="{756FF492-0AAB-48D5-80AD-73B2FBD55AAC}"/>
    <cellStyle name="Normal 25 2 2 4" xfId="38699" xr:uid="{F37F6D4B-221B-4D01-A3D6-888744C6166D}"/>
    <cellStyle name="Normal 25 2 3" xfId="24992" xr:uid="{7DE04748-3E55-46EC-984F-0BDFA4E92822}"/>
    <cellStyle name="Normal 25 2 4" xfId="30486" xr:uid="{81F6995A-0764-4B3E-B1C7-C5B65426E670}"/>
    <cellStyle name="Normal 25 2 5" xfId="35970" xr:uid="{A05BE888-0A8A-41E9-B081-613CD9AFBC2C}"/>
    <cellStyle name="Normal 25 3" xfId="11826" xr:uid="{0DF98CC7-1856-49DB-BCE5-85DD88EC795D}"/>
    <cellStyle name="Normal 25 4" xfId="17062" xr:uid="{56567C4E-C11E-45C8-8502-159EBE87BD98}"/>
    <cellStyle name="Normal 25 5" xfId="19284" xr:uid="{2E0C1642-10A4-4749-B583-BD85AA2368D8}"/>
    <cellStyle name="Normal 25 6" xfId="9566" xr:uid="{DB1F0FDA-2312-420B-8BF6-8319C9C02FE1}"/>
    <cellStyle name="Normal 25 6 2" xfId="20887" xr:uid="{1042F2B6-0232-4C81-B261-2310CB9803F1}"/>
    <cellStyle name="Normal 25 6 2 2" xfId="26443" xr:uid="{2525AA7D-88A0-4C13-927C-4C7AD2DEE8F5}"/>
    <cellStyle name="Normal 25 6 2 3" xfId="31937" xr:uid="{2B5D2084-5920-4A81-ACAF-66B3E8F9E33D}"/>
    <cellStyle name="Normal 25 6 2 4" xfId="37421" xr:uid="{A4B2ECC8-E043-4B17-B449-C5399E437F7B}"/>
    <cellStyle name="Normal 25 6 3" xfId="23714" xr:uid="{F9E56B36-0360-4E63-AD69-7F9469364559}"/>
    <cellStyle name="Normal 25 6 4" xfId="29208" xr:uid="{8BEA2AEB-3495-4270-86DA-BB95F2C25ED7}"/>
    <cellStyle name="Normal 25 6 5" xfId="34692" xr:uid="{2563E7C1-72F0-4563-9334-B303A24FAC31}"/>
    <cellStyle name="Normal 250" xfId="39661" xr:uid="{54D0C414-8609-4C94-8F8E-4699EF6D7E27}"/>
    <cellStyle name="Normal 251" xfId="39662" xr:uid="{31308B73-63E4-4833-A13C-21A4656EBCE0}"/>
    <cellStyle name="Normal 252" xfId="39663" xr:uid="{F5DADE47-F929-4C0E-8816-2A34DBA1325E}"/>
    <cellStyle name="Normal 253" xfId="39664" xr:uid="{69FB6763-F6A5-416A-ABAE-2D49B07C7D37}"/>
    <cellStyle name="Normal 254" xfId="39665" xr:uid="{3B230152-2441-4D60-B385-912D2DD5109E}"/>
    <cellStyle name="Normal 255" xfId="39666" xr:uid="{A3B4FA8C-4FC0-481D-BED1-863AF5B9757D}"/>
    <cellStyle name="Normal 256" xfId="39667" xr:uid="{40CEEF5E-C29D-40B1-8559-4EA81A106741}"/>
    <cellStyle name="Normal 257" xfId="39668" xr:uid="{D487B8A8-5980-4DB5-AA75-23449986E9F1}"/>
    <cellStyle name="Normal 258" xfId="39669" xr:uid="{07F38BDF-32BD-41B5-97FA-EB6BDD9C4B00}"/>
    <cellStyle name="Normal 259" xfId="39670" xr:uid="{9CE51377-72C8-491D-9756-C60D075906E1}"/>
    <cellStyle name="Normal 26" xfId="6472" xr:uid="{7D85225D-7802-4D1F-8334-5A9EBAF24608}"/>
    <cellStyle name="Normal 26 2" xfId="14879" xr:uid="{1035CA85-F88D-4C3C-A64E-F08C4F747090}"/>
    <cellStyle name="Normal 26 2 2" xfId="22166" xr:uid="{D652C403-F9EA-4506-ADD7-8CCA38B15F11}"/>
    <cellStyle name="Normal 26 2 2 2" xfId="27722" xr:uid="{A0589E4D-936E-4957-9ACE-268FA86540B2}"/>
    <cellStyle name="Normal 26 2 2 3" xfId="33216" xr:uid="{20940D9A-BE01-4698-80F7-ACB92D104D23}"/>
    <cellStyle name="Normal 26 2 2 4" xfId="38700" xr:uid="{481CFD33-EA26-48F4-A915-2621AC15E9CD}"/>
    <cellStyle name="Normal 26 2 3" xfId="24993" xr:uid="{96FC0130-6EDA-4F4F-BF7E-68CC8E3FA95E}"/>
    <cellStyle name="Normal 26 2 4" xfId="30487" xr:uid="{37F629C7-8CA5-40EA-8F91-6C254ED8E4AD}"/>
    <cellStyle name="Normal 26 2 5" xfId="35971" xr:uid="{92C12EFD-7078-4871-9072-42FA34595397}"/>
    <cellStyle name="Normal 26 3" xfId="11827" xr:uid="{04142BB1-0131-4804-8225-453DF0712813}"/>
    <cellStyle name="Normal 26 4" xfId="17063" xr:uid="{AC725FD2-A9FF-4FBA-BC82-7554A398BBE3}"/>
    <cellStyle name="Normal 26 5" xfId="19285" xr:uid="{768CC41F-9BE7-44CA-A16F-56C02734F23E}"/>
    <cellStyle name="Normal 26 6" xfId="9567" xr:uid="{FF1314EA-0FF4-4B26-B5C4-218E918FC2A4}"/>
    <cellStyle name="Normal 26 6 2" xfId="20888" xr:uid="{EC00F8C7-7A84-4896-A317-767CB286A0C0}"/>
    <cellStyle name="Normal 26 6 2 2" xfId="26444" xr:uid="{06762231-F993-4B1A-8D76-49FD67DA300D}"/>
    <cellStyle name="Normal 26 6 2 3" xfId="31938" xr:uid="{2BB21CFC-316C-497D-BD65-B728996381B1}"/>
    <cellStyle name="Normal 26 6 2 4" xfId="37422" xr:uid="{BAA9E040-6DA3-4699-90AB-D7B852B4B7B5}"/>
    <cellStyle name="Normal 26 6 3" xfId="23715" xr:uid="{8751F360-45AA-45A8-A75A-6F16D4127A60}"/>
    <cellStyle name="Normal 26 6 4" xfId="29209" xr:uid="{1691A16E-60DA-4573-8E7C-BCA37D23B8E8}"/>
    <cellStyle name="Normal 26 6 5" xfId="34693" xr:uid="{4C2A26EF-66E4-4F2D-B929-58D4DEFD620F}"/>
    <cellStyle name="Normal 260" xfId="39671" xr:uid="{834ACD38-570B-40B3-BE85-61DBC3440EA4}"/>
    <cellStyle name="Normal 261" xfId="39672" xr:uid="{C084A10C-2703-422D-A957-D4615437B93F}"/>
    <cellStyle name="Normal 262" xfId="39673" xr:uid="{9C01B532-CDC1-4E48-9952-A653E6614CF3}"/>
    <cellStyle name="Normal 263" xfId="39674" xr:uid="{233D2B2C-59A4-423F-BE04-640188B3522A}"/>
    <cellStyle name="Normal 264" xfId="39675" xr:uid="{199667FB-8694-4D3A-B9AB-4AA1E5834E9A}"/>
    <cellStyle name="Normal 265" xfId="39676" xr:uid="{9F237E8F-7123-40D2-83A7-F3D3251E8C39}"/>
    <cellStyle name="Normal 266" xfId="39677" xr:uid="{17D483FC-5B4E-4AB7-89EA-7AB3F6219774}"/>
    <cellStyle name="Normal 267" xfId="39678" xr:uid="{E1C6410A-F009-4E1F-8526-3B09E8A82C0E}"/>
    <cellStyle name="Normal 268" xfId="39679" xr:uid="{36C3A17B-D823-4CD5-831E-30DEDBEE90F5}"/>
    <cellStyle name="Normal 269" xfId="39680" xr:uid="{1917F208-7F26-402E-891A-F357C99E73A8}"/>
    <cellStyle name="Normal 27" xfId="6473" xr:uid="{8CA1DC10-7AB1-454B-926F-0D74611D4314}"/>
    <cellStyle name="Normal 27 2" xfId="14880" xr:uid="{5F548B0E-7B11-4913-9F3E-79E397ECFA47}"/>
    <cellStyle name="Normal 27 2 2" xfId="22167" xr:uid="{F884932C-6493-44FE-A98F-0DF123BD69A2}"/>
    <cellStyle name="Normal 27 2 2 2" xfId="27723" xr:uid="{44C1FB99-3EC5-455A-AAA2-FCD0C58F7B25}"/>
    <cellStyle name="Normal 27 2 2 3" xfId="33217" xr:uid="{08F53A7F-D500-4440-95D4-FAED06A36F4C}"/>
    <cellStyle name="Normal 27 2 2 4" xfId="38701" xr:uid="{DC90BBED-3D6E-4347-B066-69416D3761F4}"/>
    <cellStyle name="Normal 27 2 3" xfId="24994" xr:uid="{55CD0980-70D6-4AAC-95C4-6CBC731D379E}"/>
    <cellStyle name="Normal 27 2 4" xfId="30488" xr:uid="{EEDD760A-9DA5-44BC-BA3A-73B7A62CF205}"/>
    <cellStyle name="Normal 27 2 5" xfId="35972" xr:uid="{4ECBC99E-9577-43A9-AF69-097B512A2419}"/>
    <cellStyle name="Normal 27 3" xfId="11828" xr:uid="{F089807B-45C0-4B4C-A55E-764D201DEADE}"/>
    <cellStyle name="Normal 27 4" xfId="17064" xr:uid="{42DB39AA-83CF-42A5-88BE-A68CD7C8FFED}"/>
    <cellStyle name="Normal 27 5" xfId="19286" xr:uid="{6917E6E3-BA41-44E6-9BFB-00B5A0ACFF3E}"/>
    <cellStyle name="Normal 27 6" xfId="9568" xr:uid="{4450C741-8E80-4C25-9A18-7DBC6F0E5955}"/>
    <cellStyle name="Normal 27 6 2" xfId="20889" xr:uid="{3788979F-EAE0-4EF8-A7A2-615413432076}"/>
    <cellStyle name="Normal 27 6 2 2" xfId="26445" xr:uid="{E6223B8D-4986-429C-90E3-8C3F9D6ECD02}"/>
    <cellStyle name="Normal 27 6 2 3" xfId="31939" xr:uid="{74A5890F-3C90-49B7-AEDA-371AFFBB745E}"/>
    <cellStyle name="Normal 27 6 2 4" xfId="37423" xr:uid="{C297FD53-B058-4D37-B14D-850A0F06B0F3}"/>
    <cellStyle name="Normal 27 6 3" xfId="23716" xr:uid="{B3B75029-0D2A-4A98-BD21-F6C5F4BFAC56}"/>
    <cellStyle name="Normal 27 6 4" xfId="29210" xr:uid="{5D96D841-4A41-45FA-8AD0-9C1EC0FF2EFC}"/>
    <cellStyle name="Normal 27 6 5" xfId="34694" xr:uid="{601A4F98-F4C3-4158-BC67-206E9B3A0CA0}"/>
    <cellStyle name="Normal 270" xfId="39681" xr:uid="{E856897A-8342-47D7-98A7-CB5D7FD389F6}"/>
    <cellStyle name="Normal 271" xfId="39682" xr:uid="{C189F5B6-5D39-4FEF-809C-EB58368D21FB}"/>
    <cellStyle name="Normal 272" xfId="39683" xr:uid="{0B35BE56-3005-4BF3-A0D5-9374D00321EC}"/>
    <cellStyle name="Normal 273" xfId="39684" xr:uid="{30B1D967-0EF5-4C91-A017-8FA4959F7FD7}"/>
    <cellStyle name="Normal 274" xfId="39685" xr:uid="{D139F91D-E0B6-4F36-ABF7-BB44B4FE2D31}"/>
    <cellStyle name="Normal 275" xfId="39686" xr:uid="{A50E5DE8-E7A5-46F4-8B4B-B716DB345F8E}"/>
    <cellStyle name="Normal 276" xfId="39687" xr:uid="{8BFDB106-56A1-4127-A761-D05B265DAD54}"/>
    <cellStyle name="Normal 277" xfId="39688" xr:uid="{18E8E5CB-73A8-491C-BCFF-4DCD94D7A8E8}"/>
    <cellStyle name="Normal 278" xfId="39690" xr:uid="{44E5AAB6-CE99-45F0-86FA-4DC331149888}"/>
    <cellStyle name="Normal 279" xfId="39692" xr:uid="{74ACAC71-B58B-406E-8DDE-C2A9B4A10175}"/>
    <cellStyle name="Normal 28" xfId="6474" xr:uid="{A7C50A09-C42A-4418-BB60-46E8488C8862}"/>
    <cellStyle name="Normal 28 10" xfId="6475" xr:uid="{2F18C255-0994-4F09-8921-18B51F73D347}"/>
    <cellStyle name="Normal 28 10 2" xfId="14882" xr:uid="{C573E778-EF27-41EB-9050-ADEF214AD40B}"/>
    <cellStyle name="Normal 28 10 2 2" xfId="22169" xr:uid="{43CA983F-4D5D-4A16-80F1-CA67DF2A1552}"/>
    <cellStyle name="Normal 28 10 2 2 2" xfId="27725" xr:uid="{4D0C215D-DA58-4847-8A9F-F8EDCF36FFFE}"/>
    <cellStyle name="Normal 28 10 2 2 3" xfId="33219" xr:uid="{CFBBFBAD-C92B-4A8F-99AF-6D34DBDFF996}"/>
    <cellStyle name="Normal 28 10 2 2 4" xfId="38703" xr:uid="{70A06D2D-1899-4231-A5E3-A3AAD99970C9}"/>
    <cellStyle name="Normal 28 10 2 3" xfId="24996" xr:uid="{22E03233-BD58-49F9-8A19-A4098FFC2121}"/>
    <cellStyle name="Normal 28 10 2 4" xfId="30490" xr:uid="{01A7A4A6-F59E-4430-9A4E-62BC268843D9}"/>
    <cellStyle name="Normal 28 10 2 5" xfId="35974" xr:uid="{8B54088B-33BA-497E-81D1-E695DC070F35}"/>
    <cellStyle name="Normal 28 10 3" xfId="11830" xr:uid="{A6FCB4FC-108E-4731-8E63-8EFC7F4D62BC}"/>
    <cellStyle name="Normal 28 10 4" xfId="17066" xr:uid="{EF7C73F9-E8E1-47E2-847F-B62218600F47}"/>
    <cellStyle name="Normal 28 10 5" xfId="19288" xr:uid="{F5B0A9F0-848D-41F2-8675-2DF2E209A0E1}"/>
    <cellStyle name="Normal 28 10 6" xfId="9570" xr:uid="{B9997AE8-9B93-4527-BFEE-45C72766AE2D}"/>
    <cellStyle name="Normal 28 10 6 2" xfId="20891" xr:uid="{45DFC14C-EDF4-4539-B622-64D9FBD64D3B}"/>
    <cellStyle name="Normal 28 10 6 2 2" xfId="26447" xr:uid="{AB816FAA-2D04-4C40-9A18-4763254EF0F6}"/>
    <cellStyle name="Normal 28 10 6 2 3" xfId="31941" xr:uid="{429E29D2-D83D-4815-846D-1D5F95A8A33F}"/>
    <cellStyle name="Normal 28 10 6 2 4" xfId="37425" xr:uid="{BCFB1B21-D248-4BED-8DD2-64920CB4C462}"/>
    <cellStyle name="Normal 28 10 6 3" xfId="23718" xr:uid="{0506895B-9A89-4024-9CC2-0DCB363E4680}"/>
    <cellStyle name="Normal 28 10 6 4" xfId="29212" xr:uid="{400F7A56-555D-4DA6-B230-D8BE629C5CE6}"/>
    <cellStyle name="Normal 28 10 6 5" xfId="34696" xr:uid="{D4A4A15A-7EDF-417C-8336-1AF9DDF9E172}"/>
    <cellStyle name="Normal 28 11" xfId="14881" xr:uid="{051DDAA3-BD1A-4657-8D19-2AF46F332B9E}"/>
    <cellStyle name="Normal 28 11 2" xfId="22168" xr:uid="{AD95C83E-EAAA-4DCE-9B69-116A6EFE6B22}"/>
    <cellStyle name="Normal 28 11 2 2" xfId="27724" xr:uid="{48D3AEBC-F57F-44CD-B49F-29A3CFC4805D}"/>
    <cellStyle name="Normal 28 11 2 3" xfId="33218" xr:uid="{6A028861-0161-4145-9500-5E53471DEFDD}"/>
    <cellStyle name="Normal 28 11 2 4" xfId="38702" xr:uid="{9FD2AA8D-5CC4-4E54-99C2-70D8C7CA5CE6}"/>
    <cellStyle name="Normal 28 11 3" xfId="24995" xr:uid="{11AA6241-FB4A-43F6-A4D3-77C3C5549D64}"/>
    <cellStyle name="Normal 28 11 4" xfId="30489" xr:uid="{FDAECF96-C0AB-41CB-AED9-9B8568D32F7F}"/>
    <cellStyle name="Normal 28 11 5" xfId="35973" xr:uid="{6F324ECC-50B0-46CF-B577-95B9F5227BD2}"/>
    <cellStyle name="Normal 28 12" xfId="11829" xr:uid="{BCD053C3-AD07-42C4-B03D-54406AEE822B}"/>
    <cellStyle name="Normal 28 13" xfId="17065" xr:uid="{65373369-27B8-4589-89A2-ECB17F1CFF36}"/>
    <cellStyle name="Normal 28 14" xfId="19287" xr:uid="{98EFDC0A-6686-4413-9CF5-AB7D17BAB7F5}"/>
    <cellStyle name="Normal 28 15" xfId="9569" xr:uid="{178DB453-B48A-412E-A4BC-B0D32473D15C}"/>
    <cellStyle name="Normal 28 15 2" xfId="20890" xr:uid="{4570D440-EEFB-4BBA-9B6E-D4B096A5ED50}"/>
    <cellStyle name="Normal 28 15 2 2" xfId="26446" xr:uid="{462C972F-900B-4D5B-B6B6-57CB8FC1BB2B}"/>
    <cellStyle name="Normal 28 15 2 3" xfId="31940" xr:uid="{FA47DA89-3B39-4886-90DC-E5D25FFB9968}"/>
    <cellStyle name="Normal 28 15 2 4" xfId="37424" xr:uid="{CA2DA743-BB7A-477D-A8C8-AD4977A5085C}"/>
    <cellStyle name="Normal 28 15 3" xfId="23717" xr:uid="{1BB8E287-75BC-4DD5-88A6-0E0255552AA3}"/>
    <cellStyle name="Normal 28 15 4" xfId="29211" xr:uid="{2F4B58C4-B3AC-4CDC-BB62-B5436796BD27}"/>
    <cellStyle name="Normal 28 15 5" xfId="34695" xr:uid="{77EB9CE2-C789-470B-B4C4-D34CC243B2BE}"/>
    <cellStyle name="Normal 28 2" xfId="6476" xr:uid="{0561A44F-4D26-4B93-88F7-4A69F308F65A}"/>
    <cellStyle name="Normal 28 2 2" xfId="14883" xr:uid="{A344E328-50C6-4077-94BC-D358390874FD}"/>
    <cellStyle name="Normal 28 2 2 2" xfId="22170" xr:uid="{1D0C930F-E019-4120-961D-46425FC414F9}"/>
    <cellStyle name="Normal 28 2 2 2 2" xfId="27726" xr:uid="{90DCD1B2-55ED-42C0-A686-9860974643DE}"/>
    <cellStyle name="Normal 28 2 2 2 3" xfId="33220" xr:uid="{FD901067-A192-43BE-A757-6256769FCA1B}"/>
    <cellStyle name="Normal 28 2 2 2 4" xfId="38704" xr:uid="{98077ECC-946F-4C3F-8829-47272650E6F0}"/>
    <cellStyle name="Normal 28 2 2 3" xfId="24997" xr:uid="{9AE3BFF6-6407-4C03-92EB-F1A084D12955}"/>
    <cellStyle name="Normal 28 2 2 4" xfId="30491" xr:uid="{8B9C6C1B-CCF9-4D0A-B7A7-55C77BEF9BB5}"/>
    <cellStyle name="Normal 28 2 2 5" xfId="35975" xr:uid="{FCDDD9AD-FB5A-4453-82FB-B1654746407F}"/>
    <cellStyle name="Normal 28 2 3" xfId="11831" xr:uid="{F2B6FCE6-AABA-4ABF-B719-74983CE8C78F}"/>
    <cellStyle name="Normal 28 2 4" xfId="17067" xr:uid="{A16AB6F2-2DD7-4793-AAD7-E0D355046C04}"/>
    <cellStyle name="Normal 28 2 5" xfId="19289" xr:uid="{F72E64FD-AF23-496F-8FAC-52515BAC6397}"/>
    <cellStyle name="Normal 28 2 6" xfId="9571" xr:uid="{7A1003AA-318A-44CB-9C9D-997771B737F3}"/>
    <cellStyle name="Normal 28 2 6 2" xfId="20892" xr:uid="{3014F81A-60B4-4C4D-9F09-478552D9A068}"/>
    <cellStyle name="Normal 28 2 6 2 2" xfId="26448" xr:uid="{5B034007-44A1-426F-A1DA-DD89EDA167BD}"/>
    <cellStyle name="Normal 28 2 6 2 3" xfId="31942" xr:uid="{03F26CA1-6D40-4A21-8E34-CC1113A74D47}"/>
    <cellStyle name="Normal 28 2 6 2 4" xfId="37426" xr:uid="{EBBB1FAD-3606-4EDC-80F1-A80B13E58075}"/>
    <cellStyle name="Normal 28 2 6 3" xfId="23719" xr:uid="{D29BD9C6-6410-41C2-A045-942F4E51793A}"/>
    <cellStyle name="Normal 28 2 6 4" xfId="29213" xr:uid="{779AAC50-EE4B-4442-A4CD-575181ED8894}"/>
    <cellStyle name="Normal 28 2 6 5" xfId="34697" xr:uid="{32E2A5A6-EBA5-4FF1-B452-5B9C5440E74E}"/>
    <cellStyle name="Normal 28 3" xfId="6477" xr:uid="{3D954245-4D42-4AEA-8E46-DE254270E054}"/>
    <cellStyle name="Normal 28 3 2" xfId="14884" xr:uid="{8CDF84A3-C086-419C-82D4-33F6A64CCBDF}"/>
    <cellStyle name="Normal 28 3 2 2" xfId="22171" xr:uid="{32BB4373-7148-4199-BDB2-3C4DE5D344CB}"/>
    <cellStyle name="Normal 28 3 2 2 2" xfId="27727" xr:uid="{2DCB15F8-7AFF-4B04-95C0-B56DA7BAEAF6}"/>
    <cellStyle name="Normal 28 3 2 2 3" xfId="33221" xr:uid="{BF35154F-6116-486B-BAAA-F656991ECDAD}"/>
    <cellStyle name="Normal 28 3 2 2 4" xfId="38705" xr:uid="{77FE18C6-8660-47F6-8709-C9546CC4159E}"/>
    <cellStyle name="Normal 28 3 2 3" xfId="24998" xr:uid="{2DF80E79-6D11-48F2-AFA7-E64B4161A382}"/>
    <cellStyle name="Normal 28 3 2 4" xfId="30492" xr:uid="{B41347BA-B1F8-4FBD-A6AC-C468AA67B349}"/>
    <cellStyle name="Normal 28 3 2 5" xfId="35976" xr:uid="{A0196449-848D-445C-9AF3-FE5DF695DEA7}"/>
    <cellStyle name="Normal 28 3 3" xfId="11832" xr:uid="{81271767-991C-488B-8DB9-4CC59C3169F7}"/>
    <cellStyle name="Normal 28 3 4" xfId="17068" xr:uid="{EC135C6B-48CB-4E40-BD67-A883A6ED4AB8}"/>
    <cellStyle name="Normal 28 3 5" xfId="19290" xr:uid="{6C6C527A-0B0E-4E88-82E8-EE403F7C3051}"/>
    <cellStyle name="Normal 28 3 6" xfId="9572" xr:uid="{A5540939-96F1-4E8A-8439-7164049318FF}"/>
    <cellStyle name="Normal 28 3 6 2" xfId="20893" xr:uid="{2FB473D1-C757-4F1D-9FA9-C2698EA707B0}"/>
    <cellStyle name="Normal 28 3 6 2 2" xfId="26449" xr:uid="{4518B82F-B261-4970-86A6-63CFF7468A54}"/>
    <cellStyle name="Normal 28 3 6 2 3" xfId="31943" xr:uid="{DE1B45E8-D9F6-45B8-A406-86B91DBEAC99}"/>
    <cellStyle name="Normal 28 3 6 2 4" xfId="37427" xr:uid="{412F8FD7-17E4-46A3-956E-B3372965E00A}"/>
    <cellStyle name="Normal 28 3 6 3" xfId="23720" xr:uid="{BE8A023F-F9F0-4D5A-8563-898C8AF184B9}"/>
    <cellStyle name="Normal 28 3 6 4" xfId="29214" xr:uid="{00E9C321-ED47-43A9-874A-42ED65C779FB}"/>
    <cellStyle name="Normal 28 3 6 5" xfId="34698" xr:uid="{3804C1EB-A4AD-4DB5-87E4-90FE4CBCE562}"/>
    <cellStyle name="Normal 28 4" xfId="6478" xr:uid="{95D53867-32AA-4C78-B8B0-1BD93ACC3F82}"/>
    <cellStyle name="Normal 28 4 2" xfId="14885" xr:uid="{B6B4A603-A68A-4432-9DB1-4608BCD01545}"/>
    <cellStyle name="Normal 28 4 2 2" xfId="22172" xr:uid="{8F0FDE7D-D918-4BCE-96E5-EDAC5166C375}"/>
    <cellStyle name="Normal 28 4 2 2 2" xfId="27728" xr:uid="{26D64560-B5E7-4990-BCAD-B4F92A0D72F7}"/>
    <cellStyle name="Normal 28 4 2 2 3" xfId="33222" xr:uid="{59B7093B-B67E-4E63-A937-14A620F9A0C2}"/>
    <cellStyle name="Normal 28 4 2 2 4" xfId="38706" xr:uid="{AFAA346F-97A6-4324-8F6D-5C688FE1FE9D}"/>
    <cellStyle name="Normal 28 4 2 3" xfId="24999" xr:uid="{8DBD4C21-A24F-44C7-97E3-9C92CE460A57}"/>
    <cellStyle name="Normal 28 4 2 4" xfId="30493" xr:uid="{96058636-A45C-4C24-90AF-73FAB6E1B10F}"/>
    <cellStyle name="Normal 28 4 2 5" xfId="35977" xr:uid="{026E333B-51B9-40CE-9FF0-ACC85E4C96B3}"/>
    <cellStyle name="Normal 28 4 3" xfId="11833" xr:uid="{2A44CA71-BB39-421D-B43B-D633160393DD}"/>
    <cellStyle name="Normal 28 4 4" xfId="17069" xr:uid="{7D334582-0CCD-4F86-8F69-27903EF0C51E}"/>
    <cellStyle name="Normal 28 4 5" xfId="19291" xr:uid="{1226919F-8B39-4338-B195-07F45A3D89C3}"/>
    <cellStyle name="Normal 28 4 6" xfId="9573" xr:uid="{A55623E4-2496-48E4-8050-9A2166CE64AD}"/>
    <cellStyle name="Normal 28 4 6 2" xfId="20894" xr:uid="{F524FBC6-B064-4417-BFC5-5B4C0A749D9A}"/>
    <cellStyle name="Normal 28 4 6 2 2" xfId="26450" xr:uid="{452E4B52-F6B5-4DF8-93BF-8A55A79457F8}"/>
    <cellStyle name="Normal 28 4 6 2 3" xfId="31944" xr:uid="{1CA7D6DA-16CA-4ED1-94CE-C48ECBF8D88F}"/>
    <cellStyle name="Normal 28 4 6 2 4" xfId="37428" xr:uid="{C92B6586-9EFE-456E-A27F-B45F28290888}"/>
    <cellStyle name="Normal 28 4 6 3" xfId="23721" xr:uid="{AA7DD5FE-9D88-4C52-A005-C57011614D27}"/>
    <cellStyle name="Normal 28 4 6 4" xfId="29215" xr:uid="{D80DA0F1-FC8C-4849-B07E-85784677F1C3}"/>
    <cellStyle name="Normal 28 4 6 5" xfId="34699" xr:uid="{1A94B3CF-AC31-47F6-8D78-9D9D0CFC2C38}"/>
    <cellStyle name="Normal 28 5" xfId="6479" xr:uid="{2AFA1D7A-FEFF-4FB0-B7CD-7AE4C42B0E91}"/>
    <cellStyle name="Normal 28 5 2" xfId="14886" xr:uid="{5CDDB7BA-9319-4210-963B-D4122F870A49}"/>
    <cellStyle name="Normal 28 5 2 2" xfId="22173" xr:uid="{78B83434-78C8-40D5-9F37-997C954FE830}"/>
    <cellStyle name="Normal 28 5 2 2 2" xfId="27729" xr:uid="{A74C874C-089F-4178-95E8-DCD9F1A7B69E}"/>
    <cellStyle name="Normal 28 5 2 2 3" xfId="33223" xr:uid="{CFCB75BC-7270-4D65-90A8-D38725262394}"/>
    <cellStyle name="Normal 28 5 2 2 4" xfId="38707" xr:uid="{A6166D4C-65CD-4442-B91D-208E240F61E4}"/>
    <cellStyle name="Normal 28 5 2 3" xfId="25000" xr:uid="{C1DB5A7A-706C-4EBE-A51A-D84DF1EFD48D}"/>
    <cellStyle name="Normal 28 5 2 4" xfId="30494" xr:uid="{7AE5E0A6-7B57-4017-B281-DB6748FC5C08}"/>
    <cellStyle name="Normal 28 5 2 5" xfId="35978" xr:uid="{76EA902B-AA69-454A-A68B-AEFC946406E8}"/>
    <cellStyle name="Normal 28 5 3" xfId="11834" xr:uid="{981E4C4C-B672-4B75-BA60-5299640C385E}"/>
    <cellStyle name="Normal 28 5 4" xfId="17070" xr:uid="{6CD9B068-1A3D-42CB-B1BE-734967E6A674}"/>
    <cellStyle name="Normal 28 5 5" xfId="19292" xr:uid="{22F0757F-856C-4D98-A816-D1DB8B581F24}"/>
    <cellStyle name="Normal 28 5 6" xfId="9574" xr:uid="{BA252595-489E-438A-87B7-0365D95AD1EE}"/>
    <cellStyle name="Normal 28 5 6 2" xfId="20895" xr:uid="{DA312D0E-DBE8-49F7-BE53-6334124DCADA}"/>
    <cellStyle name="Normal 28 5 6 2 2" xfId="26451" xr:uid="{2FA198DD-1662-4587-A72C-C087D8069EFE}"/>
    <cellStyle name="Normal 28 5 6 2 3" xfId="31945" xr:uid="{EDC88412-1B70-4CC7-95B4-4CBD82A64656}"/>
    <cellStyle name="Normal 28 5 6 2 4" xfId="37429" xr:uid="{DBF099D5-C784-4597-863C-5D1F7C161342}"/>
    <cellStyle name="Normal 28 5 6 3" xfId="23722" xr:uid="{C71EC072-2C09-4DB1-B3D2-1A63497765D1}"/>
    <cellStyle name="Normal 28 5 6 4" xfId="29216" xr:uid="{999F8959-F089-46FD-AE12-C5238FBA6591}"/>
    <cellStyle name="Normal 28 5 6 5" xfId="34700" xr:uid="{E4865683-C5E4-4543-B7BB-0E9B6D62A951}"/>
    <cellStyle name="Normal 28 6" xfId="6480" xr:uid="{F63E1463-E940-4038-894F-C31F4B2CDB56}"/>
    <cellStyle name="Normal 28 6 2" xfId="14887" xr:uid="{3769CE07-CA19-4453-92D2-54CB1DDAFD93}"/>
    <cellStyle name="Normal 28 6 2 2" xfId="22174" xr:uid="{EA759ADB-6E63-4C39-9D22-7DBBF3A60C50}"/>
    <cellStyle name="Normal 28 6 2 2 2" xfId="27730" xr:uid="{4086612B-8983-4A06-A62B-D03DC0C680A3}"/>
    <cellStyle name="Normal 28 6 2 2 3" xfId="33224" xr:uid="{F1FC892E-3D3C-4F01-86F9-B9A1A7E3900F}"/>
    <cellStyle name="Normal 28 6 2 2 4" xfId="38708" xr:uid="{F010E3B4-1203-4E30-A3D7-67EFFB543921}"/>
    <cellStyle name="Normal 28 6 2 3" xfId="25001" xr:uid="{5B6CE31F-1670-45AB-AD86-747157CFCE76}"/>
    <cellStyle name="Normal 28 6 2 4" xfId="30495" xr:uid="{8437AE0C-5F7D-48B1-A86D-D866B0523B87}"/>
    <cellStyle name="Normal 28 6 2 5" xfId="35979" xr:uid="{8C241594-3FF7-484C-9A39-3E439C2980A3}"/>
    <cellStyle name="Normal 28 6 3" xfId="11835" xr:uid="{7D57C04F-3E99-499A-8B40-A105AE166D1B}"/>
    <cellStyle name="Normal 28 6 4" xfId="17071" xr:uid="{E331C7A9-78D9-448D-B353-D534DB9F2161}"/>
    <cellStyle name="Normal 28 6 5" xfId="19293" xr:uid="{2A3A9048-56AC-4019-B660-5F8F216A8BCD}"/>
    <cellStyle name="Normal 28 6 6" xfId="9575" xr:uid="{BF32933A-2025-4D89-85BD-C84E4164888E}"/>
    <cellStyle name="Normal 28 6 6 2" xfId="20896" xr:uid="{A88083B1-92D7-4CB7-9C16-EAE92740EC5E}"/>
    <cellStyle name="Normal 28 6 6 2 2" xfId="26452" xr:uid="{D14D8B55-EFC7-4FA0-BE17-A7678FDC5B5B}"/>
    <cellStyle name="Normal 28 6 6 2 3" xfId="31946" xr:uid="{CC57DD5E-A02D-4AF5-BF93-16F727C693F4}"/>
    <cellStyle name="Normal 28 6 6 2 4" xfId="37430" xr:uid="{85C232CF-F531-4907-AC69-2CC4266C892E}"/>
    <cellStyle name="Normal 28 6 6 3" xfId="23723" xr:uid="{DC5A0ABF-945D-478C-AB8C-4232EAEC8259}"/>
    <cellStyle name="Normal 28 6 6 4" xfId="29217" xr:uid="{D5959B49-B47C-4179-AA45-045AD90769D7}"/>
    <cellStyle name="Normal 28 6 6 5" xfId="34701" xr:uid="{413360A2-9332-468E-AC84-A86471F64211}"/>
    <cellStyle name="Normal 28 7" xfId="6481" xr:uid="{5FF0B931-3627-42F8-B4A1-0A60244B1BA3}"/>
    <cellStyle name="Normal 28 7 2" xfId="14888" xr:uid="{AD16FB9D-823D-4F23-8949-9C4D8EAECABF}"/>
    <cellStyle name="Normal 28 7 2 2" xfId="22175" xr:uid="{804EC082-AC58-4016-A975-DE74B5E0CBD2}"/>
    <cellStyle name="Normal 28 7 2 2 2" xfId="27731" xr:uid="{8D2AC0A8-8A02-46A2-8BAE-1059FE3688BB}"/>
    <cellStyle name="Normal 28 7 2 2 3" xfId="33225" xr:uid="{B620C97E-4D22-4CE7-BE02-3502E2D9A15F}"/>
    <cellStyle name="Normal 28 7 2 2 4" xfId="38709" xr:uid="{256E3407-6D82-4832-A974-F09600AAAD02}"/>
    <cellStyle name="Normal 28 7 2 3" xfId="25002" xr:uid="{850B27B2-7489-43FB-B0CC-177923F68ABC}"/>
    <cellStyle name="Normal 28 7 2 4" xfId="30496" xr:uid="{FDCB9A55-EBA3-4B8B-971A-7218C60BF85D}"/>
    <cellStyle name="Normal 28 7 2 5" xfId="35980" xr:uid="{7C807435-0582-4FD7-949D-8502DE63544D}"/>
    <cellStyle name="Normal 28 7 3" xfId="11836" xr:uid="{617E97BB-D241-49C6-B63E-07D67B83F43E}"/>
    <cellStyle name="Normal 28 7 4" xfId="17072" xr:uid="{A46F9F8F-44D3-4268-B49A-9C13A9C82ABA}"/>
    <cellStyle name="Normal 28 7 5" xfId="19294" xr:uid="{CEEEAC40-C723-45AF-AF50-412CF94C46C2}"/>
    <cellStyle name="Normal 28 7 6" xfId="9576" xr:uid="{732EE4BD-A6A9-4404-8046-E8B0645FD492}"/>
    <cellStyle name="Normal 28 7 6 2" xfId="20897" xr:uid="{882E7DF7-3EF1-4A85-8ABD-E2A86A6A508C}"/>
    <cellStyle name="Normal 28 7 6 2 2" xfId="26453" xr:uid="{84F98733-5F36-45EB-81C3-74F2770DF300}"/>
    <cellStyle name="Normal 28 7 6 2 3" xfId="31947" xr:uid="{FC18236A-57BF-410B-BC34-4E7AE7D299CA}"/>
    <cellStyle name="Normal 28 7 6 2 4" xfId="37431" xr:uid="{69C2F9BE-F7EF-4CA6-9719-CF66190AE86C}"/>
    <cellStyle name="Normal 28 7 6 3" xfId="23724" xr:uid="{6DCE665F-E40D-4887-ABF0-4137F09D2652}"/>
    <cellStyle name="Normal 28 7 6 4" xfId="29218" xr:uid="{B133138F-C301-4BD3-A266-0D2B8BE0F625}"/>
    <cellStyle name="Normal 28 7 6 5" xfId="34702" xr:uid="{B89F0B18-B4B3-4747-86D1-4A4A888705F5}"/>
    <cellStyle name="Normal 28 8" xfId="6482" xr:uid="{4CD3325E-B479-47D9-8D52-060CC2C9DD66}"/>
    <cellStyle name="Normal 28 8 2" xfId="14889" xr:uid="{DF840336-C344-4C37-8FBF-1738C93B2EDE}"/>
    <cellStyle name="Normal 28 8 2 2" xfId="22176" xr:uid="{01E91C94-3178-4936-9FF7-F7F9A29356AC}"/>
    <cellStyle name="Normal 28 8 2 2 2" xfId="27732" xr:uid="{66CFDFC3-1808-4C57-9CD0-0E47094853E9}"/>
    <cellStyle name="Normal 28 8 2 2 3" xfId="33226" xr:uid="{9A6FEA16-FE98-4BF2-92BB-6E0CCA84D1D8}"/>
    <cellStyle name="Normal 28 8 2 2 4" xfId="38710" xr:uid="{8F63A1BD-D2E4-4070-9171-A6541C15DEBC}"/>
    <cellStyle name="Normal 28 8 2 3" xfId="25003" xr:uid="{2062C94B-1777-4CD2-866F-A2BB28A5B3AC}"/>
    <cellStyle name="Normal 28 8 2 4" xfId="30497" xr:uid="{D508AC1D-C8E5-4EB3-950B-9974FAF456FC}"/>
    <cellStyle name="Normal 28 8 2 5" xfId="35981" xr:uid="{F9DA5E5A-8B3A-410D-8976-B3A4C406E993}"/>
    <cellStyle name="Normal 28 8 3" xfId="11837" xr:uid="{BB305D60-D57D-45D3-BFEB-20BF74D9D7C2}"/>
    <cellStyle name="Normal 28 8 4" xfId="17073" xr:uid="{6872F9C8-6750-4A71-BEFC-2F583DAAD4BD}"/>
    <cellStyle name="Normal 28 8 5" xfId="19295" xr:uid="{88577770-5235-4035-B4E0-157CC0D4578D}"/>
    <cellStyle name="Normal 28 8 6" xfId="9577" xr:uid="{C5530486-8075-45A5-A112-E229965EFA65}"/>
    <cellStyle name="Normal 28 8 6 2" xfId="20898" xr:uid="{BC9EC379-B2C7-44F8-8935-F31BF6CD9C1D}"/>
    <cellStyle name="Normal 28 8 6 2 2" xfId="26454" xr:uid="{F3AB4927-9E46-400E-9470-A42B9ACE7E43}"/>
    <cellStyle name="Normal 28 8 6 2 3" xfId="31948" xr:uid="{3ED2ED4F-23C9-4059-B44A-EF22162404CD}"/>
    <cellStyle name="Normal 28 8 6 2 4" xfId="37432" xr:uid="{E7F859AE-AE95-4923-BE34-80427F52807B}"/>
    <cellStyle name="Normal 28 8 6 3" xfId="23725" xr:uid="{376E3600-4380-432A-9E59-D5240952FE49}"/>
    <cellStyle name="Normal 28 8 6 4" xfId="29219" xr:uid="{CA65019B-543D-4D76-871A-1A396F3DEF82}"/>
    <cellStyle name="Normal 28 8 6 5" xfId="34703" xr:uid="{E8A02149-87C6-49E6-835A-D1AE2E14D51D}"/>
    <cellStyle name="Normal 28 9" xfId="6483" xr:uid="{555CBB2D-FAD0-4A20-9ABA-91015D9ED794}"/>
    <cellStyle name="Normal 28 9 2" xfId="14890" xr:uid="{1830A743-B59E-4380-9482-A72CE0172B9B}"/>
    <cellStyle name="Normal 28 9 2 2" xfId="22177" xr:uid="{2D795B1A-15E5-4B92-8A38-A5352BA30ABA}"/>
    <cellStyle name="Normal 28 9 2 2 2" xfId="27733" xr:uid="{E0E123C5-75E6-491D-9F66-9C1DAF6ED5CD}"/>
    <cellStyle name="Normal 28 9 2 2 3" xfId="33227" xr:uid="{6D512AFA-264D-414C-B6AB-2351FE9D0138}"/>
    <cellStyle name="Normal 28 9 2 2 4" xfId="38711" xr:uid="{0B2767EC-EB4A-4C3E-B329-63272A85E225}"/>
    <cellStyle name="Normal 28 9 2 3" xfId="25004" xr:uid="{01C1DB4F-8853-4A19-A274-D69AB98CC497}"/>
    <cellStyle name="Normal 28 9 2 4" xfId="30498" xr:uid="{AAC4A193-4065-49E1-BF8F-568969993401}"/>
    <cellStyle name="Normal 28 9 2 5" xfId="35982" xr:uid="{167AFDF3-3CA6-4462-A2E4-374DC711E3D9}"/>
    <cellStyle name="Normal 28 9 3" xfId="11838" xr:uid="{A12245ED-008D-4655-8ED0-445B5BE357B3}"/>
    <cellStyle name="Normal 28 9 4" xfId="17074" xr:uid="{ECDC4C66-3685-4FA9-8358-AA5DD3BBC177}"/>
    <cellStyle name="Normal 28 9 5" xfId="19296" xr:uid="{14033534-175B-4A7E-8697-08904B99521D}"/>
    <cellStyle name="Normal 28 9 6" xfId="9578" xr:uid="{BD1020C2-5EE2-4F56-AC77-044CE651C210}"/>
    <cellStyle name="Normal 28 9 6 2" xfId="20899" xr:uid="{DC9076E5-0CD8-41AD-91E4-3565E1785239}"/>
    <cellStyle name="Normal 28 9 6 2 2" xfId="26455" xr:uid="{F93D657B-4437-40CF-9A42-99FD103CC6ED}"/>
    <cellStyle name="Normal 28 9 6 2 3" xfId="31949" xr:uid="{22E74D0A-06B8-44E7-90B5-8AF47E5140BC}"/>
    <cellStyle name="Normal 28 9 6 2 4" xfId="37433" xr:uid="{B88A2F9A-44D9-452C-BDEE-82623DABCE68}"/>
    <cellStyle name="Normal 28 9 6 3" xfId="23726" xr:uid="{0686DB6F-10BD-4934-9A2F-03E7272665E8}"/>
    <cellStyle name="Normal 28 9 6 4" xfId="29220" xr:uid="{983F616C-A2D0-4571-ACDD-681BC1E22663}"/>
    <cellStyle name="Normal 28 9 6 5" xfId="34704" xr:uid="{6C95E84D-C1C0-4959-ADB1-3BBADA066C7F}"/>
    <cellStyle name="Normal 280" xfId="39693" xr:uid="{50907E84-54B4-4627-882A-0173CC41E2AF}"/>
    <cellStyle name="Normal 281" xfId="39694" xr:uid="{599E7B65-3084-483F-87A4-C8D14CFAACE3}"/>
    <cellStyle name="Normal 282" xfId="39695" xr:uid="{8D04F74B-6A22-4686-9B12-92EF4EEACA0F}"/>
    <cellStyle name="Normal 283" xfId="39696" xr:uid="{9993B3A2-D246-4B08-A510-AEE81F666B4A}"/>
    <cellStyle name="Normal 284" xfId="39697" xr:uid="{F244DDD2-D5A8-47E1-A668-13E742B33AFB}"/>
    <cellStyle name="Normal 285" xfId="39698" xr:uid="{7EB7BF43-7F83-45C3-82AD-478F7607CEA8}"/>
    <cellStyle name="Normal 286" xfId="39699" xr:uid="{653AE319-F4D8-490F-B276-D6268BD00545}"/>
    <cellStyle name="Normal 287" xfId="39700" xr:uid="{929E85C7-D20D-4A2B-8ADE-59B807D28F59}"/>
    <cellStyle name="Normal 288" xfId="39701" xr:uid="{6BB1C5F4-3947-4917-946D-F0FA7085FE23}"/>
    <cellStyle name="Normal 289" xfId="39702" xr:uid="{CD2F092B-80D9-4E60-BE77-67FADEA48870}"/>
    <cellStyle name="Normal 29" xfId="6484" xr:uid="{47CD354B-CBD8-4B30-B8A5-8686964517A5}"/>
    <cellStyle name="Normal 29 10" xfId="6485" xr:uid="{E863D557-8590-406A-8B6B-63C2AFEFD9E5}"/>
    <cellStyle name="Normal 29 10 2" xfId="14892" xr:uid="{C37551EB-58DB-4750-AA2D-AD2CF0CE0133}"/>
    <cellStyle name="Normal 29 10 2 2" xfId="22179" xr:uid="{BB2EFA5C-811A-4E56-A34D-D0AF9114A47A}"/>
    <cellStyle name="Normal 29 10 2 2 2" xfId="27735" xr:uid="{EB452F28-F48C-4876-80D0-0871009F6421}"/>
    <cellStyle name="Normal 29 10 2 2 3" xfId="33229" xr:uid="{8190E792-A946-45F4-A9C4-035D60E36F94}"/>
    <cellStyle name="Normal 29 10 2 2 4" xfId="38713" xr:uid="{ADDB251A-028F-44B0-90EB-3A50AF39AE92}"/>
    <cellStyle name="Normal 29 10 2 3" xfId="25006" xr:uid="{86A7B5B9-52BC-4169-9D0D-1A04F9ABC861}"/>
    <cellStyle name="Normal 29 10 2 4" xfId="30500" xr:uid="{B4716EE5-AFFA-4D3E-AF74-AD111DF3D6BC}"/>
    <cellStyle name="Normal 29 10 2 5" xfId="35984" xr:uid="{23216B99-D5F1-41C7-BBAD-B99E57BD3EDF}"/>
    <cellStyle name="Normal 29 10 3" xfId="11840" xr:uid="{DFE6DEC9-1D7A-42C7-BF08-FFF349D0CC45}"/>
    <cellStyle name="Normal 29 10 4" xfId="17076" xr:uid="{9F6C2BED-DB20-4694-9B67-8545A243E0BD}"/>
    <cellStyle name="Normal 29 10 5" xfId="19298" xr:uid="{0E34EA6F-8E63-4361-B2CE-36916006DAC8}"/>
    <cellStyle name="Normal 29 10 6" xfId="9580" xr:uid="{C53D820B-DB7A-461A-A20F-BF2CD4610169}"/>
    <cellStyle name="Normal 29 10 6 2" xfId="20901" xr:uid="{342E28B8-819D-40D9-8825-958F68ABEA4C}"/>
    <cellStyle name="Normal 29 10 6 2 2" xfId="26457" xr:uid="{B4706A6A-F87F-4AE2-8084-8F527A4D7758}"/>
    <cellStyle name="Normal 29 10 6 2 3" xfId="31951" xr:uid="{B2671E3E-ECB5-4547-B8A6-03D776A6A784}"/>
    <cellStyle name="Normal 29 10 6 2 4" xfId="37435" xr:uid="{47856471-4D1D-4C6F-BAC0-E1958D67DDC6}"/>
    <cellStyle name="Normal 29 10 6 3" xfId="23728" xr:uid="{0E434E5F-237B-4644-816A-0108FD6022EF}"/>
    <cellStyle name="Normal 29 10 6 4" xfId="29222" xr:uid="{8DA1E293-6F85-49A8-A4F5-1E2C41E61CD5}"/>
    <cellStyle name="Normal 29 10 6 5" xfId="34706" xr:uid="{A5D35CF8-E598-4463-9DD4-4CF96DFF3538}"/>
    <cellStyle name="Normal 29 11" xfId="14891" xr:uid="{DC9A0E8E-09F4-47EA-89FA-C379D3BC3210}"/>
    <cellStyle name="Normal 29 11 2" xfId="22178" xr:uid="{8B14BB2E-7B2F-4D12-9B20-252105D351E4}"/>
    <cellStyle name="Normal 29 11 2 2" xfId="27734" xr:uid="{8730C366-E434-4740-A692-C9D993C6AAD8}"/>
    <cellStyle name="Normal 29 11 2 3" xfId="33228" xr:uid="{7497CE0D-EC18-4057-B31E-575804CCFCA7}"/>
    <cellStyle name="Normal 29 11 2 4" xfId="38712" xr:uid="{0952DCAF-93EC-49CA-B09E-F476D9E32ED3}"/>
    <cellStyle name="Normal 29 11 3" xfId="25005" xr:uid="{F0218864-887C-47EB-A6F0-5A6038F642F3}"/>
    <cellStyle name="Normal 29 11 4" xfId="30499" xr:uid="{0840C677-912A-4D08-BF96-99DAED24615B}"/>
    <cellStyle name="Normal 29 11 5" xfId="35983" xr:uid="{37BBEB62-7DFA-4D15-BFF1-6689DE523FDA}"/>
    <cellStyle name="Normal 29 12" xfId="11839" xr:uid="{286E3063-242E-49DB-A16F-5FB8B262080F}"/>
    <cellStyle name="Normal 29 13" xfId="17075" xr:uid="{3D689A1B-BAB2-41C5-900B-A3BD493D7253}"/>
    <cellStyle name="Normal 29 14" xfId="19297" xr:uid="{FCF04563-D05E-4E41-AB06-DD57079DB995}"/>
    <cellStyle name="Normal 29 15" xfId="9579" xr:uid="{7EDB3286-4D6F-401A-96B0-4F0EBE335CEA}"/>
    <cellStyle name="Normal 29 15 2" xfId="20900" xr:uid="{E0547D56-3C1F-4B00-81C8-7E00F6F3C195}"/>
    <cellStyle name="Normal 29 15 2 2" xfId="26456" xr:uid="{1D5EBC37-F125-49D4-943F-D9BAEAB285FA}"/>
    <cellStyle name="Normal 29 15 2 3" xfId="31950" xr:uid="{8153CEAE-14CF-42AB-9DEF-D8A5F723FDF9}"/>
    <cellStyle name="Normal 29 15 2 4" xfId="37434" xr:uid="{606B576F-3415-4D21-90AA-81EB4149C69A}"/>
    <cellStyle name="Normal 29 15 3" xfId="23727" xr:uid="{C610B5BD-9E3F-47C0-A955-4137B28FD049}"/>
    <cellStyle name="Normal 29 15 4" xfId="29221" xr:uid="{83B68589-2003-4E94-9DD8-82DDD1097514}"/>
    <cellStyle name="Normal 29 15 5" xfId="34705" xr:uid="{F10833ED-D385-458F-8172-D07BE4C95A47}"/>
    <cellStyle name="Normal 29 2" xfId="6486" xr:uid="{FA70F15D-2ADC-437A-BFF9-B238587C0708}"/>
    <cellStyle name="Normal 29 2 2" xfId="14893" xr:uid="{8839D4E6-7E2D-4A29-8552-0F0C57D25487}"/>
    <cellStyle name="Normal 29 2 2 2" xfId="22180" xr:uid="{15594F6B-8730-40A8-9A8D-23B64E1E09E8}"/>
    <cellStyle name="Normal 29 2 2 2 2" xfId="27736" xr:uid="{80A815CF-8EE5-4F6C-9B92-A8C0A9918606}"/>
    <cellStyle name="Normal 29 2 2 2 3" xfId="33230" xr:uid="{D95155C1-58D3-47AB-98F8-6CA2B4C0FCC3}"/>
    <cellStyle name="Normal 29 2 2 2 4" xfId="38714" xr:uid="{774E508E-CD2B-4BDE-913E-967D9A395FB3}"/>
    <cellStyle name="Normal 29 2 2 3" xfId="25007" xr:uid="{07A3D221-7605-4026-853D-88EA0E7CEF92}"/>
    <cellStyle name="Normal 29 2 2 4" xfId="30501" xr:uid="{A1ECC620-E931-4BF0-8878-F1816D05AB6F}"/>
    <cellStyle name="Normal 29 2 2 5" xfId="35985" xr:uid="{030968C3-32CE-4FFD-A749-DAB69A184C5A}"/>
    <cellStyle name="Normal 29 2 3" xfId="11841" xr:uid="{7EE2C4CB-B91F-473E-833C-C62ADD240E6D}"/>
    <cellStyle name="Normal 29 2 4" xfId="17077" xr:uid="{A9C6F0F5-5F01-4FE9-BBE6-64FC99F866DF}"/>
    <cellStyle name="Normal 29 2 5" xfId="19299" xr:uid="{331C6A45-7E5E-4779-9247-ED4A6B425B35}"/>
    <cellStyle name="Normal 29 2 6" xfId="9581" xr:uid="{476D5098-C529-4F11-869C-22F8C09C0457}"/>
    <cellStyle name="Normal 29 2 6 2" xfId="20902" xr:uid="{D8BA22E8-8C82-4C99-B9B9-1802CBAAB159}"/>
    <cellStyle name="Normal 29 2 6 2 2" xfId="26458" xr:uid="{D9D1FB41-729C-4C69-BA44-B6C79A15CA4E}"/>
    <cellStyle name="Normal 29 2 6 2 3" xfId="31952" xr:uid="{0EC3F86A-25BB-48CE-A4FB-7218C3F0E16E}"/>
    <cellStyle name="Normal 29 2 6 2 4" xfId="37436" xr:uid="{4F5D33B3-DF34-4822-8C15-A7493F7E5867}"/>
    <cellStyle name="Normal 29 2 6 3" xfId="23729" xr:uid="{3EF279F2-6175-4BC3-BA37-158FB83F1BB6}"/>
    <cellStyle name="Normal 29 2 6 4" xfId="29223" xr:uid="{142E408A-A72E-46EE-9917-B92BC652D90F}"/>
    <cellStyle name="Normal 29 2 6 5" xfId="34707" xr:uid="{51078D6F-5210-49C7-9171-64C5A96E6485}"/>
    <cellStyle name="Normal 29 3" xfId="6487" xr:uid="{396F4E81-A90C-490C-9602-D6B0400ABEDF}"/>
    <cellStyle name="Normal 29 3 2" xfId="14894" xr:uid="{DDA1741A-3E7F-47BC-A586-19F1D3E5808C}"/>
    <cellStyle name="Normal 29 3 2 2" xfId="22181" xr:uid="{4B5809FD-B7FB-4211-92CB-AE1614098593}"/>
    <cellStyle name="Normal 29 3 2 2 2" xfId="27737" xr:uid="{83688CA4-B703-4999-A67E-5C01674B0CB5}"/>
    <cellStyle name="Normal 29 3 2 2 3" xfId="33231" xr:uid="{4EFD5E4E-0B5F-49D8-8DFC-CB4EC065E0BF}"/>
    <cellStyle name="Normal 29 3 2 2 4" xfId="38715" xr:uid="{A3F51E9B-5A02-4F88-AE11-165AB4C6CD20}"/>
    <cellStyle name="Normal 29 3 2 3" xfId="25008" xr:uid="{60FB99EF-C7F8-40B0-91E2-01B41256F55C}"/>
    <cellStyle name="Normal 29 3 2 4" xfId="30502" xr:uid="{1EAB72FF-C8EC-4DA6-83B2-4A5AF4800579}"/>
    <cellStyle name="Normal 29 3 2 5" xfId="35986" xr:uid="{896848C1-4909-4268-9B4D-DAFBD0B01375}"/>
    <cellStyle name="Normal 29 3 3" xfId="11842" xr:uid="{3144E650-0535-4B82-BE7B-EAE8517ED405}"/>
    <cellStyle name="Normal 29 3 4" xfId="17078" xr:uid="{F654976E-0B39-4441-B906-4F14E0EA950D}"/>
    <cellStyle name="Normal 29 3 5" xfId="19300" xr:uid="{18E422D5-318B-4A63-B93D-1133E286653F}"/>
    <cellStyle name="Normal 29 3 6" xfId="9582" xr:uid="{FE4F048E-4B4F-4859-89D4-01F875FA1637}"/>
    <cellStyle name="Normal 29 3 6 2" xfId="20903" xr:uid="{D08197B1-45BF-4A8A-B367-0327CBE988F7}"/>
    <cellStyle name="Normal 29 3 6 2 2" xfId="26459" xr:uid="{0D0A9BD7-BA1A-4765-BE96-BA45DA452E9C}"/>
    <cellStyle name="Normal 29 3 6 2 3" xfId="31953" xr:uid="{C21447B3-FDF4-4E7E-B880-E463E3F8F214}"/>
    <cellStyle name="Normal 29 3 6 2 4" xfId="37437" xr:uid="{05CAF60B-857A-4B3A-AD80-64D1D12A82A3}"/>
    <cellStyle name="Normal 29 3 6 3" xfId="23730" xr:uid="{6661D1D6-2D1F-4400-AB2B-1ED2ED98966C}"/>
    <cellStyle name="Normal 29 3 6 4" xfId="29224" xr:uid="{DBBE2729-65BD-4DD7-8C17-F1E835AEE826}"/>
    <cellStyle name="Normal 29 3 6 5" xfId="34708" xr:uid="{F5886646-268A-457F-8B4B-FE0118018086}"/>
    <cellStyle name="Normal 29 4" xfId="6488" xr:uid="{8C252772-691A-4077-BA39-EF87A7ECECDE}"/>
    <cellStyle name="Normal 29 4 2" xfId="14895" xr:uid="{50D60550-39CB-442C-832E-AE5ECA353595}"/>
    <cellStyle name="Normal 29 4 2 2" xfId="22182" xr:uid="{2AF398CC-2DB3-4209-AE9E-38BD6FEC798A}"/>
    <cellStyle name="Normal 29 4 2 2 2" xfId="27738" xr:uid="{C5C457F3-2057-49D2-8727-4355B12606FB}"/>
    <cellStyle name="Normal 29 4 2 2 3" xfId="33232" xr:uid="{E1B13438-E6DB-46A0-8456-C016310D893F}"/>
    <cellStyle name="Normal 29 4 2 2 4" xfId="38716" xr:uid="{6F6A6578-AB08-4996-A80E-A52C5201BAF7}"/>
    <cellStyle name="Normal 29 4 2 3" xfId="25009" xr:uid="{725D7AED-2807-4F29-B317-A112FDE7A0C8}"/>
    <cellStyle name="Normal 29 4 2 4" xfId="30503" xr:uid="{C8CCC882-CD8C-41FF-A617-D38C8EAD2200}"/>
    <cellStyle name="Normal 29 4 2 5" xfId="35987" xr:uid="{001AB2C0-0DE0-469A-A2D5-2ADD4E537842}"/>
    <cellStyle name="Normal 29 4 3" xfId="11843" xr:uid="{3E874459-C99F-4A0A-A569-E272E45A6480}"/>
    <cellStyle name="Normal 29 4 4" xfId="17079" xr:uid="{6099F83D-63AE-4218-9776-911D1F95E862}"/>
    <cellStyle name="Normal 29 4 5" xfId="19301" xr:uid="{557A9E18-0F96-4348-BE5D-485AA28A40E8}"/>
    <cellStyle name="Normal 29 4 6" xfId="9583" xr:uid="{8F08FF35-24AB-4CAE-AFC0-02FCFCF46420}"/>
    <cellStyle name="Normal 29 4 6 2" xfId="20904" xr:uid="{2A89D72C-5C5A-42F1-A4A3-FE7DB08D5A83}"/>
    <cellStyle name="Normal 29 4 6 2 2" xfId="26460" xr:uid="{31313896-276B-4897-9B5C-CA5F750E7736}"/>
    <cellStyle name="Normal 29 4 6 2 3" xfId="31954" xr:uid="{D3B76DFA-D9F1-46F8-AC73-0FE145A1C928}"/>
    <cellStyle name="Normal 29 4 6 2 4" xfId="37438" xr:uid="{E7949FCF-0527-46AF-899C-F995AE47740D}"/>
    <cellStyle name="Normal 29 4 6 3" xfId="23731" xr:uid="{EFECCC91-446A-4B34-8588-C227549BFF9B}"/>
    <cellStyle name="Normal 29 4 6 4" xfId="29225" xr:uid="{93342820-4899-47B6-B7F9-84E30597D09F}"/>
    <cellStyle name="Normal 29 4 6 5" xfId="34709" xr:uid="{6161C307-3CBB-47C0-A47B-4C748591B538}"/>
    <cellStyle name="Normal 29 5" xfId="6489" xr:uid="{D8E7FE90-D6DA-442E-B1DA-023DC9409FAB}"/>
    <cellStyle name="Normal 29 5 2" xfId="14896" xr:uid="{FC3F20C3-3D6E-47B1-8824-347A97C19418}"/>
    <cellStyle name="Normal 29 5 2 2" xfId="22183" xr:uid="{75ADE8B2-57F3-4F80-8C40-33B6BD8FC83D}"/>
    <cellStyle name="Normal 29 5 2 2 2" xfId="27739" xr:uid="{96A0F4FD-02E5-4217-A18A-D436940FD197}"/>
    <cellStyle name="Normal 29 5 2 2 3" xfId="33233" xr:uid="{39779741-9315-4562-99B9-5B64A2F0F7BD}"/>
    <cellStyle name="Normal 29 5 2 2 4" xfId="38717" xr:uid="{E3DB17A7-7898-4A65-9703-5E294F39765B}"/>
    <cellStyle name="Normal 29 5 2 3" xfId="25010" xr:uid="{3096CF32-C7A9-46D0-83A6-3D94E5C99043}"/>
    <cellStyle name="Normal 29 5 2 4" xfId="30504" xr:uid="{61BFC394-52FB-4C38-9A31-C0216FD0C2EA}"/>
    <cellStyle name="Normal 29 5 2 5" xfId="35988" xr:uid="{8DFBBFA7-20BD-4068-94DF-44E247C80A01}"/>
    <cellStyle name="Normal 29 5 3" xfId="11844" xr:uid="{4C39EB9B-0660-4780-BD5F-AFC7E48E58D5}"/>
    <cellStyle name="Normal 29 5 4" xfId="17080" xr:uid="{03F13F22-6253-4FEB-9C7F-637DA3104AF4}"/>
    <cellStyle name="Normal 29 5 5" xfId="19302" xr:uid="{68F68D71-C1DE-4386-AB7F-31533D938126}"/>
    <cellStyle name="Normal 29 5 6" xfId="9584" xr:uid="{B53DD3CB-9D18-4187-AA5F-BC12B4E032F1}"/>
    <cellStyle name="Normal 29 5 6 2" xfId="20905" xr:uid="{D332A07F-898E-434F-A3EF-D0460741C71D}"/>
    <cellStyle name="Normal 29 5 6 2 2" xfId="26461" xr:uid="{71CE4E52-633F-44B5-9E0F-660302B77782}"/>
    <cellStyle name="Normal 29 5 6 2 3" xfId="31955" xr:uid="{F3729812-A0D1-461F-BE9A-B7646F388A45}"/>
    <cellStyle name="Normal 29 5 6 2 4" xfId="37439" xr:uid="{EE5B0893-0CF9-4685-A9DB-C94B06FD4AC0}"/>
    <cellStyle name="Normal 29 5 6 3" xfId="23732" xr:uid="{96FB0D77-3F4C-43FD-BA22-12558542C8CF}"/>
    <cellStyle name="Normal 29 5 6 4" xfId="29226" xr:uid="{2ED0E979-8AA0-475B-BD1D-5AAA3FA2E223}"/>
    <cellStyle name="Normal 29 5 6 5" xfId="34710" xr:uid="{5F522E50-FFCB-4650-9137-FB97D7FD271A}"/>
    <cellStyle name="Normal 29 6" xfId="6490" xr:uid="{E0C3B922-CE4B-499E-80D5-81CD13CE26D3}"/>
    <cellStyle name="Normal 29 6 2" xfId="14897" xr:uid="{B6A50273-6848-44EB-B01A-49C3997D362C}"/>
    <cellStyle name="Normal 29 6 2 2" xfId="22184" xr:uid="{F7B9586E-1CEC-48AD-8862-E486D2AD83C4}"/>
    <cellStyle name="Normal 29 6 2 2 2" xfId="27740" xr:uid="{4D02C799-6AAB-483E-9566-7C393C735910}"/>
    <cellStyle name="Normal 29 6 2 2 3" xfId="33234" xr:uid="{096E168A-D3A8-4F97-9ADD-AC95F6B7D68D}"/>
    <cellStyle name="Normal 29 6 2 2 4" xfId="38718" xr:uid="{E456E7D5-20E4-45A9-AE8D-52FC7E247E59}"/>
    <cellStyle name="Normal 29 6 2 3" xfId="25011" xr:uid="{F28886C6-DF49-48C5-965A-8AFEFA468588}"/>
    <cellStyle name="Normal 29 6 2 4" xfId="30505" xr:uid="{B99A1744-2C9A-45C6-BC32-14113CCC8F2E}"/>
    <cellStyle name="Normal 29 6 2 5" xfId="35989" xr:uid="{E430CE25-1F0C-42F5-8529-AD00BE8C105D}"/>
    <cellStyle name="Normal 29 6 3" xfId="11845" xr:uid="{507027F3-C132-4AFA-982B-A689A2E556A1}"/>
    <cellStyle name="Normal 29 6 4" xfId="17081" xr:uid="{3F11C16A-2A53-40A7-93B3-7F89135D88A0}"/>
    <cellStyle name="Normal 29 6 5" xfId="19303" xr:uid="{229DAF78-3556-44BE-B698-BD028F3717B2}"/>
    <cellStyle name="Normal 29 6 6" xfId="9585" xr:uid="{569DFA87-BB49-460F-A1C4-4055006576A4}"/>
    <cellStyle name="Normal 29 6 6 2" xfId="20906" xr:uid="{7DA23FE0-B29B-4EB7-9F86-B631D84FAA16}"/>
    <cellStyle name="Normal 29 6 6 2 2" xfId="26462" xr:uid="{86A76A5B-49D2-419C-B480-9D0F8D76B199}"/>
    <cellStyle name="Normal 29 6 6 2 3" xfId="31956" xr:uid="{38558869-EA43-4424-8603-97B93E986D7E}"/>
    <cellStyle name="Normal 29 6 6 2 4" xfId="37440" xr:uid="{80734E08-8183-4DCC-B475-BF0438B06921}"/>
    <cellStyle name="Normal 29 6 6 3" xfId="23733" xr:uid="{2E1A23EE-6412-431D-8938-59C68BF7F27E}"/>
    <cellStyle name="Normal 29 6 6 4" xfId="29227" xr:uid="{86ED6C35-3D6C-4182-B6A6-7291813F07F7}"/>
    <cellStyle name="Normal 29 6 6 5" xfId="34711" xr:uid="{09F2D73E-0EDA-4980-BB6C-282FB12542F4}"/>
    <cellStyle name="Normal 29 7" xfId="6491" xr:uid="{C318687F-62F6-4C6A-86C4-EA957661DE63}"/>
    <cellStyle name="Normal 29 7 2" xfId="14898" xr:uid="{88CE7201-EAB6-46C6-8181-EC9639B2B914}"/>
    <cellStyle name="Normal 29 7 2 2" xfId="22185" xr:uid="{2C898E19-6E5B-468B-995D-CEF1FCFD1C64}"/>
    <cellStyle name="Normal 29 7 2 2 2" xfId="27741" xr:uid="{261D407F-3426-465B-9A82-407C422B0B77}"/>
    <cellStyle name="Normal 29 7 2 2 3" xfId="33235" xr:uid="{1FD46090-1349-4B55-B082-A36EFEBCC013}"/>
    <cellStyle name="Normal 29 7 2 2 4" xfId="38719" xr:uid="{2D31D67E-3F42-40BA-A0D8-3A3FCC5F3D63}"/>
    <cellStyle name="Normal 29 7 2 3" xfId="25012" xr:uid="{ADA1CB3A-EEC1-46DA-8EFF-ADE749116D32}"/>
    <cellStyle name="Normal 29 7 2 4" xfId="30506" xr:uid="{96902F51-D5D5-4A47-92FE-EABEE8BE7A53}"/>
    <cellStyle name="Normal 29 7 2 5" xfId="35990" xr:uid="{2393C7E0-A6F1-4B66-987E-7CC3689CC3B7}"/>
    <cellStyle name="Normal 29 7 3" xfId="11846" xr:uid="{1CD68AEA-C829-436D-936A-958BF2BCD8F7}"/>
    <cellStyle name="Normal 29 7 4" xfId="17082" xr:uid="{F169A5D9-7E79-4134-8524-9C45BB46C10E}"/>
    <cellStyle name="Normal 29 7 5" xfId="19304" xr:uid="{0F5E55F5-A5DF-46DC-ACD2-84524926FE94}"/>
    <cellStyle name="Normal 29 7 6" xfId="9586" xr:uid="{69731E4D-8B8A-41A3-80B9-295D3FD41F83}"/>
    <cellStyle name="Normal 29 7 6 2" xfId="20907" xr:uid="{B94E0788-2C14-49C6-BF8A-60799EFCF74E}"/>
    <cellStyle name="Normal 29 7 6 2 2" xfId="26463" xr:uid="{8AA73418-B223-4548-84CB-0112B85476C6}"/>
    <cellStyle name="Normal 29 7 6 2 3" xfId="31957" xr:uid="{4E6F9B6E-4DFC-4B63-8001-4EC2A05EEBE9}"/>
    <cellStyle name="Normal 29 7 6 2 4" xfId="37441" xr:uid="{4BCD95E9-255D-416A-BF40-1F05E8CBEC28}"/>
    <cellStyle name="Normal 29 7 6 3" xfId="23734" xr:uid="{0DC7251F-D1C0-4EA7-AD20-F3E0DF02DFA2}"/>
    <cellStyle name="Normal 29 7 6 4" xfId="29228" xr:uid="{762BBE59-B7B4-4708-A4D3-C4F235CA3795}"/>
    <cellStyle name="Normal 29 7 6 5" xfId="34712" xr:uid="{F1F4272F-CF66-4CCA-AF4C-5711AFA1F4FE}"/>
    <cellStyle name="Normal 29 8" xfId="6492" xr:uid="{8CD59661-3F0E-41F8-B309-36823717769E}"/>
    <cellStyle name="Normal 29 8 2" xfId="14899" xr:uid="{D39E2F00-9848-47E2-B4E3-C99294721C1B}"/>
    <cellStyle name="Normal 29 8 2 2" xfId="22186" xr:uid="{07EFED04-138F-463F-92AA-DE29D8958F8D}"/>
    <cellStyle name="Normal 29 8 2 2 2" xfId="27742" xr:uid="{FDF3CA96-B0D3-4B4C-81A0-3DBF58194CA8}"/>
    <cellStyle name="Normal 29 8 2 2 3" xfId="33236" xr:uid="{36C54104-4A2B-4C29-A92A-6AE33FD8DE0D}"/>
    <cellStyle name="Normal 29 8 2 2 4" xfId="38720" xr:uid="{3A2033BE-D220-4F17-80E8-71D63DD597A9}"/>
    <cellStyle name="Normal 29 8 2 3" xfId="25013" xr:uid="{E1128CCB-B9B2-4430-813F-B23CA98627C3}"/>
    <cellStyle name="Normal 29 8 2 4" xfId="30507" xr:uid="{D8261C81-E8AD-4417-9E74-CB10B9C69EE6}"/>
    <cellStyle name="Normal 29 8 2 5" xfId="35991" xr:uid="{4E965242-CD8F-4130-9694-7CD4A799112B}"/>
    <cellStyle name="Normal 29 8 3" xfId="11847" xr:uid="{A0B0672C-73A9-4F9F-B07F-F6E29435FCD4}"/>
    <cellStyle name="Normal 29 8 4" xfId="17083" xr:uid="{D2FB1809-5D14-43FD-BE88-64EFD7E0B372}"/>
    <cellStyle name="Normal 29 8 5" xfId="19305" xr:uid="{D540785E-166B-4AE4-9877-A3A3CD5342AA}"/>
    <cellStyle name="Normal 29 8 6" xfId="9587" xr:uid="{4DA9BE77-9916-4248-86B6-5FED30346E6A}"/>
    <cellStyle name="Normal 29 8 6 2" xfId="20908" xr:uid="{9BA87116-7A10-4FB0-BFDC-9577E45E3A2E}"/>
    <cellStyle name="Normal 29 8 6 2 2" xfId="26464" xr:uid="{8BB51BDC-A8BA-45D0-A201-E7553AFEB46C}"/>
    <cellStyle name="Normal 29 8 6 2 3" xfId="31958" xr:uid="{1707A223-5C75-4F97-85AB-48D4D5760665}"/>
    <cellStyle name="Normal 29 8 6 2 4" xfId="37442" xr:uid="{C410FCF5-E031-4752-894C-9739AD9E4EEA}"/>
    <cellStyle name="Normal 29 8 6 3" xfId="23735" xr:uid="{C7A46368-0FA3-48E6-B9AA-AFB8D430C133}"/>
    <cellStyle name="Normal 29 8 6 4" xfId="29229" xr:uid="{00F140EB-9908-4DA4-813B-023E796405BE}"/>
    <cellStyle name="Normal 29 8 6 5" xfId="34713" xr:uid="{A2E9C97A-956D-4D23-BE6D-245DEB5D5393}"/>
    <cellStyle name="Normal 29 9" xfId="6493" xr:uid="{2108E603-62B6-4AD5-B271-596A2F2F7756}"/>
    <cellStyle name="Normal 29 9 2" xfId="14900" xr:uid="{A120775F-439F-4877-AA67-5D51C527A9DF}"/>
    <cellStyle name="Normal 29 9 2 2" xfId="22187" xr:uid="{87A063E1-C188-44C1-A844-168148FD4206}"/>
    <cellStyle name="Normal 29 9 2 2 2" xfId="27743" xr:uid="{06434D18-34E2-474E-8814-AC141C233AB7}"/>
    <cellStyle name="Normal 29 9 2 2 3" xfId="33237" xr:uid="{1DC00EFA-11C6-4F48-AAE0-44EA0A8D7C84}"/>
    <cellStyle name="Normal 29 9 2 2 4" xfId="38721" xr:uid="{BF6D043F-FA28-4FD0-8D0C-CD88E04F78A2}"/>
    <cellStyle name="Normal 29 9 2 3" xfId="25014" xr:uid="{0EEBBECC-EE4E-42BF-B6DA-04198A196147}"/>
    <cellStyle name="Normal 29 9 2 4" xfId="30508" xr:uid="{7AE66ACD-52F4-4230-9FDB-6A8EE2C3995E}"/>
    <cellStyle name="Normal 29 9 2 5" xfId="35992" xr:uid="{0FD82AF6-D26D-4E5E-AAA4-73B72157AD06}"/>
    <cellStyle name="Normal 29 9 3" xfId="11848" xr:uid="{FEA2A209-D303-41BD-89CF-97C4C57B15E5}"/>
    <cellStyle name="Normal 29 9 4" xfId="17084" xr:uid="{0703B95C-0542-448D-9181-E23A62FCAE35}"/>
    <cellStyle name="Normal 29 9 5" xfId="19306" xr:uid="{DE20CDCC-EDDA-49A2-98A6-70B1F375A6CB}"/>
    <cellStyle name="Normal 29 9 6" xfId="9588" xr:uid="{30802F72-4C46-4E7A-98D2-67E8AF79144D}"/>
    <cellStyle name="Normal 29 9 6 2" xfId="20909" xr:uid="{0363876C-B70F-4634-8C6D-0F9BF416C1AF}"/>
    <cellStyle name="Normal 29 9 6 2 2" xfId="26465" xr:uid="{7AFE45F2-1EB2-4C99-9750-0408A0C60EC9}"/>
    <cellStyle name="Normal 29 9 6 2 3" xfId="31959" xr:uid="{F71FA957-51EF-46D6-B3CE-FE5C3E09BE05}"/>
    <cellStyle name="Normal 29 9 6 2 4" xfId="37443" xr:uid="{F99B5764-3C97-45FF-9F6D-06AA483A91E7}"/>
    <cellStyle name="Normal 29 9 6 3" xfId="23736" xr:uid="{029C4F71-50B3-42ED-842F-CCBF29A7891D}"/>
    <cellStyle name="Normal 29 9 6 4" xfId="29230" xr:uid="{1B7201E5-C7DE-4249-9F2B-3753BF91B445}"/>
    <cellStyle name="Normal 29 9 6 5" xfId="34714" xr:uid="{6D1C6A80-1838-4AAC-9DA5-B38516353DAF}"/>
    <cellStyle name="Normal 290" xfId="39703" xr:uid="{11FE4B21-7B2C-42FC-9414-6C87FA11F8D0}"/>
    <cellStyle name="Normal 291" xfId="39704" xr:uid="{A0555BB0-3BD3-4B50-A1C7-0827FD150FD8}"/>
    <cellStyle name="Normal 292" xfId="39705" xr:uid="{6451A5A2-950B-4CC1-82B1-7A8431794C35}"/>
    <cellStyle name="Normal 293" xfId="39706" xr:uid="{765576D3-59FF-40F7-97C6-FCA2398983A6}"/>
    <cellStyle name="Normal 293 2" xfId="40702" xr:uid="{4F39D694-9CCD-419E-9ECE-C6706F547D22}"/>
    <cellStyle name="Normal 294" xfId="39707" xr:uid="{9DF1A78C-CA11-423F-B468-404F1D690E20}"/>
    <cellStyle name="Normal 295" xfId="39708" xr:uid="{79751FC5-BB8D-4D64-86DE-B44DD16D9CDB}"/>
    <cellStyle name="Normal 296" xfId="39709" xr:uid="{033264F7-1744-40DE-AADA-BF2F90FDDE3D}"/>
    <cellStyle name="Normal 297" xfId="39710" xr:uid="{CFDB63E7-FFF2-4947-BE2C-D5367F3070AA}"/>
    <cellStyle name="Normal 298" xfId="39711" xr:uid="{0DFE27A2-905A-4A9C-AD10-A9B6BF11F405}"/>
    <cellStyle name="Normal 299" xfId="39712" xr:uid="{F01A3B9F-A6F9-4762-B897-85CD1D5C75C0}"/>
    <cellStyle name="Normal 3" xfId="45" xr:uid="{00000000-0005-0000-0000-0000C9000000}"/>
    <cellStyle name="Normal 3 10" xfId="11849" xr:uid="{48495100-EB6E-4D61-BF07-982D952CEA55}"/>
    <cellStyle name="Normal 3 11" xfId="17085" xr:uid="{93733AE6-AF08-485E-98D1-52B7A2171905}"/>
    <cellStyle name="Normal 3 12" xfId="19307" xr:uid="{FAF806BA-AD40-4008-B3D9-FB2F30F98E92}"/>
    <cellStyle name="Normal 3 13" xfId="20271" xr:uid="{D40C1E53-578E-454B-A9B2-F17C453AB7C3}"/>
    <cellStyle name="Normal 3 14" xfId="40481" xr:uid="{95CB1F6D-1AEF-4CF0-9D1F-EA95446C56F1}"/>
    <cellStyle name="Normal 3 15" xfId="6494" xr:uid="{FE750BA4-D455-4918-BD94-D27D04E6D7B7}"/>
    <cellStyle name="Normal 3 2" xfId="71" xr:uid="{00000000-0005-0000-0000-0000CA000000}"/>
    <cellStyle name="Normal 3 2 10" xfId="9589" xr:uid="{97B616A1-FA84-4A20-B672-30142BC30CDD}"/>
    <cellStyle name="Normal 3 2 10 2" xfId="20910" xr:uid="{B72F5278-8C50-40C3-AE52-0FFE56DDA4B1}"/>
    <cellStyle name="Normal 3 2 10 2 2" xfId="26466" xr:uid="{132B41FA-BEAC-446D-B1E5-334756B5D25B}"/>
    <cellStyle name="Normal 3 2 10 2 3" xfId="31960" xr:uid="{4C22D050-B513-4DCA-A292-5128EF6C15B7}"/>
    <cellStyle name="Normal 3 2 10 2 4" xfId="37444" xr:uid="{74AB2CD4-CA9E-42F8-8E7E-64FB8EDCE4AD}"/>
    <cellStyle name="Normal 3 2 10 3" xfId="23737" xr:uid="{AABD2EDC-9122-444E-9A06-3EDAA2264C68}"/>
    <cellStyle name="Normal 3 2 10 4" xfId="29231" xr:uid="{B797FF33-1462-47CC-8C15-E3E2F86DFADD}"/>
    <cellStyle name="Normal 3 2 10 5" xfId="34715" xr:uid="{64A85A52-1CCB-4310-9F07-304F226FC96B}"/>
    <cellStyle name="Normal 3 2 11" xfId="6495" xr:uid="{B4EF85D0-84A3-436D-839C-8670387645DD}"/>
    <cellStyle name="Normal 3 2 2" xfId="6496" xr:uid="{E6669E0F-F1A3-4B13-BF97-4EA776FDDDC9}"/>
    <cellStyle name="Normal 3 2 2 2" xfId="14903" xr:uid="{58D524F6-1248-4D31-8F4A-D078CAD40C8D}"/>
    <cellStyle name="Normal 3 2 2 2 2" xfId="22190" xr:uid="{869FA5B3-6C43-4A98-8A24-3B98948368FD}"/>
    <cellStyle name="Normal 3 2 2 2 2 2" xfId="27746" xr:uid="{725DD871-A173-4BCC-8C01-F9A123B5F04B}"/>
    <cellStyle name="Normal 3 2 2 2 2 3" xfId="33240" xr:uid="{7879343C-9EFF-4022-8F79-B5C432087244}"/>
    <cellStyle name="Normal 3 2 2 2 2 4" xfId="38724" xr:uid="{B84228DD-B1F5-45D4-A602-FE07C6BDA73E}"/>
    <cellStyle name="Normal 3 2 2 2 3" xfId="25017" xr:uid="{FD76E759-95F0-40CC-9A4A-48FC1B541A71}"/>
    <cellStyle name="Normal 3 2 2 2 4" xfId="30511" xr:uid="{DE01A760-308D-446E-96C8-21352E9BB68C}"/>
    <cellStyle name="Normal 3 2 2 2 5" xfId="35995" xr:uid="{B1060967-D216-4F0D-8C77-0C563C2C8AD8}"/>
    <cellStyle name="Normal 3 2 2 3" xfId="11851" xr:uid="{C4F91620-D97A-43F5-AB83-0703DD31FB44}"/>
    <cellStyle name="Normal 3 2 2 4" xfId="17087" xr:uid="{F1F3A68F-3876-4DD2-BC24-E11A31640CEF}"/>
    <cellStyle name="Normal 3 2 2 5" xfId="19309" xr:uid="{3CB87E30-400C-4EA0-99C5-910DDB6077C9}"/>
    <cellStyle name="Normal 3 2 2 6" xfId="9590" xr:uid="{6AEEA5E5-E32C-4F0C-92C7-4E916AEE7E29}"/>
    <cellStyle name="Normal 3 2 2 6 2" xfId="20911" xr:uid="{593D8899-8C36-4C3B-8508-3E15A5504342}"/>
    <cellStyle name="Normal 3 2 2 6 2 2" xfId="26467" xr:uid="{538270EB-6268-46A3-B0F0-1A1FE4CA4C2C}"/>
    <cellStyle name="Normal 3 2 2 6 2 3" xfId="31961" xr:uid="{07CBC7D0-50BD-4B88-8764-C84CA1E39416}"/>
    <cellStyle name="Normal 3 2 2 6 2 4" xfId="37445" xr:uid="{F268ABE0-5D07-44D4-AD56-C01DB511E572}"/>
    <cellStyle name="Normal 3 2 2 6 3" xfId="23738" xr:uid="{B40AF31E-9045-4EC0-985E-C2BE1C08A323}"/>
    <cellStyle name="Normal 3 2 2 6 4" xfId="29232" xr:uid="{36193929-A61B-4A92-8963-C92DA652AB23}"/>
    <cellStyle name="Normal 3 2 2 6 5" xfId="34716" xr:uid="{30C02DEC-B1E8-46B0-BB1A-7F4081BCF2F7}"/>
    <cellStyle name="Normal 3 2 3" xfId="6497" xr:uid="{077EA922-E937-4673-B1A6-4F90C8693C71}"/>
    <cellStyle name="Normal 3 2 3 2" xfId="14904" xr:uid="{D6401C87-AF8B-409D-9AEA-61E9C3474E25}"/>
    <cellStyle name="Normal 3 2 3 2 2" xfId="22191" xr:uid="{8AEE7D42-82BF-4779-91D2-2A2EA0F1787B}"/>
    <cellStyle name="Normal 3 2 3 2 2 2" xfId="27747" xr:uid="{22AC61DB-7B0A-42A5-A946-28143356C36E}"/>
    <cellStyle name="Normal 3 2 3 2 2 3" xfId="33241" xr:uid="{FB06B5AC-C11B-4DA2-8400-AB284F73FC1B}"/>
    <cellStyle name="Normal 3 2 3 2 2 4" xfId="38725" xr:uid="{A463EB8B-930F-43E0-99B0-8FCCB7FD15B3}"/>
    <cellStyle name="Normal 3 2 3 2 3" xfId="25018" xr:uid="{743A64DB-DAE6-488B-8AAA-3589AEA6A35B}"/>
    <cellStyle name="Normal 3 2 3 2 4" xfId="30512" xr:uid="{8C1F7AA8-0C00-4C75-BE71-3677E6ACAB8F}"/>
    <cellStyle name="Normal 3 2 3 2 5" xfId="35996" xr:uid="{52BA3BE7-DCDE-4BFA-B82B-8FF53326A9E3}"/>
    <cellStyle name="Normal 3 2 3 3" xfId="11852" xr:uid="{0044CEAE-9916-4B9A-BBE9-24C006E377A7}"/>
    <cellStyle name="Normal 3 2 3 4" xfId="17088" xr:uid="{DF302D35-D79F-43C0-9788-DC461AA360B2}"/>
    <cellStyle name="Normal 3 2 3 5" xfId="19310" xr:uid="{71FDEE86-93D0-425C-97B7-35FC5E2C2F92}"/>
    <cellStyle name="Normal 3 2 3 6" xfId="9591" xr:uid="{9B848A06-3DDB-478A-9042-9E0C1E924924}"/>
    <cellStyle name="Normal 3 2 3 6 2" xfId="20912" xr:uid="{8F9489DF-D540-4762-A428-93891D0D6DDD}"/>
    <cellStyle name="Normal 3 2 3 6 2 2" xfId="26468" xr:uid="{2B1504F6-5290-424D-B989-8BB8D8D0C681}"/>
    <cellStyle name="Normal 3 2 3 6 2 3" xfId="31962" xr:uid="{F8077CFF-A7EC-4DDB-B075-AC44F0CBF002}"/>
    <cellStyle name="Normal 3 2 3 6 2 4" xfId="37446" xr:uid="{1760286E-39C4-4C20-83D0-11BB43924281}"/>
    <cellStyle name="Normal 3 2 3 6 3" xfId="23739" xr:uid="{AD854CA5-962D-4279-BE99-804597D53002}"/>
    <cellStyle name="Normal 3 2 3 6 4" xfId="29233" xr:uid="{5DB6774A-3185-4276-8A09-D9B5291017EC}"/>
    <cellStyle name="Normal 3 2 3 6 5" xfId="34717" xr:uid="{D8299F98-CAE8-4A1C-B7DE-A6F7A93B74A3}"/>
    <cellStyle name="Normal 3 2 4" xfId="7281" xr:uid="{3082922A-BB7B-41AA-ACBF-DFEE650E5226}"/>
    <cellStyle name="Normal 3 2 4 2" xfId="14905" xr:uid="{4F5C9472-7250-49F7-82E4-FECEAFFADFF4}"/>
    <cellStyle name="Normal 3 2 4 2 2" xfId="22192" xr:uid="{132875A5-7537-487C-8BA2-EEEEAE720A0D}"/>
    <cellStyle name="Normal 3 2 4 2 2 2" xfId="27748" xr:uid="{F43669EC-B5A5-489D-A6EB-3E42D4B7A3E9}"/>
    <cellStyle name="Normal 3 2 4 2 2 3" xfId="33242" xr:uid="{8DBA36E0-525D-4FEB-9E8B-4D68D80149CE}"/>
    <cellStyle name="Normal 3 2 4 2 2 4" xfId="38726" xr:uid="{BA3E47A4-F89A-4162-A166-4A5B3AA8EBDE}"/>
    <cellStyle name="Normal 3 2 4 2 3" xfId="25019" xr:uid="{330698B0-6B3A-42FB-A194-28844427A79B}"/>
    <cellStyle name="Normal 3 2 4 2 4" xfId="30513" xr:uid="{049AF1D7-B847-492B-AD3D-611A8D3A8104}"/>
    <cellStyle name="Normal 3 2 4 2 5" xfId="35997" xr:uid="{BB571878-C11C-426C-A99E-5A2C34016085}"/>
    <cellStyle name="Normal 3 2 4 3" xfId="12659" xr:uid="{28C548AA-7489-44D4-9A60-F312FE817BD7}"/>
    <cellStyle name="Normal 3 2 4 4" xfId="9592" xr:uid="{84097E88-E802-4D3B-8CC9-8F83255E9B01}"/>
    <cellStyle name="Normal 3 2 4 4 2" xfId="20913" xr:uid="{C75A5712-C08C-4D5B-9623-7C7D60E10BC1}"/>
    <cellStyle name="Normal 3 2 4 4 2 2" xfId="26469" xr:uid="{D6E1FA3A-B56B-4A0B-8928-1D0E6D5BE84B}"/>
    <cellStyle name="Normal 3 2 4 4 2 3" xfId="31963" xr:uid="{72F9D361-E27D-4A8B-BCB0-1E02141C5509}"/>
    <cellStyle name="Normal 3 2 4 4 2 4" xfId="37447" xr:uid="{3DAE0E7D-92C9-48CF-87DF-C8A5C5835A0C}"/>
    <cellStyle name="Normal 3 2 4 4 3" xfId="23740" xr:uid="{0D9CDB01-7E2A-428E-A0B9-6287AC3EAD76}"/>
    <cellStyle name="Normal 3 2 4 4 4" xfId="29234" xr:uid="{261925EA-BAD5-4000-8205-2D4E715F3CDC}"/>
    <cellStyle name="Normal 3 2 4 4 5" xfId="34718" xr:uid="{60A6F0B5-E0FD-4D39-BCED-F9E0010042DF}"/>
    <cellStyle name="Normal 3 2 5" xfId="9593" xr:uid="{D54079D6-070F-4F36-9383-3E4948D49141}"/>
    <cellStyle name="Normal 3 2 5 2" xfId="20914" xr:uid="{F6B4D9E4-DAFC-48AD-A0A2-D955F5F9C180}"/>
    <cellStyle name="Normal 3 2 5 2 2" xfId="26470" xr:uid="{3667DBEA-C479-4DA2-B281-B6EDF7B4A4A9}"/>
    <cellStyle name="Normal 3 2 5 2 3" xfId="31964" xr:uid="{CC274AF5-3EFF-4AF3-A9B5-74A056595F66}"/>
    <cellStyle name="Normal 3 2 5 2 4" xfId="37448" xr:uid="{47FFB0D4-8363-41DC-8C7D-68902A713D76}"/>
    <cellStyle name="Normal 3 2 5 3" xfId="23741" xr:uid="{F7791348-152E-48FB-B965-1751F3FD761A}"/>
    <cellStyle name="Normal 3 2 5 4" xfId="29235" xr:uid="{2DE05102-87DB-4CBF-B261-28AE80EA0EC8}"/>
    <cellStyle name="Normal 3 2 5 5" xfId="34719" xr:uid="{87ADF453-BF67-4A83-9B05-09D915203CD9}"/>
    <cellStyle name="Normal 3 2 6" xfId="14902" xr:uid="{4D593208-D488-4FDC-A836-C60BFE2A3A0D}"/>
    <cellStyle name="Normal 3 2 6 2" xfId="22189" xr:uid="{5F7A1FBD-C271-41AC-8452-D3324723646F}"/>
    <cellStyle name="Normal 3 2 6 2 2" xfId="27745" xr:uid="{328F660A-F01B-4861-B26D-67969F7A3AD6}"/>
    <cellStyle name="Normal 3 2 6 2 3" xfId="33239" xr:uid="{D179D29F-D5EC-4686-923D-87EED7A89512}"/>
    <cellStyle name="Normal 3 2 6 2 4" xfId="38723" xr:uid="{6A38C227-1A75-473E-9BB5-6D697619CCEA}"/>
    <cellStyle name="Normal 3 2 6 3" xfId="25016" xr:uid="{718B76CD-3776-4F49-BC6A-375DB9C30969}"/>
    <cellStyle name="Normal 3 2 6 4" xfId="30510" xr:uid="{77002FCC-4A81-46CB-BBD1-A3B56CB100FB}"/>
    <cellStyle name="Normal 3 2 6 5" xfId="35994" xr:uid="{17136353-DB68-46B9-B263-95C8E50CFECB}"/>
    <cellStyle name="Normal 3 2 7" xfId="11850" xr:uid="{C857FA3E-3F30-4BD7-B975-3F2EA20B2EDC}"/>
    <cellStyle name="Normal 3 2 8" xfId="17086" xr:uid="{7E33D7E7-5CC4-4A49-9FE9-1AE42BA4A1C1}"/>
    <cellStyle name="Normal 3 2 9" xfId="19308" xr:uid="{F993C772-4CC7-47E1-84D5-E7FE538C3CB5}"/>
    <cellStyle name="Normal 3 3" xfId="35" xr:uid="{00000000-0005-0000-0000-0000CB000000}"/>
    <cellStyle name="Normal 3 3 10" xfId="11853" xr:uid="{FB451072-FD60-4A07-AB38-48D94C70003C}"/>
    <cellStyle name="Normal 3 3 11" xfId="17089" xr:uid="{34A481DF-CF4D-4FB6-8337-09CA297C96B9}"/>
    <cellStyle name="Normal 3 3 12" xfId="19311" xr:uid="{63C1970C-4B77-41C7-93B7-6E525E72ADFC}"/>
    <cellStyle name="Normal 3 3 13" xfId="22983" xr:uid="{E1885EB7-3B0F-496C-94FE-7E76D81FC3CD}"/>
    <cellStyle name="Normal 3 3 13 2" xfId="28529" xr:uid="{9DA36202-8168-4194-B809-9A8CE07491D1}"/>
    <cellStyle name="Normal 3 3 13 3" xfId="34017" xr:uid="{91FE08E5-CAF1-4104-BE9E-FB89A96E677B}"/>
    <cellStyle name="Normal 3 3 13 4" xfId="39501" xr:uid="{03D230F9-33FB-43CB-8214-1A00E42CB3D9}"/>
    <cellStyle name="Normal 3 3 14" xfId="6498" xr:uid="{B9E99AED-9692-49EA-BA80-1E4F9E2915EF}"/>
    <cellStyle name="Normal 3 3 2" xfId="896" xr:uid="{165A7247-12ED-48DE-BAC2-14DE7B6C3347}"/>
    <cellStyle name="Normal 3 3 2 2" xfId="14906" xr:uid="{1F3BA408-4AFD-4AF6-A272-73754D21041C}"/>
    <cellStyle name="Normal 3 3 2 2 2" xfId="22193" xr:uid="{182C9191-0716-43D1-B7F4-92922BF518A0}"/>
    <cellStyle name="Normal 3 3 2 2 2 2" xfId="27749" xr:uid="{42990C7A-381E-40CF-8F21-35B893C7A555}"/>
    <cellStyle name="Normal 3 3 2 2 2 3" xfId="33243" xr:uid="{2C1836F2-B24D-4356-A578-5201BB804BFC}"/>
    <cellStyle name="Normal 3 3 2 2 2 4" xfId="38727" xr:uid="{38BE2285-BBFC-4053-B8A1-676DB4112250}"/>
    <cellStyle name="Normal 3 3 2 2 3" xfId="25020" xr:uid="{754DF8E4-207E-403E-A4A2-FAC6CC1E341C}"/>
    <cellStyle name="Normal 3 3 2 2 4" xfId="30514" xr:uid="{DE3BD44C-7B74-4374-A5FF-70C26B865AE5}"/>
    <cellStyle name="Normal 3 3 2 2 5" xfId="35998" xr:uid="{EAC54F34-3B40-4D4A-A7A7-F166AC00F529}"/>
    <cellStyle name="Normal 3 3 2 3" xfId="11854" xr:uid="{5AB45CAB-89CC-4021-A410-A8253F2FBE18}"/>
    <cellStyle name="Normal 3 3 2 4" xfId="17090" xr:uid="{40113ED9-28DC-4EB3-8586-22099E4419ED}"/>
    <cellStyle name="Normal 3 3 2 5" xfId="19312" xr:uid="{815DD66F-9B8A-4DCB-B31F-35519A0A7DFD}"/>
    <cellStyle name="Normal 3 3 2 6" xfId="9594" xr:uid="{D280FC99-A93F-4493-9139-96D6ADF129EF}"/>
    <cellStyle name="Normal 3 3 2 6 2" xfId="20915" xr:uid="{64686FF7-3A8E-4B37-8DF5-10793562433D}"/>
    <cellStyle name="Normal 3 3 2 6 2 2" xfId="26471" xr:uid="{69F84EAF-5D5A-4722-9429-067DD6B45C17}"/>
    <cellStyle name="Normal 3 3 2 6 2 3" xfId="31965" xr:uid="{1E0C76E8-4919-4908-9CED-2B73A4198237}"/>
    <cellStyle name="Normal 3 3 2 6 2 4" xfId="37449" xr:uid="{54A4564E-38BA-4520-95A5-68827D1236C7}"/>
    <cellStyle name="Normal 3 3 2 6 3" xfId="23742" xr:uid="{15C48F81-2771-4589-BC77-2A102E43A1D4}"/>
    <cellStyle name="Normal 3 3 2 6 4" xfId="29236" xr:uid="{FB42CD54-965E-4910-BC31-5742F3FD0848}"/>
    <cellStyle name="Normal 3 3 2 6 5" xfId="34720" xr:uid="{C448FF3D-7057-48C4-A18D-95D6473966DF}"/>
    <cellStyle name="Normal 3 3 2 7" xfId="6499" xr:uid="{0F80B262-E3C1-4A5C-BF47-D126A3BE41B8}"/>
    <cellStyle name="Normal 3 3 3" xfId="6500" xr:uid="{239E05DE-1762-49DE-AD0D-08087F42227C}"/>
    <cellStyle name="Normal 3 3 3 2" xfId="14907" xr:uid="{F0BFA6AC-9D71-49A3-A32B-94A4C0378C98}"/>
    <cellStyle name="Normal 3 3 3 2 2" xfId="22194" xr:uid="{FF0150D1-B503-4EAC-B31F-82B2542BCFC9}"/>
    <cellStyle name="Normal 3 3 3 2 2 2" xfId="27750" xr:uid="{E9082CB3-04F5-448C-9C6B-F989FEEC7EC1}"/>
    <cellStyle name="Normal 3 3 3 2 2 3" xfId="33244" xr:uid="{3D958EEE-FDC2-4A39-9E5A-E0E4B6C5A46B}"/>
    <cellStyle name="Normal 3 3 3 2 2 4" xfId="38728" xr:uid="{1CB11BE5-F94D-49C5-9793-8A5B2BD490DE}"/>
    <cellStyle name="Normal 3 3 3 2 3" xfId="25021" xr:uid="{61063CE6-0D9F-473F-A738-C96935A3722D}"/>
    <cellStyle name="Normal 3 3 3 2 4" xfId="30515" xr:uid="{EB7BEF3D-D3B6-423E-8A9D-33DBB1B70F67}"/>
    <cellStyle name="Normal 3 3 3 2 5" xfId="35999" xr:uid="{41568A6A-D12D-4BB8-B63B-F8FE329BFA41}"/>
    <cellStyle name="Normal 3 3 3 3" xfId="11855" xr:uid="{A9DB5649-71F6-444E-94A7-8F1A6B1EEA3A}"/>
    <cellStyle name="Normal 3 3 3 4" xfId="17091" xr:uid="{C3414D82-D43D-40D0-97F9-FD62E1D2C609}"/>
    <cellStyle name="Normal 3 3 3 5" xfId="19313" xr:uid="{D0320DD1-C41A-490F-9537-23DD04AA7614}"/>
    <cellStyle name="Normal 3 3 3 6" xfId="9595" xr:uid="{68415F34-658B-452C-8434-693B626CF008}"/>
    <cellStyle name="Normal 3 3 3 6 2" xfId="20916" xr:uid="{51F7D798-7A0A-4DDE-8916-14E3272E5D4A}"/>
    <cellStyle name="Normal 3 3 3 6 2 2" xfId="26472" xr:uid="{0674B7D8-5D5E-434D-A248-F89BAC195E8E}"/>
    <cellStyle name="Normal 3 3 3 6 2 3" xfId="31966" xr:uid="{E07A3475-D381-4D75-8020-382AF9B41622}"/>
    <cellStyle name="Normal 3 3 3 6 2 4" xfId="37450" xr:uid="{064B979C-E819-466A-8132-6974EF862E0D}"/>
    <cellStyle name="Normal 3 3 3 6 3" xfId="23743" xr:uid="{FA676165-5B83-4250-92C2-77330C82D705}"/>
    <cellStyle name="Normal 3 3 3 6 4" xfId="29237" xr:uid="{DF6E88A5-F9D5-4F9B-BA6C-C86F2B76D1DC}"/>
    <cellStyle name="Normal 3 3 3 6 5" xfId="34721" xr:uid="{DE927D89-C931-41F1-89A5-18DFC2095FEE}"/>
    <cellStyle name="Normal 3 3 4" xfId="6501" xr:uid="{BDDE29A9-8083-4C2D-ADF2-67EA4A0680EA}"/>
    <cellStyle name="Normal 3 3 4 2" xfId="14908" xr:uid="{AF95FE62-31AA-406D-8938-54CF6632C030}"/>
    <cellStyle name="Normal 3 3 4 2 2" xfId="22195" xr:uid="{5B8D5BBF-C87C-41A2-92DF-D5E8733DA270}"/>
    <cellStyle name="Normal 3 3 4 2 2 2" xfId="27751" xr:uid="{98F9F431-CEAE-4EBA-AEC4-A3490CE87E86}"/>
    <cellStyle name="Normal 3 3 4 2 2 3" xfId="33245" xr:uid="{6890485F-C991-4C2C-8325-3A0B728272ED}"/>
    <cellStyle name="Normal 3 3 4 2 2 4" xfId="38729" xr:uid="{50EFD2F4-A774-4CED-8D45-86A50F8DBDCD}"/>
    <cellStyle name="Normal 3 3 4 2 3" xfId="25022" xr:uid="{75541D1C-67A0-411E-820E-777B9184B290}"/>
    <cellStyle name="Normal 3 3 4 2 4" xfId="30516" xr:uid="{E7A2A9E4-C4B7-401B-9051-ED3FB8CCC316}"/>
    <cellStyle name="Normal 3 3 4 2 5" xfId="36000" xr:uid="{EEF6A79B-D569-444A-9D22-8E8C0C558EAE}"/>
    <cellStyle name="Normal 3 3 4 3" xfId="11856" xr:uid="{649F3E16-556F-41EA-9942-B573A59F0419}"/>
    <cellStyle name="Normal 3 3 4 4" xfId="17092" xr:uid="{09DD29BA-D738-4FFE-BA0A-99F5D7F30CED}"/>
    <cellStyle name="Normal 3 3 4 5" xfId="19314" xr:uid="{92691D45-AAB2-434C-A0C4-E82F6DBC0970}"/>
    <cellStyle name="Normal 3 3 4 6" xfId="9596" xr:uid="{95220677-4A92-4A6D-9CC2-C84360D26F3F}"/>
    <cellStyle name="Normal 3 3 4 6 2" xfId="20917" xr:uid="{6A0EE048-FE71-483E-94A8-FAB9858B566D}"/>
    <cellStyle name="Normal 3 3 4 6 2 2" xfId="26473" xr:uid="{629B6AFE-A084-4070-BC8E-D929562A87E3}"/>
    <cellStyle name="Normal 3 3 4 6 2 3" xfId="31967" xr:uid="{556EB675-82AA-4CD4-ACBD-4AB03B307BC1}"/>
    <cellStyle name="Normal 3 3 4 6 2 4" xfId="37451" xr:uid="{1DFF5E12-0EBB-477B-8D80-EACCEE462BEC}"/>
    <cellStyle name="Normal 3 3 4 6 3" xfId="23744" xr:uid="{791058C8-A6C5-444B-8DBC-F57B18D89F55}"/>
    <cellStyle name="Normal 3 3 4 6 4" xfId="29238" xr:uid="{35F5E1B4-526F-4ABE-8E38-AFDA3E699E2C}"/>
    <cellStyle name="Normal 3 3 4 6 5" xfId="34722" xr:uid="{F6044BDB-DADF-4FB3-8E59-17D9747DB838}"/>
    <cellStyle name="Normal 3 3 5" xfId="6502" xr:uid="{331BF857-B401-449F-B3A8-2EA180347ADD}"/>
    <cellStyle name="Normal 3 3 5 2" xfId="14909" xr:uid="{1E92D931-2BF0-423E-B579-63327186AA4E}"/>
    <cellStyle name="Normal 3 3 5 2 2" xfId="22196" xr:uid="{4703E49D-D8E6-41BF-AF34-9171F637C86E}"/>
    <cellStyle name="Normal 3 3 5 2 2 2" xfId="27752" xr:uid="{40A8ACF3-19F5-4EE9-B0F3-0AD4DA6B5532}"/>
    <cellStyle name="Normal 3 3 5 2 2 3" xfId="33246" xr:uid="{31CAAF33-215E-4AB3-8E60-1087FD0EA055}"/>
    <cellStyle name="Normal 3 3 5 2 2 4" xfId="38730" xr:uid="{A29727B6-80D5-435A-982C-F4025447EBF2}"/>
    <cellStyle name="Normal 3 3 5 2 3" xfId="25023" xr:uid="{E2E253EB-DA20-401C-9596-D7A234CB287E}"/>
    <cellStyle name="Normal 3 3 5 2 4" xfId="30517" xr:uid="{31F7A70B-805B-4D43-89AE-516209AC1E4B}"/>
    <cellStyle name="Normal 3 3 5 2 5" xfId="36001" xr:uid="{D5B8C94E-1225-488D-B402-C1547762A5D4}"/>
    <cellStyle name="Normal 3 3 5 3" xfId="19315" xr:uid="{28C7443E-4769-44F3-982D-E7D86E4390B7}"/>
    <cellStyle name="Normal 3 3 5 4" xfId="9597" xr:uid="{54E79358-71AE-4321-8A05-C7BC10F524DB}"/>
    <cellStyle name="Normal 3 3 5 4 2" xfId="20918" xr:uid="{569F224A-EABD-41FF-B597-E56790AA235F}"/>
    <cellStyle name="Normal 3 3 5 4 2 2" xfId="26474" xr:uid="{7ADAAFE8-25DA-4F2D-B7D1-4EB5BFA85D31}"/>
    <cellStyle name="Normal 3 3 5 4 2 3" xfId="31968" xr:uid="{D74CC188-FC91-4160-A0A3-BB2D50EB27B8}"/>
    <cellStyle name="Normal 3 3 5 4 2 4" xfId="37452" xr:uid="{2DD77B37-9452-4C23-AACD-B69B43B58055}"/>
    <cellStyle name="Normal 3 3 5 4 3" xfId="23745" xr:uid="{D492B591-D87A-4C9D-AB89-BE2F53B0550A}"/>
    <cellStyle name="Normal 3 3 5 4 4" xfId="29239" xr:uid="{E5E35A3C-6A27-4915-98FF-C8942C429C1B}"/>
    <cellStyle name="Normal 3 3 5 4 5" xfId="34723" xr:uid="{5440E9DB-6C4C-4872-ABC6-98A673DEDA7E}"/>
    <cellStyle name="Normal 3 3 6" xfId="7282" xr:uid="{59942FDF-916D-47A2-9546-AC0386FC4995}"/>
    <cellStyle name="Normal 3 3 6 2" xfId="9598" xr:uid="{E5908D65-1BD8-4161-A999-4C233707BB76}"/>
    <cellStyle name="Normal 3 3 6 2 2" xfId="20919" xr:uid="{C30EF55F-CFDF-4091-9841-931318C51C30}"/>
    <cellStyle name="Normal 3 3 6 2 2 2" xfId="26475" xr:uid="{F9A12564-9507-4BA3-98BD-2ABD1E024E1C}"/>
    <cellStyle name="Normal 3 3 6 2 2 3" xfId="31969" xr:uid="{FD491E1A-09EC-450A-BBBD-389F2D94E7C4}"/>
    <cellStyle name="Normal 3 3 6 2 2 4" xfId="37453" xr:uid="{3DC3598C-5F65-4577-A536-D1D93F5A5774}"/>
    <cellStyle name="Normal 3 3 6 2 3" xfId="23746" xr:uid="{8C517873-8481-4EE9-8784-CECF06374079}"/>
    <cellStyle name="Normal 3 3 6 2 4" xfId="29240" xr:uid="{DC8E379C-1FE8-4AE6-9DD4-876577885105}"/>
    <cellStyle name="Normal 3 3 6 2 5" xfId="34724" xr:uid="{FED9D195-B4F9-4DE2-9268-BDC3CC7A199D}"/>
    <cellStyle name="Normal 3 3 6 3" xfId="20287" xr:uid="{D6AA8A9B-9326-4F20-A506-EF58C945E69E}"/>
    <cellStyle name="Normal 3 3 6 3 2" xfId="25843" xr:uid="{5D425000-D567-4497-9319-A09B242F28A2}"/>
    <cellStyle name="Normal 3 3 6 3 3" xfId="31337" xr:uid="{BDB9F1FA-6210-4963-BA4E-6F4ADF982852}"/>
    <cellStyle name="Normal 3 3 6 3 4" xfId="36821" xr:uid="{BD23084F-3C60-4E64-929D-71DEB66DBF92}"/>
    <cellStyle name="Normal 3 3 6 4" xfId="23114" xr:uid="{42729AC7-81EA-4F08-AC95-76F599CEC6AA}"/>
    <cellStyle name="Normal 3 3 6 5" xfId="28606" xr:uid="{949F9B8C-BEA0-4484-8E6B-7C45F11D0CFF}"/>
    <cellStyle name="Normal 3 3 6 6" xfId="34090" xr:uid="{B5216665-EFF3-4A53-859F-E1A7F437DF03}"/>
    <cellStyle name="Normal 3 3 7" xfId="7420" xr:uid="{200EF047-1973-41EF-B84A-77606D63CE8C}"/>
    <cellStyle name="Normal 3 3 7 2" xfId="9599" xr:uid="{922CF6C5-DAD3-4211-AFFE-613298438E1B}"/>
    <cellStyle name="Normal 3 3 7 2 2" xfId="20920" xr:uid="{9BDF8D39-F2EF-43B4-B4C5-ADE2666A10B8}"/>
    <cellStyle name="Normal 3 3 7 2 2 2" xfId="26476" xr:uid="{D3508697-14C5-4366-AACC-92900F08D3A8}"/>
    <cellStyle name="Normal 3 3 7 2 2 3" xfId="31970" xr:uid="{77D384DF-A432-438C-82F2-D00A668EB70B}"/>
    <cellStyle name="Normal 3 3 7 2 2 4" xfId="37454" xr:uid="{86C0086E-BF26-469E-B973-B2CCF408521E}"/>
    <cellStyle name="Normal 3 3 7 2 3" xfId="23747" xr:uid="{B3961BC4-4145-41E5-B41B-B3FBE702F1DA}"/>
    <cellStyle name="Normal 3 3 7 2 4" xfId="29241" xr:uid="{695EF39F-710C-4B1C-81A2-18E48D850A01}"/>
    <cellStyle name="Normal 3 3 7 2 5" xfId="34725" xr:uid="{48D5BA46-A6EB-4C6E-825F-F93512ED0DC4}"/>
    <cellStyle name="Normal 3 3 7 3" xfId="20308" xr:uid="{15DE69A6-0D5C-4A61-97F5-7979250AE7DC}"/>
    <cellStyle name="Normal 3 3 7 3 2" xfId="25864" xr:uid="{75589969-45D9-4FDE-9742-3F5356DE456F}"/>
    <cellStyle name="Normal 3 3 7 3 3" xfId="31358" xr:uid="{46CEA976-2B02-4901-8B5C-2A8F4CD3836C}"/>
    <cellStyle name="Normal 3 3 7 3 4" xfId="36842" xr:uid="{43790093-3351-492E-B8A5-2C65DA87266F}"/>
    <cellStyle name="Normal 3 3 7 4" xfId="23135" xr:uid="{CEC4D560-0576-4847-AD76-1343343720A8}"/>
    <cellStyle name="Normal 3 3 7 5" xfId="28627" xr:uid="{79ABF6BC-E5ED-45D5-80E9-2812A48E4451}"/>
    <cellStyle name="Normal 3 3 7 6" xfId="34111" xr:uid="{1BAE7B9B-44FA-42C2-BB2F-9E97ED833C51}"/>
    <cellStyle name="Normal 3 3 8" xfId="7510" xr:uid="{B608B4B4-E2C2-4B99-A101-510A1BFCBA40}"/>
    <cellStyle name="Normal 3 3 8 2" xfId="9600" xr:uid="{38534D47-D706-4587-8A60-81C85673565D}"/>
    <cellStyle name="Normal 3 3 8 2 2" xfId="20921" xr:uid="{F7558A69-15D0-4FB5-BFA4-F2785FEC07F2}"/>
    <cellStyle name="Normal 3 3 8 2 2 2" xfId="26477" xr:uid="{53C2E6ED-74E1-4926-ACCE-95D7D01AF74E}"/>
    <cellStyle name="Normal 3 3 8 2 2 3" xfId="31971" xr:uid="{AA26A6B7-8A49-4673-B361-3F7ABA296F7D}"/>
    <cellStyle name="Normal 3 3 8 2 2 4" xfId="37455" xr:uid="{0D7ED78C-9864-4204-9E69-3ECDFF96C80E}"/>
    <cellStyle name="Normal 3 3 8 2 3" xfId="23748" xr:uid="{F00395FC-F6DE-413C-802F-27F23A20ECAE}"/>
    <cellStyle name="Normal 3 3 8 2 4" xfId="29242" xr:uid="{7874835B-98BB-4296-B5AD-2566476B92EC}"/>
    <cellStyle name="Normal 3 3 8 2 5" xfId="34726" xr:uid="{29DB2CF6-7FDD-415A-A814-21D07FD6539A}"/>
    <cellStyle name="Normal 3 3 8 3" xfId="20394" xr:uid="{D9E13C72-5DAE-4C4E-A062-03121B75F4FD}"/>
    <cellStyle name="Normal 3 3 8 3 2" xfId="25950" xr:uid="{8EF84682-E560-4751-A74C-4B08B49FF6E4}"/>
    <cellStyle name="Normal 3 3 8 3 3" xfId="31444" xr:uid="{10639904-1B6A-49D8-9CDA-AF7032F77C80}"/>
    <cellStyle name="Normal 3 3 8 3 4" xfId="36928" xr:uid="{2281622D-C923-47FB-BEAE-314943BA25F7}"/>
    <cellStyle name="Normal 3 3 8 4" xfId="23221" xr:uid="{24A6D126-8BD8-4495-A0CD-7EB8C04C810F}"/>
    <cellStyle name="Normal 3 3 8 5" xfId="28713" xr:uid="{1F1CFFFE-1C56-462E-A8DC-63228BD623AA}"/>
    <cellStyle name="Normal 3 3 8 6" xfId="34197" xr:uid="{12F7BA31-37CA-41E0-B433-57A8AD405458}"/>
    <cellStyle name="Normal 3 3 9" xfId="7572" xr:uid="{3C207FC6-42C3-4FDD-AC4C-5520800BA8AD}"/>
    <cellStyle name="Normal 3 3 9 2" xfId="20456" xr:uid="{0F623274-0CE9-4F4C-84B4-79117F835607}"/>
    <cellStyle name="Normal 3 3 9 2 2" xfId="26012" xr:uid="{DDC0F113-D5E1-46B8-B18F-C2E37C45FF1E}"/>
    <cellStyle name="Normal 3 3 9 2 3" xfId="31506" xr:uid="{82D30A08-1079-44F2-B6ED-E9C2E3179550}"/>
    <cellStyle name="Normal 3 3 9 2 4" xfId="36990" xr:uid="{89172651-39CB-4ED2-885E-1E36B4806ED0}"/>
    <cellStyle name="Normal 3 3 9 3" xfId="23283" xr:uid="{7961CF0F-D51C-4930-8034-C7340DA4703B}"/>
    <cellStyle name="Normal 3 3 9 4" xfId="28777" xr:uid="{784F4765-DF49-46B9-B1D3-D3339FC6CAE7}"/>
    <cellStyle name="Normal 3 3 9 5" xfId="34261" xr:uid="{18025769-0C4E-4635-AE21-C03B1CD6A30B}"/>
    <cellStyle name="Normal 3 4" xfId="70" xr:uid="{00000000-0005-0000-0000-0000CC000000}"/>
    <cellStyle name="Normal 3 4 2" xfId="6504" xr:uid="{5B03BCF2-0E30-419D-8DDE-2809FF989157}"/>
    <cellStyle name="Normal 3 4 2 2" xfId="14911" xr:uid="{5E87BA07-55B8-4D83-9AEC-8B3890BB3EE1}"/>
    <cellStyle name="Normal 3 4 2 2 2" xfId="22198" xr:uid="{FDDA11C0-A295-40A3-A34F-51C03D09B0CC}"/>
    <cellStyle name="Normal 3 4 2 2 2 2" xfId="27754" xr:uid="{21AE5906-92AD-4158-A94E-2A98F4A148A4}"/>
    <cellStyle name="Normal 3 4 2 2 2 3" xfId="33248" xr:uid="{AA8950B1-8811-494F-9FDD-4A791A66E913}"/>
    <cellStyle name="Normal 3 4 2 2 2 4" xfId="38732" xr:uid="{EAA1428E-9E29-4E1B-923D-20B4D419CE33}"/>
    <cellStyle name="Normal 3 4 2 2 3" xfId="25025" xr:uid="{8BBE5662-2A0E-4106-87C2-7FA888F58A0D}"/>
    <cellStyle name="Normal 3 4 2 2 4" xfId="30519" xr:uid="{06607FB9-9CA6-486F-82A1-C109134CEA4A}"/>
    <cellStyle name="Normal 3 4 2 2 5" xfId="36003" xr:uid="{3FA95FB0-739D-4360-9C48-59C399127F5D}"/>
    <cellStyle name="Normal 3 4 2 3" xfId="11858" xr:uid="{784EE6AC-9B64-4A95-8832-72A49BB6F3BE}"/>
    <cellStyle name="Normal 3 4 2 4" xfId="17094" xr:uid="{2DFDFAAF-0016-497E-B285-DF1AAC277947}"/>
    <cellStyle name="Normal 3 4 2 5" xfId="19317" xr:uid="{91F91AEF-A797-4CDE-B39D-1137A53B26F6}"/>
    <cellStyle name="Normal 3 4 2 6" xfId="9602" xr:uid="{306B18C0-3199-427E-92CA-1B92BE7E2A37}"/>
    <cellStyle name="Normal 3 4 2 6 2" xfId="20923" xr:uid="{995A4862-7E9D-44BE-B8D2-0B22BFCB716A}"/>
    <cellStyle name="Normal 3 4 2 6 2 2" xfId="26479" xr:uid="{46960872-823A-4673-946F-76BD4A46210C}"/>
    <cellStyle name="Normal 3 4 2 6 2 3" xfId="31973" xr:uid="{63A8ECF1-5ED7-4060-8918-EA76A3C0E0E9}"/>
    <cellStyle name="Normal 3 4 2 6 2 4" xfId="37457" xr:uid="{AAD378A0-C101-4B6B-95CF-4A0F6FF9D627}"/>
    <cellStyle name="Normal 3 4 2 6 3" xfId="23750" xr:uid="{77FB5133-A5E7-4522-8158-277F14F93C61}"/>
    <cellStyle name="Normal 3 4 2 6 4" xfId="29244" xr:uid="{2635A18F-6BCD-437A-9A8E-523187EA9535}"/>
    <cellStyle name="Normal 3 4 2 6 5" xfId="34728" xr:uid="{AA5D702C-D9DA-4EE0-AB54-9A07A4CAD379}"/>
    <cellStyle name="Normal 3 4 3" xfId="14910" xr:uid="{0AC787D0-E965-4124-8B46-0ADE35B36DB8}"/>
    <cellStyle name="Normal 3 4 3 2" xfId="22197" xr:uid="{F3297BE8-A6C8-4A20-AFE8-52F1F7797AEC}"/>
    <cellStyle name="Normal 3 4 3 2 2" xfId="27753" xr:uid="{51F542AB-0A4F-443A-89BF-CA24C6AD8252}"/>
    <cellStyle name="Normal 3 4 3 2 3" xfId="33247" xr:uid="{E6169214-F761-4EB4-8E6C-CC3DB0BFB2FA}"/>
    <cellStyle name="Normal 3 4 3 2 4" xfId="38731" xr:uid="{FDEBD784-C1EE-44CB-B9C9-9429A2950520}"/>
    <cellStyle name="Normal 3 4 3 3" xfId="25024" xr:uid="{4E2B1E17-7FAD-464E-B30A-38D2AB4D93D3}"/>
    <cellStyle name="Normal 3 4 3 4" xfId="30518" xr:uid="{EFD72150-0F7E-473B-A355-D76BEA3B5AF4}"/>
    <cellStyle name="Normal 3 4 3 5" xfId="36002" xr:uid="{EBE4A5CA-E9DE-42A9-94D0-E395D59071C7}"/>
    <cellStyle name="Normal 3 4 4" xfId="11857" xr:uid="{8F4F4B4F-57DE-444E-8161-727BF431F576}"/>
    <cellStyle name="Normal 3 4 5" xfId="17093" xr:uid="{9C7804FB-C164-46D1-9F14-59FAF08ACF20}"/>
    <cellStyle name="Normal 3 4 6" xfId="19316" xr:uid="{07EDC8B9-423B-42DF-9961-72FF410DF236}"/>
    <cellStyle name="Normal 3 4 7" xfId="9601" xr:uid="{FC5234CA-1AE6-4B6F-A3AE-2AFE734069EC}"/>
    <cellStyle name="Normal 3 4 7 2" xfId="20922" xr:uid="{FF5374AC-0CCF-4170-9664-AA09591A1645}"/>
    <cellStyle name="Normal 3 4 7 2 2" xfId="26478" xr:uid="{D15520FA-23AE-46A6-B403-1A1C6C3FE1CB}"/>
    <cellStyle name="Normal 3 4 7 2 3" xfId="31972" xr:uid="{654C5175-8C8F-454C-A016-BC7C11A53193}"/>
    <cellStyle name="Normal 3 4 7 2 4" xfId="37456" xr:uid="{9D0E60D6-2D51-445B-9D4C-4EC8B56DDBDE}"/>
    <cellStyle name="Normal 3 4 7 3" xfId="23749" xr:uid="{7023FE9C-7D53-4F73-941E-B14D4724FAFE}"/>
    <cellStyle name="Normal 3 4 7 4" xfId="29243" xr:uid="{77ADF4F4-AE86-4AEF-BFCB-5BDF15237E7B}"/>
    <cellStyle name="Normal 3 4 7 5" xfId="34727" xr:uid="{70D8C70F-DC58-4CE3-A91F-659EF9540D47}"/>
    <cellStyle name="Normal 3 4 8" xfId="6503" xr:uid="{2B50766E-0279-4395-84E5-E15C987722F9}"/>
    <cellStyle name="Normal 3 5" xfId="6505" xr:uid="{EF734118-360B-48E1-A3D9-5DD50CB6F471}"/>
    <cellStyle name="Normal 3 5 2" xfId="14912" xr:uid="{8AAB2BC8-A481-4721-87F3-728239DC6B1C}"/>
    <cellStyle name="Normal 3 5 2 2" xfId="22199" xr:uid="{72536D40-76B2-48FA-AE82-342717E4EE2C}"/>
    <cellStyle name="Normal 3 5 2 2 2" xfId="27755" xr:uid="{29F52A14-3F66-4DAA-A84B-9242FA081119}"/>
    <cellStyle name="Normal 3 5 2 2 3" xfId="33249" xr:uid="{B27ACC6C-0ECE-483D-AE84-B9E2174F00C3}"/>
    <cellStyle name="Normal 3 5 2 2 4" xfId="38733" xr:uid="{CB8537B0-3A38-4966-A9FD-91B33A6C7CCB}"/>
    <cellStyle name="Normal 3 5 2 3" xfId="25026" xr:uid="{D0DEEBA9-69EF-4772-A2F2-A77FA9517FC2}"/>
    <cellStyle name="Normal 3 5 2 4" xfId="30520" xr:uid="{22DD4D6C-C07E-47C4-86FC-E97220B703F1}"/>
    <cellStyle name="Normal 3 5 2 5" xfId="36004" xr:uid="{A7FEFDE8-A467-4708-A91C-5EA26DD9260C}"/>
    <cellStyle name="Normal 3 5 3" xfId="11859" xr:uid="{E398BE1B-F9C6-4C9A-A10A-221D3A4D6363}"/>
    <cellStyle name="Normal 3 5 4" xfId="17095" xr:uid="{0AE6D83F-9839-4336-9EE8-435C9C31E86F}"/>
    <cellStyle name="Normal 3 5 5" xfId="19318" xr:uid="{DB805693-C5DD-42A3-AC95-180E6543FF0B}"/>
    <cellStyle name="Normal 3 5 6" xfId="9603" xr:uid="{E8D5235B-6F6E-44AE-AA7C-1D2620FAC1BA}"/>
    <cellStyle name="Normal 3 5 6 2" xfId="20924" xr:uid="{A63A5624-E6A2-4907-837A-5873F6AEA37A}"/>
    <cellStyle name="Normal 3 5 6 2 2" xfId="26480" xr:uid="{93F4858A-7DD9-4ABB-A937-9C02A08DEF40}"/>
    <cellStyle name="Normal 3 5 6 2 3" xfId="31974" xr:uid="{CE1EBADF-9151-483B-9B63-72F139514174}"/>
    <cellStyle name="Normal 3 5 6 2 4" xfId="37458" xr:uid="{040B2BAC-FE7B-45F8-9B41-81BE3F6CA438}"/>
    <cellStyle name="Normal 3 5 6 3" xfId="23751" xr:uid="{9E79FC2F-5D20-4B29-A3C7-16FD783B87AE}"/>
    <cellStyle name="Normal 3 5 6 4" xfId="29245" xr:uid="{1901C9CC-A6DC-4D23-A642-7E8D469E7E23}"/>
    <cellStyle name="Normal 3 5 6 5" xfId="34729" xr:uid="{597D524E-7B28-4316-8F9C-4F958E1FB32F}"/>
    <cellStyle name="Normal 3 6" xfId="6506" xr:uid="{390F6766-DFF2-4FEE-BF2D-40AB545C68E4}"/>
    <cellStyle name="Normal 3 6 2" xfId="14913" xr:uid="{D109D372-8D95-4C57-A1BE-1457B3D4BE10}"/>
    <cellStyle name="Normal 3 6 2 2" xfId="22200" xr:uid="{D11BEA88-CAC3-43DD-9BA0-10A560FB6171}"/>
    <cellStyle name="Normal 3 6 2 2 2" xfId="27756" xr:uid="{A690A042-0099-4B06-BB5D-D4833CC4EDCF}"/>
    <cellStyle name="Normal 3 6 2 2 3" xfId="33250" xr:uid="{AD4A08EE-F60E-4D6E-A9F3-22CC95CE9744}"/>
    <cellStyle name="Normal 3 6 2 2 4" xfId="38734" xr:uid="{280BFAE3-90E6-49A3-BF6E-A8A1BBD3736D}"/>
    <cellStyle name="Normal 3 6 2 3" xfId="25027" xr:uid="{28091410-DFDB-4F5D-800E-EE34B6D30E53}"/>
    <cellStyle name="Normal 3 6 2 4" xfId="30521" xr:uid="{E5C6C42D-8736-423A-AE69-23F9EE360AAE}"/>
    <cellStyle name="Normal 3 6 2 5" xfId="36005" xr:uid="{2B0008CD-F84C-4B37-9C21-ABE453E0B079}"/>
    <cellStyle name="Normal 3 6 3" xfId="11860" xr:uid="{6CBECFC3-95AB-4F4F-BAB4-037D50D6D053}"/>
    <cellStyle name="Normal 3 6 4" xfId="17096" xr:uid="{F9CD3180-8C2C-4132-AD4F-0C0647355607}"/>
    <cellStyle name="Normal 3 6 5" xfId="19319" xr:uid="{ACBEA46D-7227-40C2-80DB-7FC867B5458E}"/>
    <cellStyle name="Normal 3 6 6" xfId="9604" xr:uid="{386CA8DC-49A2-4C85-A8AA-1AE6C7CFE32C}"/>
    <cellStyle name="Normal 3 6 6 2" xfId="20925" xr:uid="{4D087F29-4A9E-4CDF-A31E-B96F5027B32A}"/>
    <cellStyle name="Normal 3 6 6 2 2" xfId="26481" xr:uid="{32BC1884-BA6C-41EC-A439-45DAE1B7F362}"/>
    <cellStyle name="Normal 3 6 6 2 3" xfId="31975" xr:uid="{2F7CDD13-7E9B-4110-B28D-D88C9C061C00}"/>
    <cellStyle name="Normal 3 6 6 2 4" xfId="37459" xr:uid="{CE951E15-C56B-4754-ADB6-FE7510ADA62D}"/>
    <cellStyle name="Normal 3 6 6 3" xfId="23752" xr:uid="{DD422D63-C79F-4895-B6A3-93F7FD08A179}"/>
    <cellStyle name="Normal 3 6 6 4" xfId="29246" xr:uid="{2CEC35E7-A6C1-4A58-A99C-7E0CF3D4BF28}"/>
    <cellStyle name="Normal 3 6 6 5" xfId="34730" xr:uid="{BEE3BD58-9B44-455F-ADAC-D5A6592AE713}"/>
    <cellStyle name="Normal 3 7" xfId="7280" xr:uid="{8D989CD4-DB3B-498D-83D4-58D03F2A84F9}"/>
    <cellStyle name="Normal 3 7 2" xfId="14914" xr:uid="{92864995-9834-460E-A7F6-FED58282567D}"/>
    <cellStyle name="Normal 3 7 2 2" xfId="22201" xr:uid="{49ED114F-7D20-4807-9F46-30294B9DB7BE}"/>
    <cellStyle name="Normal 3 7 2 2 2" xfId="27757" xr:uid="{1E0E9F88-0F45-4D3F-B8DC-D4E000436FFF}"/>
    <cellStyle name="Normal 3 7 2 2 3" xfId="33251" xr:uid="{B3DD4861-9167-4C33-BF00-8CA42F960A77}"/>
    <cellStyle name="Normal 3 7 2 2 4" xfId="38735" xr:uid="{C3C58A1B-F76C-486A-AB9F-473E1C02A7CD}"/>
    <cellStyle name="Normal 3 7 2 3" xfId="25028" xr:uid="{321428BF-FE11-4435-B55F-38D30EAFD12D}"/>
    <cellStyle name="Normal 3 7 2 4" xfId="30522" xr:uid="{A9F85A74-D79C-4D62-AEAE-D2680F5C3DA3}"/>
    <cellStyle name="Normal 3 7 2 5" xfId="36006" xr:uid="{A5D91BC4-1BA6-43A2-93E8-61F121E01096}"/>
    <cellStyle name="Normal 3 7 3" xfId="12658" xr:uid="{385C1436-861D-49BD-928D-5636C931C7B5}"/>
    <cellStyle name="Normal 3 7 4" xfId="9605" xr:uid="{7FC5A2CD-BA00-497C-AE9D-B35E07A82FDB}"/>
    <cellStyle name="Normal 3 7 4 2" xfId="20926" xr:uid="{75A36EB7-CCF7-4E61-AC20-7308612BC06C}"/>
    <cellStyle name="Normal 3 7 4 2 2" xfId="26482" xr:uid="{DAEA412B-8D63-46B7-9CF4-DB4C1A4190CE}"/>
    <cellStyle name="Normal 3 7 4 2 3" xfId="31976" xr:uid="{0A89AC47-D0E3-4BD8-B723-16BDA1D5600E}"/>
    <cellStyle name="Normal 3 7 4 2 4" xfId="37460" xr:uid="{65100807-6739-4B63-9C47-ECAFC4482D93}"/>
    <cellStyle name="Normal 3 7 4 3" xfId="23753" xr:uid="{F180F987-A9AE-4080-8828-D31B441766D1}"/>
    <cellStyle name="Normal 3 7 4 4" xfId="29247" xr:uid="{9B0BED45-0021-49CD-9101-F9E26B2082AF}"/>
    <cellStyle name="Normal 3 7 4 5" xfId="34731" xr:uid="{CFA96CA2-D216-420F-B812-87FE3D3CE83A}"/>
    <cellStyle name="Normal 3 8" xfId="9606" xr:uid="{DDE73930-172F-402D-8C9B-07EE8A05E2F0}"/>
    <cellStyle name="Normal 3 8 2" xfId="20927" xr:uid="{ED0C6569-5516-4E7D-A4FE-9230C33A774A}"/>
    <cellStyle name="Normal 3 8 2 2" xfId="26483" xr:uid="{EECF67C2-E555-4451-B187-D24BE0823FD6}"/>
    <cellStyle name="Normal 3 8 2 3" xfId="31977" xr:uid="{EDF4B62A-14A1-4EE5-8B4D-DC7DF7F21470}"/>
    <cellStyle name="Normal 3 8 2 4" xfId="37461" xr:uid="{6BEC96A6-2F19-4DDB-B05C-73EFD4230A8F}"/>
    <cellStyle name="Normal 3 8 3" xfId="23754" xr:uid="{0C105C93-19A1-4772-8473-D507B756F50C}"/>
    <cellStyle name="Normal 3 8 4" xfId="29248" xr:uid="{13937FAF-5DAF-4747-AC7A-6446F0667873}"/>
    <cellStyle name="Normal 3 8 5" xfId="34732" xr:uid="{8705F465-5C1B-439D-B625-8736C781FB90}"/>
    <cellStyle name="Normal 3 9" xfId="14901" xr:uid="{EF88E7CA-8CC8-4899-BA47-0B331128D476}"/>
    <cellStyle name="Normal 3 9 2" xfId="22188" xr:uid="{98F3AF41-C04C-4FAA-B609-FD530142048F}"/>
    <cellStyle name="Normal 3 9 2 2" xfId="27744" xr:uid="{EDC4ED0E-3D38-4CAF-B5BC-B76A8B158288}"/>
    <cellStyle name="Normal 3 9 2 3" xfId="33238" xr:uid="{086093BE-8C68-4237-B164-53F5616D4978}"/>
    <cellStyle name="Normal 3 9 2 4" xfId="38722" xr:uid="{8313045C-F2B8-4B7C-A54C-71CFEC7FE2CB}"/>
    <cellStyle name="Normal 3 9 3" xfId="25015" xr:uid="{A43AD63E-68E3-49B2-A649-F0559CCA4A02}"/>
    <cellStyle name="Normal 3 9 4" xfId="30509" xr:uid="{EE54EA1E-03E0-48C7-9306-B5C4BAF3A899}"/>
    <cellStyle name="Normal 3 9 5" xfId="35993" xr:uid="{E363796A-FE2B-4BA3-AC62-31B3FCDA01C0}"/>
    <cellStyle name="Normal 30" xfId="6507" xr:uid="{B759065A-86B5-479C-BD8A-09CF0551CAA1}"/>
    <cellStyle name="Normal 30 2" xfId="14915" xr:uid="{12009860-C510-4695-9B48-7265039A2E0B}"/>
    <cellStyle name="Normal 30 2 2" xfId="22202" xr:uid="{6FE67615-5833-48D3-85AB-C69AAC6EB1D5}"/>
    <cellStyle name="Normal 30 2 2 2" xfId="27758" xr:uid="{CE2470FE-508B-44A5-B745-693AFF4A4890}"/>
    <cellStyle name="Normal 30 2 2 3" xfId="33252" xr:uid="{FF003B81-795F-4AE0-A166-3FA772E1B6B5}"/>
    <cellStyle name="Normal 30 2 2 4" xfId="38736" xr:uid="{460445FC-3F50-446A-973A-9C565C201EAB}"/>
    <cellStyle name="Normal 30 2 3" xfId="25029" xr:uid="{2BC3F477-E3C5-4DC2-872C-2FBED05AB456}"/>
    <cellStyle name="Normal 30 2 4" xfId="30523" xr:uid="{5D784C92-3104-4D13-9366-BC5AAFF35AD4}"/>
    <cellStyle name="Normal 30 2 5" xfId="36007" xr:uid="{1691A342-CA8D-4DB1-BCC4-F21B9D033143}"/>
    <cellStyle name="Normal 30 3" xfId="11861" xr:uid="{B36662A1-3499-4183-B62D-E7BFB9F367C2}"/>
    <cellStyle name="Normal 30 4" xfId="17097" xr:uid="{72DD3201-23B9-4B40-AD60-CE47E0A6FBA2}"/>
    <cellStyle name="Normal 30 5" xfId="19320" xr:uid="{94FC6C6A-3A47-4E7C-9E60-A4D075F4DE60}"/>
    <cellStyle name="Normal 30 6" xfId="9607" xr:uid="{E9CE3AEF-487D-4A8D-930C-45BF5DAA70D7}"/>
    <cellStyle name="Normal 30 6 2" xfId="20928" xr:uid="{2D6EF494-692C-447E-A25E-59433667ED79}"/>
    <cellStyle name="Normal 30 6 2 2" xfId="26484" xr:uid="{52BB9841-A8A9-40BD-9078-97633A3FC16E}"/>
    <cellStyle name="Normal 30 6 2 3" xfId="31978" xr:uid="{886997F2-861A-47AA-B54C-D0D311F5899F}"/>
    <cellStyle name="Normal 30 6 2 4" xfId="37462" xr:uid="{29F20D8E-88EA-4E97-A17F-AE904A404ED7}"/>
    <cellStyle name="Normal 30 6 3" xfId="23755" xr:uid="{635BBEAA-3D10-40C1-8A0B-33EB4A672089}"/>
    <cellStyle name="Normal 30 6 4" xfId="29249" xr:uid="{FF41E000-1C94-497D-B01F-0866C8AD2CB1}"/>
    <cellStyle name="Normal 30 6 5" xfId="34733" xr:uid="{54CB4EFC-AB30-4A27-8104-FB28BCB5549E}"/>
    <cellStyle name="Normal 300" xfId="39713" xr:uid="{44CEF435-998F-4346-91C3-5BEA6839F58B}"/>
    <cellStyle name="Normal 301" xfId="39714" xr:uid="{F30BBDE4-CA57-4955-8C56-97737A032075}"/>
    <cellStyle name="Normal 302" xfId="39715" xr:uid="{BE1FA742-FF51-4803-82A2-C199CC55BE4C}"/>
    <cellStyle name="Normal 303" xfId="39716" xr:uid="{2AB124F8-444F-497F-9672-7B7DFDFAAA0D}"/>
    <cellStyle name="Normal 304" xfId="39717" xr:uid="{2F956399-90F9-4064-A4BB-49362A87C7C4}"/>
    <cellStyle name="Normal 305" xfId="39718" xr:uid="{8B673512-02C2-4DD5-B114-E2ECB975BAB2}"/>
    <cellStyle name="Normal 306" xfId="39719" xr:uid="{C4EDF535-DD1F-4C0C-B878-64405A72FCB2}"/>
    <cellStyle name="Normal 307" xfId="39720" xr:uid="{C8E236DF-39BD-46BF-AD20-2A99F2B7951C}"/>
    <cellStyle name="Normal 308" xfId="39721" xr:uid="{068B3685-FB41-4DC8-A71B-0E9691516DD2}"/>
    <cellStyle name="Normal 309" xfId="39722" xr:uid="{2EEED939-BCAC-44F3-87DE-E42010432B3F}"/>
    <cellStyle name="Normal 31" xfId="6508" xr:uid="{7C324323-AFA8-4B74-B1BB-ABE39F3421AE}"/>
    <cellStyle name="Normal 31 2" xfId="14916" xr:uid="{7E975FD7-BD00-497E-B065-4AAB8FC8F3FA}"/>
    <cellStyle name="Normal 31 2 2" xfId="22203" xr:uid="{75FC672B-ECE3-4941-AC40-CA9B5725C23E}"/>
    <cellStyle name="Normal 31 2 2 2" xfId="27759" xr:uid="{3B25D1C1-B1FF-496D-88CF-0F11ABE82D81}"/>
    <cellStyle name="Normal 31 2 2 3" xfId="33253" xr:uid="{17D667FD-24C2-4B68-BEE9-7AF43D78E1B6}"/>
    <cellStyle name="Normal 31 2 2 4" xfId="38737" xr:uid="{6E19C0CB-F3DC-4906-90C3-877F546706A0}"/>
    <cellStyle name="Normal 31 2 3" xfId="25030" xr:uid="{AC66953F-0F31-4983-BE87-F2737414BDC6}"/>
    <cellStyle name="Normal 31 2 4" xfId="30524" xr:uid="{E5081D01-B47E-465C-974D-0EAE3B83048B}"/>
    <cellStyle name="Normal 31 2 5" xfId="36008" xr:uid="{EC35A16D-E713-4EC9-BD9D-41C434C9CEE9}"/>
    <cellStyle name="Normal 31 3" xfId="11862" xr:uid="{90C52049-8791-4EED-9AE1-7B0827172ED8}"/>
    <cellStyle name="Normal 31 4" xfId="17098" xr:uid="{F5B7E511-4BE6-40BB-80A7-C89C57267F95}"/>
    <cellStyle name="Normal 31 5" xfId="19321" xr:uid="{BD741772-9C32-4F57-8CF9-090F9A09A2B6}"/>
    <cellStyle name="Normal 31 6" xfId="9608" xr:uid="{EB8B3DD1-1D9E-49D6-A212-11F4A72C8FEB}"/>
    <cellStyle name="Normal 31 6 2" xfId="20929" xr:uid="{1B29936A-60AB-49E1-B215-79B4DE8E3866}"/>
    <cellStyle name="Normal 31 6 2 2" xfId="26485" xr:uid="{D5F52AE6-C850-4357-B9A4-0D3293431B18}"/>
    <cellStyle name="Normal 31 6 2 3" xfId="31979" xr:uid="{5DF39C70-23D6-42FF-8B77-2E8D765EF44A}"/>
    <cellStyle name="Normal 31 6 2 4" xfId="37463" xr:uid="{EDC6969E-F1B8-424C-ACB5-85E072442348}"/>
    <cellStyle name="Normal 31 6 3" xfId="23756" xr:uid="{4068B609-0E57-4E74-80F3-1259CCFC2465}"/>
    <cellStyle name="Normal 31 6 4" xfId="29250" xr:uid="{4A9869D0-8158-4FED-940B-BE1E5F63BF24}"/>
    <cellStyle name="Normal 31 6 5" xfId="34734" xr:uid="{44F129AA-168C-407A-BC1C-DEEFF932946E}"/>
    <cellStyle name="Normal 310" xfId="39723" xr:uid="{2B8178EF-D2ED-4C94-96E7-2081942B23A0}"/>
    <cellStyle name="Normal 311" xfId="39724" xr:uid="{EEEFF0A6-8C5A-4B87-AA04-68000185678C}"/>
    <cellStyle name="Normal 312" xfId="39725" xr:uid="{32E6D2D3-A44D-4E43-AF5C-CA58E762508A}"/>
    <cellStyle name="Normal 313" xfId="39726" xr:uid="{54447F83-DCFD-4F5E-9A41-4BA8D938BC1E}"/>
    <cellStyle name="Normal 314" xfId="39727" xr:uid="{BA5797F9-EA8C-488C-9A5A-611C15F1E1BF}"/>
    <cellStyle name="Normal 315" xfId="39728" xr:uid="{7BD403F5-E060-466C-B382-398AC5D27062}"/>
    <cellStyle name="Normal 316" xfId="39729" xr:uid="{0188B088-4A2C-4227-ACAD-9144DDC1B6BF}"/>
    <cellStyle name="Normal 317" xfId="39730" xr:uid="{A46FDD17-C977-4093-A2EE-C07D4BF5AA54}"/>
    <cellStyle name="Normal 318" xfId="39731" xr:uid="{694E9331-CE78-400D-BE01-6AED6064B602}"/>
    <cellStyle name="Normal 319" xfId="39732" xr:uid="{E43869F4-132E-4BA5-9C06-C4ACF04FDE51}"/>
    <cellStyle name="Normal 32" xfId="6509" xr:uid="{C7198402-D31B-4F32-803E-58E44206A78F}"/>
    <cellStyle name="Normal 32 2" xfId="14917" xr:uid="{90DA1098-8B9F-4F46-B735-0917391F79AA}"/>
    <cellStyle name="Normal 32 2 2" xfId="22204" xr:uid="{3AAD8BE3-9D8B-463E-A105-D8D9835EAAE5}"/>
    <cellStyle name="Normal 32 2 2 2" xfId="27760" xr:uid="{3935F36F-314E-4806-B017-30B9C4F75743}"/>
    <cellStyle name="Normal 32 2 2 3" xfId="33254" xr:uid="{7DAF17C5-644D-4F98-91FB-54AF83CC4305}"/>
    <cellStyle name="Normal 32 2 2 4" xfId="38738" xr:uid="{8756D400-781F-4640-AE1D-F90745475605}"/>
    <cellStyle name="Normal 32 2 3" xfId="25031" xr:uid="{6D41B712-68B8-49D7-BB32-4916A250ACDD}"/>
    <cellStyle name="Normal 32 2 4" xfId="30525" xr:uid="{414D9AF7-482A-435C-B01E-9845929AB675}"/>
    <cellStyle name="Normal 32 2 5" xfId="36009" xr:uid="{FC1F5C53-322D-41C4-81FE-A6BD7E0D2236}"/>
    <cellStyle name="Normal 32 3" xfId="11863" xr:uid="{E3003DC9-B8D6-448A-AED6-8A6AA39B4F83}"/>
    <cellStyle name="Normal 32 4" xfId="17099" xr:uid="{E391667E-B1AA-4CBB-8D09-246A8E06CAD2}"/>
    <cellStyle name="Normal 32 5" xfId="19322" xr:uid="{2BC9C71F-7DCD-4313-AF58-2CBD7402D95B}"/>
    <cellStyle name="Normal 32 6" xfId="9609" xr:uid="{92988CF4-FBFA-49F4-A47F-934D8BA24075}"/>
    <cellStyle name="Normal 32 6 2" xfId="20930" xr:uid="{91CDDEE8-587D-4283-8434-A4FCA0360B58}"/>
    <cellStyle name="Normal 32 6 2 2" xfId="26486" xr:uid="{2C367AC8-6398-450D-90B5-C057C0008CF9}"/>
    <cellStyle name="Normal 32 6 2 3" xfId="31980" xr:uid="{01897AA7-B199-4594-A0EF-EC955A00F1B8}"/>
    <cellStyle name="Normal 32 6 2 4" xfId="37464" xr:uid="{EB9ECD3C-9B5A-4C94-A2F0-2149BA9651FC}"/>
    <cellStyle name="Normal 32 6 3" xfId="23757" xr:uid="{30C8B996-ACFA-4370-9DA4-3FCA41168E77}"/>
    <cellStyle name="Normal 32 6 4" xfId="29251" xr:uid="{BBA889FF-6778-43AB-B054-F40647B7B720}"/>
    <cellStyle name="Normal 32 6 5" xfId="34735" xr:uid="{258F76F3-E431-4CE4-AEEF-032C5474AA55}"/>
    <cellStyle name="Normal 320" xfId="39733" xr:uid="{F82503FE-3303-4B2C-90A1-3D7F87B86487}"/>
    <cellStyle name="Normal 321" xfId="39734" xr:uid="{06846B17-BA2C-484B-809F-3745E9F1B74F}"/>
    <cellStyle name="Normal 322" xfId="39735" xr:uid="{BA6E7530-FF6A-4B36-9C39-CA23F4485D69}"/>
    <cellStyle name="Normal 323" xfId="39736" xr:uid="{BEC1FEFD-6CB5-4A94-989D-742FE06E4AE7}"/>
    <cellStyle name="Normal 324" xfId="39737" xr:uid="{088DC202-B7D5-4E8B-97A3-AB3AAAA8719D}"/>
    <cellStyle name="Normal 325" xfId="39738" xr:uid="{9E282602-E952-451A-A3F5-E4987B47B3A1}"/>
    <cellStyle name="Normal 326" xfId="39739" xr:uid="{C19BF4E8-A971-4D85-92F5-576D9D57654D}"/>
    <cellStyle name="Normal 327" xfId="39740" xr:uid="{B38D46FC-E1BB-4897-A3C2-11CC03B276E1}"/>
    <cellStyle name="Normal 328" xfId="39741" xr:uid="{FB9B96EA-40D9-4901-9604-502051CCEC0B}"/>
    <cellStyle name="Normal 329" xfId="39742" xr:uid="{E6B5D6B2-1833-4A66-9C62-E071DEE3DF0E}"/>
    <cellStyle name="Normal 33" xfId="6510" xr:uid="{098037B1-C0AC-44C9-AE42-008FD7FE03CF}"/>
    <cellStyle name="Normal 33 2" xfId="14918" xr:uid="{C4065EB2-E53A-46B1-88D9-EDCE78D434FA}"/>
    <cellStyle name="Normal 33 2 2" xfId="22205" xr:uid="{40B4E1EC-A6B5-4F1C-8B8D-EE5AC78BB7E2}"/>
    <cellStyle name="Normal 33 2 2 2" xfId="27761" xr:uid="{67A532B1-38CD-45B6-B145-F240CD8826E6}"/>
    <cellStyle name="Normal 33 2 2 3" xfId="33255" xr:uid="{854414FE-64DD-4B17-846A-D7B9338B8200}"/>
    <cellStyle name="Normal 33 2 2 4" xfId="38739" xr:uid="{8345BF84-815A-4AA0-8544-72CA17FDEC47}"/>
    <cellStyle name="Normal 33 2 3" xfId="25032" xr:uid="{989E81B9-30D7-4F31-B092-83F756F9D8EB}"/>
    <cellStyle name="Normal 33 2 4" xfId="30526" xr:uid="{7B30F8C8-81F5-4293-A030-95A2CCD938D4}"/>
    <cellStyle name="Normal 33 2 5" xfId="36010" xr:uid="{496594E2-2FEA-43DC-9E7D-82060F819E3A}"/>
    <cellStyle name="Normal 33 3" xfId="11864" xr:uid="{BAF195EE-5977-4C00-B187-535782FAA090}"/>
    <cellStyle name="Normal 33 4" xfId="17100" xr:uid="{338A782B-31A9-4859-AFA5-E668B212CFFF}"/>
    <cellStyle name="Normal 33 5" xfId="19323" xr:uid="{2985E05C-A58A-443E-AD6A-4658B0CFC909}"/>
    <cellStyle name="Normal 33 6" xfId="9610" xr:uid="{AEA8ADB8-DB87-4037-A416-AA9326FECA07}"/>
    <cellStyle name="Normal 33 6 2" xfId="20931" xr:uid="{A4305349-AC9C-403A-AD9C-B9EFA54F929C}"/>
    <cellStyle name="Normal 33 6 2 2" xfId="26487" xr:uid="{529B6528-F8D8-4E25-8BA7-04728FDEE3B2}"/>
    <cellStyle name="Normal 33 6 2 3" xfId="31981" xr:uid="{18CA9DFD-4695-42E8-8D40-17956E2076E2}"/>
    <cellStyle name="Normal 33 6 2 4" xfId="37465" xr:uid="{385AAB46-C917-45FC-8407-7C4DA9AF2429}"/>
    <cellStyle name="Normal 33 6 3" xfId="23758" xr:uid="{8235857B-355F-47C0-91B6-8D450FD772C0}"/>
    <cellStyle name="Normal 33 6 4" xfId="29252" xr:uid="{0B7DFA6F-E152-451E-9926-C7DD42D32478}"/>
    <cellStyle name="Normal 33 6 5" xfId="34736" xr:uid="{FE1327A5-1221-4A3D-9760-114E216412FD}"/>
    <cellStyle name="Normal 330" xfId="39743" xr:uid="{452454BA-0F3E-45F8-B535-25561043C79A}"/>
    <cellStyle name="Normal 331" xfId="39744" xr:uid="{360FA631-297E-4274-B90B-739B0F9A4A98}"/>
    <cellStyle name="Normal 332" xfId="39745" xr:uid="{4895E66D-C98B-455A-8069-7E54E5C40235}"/>
    <cellStyle name="Normal 333" xfId="39746" xr:uid="{B2697B3B-6053-4504-B03D-FE4B308448E8}"/>
    <cellStyle name="Normal 334" xfId="39747" xr:uid="{814F92C8-8C2A-4C81-972B-E57B4A4561E3}"/>
    <cellStyle name="Normal 335" xfId="39748" xr:uid="{B85B8328-4FF9-4D7B-AD6A-61EC3B2D5C8D}"/>
    <cellStyle name="Normal 336" xfId="39749" xr:uid="{9293C66F-AD12-4111-A95C-84F91807236A}"/>
    <cellStyle name="Normal 337" xfId="39750" xr:uid="{31B94BB9-2FBE-4EAD-8C53-75953456888D}"/>
    <cellStyle name="Normal 338" xfId="39751" xr:uid="{BEC401C3-2B5B-4E50-A932-20E08F7A6510}"/>
    <cellStyle name="Normal 339" xfId="39752" xr:uid="{DE89F55E-2F2F-4C0E-83C6-B4E8B4E93838}"/>
    <cellStyle name="Normal 34" xfId="6511" xr:uid="{8109E981-9D66-405C-9D04-461AEFE02156}"/>
    <cellStyle name="Normal 34 2" xfId="14919" xr:uid="{4E358E00-E3AC-4CD0-AFA4-68EE1E31E6FD}"/>
    <cellStyle name="Normal 34 2 2" xfId="22206" xr:uid="{E03C73BF-65EB-49F5-ACD7-2A7C16A58F31}"/>
    <cellStyle name="Normal 34 2 2 2" xfId="27762" xr:uid="{4A41E05D-BBC0-4524-ACF6-98180FCA504B}"/>
    <cellStyle name="Normal 34 2 2 3" xfId="33256" xr:uid="{18D82417-C04D-4BC0-8255-42038CEE38F7}"/>
    <cellStyle name="Normal 34 2 2 4" xfId="38740" xr:uid="{A15F6CD2-CC75-43D7-846D-4EF1031A1F34}"/>
    <cellStyle name="Normal 34 2 3" xfId="25033" xr:uid="{B18CBFC3-12A6-4E10-BF02-14DD7B501CF3}"/>
    <cellStyle name="Normal 34 2 4" xfId="30527" xr:uid="{4458A9C7-1B3B-4F29-90C7-C03B9CA689B7}"/>
    <cellStyle name="Normal 34 2 5" xfId="36011" xr:uid="{C62E5BBC-9ABB-4664-84E0-AF78C27FCC2E}"/>
    <cellStyle name="Normal 34 3" xfId="19324" xr:uid="{D54E2734-6AE0-4F4B-8BE1-9946972C3EF6}"/>
    <cellStyle name="Normal 34 4" xfId="9611" xr:uid="{0CA6BEA2-7B24-4990-9FD4-A78CBF34D864}"/>
    <cellStyle name="Normal 34 4 2" xfId="20932" xr:uid="{A367A863-6B37-4903-9235-E3CBE36253F0}"/>
    <cellStyle name="Normal 34 4 2 2" xfId="26488" xr:uid="{0E2BF990-9641-42D5-8BC1-81EB89C083E9}"/>
    <cellStyle name="Normal 34 4 2 3" xfId="31982" xr:uid="{675582B6-0616-4C1A-89F6-97302760D32E}"/>
    <cellStyle name="Normal 34 4 2 4" xfId="37466" xr:uid="{39CCAF35-4714-4FEF-9B88-0610AE6DDED5}"/>
    <cellStyle name="Normal 34 4 3" xfId="23759" xr:uid="{9F3ECB36-05C2-4229-A46F-AEF1927E60BE}"/>
    <cellStyle name="Normal 34 4 4" xfId="29253" xr:uid="{BEAF1789-B782-4FDB-8FD3-E76614BBEF55}"/>
    <cellStyle name="Normal 34 4 5" xfId="34737" xr:uid="{7CD8C17D-09E7-4E33-8068-5F856C4F0AA2}"/>
    <cellStyle name="Normal 340" xfId="39753" xr:uid="{EDE2127F-FE2A-4CAF-BB4F-CA80DEFA066C}"/>
    <cellStyle name="Normal 341" xfId="39754" xr:uid="{7BA6BD9F-0FEA-4B73-AEC2-FF177F62E766}"/>
    <cellStyle name="Normal 342" xfId="39755" xr:uid="{27421CA5-3067-44BA-8FCF-8E9A22D2741F}"/>
    <cellStyle name="Normal 343" xfId="39756" xr:uid="{ECA83F00-57F5-4CA6-9E4D-DDD3A7341031}"/>
    <cellStyle name="Normal 344" xfId="39757" xr:uid="{776BAA13-4C6F-43B2-A540-D8D747C928D2}"/>
    <cellStyle name="Normal 345" xfId="39758" xr:uid="{1D0741FE-8903-4CAE-975E-074C598F1F53}"/>
    <cellStyle name="Normal 346" xfId="39759" xr:uid="{4562BE13-7C85-4A6A-8550-80CF8D96D70C}"/>
    <cellStyle name="Normal 347" xfId="39760" xr:uid="{C918E477-1D25-4128-A060-DC78E418463A}"/>
    <cellStyle name="Normal 348" xfId="39761" xr:uid="{097B01C2-237D-4932-B1E7-240FDCEB57E5}"/>
    <cellStyle name="Normal 349" xfId="39762" xr:uid="{3BCDAF26-8764-4903-87CA-66D330A7FDB5}"/>
    <cellStyle name="Normal 35" xfId="6512" xr:uid="{56FA13C5-B718-43E7-8A58-44DAFEB10AF1}"/>
    <cellStyle name="Normal 35 10" xfId="6513" xr:uid="{4EF9BEB2-A2AB-45D4-9B7A-58AD7550421D}"/>
    <cellStyle name="Normal 35 10 2" xfId="14921" xr:uid="{0C525D6C-2DDE-4939-B085-1D781F380FD6}"/>
    <cellStyle name="Normal 35 10 2 2" xfId="22208" xr:uid="{00980DD9-C03D-4FE9-BA66-AA069A1601DE}"/>
    <cellStyle name="Normal 35 10 2 2 2" xfId="27764" xr:uid="{2627CBE9-41D0-468D-8975-9F54984AAAE9}"/>
    <cellStyle name="Normal 35 10 2 2 3" xfId="33258" xr:uid="{3E523BB4-8FC2-420F-8524-55C12C3BE2FF}"/>
    <cellStyle name="Normal 35 10 2 2 4" xfId="38742" xr:uid="{DFE6BAF5-8FE8-4628-99EA-608934271534}"/>
    <cellStyle name="Normal 35 10 2 3" xfId="25035" xr:uid="{6F0BC1A8-1169-4601-AD88-CFF2A6784522}"/>
    <cellStyle name="Normal 35 10 2 4" xfId="30529" xr:uid="{0776D81B-46C9-4249-A96C-CFBB55BE6C87}"/>
    <cellStyle name="Normal 35 10 2 5" xfId="36013" xr:uid="{A450F794-1C80-49B9-B6D4-383B22DC97E1}"/>
    <cellStyle name="Normal 35 10 3" xfId="11866" xr:uid="{59833271-474C-48F6-AC25-B1A5F42A208E}"/>
    <cellStyle name="Normal 35 10 4" xfId="17102" xr:uid="{4DC8E07F-DDB6-442A-A64A-9C34EBB2BB8C}"/>
    <cellStyle name="Normal 35 10 5" xfId="19326" xr:uid="{0F8423E3-3F6C-4751-9DBF-FFF5C0ED989C}"/>
    <cellStyle name="Normal 35 10 6" xfId="9613" xr:uid="{B58FD621-B0F1-42AD-8E2B-36859D724EF3}"/>
    <cellStyle name="Normal 35 10 6 2" xfId="20934" xr:uid="{A074C9B9-D73A-4037-AD0F-FB91B15A43E7}"/>
    <cellStyle name="Normal 35 10 6 2 2" xfId="26490" xr:uid="{7E0B100B-C415-4B16-8DDB-4C0E984543B0}"/>
    <cellStyle name="Normal 35 10 6 2 3" xfId="31984" xr:uid="{FFDE4106-2580-47ED-ACA1-094483B6EC66}"/>
    <cellStyle name="Normal 35 10 6 2 4" xfId="37468" xr:uid="{A29FDA6E-9AB8-4596-8272-6C18B5BE9C5B}"/>
    <cellStyle name="Normal 35 10 6 3" xfId="23761" xr:uid="{21263CF0-AD3F-4326-A392-904E9981A6BA}"/>
    <cellStyle name="Normal 35 10 6 4" xfId="29255" xr:uid="{9A48868D-F83D-4FDF-AD59-30EDE0596709}"/>
    <cellStyle name="Normal 35 10 6 5" xfId="34739" xr:uid="{DEA9D136-3E81-4AD7-B967-B2C7CD0B228B}"/>
    <cellStyle name="Normal 35 11" xfId="14920" xr:uid="{587105F3-234C-44CB-8677-F6EB23AE1CB5}"/>
    <cellStyle name="Normal 35 11 2" xfId="22207" xr:uid="{1DF5C791-75AE-4E42-9E6E-A13AB5CEAA93}"/>
    <cellStyle name="Normal 35 11 2 2" xfId="27763" xr:uid="{26DC6190-D99F-4526-9063-12C63355572A}"/>
    <cellStyle name="Normal 35 11 2 3" xfId="33257" xr:uid="{6433572B-DFFD-4884-801E-27BD6BC765A6}"/>
    <cellStyle name="Normal 35 11 2 4" xfId="38741" xr:uid="{C5241F0A-F548-4DE5-B6FB-CF1B545202C5}"/>
    <cellStyle name="Normal 35 11 3" xfId="25034" xr:uid="{10A5C5CD-2E4E-4467-A9FA-B5A5D8DBEA5F}"/>
    <cellStyle name="Normal 35 11 4" xfId="30528" xr:uid="{0FC1F892-0CA2-49EF-8D2C-00D307D69A31}"/>
    <cellStyle name="Normal 35 11 5" xfId="36012" xr:uid="{2EBF8D20-1578-4EF1-8EC8-9843CA304F9F}"/>
    <cellStyle name="Normal 35 12" xfId="11865" xr:uid="{ECF66001-C2A9-44EC-B4D7-FC485AD05D82}"/>
    <cellStyle name="Normal 35 13" xfId="17101" xr:uid="{F21EB7D4-1F79-402F-A6A1-97E40C597366}"/>
    <cellStyle name="Normal 35 14" xfId="19325" xr:uid="{9C5AD9D4-2988-4889-A3EB-54D3824495DC}"/>
    <cellStyle name="Normal 35 15" xfId="9612" xr:uid="{478E2C82-D8B9-4D77-9296-FA8F2F3F8854}"/>
    <cellStyle name="Normal 35 15 2" xfId="20933" xr:uid="{518CC17E-B7DE-49D3-AF14-03D7A56B1D99}"/>
    <cellStyle name="Normal 35 15 2 2" xfId="26489" xr:uid="{0C379D01-4EED-4D10-95DE-7B7E6DFF17F6}"/>
    <cellStyle name="Normal 35 15 2 3" xfId="31983" xr:uid="{7AE8F91C-2D37-4CB8-90EE-77BA1C402FCB}"/>
    <cellStyle name="Normal 35 15 2 4" xfId="37467" xr:uid="{4C910B16-0C0A-4CED-888D-0CFB77B16EBD}"/>
    <cellStyle name="Normal 35 15 3" xfId="23760" xr:uid="{D0597276-416B-4026-8F10-09A260228927}"/>
    <cellStyle name="Normal 35 15 4" xfId="29254" xr:uid="{C3AC0EDE-058F-4AA3-B793-326B21FD7A79}"/>
    <cellStyle name="Normal 35 15 5" xfId="34738" xr:uid="{DE3F35D9-3619-4142-AA7F-1CEC9D34CC88}"/>
    <cellStyle name="Normal 35 2" xfId="6514" xr:uid="{E03CA3B0-4F9F-4960-A562-2DBD9356DCC1}"/>
    <cellStyle name="Normal 35 2 2" xfId="14922" xr:uid="{B96E7BF9-571F-4757-BA07-4B32AAB42B20}"/>
    <cellStyle name="Normal 35 2 2 2" xfId="22209" xr:uid="{C46603CD-CB67-4A9D-A15C-C5A2B91D003D}"/>
    <cellStyle name="Normal 35 2 2 2 2" xfId="27765" xr:uid="{0993D384-97E2-484D-8A47-FE29A454E77F}"/>
    <cellStyle name="Normal 35 2 2 2 3" xfId="33259" xr:uid="{1D670F5B-7CB5-460D-809D-745E719F593B}"/>
    <cellStyle name="Normal 35 2 2 2 4" xfId="38743" xr:uid="{7AAE9194-B7B2-4A1F-BC87-2313B17D57AF}"/>
    <cellStyle name="Normal 35 2 2 3" xfId="25036" xr:uid="{9447890F-E93C-4E04-A613-2D3E4F700272}"/>
    <cellStyle name="Normal 35 2 2 4" xfId="30530" xr:uid="{5D71BB05-E4ED-4414-BA44-3FE371B9CEA5}"/>
    <cellStyle name="Normal 35 2 2 5" xfId="36014" xr:uid="{49728CD4-2905-47B6-9C6E-1D3EB2ACB0ED}"/>
    <cellStyle name="Normal 35 2 3" xfId="11867" xr:uid="{9F7FF048-98CC-49AC-8D40-19AEC3C1D0F5}"/>
    <cellStyle name="Normal 35 2 4" xfId="17103" xr:uid="{C792BB00-81C6-413F-8952-0453E1C97647}"/>
    <cellStyle name="Normal 35 2 5" xfId="19327" xr:uid="{92F1F0D5-5F93-4BB4-A53C-3335A81DAD23}"/>
    <cellStyle name="Normal 35 2 6" xfId="9614" xr:uid="{C8AC9035-F07E-497D-A1CB-6B3E58B893E3}"/>
    <cellStyle name="Normal 35 2 6 2" xfId="20935" xr:uid="{D2CAC6D0-4043-4289-A09A-1F0C2A2DFC50}"/>
    <cellStyle name="Normal 35 2 6 2 2" xfId="26491" xr:uid="{781B3A77-5176-4D48-BF66-6EEB991564FD}"/>
    <cellStyle name="Normal 35 2 6 2 3" xfId="31985" xr:uid="{149F91B8-DE0F-4B19-BCD3-A2F3E7B41EBF}"/>
    <cellStyle name="Normal 35 2 6 2 4" xfId="37469" xr:uid="{55733784-D55B-4CC5-946C-79D7748272A8}"/>
    <cellStyle name="Normal 35 2 6 3" xfId="23762" xr:uid="{F135E52A-E9B7-4E82-8A2A-9499F551ADEE}"/>
    <cellStyle name="Normal 35 2 6 4" xfId="29256" xr:uid="{8E4B1966-E1F0-42FF-8D4C-EB0DF176D4AD}"/>
    <cellStyle name="Normal 35 2 6 5" xfId="34740" xr:uid="{BE653CD1-BF35-47E5-BD52-1B5E4062AB79}"/>
    <cellStyle name="Normal 35 3" xfId="6515" xr:uid="{BC7395BD-2473-400E-B3A8-1ACEB4E0B795}"/>
    <cellStyle name="Normal 35 3 2" xfId="14923" xr:uid="{F79F41DE-7E3D-4269-8E11-816D561439FE}"/>
    <cellStyle name="Normal 35 3 2 2" xfId="22210" xr:uid="{2D0F9C84-BCB8-4F39-8BFA-8A7EB0C5F01B}"/>
    <cellStyle name="Normal 35 3 2 2 2" xfId="27766" xr:uid="{A08335FD-6473-47AA-AF63-160926FA89CB}"/>
    <cellStyle name="Normal 35 3 2 2 3" xfId="33260" xr:uid="{1491D304-08E4-4888-B25C-D97F892A8FB2}"/>
    <cellStyle name="Normal 35 3 2 2 4" xfId="38744" xr:uid="{5AE154A8-A3CA-4062-B2E5-49A6573A4AA7}"/>
    <cellStyle name="Normal 35 3 2 3" xfId="25037" xr:uid="{18099009-7E70-4A90-9F4C-C949661051DE}"/>
    <cellStyle name="Normal 35 3 2 4" xfId="30531" xr:uid="{8D9BEA88-56D4-48B4-B7EB-DFE885D8E19F}"/>
    <cellStyle name="Normal 35 3 2 5" xfId="36015" xr:uid="{24E663B6-353D-41A3-85F1-373CB43BD861}"/>
    <cellStyle name="Normal 35 3 3" xfId="11868" xr:uid="{46FE3407-97EB-495F-9EE1-80AF6290809B}"/>
    <cellStyle name="Normal 35 3 4" xfId="17104" xr:uid="{48EFE36D-0B4B-4B3C-803E-920F0C0DCF10}"/>
    <cellStyle name="Normal 35 3 5" xfId="19328" xr:uid="{F7918F06-D479-48DE-872F-B833091E7386}"/>
    <cellStyle name="Normal 35 3 6" xfId="9615" xr:uid="{17ACB628-8763-4567-A989-C2285B9DA603}"/>
    <cellStyle name="Normal 35 3 6 2" xfId="20936" xr:uid="{32CB6658-2FB9-44B6-A37A-D1E2D382F0CC}"/>
    <cellStyle name="Normal 35 3 6 2 2" xfId="26492" xr:uid="{9B745B21-3E61-4419-9E12-6D45CA16C85A}"/>
    <cellStyle name="Normal 35 3 6 2 3" xfId="31986" xr:uid="{AC320117-5212-43C3-B383-5B82C6603C7B}"/>
    <cellStyle name="Normal 35 3 6 2 4" xfId="37470" xr:uid="{72086909-11DD-44BA-962D-618E333C27BB}"/>
    <cellStyle name="Normal 35 3 6 3" xfId="23763" xr:uid="{7FF84664-4ADA-49F8-B2D4-08E89E5D6B52}"/>
    <cellStyle name="Normal 35 3 6 4" xfId="29257" xr:uid="{17F1BC4A-7EF4-4E37-AEF9-BC5205049FBA}"/>
    <cellStyle name="Normal 35 3 6 5" xfId="34741" xr:uid="{2C404217-F350-49E0-93D2-92A1B182A82C}"/>
    <cellStyle name="Normal 35 4" xfId="6516" xr:uid="{70A6407E-A57C-4F1E-AF1B-093179936267}"/>
    <cellStyle name="Normal 35 4 2" xfId="14924" xr:uid="{53335232-E141-4005-BB67-94CD472E5E5A}"/>
    <cellStyle name="Normal 35 4 2 2" xfId="22211" xr:uid="{657AD7D2-71D6-452D-8F50-8A7BD4945B0B}"/>
    <cellStyle name="Normal 35 4 2 2 2" xfId="27767" xr:uid="{84974995-2B58-45AD-984F-7007B7506E42}"/>
    <cellStyle name="Normal 35 4 2 2 3" xfId="33261" xr:uid="{AEF9EF29-9C1F-46B7-820E-098A219BD726}"/>
    <cellStyle name="Normal 35 4 2 2 4" xfId="38745" xr:uid="{9623A586-4268-4F1D-8585-D34810BB3C88}"/>
    <cellStyle name="Normal 35 4 2 3" xfId="25038" xr:uid="{12809788-19C2-4176-B2FC-DFAD9C3E6AB9}"/>
    <cellStyle name="Normal 35 4 2 4" xfId="30532" xr:uid="{A3B76A8F-C63A-41B3-8519-F88995AE225C}"/>
    <cellStyle name="Normal 35 4 2 5" xfId="36016" xr:uid="{960299D4-B3E0-4D63-AE61-81FD09664D04}"/>
    <cellStyle name="Normal 35 4 3" xfId="11869" xr:uid="{35A086A8-40BF-45CD-8C8D-B36115F4322C}"/>
    <cellStyle name="Normal 35 4 4" xfId="17105" xr:uid="{A947AD17-8827-4688-8217-925B3F3FFAFD}"/>
    <cellStyle name="Normal 35 4 5" xfId="19329" xr:uid="{D9D3B894-2A16-475F-88D8-CD803A38B765}"/>
    <cellStyle name="Normal 35 4 6" xfId="9616" xr:uid="{E65F9EB1-B68E-471B-84DB-743876D1C61C}"/>
    <cellStyle name="Normal 35 4 6 2" xfId="20937" xr:uid="{89562899-20F2-4CEB-9F9D-5DAAC04D6A27}"/>
    <cellStyle name="Normal 35 4 6 2 2" xfId="26493" xr:uid="{E5E7EEA4-AA0B-4898-BDD5-1E5994E2290A}"/>
    <cellStyle name="Normal 35 4 6 2 3" xfId="31987" xr:uid="{DFF46B92-3AC0-42C8-A192-5D905180F49E}"/>
    <cellStyle name="Normal 35 4 6 2 4" xfId="37471" xr:uid="{35E6B102-F5BD-464E-A225-849BAF7E93F6}"/>
    <cellStyle name="Normal 35 4 6 3" xfId="23764" xr:uid="{A34F31D1-C59D-4E47-B650-FA6E1BD787C0}"/>
    <cellStyle name="Normal 35 4 6 4" xfId="29258" xr:uid="{065A639D-03D3-4BD9-AE82-F7B4B5C189D5}"/>
    <cellStyle name="Normal 35 4 6 5" xfId="34742" xr:uid="{465D0C60-C796-41C6-8FCB-EE26F5EB832F}"/>
    <cellStyle name="Normal 35 5" xfId="6517" xr:uid="{45F5E2D7-3D4E-41AE-9682-A4D4A4327935}"/>
    <cellStyle name="Normal 35 5 2" xfId="14925" xr:uid="{5F13AB1B-4764-4E0C-92F2-9D43BFF1A1D3}"/>
    <cellStyle name="Normal 35 5 2 2" xfId="22212" xr:uid="{8AA260E9-8B8B-4430-A6A1-172E37B72C3E}"/>
    <cellStyle name="Normal 35 5 2 2 2" xfId="27768" xr:uid="{B32ED480-C436-4E51-B87B-25FA5015B54D}"/>
    <cellStyle name="Normal 35 5 2 2 3" xfId="33262" xr:uid="{DD7A8BA4-5576-435E-B094-5D9F5C44CC37}"/>
    <cellStyle name="Normal 35 5 2 2 4" xfId="38746" xr:uid="{B34FFE84-0588-405C-9806-B8F7D35D4DBF}"/>
    <cellStyle name="Normal 35 5 2 3" xfId="25039" xr:uid="{8F5DAE6D-4B91-4AFA-A3A3-E40CD5D4EBB2}"/>
    <cellStyle name="Normal 35 5 2 4" xfId="30533" xr:uid="{21226631-E11C-45DB-8229-33C0AF77EFC4}"/>
    <cellStyle name="Normal 35 5 2 5" xfId="36017" xr:uid="{6ACC4379-0EA9-4F60-9413-152A13434E7B}"/>
    <cellStyle name="Normal 35 5 3" xfId="11870" xr:uid="{01E769A8-F172-4BE8-B07D-24C5870A0631}"/>
    <cellStyle name="Normal 35 5 4" xfId="17106" xr:uid="{5890BBFF-013B-410B-8FC6-604121338282}"/>
    <cellStyle name="Normal 35 5 5" xfId="19330" xr:uid="{0A707F6E-E432-4093-9BD2-2725E675D890}"/>
    <cellStyle name="Normal 35 5 6" xfId="9617" xr:uid="{DAEB0352-8F01-43C4-B717-455EE0FE7B2E}"/>
    <cellStyle name="Normal 35 5 6 2" xfId="20938" xr:uid="{72818275-12F0-4182-8476-D6152CEA2D92}"/>
    <cellStyle name="Normal 35 5 6 2 2" xfId="26494" xr:uid="{411B4565-55D9-43AB-9412-99AF50C425D8}"/>
    <cellStyle name="Normal 35 5 6 2 3" xfId="31988" xr:uid="{15CF42AB-046C-464B-AF15-B86CE4D2D181}"/>
    <cellStyle name="Normal 35 5 6 2 4" xfId="37472" xr:uid="{B1FBD706-9C57-448B-A5DC-05A6F6380324}"/>
    <cellStyle name="Normal 35 5 6 3" xfId="23765" xr:uid="{FD29E02F-1430-4E6B-A253-1EAB1E8CB082}"/>
    <cellStyle name="Normal 35 5 6 4" xfId="29259" xr:uid="{58D46E7C-FA00-4F19-94D1-7099C0B74ACB}"/>
    <cellStyle name="Normal 35 5 6 5" xfId="34743" xr:uid="{18C0C26E-2D27-41FF-AAC5-B067C67983DD}"/>
    <cellStyle name="Normal 35 6" xfId="6518" xr:uid="{28C4B533-9B70-45DA-9AF9-B8119D9F9BD2}"/>
    <cellStyle name="Normal 35 6 2" xfId="14926" xr:uid="{48732463-B5D5-4A86-BC37-87464DF8F851}"/>
    <cellStyle name="Normal 35 6 2 2" xfId="22213" xr:uid="{19847013-CB3B-4638-87BB-2A053254B37C}"/>
    <cellStyle name="Normal 35 6 2 2 2" xfId="27769" xr:uid="{4F3D76B5-796E-4EC2-85A2-7D74001D221E}"/>
    <cellStyle name="Normal 35 6 2 2 3" xfId="33263" xr:uid="{F259B095-C6E1-43C7-BCAD-E2CC2E49B839}"/>
    <cellStyle name="Normal 35 6 2 2 4" xfId="38747" xr:uid="{D9E7E09E-615F-48D5-9982-99ECD52EC0A9}"/>
    <cellStyle name="Normal 35 6 2 3" xfId="25040" xr:uid="{DA55CA35-D2B1-4B9F-95C6-D9CC1FF13942}"/>
    <cellStyle name="Normal 35 6 2 4" xfId="30534" xr:uid="{6744E9B7-B0B3-4D06-9790-B89600C25A1E}"/>
    <cellStyle name="Normal 35 6 2 5" xfId="36018" xr:uid="{AE8F5AE8-1C4C-45B5-90FB-AC2BCDA80CF3}"/>
    <cellStyle name="Normal 35 6 3" xfId="11871" xr:uid="{F5C28220-88F5-4D2B-AD99-754609AB94CB}"/>
    <cellStyle name="Normal 35 6 4" xfId="17107" xr:uid="{9282A244-DE22-41F2-BDF2-D17F5C3453B2}"/>
    <cellStyle name="Normal 35 6 5" xfId="19331" xr:uid="{7AC66967-6501-4B3F-A743-612716C655BB}"/>
    <cellStyle name="Normal 35 6 6" xfId="9618" xr:uid="{A127900D-E538-4FFA-AAA0-4266D3964498}"/>
    <cellStyle name="Normal 35 6 6 2" xfId="20939" xr:uid="{ED2D130D-6AFD-4B3A-804E-34913B85DAE7}"/>
    <cellStyle name="Normal 35 6 6 2 2" xfId="26495" xr:uid="{583DD81D-529F-4545-A341-1BC42EE7E40F}"/>
    <cellStyle name="Normal 35 6 6 2 3" xfId="31989" xr:uid="{36960FA7-5DF5-49AC-BC9A-2B53E97AB351}"/>
    <cellStyle name="Normal 35 6 6 2 4" xfId="37473" xr:uid="{C2BD9817-F311-432D-9348-411BD294F91D}"/>
    <cellStyle name="Normal 35 6 6 3" xfId="23766" xr:uid="{506C6106-887F-4962-BD8F-22991D5081BD}"/>
    <cellStyle name="Normal 35 6 6 4" xfId="29260" xr:uid="{0696E39E-4CF6-4904-A161-700F56773CAB}"/>
    <cellStyle name="Normal 35 6 6 5" xfId="34744" xr:uid="{02274F63-72D4-4266-B942-CA0D9DE07136}"/>
    <cellStyle name="Normal 35 7" xfId="6519" xr:uid="{3CD652B3-A3AE-4404-9585-6A66BB7D786C}"/>
    <cellStyle name="Normal 35 7 2" xfId="14927" xr:uid="{B662F0D9-8F50-40BE-9C4B-D134C3783A54}"/>
    <cellStyle name="Normal 35 7 2 2" xfId="22214" xr:uid="{4D541C85-21C9-4330-B237-DFE21F93B2AF}"/>
    <cellStyle name="Normal 35 7 2 2 2" xfId="27770" xr:uid="{0A7EA84F-59C8-4893-82D6-2CFF10DEE01E}"/>
    <cellStyle name="Normal 35 7 2 2 3" xfId="33264" xr:uid="{282797AF-4F62-41FC-BC3D-E9CD57B8E402}"/>
    <cellStyle name="Normal 35 7 2 2 4" xfId="38748" xr:uid="{975F5012-DD03-40A1-9EFF-FF33D6B50CF2}"/>
    <cellStyle name="Normal 35 7 2 3" xfId="25041" xr:uid="{580B98EC-2784-4D8A-8694-7279B25B0524}"/>
    <cellStyle name="Normal 35 7 2 4" xfId="30535" xr:uid="{54DB5ABE-AADB-4DA6-921A-1C87895C246B}"/>
    <cellStyle name="Normal 35 7 2 5" xfId="36019" xr:uid="{2013C0CB-C82B-42CF-8B10-E038BE7F7256}"/>
    <cellStyle name="Normal 35 7 3" xfId="11872" xr:uid="{A3D60CC0-CBBB-4DAF-BBF6-5FE66C808037}"/>
    <cellStyle name="Normal 35 7 4" xfId="17108" xr:uid="{242AFB5C-1E22-4828-9D16-ADB467ADAAF1}"/>
    <cellStyle name="Normal 35 7 5" xfId="19332" xr:uid="{D0BEAA95-7C9A-4DE3-B1E3-7AE5ABC9340B}"/>
    <cellStyle name="Normal 35 7 6" xfId="9619" xr:uid="{DFBA9568-1298-462A-9A6F-E371AD2B46E7}"/>
    <cellStyle name="Normal 35 7 6 2" xfId="20940" xr:uid="{489FA716-2688-4D54-B2FC-2032EBEE17F4}"/>
    <cellStyle name="Normal 35 7 6 2 2" xfId="26496" xr:uid="{B36A0A1F-8D15-4D6C-A6BF-5E48BF19C48E}"/>
    <cellStyle name="Normal 35 7 6 2 3" xfId="31990" xr:uid="{838C9BAB-2A7D-42CD-A5CE-7A7416AD47A2}"/>
    <cellStyle name="Normal 35 7 6 2 4" xfId="37474" xr:uid="{E86B11AE-E884-42F9-AEA7-94B6730D6D01}"/>
    <cellStyle name="Normal 35 7 6 3" xfId="23767" xr:uid="{5B4DFDC6-944F-402B-81B8-1FF467ADD98F}"/>
    <cellStyle name="Normal 35 7 6 4" xfId="29261" xr:uid="{CBBDD642-CDF4-4EA2-8AC0-E17B41038E5E}"/>
    <cellStyle name="Normal 35 7 6 5" xfId="34745" xr:uid="{6A072544-1C19-44D7-94BD-5213687D21B8}"/>
    <cellStyle name="Normal 35 8" xfId="6520" xr:uid="{201A6C0F-D9DE-4AAB-9FA7-E3542E4CFEC1}"/>
    <cellStyle name="Normal 35 8 2" xfId="14928" xr:uid="{D41CC656-C12C-4015-90EF-23A0C3E45A93}"/>
    <cellStyle name="Normal 35 8 2 2" xfId="22215" xr:uid="{BD9266B0-D1F3-450B-B0F3-B226B46D899A}"/>
    <cellStyle name="Normal 35 8 2 2 2" xfId="27771" xr:uid="{9297D1BE-976F-4574-A48C-0DC807A21BD5}"/>
    <cellStyle name="Normal 35 8 2 2 3" xfId="33265" xr:uid="{D12B1A24-74A5-47EA-99F2-2935C536830B}"/>
    <cellStyle name="Normal 35 8 2 2 4" xfId="38749" xr:uid="{9711DE1C-0246-460E-BC9F-1E9B720A0995}"/>
    <cellStyle name="Normal 35 8 2 3" xfId="25042" xr:uid="{29DA1746-01D2-4CAB-B552-8F3C8CCE6F08}"/>
    <cellStyle name="Normal 35 8 2 4" xfId="30536" xr:uid="{80F5B5BD-69AC-45C8-9A4F-4D076768F1E9}"/>
    <cellStyle name="Normal 35 8 2 5" xfId="36020" xr:uid="{3FF34C32-CAA3-48D4-9072-E5442FEC1C17}"/>
    <cellStyle name="Normal 35 8 3" xfId="11873" xr:uid="{59F8F061-ECDE-42AB-935A-5335A94AEFD3}"/>
    <cellStyle name="Normal 35 8 4" xfId="17109" xr:uid="{A37B3A6A-1601-492E-B0BF-71976681D2D2}"/>
    <cellStyle name="Normal 35 8 5" xfId="19333" xr:uid="{B2A8DDBA-3F3F-4056-BF32-89B8F15490B7}"/>
    <cellStyle name="Normal 35 8 6" xfId="9620" xr:uid="{EDD7BB1A-F58F-4267-B8CD-3BCE2FEF382C}"/>
    <cellStyle name="Normal 35 8 6 2" xfId="20941" xr:uid="{6976F252-5694-4C88-9BF2-CC14AC4576AA}"/>
    <cellStyle name="Normal 35 8 6 2 2" xfId="26497" xr:uid="{4612A500-8AD4-472C-8FEF-529DABC9BBA5}"/>
    <cellStyle name="Normal 35 8 6 2 3" xfId="31991" xr:uid="{1C06E707-583C-4957-84FF-93B27D0565CF}"/>
    <cellStyle name="Normal 35 8 6 2 4" xfId="37475" xr:uid="{218CF7D2-949B-4DB3-AAAA-AC6FEE2194D1}"/>
    <cellStyle name="Normal 35 8 6 3" xfId="23768" xr:uid="{5ED8F71C-91EC-4A4A-A2C1-E61D4958AA52}"/>
    <cellStyle name="Normal 35 8 6 4" xfId="29262" xr:uid="{2AC89542-3868-465D-ADBA-6EA8EB124A43}"/>
    <cellStyle name="Normal 35 8 6 5" xfId="34746" xr:uid="{AF958FD0-D265-45D2-A493-199A86892E6D}"/>
    <cellStyle name="Normal 35 9" xfId="6521" xr:uid="{5D5043AE-E059-473D-8B65-B2D29B22387E}"/>
    <cellStyle name="Normal 35 9 2" xfId="14929" xr:uid="{FC12C18E-C54C-49C1-9E66-6BB89E4ACAA0}"/>
    <cellStyle name="Normal 35 9 2 2" xfId="22216" xr:uid="{B5B75DFB-8EFF-4EA3-B560-CA5ED3BA2BE0}"/>
    <cellStyle name="Normal 35 9 2 2 2" xfId="27772" xr:uid="{B11FD1B9-1D0A-4BCA-A423-DC79E176319A}"/>
    <cellStyle name="Normal 35 9 2 2 3" xfId="33266" xr:uid="{29D89469-FCB0-41BF-A4A9-AFB289C147A7}"/>
    <cellStyle name="Normal 35 9 2 2 4" xfId="38750" xr:uid="{3A08FE1A-0809-49E4-977F-D0960B8E8EFD}"/>
    <cellStyle name="Normal 35 9 2 3" xfId="25043" xr:uid="{5060E9A3-3502-48F7-9920-64A7CE436C2D}"/>
    <cellStyle name="Normal 35 9 2 4" xfId="30537" xr:uid="{1A5882CD-B153-48DB-AD6F-0B9DAB70A53D}"/>
    <cellStyle name="Normal 35 9 2 5" xfId="36021" xr:uid="{A7AA2F82-AA76-48BC-9EDA-61301563820C}"/>
    <cellStyle name="Normal 35 9 3" xfId="11874" xr:uid="{D2B427C2-9D92-421A-BBF3-75A231C99FD6}"/>
    <cellStyle name="Normal 35 9 4" xfId="17110" xr:uid="{E370106E-5A20-4F7D-9ADA-23887A12A384}"/>
    <cellStyle name="Normal 35 9 5" xfId="19334" xr:uid="{B8C45469-20A8-4FD9-9082-9A498AE6E027}"/>
    <cellStyle name="Normal 35 9 6" xfId="9621" xr:uid="{A156B039-93C7-4CCD-A950-6040B027454E}"/>
    <cellStyle name="Normal 35 9 6 2" xfId="20942" xr:uid="{42D94E79-5CAB-407E-A5EF-A8E569C120DA}"/>
    <cellStyle name="Normal 35 9 6 2 2" xfId="26498" xr:uid="{1F71746C-4D46-4B21-8F67-6E40997630B3}"/>
    <cellStyle name="Normal 35 9 6 2 3" xfId="31992" xr:uid="{BA139E56-23DC-4519-9A6B-E4D661CCB32B}"/>
    <cellStyle name="Normal 35 9 6 2 4" xfId="37476" xr:uid="{EC5C8F18-9828-43A7-B43A-67AA3682705F}"/>
    <cellStyle name="Normal 35 9 6 3" xfId="23769" xr:uid="{05396F73-52EB-4684-9920-CADA76BC6838}"/>
    <cellStyle name="Normal 35 9 6 4" xfId="29263" xr:uid="{6467FB3F-A06E-498F-9DC8-D65EA4379906}"/>
    <cellStyle name="Normal 35 9 6 5" xfId="34747" xr:uid="{3B02802F-0AA9-4D52-B802-9C411CC749B8}"/>
    <cellStyle name="Normal 350" xfId="39763" xr:uid="{2D36426C-D4CD-4AA4-9C2A-8E3EB7F1E5C4}"/>
    <cellStyle name="Normal 351" xfId="39764" xr:uid="{8DBA085F-651B-432D-9F74-24DD44A9B126}"/>
    <cellStyle name="Normal 352" xfId="39765" xr:uid="{12CD6D78-B672-4AB9-9FB3-807BC255A36C}"/>
    <cellStyle name="Normal 353" xfId="39766" xr:uid="{B19AADD0-7180-45D4-AD4B-C5BCB02EB141}"/>
    <cellStyle name="Normal 354" xfId="39767" xr:uid="{80A4E824-E240-4674-B393-E8B530BC4CEF}"/>
    <cellStyle name="Normal 355" xfId="39768" xr:uid="{F0A5B4D1-2AE9-40DC-B1D9-F6438BF36646}"/>
    <cellStyle name="Normal 356" xfId="39769" xr:uid="{6C67CE1B-2BE6-4630-A2FD-CED09A268DEA}"/>
    <cellStyle name="Normal 357" xfId="39770" xr:uid="{589B3BA6-7D36-4867-91B5-89E9263BA2F5}"/>
    <cellStyle name="Normal 358" xfId="39771" xr:uid="{8AD33861-D07A-4B0C-9C3E-90D0EB70BFA8}"/>
    <cellStyle name="Normal 359" xfId="39772" xr:uid="{CFC9A49E-4B1E-4B51-ADFC-C509AB0B9325}"/>
    <cellStyle name="Normal 36" xfId="6522" xr:uid="{DEF430CA-6E52-4BA0-967E-1546AF7FB9E2}"/>
    <cellStyle name="Normal 36 10" xfId="6523" xr:uid="{C0812B7F-4B42-4081-8966-251FD95D7630}"/>
    <cellStyle name="Normal 36 10 2" xfId="14931" xr:uid="{85B32D2D-44B6-419E-88C8-37FEB7B104DB}"/>
    <cellStyle name="Normal 36 10 2 2" xfId="22218" xr:uid="{03B61683-5B3D-4C51-9A77-C00BA775E71D}"/>
    <cellStyle name="Normal 36 10 2 2 2" xfId="27774" xr:uid="{65F1BF13-043E-4B85-A6CD-C92662F68128}"/>
    <cellStyle name="Normal 36 10 2 2 3" xfId="33268" xr:uid="{73BE6F14-6B40-4978-AEFC-55F110AA559E}"/>
    <cellStyle name="Normal 36 10 2 2 4" xfId="38752" xr:uid="{4FFCC862-D487-4A4B-8881-8AF642947744}"/>
    <cellStyle name="Normal 36 10 2 3" xfId="25045" xr:uid="{73EF9A4A-6418-4D1D-9C76-8AD52E310EFF}"/>
    <cellStyle name="Normal 36 10 2 4" xfId="30539" xr:uid="{96AB5F1F-3A03-4070-9E2A-72ACAA525C56}"/>
    <cellStyle name="Normal 36 10 2 5" xfId="36023" xr:uid="{6E498DDE-7C67-400B-9819-D7F04874D862}"/>
    <cellStyle name="Normal 36 10 3" xfId="11876" xr:uid="{80E60DB7-BEFB-48D8-8FF6-F734393259FF}"/>
    <cellStyle name="Normal 36 10 4" xfId="17112" xr:uid="{A8BF12E4-7605-4E28-A08C-AC82E118269B}"/>
    <cellStyle name="Normal 36 10 5" xfId="19336" xr:uid="{4BEDE9DD-66EE-490C-8067-B8785DA66175}"/>
    <cellStyle name="Normal 36 10 6" xfId="9623" xr:uid="{05AFA074-7718-4F8E-89DE-558DCE8B3C62}"/>
    <cellStyle name="Normal 36 10 6 2" xfId="20944" xr:uid="{43F8E743-2E60-49E8-940D-EBA9FE4A2E0D}"/>
    <cellStyle name="Normal 36 10 6 2 2" xfId="26500" xr:uid="{CF2A0751-6733-49A7-BAFF-88782B6DCB4E}"/>
    <cellStyle name="Normal 36 10 6 2 3" xfId="31994" xr:uid="{7F55D1B0-1EEE-43AE-80C6-2AC4D1C72F78}"/>
    <cellStyle name="Normal 36 10 6 2 4" xfId="37478" xr:uid="{D7DD74F1-949D-4D8E-9710-F44FF13A802A}"/>
    <cellStyle name="Normal 36 10 6 3" xfId="23771" xr:uid="{8632952C-1613-4A91-A6ED-CAFF8A5C531E}"/>
    <cellStyle name="Normal 36 10 6 4" xfId="29265" xr:uid="{89C331FC-EBD5-45D6-8391-42A81CFA8851}"/>
    <cellStyle name="Normal 36 10 6 5" xfId="34749" xr:uid="{48FB87EF-8E7C-4D9C-9C48-FB494494CFA2}"/>
    <cellStyle name="Normal 36 11" xfId="14930" xr:uid="{B8136C83-9AD4-48BE-874A-66032C7A7EB9}"/>
    <cellStyle name="Normal 36 11 2" xfId="22217" xr:uid="{F81A2089-8741-48AE-96EA-3C3541F9BD47}"/>
    <cellStyle name="Normal 36 11 2 2" xfId="27773" xr:uid="{B23165A1-D72B-4FFC-B4AE-56AA1DC568E1}"/>
    <cellStyle name="Normal 36 11 2 3" xfId="33267" xr:uid="{3EF4550A-2CF7-4F90-ACE4-CAAD4569CA5F}"/>
    <cellStyle name="Normal 36 11 2 4" xfId="38751" xr:uid="{33292EFD-5BFB-4C6F-9807-7C620FA079D2}"/>
    <cellStyle name="Normal 36 11 3" xfId="25044" xr:uid="{C62A2DA2-EF31-4ECA-886B-096A9D388294}"/>
    <cellStyle name="Normal 36 11 4" xfId="30538" xr:uid="{62897628-4D39-47EB-BB9C-92ADDB3AC1AF}"/>
    <cellStyle name="Normal 36 11 5" xfId="36022" xr:uid="{1D9C14BB-315D-404E-B82D-F33EEAA6210D}"/>
    <cellStyle name="Normal 36 12" xfId="11875" xr:uid="{2F77C04C-E3CC-408E-9D6B-0C6445DEC929}"/>
    <cellStyle name="Normal 36 13" xfId="17111" xr:uid="{6DD12093-295C-46C9-A2ED-403B692E86D9}"/>
    <cellStyle name="Normal 36 14" xfId="19335" xr:uid="{6676058C-F699-42E6-8D23-15820412DF3C}"/>
    <cellStyle name="Normal 36 15" xfId="9622" xr:uid="{A0E0926D-825B-462F-B3A9-2AF19FC5F999}"/>
    <cellStyle name="Normal 36 15 2" xfId="20943" xr:uid="{86CA23BA-5406-4838-AB0C-57B0EA9452F1}"/>
    <cellStyle name="Normal 36 15 2 2" xfId="26499" xr:uid="{C68C9433-EDEE-4C0D-869A-EC8FB336CD85}"/>
    <cellStyle name="Normal 36 15 2 3" xfId="31993" xr:uid="{ADF63B35-39E4-4A55-BDAD-333ABFD80FDD}"/>
    <cellStyle name="Normal 36 15 2 4" xfId="37477" xr:uid="{4F66558B-87DA-44CE-8B91-2077F5BEA53E}"/>
    <cellStyle name="Normal 36 15 3" xfId="23770" xr:uid="{738F4CFF-8875-4043-B301-978699AA91CE}"/>
    <cellStyle name="Normal 36 15 4" xfId="29264" xr:uid="{DD5027B9-5F4F-430B-8A23-8726F052F312}"/>
    <cellStyle name="Normal 36 15 5" xfId="34748" xr:uid="{520DB393-7CE9-4F03-B088-E1FFBE1C41D5}"/>
    <cellStyle name="Normal 36 2" xfId="6524" xr:uid="{89364095-9319-4DF4-86B9-706046517409}"/>
    <cellStyle name="Normal 36 2 2" xfId="14932" xr:uid="{E453AF0D-A7E1-49B2-88C5-7292EF16C179}"/>
    <cellStyle name="Normal 36 2 2 2" xfId="22219" xr:uid="{7F454055-2D05-42B7-8EC8-4F7B301ED52E}"/>
    <cellStyle name="Normal 36 2 2 2 2" xfId="27775" xr:uid="{47006CD5-3D66-417B-AC91-D54FE9FE358C}"/>
    <cellStyle name="Normal 36 2 2 2 3" xfId="33269" xr:uid="{BE97CBD8-B376-4D89-BABA-0DD779CE7462}"/>
    <cellStyle name="Normal 36 2 2 2 4" xfId="38753" xr:uid="{70218D98-F120-427B-8202-D20FB51CAA37}"/>
    <cellStyle name="Normal 36 2 2 3" xfId="25046" xr:uid="{5B606424-AEB7-40F9-82EF-8AFB4DF05C10}"/>
    <cellStyle name="Normal 36 2 2 4" xfId="30540" xr:uid="{506D280B-E675-41B5-A224-B7EFDA7C35E8}"/>
    <cellStyle name="Normal 36 2 2 5" xfId="36024" xr:uid="{E810B0B6-01C9-4B4C-961E-F9E89AEDE0F6}"/>
    <cellStyle name="Normal 36 2 3" xfId="11877" xr:uid="{133E60F3-537B-45A4-B120-8ED970E0E9AF}"/>
    <cellStyle name="Normal 36 2 4" xfId="17113" xr:uid="{8CD58ADF-2BC0-4184-8B29-7D19994DD445}"/>
    <cellStyle name="Normal 36 2 5" xfId="19337" xr:uid="{1217F9D5-8608-483C-8DC9-F76F5BCE8858}"/>
    <cellStyle name="Normal 36 2 6" xfId="9624" xr:uid="{7C1E59CD-A1BF-45EA-A1D9-19421291A87B}"/>
    <cellStyle name="Normal 36 2 6 2" xfId="20945" xr:uid="{EAF6112C-4FCF-4CA1-B120-2435E5DC5A21}"/>
    <cellStyle name="Normal 36 2 6 2 2" xfId="26501" xr:uid="{5BEEF135-4267-4DED-8E0B-094529178CD9}"/>
    <cellStyle name="Normal 36 2 6 2 3" xfId="31995" xr:uid="{1A18D4F0-BAAC-4C13-9305-FF45E03C2CA1}"/>
    <cellStyle name="Normal 36 2 6 2 4" xfId="37479" xr:uid="{E7DFA0FE-A162-40C8-A11B-2B8FFEA9C3FD}"/>
    <cellStyle name="Normal 36 2 6 3" xfId="23772" xr:uid="{86321E53-21EC-447A-BDFC-B1FD43FE6979}"/>
    <cellStyle name="Normal 36 2 6 4" xfId="29266" xr:uid="{D3311CBC-A783-4477-BA42-10050117D666}"/>
    <cellStyle name="Normal 36 2 6 5" xfId="34750" xr:uid="{C3EF19BA-2547-4DCF-95BB-5BB64945E015}"/>
    <cellStyle name="Normal 36 3" xfId="6525" xr:uid="{32780DE1-522A-444B-AD28-CF8A011C7A0E}"/>
    <cellStyle name="Normal 36 3 2" xfId="14933" xr:uid="{53B4FC64-53C7-418B-9CF0-897CBB89359D}"/>
    <cellStyle name="Normal 36 3 2 2" xfId="22220" xr:uid="{80E2FC0C-2CCC-44BA-AADE-92CD73098ECD}"/>
    <cellStyle name="Normal 36 3 2 2 2" xfId="27776" xr:uid="{135E237A-788D-43A7-87E5-3FD49C8FE8C3}"/>
    <cellStyle name="Normal 36 3 2 2 3" xfId="33270" xr:uid="{8CDF5ABD-9439-4F4D-A02D-0B369FB2CA94}"/>
    <cellStyle name="Normal 36 3 2 2 4" xfId="38754" xr:uid="{4D26CCD4-DCC2-4F1E-93CB-B79E27FAB88F}"/>
    <cellStyle name="Normal 36 3 2 3" xfId="25047" xr:uid="{C4F9ABA2-6CBA-4FDB-9056-4BFADAD5C114}"/>
    <cellStyle name="Normal 36 3 2 4" xfId="30541" xr:uid="{BE2919CF-837D-4808-8EFA-A2126B95023B}"/>
    <cellStyle name="Normal 36 3 2 5" xfId="36025" xr:uid="{96FE09F5-70E2-478C-B75C-F27CE7C675D2}"/>
    <cellStyle name="Normal 36 3 3" xfId="11878" xr:uid="{C479FF47-92E0-4613-8D6D-D431D711E1B5}"/>
    <cellStyle name="Normal 36 3 4" xfId="17114" xr:uid="{92D5D681-9389-4393-A3C8-6D6228D0E8CE}"/>
    <cellStyle name="Normal 36 3 5" xfId="19338" xr:uid="{46DBF9F1-FF0C-4EC4-B09B-B69A487307F4}"/>
    <cellStyle name="Normal 36 3 6" xfId="9625" xr:uid="{228965B8-E3B1-4E38-BEC0-931F6DF20134}"/>
    <cellStyle name="Normal 36 3 6 2" xfId="20946" xr:uid="{EA09AC84-1268-45AB-960E-6E6CF57FF07C}"/>
    <cellStyle name="Normal 36 3 6 2 2" xfId="26502" xr:uid="{FFC1C52F-58B8-4DC3-8513-8D7E55AAFBE9}"/>
    <cellStyle name="Normal 36 3 6 2 3" xfId="31996" xr:uid="{1F5BF09A-DDA2-46BA-A5C4-93D5BDF8FA1E}"/>
    <cellStyle name="Normal 36 3 6 2 4" xfId="37480" xr:uid="{9895B6FE-CCA8-4D03-BA92-831F8E4A6861}"/>
    <cellStyle name="Normal 36 3 6 3" xfId="23773" xr:uid="{4C3B7E4E-EFF2-4433-9DDE-CE18A5021FE5}"/>
    <cellStyle name="Normal 36 3 6 4" xfId="29267" xr:uid="{8B716B70-AC51-49B0-B328-FAA05993DA68}"/>
    <cellStyle name="Normal 36 3 6 5" xfId="34751" xr:uid="{8642FB87-C379-4A02-B1C6-2365D8951F88}"/>
    <cellStyle name="Normal 36 4" xfId="6526" xr:uid="{46336D7A-A57E-4B61-89BA-24141FE2A736}"/>
    <cellStyle name="Normal 36 4 2" xfId="14934" xr:uid="{05E2FD7D-7B04-4BE6-BD26-E387D3EF59F8}"/>
    <cellStyle name="Normal 36 4 2 2" xfId="22221" xr:uid="{C74E4534-9FA2-43E2-A1D8-8756D4204AA8}"/>
    <cellStyle name="Normal 36 4 2 2 2" xfId="27777" xr:uid="{66D9DB7B-E278-4A3A-96CF-A67529469D8C}"/>
    <cellStyle name="Normal 36 4 2 2 3" xfId="33271" xr:uid="{58562991-6189-435D-9B55-29B73FA14EF7}"/>
    <cellStyle name="Normal 36 4 2 2 4" xfId="38755" xr:uid="{C1AD4479-6F33-4891-9B11-B7FCE330AAD1}"/>
    <cellStyle name="Normal 36 4 2 3" xfId="25048" xr:uid="{B70BDE6D-9F78-4B6B-BCEC-9F032C235249}"/>
    <cellStyle name="Normal 36 4 2 4" xfId="30542" xr:uid="{7C2674A0-3011-44CF-8333-D47ECC03B25C}"/>
    <cellStyle name="Normal 36 4 2 5" xfId="36026" xr:uid="{02C11CEC-6094-49AF-8839-CD03F93F4491}"/>
    <cellStyle name="Normal 36 4 3" xfId="11879" xr:uid="{459C3EDD-CA43-443C-8BFF-3F6D4AAB3CC8}"/>
    <cellStyle name="Normal 36 4 4" xfId="17115" xr:uid="{39D9507E-814D-450C-8C96-F3798194E633}"/>
    <cellStyle name="Normal 36 4 5" xfId="19339" xr:uid="{7E472FC8-B652-4087-B9BA-608BE06887B1}"/>
    <cellStyle name="Normal 36 4 6" xfId="9626" xr:uid="{249E2011-8081-441C-BE69-8F646C8F05CE}"/>
    <cellStyle name="Normal 36 4 6 2" xfId="20947" xr:uid="{7B3A29BC-CEED-4847-B42A-F966A2AEDD95}"/>
    <cellStyle name="Normal 36 4 6 2 2" xfId="26503" xr:uid="{96FBEE21-E994-4C00-A482-0DBD4946A9A8}"/>
    <cellStyle name="Normal 36 4 6 2 3" xfId="31997" xr:uid="{B720510E-2EA7-47D2-9113-D09BF30CA83F}"/>
    <cellStyle name="Normal 36 4 6 2 4" xfId="37481" xr:uid="{60956F53-F1AA-411B-96BD-83460892D889}"/>
    <cellStyle name="Normal 36 4 6 3" xfId="23774" xr:uid="{435CA1FC-438D-4815-9B8D-13965D8D3B61}"/>
    <cellStyle name="Normal 36 4 6 4" xfId="29268" xr:uid="{3721C04D-1D3D-42B5-BE7E-3F31EB5DC5D6}"/>
    <cellStyle name="Normal 36 4 6 5" xfId="34752" xr:uid="{72C50869-1544-48A5-A4AD-83BF0F033A19}"/>
    <cellStyle name="Normal 36 5" xfId="6527" xr:uid="{7206EC2A-6BDE-41E6-8105-3AFCCDDCA98A}"/>
    <cellStyle name="Normal 36 5 2" xfId="14935" xr:uid="{46CD1D27-6175-419C-982D-E862C3843E28}"/>
    <cellStyle name="Normal 36 5 2 2" xfId="22222" xr:uid="{D0E7795C-7E8B-41E0-BBDB-BBB4557E8B9C}"/>
    <cellStyle name="Normal 36 5 2 2 2" xfId="27778" xr:uid="{D8B100E1-78AF-40F2-B71E-5D2E8F57519E}"/>
    <cellStyle name="Normal 36 5 2 2 3" xfId="33272" xr:uid="{E7785CEE-178C-4EF8-AB26-96D8291B9EA8}"/>
    <cellStyle name="Normal 36 5 2 2 4" xfId="38756" xr:uid="{3C4EFD0F-ACA1-411E-9051-96F9DAA7F2AE}"/>
    <cellStyle name="Normal 36 5 2 3" xfId="25049" xr:uid="{C25FBA0C-B773-4398-9578-A556BD8BCBC2}"/>
    <cellStyle name="Normal 36 5 2 4" xfId="30543" xr:uid="{B235805D-E113-4C48-8645-ADAC17DA6033}"/>
    <cellStyle name="Normal 36 5 2 5" xfId="36027" xr:uid="{CA04CB6D-7FD8-4B1E-B289-B423419A3131}"/>
    <cellStyle name="Normal 36 5 3" xfId="11880" xr:uid="{3D1BB146-4431-477C-A212-DAC85B3E57A3}"/>
    <cellStyle name="Normal 36 5 4" xfId="17116" xr:uid="{EB90DEFF-38A5-4EC5-8816-0A8521E630FB}"/>
    <cellStyle name="Normal 36 5 5" xfId="19340" xr:uid="{1FFA1533-0CA9-4155-A8D6-6587D0020032}"/>
    <cellStyle name="Normal 36 5 6" xfId="9627" xr:uid="{30EE19A9-4D23-42F4-89BF-7A87C7498FE8}"/>
    <cellStyle name="Normal 36 5 6 2" xfId="20948" xr:uid="{E98E8269-BAF1-4BCB-BA9D-944AF94FEB45}"/>
    <cellStyle name="Normal 36 5 6 2 2" xfId="26504" xr:uid="{DB4E812B-3197-4CB9-95E3-0591A7871AD7}"/>
    <cellStyle name="Normal 36 5 6 2 3" xfId="31998" xr:uid="{60991309-8074-41F6-B2FD-2447C03FB40F}"/>
    <cellStyle name="Normal 36 5 6 2 4" xfId="37482" xr:uid="{317E5930-5380-4EAE-A732-ABF2B27C613D}"/>
    <cellStyle name="Normal 36 5 6 3" xfId="23775" xr:uid="{3BC5C15C-2160-4E86-8BCA-B12D586D860D}"/>
    <cellStyle name="Normal 36 5 6 4" xfId="29269" xr:uid="{041DEF8D-FB48-4A15-9CBA-CB5BA51EA0D3}"/>
    <cellStyle name="Normal 36 5 6 5" xfId="34753" xr:uid="{5E2B1871-3DCC-454D-92C4-1C8918C06CB1}"/>
    <cellStyle name="Normal 36 6" xfId="6528" xr:uid="{126054A9-7B80-4B5E-BFDC-B69B9F4855E8}"/>
    <cellStyle name="Normal 36 6 2" xfId="14936" xr:uid="{5A2D85C0-8639-4BCB-A131-CAE7B714247C}"/>
    <cellStyle name="Normal 36 6 2 2" xfId="22223" xr:uid="{EB62F14B-2178-4BEE-BACF-9974EB323479}"/>
    <cellStyle name="Normal 36 6 2 2 2" xfId="27779" xr:uid="{11F996B2-F4BD-4EAC-AD3C-479A859DB733}"/>
    <cellStyle name="Normal 36 6 2 2 3" xfId="33273" xr:uid="{AFD0412B-C0AC-4790-9F2E-52FAC0463F4A}"/>
    <cellStyle name="Normal 36 6 2 2 4" xfId="38757" xr:uid="{4B6AA8C1-4571-4488-882E-6A90BF7A685A}"/>
    <cellStyle name="Normal 36 6 2 3" xfId="25050" xr:uid="{738B5A0A-2B19-4D84-B12D-C4EA5BFDA852}"/>
    <cellStyle name="Normal 36 6 2 4" xfId="30544" xr:uid="{0BB5299F-0B7F-408B-BB1B-5EC1F9D7186E}"/>
    <cellStyle name="Normal 36 6 2 5" xfId="36028" xr:uid="{08E964E1-8C64-4268-9FD4-0B027E316946}"/>
    <cellStyle name="Normal 36 6 3" xfId="11881" xr:uid="{D393F76D-7D87-43BA-8EF1-C1D88FA7FE1B}"/>
    <cellStyle name="Normal 36 6 4" xfId="17117" xr:uid="{D74386C4-E5F3-4598-8874-5ED1B9A29821}"/>
    <cellStyle name="Normal 36 6 5" xfId="19341" xr:uid="{0F46CD70-8A33-4333-8D34-DD7455934E5E}"/>
    <cellStyle name="Normal 36 6 6" xfId="9628" xr:uid="{839AD8F7-4E55-4BFF-97DA-AE13492410E6}"/>
    <cellStyle name="Normal 36 6 6 2" xfId="20949" xr:uid="{CF498236-A7EB-4E5B-B92B-3FD6FCC20060}"/>
    <cellStyle name="Normal 36 6 6 2 2" xfId="26505" xr:uid="{9CB8636B-1E32-4283-AE39-0A6A943BC678}"/>
    <cellStyle name="Normal 36 6 6 2 3" xfId="31999" xr:uid="{A875C49B-6AF4-4987-B28D-49804676DDA6}"/>
    <cellStyle name="Normal 36 6 6 2 4" xfId="37483" xr:uid="{582A441F-A9C0-4A5F-BBAA-69EC2AA5EA5D}"/>
    <cellStyle name="Normal 36 6 6 3" xfId="23776" xr:uid="{B8C35AE0-F250-4008-A1FA-3FAAF24597CA}"/>
    <cellStyle name="Normal 36 6 6 4" xfId="29270" xr:uid="{A6A90B76-4AB2-4F49-B5A9-6DBDF4DCAE4B}"/>
    <cellStyle name="Normal 36 6 6 5" xfId="34754" xr:uid="{ECA341F9-2F7F-4912-8A9D-F7C0AB03B956}"/>
    <cellStyle name="Normal 36 7" xfId="6529" xr:uid="{2D435405-7B93-4E63-B3A3-4579E01AA8DD}"/>
    <cellStyle name="Normal 36 7 2" xfId="14937" xr:uid="{4C9FDD7A-ED80-4D7F-84D4-999A06047B54}"/>
    <cellStyle name="Normal 36 7 2 2" xfId="22224" xr:uid="{E31BB0AE-C6D2-45D3-AEF0-BF410DAD2771}"/>
    <cellStyle name="Normal 36 7 2 2 2" xfId="27780" xr:uid="{3BB102D0-5CC5-40B6-B74C-A0E1C9505108}"/>
    <cellStyle name="Normal 36 7 2 2 3" xfId="33274" xr:uid="{33C2B44B-E9DE-47FD-B9F2-D27E33C89231}"/>
    <cellStyle name="Normal 36 7 2 2 4" xfId="38758" xr:uid="{06FD61DA-7EDF-4B1D-B0B6-09F36B87C4B2}"/>
    <cellStyle name="Normal 36 7 2 3" xfId="25051" xr:uid="{B354B0FF-1AF3-4DD8-8595-E32971B6439E}"/>
    <cellStyle name="Normal 36 7 2 4" xfId="30545" xr:uid="{C609B35E-62C0-4FDA-B535-155A55CE65B3}"/>
    <cellStyle name="Normal 36 7 2 5" xfId="36029" xr:uid="{7A0F445A-36B1-406F-9883-5C2DF493ED7A}"/>
    <cellStyle name="Normal 36 7 3" xfId="11882" xr:uid="{B432DE72-1E3B-43DC-8E2A-728EF3FB8199}"/>
    <cellStyle name="Normal 36 7 4" xfId="17118" xr:uid="{BC252353-8574-4221-9241-C5061C50458E}"/>
    <cellStyle name="Normal 36 7 5" xfId="19342" xr:uid="{14EE93ED-924C-4706-A06D-E83823696DA3}"/>
    <cellStyle name="Normal 36 7 6" xfId="9629" xr:uid="{A734ACB0-72BA-40BD-99C2-4835770ABB4C}"/>
    <cellStyle name="Normal 36 7 6 2" xfId="20950" xr:uid="{5DB8598C-FC20-41DC-9B0C-567392E36DAA}"/>
    <cellStyle name="Normal 36 7 6 2 2" xfId="26506" xr:uid="{7C62B5E5-BBE5-4E50-ACD5-E98BF49D01B1}"/>
    <cellStyle name="Normal 36 7 6 2 3" xfId="32000" xr:uid="{EC37EFA0-8438-45CD-9D70-629007B919A2}"/>
    <cellStyle name="Normal 36 7 6 2 4" xfId="37484" xr:uid="{02CA6DE2-7A41-4A22-9B47-438B9AB1F5F4}"/>
    <cellStyle name="Normal 36 7 6 3" xfId="23777" xr:uid="{903E3A58-FE88-44BE-8A3B-FA6D05D2CDF6}"/>
    <cellStyle name="Normal 36 7 6 4" xfId="29271" xr:uid="{4FBBCFF7-52B4-4685-B410-C64DA8A7BA8F}"/>
    <cellStyle name="Normal 36 7 6 5" xfId="34755" xr:uid="{AA70BC5C-6FA6-4EFC-9CC2-57B171CA6E8D}"/>
    <cellStyle name="Normal 36 8" xfId="6530" xr:uid="{EAAA31CD-BE3E-4137-8CDE-F3B120D05F08}"/>
    <cellStyle name="Normal 36 8 2" xfId="14938" xr:uid="{15FB0657-AF9E-41B8-BC17-66EB3DB0320C}"/>
    <cellStyle name="Normal 36 8 2 2" xfId="22225" xr:uid="{A878FD21-5B16-44D8-859F-607A60B2E7F6}"/>
    <cellStyle name="Normal 36 8 2 2 2" xfId="27781" xr:uid="{DFE2C47D-68E2-486C-A66C-A01F1959D8E2}"/>
    <cellStyle name="Normal 36 8 2 2 3" xfId="33275" xr:uid="{2BF8A57D-F08D-46D0-8301-686F8FE9C815}"/>
    <cellStyle name="Normal 36 8 2 2 4" xfId="38759" xr:uid="{944D741A-9D28-4D5F-95E3-90A2D5CC6B4D}"/>
    <cellStyle name="Normal 36 8 2 3" xfId="25052" xr:uid="{A639E206-DB91-4B82-BC84-D2554D9823CE}"/>
    <cellStyle name="Normal 36 8 2 4" xfId="30546" xr:uid="{ADA40473-3DAD-49A4-A783-75C42C68FE4A}"/>
    <cellStyle name="Normal 36 8 2 5" xfId="36030" xr:uid="{B3DE021F-FDD6-4A9B-A698-03D330A31BD5}"/>
    <cellStyle name="Normal 36 8 3" xfId="11883" xr:uid="{BCEA0DBC-772C-40D7-A4E5-A8A3B79DFB83}"/>
    <cellStyle name="Normal 36 8 4" xfId="17119" xr:uid="{19074D53-4B30-404E-B3A4-1759F73DC69F}"/>
    <cellStyle name="Normal 36 8 5" xfId="19343" xr:uid="{768F952A-AFC7-43D4-BA09-8975456D7787}"/>
    <cellStyle name="Normal 36 8 6" xfId="9630" xr:uid="{4331CF5D-6358-4733-9F39-023855C5C926}"/>
    <cellStyle name="Normal 36 8 6 2" xfId="20951" xr:uid="{94833EA6-C33A-49FE-A0D8-EEABF97F2E09}"/>
    <cellStyle name="Normal 36 8 6 2 2" xfId="26507" xr:uid="{1EF27864-862F-4213-8D1A-8084878E6487}"/>
    <cellStyle name="Normal 36 8 6 2 3" xfId="32001" xr:uid="{0B42C359-5448-4E58-A266-CC2F2C3E2996}"/>
    <cellStyle name="Normal 36 8 6 2 4" xfId="37485" xr:uid="{AA2981F0-3936-4D5E-B3BB-20581DB2A949}"/>
    <cellStyle name="Normal 36 8 6 3" xfId="23778" xr:uid="{CF416B7F-7B94-4420-B8BA-C073F4225027}"/>
    <cellStyle name="Normal 36 8 6 4" xfId="29272" xr:uid="{50D5C296-6AAD-4D8E-B7E6-A5AE793F906A}"/>
    <cellStyle name="Normal 36 8 6 5" xfId="34756" xr:uid="{77C11614-85D8-4989-98C9-796E4F0D18FD}"/>
    <cellStyle name="Normal 36 9" xfId="6531" xr:uid="{F92C96F7-B32C-4B05-BED4-CD1A781C9C59}"/>
    <cellStyle name="Normal 36 9 2" xfId="14939" xr:uid="{93AA96D7-C4AE-4D1B-AF17-5B3535F03885}"/>
    <cellStyle name="Normal 36 9 2 2" xfId="22226" xr:uid="{5A34DCAD-A050-47C9-82F6-FB32AED7391C}"/>
    <cellStyle name="Normal 36 9 2 2 2" xfId="27782" xr:uid="{90F9EB2C-2C63-45B9-BFFC-108B227D921F}"/>
    <cellStyle name="Normal 36 9 2 2 3" xfId="33276" xr:uid="{A3771646-75D3-4D5D-91B8-808E46A1805B}"/>
    <cellStyle name="Normal 36 9 2 2 4" xfId="38760" xr:uid="{4413B485-3ACF-4239-8F46-2FE80BB74AE6}"/>
    <cellStyle name="Normal 36 9 2 3" xfId="25053" xr:uid="{5926A427-28B0-49BA-B311-F8797F3159FE}"/>
    <cellStyle name="Normal 36 9 2 4" xfId="30547" xr:uid="{82E6BD9E-1EED-4A28-823C-D787E6AD2706}"/>
    <cellStyle name="Normal 36 9 2 5" xfId="36031" xr:uid="{90B8FDA8-6AD6-4AEB-A113-C52807212372}"/>
    <cellStyle name="Normal 36 9 3" xfId="11884" xr:uid="{9E7BC5BD-D956-41B5-885D-442898B4E031}"/>
    <cellStyle name="Normal 36 9 4" xfId="17120" xr:uid="{24F70961-22AA-4CFE-A3D6-8797DF520F50}"/>
    <cellStyle name="Normal 36 9 5" xfId="19344" xr:uid="{68CB9EE9-BEF4-4692-8527-ADA2DE391FA6}"/>
    <cellStyle name="Normal 36 9 6" xfId="9631" xr:uid="{309234EF-420D-4BB1-AAEF-8510900C5257}"/>
    <cellStyle name="Normal 36 9 6 2" xfId="20952" xr:uid="{A0F07873-BEDB-4347-834E-C814AA39557E}"/>
    <cellStyle name="Normal 36 9 6 2 2" xfId="26508" xr:uid="{4A4447A4-BAB8-4B23-A57E-55B720094249}"/>
    <cellStyle name="Normal 36 9 6 2 3" xfId="32002" xr:uid="{723B75C8-6FB3-4551-BEF5-4911D2B45ABE}"/>
    <cellStyle name="Normal 36 9 6 2 4" xfId="37486" xr:uid="{F308AC89-DB56-49C7-BE0A-CADAB0ADC007}"/>
    <cellStyle name="Normal 36 9 6 3" xfId="23779" xr:uid="{9992063C-9596-4D94-8393-758519AB0AA2}"/>
    <cellStyle name="Normal 36 9 6 4" xfId="29273" xr:uid="{BC1AA6B3-C294-4F83-AF0E-FA67773FB999}"/>
    <cellStyle name="Normal 36 9 6 5" xfId="34757" xr:uid="{6A41A036-BE5E-4DA6-B8C2-F78252DC9B1A}"/>
    <cellStyle name="Normal 360" xfId="39773" xr:uid="{04F27977-A35E-4A43-91CC-37F3071F7039}"/>
    <cellStyle name="Normal 361" xfId="39774" xr:uid="{61DD35E0-7891-46A9-B235-0AF1DAB6F081}"/>
    <cellStyle name="Normal 362" xfId="39775" xr:uid="{A34538AA-626E-40E1-A25E-1F9A8C86196B}"/>
    <cellStyle name="Normal 363" xfId="39776" xr:uid="{4A1C1CC3-AC97-4789-B5CA-521F1CF8EA2F}"/>
    <cellStyle name="Normal 364" xfId="39777" xr:uid="{5DF850F1-2B80-4245-B85C-17D8736A7673}"/>
    <cellStyle name="Normal 365" xfId="39778" xr:uid="{862EA728-3825-42C1-AAB2-070301D1C806}"/>
    <cellStyle name="Normal 366" xfId="39779" xr:uid="{80C09B51-BE80-4BDA-9869-EFDCDBAEA643}"/>
    <cellStyle name="Normal 367" xfId="39780" xr:uid="{D95575FF-E0CA-471A-AB39-C8F9A2A2E0D6}"/>
    <cellStyle name="Normal 368" xfId="39781" xr:uid="{911AED4C-D542-4EC1-AA95-90A68A9F3905}"/>
    <cellStyle name="Normal 369" xfId="39782" xr:uid="{553009BE-CEB4-461E-A194-8EC6B1F5F951}"/>
    <cellStyle name="Normal 37" xfId="6532" xr:uid="{B4473BF4-0432-43CF-A39F-C776F564CFCC}"/>
    <cellStyle name="Normal 37 2" xfId="14940" xr:uid="{1DD213E8-8CCF-4733-A060-8FB3251B2C74}"/>
    <cellStyle name="Normal 37 2 2" xfId="22227" xr:uid="{64B12E0F-812C-48B2-AE88-3C029384823C}"/>
    <cellStyle name="Normal 37 2 2 2" xfId="27783" xr:uid="{074F78E3-9F8A-4181-A103-40083E666571}"/>
    <cellStyle name="Normal 37 2 2 3" xfId="33277" xr:uid="{809ADF43-9DCB-42B9-AB0D-EDA7B9C96AF0}"/>
    <cellStyle name="Normal 37 2 2 4" xfId="38761" xr:uid="{0183E781-4E34-4BF2-B258-A3BD33775CFE}"/>
    <cellStyle name="Normal 37 2 3" xfId="25054" xr:uid="{43BDFC6E-234F-4A43-B7AA-AF00F605554B}"/>
    <cellStyle name="Normal 37 2 4" xfId="30548" xr:uid="{A947C108-D50A-4EA3-A0CD-8AD1953F8EA9}"/>
    <cellStyle name="Normal 37 2 5" xfId="36032" xr:uid="{7F906698-0450-42A8-8A2C-A4D3F615AE4D}"/>
    <cellStyle name="Normal 37 3" xfId="11885" xr:uid="{5C970FBF-ADA5-4F4D-926D-41F9AEF64EAE}"/>
    <cellStyle name="Normal 37 4" xfId="17121" xr:uid="{F60468B8-9F4F-437C-B798-27A5AEA71C57}"/>
    <cellStyle name="Normal 37 5" xfId="19345" xr:uid="{DFFB3ED8-98E7-49DB-AD1B-F2F1200C430B}"/>
    <cellStyle name="Normal 37 6" xfId="9632" xr:uid="{48D73CD6-8968-489B-A450-E44551D751BD}"/>
    <cellStyle name="Normal 37 6 2" xfId="20953" xr:uid="{C246AA52-118D-441A-9A14-BAEE1DE36D35}"/>
    <cellStyle name="Normal 37 6 2 2" xfId="26509" xr:uid="{809A947E-83BB-47AB-9957-8958A600F9E4}"/>
    <cellStyle name="Normal 37 6 2 3" xfId="32003" xr:uid="{D730026C-40AA-463B-A5AD-D44B3F388846}"/>
    <cellStyle name="Normal 37 6 2 4" xfId="37487" xr:uid="{B3ADEF70-7084-4D54-90AE-30E5E1221FF6}"/>
    <cellStyle name="Normal 37 6 3" xfId="23780" xr:uid="{B680F361-3456-4009-967A-DC67935C93A5}"/>
    <cellStyle name="Normal 37 6 4" xfId="29274" xr:uid="{8DAADCAC-02AD-4669-994B-1741807F9522}"/>
    <cellStyle name="Normal 37 6 5" xfId="34758" xr:uid="{6DE11BE2-E84A-4604-AB69-643C8CD83132}"/>
    <cellStyle name="Normal 370" xfId="39783" xr:uid="{40303C7E-118B-4F69-B7E0-7F4590A57770}"/>
    <cellStyle name="Normal 371" xfId="39784" xr:uid="{479B30F2-E93C-40B0-8925-66362C62E237}"/>
    <cellStyle name="Normal 372" xfId="39785" xr:uid="{E05193AE-CED3-4EC0-AAD2-183AC86D7DFB}"/>
    <cellStyle name="Normal 373" xfId="39786" xr:uid="{F3608B35-573B-4914-A33E-FCB7FD7C42DA}"/>
    <cellStyle name="Normal 374" xfId="39787" xr:uid="{DB7CA946-B138-4A24-8567-A0CF9EE5D409}"/>
    <cellStyle name="Normal 375" xfId="39788" xr:uid="{97190BD2-B482-4DFD-9A16-B834F9C6494E}"/>
    <cellStyle name="Normal 376" xfId="39789" xr:uid="{A0338D03-77C5-45D3-95F6-083523363693}"/>
    <cellStyle name="Normal 377" xfId="39790" xr:uid="{6BEC6297-A615-4715-9A40-F9F0DB40A942}"/>
    <cellStyle name="Normal 378" xfId="39791" xr:uid="{87EB416C-C396-450E-BECE-C49B0663AC22}"/>
    <cellStyle name="Normal 379" xfId="39792" xr:uid="{1D0CF1D5-4FEB-4187-BBFD-1A466D940A5C}"/>
    <cellStyle name="Normal 38" xfId="6533" xr:uid="{72311765-91FB-4D49-98B4-77EAB64619C9}"/>
    <cellStyle name="Normal 38 10" xfId="6534" xr:uid="{53D05BBB-DDBD-4F85-914C-C823A6F3D052}"/>
    <cellStyle name="Normal 38 10 2" xfId="14942" xr:uid="{4C3716E9-C9FF-4FCE-8390-B73707FD52CB}"/>
    <cellStyle name="Normal 38 10 2 2" xfId="22229" xr:uid="{92B70BFE-C3C4-4CD8-B11E-860A3AC0B1D3}"/>
    <cellStyle name="Normal 38 10 2 2 2" xfId="27785" xr:uid="{F884E2A0-55AE-4A36-A2E9-42962B965B08}"/>
    <cellStyle name="Normal 38 10 2 2 3" xfId="33279" xr:uid="{3A3E3619-FE46-436A-9A09-5A02BE891750}"/>
    <cellStyle name="Normal 38 10 2 2 4" xfId="38763" xr:uid="{118D5889-2901-4279-8265-979262FE30DF}"/>
    <cellStyle name="Normal 38 10 2 3" xfId="25056" xr:uid="{4C2CF184-4E0E-4B87-BEE9-45636FB45A54}"/>
    <cellStyle name="Normal 38 10 2 4" xfId="30550" xr:uid="{E2338184-6921-44BB-AC52-0EDAE6244D5D}"/>
    <cellStyle name="Normal 38 10 2 5" xfId="36034" xr:uid="{56194E07-2C7C-4A54-99B4-A40BFA773D72}"/>
    <cellStyle name="Normal 38 10 3" xfId="11887" xr:uid="{249F0883-119E-4519-AAB1-88B488133543}"/>
    <cellStyle name="Normal 38 10 4" xfId="17123" xr:uid="{1283585D-045B-4339-B420-C51892242CC1}"/>
    <cellStyle name="Normal 38 10 5" xfId="19347" xr:uid="{4C29252F-64C5-4FA8-944A-B1A2A0C80280}"/>
    <cellStyle name="Normal 38 10 6" xfId="9634" xr:uid="{7CB1CF44-1F27-47DD-A4BF-F3C2F8548BF6}"/>
    <cellStyle name="Normal 38 10 6 2" xfId="20955" xr:uid="{2DA98C25-12B0-4861-9DEA-7EF60EB6BE05}"/>
    <cellStyle name="Normal 38 10 6 2 2" xfId="26511" xr:uid="{AB210F17-5442-479B-BBD2-563E218873F8}"/>
    <cellStyle name="Normal 38 10 6 2 3" xfId="32005" xr:uid="{8BB0B998-75BD-4E89-AF63-3B2E3C13566B}"/>
    <cellStyle name="Normal 38 10 6 2 4" xfId="37489" xr:uid="{604B907D-715A-40D0-AA7F-C99F335C99FE}"/>
    <cellStyle name="Normal 38 10 6 3" xfId="23782" xr:uid="{5082DC75-47AB-4564-85C1-6429D481E869}"/>
    <cellStyle name="Normal 38 10 6 4" xfId="29276" xr:uid="{7878F2CD-23A3-46E0-B6F2-EAA650388DAA}"/>
    <cellStyle name="Normal 38 10 6 5" xfId="34760" xr:uid="{0C18EB80-12C6-41CA-8AC3-324D706A8EA9}"/>
    <cellStyle name="Normal 38 11" xfId="14941" xr:uid="{5F94D0BD-6BAE-4EA3-A4F5-A1301A45AC79}"/>
    <cellStyle name="Normal 38 11 2" xfId="22228" xr:uid="{F53FF3C7-9BE4-487B-872D-93654311E422}"/>
    <cellStyle name="Normal 38 11 2 2" xfId="27784" xr:uid="{390E9962-028D-4857-B21D-9DBD4DD11092}"/>
    <cellStyle name="Normal 38 11 2 3" xfId="33278" xr:uid="{3C308882-EB3E-4B43-BA6F-86DCA99D4AF1}"/>
    <cellStyle name="Normal 38 11 2 4" xfId="38762" xr:uid="{C57249A2-41F0-4B86-AA3A-8B0ABEDE26FD}"/>
    <cellStyle name="Normal 38 11 3" xfId="25055" xr:uid="{D6BD8F7E-35A4-40FF-9C57-85EAAB50DD04}"/>
    <cellStyle name="Normal 38 11 4" xfId="30549" xr:uid="{12757C88-ABC5-405E-895D-20E9AC416E55}"/>
    <cellStyle name="Normal 38 11 5" xfId="36033" xr:uid="{2EAB5038-9E5D-4321-BBD1-5098EFE46E50}"/>
    <cellStyle name="Normal 38 12" xfId="11886" xr:uid="{378E68E8-60F2-4902-A1FD-78FF832CAB9C}"/>
    <cellStyle name="Normal 38 13" xfId="17122" xr:uid="{C37B32FE-93BE-4DD5-BEF6-6FE9DF37BEE4}"/>
    <cellStyle name="Normal 38 14" xfId="19346" xr:uid="{0DB93690-AF4E-42BD-BD93-EC7E5215D677}"/>
    <cellStyle name="Normal 38 15" xfId="9633" xr:uid="{66F11310-6396-43D5-A299-D1CA1C041886}"/>
    <cellStyle name="Normal 38 15 2" xfId="20954" xr:uid="{2044F161-AB31-4F03-A149-5692593E02A9}"/>
    <cellStyle name="Normal 38 15 2 2" xfId="26510" xr:uid="{42BD7FB6-EFE8-43EE-AADB-1D15B8651E7E}"/>
    <cellStyle name="Normal 38 15 2 3" xfId="32004" xr:uid="{12AE7B11-1B5A-4385-A4B6-55B42A158D86}"/>
    <cellStyle name="Normal 38 15 2 4" xfId="37488" xr:uid="{EECB00DB-5CD5-4E49-ABA9-40F91C45EDBB}"/>
    <cellStyle name="Normal 38 15 3" xfId="23781" xr:uid="{C80410E9-6A2C-4C39-96ED-81C22CCB7EE2}"/>
    <cellStyle name="Normal 38 15 4" xfId="29275" xr:uid="{0247BA8C-C0DF-4E8F-86A8-D47C14D9D39E}"/>
    <cellStyle name="Normal 38 15 5" xfId="34759" xr:uid="{94BF4931-D76D-44B7-BE2D-DAB6BED0208E}"/>
    <cellStyle name="Normal 38 2" xfId="6535" xr:uid="{F023ACD9-2DA6-4E63-89BB-EB8D841A464A}"/>
    <cellStyle name="Normal 38 2 2" xfId="14943" xr:uid="{00A9F6B6-8D17-4F9E-866A-ED9B2B5F879C}"/>
    <cellStyle name="Normal 38 2 2 2" xfId="22230" xr:uid="{E267500B-7BB5-417E-A195-D12C1D4E1BB5}"/>
    <cellStyle name="Normal 38 2 2 2 2" xfId="27786" xr:uid="{70ED420F-7C19-4CAC-82B6-2CDD9C655543}"/>
    <cellStyle name="Normal 38 2 2 2 3" xfId="33280" xr:uid="{56AA8FFF-5C90-4F24-AFD8-3825D7B76A93}"/>
    <cellStyle name="Normal 38 2 2 2 4" xfId="38764" xr:uid="{31F2DDC0-E404-44AB-B1B2-0A201FE5C204}"/>
    <cellStyle name="Normal 38 2 2 3" xfId="25057" xr:uid="{461D5575-2FB2-4946-8358-4D3C8413B602}"/>
    <cellStyle name="Normal 38 2 2 4" xfId="30551" xr:uid="{DD28AEE3-FC12-405F-A8E8-701C194313ED}"/>
    <cellStyle name="Normal 38 2 2 5" xfId="36035" xr:uid="{D2A61E29-5EE7-43D3-9D00-E7D593E92133}"/>
    <cellStyle name="Normal 38 2 3" xfId="11888" xr:uid="{1799B1D8-B115-4E87-A0B2-661FE25F2090}"/>
    <cellStyle name="Normal 38 2 4" xfId="17124" xr:uid="{ABAC8B72-B85A-4FE1-BA3D-59457A29B953}"/>
    <cellStyle name="Normal 38 2 5" xfId="19348" xr:uid="{9B68A958-7749-49C6-B8A9-DCB37446642D}"/>
    <cellStyle name="Normal 38 2 6" xfId="9635" xr:uid="{29AE2060-A48A-4BB8-9454-3BBC264192C1}"/>
    <cellStyle name="Normal 38 2 6 2" xfId="20956" xr:uid="{C128B768-B4B6-4A11-9445-9668DB3D38BE}"/>
    <cellStyle name="Normal 38 2 6 2 2" xfId="26512" xr:uid="{007A3C12-8D52-46B1-8E2E-5F0B33CEDC08}"/>
    <cellStyle name="Normal 38 2 6 2 3" xfId="32006" xr:uid="{A53E28F6-C900-4D9E-AF39-E1E8635BFA4A}"/>
    <cellStyle name="Normal 38 2 6 2 4" xfId="37490" xr:uid="{0254DF75-4D07-4292-9D83-6C31E04ACE64}"/>
    <cellStyle name="Normal 38 2 6 3" xfId="23783" xr:uid="{5886CE56-60D6-4198-93D6-47756DF0FA2C}"/>
    <cellStyle name="Normal 38 2 6 4" xfId="29277" xr:uid="{875D8DFA-5DBE-430D-9838-2539A99DC0FF}"/>
    <cellStyle name="Normal 38 2 6 5" xfId="34761" xr:uid="{7EFD0240-BA5C-4D33-B72A-0FEDDBC906D0}"/>
    <cellStyle name="Normal 38 3" xfId="6536" xr:uid="{005BF137-BECF-4DFC-BF67-FB402A6A5BF9}"/>
    <cellStyle name="Normal 38 3 2" xfId="14944" xr:uid="{CCD574BB-2505-4A1B-A539-C72C82B335F8}"/>
    <cellStyle name="Normal 38 3 2 2" xfId="22231" xr:uid="{4B054757-CDAF-4FEA-B391-448FFEA957D3}"/>
    <cellStyle name="Normal 38 3 2 2 2" xfId="27787" xr:uid="{FB774796-3672-4ADF-8CB8-CF40CAB22C9B}"/>
    <cellStyle name="Normal 38 3 2 2 3" xfId="33281" xr:uid="{811E97CE-0CB7-4BEC-BF87-7F6200EA86D9}"/>
    <cellStyle name="Normal 38 3 2 2 4" xfId="38765" xr:uid="{B5BB7D82-4ADC-4CE4-AF43-884CD6550F3E}"/>
    <cellStyle name="Normal 38 3 2 3" xfId="25058" xr:uid="{815F352B-CB05-465E-A6F4-8D52C6317BBC}"/>
    <cellStyle name="Normal 38 3 2 4" xfId="30552" xr:uid="{EF687335-3589-4FB5-BCCE-CDDC806EFB07}"/>
    <cellStyle name="Normal 38 3 2 5" xfId="36036" xr:uid="{C02E5D66-B6AC-4C5F-A32A-189B2C2FD22F}"/>
    <cellStyle name="Normal 38 3 3" xfId="11889" xr:uid="{7F352C36-CD91-4F47-BE02-233EC70AD0D0}"/>
    <cellStyle name="Normal 38 3 4" xfId="17125" xr:uid="{B3F3A215-B314-4890-B0BA-F22A7262AA0E}"/>
    <cellStyle name="Normal 38 3 5" xfId="19349" xr:uid="{CEB9E43D-59B6-4204-A660-CAAC57131237}"/>
    <cellStyle name="Normal 38 3 6" xfId="9636" xr:uid="{2D75F688-C3FF-457C-888F-9194890EC5A0}"/>
    <cellStyle name="Normal 38 3 6 2" xfId="20957" xr:uid="{23AB6027-E734-45FA-B5B1-4124B59DEB15}"/>
    <cellStyle name="Normal 38 3 6 2 2" xfId="26513" xr:uid="{EB908498-9E18-48EE-ABF4-C3CACAB4F950}"/>
    <cellStyle name="Normal 38 3 6 2 3" xfId="32007" xr:uid="{F46DA829-509F-4705-BBB7-206EE41E5B19}"/>
    <cellStyle name="Normal 38 3 6 2 4" xfId="37491" xr:uid="{763BC5BE-E55A-4205-95D0-D464D4DDE237}"/>
    <cellStyle name="Normal 38 3 6 3" xfId="23784" xr:uid="{14975AC1-E72E-43C9-AE27-A40F9EB9EEAF}"/>
    <cellStyle name="Normal 38 3 6 4" xfId="29278" xr:uid="{0324FA4A-DCF5-4AF8-B960-559F6C312526}"/>
    <cellStyle name="Normal 38 3 6 5" xfId="34762" xr:uid="{61CAE515-A17D-4291-AA79-C1BBBFB2BE08}"/>
    <cellStyle name="Normal 38 4" xfId="6537" xr:uid="{A3D386E4-4522-4183-BB14-24322A60DF60}"/>
    <cellStyle name="Normal 38 4 2" xfId="14945" xr:uid="{33D26D68-89E8-49EA-8C24-E683CB0E2689}"/>
    <cellStyle name="Normal 38 4 2 2" xfId="22232" xr:uid="{51AE2518-8794-4708-A787-BB30A3A24963}"/>
    <cellStyle name="Normal 38 4 2 2 2" xfId="27788" xr:uid="{7AA61DD3-F563-42A6-949D-258D8DFB0156}"/>
    <cellStyle name="Normal 38 4 2 2 3" xfId="33282" xr:uid="{75D5F726-77F7-4D1D-A200-CB41210A19A6}"/>
    <cellStyle name="Normal 38 4 2 2 4" xfId="38766" xr:uid="{F9E3DE7A-5B5B-4AA8-9EBB-A9892C195C7D}"/>
    <cellStyle name="Normal 38 4 2 3" xfId="25059" xr:uid="{DCF47B07-C621-4A40-87C7-90E35AD56D61}"/>
    <cellStyle name="Normal 38 4 2 4" xfId="30553" xr:uid="{EE1BDC6E-BB9E-4AF1-A1FF-68E8AFC6FC7F}"/>
    <cellStyle name="Normal 38 4 2 5" xfId="36037" xr:uid="{96D92125-9218-47BF-ACA5-4D1BF9755339}"/>
    <cellStyle name="Normal 38 4 3" xfId="11890" xr:uid="{91C48404-F83C-4803-9340-0F4949FE4908}"/>
    <cellStyle name="Normal 38 4 4" xfId="17126" xr:uid="{D625AB37-743D-4FF3-BD71-E094ECEE616A}"/>
    <cellStyle name="Normal 38 4 5" xfId="19350" xr:uid="{4809C8A6-236A-4322-A85F-38DB25F29EBA}"/>
    <cellStyle name="Normal 38 4 6" xfId="9637" xr:uid="{09200C9A-2CE2-492B-84DA-FBF37831B2F6}"/>
    <cellStyle name="Normal 38 4 6 2" xfId="20958" xr:uid="{16A3A726-1C0E-427E-91B7-2835F03B1D66}"/>
    <cellStyle name="Normal 38 4 6 2 2" xfId="26514" xr:uid="{43173153-52FF-4E0B-8387-A90B0FFC4FF1}"/>
    <cellStyle name="Normal 38 4 6 2 3" xfId="32008" xr:uid="{EE0E5488-E426-4132-BF1E-3CF2AA77702A}"/>
    <cellStyle name="Normal 38 4 6 2 4" xfId="37492" xr:uid="{599D5090-E901-4F7B-A37F-39A41DF9AF51}"/>
    <cellStyle name="Normal 38 4 6 3" xfId="23785" xr:uid="{A3AFF3FF-C24E-4EAE-9D38-DBC871D8F41E}"/>
    <cellStyle name="Normal 38 4 6 4" xfId="29279" xr:uid="{E21D21BB-55E3-49F6-88AA-83DB68700D13}"/>
    <cellStyle name="Normal 38 4 6 5" xfId="34763" xr:uid="{B0AA11E3-296D-4287-85B7-C19DE4733BF7}"/>
    <cellStyle name="Normal 38 5" xfId="6538" xr:uid="{5F91E1A6-F2D1-48D2-943B-386C2A1D25A9}"/>
    <cellStyle name="Normal 38 5 2" xfId="14946" xr:uid="{92508BFA-B3F8-4690-9B94-72572BDFA0DE}"/>
    <cellStyle name="Normal 38 5 2 2" xfId="22233" xr:uid="{B825E238-39AA-4925-839E-F9B5FF60D076}"/>
    <cellStyle name="Normal 38 5 2 2 2" xfId="27789" xr:uid="{5F634B85-A094-4496-A0EF-7A79E71A92D8}"/>
    <cellStyle name="Normal 38 5 2 2 3" xfId="33283" xr:uid="{A6DF90AD-9903-446E-96BE-45CD3A4CB3B8}"/>
    <cellStyle name="Normal 38 5 2 2 4" xfId="38767" xr:uid="{23753DB8-2A7A-42BB-8546-CACFE02F48A9}"/>
    <cellStyle name="Normal 38 5 2 3" xfId="25060" xr:uid="{6A42457E-1D62-4BFA-8B7D-5F14BF12B0E9}"/>
    <cellStyle name="Normal 38 5 2 4" xfId="30554" xr:uid="{B19DD7FC-7134-4228-AE82-5FC2DC39B5B6}"/>
    <cellStyle name="Normal 38 5 2 5" xfId="36038" xr:uid="{0D1CD615-EADE-40DD-966B-3715C536843B}"/>
    <cellStyle name="Normal 38 5 3" xfId="11891" xr:uid="{45289B37-B045-4025-9801-AFC388E0F55C}"/>
    <cellStyle name="Normal 38 5 4" xfId="17127" xr:uid="{7B50FCC5-908B-4599-AE1C-B0ACB3BC6A55}"/>
    <cellStyle name="Normal 38 5 5" xfId="19351" xr:uid="{61284B04-F022-44BB-A781-72A1917CF247}"/>
    <cellStyle name="Normal 38 5 6" xfId="9638" xr:uid="{94E67C53-0773-4375-B1FF-2886CCBDE0BA}"/>
    <cellStyle name="Normal 38 5 6 2" xfId="20959" xr:uid="{8C279FC7-E71A-49BE-96E9-A8CDE7400278}"/>
    <cellStyle name="Normal 38 5 6 2 2" xfId="26515" xr:uid="{9D283D7B-50B4-493D-AF23-FA25C3BF11C2}"/>
    <cellStyle name="Normal 38 5 6 2 3" xfId="32009" xr:uid="{41C95813-4729-4DD3-B5AE-B114AA3EE2FE}"/>
    <cellStyle name="Normal 38 5 6 2 4" xfId="37493" xr:uid="{0614B21D-2B19-4876-92D7-73445851FFE2}"/>
    <cellStyle name="Normal 38 5 6 3" xfId="23786" xr:uid="{605CB362-4538-4C4B-A055-4BE65D3DA791}"/>
    <cellStyle name="Normal 38 5 6 4" xfId="29280" xr:uid="{CA309BEB-A7E1-4D84-9429-CAD1E16A0FB5}"/>
    <cellStyle name="Normal 38 5 6 5" xfId="34764" xr:uid="{C186FBCC-15E8-473D-9A22-E7E4E4C598B1}"/>
    <cellStyle name="Normal 38 6" xfId="6539" xr:uid="{875AFB8B-DA84-4F0C-A16A-9162650E8D08}"/>
    <cellStyle name="Normal 38 6 2" xfId="14947" xr:uid="{0370D4F2-51CC-4DEF-BA90-C224FA005550}"/>
    <cellStyle name="Normal 38 6 2 2" xfId="22234" xr:uid="{CC7FDF13-10B4-4EB4-9EC2-CE0353EC02C9}"/>
    <cellStyle name="Normal 38 6 2 2 2" xfId="27790" xr:uid="{F44BA421-7F2A-4122-B542-C0F12895ECF9}"/>
    <cellStyle name="Normal 38 6 2 2 3" xfId="33284" xr:uid="{5FA8462F-85D3-4C79-8F73-13FDF65C728B}"/>
    <cellStyle name="Normal 38 6 2 2 4" xfId="38768" xr:uid="{B27EFED2-F013-4F9E-A83E-577020FE8D68}"/>
    <cellStyle name="Normal 38 6 2 3" xfId="25061" xr:uid="{39882A29-7CD0-49B6-B87A-5CEC73160276}"/>
    <cellStyle name="Normal 38 6 2 4" xfId="30555" xr:uid="{72D30397-3594-447E-ACAE-9E766073A8D4}"/>
    <cellStyle name="Normal 38 6 2 5" xfId="36039" xr:uid="{F986EE36-713F-42A1-A6BB-54FBD5E8A683}"/>
    <cellStyle name="Normal 38 6 3" xfId="11892" xr:uid="{39FCA54A-7067-46F5-AB74-5C55027B9EAA}"/>
    <cellStyle name="Normal 38 6 4" xfId="17128" xr:uid="{D472B793-AEFB-4C01-B96A-B3F32A6D826A}"/>
    <cellStyle name="Normal 38 6 5" xfId="19352" xr:uid="{B0C2733D-D4FF-4E83-A586-A17A72B57F38}"/>
    <cellStyle name="Normal 38 6 6" xfId="9639" xr:uid="{6E900A3F-D7D3-4E2A-AC9E-0775865EBD8B}"/>
    <cellStyle name="Normal 38 6 6 2" xfId="20960" xr:uid="{B1B09F90-927D-41AE-A30C-93B7FE0F6C81}"/>
    <cellStyle name="Normal 38 6 6 2 2" xfId="26516" xr:uid="{5B28ADC9-7AA3-4C93-A8B4-C41CB8CFAD49}"/>
    <cellStyle name="Normal 38 6 6 2 3" xfId="32010" xr:uid="{FC9EA06C-8AA1-4ED1-A613-20E9D9FA2CBB}"/>
    <cellStyle name="Normal 38 6 6 2 4" xfId="37494" xr:uid="{1C8086F3-C99D-42ED-8FFC-5EE10F66C556}"/>
    <cellStyle name="Normal 38 6 6 3" xfId="23787" xr:uid="{88C4E079-89A8-4CC4-AEA6-FF2AEDF68888}"/>
    <cellStyle name="Normal 38 6 6 4" xfId="29281" xr:uid="{C0406419-F39E-4580-9081-E10118329197}"/>
    <cellStyle name="Normal 38 6 6 5" xfId="34765" xr:uid="{7626F4CB-5DA6-4152-BEA9-F8019A7423C8}"/>
    <cellStyle name="Normal 38 7" xfId="6540" xr:uid="{71CC9137-0776-40D9-ADB1-647A2F927B99}"/>
    <cellStyle name="Normal 38 7 2" xfId="14948" xr:uid="{87C8C45F-2F04-45FA-B82B-ADF4CE3B83C3}"/>
    <cellStyle name="Normal 38 7 2 2" xfId="22235" xr:uid="{ADC157A7-A233-438F-B677-781F1E1C6ADB}"/>
    <cellStyle name="Normal 38 7 2 2 2" xfId="27791" xr:uid="{9F6A1863-0F41-427B-8C10-78A198B0DB7A}"/>
    <cellStyle name="Normal 38 7 2 2 3" xfId="33285" xr:uid="{038EB2F7-1EFC-4E4A-80CE-C8C2AFF3661D}"/>
    <cellStyle name="Normal 38 7 2 2 4" xfId="38769" xr:uid="{FA5BDA10-30FE-44C9-B3D6-756AF0E4156D}"/>
    <cellStyle name="Normal 38 7 2 3" xfId="25062" xr:uid="{6546C793-EA75-461C-ACF0-5A0B580E2493}"/>
    <cellStyle name="Normal 38 7 2 4" xfId="30556" xr:uid="{EC378834-FBD6-45A2-8CF8-6786EF30E69B}"/>
    <cellStyle name="Normal 38 7 2 5" xfId="36040" xr:uid="{BA48FA0E-A20C-44D4-916A-DA2BD6FCDAE9}"/>
    <cellStyle name="Normal 38 7 3" xfId="11893" xr:uid="{91238ECA-AEA9-4097-AB6D-2BC19165AEFA}"/>
    <cellStyle name="Normal 38 7 4" xfId="17129" xr:uid="{FB7969FD-A7B4-4E86-A62E-610CA616C743}"/>
    <cellStyle name="Normal 38 7 5" xfId="19353" xr:uid="{DC8080D8-952B-4E29-93A6-74544062CA37}"/>
    <cellStyle name="Normal 38 7 6" xfId="9640" xr:uid="{E3F379DF-2360-4170-8341-BE730C25A5C8}"/>
    <cellStyle name="Normal 38 7 6 2" xfId="20961" xr:uid="{770281E0-14D2-42C2-8F56-E90205FCDE38}"/>
    <cellStyle name="Normal 38 7 6 2 2" xfId="26517" xr:uid="{FF9AB31B-BF20-4ABD-8385-4F1B685EA49E}"/>
    <cellStyle name="Normal 38 7 6 2 3" xfId="32011" xr:uid="{D1F9D987-289B-4E9C-85D6-A09DFE268016}"/>
    <cellStyle name="Normal 38 7 6 2 4" xfId="37495" xr:uid="{249E1F6B-71B1-4190-987F-2D14E51D6AC2}"/>
    <cellStyle name="Normal 38 7 6 3" xfId="23788" xr:uid="{34EDF1E8-79E6-4B19-985B-E72BB2298ADC}"/>
    <cellStyle name="Normal 38 7 6 4" xfId="29282" xr:uid="{A17B6A6F-C97E-4349-BD4F-B9E3B0FE1D2E}"/>
    <cellStyle name="Normal 38 7 6 5" xfId="34766" xr:uid="{25F1DCBA-F61D-4897-BF2E-95752EB1F887}"/>
    <cellStyle name="Normal 38 8" xfId="6541" xr:uid="{D1EE3E02-04D8-401E-90F7-D2C73CDE9F90}"/>
    <cellStyle name="Normal 38 8 2" xfId="14949" xr:uid="{69EB1F3D-A6B3-4362-A5D4-82DF2B72365B}"/>
    <cellStyle name="Normal 38 8 2 2" xfId="22236" xr:uid="{63FDABB5-2B27-4ABD-A198-8B2B9672B08E}"/>
    <cellStyle name="Normal 38 8 2 2 2" xfId="27792" xr:uid="{F4DFB700-9E7E-44FE-8238-FCD8CA849B1B}"/>
    <cellStyle name="Normal 38 8 2 2 3" xfId="33286" xr:uid="{B3711285-5DCA-4DF3-9B44-B99229B1E875}"/>
    <cellStyle name="Normal 38 8 2 2 4" xfId="38770" xr:uid="{C0CC1125-90C1-46D4-926F-36721A757B62}"/>
    <cellStyle name="Normal 38 8 2 3" xfId="25063" xr:uid="{3B9D1D3C-417A-42D9-8BF8-B62BF7202E6F}"/>
    <cellStyle name="Normal 38 8 2 4" xfId="30557" xr:uid="{5B725BE3-6AEC-496D-94DF-A35AE846CDE5}"/>
    <cellStyle name="Normal 38 8 2 5" xfId="36041" xr:uid="{478B9A96-0BFF-4CCF-AAC8-2632F2782063}"/>
    <cellStyle name="Normal 38 8 3" xfId="11894" xr:uid="{8C170DB0-0AEA-48A7-A89B-97FE42E8C36C}"/>
    <cellStyle name="Normal 38 8 4" xfId="17130" xr:uid="{028B64E3-4F40-4DC1-937F-B2CF84F8962B}"/>
    <cellStyle name="Normal 38 8 5" xfId="19354" xr:uid="{14C649B8-89F3-4F97-B69D-1C6F1D5E8AFD}"/>
    <cellStyle name="Normal 38 8 6" xfId="9641" xr:uid="{6FE2591C-6B4C-477D-8AE1-119318D95E06}"/>
    <cellStyle name="Normal 38 8 6 2" xfId="20962" xr:uid="{88CEAD70-10AC-406D-BB08-BC514C321F77}"/>
    <cellStyle name="Normal 38 8 6 2 2" xfId="26518" xr:uid="{4F865C44-760D-48FD-8FAB-04C3976D53A4}"/>
    <cellStyle name="Normal 38 8 6 2 3" xfId="32012" xr:uid="{3FABEEE5-1F83-4251-AAD9-902F44770459}"/>
    <cellStyle name="Normal 38 8 6 2 4" xfId="37496" xr:uid="{EC541AF2-0A35-422C-98A7-98103DD2DAD9}"/>
    <cellStyle name="Normal 38 8 6 3" xfId="23789" xr:uid="{17E29925-FCC8-405C-B6C4-C79BB79BFF11}"/>
    <cellStyle name="Normal 38 8 6 4" xfId="29283" xr:uid="{0E24025A-7032-4AAB-8C39-3DCFBA61FF19}"/>
    <cellStyle name="Normal 38 8 6 5" xfId="34767" xr:uid="{C692A7B5-F5AB-421A-B48C-518F19FC1801}"/>
    <cellStyle name="Normal 38 9" xfId="6542" xr:uid="{99D81898-3AA0-44C5-8645-9D7E410CEBC0}"/>
    <cellStyle name="Normal 38 9 2" xfId="14950" xr:uid="{37C575C2-323A-433A-94A0-4F28D2432236}"/>
    <cellStyle name="Normal 38 9 2 2" xfId="22237" xr:uid="{7DA17F45-F82B-483A-8DD5-1CC528DF8A80}"/>
    <cellStyle name="Normal 38 9 2 2 2" xfId="27793" xr:uid="{411248AE-5CDF-43D0-A0A0-7376E584826C}"/>
    <cellStyle name="Normal 38 9 2 2 3" xfId="33287" xr:uid="{C5D5E9B2-B347-4665-8D31-497350B875A4}"/>
    <cellStyle name="Normal 38 9 2 2 4" xfId="38771" xr:uid="{ED64A096-7E65-4299-B88B-0ACEFA666279}"/>
    <cellStyle name="Normal 38 9 2 3" xfId="25064" xr:uid="{55A23578-AC5D-416E-9867-D09EA72627D8}"/>
    <cellStyle name="Normal 38 9 2 4" xfId="30558" xr:uid="{A0990906-F8EF-4ECA-BF41-FDAEA28971A0}"/>
    <cellStyle name="Normal 38 9 2 5" xfId="36042" xr:uid="{EF6B8222-BC6D-4A75-A15C-E51D044D9A3E}"/>
    <cellStyle name="Normal 38 9 3" xfId="11895" xr:uid="{20D25A21-23A2-4737-99E5-CBE5892FA773}"/>
    <cellStyle name="Normal 38 9 4" xfId="17131" xr:uid="{BD6C7B14-3EA6-4EB8-884B-D88B60357837}"/>
    <cellStyle name="Normal 38 9 5" xfId="19355" xr:uid="{CC6CF86A-70DE-4CF9-9DF8-AC3F37878B73}"/>
    <cellStyle name="Normal 38 9 6" xfId="9642" xr:uid="{6991E706-AF67-44FD-A631-7277F0E83EAE}"/>
    <cellStyle name="Normal 38 9 6 2" xfId="20963" xr:uid="{976DBBEF-5540-4C77-8023-B609EE6E4757}"/>
    <cellStyle name="Normal 38 9 6 2 2" xfId="26519" xr:uid="{5315CA36-4A2F-401A-947D-0B0649B2B1A5}"/>
    <cellStyle name="Normal 38 9 6 2 3" xfId="32013" xr:uid="{2A593A24-EC81-4CC1-B6C3-A92E20A082B4}"/>
    <cellStyle name="Normal 38 9 6 2 4" xfId="37497" xr:uid="{D15AD0F9-AD15-4B9F-B6EC-EBF4FD785C77}"/>
    <cellStyle name="Normal 38 9 6 3" xfId="23790" xr:uid="{6919DDF4-4A3E-4BF3-BC51-AEDDB6B6A8DC}"/>
    <cellStyle name="Normal 38 9 6 4" xfId="29284" xr:uid="{0329B01D-FA85-453D-BBCE-917258847772}"/>
    <cellStyle name="Normal 38 9 6 5" xfId="34768" xr:uid="{76C20325-6BDA-46C1-8937-967373B32D52}"/>
    <cellStyle name="Normal 380" xfId="39793" xr:uid="{2B2F636C-2E53-471D-8120-1F9F8AA661B4}"/>
    <cellStyle name="Normal 381" xfId="39794" xr:uid="{C768722B-8A66-4072-92E8-A5E7E268BCD7}"/>
    <cellStyle name="Normal 382" xfId="39795" xr:uid="{1DF2D4C7-597A-4209-BB7B-3460D9D71688}"/>
    <cellStyle name="Normal 383" xfId="39796" xr:uid="{CA6844D2-3410-4C15-8A9F-FF90E2F620A7}"/>
    <cellStyle name="Normal 384" xfId="39797" xr:uid="{C954C4E7-8508-409F-98A1-D74AE3E3F59A}"/>
    <cellStyle name="Normal 385" xfId="39798" xr:uid="{943A4124-B0E6-4990-AFC6-10ECAE17EE15}"/>
    <cellStyle name="Normal 386" xfId="39799" xr:uid="{4244908A-C9D9-4086-8E34-2689CC33934B}"/>
    <cellStyle name="Normal 387" xfId="39800" xr:uid="{2E53E198-D9B4-46AD-B0D0-6A860A0E3F3B}"/>
    <cellStyle name="Normal 388" xfId="39801" xr:uid="{ECCBDA39-2ADA-4A3F-9470-9A4FDFCF6065}"/>
    <cellStyle name="Normal 389" xfId="39802" xr:uid="{01B67C3D-2DB1-4644-8FCC-A2C28E060FF3}"/>
    <cellStyle name="Normal 39" xfId="6543" xr:uid="{77577ADE-10F6-423F-B7E0-3FEF856725B6}"/>
    <cellStyle name="Normal 39 10" xfId="6544" xr:uid="{BDCCB4AC-1D14-4343-A3C9-40ABF82B9D59}"/>
    <cellStyle name="Normal 39 10 2" xfId="14952" xr:uid="{9B39540B-E66F-4CC4-B83D-5B0207209B7D}"/>
    <cellStyle name="Normal 39 10 2 2" xfId="22239" xr:uid="{3A0CFCC6-852D-47BA-8770-CD8794ABCBE1}"/>
    <cellStyle name="Normal 39 10 2 2 2" xfId="27795" xr:uid="{CC1AC923-64C7-4B19-974A-B48340AD697F}"/>
    <cellStyle name="Normal 39 10 2 2 3" xfId="33289" xr:uid="{A17C0EDA-BBC0-40BC-A5B5-BEA5AE496120}"/>
    <cellStyle name="Normal 39 10 2 2 4" xfId="38773" xr:uid="{91B5A663-2760-4F6B-BC50-D4B0DDFDC13F}"/>
    <cellStyle name="Normal 39 10 2 3" xfId="25066" xr:uid="{02E06E17-9638-4366-913F-944F702DB744}"/>
    <cellStyle name="Normal 39 10 2 4" xfId="30560" xr:uid="{6CC3AADE-6EDD-4175-BA57-303386FAF137}"/>
    <cellStyle name="Normal 39 10 2 5" xfId="36044" xr:uid="{C83F46F4-59EC-404C-82D9-B6285B40C174}"/>
    <cellStyle name="Normal 39 10 3" xfId="11897" xr:uid="{87C89112-E092-4EFD-B776-A230FBE2219B}"/>
    <cellStyle name="Normal 39 10 4" xfId="17133" xr:uid="{919E1433-6DB4-47D5-B2EF-5FAAE9AD8317}"/>
    <cellStyle name="Normal 39 10 5" xfId="19357" xr:uid="{28C33294-607E-4E04-A302-7C0387C4675A}"/>
    <cellStyle name="Normal 39 10 6" xfId="9644" xr:uid="{9F287449-F51C-495F-95CF-09F79E5B3138}"/>
    <cellStyle name="Normal 39 10 6 2" xfId="20965" xr:uid="{574F4B9C-5620-4C7F-B7A8-AD54F24ABF22}"/>
    <cellStyle name="Normal 39 10 6 2 2" xfId="26521" xr:uid="{C1AB3F98-E4F9-4C2E-9837-EB67BF5B0408}"/>
    <cellStyle name="Normal 39 10 6 2 3" xfId="32015" xr:uid="{5C234FA0-4BC8-4028-9436-E22BB1AFA67A}"/>
    <cellStyle name="Normal 39 10 6 2 4" xfId="37499" xr:uid="{B4ED43BF-4EBD-460F-A4C7-8FAC9EEB26B4}"/>
    <cellStyle name="Normal 39 10 6 3" xfId="23792" xr:uid="{BF1B69B0-BA93-45A4-8B4C-58CAE93571F7}"/>
    <cellStyle name="Normal 39 10 6 4" xfId="29286" xr:uid="{18C5D84D-E8FF-4548-A471-60D1270CCC96}"/>
    <cellStyle name="Normal 39 10 6 5" xfId="34770" xr:uid="{62F64EA0-9C88-4F55-8EB6-B8EC249AA22F}"/>
    <cellStyle name="Normal 39 11" xfId="14951" xr:uid="{8F402F3D-0530-4564-B2CB-C77710A2A634}"/>
    <cellStyle name="Normal 39 11 2" xfId="22238" xr:uid="{13462884-3821-4617-BA33-26209176333B}"/>
    <cellStyle name="Normal 39 11 2 2" xfId="27794" xr:uid="{A9D2486E-3C75-4008-A8BC-8CCCF9E38A2C}"/>
    <cellStyle name="Normal 39 11 2 3" xfId="33288" xr:uid="{38626478-A8A4-4416-8DD5-D85AAB2B9D8D}"/>
    <cellStyle name="Normal 39 11 2 4" xfId="38772" xr:uid="{F075508C-CD4F-4A72-B4A1-5C323A721F3C}"/>
    <cellStyle name="Normal 39 11 3" xfId="25065" xr:uid="{1E42E932-37C7-4A02-AC82-6AA698412EB1}"/>
    <cellStyle name="Normal 39 11 4" xfId="30559" xr:uid="{D000B8DD-C5A4-476C-B236-FA603D29BB74}"/>
    <cellStyle name="Normal 39 11 5" xfId="36043" xr:uid="{F617D61E-39B6-463F-8545-A3F5B09CD0F0}"/>
    <cellStyle name="Normal 39 12" xfId="11896" xr:uid="{5015F8FC-A33A-41E1-AD5D-55D1507F2F64}"/>
    <cellStyle name="Normal 39 13" xfId="17132" xr:uid="{FC17D194-1336-4F3F-8B9D-D21055CFC0F1}"/>
    <cellStyle name="Normal 39 14" xfId="19356" xr:uid="{39FF0238-20A7-468E-8E7B-C440B67B01B3}"/>
    <cellStyle name="Normal 39 15" xfId="9643" xr:uid="{7F455E5C-B5DE-4D67-812F-7683D877AA87}"/>
    <cellStyle name="Normal 39 15 2" xfId="20964" xr:uid="{1B6A2C91-F80C-4364-8182-11AD0FDF6A69}"/>
    <cellStyle name="Normal 39 15 2 2" xfId="26520" xr:uid="{70594B39-7EED-44F5-957C-26A1A67550C0}"/>
    <cellStyle name="Normal 39 15 2 3" xfId="32014" xr:uid="{925DF69A-E157-43EF-9F11-B747AC14C0E2}"/>
    <cellStyle name="Normal 39 15 2 4" xfId="37498" xr:uid="{1CC2B695-111B-44B6-86AC-EE15AD742F5D}"/>
    <cellStyle name="Normal 39 15 3" xfId="23791" xr:uid="{E0029D47-C57D-4282-B8F0-363B15AA9E34}"/>
    <cellStyle name="Normal 39 15 4" xfId="29285" xr:uid="{260CF39D-4360-4C9E-89DA-77D64BD1C1B8}"/>
    <cellStyle name="Normal 39 15 5" xfId="34769" xr:uid="{39B910F8-2550-4888-AE33-B5EF7EAE53E1}"/>
    <cellStyle name="Normal 39 2" xfId="6545" xr:uid="{0EA66DB9-D613-4EC2-8CBA-1C9A1B7A6A6A}"/>
    <cellStyle name="Normal 39 2 2" xfId="14953" xr:uid="{32DD41B3-066E-4CB8-A86A-F8F58C46AE94}"/>
    <cellStyle name="Normal 39 2 2 2" xfId="22240" xr:uid="{F9517B4A-7167-49E4-9CA7-D16BE8397795}"/>
    <cellStyle name="Normal 39 2 2 2 2" xfId="27796" xr:uid="{65E1D826-DEDF-4C2E-BDCF-745ABA1116A3}"/>
    <cellStyle name="Normal 39 2 2 2 3" xfId="33290" xr:uid="{D8F686CA-EE94-4436-B1FD-3BA06D7C0B3C}"/>
    <cellStyle name="Normal 39 2 2 2 4" xfId="38774" xr:uid="{143700B4-2B60-4DB7-83E9-7AE1AB862186}"/>
    <cellStyle name="Normal 39 2 2 3" xfId="25067" xr:uid="{77A3E190-5C8C-4C97-BCF7-84DC9B516810}"/>
    <cellStyle name="Normal 39 2 2 4" xfId="30561" xr:uid="{07D84489-1382-41E0-984B-59E43A36B900}"/>
    <cellStyle name="Normal 39 2 2 5" xfId="36045" xr:uid="{AA42C7F3-44BC-4A23-9006-6009632DFE13}"/>
    <cellStyle name="Normal 39 2 3" xfId="11898" xr:uid="{F3773B23-3FF8-4C76-915A-D8CC9348A918}"/>
    <cellStyle name="Normal 39 2 4" xfId="17134" xr:uid="{AAEDE9B6-F82A-45AB-809F-BFDFF5D5EADF}"/>
    <cellStyle name="Normal 39 2 5" xfId="19358" xr:uid="{32B52647-DCDD-4797-A0E4-076B1A6C03F4}"/>
    <cellStyle name="Normal 39 2 6" xfId="9645" xr:uid="{661B0842-9AE3-4AE5-B6F9-338285E74A52}"/>
    <cellStyle name="Normal 39 2 6 2" xfId="20966" xr:uid="{A07F51B5-FFC7-4B1B-A1A6-D2D7C459369A}"/>
    <cellStyle name="Normal 39 2 6 2 2" xfId="26522" xr:uid="{6727F802-8B7F-4E4E-A528-779BB5286AB5}"/>
    <cellStyle name="Normal 39 2 6 2 3" xfId="32016" xr:uid="{B09241FD-AC73-47F4-99B3-ADE95C0CF1DD}"/>
    <cellStyle name="Normal 39 2 6 2 4" xfId="37500" xr:uid="{5975C4A0-78CF-42AA-A646-4B210F6706E1}"/>
    <cellStyle name="Normal 39 2 6 3" xfId="23793" xr:uid="{20B51509-69ED-4012-BA87-9FA3FC43B835}"/>
    <cellStyle name="Normal 39 2 6 4" xfId="29287" xr:uid="{C2250348-E230-4BB6-8494-68948E63BE73}"/>
    <cellStyle name="Normal 39 2 6 5" xfId="34771" xr:uid="{E38BBDE9-B772-40A2-9EF9-74228E4B6EDF}"/>
    <cellStyle name="Normal 39 3" xfId="6546" xr:uid="{AF59FB08-A786-4104-BDAA-AEE8296939C2}"/>
    <cellStyle name="Normal 39 3 2" xfId="14954" xr:uid="{3F407CFC-2AE6-4578-8AD9-DA55A76B5917}"/>
    <cellStyle name="Normal 39 3 2 2" xfId="22241" xr:uid="{190B15F5-EF57-4990-9536-07E56076AA8D}"/>
    <cellStyle name="Normal 39 3 2 2 2" xfId="27797" xr:uid="{BD7214CB-67A4-4B13-9DD9-4E08E5AC62BF}"/>
    <cellStyle name="Normal 39 3 2 2 3" xfId="33291" xr:uid="{70F3A897-8B82-4A00-928B-587914F28574}"/>
    <cellStyle name="Normal 39 3 2 2 4" xfId="38775" xr:uid="{514F232A-7F18-4399-A90A-477941BEB207}"/>
    <cellStyle name="Normal 39 3 2 3" xfId="25068" xr:uid="{BF857375-C134-4DF9-8A9A-C31DAAC7122A}"/>
    <cellStyle name="Normal 39 3 2 4" xfId="30562" xr:uid="{CC07097A-DC6F-4E10-B656-B5F338545C9D}"/>
    <cellStyle name="Normal 39 3 2 5" xfId="36046" xr:uid="{A4AC974B-3FE5-4E85-9910-2C127A81A863}"/>
    <cellStyle name="Normal 39 3 3" xfId="11899" xr:uid="{37540FA0-83E6-4E1F-AB87-65B39BD9439C}"/>
    <cellStyle name="Normal 39 3 4" xfId="17135" xr:uid="{BD024AAC-2A65-4938-B405-2421CD0FA08E}"/>
    <cellStyle name="Normal 39 3 5" xfId="19359" xr:uid="{9A0AE24A-68CE-4889-A92F-FCF7FA0071C8}"/>
    <cellStyle name="Normal 39 3 6" xfId="9646" xr:uid="{9BAEC2AC-1D50-477D-8579-93599C2DEF86}"/>
    <cellStyle name="Normal 39 3 6 2" xfId="20967" xr:uid="{FBF132F3-CC69-4AB1-A0DB-2A9D9BD339F2}"/>
    <cellStyle name="Normal 39 3 6 2 2" xfId="26523" xr:uid="{6F8254B4-EA8A-4CC1-9653-41B3176C2596}"/>
    <cellStyle name="Normal 39 3 6 2 3" xfId="32017" xr:uid="{9C2204B4-73A9-4020-9F42-DE5029FDC988}"/>
    <cellStyle name="Normal 39 3 6 2 4" xfId="37501" xr:uid="{2DAC847B-A263-41D6-BD6A-B096B212D721}"/>
    <cellStyle name="Normal 39 3 6 3" xfId="23794" xr:uid="{45E77B4B-D71E-4DDF-BD13-4098EBB00D7F}"/>
    <cellStyle name="Normal 39 3 6 4" xfId="29288" xr:uid="{E8858892-2538-4FF4-B226-C0BCB28EB8CC}"/>
    <cellStyle name="Normal 39 3 6 5" xfId="34772" xr:uid="{0C714434-29FD-47F6-AEAA-18EECA10A2F5}"/>
    <cellStyle name="Normal 39 4" xfId="6547" xr:uid="{21033586-55E8-4733-AEB8-E48321A70E72}"/>
    <cellStyle name="Normal 39 4 2" xfId="14955" xr:uid="{F97C6A4E-4EBC-4261-AD82-8AF002C40F85}"/>
    <cellStyle name="Normal 39 4 2 2" xfId="22242" xr:uid="{6B3AC3C2-46CF-41AE-AC32-D3C82CAEAEF6}"/>
    <cellStyle name="Normal 39 4 2 2 2" xfId="27798" xr:uid="{45E56D69-B2E7-4FA6-BD1F-63614339DAE3}"/>
    <cellStyle name="Normal 39 4 2 2 3" xfId="33292" xr:uid="{2B849F66-F501-485C-B239-308F4C915A2E}"/>
    <cellStyle name="Normal 39 4 2 2 4" xfId="38776" xr:uid="{92656E43-FE8B-46FC-BDE2-EEB9C834B1F6}"/>
    <cellStyle name="Normal 39 4 2 3" xfId="25069" xr:uid="{DB51926A-44C2-4EB6-9D7F-06F85576026A}"/>
    <cellStyle name="Normal 39 4 2 4" xfId="30563" xr:uid="{96E68673-9021-49B2-85A5-02CE46B32585}"/>
    <cellStyle name="Normal 39 4 2 5" xfId="36047" xr:uid="{E6A44EE8-5F63-4E9E-BBD6-85E3B640AB4A}"/>
    <cellStyle name="Normal 39 4 3" xfId="11900" xr:uid="{F8AED205-D481-4F11-941D-EEB792F0DF2E}"/>
    <cellStyle name="Normal 39 4 4" xfId="17136" xr:uid="{379B3944-B235-44AE-B793-141FA7F91A1F}"/>
    <cellStyle name="Normal 39 4 5" xfId="19360" xr:uid="{D3303072-5222-413E-969F-6CB4BABB60D5}"/>
    <cellStyle name="Normal 39 4 6" xfId="9647" xr:uid="{D74C426E-24B5-446E-B3B8-A9144AD675D1}"/>
    <cellStyle name="Normal 39 4 6 2" xfId="20968" xr:uid="{A130B960-AD47-46ED-B8E1-D48998F5E23D}"/>
    <cellStyle name="Normal 39 4 6 2 2" xfId="26524" xr:uid="{6186572C-D43A-4F34-9C86-D76D12D859B6}"/>
    <cellStyle name="Normal 39 4 6 2 3" xfId="32018" xr:uid="{0F10C95D-2786-4252-8058-983135C5C39E}"/>
    <cellStyle name="Normal 39 4 6 2 4" xfId="37502" xr:uid="{B79C4F7C-F5BB-4B26-974B-49A13ABFD236}"/>
    <cellStyle name="Normal 39 4 6 3" xfId="23795" xr:uid="{7D8E045F-7041-45CB-A90E-4F634D1A47B7}"/>
    <cellStyle name="Normal 39 4 6 4" xfId="29289" xr:uid="{150080C6-0482-4715-AEF4-08605042FB6A}"/>
    <cellStyle name="Normal 39 4 6 5" xfId="34773" xr:uid="{D05D97A5-55BB-4F8F-AA8D-9395E5A20AA2}"/>
    <cellStyle name="Normal 39 5" xfId="6548" xr:uid="{4CCA5E28-6176-4956-9D95-020763E62A97}"/>
    <cellStyle name="Normal 39 5 2" xfId="14956" xr:uid="{1A34DFCC-6DA9-4D82-B073-CE2C2AE24C23}"/>
    <cellStyle name="Normal 39 5 2 2" xfId="22243" xr:uid="{6EF03A51-5CD7-4F3B-828B-DE8CDB862584}"/>
    <cellStyle name="Normal 39 5 2 2 2" xfId="27799" xr:uid="{CF00C275-2D14-4B5A-8DCA-4FD9E1049F43}"/>
    <cellStyle name="Normal 39 5 2 2 3" xfId="33293" xr:uid="{4FF356F7-7C93-4A4B-AF7A-6AFDF9A2AFEA}"/>
    <cellStyle name="Normal 39 5 2 2 4" xfId="38777" xr:uid="{5AA5236D-1209-41BE-BF69-7D949BFB953D}"/>
    <cellStyle name="Normal 39 5 2 3" xfId="25070" xr:uid="{6CF59920-BB0B-4B5C-A03F-EAA235D12D05}"/>
    <cellStyle name="Normal 39 5 2 4" xfId="30564" xr:uid="{884771D1-DBD1-4846-9435-0F0360B03C06}"/>
    <cellStyle name="Normal 39 5 2 5" xfId="36048" xr:uid="{20C0DDCB-9F6D-4451-B24B-79C79921862F}"/>
    <cellStyle name="Normal 39 5 3" xfId="11901" xr:uid="{AA0D2EB6-C3AA-457A-A2DB-FDF5C95A8ABE}"/>
    <cellStyle name="Normal 39 5 4" xfId="17137" xr:uid="{7D25D84B-B565-412B-98F9-3F6D6ABB06D7}"/>
    <cellStyle name="Normal 39 5 5" xfId="19361" xr:uid="{05E5911E-9580-45D5-8305-9AE5F763E3C3}"/>
    <cellStyle name="Normal 39 5 6" xfId="9648" xr:uid="{507353CA-A54A-404E-9B99-B8A3F4A3D378}"/>
    <cellStyle name="Normal 39 5 6 2" xfId="20969" xr:uid="{4AB53922-89D1-4D8D-BA76-5F12AB67ABAB}"/>
    <cellStyle name="Normal 39 5 6 2 2" xfId="26525" xr:uid="{3CE94580-8DCE-4308-8302-F83D1B411566}"/>
    <cellStyle name="Normal 39 5 6 2 3" xfId="32019" xr:uid="{E0E292A5-C580-40FA-913E-F9D27A9E0CFD}"/>
    <cellStyle name="Normal 39 5 6 2 4" xfId="37503" xr:uid="{067F8B22-B01D-47C6-A5CF-7819C8B69873}"/>
    <cellStyle name="Normal 39 5 6 3" xfId="23796" xr:uid="{EDBA48A7-4977-4493-8B48-55EAD5822815}"/>
    <cellStyle name="Normal 39 5 6 4" xfId="29290" xr:uid="{5EA5945E-AB0F-4E46-B374-03CE47B39529}"/>
    <cellStyle name="Normal 39 5 6 5" xfId="34774" xr:uid="{6E7976DE-91D1-4EF6-B4AE-1C064915E989}"/>
    <cellStyle name="Normal 39 6" xfId="6549" xr:uid="{3A3CFC9A-C508-49CC-AE07-617A339931B8}"/>
    <cellStyle name="Normal 39 6 2" xfId="14957" xr:uid="{6AFD1AFA-9CE1-4EB3-A9B5-E5915D08A06F}"/>
    <cellStyle name="Normal 39 6 2 2" xfId="22244" xr:uid="{C2E62DC1-3B7A-4348-838E-A22C60078B4A}"/>
    <cellStyle name="Normal 39 6 2 2 2" xfId="27800" xr:uid="{C247F27B-CC20-4ADC-9627-A3A5C7EA3DB6}"/>
    <cellStyle name="Normal 39 6 2 2 3" xfId="33294" xr:uid="{006BBFB6-01CA-425F-8FF9-2AFE345846B9}"/>
    <cellStyle name="Normal 39 6 2 2 4" xfId="38778" xr:uid="{8AC207A4-8E97-48AE-B5BE-A2A791D61E0D}"/>
    <cellStyle name="Normal 39 6 2 3" xfId="25071" xr:uid="{25AF34C8-DB5A-4B16-AECA-601B66D8C450}"/>
    <cellStyle name="Normal 39 6 2 4" xfId="30565" xr:uid="{68BAAC03-C8CC-4F32-94D2-30C7DE11F8C2}"/>
    <cellStyle name="Normal 39 6 2 5" xfId="36049" xr:uid="{8C3369CB-B9E8-4C10-A475-5E9C713B943A}"/>
    <cellStyle name="Normal 39 6 3" xfId="11902" xr:uid="{FC070679-0960-4CA7-BEB9-5FD1907CDD56}"/>
    <cellStyle name="Normal 39 6 4" xfId="17138" xr:uid="{A13B6615-DA6C-473A-AAC5-BCE979B04BB1}"/>
    <cellStyle name="Normal 39 6 5" xfId="19362" xr:uid="{5ACDA402-F179-4167-BF5A-49766E686C8F}"/>
    <cellStyle name="Normal 39 6 6" xfId="9649" xr:uid="{A9E1C68D-928E-4C87-A58B-61A04F56C6A6}"/>
    <cellStyle name="Normal 39 6 6 2" xfId="20970" xr:uid="{99E7B5A8-F689-40D8-B7A1-42CA7F13DF83}"/>
    <cellStyle name="Normal 39 6 6 2 2" xfId="26526" xr:uid="{90E3228C-6FDE-46CF-B540-31A8C733A423}"/>
    <cellStyle name="Normal 39 6 6 2 3" xfId="32020" xr:uid="{6248923D-45CD-4135-A2FC-74FDCD227382}"/>
    <cellStyle name="Normal 39 6 6 2 4" xfId="37504" xr:uid="{5400DFD1-4DF1-45DF-9FEA-1A6FE3F9E2CE}"/>
    <cellStyle name="Normal 39 6 6 3" xfId="23797" xr:uid="{3F021E41-E2F9-4DE3-AB91-F5F80A23A109}"/>
    <cellStyle name="Normal 39 6 6 4" xfId="29291" xr:uid="{ABA03D0A-AF41-4A06-83B9-EB4E3BBDD31B}"/>
    <cellStyle name="Normal 39 6 6 5" xfId="34775" xr:uid="{08C61B92-A112-4494-9322-54E964286A6D}"/>
    <cellStyle name="Normal 39 7" xfId="6550" xr:uid="{AF953655-2344-4AF7-B3A1-32904BBEDB41}"/>
    <cellStyle name="Normal 39 7 2" xfId="14958" xr:uid="{62CF9A2E-8BFD-4454-89B4-DDA9EFE0C961}"/>
    <cellStyle name="Normal 39 7 2 2" xfId="22245" xr:uid="{B0F7553D-2E1D-4180-A3DA-C0C8C428C503}"/>
    <cellStyle name="Normal 39 7 2 2 2" xfId="27801" xr:uid="{657EFA1E-90CE-4422-9C33-CE8B4C3C8AEF}"/>
    <cellStyle name="Normal 39 7 2 2 3" xfId="33295" xr:uid="{6E8EE35B-F133-43FB-9ACA-0366A430FC2D}"/>
    <cellStyle name="Normal 39 7 2 2 4" xfId="38779" xr:uid="{F7CF3363-BE2A-442C-885E-37E824D5BE8A}"/>
    <cellStyle name="Normal 39 7 2 3" xfId="25072" xr:uid="{FBCA018D-5890-4BD2-9B10-63D7AF7BC16D}"/>
    <cellStyle name="Normal 39 7 2 4" xfId="30566" xr:uid="{F9A05C8B-8C37-400B-8613-609F607BDA20}"/>
    <cellStyle name="Normal 39 7 2 5" xfId="36050" xr:uid="{A0624962-0ED0-4081-8186-24DC1A404179}"/>
    <cellStyle name="Normal 39 7 3" xfId="11903" xr:uid="{696BE57F-13A9-4420-BB24-AB0701F9912C}"/>
    <cellStyle name="Normal 39 7 4" xfId="17139" xr:uid="{AF58998F-BC9B-4519-A385-7FFE3E6A930C}"/>
    <cellStyle name="Normal 39 7 5" xfId="19363" xr:uid="{DDF6D098-F66F-4512-A7A6-57FC4177E981}"/>
    <cellStyle name="Normal 39 7 6" xfId="9650" xr:uid="{1E70FCF6-36AE-4E05-B9B9-46BB610E6B1A}"/>
    <cellStyle name="Normal 39 7 6 2" xfId="20971" xr:uid="{51593D4B-13FC-48F3-B121-F7698F222F94}"/>
    <cellStyle name="Normal 39 7 6 2 2" xfId="26527" xr:uid="{C67D805D-27BC-4D0E-9C40-32A76D8BEFCF}"/>
    <cellStyle name="Normal 39 7 6 2 3" xfId="32021" xr:uid="{E6D49034-8D22-449D-AAF0-F67D96891167}"/>
    <cellStyle name="Normal 39 7 6 2 4" xfId="37505" xr:uid="{ED1A7C64-BACC-4FB7-85B2-030BBE354D3E}"/>
    <cellStyle name="Normal 39 7 6 3" xfId="23798" xr:uid="{7F9EFF43-6E5F-4276-87EE-08DF64CF29E2}"/>
    <cellStyle name="Normal 39 7 6 4" xfId="29292" xr:uid="{D6ABDD44-5F8E-4290-9D1F-C7B6494C39CC}"/>
    <cellStyle name="Normal 39 7 6 5" xfId="34776" xr:uid="{005249C5-8068-4C4B-BCED-D002B215DDB6}"/>
    <cellStyle name="Normal 39 8" xfId="6551" xr:uid="{B03BC27C-13C0-4349-91EE-80048EAD2F98}"/>
    <cellStyle name="Normal 39 8 2" xfId="14959" xr:uid="{748DD57E-08C1-4F98-9A63-5E8D1548096D}"/>
    <cellStyle name="Normal 39 8 2 2" xfId="22246" xr:uid="{F16D3577-12F6-47BE-A37A-D85F1C44C35B}"/>
    <cellStyle name="Normal 39 8 2 2 2" xfId="27802" xr:uid="{3030AF20-B7AD-4361-8993-83E54B9F5FB2}"/>
    <cellStyle name="Normal 39 8 2 2 3" xfId="33296" xr:uid="{7D4724D7-30A7-4F5E-8874-BC991B17194B}"/>
    <cellStyle name="Normal 39 8 2 2 4" xfId="38780" xr:uid="{E6C39CBC-6909-4EF3-B62F-4BCB1B973593}"/>
    <cellStyle name="Normal 39 8 2 3" xfId="25073" xr:uid="{ABB5D74E-5C61-4D83-95A5-392D35F186DE}"/>
    <cellStyle name="Normal 39 8 2 4" xfId="30567" xr:uid="{251402B3-E7C8-40F5-B6A9-300ACDF1E907}"/>
    <cellStyle name="Normal 39 8 2 5" xfId="36051" xr:uid="{3D7382F2-9932-4F25-A3BB-9E784CBC33E8}"/>
    <cellStyle name="Normal 39 8 3" xfId="11904" xr:uid="{5F9F43FA-3264-4DCF-8CFA-06714B74D433}"/>
    <cellStyle name="Normal 39 8 4" xfId="17140" xr:uid="{34AAF324-29DB-485C-B79D-952F2F9ED74B}"/>
    <cellStyle name="Normal 39 8 5" xfId="19364" xr:uid="{ED6E73A4-A191-4898-83B8-379BA6B6E682}"/>
    <cellStyle name="Normal 39 8 6" xfId="9651" xr:uid="{58E6251F-C203-46DC-9660-E70FA5DAAA95}"/>
    <cellStyle name="Normal 39 8 6 2" xfId="20972" xr:uid="{E688DF1F-0D93-4DB1-9DAB-EF55849A2618}"/>
    <cellStyle name="Normal 39 8 6 2 2" xfId="26528" xr:uid="{694AA59F-B17F-486A-A535-5EE9AA456375}"/>
    <cellStyle name="Normal 39 8 6 2 3" xfId="32022" xr:uid="{B011478A-4E4C-4B16-9AE0-C591DB5219A3}"/>
    <cellStyle name="Normal 39 8 6 2 4" xfId="37506" xr:uid="{3C0B87B1-1CBF-4118-A54B-42605298F808}"/>
    <cellStyle name="Normal 39 8 6 3" xfId="23799" xr:uid="{BD70E413-C5B0-4FAC-95DA-155F80C097DD}"/>
    <cellStyle name="Normal 39 8 6 4" xfId="29293" xr:uid="{D9A5718C-A0C7-432C-BABD-FBCBD09B0B69}"/>
    <cellStyle name="Normal 39 8 6 5" xfId="34777" xr:uid="{847762CB-DBC5-4DA5-A33F-D40D9472E083}"/>
    <cellStyle name="Normal 39 9" xfId="6552" xr:uid="{A0742B96-1E35-4A83-A79F-7179C3295766}"/>
    <cellStyle name="Normal 39 9 2" xfId="14960" xr:uid="{28C6F254-F377-47BC-9A6E-FA87D4ACE463}"/>
    <cellStyle name="Normal 39 9 2 2" xfId="22247" xr:uid="{B7A7608D-5B81-4E75-923F-729F8DF6134B}"/>
    <cellStyle name="Normal 39 9 2 2 2" xfId="27803" xr:uid="{0D900B5A-D1E4-4E94-9259-50B7165EEE1C}"/>
    <cellStyle name="Normal 39 9 2 2 3" xfId="33297" xr:uid="{7B9FE325-FAD1-4582-8898-255660F7E99F}"/>
    <cellStyle name="Normal 39 9 2 2 4" xfId="38781" xr:uid="{84655814-9AFE-40B6-9EE2-0DA260BCA1B8}"/>
    <cellStyle name="Normal 39 9 2 3" xfId="25074" xr:uid="{046DEA55-441B-407D-ADF4-EF2367D85029}"/>
    <cellStyle name="Normal 39 9 2 4" xfId="30568" xr:uid="{91511647-A66C-44A0-A0C4-BC0A76551C87}"/>
    <cellStyle name="Normal 39 9 2 5" xfId="36052" xr:uid="{4A19527D-76ED-48A6-96A1-6E55B8D5DC56}"/>
    <cellStyle name="Normal 39 9 3" xfId="11905" xr:uid="{ED5815BF-56EC-48DC-A270-02744175050B}"/>
    <cellStyle name="Normal 39 9 4" xfId="17141" xr:uid="{3A8BEBE3-8094-42D4-91B0-CA726E87AE34}"/>
    <cellStyle name="Normal 39 9 5" xfId="19365" xr:uid="{BB71B11E-1CC0-4EAE-9694-70FE983598AE}"/>
    <cellStyle name="Normal 39 9 6" xfId="9652" xr:uid="{6A734A5C-FBB9-474F-911E-11125EFBFB9C}"/>
    <cellStyle name="Normal 39 9 6 2" xfId="20973" xr:uid="{4CDD3260-F617-47E4-BD5E-87028E475B59}"/>
    <cellStyle name="Normal 39 9 6 2 2" xfId="26529" xr:uid="{B5CE6658-7B68-4E60-91B7-04853D55CC85}"/>
    <cellStyle name="Normal 39 9 6 2 3" xfId="32023" xr:uid="{81F7EC3B-B764-4112-8B76-C33449A809A1}"/>
    <cellStyle name="Normal 39 9 6 2 4" xfId="37507" xr:uid="{89FA475A-3D1B-435C-B22B-DCD8D14DC184}"/>
    <cellStyle name="Normal 39 9 6 3" xfId="23800" xr:uid="{3EE67EDE-4DE1-4BC6-94B3-7C3F6811E1E5}"/>
    <cellStyle name="Normal 39 9 6 4" xfId="29294" xr:uid="{65019D1E-63F4-4933-9D55-B299FD22F3DA}"/>
    <cellStyle name="Normal 39 9 6 5" xfId="34778" xr:uid="{EA24C75A-1A7F-4669-8160-30242F721B5D}"/>
    <cellStyle name="Normal 390" xfId="39803" xr:uid="{B2EB88A1-ED32-4D90-AB16-ECBFD1F95380}"/>
    <cellStyle name="Normal 391" xfId="39804" xr:uid="{90A5F317-338D-402D-B240-DAC059E5BC50}"/>
    <cellStyle name="Normal 392" xfId="39805" xr:uid="{58DB21FE-FDE1-4600-95A7-4B91C27407E7}"/>
    <cellStyle name="Normal 393" xfId="39806" xr:uid="{9BEF8D04-8CAB-4D70-9595-F126578BF3CA}"/>
    <cellStyle name="Normal 394" xfId="39807" xr:uid="{9427141F-AFDF-4899-924F-FF6A6F53941D}"/>
    <cellStyle name="Normal 395" xfId="39808" xr:uid="{8675AE72-3B3A-47B5-AD49-D998FD87760E}"/>
    <cellStyle name="Normal 396" xfId="39809" xr:uid="{5EF7336A-9BD0-477B-8908-F964F9C38B04}"/>
    <cellStyle name="Normal 397" xfId="39810" xr:uid="{4E3057E9-083B-459E-AC58-D6587F4459DD}"/>
    <cellStyle name="Normal 398" xfId="39811" xr:uid="{FB849EE4-65DF-4B87-865A-31721F65DF86}"/>
    <cellStyle name="Normal 399" xfId="39812" xr:uid="{55113093-91E4-4F7F-8B78-053D83545478}"/>
    <cellStyle name="Normal 4" xfId="206" xr:uid="{E5E81AFE-87E3-4F31-BE7A-EC914E991975}"/>
    <cellStyle name="Normal 4 10" xfId="6554" xr:uid="{2798B983-9399-4248-BF5E-5C4C5BD2DCB8}"/>
    <cellStyle name="Normal 4 10 2" xfId="14962" xr:uid="{EA2531CF-7B49-4976-BC78-6A6C481355BA}"/>
    <cellStyle name="Normal 4 10 2 2" xfId="22249" xr:uid="{4CFD18F1-C373-42FF-8102-F53692F57F40}"/>
    <cellStyle name="Normal 4 10 2 2 2" xfId="27805" xr:uid="{10644D24-ACCA-48AF-99E9-6A01A03DE969}"/>
    <cellStyle name="Normal 4 10 2 2 3" xfId="33299" xr:uid="{C710C770-B4CF-4A60-A1D8-DAA19396582E}"/>
    <cellStyle name="Normal 4 10 2 2 4" xfId="38783" xr:uid="{0571C856-2AA9-4B98-BEE8-3E8F20FBBDFD}"/>
    <cellStyle name="Normal 4 10 2 3" xfId="25076" xr:uid="{92AD8BD4-63DE-4877-BBFA-31D5045F1BF4}"/>
    <cellStyle name="Normal 4 10 2 4" xfId="30570" xr:uid="{6C9DA6A4-9943-4687-8BE0-6277907729CC}"/>
    <cellStyle name="Normal 4 10 2 5" xfId="36054" xr:uid="{5634905C-6C69-4AD5-9B3F-4D484B6F8ED0}"/>
    <cellStyle name="Normal 4 10 3" xfId="11907" xr:uid="{9D850788-61D9-4A74-86BB-EEEE9BC468F2}"/>
    <cellStyle name="Normal 4 10 4" xfId="17143" xr:uid="{730BCE70-B086-4E2C-9978-259A3EF231C5}"/>
    <cellStyle name="Normal 4 10 5" xfId="19367" xr:uid="{E21C80FD-018F-40FA-AB7C-ECEE0515D31D}"/>
    <cellStyle name="Normal 4 10 6" xfId="9653" xr:uid="{E9B754C0-D283-4921-85D1-A44E99538279}"/>
    <cellStyle name="Normal 4 10 6 2" xfId="20974" xr:uid="{8D3AB09C-D9BA-451A-B93D-DD737DE5D877}"/>
    <cellStyle name="Normal 4 10 6 2 2" xfId="26530" xr:uid="{266C9203-C292-4033-8127-905F0D512EB5}"/>
    <cellStyle name="Normal 4 10 6 2 3" xfId="32024" xr:uid="{E18D58E0-6B0D-45C3-84A3-1240388982FD}"/>
    <cellStyle name="Normal 4 10 6 2 4" xfId="37508" xr:uid="{27AE4FC6-0724-4CF9-AD8A-BEA5D5EEE910}"/>
    <cellStyle name="Normal 4 10 6 3" xfId="23801" xr:uid="{19AC5DD1-52ED-4C77-B2CF-2331090B04FC}"/>
    <cellStyle name="Normal 4 10 6 4" xfId="29295" xr:uid="{97580B6E-41BA-46DC-9843-462F6309EE65}"/>
    <cellStyle name="Normal 4 10 6 5" xfId="34779" xr:uid="{B2436B71-31F9-4932-8AAE-9054A36AC7D8}"/>
    <cellStyle name="Normal 4 11" xfId="6555" xr:uid="{07A4B282-F895-4B69-952C-F5EBF153944A}"/>
    <cellStyle name="Normal 4 11 2" xfId="14963" xr:uid="{3CF0AE50-E7DD-40AE-B54B-4A3F37643EDF}"/>
    <cellStyle name="Normal 4 11 2 2" xfId="22250" xr:uid="{B279DD86-5E7A-4DFE-807A-DF7F71F07F0A}"/>
    <cellStyle name="Normal 4 11 2 2 2" xfId="27806" xr:uid="{E597C713-7DF6-44B9-8C88-1C52DAD9D62E}"/>
    <cellStyle name="Normal 4 11 2 2 3" xfId="33300" xr:uid="{C5D647E6-FB32-4B5B-91AA-E2F67099A522}"/>
    <cellStyle name="Normal 4 11 2 2 4" xfId="38784" xr:uid="{77A631F9-A4BB-428B-B5EB-4637BCB429C7}"/>
    <cellStyle name="Normal 4 11 2 3" xfId="25077" xr:uid="{9B7FA955-068B-493E-8BFF-ED8408F79724}"/>
    <cellStyle name="Normal 4 11 2 4" xfId="30571" xr:uid="{447A87B3-EC24-41DB-8537-F85567C10050}"/>
    <cellStyle name="Normal 4 11 2 5" xfId="36055" xr:uid="{81773831-EDBC-4FEA-9EE4-6B7A664ABA64}"/>
    <cellStyle name="Normal 4 11 3" xfId="11908" xr:uid="{E7923FAE-ABC6-456B-BC7B-DFA3A093DC9A}"/>
    <cellStyle name="Normal 4 11 4" xfId="17144" xr:uid="{621DAD7B-FAC4-470C-9D94-113943646FE5}"/>
    <cellStyle name="Normal 4 11 5" xfId="19368" xr:uid="{306D3D8F-0E0B-4588-A11D-43962978A797}"/>
    <cellStyle name="Normal 4 11 6" xfId="9654" xr:uid="{D5EF64D8-D133-4B0B-9CAB-F350B3A770CA}"/>
    <cellStyle name="Normal 4 11 6 2" xfId="20975" xr:uid="{7B9130AC-26DE-45B4-8BF5-2B215A68D5FA}"/>
    <cellStyle name="Normal 4 11 6 2 2" xfId="26531" xr:uid="{26444CA3-9716-43EF-9550-6FD617D62B7E}"/>
    <cellStyle name="Normal 4 11 6 2 3" xfId="32025" xr:uid="{64A93F83-CDBC-4A72-ADF3-883C9F0859F7}"/>
    <cellStyle name="Normal 4 11 6 2 4" xfId="37509" xr:uid="{E07751E4-14B6-451D-B46F-5165A3BEDF97}"/>
    <cellStyle name="Normal 4 11 6 3" xfId="23802" xr:uid="{041A72F9-CD11-4B1B-B6CF-7C4636575899}"/>
    <cellStyle name="Normal 4 11 6 4" xfId="29296" xr:uid="{6561788D-9C5E-4B2B-B7A4-7EFECA615FD0}"/>
    <cellStyle name="Normal 4 11 6 5" xfId="34780" xr:uid="{1A10CB3F-A8E0-4E45-B9D8-ACB840708F89}"/>
    <cellStyle name="Normal 4 12" xfId="6556" xr:uid="{9F1CE0A6-F6EC-46FC-BDCA-DFEB8AEBA0F1}"/>
    <cellStyle name="Normal 4 12 2" xfId="14964" xr:uid="{F9DD778C-CECD-4DE6-A820-15C6D9A20BB0}"/>
    <cellStyle name="Normal 4 12 2 2" xfId="22251" xr:uid="{71E8E755-68A7-4B99-AFA9-0A38AF25FD0D}"/>
    <cellStyle name="Normal 4 12 2 2 2" xfId="27807" xr:uid="{C8E9F594-9241-48EA-918C-E985C92907EA}"/>
    <cellStyle name="Normal 4 12 2 2 3" xfId="33301" xr:uid="{B8E79303-D316-434B-AC76-5157FE797F67}"/>
    <cellStyle name="Normal 4 12 2 2 4" xfId="38785" xr:uid="{E3EC76C8-BEBD-4395-ACB6-55C7FFA55BFD}"/>
    <cellStyle name="Normal 4 12 2 3" xfId="25078" xr:uid="{9B5338B6-1301-4E60-AC38-4CEA8F07F465}"/>
    <cellStyle name="Normal 4 12 2 4" xfId="30572" xr:uid="{AE809342-60FF-4B90-8CF7-8C02F7A3B8DC}"/>
    <cellStyle name="Normal 4 12 2 5" xfId="36056" xr:uid="{A5D3AC4B-F701-444B-B1D3-B374D7690906}"/>
    <cellStyle name="Normal 4 12 3" xfId="11909" xr:uid="{9D6835D0-F89F-4C86-8E1F-B74CDB3DA9F7}"/>
    <cellStyle name="Normal 4 12 4" xfId="17145" xr:uid="{5FD427CA-3E55-404E-9146-06BAA03143CA}"/>
    <cellStyle name="Normal 4 12 5" xfId="19369" xr:uid="{0C914CA9-92FA-452D-B2DA-E1D934F5C03E}"/>
    <cellStyle name="Normal 4 12 6" xfId="9655" xr:uid="{65819CE2-E9DD-444E-83DD-08318F4D0E33}"/>
    <cellStyle name="Normal 4 12 6 2" xfId="20976" xr:uid="{AF6CC3B3-0E56-4CB1-A245-C45D90E529C6}"/>
    <cellStyle name="Normal 4 12 6 2 2" xfId="26532" xr:uid="{B8DB3EDC-EDBD-49EE-903D-78B1D553A866}"/>
    <cellStyle name="Normal 4 12 6 2 3" xfId="32026" xr:uid="{1658EFC1-5112-4584-AFC1-74F91B6664D4}"/>
    <cellStyle name="Normal 4 12 6 2 4" xfId="37510" xr:uid="{CE2E2176-F347-4680-925F-D30B2B654767}"/>
    <cellStyle name="Normal 4 12 6 3" xfId="23803" xr:uid="{70EA9EBB-93D5-44E9-B4A5-09396AF840D0}"/>
    <cellStyle name="Normal 4 12 6 4" xfId="29297" xr:uid="{125D7D75-CCA4-476C-A642-066F89BE362A}"/>
    <cellStyle name="Normal 4 12 6 5" xfId="34781" xr:uid="{FA48F8F2-9852-4CA6-B31B-F60CC8B7E1CD}"/>
    <cellStyle name="Normal 4 13" xfId="6557" xr:uid="{02CAAFC7-C827-4942-982B-C0D6736DCBFD}"/>
    <cellStyle name="Normal 4 13 2" xfId="14965" xr:uid="{9A3EA621-C22F-42E4-A674-EC85169F2C5A}"/>
    <cellStyle name="Normal 4 13 2 2" xfId="22252" xr:uid="{51E12278-AB22-4A3B-B8AB-680117C4C6CC}"/>
    <cellStyle name="Normal 4 13 2 2 2" xfId="27808" xr:uid="{6BFB7572-2004-4380-BD40-B5F93221D527}"/>
    <cellStyle name="Normal 4 13 2 2 3" xfId="33302" xr:uid="{597949D8-3BF8-49B4-829D-5A4C1F6DA389}"/>
    <cellStyle name="Normal 4 13 2 2 4" xfId="38786" xr:uid="{69AF8118-5CDB-4855-8CBB-884616A3C9DB}"/>
    <cellStyle name="Normal 4 13 2 3" xfId="25079" xr:uid="{06E6A334-1C2E-4B00-822E-11425D9FADE3}"/>
    <cellStyle name="Normal 4 13 2 4" xfId="30573" xr:uid="{C36AE697-F5D9-4A08-B56F-F025419197EB}"/>
    <cellStyle name="Normal 4 13 2 5" xfId="36057" xr:uid="{F80D540F-77E4-4916-B972-184FCD5F58FB}"/>
    <cellStyle name="Normal 4 13 3" xfId="11910" xr:uid="{A13545CA-5024-412A-B25A-3DB5467D4D85}"/>
    <cellStyle name="Normal 4 13 4" xfId="17146" xr:uid="{B5C57945-C4D5-445D-8DDB-D554D20FB0F1}"/>
    <cellStyle name="Normal 4 13 5" xfId="19370" xr:uid="{AE7A37FE-C41E-4FF6-95CF-60F74446FEE1}"/>
    <cellStyle name="Normal 4 13 6" xfId="9656" xr:uid="{E0CD7979-E71D-404B-8861-53C57DF67F21}"/>
    <cellStyle name="Normal 4 13 6 2" xfId="20977" xr:uid="{DD70E681-2A98-41EA-9484-8449D96B4476}"/>
    <cellStyle name="Normal 4 13 6 2 2" xfId="26533" xr:uid="{E7AFBC51-5D06-40BC-9B14-B7AD48CA9092}"/>
    <cellStyle name="Normal 4 13 6 2 3" xfId="32027" xr:uid="{25DF5C0F-658C-4807-9166-12E84BF68BC7}"/>
    <cellStyle name="Normal 4 13 6 2 4" xfId="37511" xr:uid="{CBCD80CC-F0A8-44B3-BE21-C343B977B3B0}"/>
    <cellStyle name="Normal 4 13 6 3" xfId="23804" xr:uid="{4CD96CC7-2CE4-412B-84D5-492255508D53}"/>
    <cellStyle name="Normal 4 13 6 4" xfId="29298" xr:uid="{02459751-62F0-4CE0-9332-190C910F9520}"/>
    <cellStyle name="Normal 4 13 6 5" xfId="34782" xr:uid="{6E0F7F71-4EBC-4437-A0DF-9AC3EBFA71D5}"/>
    <cellStyle name="Normal 4 14" xfId="6558" xr:uid="{1AA9F544-256D-426F-A6B8-2CE780E5DF63}"/>
    <cellStyle name="Normal 4 14 2" xfId="14966" xr:uid="{81178DF7-5324-4EF1-9D74-76D701331B3E}"/>
    <cellStyle name="Normal 4 14 2 2" xfId="22253" xr:uid="{E3A96BAA-4546-4266-BCD1-3F35EC95A793}"/>
    <cellStyle name="Normal 4 14 2 2 2" xfId="27809" xr:uid="{3BF96AE7-8FA0-4103-AD26-8C6BFA3FF6C5}"/>
    <cellStyle name="Normal 4 14 2 2 3" xfId="33303" xr:uid="{A8F9F188-4014-4F26-9F6A-F684F198D3EA}"/>
    <cellStyle name="Normal 4 14 2 2 4" xfId="38787" xr:uid="{39F2F0C7-BF2C-4EEA-B17C-36CD5C8C6D1D}"/>
    <cellStyle name="Normal 4 14 2 3" xfId="25080" xr:uid="{E18141CD-1851-488B-B89A-18C02E9BE26E}"/>
    <cellStyle name="Normal 4 14 2 4" xfId="30574" xr:uid="{8F3A5B70-1D3C-45CF-B50A-D080D221BA60}"/>
    <cellStyle name="Normal 4 14 2 5" xfId="36058" xr:uid="{5545C9B4-774F-44AA-B8E7-48593C48D563}"/>
    <cellStyle name="Normal 4 14 3" xfId="11911" xr:uid="{4BD9E9FC-B3BC-4062-9EE3-1277276FD24D}"/>
    <cellStyle name="Normal 4 14 4" xfId="17147" xr:uid="{13B329ED-AC73-49EF-A8E3-4607642CC65F}"/>
    <cellStyle name="Normal 4 14 5" xfId="19371" xr:uid="{9F1191C3-0F65-4418-A026-1BBFA2DFC77A}"/>
    <cellStyle name="Normal 4 14 6" xfId="9657" xr:uid="{FCF3D524-6C93-475D-A999-C93A088850C5}"/>
    <cellStyle name="Normal 4 14 6 2" xfId="20978" xr:uid="{4A76675E-1819-407E-8BE3-917820D8DF71}"/>
    <cellStyle name="Normal 4 14 6 2 2" xfId="26534" xr:uid="{A735A968-4C11-43BE-B1FD-5438FA4EDF3C}"/>
    <cellStyle name="Normal 4 14 6 2 3" xfId="32028" xr:uid="{9A4A4095-2562-40C6-9E0C-71BBC0DE246E}"/>
    <cellStyle name="Normal 4 14 6 2 4" xfId="37512" xr:uid="{896EFF45-D969-4888-AD4A-46E9B81E15A2}"/>
    <cellStyle name="Normal 4 14 6 3" xfId="23805" xr:uid="{5FCD6417-CB72-4639-B164-67F9CC49707A}"/>
    <cellStyle name="Normal 4 14 6 4" xfId="29299" xr:uid="{06A611BE-2CB9-43D4-91D1-72942CA743E5}"/>
    <cellStyle name="Normal 4 14 6 5" xfId="34783" xr:uid="{20FA2A27-260A-4518-B890-8ED33438D32D}"/>
    <cellStyle name="Normal 4 15" xfId="6559" xr:uid="{A9724238-F8AF-4A6F-B587-EEFC9BFD649B}"/>
    <cellStyle name="Normal 4 15 2" xfId="14967" xr:uid="{C7446195-1EA0-4738-9171-895FD0E6B222}"/>
    <cellStyle name="Normal 4 15 2 2" xfId="22254" xr:uid="{AF618564-E60E-40A8-B4F4-D80E1B1ACA64}"/>
    <cellStyle name="Normal 4 15 2 2 2" xfId="27810" xr:uid="{AD347EE8-563A-4EB2-8E60-FC4F46AE03C4}"/>
    <cellStyle name="Normal 4 15 2 2 3" xfId="33304" xr:uid="{77427B56-311D-409C-8CF8-6918743883AB}"/>
    <cellStyle name="Normal 4 15 2 2 4" xfId="38788" xr:uid="{54DBDF38-99E3-4164-A759-68C7CC397DAA}"/>
    <cellStyle name="Normal 4 15 2 3" xfId="25081" xr:uid="{ECE314DA-8669-4D9A-B2F2-C39AAF91CAE7}"/>
    <cellStyle name="Normal 4 15 2 4" xfId="30575" xr:uid="{1CDE0AF6-849F-410D-9218-EA4CEE4CF051}"/>
    <cellStyle name="Normal 4 15 2 5" xfId="36059" xr:uid="{C8DFE621-C8A7-4A6C-B1BF-FEC6C4699FF5}"/>
    <cellStyle name="Normal 4 15 3" xfId="11912" xr:uid="{39692F0A-F962-4CE3-A66D-C20F073DF6A0}"/>
    <cellStyle name="Normal 4 15 4" xfId="17148" xr:uid="{F5AD57CA-541F-4147-820F-059674A8B376}"/>
    <cellStyle name="Normal 4 15 5" xfId="19372" xr:uid="{88A5A41C-1A15-4E29-8A18-6334DE0AD5AB}"/>
    <cellStyle name="Normal 4 15 6" xfId="9658" xr:uid="{EDBBE285-C987-42C6-9EF3-436A86D02680}"/>
    <cellStyle name="Normal 4 15 6 2" xfId="20979" xr:uid="{A3C47452-6155-4D28-AACF-93B2D08DF8A2}"/>
    <cellStyle name="Normal 4 15 6 2 2" xfId="26535" xr:uid="{E7872CD5-A47A-408A-A7FA-F70047BCF5CF}"/>
    <cellStyle name="Normal 4 15 6 2 3" xfId="32029" xr:uid="{1E230878-E5D5-476C-A1FD-F5AE89D94D85}"/>
    <cellStyle name="Normal 4 15 6 2 4" xfId="37513" xr:uid="{08232E6F-0377-4573-81B8-B5921AF07C7E}"/>
    <cellStyle name="Normal 4 15 6 3" xfId="23806" xr:uid="{4AA75173-1307-4A51-9DD1-71AB4E7ABBFA}"/>
    <cellStyle name="Normal 4 15 6 4" xfId="29300" xr:uid="{0EEC23B7-732C-4072-BF40-3B757B868169}"/>
    <cellStyle name="Normal 4 15 6 5" xfId="34784" xr:uid="{8F1538EA-64C2-4821-B77A-4507B5EDEB8C}"/>
    <cellStyle name="Normal 4 16" xfId="6560" xr:uid="{52D05CF1-3055-4BE3-BF9C-DBD544D22AF8}"/>
    <cellStyle name="Normal 4 16 2" xfId="14968" xr:uid="{7436A64B-8B57-439A-93E3-FC39B74AF819}"/>
    <cellStyle name="Normal 4 16 2 2" xfId="22255" xr:uid="{6C2F051A-99DC-4784-9478-F875A8231B64}"/>
    <cellStyle name="Normal 4 16 2 2 2" xfId="27811" xr:uid="{15F60EE9-1B93-4476-AE99-E124904F6D4B}"/>
    <cellStyle name="Normal 4 16 2 2 3" xfId="33305" xr:uid="{7B10FD68-4F12-4B1F-8BB7-1FC4C5FB1028}"/>
    <cellStyle name="Normal 4 16 2 2 4" xfId="38789" xr:uid="{048B6F4A-550B-480A-BF4C-9AD94BF73109}"/>
    <cellStyle name="Normal 4 16 2 3" xfId="25082" xr:uid="{E9C4B249-6921-470E-9593-10E98E3DB85C}"/>
    <cellStyle name="Normal 4 16 2 4" xfId="30576" xr:uid="{A9CDFC53-A4D4-40B3-92D9-42333A7842BF}"/>
    <cellStyle name="Normal 4 16 2 5" xfId="36060" xr:uid="{97BA16D1-BC74-4292-89E1-07F41F08A32F}"/>
    <cellStyle name="Normal 4 16 3" xfId="11913" xr:uid="{7B91FADA-9FB4-474B-8382-571CAA60825B}"/>
    <cellStyle name="Normal 4 16 4" xfId="17149" xr:uid="{4C5F8615-1DFE-4CAB-B222-E3F1C8DAAF6B}"/>
    <cellStyle name="Normal 4 16 5" xfId="19373" xr:uid="{DF67D750-F21E-448A-9F20-D5A12C85041E}"/>
    <cellStyle name="Normal 4 16 6" xfId="9659" xr:uid="{A89D309F-DE46-4CD2-90BA-E972790716D2}"/>
    <cellStyle name="Normal 4 16 6 2" xfId="20980" xr:uid="{FDF25F58-05B0-4B5C-86D2-88592348C0DD}"/>
    <cellStyle name="Normal 4 16 6 2 2" xfId="26536" xr:uid="{0138E982-EF60-43AC-A50B-BB5D60E1B1C4}"/>
    <cellStyle name="Normal 4 16 6 2 3" xfId="32030" xr:uid="{0CC9B494-D579-4CC2-91CA-4C15AF3783CE}"/>
    <cellStyle name="Normal 4 16 6 2 4" xfId="37514" xr:uid="{092FFF85-5F04-415A-AA2E-9B513717CDA9}"/>
    <cellStyle name="Normal 4 16 6 3" xfId="23807" xr:uid="{E0F8B47C-D2FC-4B9E-9EB6-651BBC90F2CB}"/>
    <cellStyle name="Normal 4 16 6 4" xfId="29301" xr:uid="{7BE74643-052D-4D2B-8499-023D65E6E7CF}"/>
    <cellStyle name="Normal 4 16 6 5" xfId="34785" xr:uid="{7E6A2628-1BF2-4723-BEEF-5CA1F6F8505A}"/>
    <cellStyle name="Normal 4 17" xfId="6561" xr:uid="{8E3E8BE6-558B-448B-BB28-B2FED6824A8E}"/>
    <cellStyle name="Normal 4 17 2" xfId="14969" xr:uid="{5A6E4A03-3681-4462-BE48-109767989B5E}"/>
    <cellStyle name="Normal 4 17 2 2" xfId="22256" xr:uid="{5ED5DD30-7AD6-4A26-A1BC-3C653B3100C0}"/>
    <cellStyle name="Normal 4 17 2 2 2" xfId="27812" xr:uid="{A3765BCE-251A-4B1D-ADE4-0779DD6CBBEE}"/>
    <cellStyle name="Normal 4 17 2 2 3" xfId="33306" xr:uid="{574E6158-39FA-4E0B-B449-1E325ABE90A7}"/>
    <cellStyle name="Normal 4 17 2 2 4" xfId="38790" xr:uid="{DD85E257-9DF0-43C1-9D7E-CC705019865E}"/>
    <cellStyle name="Normal 4 17 2 3" xfId="25083" xr:uid="{3B8B7532-4457-408C-BC03-C8D0AB27C98E}"/>
    <cellStyle name="Normal 4 17 2 4" xfId="30577" xr:uid="{C358910F-3960-41E5-AF91-7206D846C832}"/>
    <cellStyle name="Normal 4 17 2 5" xfId="36061" xr:uid="{CF17D532-2980-4848-8382-6B7B2C46AA29}"/>
    <cellStyle name="Normal 4 17 3" xfId="11914" xr:uid="{C61CF181-57EF-4865-B392-3D3562D56DC5}"/>
    <cellStyle name="Normal 4 17 4" xfId="17150" xr:uid="{9D50EB14-1EB8-47D5-AB27-CEF95EC114FA}"/>
    <cellStyle name="Normal 4 17 5" xfId="19374" xr:uid="{41ACB4CD-C84E-4568-A7D8-4EDEA8F6A1A0}"/>
    <cellStyle name="Normal 4 17 6" xfId="9660" xr:uid="{42BD3DD8-E44A-4542-8885-3379D7A5671E}"/>
    <cellStyle name="Normal 4 17 6 2" xfId="20981" xr:uid="{28061415-67D7-4A31-BB1A-E363A955A33C}"/>
    <cellStyle name="Normal 4 17 6 2 2" xfId="26537" xr:uid="{DB9AB1A2-96B1-4357-80F3-6E52C13C4BF1}"/>
    <cellStyle name="Normal 4 17 6 2 3" xfId="32031" xr:uid="{8E8E0EA3-F45F-403D-BC1A-0E2A81B58755}"/>
    <cellStyle name="Normal 4 17 6 2 4" xfId="37515" xr:uid="{C3342888-1AD5-4649-9365-7227CC70AD41}"/>
    <cellStyle name="Normal 4 17 6 3" xfId="23808" xr:uid="{72B34ED7-171D-453C-8F88-6DFC0F6745C4}"/>
    <cellStyle name="Normal 4 17 6 4" xfId="29302" xr:uid="{CD2F2249-9598-491E-93C2-A3A219F43E02}"/>
    <cellStyle name="Normal 4 17 6 5" xfId="34786" xr:uid="{87A657BD-5841-4448-875C-25267C22EFBC}"/>
    <cellStyle name="Normal 4 18" xfId="6562" xr:uid="{917FC40E-9B4E-44AF-9D4F-F51FA429D810}"/>
    <cellStyle name="Normal 4 18 2" xfId="14970" xr:uid="{54D5EFE4-6743-494E-B5FA-70E476699CC4}"/>
    <cellStyle name="Normal 4 18 2 2" xfId="22257" xr:uid="{74A69C79-63B8-4875-9972-636952CC484D}"/>
    <cellStyle name="Normal 4 18 2 2 2" xfId="27813" xr:uid="{04E1D5CA-CD62-4E43-AF88-E775685B882C}"/>
    <cellStyle name="Normal 4 18 2 2 3" xfId="33307" xr:uid="{2B1644DD-012C-4B07-BA7A-8F6C0B0EDD75}"/>
    <cellStyle name="Normal 4 18 2 2 4" xfId="38791" xr:uid="{FD6779BB-33A4-496A-B78C-A21A177F3BFC}"/>
    <cellStyle name="Normal 4 18 2 3" xfId="25084" xr:uid="{28E664C1-6BFD-4F27-824A-8027E48A817A}"/>
    <cellStyle name="Normal 4 18 2 4" xfId="30578" xr:uid="{4DB109CA-B09B-4B01-BE37-DFE2C3A78B77}"/>
    <cellStyle name="Normal 4 18 2 5" xfId="36062" xr:uid="{CDC09CA8-BA4B-4E18-BF26-AC15DA504DCB}"/>
    <cellStyle name="Normal 4 18 3" xfId="11915" xr:uid="{BCD737AB-F75B-47AB-BA00-28B6AB21CBBB}"/>
    <cellStyle name="Normal 4 18 4" xfId="17151" xr:uid="{C0E87E69-8C6D-4835-9A02-C3C6FAD09E28}"/>
    <cellStyle name="Normal 4 18 5" xfId="19375" xr:uid="{8FAA915B-4EAC-4496-909E-808BB047FF94}"/>
    <cellStyle name="Normal 4 18 6" xfId="9661" xr:uid="{C946E67C-B065-40B5-B85C-A8658C6840CE}"/>
    <cellStyle name="Normal 4 18 6 2" xfId="20982" xr:uid="{40A27FBB-79EF-4BD8-B1BA-8663D59FA70C}"/>
    <cellStyle name="Normal 4 18 6 2 2" xfId="26538" xr:uid="{64C14A5F-7980-4084-AF72-C81437445367}"/>
    <cellStyle name="Normal 4 18 6 2 3" xfId="32032" xr:uid="{475FDD9C-8FB8-4CF7-BC9D-9A9A5FEF121A}"/>
    <cellStyle name="Normal 4 18 6 2 4" xfId="37516" xr:uid="{4D6195BA-3D9A-4DAC-8050-E6E115AB2FB0}"/>
    <cellStyle name="Normal 4 18 6 3" xfId="23809" xr:uid="{C94E53E3-ADCD-4095-B7B2-326D51D097C1}"/>
    <cellStyle name="Normal 4 18 6 4" xfId="29303" xr:uid="{AE8669C9-3A14-4237-AAEF-BD3C2973D84F}"/>
    <cellStyle name="Normal 4 18 6 5" xfId="34787" xr:uid="{FD2E0FB6-BFE2-458A-B9C7-4BE566AC9811}"/>
    <cellStyle name="Normal 4 19" xfId="6563" xr:uid="{F1EB1242-A07C-4E79-86DE-4F6D78494972}"/>
    <cellStyle name="Normal 4 19 2" xfId="14971" xr:uid="{20154C17-6128-4F94-BD3B-F1263A0A2FAA}"/>
    <cellStyle name="Normal 4 19 2 2" xfId="22258" xr:uid="{4288FDCE-5E69-40A6-A179-8D83F177CC41}"/>
    <cellStyle name="Normal 4 19 2 2 2" xfId="27814" xr:uid="{4D947BF3-636B-4B05-8086-E3F3DB81E49A}"/>
    <cellStyle name="Normal 4 19 2 2 3" xfId="33308" xr:uid="{F626F430-AD89-402B-9D7C-9A278AEECD1A}"/>
    <cellStyle name="Normal 4 19 2 2 4" xfId="38792" xr:uid="{9DBB8D20-EEC4-4F0D-91DC-8AE4C93E10B9}"/>
    <cellStyle name="Normal 4 19 2 3" xfId="25085" xr:uid="{9E481775-54AA-4938-B566-4039CB510BBD}"/>
    <cellStyle name="Normal 4 19 2 4" xfId="30579" xr:uid="{7E9997C4-9573-4EC2-8FA6-8AC445403B40}"/>
    <cellStyle name="Normal 4 19 2 5" xfId="36063" xr:uid="{9573AF4E-7C9C-4CB4-9AF9-9C5DCA13434C}"/>
    <cellStyle name="Normal 4 19 3" xfId="11916" xr:uid="{A6742AAE-E561-4C1C-A8E3-10F8B6845FA1}"/>
    <cellStyle name="Normal 4 19 4" xfId="17152" xr:uid="{5C7143F0-6A5A-4A81-99C4-07792D2EC911}"/>
    <cellStyle name="Normal 4 19 5" xfId="19376" xr:uid="{B965DDF2-86EF-43C2-83B6-720A05B76EE2}"/>
    <cellStyle name="Normal 4 19 6" xfId="9662" xr:uid="{A8A79384-75E9-4571-9DCB-4F102E4F977D}"/>
    <cellStyle name="Normal 4 19 6 2" xfId="20983" xr:uid="{A23A7E76-6401-464D-BAAD-9D36C55E2353}"/>
    <cellStyle name="Normal 4 19 6 2 2" xfId="26539" xr:uid="{68006439-9F24-4C31-AE8A-B15CE34A4390}"/>
    <cellStyle name="Normal 4 19 6 2 3" xfId="32033" xr:uid="{7396573C-5142-4366-A6D1-52B4AC15C2CC}"/>
    <cellStyle name="Normal 4 19 6 2 4" xfId="37517" xr:uid="{F06461AB-6721-49B2-B641-40295411989E}"/>
    <cellStyle name="Normal 4 19 6 3" xfId="23810" xr:uid="{5C9F546C-96D5-4058-995B-96E6647FA6AF}"/>
    <cellStyle name="Normal 4 19 6 4" xfId="29304" xr:uid="{3984B197-58B2-4861-B405-25DC2679CB4C}"/>
    <cellStyle name="Normal 4 19 6 5" xfId="34788" xr:uid="{E431A057-92D0-412B-B1A9-1CE5A7E1E8F5}"/>
    <cellStyle name="Normal 4 2" xfId="312" xr:uid="{DEDE2EAF-4059-477E-B665-1C821F45AFF5}"/>
    <cellStyle name="Normal 4 2 10" xfId="11917" xr:uid="{C0AF1204-5D3B-4ADD-8F1B-256A21176E80}"/>
    <cellStyle name="Normal 4 2 11" xfId="17153" xr:uid="{8102E315-3E38-403F-83D1-F19980995B61}"/>
    <cellStyle name="Normal 4 2 12" xfId="19377" xr:uid="{C8D8C171-DE6F-43A9-96B7-83CD6BB7FB5C}"/>
    <cellStyle name="Normal 4 2 13" xfId="6564" xr:uid="{5ED8667A-D0E5-4DC6-974A-A477F620A029}"/>
    <cellStyle name="Normal 4 2 2" xfId="6565" xr:uid="{08AC2D8A-E195-49C3-A3F3-9F09BDA6BDE2}"/>
    <cellStyle name="Normal 4 2 2 2" xfId="6566" xr:uid="{A5A55C0B-B2D7-422B-A305-DFB9907B9B84}"/>
    <cellStyle name="Normal 4 2 2 2 2" xfId="14974" xr:uid="{02E301A7-553F-4C39-A656-1C9825566E8E}"/>
    <cellStyle name="Normal 4 2 2 2 2 2" xfId="22261" xr:uid="{489311C1-6311-4EE6-87C1-0683E2DF18D1}"/>
    <cellStyle name="Normal 4 2 2 2 2 2 2" xfId="27817" xr:uid="{66B88DA6-CD75-427B-8C7C-604C2163D2FF}"/>
    <cellStyle name="Normal 4 2 2 2 2 2 3" xfId="33311" xr:uid="{9DAB691C-F69D-40A6-8F53-862F39137F2B}"/>
    <cellStyle name="Normal 4 2 2 2 2 2 4" xfId="38795" xr:uid="{6F1B1E73-F8DC-40B5-86E4-BE2BD3F59DB2}"/>
    <cellStyle name="Normal 4 2 2 2 2 3" xfId="25088" xr:uid="{8B0D6912-A9FE-4A1F-A863-9AD2C935DD9B}"/>
    <cellStyle name="Normal 4 2 2 2 2 4" xfId="30582" xr:uid="{EEA1B65C-6E2F-4041-94E8-820F412678B6}"/>
    <cellStyle name="Normal 4 2 2 2 2 5" xfId="36066" xr:uid="{276FE752-278B-416E-A599-E7749A256492}"/>
    <cellStyle name="Normal 4 2 2 2 3" xfId="11919" xr:uid="{31A2436F-10A7-42CF-9263-50BA4856A31C}"/>
    <cellStyle name="Normal 4 2 2 2 4" xfId="17155" xr:uid="{30084E69-AA1E-4481-8216-822CD66A5FC8}"/>
    <cellStyle name="Normal 4 2 2 2 5" xfId="19379" xr:uid="{C6BD2AE5-F705-4105-84D2-C2906FA67AB1}"/>
    <cellStyle name="Normal 4 2 2 2 6" xfId="9664" xr:uid="{1FA80DA3-825A-4970-B52C-02ED559E6916}"/>
    <cellStyle name="Normal 4 2 2 2 6 2" xfId="20985" xr:uid="{33B32BD1-3719-4CF3-8262-F45368E06358}"/>
    <cellStyle name="Normal 4 2 2 2 6 2 2" xfId="26541" xr:uid="{D885F531-FF20-4BE6-B0ED-C307DE3407B1}"/>
    <cellStyle name="Normal 4 2 2 2 6 2 3" xfId="32035" xr:uid="{81C77312-4E0F-4D35-AD50-46920759600D}"/>
    <cellStyle name="Normal 4 2 2 2 6 2 4" xfId="37519" xr:uid="{B64853C3-65BE-4D27-ABAF-03C79324A6FB}"/>
    <cellStyle name="Normal 4 2 2 2 6 3" xfId="23812" xr:uid="{6AD4A8CE-F139-4CCE-A39C-68F21CB0072E}"/>
    <cellStyle name="Normal 4 2 2 2 6 4" xfId="29306" xr:uid="{442765C7-8B8E-419E-AC0B-F4EF8F98FDFB}"/>
    <cellStyle name="Normal 4 2 2 2 6 5" xfId="34790" xr:uid="{363D24B2-B387-475A-A9AA-35F2A6F19E62}"/>
    <cellStyle name="Normal 4 2 2 3" xfId="7285" xr:uid="{CE3DC71C-B1BD-4132-BECB-B58637EADB41}"/>
    <cellStyle name="Normal 4 2 2 3 2" xfId="14975" xr:uid="{E4B23D7E-7987-47D7-A61F-2E8BBF493507}"/>
    <cellStyle name="Normal 4 2 2 3 2 2" xfId="22262" xr:uid="{B07B3E51-AB56-4AEB-A870-DC23EB4BDABD}"/>
    <cellStyle name="Normal 4 2 2 3 2 2 2" xfId="27818" xr:uid="{7231CC1D-4FC3-4793-B363-6502B276244D}"/>
    <cellStyle name="Normal 4 2 2 3 2 2 3" xfId="33312" xr:uid="{64FFCB8B-88C3-4D50-B6D7-675E894B680D}"/>
    <cellStyle name="Normal 4 2 2 3 2 2 4" xfId="38796" xr:uid="{D5FFBEB7-C810-488E-B3E1-492C0995686F}"/>
    <cellStyle name="Normal 4 2 2 3 2 3" xfId="25089" xr:uid="{684A9EED-D64A-41C6-AA40-73E2A5FFACAF}"/>
    <cellStyle name="Normal 4 2 2 3 2 4" xfId="30583" xr:uid="{853E17C2-4F0D-41AC-8AF5-6BE4DFB65C5F}"/>
    <cellStyle name="Normal 4 2 2 3 2 5" xfId="36067" xr:uid="{7FC83DC4-6054-4F41-9334-21E53F566FE3}"/>
    <cellStyle name="Normal 4 2 2 3 3" xfId="12661" xr:uid="{FE2773FC-64FF-45BA-B0B1-AA4BB54A7CAB}"/>
    <cellStyle name="Normal 4 2 2 3 4" xfId="9665" xr:uid="{B165D64A-BE05-4B34-88A4-DE815B665E0D}"/>
    <cellStyle name="Normal 4 2 2 3 4 2" xfId="20986" xr:uid="{E0887548-CA70-4427-B3E7-EA1DA9CDF7BC}"/>
    <cellStyle name="Normal 4 2 2 3 4 2 2" xfId="26542" xr:uid="{FAE41B7A-D375-43E6-B978-EB26B7E570B4}"/>
    <cellStyle name="Normal 4 2 2 3 4 2 3" xfId="32036" xr:uid="{4835337E-1697-48C4-AFD4-789CA7A61230}"/>
    <cellStyle name="Normal 4 2 2 3 4 2 4" xfId="37520" xr:uid="{9D2DBC2C-AAF4-4046-A95F-78F93F2C26E6}"/>
    <cellStyle name="Normal 4 2 2 3 4 3" xfId="23813" xr:uid="{A78F786D-8AA8-4F8B-8027-0653FC704C29}"/>
    <cellStyle name="Normal 4 2 2 3 4 4" xfId="29307" xr:uid="{55DBFC37-BB37-40C5-AF21-3A0B62A83ED3}"/>
    <cellStyle name="Normal 4 2 2 3 4 5" xfId="34791" xr:uid="{40DFCC61-ECEE-4812-9D5B-D76132A9DE8E}"/>
    <cellStyle name="Normal 4 2 2 4" xfId="9666" xr:uid="{A41B5F81-A0E6-4031-899B-A87DD3317FC8}"/>
    <cellStyle name="Normal 4 2 2 4 2" xfId="20987" xr:uid="{2E007083-2879-4727-830C-48A830D73D84}"/>
    <cellStyle name="Normal 4 2 2 4 2 2" xfId="26543" xr:uid="{C66ECFCB-2357-4334-ACB3-DB90007214C1}"/>
    <cellStyle name="Normal 4 2 2 4 2 3" xfId="32037" xr:uid="{5F482B88-7F55-4E78-8234-442661BC531D}"/>
    <cellStyle name="Normal 4 2 2 4 2 4" xfId="37521" xr:uid="{2BAB37D5-7144-4C52-85E3-5CB4A61EF3D3}"/>
    <cellStyle name="Normal 4 2 2 4 3" xfId="23814" xr:uid="{4F038825-5BF6-46BB-8D0A-E925C0121575}"/>
    <cellStyle name="Normal 4 2 2 4 4" xfId="29308" xr:uid="{10975C32-DB11-489A-B975-94CFA6DB96B8}"/>
    <cellStyle name="Normal 4 2 2 4 5" xfId="34792" xr:uid="{D87E2D49-21B1-46EE-ADD9-00E5150BEB79}"/>
    <cellStyle name="Normal 4 2 2 5" xfId="14973" xr:uid="{AB9DA8D5-7489-41EF-B33D-E4083044FBA5}"/>
    <cellStyle name="Normal 4 2 2 5 2" xfId="22260" xr:uid="{78666E19-8BA1-41BC-BCB9-6588AB8E724B}"/>
    <cellStyle name="Normal 4 2 2 5 2 2" xfId="27816" xr:uid="{93CA08BC-9CB4-437C-8946-D767E6CDB222}"/>
    <cellStyle name="Normal 4 2 2 5 2 3" xfId="33310" xr:uid="{E7E23990-3FC3-4E2A-9EE3-D792660F7DB8}"/>
    <cellStyle name="Normal 4 2 2 5 2 4" xfId="38794" xr:uid="{F39D03E3-8E94-4247-94D8-21722E5E0D73}"/>
    <cellStyle name="Normal 4 2 2 5 3" xfId="25087" xr:uid="{7768A323-EFD7-40CA-B6A7-3095B2FC7DD3}"/>
    <cellStyle name="Normal 4 2 2 5 4" xfId="30581" xr:uid="{27049920-364B-4D25-80DD-EE9455239473}"/>
    <cellStyle name="Normal 4 2 2 5 5" xfId="36065" xr:uid="{27EA47E9-387C-4B79-AD5A-31426D2AAEC1}"/>
    <cellStyle name="Normal 4 2 2 6" xfId="11918" xr:uid="{575D213D-9FD2-4EBD-85D7-851AF9CAFEDF}"/>
    <cellStyle name="Normal 4 2 2 7" xfId="17154" xr:uid="{E1C70073-4417-447C-AD5A-55EF3C118752}"/>
    <cellStyle name="Normal 4 2 2 8" xfId="19378" xr:uid="{6C1BAE9E-888C-41B8-9239-07491F52396D}"/>
    <cellStyle name="Normal 4 2 2 9" xfId="9663" xr:uid="{364CD4B1-992D-4E18-B092-2CAD377A3AB0}"/>
    <cellStyle name="Normal 4 2 2 9 2" xfId="20984" xr:uid="{40810E0A-9EA3-40D4-868F-7558A0A4789E}"/>
    <cellStyle name="Normal 4 2 2 9 2 2" xfId="26540" xr:uid="{05E95ED6-A26D-437A-97A4-08B2FD7A9EF1}"/>
    <cellStyle name="Normal 4 2 2 9 2 3" xfId="32034" xr:uid="{1F6D63A4-0FAA-41F7-A261-C276013287B6}"/>
    <cellStyle name="Normal 4 2 2 9 2 4" xfId="37518" xr:uid="{7187720F-EC18-4782-8B0B-0F17A93BD0A1}"/>
    <cellStyle name="Normal 4 2 2 9 3" xfId="23811" xr:uid="{6877D7AA-39D2-47F2-B999-7541884302BD}"/>
    <cellStyle name="Normal 4 2 2 9 4" xfId="29305" xr:uid="{9F95CBB5-9E5B-4F17-ABA2-23D4ED44C258}"/>
    <cellStyle name="Normal 4 2 2 9 5" xfId="34789" xr:uid="{D5BE01D2-2EEC-4DE9-A13E-89107618D9B4}"/>
    <cellStyle name="Normal 4 2 3" xfId="6567" xr:uid="{E63E1461-FB86-4946-B5CD-C67F65BA690E}"/>
    <cellStyle name="Normal 4 2 3 10" xfId="19380" xr:uid="{21927DE4-150C-4B77-AA4D-D195D28F8260}"/>
    <cellStyle name="Normal 4 2 3 11" xfId="22984" xr:uid="{5DF31220-C1D1-4FA9-903C-A8F5D548B5C2}"/>
    <cellStyle name="Normal 4 2 3 11 2" xfId="28530" xr:uid="{0483A271-8260-4737-A53E-A389680FAE5D}"/>
    <cellStyle name="Normal 4 2 3 11 3" xfId="34018" xr:uid="{00CE413A-D174-48AF-8E5E-3C225814829E}"/>
    <cellStyle name="Normal 4 2 3 11 4" xfId="39502" xr:uid="{E69B2F0A-3841-4380-9BB4-63ED743648A6}"/>
    <cellStyle name="Normal 4 2 3 2" xfId="6568" xr:uid="{1F15A810-903D-4463-88C3-63E17184B016}"/>
    <cellStyle name="Normal 4 2 3 2 2" xfId="14976" xr:uid="{D1E4203E-76D0-4A69-8851-DA3DA65BCB0C}"/>
    <cellStyle name="Normal 4 2 3 2 2 2" xfId="22263" xr:uid="{239644B2-0135-4430-940C-59155EA06B7B}"/>
    <cellStyle name="Normal 4 2 3 2 2 2 2" xfId="27819" xr:uid="{59C1A43F-CD11-411A-8F66-E804E9DACF32}"/>
    <cellStyle name="Normal 4 2 3 2 2 2 3" xfId="33313" xr:uid="{21F04383-16BC-4769-BEAB-8B60525E641E}"/>
    <cellStyle name="Normal 4 2 3 2 2 2 4" xfId="38797" xr:uid="{BC115229-5D16-4AAF-961C-5CF5499EF564}"/>
    <cellStyle name="Normal 4 2 3 2 2 3" xfId="25090" xr:uid="{A8CB4597-E342-4C2B-BEE8-67D289EAD9EB}"/>
    <cellStyle name="Normal 4 2 3 2 2 4" xfId="30584" xr:uid="{FC8CB8EF-CD5D-484A-B1E8-FD41BF663B6D}"/>
    <cellStyle name="Normal 4 2 3 2 2 5" xfId="36068" xr:uid="{FD85CA92-3610-4747-9003-048853B42528}"/>
    <cellStyle name="Normal 4 2 3 2 3" xfId="11921" xr:uid="{74AC5599-9E66-458B-8821-3647A2A81173}"/>
    <cellStyle name="Normal 4 2 3 2 4" xfId="17157" xr:uid="{B057BEF4-4EF1-4AF4-9FB9-4629D5E62180}"/>
    <cellStyle name="Normal 4 2 3 2 5" xfId="19381" xr:uid="{3DA2FF95-F8C9-4B47-A693-170CD497B74E}"/>
    <cellStyle name="Normal 4 2 3 2 6" xfId="9667" xr:uid="{178E0E31-E8D0-4975-B467-FF36F15FFA89}"/>
    <cellStyle name="Normal 4 2 3 2 6 2" xfId="20988" xr:uid="{2576952B-0398-4150-9F1B-78EECB92CEBF}"/>
    <cellStyle name="Normal 4 2 3 2 6 2 2" xfId="26544" xr:uid="{DDEEBEB4-ED2A-42DE-953A-F892B4F226E1}"/>
    <cellStyle name="Normal 4 2 3 2 6 2 3" xfId="32038" xr:uid="{DF87615C-44E0-4110-9181-27840A275D24}"/>
    <cellStyle name="Normal 4 2 3 2 6 2 4" xfId="37522" xr:uid="{9FD7EE8E-684B-4E18-B037-FCF969E8D6E3}"/>
    <cellStyle name="Normal 4 2 3 2 6 3" xfId="23815" xr:uid="{FCCDA110-DC7B-49C6-96A0-AA381C7A1F7F}"/>
    <cellStyle name="Normal 4 2 3 2 6 4" xfId="29309" xr:uid="{EEFAB490-D44F-4680-9D68-EE299D387794}"/>
    <cellStyle name="Normal 4 2 3 2 6 5" xfId="34793" xr:uid="{B58586FE-BA31-47B3-8448-16372D0737C4}"/>
    <cellStyle name="Normal 4 2 3 3" xfId="6569" xr:uid="{E8D68377-0DE5-412F-A6B7-3778BE9E3636}"/>
    <cellStyle name="Normal 4 2 3 3 2" xfId="14977" xr:uid="{F2E76776-9CE9-432D-8012-D3C3DEE6C1CC}"/>
    <cellStyle name="Normal 4 2 3 3 2 2" xfId="22264" xr:uid="{7FAFD282-6DA8-4F79-A295-374323BC5B10}"/>
    <cellStyle name="Normal 4 2 3 3 2 2 2" xfId="27820" xr:uid="{8EF354C5-87B8-4697-A716-428635AC862D}"/>
    <cellStyle name="Normal 4 2 3 3 2 2 3" xfId="33314" xr:uid="{99AD6E1A-8CFD-45D4-9003-8061F49F507D}"/>
    <cellStyle name="Normal 4 2 3 3 2 2 4" xfId="38798" xr:uid="{CB304AF3-D8BC-4BE5-A5F7-15CC5D9EF7B3}"/>
    <cellStyle name="Normal 4 2 3 3 2 3" xfId="25091" xr:uid="{0D7FD078-02CD-483E-8032-9F857FD0B046}"/>
    <cellStyle name="Normal 4 2 3 3 2 4" xfId="30585" xr:uid="{EA997759-C24D-460D-A1E2-41DF43C1DAE0}"/>
    <cellStyle name="Normal 4 2 3 3 2 5" xfId="36069" xr:uid="{C0AD9C30-9820-4CA4-A290-ECF4CDAEFD41}"/>
    <cellStyle name="Normal 4 2 3 3 3" xfId="19382" xr:uid="{E58C2AA9-7CCA-4BC2-AF07-E21E75D51178}"/>
    <cellStyle name="Normal 4 2 3 3 4" xfId="9668" xr:uid="{D03B477B-5A56-4FE5-97FC-4BE23D20C36B}"/>
    <cellStyle name="Normal 4 2 3 3 4 2" xfId="20989" xr:uid="{A058152E-D1F9-401D-875D-CE706B0A3BCE}"/>
    <cellStyle name="Normal 4 2 3 3 4 2 2" xfId="26545" xr:uid="{DD2EF4A3-730B-4D49-962A-CAB3579F8238}"/>
    <cellStyle name="Normal 4 2 3 3 4 2 3" xfId="32039" xr:uid="{E2F58AA2-C5F6-46C6-95BC-1E4F2C35D691}"/>
    <cellStyle name="Normal 4 2 3 3 4 2 4" xfId="37523" xr:uid="{2F63283B-51DE-4829-8A6E-53402952DF0F}"/>
    <cellStyle name="Normal 4 2 3 3 4 3" xfId="23816" xr:uid="{CB755B37-3C32-4D8C-8396-9C1CEC15F68C}"/>
    <cellStyle name="Normal 4 2 3 3 4 4" xfId="29310" xr:uid="{B4C97056-9E9B-4B9E-88BD-5219DB3AD13A}"/>
    <cellStyle name="Normal 4 2 3 3 4 5" xfId="34794" xr:uid="{568EBC55-D943-4B13-85BC-2234D9DE9C52}"/>
    <cellStyle name="Normal 4 2 3 4" xfId="7286" xr:uid="{EF49D1B4-BB6B-44D7-9A1B-DC83931FC874}"/>
    <cellStyle name="Normal 4 2 3 4 2" xfId="9669" xr:uid="{45301B95-0B65-4081-835A-F12ED8D3D285}"/>
    <cellStyle name="Normal 4 2 3 4 2 2" xfId="20990" xr:uid="{9F649283-B52C-42A8-BA6E-959D8490CF84}"/>
    <cellStyle name="Normal 4 2 3 4 2 2 2" xfId="26546" xr:uid="{444E7A7B-53EB-4330-B0A5-1C3E39F3EA76}"/>
    <cellStyle name="Normal 4 2 3 4 2 2 3" xfId="32040" xr:uid="{FE57130F-D740-446A-8E5F-353A54B2456E}"/>
    <cellStyle name="Normal 4 2 3 4 2 2 4" xfId="37524" xr:uid="{89B439AF-523C-4E80-9656-A8A1D6C5AE7B}"/>
    <cellStyle name="Normal 4 2 3 4 2 3" xfId="23817" xr:uid="{589865E1-AE5C-483F-99C6-B9214684624A}"/>
    <cellStyle name="Normal 4 2 3 4 2 4" xfId="29311" xr:uid="{228DEDD5-7BBD-4A04-96EC-E2E9D5CEE4BA}"/>
    <cellStyle name="Normal 4 2 3 4 2 5" xfId="34795" xr:uid="{B96AEDE6-B2EA-4AF3-8E23-13D12644C083}"/>
    <cellStyle name="Normal 4 2 3 4 3" xfId="20288" xr:uid="{61CCD917-870E-48A4-A819-60C4EA68B2B2}"/>
    <cellStyle name="Normal 4 2 3 4 3 2" xfId="25844" xr:uid="{217475A3-A387-43C2-BF3C-BF021A42EE39}"/>
    <cellStyle name="Normal 4 2 3 4 3 3" xfId="31338" xr:uid="{41C582DD-9E57-4D38-9AE2-FD29EC697AE1}"/>
    <cellStyle name="Normal 4 2 3 4 3 4" xfId="36822" xr:uid="{6B975E7C-8DFD-489B-B142-00E073AC6D49}"/>
    <cellStyle name="Normal 4 2 3 4 4" xfId="23115" xr:uid="{29522B41-5CCA-4188-B30A-0743B79B8221}"/>
    <cellStyle name="Normal 4 2 3 4 5" xfId="28607" xr:uid="{786441C5-C713-423D-B7F6-1BD1AA1E5E2F}"/>
    <cellStyle name="Normal 4 2 3 4 6" xfId="34091" xr:uid="{74D59F34-81DB-43C1-BB0E-CD70A6448695}"/>
    <cellStyle name="Normal 4 2 3 5" xfId="7421" xr:uid="{A4472F7E-1155-4EE0-B6D0-6745B548017B}"/>
    <cellStyle name="Normal 4 2 3 5 2" xfId="9670" xr:uid="{6D949915-464D-41D1-BABB-EDF9CB62FF84}"/>
    <cellStyle name="Normal 4 2 3 5 2 2" xfId="20991" xr:uid="{F73BBB1D-673A-4BA5-BB9E-43F00AE09B6E}"/>
    <cellStyle name="Normal 4 2 3 5 2 2 2" xfId="26547" xr:uid="{0D2D3845-F12C-44C5-8531-CF351C80D555}"/>
    <cellStyle name="Normal 4 2 3 5 2 2 3" xfId="32041" xr:uid="{111B12BB-4CBD-4FC3-B1D0-3071A73C5796}"/>
    <cellStyle name="Normal 4 2 3 5 2 2 4" xfId="37525" xr:uid="{C8C88368-87B1-4CF3-95E2-BFEB6D82A1A9}"/>
    <cellStyle name="Normal 4 2 3 5 2 3" xfId="23818" xr:uid="{3AAFFCCD-8006-4453-B5E9-780212A0114A}"/>
    <cellStyle name="Normal 4 2 3 5 2 4" xfId="29312" xr:uid="{FB1E2AAB-B24C-4334-8568-3EF87322F5CA}"/>
    <cellStyle name="Normal 4 2 3 5 2 5" xfId="34796" xr:uid="{58551306-7435-41F6-ACCC-9A3DB47A4CCE}"/>
    <cellStyle name="Normal 4 2 3 5 3" xfId="20309" xr:uid="{5850C315-2200-4D25-8C05-DC4C2D5DF723}"/>
    <cellStyle name="Normal 4 2 3 5 3 2" xfId="25865" xr:uid="{70AB33F6-3FEE-4473-BA38-979BD5482EB8}"/>
    <cellStyle name="Normal 4 2 3 5 3 3" xfId="31359" xr:uid="{A4CABB18-AADF-400B-9807-CC65AF1B9DC3}"/>
    <cellStyle name="Normal 4 2 3 5 3 4" xfId="36843" xr:uid="{2E7B02CD-DF5D-439B-8EF5-F4CB4C4D4E98}"/>
    <cellStyle name="Normal 4 2 3 5 4" xfId="23136" xr:uid="{E5EEC1E9-12F4-4870-8091-8D1AA393959B}"/>
    <cellStyle name="Normal 4 2 3 5 5" xfId="28628" xr:uid="{56CC301C-9D6A-4E25-ADCF-3D15FED5A2F1}"/>
    <cellStyle name="Normal 4 2 3 5 6" xfId="34112" xr:uid="{23259A2F-F270-4EA0-A0B1-D3A414FC5D11}"/>
    <cellStyle name="Normal 4 2 3 6" xfId="7511" xr:uid="{8A5190DC-80C6-4CFD-9AE6-362D2F6880E5}"/>
    <cellStyle name="Normal 4 2 3 6 2" xfId="9671" xr:uid="{F2454C0A-D4A2-411F-8385-35293F7E47C1}"/>
    <cellStyle name="Normal 4 2 3 6 2 2" xfId="20992" xr:uid="{67CAA371-2C4A-45E6-BA5C-267DED6A3757}"/>
    <cellStyle name="Normal 4 2 3 6 2 2 2" xfId="26548" xr:uid="{97CABB36-55A7-4CF6-A9B9-E6434B20E273}"/>
    <cellStyle name="Normal 4 2 3 6 2 2 3" xfId="32042" xr:uid="{88BE5A19-0875-45A6-8019-72555C143FEC}"/>
    <cellStyle name="Normal 4 2 3 6 2 2 4" xfId="37526" xr:uid="{DFD47D28-A200-40C9-8D72-25F44971397B}"/>
    <cellStyle name="Normal 4 2 3 6 2 3" xfId="23819" xr:uid="{7D02C756-34C0-48E3-8BB9-CD6187567849}"/>
    <cellStyle name="Normal 4 2 3 6 2 4" xfId="29313" xr:uid="{DB77798D-3888-4CD7-A184-03A5A967FCDE}"/>
    <cellStyle name="Normal 4 2 3 6 2 5" xfId="34797" xr:uid="{C91AB733-E2E9-451A-95E8-317F3D089574}"/>
    <cellStyle name="Normal 4 2 3 6 3" xfId="20395" xr:uid="{5FE2406B-BF7A-4D86-A49F-E310283BDE17}"/>
    <cellStyle name="Normal 4 2 3 6 3 2" xfId="25951" xr:uid="{31100A1A-99A0-4E2D-B57E-2C874EBCEBC2}"/>
    <cellStyle name="Normal 4 2 3 6 3 3" xfId="31445" xr:uid="{A8F0C974-EC44-4E60-9851-5F4BDBF52B72}"/>
    <cellStyle name="Normal 4 2 3 6 3 4" xfId="36929" xr:uid="{AB7E037D-2FDD-4A0E-B779-7BAAF6E3B7DF}"/>
    <cellStyle name="Normal 4 2 3 6 4" xfId="23222" xr:uid="{B85225FF-E176-448A-8BE6-7B737C06E450}"/>
    <cellStyle name="Normal 4 2 3 6 5" xfId="28714" xr:uid="{310950B8-228F-4B41-BF00-71EB86AD7A57}"/>
    <cellStyle name="Normal 4 2 3 6 6" xfId="34198" xr:uid="{41F74B59-522C-46B4-8738-4D4DC5C5B25C}"/>
    <cellStyle name="Normal 4 2 3 7" xfId="7574" xr:uid="{4BED24AA-58DF-4B39-8002-AE63E1D3DAA4}"/>
    <cellStyle name="Normal 4 2 3 7 2" xfId="20458" xr:uid="{CBA79536-ADCE-4045-8956-9CC8A522F820}"/>
    <cellStyle name="Normal 4 2 3 7 2 2" xfId="26014" xr:uid="{8F58ACD5-D3B7-4F98-88BB-133300A4EEE2}"/>
    <cellStyle name="Normal 4 2 3 7 2 3" xfId="31508" xr:uid="{846A18DE-8DC7-442E-A617-BD27E18A3E28}"/>
    <cellStyle name="Normal 4 2 3 7 2 4" xfId="36992" xr:uid="{E3EF9D83-3E61-453A-9E8F-AC127F3323E5}"/>
    <cellStyle name="Normal 4 2 3 7 3" xfId="23285" xr:uid="{622186B8-F634-4E83-8D61-202FF42EF6D7}"/>
    <cellStyle name="Normal 4 2 3 7 4" xfId="28779" xr:uid="{20DA3141-A849-41EF-8E90-801448FB7EC3}"/>
    <cellStyle name="Normal 4 2 3 7 5" xfId="34263" xr:uid="{8EFA656F-0ED7-43AE-8DA2-9C16F6B02AAE}"/>
    <cellStyle name="Normal 4 2 3 8" xfId="11920" xr:uid="{950E9F4A-6007-4D90-A863-60866B5C61CD}"/>
    <cellStyle name="Normal 4 2 3 9" xfId="17156" xr:uid="{F7CF26F3-BC35-430D-8475-837FE53F10F1}"/>
    <cellStyle name="Normal 4 2 4" xfId="6570" xr:uid="{C32E1150-0FF5-4B77-87AF-7E34A42E52AA}"/>
    <cellStyle name="Normal 4 2 4 10" xfId="19383" xr:uid="{5AAF7A4D-C4D7-4B27-857F-4BEA1A020847}"/>
    <cellStyle name="Normal 4 2 4 11" xfId="22985" xr:uid="{E81C7526-5470-4BDD-B7C8-3814DF2E765D}"/>
    <cellStyle name="Normal 4 2 4 11 2" xfId="28531" xr:uid="{B2E15722-65CF-4A7D-B06B-ED9DC38B3737}"/>
    <cellStyle name="Normal 4 2 4 11 3" xfId="34019" xr:uid="{A87AD665-2EE7-40B9-AE1C-1FEA238F2E34}"/>
    <cellStyle name="Normal 4 2 4 11 4" xfId="39503" xr:uid="{9EE5A61A-DF5C-47B2-9DC8-1E9FFB4DCFCF}"/>
    <cellStyle name="Normal 4 2 4 2" xfId="6571" xr:uid="{3584AB68-C9A3-437F-B155-04D0D9A94A6F}"/>
    <cellStyle name="Normal 4 2 4 2 2" xfId="14978" xr:uid="{78C69132-5261-44E4-B40F-2B6AD23B2CB6}"/>
    <cellStyle name="Normal 4 2 4 2 2 2" xfId="22265" xr:uid="{DDC94A5D-EEDE-4618-BCAB-BDBE23F9A469}"/>
    <cellStyle name="Normal 4 2 4 2 2 2 2" xfId="27821" xr:uid="{649642C0-A1BF-4DBE-A017-2DFB354C14AA}"/>
    <cellStyle name="Normal 4 2 4 2 2 2 3" xfId="33315" xr:uid="{36279FAC-1234-45DF-9C47-D4663B7F3F5F}"/>
    <cellStyle name="Normal 4 2 4 2 2 2 4" xfId="38799" xr:uid="{AC24AA9D-2976-4A8B-ACC8-B0FF06B6C7EA}"/>
    <cellStyle name="Normal 4 2 4 2 2 3" xfId="25092" xr:uid="{874FB395-5558-476A-AE14-A97804B3CBB7}"/>
    <cellStyle name="Normal 4 2 4 2 2 4" xfId="30586" xr:uid="{A0FD0A8A-EEFA-471C-8DF0-96F19644750B}"/>
    <cellStyle name="Normal 4 2 4 2 2 5" xfId="36070" xr:uid="{469FEB48-D5B4-498D-9259-D0F356D67D89}"/>
    <cellStyle name="Normal 4 2 4 2 3" xfId="11923" xr:uid="{05A61728-24C7-4FFD-9360-4C4E0F8A8405}"/>
    <cellStyle name="Normal 4 2 4 2 4" xfId="17159" xr:uid="{37611B7F-79C9-49B0-A5E8-5D57C8AC2E6E}"/>
    <cellStyle name="Normal 4 2 4 2 5" xfId="19384" xr:uid="{501AB460-E3D2-41C5-B268-DCDBA701AE01}"/>
    <cellStyle name="Normal 4 2 4 2 6" xfId="9672" xr:uid="{901624A4-7473-48A4-9354-349EF9B2CFF7}"/>
    <cellStyle name="Normal 4 2 4 2 6 2" xfId="20993" xr:uid="{6AF45886-8CE3-45BF-842C-BAB1E292D4A2}"/>
    <cellStyle name="Normal 4 2 4 2 6 2 2" xfId="26549" xr:uid="{C4A319F3-D5EB-49F9-85A3-942FF46FB504}"/>
    <cellStyle name="Normal 4 2 4 2 6 2 3" xfId="32043" xr:uid="{F49E78D2-E880-4730-97CE-439C878C44DC}"/>
    <cellStyle name="Normal 4 2 4 2 6 2 4" xfId="37527" xr:uid="{E1BE5542-C4FC-49DE-9F5B-46421F6D0188}"/>
    <cellStyle name="Normal 4 2 4 2 6 3" xfId="23820" xr:uid="{BE637865-4572-4E45-A9C9-B22E2A4F108B}"/>
    <cellStyle name="Normal 4 2 4 2 6 4" xfId="29314" xr:uid="{81219511-EBF6-4BD6-8701-0ACA45A74A95}"/>
    <cellStyle name="Normal 4 2 4 2 6 5" xfId="34798" xr:uid="{CBDEBB1A-38EF-41DF-AC34-8F36A76F7FF9}"/>
    <cellStyle name="Normal 4 2 4 3" xfId="6572" xr:uid="{D227697D-6C33-454A-A74C-194A4DAED419}"/>
    <cellStyle name="Normal 4 2 4 3 2" xfId="14979" xr:uid="{9D6E06CF-C42D-47B4-98B0-F11657E1788F}"/>
    <cellStyle name="Normal 4 2 4 3 2 2" xfId="22266" xr:uid="{F3358219-A55F-4030-9619-B841340415B7}"/>
    <cellStyle name="Normal 4 2 4 3 2 2 2" xfId="27822" xr:uid="{F08438E7-5FB2-49A0-B64C-8DFE245DEA41}"/>
    <cellStyle name="Normal 4 2 4 3 2 2 3" xfId="33316" xr:uid="{969136FA-0093-4EC4-A2F0-EA47BBDF6BA5}"/>
    <cellStyle name="Normal 4 2 4 3 2 2 4" xfId="38800" xr:uid="{CDBBE0A0-427D-4F1A-A68B-7CE88786F0E8}"/>
    <cellStyle name="Normal 4 2 4 3 2 3" xfId="25093" xr:uid="{BF0C5F42-ADE4-4AD9-ACFB-5C6CA51AED0E}"/>
    <cellStyle name="Normal 4 2 4 3 2 4" xfId="30587" xr:uid="{016E1FFB-74E6-420B-B35E-0EB7DBBA359E}"/>
    <cellStyle name="Normal 4 2 4 3 2 5" xfId="36071" xr:uid="{6497C507-4040-4C79-8AA9-7D5C63166CBA}"/>
    <cellStyle name="Normal 4 2 4 3 3" xfId="19385" xr:uid="{CFC8DF27-FA75-4BD3-8FB7-66DC8CBE19B0}"/>
    <cellStyle name="Normal 4 2 4 3 4" xfId="9673" xr:uid="{A9236339-1B7B-4C09-849A-BAEC32FB2631}"/>
    <cellStyle name="Normal 4 2 4 3 4 2" xfId="20994" xr:uid="{99734EE5-B8BB-4D63-8B0B-83C8D360F855}"/>
    <cellStyle name="Normal 4 2 4 3 4 2 2" xfId="26550" xr:uid="{C2C7834B-F3BE-4F10-8DBB-E10468C570E2}"/>
    <cellStyle name="Normal 4 2 4 3 4 2 3" xfId="32044" xr:uid="{DD39F553-A520-4925-B855-9B34FA166EF5}"/>
    <cellStyle name="Normal 4 2 4 3 4 2 4" xfId="37528" xr:uid="{4FD90EE9-2600-4243-A03C-FC8BC8C9F4EF}"/>
    <cellStyle name="Normal 4 2 4 3 4 3" xfId="23821" xr:uid="{0E03399F-8C95-4952-BCDC-77EC472EA6C8}"/>
    <cellStyle name="Normal 4 2 4 3 4 4" xfId="29315" xr:uid="{E5D29D5D-77BA-4EDB-B63C-48A4FF7366EC}"/>
    <cellStyle name="Normal 4 2 4 3 4 5" xfId="34799" xr:uid="{4B8BF49C-CCC7-4F6A-B69B-EA6D3AD97487}"/>
    <cellStyle name="Normal 4 2 4 4" xfId="7287" xr:uid="{02A0FF7E-7ED3-4AB4-8B9A-47078BC8DB7C}"/>
    <cellStyle name="Normal 4 2 4 4 2" xfId="9674" xr:uid="{BFDA496A-D6A1-4BAB-9F69-EDA0F6DF0CA0}"/>
    <cellStyle name="Normal 4 2 4 4 2 2" xfId="20995" xr:uid="{38C8D0A7-75AC-4E7E-9DDA-EEE69CB40477}"/>
    <cellStyle name="Normal 4 2 4 4 2 2 2" xfId="26551" xr:uid="{1170322C-9A1A-44CB-806F-0A567A14B132}"/>
    <cellStyle name="Normal 4 2 4 4 2 2 3" xfId="32045" xr:uid="{33389CBC-1A61-4D4D-B533-BA3F2694A3CA}"/>
    <cellStyle name="Normal 4 2 4 4 2 2 4" xfId="37529" xr:uid="{0A3A9906-3B42-42C3-9666-6704ED799596}"/>
    <cellStyle name="Normal 4 2 4 4 2 3" xfId="23822" xr:uid="{D9B014D5-1AEB-4877-8FED-D80BD8C9D7CF}"/>
    <cellStyle name="Normal 4 2 4 4 2 4" xfId="29316" xr:uid="{D34B140E-8E23-4F08-93E0-FCB2E46B18FC}"/>
    <cellStyle name="Normal 4 2 4 4 2 5" xfId="34800" xr:uid="{0DBAFDC4-2A0D-42BB-AC9F-52210B4341B1}"/>
    <cellStyle name="Normal 4 2 4 4 3" xfId="20289" xr:uid="{AF2AE751-3AF8-4A8E-9A7B-253FA936D74C}"/>
    <cellStyle name="Normal 4 2 4 4 3 2" xfId="25845" xr:uid="{65F2C459-927E-4E3A-B6DF-60087C2FB699}"/>
    <cellStyle name="Normal 4 2 4 4 3 3" xfId="31339" xr:uid="{995147AE-6558-48F5-A5CB-CCD5A4E8674F}"/>
    <cellStyle name="Normal 4 2 4 4 3 4" xfId="36823" xr:uid="{8EF0B024-2DA1-4D59-BE0F-B3079DBBA942}"/>
    <cellStyle name="Normal 4 2 4 4 4" xfId="23116" xr:uid="{82245B9D-87EC-4796-80FB-D35B73784C85}"/>
    <cellStyle name="Normal 4 2 4 4 5" xfId="28608" xr:uid="{75C49C4D-1705-499C-B1F2-CE99920447C4}"/>
    <cellStyle name="Normal 4 2 4 4 6" xfId="34092" xr:uid="{9C989137-42D9-4B8E-A801-9A4B7521E431}"/>
    <cellStyle name="Normal 4 2 4 5" xfId="7422" xr:uid="{94B8A288-13F8-4881-9F05-4F5C405EAC74}"/>
    <cellStyle name="Normal 4 2 4 5 2" xfId="9675" xr:uid="{7B45B34A-22F2-4619-9EDA-4D09040AB0A2}"/>
    <cellStyle name="Normal 4 2 4 5 2 2" xfId="20996" xr:uid="{C0352174-7E9F-4390-80BE-0E73E126E0A6}"/>
    <cellStyle name="Normal 4 2 4 5 2 2 2" xfId="26552" xr:uid="{D9AFD241-46E1-40A8-8F2A-C79AE39F21A2}"/>
    <cellStyle name="Normal 4 2 4 5 2 2 3" xfId="32046" xr:uid="{350D5746-C286-4894-A1E0-4C935399B2A8}"/>
    <cellStyle name="Normal 4 2 4 5 2 2 4" xfId="37530" xr:uid="{6F354F0F-436A-42B3-8C33-A58A433D8FE0}"/>
    <cellStyle name="Normal 4 2 4 5 2 3" xfId="23823" xr:uid="{2106057D-AF6A-4BFC-931F-FB4BC5E6BB03}"/>
    <cellStyle name="Normal 4 2 4 5 2 4" xfId="29317" xr:uid="{3DD039DB-E8EE-424C-8394-DFBFF73FE426}"/>
    <cellStyle name="Normal 4 2 4 5 2 5" xfId="34801" xr:uid="{5BA853C0-2815-4389-91F2-313D5D8A510D}"/>
    <cellStyle name="Normal 4 2 4 5 3" xfId="20310" xr:uid="{553E8C7F-D4CA-4A45-89CD-150D409FE28B}"/>
    <cellStyle name="Normal 4 2 4 5 3 2" xfId="25866" xr:uid="{7D0BC6E1-5B39-4A8F-A802-3DCE1AE5CDDC}"/>
    <cellStyle name="Normal 4 2 4 5 3 3" xfId="31360" xr:uid="{10011CBB-CE34-4611-A2FE-62A6AA2538ED}"/>
    <cellStyle name="Normal 4 2 4 5 3 4" xfId="36844" xr:uid="{00F4AA74-45F1-43D2-B3AD-2AA3D0B40FF4}"/>
    <cellStyle name="Normal 4 2 4 5 4" xfId="23137" xr:uid="{0E76A587-1059-408C-8950-7B6706265072}"/>
    <cellStyle name="Normal 4 2 4 5 5" xfId="28629" xr:uid="{0D255862-0B1A-488F-960C-9417B89E670B}"/>
    <cellStyle name="Normal 4 2 4 5 6" xfId="34113" xr:uid="{A906BB22-CD0A-4DD9-87CA-B812ECE9BBA3}"/>
    <cellStyle name="Normal 4 2 4 6" xfId="7512" xr:uid="{73EE7E6C-3304-48A3-B34C-65BB1DE5BD5D}"/>
    <cellStyle name="Normal 4 2 4 6 2" xfId="9676" xr:uid="{CBAC43F4-DEB7-49B9-BF08-EA9916B7280A}"/>
    <cellStyle name="Normal 4 2 4 6 2 2" xfId="20997" xr:uid="{CBD40E3F-7C95-4545-949B-18EA037D7B6C}"/>
    <cellStyle name="Normal 4 2 4 6 2 2 2" xfId="26553" xr:uid="{4D9582C8-4D10-4A04-9A30-77B7F178A2AB}"/>
    <cellStyle name="Normal 4 2 4 6 2 2 3" xfId="32047" xr:uid="{2EF0FFFC-750F-496A-A7A6-7B872848087D}"/>
    <cellStyle name="Normal 4 2 4 6 2 2 4" xfId="37531" xr:uid="{50CDC49A-56D4-48B3-990B-608E0E3C213B}"/>
    <cellStyle name="Normal 4 2 4 6 2 3" xfId="23824" xr:uid="{521E2783-A52C-489F-84F4-77194BA3FF05}"/>
    <cellStyle name="Normal 4 2 4 6 2 4" xfId="29318" xr:uid="{C970F9F8-7330-4BE1-8AB5-4902B0766D54}"/>
    <cellStyle name="Normal 4 2 4 6 2 5" xfId="34802" xr:uid="{FBAAF78D-144A-4E72-8D3A-1D3DC96C5A4B}"/>
    <cellStyle name="Normal 4 2 4 6 3" xfId="20396" xr:uid="{8E496861-A120-4FB8-A92C-A77557159245}"/>
    <cellStyle name="Normal 4 2 4 6 3 2" xfId="25952" xr:uid="{4479EFA7-EE3B-4951-8A9B-DC8D572A7791}"/>
    <cellStyle name="Normal 4 2 4 6 3 3" xfId="31446" xr:uid="{479C1665-6CD7-4F78-B598-3AA47DB8F437}"/>
    <cellStyle name="Normal 4 2 4 6 3 4" xfId="36930" xr:uid="{AB310E84-27DF-46A5-9AC0-9C18A0713887}"/>
    <cellStyle name="Normal 4 2 4 6 4" xfId="23223" xr:uid="{49F05C71-CFA9-4D5A-96B8-4DD6B6FCB771}"/>
    <cellStyle name="Normal 4 2 4 6 5" xfId="28715" xr:uid="{6A79E9E7-9F46-4813-9A20-573A7417CCD1}"/>
    <cellStyle name="Normal 4 2 4 6 6" xfId="34199" xr:uid="{86091D9F-CBAB-4838-8D43-1E8E4532AAD5}"/>
    <cellStyle name="Normal 4 2 4 7" xfId="7575" xr:uid="{BE2556E2-400A-41DD-9646-2024494E0673}"/>
    <cellStyle name="Normal 4 2 4 7 2" xfId="20459" xr:uid="{537A9BBE-B119-42DC-A794-3B276DA8C9CD}"/>
    <cellStyle name="Normal 4 2 4 7 2 2" xfId="26015" xr:uid="{D024372E-FA23-4797-84AA-52D2837BE1DC}"/>
    <cellStyle name="Normal 4 2 4 7 2 3" xfId="31509" xr:uid="{DC3E59B4-88CB-4D7C-95CD-D6DD8B8C5228}"/>
    <cellStyle name="Normal 4 2 4 7 2 4" xfId="36993" xr:uid="{2C877A17-6B06-43BA-949F-8FC7579C7879}"/>
    <cellStyle name="Normal 4 2 4 7 3" xfId="23286" xr:uid="{39FFF191-1DCC-4B3C-9DB2-047B6BF20387}"/>
    <cellStyle name="Normal 4 2 4 7 4" xfId="28780" xr:uid="{C061D0F5-F039-43E2-8706-9602F814AF5F}"/>
    <cellStyle name="Normal 4 2 4 7 5" xfId="34264" xr:uid="{E644C1C5-7B71-44B3-BED4-310519AC4C0B}"/>
    <cellStyle name="Normal 4 2 4 8" xfId="11922" xr:uid="{54FDDF18-ABFD-47AD-B410-1587AE2D75F9}"/>
    <cellStyle name="Normal 4 2 4 9" xfId="17158" xr:uid="{E3C29AEB-3FE5-4895-91BB-ADA53C5F8137}"/>
    <cellStyle name="Normal 4 2 5" xfId="6573" xr:uid="{07530231-30C0-4CC8-AD60-2C86B93880AA}"/>
    <cellStyle name="Normal 4 2 5 2" xfId="14980" xr:uid="{6E695711-6BF4-4378-B4FE-E6645875EE63}"/>
    <cellStyle name="Normal 4 2 5 2 2" xfId="22267" xr:uid="{0D2B3C7C-C4E3-46E8-A0B4-4EC2B67D767F}"/>
    <cellStyle name="Normal 4 2 5 2 2 2" xfId="27823" xr:uid="{2D671D66-D5D7-4C27-9BCF-4726B4B2ADFF}"/>
    <cellStyle name="Normal 4 2 5 2 2 3" xfId="33317" xr:uid="{924DE1F5-F032-4439-8E92-53C7C4E8C4CD}"/>
    <cellStyle name="Normal 4 2 5 2 2 4" xfId="38801" xr:uid="{1C905CB8-AC0F-4821-93EC-5FA8BFED2336}"/>
    <cellStyle name="Normal 4 2 5 2 3" xfId="25094" xr:uid="{5EE234BF-6C19-40DB-8AEE-73816AEB798B}"/>
    <cellStyle name="Normal 4 2 5 2 4" xfId="30588" xr:uid="{305921AF-EA7B-405B-8DE1-AB7DA42D499D}"/>
    <cellStyle name="Normal 4 2 5 2 5" xfId="36072" xr:uid="{A3E21E05-D5E8-4C6A-8108-8DA85423A115}"/>
    <cellStyle name="Normal 4 2 5 3" xfId="11924" xr:uid="{38DE104B-A949-4E4C-A8C3-EB979D80202F}"/>
    <cellStyle name="Normal 4 2 5 4" xfId="17160" xr:uid="{467D1C42-B155-427E-8451-0B069957BEB3}"/>
    <cellStyle name="Normal 4 2 5 5" xfId="19386" xr:uid="{85C19B05-E66F-43C9-ABB2-A657A25B2A6D}"/>
    <cellStyle name="Normal 4 2 5 6" xfId="9677" xr:uid="{8DB0845C-B804-47EE-BB2D-CAF9ACA5E892}"/>
    <cellStyle name="Normal 4 2 5 6 2" xfId="20998" xr:uid="{7744E061-65F2-46A9-BA5D-C0BD787D926D}"/>
    <cellStyle name="Normal 4 2 5 6 2 2" xfId="26554" xr:uid="{AB44475B-79F1-4B39-90EA-297E0A99C276}"/>
    <cellStyle name="Normal 4 2 5 6 2 3" xfId="32048" xr:uid="{B8F0E5F6-3A4D-42EF-92B8-EBFB6B8FE3E0}"/>
    <cellStyle name="Normal 4 2 5 6 2 4" xfId="37532" xr:uid="{D9EF3F27-E77C-4C01-A9D9-AC2CCB59E608}"/>
    <cellStyle name="Normal 4 2 5 6 3" xfId="23825" xr:uid="{FF4CDE38-20D1-475C-B0B8-95580C7BA0AA}"/>
    <cellStyle name="Normal 4 2 5 6 4" xfId="29319" xr:uid="{9A466F08-1485-49FA-A609-22D3FE8CEA67}"/>
    <cellStyle name="Normal 4 2 5 6 5" xfId="34803" xr:uid="{AE695C20-C937-440B-B6EF-33020723A2C6}"/>
    <cellStyle name="Normal 4 2 6" xfId="6574" xr:uid="{CF109B0E-5DF5-4AED-B439-F78474951C5E}"/>
    <cellStyle name="Normal 4 2 6 2" xfId="14981" xr:uid="{A8BEF2B8-D130-41E0-8D36-E50BFDCD226D}"/>
    <cellStyle name="Normal 4 2 6 2 2" xfId="22268" xr:uid="{6B4F6661-DADB-46D2-A69E-1C4948CAF4DD}"/>
    <cellStyle name="Normal 4 2 6 2 2 2" xfId="27824" xr:uid="{01342CF0-3678-4C95-B90A-641EFD0F3B39}"/>
    <cellStyle name="Normal 4 2 6 2 2 3" xfId="33318" xr:uid="{6DEE52CB-D4D7-40CB-AA57-4BC49F9BF220}"/>
    <cellStyle name="Normal 4 2 6 2 2 4" xfId="38802" xr:uid="{3DDA8886-180F-4C36-8273-C56DC4D5052C}"/>
    <cellStyle name="Normal 4 2 6 2 3" xfId="25095" xr:uid="{2A65ECAF-95DD-41C4-AF9B-7CC87FDD2BE5}"/>
    <cellStyle name="Normal 4 2 6 2 4" xfId="30589" xr:uid="{5FFD8A12-487F-418D-A088-CBD8C552244F}"/>
    <cellStyle name="Normal 4 2 6 2 5" xfId="36073" xr:uid="{B3FD0F4D-37EC-41B2-A693-A3BD9D959342}"/>
    <cellStyle name="Normal 4 2 6 3" xfId="11925" xr:uid="{89D3D028-54AE-4B07-8771-98AAF89C2396}"/>
    <cellStyle name="Normal 4 2 6 4" xfId="17161" xr:uid="{FC2F72D1-249E-4905-9D13-03F4AFCC4F4F}"/>
    <cellStyle name="Normal 4 2 6 5" xfId="19387" xr:uid="{6FF8EE1E-744A-417F-8971-2AC4C7697D39}"/>
    <cellStyle name="Normal 4 2 6 6" xfId="9678" xr:uid="{22A57618-4AB7-4168-9CB1-CAD76848429F}"/>
    <cellStyle name="Normal 4 2 6 6 2" xfId="20999" xr:uid="{76B7BD62-16D3-49CE-957E-D226C82CC0B2}"/>
    <cellStyle name="Normal 4 2 6 6 2 2" xfId="26555" xr:uid="{C2781301-26B3-4704-BDBF-E803E76160DB}"/>
    <cellStyle name="Normal 4 2 6 6 2 3" xfId="32049" xr:uid="{33CBBAE0-4AA0-42A6-9116-7B27A0D27AC1}"/>
    <cellStyle name="Normal 4 2 6 6 2 4" xfId="37533" xr:uid="{AA18CB60-E867-475A-AC74-DF41BB691290}"/>
    <cellStyle name="Normal 4 2 6 6 3" xfId="23826" xr:uid="{5BCA2077-3674-47F9-B81E-D522309D8642}"/>
    <cellStyle name="Normal 4 2 6 6 4" xfId="29320" xr:uid="{D742F950-7C76-4526-BD9D-655FD0FAA3A5}"/>
    <cellStyle name="Normal 4 2 6 6 5" xfId="34804" xr:uid="{FAD3717F-CD57-46E0-A916-E547077733E2}"/>
    <cellStyle name="Normal 4 2 7" xfId="7284" xr:uid="{9B5F9752-6995-479B-923E-C7A85E5ADABF}"/>
    <cellStyle name="Normal 4 2 7 2" xfId="14982" xr:uid="{1A4621D3-9B8B-42A8-80E8-461A7C285A12}"/>
    <cellStyle name="Normal 4 2 7 2 2" xfId="22269" xr:uid="{6FC7AB9C-889E-4B6C-8969-71AC9998D444}"/>
    <cellStyle name="Normal 4 2 7 2 2 2" xfId="27825" xr:uid="{1AEB02AB-7377-4071-B28B-12BD40C72915}"/>
    <cellStyle name="Normal 4 2 7 2 2 3" xfId="33319" xr:uid="{71A5ADD2-E1E5-4799-855E-F3C3A1F44625}"/>
    <cellStyle name="Normal 4 2 7 2 2 4" xfId="38803" xr:uid="{0A66E5AB-2E85-477B-91B1-EDF367D57CA4}"/>
    <cellStyle name="Normal 4 2 7 2 3" xfId="25096" xr:uid="{7A5E5CCA-6B90-4805-8638-297F3A2E7B01}"/>
    <cellStyle name="Normal 4 2 7 2 4" xfId="30590" xr:uid="{D0ED3748-C5C9-4A7A-B6B0-308A759EABA5}"/>
    <cellStyle name="Normal 4 2 7 2 5" xfId="36074" xr:uid="{A34957A0-8779-429F-9706-9A33D54AE53C}"/>
    <cellStyle name="Normal 4 2 7 3" xfId="12660" xr:uid="{EA136E66-FC74-400A-9E81-1E6D601BAB52}"/>
    <cellStyle name="Normal 4 2 7 4" xfId="9679" xr:uid="{D0519179-9DAC-454A-9FA5-CC6413010BF3}"/>
    <cellStyle name="Normal 4 2 7 4 2" xfId="21000" xr:uid="{8E70D523-A39A-4FF7-A91D-5144A7B55709}"/>
    <cellStyle name="Normal 4 2 7 4 2 2" xfId="26556" xr:uid="{DCD31E6C-7AE1-4AFB-8B6A-725BE231E4DA}"/>
    <cellStyle name="Normal 4 2 7 4 2 3" xfId="32050" xr:uid="{8C2AFA43-BB91-4A93-A64B-F062608AD701}"/>
    <cellStyle name="Normal 4 2 7 4 2 4" xfId="37534" xr:uid="{3E5B84D6-8652-437F-BC8E-08887FB0D334}"/>
    <cellStyle name="Normal 4 2 7 4 3" xfId="23827" xr:uid="{771D7EB9-DD23-472A-85C8-06D5856B76E6}"/>
    <cellStyle name="Normal 4 2 7 4 4" xfId="29321" xr:uid="{A01C6B96-ADF1-42C2-A28C-233AF72411D9}"/>
    <cellStyle name="Normal 4 2 7 4 5" xfId="34805" xr:uid="{907E238E-A1E2-4F35-A29D-8C817D98ED43}"/>
    <cellStyle name="Normal 4 2 8" xfId="9680" xr:uid="{0FACAE3D-EF97-45EB-A5A5-CF5A694934DB}"/>
    <cellStyle name="Normal 4 2 8 2" xfId="21001" xr:uid="{BF14CCBB-829F-4AB8-ACDB-90BA4FE02507}"/>
    <cellStyle name="Normal 4 2 8 2 2" xfId="26557" xr:uid="{61EB98CA-9F44-4066-9701-18C349FB83FE}"/>
    <cellStyle name="Normal 4 2 8 2 3" xfId="32051" xr:uid="{B7457CC6-391D-4F6F-823D-01DC7389B296}"/>
    <cellStyle name="Normal 4 2 8 2 4" xfId="37535" xr:uid="{43484408-2F49-48B6-A8DD-EB5C1CFEACDC}"/>
    <cellStyle name="Normal 4 2 8 3" xfId="23828" xr:uid="{B736D52E-2422-452B-83F2-1A3FE458A796}"/>
    <cellStyle name="Normal 4 2 8 4" xfId="29322" xr:uid="{1B1F7ADC-A031-443B-AB54-6CF51FC5BA03}"/>
    <cellStyle name="Normal 4 2 8 5" xfId="34806" xr:uid="{6F4FDAA1-1002-4306-BDF4-06FD71A273C0}"/>
    <cellStyle name="Normal 4 2 9" xfId="14972" xr:uid="{E55F2D56-0464-4311-9F90-C003AEEE2216}"/>
    <cellStyle name="Normal 4 2 9 2" xfId="22259" xr:uid="{473BD446-353E-4A6F-822B-49B13A03EAD1}"/>
    <cellStyle name="Normal 4 2 9 2 2" xfId="27815" xr:uid="{0BE9F434-8B1A-4C11-9653-2B85C16FF485}"/>
    <cellStyle name="Normal 4 2 9 2 3" xfId="33309" xr:uid="{C30EA947-5C27-47BC-A1FB-8AA8A7EDBC1E}"/>
    <cellStyle name="Normal 4 2 9 2 4" xfId="38793" xr:uid="{E08E2DEB-EFD6-4027-BDBC-639E2BE2DD53}"/>
    <cellStyle name="Normal 4 2 9 3" xfId="25086" xr:uid="{C528B3D9-D4A1-413E-B3E3-194E96DF7D27}"/>
    <cellStyle name="Normal 4 2 9 4" xfId="30580" xr:uid="{EEC4BE14-3554-433E-A173-91516356965C}"/>
    <cellStyle name="Normal 4 2 9 5" xfId="36064" xr:uid="{E7544D92-EEDF-403F-9C8B-111458E84C9E}"/>
    <cellStyle name="Normal 4 20" xfId="6575" xr:uid="{F200A684-A184-4640-AAE5-CFB3597C5C97}"/>
    <cellStyle name="Normal 4 20 2" xfId="14983" xr:uid="{A924706B-71E0-4F4B-83EF-EAAB1CF2C2EF}"/>
    <cellStyle name="Normal 4 20 2 2" xfId="22270" xr:uid="{27EB7906-E5DF-4C87-83AD-C4D53C12A58C}"/>
    <cellStyle name="Normal 4 20 2 2 2" xfId="27826" xr:uid="{F3B766D7-C387-4E39-B4A6-A57A64FD500F}"/>
    <cellStyle name="Normal 4 20 2 2 3" xfId="33320" xr:uid="{09DD4BF6-A1CB-45CF-8D97-82FBB3D98C5E}"/>
    <cellStyle name="Normal 4 20 2 2 4" xfId="38804" xr:uid="{66A42912-2F0D-4197-A55D-33625AC5E324}"/>
    <cellStyle name="Normal 4 20 2 3" xfId="25097" xr:uid="{E8E3C991-99D2-47B7-9B12-79A058DB6149}"/>
    <cellStyle name="Normal 4 20 2 4" xfId="30591" xr:uid="{DFE6F3A0-0632-46B2-8864-80829046FE57}"/>
    <cellStyle name="Normal 4 20 2 5" xfId="36075" xr:uid="{0C9966A5-435A-414B-9DAA-173D1475BE11}"/>
    <cellStyle name="Normal 4 20 3" xfId="11926" xr:uid="{D8CF39E1-F793-48B3-9AF1-E82D521C671F}"/>
    <cellStyle name="Normal 4 20 4" xfId="17162" xr:uid="{5A0AACF3-6D97-4CA3-A76F-1C90981872D9}"/>
    <cellStyle name="Normal 4 20 5" xfId="19388" xr:uid="{08C489AE-A56F-4A96-936B-3A8521B75E08}"/>
    <cellStyle name="Normal 4 20 6" xfId="9681" xr:uid="{37BFF2CE-2957-417D-B7FB-69F70E2775D3}"/>
    <cellStyle name="Normal 4 20 6 2" xfId="21002" xr:uid="{F8185E8B-B2BC-4A5A-AC0C-8F78DF0463BA}"/>
    <cellStyle name="Normal 4 20 6 2 2" xfId="26558" xr:uid="{8F3DD385-3105-4E28-845B-70346904C50E}"/>
    <cellStyle name="Normal 4 20 6 2 3" xfId="32052" xr:uid="{B930EC15-7309-4E20-A0F9-543E139D1362}"/>
    <cellStyle name="Normal 4 20 6 2 4" xfId="37536" xr:uid="{67BC069A-D808-4E9F-8DD5-BA3246F59E80}"/>
    <cellStyle name="Normal 4 20 6 3" xfId="23829" xr:uid="{92DC5460-A43F-4AE3-A586-EF681E217021}"/>
    <cellStyle name="Normal 4 20 6 4" xfId="29323" xr:uid="{135ECB66-E55F-43A1-822C-5AD6D857748C}"/>
    <cellStyle name="Normal 4 20 6 5" xfId="34807" xr:uid="{EDCA4E0A-DF94-4B31-A41D-E51F9562F0DD}"/>
    <cellStyle name="Normal 4 21" xfId="6576" xr:uid="{5F1CD75D-572D-436B-B31A-3F785B3CEC61}"/>
    <cellStyle name="Normal 4 21 2" xfId="14984" xr:uid="{EDC63FA6-75E2-46E6-B2F4-9ED5B35D2771}"/>
    <cellStyle name="Normal 4 21 2 2" xfId="22271" xr:uid="{D4A94071-24A3-4053-BB98-D12D2F751E41}"/>
    <cellStyle name="Normal 4 21 2 2 2" xfId="27827" xr:uid="{FB83FE32-976F-47BE-9825-C5178CE86525}"/>
    <cellStyle name="Normal 4 21 2 2 3" xfId="33321" xr:uid="{EC8BBBEA-08EE-4ABB-8A52-5B32552768C8}"/>
    <cellStyle name="Normal 4 21 2 2 4" xfId="38805" xr:uid="{F20D40FF-89E8-4BCA-8210-2A3439CA153D}"/>
    <cellStyle name="Normal 4 21 2 3" xfId="25098" xr:uid="{E15CFDD9-58BC-4C26-B339-163B158C114C}"/>
    <cellStyle name="Normal 4 21 2 4" xfId="30592" xr:uid="{17905132-4D7B-44F6-A8DD-BB81D514C9E3}"/>
    <cellStyle name="Normal 4 21 2 5" xfId="36076" xr:uid="{1F65CC9A-6613-4BDC-AFF7-ECECE610AAFD}"/>
    <cellStyle name="Normal 4 21 3" xfId="11927" xr:uid="{B6C5505B-8206-4C30-8472-F3472F8C3B73}"/>
    <cellStyle name="Normal 4 21 4" xfId="17163" xr:uid="{CA5DF90D-0D7A-43B2-B7DD-03F7809F30D1}"/>
    <cellStyle name="Normal 4 21 5" xfId="19389" xr:uid="{9DFBA649-06A4-4901-82DE-B0CBF3DC0784}"/>
    <cellStyle name="Normal 4 21 6" xfId="9682" xr:uid="{91E9D942-760C-4B37-BDE2-5E0A4022BD8E}"/>
    <cellStyle name="Normal 4 21 6 2" xfId="21003" xr:uid="{A03FD5AC-BD92-49EF-82EF-AB92E4B65A61}"/>
    <cellStyle name="Normal 4 21 6 2 2" xfId="26559" xr:uid="{B415F5AC-F629-4883-9993-36577D1ECD20}"/>
    <cellStyle name="Normal 4 21 6 2 3" xfId="32053" xr:uid="{B4EBA071-FEA2-4572-A9E2-D73A5FDEB075}"/>
    <cellStyle name="Normal 4 21 6 2 4" xfId="37537" xr:uid="{C11042CE-97B7-482F-822F-6C3F4CA8738F}"/>
    <cellStyle name="Normal 4 21 6 3" xfId="23830" xr:uid="{27702D5F-9777-4270-BA98-20BA706DAFBE}"/>
    <cellStyle name="Normal 4 21 6 4" xfId="29324" xr:uid="{4EC699DE-85FE-4850-AB72-9AF8783B71CB}"/>
    <cellStyle name="Normal 4 21 6 5" xfId="34808" xr:uid="{E1C1518B-0C73-485D-9721-E59A2123402D}"/>
    <cellStyle name="Normal 4 22" xfId="6577" xr:uid="{05BD9C3D-BF41-408C-8BE6-55AE04DE7111}"/>
    <cellStyle name="Normal 4 22 2" xfId="14985" xr:uid="{6A827069-F0EB-4CB4-AEBF-68D31043C9F6}"/>
    <cellStyle name="Normal 4 22 2 2" xfId="22272" xr:uid="{A592F673-01E9-4568-8675-EEFF20631BD5}"/>
    <cellStyle name="Normal 4 22 2 2 2" xfId="27828" xr:uid="{1ACCE9A7-CB48-46A5-A04B-049908DCAA19}"/>
    <cellStyle name="Normal 4 22 2 2 3" xfId="33322" xr:uid="{8066679C-18AC-472B-82B4-35561989B2D7}"/>
    <cellStyle name="Normal 4 22 2 2 4" xfId="38806" xr:uid="{A13B48D2-3573-4CCF-9163-D875EDB06E13}"/>
    <cellStyle name="Normal 4 22 2 3" xfId="25099" xr:uid="{5D323E35-93D1-4EAA-8F2A-019B9160E5CB}"/>
    <cellStyle name="Normal 4 22 2 4" xfId="30593" xr:uid="{A5C3F3BF-B823-4862-B40C-A08F59AE4EB4}"/>
    <cellStyle name="Normal 4 22 2 5" xfId="36077" xr:uid="{DF5F5B04-111B-4125-94FA-EAD446E89180}"/>
    <cellStyle name="Normal 4 22 3" xfId="11928" xr:uid="{2D1455C3-F0E1-4A70-83EB-166974233C00}"/>
    <cellStyle name="Normal 4 22 4" xfId="17164" xr:uid="{1402C009-8554-4F6C-9C87-1C85226009AF}"/>
    <cellStyle name="Normal 4 22 5" xfId="19390" xr:uid="{CF3785A8-1E67-43F3-90C0-E8CF4770FAFE}"/>
    <cellStyle name="Normal 4 22 6" xfId="9683" xr:uid="{7ADDCE27-10AF-4803-903A-3D77B1F5EBEF}"/>
    <cellStyle name="Normal 4 22 6 2" xfId="21004" xr:uid="{8043BD8E-6EBC-4D64-85E8-7D42F0CA083A}"/>
    <cellStyle name="Normal 4 22 6 2 2" xfId="26560" xr:uid="{F5BA8C2A-6402-46FB-BEDB-EB6D016FCF95}"/>
    <cellStyle name="Normal 4 22 6 2 3" xfId="32054" xr:uid="{545EB2EC-D644-493D-B92E-297A789A9305}"/>
    <cellStyle name="Normal 4 22 6 2 4" xfId="37538" xr:uid="{E7D9B3A3-57A7-4F81-B1A3-81AAF0BA7074}"/>
    <cellStyle name="Normal 4 22 6 3" xfId="23831" xr:uid="{2886D370-D3FC-4613-8716-7523533EDEE2}"/>
    <cellStyle name="Normal 4 22 6 4" xfId="29325" xr:uid="{1F82FD2A-48EA-4EB5-9F5B-A9C078763A35}"/>
    <cellStyle name="Normal 4 22 6 5" xfId="34809" xr:uid="{A743E32D-164A-4D12-A3B7-927997E374AD}"/>
    <cellStyle name="Normal 4 23" xfId="6578" xr:uid="{FD936C1C-3E97-4733-9CBB-6074E24FE09E}"/>
    <cellStyle name="Normal 4 23 2" xfId="14986" xr:uid="{F637D834-CA00-42AD-AE2F-3A0B738F9C31}"/>
    <cellStyle name="Normal 4 23 2 2" xfId="22273" xr:uid="{D3BBA8E9-567F-4D6B-8AE4-48AEF2518EA2}"/>
    <cellStyle name="Normal 4 23 2 2 2" xfId="27829" xr:uid="{96701272-A5DD-41B1-8341-EB29917F01AD}"/>
    <cellStyle name="Normal 4 23 2 2 3" xfId="33323" xr:uid="{242B7202-6332-4E60-BBA2-9624858DCC77}"/>
    <cellStyle name="Normal 4 23 2 2 4" xfId="38807" xr:uid="{A79E6995-0687-4657-91E8-B4355E434F40}"/>
    <cellStyle name="Normal 4 23 2 3" xfId="25100" xr:uid="{4158E9CA-6D03-4F23-83BB-943296FEF248}"/>
    <cellStyle name="Normal 4 23 2 4" xfId="30594" xr:uid="{330374C0-BFC2-4BB3-8EB7-99D950D577A2}"/>
    <cellStyle name="Normal 4 23 2 5" xfId="36078" xr:uid="{77D96BC4-614C-44D2-A20E-8D78F730228A}"/>
    <cellStyle name="Normal 4 23 3" xfId="11929" xr:uid="{635B38B4-976C-4DF9-A172-023C3251BBF0}"/>
    <cellStyle name="Normal 4 23 4" xfId="17165" xr:uid="{8283A249-7EB4-4477-84B7-DB57E0FC75AC}"/>
    <cellStyle name="Normal 4 23 5" xfId="19391" xr:uid="{4CEDBA93-ED31-4215-8F33-CA6588E30C76}"/>
    <cellStyle name="Normal 4 23 6" xfId="9684" xr:uid="{93C806D4-B0F0-4E50-8982-45C9FD1F1A8A}"/>
    <cellStyle name="Normal 4 23 6 2" xfId="21005" xr:uid="{1B7358AA-062F-4D54-92A6-7EB96D38A94E}"/>
    <cellStyle name="Normal 4 23 6 2 2" xfId="26561" xr:uid="{59364378-EE13-4510-9303-5BB45A3B24FF}"/>
    <cellStyle name="Normal 4 23 6 2 3" xfId="32055" xr:uid="{4AE5C93A-8903-4021-9CD7-00693E93BFB8}"/>
    <cellStyle name="Normal 4 23 6 2 4" xfId="37539" xr:uid="{913503A6-1306-4EAD-85C3-B4BDB4803001}"/>
    <cellStyle name="Normal 4 23 6 3" xfId="23832" xr:uid="{6C911715-87B8-4936-9CB3-CA36D0009FEA}"/>
    <cellStyle name="Normal 4 23 6 4" xfId="29326" xr:uid="{AF193C8C-64B5-49D1-A598-F33906BFDB8E}"/>
    <cellStyle name="Normal 4 23 6 5" xfId="34810" xr:uid="{47EC39FC-93C2-41C4-BC2C-423CD9599E8C}"/>
    <cellStyle name="Normal 4 24" xfId="6579" xr:uid="{21D48BE6-6D31-49FD-933C-60B8F64C5559}"/>
    <cellStyle name="Normal 4 24 2" xfId="14987" xr:uid="{4EEEBBF6-4664-47C6-9EC4-8FFC09802C47}"/>
    <cellStyle name="Normal 4 24 2 2" xfId="22274" xr:uid="{BDED05CA-C0EC-4085-B036-4149065253C3}"/>
    <cellStyle name="Normal 4 24 2 2 2" xfId="27830" xr:uid="{A331070F-A24F-439D-ABFD-89573B6283A9}"/>
    <cellStyle name="Normal 4 24 2 2 3" xfId="33324" xr:uid="{E0624A3F-1712-44F4-BEED-DE8A4CEB7734}"/>
    <cellStyle name="Normal 4 24 2 2 4" xfId="38808" xr:uid="{34DE8AF3-E3B0-4897-90C8-023A266B5204}"/>
    <cellStyle name="Normal 4 24 2 3" xfId="25101" xr:uid="{6E9FCA5C-91C4-458B-AC00-90F383828D4D}"/>
    <cellStyle name="Normal 4 24 2 4" xfId="30595" xr:uid="{FFBDD6D5-95C0-48F2-B8D0-8CAE21DC2477}"/>
    <cellStyle name="Normal 4 24 2 5" xfId="36079" xr:uid="{695100F2-1203-4FF3-9227-2869EC87C999}"/>
    <cellStyle name="Normal 4 24 3" xfId="11930" xr:uid="{4AB1A847-A0EB-4D3E-A411-086FAC01F269}"/>
    <cellStyle name="Normal 4 24 4" xfId="17166" xr:uid="{01A37D5A-DB86-4E82-8FEC-64EE38EB1737}"/>
    <cellStyle name="Normal 4 24 5" xfId="19392" xr:uid="{D01E07E4-031D-43EE-8838-E9C57C0276D0}"/>
    <cellStyle name="Normal 4 24 6" xfId="9685" xr:uid="{E42FA898-0C6B-4A0D-8FF5-45319DD676E0}"/>
    <cellStyle name="Normal 4 24 6 2" xfId="21006" xr:uid="{F999B828-912C-454E-9EE8-26AF3DEFB810}"/>
    <cellStyle name="Normal 4 24 6 2 2" xfId="26562" xr:uid="{5D0C7B47-C8FC-435C-B03D-D7C318ADD75E}"/>
    <cellStyle name="Normal 4 24 6 2 3" xfId="32056" xr:uid="{8CAF8131-C73F-41E2-9A72-E01EB124B77D}"/>
    <cellStyle name="Normal 4 24 6 2 4" xfId="37540" xr:uid="{CD553151-B9B9-4B9B-8CB1-6EB4ADEEE551}"/>
    <cellStyle name="Normal 4 24 6 3" xfId="23833" xr:uid="{1043E17B-0798-43D8-AB09-CE3F380FEF41}"/>
    <cellStyle name="Normal 4 24 6 4" xfId="29327" xr:uid="{41141993-E39C-4B4B-A27C-2CDF99C0F667}"/>
    <cellStyle name="Normal 4 24 6 5" xfId="34811" xr:uid="{63A1B51B-9A06-4B0A-9399-1DBD9C7A5792}"/>
    <cellStyle name="Normal 4 25" xfId="6580" xr:uid="{864E111B-7C4B-4E94-8ACC-2EADB22D74B5}"/>
    <cellStyle name="Normal 4 25 2" xfId="14988" xr:uid="{D41E88DF-C48A-49E3-8053-80692F10AFEB}"/>
    <cellStyle name="Normal 4 25 2 2" xfId="22275" xr:uid="{64D9E942-BD91-4865-AB08-6A7C24E24EB3}"/>
    <cellStyle name="Normal 4 25 2 2 2" xfId="27831" xr:uid="{A258B142-C7F8-4873-98DC-3E9F5E7F5CB4}"/>
    <cellStyle name="Normal 4 25 2 2 3" xfId="33325" xr:uid="{4B9FEDA1-01CD-4B06-B12C-D7B3C2D678B4}"/>
    <cellStyle name="Normal 4 25 2 2 4" xfId="38809" xr:uid="{C4CE26A5-7AF1-497F-BA72-C9BFEAFC96B3}"/>
    <cellStyle name="Normal 4 25 2 3" xfId="25102" xr:uid="{EDEA95DF-A080-4ED9-9C44-FDE191F2CBDB}"/>
    <cellStyle name="Normal 4 25 2 4" xfId="30596" xr:uid="{3E702295-5E71-42E3-9743-99C063B55432}"/>
    <cellStyle name="Normal 4 25 2 5" xfId="36080" xr:uid="{377A0D32-1426-4566-BC9C-2CFF4745FC15}"/>
    <cellStyle name="Normal 4 25 3" xfId="11931" xr:uid="{1C5623F6-BCC0-496A-8906-4A1F829267F1}"/>
    <cellStyle name="Normal 4 25 4" xfId="17167" xr:uid="{FC359DF2-3832-4E3A-9C85-EC070894F3CB}"/>
    <cellStyle name="Normal 4 25 5" xfId="19393" xr:uid="{477CFFC4-782D-4F27-B0F4-FEB95B406B00}"/>
    <cellStyle name="Normal 4 25 6" xfId="9686" xr:uid="{1C79FC28-7E45-4AE0-9A32-FA12828CAD80}"/>
    <cellStyle name="Normal 4 25 6 2" xfId="21007" xr:uid="{0ABD07C9-44F1-4068-B114-460853F22268}"/>
    <cellStyle name="Normal 4 25 6 2 2" xfId="26563" xr:uid="{340251FE-E087-4595-8D21-8618D477CC57}"/>
    <cellStyle name="Normal 4 25 6 2 3" xfId="32057" xr:uid="{29E45278-C220-4D11-B360-9852504CC638}"/>
    <cellStyle name="Normal 4 25 6 2 4" xfId="37541" xr:uid="{8F4CD681-CF08-4210-8A38-EBEAF6B550A0}"/>
    <cellStyle name="Normal 4 25 6 3" xfId="23834" xr:uid="{F517879E-52D6-4954-81E3-22EC3A553D99}"/>
    <cellStyle name="Normal 4 25 6 4" xfId="29328" xr:uid="{B8151BC7-833B-4D17-96DA-B7C1874CA73D}"/>
    <cellStyle name="Normal 4 25 6 5" xfId="34812" xr:uid="{F0B324C8-ADCF-4856-959E-69E069CDC453}"/>
    <cellStyle name="Normal 4 26" xfId="6581" xr:uid="{63EE3A98-F2E8-4792-8E31-74499438DF0D}"/>
    <cellStyle name="Normal 4 26 2" xfId="14989" xr:uid="{7B75D09F-D127-4867-9BAD-86943D7D1DE3}"/>
    <cellStyle name="Normal 4 26 2 2" xfId="22276" xr:uid="{FCADA2EA-63C3-4C00-B2F0-B1DD874948B4}"/>
    <cellStyle name="Normal 4 26 2 2 2" xfId="27832" xr:uid="{5886CB7D-7D38-4A1F-8D41-59A7C50BB425}"/>
    <cellStyle name="Normal 4 26 2 2 3" xfId="33326" xr:uid="{7E684F47-8AF0-4103-9547-887F093D638C}"/>
    <cellStyle name="Normal 4 26 2 2 4" xfId="38810" xr:uid="{2F32CA8C-1CED-4E8B-8BAD-ACD52B768DAC}"/>
    <cellStyle name="Normal 4 26 2 3" xfId="25103" xr:uid="{A1BAE95F-C80C-4FF0-BF38-6F151764E1D1}"/>
    <cellStyle name="Normal 4 26 2 4" xfId="30597" xr:uid="{DB06EFA3-8A8D-4A13-908F-A673B37DDBD1}"/>
    <cellStyle name="Normal 4 26 2 5" xfId="36081" xr:uid="{79E21365-700F-460C-926E-33D187A9FF3E}"/>
    <cellStyle name="Normal 4 26 3" xfId="11932" xr:uid="{2D422C45-0C9F-4EFD-8BB9-2401C6569AE9}"/>
    <cellStyle name="Normal 4 26 4" xfId="17168" xr:uid="{FBCC5102-E5F8-45DB-9B65-7B93665C9D3B}"/>
    <cellStyle name="Normal 4 26 5" xfId="19394" xr:uid="{4FC890A2-3802-48E0-854A-830AE562EF06}"/>
    <cellStyle name="Normal 4 26 6" xfId="9687" xr:uid="{00DDE8AA-FED8-4615-9BAF-92CAECC313EC}"/>
    <cellStyle name="Normal 4 26 6 2" xfId="21008" xr:uid="{7F23A3CA-AA70-4B2D-815C-B642E930870C}"/>
    <cellStyle name="Normal 4 26 6 2 2" xfId="26564" xr:uid="{4355B1A4-DDE9-48AD-AA55-5540DEBDF2FE}"/>
    <cellStyle name="Normal 4 26 6 2 3" xfId="32058" xr:uid="{26D026FB-60C4-48D9-AF74-E3A926318845}"/>
    <cellStyle name="Normal 4 26 6 2 4" xfId="37542" xr:uid="{424E8A6A-9256-4541-A5E5-0751AD3E5F18}"/>
    <cellStyle name="Normal 4 26 6 3" xfId="23835" xr:uid="{654A97CB-67EC-4D84-8F1B-7468B3A5BA0C}"/>
    <cellStyle name="Normal 4 26 6 4" xfId="29329" xr:uid="{7E92015D-B97C-4CE3-BDAE-04BAA3979DE8}"/>
    <cellStyle name="Normal 4 26 6 5" xfId="34813" xr:uid="{09E5A0A5-32D1-4673-A720-D42CFEB0F8DF}"/>
    <cellStyle name="Normal 4 27" xfId="6582" xr:uid="{FD7F14EB-C39E-4A4D-8BE9-41932BF61FB8}"/>
    <cellStyle name="Normal 4 27 2" xfId="14990" xr:uid="{4B6E0EC2-5D55-40B3-BE9F-4BAFE2E42705}"/>
    <cellStyle name="Normal 4 27 2 2" xfId="22277" xr:uid="{7CCFEA56-C7FC-46C1-AE48-34BAAAA26069}"/>
    <cellStyle name="Normal 4 27 2 2 2" xfId="27833" xr:uid="{33863B41-8CBD-4DA4-9B22-665A3B5D2BFE}"/>
    <cellStyle name="Normal 4 27 2 2 3" xfId="33327" xr:uid="{7F76C685-F05D-4ADF-B663-4EE0B9DF0196}"/>
    <cellStyle name="Normal 4 27 2 2 4" xfId="38811" xr:uid="{2E2E0040-DE7F-4357-8704-635FBE22874C}"/>
    <cellStyle name="Normal 4 27 2 3" xfId="25104" xr:uid="{AEF095BD-0C44-4810-80AB-A16CB9814064}"/>
    <cellStyle name="Normal 4 27 2 4" xfId="30598" xr:uid="{5AFB5D7E-CF93-467B-A8B0-CC4637B8C27C}"/>
    <cellStyle name="Normal 4 27 2 5" xfId="36082" xr:uid="{9BF0380D-4D21-451F-AC9F-CDB2DE84CCF1}"/>
    <cellStyle name="Normal 4 27 3" xfId="11933" xr:uid="{6A069A50-9AFD-41BA-A335-C5817981BD59}"/>
    <cellStyle name="Normal 4 27 4" xfId="17169" xr:uid="{BEDC602D-A91B-4253-911B-4C7A1BA6BA51}"/>
    <cellStyle name="Normal 4 27 5" xfId="19395" xr:uid="{C746C3CE-9AF3-464D-A34A-E58ABCE7CAA2}"/>
    <cellStyle name="Normal 4 27 6" xfId="9688" xr:uid="{32C6525B-6219-47FB-93B9-A25B6665C2EA}"/>
    <cellStyle name="Normal 4 27 6 2" xfId="21009" xr:uid="{D8423982-46DD-4E51-AA1D-C9D78EAB8E16}"/>
    <cellStyle name="Normal 4 27 6 2 2" xfId="26565" xr:uid="{97A70150-628F-40DD-A2FF-2E9F9E25E977}"/>
    <cellStyle name="Normal 4 27 6 2 3" xfId="32059" xr:uid="{F2893226-55A2-4C5A-A073-A714B6C24410}"/>
    <cellStyle name="Normal 4 27 6 2 4" xfId="37543" xr:uid="{1002F535-623C-40A5-98EB-3823F5F09D54}"/>
    <cellStyle name="Normal 4 27 6 3" xfId="23836" xr:uid="{AD508596-0F34-4C2B-9A56-D657774DDC3F}"/>
    <cellStyle name="Normal 4 27 6 4" xfId="29330" xr:uid="{BA14639C-F43E-48E3-8AE0-E454F29A02F9}"/>
    <cellStyle name="Normal 4 27 6 5" xfId="34814" xr:uid="{D2CC393E-13AF-4868-92D6-F76A7ABB9140}"/>
    <cellStyle name="Normal 4 28" xfId="6583" xr:uid="{8AC3AB1A-C1EC-4855-8AD4-411D9162DDDC}"/>
    <cellStyle name="Normal 4 28 2" xfId="14991" xr:uid="{CBEF033F-4E7E-45EF-BCC0-368B2FB96FF1}"/>
    <cellStyle name="Normal 4 28 2 2" xfId="22278" xr:uid="{154FC1BF-AA92-4595-9C2C-6DCD9DBF7127}"/>
    <cellStyle name="Normal 4 28 2 2 2" xfId="27834" xr:uid="{FA41BEAA-105A-4602-A7E5-77431E3BB955}"/>
    <cellStyle name="Normal 4 28 2 2 3" xfId="33328" xr:uid="{AE2017FF-BE34-44EE-A942-002B49667584}"/>
    <cellStyle name="Normal 4 28 2 2 4" xfId="38812" xr:uid="{97CEE7F8-555D-477F-B7AE-0B07370D177B}"/>
    <cellStyle name="Normal 4 28 2 3" xfId="25105" xr:uid="{99EBAA79-F775-4AC5-9F1B-6B9FA46266DC}"/>
    <cellStyle name="Normal 4 28 2 4" xfId="30599" xr:uid="{386648DC-946E-4E8D-A571-BF96D3BD57E9}"/>
    <cellStyle name="Normal 4 28 2 5" xfId="36083" xr:uid="{537D4414-1AB5-4CF9-B567-9585C0FA7E25}"/>
    <cellStyle name="Normal 4 28 3" xfId="11934" xr:uid="{B94A8B69-2708-4BC3-BCE2-D56E2E7F0DA4}"/>
    <cellStyle name="Normal 4 28 4" xfId="17170" xr:uid="{B77A32C7-0185-4436-ADAA-831276086EFF}"/>
    <cellStyle name="Normal 4 28 5" xfId="19396" xr:uid="{5FF046A5-E01C-4D3C-9DBF-58C1CC763A79}"/>
    <cellStyle name="Normal 4 28 6" xfId="9689" xr:uid="{5B286D38-6B4B-4F58-BDBC-04E328D33A49}"/>
    <cellStyle name="Normal 4 28 6 2" xfId="21010" xr:uid="{A52B60C1-4834-4D1F-A386-AB81168CC99A}"/>
    <cellStyle name="Normal 4 28 6 2 2" xfId="26566" xr:uid="{C3E3ED11-1969-4D36-AA43-3F41E9644995}"/>
    <cellStyle name="Normal 4 28 6 2 3" xfId="32060" xr:uid="{FB788C3F-B1DA-4499-A19A-13625BE3626C}"/>
    <cellStyle name="Normal 4 28 6 2 4" xfId="37544" xr:uid="{295A949A-E932-445B-BA54-515BE6C4A154}"/>
    <cellStyle name="Normal 4 28 6 3" xfId="23837" xr:uid="{E4D816A0-C125-45E5-9348-9FAAE93150B5}"/>
    <cellStyle name="Normal 4 28 6 4" xfId="29331" xr:uid="{D279C479-F260-405A-B5F0-3FD9C3775CE9}"/>
    <cellStyle name="Normal 4 28 6 5" xfId="34815" xr:uid="{8D8FC9A8-58AA-4E54-BB54-4C31A382CCC0}"/>
    <cellStyle name="Normal 4 29" xfId="6584" xr:uid="{8527ABEE-9D58-4EC6-906E-A644481112EA}"/>
    <cellStyle name="Normal 4 29 2" xfId="14992" xr:uid="{7AEC052E-CDAF-4E17-8429-B9D54A9806D2}"/>
    <cellStyle name="Normal 4 29 2 2" xfId="22279" xr:uid="{F081F784-630A-474F-A184-F808305EF45A}"/>
    <cellStyle name="Normal 4 29 2 2 2" xfId="27835" xr:uid="{1D52C935-8969-4D69-9E71-87C2939B3094}"/>
    <cellStyle name="Normal 4 29 2 2 3" xfId="33329" xr:uid="{9C46FF08-5325-40D6-B551-16F03B3F939E}"/>
    <cellStyle name="Normal 4 29 2 2 4" xfId="38813" xr:uid="{D9987849-D73D-4DDE-95CC-EBE9E129511E}"/>
    <cellStyle name="Normal 4 29 2 3" xfId="25106" xr:uid="{AF522946-A354-4937-AD2C-66C26EFD9F1E}"/>
    <cellStyle name="Normal 4 29 2 4" xfId="30600" xr:uid="{0C26EF8B-4549-41E5-AAB6-D61027773B18}"/>
    <cellStyle name="Normal 4 29 2 5" xfId="36084" xr:uid="{EEF3BD64-CF9E-4B15-9E99-5346DE651499}"/>
    <cellStyle name="Normal 4 29 3" xfId="11935" xr:uid="{D1E8626B-734A-481D-AB91-C63BE46C600A}"/>
    <cellStyle name="Normal 4 29 4" xfId="17171" xr:uid="{766E1F9C-76E1-403D-A178-EE184FC106E3}"/>
    <cellStyle name="Normal 4 29 5" xfId="19397" xr:uid="{C0C07D64-BD56-43CF-BA33-72B58B31266F}"/>
    <cellStyle name="Normal 4 29 6" xfId="9690" xr:uid="{96791B24-D964-44C7-8FD4-C4DB24BD595F}"/>
    <cellStyle name="Normal 4 29 6 2" xfId="21011" xr:uid="{1CB08FE5-BEA5-4986-9D77-BEFAEDC4D6E8}"/>
    <cellStyle name="Normal 4 29 6 2 2" xfId="26567" xr:uid="{291DC7D5-F966-42C3-AE4C-F5518A3B9922}"/>
    <cellStyle name="Normal 4 29 6 2 3" xfId="32061" xr:uid="{D467B638-A5EF-4034-8323-8C0852CF6F32}"/>
    <cellStyle name="Normal 4 29 6 2 4" xfId="37545" xr:uid="{9803F881-1D63-48B1-BD6C-50F086AAC1E7}"/>
    <cellStyle name="Normal 4 29 6 3" xfId="23838" xr:uid="{3C895EB1-6F73-460E-B154-18F5560C40E0}"/>
    <cellStyle name="Normal 4 29 6 4" xfId="29332" xr:uid="{640075A3-84F8-4051-A07D-471F280501D1}"/>
    <cellStyle name="Normal 4 29 6 5" xfId="34816" xr:uid="{2BD60801-E833-4794-8D18-73831EBDAEDF}"/>
    <cellStyle name="Normal 4 3" xfId="660" xr:uid="{B58F7B21-94F5-4327-AD95-95604DBB4BFC}"/>
    <cellStyle name="Normal 4 3 10" xfId="19398" xr:uid="{AF416B88-3BB0-4293-8FD1-792A3FBE9C46}"/>
    <cellStyle name="Normal 4 3 11" xfId="9691" xr:uid="{538E1FC6-D768-4A54-AEA5-920A8BB645CE}"/>
    <cellStyle name="Normal 4 3 11 2" xfId="21012" xr:uid="{0966A3CA-3F79-4745-9FDA-A6D8F5ECD386}"/>
    <cellStyle name="Normal 4 3 11 2 2" xfId="26568" xr:uid="{F4C2A984-6EBF-4533-9681-47C5183C5833}"/>
    <cellStyle name="Normal 4 3 11 2 3" xfId="32062" xr:uid="{8C0F531F-83F0-4005-93DB-50BFF5F6BBCF}"/>
    <cellStyle name="Normal 4 3 11 2 4" xfId="37546" xr:uid="{DABE0EA8-93E2-4E44-8DFB-FC45DEE01AAE}"/>
    <cellStyle name="Normal 4 3 11 3" xfId="23839" xr:uid="{A0FB4D7E-68DC-4539-B9AF-67E189857453}"/>
    <cellStyle name="Normal 4 3 11 4" xfId="29333" xr:uid="{6470A86F-2F13-4E37-9016-5304B61391ED}"/>
    <cellStyle name="Normal 4 3 11 5" xfId="34817" xr:uid="{D8180697-FD34-4159-A1E7-FF7B6182C282}"/>
    <cellStyle name="Normal 4 3 12" xfId="6585" xr:uid="{F518A5BE-4C83-4DA7-9D71-6196A7E2D06E}"/>
    <cellStyle name="Normal 4 3 2" xfId="6586" xr:uid="{87A0E396-593E-41BC-8E16-8361EB98472D}"/>
    <cellStyle name="Normal 4 3 2 2" xfId="14994" xr:uid="{CD8BF506-8BC1-455A-A82F-E0610A34158B}"/>
    <cellStyle name="Normal 4 3 2 2 2" xfId="22281" xr:uid="{9455AB0B-BB87-4DC6-A09E-A92AEF676746}"/>
    <cellStyle name="Normal 4 3 2 2 2 2" xfId="27837" xr:uid="{2BA7F08E-04D1-4D13-ABCC-D5484DA420A7}"/>
    <cellStyle name="Normal 4 3 2 2 2 3" xfId="33331" xr:uid="{189F37ED-C3CA-4715-B00E-BAC5CE2F1967}"/>
    <cellStyle name="Normal 4 3 2 2 2 4" xfId="38815" xr:uid="{727EFC8A-E796-4B67-B6D7-3C1792367CC6}"/>
    <cellStyle name="Normal 4 3 2 2 3" xfId="25108" xr:uid="{C14FFA99-1CF2-4040-9AF4-B49B070D77CA}"/>
    <cellStyle name="Normal 4 3 2 2 4" xfId="30602" xr:uid="{D207CFE7-5007-4A82-AEB8-A7E4A67CE84E}"/>
    <cellStyle name="Normal 4 3 2 2 5" xfId="36086" xr:uid="{DE3E5A09-B5D3-4CEF-93E0-E39CDF200D63}"/>
    <cellStyle name="Normal 4 3 2 3" xfId="11937" xr:uid="{0AA84517-C772-41CC-B910-2A609F18E672}"/>
    <cellStyle name="Normal 4 3 2 4" xfId="17173" xr:uid="{610760FB-2A30-4A55-A599-FD6A2C2D06A8}"/>
    <cellStyle name="Normal 4 3 2 5" xfId="19399" xr:uid="{C9CE7906-941D-4F92-AB1F-0A21D744E126}"/>
    <cellStyle name="Normal 4 3 2 6" xfId="9692" xr:uid="{69BD7D34-FC6C-4449-864B-077A7E36D2F2}"/>
    <cellStyle name="Normal 4 3 2 6 2" xfId="21013" xr:uid="{504CA9D3-A3D3-4958-A6BE-FF25FCF9EA37}"/>
    <cellStyle name="Normal 4 3 2 6 2 2" xfId="26569" xr:uid="{97C7E3AD-0512-4299-9253-F9200F868B4B}"/>
    <cellStyle name="Normal 4 3 2 6 2 3" xfId="32063" xr:uid="{E774E0B8-02DB-44A4-A600-D6D00E7E1051}"/>
    <cellStyle name="Normal 4 3 2 6 2 4" xfId="37547" xr:uid="{F2D58659-1543-46EF-ACFC-1190A9988569}"/>
    <cellStyle name="Normal 4 3 2 6 3" xfId="23840" xr:uid="{738A6302-CAE8-4C9E-9AA9-8C24A3EF0E61}"/>
    <cellStyle name="Normal 4 3 2 6 4" xfId="29334" xr:uid="{B38CF5C1-422B-4E46-9908-133770F6E64B}"/>
    <cellStyle name="Normal 4 3 2 6 5" xfId="34818" xr:uid="{EE376F8A-E9B9-4700-83CA-1643CE913145}"/>
    <cellStyle name="Normal 4 3 3" xfId="6587" xr:uid="{93E90C88-B80A-4122-AC2D-1C52DBE84499}"/>
    <cellStyle name="Normal 4 3 3 2" xfId="14995" xr:uid="{43D0E117-7694-41E6-BF6E-C027EB0C5C11}"/>
    <cellStyle name="Normal 4 3 3 2 2" xfId="22282" xr:uid="{B16BEAD4-CC02-41ED-A8B8-837BB697E996}"/>
    <cellStyle name="Normal 4 3 3 2 2 2" xfId="27838" xr:uid="{19406CEB-490D-4071-BB31-BA43022C3D05}"/>
    <cellStyle name="Normal 4 3 3 2 2 3" xfId="33332" xr:uid="{BC1F81E2-1006-4377-A3A7-7CD194688F80}"/>
    <cellStyle name="Normal 4 3 3 2 2 4" xfId="38816" xr:uid="{1E10A3DD-26CB-412C-A778-E10C79FFADED}"/>
    <cellStyle name="Normal 4 3 3 2 3" xfId="25109" xr:uid="{C2741D54-52D5-4F76-B898-DEDF58DD2EB6}"/>
    <cellStyle name="Normal 4 3 3 2 4" xfId="30603" xr:uid="{BA763C44-2ADD-40EF-B05A-F9CD76B4B5D9}"/>
    <cellStyle name="Normal 4 3 3 2 5" xfId="36087" xr:uid="{58E9BCE2-6687-49C0-BF0C-644ED2FD31C9}"/>
    <cellStyle name="Normal 4 3 3 3" xfId="11938" xr:uid="{3BB431E1-E2E7-44D5-AEA8-8D6DA23AB889}"/>
    <cellStyle name="Normal 4 3 3 4" xfId="17174" xr:uid="{237FDBAA-C2B4-4B7C-B0F6-0AEC7A562C8B}"/>
    <cellStyle name="Normal 4 3 3 5" xfId="19400" xr:uid="{1BB61D12-E765-4633-BE88-7F7294FFB9D7}"/>
    <cellStyle name="Normal 4 3 3 6" xfId="9693" xr:uid="{0E2FD7FE-A27B-4D96-8DB1-DF1C239CE9E7}"/>
    <cellStyle name="Normal 4 3 3 6 2" xfId="21014" xr:uid="{6AEBC47C-8366-47B2-9BE9-BB95AE6800DF}"/>
    <cellStyle name="Normal 4 3 3 6 2 2" xfId="26570" xr:uid="{A3E1D45A-8719-4BCF-82B3-7CA5C6E9DE66}"/>
    <cellStyle name="Normal 4 3 3 6 2 3" xfId="32064" xr:uid="{4BB32980-B4E7-41A9-BAAB-DDD8CFBAA0D2}"/>
    <cellStyle name="Normal 4 3 3 6 2 4" xfId="37548" xr:uid="{3AD00F19-B2E1-4688-AD13-5C96173FFD8C}"/>
    <cellStyle name="Normal 4 3 3 6 3" xfId="23841" xr:uid="{50BC1787-9042-4F2F-847B-DEC9B0F49F1D}"/>
    <cellStyle name="Normal 4 3 3 6 4" xfId="29335" xr:uid="{058961F7-1E4B-436D-BCF6-31BB7EA4868E}"/>
    <cellStyle name="Normal 4 3 3 6 5" xfId="34819" xr:uid="{3F87EB8E-16FB-48DC-A8F7-A02ADC136BEB}"/>
    <cellStyle name="Normal 4 3 4" xfId="6588" xr:uid="{8B317F2D-78FD-4C6D-8449-6F6335D8010B}"/>
    <cellStyle name="Normal 4 3 4 2" xfId="14996" xr:uid="{FDC9D490-3821-4D8E-BB16-6397C919E9E3}"/>
    <cellStyle name="Normal 4 3 4 2 2" xfId="22283" xr:uid="{C346A6F2-28E7-4CD6-AE45-7C82A314D6E9}"/>
    <cellStyle name="Normal 4 3 4 2 2 2" xfId="27839" xr:uid="{908D3FED-0A7C-4E96-ABBA-C6F82E9FA176}"/>
    <cellStyle name="Normal 4 3 4 2 2 3" xfId="33333" xr:uid="{628FAC46-3670-4FEF-80A0-777424C0C623}"/>
    <cellStyle name="Normal 4 3 4 2 2 4" xfId="38817" xr:uid="{6038014F-9D39-4E67-BB85-A01D2FBEF276}"/>
    <cellStyle name="Normal 4 3 4 2 3" xfId="25110" xr:uid="{37D40940-19AE-422E-828B-FFE0DF13375F}"/>
    <cellStyle name="Normal 4 3 4 2 4" xfId="30604" xr:uid="{B9AF4A03-6FE7-4FD5-81F0-CF89D3B141AD}"/>
    <cellStyle name="Normal 4 3 4 2 5" xfId="36088" xr:uid="{73536F53-A4CC-41D4-B23A-53EEE1814591}"/>
    <cellStyle name="Normal 4 3 4 3" xfId="11939" xr:uid="{FE7EB34C-0568-4DAE-9158-5A1295C54DE0}"/>
    <cellStyle name="Normal 4 3 4 4" xfId="17175" xr:uid="{FB367D50-5BC4-4DE2-B4B2-6D7EB8480FD0}"/>
    <cellStyle name="Normal 4 3 4 5" xfId="19401" xr:uid="{D33E8D3B-60F4-424E-8071-F361C39B0D69}"/>
    <cellStyle name="Normal 4 3 4 6" xfId="9694" xr:uid="{BCA5BA16-C187-46E1-891F-FBDBADF8E6EA}"/>
    <cellStyle name="Normal 4 3 4 6 2" xfId="21015" xr:uid="{B3B29063-6584-466F-9B6B-776B5D490504}"/>
    <cellStyle name="Normal 4 3 4 6 2 2" xfId="26571" xr:uid="{D2838FF8-C4CD-4127-9455-0FBDC85F3D94}"/>
    <cellStyle name="Normal 4 3 4 6 2 3" xfId="32065" xr:uid="{CB69D0D5-F7A7-440C-9477-88BB9C6CCE8C}"/>
    <cellStyle name="Normal 4 3 4 6 2 4" xfId="37549" xr:uid="{290AA9DC-B453-4B60-9850-5ECBEA446770}"/>
    <cellStyle name="Normal 4 3 4 6 3" xfId="23842" xr:uid="{9FB02385-5F33-43AD-94E5-B538B9961519}"/>
    <cellStyle name="Normal 4 3 4 6 4" xfId="29336" xr:uid="{2CEE7E5B-B8D8-41AD-854A-7686885655CA}"/>
    <cellStyle name="Normal 4 3 4 6 5" xfId="34820" xr:uid="{4D2A066D-C3C2-4C61-B864-8EB1638BF7EC}"/>
    <cellStyle name="Normal 4 3 5" xfId="7288" xr:uid="{973CA63D-3509-4318-84E7-0F6407661D20}"/>
    <cellStyle name="Normal 4 3 5 2" xfId="14997" xr:uid="{23CC27D8-4BCC-4009-961E-87767FB9EBBD}"/>
    <cellStyle name="Normal 4 3 5 2 2" xfId="22284" xr:uid="{3C2A49F4-5C1E-4DFD-B002-32D4DF46557F}"/>
    <cellStyle name="Normal 4 3 5 2 2 2" xfId="27840" xr:uid="{6C7F30C1-4A44-48EB-A573-9DCEEBAECCCE}"/>
    <cellStyle name="Normal 4 3 5 2 2 3" xfId="33334" xr:uid="{A16090A5-3CCA-4038-9F66-E44B3DC7582B}"/>
    <cellStyle name="Normal 4 3 5 2 2 4" xfId="38818" xr:uid="{FB7704AB-B0C6-4D75-95C4-EA4F507C1137}"/>
    <cellStyle name="Normal 4 3 5 2 3" xfId="25111" xr:uid="{1ADBE8AB-1C41-47F6-A9A4-6F7FE606B44A}"/>
    <cellStyle name="Normal 4 3 5 2 4" xfId="30605" xr:uid="{31EA648A-C6BC-4CAC-91E6-DCE7D9EFB326}"/>
    <cellStyle name="Normal 4 3 5 2 5" xfId="36089" xr:uid="{E4C5F238-E94F-4250-A935-C351847F6EEC}"/>
    <cellStyle name="Normal 4 3 5 3" xfId="12662" xr:uid="{ACF4DA6D-16D9-4E58-987D-8F4E1EFA2C6C}"/>
    <cellStyle name="Normal 4 3 5 4" xfId="9695" xr:uid="{F3188BD6-2D89-49E2-9002-5795A1DC207B}"/>
    <cellStyle name="Normal 4 3 5 4 2" xfId="21016" xr:uid="{410E4DC2-E031-402A-8DD1-1BD8214507AC}"/>
    <cellStyle name="Normal 4 3 5 4 2 2" xfId="26572" xr:uid="{A93F66DF-67CF-4929-8519-63BC28D435B1}"/>
    <cellStyle name="Normal 4 3 5 4 2 3" xfId="32066" xr:uid="{E53BA06A-BA17-49FC-8DDC-B2035D883E37}"/>
    <cellStyle name="Normal 4 3 5 4 2 4" xfId="37550" xr:uid="{94D68FCD-F508-42C7-92EA-1EB2B43C2383}"/>
    <cellStyle name="Normal 4 3 5 4 3" xfId="23843" xr:uid="{E4C25E2E-E416-48E7-B678-2B4016E532D8}"/>
    <cellStyle name="Normal 4 3 5 4 4" xfId="29337" xr:uid="{A11F28F6-AED2-42FB-8DF3-65928CF1639D}"/>
    <cellStyle name="Normal 4 3 5 4 5" xfId="34821" xr:uid="{F6E3CA3E-7D96-4308-8F11-CC68FFC7982A}"/>
    <cellStyle name="Normal 4 3 6" xfId="9696" xr:uid="{968BC025-AB5C-4EDB-B54A-DDEA561580EC}"/>
    <cellStyle name="Normal 4 3 6 2" xfId="21017" xr:uid="{88EDB407-899C-4687-9609-1575F7679882}"/>
    <cellStyle name="Normal 4 3 6 2 2" xfId="26573" xr:uid="{7D7FAD74-9192-49A6-A71B-18AD6FA82464}"/>
    <cellStyle name="Normal 4 3 6 2 3" xfId="32067" xr:uid="{845C6525-706D-4113-BB84-9EA9508D1BEC}"/>
    <cellStyle name="Normal 4 3 6 2 4" xfId="37551" xr:uid="{AFFDDCFD-5819-4543-BB02-FEC41022C618}"/>
    <cellStyle name="Normal 4 3 6 3" xfId="23844" xr:uid="{5ADED16C-2DAE-4CE1-BF94-EE8FB2673290}"/>
    <cellStyle name="Normal 4 3 6 4" xfId="29338" xr:uid="{A05E201E-4C69-45EC-A717-F6EB5F375C74}"/>
    <cellStyle name="Normal 4 3 6 5" xfId="34822" xr:uid="{A5454163-7264-439B-BBDC-5A92CEBECD83}"/>
    <cellStyle name="Normal 4 3 7" xfId="14993" xr:uid="{2B2AEECA-7CAA-4816-A564-449FFF881ABC}"/>
    <cellStyle name="Normal 4 3 7 2" xfId="22280" xr:uid="{C4954097-AE96-4259-932D-038CE49CA3C1}"/>
    <cellStyle name="Normal 4 3 7 2 2" xfId="27836" xr:uid="{451CB980-71B5-46DF-A2FA-FB25A47232CB}"/>
    <cellStyle name="Normal 4 3 7 2 3" xfId="33330" xr:uid="{BBCD4E19-939B-485F-B574-339FF74F382F}"/>
    <cellStyle name="Normal 4 3 7 2 4" xfId="38814" xr:uid="{BE706A62-5532-482D-A2CD-0C8CE6194780}"/>
    <cellStyle name="Normal 4 3 7 3" xfId="25107" xr:uid="{36554D99-D690-44D6-AF51-E4FDA6B497FE}"/>
    <cellStyle name="Normal 4 3 7 4" xfId="30601" xr:uid="{A8B6FF5B-0688-4B61-AF3D-4616149FA32F}"/>
    <cellStyle name="Normal 4 3 7 5" xfId="36085" xr:uid="{D63694A9-B385-40F5-8394-85234F87A777}"/>
    <cellStyle name="Normal 4 3 8" xfId="11936" xr:uid="{0B99AE8D-9778-4B1C-B0A2-286538EA44E3}"/>
    <cellStyle name="Normal 4 3 9" xfId="17172" xr:uid="{9EDAE1F3-7728-4038-9520-3D2025E1B849}"/>
    <cellStyle name="Normal 4 30" xfId="6589" xr:uid="{BD557084-E25B-45DF-9854-C5C7EF26583A}"/>
    <cellStyle name="Normal 4 30 2" xfId="14998" xr:uid="{245087E8-56D7-43F6-B94A-240CD4B59CCD}"/>
    <cellStyle name="Normal 4 30 2 2" xfId="22285" xr:uid="{39440507-7EA6-4D27-9AAF-3CC53D95C3EE}"/>
    <cellStyle name="Normal 4 30 2 2 2" xfId="27841" xr:uid="{4009D209-B632-4759-B52A-CADD80987732}"/>
    <cellStyle name="Normal 4 30 2 2 3" xfId="33335" xr:uid="{24A228E8-0C2D-4FC9-9720-2114889BD0F2}"/>
    <cellStyle name="Normal 4 30 2 2 4" xfId="38819" xr:uid="{F4A4D664-B2B1-4650-941B-67E8CE1536DF}"/>
    <cellStyle name="Normal 4 30 2 3" xfId="25112" xr:uid="{32882AEB-7EF9-4B85-AA4C-7EE6975DBB7E}"/>
    <cellStyle name="Normal 4 30 2 4" xfId="30606" xr:uid="{2A72D1A0-B964-4830-9185-413126BC898C}"/>
    <cellStyle name="Normal 4 30 2 5" xfId="36090" xr:uid="{A7887025-D33E-4469-B3A8-381680B6DD97}"/>
    <cellStyle name="Normal 4 30 3" xfId="11940" xr:uid="{591F6008-30CE-41B9-A5E9-D780DAECF7D4}"/>
    <cellStyle name="Normal 4 30 4" xfId="17176" xr:uid="{F62B736A-BB64-4495-AD83-A22D59858439}"/>
    <cellStyle name="Normal 4 30 5" xfId="19402" xr:uid="{230B2926-6FD7-4CB8-9EF8-6A5025D77116}"/>
    <cellStyle name="Normal 4 30 6" xfId="9697" xr:uid="{06C47BFF-2EC0-4477-B17C-84A8AFAEBC20}"/>
    <cellStyle name="Normal 4 30 6 2" xfId="21018" xr:uid="{510D12EC-334E-4DEA-8547-BD74FE4B20D1}"/>
    <cellStyle name="Normal 4 30 6 2 2" xfId="26574" xr:uid="{BFDC4C93-A308-41BE-9408-D1DF238B2C95}"/>
    <cellStyle name="Normal 4 30 6 2 3" xfId="32068" xr:uid="{EB64EF0E-A4C5-44EC-BD38-86AFB4494191}"/>
    <cellStyle name="Normal 4 30 6 2 4" xfId="37552" xr:uid="{1FF1B2AF-6386-4FAE-A613-41012BF26DAF}"/>
    <cellStyle name="Normal 4 30 6 3" xfId="23845" xr:uid="{52320202-050A-48BA-B257-32A99E4A1F4B}"/>
    <cellStyle name="Normal 4 30 6 4" xfId="29339" xr:uid="{CC985E80-B2AC-4A3D-A846-5DAF325FE5E1}"/>
    <cellStyle name="Normal 4 30 6 5" xfId="34823" xr:uid="{6206E9EE-833E-49F6-8FC4-0F5954819A2D}"/>
    <cellStyle name="Normal 4 31" xfId="6590" xr:uid="{80460637-BD8D-4F92-BC5C-83CF75DCEE42}"/>
    <cellStyle name="Normal 4 31 2" xfId="14999" xr:uid="{19503FC1-3876-4D3C-944F-1AA21C5AEF00}"/>
    <cellStyle name="Normal 4 31 2 2" xfId="22286" xr:uid="{673083E5-2CFA-4EF2-AB32-842AE45D6797}"/>
    <cellStyle name="Normal 4 31 2 2 2" xfId="27842" xr:uid="{0342E208-85A5-4984-B462-49B89DFEB9DC}"/>
    <cellStyle name="Normal 4 31 2 2 3" xfId="33336" xr:uid="{57051F96-5DAA-43DF-B330-4B14F2761F40}"/>
    <cellStyle name="Normal 4 31 2 2 4" xfId="38820" xr:uid="{E013AB39-D0D0-444D-91F2-9018B7354772}"/>
    <cellStyle name="Normal 4 31 2 3" xfId="25113" xr:uid="{F19F8577-6E31-48BB-83F2-38D60CE5B238}"/>
    <cellStyle name="Normal 4 31 2 4" xfId="30607" xr:uid="{68388926-ED0B-4158-B2FB-7E92066C9AB4}"/>
    <cellStyle name="Normal 4 31 2 5" xfId="36091" xr:uid="{362C66A0-F3F5-438A-AACA-008ACDF9631F}"/>
    <cellStyle name="Normal 4 31 3" xfId="11941" xr:uid="{A300367E-3AC2-41CA-A569-A86B5016AEE2}"/>
    <cellStyle name="Normal 4 31 4" xfId="17177" xr:uid="{042683E1-F5E8-42EF-9433-A32AC57B9354}"/>
    <cellStyle name="Normal 4 31 5" xfId="19403" xr:uid="{7A8AE70F-7F8B-4602-B5E5-7DDE182B13C5}"/>
    <cellStyle name="Normal 4 31 6" xfId="9698" xr:uid="{58F6FE5E-7575-4A00-BFC3-ED109F04CF42}"/>
    <cellStyle name="Normal 4 31 6 2" xfId="21019" xr:uid="{81E9C84F-D934-4C5A-B0DA-012FD9506258}"/>
    <cellStyle name="Normal 4 31 6 2 2" xfId="26575" xr:uid="{A4C482BD-9CE3-4C68-8B16-B4A086972C0E}"/>
    <cellStyle name="Normal 4 31 6 2 3" xfId="32069" xr:uid="{589AEE87-CC60-41B2-98A3-42F2DD867F59}"/>
    <cellStyle name="Normal 4 31 6 2 4" xfId="37553" xr:uid="{6D355939-0457-48F4-8A71-8BFFF3D15E85}"/>
    <cellStyle name="Normal 4 31 6 3" xfId="23846" xr:uid="{B6AD0E91-08BA-493B-9929-816BF63A6CB5}"/>
    <cellStyle name="Normal 4 31 6 4" xfId="29340" xr:uid="{F1235350-8F5A-4384-B769-A76083D071AE}"/>
    <cellStyle name="Normal 4 31 6 5" xfId="34824" xr:uid="{E5E31B2B-2EF1-4DCB-BDA1-A7976D2734BD}"/>
    <cellStyle name="Normal 4 32" xfId="6591" xr:uid="{8B80B728-2983-40B2-95F3-305B5D70BC20}"/>
    <cellStyle name="Normal 4 32 2" xfId="15000" xr:uid="{AF135A25-5EE8-4A7D-B9A4-51B327118A99}"/>
    <cellStyle name="Normal 4 32 2 2" xfId="22287" xr:uid="{689A41FA-7162-4BEF-AEFA-27AD94482BA3}"/>
    <cellStyle name="Normal 4 32 2 2 2" xfId="27843" xr:uid="{CC8460CB-7881-43AC-9933-8F8C4CE1A94D}"/>
    <cellStyle name="Normal 4 32 2 2 3" xfId="33337" xr:uid="{6741D7B6-1D09-43DB-9E99-6D92FF2E57D6}"/>
    <cellStyle name="Normal 4 32 2 2 4" xfId="38821" xr:uid="{5069C566-E733-46EF-B9F3-BEC0016C107B}"/>
    <cellStyle name="Normal 4 32 2 3" xfId="25114" xr:uid="{2580CA6D-B92B-45F8-8775-0E9330443A57}"/>
    <cellStyle name="Normal 4 32 2 4" xfId="30608" xr:uid="{FC00D46E-7C9B-44E6-9948-B04305B6C7EF}"/>
    <cellStyle name="Normal 4 32 2 5" xfId="36092" xr:uid="{70960CE4-3923-4B26-B5E6-536910D18C6B}"/>
    <cellStyle name="Normal 4 32 3" xfId="11942" xr:uid="{FCF89F23-6C5E-4ABB-B821-245002BE528A}"/>
    <cellStyle name="Normal 4 32 4" xfId="17178" xr:uid="{19AD5AE9-B2B4-4B6E-96B8-B475B3DCD506}"/>
    <cellStyle name="Normal 4 32 5" xfId="19404" xr:uid="{90BA42F5-3919-4A9B-8232-1F488CFF1698}"/>
    <cellStyle name="Normal 4 32 6" xfId="9699" xr:uid="{BE3210D6-E3C3-4A13-AB93-E4067B4B4EA0}"/>
    <cellStyle name="Normal 4 32 6 2" xfId="21020" xr:uid="{C26D2EAF-6554-4B98-A434-1110FD737FED}"/>
    <cellStyle name="Normal 4 32 6 2 2" xfId="26576" xr:uid="{4FC893E4-632A-4FF2-8793-B8EF55C645FD}"/>
    <cellStyle name="Normal 4 32 6 2 3" xfId="32070" xr:uid="{21068A7E-A508-4CC8-B246-B9319030A1FA}"/>
    <cellStyle name="Normal 4 32 6 2 4" xfId="37554" xr:uid="{C58718B2-2CA9-4652-8511-C6E0D4575D53}"/>
    <cellStyle name="Normal 4 32 6 3" xfId="23847" xr:uid="{F2090745-39C3-468A-A58F-D791217BBB49}"/>
    <cellStyle name="Normal 4 32 6 4" xfId="29341" xr:uid="{BF85C8E3-1960-4622-90D6-E9CE0B608507}"/>
    <cellStyle name="Normal 4 32 6 5" xfId="34825" xr:uid="{A303EC55-9C78-4746-90E1-ABA3DB09C3A6}"/>
    <cellStyle name="Normal 4 33" xfId="6592" xr:uid="{3D497DFC-081D-4F5B-B3D2-4901239DA521}"/>
    <cellStyle name="Normal 4 33 2" xfId="15001" xr:uid="{2FF72076-4CD2-4F19-BAB6-7A81C4183200}"/>
    <cellStyle name="Normal 4 33 2 2" xfId="22288" xr:uid="{9091E0E0-19C4-48A4-9BF8-52CDE3F12147}"/>
    <cellStyle name="Normal 4 33 2 2 2" xfId="27844" xr:uid="{46110410-3DA1-4919-AD17-EBAD52151D6B}"/>
    <cellStyle name="Normal 4 33 2 2 3" xfId="33338" xr:uid="{B6AAD905-35C4-4B6F-B405-DC4D53F4F926}"/>
    <cellStyle name="Normal 4 33 2 2 4" xfId="38822" xr:uid="{F49BE359-7A6A-4D7A-A5FE-A9BBDE886B7A}"/>
    <cellStyle name="Normal 4 33 2 3" xfId="25115" xr:uid="{A3C9C329-D2A2-4B47-B811-F3937412220B}"/>
    <cellStyle name="Normal 4 33 2 4" xfId="30609" xr:uid="{7AB3B2FE-D0A2-4BB8-82B7-6D6D5B27679F}"/>
    <cellStyle name="Normal 4 33 2 5" xfId="36093" xr:uid="{776032DA-01EB-4EB1-B32C-92BB59FB1456}"/>
    <cellStyle name="Normal 4 33 3" xfId="11943" xr:uid="{8B2D399B-52A5-4CCF-BFDC-37C814BF86AC}"/>
    <cellStyle name="Normal 4 33 4" xfId="17179" xr:uid="{F479C4FD-3A4C-4E2E-A3E1-B74139BCA426}"/>
    <cellStyle name="Normal 4 33 5" xfId="19405" xr:uid="{D0DC1225-64DA-4047-8EB4-57C9B17FD93C}"/>
    <cellStyle name="Normal 4 33 6" xfId="9700" xr:uid="{39B06C5A-F9D1-4F64-B5B4-AF2B137D1D02}"/>
    <cellStyle name="Normal 4 33 6 2" xfId="21021" xr:uid="{5B206F1F-6D67-44BB-A7A8-2C47B3B3B960}"/>
    <cellStyle name="Normal 4 33 6 2 2" xfId="26577" xr:uid="{78B4C4B5-14B1-408E-8A75-D854D5224207}"/>
    <cellStyle name="Normal 4 33 6 2 3" xfId="32071" xr:uid="{03E3FC6A-2293-46D5-92D6-CAD736B780D4}"/>
    <cellStyle name="Normal 4 33 6 2 4" xfId="37555" xr:uid="{8D1C1FBC-F47B-427C-978E-0801BF732695}"/>
    <cellStyle name="Normal 4 33 6 3" xfId="23848" xr:uid="{999EFE6D-CE1A-4995-A329-E3814D31BF33}"/>
    <cellStyle name="Normal 4 33 6 4" xfId="29342" xr:uid="{0D9A11CE-CD51-4A51-A3FC-83BC3EF88658}"/>
    <cellStyle name="Normal 4 33 6 5" xfId="34826" xr:uid="{4AE56F3C-A044-4ED7-9549-BB1DEF6B01E8}"/>
    <cellStyle name="Normal 4 34" xfId="6593" xr:uid="{04719C13-11B7-49AC-9521-20E8D45E13EE}"/>
    <cellStyle name="Normal 4 34 2" xfId="15002" xr:uid="{69842E7D-5CED-4AA0-A526-43D3CDC8A0A3}"/>
    <cellStyle name="Normal 4 34 2 2" xfId="22289" xr:uid="{A8008719-2D07-4F63-8B2F-D5E4FDE4161B}"/>
    <cellStyle name="Normal 4 34 2 2 2" xfId="27845" xr:uid="{AD87B3F1-E05B-4409-B2A4-E1EB993489D1}"/>
    <cellStyle name="Normal 4 34 2 2 3" xfId="33339" xr:uid="{CB335673-4971-4FF6-A5F1-EB0387A1AC99}"/>
    <cellStyle name="Normal 4 34 2 2 4" xfId="38823" xr:uid="{6EF255DB-7ABE-4654-8BCA-8ABF63B3D8D7}"/>
    <cellStyle name="Normal 4 34 2 3" xfId="25116" xr:uid="{C1D3C9C4-A4E3-4CAB-8FDF-A3B45E9DBC2D}"/>
    <cellStyle name="Normal 4 34 2 4" xfId="30610" xr:uid="{7B9BD6B7-D8BC-4E81-B60F-35C2DA7ED2AF}"/>
    <cellStyle name="Normal 4 34 2 5" xfId="36094" xr:uid="{53E684E0-8D69-4787-B6A6-25EE3E44BBA5}"/>
    <cellStyle name="Normal 4 34 3" xfId="11944" xr:uid="{418ECE75-F2B0-45FC-8CFF-A4DC1E77F01B}"/>
    <cellStyle name="Normal 4 34 4" xfId="17180" xr:uid="{B530CDB8-77C4-4509-BA6D-E6B356F2E271}"/>
    <cellStyle name="Normal 4 34 5" xfId="19406" xr:uid="{E3B75832-CB15-4E63-A2F1-12F77DF0D43B}"/>
    <cellStyle name="Normal 4 34 6" xfId="9701" xr:uid="{9E95399F-A75B-4D9F-B17C-F54E610EF0D4}"/>
    <cellStyle name="Normal 4 34 6 2" xfId="21022" xr:uid="{C7000990-69F1-4BCA-8BD5-202E81E07533}"/>
    <cellStyle name="Normal 4 34 6 2 2" xfId="26578" xr:uid="{AD6EBB63-474F-442D-9873-8DEF0FE18308}"/>
    <cellStyle name="Normal 4 34 6 2 3" xfId="32072" xr:uid="{2CED4228-93B7-41F5-8555-9261BA59F38B}"/>
    <cellStyle name="Normal 4 34 6 2 4" xfId="37556" xr:uid="{78F08825-2370-4080-9A0D-A5BDFBACEE3B}"/>
    <cellStyle name="Normal 4 34 6 3" xfId="23849" xr:uid="{35162D4C-F1D3-47C0-B66D-DFBB26B640DF}"/>
    <cellStyle name="Normal 4 34 6 4" xfId="29343" xr:uid="{D019638F-40AE-4F86-B695-A4696B6D7F71}"/>
    <cellStyle name="Normal 4 34 6 5" xfId="34827" xr:uid="{AB13EF09-0EEC-4EF4-924F-1DA132495EC0}"/>
    <cellStyle name="Normal 4 35" xfId="6594" xr:uid="{A9E11BB9-1E85-47D0-87FC-89B615688FB1}"/>
    <cellStyle name="Normal 4 35 2" xfId="15003" xr:uid="{1D9D94D0-0EE0-4D8A-92CD-42C7FA22C659}"/>
    <cellStyle name="Normal 4 35 2 2" xfId="22290" xr:uid="{8DAAB99F-75C3-4FA4-BE83-4F20E16203D8}"/>
    <cellStyle name="Normal 4 35 2 2 2" xfId="27846" xr:uid="{86D17708-434B-4268-9A5E-F76E1D671AC8}"/>
    <cellStyle name="Normal 4 35 2 2 3" xfId="33340" xr:uid="{0D90DBD9-8B11-4E2D-A594-BFD6EBAF8C9D}"/>
    <cellStyle name="Normal 4 35 2 2 4" xfId="38824" xr:uid="{50F33327-8D12-4019-8CEA-37C8DB3B2412}"/>
    <cellStyle name="Normal 4 35 2 3" xfId="25117" xr:uid="{F8175BEA-0E9D-4469-82BD-C01ACE18A4F0}"/>
    <cellStyle name="Normal 4 35 2 4" xfId="30611" xr:uid="{FDB11F7A-0E27-4BF8-ABAF-407734778F9D}"/>
    <cellStyle name="Normal 4 35 2 5" xfId="36095" xr:uid="{0C520114-4DBE-4419-AE11-DC990DBCBC44}"/>
    <cellStyle name="Normal 4 35 3" xfId="11945" xr:uid="{5CC0B54A-8D18-4981-8A23-DE48A810F2C9}"/>
    <cellStyle name="Normal 4 35 4" xfId="17181" xr:uid="{84BCC4E3-4517-4C9E-8510-CE4DF94A78FA}"/>
    <cellStyle name="Normal 4 35 5" xfId="19407" xr:uid="{7DC6E02B-40F5-43C6-8B91-803395AC0C35}"/>
    <cellStyle name="Normal 4 35 6" xfId="9702" xr:uid="{34528132-3A38-4C2B-8041-9B5B982E50FE}"/>
    <cellStyle name="Normal 4 35 6 2" xfId="21023" xr:uid="{2ED1131D-5F56-4906-AD91-3F23FEB63414}"/>
    <cellStyle name="Normal 4 35 6 2 2" xfId="26579" xr:uid="{735E3127-0765-427F-8A49-48B3F4E5EC96}"/>
    <cellStyle name="Normal 4 35 6 2 3" xfId="32073" xr:uid="{550E89E3-16C9-46BA-8C19-642BD2027D06}"/>
    <cellStyle name="Normal 4 35 6 2 4" xfId="37557" xr:uid="{E44B5E8D-61A3-480F-A396-D44B9927CAE8}"/>
    <cellStyle name="Normal 4 35 6 3" xfId="23850" xr:uid="{42792DF5-85A9-4A6F-A887-7FD6E8173C5D}"/>
    <cellStyle name="Normal 4 35 6 4" xfId="29344" xr:uid="{75710A46-2D1C-4259-90AB-8ACBB2233681}"/>
    <cellStyle name="Normal 4 35 6 5" xfId="34828" xr:uid="{BE71DFD4-ADC7-42B5-BA13-55496ADD0C29}"/>
    <cellStyle name="Normal 4 36" xfId="6595" xr:uid="{03B12B81-0A09-46C1-BED1-96161905FBD6}"/>
    <cellStyle name="Normal 4 36 2" xfId="15004" xr:uid="{CFAED809-ACB1-4038-B0B8-7BE020E0DB41}"/>
    <cellStyle name="Normal 4 36 2 2" xfId="22291" xr:uid="{D7F00654-5C80-438F-91DA-FFE7A88CAB75}"/>
    <cellStyle name="Normal 4 36 2 2 2" xfId="27847" xr:uid="{E8C0B485-846C-45AB-A89B-313560B70748}"/>
    <cellStyle name="Normal 4 36 2 2 3" xfId="33341" xr:uid="{AFFD8ED8-1D45-40DD-98DF-B0035B684195}"/>
    <cellStyle name="Normal 4 36 2 2 4" xfId="38825" xr:uid="{314491FB-6259-4261-BFE8-C6C3D75567C6}"/>
    <cellStyle name="Normal 4 36 2 3" xfId="25118" xr:uid="{655D25B2-5415-414D-B2BC-465C0B0260DB}"/>
    <cellStyle name="Normal 4 36 2 4" xfId="30612" xr:uid="{2370C7FD-D8BC-40F6-B50A-54000FCD3337}"/>
    <cellStyle name="Normal 4 36 2 5" xfId="36096" xr:uid="{636B06A8-83EF-44EC-A27F-7B8F0FCDB33F}"/>
    <cellStyle name="Normal 4 36 3" xfId="11946" xr:uid="{AEEA2B8D-8671-4983-B4BF-0CB83E8AD99A}"/>
    <cellStyle name="Normal 4 36 4" xfId="17182" xr:uid="{176E51F1-DC22-4241-A0DA-838CB0E2B42F}"/>
    <cellStyle name="Normal 4 36 5" xfId="19408" xr:uid="{F584A906-9C60-4457-BC8D-9AD01071CF25}"/>
    <cellStyle name="Normal 4 36 6" xfId="9703" xr:uid="{29F23E1F-4A97-4E94-952F-32A9E189E1C3}"/>
    <cellStyle name="Normal 4 36 6 2" xfId="21024" xr:uid="{5D5AA5F2-E101-4F83-8149-4603E0ED122A}"/>
    <cellStyle name="Normal 4 36 6 2 2" xfId="26580" xr:uid="{664D8C33-F5E8-466F-BE7F-BF32E590021F}"/>
    <cellStyle name="Normal 4 36 6 2 3" xfId="32074" xr:uid="{7238A315-0D50-4525-9342-B66B024E69C8}"/>
    <cellStyle name="Normal 4 36 6 2 4" xfId="37558" xr:uid="{CAB515FF-6453-4F1D-99D2-18547E1E383A}"/>
    <cellStyle name="Normal 4 36 6 3" xfId="23851" xr:uid="{8889B368-4FE6-4807-AF60-A7221D77A1B3}"/>
    <cellStyle name="Normal 4 36 6 4" xfId="29345" xr:uid="{A3950057-AE04-4F50-A84F-3A38BFEC45F1}"/>
    <cellStyle name="Normal 4 36 6 5" xfId="34829" xr:uid="{F41C8539-5C64-4F0C-A964-36C26D5143FC}"/>
    <cellStyle name="Normal 4 37" xfId="6596" xr:uid="{34FDA3EE-2EEE-4DA9-B58A-02D8276E831A}"/>
    <cellStyle name="Normal 4 37 2" xfId="15005" xr:uid="{B820D463-1A91-47A5-83B0-68DBAD59B43A}"/>
    <cellStyle name="Normal 4 37 2 2" xfId="22292" xr:uid="{0B15955F-E47B-4864-973A-58F91E2DD1E7}"/>
    <cellStyle name="Normal 4 37 2 2 2" xfId="27848" xr:uid="{DA65FF4E-77A6-4819-B003-DADB352D6506}"/>
    <cellStyle name="Normal 4 37 2 2 3" xfId="33342" xr:uid="{ED1F638D-7D57-422D-8BF7-7BBA57086767}"/>
    <cellStyle name="Normal 4 37 2 2 4" xfId="38826" xr:uid="{3216EF39-D376-4EAF-955A-F09E4E1012F7}"/>
    <cellStyle name="Normal 4 37 2 3" xfId="25119" xr:uid="{4369FD7D-5BCD-4723-B4CA-F155C964F87A}"/>
    <cellStyle name="Normal 4 37 2 4" xfId="30613" xr:uid="{519DEB4B-0EE9-4025-9F67-5C62BE944F38}"/>
    <cellStyle name="Normal 4 37 2 5" xfId="36097" xr:uid="{BDE36D05-AAAB-4316-80E5-D1FEA638F0FA}"/>
    <cellStyle name="Normal 4 37 3" xfId="11947" xr:uid="{42401FD9-EAB8-49C0-813F-DA0A44B21E15}"/>
    <cellStyle name="Normal 4 37 4" xfId="17183" xr:uid="{9196FA83-D4DD-4F8B-AE74-701507845084}"/>
    <cellStyle name="Normal 4 37 5" xfId="19409" xr:uid="{A7484490-7E76-4894-8D6C-D23B6B4DE5E2}"/>
    <cellStyle name="Normal 4 37 6" xfId="9704" xr:uid="{BECEF45A-E727-4D27-A158-67F40D0BEC80}"/>
    <cellStyle name="Normal 4 37 6 2" xfId="21025" xr:uid="{1D8E154E-19FC-4D23-BD9C-2833A4A4845F}"/>
    <cellStyle name="Normal 4 37 6 2 2" xfId="26581" xr:uid="{F49946A0-EDB2-45F1-96E3-6511CDF304E7}"/>
    <cellStyle name="Normal 4 37 6 2 3" xfId="32075" xr:uid="{03BC34C7-EE41-4164-AAA7-53F7127B925F}"/>
    <cellStyle name="Normal 4 37 6 2 4" xfId="37559" xr:uid="{B04847C1-AF46-418A-814B-F10838732136}"/>
    <cellStyle name="Normal 4 37 6 3" xfId="23852" xr:uid="{AE7E3D25-B888-4E5F-B3A4-339070F586B5}"/>
    <cellStyle name="Normal 4 37 6 4" xfId="29346" xr:uid="{9A029536-BB46-4D4C-8FCA-D779E51474B3}"/>
    <cellStyle name="Normal 4 37 6 5" xfId="34830" xr:uid="{E0D222E2-BBDF-4190-A28E-D9F906352088}"/>
    <cellStyle name="Normal 4 38" xfId="6597" xr:uid="{FE1C3EFB-D980-4DF5-AC09-92AF85E62B56}"/>
    <cellStyle name="Normal 4 38 2" xfId="15006" xr:uid="{D93F02EA-5F6F-4630-9CBB-FE93575B455D}"/>
    <cellStyle name="Normal 4 38 2 2" xfId="22293" xr:uid="{075A1022-FBCF-4ED4-93D2-D78DDC1A38CE}"/>
    <cellStyle name="Normal 4 38 2 2 2" xfId="27849" xr:uid="{6D7C8450-55B2-48C7-BA02-2D273670BBB0}"/>
    <cellStyle name="Normal 4 38 2 2 3" xfId="33343" xr:uid="{994E2BD8-33A9-4BC1-9100-EB4C13699135}"/>
    <cellStyle name="Normal 4 38 2 2 4" xfId="38827" xr:uid="{1C814112-5DD1-4358-BEDD-6E87D677A8CB}"/>
    <cellStyle name="Normal 4 38 2 3" xfId="25120" xr:uid="{82136165-5929-453A-BF35-1EFF44B177B8}"/>
    <cellStyle name="Normal 4 38 2 4" xfId="30614" xr:uid="{27A95349-EB58-4C31-9B22-CFC04BDF5C07}"/>
    <cellStyle name="Normal 4 38 2 5" xfId="36098" xr:uid="{D9EED15D-EF03-419F-B659-D88CA500FA6F}"/>
    <cellStyle name="Normal 4 38 3" xfId="11948" xr:uid="{578B6D0F-C3C4-4F0C-9264-1B4C8C62B9D5}"/>
    <cellStyle name="Normal 4 38 4" xfId="17184" xr:uid="{25916EF2-6C91-4281-850C-8D3F655DA40E}"/>
    <cellStyle name="Normal 4 38 5" xfId="19410" xr:uid="{5469BADE-CBD4-4826-BCD7-5D44461F6D1D}"/>
    <cellStyle name="Normal 4 38 6" xfId="9705" xr:uid="{EC79C386-6D58-4038-A777-E209F2A387B6}"/>
    <cellStyle name="Normal 4 38 6 2" xfId="21026" xr:uid="{BC949048-0673-4F0D-9748-86D27C8970F0}"/>
    <cellStyle name="Normal 4 38 6 2 2" xfId="26582" xr:uid="{5FADF89B-E787-4D10-8DD0-9AF256FD5C13}"/>
    <cellStyle name="Normal 4 38 6 2 3" xfId="32076" xr:uid="{E6543442-D1C2-478D-8AA5-AB7C3CC1C285}"/>
    <cellStyle name="Normal 4 38 6 2 4" xfId="37560" xr:uid="{CF20F041-EFA2-4DEF-9152-E68E7DDE5666}"/>
    <cellStyle name="Normal 4 38 6 3" xfId="23853" xr:uid="{8D18F31B-8C63-4D4D-89BD-5E5B5F218A08}"/>
    <cellStyle name="Normal 4 38 6 4" xfId="29347" xr:uid="{40FF8961-35D9-4A99-86A0-3D7DB7B267E8}"/>
    <cellStyle name="Normal 4 38 6 5" xfId="34831" xr:uid="{301B6DE6-360D-4E8B-B1D4-015116E73C31}"/>
    <cellStyle name="Normal 4 39" xfId="6598" xr:uid="{CE4A8E5D-BC1C-4FBC-A6C0-604CDDB8406D}"/>
    <cellStyle name="Normal 4 39 2" xfId="15007" xr:uid="{B059FB9E-2AF3-4FED-BF9C-03BAB4074FCB}"/>
    <cellStyle name="Normal 4 39 2 2" xfId="22294" xr:uid="{F8117053-0153-4AEC-99E5-F53F568B1B80}"/>
    <cellStyle name="Normal 4 39 2 2 2" xfId="27850" xr:uid="{ADFF3A21-F994-4412-9EDD-54A3184AD1ED}"/>
    <cellStyle name="Normal 4 39 2 2 3" xfId="33344" xr:uid="{53CD4FDD-2ADD-4924-949A-46516E7A37CC}"/>
    <cellStyle name="Normal 4 39 2 2 4" xfId="38828" xr:uid="{F5752BA8-C663-4D40-AA98-583F3C4147F5}"/>
    <cellStyle name="Normal 4 39 2 3" xfId="25121" xr:uid="{DEE0D620-49EC-4F83-9E89-D94539DC50FD}"/>
    <cellStyle name="Normal 4 39 2 4" xfId="30615" xr:uid="{CE84D308-FF5D-4B33-836A-434CDDE8051D}"/>
    <cellStyle name="Normal 4 39 2 5" xfId="36099" xr:uid="{A3893905-7F28-4B5C-824F-0D5F4573B626}"/>
    <cellStyle name="Normal 4 39 3" xfId="11949" xr:uid="{34A0FA5A-04C9-4E84-9DC2-920C140ED997}"/>
    <cellStyle name="Normal 4 39 4" xfId="17185" xr:uid="{0FD09829-53DC-48F4-8F1B-F87B32F7E94E}"/>
    <cellStyle name="Normal 4 39 5" xfId="19411" xr:uid="{3064E8CE-25D3-4113-B4A1-C02236C81D6B}"/>
    <cellStyle name="Normal 4 39 6" xfId="9706" xr:uid="{13DC802D-AE39-4D10-8181-4B2224C7FB46}"/>
    <cellStyle name="Normal 4 39 6 2" xfId="21027" xr:uid="{0D113A74-1C12-4ED3-A140-EA72D5E3C6BD}"/>
    <cellStyle name="Normal 4 39 6 2 2" xfId="26583" xr:uid="{19D7F99A-C108-42DC-958A-FE2E64B22D46}"/>
    <cellStyle name="Normal 4 39 6 2 3" xfId="32077" xr:uid="{2340D30A-5940-4253-92CB-32A826FA2AF2}"/>
    <cellStyle name="Normal 4 39 6 2 4" xfId="37561" xr:uid="{4F94269F-9F50-4A3B-A7E2-AF89E7EA4D0F}"/>
    <cellStyle name="Normal 4 39 6 3" xfId="23854" xr:uid="{49B23A56-94F6-4C7A-94DD-4FC3D926D1D4}"/>
    <cellStyle name="Normal 4 39 6 4" xfId="29348" xr:uid="{000FE461-97CA-43BF-8A4E-11F76D0DF724}"/>
    <cellStyle name="Normal 4 39 6 5" xfId="34832" xr:uid="{ECD07DD7-D723-4A99-8FE5-B4C1559A93EB}"/>
    <cellStyle name="Normal 4 4" xfId="6599" xr:uid="{3BD93B9E-92F0-41A8-A68B-73DC1392A4DD}"/>
    <cellStyle name="Normal 4 4 10" xfId="19412" xr:uid="{5BEB8952-0C83-4301-AA1B-63457F307FB9}"/>
    <cellStyle name="Normal 4 4 11" xfId="9707" xr:uid="{586CE839-D466-4193-8DEA-45AD09B30EB2}"/>
    <cellStyle name="Normal 4 4 11 2" xfId="21028" xr:uid="{EAFAB67E-8845-42D2-B00B-A97DAD03E194}"/>
    <cellStyle name="Normal 4 4 11 2 2" xfId="26584" xr:uid="{A8C9DCCA-8318-4EFC-B722-385985E6C8FE}"/>
    <cellStyle name="Normal 4 4 11 2 3" xfId="32078" xr:uid="{F6C60538-2456-466C-99D9-6EA93D8CBA5E}"/>
    <cellStyle name="Normal 4 4 11 2 4" xfId="37562" xr:uid="{35EEB48E-9C7C-44AA-9B07-2E4A33A11CC0}"/>
    <cellStyle name="Normal 4 4 11 3" xfId="23855" xr:uid="{385EE9E1-0223-4311-8F12-3F1C502187C5}"/>
    <cellStyle name="Normal 4 4 11 4" xfId="29349" xr:uid="{61DFA796-974D-429B-9B98-9917792F2BE0}"/>
    <cellStyle name="Normal 4 4 11 5" xfId="34833" xr:uid="{CA9A0077-0917-4808-AF77-0CFE2610A89F}"/>
    <cellStyle name="Normal 4 4 2" xfId="6600" xr:uid="{70287B4A-2DFB-436C-9D59-55223F132CD4}"/>
    <cellStyle name="Normal 4 4 2 2" xfId="15009" xr:uid="{1570EB20-E429-414F-A93B-48FB81097928}"/>
    <cellStyle name="Normal 4 4 2 2 2" xfId="22296" xr:uid="{AF0B5C8B-3608-4506-A745-EB3F6401421E}"/>
    <cellStyle name="Normal 4 4 2 2 2 2" xfId="27852" xr:uid="{27357872-F153-4AB3-8B40-0D677E0029F0}"/>
    <cellStyle name="Normal 4 4 2 2 2 3" xfId="33346" xr:uid="{D3D1D268-BBBB-4979-8C9C-1898E4595564}"/>
    <cellStyle name="Normal 4 4 2 2 2 4" xfId="38830" xr:uid="{D7191E40-3A0C-4526-97EB-8B7C6D24BCED}"/>
    <cellStyle name="Normal 4 4 2 2 3" xfId="25123" xr:uid="{38B49420-5E8D-4F0E-A121-157AECCD871C}"/>
    <cellStyle name="Normal 4 4 2 2 4" xfId="30617" xr:uid="{4FF1A600-FDD9-433B-9647-19D6F7657562}"/>
    <cellStyle name="Normal 4 4 2 2 5" xfId="36101" xr:uid="{F7267A96-45D2-4D22-9330-A152710EF332}"/>
    <cellStyle name="Normal 4 4 2 3" xfId="11951" xr:uid="{07888687-498C-413C-8564-AE77DFC816DE}"/>
    <cellStyle name="Normal 4 4 2 4" xfId="17187" xr:uid="{4B83FDC3-F78C-4707-B18F-525E3AD3840F}"/>
    <cellStyle name="Normal 4 4 2 5" xfId="19413" xr:uid="{838B7D5A-9F34-4208-8035-3B3A0657302A}"/>
    <cellStyle name="Normal 4 4 2 6" xfId="9708" xr:uid="{615DC6E2-BB28-4061-A9F7-0F4942587272}"/>
    <cellStyle name="Normal 4 4 2 6 2" xfId="21029" xr:uid="{DE6D9F6E-D219-499E-A002-8C462288B735}"/>
    <cellStyle name="Normal 4 4 2 6 2 2" xfId="26585" xr:uid="{F41FF0C3-6635-4B82-898D-6809F3C7FFD0}"/>
    <cellStyle name="Normal 4 4 2 6 2 3" xfId="32079" xr:uid="{CFC79EC8-E163-4CEC-B496-53C582DFF77C}"/>
    <cellStyle name="Normal 4 4 2 6 2 4" xfId="37563" xr:uid="{3F143240-6F00-4E56-A815-D7DDE18A2FB9}"/>
    <cellStyle name="Normal 4 4 2 6 3" xfId="23856" xr:uid="{2FB3E1B6-0542-4F77-A34E-A9E4AF0077BF}"/>
    <cellStyle name="Normal 4 4 2 6 4" xfId="29350" xr:uid="{A21462BD-FE74-4D5F-B1D5-7C86F2EFC8B3}"/>
    <cellStyle name="Normal 4 4 2 6 5" xfId="34834" xr:uid="{7C58A081-0A80-4DB9-A392-C167341DAB3D}"/>
    <cellStyle name="Normal 4 4 3" xfId="6601" xr:uid="{0408F57A-1D2D-46BF-A2E1-67BF0F7578D0}"/>
    <cellStyle name="Normal 4 4 3 2" xfId="15010" xr:uid="{DB018DF0-157F-425C-8216-8F05476258BD}"/>
    <cellStyle name="Normal 4 4 3 2 2" xfId="22297" xr:uid="{B299D238-2348-4A12-954B-991EB708FA34}"/>
    <cellStyle name="Normal 4 4 3 2 2 2" xfId="27853" xr:uid="{0E658DAB-D28F-4329-A66D-E3F35CD2A303}"/>
    <cellStyle name="Normal 4 4 3 2 2 3" xfId="33347" xr:uid="{1C488647-83F9-46BF-9A78-F64A6BE75E13}"/>
    <cellStyle name="Normal 4 4 3 2 2 4" xfId="38831" xr:uid="{B52C1FF0-F8E3-4A88-A2D0-7DA0C0EB07AF}"/>
    <cellStyle name="Normal 4 4 3 2 3" xfId="25124" xr:uid="{28DB510D-609E-41EE-A3B9-F5053530618F}"/>
    <cellStyle name="Normal 4 4 3 2 4" xfId="30618" xr:uid="{F1AB2790-B6DA-4A1C-A1A2-D514114B047E}"/>
    <cellStyle name="Normal 4 4 3 2 5" xfId="36102" xr:uid="{2F6A69A8-6306-4748-8D33-384B8D00EE1F}"/>
    <cellStyle name="Normal 4 4 3 3" xfId="11952" xr:uid="{ECB21CAF-4673-4179-9D10-A7AEE5AD5449}"/>
    <cellStyle name="Normal 4 4 3 4" xfId="17188" xr:uid="{D096A555-8988-4B50-9F78-C5573ACEDE88}"/>
    <cellStyle name="Normal 4 4 3 5" xfId="19414" xr:uid="{D70B1EA6-0190-4EC9-A834-D1EB3A9C39E0}"/>
    <cellStyle name="Normal 4 4 3 6" xfId="9709" xr:uid="{8675DE1C-568D-44EB-B187-074F632D7034}"/>
    <cellStyle name="Normal 4 4 3 6 2" xfId="21030" xr:uid="{E2440BB0-6803-45E8-B8AF-85CDDC174605}"/>
    <cellStyle name="Normal 4 4 3 6 2 2" xfId="26586" xr:uid="{CEF29DBD-D0C4-42F5-A6E3-A9FE88F92BF1}"/>
    <cellStyle name="Normal 4 4 3 6 2 3" xfId="32080" xr:uid="{2CF3326F-EEF3-471C-A305-EEC346D76AE4}"/>
    <cellStyle name="Normal 4 4 3 6 2 4" xfId="37564" xr:uid="{E3684A9E-92E2-493A-B7C4-9D8D715DA5E8}"/>
    <cellStyle name="Normal 4 4 3 6 3" xfId="23857" xr:uid="{521D5C3F-F444-4FBA-9D58-91C2F33249B6}"/>
    <cellStyle name="Normal 4 4 3 6 4" xfId="29351" xr:uid="{23143555-5E12-49BA-AA45-4D19056CF057}"/>
    <cellStyle name="Normal 4 4 3 6 5" xfId="34835" xr:uid="{8F281DE1-F492-49D7-8B69-B3A3F3B448A8}"/>
    <cellStyle name="Normal 4 4 4" xfId="6602" xr:uid="{9FD3F183-92A5-464A-8C54-D18FAB2D51A5}"/>
    <cellStyle name="Normal 4 4 4 2" xfId="15011" xr:uid="{FD0B3E18-6041-4102-905D-68804D6BE805}"/>
    <cellStyle name="Normal 4 4 4 2 2" xfId="22298" xr:uid="{061F4578-683A-4BC7-98A1-4B6C3EE672B5}"/>
    <cellStyle name="Normal 4 4 4 2 2 2" xfId="27854" xr:uid="{3DDDEF07-3BE8-4EF8-86C7-932107CCB2B0}"/>
    <cellStyle name="Normal 4 4 4 2 2 3" xfId="33348" xr:uid="{CDB76D90-6B0A-4654-AC9F-5699C872617F}"/>
    <cellStyle name="Normal 4 4 4 2 2 4" xfId="38832" xr:uid="{18A96057-FA40-41A0-BD9F-A1045D904C10}"/>
    <cellStyle name="Normal 4 4 4 2 3" xfId="25125" xr:uid="{FE0D042C-4831-427C-92B7-D7772F7E28F3}"/>
    <cellStyle name="Normal 4 4 4 2 4" xfId="30619" xr:uid="{46A687EB-653B-4F88-AD1A-DC6CD3FC6EBE}"/>
    <cellStyle name="Normal 4 4 4 2 5" xfId="36103" xr:uid="{86A57C5C-BC48-45B6-9D30-F7999BAA4346}"/>
    <cellStyle name="Normal 4 4 4 3" xfId="11953" xr:uid="{B7A33443-AE4B-417A-9153-EBE94814F044}"/>
    <cellStyle name="Normal 4 4 4 4" xfId="17189" xr:uid="{695742B9-E60D-4BE5-A46D-6EA0287C94E2}"/>
    <cellStyle name="Normal 4 4 4 5" xfId="19415" xr:uid="{AB5C6ED3-C616-4AF7-95F0-B125FE71253F}"/>
    <cellStyle name="Normal 4 4 4 6" xfId="9710" xr:uid="{5ECA5B43-FB2C-4C57-8DB1-22CFEB36FF0D}"/>
    <cellStyle name="Normal 4 4 4 6 2" xfId="21031" xr:uid="{4B83E3A7-E9E4-4418-AD16-9BD8E902F571}"/>
    <cellStyle name="Normal 4 4 4 6 2 2" xfId="26587" xr:uid="{8CBA0745-1809-47C3-B2E0-32ADF4C66657}"/>
    <cellStyle name="Normal 4 4 4 6 2 3" xfId="32081" xr:uid="{91625053-69F7-4121-95F9-2597DF5AE9B1}"/>
    <cellStyle name="Normal 4 4 4 6 2 4" xfId="37565" xr:uid="{AA22887A-957D-4180-ACA8-33894E744930}"/>
    <cellStyle name="Normal 4 4 4 6 3" xfId="23858" xr:uid="{A09DF879-BB82-43E8-9F46-E46703FABEB5}"/>
    <cellStyle name="Normal 4 4 4 6 4" xfId="29352" xr:uid="{02E7C54E-6428-47DC-90C6-1ECE45F93F7D}"/>
    <cellStyle name="Normal 4 4 4 6 5" xfId="34836" xr:uid="{D1E97504-0BC8-4F14-B001-32B177F568FA}"/>
    <cellStyle name="Normal 4 4 5" xfId="7396" xr:uid="{A998D302-B64E-429F-91E4-1F504E9A0FCF}"/>
    <cellStyle name="Normal 4 4 5 2" xfId="15012" xr:uid="{5200B0DC-E6C9-4755-BBD9-6E1D54CB09FF}"/>
    <cellStyle name="Normal 4 4 5 2 2" xfId="22299" xr:uid="{017B809C-91B8-4F0B-B4D3-0BFB612CEE5A}"/>
    <cellStyle name="Normal 4 4 5 2 2 2" xfId="27855" xr:uid="{101F1DEE-42CB-445C-B1BC-65621B4404D1}"/>
    <cellStyle name="Normal 4 4 5 2 2 3" xfId="33349" xr:uid="{93756969-605A-4301-8E38-4A81769772CA}"/>
    <cellStyle name="Normal 4 4 5 2 2 4" xfId="38833" xr:uid="{A8B81921-B43E-4FBC-B2C3-DE4F4C8A72A1}"/>
    <cellStyle name="Normal 4 4 5 2 3" xfId="25126" xr:uid="{9BA8BCD2-572A-413A-BF73-12786D0B165E}"/>
    <cellStyle name="Normal 4 4 5 2 4" xfId="30620" xr:uid="{F169DDD8-B78E-4ED9-9A6F-6EEFA5D139B4}"/>
    <cellStyle name="Normal 4 4 5 2 5" xfId="36104" xr:uid="{E4B194CE-388C-4F00-9E27-F763A6EB7FFA}"/>
    <cellStyle name="Normal 4 4 5 3" xfId="12663" xr:uid="{C39EE4E1-C447-4DE9-B610-340D81C7789D}"/>
    <cellStyle name="Normal 4 4 5 4" xfId="9711" xr:uid="{F9BDE065-1CE6-4D9C-8A44-59AABB42585F}"/>
    <cellStyle name="Normal 4 4 5 4 2" xfId="21032" xr:uid="{E2F6BE8C-E897-44FE-AF1F-EE50B36A8371}"/>
    <cellStyle name="Normal 4 4 5 4 2 2" xfId="26588" xr:uid="{F60C398B-0292-4868-8620-4AEB5E7D4F29}"/>
    <cellStyle name="Normal 4 4 5 4 2 3" xfId="32082" xr:uid="{0CA905FF-BC99-433B-9F8C-D42C82288C19}"/>
    <cellStyle name="Normal 4 4 5 4 2 4" xfId="37566" xr:uid="{85498ACC-E569-4E0E-B567-78D0EA3ABF1A}"/>
    <cellStyle name="Normal 4 4 5 4 3" xfId="23859" xr:uid="{D07CF216-992D-4E75-847B-F653306B5A01}"/>
    <cellStyle name="Normal 4 4 5 4 4" xfId="29353" xr:uid="{7E7892A6-EFB2-4314-99CE-3020E2045B02}"/>
    <cellStyle name="Normal 4 4 5 4 5" xfId="34837" xr:uid="{1DDB2A29-3D06-4716-A305-5662F24AEA2F}"/>
    <cellStyle name="Normal 4 4 6" xfId="9712" xr:uid="{92657F68-EF43-4B40-9B4D-4244D9624B55}"/>
    <cellStyle name="Normal 4 4 6 2" xfId="21033" xr:uid="{ABADA9AD-6C1C-449F-83AF-66CF2270DE9E}"/>
    <cellStyle name="Normal 4 4 6 2 2" xfId="26589" xr:uid="{74EB130C-8B12-4832-8547-13D9632BBDD2}"/>
    <cellStyle name="Normal 4 4 6 2 3" xfId="32083" xr:uid="{86252311-A2ED-42D0-B375-8CFBCB7AA6E1}"/>
    <cellStyle name="Normal 4 4 6 2 4" xfId="37567" xr:uid="{D0F1E04D-25DF-4CB2-A302-BA691B8AA80A}"/>
    <cellStyle name="Normal 4 4 6 3" xfId="23860" xr:uid="{C49A978A-894D-4B3A-AF2C-C5FB6A0D7127}"/>
    <cellStyle name="Normal 4 4 6 4" xfId="29354" xr:uid="{E9B451E8-B270-4C28-86B9-D3C762827C7A}"/>
    <cellStyle name="Normal 4 4 6 5" xfId="34838" xr:uid="{9D949D04-7B51-417F-B557-2966F704C843}"/>
    <cellStyle name="Normal 4 4 7" xfId="15008" xr:uid="{3809E55E-60BA-4338-88FB-C8D0EDB98490}"/>
    <cellStyle name="Normal 4 4 7 2" xfId="22295" xr:uid="{74D9DD6D-AF17-4061-BDD4-A8944A41A8E6}"/>
    <cellStyle name="Normal 4 4 7 2 2" xfId="27851" xr:uid="{2220E05A-12AD-45EC-83DE-B8357630FA16}"/>
    <cellStyle name="Normal 4 4 7 2 3" xfId="33345" xr:uid="{73CD190A-89E4-4886-82D7-8E5A6CBC7BE0}"/>
    <cellStyle name="Normal 4 4 7 2 4" xfId="38829" xr:uid="{91D1C4CD-A10B-4FFD-B4EB-547BABB2DB4A}"/>
    <cellStyle name="Normal 4 4 7 3" xfId="25122" xr:uid="{647B3702-DDC5-4BE0-8C8F-38F893AB6F13}"/>
    <cellStyle name="Normal 4 4 7 4" xfId="30616" xr:uid="{29F39C7A-D245-43F0-8998-583F8764CF0D}"/>
    <cellStyle name="Normal 4 4 7 5" xfId="36100" xr:uid="{53B453D4-97ED-461E-B534-5EFCD89F1712}"/>
    <cellStyle name="Normal 4 4 8" xfId="11950" xr:uid="{D0BDF51E-D95C-4BE6-AB6B-7717973F6FD2}"/>
    <cellStyle name="Normal 4 4 9" xfId="17186" xr:uid="{2EB73D05-E3DE-46FA-AC61-0A3F9DE37ED8}"/>
    <cellStyle name="Normal 4 40" xfId="6603" xr:uid="{895FCDD6-45A2-4EA4-A874-B60F0E9CC59D}"/>
    <cellStyle name="Normal 4 40 2" xfId="15013" xr:uid="{68AA7BB9-DDB7-473F-B1B0-49CD2BAFF6B2}"/>
    <cellStyle name="Normal 4 40 2 2" xfId="22300" xr:uid="{5D94EFFA-7F92-470F-88F6-01C2AADBC229}"/>
    <cellStyle name="Normal 4 40 2 2 2" xfId="27856" xr:uid="{9BCDE491-40FE-43BB-B6AE-72623FD0D7D4}"/>
    <cellStyle name="Normal 4 40 2 2 3" xfId="33350" xr:uid="{691E03FD-E3AB-42BD-9947-E730363E5EE2}"/>
    <cellStyle name="Normal 4 40 2 2 4" xfId="38834" xr:uid="{4EA0FBCA-0D9F-4E00-9A3F-04203B31DCBC}"/>
    <cellStyle name="Normal 4 40 2 3" xfId="25127" xr:uid="{52A6DF3A-BF41-4B75-9E3D-89B6773571E2}"/>
    <cellStyle name="Normal 4 40 2 4" xfId="30621" xr:uid="{D7AE9294-90AB-4BE2-9C0F-CCF387D27F93}"/>
    <cellStyle name="Normal 4 40 2 5" xfId="36105" xr:uid="{C21B8841-81EF-497E-A7EF-29C839A7BBB6}"/>
    <cellStyle name="Normal 4 40 3" xfId="11954" xr:uid="{D417BAFB-2366-4DFA-84A0-1E3336393D12}"/>
    <cellStyle name="Normal 4 40 4" xfId="17190" xr:uid="{779A903E-C3CE-4E4F-8F20-32CAA4207439}"/>
    <cellStyle name="Normal 4 40 5" xfId="19416" xr:uid="{132CA9C8-FAA3-4DFA-8945-73C70B5A73B3}"/>
    <cellStyle name="Normal 4 40 6" xfId="9713" xr:uid="{B9D71786-0137-4A99-8C07-211951E2F181}"/>
    <cellStyle name="Normal 4 40 6 2" xfId="21034" xr:uid="{8CCDD7B9-A8F4-4AFC-9C38-B7A20D27DAD5}"/>
    <cellStyle name="Normal 4 40 6 2 2" xfId="26590" xr:uid="{FA33A789-A512-4163-909D-A48B56612B03}"/>
    <cellStyle name="Normal 4 40 6 2 3" xfId="32084" xr:uid="{382148E1-CE11-4363-BA23-6C2B1122C478}"/>
    <cellStyle name="Normal 4 40 6 2 4" xfId="37568" xr:uid="{22D8A886-E347-4619-85CB-79F07C61DB59}"/>
    <cellStyle name="Normal 4 40 6 3" xfId="23861" xr:uid="{2D12D240-CC01-4F3C-B032-8575783AC82E}"/>
    <cellStyle name="Normal 4 40 6 4" xfId="29355" xr:uid="{F722A3D2-D83A-4167-BCBF-92F0529C561B}"/>
    <cellStyle name="Normal 4 40 6 5" xfId="34839" xr:uid="{94D2D6DD-41F3-48BB-BE81-5F1B14121D52}"/>
    <cellStyle name="Normal 4 41" xfId="6604" xr:uid="{2A9C9D17-FB17-403B-8500-21F159810454}"/>
    <cellStyle name="Normal 4 41 2" xfId="15014" xr:uid="{5516954D-2027-473C-9F82-E366E1973D80}"/>
    <cellStyle name="Normal 4 41 2 2" xfId="22301" xr:uid="{D7D78914-B3E5-46B3-854F-A7AAE8E0FEFB}"/>
    <cellStyle name="Normal 4 41 2 2 2" xfId="27857" xr:uid="{EE60500B-0CA9-49B9-A806-B5DF6FF3E83C}"/>
    <cellStyle name="Normal 4 41 2 2 3" xfId="33351" xr:uid="{8ACE186C-5094-4CB1-A726-AA8F886EE018}"/>
    <cellStyle name="Normal 4 41 2 2 4" xfId="38835" xr:uid="{BBD52670-E8A1-4783-AD5C-4B944B1B1090}"/>
    <cellStyle name="Normal 4 41 2 3" xfId="25128" xr:uid="{C29425CE-8E7B-4187-8451-B4AFD83E7B66}"/>
    <cellStyle name="Normal 4 41 2 4" xfId="30622" xr:uid="{DDC19B11-43EF-4D8A-8B94-350336952CAB}"/>
    <cellStyle name="Normal 4 41 2 5" xfId="36106" xr:uid="{218045A9-38C8-439E-B74C-A247918760FC}"/>
    <cellStyle name="Normal 4 41 3" xfId="11955" xr:uid="{6B0677DB-20C6-467F-B8F8-A109E2FFD510}"/>
    <cellStyle name="Normal 4 41 4" xfId="17191" xr:uid="{3DB1C475-7D47-4272-9A6E-2A74A7AAADD2}"/>
    <cellStyle name="Normal 4 41 5" xfId="19417" xr:uid="{00D4D927-EB82-4B62-962D-1E76448C0B90}"/>
    <cellStyle name="Normal 4 41 6" xfId="9714" xr:uid="{FA4D3C82-4F0D-4903-9DF1-AAB299BEB4AE}"/>
    <cellStyle name="Normal 4 41 6 2" xfId="21035" xr:uid="{E2ACBB3D-9FE5-4302-9F9D-1AF3AC98EF16}"/>
    <cellStyle name="Normal 4 41 6 2 2" xfId="26591" xr:uid="{651F200B-F80C-47D9-A9DA-105C7B920D81}"/>
    <cellStyle name="Normal 4 41 6 2 3" xfId="32085" xr:uid="{01A89088-5DB2-4F85-9B32-D1825079665F}"/>
    <cellStyle name="Normal 4 41 6 2 4" xfId="37569" xr:uid="{C6099044-A121-4146-B93B-2649E9FE84C8}"/>
    <cellStyle name="Normal 4 41 6 3" xfId="23862" xr:uid="{4D7B1B18-F879-4D0D-9657-47ED26881F9A}"/>
    <cellStyle name="Normal 4 41 6 4" xfId="29356" xr:uid="{26E7F9C2-2D2B-41E0-8D2D-A995BBB341A8}"/>
    <cellStyle name="Normal 4 41 6 5" xfId="34840" xr:uid="{0E01D8E7-AA99-4683-AD50-92C01F27945C}"/>
    <cellStyle name="Normal 4 42" xfId="6605" xr:uid="{3BC19A17-92B9-432C-88B1-A7619491AC3B}"/>
    <cellStyle name="Normal 4 42 2" xfId="15015" xr:uid="{89AD70AC-98A4-4C84-A059-7D2127A2997A}"/>
    <cellStyle name="Normal 4 42 2 2" xfId="22302" xr:uid="{C3EB978C-A37B-4937-A108-1DC642AB98CF}"/>
    <cellStyle name="Normal 4 42 2 2 2" xfId="27858" xr:uid="{9E447D73-5EE2-4611-8252-24BF12A89182}"/>
    <cellStyle name="Normal 4 42 2 2 3" xfId="33352" xr:uid="{A244FBED-2F97-4268-8B8E-8138572DFC73}"/>
    <cellStyle name="Normal 4 42 2 2 4" xfId="38836" xr:uid="{6B7D40B4-8A42-439A-A74F-E445EDBCADC1}"/>
    <cellStyle name="Normal 4 42 2 3" xfId="25129" xr:uid="{5BA49920-071C-4426-8F4C-77890D26531A}"/>
    <cellStyle name="Normal 4 42 2 4" xfId="30623" xr:uid="{914E51FD-5665-418F-BDF3-773A51936DE5}"/>
    <cellStyle name="Normal 4 42 2 5" xfId="36107" xr:uid="{E45DCCD8-A2F6-4F7B-9AC1-21E2B5919BF9}"/>
    <cellStyle name="Normal 4 42 3" xfId="11956" xr:uid="{CA14E2A4-5C48-4181-843F-E146B9B7EBFE}"/>
    <cellStyle name="Normal 4 42 4" xfId="17192" xr:uid="{6804E632-1DEB-43A0-BF6C-BCDE51F8D5CD}"/>
    <cellStyle name="Normal 4 42 5" xfId="19418" xr:uid="{8B480B59-DB5F-48D4-B453-F0E9E11C8A59}"/>
    <cellStyle name="Normal 4 42 6" xfId="9715" xr:uid="{4CA7BE1D-27F8-4D46-BA79-4E2A2C1E32E1}"/>
    <cellStyle name="Normal 4 42 6 2" xfId="21036" xr:uid="{718B622A-F71A-43FA-94A9-0A0D7F5D9DAA}"/>
    <cellStyle name="Normal 4 42 6 2 2" xfId="26592" xr:uid="{358E3F88-7F63-42DC-B3D0-FECEF8CD6380}"/>
    <cellStyle name="Normal 4 42 6 2 3" xfId="32086" xr:uid="{AD2517CF-5D0F-41DE-83B1-381CA22BA20C}"/>
    <cellStyle name="Normal 4 42 6 2 4" xfId="37570" xr:uid="{0114BA47-56E6-4B1F-A009-DD652D8FB14A}"/>
    <cellStyle name="Normal 4 42 6 3" xfId="23863" xr:uid="{0CB111D3-A92F-4F5F-8E7B-AF010A41A089}"/>
    <cellStyle name="Normal 4 42 6 4" xfId="29357" xr:uid="{C52EF141-90C0-4198-9204-8C85B22FF9BC}"/>
    <cellStyle name="Normal 4 42 6 5" xfId="34841" xr:uid="{7C6E3E6C-1EFC-4B2D-A1FE-BD216C19A517}"/>
    <cellStyle name="Normal 4 43" xfId="6606" xr:uid="{753347F6-381B-47FF-BE20-69DF579771EB}"/>
    <cellStyle name="Normal 4 43 2" xfId="15016" xr:uid="{F884975E-A46B-4E2E-B021-AF36F0B560BA}"/>
    <cellStyle name="Normal 4 43 2 2" xfId="22303" xr:uid="{AA19B78E-6AFE-45D4-987A-517CE0A602C7}"/>
    <cellStyle name="Normal 4 43 2 2 2" xfId="27859" xr:uid="{B5221EB3-9911-4860-936E-5FF9E7A6A09D}"/>
    <cellStyle name="Normal 4 43 2 2 3" xfId="33353" xr:uid="{A3C590A2-41F0-4455-BF19-0E23BB0703F0}"/>
    <cellStyle name="Normal 4 43 2 2 4" xfId="38837" xr:uid="{37CBA234-935E-4D32-9831-63DE0F987B04}"/>
    <cellStyle name="Normal 4 43 2 3" xfId="25130" xr:uid="{89177ED2-7E94-484E-A158-0A4D7A7BD9B0}"/>
    <cellStyle name="Normal 4 43 2 4" xfId="30624" xr:uid="{B86B389B-924B-4635-843A-1F52692E93F4}"/>
    <cellStyle name="Normal 4 43 2 5" xfId="36108" xr:uid="{C055FB7F-1B66-4716-B0D1-40CB79812C20}"/>
    <cellStyle name="Normal 4 43 3" xfId="11957" xr:uid="{21ABB2AD-EC42-48E9-A59F-3672EAEBA426}"/>
    <cellStyle name="Normal 4 43 4" xfId="17193" xr:uid="{B8637E3F-FC24-4826-A270-9CEF1BFDF3F5}"/>
    <cellStyle name="Normal 4 43 5" xfId="19419" xr:uid="{6E4BC02E-2237-4331-990C-6765B73C1AD4}"/>
    <cellStyle name="Normal 4 43 6" xfId="9716" xr:uid="{38AE4D5A-D4AF-4B3A-9301-1397C0FC8F15}"/>
    <cellStyle name="Normal 4 43 6 2" xfId="21037" xr:uid="{367DDD1B-9491-4597-B8AC-00AC651A770F}"/>
    <cellStyle name="Normal 4 43 6 2 2" xfId="26593" xr:uid="{E574AD17-C686-44FA-A9F9-76D2721101EB}"/>
    <cellStyle name="Normal 4 43 6 2 3" xfId="32087" xr:uid="{12324250-321D-4BB5-AAE4-EDCFBE2702E8}"/>
    <cellStyle name="Normal 4 43 6 2 4" xfId="37571" xr:uid="{9F9B972E-DBF5-4819-93CE-7CAB3E4D71B8}"/>
    <cellStyle name="Normal 4 43 6 3" xfId="23864" xr:uid="{23EDDB13-AC27-43E9-87FE-54460974C81A}"/>
    <cellStyle name="Normal 4 43 6 4" xfId="29358" xr:uid="{80CBF7F6-C7E8-49B8-8540-6B8F0DA8952F}"/>
    <cellStyle name="Normal 4 43 6 5" xfId="34842" xr:uid="{4BD4D3DD-E777-497E-9D41-3DDFB8CF0295}"/>
    <cellStyle name="Normal 4 44" xfId="7283" xr:uid="{DF3D3EC9-3D24-4CE3-BC0A-7C4FDD06B852}"/>
    <cellStyle name="Normal 4 44 2" xfId="15017" xr:uid="{3AF55C2F-8739-4236-A39D-EE96F63806E9}"/>
    <cellStyle name="Normal 4 44 2 2" xfId="22304" xr:uid="{61856DD2-E9D4-4BF9-9BA4-F74DF487D418}"/>
    <cellStyle name="Normal 4 44 2 2 2" xfId="27860" xr:uid="{60DB6E90-470C-4193-B24C-E3B25C9D52F1}"/>
    <cellStyle name="Normal 4 44 2 2 3" xfId="33354" xr:uid="{554D6879-3B1E-46AA-ADB0-FC9DEB0CB5EA}"/>
    <cellStyle name="Normal 4 44 2 2 4" xfId="38838" xr:uid="{8325452D-3CC9-4056-AAB7-2331DD4BD9A1}"/>
    <cellStyle name="Normal 4 44 2 3" xfId="25131" xr:uid="{3192BA10-B669-4541-90ED-D26A52ACFCF3}"/>
    <cellStyle name="Normal 4 44 2 4" xfId="30625" xr:uid="{97A39689-0F47-4602-A47D-F93BF76D2BD5}"/>
    <cellStyle name="Normal 4 44 2 5" xfId="36109" xr:uid="{43972352-E1ED-41AB-B10B-F3CE958EF856}"/>
    <cellStyle name="Normal 4 44 3" xfId="20079" xr:uid="{D5C1E041-E7F0-471A-895A-BB31766008E4}"/>
    <cellStyle name="Normal 4 44 4" xfId="9717" xr:uid="{B87EA708-79A7-4844-84F8-8AD047F392C2}"/>
    <cellStyle name="Normal 4 44 4 2" xfId="21038" xr:uid="{EEF1A2A7-6003-4C1B-8F93-37DA53D0E6FD}"/>
    <cellStyle name="Normal 4 44 4 2 2" xfId="26594" xr:uid="{EE26F007-BA1F-4A59-8026-233F8FED49C4}"/>
    <cellStyle name="Normal 4 44 4 2 3" xfId="32088" xr:uid="{FCAAEEE1-8C52-4B88-8F5E-5983D1C2FA39}"/>
    <cellStyle name="Normal 4 44 4 2 4" xfId="37572" xr:uid="{F390F4A3-511D-41E8-A67C-F9208440F501}"/>
    <cellStyle name="Normal 4 44 4 3" xfId="23865" xr:uid="{4DF0508A-4072-4F91-8BCB-A161D17170DA}"/>
    <cellStyle name="Normal 4 44 4 4" xfId="29359" xr:uid="{F67033FD-282F-4707-B043-260110209197}"/>
    <cellStyle name="Normal 4 44 4 5" xfId="34843" xr:uid="{02569A51-837F-45E7-983D-8422E3C521F0}"/>
    <cellStyle name="Normal 4 45" xfId="9718" xr:uid="{320EF4DB-0C85-4506-9101-1AC5FEEE59CC}"/>
    <cellStyle name="Normal 4 45 2" xfId="21039" xr:uid="{50482081-78C4-4BBB-915B-2079F03C23C0}"/>
    <cellStyle name="Normal 4 45 2 2" xfId="26595" xr:uid="{ADDC7B36-55AC-48E4-86A9-D65DA3F97A6B}"/>
    <cellStyle name="Normal 4 45 2 3" xfId="32089" xr:uid="{77AE7EE6-0615-4311-B9AB-98EAACCD5436}"/>
    <cellStyle name="Normal 4 45 2 4" xfId="37573" xr:uid="{C3528356-38DE-41B2-85C7-7554027723F0}"/>
    <cellStyle name="Normal 4 45 3" xfId="23866" xr:uid="{B206746D-EFCA-453D-8613-E20DB24F13F6}"/>
    <cellStyle name="Normal 4 45 4" xfId="29360" xr:uid="{8D743407-A2AB-4E18-8C52-09B842ACABE3}"/>
    <cellStyle name="Normal 4 45 5" xfId="34844" xr:uid="{84836B4A-0FAB-4E81-B8DD-172861D1A142}"/>
    <cellStyle name="Normal 4 46" xfId="14961" xr:uid="{95364439-8FE7-428A-BC99-B2D390819C76}"/>
    <cellStyle name="Normal 4 46 2" xfId="22248" xr:uid="{8E489568-BD86-4D0C-94D4-51C6BDF0EB9D}"/>
    <cellStyle name="Normal 4 46 2 2" xfId="27804" xr:uid="{24406090-2943-4676-A41E-DC9F80B75B07}"/>
    <cellStyle name="Normal 4 46 2 3" xfId="33298" xr:uid="{B15BE6AE-0FDC-44C6-95F6-A2EDBD063720}"/>
    <cellStyle name="Normal 4 46 2 4" xfId="38782" xr:uid="{47805607-1082-4CB2-A8F1-4A73CAEDFD3B}"/>
    <cellStyle name="Normal 4 46 3" xfId="25075" xr:uid="{FD6CD7B0-ECC7-4AB9-8B95-3CB0420D6A47}"/>
    <cellStyle name="Normal 4 46 4" xfId="30569" xr:uid="{9281F6CB-081F-4703-B2E3-B3EBD10C0165}"/>
    <cellStyle name="Normal 4 46 5" xfId="36053" xr:uid="{E9382F01-189C-47A1-8A35-1A63130F2BA1}"/>
    <cellStyle name="Normal 4 47" xfId="11906" xr:uid="{C543F2E7-C87A-433D-9DAE-914E8899A634}"/>
    <cellStyle name="Normal 4 48" xfId="17142" xr:uid="{77C968DA-C6BF-4BE2-AF31-33ED73937ECE}"/>
    <cellStyle name="Normal 4 49" xfId="19366" xr:uid="{62DA2EB4-2DD6-43C7-968E-9EB449FD10A7}"/>
    <cellStyle name="Normal 4 5" xfId="6607" xr:uid="{4F29421C-D3F3-47C2-87D9-DC0FBF0C9989}"/>
    <cellStyle name="Normal 4 5 2" xfId="15018" xr:uid="{F8EA1277-9FEC-459A-8401-735729FEE68E}"/>
    <cellStyle name="Normal 4 5 2 2" xfId="22305" xr:uid="{09319A9F-A277-4C8A-ABB0-B7730C75FBA6}"/>
    <cellStyle name="Normal 4 5 2 2 2" xfId="27861" xr:uid="{9B6CEBA8-6AE9-4D69-AC99-A98ECA7C4CCC}"/>
    <cellStyle name="Normal 4 5 2 2 3" xfId="33355" xr:uid="{6F4155FF-A4AE-4F12-915B-BF8C545AC8A9}"/>
    <cellStyle name="Normal 4 5 2 2 4" xfId="38839" xr:uid="{1CB3F71F-B01D-42FC-9165-F6C624F1F296}"/>
    <cellStyle name="Normal 4 5 2 3" xfId="25132" xr:uid="{6AAFBCED-BB5C-48F3-8287-B592619D5856}"/>
    <cellStyle name="Normal 4 5 2 4" xfId="30626" xr:uid="{79E51D65-5961-4351-98C0-11487068590B}"/>
    <cellStyle name="Normal 4 5 2 5" xfId="36110" xr:uid="{0A69F79E-0248-4390-B9FE-96073118DB1B}"/>
    <cellStyle name="Normal 4 5 3" xfId="11958" xr:uid="{60882468-F13B-4020-9B9A-AE54D2C48C51}"/>
    <cellStyle name="Normal 4 5 4" xfId="17194" xr:uid="{8D21158C-8633-428D-A2CD-CA140A4E8814}"/>
    <cellStyle name="Normal 4 5 5" xfId="19420" xr:uid="{14B0BEC5-8705-4D00-8BFB-8CE50E75A109}"/>
    <cellStyle name="Normal 4 5 6" xfId="9719" xr:uid="{068090DC-268B-4169-A37B-F15B0AA50BF5}"/>
    <cellStyle name="Normal 4 5 6 2" xfId="21040" xr:uid="{5BC9FAC6-6951-4F65-AAA4-79C27FDCBE9A}"/>
    <cellStyle name="Normal 4 5 6 2 2" xfId="26596" xr:uid="{3708897B-2CD1-4850-9417-23941D1BB3A5}"/>
    <cellStyle name="Normal 4 5 6 2 3" xfId="32090" xr:uid="{44385F39-C598-4FB0-A108-16D67E689DD5}"/>
    <cellStyle name="Normal 4 5 6 2 4" xfId="37574" xr:uid="{18012F2E-7C43-44D2-BCE8-17B514E00A4D}"/>
    <cellStyle name="Normal 4 5 6 3" xfId="23867" xr:uid="{0BB7DF15-FCE1-4635-9018-C5008492B482}"/>
    <cellStyle name="Normal 4 5 6 4" xfId="29361" xr:uid="{EA3635D3-E47B-4810-B916-434EB5B32398}"/>
    <cellStyle name="Normal 4 5 6 5" xfId="34845" xr:uid="{D898296A-6FDB-4087-BB77-DCA76894347F}"/>
    <cellStyle name="Normal 4 50" xfId="40483" xr:uid="{0924C176-5CFA-4771-B522-D54983C2F303}"/>
    <cellStyle name="Normal 4 51" xfId="6553" xr:uid="{366719C8-C2B6-441D-94FB-2B7EA8F3AF69}"/>
    <cellStyle name="Normal 4 6" xfId="6608" xr:uid="{C5164226-68A2-44EF-874D-54BC8DC56491}"/>
    <cellStyle name="Normal 4 6 2" xfId="15019" xr:uid="{A53B8346-ED86-4624-82C1-016085823D70}"/>
    <cellStyle name="Normal 4 6 2 2" xfId="22306" xr:uid="{01D7946B-18D3-43FF-BEBD-CD82331591B4}"/>
    <cellStyle name="Normal 4 6 2 2 2" xfId="27862" xr:uid="{AA2B4773-52EE-469C-ABF9-96DAA8F0049B}"/>
    <cellStyle name="Normal 4 6 2 2 3" xfId="33356" xr:uid="{D56ED7B4-79BC-4EFF-95A9-F8F08A5259DE}"/>
    <cellStyle name="Normal 4 6 2 2 4" xfId="38840" xr:uid="{A4208B51-234B-4570-B531-5FD008BFAD44}"/>
    <cellStyle name="Normal 4 6 2 3" xfId="25133" xr:uid="{83CAB2CA-855D-475F-A7E2-90D16A8DCFF0}"/>
    <cellStyle name="Normal 4 6 2 4" xfId="30627" xr:uid="{8A5D88CB-B20A-43F1-8737-E1A94C99D944}"/>
    <cellStyle name="Normal 4 6 2 5" xfId="36111" xr:uid="{63524A48-B8A9-4AD2-97C9-0D76C75A0AD1}"/>
    <cellStyle name="Normal 4 6 3" xfId="11959" xr:uid="{CF0702E0-23EE-47EF-BEDF-0D0585A09823}"/>
    <cellStyle name="Normal 4 6 4" xfId="17195" xr:uid="{452389D0-E51B-45AD-87D1-8E93300694D9}"/>
    <cellStyle name="Normal 4 6 5" xfId="19421" xr:uid="{FCF08DB4-5AE1-4E82-B9AA-AF0759EBCF71}"/>
    <cellStyle name="Normal 4 6 6" xfId="9720" xr:uid="{519F92EF-EB2F-44C0-B030-6E35319FD8A4}"/>
    <cellStyle name="Normal 4 6 6 2" xfId="21041" xr:uid="{53947B32-A7F2-4F29-B642-DADD46A93EC3}"/>
    <cellStyle name="Normal 4 6 6 2 2" xfId="26597" xr:uid="{07E4AE43-6A7F-49B8-AFB1-027CBBC0B24F}"/>
    <cellStyle name="Normal 4 6 6 2 3" xfId="32091" xr:uid="{910460F2-01F0-4F89-9315-82735ECC7B6F}"/>
    <cellStyle name="Normal 4 6 6 2 4" xfId="37575" xr:uid="{C01364CC-83FB-4491-A620-9D0AE1E4BE28}"/>
    <cellStyle name="Normal 4 6 6 3" xfId="23868" xr:uid="{28E47945-611A-486D-B6B2-0CECBF49D61D}"/>
    <cellStyle name="Normal 4 6 6 4" xfId="29362" xr:uid="{D3835AE2-3CEF-4B7A-801C-C1A3626C609B}"/>
    <cellStyle name="Normal 4 6 6 5" xfId="34846" xr:uid="{ED133A00-1EBD-49FF-94E4-BE974D6EABB6}"/>
    <cellStyle name="Normal 4 7" xfId="6609" xr:uid="{F1858746-0BC2-42B8-AEAE-22A001185609}"/>
    <cellStyle name="Normal 4 7 2" xfId="15020" xr:uid="{D0948B19-7CC9-414C-B69A-18D1840C08DB}"/>
    <cellStyle name="Normal 4 7 2 2" xfId="22307" xr:uid="{C0E5FE78-E479-43DF-9BD7-021283F6CED4}"/>
    <cellStyle name="Normal 4 7 2 2 2" xfId="27863" xr:uid="{BB87E27F-946E-4743-95D7-206996F091E2}"/>
    <cellStyle name="Normal 4 7 2 2 3" xfId="33357" xr:uid="{403B94F6-6811-4EF7-88C4-66A58A7C56E6}"/>
    <cellStyle name="Normal 4 7 2 2 4" xfId="38841" xr:uid="{5DB12425-EEB0-40EF-85EA-BFD16DA0A1E0}"/>
    <cellStyle name="Normal 4 7 2 3" xfId="25134" xr:uid="{6E7CDCE5-DC57-41B1-A672-BB4293D321A9}"/>
    <cellStyle name="Normal 4 7 2 4" xfId="30628" xr:uid="{D4EF0611-7688-4139-A119-377FCCC7DBE5}"/>
    <cellStyle name="Normal 4 7 2 5" xfId="36112" xr:uid="{ADA1C3D0-E93F-4F54-82D6-FD0490489401}"/>
    <cellStyle name="Normal 4 7 3" xfId="11960" xr:uid="{2247BFF9-4B96-4587-B26C-A9087EB129FC}"/>
    <cellStyle name="Normal 4 7 4" xfId="17196" xr:uid="{5D22034A-BD7C-4442-B223-760070E7B470}"/>
    <cellStyle name="Normal 4 7 5" xfId="19422" xr:uid="{D5EA1C93-E60D-4BD9-B8E1-9A30D4426EF0}"/>
    <cellStyle name="Normal 4 7 6" xfId="9721" xr:uid="{0064F45F-843B-45A9-94E8-B1975DF1D590}"/>
    <cellStyle name="Normal 4 7 6 2" xfId="21042" xr:uid="{722F652D-032D-4243-995B-B3C2A860D77F}"/>
    <cellStyle name="Normal 4 7 6 2 2" xfId="26598" xr:uid="{48ADAFF4-C176-40CC-B683-C7A1FBFC71EE}"/>
    <cellStyle name="Normal 4 7 6 2 3" xfId="32092" xr:uid="{BDE500D2-C70A-4C9B-B21C-3C68CD44772E}"/>
    <cellStyle name="Normal 4 7 6 2 4" xfId="37576" xr:uid="{086A6851-7755-4620-9D8F-5940C2703A7F}"/>
    <cellStyle name="Normal 4 7 6 3" xfId="23869" xr:uid="{E90F8454-4C69-429E-ADDD-220D811B2953}"/>
    <cellStyle name="Normal 4 7 6 4" xfId="29363" xr:uid="{A1F7B9A9-F8B2-402F-881D-2C2D5AFA8234}"/>
    <cellStyle name="Normal 4 7 6 5" xfId="34847" xr:uid="{A73427E2-5832-49AB-9CEF-001613722854}"/>
    <cellStyle name="Normal 4 8" xfId="6610" xr:uid="{60D72486-999D-43C2-83B2-F56B0992F904}"/>
    <cellStyle name="Normal 4 8 2" xfId="15021" xr:uid="{2BE3C5A7-B1F4-4305-AFB9-1ABB84A8DF7A}"/>
    <cellStyle name="Normal 4 8 2 2" xfId="22308" xr:uid="{0BBD4C78-3591-43BA-9AD0-2A3DCA735158}"/>
    <cellStyle name="Normal 4 8 2 2 2" xfId="27864" xr:uid="{85B71BD4-E21B-42BE-B31B-595549808774}"/>
    <cellStyle name="Normal 4 8 2 2 3" xfId="33358" xr:uid="{78A00053-0FDF-4092-B403-57AD61890295}"/>
    <cellStyle name="Normal 4 8 2 2 4" xfId="38842" xr:uid="{454B9A5B-2370-4338-A271-EF762498D625}"/>
    <cellStyle name="Normal 4 8 2 3" xfId="25135" xr:uid="{6A5A0080-0B84-4D00-AA00-7E59D98A22F3}"/>
    <cellStyle name="Normal 4 8 2 4" xfId="30629" xr:uid="{7BBF30E9-B710-426D-AA61-92B823C63887}"/>
    <cellStyle name="Normal 4 8 2 5" xfId="36113" xr:uid="{F40224C5-E84F-482C-959B-9FB88DB15874}"/>
    <cellStyle name="Normal 4 8 3" xfId="11961" xr:uid="{6A1EFA7E-114B-4074-A3C1-BB6BB7D44A48}"/>
    <cellStyle name="Normal 4 8 4" xfId="17197" xr:uid="{5780C235-1B69-4819-B946-C0036B18626F}"/>
    <cellStyle name="Normal 4 8 5" xfId="19423" xr:uid="{CABAD7E0-0046-47B9-A403-FDBAB4175D9F}"/>
    <cellStyle name="Normal 4 8 6" xfId="9722" xr:uid="{A2A79E5D-2AEE-4E12-ABC0-CA116E1366F5}"/>
    <cellStyle name="Normal 4 8 6 2" xfId="21043" xr:uid="{073918D7-6F45-4047-A53E-1AE8250559F6}"/>
    <cellStyle name="Normal 4 8 6 2 2" xfId="26599" xr:uid="{70347383-2EF7-455B-AEE2-E59425D9D308}"/>
    <cellStyle name="Normal 4 8 6 2 3" xfId="32093" xr:uid="{34EA4183-4948-4BB2-A6AD-8A213FB51669}"/>
    <cellStyle name="Normal 4 8 6 2 4" xfId="37577" xr:uid="{21FFC375-6F3C-41E7-AB03-4873796FB914}"/>
    <cellStyle name="Normal 4 8 6 3" xfId="23870" xr:uid="{3EEF2929-3105-4797-886D-3FA44732EA0A}"/>
    <cellStyle name="Normal 4 8 6 4" xfId="29364" xr:uid="{262D80DE-6008-4CE5-BAE1-04A5B9FEA059}"/>
    <cellStyle name="Normal 4 8 6 5" xfId="34848" xr:uid="{B5781390-F2CB-4137-BEEF-2D7614724001}"/>
    <cellStyle name="Normal 4 9" xfId="6611" xr:uid="{31222559-F5D2-4620-A462-710C64B57B5E}"/>
    <cellStyle name="Normal 4 9 2" xfId="15022" xr:uid="{63CB8B14-2AAE-45D6-802D-C77B6EDE3372}"/>
    <cellStyle name="Normal 4 9 2 2" xfId="22309" xr:uid="{70F0FDA5-841A-4D4D-96A1-77FD031E578D}"/>
    <cellStyle name="Normal 4 9 2 2 2" xfId="27865" xr:uid="{4EDCD9FA-8ACC-428A-AB30-7AFB7DE25F46}"/>
    <cellStyle name="Normal 4 9 2 2 3" xfId="33359" xr:uid="{434970B2-5038-49DF-8696-5099311D15CC}"/>
    <cellStyle name="Normal 4 9 2 2 4" xfId="38843" xr:uid="{D4D7C537-142B-4858-BFC6-4B99FD2D78B1}"/>
    <cellStyle name="Normal 4 9 2 3" xfId="25136" xr:uid="{C12875A0-38AF-4351-89DA-13C4477E7980}"/>
    <cellStyle name="Normal 4 9 2 4" xfId="30630" xr:uid="{0FB7B465-F0A9-4F26-8344-5F3773CCE387}"/>
    <cellStyle name="Normal 4 9 2 5" xfId="36114" xr:uid="{071F87B2-BFE6-4F14-979B-99ED8CBB217F}"/>
    <cellStyle name="Normal 4 9 3" xfId="11962" xr:uid="{771826E0-04F3-493B-9097-FDBAA74FE8DD}"/>
    <cellStyle name="Normal 4 9 4" xfId="17198" xr:uid="{86E0D8F7-7E93-482C-93A0-F71922B63D07}"/>
    <cellStyle name="Normal 4 9 5" xfId="19424" xr:uid="{C79FE517-DE27-4888-928D-3BF93E25F1E9}"/>
    <cellStyle name="Normal 4 9 6" xfId="9723" xr:uid="{69225F6B-6B5B-4E89-99E0-3C961E8AEA1A}"/>
    <cellStyle name="Normal 4 9 6 2" xfId="21044" xr:uid="{9763E220-BF7F-4BCA-A91D-0AC93A181ADD}"/>
    <cellStyle name="Normal 4 9 6 2 2" xfId="26600" xr:uid="{88675E36-D34A-43C1-9E04-B01F9DCB689A}"/>
    <cellStyle name="Normal 4 9 6 2 3" xfId="32094" xr:uid="{0E81B1F8-2EA0-419F-A565-ED194C2E1C4B}"/>
    <cellStyle name="Normal 4 9 6 2 4" xfId="37578" xr:uid="{10EB9533-15CB-41B2-96A2-E6DD34C35B5E}"/>
    <cellStyle name="Normal 4 9 6 3" xfId="23871" xr:uid="{F6511B86-05B2-4560-BDDD-0F67BDE79BBC}"/>
    <cellStyle name="Normal 4 9 6 4" xfId="29365" xr:uid="{B7FE01A7-93B1-479E-BECD-2F33035500CB}"/>
    <cellStyle name="Normal 4 9 6 5" xfId="34849" xr:uid="{DF256A50-27E1-4DF8-8508-59AD65D4F227}"/>
    <cellStyle name="Normal 4_2207 Estados Financieros al 31.12.2009 - Frigorífico Concepción S.A FINAL" xfId="6612" xr:uid="{E8D1F7F8-0623-4D96-8208-552DA82296EA}"/>
    <cellStyle name="Normal 40" xfId="6613" xr:uid="{404758EE-0A2E-43E6-AFB6-8264A65A463A}"/>
    <cellStyle name="Normal 40 2" xfId="15023" xr:uid="{816B7369-22D9-4DBC-AAC6-36DA12AAFAF7}"/>
    <cellStyle name="Normal 40 2 2" xfId="22310" xr:uid="{79A8D488-6602-4C25-9C7B-95DE430B72FC}"/>
    <cellStyle name="Normal 40 2 2 2" xfId="27866" xr:uid="{E60E6E1D-18CA-42C9-A0CB-822C16F34B2C}"/>
    <cellStyle name="Normal 40 2 2 3" xfId="33360" xr:uid="{CAA848DA-34B2-4756-8A9C-C500F6239381}"/>
    <cellStyle name="Normal 40 2 2 4" xfId="38844" xr:uid="{04F53804-CF26-4CF1-B2C2-9210155F8737}"/>
    <cellStyle name="Normal 40 2 3" xfId="25137" xr:uid="{1DF5AB42-AEB4-4E72-94A6-AD91C7CA8FFE}"/>
    <cellStyle name="Normal 40 2 4" xfId="30631" xr:uid="{39C1249C-9E7F-4349-8031-CCC2C97D15B1}"/>
    <cellStyle name="Normal 40 2 5" xfId="36115" xr:uid="{36C81C97-E853-44B1-9178-EDAB566F98D6}"/>
    <cellStyle name="Normal 40 3" xfId="11963" xr:uid="{9F2C42C3-59AC-4D19-8FCF-9CF646C7069D}"/>
    <cellStyle name="Normal 40 4" xfId="17199" xr:uid="{CC06A64E-3731-4175-8564-C85C5E43B4D5}"/>
    <cellStyle name="Normal 40 5" xfId="19425" xr:uid="{711EDC57-401A-4D92-B2D6-409850B92851}"/>
    <cellStyle name="Normal 40 6" xfId="9724" xr:uid="{587A6E49-4808-456C-AA8E-424695AE77C7}"/>
    <cellStyle name="Normal 40 6 2" xfId="21045" xr:uid="{89A68D9E-02C7-47EC-9529-5780D1175FE9}"/>
    <cellStyle name="Normal 40 6 2 2" xfId="26601" xr:uid="{72262779-5336-428A-863E-908ED584C089}"/>
    <cellStyle name="Normal 40 6 2 3" xfId="32095" xr:uid="{2E584FA2-7EAC-4418-A664-2DA4C798521D}"/>
    <cellStyle name="Normal 40 6 2 4" xfId="37579" xr:uid="{FCF86426-33E6-4EEE-9F47-187B6D5C9DF8}"/>
    <cellStyle name="Normal 40 6 3" xfId="23872" xr:uid="{1465FF15-9FD1-496F-8D40-8F620B20F9A5}"/>
    <cellStyle name="Normal 40 6 4" xfId="29366" xr:uid="{5D73313F-2638-4EB6-9E2F-2A0F8E3B7925}"/>
    <cellStyle name="Normal 40 6 5" xfId="34850" xr:uid="{E167C710-2C3A-484C-BCF7-4B0FC1A0E09F}"/>
    <cellStyle name="Normal 400" xfId="39813" xr:uid="{6181A8DC-3A19-44E3-8E5E-C1848B363C4A}"/>
    <cellStyle name="Normal 401" xfId="39814" xr:uid="{5D7EDF77-361D-448C-986E-A7D122130F88}"/>
    <cellStyle name="Normal 402" xfId="39815" xr:uid="{E691C8DA-B770-4542-8F17-22873439BD6B}"/>
    <cellStyle name="Normal 403" xfId="39816" xr:uid="{F4DF5D0C-A49C-40C9-B184-DC44355B61B9}"/>
    <cellStyle name="Normal 404" xfId="39817" xr:uid="{76A68685-C4BC-4A98-836F-8A495A561A03}"/>
    <cellStyle name="Normal 405" xfId="39818" xr:uid="{D6BF51CA-6304-4D7D-A0D0-954E568EE7E9}"/>
    <cellStyle name="Normal 406" xfId="39819" xr:uid="{6203C6A8-9140-49EB-89A6-A4439FB81865}"/>
    <cellStyle name="Normal 407" xfId="39820" xr:uid="{5E2DC813-555E-4E0C-A7CF-23522223C5D2}"/>
    <cellStyle name="Normal 408" xfId="39821" xr:uid="{3A41FC59-6998-4455-AD10-F0BFBDEB6C39}"/>
    <cellStyle name="Normal 409" xfId="39822" xr:uid="{BFB78809-6347-41BD-A20B-7D2127AFC6DD}"/>
    <cellStyle name="Normal 41" xfId="6614" xr:uid="{7A2042FA-6005-4A0A-AC75-74236C033060}"/>
    <cellStyle name="Normal 41 10" xfId="6615" xr:uid="{E099074B-CB36-49DA-B821-C36B908CA074}"/>
    <cellStyle name="Normal 41 10 2" xfId="15025" xr:uid="{202CE539-9B78-4332-A2FB-364F3C88DEDE}"/>
    <cellStyle name="Normal 41 10 2 2" xfId="22312" xr:uid="{973F600B-061D-40A3-BC1C-A5CF5ACD1577}"/>
    <cellStyle name="Normal 41 10 2 2 2" xfId="27868" xr:uid="{726DD97E-D5F0-4AE0-B107-98BF34CCBF24}"/>
    <cellStyle name="Normal 41 10 2 2 3" xfId="33362" xr:uid="{E564DD17-AB71-4323-B454-DE9F0F6C78F6}"/>
    <cellStyle name="Normal 41 10 2 2 4" xfId="38846" xr:uid="{8BD002C4-AE8E-4DC9-9E29-D5240F1B0A93}"/>
    <cellStyle name="Normal 41 10 2 3" xfId="25139" xr:uid="{838BCE4A-1B68-474C-9E4E-E936DD9E2BDF}"/>
    <cellStyle name="Normal 41 10 2 4" xfId="30633" xr:uid="{B76345E5-6D04-47D3-8A70-F171A3E52120}"/>
    <cellStyle name="Normal 41 10 2 5" xfId="36117" xr:uid="{370EFA38-D7EE-4A51-91F2-AEFFB6856B21}"/>
    <cellStyle name="Normal 41 10 3" xfId="11965" xr:uid="{DCE1873B-377D-459D-9732-F5F65D227EF5}"/>
    <cellStyle name="Normal 41 10 4" xfId="17201" xr:uid="{87634C0F-21DA-4723-8DEC-10E3CE7CAC10}"/>
    <cellStyle name="Normal 41 10 5" xfId="19427" xr:uid="{A292AADE-1836-4099-9FDB-58BD84E9316B}"/>
    <cellStyle name="Normal 41 10 6" xfId="9726" xr:uid="{46DF8BC6-1923-47D4-8255-DB7F40ABA34C}"/>
    <cellStyle name="Normal 41 10 6 2" xfId="21047" xr:uid="{E7199CE9-DECE-4BFD-BA46-C0A091F5871D}"/>
    <cellStyle name="Normal 41 10 6 2 2" xfId="26603" xr:uid="{9A60FEB6-4F3C-4D27-906E-C4174F49BAF0}"/>
    <cellStyle name="Normal 41 10 6 2 3" xfId="32097" xr:uid="{DDC39454-CFEB-4F39-96A5-3795EF04E1CD}"/>
    <cellStyle name="Normal 41 10 6 2 4" xfId="37581" xr:uid="{7844EDC6-68A8-42B0-BA30-CFE510F5BCCF}"/>
    <cellStyle name="Normal 41 10 6 3" xfId="23874" xr:uid="{AF40ACAA-8585-4E88-8149-1A004F91F1B4}"/>
    <cellStyle name="Normal 41 10 6 4" xfId="29368" xr:uid="{B645DE7A-16E9-45ED-81BB-25154CA29C16}"/>
    <cellStyle name="Normal 41 10 6 5" xfId="34852" xr:uid="{A61B6108-75F2-489B-B275-10ACE053EBA8}"/>
    <cellStyle name="Normal 41 11" xfId="15024" xr:uid="{60A72F13-BC84-4AEC-9672-9982ABF13920}"/>
    <cellStyle name="Normal 41 11 2" xfId="22311" xr:uid="{884B3909-4F98-46CB-AEB2-574F64CB8889}"/>
    <cellStyle name="Normal 41 11 2 2" xfId="27867" xr:uid="{FDBCE481-6DBE-453E-8272-6EE7D4FEC3D6}"/>
    <cellStyle name="Normal 41 11 2 3" xfId="33361" xr:uid="{19DBA70A-78BD-4645-8F96-994462778A86}"/>
    <cellStyle name="Normal 41 11 2 4" xfId="38845" xr:uid="{44F599A1-8F8D-4B6D-A5B2-99A87BE59989}"/>
    <cellStyle name="Normal 41 11 3" xfId="25138" xr:uid="{CA218A37-FBBD-4B9E-B79B-C019FD0AEA86}"/>
    <cellStyle name="Normal 41 11 4" xfId="30632" xr:uid="{F6C1ADE9-124E-48F3-8A28-DCAE5996A157}"/>
    <cellStyle name="Normal 41 11 5" xfId="36116" xr:uid="{13D80B59-FBF5-45AE-A7EC-B1C99E1A411C}"/>
    <cellStyle name="Normal 41 12" xfId="11964" xr:uid="{B37907AD-453A-4F92-B8FE-CE6AFA6FAE92}"/>
    <cellStyle name="Normal 41 13" xfId="17200" xr:uid="{90AEF0CC-BFFD-40AB-A36E-B4774002BAD3}"/>
    <cellStyle name="Normal 41 14" xfId="19426" xr:uid="{5E7184B8-5EA8-4AD1-AF83-3511F739D3F5}"/>
    <cellStyle name="Normal 41 15" xfId="9725" xr:uid="{C8AA1DA0-0403-4708-856D-CA01CBD328E9}"/>
    <cellStyle name="Normal 41 15 2" xfId="21046" xr:uid="{13441C42-0221-4666-A5FB-069537C869BA}"/>
    <cellStyle name="Normal 41 15 2 2" xfId="26602" xr:uid="{E3615B10-A433-453C-A811-AD182A7F2134}"/>
    <cellStyle name="Normal 41 15 2 3" xfId="32096" xr:uid="{D8E6488E-0F3F-4AE0-A743-5EDE24495A68}"/>
    <cellStyle name="Normal 41 15 2 4" xfId="37580" xr:uid="{06BACF8E-D2F5-43D5-AB67-3F9D0C791631}"/>
    <cellStyle name="Normal 41 15 3" xfId="23873" xr:uid="{9E2AA93F-AD9E-43C4-979E-53F7E2F22C1F}"/>
    <cellStyle name="Normal 41 15 4" xfId="29367" xr:uid="{D1884FA6-C780-4A44-8090-C9D2D064CFA8}"/>
    <cellStyle name="Normal 41 15 5" xfId="34851" xr:uid="{0176C329-F825-44FE-AAE4-B7B5957DFC40}"/>
    <cellStyle name="Normal 41 2" xfId="6616" xr:uid="{448DB540-A769-4377-8497-326730B5ED3F}"/>
    <cellStyle name="Normal 41 2 2" xfId="15026" xr:uid="{08147B67-3034-4AD3-8FBF-19921431EF0B}"/>
    <cellStyle name="Normal 41 2 2 2" xfId="22313" xr:uid="{DDCB0247-85C7-4B2A-B18B-46E883353DB7}"/>
    <cellStyle name="Normal 41 2 2 2 2" xfId="27869" xr:uid="{81099396-782F-4935-8CC1-FD88ED73C4EC}"/>
    <cellStyle name="Normal 41 2 2 2 3" xfId="33363" xr:uid="{0AB92CAF-F6BE-42F0-896E-E4E1DF2FCC77}"/>
    <cellStyle name="Normal 41 2 2 2 4" xfId="38847" xr:uid="{9260ED9E-5597-4C7A-9E20-077CF3D875CB}"/>
    <cellStyle name="Normal 41 2 2 3" xfId="25140" xr:uid="{11BD0D18-637E-4AED-A7E6-17F1A858C1C3}"/>
    <cellStyle name="Normal 41 2 2 4" xfId="30634" xr:uid="{63C8FF6B-C64A-453E-A004-2DB8194E8236}"/>
    <cellStyle name="Normal 41 2 2 5" xfId="36118" xr:uid="{7D0C54EF-71E8-4A10-B7EA-E91FD4E87796}"/>
    <cellStyle name="Normal 41 2 3" xfId="11966" xr:uid="{242527AD-5C7D-44E0-96F5-AB4CCA6C670F}"/>
    <cellStyle name="Normal 41 2 4" xfId="17202" xr:uid="{0A94BF96-6E18-426E-A18F-641B76A44C1C}"/>
    <cellStyle name="Normal 41 2 5" xfId="19428" xr:uid="{E0F7F361-8723-4A5A-BA9C-81663DF4855D}"/>
    <cellStyle name="Normal 41 2 6" xfId="9727" xr:uid="{90A246FB-7330-4B03-A1F9-2840DF9030D3}"/>
    <cellStyle name="Normal 41 2 6 2" xfId="21048" xr:uid="{927232BD-D53B-416A-9E3F-1D5CFB6723EF}"/>
    <cellStyle name="Normal 41 2 6 2 2" xfId="26604" xr:uid="{4131E61E-173B-49AB-84D8-6BDF24B0D811}"/>
    <cellStyle name="Normal 41 2 6 2 3" xfId="32098" xr:uid="{13C76446-C6CD-4037-8DA4-7ABFBB40DC97}"/>
    <cellStyle name="Normal 41 2 6 2 4" xfId="37582" xr:uid="{A694AC5B-7A67-414C-B980-67C9CE32B38B}"/>
    <cellStyle name="Normal 41 2 6 3" xfId="23875" xr:uid="{9C0A3815-74F6-415D-A3E7-14AF3D1DCE17}"/>
    <cellStyle name="Normal 41 2 6 4" xfId="29369" xr:uid="{19EFC951-D95A-4E50-9BEF-D9F71BAE0D4D}"/>
    <cellStyle name="Normal 41 2 6 5" xfId="34853" xr:uid="{DF0A3D5B-A655-412F-975B-E4F727A52C07}"/>
    <cellStyle name="Normal 41 3" xfId="6617" xr:uid="{53AF60C9-F21A-41F9-A716-AFC926D943DE}"/>
    <cellStyle name="Normal 41 3 2" xfId="15027" xr:uid="{7FABF93C-1FF1-4181-95A8-A9168AFBA3FE}"/>
    <cellStyle name="Normal 41 3 2 2" xfId="22314" xr:uid="{1522E50D-FAF1-4318-BEFD-34025CB98689}"/>
    <cellStyle name="Normal 41 3 2 2 2" xfId="27870" xr:uid="{2827D19F-968E-49CC-BFCF-BB92E581F162}"/>
    <cellStyle name="Normal 41 3 2 2 3" xfId="33364" xr:uid="{3FA98980-D17E-4EE9-9E0F-0C0359E2E554}"/>
    <cellStyle name="Normal 41 3 2 2 4" xfId="38848" xr:uid="{8AA2E50C-A030-43B7-B8FF-8B42D6933B9C}"/>
    <cellStyle name="Normal 41 3 2 3" xfId="25141" xr:uid="{2822E3D2-8787-43D6-9B61-04C50C43310C}"/>
    <cellStyle name="Normal 41 3 2 4" xfId="30635" xr:uid="{434BD6AD-0669-494B-B49D-CB913025102B}"/>
    <cellStyle name="Normal 41 3 2 5" xfId="36119" xr:uid="{B0233602-8DE3-4273-8D31-89F4DE59DD31}"/>
    <cellStyle name="Normal 41 3 3" xfId="11967" xr:uid="{89B1B31A-A63B-4E33-BE16-8B4899D84944}"/>
    <cellStyle name="Normal 41 3 4" xfId="17203" xr:uid="{C9C62E59-DE3D-44E0-8836-27C702EE5A9D}"/>
    <cellStyle name="Normal 41 3 5" xfId="19429" xr:uid="{2A709A7D-3676-446B-BDF0-276EEA0DE990}"/>
    <cellStyle name="Normal 41 3 6" xfId="9728" xr:uid="{6F83EE71-0B36-4E92-AAA0-524D2F4F7FF1}"/>
    <cellStyle name="Normal 41 3 6 2" xfId="21049" xr:uid="{D4888AC4-3D5A-4448-9A33-424CD44CAC4F}"/>
    <cellStyle name="Normal 41 3 6 2 2" xfId="26605" xr:uid="{7CF917E5-41B6-4F37-8076-F2D2E6E29F0D}"/>
    <cellStyle name="Normal 41 3 6 2 3" xfId="32099" xr:uid="{0D738FEA-8EE1-4548-98BC-3A48300D1B76}"/>
    <cellStyle name="Normal 41 3 6 2 4" xfId="37583" xr:uid="{BB94022A-E5EF-4C36-A774-77DFEC053981}"/>
    <cellStyle name="Normal 41 3 6 3" xfId="23876" xr:uid="{68B4EBE4-229E-4D22-8EE0-92E67481B671}"/>
    <cellStyle name="Normal 41 3 6 4" xfId="29370" xr:uid="{F66B2802-DD12-4C26-9232-4856747B926D}"/>
    <cellStyle name="Normal 41 3 6 5" xfId="34854" xr:uid="{0AB8B53E-B982-4391-BC82-9E9429862E9C}"/>
    <cellStyle name="Normal 41 4" xfId="6618" xr:uid="{ED7F7207-3413-48CE-8D72-51B781AA75D7}"/>
    <cellStyle name="Normal 41 4 2" xfId="15028" xr:uid="{83F8271F-6A37-4924-BDB9-5A5C98CA98A4}"/>
    <cellStyle name="Normal 41 4 2 2" xfId="22315" xr:uid="{F831A28D-C4F1-4F9A-B363-3A91DCD99E4D}"/>
    <cellStyle name="Normal 41 4 2 2 2" xfId="27871" xr:uid="{81AC74A4-F73F-4DDE-828A-6692E9C93E85}"/>
    <cellStyle name="Normal 41 4 2 2 3" xfId="33365" xr:uid="{BD982753-BAFB-4CC4-83E3-E1A6E296A06E}"/>
    <cellStyle name="Normal 41 4 2 2 4" xfId="38849" xr:uid="{4FCEC1D9-AE94-49A1-ACDC-C31C29EE784E}"/>
    <cellStyle name="Normal 41 4 2 3" xfId="25142" xr:uid="{A7FFF515-BF71-41B9-9EFA-9564397D2596}"/>
    <cellStyle name="Normal 41 4 2 4" xfId="30636" xr:uid="{7B6DC774-3397-44B0-8A60-61DF0DDE8937}"/>
    <cellStyle name="Normal 41 4 2 5" xfId="36120" xr:uid="{434A1CFB-71FB-4544-A46C-DC49D466A745}"/>
    <cellStyle name="Normal 41 4 3" xfId="11968" xr:uid="{BBA1267B-5495-4CE4-91FB-EE890910FD0B}"/>
    <cellStyle name="Normal 41 4 4" xfId="17204" xr:uid="{0377D82D-17DD-4839-A585-6FE873DD8B6C}"/>
    <cellStyle name="Normal 41 4 5" xfId="19430" xr:uid="{87775A6C-8918-4798-B275-1D007B51B8EA}"/>
    <cellStyle name="Normal 41 4 6" xfId="9729" xr:uid="{C4C3E59E-B947-4BB4-847D-9919999C9BA0}"/>
    <cellStyle name="Normal 41 4 6 2" xfId="21050" xr:uid="{BB70C4E3-087C-4F50-BCE0-D30467D6A9F7}"/>
    <cellStyle name="Normal 41 4 6 2 2" xfId="26606" xr:uid="{4BA862BB-E758-42FA-AAC9-8EC7CEF2B1A9}"/>
    <cellStyle name="Normal 41 4 6 2 3" xfId="32100" xr:uid="{68FCBF91-CB9D-488A-893A-9255AAA02123}"/>
    <cellStyle name="Normal 41 4 6 2 4" xfId="37584" xr:uid="{0916030B-84FE-4630-92CF-859243F54531}"/>
    <cellStyle name="Normal 41 4 6 3" xfId="23877" xr:uid="{8166EF1C-DB03-49E9-8478-79327AA5508E}"/>
    <cellStyle name="Normal 41 4 6 4" xfId="29371" xr:uid="{D0CAF9B0-AA59-4905-8CB6-BC71A88A5E38}"/>
    <cellStyle name="Normal 41 4 6 5" xfId="34855" xr:uid="{12C8575B-0967-4572-910C-25A8105161F0}"/>
    <cellStyle name="Normal 41 5" xfId="6619" xr:uid="{5EF2B3F1-37D7-4D61-A0D9-735CB21EFC76}"/>
    <cellStyle name="Normal 41 5 2" xfId="15029" xr:uid="{8D7707B1-03B0-4447-8925-89A9FEA7BDA1}"/>
    <cellStyle name="Normal 41 5 2 2" xfId="22316" xr:uid="{761BEC90-8394-4306-9801-DA179233038A}"/>
    <cellStyle name="Normal 41 5 2 2 2" xfId="27872" xr:uid="{972E2A2B-35BE-4AF5-8F16-F3F1DB9EEBDB}"/>
    <cellStyle name="Normal 41 5 2 2 3" xfId="33366" xr:uid="{29E94897-9E5A-4769-AF0C-9A287E47B471}"/>
    <cellStyle name="Normal 41 5 2 2 4" xfId="38850" xr:uid="{9EC494C2-3D82-496D-BCC3-B10A482D9FA8}"/>
    <cellStyle name="Normal 41 5 2 3" xfId="25143" xr:uid="{0CB1DC01-CCD4-4C7E-BC4E-59B9239AE568}"/>
    <cellStyle name="Normal 41 5 2 4" xfId="30637" xr:uid="{42B9834B-204D-4F5F-85FE-ED9C5D858CCD}"/>
    <cellStyle name="Normal 41 5 2 5" xfId="36121" xr:uid="{93D7D47F-CF52-48BE-8A82-8A7EFEF922EE}"/>
    <cellStyle name="Normal 41 5 3" xfId="11969" xr:uid="{B317D037-00ED-42A4-9678-C4735F925A9A}"/>
    <cellStyle name="Normal 41 5 4" xfId="17205" xr:uid="{E36472CF-ED6B-4B29-AC5E-266C78AA3E74}"/>
    <cellStyle name="Normal 41 5 5" xfId="19431" xr:uid="{D4EC6BDB-AE09-4005-8F68-C59178E030E8}"/>
    <cellStyle name="Normal 41 5 6" xfId="9730" xr:uid="{73414CA7-823F-4D69-99B8-648CFD9DB8F7}"/>
    <cellStyle name="Normal 41 5 6 2" xfId="21051" xr:uid="{9399DE3D-A014-4B2B-B050-34CB4402DA72}"/>
    <cellStyle name="Normal 41 5 6 2 2" xfId="26607" xr:uid="{905B5194-12CE-47BD-A5FA-959CC8448461}"/>
    <cellStyle name="Normal 41 5 6 2 3" xfId="32101" xr:uid="{0F620D9D-01A6-4193-9318-477A4FCBD4D4}"/>
    <cellStyle name="Normal 41 5 6 2 4" xfId="37585" xr:uid="{FD47466C-04EE-47B4-B6AC-8D22F4E23F60}"/>
    <cellStyle name="Normal 41 5 6 3" xfId="23878" xr:uid="{16545766-F93B-4275-A99B-BED7EBB7A129}"/>
    <cellStyle name="Normal 41 5 6 4" xfId="29372" xr:uid="{278AE4DA-D202-4846-9AFB-63EAC0F44825}"/>
    <cellStyle name="Normal 41 5 6 5" xfId="34856" xr:uid="{18D0DC9F-E63B-4CC1-B4D4-6157B2826C0D}"/>
    <cellStyle name="Normal 41 6" xfId="6620" xr:uid="{4F8EF436-093F-4F6C-BFFB-80C693EAC6BC}"/>
    <cellStyle name="Normal 41 6 2" xfId="15030" xr:uid="{F49CFFB5-3665-49A6-95BB-4E4495AE0FE1}"/>
    <cellStyle name="Normal 41 6 2 2" xfId="22317" xr:uid="{44DDEF7F-2C15-47E5-8FCE-FFBDDC02CC80}"/>
    <cellStyle name="Normal 41 6 2 2 2" xfId="27873" xr:uid="{907CFA12-22C0-48E8-8E89-E2306A0C345A}"/>
    <cellStyle name="Normal 41 6 2 2 3" xfId="33367" xr:uid="{45C824C7-E3B2-4C7F-B210-E4D8E66B6B94}"/>
    <cellStyle name="Normal 41 6 2 2 4" xfId="38851" xr:uid="{EADDC231-3F24-4DB4-8A05-FD85BDCDEF47}"/>
    <cellStyle name="Normal 41 6 2 3" xfId="25144" xr:uid="{78076784-3F88-4265-9218-7CE6C98C89D2}"/>
    <cellStyle name="Normal 41 6 2 4" xfId="30638" xr:uid="{CBD80F1B-5724-4D15-90A3-6F55BDCC9C3B}"/>
    <cellStyle name="Normal 41 6 2 5" xfId="36122" xr:uid="{CE702EA3-66FA-4097-A71B-518559C8AC6B}"/>
    <cellStyle name="Normal 41 6 3" xfId="11970" xr:uid="{5BBEFCD2-A1D8-4BAA-A656-B6DD19370556}"/>
    <cellStyle name="Normal 41 6 4" xfId="17206" xr:uid="{E309A4EA-2559-4121-B209-1DB1FD18B5B2}"/>
    <cellStyle name="Normal 41 6 5" xfId="19432" xr:uid="{C146AA22-C6CE-4CF2-9FF5-FD0AE18409C7}"/>
    <cellStyle name="Normal 41 6 6" xfId="9731" xr:uid="{95BA6F75-F66A-4F9A-9F74-891490546919}"/>
    <cellStyle name="Normal 41 6 6 2" xfId="21052" xr:uid="{811BCC73-19D3-4652-8A57-1A3A342E1769}"/>
    <cellStyle name="Normal 41 6 6 2 2" xfId="26608" xr:uid="{ADFAC5FA-FE81-43C9-A234-8DB29E4F3729}"/>
    <cellStyle name="Normal 41 6 6 2 3" xfId="32102" xr:uid="{E2978FDC-91BC-43F0-A938-2E5ED8FC40E7}"/>
    <cellStyle name="Normal 41 6 6 2 4" xfId="37586" xr:uid="{689CF53D-9CA6-4F4E-90BF-88F64240514F}"/>
    <cellStyle name="Normal 41 6 6 3" xfId="23879" xr:uid="{015C6A44-9623-484D-9BA0-C86CDAED0BC0}"/>
    <cellStyle name="Normal 41 6 6 4" xfId="29373" xr:uid="{5D0B17D7-F021-4E23-BF91-A90793E76BA4}"/>
    <cellStyle name="Normal 41 6 6 5" xfId="34857" xr:uid="{70BF02A7-77E3-4B91-9270-15D4EBA11C29}"/>
    <cellStyle name="Normal 41 7" xfId="6621" xr:uid="{5B44CBD0-B01A-43F8-ADF0-CA1C6F2D8D24}"/>
    <cellStyle name="Normal 41 7 2" xfId="15031" xr:uid="{AB158C73-2E02-4486-8990-43925805938F}"/>
    <cellStyle name="Normal 41 7 2 2" xfId="22318" xr:uid="{B5EECB49-8520-46B5-BC39-8742B17BFE04}"/>
    <cellStyle name="Normal 41 7 2 2 2" xfId="27874" xr:uid="{9E9C28B2-2E51-4994-A484-3E1E4E966CD8}"/>
    <cellStyle name="Normal 41 7 2 2 3" xfId="33368" xr:uid="{0D464B1F-7B68-45D6-81C0-B02403BFB510}"/>
    <cellStyle name="Normal 41 7 2 2 4" xfId="38852" xr:uid="{A849AD73-AFC1-4118-96FF-770A892DB7D3}"/>
    <cellStyle name="Normal 41 7 2 3" xfId="25145" xr:uid="{F44F269C-8EFF-4080-BB04-98E8BB4F0CD0}"/>
    <cellStyle name="Normal 41 7 2 4" xfId="30639" xr:uid="{27046F79-BBE6-4939-8892-7733F4CA5DA8}"/>
    <cellStyle name="Normal 41 7 2 5" xfId="36123" xr:uid="{46A54E2D-CD36-4D0C-8EE6-74FC3E2EBBA2}"/>
    <cellStyle name="Normal 41 7 3" xfId="11971" xr:uid="{AD8D9329-86FE-4871-8721-13BF7E3CEB11}"/>
    <cellStyle name="Normal 41 7 4" xfId="17207" xr:uid="{1A80302B-8E9A-4772-BE45-115BB2ABE10F}"/>
    <cellStyle name="Normal 41 7 5" xfId="19433" xr:uid="{2F9CBEC1-1B25-481D-8B56-5A75D80D853A}"/>
    <cellStyle name="Normal 41 7 6" xfId="9732" xr:uid="{8A8B8C1B-FEE5-40ED-BD40-7662E1C0B56C}"/>
    <cellStyle name="Normal 41 7 6 2" xfId="21053" xr:uid="{3FD959FB-3A50-4116-AFDC-3E7914A0A4E4}"/>
    <cellStyle name="Normal 41 7 6 2 2" xfId="26609" xr:uid="{A67D12E8-F65A-4ABA-85EE-8E11ED66AF60}"/>
    <cellStyle name="Normal 41 7 6 2 3" xfId="32103" xr:uid="{10D5C88B-91A7-4ECD-970A-EA65B3408D0C}"/>
    <cellStyle name="Normal 41 7 6 2 4" xfId="37587" xr:uid="{1487057B-9AC7-49C1-B8F7-2F8A22AA6C8A}"/>
    <cellStyle name="Normal 41 7 6 3" xfId="23880" xr:uid="{FF855536-B63C-4677-BACF-80CAEEB80C80}"/>
    <cellStyle name="Normal 41 7 6 4" xfId="29374" xr:uid="{ED8F2707-A936-4FBF-97E1-7D0127F53798}"/>
    <cellStyle name="Normal 41 7 6 5" xfId="34858" xr:uid="{9F62B87D-242A-4D5B-AC8D-5131A57F1BF0}"/>
    <cellStyle name="Normal 41 8" xfId="6622" xr:uid="{ED2D2FC6-E66F-493B-A1FA-19C9D3EB63AE}"/>
    <cellStyle name="Normal 41 8 2" xfId="15032" xr:uid="{251DECA4-00AB-4BF6-9E2C-839F530BA402}"/>
    <cellStyle name="Normal 41 8 2 2" xfId="22319" xr:uid="{D0972B1C-F13D-4E3B-BAE8-378641E243D2}"/>
    <cellStyle name="Normal 41 8 2 2 2" xfId="27875" xr:uid="{5FAB8E50-E9D1-492D-82EB-5C15DF7FF97B}"/>
    <cellStyle name="Normal 41 8 2 2 3" xfId="33369" xr:uid="{26081BA8-8A4C-485E-8168-4B47C70D5B2E}"/>
    <cellStyle name="Normal 41 8 2 2 4" xfId="38853" xr:uid="{FBB1AAE3-0B61-4B84-A280-3EA55988672C}"/>
    <cellStyle name="Normal 41 8 2 3" xfId="25146" xr:uid="{5C607A48-58A3-4920-85EC-7901A76EC7C9}"/>
    <cellStyle name="Normal 41 8 2 4" xfId="30640" xr:uid="{643AFB65-6E29-48D4-83F7-F2AE7CF1185C}"/>
    <cellStyle name="Normal 41 8 2 5" xfId="36124" xr:uid="{03DABCC1-B952-4390-BA9C-25F4633E8619}"/>
    <cellStyle name="Normal 41 8 3" xfId="11972" xr:uid="{C9170818-18A5-4C32-B6A6-A7D81962ED35}"/>
    <cellStyle name="Normal 41 8 4" xfId="17208" xr:uid="{5F4070E5-0840-4BB2-80B3-E36783D1CF6F}"/>
    <cellStyle name="Normal 41 8 5" xfId="19434" xr:uid="{CA9AD948-ADD1-4A8F-A4E4-5CBC58869633}"/>
    <cellStyle name="Normal 41 8 6" xfId="9733" xr:uid="{84D86D5E-8C80-4C2B-A277-44E56B5A5025}"/>
    <cellStyle name="Normal 41 8 6 2" xfId="21054" xr:uid="{D5D243A9-4961-4A5F-9A70-33FE98467283}"/>
    <cellStyle name="Normal 41 8 6 2 2" xfId="26610" xr:uid="{F6D80E8E-4417-4D60-AB9A-998FBEC99468}"/>
    <cellStyle name="Normal 41 8 6 2 3" xfId="32104" xr:uid="{F87321C7-04C8-4E01-AA41-E1E77461B8FE}"/>
    <cellStyle name="Normal 41 8 6 2 4" xfId="37588" xr:uid="{E2190AE7-C5A1-4EDA-91AB-13EEB3FA318F}"/>
    <cellStyle name="Normal 41 8 6 3" xfId="23881" xr:uid="{9177DE1A-A64B-41F6-86C4-6B49939C5ED1}"/>
    <cellStyle name="Normal 41 8 6 4" xfId="29375" xr:uid="{D321699C-C5A2-4704-B9C2-6E3A61461903}"/>
    <cellStyle name="Normal 41 8 6 5" xfId="34859" xr:uid="{3ED6C154-D5C3-4B2B-81E9-C3F04D706E95}"/>
    <cellStyle name="Normal 41 9" xfId="6623" xr:uid="{C793F2C5-DF41-4586-AFED-43BCBC268C09}"/>
    <cellStyle name="Normal 41 9 2" xfId="15033" xr:uid="{A8ECD53C-7326-4B66-872E-ACE568C6F9E2}"/>
    <cellStyle name="Normal 41 9 2 2" xfId="22320" xr:uid="{86E8B46E-087F-4AD7-AD93-57207C6BCD68}"/>
    <cellStyle name="Normal 41 9 2 2 2" xfId="27876" xr:uid="{7C9A9561-8311-43E9-A00A-D961D9970905}"/>
    <cellStyle name="Normal 41 9 2 2 3" xfId="33370" xr:uid="{05D27B52-A934-4374-8820-A00A16DF85AF}"/>
    <cellStyle name="Normal 41 9 2 2 4" xfId="38854" xr:uid="{02806762-F3EE-4092-8864-5E473989A74F}"/>
    <cellStyle name="Normal 41 9 2 3" xfId="25147" xr:uid="{A8F495F6-8AEA-4410-AB2C-16796747E3E2}"/>
    <cellStyle name="Normal 41 9 2 4" xfId="30641" xr:uid="{C33877EC-7FB8-4D00-B50B-FAA5DB7016C9}"/>
    <cellStyle name="Normal 41 9 2 5" xfId="36125" xr:uid="{A71CB223-3074-46F4-B6D3-E4D3331E4A4A}"/>
    <cellStyle name="Normal 41 9 3" xfId="11973" xr:uid="{05AA81A8-803F-473F-9474-F5B2F8CDEBC7}"/>
    <cellStyle name="Normal 41 9 4" xfId="17209" xr:uid="{21BDD6D7-AC8C-4ADB-9D04-A16809444658}"/>
    <cellStyle name="Normal 41 9 5" xfId="19435" xr:uid="{B4424EC9-38D3-478B-8135-81762BFB89CA}"/>
    <cellStyle name="Normal 41 9 6" xfId="9734" xr:uid="{FC8F3A91-5F58-4162-BC1C-E60B7391294E}"/>
    <cellStyle name="Normal 41 9 6 2" xfId="21055" xr:uid="{F4073E7F-1FA2-40A7-975D-E8E35D837B41}"/>
    <cellStyle name="Normal 41 9 6 2 2" xfId="26611" xr:uid="{4E4CBBA4-1E42-405C-9DAB-0C8CF497CB17}"/>
    <cellStyle name="Normal 41 9 6 2 3" xfId="32105" xr:uid="{B7DD13F1-3436-4D57-BE65-6A9B2AEC0749}"/>
    <cellStyle name="Normal 41 9 6 2 4" xfId="37589" xr:uid="{9720926B-D66D-4F70-B870-125551304E0D}"/>
    <cellStyle name="Normal 41 9 6 3" xfId="23882" xr:uid="{26186E73-59BA-4ACB-805D-943D7AD59A67}"/>
    <cellStyle name="Normal 41 9 6 4" xfId="29376" xr:uid="{B5D50B7F-6A9E-4303-B839-BE89DA130F5D}"/>
    <cellStyle name="Normal 41 9 6 5" xfId="34860" xr:uid="{F2F3A4B3-AB09-4C99-A86F-FAB8774C5C14}"/>
    <cellStyle name="Normal 410" xfId="39823" xr:uid="{01C12BD5-354B-451D-8F3F-62DDA55FF22E}"/>
    <cellStyle name="Normal 411" xfId="39824" xr:uid="{989D8FE1-B89F-4F0C-950A-BEB1585D3D1E}"/>
    <cellStyle name="Normal 412" xfId="39825" xr:uid="{CD0061B3-8261-4F60-A9C8-752E356A3013}"/>
    <cellStyle name="Normal 413" xfId="39826" xr:uid="{DC3DB065-F8BA-46B2-BC42-0A1460003A91}"/>
    <cellStyle name="Normal 414" xfId="39827" xr:uid="{AF801873-6D8D-4C08-8FF2-A37CE2D42BE9}"/>
    <cellStyle name="Normal 415" xfId="39828" xr:uid="{A05AC4D0-CE5E-478C-9EA4-929848D5E8DE}"/>
    <cellStyle name="Normal 416" xfId="39829" xr:uid="{058CD2D8-4493-4F17-A0FF-81E0650FC8A7}"/>
    <cellStyle name="Normal 417" xfId="39830" xr:uid="{0C83E687-F03F-40CD-B5B2-00956F5E817A}"/>
    <cellStyle name="Normal 418" xfId="39831" xr:uid="{8B6D46E0-9581-4E97-8AAB-B0D202DCFE75}"/>
    <cellStyle name="Normal 419" xfId="39832" xr:uid="{EDAF143E-2540-4C9C-85AE-F453D9ADE4E3}"/>
    <cellStyle name="Normal 42" xfId="6624" xr:uid="{10160F10-6E03-4A30-8F5B-4227C5CCB708}"/>
    <cellStyle name="Normal 42 10" xfId="6625" xr:uid="{1EF558FC-DE6A-4CC8-A2F4-ECF3788B2882}"/>
    <cellStyle name="Normal 42 10 2" xfId="15035" xr:uid="{EB1F8C93-B79F-4C1F-9F35-6FC53F3CD772}"/>
    <cellStyle name="Normal 42 10 2 2" xfId="22322" xr:uid="{79053663-DAED-4C64-B190-009EC8E89EAE}"/>
    <cellStyle name="Normal 42 10 2 2 2" xfId="27878" xr:uid="{B14C906B-F77B-4F50-8415-5DB2421285B9}"/>
    <cellStyle name="Normal 42 10 2 2 3" xfId="33372" xr:uid="{0DB094BF-5705-4B15-862A-89F174D7B9AB}"/>
    <cellStyle name="Normal 42 10 2 2 4" xfId="38856" xr:uid="{10D72C2A-F17D-4CCA-8B06-2CB637A373C2}"/>
    <cellStyle name="Normal 42 10 2 3" xfId="25149" xr:uid="{AF42504C-F27E-4F80-8D41-7C1488723C00}"/>
    <cellStyle name="Normal 42 10 2 4" xfId="30643" xr:uid="{EEC126B3-3A57-427E-AD86-4EF437EF94CA}"/>
    <cellStyle name="Normal 42 10 2 5" xfId="36127" xr:uid="{1E29A933-BB57-45F4-A9DC-23D3ECB0DB10}"/>
    <cellStyle name="Normal 42 10 3" xfId="11975" xr:uid="{9C801ADA-EF9C-498B-9BC1-8D9368C3D950}"/>
    <cellStyle name="Normal 42 10 4" xfId="17211" xr:uid="{58E483D6-3A7B-40FE-8437-5BE84BF7A934}"/>
    <cellStyle name="Normal 42 10 5" xfId="19437" xr:uid="{3DDB47AA-2AEA-4F8E-A8B8-2B5FC3AFB78D}"/>
    <cellStyle name="Normal 42 10 6" xfId="9736" xr:uid="{A67186FB-92D6-47A2-8CB6-64243D04CB30}"/>
    <cellStyle name="Normal 42 10 6 2" xfId="21057" xr:uid="{CF9EECC5-1DEB-47EB-B8BF-D5E1DA538EED}"/>
    <cellStyle name="Normal 42 10 6 2 2" xfId="26613" xr:uid="{39607326-BE99-4C37-A69A-25B527674214}"/>
    <cellStyle name="Normal 42 10 6 2 3" xfId="32107" xr:uid="{16EE4880-AFED-407E-904C-5C8B19ED2FCF}"/>
    <cellStyle name="Normal 42 10 6 2 4" xfId="37591" xr:uid="{5414E5DF-B408-43A5-84F1-8BEEA2606230}"/>
    <cellStyle name="Normal 42 10 6 3" xfId="23884" xr:uid="{1C243E4F-C218-4BC9-9749-9E6E8B213FA8}"/>
    <cellStyle name="Normal 42 10 6 4" xfId="29378" xr:uid="{C72FFC64-BA7D-4B64-8EE1-5C9D48F78404}"/>
    <cellStyle name="Normal 42 10 6 5" xfId="34862" xr:uid="{2947CD97-4059-44D6-86ED-BA95C32D681F}"/>
    <cellStyle name="Normal 42 11" xfId="15034" xr:uid="{D4DB967F-D224-4A5C-B467-64F08F83F5EA}"/>
    <cellStyle name="Normal 42 11 2" xfId="22321" xr:uid="{9AA940AF-6747-4A39-AE33-4CDB72580DC0}"/>
    <cellStyle name="Normal 42 11 2 2" xfId="27877" xr:uid="{E66CAF96-3194-477F-9116-99DDF88BF977}"/>
    <cellStyle name="Normal 42 11 2 3" xfId="33371" xr:uid="{51D610C1-E18A-4CAD-85A9-59164A44C68F}"/>
    <cellStyle name="Normal 42 11 2 4" xfId="38855" xr:uid="{D3209860-C77A-4E0E-999A-F4BA5EC756E2}"/>
    <cellStyle name="Normal 42 11 3" xfId="25148" xr:uid="{8D9349B5-4C1C-4555-A058-91799DD74ACC}"/>
    <cellStyle name="Normal 42 11 4" xfId="30642" xr:uid="{A5C3D685-CA45-40E0-B19F-C306889D05B3}"/>
    <cellStyle name="Normal 42 11 5" xfId="36126" xr:uid="{D2DDF56C-A4AB-4B40-8E5A-8FC91BA42DD0}"/>
    <cellStyle name="Normal 42 12" xfId="11974" xr:uid="{51950350-6DAC-4A78-AD73-6522F0F74DAE}"/>
    <cellStyle name="Normal 42 13" xfId="17210" xr:uid="{DE417676-EF68-4A19-8428-D473407908FB}"/>
    <cellStyle name="Normal 42 14" xfId="19436" xr:uid="{A0A2AC13-1C8F-4689-B90E-CC4ABD52B281}"/>
    <cellStyle name="Normal 42 15" xfId="9735" xr:uid="{97079D7A-3CD5-43EE-8060-B6C13575B430}"/>
    <cellStyle name="Normal 42 15 2" xfId="21056" xr:uid="{443EA99D-9116-4335-8519-02E13F10F785}"/>
    <cellStyle name="Normal 42 15 2 2" xfId="26612" xr:uid="{2B6D602A-EE40-4D11-B566-C03F2C63BC07}"/>
    <cellStyle name="Normal 42 15 2 3" xfId="32106" xr:uid="{8235DCCA-BF75-4A7E-A11E-D2D1F9C54B6F}"/>
    <cellStyle name="Normal 42 15 2 4" xfId="37590" xr:uid="{BC8DE050-FD32-4241-8114-B4DE63F80BCB}"/>
    <cellStyle name="Normal 42 15 3" xfId="23883" xr:uid="{7233CDC0-27CC-4C76-B080-A1CB472A2AF6}"/>
    <cellStyle name="Normal 42 15 4" xfId="29377" xr:uid="{9E254A9E-1B6C-46B2-A004-C32D718B16AF}"/>
    <cellStyle name="Normal 42 15 5" xfId="34861" xr:uid="{9A12C433-F121-4474-8615-ED17A3031C17}"/>
    <cellStyle name="Normal 42 2" xfId="6626" xr:uid="{7AB2C239-01B1-4C12-BAC4-17D49F87D70E}"/>
    <cellStyle name="Normal 42 2 2" xfId="15036" xr:uid="{BB054579-77C3-44AF-8E9B-5AD5C4B10A51}"/>
    <cellStyle name="Normal 42 2 2 2" xfId="22323" xr:uid="{C92E7959-9E7F-4013-A7F7-B775F5515A0F}"/>
    <cellStyle name="Normal 42 2 2 2 2" xfId="27879" xr:uid="{F013631D-AD45-446B-9121-7DCB186ECE1D}"/>
    <cellStyle name="Normal 42 2 2 2 3" xfId="33373" xr:uid="{228E9E4C-8F80-440E-9908-DF790F696FD1}"/>
    <cellStyle name="Normal 42 2 2 2 4" xfId="38857" xr:uid="{2DCC1BF0-AB05-4DF4-A3F1-727BC4964828}"/>
    <cellStyle name="Normal 42 2 2 3" xfId="25150" xr:uid="{21920278-6853-4DB1-BBE6-E38299E0B43F}"/>
    <cellStyle name="Normal 42 2 2 4" xfId="30644" xr:uid="{66222538-8F72-4C3C-AD63-0C822524BE53}"/>
    <cellStyle name="Normal 42 2 2 5" xfId="36128" xr:uid="{1183AB33-2E99-4DC4-81D3-9C1B5543B770}"/>
    <cellStyle name="Normal 42 2 3" xfId="11976" xr:uid="{C6FEBD61-4A4B-4CBB-A9A6-9F1BF24732BF}"/>
    <cellStyle name="Normal 42 2 4" xfId="17212" xr:uid="{402A91B4-49CD-4A92-B87F-C1505CB10FB8}"/>
    <cellStyle name="Normal 42 2 5" xfId="19438" xr:uid="{6C56171F-1238-4C70-BA3D-B79F5D5FFC02}"/>
    <cellStyle name="Normal 42 2 6" xfId="9737" xr:uid="{97988DBC-CDC0-48C7-B1F5-D94FBDAA1254}"/>
    <cellStyle name="Normal 42 2 6 2" xfId="21058" xr:uid="{93AA1A2C-7C56-473F-885B-B851D535C5FA}"/>
    <cellStyle name="Normal 42 2 6 2 2" xfId="26614" xr:uid="{E0AC68F7-910E-4317-B476-2A46F513882B}"/>
    <cellStyle name="Normal 42 2 6 2 3" xfId="32108" xr:uid="{66F714BA-D234-46C9-81BB-BFE35D4A4265}"/>
    <cellStyle name="Normal 42 2 6 2 4" xfId="37592" xr:uid="{E1859E5F-1FAE-4DE7-9EED-422BFB2C6E39}"/>
    <cellStyle name="Normal 42 2 6 3" xfId="23885" xr:uid="{3BEFDD07-A14B-4E9D-A263-BA0AF95A30AF}"/>
    <cellStyle name="Normal 42 2 6 4" xfId="29379" xr:uid="{38B1E863-14B2-4D5F-A093-9EDE5FAD836E}"/>
    <cellStyle name="Normal 42 2 6 5" xfId="34863" xr:uid="{4D3535DA-BE78-4A50-A3C5-BC713DFE6038}"/>
    <cellStyle name="Normal 42 3" xfId="6627" xr:uid="{600F2888-20A0-447E-93F0-861D1810E713}"/>
    <cellStyle name="Normal 42 3 2" xfId="15037" xr:uid="{3BAF61E2-85E0-4B21-8C05-EC35B6492E9A}"/>
    <cellStyle name="Normal 42 3 2 2" xfId="22324" xr:uid="{29C4686F-3D0F-4FC4-AEE2-6988E61BD64D}"/>
    <cellStyle name="Normal 42 3 2 2 2" xfId="27880" xr:uid="{79AEFA96-286B-4319-B6DA-2533DFE7DEEC}"/>
    <cellStyle name="Normal 42 3 2 2 3" xfId="33374" xr:uid="{7D9196E2-BF82-41B2-8079-61632C182A12}"/>
    <cellStyle name="Normal 42 3 2 2 4" xfId="38858" xr:uid="{D6A82870-0DE3-49ED-9B39-46071B5EE8A0}"/>
    <cellStyle name="Normal 42 3 2 3" xfId="25151" xr:uid="{FC6968C0-4F0D-4309-9948-5D5C8DCC2C58}"/>
    <cellStyle name="Normal 42 3 2 4" xfId="30645" xr:uid="{8877F643-D782-4A42-A68D-C3F85D07BF42}"/>
    <cellStyle name="Normal 42 3 2 5" xfId="36129" xr:uid="{BAFA91A3-6220-4E80-A409-B4503AC2FB5E}"/>
    <cellStyle name="Normal 42 3 3" xfId="11977" xr:uid="{567A3D4C-6362-413F-B003-48107A7406C4}"/>
    <cellStyle name="Normal 42 3 4" xfId="17213" xr:uid="{B8E75C79-E3D4-4699-8057-992B5F33E8C0}"/>
    <cellStyle name="Normal 42 3 5" xfId="19439" xr:uid="{30998F15-93DE-40E8-A1EC-D2918C7FF3BA}"/>
    <cellStyle name="Normal 42 3 6" xfId="9738" xr:uid="{1B49BB33-3C6D-4A56-9968-CE3CCAD8825E}"/>
    <cellStyle name="Normal 42 3 6 2" xfId="21059" xr:uid="{FA6F3570-E44B-41C5-80C4-05C477747A3E}"/>
    <cellStyle name="Normal 42 3 6 2 2" xfId="26615" xr:uid="{1CC884F2-B08C-46AF-BBFA-E31EC4818E22}"/>
    <cellStyle name="Normal 42 3 6 2 3" xfId="32109" xr:uid="{783AA398-46EA-44B6-910D-99DF93C31D7A}"/>
    <cellStyle name="Normal 42 3 6 2 4" xfId="37593" xr:uid="{30DB0E95-4BEA-48F4-BE84-FD961DA0BCA4}"/>
    <cellStyle name="Normal 42 3 6 3" xfId="23886" xr:uid="{BE65A893-D260-4FCF-9EAB-FC1D38438DB2}"/>
    <cellStyle name="Normal 42 3 6 4" xfId="29380" xr:uid="{720E85A2-EFF7-4883-BEBB-5B2455E611F1}"/>
    <cellStyle name="Normal 42 3 6 5" xfId="34864" xr:uid="{C0BEB9A3-F135-4A9C-88CA-69B7E3774515}"/>
    <cellStyle name="Normal 42 4" xfId="6628" xr:uid="{38D5A5A8-0187-427A-AC58-EAFE4FADBEBE}"/>
    <cellStyle name="Normal 42 4 2" xfId="15038" xr:uid="{96C24F7D-016F-49D7-ACAE-BE34E09EF8C8}"/>
    <cellStyle name="Normal 42 4 2 2" xfId="22325" xr:uid="{619F9C8D-56DF-4D45-8D1F-F593E0671B5D}"/>
    <cellStyle name="Normal 42 4 2 2 2" xfId="27881" xr:uid="{1A9032A7-1E8D-41E6-8A12-925D02701A62}"/>
    <cellStyle name="Normal 42 4 2 2 3" xfId="33375" xr:uid="{2A8862AE-106C-4D2E-B55A-98826D11088E}"/>
    <cellStyle name="Normal 42 4 2 2 4" xfId="38859" xr:uid="{E44DC496-78C9-4EEB-9FDB-73354E413492}"/>
    <cellStyle name="Normal 42 4 2 3" xfId="25152" xr:uid="{78ED5833-6C37-4CD4-B48C-CDD6C4E0D740}"/>
    <cellStyle name="Normal 42 4 2 4" xfId="30646" xr:uid="{CC9DEC14-5384-4EA0-8E2A-108ADD03E06D}"/>
    <cellStyle name="Normal 42 4 2 5" xfId="36130" xr:uid="{5F96E0EC-B324-43C4-A64A-0BBDEFBC22C6}"/>
    <cellStyle name="Normal 42 4 3" xfId="11978" xr:uid="{FB436153-0ED2-46D3-81B5-9B183E94FD7F}"/>
    <cellStyle name="Normal 42 4 4" xfId="17214" xr:uid="{CF9ECA99-419F-4C49-B48A-769C7F08648B}"/>
    <cellStyle name="Normal 42 4 5" xfId="19440" xr:uid="{06C87078-7688-4420-9F04-9345B78AA871}"/>
    <cellStyle name="Normal 42 4 6" xfId="9739" xr:uid="{80C21FBE-08EE-43C4-B378-EE814A1CE241}"/>
    <cellStyle name="Normal 42 4 6 2" xfId="21060" xr:uid="{AF44751C-3D66-41C2-AC53-23A29E9A9389}"/>
    <cellStyle name="Normal 42 4 6 2 2" xfId="26616" xr:uid="{C8DFBFD6-C2B2-479B-AC65-7CB2526B9835}"/>
    <cellStyle name="Normal 42 4 6 2 3" xfId="32110" xr:uid="{FB055FF8-6AAE-4B2F-8C5B-4E64C9991201}"/>
    <cellStyle name="Normal 42 4 6 2 4" xfId="37594" xr:uid="{CE5F613B-5FF7-4725-9902-B0391C3B71E7}"/>
    <cellStyle name="Normal 42 4 6 3" xfId="23887" xr:uid="{1E52F7FE-A420-4EAD-B90C-0AAD8B465376}"/>
    <cellStyle name="Normal 42 4 6 4" xfId="29381" xr:uid="{9044C88F-0F93-4D48-8E81-CC952AF5C9DC}"/>
    <cellStyle name="Normal 42 4 6 5" xfId="34865" xr:uid="{FCC81B9B-AD52-4BF9-8FBB-C808278E512A}"/>
    <cellStyle name="Normal 42 5" xfId="6629" xr:uid="{7655299A-A648-4FC8-87BE-AA700C3B7BEB}"/>
    <cellStyle name="Normal 42 5 2" xfId="15039" xr:uid="{13B206E6-10BC-427C-A419-A8865E9EFE64}"/>
    <cellStyle name="Normal 42 5 2 2" xfId="22326" xr:uid="{04A74EB5-573F-463C-96E9-CA72EB7313C3}"/>
    <cellStyle name="Normal 42 5 2 2 2" xfId="27882" xr:uid="{720386FE-6CA3-4B46-BDE4-EACC11CAB4D7}"/>
    <cellStyle name="Normal 42 5 2 2 3" xfId="33376" xr:uid="{EDA831D2-26E9-4F0D-914D-3CFAF1397FCF}"/>
    <cellStyle name="Normal 42 5 2 2 4" xfId="38860" xr:uid="{5844DD7F-25BA-4AF1-8434-C3D5228933A6}"/>
    <cellStyle name="Normal 42 5 2 3" xfId="25153" xr:uid="{541019F3-9E67-4AB0-A5FA-3501A7ACC5BD}"/>
    <cellStyle name="Normal 42 5 2 4" xfId="30647" xr:uid="{5FBEE780-679F-4B1C-AD72-EE5D1C3CDF1A}"/>
    <cellStyle name="Normal 42 5 2 5" xfId="36131" xr:uid="{F652A8F7-79C6-4602-84BC-E61E26FC561B}"/>
    <cellStyle name="Normal 42 5 3" xfId="11979" xr:uid="{5AAC1247-2E8E-4B99-801B-318E2F935C3A}"/>
    <cellStyle name="Normal 42 5 4" xfId="17215" xr:uid="{794AC77D-E5B2-4CD1-A4AA-318ABE29BF9B}"/>
    <cellStyle name="Normal 42 5 5" xfId="19441" xr:uid="{35D920D6-BB21-4CF5-9D48-B2F377BF757F}"/>
    <cellStyle name="Normal 42 5 6" xfId="9740" xr:uid="{DA6A0BE3-428E-4AA0-8D8E-B1C3F9072597}"/>
    <cellStyle name="Normal 42 5 6 2" xfId="21061" xr:uid="{E3D950AC-6699-4DE7-9C94-303ADE4846C0}"/>
    <cellStyle name="Normal 42 5 6 2 2" xfId="26617" xr:uid="{D575DF15-9649-4345-9020-1F612CFCCBFC}"/>
    <cellStyle name="Normal 42 5 6 2 3" xfId="32111" xr:uid="{E676DFCD-1964-47C1-BDD0-3E8AE65D4134}"/>
    <cellStyle name="Normal 42 5 6 2 4" xfId="37595" xr:uid="{2EF5DB27-99C7-4D71-9430-9B39E129F2C7}"/>
    <cellStyle name="Normal 42 5 6 3" xfId="23888" xr:uid="{D7A327AB-21BC-4347-A028-5ED3D0A14FA9}"/>
    <cellStyle name="Normal 42 5 6 4" xfId="29382" xr:uid="{8335C476-2870-4502-9D06-F247028A3AFC}"/>
    <cellStyle name="Normal 42 5 6 5" xfId="34866" xr:uid="{2D79E433-FFFB-42C7-B66C-C309D41A937A}"/>
    <cellStyle name="Normal 42 6" xfId="6630" xr:uid="{54704E38-5385-4634-B4DF-D39A7D596968}"/>
    <cellStyle name="Normal 42 6 2" xfId="15040" xr:uid="{699B4F7C-728B-4AF6-B46A-5A15C772BDFD}"/>
    <cellStyle name="Normal 42 6 2 2" xfId="22327" xr:uid="{5993F24A-06B3-45D6-BCA8-9ABDADFA362F}"/>
    <cellStyle name="Normal 42 6 2 2 2" xfId="27883" xr:uid="{6FC9A720-124E-4830-AAA2-C773B06136FA}"/>
    <cellStyle name="Normal 42 6 2 2 3" xfId="33377" xr:uid="{84E036ED-7D73-405A-A2FF-6B401312F3AC}"/>
    <cellStyle name="Normal 42 6 2 2 4" xfId="38861" xr:uid="{FCC54D7F-B029-49DE-BD4A-F31CD827EA3A}"/>
    <cellStyle name="Normal 42 6 2 3" xfId="25154" xr:uid="{07DCC987-7900-4C0E-839A-4618FDF2DE23}"/>
    <cellStyle name="Normal 42 6 2 4" xfId="30648" xr:uid="{B545BC9D-8E8E-43F6-95EA-7F186E5C5467}"/>
    <cellStyle name="Normal 42 6 2 5" xfId="36132" xr:uid="{5F6848C9-8EC3-4737-BD99-164FE847C5E7}"/>
    <cellStyle name="Normal 42 6 3" xfId="11980" xr:uid="{4BD97C84-541D-486F-AFEB-1285A3A07AA0}"/>
    <cellStyle name="Normal 42 6 4" xfId="17216" xr:uid="{90B3F741-476E-42DB-B68D-5605C81E7505}"/>
    <cellStyle name="Normal 42 6 5" xfId="19442" xr:uid="{6A9456EB-8880-4726-9190-ADE1C4D48E1A}"/>
    <cellStyle name="Normal 42 6 6" xfId="9741" xr:uid="{44FF96AD-30A8-4943-AF3C-E79134E99AE3}"/>
    <cellStyle name="Normal 42 6 6 2" xfId="21062" xr:uid="{77EBA626-51AB-4FAA-B283-B83AC4D6544E}"/>
    <cellStyle name="Normal 42 6 6 2 2" xfId="26618" xr:uid="{E9A39453-42F8-47C7-A722-821598360FFC}"/>
    <cellStyle name="Normal 42 6 6 2 3" xfId="32112" xr:uid="{A931D85B-771F-442E-9B85-31D2DD5D8F9F}"/>
    <cellStyle name="Normal 42 6 6 2 4" xfId="37596" xr:uid="{A308941B-43B2-482B-BA68-1170FB95CECF}"/>
    <cellStyle name="Normal 42 6 6 3" xfId="23889" xr:uid="{C52846C0-BA68-4EDD-A7B7-D5B420685D8C}"/>
    <cellStyle name="Normal 42 6 6 4" xfId="29383" xr:uid="{46660A0E-2B47-49CB-8BFF-B3293622C820}"/>
    <cellStyle name="Normal 42 6 6 5" xfId="34867" xr:uid="{19B06EB5-B228-40F2-984A-21EC818F9210}"/>
    <cellStyle name="Normal 42 7" xfId="6631" xr:uid="{E0F9699C-FFFF-4FEE-9EBE-5BFC0DD01912}"/>
    <cellStyle name="Normal 42 7 2" xfId="15041" xr:uid="{C8B1A779-0478-4C3D-91E9-3CEAE7C2184F}"/>
    <cellStyle name="Normal 42 7 2 2" xfId="22328" xr:uid="{56F47413-8362-4C0C-8E92-C5B3A9C913D9}"/>
    <cellStyle name="Normal 42 7 2 2 2" xfId="27884" xr:uid="{DE00056D-0EF2-43F6-976D-55BB6137244E}"/>
    <cellStyle name="Normal 42 7 2 2 3" xfId="33378" xr:uid="{1D0048A6-1F0B-45D0-8D84-29D95999857E}"/>
    <cellStyle name="Normal 42 7 2 2 4" xfId="38862" xr:uid="{02A48F8A-5ECC-4DB6-9DE0-9B6373F180B3}"/>
    <cellStyle name="Normal 42 7 2 3" xfId="25155" xr:uid="{B98F5389-ED8F-4F28-9EB2-D9AF840CD3A9}"/>
    <cellStyle name="Normal 42 7 2 4" xfId="30649" xr:uid="{52767275-3C71-484F-9EB0-4251DB25A95F}"/>
    <cellStyle name="Normal 42 7 2 5" xfId="36133" xr:uid="{D7E8DB1E-BD6F-4B2F-9E8C-E7BB9EBDC112}"/>
    <cellStyle name="Normal 42 7 3" xfId="11981" xr:uid="{2CE522A5-2D50-42F4-8446-DD4078C2A617}"/>
    <cellStyle name="Normal 42 7 4" xfId="17217" xr:uid="{A51CDC61-C280-4416-A906-624E11D86772}"/>
    <cellStyle name="Normal 42 7 5" xfId="19443" xr:uid="{DC6FDAD2-1139-4C96-8BBF-D8B21F481B5A}"/>
    <cellStyle name="Normal 42 7 6" xfId="9742" xr:uid="{2CDD6780-000F-483B-A392-93F8AF2FD5BF}"/>
    <cellStyle name="Normal 42 7 6 2" xfId="21063" xr:uid="{45A47345-68E2-4E71-89C0-3A0149B8C427}"/>
    <cellStyle name="Normal 42 7 6 2 2" xfId="26619" xr:uid="{B1E058D5-6F76-420A-990A-A02C1E9F230D}"/>
    <cellStyle name="Normal 42 7 6 2 3" xfId="32113" xr:uid="{0134CF15-2035-4DBD-915A-846F9BB2F20C}"/>
    <cellStyle name="Normal 42 7 6 2 4" xfId="37597" xr:uid="{7B9D5431-900C-4A34-AD0D-33D7B75955CF}"/>
    <cellStyle name="Normal 42 7 6 3" xfId="23890" xr:uid="{B4BCBCDF-446A-4B0F-8864-EAA02A1E91BF}"/>
    <cellStyle name="Normal 42 7 6 4" xfId="29384" xr:uid="{7A5EFAFB-7F35-486F-B879-90FF4F9B7FD0}"/>
    <cellStyle name="Normal 42 7 6 5" xfId="34868" xr:uid="{2BCCB7CA-859C-414B-BFFD-2C91A5835984}"/>
    <cellStyle name="Normal 42 8" xfId="6632" xr:uid="{20A7759D-B8F0-4508-BF1C-D486E5D7E0EC}"/>
    <cellStyle name="Normal 42 8 2" xfId="15042" xr:uid="{075D577E-F5CA-401D-9299-F67E2F57184F}"/>
    <cellStyle name="Normal 42 8 2 2" xfId="22329" xr:uid="{B0BB1B30-B4ED-447D-9BB8-0D5D6026B1A4}"/>
    <cellStyle name="Normal 42 8 2 2 2" xfId="27885" xr:uid="{96745756-B563-4317-B3AB-34BC79C72A53}"/>
    <cellStyle name="Normal 42 8 2 2 3" xfId="33379" xr:uid="{BDA2DFE9-B28A-43BD-8402-C726C57F9A7E}"/>
    <cellStyle name="Normal 42 8 2 2 4" xfId="38863" xr:uid="{A70C0ED1-2244-4AFF-8A8E-1AFE41F8450A}"/>
    <cellStyle name="Normal 42 8 2 3" xfId="25156" xr:uid="{021626EA-83F4-446D-81B5-5220C324CFEC}"/>
    <cellStyle name="Normal 42 8 2 4" xfId="30650" xr:uid="{E22EC722-9FD2-4FDA-983A-18322DF89833}"/>
    <cellStyle name="Normal 42 8 2 5" xfId="36134" xr:uid="{E9C78788-1541-47A7-9858-6F33515FD6F4}"/>
    <cellStyle name="Normal 42 8 3" xfId="11982" xr:uid="{9C430644-535E-45DF-B0CB-39B3DEC5AE06}"/>
    <cellStyle name="Normal 42 8 4" xfId="17218" xr:uid="{17E5D37B-604D-4F5F-9F57-DEC28B4178A8}"/>
    <cellStyle name="Normal 42 8 5" xfId="19444" xr:uid="{A935FB86-6EE9-491E-84A8-08F6A32388F5}"/>
    <cellStyle name="Normal 42 8 6" xfId="9743" xr:uid="{965D4A95-CF93-4CE4-A466-982A6888EFD3}"/>
    <cellStyle name="Normal 42 8 6 2" xfId="21064" xr:uid="{8B4B8F77-3F42-446C-BF6F-09C5CFDB3EE2}"/>
    <cellStyle name="Normal 42 8 6 2 2" xfId="26620" xr:uid="{9093B753-6FF6-4DC0-9B29-9D0C8A57D45B}"/>
    <cellStyle name="Normal 42 8 6 2 3" xfId="32114" xr:uid="{BACD085F-ED2B-41F2-A9B0-AC59FEEAF33A}"/>
    <cellStyle name="Normal 42 8 6 2 4" xfId="37598" xr:uid="{628FF8F9-A033-4CF9-BFA1-A10452223BBF}"/>
    <cellStyle name="Normal 42 8 6 3" xfId="23891" xr:uid="{CF59D856-D57A-40F4-BE84-DAE3AB09C66E}"/>
    <cellStyle name="Normal 42 8 6 4" xfId="29385" xr:uid="{6DE34F49-3246-4E3F-8A88-FED591DD9C07}"/>
    <cellStyle name="Normal 42 8 6 5" xfId="34869" xr:uid="{2879A959-FDC5-47A5-ADC3-795EB61F28A9}"/>
    <cellStyle name="Normal 42 9" xfId="6633" xr:uid="{0D95B6A1-186D-4921-BB28-BAAF1441791B}"/>
    <cellStyle name="Normal 42 9 2" xfId="15043" xr:uid="{D5E01FFD-25C7-4D91-A7B8-488DCD2E4070}"/>
    <cellStyle name="Normal 42 9 2 2" xfId="22330" xr:uid="{0AB74544-D7FD-4448-B00D-2843D64C6E15}"/>
    <cellStyle name="Normal 42 9 2 2 2" xfId="27886" xr:uid="{A351FD2A-FB0F-4240-849F-1029C2854492}"/>
    <cellStyle name="Normal 42 9 2 2 3" xfId="33380" xr:uid="{43A81396-CC6B-4477-A866-36E793401DAA}"/>
    <cellStyle name="Normal 42 9 2 2 4" xfId="38864" xr:uid="{657F0CC2-F266-4B76-B033-0D9796F8B407}"/>
    <cellStyle name="Normal 42 9 2 3" xfId="25157" xr:uid="{92C790D3-981A-44AD-B733-38FD6358BDEC}"/>
    <cellStyle name="Normal 42 9 2 4" xfId="30651" xr:uid="{9E31F79B-4711-4842-A031-F73A9C7B20E3}"/>
    <cellStyle name="Normal 42 9 2 5" xfId="36135" xr:uid="{B21C3DB9-8475-439D-A23D-F93EE2E2EF55}"/>
    <cellStyle name="Normal 42 9 3" xfId="11983" xr:uid="{DCFA0B96-7DF0-498B-BE4E-FCD478D7BADD}"/>
    <cellStyle name="Normal 42 9 4" xfId="17219" xr:uid="{89BA4497-A766-4D4B-B505-003FAEC153FD}"/>
    <cellStyle name="Normal 42 9 5" xfId="19445" xr:uid="{D60918AB-B3B8-4C8D-A10F-24D5B172714A}"/>
    <cellStyle name="Normal 42 9 6" xfId="9744" xr:uid="{0ABFDCF1-19C4-4F91-94E7-8388C376F6B9}"/>
    <cellStyle name="Normal 42 9 6 2" xfId="21065" xr:uid="{FB76B75C-0752-446B-85EF-65C92A98E8CE}"/>
    <cellStyle name="Normal 42 9 6 2 2" xfId="26621" xr:uid="{AC9595EF-9A9B-486D-9503-792146C171CD}"/>
    <cellStyle name="Normal 42 9 6 2 3" xfId="32115" xr:uid="{25C7BBAD-EF7A-4DD4-92F0-C783430ED487}"/>
    <cellStyle name="Normal 42 9 6 2 4" xfId="37599" xr:uid="{D3C6B462-3E7A-415F-9B01-6CAE6759D9D7}"/>
    <cellStyle name="Normal 42 9 6 3" xfId="23892" xr:uid="{C6EA9F97-AD2F-4218-9AC9-48FF8DB61619}"/>
    <cellStyle name="Normal 42 9 6 4" xfId="29386" xr:uid="{85DB3005-C9E5-47E5-90A6-9A608B756B0D}"/>
    <cellStyle name="Normal 42 9 6 5" xfId="34870" xr:uid="{3E1295FE-5831-48FA-AF51-9FB1FBB4FF4B}"/>
    <cellStyle name="Normal 420" xfId="39833" xr:uid="{E1B30407-2F23-4DE7-A47C-43A20566B35B}"/>
    <cellStyle name="Normal 421" xfId="39834" xr:uid="{1D71FB7A-0C3C-46BA-AE00-E7D37278B020}"/>
    <cellStyle name="Normal 422" xfId="39835" xr:uid="{A208A630-EC99-47E7-9857-65DF263F911E}"/>
    <cellStyle name="Normal 423" xfId="39836" xr:uid="{E338DCCE-5648-4CD3-9926-783D1796F233}"/>
    <cellStyle name="Normal 424" xfId="39837" xr:uid="{8499E14E-B6E6-4FD3-8F38-4FCD0FC22617}"/>
    <cellStyle name="Normal 425" xfId="39838" xr:uid="{3C98748E-B46E-4C38-9DF3-D87127B9949F}"/>
    <cellStyle name="Normal 426" xfId="39839" xr:uid="{8F1BE95A-BDBD-4EF9-B33D-ED0BD933199C}"/>
    <cellStyle name="Normal 427" xfId="39840" xr:uid="{083FB5E2-EDDD-43C2-9593-4B45B9A39DB9}"/>
    <cellStyle name="Normal 428" xfId="39841" xr:uid="{B6E76ECB-7AF6-49B8-A041-D2E90D976E77}"/>
    <cellStyle name="Normal 429" xfId="39842" xr:uid="{38B44AA7-2370-4BAE-B263-27678975AA36}"/>
    <cellStyle name="Normal 43" xfId="6634" xr:uid="{7AA57747-6F46-4496-93EB-FF631537BEA4}"/>
    <cellStyle name="Normal 43 10" xfId="6635" xr:uid="{08BED702-2CF6-4445-823D-3FBCFE21DB22}"/>
    <cellStyle name="Normal 43 10 2" xfId="15045" xr:uid="{BB667D75-7C28-4189-9FAD-04F7D4DF3E3F}"/>
    <cellStyle name="Normal 43 10 2 2" xfId="22332" xr:uid="{859C6635-5120-4116-9FA9-315E23FE433A}"/>
    <cellStyle name="Normal 43 10 2 2 2" xfId="27888" xr:uid="{F5624A53-D2E9-43F1-A8AE-D783BB55FC83}"/>
    <cellStyle name="Normal 43 10 2 2 3" xfId="33382" xr:uid="{3AB3EA83-D5B1-4ACA-9DF7-D05513712F94}"/>
    <cellStyle name="Normal 43 10 2 2 4" xfId="38866" xr:uid="{B7683BAE-32CF-4128-BCB4-30FAEEF0D0E5}"/>
    <cellStyle name="Normal 43 10 2 3" xfId="25159" xr:uid="{5C695851-9F27-47D1-9ADB-06B74C1D3B79}"/>
    <cellStyle name="Normal 43 10 2 4" xfId="30653" xr:uid="{2525D0D4-3B8B-434B-BEFE-21D3436FB9BC}"/>
    <cellStyle name="Normal 43 10 2 5" xfId="36137" xr:uid="{8FA83FA7-4688-4EDA-945E-47930C9A0AD9}"/>
    <cellStyle name="Normal 43 10 3" xfId="11985" xr:uid="{CE716F9C-63F9-406F-A1B3-4F1D03481828}"/>
    <cellStyle name="Normal 43 10 4" xfId="17221" xr:uid="{511C584C-28B2-4153-8804-D74518A760E8}"/>
    <cellStyle name="Normal 43 10 5" xfId="19447" xr:uid="{CB16F36A-60C9-4832-8314-26FB0E668C59}"/>
    <cellStyle name="Normal 43 10 6" xfId="9746" xr:uid="{A457A069-6554-4D83-9198-35B82F6CBC68}"/>
    <cellStyle name="Normal 43 10 6 2" xfId="21067" xr:uid="{72BA4808-97CB-4B9E-8E47-78B4C3BBB72A}"/>
    <cellStyle name="Normal 43 10 6 2 2" xfId="26623" xr:uid="{41D43091-7463-45BA-B3DC-B87541D793B3}"/>
    <cellStyle name="Normal 43 10 6 2 3" xfId="32117" xr:uid="{52F77535-4E3F-466E-85BA-4E51229F1302}"/>
    <cellStyle name="Normal 43 10 6 2 4" xfId="37601" xr:uid="{9F303AAB-0160-40B6-AA28-791DD3726E00}"/>
    <cellStyle name="Normal 43 10 6 3" xfId="23894" xr:uid="{7A32AEB1-D1E8-4743-8894-313D913B7F69}"/>
    <cellStyle name="Normal 43 10 6 4" xfId="29388" xr:uid="{FEB2BDE9-F28C-4352-9E76-023101E5E5F9}"/>
    <cellStyle name="Normal 43 10 6 5" xfId="34872" xr:uid="{96511E50-96A9-4307-8CA8-067839B3246C}"/>
    <cellStyle name="Normal 43 11" xfId="15044" xr:uid="{5F35ABF6-FB24-412A-BA96-B12D3865A76B}"/>
    <cellStyle name="Normal 43 11 2" xfId="22331" xr:uid="{80AD8AAA-E3C9-414B-AE6E-064F23EAD6F1}"/>
    <cellStyle name="Normal 43 11 2 2" xfId="27887" xr:uid="{5E4A03FD-88B1-45F7-A9D9-F92899073183}"/>
    <cellStyle name="Normal 43 11 2 3" xfId="33381" xr:uid="{025B2BF0-3A74-485C-8B72-A136C0BFE318}"/>
    <cellStyle name="Normal 43 11 2 4" xfId="38865" xr:uid="{8672C1FB-0D22-4656-9BC9-AC9A2EA2E277}"/>
    <cellStyle name="Normal 43 11 3" xfId="25158" xr:uid="{0F0617CA-FD60-491F-88A3-B68582949D14}"/>
    <cellStyle name="Normal 43 11 4" xfId="30652" xr:uid="{5D9CC46D-2FD8-4064-A395-AC4B5E55E82A}"/>
    <cellStyle name="Normal 43 11 5" xfId="36136" xr:uid="{9ACDA9BF-F821-4EE5-864E-CAE82D9B94A3}"/>
    <cellStyle name="Normal 43 12" xfId="11984" xr:uid="{89CD1F56-F03E-40A0-81D1-63A22F9928E2}"/>
    <cellStyle name="Normal 43 13" xfId="17220" xr:uid="{1384E6EF-8EEC-46FE-A6EA-04DA3070ECE5}"/>
    <cellStyle name="Normal 43 14" xfId="19446" xr:uid="{DDFD2610-2EF5-4E30-A055-0E764C3164ED}"/>
    <cellStyle name="Normal 43 15" xfId="9745" xr:uid="{ECF811C7-3A29-4786-902B-A04177BCDA19}"/>
    <cellStyle name="Normal 43 15 2" xfId="21066" xr:uid="{79099BD9-CDBF-4E94-AC78-DB8770B489B4}"/>
    <cellStyle name="Normal 43 15 2 2" xfId="26622" xr:uid="{2F255178-9005-433C-849A-16FAFFE6F7B1}"/>
    <cellStyle name="Normal 43 15 2 3" xfId="32116" xr:uid="{447E3566-19B0-490C-A4BD-562D64D99A79}"/>
    <cellStyle name="Normal 43 15 2 4" xfId="37600" xr:uid="{BAA03393-7B54-4CBF-A513-DFF280313C08}"/>
    <cellStyle name="Normal 43 15 3" xfId="23893" xr:uid="{4058C1BB-399A-4F60-AB1F-27DEC786F381}"/>
    <cellStyle name="Normal 43 15 4" xfId="29387" xr:uid="{657FF379-A1E7-4E1F-818B-D22BEC86E786}"/>
    <cellStyle name="Normal 43 15 5" xfId="34871" xr:uid="{8336578F-9F1A-4F43-87E9-9DE33B4B91EF}"/>
    <cellStyle name="Normal 43 2" xfId="6636" xr:uid="{09AF89F9-B11C-42BA-979B-590F2E33985A}"/>
    <cellStyle name="Normal 43 2 2" xfId="15046" xr:uid="{39B4363C-47C9-4BA1-8AF5-5C3C4A15C3EA}"/>
    <cellStyle name="Normal 43 2 2 2" xfId="22333" xr:uid="{774D5CF6-D8C6-4A85-A5CC-AEC37F8447F0}"/>
    <cellStyle name="Normal 43 2 2 2 2" xfId="27889" xr:uid="{45D7ED7F-8F03-492A-A562-7A5BBD88E652}"/>
    <cellStyle name="Normal 43 2 2 2 3" xfId="33383" xr:uid="{5FE3BDD6-6D63-4662-BE57-2E321609A9FC}"/>
    <cellStyle name="Normal 43 2 2 2 4" xfId="38867" xr:uid="{A22190BD-E4B3-4B80-94E8-F20C9D912751}"/>
    <cellStyle name="Normal 43 2 2 3" xfId="25160" xr:uid="{22F1B666-151D-4AF1-972A-F1E84855E889}"/>
    <cellStyle name="Normal 43 2 2 4" xfId="30654" xr:uid="{43CEB3BA-8AE2-40AB-BACA-69C1E1CB8A5C}"/>
    <cellStyle name="Normal 43 2 2 5" xfId="36138" xr:uid="{F1A0DAA1-ED55-4E67-8B89-368F429E6610}"/>
    <cellStyle name="Normal 43 2 3" xfId="11986" xr:uid="{F93E8524-340B-4961-B39C-6716A226145A}"/>
    <cellStyle name="Normal 43 2 4" xfId="17222" xr:uid="{CBAA9DDC-6C9F-4BD1-AFFE-306319162E20}"/>
    <cellStyle name="Normal 43 2 5" xfId="19448" xr:uid="{58CB4CC3-D494-4FF5-88D4-8203091AD790}"/>
    <cellStyle name="Normal 43 2 6" xfId="9747" xr:uid="{CDFDD5FB-BD67-4DF4-82B2-9622F5F3BA97}"/>
    <cellStyle name="Normal 43 2 6 2" xfId="21068" xr:uid="{A1FB30CE-68D8-4BF5-A109-4DC6FC83B0B8}"/>
    <cellStyle name="Normal 43 2 6 2 2" xfId="26624" xr:uid="{12EBCC72-8E24-425C-9117-307D5EED6E96}"/>
    <cellStyle name="Normal 43 2 6 2 3" xfId="32118" xr:uid="{5155260B-1367-46AA-89CB-7E5C70BEF856}"/>
    <cellStyle name="Normal 43 2 6 2 4" xfId="37602" xr:uid="{4D555BEE-0C84-4F23-8A2A-BE52E20CF868}"/>
    <cellStyle name="Normal 43 2 6 3" xfId="23895" xr:uid="{52F129BE-B623-4DBE-A979-173A99A47109}"/>
    <cellStyle name="Normal 43 2 6 4" xfId="29389" xr:uid="{A3320299-5C01-49B9-8A50-6069FB360BFC}"/>
    <cellStyle name="Normal 43 2 6 5" xfId="34873" xr:uid="{14B3B5BA-9FAE-43BC-B29D-2710F8A2C6DF}"/>
    <cellStyle name="Normal 43 3" xfId="6637" xr:uid="{10A41881-71D5-468F-B2E3-49260D844070}"/>
    <cellStyle name="Normal 43 3 2" xfId="15047" xr:uid="{6EF4B6A9-4FF8-4255-B878-8398BFEBECEB}"/>
    <cellStyle name="Normal 43 3 2 2" xfId="22334" xr:uid="{D5EA2C60-7274-4049-B194-966344523A2C}"/>
    <cellStyle name="Normal 43 3 2 2 2" xfId="27890" xr:uid="{D2721A16-FDD0-495D-97A2-CFC53A72E2D1}"/>
    <cellStyle name="Normal 43 3 2 2 3" xfId="33384" xr:uid="{AB2770E7-D230-4968-B4E5-6F1C81860B88}"/>
    <cellStyle name="Normal 43 3 2 2 4" xfId="38868" xr:uid="{B0369CA7-49F7-43D8-9EA4-6557D1612978}"/>
    <cellStyle name="Normal 43 3 2 3" xfId="25161" xr:uid="{190AAD20-FF3B-49C4-87A5-2DDEAFF350D0}"/>
    <cellStyle name="Normal 43 3 2 4" xfId="30655" xr:uid="{EDD893B0-1DBF-4FEC-9BB3-B2766BD9B7A4}"/>
    <cellStyle name="Normal 43 3 2 5" xfId="36139" xr:uid="{DB774F68-B28C-48DF-942B-43FAF6DCBC4D}"/>
    <cellStyle name="Normal 43 3 3" xfId="11987" xr:uid="{B4298252-5A93-4F94-95B8-22705CFC147F}"/>
    <cellStyle name="Normal 43 3 4" xfId="17223" xr:uid="{76BD187E-1832-4213-A023-FD13F63C57E1}"/>
    <cellStyle name="Normal 43 3 5" xfId="19449" xr:uid="{C6552CF2-7247-46F5-AFA5-356801EDF24B}"/>
    <cellStyle name="Normal 43 3 6" xfId="9748" xr:uid="{E8A45272-C160-4723-9CD7-B8D9EB12114D}"/>
    <cellStyle name="Normal 43 3 6 2" xfId="21069" xr:uid="{6C1A6660-F818-41F4-B349-058CA6F0C7F8}"/>
    <cellStyle name="Normal 43 3 6 2 2" xfId="26625" xr:uid="{0C8EB372-CE2A-4EF7-9E21-7E75FB512527}"/>
    <cellStyle name="Normal 43 3 6 2 3" xfId="32119" xr:uid="{63B46000-6681-45D2-A037-7A9C2DA4E65E}"/>
    <cellStyle name="Normal 43 3 6 2 4" xfId="37603" xr:uid="{A315A3EA-9FEF-413B-893A-60F703B2BCC4}"/>
    <cellStyle name="Normal 43 3 6 3" xfId="23896" xr:uid="{58CDF56B-92B3-44D9-8FB7-B89D22A7B14A}"/>
    <cellStyle name="Normal 43 3 6 4" xfId="29390" xr:uid="{D4CDEBE8-4868-4D8E-AAC4-CAA181DD9A7C}"/>
    <cellStyle name="Normal 43 3 6 5" xfId="34874" xr:uid="{763EAE5E-D272-4D04-8831-ACA510CB4D6C}"/>
    <cellStyle name="Normal 43 4" xfId="6638" xr:uid="{770D0013-9B63-4995-9B34-6DBC572A0D7E}"/>
    <cellStyle name="Normal 43 4 2" xfId="15048" xr:uid="{2B04DCFD-9B30-4C70-A8A2-937D52688787}"/>
    <cellStyle name="Normal 43 4 2 2" xfId="22335" xr:uid="{D535110F-71DA-4CC8-BD7C-50DFC54607BE}"/>
    <cellStyle name="Normal 43 4 2 2 2" xfId="27891" xr:uid="{F2C9C230-4E81-47B7-AFF0-07AA74F1882E}"/>
    <cellStyle name="Normal 43 4 2 2 3" xfId="33385" xr:uid="{885198BC-58A7-49E8-A93A-7D9F5A650E70}"/>
    <cellStyle name="Normal 43 4 2 2 4" xfId="38869" xr:uid="{326992F0-794B-40CA-9BBD-B752004E1ADE}"/>
    <cellStyle name="Normal 43 4 2 3" xfId="25162" xr:uid="{46A68471-7018-44D3-8F8D-FECEC0EEC161}"/>
    <cellStyle name="Normal 43 4 2 4" xfId="30656" xr:uid="{FDAB25A1-63EA-4757-85B0-5AAD0DABEF4B}"/>
    <cellStyle name="Normal 43 4 2 5" xfId="36140" xr:uid="{71512D9E-C16E-4F04-B799-288EF8DA65EE}"/>
    <cellStyle name="Normal 43 4 3" xfId="11988" xr:uid="{84C7AF0F-13C0-4A2C-87E5-34412869A2F8}"/>
    <cellStyle name="Normal 43 4 4" xfId="17224" xr:uid="{4DCDCCE6-78BF-48FE-B3C5-DF54E38CAE78}"/>
    <cellStyle name="Normal 43 4 5" xfId="19450" xr:uid="{92FB3500-DEDF-4B27-BD8B-7694BAF60EAE}"/>
    <cellStyle name="Normal 43 4 6" xfId="9749" xr:uid="{224EA010-066F-4F60-9457-2140C22EDEDA}"/>
    <cellStyle name="Normal 43 4 6 2" xfId="21070" xr:uid="{73AA039C-9EAB-4548-91B6-891C41A6C609}"/>
    <cellStyle name="Normal 43 4 6 2 2" xfId="26626" xr:uid="{DBC20802-D492-4481-B07B-314A5E30E267}"/>
    <cellStyle name="Normal 43 4 6 2 3" xfId="32120" xr:uid="{F8BA5C35-75F6-46D4-B95D-80600FDAA4DC}"/>
    <cellStyle name="Normal 43 4 6 2 4" xfId="37604" xr:uid="{3BEDFAC0-BD16-48BB-9B66-B254203BB8E0}"/>
    <cellStyle name="Normal 43 4 6 3" xfId="23897" xr:uid="{4A90309B-B926-42C5-BC27-15166DB56FC4}"/>
    <cellStyle name="Normal 43 4 6 4" xfId="29391" xr:uid="{199AF263-3162-4A7A-8E48-0EB54F03A858}"/>
    <cellStyle name="Normal 43 4 6 5" xfId="34875" xr:uid="{46DF04A3-00AA-469B-95C2-0A3572A26CBD}"/>
    <cellStyle name="Normal 43 5" xfId="6639" xr:uid="{56C8A8BA-0644-42A3-A83C-7EC02BA227E5}"/>
    <cellStyle name="Normal 43 5 2" xfId="15049" xr:uid="{C9A49412-F7A3-407D-8752-B07BF9AC0F87}"/>
    <cellStyle name="Normal 43 5 2 2" xfId="22336" xr:uid="{CB489C48-E57E-47BC-B51D-ED919C9E7753}"/>
    <cellStyle name="Normal 43 5 2 2 2" xfId="27892" xr:uid="{41338C11-E7C1-40A2-A805-B607D0AD487E}"/>
    <cellStyle name="Normal 43 5 2 2 3" xfId="33386" xr:uid="{9A1F068B-522A-40BE-9DBD-5F7D90F3496B}"/>
    <cellStyle name="Normal 43 5 2 2 4" xfId="38870" xr:uid="{A39E518B-31CF-4C00-A2FC-4108E58B4307}"/>
    <cellStyle name="Normal 43 5 2 3" xfId="25163" xr:uid="{84535BFA-DCF2-4C85-B678-4DF8127FCB35}"/>
    <cellStyle name="Normal 43 5 2 4" xfId="30657" xr:uid="{191FDCCD-2519-4137-804B-618B368CF473}"/>
    <cellStyle name="Normal 43 5 2 5" xfId="36141" xr:uid="{85B7C362-BA45-4851-884E-4D401DAF7512}"/>
    <cellStyle name="Normal 43 5 3" xfId="11989" xr:uid="{3500E7B5-E231-4573-85E3-2A69A96EC711}"/>
    <cellStyle name="Normal 43 5 4" xfId="17225" xr:uid="{6BA76146-7408-4ED2-8D19-A53A8F9C6807}"/>
    <cellStyle name="Normal 43 5 5" xfId="19451" xr:uid="{EFF38788-D38D-49B2-8BA7-3D7CD1414CB9}"/>
    <cellStyle name="Normal 43 5 6" xfId="9750" xr:uid="{EFF05B2A-4164-4954-A8E0-20BF68968A1E}"/>
    <cellStyle name="Normal 43 5 6 2" xfId="21071" xr:uid="{D2E8C7EB-E3C3-4683-B770-895CE83C0060}"/>
    <cellStyle name="Normal 43 5 6 2 2" xfId="26627" xr:uid="{F33130B6-2543-43DA-8542-A6DE209596DE}"/>
    <cellStyle name="Normal 43 5 6 2 3" xfId="32121" xr:uid="{6A0B3CA3-FCEB-4CB0-AF60-9782C381215C}"/>
    <cellStyle name="Normal 43 5 6 2 4" xfId="37605" xr:uid="{B7C39ECB-7B3C-4BEA-BD31-94D72BA6420B}"/>
    <cellStyle name="Normal 43 5 6 3" xfId="23898" xr:uid="{4BCAA00F-AA4B-4E75-83C5-230B11D58DCE}"/>
    <cellStyle name="Normal 43 5 6 4" xfId="29392" xr:uid="{0392FB13-60DB-423D-8C26-26C8D35C51B6}"/>
    <cellStyle name="Normal 43 5 6 5" xfId="34876" xr:uid="{D48228BD-0CA4-4B49-9E39-1EF74861B16B}"/>
    <cellStyle name="Normal 43 6" xfId="6640" xr:uid="{BAD9643A-7C2B-4C15-865E-191381F360B7}"/>
    <cellStyle name="Normal 43 6 2" xfId="15050" xr:uid="{07C78F14-F520-422B-9CF8-31811103E381}"/>
    <cellStyle name="Normal 43 6 2 2" xfId="22337" xr:uid="{FBAB4769-B8C9-4928-86B5-CF31278A618D}"/>
    <cellStyle name="Normal 43 6 2 2 2" xfId="27893" xr:uid="{59FDA1FE-14CC-4D2F-A22C-D01A518A919E}"/>
    <cellStyle name="Normal 43 6 2 2 3" xfId="33387" xr:uid="{AA003AB7-0F6D-49CA-8CF7-A3305CBE04AD}"/>
    <cellStyle name="Normal 43 6 2 2 4" xfId="38871" xr:uid="{EE0EFF23-C8F6-4F65-9173-F13AA59AB511}"/>
    <cellStyle name="Normal 43 6 2 3" xfId="25164" xr:uid="{7231D249-A1D5-49F3-968C-C0C993466D9F}"/>
    <cellStyle name="Normal 43 6 2 4" xfId="30658" xr:uid="{0D4793A8-EC19-4E18-BAF4-DECA6F85A12E}"/>
    <cellStyle name="Normal 43 6 2 5" xfId="36142" xr:uid="{2210B81A-7AFB-4F91-9137-216462897289}"/>
    <cellStyle name="Normal 43 6 3" xfId="11990" xr:uid="{796344F1-7A27-415E-897D-37BA223C39F2}"/>
    <cellStyle name="Normal 43 6 4" xfId="17226" xr:uid="{B96AC802-5064-4CE3-BFA6-B454B1C9EEA4}"/>
    <cellStyle name="Normal 43 6 5" xfId="19452" xr:uid="{188DF5A5-E949-44B8-B84D-416A6572E498}"/>
    <cellStyle name="Normal 43 6 6" xfId="9751" xr:uid="{D357A304-E44C-43C2-9091-AD5360189B8B}"/>
    <cellStyle name="Normal 43 6 6 2" xfId="21072" xr:uid="{F7FC0F19-C711-4ECE-B289-B00DD30ED337}"/>
    <cellStyle name="Normal 43 6 6 2 2" xfId="26628" xr:uid="{A616E417-CBC5-45F8-BFC6-3EE4C46B11F0}"/>
    <cellStyle name="Normal 43 6 6 2 3" xfId="32122" xr:uid="{C0F889BC-8159-4691-A906-FE781C4F592A}"/>
    <cellStyle name="Normal 43 6 6 2 4" xfId="37606" xr:uid="{A4CA7AE0-EEFC-49A1-839A-3C3686891AAD}"/>
    <cellStyle name="Normal 43 6 6 3" xfId="23899" xr:uid="{6F47D3B8-8D62-4976-8855-8DEFF0F9A091}"/>
    <cellStyle name="Normal 43 6 6 4" xfId="29393" xr:uid="{B428C124-74CC-466A-B6A7-76FE5B0B2894}"/>
    <cellStyle name="Normal 43 6 6 5" xfId="34877" xr:uid="{EEA0E05C-E75C-4F6C-9130-F6F4AF6AA92F}"/>
    <cellStyle name="Normal 43 7" xfId="6641" xr:uid="{5DC45CCE-EADA-4F9E-81A7-A2CC999FACF8}"/>
    <cellStyle name="Normal 43 7 2" xfId="15051" xr:uid="{895E3DA7-F08C-4D41-89A3-8473B87EDFD8}"/>
    <cellStyle name="Normal 43 7 2 2" xfId="22338" xr:uid="{1330C65D-7D2D-4D2F-A003-9768AF973096}"/>
    <cellStyle name="Normal 43 7 2 2 2" xfId="27894" xr:uid="{47BB6F7B-A6A2-4118-A3B2-25572794384D}"/>
    <cellStyle name="Normal 43 7 2 2 3" xfId="33388" xr:uid="{4218E91C-5709-465C-A2B1-941FBF7EFCDA}"/>
    <cellStyle name="Normal 43 7 2 2 4" xfId="38872" xr:uid="{A179A385-4836-4883-ADE2-36E2D37543E7}"/>
    <cellStyle name="Normal 43 7 2 3" xfId="25165" xr:uid="{1CCACAA6-9F12-47BA-B6CE-5F2CF70C25B4}"/>
    <cellStyle name="Normal 43 7 2 4" xfId="30659" xr:uid="{C8E829D9-2023-401E-AE37-BFAEE0A0D7F5}"/>
    <cellStyle name="Normal 43 7 2 5" xfId="36143" xr:uid="{88D111AC-DCF1-4EE1-947F-F61E6D9C51C8}"/>
    <cellStyle name="Normal 43 7 3" xfId="11991" xr:uid="{69325BDF-FD42-48E3-90E6-FB64502C1CA4}"/>
    <cellStyle name="Normal 43 7 4" xfId="17227" xr:uid="{06E084F7-3372-4315-A789-ACD839D01986}"/>
    <cellStyle name="Normal 43 7 5" xfId="19453" xr:uid="{272B7A31-C391-4419-84F6-32E86F3294CA}"/>
    <cellStyle name="Normal 43 7 6" xfId="9752" xr:uid="{304462EC-9276-49A1-A6E5-A7FD3E60C5D3}"/>
    <cellStyle name="Normal 43 7 6 2" xfId="21073" xr:uid="{75E48F9B-1C9E-4A19-805F-2436C72F2706}"/>
    <cellStyle name="Normal 43 7 6 2 2" xfId="26629" xr:uid="{EC2BC55B-A9DB-4D30-8143-4FFF66D201C9}"/>
    <cellStyle name="Normal 43 7 6 2 3" xfId="32123" xr:uid="{4C1AB5B0-D867-4511-A9D0-6ECB2714F486}"/>
    <cellStyle name="Normal 43 7 6 2 4" xfId="37607" xr:uid="{F0FDB7F3-7915-4835-A2D4-41555AB55EA0}"/>
    <cellStyle name="Normal 43 7 6 3" xfId="23900" xr:uid="{00F519C4-A38A-4747-8476-8F0AA12E866A}"/>
    <cellStyle name="Normal 43 7 6 4" xfId="29394" xr:uid="{AD34AE99-1116-40B9-9FA5-F967892D7BE6}"/>
    <cellStyle name="Normal 43 7 6 5" xfId="34878" xr:uid="{A2F3D094-6C22-485B-9527-9D3965BB09ED}"/>
    <cellStyle name="Normal 43 8" xfId="6642" xr:uid="{C581A657-8D90-4EC9-BA9F-54EB1D29ED6A}"/>
    <cellStyle name="Normal 43 8 2" xfId="15052" xr:uid="{43021CB1-99AF-4A77-BCA7-5FC2D617601A}"/>
    <cellStyle name="Normal 43 8 2 2" xfId="22339" xr:uid="{4FB9DDDE-EFA5-4EBC-B3B3-047900B52654}"/>
    <cellStyle name="Normal 43 8 2 2 2" xfId="27895" xr:uid="{28DD4616-F0B4-48E2-8F66-972107DA93D1}"/>
    <cellStyle name="Normal 43 8 2 2 3" xfId="33389" xr:uid="{DDB1FF8E-6F37-48C3-8774-5D3828429FD9}"/>
    <cellStyle name="Normal 43 8 2 2 4" xfId="38873" xr:uid="{1FF0B560-6902-4E34-A433-A9DD59AAC33D}"/>
    <cellStyle name="Normal 43 8 2 3" xfId="25166" xr:uid="{5DD49AD5-BD32-4C27-A8E8-9C874B979202}"/>
    <cellStyle name="Normal 43 8 2 4" xfId="30660" xr:uid="{E7FD836F-E8DF-4ED7-AE87-395490F98985}"/>
    <cellStyle name="Normal 43 8 2 5" xfId="36144" xr:uid="{EFF23D7E-152B-4AF2-8498-1317EA8C086A}"/>
    <cellStyle name="Normal 43 8 3" xfId="11992" xr:uid="{E90AD2E5-0A3F-47CB-A017-251C140538F6}"/>
    <cellStyle name="Normal 43 8 4" xfId="17228" xr:uid="{80778FDA-5A1A-4A1D-9298-256655C5F831}"/>
    <cellStyle name="Normal 43 8 5" xfId="19454" xr:uid="{75ED4787-03C5-49A6-8B9A-FC7CCC59C32E}"/>
    <cellStyle name="Normal 43 8 6" xfId="9753" xr:uid="{ADF4FFA5-9F68-44F9-B262-3A1C3BF40A2C}"/>
    <cellStyle name="Normal 43 8 6 2" xfId="21074" xr:uid="{4F454B95-0C42-473A-BF4E-6AA8F9ADC2FB}"/>
    <cellStyle name="Normal 43 8 6 2 2" xfId="26630" xr:uid="{3418D990-9284-4DDA-94C2-304BDBBFDFB7}"/>
    <cellStyle name="Normal 43 8 6 2 3" xfId="32124" xr:uid="{6B739B61-D712-4FA6-9456-19CB8CFA6F87}"/>
    <cellStyle name="Normal 43 8 6 2 4" xfId="37608" xr:uid="{ADA031CF-1CFB-4F8A-A4A2-E02B347EEE0A}"/>
    <cellStyle name="Normal 43 8 6 3" xfId="23901" xr:uid="{BC4B1584-8693-4FD5-A75F-6737A949CA50}"/>
    <cellStyle name="Normal 43 8 6 4" xfId="29395" xr:uid="{DF105C9E-E753-481E-BBB5-25628238F207}"/>
    <cellStyle name="Normal 43 8 6 5" xfId="34879" xr:uid="{850116C9-E486-4932-AB08-38F5A450D932}"/>
    <cellStyle name="Normal 43 9" xfId="6643" xr:uid="{D63C739C-3B75-4398-9FC6-C613D5ABECE9}"/>
    <cellStyle name="Normal 43 9 2" xfId="15053" xr:uid="{CE05DD9A-DE39-4883-A1C9-6C34AD261F67}"/>
    <cellStyle name="Normal 43 9 2 2" xfId="22340" xr:uid="{25193B4A-A2AE-4354-B709-0F2A4D240A0E}"/>
    <cellStyle name="Normal 43 9 2 2 2" xfId="27896" xr:uid="{F36C58D9-83A2-4CA5-A16A-AB50183714D4}"/>
    <cellStyle name="Normal 43 9 2 2 3" xfId="33390" xr:uid="{303E7B65-BBFA-46DB-940D-18EBA9DD4B92}"/>
    <cellStyle name="Normal 43 9 2 2 4" xfId="38874" xr:uid="{AEC853B2-10A3-415D-AC7A-A560E50A7297}"/>
    <cellStyle name="Normal 43 9 2 3" xfId="25167" xr:uid="{FAE3259C-C388-4700-98AF-72BA93C308C9}"/>
    <cellStyle name="Normal 43 9 2 4" xfId="30661" xr:uid="{8952F95D-17D4-43C6-B933-A421DF6DC348}"/>
    <cellStyle name="Normal 43 9 2 5" xfId="36145" xr:uid="{E9FEFD04-D610-4E9A-8626-C37D9E797122}"/>
    <cellStyle name="Normal 43 9 3" xfId="11993" xr:uid="{5F81BECA-EBBC-4BF2-A45D-D7213B25B39E}"/>
    <cellStyle name="Normal 43 9 4" xfId="17229" xr:uid="{4B458D69-F298-4747-B731-E3C951B3F97B}"/>
    <cellStyle name="Normal 43 9 5" xfId="19455" xr:uid="{7AFBF281-C525-43C4-BFAE-7A1F96401FE4}"/>
    <cellStyle name="Normal 43 9 6" xfId="9754" xr:uid="{BEA9F787-7CDA-4E23-AFB4-ECAD4E8D4372}"/>
    <cellStyle name="Normal 43 9 6 2" xfId="21075" xr:uid="{274FC6DF-D3F8-4C8C-986B-2E862924DE6C}"/>
    <cellStyle name="Normal 43 9 6 2 2" xfId="26631" xr:uid="{3DE62493-7263-4E8C-AD66-0EB7CEB3D312}"/>
    <cellStyle name="Normal 43 9 6 2 3" xfId="32125" xr:uid="{D571A0B2-6B7C-4CA6-88F0-0F1595CA9D28}"/>
    <cellStyle name="Normal 43 9 6 2 4" xfId="37609" xr:uid="{B23F31D1-7ECF-47C1-8F4E-C5E5DE86D46F}"/>
    <cellStyle name="Normal 43 9 6 3" xfId="23902" xr:uid="{E98FA08F-111B-4F14-9159-D063BC896518}"/>
    <cellStyle name="Normal 43 9 6 4" xfId="29396" xr:uid="{B37CDB4E-BEED-4E84-B557-441255CD0DB7}"/>
    <cellStyle name="Normal 43 9 6 5" xfId="34880" xr:uid="{130A424D-38AB-49FE-988A-E5E57FA20A08}"/>
    <cellStyle name="Normal 430" xfId="39843" xr:uid="{045AFC9C-B38A-4217-B77D-81C3286D9591}"/>
    <cellStyle name="Normal 431" xfId="39844" xr:uid="{DE578611-E8BC-42CB-B521-4B768B71E5E8}"/>
    <cellStyle name="Normal 432" xfId="39845" xr:uid="{F45B308B-215D-4EF7-84C5-6BE91DA5E6F9}"/>
    <cellStyle name="Normal 433" xfId="39846" xr:uid="{A8B989B9-E16F-4DFB-ADB4-A252B1C7184F}"/>
    <cellStyle name="Normal 434" xfId="39847" xr:uid="{8F2821DF-51C6-4675-9898-612E7F7103A6}"/>
    <cellStyle name="Normal 435" xfId="39848" xr:uid="{DC80B34E-1848-485E-BEC0-00CB62BF8D5A}"/>
    <cellStyle name="Normal 436" xfId="39849" xr:uid="{10DE9C52-F048-4E39-9C31-3F760036C345}"/>
    <cellStyle name="Normal 437" xfId="39850" xr:uid="{F7B1B156-23C9-437C-9C07-ADBD16831DC4}"/>
    <cellStyle name="Normal 438" xfId="39851" xr:uid="{DED1169A-3BF8-4919-9D42-FF781AEDED2A}"/>
    <cellStyle name="Normal 439" xfId="39852" xr:uid="{A6783AE2-35D7-4724-ABCD-59D7FF81824D}"/>
    <cellStyle name="Normal 44" xfId="6644" xr:uid="{8AE56363-1A2F-4BC0-88FA-D64F17979867}"/>
    <cellStyle name="Normal 44 10" xfId="6645" xr:uid="{0B6AB4CE-C1F8-4A21-89C9-4485293F4BC3}"/>
    <cellStyle name="Normal 44 10 2" xfId="15055" xr:uid="{FA857CF2-85BE-4D4B-82A5-ED950D198B2F}"/>
    <cellStyle name="Normal 44 10 2 2" xfId="22342" xr:uid="{773FAA13-F385-49F4-AF57-4FB895CBD161}"/>
    <cellStyle name="Normal 44 10 2 2 2" xfId="27898" xr:uid="{BB7C16B7-0D13-41DE-B7F1-B3AC205B15AC}"/>
    <cellStyle name="Normal 44 10 2 2 3" xfId="33392" xr:uid="{0EC55098-DFF1-4E31-BBEB-F21366599BA2}"/>
    <cellStyle name="Normal 44 10 2 2 4" xfId="38876" xr:uid="{CDC9F3D3-E7C1-4805-AE99-FC9BC1350C52}"/>
    <cellStyle name="Normal 44 10 2 3" xfId="25169" xr:uid="{8199E262-4256-4638-8547-4C04F9BFB186}"/>
    <cellStyle name="Normal 44 10 2 4" xfId="30663" xr:uid="{D0A6F004-D748-4968-B0A4-543D22999CE1}"/>
    <cellStyle name="Normal 44 10 2 5" xfId="36147" xr:uid="{BF8550F2-7A4E-4C65-A218-694CCEC2F29F}"/>
    <cellStyle name="Normal 44 10 3" xfId="11995" xr:uid="{2C8BB1BE-F849-4BAB-BBFC-F6F79D67F651}"/>
    <cellStyle name="Normal 44 10 4" xfId="17231" xr:uid="{F82E13E9-126D-44E4-B939-9282DD97FDC1}"/>
    <cellStyle name="Normal 44 10 5" xfId="19457" xr:uid="{1BF63D09-213C-413C-978A-6563C758CC80}"/>
    <cellStyle name="Normal 44 10 6" xfId="9756" xr:uid="{6A127DAC-F15B-4319-9BC5-3E7AEED5D7B4}"/>
    <cellStyle name="Normal 44 10 6 2" xfId="21077" xr:uid="{6C220426-FBF6-48A3-82B9-AD0C2A815674}"/>
    <cellStyle name="Normal 44 10 6 2 2" xfId="26633" xr:uid="{1C9FC3BA-BC0F-48E9-99DE-3D55F4D9F636}"/>
    <cellStyle name="Normal 44 10 6 2 3" xfId="32127" xr:uid="{54D95769-3C86-4C4D-9B64-3E2EBE36C554}"/>
    <cellStyle name="Normal 44 10 6 2 4" xfId="37611" xr:uid="{4D071980-42C2-44A1-A224-8F9831F6BF0E}"/>
    <cellStyle name="Normal 44 10 6 3" xfId="23904" xr:uid="{CCB3ACBC-B0A2-433D-8344-5ACB9239777D}"/>
    <cellStyle name="Normal 44 10 6 4" xfId="29398" xr:uid="{5081D746-9D6F-4263-8325-EC87EFAE23CC}"/>
    <cellStyle name="Normal 44 10 6 5" xfId="34882" xr:uid="{E2F1D402-BC3C-40FE-83A9-AF156BF5ED72}"/>
    <cellStyle name="Normal 44 11" xfId="15054" xr:uid="{6D543D76-776B-4EE5-A2F1-488C255B21E0}"/>
    <cellStyle name="Normal 44 11 2" xfId="22341" xr:uid="{9C11EDBD-C402-4FFA-9E4C-4B0C4C4A5B4A}"/>
    <cellStyle name="Normal 44 11 2 2" xfId="27897" xr:uid="{3E06CC4A-C36E-4620-8AAB-D3652C6AE008}"/>
    <cellStyle name="Normal 44 11 2 3" xfId="33391" xr:uid="{4FCE79B7-D3BF-4A06-8470-D744B2815C2D}"/>
    <cellStyle name="Normal 44 11 2 4" xfId="38875" xr:uid="{96189DE0-44DC-4888-BEB9-6474C033E57B}"/>
    <cellStyle name="Normal 44 11 3" xfId="25168" xr:uid="{AACA4169-E1F8-4CC7-8981-75C79960B399}"/>
    <cellStyle name="Normal 44 11 4" xfId="30662" xr:uid="{75E533F3-46AF-4735-8F4A-FCC3B8D6E891}"/>
    <cellStyle name="Normal 44 11 5" xfId="36146" xr:uid="{830C5036-B184-4C3D-84F5-0C185B6C81D8}"/>
    <cellStyle name="Normal 44 12" xfId="11994" xr:uid="{25CFBAFA-5CCA-4170-9D41-D4A1A22F76BF}"/>
    <cellStyle name="Normal 44 13" xfId="17230" xr:uid="{9AC36A2D-9912-4119-A000-D50827E0760F}"/>
    <cellStyle name="Normal 44 14" xfId="19456" xr:uid="{F9185D47-0E69-4D75-A5D3-47DF57FD3A05}"/>
    <cellStyle name="Normal 44 15" xfId="9755" xr:uid="{9F15804A-2B1F-4DFE-8603-8F2A7D59E5C0}"/>
    <cellStyle name="Normal 44 15 2" xfId="21076" xr:uid="{9F3D3D8B-1C80-4A90-A196-0A9F96E47957}"/>
    <cellStyle name="Normal 44 15 2 2" xfId="26632" xr:uid="{BFF3D727-2427-40EE-9C6F-4B0C29D9B1BA}"/>
    <cellStyle name="Normal 44 15 2 3" xfId="32126" xr:uid="{1EF452B0-60C1-4C65-A9E0-D6E4413512F2}"/>
    <cellStyle name="Normal 44 15 2 4" xfId="37610" xr:uid="{5EF8DAD7-9BF2-4D45-B69C-A05E43EB6BD6}"/>
    <cellStyle name="Normal 44 15 3" xfId="23903" xr:uid="{C7EF35EB-FD82-4BED-963E-A0C7E7AD3919}"/>
    <cellStyle name="Normal 44 15 4" xfId="29397" xr:uid="{5AA7B384-4356-46A9-BE0A-93D9B62AF9ED}"/>
    <cellStyle name="Normal 44 15 5" xfId="34881" xr:uid="{8794AA0B-0D82-4461-8911-FFF9F540802B}"/>
    <cellStyle name="Normal 44 2" xfId="6646" xr:uid="{D6BA9E23-481D-4CE2-A63C-5824B1CF1C16}"/>
    <cellStyle name="Normal 44 2 2" xfId="15056" xr:uid="{18A4EABB-03C8-4A8E-93DB-7E68EAB8B948}"/>
    <cellStyle name="Normal 44 2 2 2" xfId="22343" xr:uid="{E0141F30-8177-4427-B2D5-549D8C26E552}"/>
    <cellStyle name="Normal 44 2 2 2 2" xfId="27899" xr:uid="{92E73A8B-4A9A-4D3D-B6F1-EF5150DA19F4}"/>
    <cellStyle name="Normal 44 2 2 2 3" xfId="33393" xr:uid="{CAAA2068-3BF8-4BF7-A065-C4FC5A48FBDF}"/>
    <cellStyle name="Normal 44 2 2 2 4" xfId="38877" xr:uid="{69048BFE-DDFF-45A3-BE27-174382E36FD8}"/>
    <cellStyle name="Normal 44 2 2 3" xfId="25170" xr:uid="{91B789BC-2F42-4E8E-A012-DD78D96F27FB}"/>
    <cellStyle name="Normal 44 2 2 4" xfId="30664" xr:uid="{EABFA155-427B-4E1D-A440-CEDE88277BC7}"/>
    <cellStyle name="Normal 44 2 2 5" xfId="36148" xr:uid="{34A7DFB5-EE1A-485F-8D75-9E0DCD7E96A9}"/>
    <cellStyle name="Normal 44 2 3" xfId="11996" xr:uid="{AC43FB8E-7F90-4F13-859B-E950668D8412}"/>
    <cellStyle name="Normal 44 2 4" xfId="17232" xr:uid="{6D3685F7-1F4E-4FE5-8DDE-FDA6B8185CDB}"/>
    <cellStyle name="Normal 44 2 5" xfId="19458" xr:uid="{1A5E52D1-9362-482B-AEDD-5480B5FB8535}"/>
    <cellStyle name="Normal 44 2 6" xfId="9757" xr:uid="{543BEDB9-B2C3-4B89-A73D-9340DD5B0AF7}"/>
    <cellStyle name="Normal 44 2 6 2" xfId="21078" xr:uid="{03EE91CD-1906-4A76-80B2-5E270FCC158F}"/>
    <cellStyle name="Normal 44 2 6 2 2" xfId="26634" xr:uid="{EAB265C3-54FA-45B6-B6C5-68EEA635DC18}"/>
    <cellStyle name="Normal 44 2 6 2 3" xfId="32128" xr:uid="{17D156FA-FA5D-4E68-B5E8-FD5E4375F685}"/>
    <cellStyle name="Normal 44 2 6 2 4" xfId="37612" xr:uid="{04C86374-CACD-4ED4-B86F-D56CA0D8DEB7}"/>
    <cellStyle name="Normal 44 2 6 3" xfId="23905" xr:uid="{73BE2A18-2C3B-4AE3-8898-0579288232BB}"/>
    <cellStyle name="Normal 44 2 6 4" xfId="29399" xr:uid="{B81A3D33-FCC5-4C35-AF5D-B03BF9D7AEC4}"/>
    <cellStyle name="Normal 44 2 6 5" xfId="34883" xr:uid="{81EAF483-D558-43F8-BBBA-1E39D0C9AA02}"/>
    <cellStyle name="Normal 44 3" xfId="6647" xr:uid="{99AC706C-0683-421E-9EAB-D7D23DE3184E}"/>
    <cellStyle name="Normal 44 3 2" xfId="15057" xr:uid="{E983070C-1AF7-4A4C-B135-D75A5FDE3482}"/>
    <cellStyle name="Normal 44 3 2 2" xfId="22344" xr:uid="{A8403A7F-8B00-4F45-AC02-70B73186124D}"/>
    <cellStyle name="Normal 44 3 2 2 2" xfId="27900" xr:uid="{AA164BA8-55FE-40B0-99BD-54FDA3E154F0}"/>
    <cellStyle name="Normal 44 3 2 2 3" xfId="33394" xr:uid="{69B64F7C-C8D5-4590-A571-534C88D4CA5D}"/>
    <cellStyle name="Normal 44 3 2 2 4" xfId="38878" xr:uid="{1CA33355-8577-450B-9D51-45994664B102}"/>
    <cellStyle name="Normal 44 3 2 3" xfId="25171" xr:uid="{2E6AD098-DD1F-4F8B-83DE-5C290EB4595F}"/>
    <cellStyle name="Normal 44 3 2 4" xfId="30665" xr:uid="{17D39ACD-8B1C-4CC8-819E-22DC2701D17D}"/>
    <cellStyle name="Normal 44 3 2 5" xfId="36149" xr:uid="{96CF0519-62FD-4E40-A6DD-A34F788E81AE}"/>
    <cellStyle name="Normal 44 3 3" xfId="11997" xr:uid="{483DF96F-E521-4A1C-BE81-FEE9397063E0}"/>
    <cellStyle name="Normal 44 3 4" xfId="17233" xr:uid="{7952C7A2-1477-48D1-957B-C6AED54FA97B}"/>
    <cellStyle name="Normal 44 3 5" xfId="19459" xr:uid="{41D00BA0-9332-4B76-ACCC-07A081049DC3}"/>
    <cellStyle name="Normal 44 3 6" xfId="9758" xr:uid="{FDC80CCF-8F8D-4BD9-923A-C60853F9C7D0}"/>
    <cellStyle name="Normal 44 3 6 2" xfId="21079" xr:uid="{EF981251-83CE-421D-8897-8D5F9C3E1C79}"/>
    <cellStyle name="Normal 44 3 6 2 2" xfId="26635" xr:uid="{F28D050D-32B4-41FF-A13F-B140FC45198C}"/>
    <cellStyle name="Normal 44 3 6 2 3" xfId="32129" xr:uid="{658E4373-093F-4641-8669-FA16EAAF2963}"/>
    <cellStyle name="Normal 44 3 6 2 4" xfId="37613" xr:uid="{C7C14B9D-9237-4821-A13C-3A03416B49C3}"/>
    <cellStyle name="Normal 44 3 6 3" xfId="23906" xr:uid="{265F98A0-BF77-4870-B343-876AFC95746A}"/>
    <cellStyle name="Normal 44 3 6 4" xfId="29400" xr:uid="{BC9916B7-1E78-4675-9B08-253C05DB4F69}"/>
    <cellStyle name="Normal 44 3 6 5" xfId="34884" xr:uid="{4A83DF48-57FA-460A-B652-6ECFA6256A80}"/>
    <cellStyle name="Normal 44 4" xfId="6648" xr:uid="{A4A7C6C5-89FF-4997-8165-C8ADAF398333}"/>
    <cellStyle name="Normal 44 4 2" xfId="15058" xr:uid="{6A02C29B-A7B5-4513-9A8D-1BB1F8D86B02}"/>
    <cellStyle name="Normal 44 4 2 2" xfId="22345" xr:uid="{DBFEBC2E-5CFB-453A-89B8-A3548EFF3A36}"/>
    <cellStyle name="Normal 44 4 2 2 2" xfId="27901" xr:uid="{7DA2027D-BA47-4854-92A5-1BA187B1C273}"/>
    <cellStyle name="Normal 44 4 2 2 3" xfId="33395" xr:uid="{CE45197C-0F27-4775-9DBF-469B92F10306}"/>
    <cellStyle name="Normal 44 4 2 2 4" xfId="38879" xr:uid="{4B24812D-568E-419E-8478-E30F0B883701}"/>
    <cellStyle name="Normal 44 4 2 3" xfId="25172" xr:uid="{EE31634C-48BD-4677-9014-7629AC906D9E}"/>
    <cellStyle name="Normal 44 4 2 4" xfId="30666" xr:uid="{6078F340-C6F1-4AF7-B0C7-2B6676A230DC}"/>
    <cellStyle name="Normal 44 4 2 5" xfId="36150" xr:uid="{BA54C237-F752-4610-A637-D75ED2B11428}"/>
    <cellStyle name="Normal 44 4 3" xfId="11998" xr:uid="{1A5745B8-CE43-4EF1-85F0-8CC0DD53B632}"/>
    <cellStyle name="Normal 44 4 4" xfId="17234" xr:uid="{C319081F-6A46-41AD-8C2B-856E8AEBB8F9}"/>
    <cellStyle name="Normal 44 4 5" xfId="19460" xr:uid="{88067009-27F8-4088-AB7E-2AA5CD0E8841}"/>
    <cellStyle name="Normal 44 4 6" xfId="9759" xr:uid="{0207C850-114B-452B-BDD1-DF59ACB459D3}"/>
    <cellStyle name="Normal 44 4 6 2" xfId="21080" xr:uid="{1A5317E9-9480-43C0-B00C-4547267EE68B}"/>
    <cellStyle name="Normal 44 4 6 2 2" xfId="26636" xr:uid="{16EEE835-5D6B-4219-ACBF-465FB45E2BC7}"/>
    <cellStyle name="Normal 44 4 6 2 3" xfId="32130" xr:uid="{146C2C38-3E60-42A2-AA56-2D18B1CC8421}"/>
    <cellStyle name="Normal 44 4 6 2 4" xfId="37614" xr:uid="{F0C4AD29-9184-40CE-985A-A93AC02C5F10}"/>
    <cellStyle name="Normal 44 4 6 3" xfId="23907" xr:uid="{37CD975C-4845-4EEA-ADA0-5805D38C5E39}"/>
    <cellStyle name="Normal 44 4 6 4" xfId="29401" xr:uid="{6FF62030-18F3-4F2C-BA10-5D7FC7C9AE53}"/>
    <cellStyle name="Normal 44 4 6 5" xfId="34885" xr:uid="{0DAE55FA-2EFF-45DF-9631-7571B82EB0FE}"/>
    <cellStyle name="Normal 44 5" xfId="6649" xr:uid="{3B6AC650-BF41-4E4D-B548-88C900AB9D93}"/>
    <cellStyle name="Normal 44 5 2" xfId="15059" xr:uid="{AEA20C5D-F1DA-4E38-A20E-1B986F42E815}"/>
    <cellStyle name="Normal 44 5 2 2" xfId="22346" xr:uid="{FA513462-4CC5-4EF3-A4BB-26F2A519F154}"/>
    <cellStyle name="Normal 44 5 2 2 2" xfId="27902" xr:uid="{A359622E-A01D-4DB9-B3ED-CD359024CB49}"/>
    <cellStyle name="Normal 44 5 2 2 3" xfId="33396" xr:uid="{9E676B26-1D27-499E-8F14-F96922FB06D8}"/>
    <cellStyle name="Normal 44 5 2 2 4" xfId="38880" xr:uid="{BC6D13F4-B7B6-43B0-AF81-F93AF8428E3D}"/>
    <cellStyle name="Normal 44 5 2 3" xfId="25173" xr:uid="{3D4EC8C0-B011-4503-84A9-55EC82EA80BB}"/>
    <cellStyle name="Normal 44 5 2 4" xfId="30667" xr:uid="{EEAAD210-2A65-47EB-9C94-1A5D35F043BD}"/>
    <cellStyle name="Normal 44 5 2 5" xfId="36151" xr:uid="{EE5C3044-D126-4C78-B44C-5ABC05D2180E}"/>
    <cellStyle name="Normal 44 5 3" xfId="11999" xr:uid="{291EB059-EA53-4FE6-AC0B-D8F4F3A3D6D2}"/>
    <cellStyle name="Normal 44 5 4" xfId="17235" xr:uid="{03616046-BFB0-4C2E-818A-639B5F25E4BC}"/>
    <cellStyle name="Normal 44 5 5" xfId="19461" xr:uid="{EFB25D46-4402-458A-8F1C-A444E4BB35E0}"/>
    <cellStyle name="Normal 44 5 6" xfId="9760" xr:uid="{90763BAE-5B8F-4F6B-8D53-A0379293003F}"/>
    <cellStyle name="Normal 44 5 6 2" xfId="21081" xr:uid="{724682CF-10A4-45AF-BD70-DB99DC02C043}"/>
    <cellStyle name="Normal 44 5 6 2 2" xfId="26637" xr:uid="{B0C30685-C421-4BFE-AE29-24EACC78BEB5}"/>
    <cellStyle name="Normal 44 5 6 2 3" xfId="32131" xr:uid="{06243429-77A8-42D9-B7FD-A944E5175E65}"/>
    <cellStyle name="Normal 44 5 6 2 4" xfId="37615" xr:uid="{0F55D5C2-0E5E-4791-B737-98D82FDD117C}"/>
    <cellStyle name="Normal 44 5 6 3" xfId="23908" xr:uid="{69841F45-A09B-4486-B701-E6DD3362888E}"/>
    <cellStyle name="Normal 44 5 6 4" xfId="29402" xr:uid="{6C964C9E-5B4E-4225-87B6-CB26C7550D91}"/>
    <cellStyle name="Normal 44 5 6 5" xfId="34886" xr:uid="{90378F41-47E1-482D-94E7-5A5540B62746}"/>
    <cellStyle name="Normal 44 6" xfId="6650" xr:uid="{5BB91AF4-86AB-4329-A977-ED98A43F6911}"/>
    <cellStyle name="Normal 44 6 2" xfId="15060" xr:uid="{A8A72C99-7A2D-481D-A752-C9B8243CA3BA}"/>
    <cellStyle name="Normal 44 6 2 2" xfId="22347" xr:uid="{C6AE3D5D-60BD-4634-91C7-CB82F877669A}"/>
    <cellStyle name="Normal 44 6 2 2 2" xfId="27903" xr:uid="{8CA1D107-122C-4E2D-A284-B391815D4800}"/>
    <cellStyle name="Normal 44 6 2 2 3" xfId="33397" xr:uid="{A508D4E5-B773-407C-BD17-26006A70FC5F}"/>
    <cellStyle name="Normal 44 6 2 2 4" xfId="38881" xr:uid="{D930A014-10BD-45AC-B546-919CE6861055}"/>
    <cellStyle name="Normal 44 6 2 3" xfId="25174" xr:uid="{D7E52519-D937-4AB7-8942-A19805031065}"/>
    <cellStyle name="Normal 44 6 2 4" xfId="30668" xr:uid="{8636BBEE-00BC-4A60-97AB-934663377992}"/>
    <cellStyle name="Normal 44 6 2 5" xfId="36152" xr:uid="{A6C09CA8-2061-4D65-993F-6AAA88954047}"/>
    <cellStyle name="Normal 44 6 3" xfId="12000" xr:uid="{6DB7AA77-0FD5-49ED-A024-68D5048CEB45}"/>
    <cellStyle name="Normal 44 6 4" xfId="17236" xr:uid="{290B3462-E9B7-4C67-82B2-372E44C13CF8}"/>
    <cellStyle name="Normal 44 6 5" xfId="19462" xr:uid="{BBD86F8A-136A-4518-9243-D9A76D249B79}"/>
    <cellStyle name="Normal 44 6 6" xfId="9761" xr:uid="{A1ECAFEA-E3B6-4AAA-9A0B-F03BF9D97B71}"/>
    <cellStyle name="Normal 44 6 6 2" xfId="21082" xr:uid="{54608A9E-6F19-4304-8E84-4354FEA7C430}"/>
    <cellStyle name="Normal 44 6 6 2 2" xfId="26638" xr:uid="{B437E69D-E5AF-4D33-9223-932091EC562E}"/>
    <cellStyle name="Normal 44 6 6 2 3" xfId="32132" xr:uid="{40CA283E-F656-4928-AA7D-0BF1AA651C40}"/>
    <cellStyle name="Normal 44 6 6 2 4" xfId="37616" xr:uid="{D8799BDB-2DA0-4B79-9654-376F673C2BBA}"/>
    <cellStyle name="Normal 44 6 6 3" xfId="23909" xr:uid="{B09A47B1-B033-4912-80C1-38D61FB0F4C1}"/>
    <cellStyle name="Normal 44 6 6 4" xfId="29403" xr:uid="{B2C0454A-D3F0-428F-9D17-50BB29923564}"/>
    <cellStyle name="Normal 44 6 6 5" xfId="34887" xr:uid="{68F49452-1D94-4A2B-8C0D-A5C714CD0F52}"/>
    <cellStyle name="Normal 44 7" xfId="6651" xr:uid="{D60EAB38-AF16-41E7-9BF7-1C369CC58BF2}"/>
    <cellStyle name="Normal 44 7 2" xfId="15061" xr:uid="{0BE436FC-5B89-4EAF-84EE-EAF06C530FB8}"/>
    <cellStyle name="Normal 44 7 2 2" xfId="22348" xr:uid="{A188D6F1-C9E2-4D5D-B143-D64DFB8BD39E}"/>
    <cellStyle name="Normal 44 7 2 2 2" xfId="27904" xr:uid="{15CEACD2-8FBE-4363-8B1D-E0294F67E686}"/>
    <cellStyle name="Normal 44 7 2 2 3" xfId="33398" xr:uid="{90B2DA93-0F75-4035-9FED-6C7060E91E65}"/>
    <cellStyle name="Normal 44 7 2 2 4" xfId="38882" xr:uid="{EB2828DB-B08F-4B7E-843F-5B07BA0B65DA}"/>
    <cellStyle name="Normal 44 7 2 3" xfId="25175" xr:uid="{2F15A7CA-F9FF-4333-BF64-80CAF1A2F2B3}"/>
    <cellStyle name="Normal 44 7 2 4" xfId="30669" xr:uid="{3239C0A4-55F9-4B5C-9623-070A0AA6BB9C}"/>
    <cellStyle name="Normal 44 7 2 5" xfId="36153" xr:uid="{4247A6FE-5EDC-4A84-88F9-FA24F16D5D9E}"/>
    <cellStyle name="Normal 44 7 3" xfId="12001" xr:uid="{5B22BC19-A3A7-4C62-B2B9-ED88CBE05F90}"/>
    <cellStyle name="Normal 44 7 4" xfId="17237" xr:uid="{CC0AF4AC-62D3-4F09-B881-982033E8D17D}"/>
    <cellStyle name="Normal 44 7 5" xfId="19463" xr:uid="{62EC5736-D643-42E1-A217-A56066C458C1}"/>
    <cellStyle name="Normal 44 7 6" xfId="9762" xr:uid="{0B0A8B22-37D1-4D40-8999-3B41BC60731F}"/>
    <cellStyle name="Normal 44 7 6 2" xfId="21083" xr:uid="{FCD009FE-2E15-4E21-B858-1AA653CB54E3}"/>
    <cellStyle name="Normal 44 7 6 2 2" xfId="26639" xr:uid="{0A77A826-C94D-44AB-8A73-3053D091BFDD}"/>
    <cellStyle name="Normal 44 7 6 2 3" xfId="32133" xr:uid="{F3B73232-4559-44CD-9CFC-D93F81B63115}"/>
    <cellStyle name="Normal 44 7 6 2 4" xfId="37617" xr:uid="{543280C4-8DBA-474C-9E52-A00722E29561}"/>
    <cellStyle name="Normal 44 7 6 3" xfId="23910" xr:uid="{FE06FF59-6420-48F3-8AFC-DD2163E3E6C8}"/>
    <cellStyle name="Normal 44 7 6 4" xfId="29404" xr:uid="{42D20644-8F4E-4071-8581-E68C7413EFC6}"/>
    <cellStyle name="Normal 44 7 6 5" xfId="34888" xr:uid="{547C28EC-C1A2-4EF8-B243-C3FBEF385C02}"/>
    <cellStyle name="Normal 44 8" xfId="6652" xr:uid="{D5B070C1-559D-46D9-8A53-F35BF74B25DB}"/>
    <cellStyle name="Normal 44 8 2" xfId="15062" xr:uid="{70AA3FB2-EC73-4133-A04B-48B880C07F7F}"/>
    <cellStyle name="Normal 44 8 2 2" xfId="22349" xr:uid="{D5301680-25D5-4189-82B9-787B64671426}"/>
    <cellStyle name="Normal 44 8 2 2 2" xfId="27905" xr:uid="{45FF0227-E69F-4A5F-9213-43BD65502174}"/>
    <cellStyle name="Normal 44 8 2 2 3" xfId="33399" xr:uid="{2C611A09-EDDA-4610-9719-2E124D5B86E2}"/>
    <cellStyle name="Normal 44 8 2 2 4" xfId="38883" xr:uid="{BB96CF70-1C1E-4155-AB9E-44730F21AACB}"/>
    <cellStyle name="Normal 44 8 2 3" xfId="25176" xr:uid="{37CA93B8-3085-4DC5-A6BD-E0120DAC5E56}"/>
    <cellStyle name="Normal 44 8 2 4" xfId="30670" xr:uid="{F2634A04-817C-44F5-95E0-99B39D2CC0C5}"/>
    <cellStyle name="Normal 44 8 2 5" xfId="36154" xr:uid="{2749C4BF-8835-4F44-8F6D-717CB7E8E09C}"/>
    <cellStyle name="Normal 44 8 3" xfId="12002" xr:uid="{0E7F2795-6740-44BB-A80B-896697A368C4}"/>
    <cellStyle name="Normal 44 8 4" xfId="17238" xr:uid="{59490FBF-E903-452A-8481-0666576E5ED4}"/>
    <cellStyle name="Normal 44 8 5" xfId="19464" xr:uid="{339F6F74-A568-4D09-ADA6-4D5A2A1DF10A}"/>
    <cellStyle name="Normal 44 8 6" xfId="9763" xr:uid="{6A4E5B3D-B6A7-4C4A-BE1B-7EDEDCDD971C}"/>
    <cellStyle name="Normal 44 8 6 2" xfId="21084" xr:uid="{8A1B1199-DE98-424F-BB1E-3E0535A99066}"/>
    <cellStyle name="Normal 44 8 6 2 2" xfId="26640" xr:uid="{C8F061B2-5119-49CB-98CD-81CF66E9BCB7}"/>
    <cellStyle name="Normal 44 8 6 2 3" xfId="32134" xr:uid="{EFE12B82-F05F-462E-AE80-9C51DB8A183A}"/>
    <cellStyle name="Normal 44 8 6 2 4" xfId="37618" xr:uid="{DD177F78-B089-462F-8508-C03857A08DD4}"/>
    <cellStyle name="Normal 44 8 6 3" xfId="23911" xr:uid="{A40D00CF-4DC9-4F62-A734-E4F963B698B1}"/>
    <cellStyle name="Normal 44 8 6 4" xfId="29405" xr:uid="{6DCF8D5A-C8A5-47C7-AC5D-B9814091D787}"/>
    <cellStyle name="Normal 44 8 6 5" xfId="34889" xr:uid="{17F7BA9D-9249-412A-A7BB-B6CB4D1F8A9F}"/>
    <cellStyle name="Normal 44 9" xfId="6653" xr:uid="{62B0FE8A-37F0-48E7-9F84-C94EEE9D4772}"/>
    <cellStyle name="Normal 44 9 2" xfId="15063" xr:uid="{12BEF85E-5214-42C6-A0E0-54C9C7FCDB71}"/>
    <cellStyle name="Normal 44 9 2 2" xfId="22350" xr:uid="{03965DC2-9DCD-4B42-B76F-D389A64EFA81}"/>
    <cellStyle name="Normal 44 9 2 2 2" xfId="27906" xr:uid="{374882D0-67E0-433C-A122-48D5E85021D4}"/>
    <cellStyle name="Normal 44 9 2 2 3" xfId="33400" xr:uid="{E5748F2E-8E61-4326-8AC8-BF03AD8F6050}"/>
    <cellStyle name="Normal 44 9 2 2 4" xfId="38884" xr:uid="{665A12D8-3A34-4F4C-B53C-74CA4C6CD293}"/>
    <cellStyle name="Normal 44 9 2 3" xfId="25177" xr:uid="{B12175F7-F79F-48AC-A017-09C63B5F63D3}"/>
    <cellStyle name="Normal 44 9 2 4" xfId="30671" xr:uid="{CF5C704E-72EF-425B-A195-D4650BD35670}"/>
    <cellStyle name="Normal 44 9 2 5" xfId="36155" xr:uid="{3B875D12-12BB-4386-AE38-B95EA6490D5B}"/>
    <cellStyle name="Normal 44 9 3" xfId="12003" xr:uid="{F7A1AD38-0982-41D3-9D3D-660637D5034B}"/>
    <cellStyle name="Normal 44 9 4" xfId="17239" xr:uid="{A15CE36B-9308-4C1B-97F6-3147F8B47C12}"/>
    <cellStyle name="Normal 44 9 5" xfId="19465" xr:uid="{EC7204A6-19AF-456D-9DFE-A504816BAC32}"/>
    <cellStyle name="Normal 44 9 6" xfId="9764" xr:uid="{4DB6D381-71CE-4DD4-AE3A-531F6D5ED8DB}"/>
    <cellStyle name="Normal 44 9 6 2" xfId="21085" xr:uid="{C11119B4-D6E6-4EAF-9828-F1976DD27D0C}"/>
    <cellStyle name="Normal 44 9 6 2 2" xfId="26641" xr:uid="{B3DF65D8-7388-497B-9915-B8F6CA63571B}"/>
    <cellStyle name="Normal 44 9 6 2 3" xfId="32135" xr:uid="{65367802-CE98-4BC4-877D-A67C72661B31}"/>
    <cellStyle name="Normal 44 9 6 2 4" xfId="37619" xr:uid="{4C1E173F-2D58-4C74-B024-801A85D6D48D}"/>
    <cellStyle name="Normal 44 9 6 3" xfId="23912" xr:uid="{5066D428-910A-4A54-A6B9-DCB72A24AA66}"/>
    <cellStyle name="Normal 44 9 6 4" xfId="29406" xr:uid="{FCAF4F8A-C6B5-4DC9-9E33-349F2C930DB8}"/>
    <cellStyle name="Normal 44 9 6 5" xfId="34890" xr:uid="{E6AEEB6C-A44E-4355-A245-2FC400525738}"/>
    <cellStyle name="Normal 440" xfId="39853" xr:uid="{3C0BCD24-B4B9-4105-BE9D-40036275112C}"/>
    <cellStyle name="Normal 441" xfId="39854" xr:uid="{14E61A37-FF15-4EAB-8C7B-24746E5FDA57}"/>
    <cellStyle name="Normal 442" xfId="39855" xr:uid="{FE983BCD-1FCD-4404-B590-805651AB4998}"/>
    <cellStyle name="Normal 443" xfId="39856" xr:uid="{61C807A5-639D-485C-A273-C36DCDBB9113}"/>
    <cellStyle name="Normal 444" xfId="39857" xr:uid="{55120E03-A205-4940-8772-15B56026EDC8}"/>
    <cellStyle name="Normal 445" xfId="39858" xr:uid="{A8569F54-6808-484C-92EC-7ED533C21E5F}"/>
    <cellStyle name="Normal 446" xfId="39859" xr:uid="{0E75929F-A1D1-4CCB-BB49-04B3640F098E}"/>
    <cellStyle name="Normal 447" xfId="39860" xr:uid="{3B0FD112-5360-40D8-A34E-760D7CD071CC}"/>
    <cellStyle name="Normal 448" xfId="39861" xr:uid="{A811088C-6C58-4ACF-A935-FA8D2185AB8B}"/>
    <cellStyle name="Normal 449" xfId="39862" xr:uid="{995B0265-4877-4626-9EEB-5AAC168D8B9D}"/>
    <cellStyle name="Normal 45" xfId="6654" xr:uid="{8E080C75-E6F5-454A-BA0C-A80286150C2D}"/>
    <cellStyle name="Normal 45 2" xfId="15064" xr:uid="{9EA2219A-7DEC-4073-BA4A-DEFBCACA3E1A}"/>
    <cellStyle name="Normal 45 2 2" xfId="22351" xr:uid="{F6F44081-D695-4F2A-AF56-0200CED9EF6F}"/>
    <cellStyle name="Normal 45 2 2 2" xfId="27907" xr:uid="{CE7E1425-227A-4345-98D9-B7AAA205E826}"/>
    <cellStyle name="Normal 45 2 2 3" xfId="33401" xr:uid="{6CE8737F-B498-48DD-B902-A22B97651951}"/>
    <cellStyle name="Normal 45 2 2 4" xfId="38885" xr:uid="{95A25A87-C637-48C9-897F-FE1E05331968}"/>
    <cellStyle name="Normal 45 2 3" xfId="25178" xr:uid="{2F000429-97AE-48C3-B1FE-1065EB80F5E7}"/>
    <cellStyle name="Normal 45 2 4" xfId="30672" xr:uid="{FDE1B359-7381-48F5-AADF-72ABA90C1F2A}"/>
    <cellStyle name="Normal 45 2 5" xfId="36156" xr:uid="{F5ED6D23-41C4-4342-AA27-C71E0E334E87}"/>
    <cellStyle name="Normal 45 3" xfId="12004" xr:uid="{24051DCC-BABD-4DA6-A53B-F6F164FABCEA}"/>
    <cellStyle name="Normal 45 4" xfId="17240" xr:uid="{CDE2AFEE-6B0F-4BC2-A40B-5C293457B33F}"/>
    <cellStyle name="Normal 45 5" xfId="19466" xr:uid="{72040CD4-812D-46CC-9131-BBBA1EFEDC2C}"/>
    <cellStyle name="Normal 45 6" xfId="9765" xr:uid="{032ADFDA-1415-4905-8501-47A4034B5B5D}"/>
    <cellStyle name="Normal 45 6 2" xfId="21086" xr:uid="{8B658744-CDCA-4582-9C50-B74F8B791DAB}"/>
    <cellStyle name="Normal 45 6 2 2" xfId="26642" xr:uid="{455F881C-93CA-45BA-8D51-F5A45413A5EC}"/>
    <cellStyle name="Normal 45 6 2 3" xfId="32136" xr:uid="{480ED847-447D-4F18-A8D0-5D7F83862BFB}"/>
    <cellStyle name="Normal 45 6 2 4" xfId="37620" xr:uid="{23FFE2E9-040A-43C7-92DB-8D09CAB18E67}"/>
    <cellStyle name="Normal 45 6 3" xfId="23913" xr:uid="{01901226-C36D-4560-B1BA-19F44A5F759E}"/>
    <cellStyle name="Normal 45 6 4" xfId="29407" xr:uid="{5F288CAE-5180-4B0C-AFB9-F375A8E4F9BA}"/>
    <cellStyle name="Normal 45 6 5" xfId="34891" xr:uid="{A68F4484-04DE-4B8B-9E5D-895718382D79}"/>
    <cellStyle name="Normal 450" xfId="39863" xr:uid="{149E0519-2247-4A31-9F79-C860FE857BA3}"/>
    <cellStyle name="Normal 451" xfId="39864" xr:uid="{8FB74F73-ECF6-4E30-A3E6-B2C2B093799B}"/>
    <cellStyle name="Normal 452" xfId="39865" xr:uid="{B882DFFE-9ECC-4751-900C-E3E7B08AC356}"/>
    <cellStyle name="Normal 453" xfId="39866" xr:uid="{F55DF9C3-35D7-4272-A173-F34ADCC86715}"/>
    <cellStyle name="Normal 454" xfId="39867" xr:uid="{BA6ECBC8-E3E1-4B24-8F64-A9451B6C6059}"/>
    <cellStyle name="Normal 455" xfId="39868" xr:uid="{5209752F-A99A-48C3-8F65-C9C44EEF9FF2}"/>
    <cellStyle name="Normal 456" xfId="39869" xr:uid="{4BC053A9-7985-46E7-8CD8-6B12A73380F0}"/>
    <cellStyle name="Normal 457" xfId="39870" xr:uid="{F976EE53-6010-4EAD-AD9E-54437B717D5C}"/>
    <cellStyle name="Normal 458" xfId="39871" xr:uid="{DE41D737-59D5-4FD2-B8B8-748E4CBDF997}"/>
    <cellStyle name="Normal 459" xfId="39872" xr:uid="{8C229142-A070-460B-BF90-B834D5A0AFB7}"/>
    <cellStyle name="Normal 46" xfId="6655" xr:uid="{03F9AE94-E538-4977-A0D3-6FE0DC9D632C}"/>
    <cellStyle name="Normal 46 2" xfId="19467" xr:uid="{287D4DD2-D6FA-4006-86B8-6F0213C766CF}"/>
    <cellStyle name="Normal 46 3" xfId="9766" xr:uid="{E7991808-C324-4D99-A818-D691A72041A0}"/>
    <cellStyle name="Normal 46 3 2" xfId="21087" xr:uid="{5A88D06B-D502-4007-A61B-99B00CAB6C1A}"/>
    <cellStyle name="Normal 46 3 2 2" xfId="26643" xr:uid="{C1D6668C-306C-4EEC-AE59-AFFDBFFDF140}"/>
    <cellStyle name="Normal 46 3 2 3" xfId="32137" xr:uid="{EF74BDC4-1EC3-4548-BACD-29E0F1A55583}"/>
    <cellStyle name="Normal 46 3 2 4" xfId="37621" xr:uid="{D464548D-1C16-420A-AC5A-78CCF4660CEB}"/>
    <cellStyle name="Normal 46 3 3" xfId="23914" xr:uid="{55AD8585-66E5-4FC3-B14D-836EC52F13B3}"/>
    <cellStyle name="Normal 46 3 4" xfId="29408" xr:uid="{983E3C91-D129-4151-9F02-567E9691F78F}"/>
    <cellStyle name="Normal 46 3 5" xfId="34892" xr:uid="{DE9C5567-10E0-4529-BEE2-4E622C0AADB1}"/>
    <cellStyle name="Normal 460" xfId="39873" xr:uid="{79A93966-40B5-435E-8FD3-5BB3934C2606}"/>
    <cellStyle name="Normal 461" xfId="39874" xr:uid="{8B01255B-9439-4DAE-A532-29CF90235CFA}"/>
    <cellStyle name="Normal 462" xfId="39875" xr:uid="{C4F86B07-6885-4D90-927A-FE1C61DB06C7}"/>
    <cellStyle name="Normal 463" xfId="39876" xr:uid="{A972D77A-F445-4397-A7CD-7711B22FE482}"/>
    <cellStyle name="Normal 464" xfId="39877" xr:uid="{BCBF2E7C-B20E-4A01-B4E1-6A7EEC6D8798}"/>
    <cellStyle name="Normal 465" xfId="39878" xr:uid="{39731781-2452-414F-9F33-C812191C5244}"/>
    <cellStyle name="Normal 466" xfId="39879" xr:uid="{BE9C651A-248E-4F96-8483-B144103FA39B}"/>
    <cellStyle name="Normal 467" xfId="39880" xr:uid="{BCDB6B87-CAB3-45FE-8012-143162F30FDF}"/>
    <cellStyle name="Normal 468" xfId="39881" xr:uid="{8BB5BF02-8F53-4E12-9249-AA868C931ED8}"/>
    <cellStyle name="Normal 469" xfId="39882" xr:uid="{003D3825-5B77-48B3-B399-D97455186479}"/>
    <cellStyle name="Normal 47" xfId="6656" xr:uid="{D9AD5F52-B609-4FC0-AF94-2E2EFF170ED0}"/>
    <cellStyle name="Normal 47 2" xfId="15065" xr:uid="{2B931521-0D63-46D7-9D58-80883D2D021D}"/>
    <cellStyle name="Normal 47 2 2" xfId="22352" xr:uid="{DAA7F6F1-69BF-45BB-9B1B-D2FD755B343A}"/>
    <cellStyle name="Normal 47 2 2 2" xfId="27908" xr:uid="{A38A7862-B2BB-4FF7-AAD3-327FAB7B8E4A}"/>
    <cellStyle name="Normal 47 2 2 3" xfId="33402" xr:uid="{5E197E7B-34B0-4853-8C4A-6E864A2A9646}"/>
    <cellStyle name="Normal 47 2 2 4" xfId="38886" xr:uid="{4C106554-5B51-4CBD-AD27-C19CD652C49A}"/>
    <cellStyle name="Normal 47 2 3" xfId="25179" xr:uid="{8697E5E0-9E79-4ADA-B393-408C7644EC2F}"/>
    <cellStyle name="Normal 47 2 4" xfId="30673" xr:uid="{F9D64525-C447-480D-BF2C-BDFDA45DB9AF}"/>
    <cellStyle name="Normal 47 2 5" xfId="36157" xr:uid="{14C85618-578E-4247-A9FD-67EE92B6D30E}"/>
    <cellStyle name="Normal 47 3" xfId="12005" xr:uid="{A9BEC902-7C8A-4E2D-A197-8036ED69C3F0}"/>
    <cellStyle name="Normal 47 4" xfId="17241" xr:uid="{27A8F342-07E7-4310-B79D-1FFDCBBD2B31}"/>
    <cellStyle name="Normal 47 5" xfId="19468" xr:uid="{C970F395-C456-4523-9782-3B92C8531252}"/>
    <cellStyle name="Normal 47 6" xfId="9767" xr:uid="{DCBDF327-ABE9-420F-BD2C-4FDDC53AB220}"/>
    <cellStyle name="Normal 47 6 2" xfId="21088" xr:uid="{2F45354F-522A-494A-B7D6-C9D607CD3734}"/>
    <cellStyle name="Normal 47 6 2 2" xfId="26644" xr:uid="{23B3167B-DB87-43CB-953A-F95458602A6F}"/>
    <cellStyle name="Normal 47 6 2 3" xfId="32138" xr:uid="{A57C2B56-F8B7-4249-A2CD-35F596DD1FDD}"/>
    <cellStyle name="Normal 47 6 2 4" xfId="37622" xr:uid="{DD78B66B-D2AF-4BA2-971F-06433A5CA382}"/>
    <cellStyle name="Normal 47 6 3" xfId="23915" xr:uid="{C456F8E8-D058-4BFE-9111-9934566D98F8}"/>
    <cellStyle name="Normal 47 6 4" xfId="29409" xr:uid="{F5E31135-FC8F-4D00-92B1-98D383032B4C}"/>
    <cellStyle name="Normal 47 6 5" xfId="34893" xr:uid="{4D390F19-58ED-4BD0-9FA9-6609D4DD8FC5}"/>
    <cellStyle name="Normal 470" xfId="39883" xr:uid="{98501280-160D-4F8E-B92F-00961AEAC4C4}"/>
    <cellStyle name="Normal 471" xfId="39884" xr:uid="{AD65E4AB-1773-477F-9C7A-FA350BD68B66}"/>
    <cellStyle name="Normal 472" xfId="39885" xr:uid="{D5063222-BD61-4E68-8162-8BE4889C0ED7}"/>
    <cellStyle name="Normal 473" xfId="39886" xr:uid="{FDCB0751-135D-4124-AEBC-D2681BFBF710}"/>
    <cellStyle name="Normal 474" xfId="39887" xr:uid="{876F1788-8D46-4E8C-82B2-DC64DD4D99C1}"/>
    <cellStyle name="Normal 475" xfId="39888" xr:uid="{CA119A45-FE67-491C-A63C-9E011413BAA4}"/>
    <cellStyle name="Normal 476" xfId="39889" xr:uid="{077C759C-FF34-4367-A450-13A5F1E2FDE4}"/>
    <cellStyle name="Normal 477" xfId="39890" xr:uid="{C924056E-D620-4C3F-A8A2-9768942673AB}"/>
    <cellStyle name="Normal 478" xfId="39891" xr:uid="{4DCB4FA5-8D0D-425D-962D-92558BC3EA19}"/>
    <cellStyle name="Normal 479" xfId="39892" xr:uid="{DAB12AA2-EBC0-42A1-AB3B-8D8BA7F55822}"/>
    <cellStyle name="Normal 48" xfId="6657" xr:uid="{9C21FAA0-629F-48A0-8374-9A111D53B984}"/>
    <cellStyle name="Normal 48 2" xfId="15066" xr:uid="{DF755C6B-055C-48EE-83D5-E8586A48040D}"/>
    <cellStyle name="Normal 48 2 2" xfId="22353" xr:uid="{C537D925-FB61-4FC7-9349-274FD8BCFE96}"/>
    <cellStyle name="Normal 48 2 2 2" xfId="27909" xr:uid="{4C0F0BDF-8F3A-474B-A52F-D3E6E39F3EF9}"/>
    <cellStyle name="Normal 48 2 2 3" xfId="33403" xr:uid="{EFD17597-3C96-4E27-BD7A-340D374E7038}"/>
    <cellStyle name="Normal 48 2 2 4" xfId="38887" xr:uid="{DABF9E42-DC05-4181-A172-A9A17D98239D}"/>
    <cellStyle name="Normal 48 2 3" xfId="25180" xr:uid="{3FDC95A9-17C4-423C-B374-A489680DD57D}"/>
    <cellStyle name="Normal 48 2 4" xfId="30674" xr:uid="{25285634-0394-4FCF-9D61-049D823D852B}"/>
    <cellStyle name="Normal 48 2 5" xfId="36158" xr:uid="{6B03F800-0C99-4A60-BCFE-CB0A5F1E0481}"/>
    <cellStyle name="Normal 48 3" xfId="12006" xr:uid="{993BE004-B2F1-473E-A7E3-3C1D55B60086}"/>
    <cellStyle name="Normal 48 4" xfId="17242" xr:uid="{8511B832-C05C-4E2A-8A01-FD177956D5EC}"/>
    <cellStyle name="Normal 48 5" xfId="19469" xr:uid="{CC27CB24-3E07-43A3-829B-5760078EDF5C}"/>
    <cellStyle name="Normal 48 6" xfId="9768" xr:uid="{6FB4479E-0A76-467E-ADBD-06BD39524B6C}"/>
    <cellStyle name="Normal 48 6 2" xfId="21089" xr:uid="{8208E94E-D52E-4AFE-B27F-881180B0B49B}"/>
    <cellStyle name="Normal 48 6 2 2" xfId="26645" xr:uid="{650C4C75-C3E8-4157-AFAB-1E2524D48116}"/>
    <cellStyle name="Normal 48 6 2 3" xfId="32139" xr:uid="{63D25DA7-FE75-4CE5-8E68-279377208358}"/>
    <cellStyle name="Normal 48 6 2 4" xfId="37623" xr:uid="{FEFF4E95-55D3-4E2A-8257-96AE0235CDC9}"/>
    <cellStyle name="Normal 48 6 3" xfId="23916" xr:uid="{F594FA5D-5D41-4D43-BCCA-A724B14D68BB}"/>
    <cellStyle name="Normal 48 6 4" xfId="29410" xr:uid="{12C60E66-12B2-444B-9039-9CAB01626853}"/>
    <cellStyle name="Normal 48 6 5" xfId="34894" xr:uid="{52139529-53FE-4A90-8253-5AA28108C8F4}"/>
    <cellStyle name="Normal 480" xfId="39893" xr:uid="{0D859F9D-966D-4770-A10E-CFCA87136149}"/>
    <cellStyle name="Normal 481" xfId="39894" xr:uid="{629961CD-48BC-47A5-ABD6-314D88966A27}"/>
    <cellStyle name="Normal 482" xfId="39895" xr:uid="{64CA66F4-E0BF-47BA-9903-5EB37C19468A}"/>
    <cellStyle name="Normal 483" xfId="39896" xr:uid="{489FAD69-780B-4A39-8B1B-FB832D84B8F3}"/>
    <cellStyle name="Normal 484" xfId="39897" xr:uid="{2907278D-447E-416A-8DAF-56590A20217A}"/>
    <cellStyle name="Normal 485" xfId="39898" xr:uid="{4654B94E-CCD5-4C57-90AA-C5153F8394A3}"/>
    <cellStyle name="Normal 486" xfId="39899" xr:uid="{EBC24F61-F72D-47B5-BA75-461BFAF2EA61}"/>
    <cellStyle name="Normal 487" xfId="39900" xr:uid="{F600AF2C-4A85-49D6-8013-58A78BCF196F}"/>
    <cellStyle name="Normal 488" xfId="39901" xr:uid="{73998493-2897-4A9B-9FC2-9338E1E2E950}"/>
    <cellStyle name="Normal 489" xfId="39902" xr:uid="{50444E5E-903C-42B6-A733-84465FDA0D89}"/>
    <cellStyle name="Normal 49" xfId="6658" xr:uid="{50C66870-5971-4578-9A96-D48B886807C2}"/>
    <cellStyle name="Normal 49 2" xfId="15067" xr:uid="{A33CE46D-8C16-499B-9705-2E902B645534}"/>
    <cellStyle name="Normal 49 2 2" xfId="22354" xr:uid="{4D9F7565-F898-4535-9620-B6737BCFCED5}"/>
    <cellStyle name="Normal 49 2 2 2" xfId="27910" xr:uid="{20D0556D-CC2F-4B6E-BFE7-920742442031}"/>
    <cellStyle name="Normal 49 2 2 3" xfId="33404" xr:uid="{21CCAE74-342C-4DF0-8586-431DA294EC05}"/>
    <cellStyle name="Normal 49 2 2 4" xfId="38888" xr:uid="{15043FE8-E122-40B1-9ABA-B15170E82A71}"/>
    <cellStyle name="Normal 49 2 3" xfId="25181" xr:uid="{39624F5B-39E6-4CDE-855C-A30CD5721B3E}"/>
    <cellStyle name="Normal 49 2 4" xfId="30675" xr:uid="{565B8989-6564-4DE2-AF00-2099A6451CA6}"/>
    <cellStyle name="Normal 49 2 5" xfId="36159" xr:uid="{3E341267-71B1-43BB-BF5A-14FA46D7F211}"/>
    <cellStyle name="Normal 49 3" xfId="12007" xr:uid="{6C062F30-81CD-4E92-A77F-AC73BC16E56D}"/>
    <cellStyle name="Normal 49 4" xfId="17243" xr:uid="{4A65EDCD-42E4-446E-9A8D-F6C12CDBBC64}"/>
    <cellStyle name="Normal 49 5" xfId="19470" xr:uid="{5F0A80BF-994D-44F4-8462-1E196D295362}"/>
    <cellStyle name="Normal 49 6" xfId="9769" xr:uid="{EA30AE7A-BA47-43BE-AA3D-527A20B8D599}"/>
    <cellStyle name="Normal 49 6 2" xfId="21090" xr:uid="{9A2395FD-87E4-470B-9CA7-2BA788FB0534}"/>
    <cellStyle name="Normal 49 6 2 2" xfId="26646" xr:uid="{AB271583-9E53-435C-8FFB-C5D62F15013A}"/>
    <cellStyle name="Normal 49 6 2 3" xfId="32140" xr:uid="{FEC66D75-A1F1-4D13-BC9F-DB670A88AC1D}"/>
    <cellStyle name="Normal 49 6 2 4" xfId="37624" xr:uid="{ADA45636-0EA0-45FE-B2BA-848BC70CCFC1}"/>
    <cellStyle name="Normal 49 6 3" xfId="23917" xr:uid="{9E9E9FE3-90DE-4F3D-8CDF-07705F68B83E}"/>
    <cellStyle name="Normal 49 6 4" xfId="29411" xr:uid="{17C5746F-19B3-4787-A644-F51A4A6601B6}"/>
    <cellStyle name="Normal 49 6 5" xfId="34895" xr:uid="{078379FF-6C2E-40B3-82AC-6EE1F57D678B}"/>
    <cellStyle name="Normal 490" xfId="39903" xr:uid="{3B0B9137-2ECA-4E10-A056-B0134B449AF3}"/>
    <cellStyle name="Normal 491" xfId="39904" xr:uid="{BDAA4EA8-113F-49F8-93C7-3256AF8689AA}"/>
    <cellStyle name="Normal 492" xfId="39905" xr:uid="{C33DD3D6-4C7F-4B1D-AE1B-A5B4167D837B}"/>
    <cellStyle name="Normal 493" xfId="39906" xr:uid="{D65BD169-3399-40AA-9481-520FABF8F5FD}"/>
    <cellStyle name="Normal 494" xfId="39907" xr:uid="{53A8E24F-0542-43E8-AA40-43E35016CFDC}"/>
    <cellStyle name="Normal 495" xfId="39908" xr:uid="{6EF134B0-A842-4D33-95DF-6E0253E22CF1}"/>
    <cellStyle name="Normal 496" xfId="39909" xr:uid="{5C105B6D-3DB1-4345-8F84-643DA439C3E8}"/>
    <cellStyle name="Normal 497" xfId="39910" xr:uid="{5066D7B3-218E-4FCD-A64B-986153D09751}"/>
    <cellStyle name="Normal 498" xfId="39911" xr:uid="{B7775A22-DDAD-490E-90EF-39E183A4FAA5}"/>
    <cellStyle name="Normal 499" xfId="39912" xr:uid="{B41D3D9A-FB2A-4969-B6FF-9194A833500C}"/>
    <cellStyle name="Normal 5" xfId="74" xr:uid="{00000000-0005-0000-0000-0000CD000000}"/>
    <cellStyle name="Normal 5 10" xfId="6660" xr:uid="{D1ADA4F4-7248-4E32-B741-5F6E79B880FE}"/>
    <cellStyle name="Normal 5 10 2" xfId="15069" xr:uid="{55D9D4EB-93E6-431B-8205-53CA1675031A}"/>
    <cellStyle name="Normal 5 10 2 2" xfId="22356" xr:uid="{77EE4F71-187D-4B2C-B01B-2001203A7CC6}"/>
    <cellStyle name="Normal 5 10 2 2 2" xfId="27912" xr:uid="{B4531A98-B183-48FF-9F7A-72A1D44FDF04}"/>
    <cellStyle name="Normal 5 10 2 2 3" xfId="33406" xr:uid="{89E4417C-CDA4-47B2-85D0-55F17B53163F}"/>
    <cellStyle name="Normal 5 10 2 2 4" xfId="38890" xr:uid="{E3F8C0AC-C668-4ED0-AFBD-510D0761EF03}"/>
    <cellStyle name="Normal 5 10 2 3" xfId="25183" xr:uid="{AF72081F-7BF0-4F1B-BC04-B8A509466AF8}"/>
    <cellStyle name="Normal 5 10 2 4" xfId="30677" xr:uid="{960A80D1-1189-4FC8-AD10-B3F00CCA9E49}"/>
    <cellStyle name="Normal 5 10 2 5" xfId="36161" xr:uid="{6E285679-CACC-499D-98DA-4BFF79157ACB}"/>
    <cellStyle name="Normal 5 10 3" xfId="12009" xr:uid="{7E856970-73B0-4560-881E-5A0CB38D5174}"/>
    <cellStyle name="Normal 5 10 4" xfId="17245" xr:uid="{CE62562C-549C-4C8E-AEA4-CEE833A385A9}"/>
    <cellStyle name="Normal 5 10 5" xfId="19472" xr:uid="{CB507A40-B356-47FD-A17E-EF573576B03E}"/>
    <cellStyle name="Normal 5 10 6" xfId="9770" xr:uid="{78158CE3-FF87-4E68-97F1-28B820A3E11C}"/>
    <cellStyle name="Normal 5 10 6 2" xfId="21091" xr:uid="{11B647F4-5254-4AC3-8ACA-790F9DC5DC0E}"/>
    <cellStyle name="Normal 5 10 6 2 2" xfId="26647" xr:uid="{9F9B0C6B-677F-4443-AFB1-0109EF5CD832}"/>
    <cellStyle name="Normal 5 10 6 2 3" xfId="32141" xr:uid="{163039F5-C111-4B4B-A12D-8F6C01CF5E35}"/>
    <cellStyle name="Normal 5 10 6 2 4" xfId="37625" xr:uid="{2596A617-C237-410F-850D-3B86E0C0613B}"/>
    <cellStyle name="Normal 5 10 6 3" xfId="23918" xr:uid="{30D1A62F-2A62-4955-BFC4-8E68CADEAB22}"/>
    <cellStyle name="Normal 5 10 6 4" xfId="29412" xr:uid="{0756BDC2-FD5B-4C6C-BC2C-AC2B54CA483A}"/>
    <cellStyle name="Normal 5 10 6 5" xfId="34896" xr:uid="{D12583A2-0E6A-470C-A6C9-21F525761780}"/>
    <cellStyle name="Normal 5 11" xfId="6661" xr:uid="{BC57EFD9-C251-400A-A336-8D7DBD08B34E}"/>
    <cellStyle name="Normal 5 11 2" xfId="15070" xr:uid="{6C232484-5D53-44B6-924E-941D28498D30}"/>
    <cellStyle name="Normal 5 11 2 2" xfId="22357" xr:uid="{A50F9779-D89C-40FC-8CBE-D9BC91C31DBF}"/>
    <cellStyle name="Normal 5 11 2 2 2" xfId="27913" xr:uid="{6D46B489-F016-4EFA-9EA2-69AB45840C3C}"/>
    <cellStyle name="Normal 5 11 2 2 3" xfId="33407" xr:uid="{C75E5559-5E42-461B-A425-69D2A76A4E97}"/>
    <cellStyle name="Normal 5 11 2 2 4" xfId="38891" xr:uid="{149518F4-B01F-4809-AF24-80D3970391F3}"/>
    <cellStyle name="Normal 5 11 2 3" xfId="25184" xr:uid="{5A597328-0AF0-4E9F-94D0-7BE85CA1FFF4}"/>
    <cellStyle name="Normal 5 11 2 4" xfId="30678" xr:uid="{48303B39-AB02-4B76-B80F-5A91F21EA95C}"/>
    <cellStyle name="Normal 5 11 2 5" xfId="36162" xr:uid="{07D18109-2CAC-47B1-9D28-5974BBDF32B7}"/>
    <cellStyle name="Normal 5 11 3" xfId="12010" xr:uid="{419EA2E6-298E-402F-989E-84379E648B5C}"/>
    <cellStyle name="Normal 5 11 4" xfId="17246" xr:uid="{28247CE8-D122-448B-B424-DDBDA2C26DA6}"/>
    <cellStyle name="Normal 5 11 5" xfId="19473" xr:uid="{892E0034-67E5-4B3F-9DA0-33862DE8D4E3}"/>
    <cellStyle name="Normal 5 11 6" xfId="9771" xr:uid="{2BFBAD0D-8ED6-4BEF-AB80-E762704C12E4}"/>
    <cellStyle name="Normal 5 11 6 2" xfId="21092" xr:uid="{03C2FFE4-9631-4613-B9A1-6515FFBE22BA}"/>
    <cellStyle name="Normal 5 11 6 2 2" xfId="26648" xr:uid="{0B200BEF-A886-4DF5-A73E-44A23E28C6C0}"/>
    <cellStyle name="Normal 5 11 6 2 3" xfId="32142" xr:uid="{D6C024BA-654C-4B19-9A6F-AC6717975884}"/>
    <cellStyle name="Normal 5 11 6 2 4" xfId="37626" xr:uid="{47E464BD-8A43-476B-B016-8CEE511E66AD}"/>
    <cellStyle name="Normal 5 11 6 3" xfId="23919" xr:uid="{ECBE14B9-55B7-4CF2-AADE-53E80CB631CE}"/>
    <cellStyle name="Normal 5 11 6 4" xfId="29413" xr:uid="{31698EC0-DFE3-431E-8EAF-F98DA595FF72}"/>
    <cellStyle name="Normal 5 11 6 5" xfId="34897" xr:uid="{979603E5-BD05-421F-835D-051C4BF3CAB8}"/>
    <cellStyle name="Normal 5 12" xfId="6662" xr:uid="{79BA4693-6CA9-47BD-A186-0219A2645441}"/>
    <cellStyle name="Normal 5 12 2" xfId="15071" xr:uid="{0D950D7C-31FD-4CF0-ADCA-030FF5DC8608}"/>
    <cellStyle name="Normal 5 12 2 2" xfId="22358" xr:uid="{CD4E8098-DCD1-404D-86E1-0011AF2CBA4B}"/>
    <cellStyle name="Normal 5 12 2 2 2" xfId="27914" xr:uid="{3FC2A52D-1DC2-4B1F-B0CD-E068FAFE1E0D}"/>
    <cellStyle name="Normal 5 12 2 2 3" xfId="33408" xr:uid="{07CE1F93-794C-4D1C-9184-069D573F1F3F}"/>
    <cellStyle name="Normal 5 12 2 2 4" xfId="38892" xr:uid="{B0AA310A-F154-405C-A841-B3CEDB0CEF17}"/>
    <cellStyle name="Normal 5 12 2 3" xfId="25185" xr:uid="{54472001-134A-4DBC-A253-CD33265D64B5}"/>
    <cellStyle name="Normal 5 12 2 4" xfId="30679" xr:uid="{B916EDF0-01A7-4651-8192-0875D84FEBC9}"/>
    <cellStyle name="Normal 5 12 2 5" xfId="36163" xr:uid="{4CFA3E19-CF91-4E69-B68E-5662D44AD155}"/>
    <cellStyle name="Normal 5 12 3" xfId="12011" xr:uid="{78E2420B-8D48-47B9-AE83-A532A015B021}"/>
    <cellStyle name="Normal 5 12 4" xfId="17247" xr:uid="{BFE98DC5-E57D-45F9-8426-794C94F7573F}"/>
    <cellStyle name="Normal 5 12 5" xfId="19474" xr:uid="{BC70CC9C-25E9-4A25-9E74-795859547662}"/>
    <cellStyle name="Normal 5 12 6" xfId="9772" xr:uid="{3EA4A3C9-B1F8-4123-B4A5-0C479815EDC1}"/>
    <cellStyle name="Normal 5 12 6 2" xfId="21093" xr:uid="{589D8C98-7F81-4331-9C37-44CD1A8E3CA5}"/>
    <cellStyle name="Normal 5 12 6 2 2" xfId="26649" xr:uid="{AE5DA88F-EE57-4EB9-BE6C-116C812E12F9}"/>
    <cellStyle name="Normal 5 12 6 2 3" xfId="32143" xr:uid="{6DACF79E-EFC8-4DE6-BE21-51CD2C6F582E}"/>
    <cellStyle name="Normal 5 12 6 2 4" xfId="37627" xr:uid="{8C174D0E-F62B-4731-AE7C-C791E790893D}"/>
    <cellStyle name="Normal 5 12 6 3" xfId="23920" xr:uid="{F86D72E0-FC66-41FB-8BAE-43D7591B418E}"/>
    <cellStyle name="Normal 5 12 6 4" xfId="29414" xr:uid="{E77D18EC-4290-4A5C-9C22-D0F0CEEA6123}"/>
    <cellStyle name="Normal 5 12 6 5" xfId="34898" xr:uid="{916043B5-A991-40CB-97C1-AF2187C4A08B}"/>
    <cellStyle name="Normal 5 13" xfId="6663" xr:uid="{42A9E6D1-CB3F-4C3D-A36F-487A31C20788}"/>
    <cellStyle name="Normal 5 13 2" xfId="15072" xr:uid="{718C23FB-0C45-42B5-8A9A-2F56804D8892}"/>
    <cellStyle name="Normal 5 13 2 2" xfId="22359" xr:uid="{1D1E0D4B-E4DE-4CFF-A461-252535E986BD}"/>
    <cellStyle name="Normal 5 13 2 2 2" xfId="27915" xr:uid="{FB8D1D0A-699C-4A1A-9C7F-9EA08EFDDCD0}"/>
    <cellStyle name="Normal 5 13 2 2 3" xfId="33409" xr:uid="{7B75CC3C-12BC-4C26-B2C4-78CA4C548521}"/>
    <cellStyle name="Normal 5 13 2 2 4" xfId="38893" xr:uid="{F4E500E7-E78A-4A15-ADF9-2B25F1217318}"/>
    <cellStyle name="Normal 5 13 2 3" xfId="25186" xr:uid="{1AA79646-AD47-45F4-87DA-8FC4E0F3A13F}"/>
    <cellStyle name="Normal 5 13 2 4" xfId="30680" xr:uid="{D8BE7480-E364-4AC3-A56D-DB012BE55C73}"/>
    <cellStyle name="Normal 5 13 2 5" xfId="36164" xr:uid="{895CDAA4-4860-4DA7-A960-0973042069D4}"/>
    <cellStyle name="Normal 5 13 3" xfId="12012" xr:uid="{2A145B9B-9AEB-4E5D-9617-234409CD21D2}"/>
    <cellStyle name="Normal 5 13 4" xfId="17248" xr:uid="{7FF6CF8B-C442-468A-9C9C-A5DA5EC6EE5C}"/>
    <cellStyle name="Normal 5 13 5" xfId="19475" xr:uid="{72C1BC9E-4ADF-45BE-9666-168D78CA3C69}"/>
    <cellStyle name="Normal 5 13 6" xfId="9773" xr:uid="{E8B27C6A-7D84-4E8C-BCEF-C96763A1B840}"/>
    <cellStyle name="Normal 5 13 6 2" xfId="21094" xr:uid="{6CCA2DEE-2AD8-4655-B9DE-BCDB2159F4C9}"/>
    <cellStyle name="Normal 5 13 6 2 2" xfId="26650" xr:uid="{D40572E2-5FF5-4006-9EA7-360B0A7CE5BF}"/>
    <cellStyle name="Normal 5 13 6 2 3" xfId="32144" xr:uid="{16615AEC-EB39-4330-AC2D-66216492638A}"/>
    <cellStyle name="Normal 5 13 6 2 4" xfId="37628" xr:uid="{53302FA9-040B-423E-B88D-28768DC4B82B}"/>
    <cellStyle name="Normal 5 13 6 3" xfId="23921" xr:uid="{3CD8BCD7-7218-417E-B954-C31A4EC1B0AB}"/>
    <cellStyle name="Normal 5 13 6 4" xfId="29415" xr:uid="{F6E220E9-F3CE-4D15-94D3-A012CA067490}"/>
    <cellStyle name="Normal 5 13 6 5" xfId="34899" xr:uid="{4985867F-AD40-49CA-BD4E-18EB44A868D0}"/>
    <cellStyle name="Normal 5 14" xfId="6664" xr:uid="{46B0B75E-2951-4A19-B00D-8BA891DFE67F}"/>
    <cellStyle name="Normal 5 14 2" xfId="15073" xr:uid="{0BD7E0F6-A181-4310-9A2B-CCA1AB2FA2EE}"/>
    <cellStyle name="Normal 5 14 2 2" xfId="22360" xr:uid="{C36F13AD-0884-4905-927C-A39605E4F22B}"/>
    <cellStyle name="Normal 5 14 2 2 2" xfId="27916" xr:uid="{00BE3D9C-A334-4603-AB14-92024C4AC5C8}"/>
    <cellStyle name="Normal 5 14 2 2 3" xfId="33410" xr:uid="{49197BEE-4793-4103-9C8F-651510D0CC60}"/>
    <cellStyle name="Normal 5 14 2 2 4" xfId="38894" xr:uid="{978F8B43-37F5-4A16-9859-3376A9A3835C}"/>
    <cellStyle name="Normal 5 14 2 3" xfId="25187" xr:uid="{A2127606-20E5-411A-BD6F-62E1B1EE0BF1}"/>
    <cellStyle name="Normal 5 14 2 4" xfId="30681" xr:uid="{8AED2C59-2AA0-425B-9DFA-9714FCD49832}"/>
    <cellStyle name="Normal 5 14 2 5" xfId="36165" xr:uid="{1D22A175-D4CA-4366-AE1C-E9F25E690CCC}"/>
    <cellStyle name="Normal 5 14 3" xfId="12013" xr:uid="{48DA0EDF-FF5F-4489-A844-3968EEAAEBC6}"/>
    <cellStyle name="Normal 5 14 4" xfId="17249" xr:uid="{17ECF6B8-3F29-4FA4-998A-EA9248BA4920}"/>
    <cellStyle name="Normal 5 14 5" xfId="19476" xr:uid="{B41EBC63-05DF-48E7-A0C5-274D201A7078}"/>
    <cellStyle name="Normal 5 14 6" xfId="9774" xr:uid="{E25EE9F1-1064-4F7E-A6EB-9160406D59D7}"/>
    <cellStyle name="Normal 5 14 6 2" xfId="21095" xr:uid="{043258A7-203A-415A-AF28-124C09A00989}"/>
    <cellStyle name="Normal 5 14 6 2 2" xfId="26651" xr:uid="{4B49E937-6698-45CC-8FA7-9006699C0DBA}"/>
    <cellStyle name="Normal 5 14 6 2 3" xfId="32145" xr:uid="{D079A9F0-7E2E-43B1-A79B-BC3F8B222C43}"/>
    <cellStyle name="Normal 5 14 6 2 4" xfId="37629" xr:uid="{5A131EEA-3BB2-4064-92E7-A1FB6BC0B21C}"/>
    <cellStyle name="Normal 5 14 6 3" xfId="23922" xr:uid="{DE959312-E63E-46DC-A289-7D31FD825844}"/>
    <cellStyle name="Normal 5 14 6 4" xfId="29416" xr:uid="{2AA03E3F-3989-4CA5-BE58-8A8D42986D6E}"/>
    <cellStyle name="Normal 5 14 6 5" xfId="34900" xr:uid="{91A59C49-BB89-4435-8614-85AE142B4692}"/>
    <cellStyle name="Normal 5 15" xfId="6665" xr:uid="{A6E745DC-5471-485D-B357-1048954A241C}"/>
    <cellStyle name="Normal 5 15 2" xfId="15074" xr:uid="{C6CA4CD0-9BE0-429B-A139-BF946324FBAB}"/>
    <cellStyle name="Normal 5 15 2 2" xfId="22361" xr:uid="{7C7FEF11-8318-4C8E-A93D-0250920BC936}"/>
    <cellStyle name="Normal 5 15 2 2 2" xfId="27917" xr:uid="{01441CAB-A044-4910-A77E-DC75753BAB55}"/>
    <cellStyle name="Normal 5 15 2 2 3" xfId="33411" xr:uid="{D05BAC05-3237-496A-894D-3CC8DEF3D257}"/>
    <cellStyle name="Normal 5 15 2 2 4" xfId="38895" xr:uid="{343B7648-D14B-4884-9DA6-AFE732128065}"/>
    <cellStyle name="Normal 5 15 2 3" xfId="25188" xr:uid="{A2C02123-51DA-4AC4-815E-7FDC823798ED}"/>
    <cellStyle name="Normal 5 15 2 4" xfId="30682" xr:uid="{1483FBB5-CA95-4E3B-9B76-B49291745EE4}"/>
    <cellStyle name="Normal 5 15 2 5" xfId="36166" xr:uid="{FE4C4990-92A4-421D-B4D3-3DEE3FDE2C17}"/>
    <cellStyle name="Normal 5 15 3" xfId="12014" xr:uid="{498E6BF5-FACE-459E-B75D-3CB0703552D5}"/>
    <cellStyle name="Normal 5 15 4" xfId="17250" xr:uid="{5F9F51C1-D262-4724-BAC5-5850CB00997E}"/>
    <cellStyle name="Normal 5 15 5" xfId="19477" xr:uid="{06DEF11C-519D-41DD-B6D9-12E0B4CD2272}"/>
    <cellStyle name="Normal 5 15 6" xfId="9775" xr:uid="{F299B79C-1E3B-4BE3-BB10-2CD6CFF15D0A}"/>
    <cellStyle name="Normal 5 15 6 2" xfId="21096" xr:uid="{5EFA3AAB-8248-402D-8B68-F0A72D406D35}"/>
    <cellStyle name="Normal 5 15 6 2 2" xfId="26652" xr:uid="{D95710FE-94F7-4FE4-94CB-9BCB0E3F32FC}"/>
    <cellStyle name="Normal 5 15 6 2 3" xfId="32146" xr:uid="{F5EC9A8B-D4DE-41FF-AA39-16BEAE61254F}"/>
    <cellStyle name="Normal 5 15 6 2 4" xfId="37630" xr:uid="{DFEB1E01-6FD6-4E4C-82E7-7A499F726084}"/>
    <cellStyle name="Normal 5 15 6 3" xfId="23923" xr:uid="{B775B4B9-0BA6-4296-8B9C-7440AE38C0E4}"/>
    <cellStyle name="Normal 5 15 6 4" xfId="29417" xr:uid="{A8BC2C3B-FB6B-4C51-B81A-487F40C408D0}"/>
    <cellStyle name="Normal 5 15 6 5" xfId="34901" xr:uid="{E01EA134-E999-4DC8-BE34-90C90AC4C065}"/>
    <cellStyle name="Normal 5 16" xfId="6666" xr:uid="{3CDDBBF2-F8BE-4453-B0B1-4FC6DB18ACAC}"/>
    <cellStyle name="Normal 5 16 2" xfId="15075" xr:uid="{57182E47-6A95-4619-B857-9DC451F23782}"/>
    <cellStyle name="Normal 5 16 2 2" xfId="22362" xr:uid="{F57E4AB5-7398-4692-AB5C-D2AE822550E3}"/>
    <cellStyle name="Normal 5 16 2 2 2" xfId="27918" xr:uid="{21B72269-AEFE-4542-BB86-8135F4EA2946}"/>
    <cellStyle name="Normal 5 16 2 2 3" xfId="33412" xr:uid="{6FDC0AB4-4344-44B9-A704-0F616B177F8B}"/>
    <cellStyle name="Normal 5 16 2 2 4" xfId="38896" xr:uid="{AFCA1973-C8E1-4258-AC9D-7B8B62B2A840}"/>
    <cellStyle name="Normal 5 16 2 3" xfId="25189" xr:uid="{F1F8BE6C-E321-4403-B99D-4B4712B266EA}"/>
    <cellStyle name="Normal 5 16 2 4" xfId="30683" xr:uid="{BFAEA979-01CF-4520-B1AC-CADC852AD0AF}"/>
    <cellStyle name="Normal 5 16 2 5" xfId="36167" xr:uid="{360A256C-171F-41AF-B87F-E930AB15EC37}"/>
    <cellStyle name="Normal 5 16 3" xfId="12015" xr:uid="{885B4F67-90DF-42DB-B919-31E714FFE00C}"/>
    <cellStyle name="Normal 5 16 4" xfId="17251" xr:uid="{5E9396F6-C321-4B02-9E88-465F6AD2A886}"/>
    <cellStyle name="Normal 5 16 5" xfId="19478" xr:uid="{F560F22A-95A9-4A84-ABCC-3C23CE8746CE}"/>
    <cellStyle name="Normal 5 16 6" xfId="9776" xr:uid="{EF92C2CC-CA5A-499F-AC2B-A84E7BB3FAD8}"/>
    <cellStyle name="Normal 5 16 6 2" xfId="21097" xr:uid="{2D36B012-F63F-4061-8DE1-E3855A9187AA}"/>
    <cellStyle name="Normal 5 16 6 2 2" xfId="26653" xr:uid="{0E139052-EC4A-4CA4-932B-68860F53787E}"/>
    <cellStyle name="Normal 5 16 6 2 3" xfId="32147" xr:uid="{731B2F5A-6F83-4D37-85BA-046EF58DD006}"/>
    <cellStyle name="Normal 5 16 6 2 4" xfId="37631" xr:uid="{4F2EA4EE-4918-4466-B9DE-9B16685BD91E}"/>
    <cellStyle name="Normal 5 16 6 3" xfId="23924" xr:uid="{428977FE-0957-40D7-9A07-2B8AB56E8FFA}"/>
    <cellStyle name="Normal 5 16 6 4" xfId="29418" xr:uid="{C740E981-4530-4363-A551-3844031FAAD2}"/>
    <cellStyle name="Normal 5 16 6 5" xfId="34902" xr:uid="{FB8C44A7-C8AB-4646-803B-D837BE907BB1}"/>
    <cellStyle name="Normal 5 17" xfId="6667" xr:uid="{7236510A-C517-4B4A-99B4-5EF4262087F9}"/>
    <cellStyle name="Normal 5 17 2" xfId="15076" xr:uid="{4186191F-A37A-44F4-8F17-9CACB5EDBD1E}"/>
    <cellStyle name="Normal 5 17 2 2" xfId="22363" xr:uid="{0C37866C-D59A-4D45-ABDA-C4F7761D1AAB}"/>
    <cellStyle name="Normal 5 17 2 2 2" xfId="27919" xr:uid="{C80631F4-4009-4CAF-B6CB-0C858B2F4057}"/>
    <cellStyle name="Normal 5 17 2 2 3" xfId="33413" xr:uid="{47E1F22E-0E95-44DE-9628-CDC82A865778}"/>
    <cellStyle name="Normal 5 17 2 2 4" xfId="38897" xr:uid="{BD3C0DA9-2E72-4E5F-9DEA-934EA0AD8FB3}"/>
    <cellStyle name="Normal 5 17 2 3" xfId="25190" xr:uid="{5C72AD06-6965-4A3C-B149-5B0309AE69B5}"/>
    <cellStyle name="Normal 5 17 2 4" xfId="30684" xr:uid="{34172571-CA6C-46FF-9034-5A4D54359ED1}"/>
    <cellStyle name="Normal 5 17 2 5" xfId="36168" xr:uid="{4AE195B5-D9D8-4A42-8059-ED531A478437}"/>
    <cellStyle name="Normal 5 17 3" xfId="12016" xr:uid="{9C6D5AA2-B666-4886-B261-812A50DD1B53}"/>
    <cellStyle name="Normal 5 17 4" xfId="17252" xr:uid="{12537225-08A8-4417-8B0F-AC082DE347C6}"/>
    <cellStyle name="Normal 5 17 5" xfId="19479" xr:uid="{86ABA13C-8A6A-415C-B2E9-C73CE7E1D000}"/>
    <cellStyle name="Normal 5 17 6" xfId="9777" xr:uid="{5F3A5C5B-F580-484B-8972-B3AA97062EC4}"/>
    <cellStyle name="Normal 5 17 6 2" xfId="21098" xr:uid="{9821146E-38C5-4D9C-BE4D-DEB5A4014CD7}"/>
    <cellStyle name="Normal 5 17 6 2 2" xfId="26654" xr:uid="{7D0622B5-B27A-401E-B74F-D46E67F3DBA6}"/>
    <cellStyle name="Normal 5 17 6 2 3" xfId="32148" xr:uid="{782B1419-A362-48E7-A614-645CB804D2EB}"/>
    <cellStyle name="Normal 5 17 6 2 4" xfId="37632" xr:uid="{D6B3E652-96CC-4DDF-A507-B73FF1F6C49E}"/>
    <cellStyle name="Normal 5 17 6 3" xfId="23925" xr:uid="{209EF500-39A3-4564-A582-1FC3AB89CA44}"/>
    <cellStyle name="Normal 5 17 6 4" xfId="29419" xr:uid="{BD674E5E-E4DD-4670-94B9-1C6D5A568DD7}"/>
    <cellStyle name="Normal 5 17 6 5" xfId="34903" xr:uid="{47731C4A-4BA9-4328-9D07-98107E6159F5}"/>
    <cellStyle name="Normal 5 18" xfId="6668" xr:uid="{1CE2BF44-BE6E-4B6F-92E1-85885510AEB0}"/>
    <cellStyle name="Normal 5 18 2" xfId="15077" xr:uid="{64FA6A9B-DBB1-4C08-BD72-4EFC72464DD4}"/>
    <cellStyle name="Normal 5 18 2 2" xfId="22364" xr:uid="{A49B82A2-0D78-43DC-B475-8D0A5B934604}"/>
    <cellStyle name="Normal 5 18 2 2 2" xfId="27920" xr:uid="{565E17A6-4D3D-4169-B095-8EA7C149A492}"/>
    <cellStyle name="Normal 5 18 2 2 3" xfId="33414" xr:uid="{2330C660-D231-409D-90E2-E2BAC821D12B}"/>
    <cellStyle name="Normal 5 18 2 2 4" xfId="38898" xr:uid="{4B0C9017-91D0-4CA9-9190-8EA2101671E9}"/>
    <cellStyle name="Normal 5 18 2 3" xfId="25191" xr:uid="{4142B194-16E8-4F89-926D-9A70B0B90738}"/>
    <cellStyle name="Normal 5 18 2 4" xfId="30685" xr:uid="{5CC26CAA-5B88-4A84-962A-DE7B750A65D9}"/>
    <cellStyle name="Normal 5 18 2 5" xfId="36169" xr:uid="{76F886B2-8583-421F-807A-D703712249F0}"/>
    <cellStyle name="Normal 5 18 3" xfId="12017" xr:uid="{88B67024-688E-4043-A1BE-BD7BB4A28C75}"/>
    <cellStyle name="Normal 5 18 4" xfId="17253" xr:uid="{22289B9B-2C72-4EE1-BE1E-0480721673F1}"/>
    <cellStyle name="Normal 5 18 5" xfId="19480" xr:uid="{EC1879D2-F271-43F6-9537-B46E9C56C110}"/>
    <cellStyle name="Normal 5 18 6" xfId="9778" xr:uid="{9B4E456D-8EA0-42AD-A279-1EE3B3240806}"/>
    <cellStyle name="Normal 5 18 6 2" xfId="21099" xr:uid="{DB40ACCC-910B-4C56-A0D4-8A7B254F8A0D}"/>
    <cellStyle name="Normal 5 18 6 2 2" xfId="26655" xr:uid="{5C251A92-0CB1-4031-B20B-E7BABEAB12EB}"/>
    <cellStyle name="Normal 5 18 6 2 3" xfId="32149" xr:uid="{29CB82D4-98ED-47CA-8E78-FF0A8D035A89}"/>
    <cellStyle name="Normal 5 18 6 2 4" xfId="37633" xr:uid="{D58E5111-903B-4201-B87A-D9A06BF119EE}"/>
    <cellStyle name="Normal 5 18 6 3" xfId="23926" xr:uid="{0580F5BD-FD6F-48B1-92BC-1F48A740FB20}"/>
    <cellStyle name="Normal 5 18 6 4" xfId="29420" xr:uid="{22BA8581-9114-410F-952F-3C17EFC88B70}"/>
    <cellStyle name="Normal 5 18 6 5" xfId="34904" xr:uid="{3BCD9CB0-BE95-4979-8693-4BB9F4B3C98E}"/>
    <cellStyle name="Normal 5 19" xfId="6669" xr:uid="{5C502884-B03B-4974-B773-2AE81779E4F5}"/>
    <cellStyle name="Normal 5 19 2" xfId="15078" xr:uid="{3E6C275C-C4CE-4398-AFA3-21E79925AA1C}"/>
    <cellStyle name="Normal 5 19 2 2" xfId="22365" xr:uid="{71F6279E-2270-4813-B587-C06F21968105}"/>
    <cellStyle name="Normal 5 19 2 2 2" xfId="27921" xr:uid="{447D3592-F480-480B-B2C6-4ABA626D512D}"/>
    <cellStyle name="Normal 5 19 2 2 3" xfId="33415" xr:uid="{1E11ABBC-65A2-4D38-99D7-621E2A0021ED}"/>
    <cellStyle name="Normal 5 19 2 2 4" xfId="38899" xr:uid="{1DA8266C-007D-4CE6-BB82-190344042D7A}"/>
    <cellStyle name="Normal 5 19 2 3" xfId="25192" xr:uid="{2AE98C32-CC16-4BAD-867B-E048190C976D}"/>
    <cellStyle name="Normal 5 19 2 4" xfId="30686" xr:uid="{005A8180-3573-482F-BAD7-AD38B4FF5F4D}"/>
    <cellStyle name="Normal 5 19 2 5" xfId="36170" xr:uid="{159D4A94-74B9-40D0-BDCB-AD0C3D4DEA9B}"/>
    <cellStyle name="Normal 5 19 3" xfId="12018" xr:uid="{824549CD-661E-4D73-A5F6-F7DE96532BDC}"/>
    <cellStyle name="Normal 5 19 4" xfId="17254" xr:uid="{6BFD35A4-B701-4252-B376-A22427CC54C1}"/>
    <cellStyle name="Normal 5 19 5" xfId="19481" xr:uid="{AF9D531B-4425-46D1-88F1-CA91B424C7EC}"/>
    <cellStyle name="Normal 5 19 6" xfId="9779" xr:uid="{4DA9E01C-7120-4BAC-9E94-7BF3F1D1E81C}"/>
    <cellStyle name="Normal 5 19 6 2" xfId="21100" xr:uid="{80453CD2-19DA-4B61-B337-99534105A7DD}"/>
    <cellStyle name="Normal 5 19 6 2 2" xfId="26656" xr:uid="{8BB8B1CD-ED91-4B22-B003-749F162D680F}"/>
    <cellStyle name="Normal 5 19 6 2 3" xfId="32150" xr:uid="{3365D3DE-562A-41C4-B878-68A1D814F195}"/>
    <cellStyle name="Normal 5 19 6 2 4" xfId="37634" xr:uid="{33A5343F-6686-4BAC-BB06-2340391D1576}"/>
    <cellStyle name="Normal 5 19 6 3" xfId="23927" xr:uid="{49F0FAAF-4251-46BD-92CB-44DE18B92E91}"/>
    <cellStyle name="Normal 5 19 6 4" xfId="29421" xr:uid="{D8C64E11-381E-41FC-9133-5888AA2E0C15}"/>
    <cellStyle name="Normal 5 19 6 5" xfId="34905" xr:uid="{16EDCECD-0614-410E-936D-F58DD042D945}"/>
    <cellStyle name="Normal 5 2" xfId="897" xr:uid="{0E945050-5C2C-437A-B012-48CFFE1F4176}"/>
    <cellStyle name="Normal 5 2 10" xfId="19482" xr:uid="{2008030F-631D-4B71-B32F-0A81D36FF424}"/>
    <cellStyle name="Normal 5 2 11" xfId="9780" xr:uid="{2BF45593-604C-4EAE-8CF8-3153CAAA22A2}"/>
    <cellStyle name="Normal 5 2 11 2" xfId="21101" xr:uid="{E7D6A8E3-823E-41E2-852B-6578B1FA9FC0}"/>
    <cellStyle name="Normal 5 2 11 2 2" xfId="26657" xr:uid="{5782C210-1222-4F6B-BFEA-019537C24B4E}"/>
    <cellStyle name="Normal 5 2 11 2 3" xfId="32151" xr:uid="{7B6F708A-E690-466C-8CAC-F451BB6D936E}"/>
    <cellStyle name="Normal 5 2 11 2 4" xfId="37635" xr:uid="{8E33A7C6-7B06-4AC9-9B29-A4A65CF0F193}"/>
    <cellStyle name="Normal 5 2 11 3" xfId="23928" xr:uid="{08467064-43D3-4633-AE16-39AEB5B4994F}"/>
    <cellStyle name="Normal 5 2 11 4" xfId="29422" xr:uid="{EAF474CA-FE92-4B63-AFF3-45D252360F4D}"/>
    <cellStyle name="Normal 5 2 11 5" xfId="34906" xr:uid="{C0F11F26-6516-4151-BF7F-9DD303740699}"/>
    <cellStyle name="Normal 5 2 12" xfId="6670" xr:uid="{7E8FD5AB-39E9-45B3-8317-8A8B87584B0F}"/>
    <cellStyle name="Normal 5 2 2" xfId="6671" xr:uid="{C74CBD2D-CB56-4005-8C72-F857E9EA7FDF}"/>
    <cellStyle name="Normal 5 2 2 2" xfId="15080" xr:uid="{AE863BDE-E7AF-4451-B364-79B1F07895B5}"/>
    <cellStyle name="Normal 5 2 2 2 2" xfId="22367" xr:uid="{F242DB24-E72A-4825-9534-BDA1676618F7}"/>
    <cellStyle name="Normal 5 2 2 2 2 2" xfId="27923" xr:uid="{4A50C70B-74B0-42F5-AE12-DD21A4F4DF0A}"/>
    <cellStyle name="Normal 5 2 2 2 2 3" xfId="33417" xr:uid="{8F7BB777-27BD-4192-A21A-4EB1A09CBEA5}"/>
    <cellStyle name="Normal 5 2 2 2 2 4" xfId="38901" xr:uid="{7A90355F-8284-4854-8186-2486D440A850}"/>
    <cellStyle name="Normal 5 2 2 2 3" xfId="25194" xr:uid="{61514D99-E1F2-45FB-BF6A-7B8086706264}"/>
    <cellStyle name="Normal 5 2 2 2 4" xfId="30688" xr:uid="{17505F75-3880-49A5-AE42-78CBE9C64BBA}"/>
    <cellStyle name="Normal 5 2 2 2 5" xfId="36172" xr:uid="{63D06BB1-D902-452E-936E-05BDCEFD58B1}"/>
    <cellStyle name="Normal 5 2 2 3" xfId="12020" xr:uid="{F2439C41-20E4-4730-B0A5-18A49FB7081B}"/>
    <cellStyle name="Normal 5 2 2 4" xfId="17256" xr:uid="{446AF8C6-FA06-469F-917F-BB3973BA418A}"/>
    <cellStyle name="Normal 5 2 2 5" xfId="19483" xr:uid="{8D3D73A9-9E64-45DF-A1D7-FF41B50BF275}"/>
    <cellStyle name="Normal 5 2 2 6" xfId="9781" xr:uid="{DBE19CD3-00E4-4226-A107-61D12EB4DFC7}"/>
    <cellStyle name="Normal 5 2 2 6 2" xfId="21102" xr:uid="{DE05D153-3072-408A-A52B-C9E931BE4C68}"/>
    <cellStyle name="Normal 5 2 2 6 2 2" xfId="26658" xr:uid="{15A0D3A1-D0FF-4C1E-92EA-8EAA900BF3E2}"/>
    <cellStyle name="Normal 5 2 2 6 2 3" xfId="32152" xr:uid="{2244B014-B6D7-4D4D-BFC2-4BAEC777E1E8}"/>
    <cellStyle name="Normal 5 2 2 6 2 4" xfId="37636" xr:uid="{FD0DF83D-D82A-45E8-8BD1-5722FCD33B57}"/>
    <cellStyle name="Normal 5 2 2 6 3" xfId="23929" xr:uid="{55894582-DB46-435D-8577-1A751DA029F5}"/>
    <cellStyle name="Normal 5 2 2 6 4" xfId="29423" xr:uid="{1E94C7B4-53FE-4471-B008-35C5A359031F}"/>
    <cellStyle name="Normal 5 2 2 6 5" xfId="34907" xr:uid="{B0429789-2571-4F28-8461-EB7112C60541}"/>
    <cellStyle name="Normal 5 2 3" xfId="6672" xr:uid="{BB802617-5F6D-4A36-A68E-4F9B44451208}"/>
    <cellStyle name="Normal 5 2 3 2" xfId="15081" xr:uid="{A6F22AF4-4F91-4C36-AF23-8591C1901627}"/>
    <cellStyle name="Normal 5 2 3 2 2" xfId="22368" xr:uid="{7DF72A23-F8B6-4D25-A427-8074B7BE5FE0}"/>
    <cellStyle name="Normal 5 2 3 2 2 2" xfId="27924" xr:uid="{CFFC7434-5499-4655-B387-4EA6D1410003}"/>
    <cellStyle name="Normal 5 2 3 2 2 3" xfId="33418" xr:uid="{F079BD54-B60B-4CE9-BD4B-8E90327ED27A}"/>
    <cellStyle name="Normal 5 2 3 2 2 4" xfId="38902" xr:uid="{4D94F400-604C-4A4D-8922-BD904F1C19CB}"/>
    <cellStyle name="Normal 5 2 3 2 3" xfId="25195" xr:uid="{4B32C59B-42AC-4D36-8810-C1A03EA6A083}"/>
    <cellStyle name="Normal 5 2 3 2 4" xfId="30689" xr:uid="{F689B752-5B6F-468B-89C0-48ECB473BED6}"/>
    <cellStyle name="Normal 5 2 3 2 5" xfId="36173" xr:uid="{81322F6C-B354-4090-AC77-8AF2D072933A}"/>
    <cellStyle name="Normal 5 2 3 3" xfId="12021" xr:uid="{516A06C3-68E2-4809-8672-9C5325AEBFF3}"/>
    <cellStyle name="Normal 5 2 3 4" xfId="17257" xr:uid="{84BF5A50-BC66-4157-BC63-CB0DCC0D14C1}"/>
    <cellStyle name="Normal 5 2 3 5" xfId="19484" xr:uid="{FCD59DB1-19CF-44A1-BD5E-1D0A00F9731B}"/>
    <cellStyle name="Normal 5 2 3 6" xfId="9782" xr:uid="{B157E3F2-AE21-4DB2-9547-307616A5FF0F}"/>
    <cellStyle name="Normal 5 2 3 6 2" xfId="21103" xr:uid="{A1B28151-30DE-4C1F-BF91-02BAA1B41559}"/>
    <cellStyle name="Normal 5 2 3 6 2 2" xfId="26659" xr:uid="{D80520EC-7AD0-4E9D-89A6-5BB7A43D04BA}"/>
    <cellStyle name="Normal 5 2 3 6 2 3" xfId="32153" xr:uid="{B80B78A3-BB72-4339-9F4C-10161218B077}"/>
    <cellStyle name="Normal 5 2 3 6 2 4" xfId="37637" xr:uid="{702D062C-9FBD-4276-9D4F-C7A89A3BD9DF}"/>
    <cellStyle name="Normal 5 2 3 6 3" xfId="23930" xr:uid="{C045F242-6971-453D-9D4A-08525A738360}"/>
    <cellStyle name="Normal 5 2 3 6 4" xfId="29424" xr:uid="{1E729FCC-0002-44F3-B32E-959C38781A08}"/>
    <cellStyle name="Normal 5 2 3 6 5" xfId="34908" xr:uid="{451E79F6-93F5-4710-AA39-767D12AA71A0}"/>
    <cellStyle name="Normal 5 2 4" xfId="6673" xr:uid="{D8FF3205-D494-490F-8C41-E0BEC80680A4}"/>
    <cellStyle name="Normal 5 2 4 2" xfId="15082" xr:uid="{08A0964F-5D51-4740-A8C5-09B78CAD3C43}"/>
    <cellStyle name="Normal 5 2 4 2 2" xfId="22369" xr:uid="{B113383B-8404-4C9D-89D8-C621893E1925}"/>
    <cellStyle name="Normal 5 2 4 2 2 2" xfId="27925" xr:uid="{FAE557F4-96AF-441C-9614-179EE0BB8A65}"/>
    <cellStyle name="Normal 5 2 4 2 2 3" xfId="33419" xr:uid="{E043380E-CD96-4CF0-9929-E7FD627CE87D}"/>
    <cellStyle name="Normal 5 2 4 2 2 4" xfId="38903" xr:uid="{577C5FF6-5A82-443C-83B8-2A103D8D4DE5}"/>
    <cellStyle name="Normal 5 2 4 2 3" xfId="25196" xr:uid="{0789302A-F68C-46BC-8710-FCCA02548FEB}"/>
    <cellStyle name="Normal 5 2 4 2 4" xfId="30690" xr:uid="{BF0B949D-E75A-448A-9DE8-B8E6C48AB0C6}"/>
    <cellStyle name="Normal 5 2 4 2 5" xfId="36174" xr:uid="{0B87C190-6D50-41E7-991A-4E56D4A4A68F}"/>
    <cellStyle name="Normal 5 2 4 3" xfId="12022" xr:uid="{D7961388-BE6E-49A8-99DE-BF0F5AA9398F}"/>
    <cellStyle name="Normal 5 2 4 4" xfId="17258" xr:uid="{7860EBEB-155F-4FE5-A876-230A9EAF1F1D}"/>
    <cellStyle name="Normal 5 2 4 5" xfId="19485" xr:uid="{268FE006-2B2E-48CD-8D94-08B6D0A2E1B2}"/>
    <cellStyle name="Normal 5 2 4 6" xfId="9783" xr:uid="{50170108-4AC9-435F-9CD1-AAEA7408AC8B}"/>
    <cellStyle name="Normal 5 2 4 6 2" xfId="21104" xr:uid="{5D47918B-3E2E-4A3E-8A49-27759AED34EB}"/>
    <cellStyle name="Normal 5 2 4 6 2 2" xfId="26660" xr:uid="{1DFD4172-3B55-4E0E-A4CE-083F5EEBB112}"/>
    <cellStyle name="Normal 5 2 4 6 2 3" xfId="32154" xr:uid="{32333243-A09F-4E80-9F55-737C4441184F}"/>
    <cellStyle name="Normal 5 2 4 6 2 4" xfId="37638" xr:uid="{3C1FABA6-E3A2-4CCC-981C-DA3242BDD621}"/>
    <cellStyle name="Normal 5 2 4 6 3" xfId="23931" xr:uid="{D7971008-87A0-4B07-AEE7-11D94553B411}"/>
    <cellStyle name="Normal 5 2 4 6 4" xfId="29425" xr:uid="{844006FC-2C1E-42AB-9809-D020C49D6594}"/>
    <cellStyle name="Normal 5 2 4 6 5" xfId="34909" xr:uid="{2B4D72C4-8AC7-472B-8B10-939084E081B9}"/>
    <cellStyle name="Normal 5 2 5" xfId="7290" xr:uid="{A962765A-6F62-4899-9DF6-464C6D51E193}"/>
    <cellStyle name="Normal 5 2 5 2" xfId="15083" xr:uid="{B01DB1C7-4170-407A-A5E9-C8C70B741B12}"/>
    <cellStyle name="Normal 5 2 5 2 2" xfId="22370" xr:uid="{FAD9642F-FB39-46F9-B001-709500CB2D9B}"/>
    <cellStyle name="Normal 5 2 5 2 2 2" xfId="27926" xr:uid="{CCF3FF90-7621-4717-AC04-9E7D2DD3348C}"/>
    <cellStyle name="Normal 5 2 5 2 2 3" xfId="33420" xr:uid="{94F6D865-12FE-459F-9D71-DAD96EF13D9E}"/>
    <cellStyle name="Normal 5 2 5 2 2 4" xfId="38904" xr:uid="{D64220CD-0EED-41AD-8116-301D1F6EEC3C}"/>
    <cellStyle name="Normal 5 2 5 2 3" xfId="25197" xr:uid="{8DF5CA43-3364-499E-BF9A-4C965B523752}"/>
    <cellStyle name="Normal 5 2 5 2 4" xfId="30691" xr:uid="{A7CC3FDB-455D-4E80-BDC8-A1134ADC2434}"/>
    <cellStyle name="Normal 5 2 5 2 5" xfId="36175" xr:uid="{0F695D6F-F3CD-4C4C-81C8-78ECE3600AE2}"/>
    <cellStyle name="Normal 5 2 5 3" xfId="12665" xr:uid="{3C6F7AA6-9D3F-416D-AF9C-8B445CD8A559}"/>
    <cellStyle name="Normal 5 2 5 4" xfId="9784" xr:uid="{E41B7509-4F01-4B7E-A709-E10CC1482F34}"/>
    <cellStyle name="Normal 5 2 5 4 2" xfId="21105" xr:uid="{E756D963-0A4E-468F-A2CD-F66B0A6F5FAC}"/>
    <cellStyle name="Normal 5 2 5 4 2 2" xfId="26661" xr:uid="{A6E44B66-4D36-4ABF-AC31-5ACCC8B0AD86}"/>
    <cellStyle name="Normal 5 2 5 4 2 3" xfId="32155" xr:uid="{5A0337B5-9F80-4F81-BDAE-ABD1834DBDCF}"/>
    <cellStyle name="Normal 5 2 5 4 2 4" xfId="37639" xr:uid="{2DD6A4C1-ADFE-45D7-8A03-8B579964B092}"/>
    <cellStyle name="Normal 5 2 5 4 3" xfId="23932" xr:uid="{5B773635-0FED-4BD0-9C6F-0F58F1532852}"/>
    <cellStyle name="Normal 5 2 5 4 4" xfId="29426" xr:uid="{AB6B0B28-1C09-4DFE-B947-906941C81CA7}"/>
    <cellStyle name="Normal 5 2 5 4 5" xfId="34910" xr:uid="{E89323A3-C3D0-45E1-BE58-C2E677D7F99A}"/>
    <cellStyle name="Normal 5 2 6" xfId="9785" xr:uid="{7FC1104D-0948-4C92-AFF1-397ED5303150}"/>
    <cellStyle name="Normal 5 2 6 2" xfId="21106" xr:uid="{0E5E2026-EB95-4897-A061-FACC8537BF31}"/>
    <cellStyle name="Normal 5 2 6 2 2" xfId="26662" xr:uid="{EE745342-D7D2-442F-A211-5FD5C1351DFA}"/>
    <cellStyle name="Normal 5 2 6 2 3" xfId="32156" xr:uid="{53A7E009-3DC7-4050-871F-CCAF51185AB6}"/>
    <cellStyle name="Normal 5 2 6 2 4" xfId="37640" xr:uid="{5A457D3D-1681-4195-B4EE-F7D47CE5493D}"/>
    <cellStyle name="Normal 5 2 6 3" xfId="23933" xr:uid="{96D8DFC6-5D22-475B-B5E3-3F93724B8533}"/>
    <cellStyle name="Normal 5 2 6 4" xfId="29427" xr:uid="{D888288F-301E-47E1-A6EF-0295B1D02CEA}"/>
    <cellStyle name="Normal 5 2 6 5" xfId="34911" xr:uid="{A2311F6E-4A9B-421D-9F3D-BFA351BA2E7C}"/>
    <cellStyle name="Normal 5 2 7" xfId="15079" xr:uid="{B3130EB3-2C3B-4118-BE17-BD13F313B1CB}"/>
    <cellStyle name="Normal 5 2 7 2" xfId="22366" xr:uid="{1E438CE1-282C-4967-AE4A-585F87AD9E87}"/>
    <cellStyle name="Normal 5 2 7 2 2" xfId="27922" xr:uid="{334AFA63-B445-4613-B7DC-9DBFF1277A04}"/>
    <cellStyle name="Normal 5 2 7 2 3" xfId="33416" xr:uid="{3C7A31B1-9BD7-4BBD-9625-13CAEFD94428}"/>
    <cellStyle name="Normal 5 2 7 2 4" xfId="38900" xr:uid="{5CC36ECD-1930-45E7-BF46-D8F4A903EF80}"/>
    <cellStyle name="Normal 5 2 7 3" xfId="25193" xr:uid="{9FEC731C-105C-4A5D-AE2A-4843324FC906}"/>
    <cellStyle name="Normal 5 2 7 4" xfId="30687" xr:uid="{5ADF276B-8EBD-4B26-8202-4F52AFA8351C}"/>
    <cellStyle name="Normal 5 2 7 5" xfId="36171" xr:uid="{D5ADC20D-A30A-46D1-9C5E-59314B144201}"/>
    <cellStyle name="Normal 5 2 8" xfId="12019" xr:uid="{4DF77AE6-4B44-4A6B-BD06-8A7B95FC0916}"/>
    <cellStyle name="Normal 5 2 9" xfId="17255" xr:uid="{1F5476D3-2ECD-4074-9DA6-8C51E89CE4BF}"/>
    <cellStyle name="Normal 5 20" xfId="6674" xr:uid="{D6DEAE24-525B-49C4-B4B6-A48D9A071C01}"/>
    <cellStyle name="Normal 5 20 2" xfId="15084" xr:uid="{F4CCAC8C-2B8A-43CB-B779-A23212291919}"/>
    <cellStyle name="Normal 5 20 2 2" xfId="22371" xr:uid="{436E7B7D-E16A-4D93-9109-457934A713BD}"/>
    <cellStyle name="Normal 5 20 2 2 2" xfId="27927" xr:uid="{E6D11764-2CF1-401C-8832-23C1A273C30F}"/>
    <cellStyle name="Normal 5 20 2 2 3" xfId="33421" xr:uid="{88B2FB4B-70BA-4EE9-B995-B19ED661AAA9}"/>
    <cellStyle name="Normal 5 20 2 2 4" xfId="38905" xr:uid="{9B0F9F75-980E-42BD-B905-5422AC1FC494}"/>
    <cellStyle name="Normal 5 20 2 3" xfId="25198" xr:uid="{C02FC659-D0AB-4225-94F9-F67B72BF394C}"/>
    <cellStyle name="Normal 5 20 2 4" xfId="30692" xr:uid="{99586D8F-37B2-4F18-B929-51149FF85180}"/>
    <cellStyle name="Normal 5 20 2 5" xfId="36176" xr:uid="{7AE64CE6-CB71-4AE0-BBCD-AD7B5CF48B8C}"/>
    <cellStyle name="Normal 5 20 3" xfId="12023" xr:uid="{5119EC8A-4F42-419B-B347-33E740ED32F8}"/>
    <cellStyle name="Normal 5 20 4" xfId="17259" xr:uid="{32D1D36D-0B80-4EC0-8BF3-8B44A50E9E71}"/>
    <cellStyle name="Normal 5 20 5" xfId="19486" xr:uid="{B43195E6-4663-46DB-9009-B2173AD0435B}"/>
    <cellStyle name="Normal 5 20 6" xfId="9786" xr:uid="{11F40268-6B2C-48A5-B804-20720FE58C2E}"/>
    <cellStyle name="Normal 5 20 6 2" xfId="21107" xr:uid="{798F006B-A035-4F4D-A2F1-9B8516C72057}"/>
    <cellStyle name="Normal 5 20 6 2 2" xfId="26663" xr:uid="{2DF61704-26AE-41D6-9354-3B18ABD1BED9}"/>
    <cellStyle name="Normal 5 20 6 2 3" xfId="32157" xr:uid="{769AF322-3844-4C50-A8EF-FB9B42805E37}"/>
    <cellStyle name="Normal 5 20 6 2 4" xfId="37641" xr:uid="{749E085F-F5B6-48A9-A09C-296A0C2F1113}"/>
    <cellStyle name="Normal 5 20 6 3" xfId="23934" xr:uid="{A7865EAB-6483-4628-9A6D-7FF659686BC2}"/>
    <cellStyle name="Normal 5 20 6 4" xfId="29428" xr:uid="{AD5902FF-65B5-42F7-BBF9-5ADC2C47BC22}"/>
    <cellStyle name="Normal 5 20 6 5" xfId="34912" xr:uid="{4D157F40-C836-4614-A993-F748221DA2C6}"/>
    <cellStyle name="Normal 5 21" xfId="6675" xr:uid="{1F4AA017-06DC-4C6E-AD10-DA8B6CBF7BD5}"/>
    <cellStyle name="Normal 5 21 2" xfId="15085" xr:uid="{BA23B6B1-1BBE-4DEF-B991-068A3814FF33}"/>
    <cellStyle name="Normal 5 21 2 2" xfId="22372" xr:uid="{1BD52C76-CFB6-420C-BEBD-9BBC697A638A}"/>
    <cellStyle name="Normal 5 21 2 2 2" xfId="27928" xr:uid="{EE093AB3-61CB-4E14-86BE-8E085D9C56F3}"/>
    <cellStyle name="Normal 5 21 2 2 3" xfId="33422" xr:uid="{70AF8AA7-043E-41AA-BBE1-4C0E9FA1BFEC}"/>
    <cellStyle name="Normal 5 21 2 2 4" xfId="38906" xr:uid="{00C2B613-39F9-4552-A4F1-6FF9368E2E52}"/>
    <cellStyle name="Normal 5 21 2 3" xfId="25199" xr:uid="{799CA937-663B-4B39-8EF7-83783F86957E}"/>
    <cellStyle name="Normal 5 21 2 4" xfId="30693" xr:uid="{9E202849-4FB1-4F0C-9DCB-1486E6349E56}"/>
    <cellStyle name="Normal 5 21 2 5" xfId="36177" xr:uid="{B55D1F60-9522-4199-98C8-4FB370B6D230}"/>
    <cellStyle name="Normal 5 21 3" xfId="12024" xr:uid="{186D5771-0F82-41E6-A128-EBFD6108E89C}"/>
    <cellStyle name="Normal 5 21 4" xfId="17260" xr:uid="{ABE82C1A-9E77-4907-B9AA-077648E263C3}"/>
    <cellStyle name="Normal 5 21 5" xfId="19487" xr:uid="{64F3124A-4584-4B20-BBB5-DC444B2A772F}"/>
    <cellStyle name="Normal 5 21 6" xfId="9787" xr:uid="{B8D6F840-414D-4CF3-8724-32ABA3F20FE7}"/>
    <cellStyle name="Normal 5 21 6 2" xfId="21108" xr:uid="{11B3695A-7EB8-4499-852B-BBB9DE88D82A}"/>
    <cellStyle name="Normal 5 21 6 2 2" xfId="26664" xr:uid="{13256D74-66EE-49B1-B3C5-FE1BF7E0F9E5}"/>
    <cellStyle name="Normal 5 21 6 2 3" xfId="32158" xr:uid="{7E276635-26D1-4F0B-9DD4-0C1A55089A6D}"/>
    <cellStyle name="Normal 5 21 6 2 4" xfId="37642" xr:uid="{0A339A46-886A-4288-8D19-B7C0E687B355}"/>
    <cellStyle name="Normal 5 21 6 3" xfId="23935" xr:uid="{0D4DF2CF-B96E-4F77-B5A1-AA0DCE0EAFE0}"/>
    <cellStyle name="Normal 5 21 6 4" xfId="29429" xr:uid="{C6CE1C78-86A2-4D2E-9772-7369181634B1}"/>
    <cellStyle name="Normal 5 21 6 5" xfId="34913" xr:uid="{94149934-71BC-4F64-B5AA-3ACD62A15AC1}"/>
    <cellStyle name="Normal 5 22" xfId="6676" xr:uid="{FD5C44B8-D68E-4304-9C70-3BC33AC50D1B}"/>
    <cellStyle name="Normal 5 22 2" xfId="15086" xr:uid="{1167D187-1F83-4444-BD60-068A1785B6FE}"/>
    <cellStyle name="Normal 5 22 2 2" xfId="22373" xr:uid="{7B49B3C0-5A2A-4066-89C3-EDD9CB0C89EC}"/>
    <cellStyle name="Normal 5 22 2 2 2" xfId="27929" xr:uid="{FC1EEDB3-784E-4B00-BE9F-8C1D9B034969}"/>
    <cellStyle name="Normal 5 22 2 2 3" xfId="33423" xr:uid="{09D703F0-C560-4C4A-A787-A569A3EC7E85}"/>
    <cellStyle name="Normal 5 22 2 2 4" xfId="38907" xr:uid="{10799660-D1E3-47E6-98B2-93C507D31C90}"/>
    <cellStyle name="Normal 5 22 2 3" xfId="25200" xr:uid="{4BFED0A9-FF3D-49B1-825A-55ED329B4BAA}"/>
    <cellStyle name="Normal 5 22 2 4" xfId="30694" xr:uid="{E7928231-80CC-4B4D-B7D9-58BCFABCB41C}"/>
    <cellStyle name="Normal 5 22 2 5" xfId="36178" xr:uid="{4AC32091-CB5A-4AE0-8C27-2076FAD56912}"/>
    <cellStyle name="Normal 5 22 3" xfId="12025" xr:uid="{D3DE77CB-4404-44F1-AA9D-EE9FE07CF488}"/>
    <cellStyle name="Normal 5 22 4" xfId="17261" xr:uid="{49906D09-B998-44B9-B372-A697246AF306}"/>
    <cellStyle name="Normal 5 22 5" xfId="19488" xr:uid="{F98A1002-2B98-49F6-847E-BC7FBC8BBFA0}"/>
    <cellStyle name="Normal 5 22 6" xfId="9788" xr:uid="{32424E64-695F-4CA0-B476-ACA148984AE2}"/>
    <cellStyle name="Normal 5 22 6 2" xfId="21109" xr:uid="{B9B46F1B-DF64-4E8A-A631-8E13A58B2990}"/>
    <cellStyle name="Normal 5 22 6 2 2" xfId="26665" xr:uid="{AD540612-0F95-48B6-ABB5-AA31FC891FF5}"/>
    <cellStyle name="Normal 5 22 6 2 3" xfId="32159" xr:uid="{8014C7D4-CB29-4A16-A420-C605C3092A6A}"/>
    <cellStyle name="Normal 5 22 6 2 4" xfId="37643" xr:uid="{ADAAC8C5-A83E-44AB-9F75-3FCB9EBD14A4}"/>
    <cellStyle name="Normal 5 22 6 3" xfId="23936" xr:uid="{7818D92B-008F-428A-BDDE-57C6D8F2C284}"/>
    <cellStyle name="Normal 5 22 6 4" xfId="29430" xr:uid="{8BB41757-0EFA-4B8D-848B-6ED2B1C9CBE7}"/>
    <cellStyle name="Normal 5 22 6 5" xfId="34914" xr:uid="{7B747725-7231-49EC-9059-08C21CF1BDCB}"/>
    <cellStyle name="Normal 5 23" xfId="6677" xr:uid="{6D05169C-F11B-49C1-8D55-D19020D492A6}"/>
    <cellStyle name="Normal 5 23 2" xfId="15087" xr:uid="{0A8A3307-E151-4C7D-B0DE-634CA81378C0}"/>
    <cellStyle name="Normal 5 23 2 2" xfId="22374" xr:uid="{1976CB48-3ED6-4C31-B9D6-985C0FECBCCC}"/>
    <cellStyle name="Normal 5 23 2 2 2" xfId="27930" xr:uid="{97AFE98E-555C-4CF4-AF1D-3A0300014C88}"/>
    <cellStyle name="Normal 5 23 2 2 3" xfId="33424" xr:uid="{EC0594B0-CC9E-4257-B9CA-B957CF4EBC7F}"/>
    <cellStyle name="Normal 5 23 2 2 4" xfId="38908" xr:uid="{404A59FE-3C8F-4D25-B476-7E344AC01253}"/>
    <cellStyle name="Normal 5 23 2 3" xfId="25201" xr:uid="{011E7E8A-0E61-4FE2-B918-3509A73402D5}"/>
    <cellStyle name="Normal 5 23 2 4" xfId="30695" xr:uid="{0F9A5A4A-AD9A-4181-88C1-25864245E036}"/>
    <cellStyle name="Normal 5 23 2 5" xfId="36179" xr:uid="{A9251BF6-9B64-4938-AA56-8141598595F2}"/>
    <cellStyle name="Normal 5 23 3" xfId="12026" xr:uid="{81164E51-25A2-4C3E-BB00-D445F6A4397C}"/>
    <cellStyle name="Normal 5 23 4" xfId="17262" xr:uid="{065E9973-0EBE-49F3-BBAE-CD16ECD39E49}"/>
    <cellStyle name="Normal 5 23 5" xfId="19489" xr:uid="{9AB229F3-5326-4D48-92A8-1529AF9B1693}"/>
    <cellStyle name="Normal 5 23 6" xfId="9789" xr:uid="{BB7823E4-6854-4C6C-BBEB-6F8899D8D4B4}"/>
    <cellStyle name="Normal 5 23 6 2" xfId="21110" xr:uid="{350F019F-F584-4268-87E1-92B1F5CB10F3}"/>
    <cellStyle name="Normal 5 23 6 2 2" xfId="26666" xr:uid="{800A1DB6-EEC6-4A4D-BC85-8FBA3850A38E}"/>
    <cellStyle name="Normal 5 23 6 2 3" xfId="32160" xr:uid="{75A5AFA3-987D-44A0-95C8-0873F8CE77B6}"/>
    <cellStyle name="Normal 5 23 6 2 4" xfId="37644" xr:uid="{F1276B7E-7C04-4910-8D67-506A6C9005BD}"/>
    <cellStyle name="Normal 5 23 6 3" xfId="23937" xr:uid="{AA52EBC7-D03F-40C2-A394-DBCE8EE3E902}"/>
    <cellStyle name="Normal 5 23 6 4" xfId="29431" xr:uid="{18AB83BB-6093-46F4-A647-6B99A64643C0}"/>
    <cellStyle name="Normal 5 23 6 5" xfId="34915" xr:uid="{D6C82CDA-CD8D-474F-813A-CC608C28410B}"/>
    <cellStyle name="Normal 5 24" xfId="6678" xr:uid="{7CFB89F2-92D0-4F82-BB1A-1015153D5021}"/>
    <cellStyle name="Normal 5 24 2" xfId="15088" xr:uid="{05B11202-8DEB-4C82-8C70-C5FC01F3EADD}"/>
    <cellStyle name="Normal 5 24 2 2" xfId="22375" xr:uid="{A1FB4C47-ED85-4A71-8BC5-6E69B7E7FAEC}"/>
    <cellStyle name="Normal 5 24 2 2 2" xfId="27931" xr:uid="{A0266BC8-BAE8-46C7-8967-C5BB961AE71F}"/>
    <cellStyle name="Normal 5 24 2 2 3" xfId="33425" xr:uid="{BAB8768F-7332-4A98-90F5-82D679382BB1}"/>
    <cellStyle name="Normal 5 24 2 2 4" xfId="38909" xr:uid="{6E56E4C5-167D-4E25-9445-2FAAAEEEB077}"/>
    <cellStyle name="Normal 5 24 2 3" xfId="25202" xr:uid="{B528BA57-173F-4810-A780-8DEAF90D90FB}"/>
    <cellStyle name="Normal 5 24 2 4" xfId="30696" xr:uid="{46434B79-E9B1-4F2E-B188-276A37DE1AA4}"/>
    <cellStyle name="Normal 5 24 2 5" xfId="36180" xr:uid="{A141FB86-3743-4A7D-B2CF-247B515A5285}"/>
    <cellStyle name="Normal 5 24 3" xfId="12027" xr:uid="{3A6E92E1-A40E-4F9D-A9E6-6722C9BFF3C8}"/>
    <cellStyle name="Normal 5 24 4" xfId="17263" xr:uid="{2278218F-32FC-45D8-B682-A39A473AEB4A}"/>
    <cellStyle name="Normal 5 24 5" xfId="19490" xr:uid="{002D753A-D681-4117-BF17-D0A57975B6B8}"/>
    <cellStyle name="Normal 5 24 6" xfId="9790" xr:uid="{ED29AD4F-A1E8-4061-B910-8C6216F7B073}"/>
    <cellStyle name="Normal 5 24 6 2" xfId="21111" xr:uid="{4DC9E235-67AA-4180-A709-9B4D963425A6}"/>
    <cellStyle name="Normal 5 24 6 2 2" xfId="26667" xr:uid="{6CD4545D-4B18-4CE9-BDEE-1B187E9B9556}"/>
    <cellStyle name="Normal 5 24 6 2 3" xfId="32161" xr:uid="{944D4D14-9DBF-4EC3-A2C9-6DEA1E539A88}"/>
    <cellStyle name="Normal 5 24 6 2 4" xfId="37645" xr:uid="{A3A9205D-DDD6-434C-A333-34123F6039A7}"/>
    <cellStyle name="Normal 5 24 6 3" xfId="23938" xr:uid="{B9E4F843-0D69-4C33-8F72-A4F4999A957F}"/>
    <cellStyle name="Normal 5 24 6 4" xfId="29432" xr:uid="{C179DE16-4CCE-4E81-ACCE-844C2D65E1E3}"/>
    <cellStyle name="Normal 5 24 6 5" xfId="34916" xr:uid="{91EAA787-E432-4D00-B4B4-DC9433AE4967}"/>
    <cellStyle name="Normal 5 25" xfId="6679" xr:uid="{697FAE18-7026-4DD6-8C38-C6C5F03A9F84}"/>
    <cellStyle name="Normal 5 25 2" xfId="15089" xr:uid="{29117CD0-F379-4F23-9F40-DCC87589F90F}"/>
    <cellStyle name="Normal 5 25 2 2" xfId="22376" xr:uid="{876DFB45-28A9-4FB6-A5D6-EDFE94E41458}"/>
    <cellStyle name="Normal 5 25 2 2 2" xfId="27932" xr:uid="{84EE4C35-D47A-4E50-ACAE-81E659888551}"/>
    <cellStyle name="Normal 5 25 2 2 3" xfId="33426" xr:uid="{A8731EA1-FCE4-4F96-A23C-09FB8D1CA3F9}"/>
    <cellStyle name="Normal 5 25 2 2 4" xfId="38910" xr:uid="{CD4E42EE-6DB8-4FA4-9FCB-44EEC306690F}"/>
    <cellStyle name="Normal 5 25 2 3" xfId="25203" xr:uid="{F08B2576-C8CA-4E55-A0F9-3DFC9AD97A11}"/>
    <cellStyle name="Normal 5 25 2 4" xfId="30697" xr:uid="{1589C83A-D839-4032-A92E-9C958C1A8D5F}"/>
    <cellStyle name="Normal 5 25 2 5" xfId="36181" xr:uid="{C43EC5FD-D653-4C32-A067-63EF8C3AA8FA}"/>
    <cellStyle name="Normal 5 25 3" xfId="12028" xr:uid="{F2D983F9-9D59-4946-A44B-C57ED4475DE3}"/>
    <cellStyle name="Normal 5 25 4" xfId="17264" xr:uid="{C6570E3D-C12E-43C7-AA0C-A1CFB7457BC1}"/>
    <cellStyle name="Normal 5 25 5" xfId="19491" xr:uid="{4C10B3AD-5575-4D11-B1FF-4A7D54AF1C1C}"/>
    <cellStyle name="Normal 5 25 6" xfId="9791" xr:uid="{FF08BC7E-0CB5-4C08-BDF3-2D872C58C0C7}"/>
    <cellStyle name="Normal 5 25 6 2" xfId="21112" xr:uid="{D047260E-58E3-41E6-BD8E-34F138109158}"/>
    <cellStyle name="Normal 5 25 6 2 2" xfId="26668" xr:uid="{25CD41B3-5624-410F-8B5F-16E56A591010}"/>
    <cellStyle name="Normal 5 25 6 2 3" xfId="32162" xr:uid="{2DE7504B-FF5F-4111-9347-736117E55451}"/>
    <cellStyle name="Normal 5 25 6 2 4" xfId="37646" xr:uid="{438032AA-6438-42F3-B107-442A0D169AB3}"/>
    <cellStyle name="Normal 5 25 6 3" xfId="23939" xr:uid="{3EE539AC-CA2F-45D8-BEE0-D6C0872A1A87}"/>
    <cellStyle name="Normal 5 25 6 4" xfId="29433" xr:uid="{190E2736-CCCC-4E58-96E5-8084CDC1FCAE}"/>
    <cellStyle name="Normal 5 25 6 5" xfId="34917" xr:uid="{A43E4E30-B1A7-4DA1-9DBB-B222264E4ABE}"/>
    <cellStyle name="Normal 5 26" xfId="6680" xr:uid="{A08892E6-1256-4500-9A53-8563C70AA138}"/>
    <cellStyle name="Normal 5 26 2" xfId="15090" xr:uid="{9AA6062C-23E3-4749-A57E-7F19B66D3EB6}"/>
    <cellStyle name="Normal 5 26 2 2" xfId="22377" xr:uid="{0B1E4687-0BAE-47CA-B94B-35C2A9D93281}"/>
    <cellStyle name="Normal 5 26 2 2 2" xfId="27933" xr:uid="{BD763209-D348-4930-9869-8B5D72102618}"/>
    <cellStyle name="Normal 5 26 2 2 3" xfId="33427" xr:uid="{733D3418-1106-4127-A5A1-B553DA83381C}"/>
    <cellStyle name="Normal 5 26 2 2 4" xfId="38911" xr:uid="{FE0E1A09-8706-46C9-AEEB-149D65E46E6B}"/>
    <cellStyle name="Normal 5 26 2 3" xfId="25204" xr:uid="{5792D940-2DEF-4631-9815-D0F3B0BCA215}"/>
    <cellStyle name="Normal 5 26 2 4" xfId="30698" xr:uid="{3911E1E7-696A-4288-AC3C-A3AC05F2E2CB}"/>
    <cellStyle name="Normal 5 26 2 5" xfId="36182" xr:uid="{5E3C4C2A-02AB-4B53-B314-23F36AC23026}"/>
    <cellStyle name="Normal 5 26 3" xfId="12029" xr:uid="{C8142115-5028-4F51-88D2-14E60D4DFDDC}"/>
    <cellStyle name="Normal 5 26 4" xfId="17265" xr:uid="{D0BFC026-263B-434D-AA01-6337FC3DCC2D}"/>
    <cellStyle name="Normal 5 26 5" xfId="19492" xr:uid="{E5D4A47A-1FE5-46CA-A914-FA20A08325CC}"/>
    <cellStyle name="Normal 5 26 6" xfId="9792" xr:uid="{F1F395C6-EC96-4F20-8112-DB21788D3961}"/>
    <cellStyle name="Normal 5 26 6 2" xfId="21113" xr:uid="{FA52431E-AFF3-4180-A3E5-CE9D77879CAE}"/>
    <cellStyle name="Normal 5 26 6 2 2" xfId="26669" xr:uid="{DF43436E-3B15-4DE6-BA65-9DE2693E759D}"/>
    <cellStyle name="Normal 5 26 6 2 3" xfId="32163" xr:uid="{0F3868D9-A128-418F-B4D4-4BCB279172BD}"/>
    <cellStyle name="Normal 5 26 6 2 4" xfId="37647" xr:uid="{E1A31BD3-1315-42AC-864F-C3D6707CD85A}"/>
    <cellStyle name="Normal 5 26 6 3" xfId="23940" xr:uid="{B1F4B1CF-1245-43C1-AC09-549D820E5FBE}"/>
    <cellStyle name="Normal 5 26 6 4" xfId="29434" xr:uid="{CE1F2E19-0FFF-4B28-80CD-7C3F90B42322}"/>
    <cellStyle name="Normal 5 26 6 5" xfId="34918" xr:uid="{54C20039-4231-4851-812D-17F5837ED028}"/>
    <cellStyle name="Normal 5 27" xfId="6681" xr:uid="{9C2E4EE8-EB94-4012-A825-D5B1215B856E}"/>
    <cellStyle name="Normal 5 27 2" xfId="15091" xr:uid="{858E29A7-7312-4697-8D25-D1C0317E4353}"/>
    <cellStyle name="Normal 5 27 2 2" xfId="22378" xr:uid="{8C2C07B1-030D-41C7-8C02-E742F3D22CD4}"/>
    <cellStyle name="Normal 5 27 2 2 2" xfId="27934" xr:uid="{FF69B93A-0F41-4679-AE6A-9331A21F765D}"/>
    <cellStyle name="Normal 5 27 2 2 3" xfId="33428" xr:uid="{6C9109DB-4D7F-4C44-B887-B53C6A6126F7}"/>
    <cellStyle name="Normal 5 27 2 2 4" xfId="38912" xr:uid="{7DA53766-8415-4790-8B8B-0F40AA045429}"/>
    <cellStyle name="Normal 5 27 2 3" xfId="25205" xr:uid="{92673C4A-0E01-4CB0-BDF1-63C3A08B9E07}"/>
    <cellStyle name="Normal 5 27 2 4" xfId="30699" xr:uid="{A2B67697-2E6A-4D89-B47F-E5D0C6877AE2}"/>
    <cellStyle name="Normal 5 27 2 5" xfId="36183" xr:uid="{DC9807AD-5B0B-4E50-BC3C-52E0A382B9D0}"/>
    <cellStyle name="Normal 5 27 3" xfId="12030" xr:uid="{8E9F7E7F-FA7D-45A7-853C-5FFDF541E142}"/>
    <cellStyle name="Normal 5 27 4" xfId="17266" xr:uid="{064BA008-973B-45AB-A20E-D0EDFBB0B55D}"/>
    <cellStyle name="Normal 5 27 5" xfId="19493" xr:uid="{4CD47A22-C5F7-4D22-9B67-2D334449CBBA}"/>
    <cellStyle name="Normal 5 27 6" xfId="9793" xr:uid="{947F0644-5A80-40C5-A135-59A5C26DBDCE}"/>
    <cellStyle name="Normal 5 27 6 2" xfId="21114" xr:uid="{9A941EB7-1913-49D0-9042-767F197901D3}"/>
    <cellStyle name="Normal 5 27 6 2 2" xfId="26670" xr:uid="{ED9081C6-5B62-40CC-895B-69C5044FBA23}"/>
    <cellStyle name="Normal 5 27 6 2 3" xfId="32164" xr:uid="{9FE18A25-F8B7-4F52-8EB7-1D21268ACFC1}"/>
    <cellStyle name="Normal 5 27 6 2 4" xfId="37648" xr:uid="{4987054F-E4F9-4693-819F-CBC5781E94D4}"/>
    <cellStyle name="Normal 5 27 6 3" xfId="23941" xr:uid="{BD875A90-E0D2-4686-8752-4ACD50397C31}"/>
    <cellStyle name="Normal 5 27 6 4" xfId="29435" xr:uid="{18CEEA0E-4E89-4616-839C-8B2B37384CA7}"/>
    <cellStyle name="Normal 5 27 6 5" xfId="34919" xr:uid="{4D664448-4298-419E-91FD-7CC550B5D82E}"/>
    <cellStyle name="Normal 5 28" xfId="6682" xr:uid="{BDD2BC07-845F-4E19-AD02-8AFACA48AB98}"/>
    <cellStyle name="Normal 5 28 2" xfId="15092" xr:uid="{55B4584F-D865-457D-92E7-A5BB8D970DF1}"/>
    <cellStyle name="Normal 5 28 2 2" xfId="22379" xr:uid="{C911A542-4601-461A-8B18-1E82E8EADDD2}"/>
    <cellStyle name="Normal 5 28 2 2 2" xfId="27935" xr:uid="{5CE90117-1A7F-45A1-B651-89839BD903C1}"/>
    <cellStyle name="Normal 5 28 2 2 3" xfId="33429" xr:uid="{AF665F1D-5AFF-4E90-B2A3-AE6A74F5D89A}"/>
    <cellStyle name="Normal 5 28 2 2 4" xfId="38913" xr:uid="{8B1061D1-CD90-45FB-B8D2-14527624F097}"/>
    <cellStyle name="Normal 5 28 2 3" xfId="25206" xr:uid="{262B914B-01AF-4632-821A-D97739DA1BF5}"/>
    <cellStyle name="Normal 5 28 2 4" xfId="30700" xr:uid="{49AF5187-4496-4F36-8E84-2E7A09C62F58}"/>
    <cellStyle name="Normal 5 28 2 5" xfId="36184" xr:uid="{1C26B354-52C2-41B4-A76C-7A8A0491A341}"/>
    <cellStyle name="Normal 5 28 3" xfId="12031" xr:uid="{7F0196AF-4A7A-4C0A-94EA-3958BBACE9D0}"/>
    <cellStyle name="Normal 5 28 4" xfId="17267" xr:uid="{4E7B9FD7-0CF1-4E82-9A37-16DA1B9CE33A}"/>
    <cellStyle name="Normal 5 28 5" xfId="19494" xr:uid="{F4ACFF93-9771-4B8D-8503-FBE01606B7BD}"/>
    <cellStyle name="Normal 5 28 6" xfId="9794" xr:uid="{AB2D93B4-A955-4AE2-856B-F04CE900D9B5}"/>
    <cellStyle name="Normal 5 28 6 2" xfId="21115" xr:uid="{34704794-710F-4611-A6D2-751B9F4650C2}"/>
    <cellStyle name="Normal 5 28 6 2 2" xfId="26671" xr:uid="{A9F041F2-79FD-4B75-A400-97A153AB1514}"/>
    <cellStyle name="Normal 5 28 6 2 3" xfId="32165" xr:uid="{11506CC1-0A07-4A58-95D9-5CEB2B71C5BD}"/>
    <cellStyle name="Normal 5 28 6 2 4" xfId="37649" xr:uid="{2D620241-E524-4290-A844-561A4D8320E4}"/>
    <cellStyle name="Normal 5 28 6 3" xfId="23942" xr:uid="{23F709A2-B818-40B9-9EA0-0805C3B2B04E}"/>
    <cellStyle name="Normal 5 28 6 4" xfId="29436" xr:uid="{2378EB07-BA3A-4667-871F-EC8917053D60}"/>
    <cellStyle name="Normal 5 28 6 5" xfId="34920" xr:uid="{5E08F72F-97A6-46AC-BCBB-69D7CDA3A6D1}"/>
    <cellStyle name="Normal 5 29" xfId="6683" xr:uid="{1F1F7A41-7C48-4D36-A886-EB4DE511D297}"/>
    <cellStyle name="Normal 5 29 2" xfId="15093" xr:uid="{1BC62982-755E-45E3-8425-6846C2C5DE22}"/>
    <cellStyle name="Normal 5 29 2 2" xfId="22380" xr:uid="{BCC0C26F-6BF0-44D5-B469-B62B081E2E52}"/>
    <cellStyle name="Normal 5 29 2 2 2" xfId="27936" xr:uid="{2785D8A5-4A4F-472D-A2A1-368063F95B20}"/>
    <cellStyle name="Normal 5 29 2 2 3" xfId="33430" xr:uid="{6D2D7D5A-5418-4323-89A8-47A91F266915}"/>
    <cellStyle name="Normal 5 29 2 2 4" xfId="38914" xr:uid="{E21BCC15-5460-490B-B503-11BB5E203C67}"/>
    <cellStyle name="Normal 5 29 2 3" xfId="25207" xr:uid="{ADCC5DBD-23F2-40FC-8A75-2479D9DBA4AF}"/>
    <cellStyle name="Normal 5 29 2 4" xfId="30701" xr:uid="{A36251D9-57FD-4FA2-BFFA-1A1584B178C2}"/>
    <cellStyle name="Normal 5 29 2 5" xfId="36185" xr:uid="{4BE3F201-258F-4FB0-A65E-B4C6199F71A9}"/>
    <cellStyle name="Normal 5 29 3" xfId="12032" xr:uid="{F66BD0E7-055E-436F-AA4D-6BEBC04D2B41}"/>
    <cellStyle name="Normal 5 29 4" xfId="17268" xr:uid="{82EA5DD4-6C46-44F6-932F-3E4B5603480E}"/>
    <cellStyle name="Normal 5 29 5" xfId="19495" xr:uid="{4FE1ADB8-4E5B-4910-905F-26DADAFB3150}"/>
    <cellStyle name="Normal 5 29 6" xfId="9795" xr:uid="{412C0E0B-CE26-45D8-A1E8-13D263C7E8E4}"/>
    <cellStyle name="Normal 5 29 6 2" xfId="21116" xr:uid="{A108E676-478B-4841-9AE5-07CC0B8F1513}"/>
    <cellStyle name="Normal 5 29 6 2 2" xfId="26672" xr:uid="{FD74851C-13EE-4905-B582-852ADB0C7128}"/>
    <cellStyle name="Normal 5 29 6 2 3" xfId="32166" xr:uid="{64374DE9-074D-4E77-AA06-17E25312801E}"/>
    <cellStyle name="Normal 5 29 6 2 4" xfId="37650" xr:uid="{7EDFADC1-9C6A-44C9-9A7F-21F12317D586}"/>
    <cellStyle name="Normal 5 29 6 3" xfId="23943" xr:uid="{DFB22E65-71E5-470A-AD07-44076DF64601}"/>
    <cellStyle name="Normal 5 29 6 4" xfId="29437" xr:uid="{4FA42D1A-3DE2-4B44-84D3-02C95B9A31D3}"/>
    <cellStyle name="Normal 5 29 6 5" xfId="34921" xr:uid="{119AE854-A9CE-4EC2-AF7E-2A5163F7DAAF}"/>
    <cellStyle name="Normal 5 3" xfId="6684" xr:uid="{76B85465-5EC6-4BC2-8BED-8A05D9A222A7}"/>
    <cellStyle name="Normal 5 3 10" xfId="19496" xr:uid="{4DEA4F26-609B-4464-A590-852BB88E1B7B}"/>
    <cellStyle name="Normal 5 3 11" xfId="22986" xr:uid="{E03E1655-D10E-4C4D-AAF5-B79BDAFD7071}"/>
    <cellStyle name="Normal 5 3 11 2" xfId="28532" xr:uid="{7D12FAB8-5C70-4E7B-8304-0190BF8FD735}"/>
    <cellStyle name="Normal 5 3 11 3" xfId="34020" xr:uid="{4CF23CB4-AA46-4C44-8AD9-95B75B1E886B}"/>
    <cellStyle name="Normal 5 3 11 4" xfId="39504" xr:uid="{E958F17F-648D-4BC0-BB9A-53BAAB04F6FD}"/>
    <cellStyle name="Normal 5 3 2" xfId="6685" xr:uid="{5A96E822-A4BA-48F2-987C-0BB716F69495}"/>
    <cellStyle name="Normal 5 3 2 2" xfId="15094" xr:uid="{4DD290F8-C91F-4589-8895-43668F2AA72E}"/>
    <cellStyle name="Normal 5 3 2 2 2" xfId="22381" xr:uid="{A109280D-4FE4-4BEC-A9BB-82845B3C8A64}"/>
    <cellStyle name="Normal 5 3 2 2 2 2" xfId="27937" xr:uid="{086915CC-C481-4B27-B4A7-C69D3EA7651A}"/>
    <cellStyle name="Normal 5 3 2 2 2 3" xfId="33431" xr:uid="{4D1F8C74-2558-48A3-87D9-1B645D8DB5BA}"/>
    <cellStyle name="Normal 5 3 2 2 2 4" xfId="38915" xr:uid="{2A23BDD2-279B-4387-BA53-8EC749AB60D3}"/>
    <cellStyle name="Normal 5 3 2 2 3" xfId="25208" xr:uid="{F501B569-8278-4ED7-BC62-F2A80A74DDE0}"/>
    <cellStyle name="Normal 5 3 2 2 4" xfId="30702" xr:uid="{21DD093E-B7A1-44F1-85A7-58E34C957537}"/>
    <cellStyle name="Normal 5 3 2 2 5" xfId="36186" xr:uid="{C93497CC-48C0-4AA6-BB74-926EC7C6C35E}"/>
    <cellStyle name="Normal 5 3 2 3" xfId="12034" xr:uid="{F6C54299-C3A1-45BE-8FB0-B756FCC0D87C}"/>
    <cellStyle name="Normal 5 3 2 4" xfId="17270" xr:uid="{E686F178-D05F-478A-95AA-DA70B26B923F}"/>
    <cellStyle name="Normal 5 3 2 5" xfId="19497" xr:uid="{1FA8AF3F-7290-47E3-83BA-A09CC701D95A}"/>
    <cellStyle name="Normal 5 3 2 6" xfId="9796" xr:uid="{180F7724-8433-43CA-9048-3FD38261B2E7}"/>
    <cellStyle name="Normal 5 3 2 6 2" xfId="21117" xr:uid="{07DD1217-1E12-4A98-9270-FB846CB87190}"/>
    <cellStyle name="Normal 5 3 2 6 2 2" xfId="26673" xr:uid="{3622BEC2-26FD-473E-917C-8E14F1C76A79}"/>
    <cellStyle name="Normal 5 3 2 6 2 3" xfId="32167" xr:uid="{7001E8D7-4440-40C7-B9D6-EF0631D2E240}"/>
    <cellStyle name="Normal 5 3 2 6 2 4" xfId="37651" xr:uid="{1BD442BC-D615-45E6-8663-EE1F086537ED}"/>
    <cellStyle name="Normal 5 3 2 6 3" xfId="23944" xr:uid="{1F374056-B618-4F3D-B203-DF9785FEDB80}"/>
    <cellStyle name="Normal 5 3 2 6 4" xfId="29438" xr:uid="{D5FD4810-EF83-4A49-8B10-DF1ABC7F0598}"/>
    <cellStyle name="Normal 5 3 2 6 5" xfId="34922" xr:uid="{42F7DDA2-9F02-42BB-A3D8-3A1259D6C4C6}"/>
    <cellStyle name="Normal 5 3 3" xfId="6686" xr:uid="{D9F1515D-AFF6-4AA4-A079-EF7C80B52877}"/>
    <cellStyle name="Normal 5 3 3 2" xfId="15095" xr:uid="{690A16DC-5B69-4729-B6C7-F8FB201371B7}"/>
    <cellStyle name="Normal 5 3 3 2 2" xfId="22382" xr:uid="{2FD331F1-7392-4E80-AE14-E757B81718E1}"/>
    <cellStyle name="Normal 5 3 3 2 2 2" xfId="27938" xr:uid="{0671D852-4455-48FC-98D6-E99E71912A06}"/>
    <cellStyle name="Normal 5 3 3 2 2 3" xfId="33432" xr:uid="{5731D695-FDC5-4BE8-A3E7-A939AD022EC6}"/>
    <cellStyle name="Normal 5 3 3 2 2 4" xfId="38916" xr:uid="{B04D1155-C9D1-4A11-807D-9CAB55E2AEFF}"/>
    <cellStyle name="Normal 5 3 3 2 3" xfId="25209" xr:uid="{DCF7385C-708A-4992-8680-39950989CDD0}"/>
    <cellStyle name="Normal 5 3 3 2 4" xfId="30703" xr:uid="{9FFEF86B-7AA6-48F3-8F22-E800744C13A5}"/>
    <cellStyle name="Normal 5 3 3 2 5" xfId="36187" xr:uid="{31CA78B2-62B4-41A3-A4F5-D753A77462F1}"/>
    <cellStyle name="Normal 5 3 3 3" xfId="19498" xr:uid="{95DDEAF7-699C-4557-A48D-D96C2EB0B407}"/>
    <cellStyle name="Normal 5 3 3 4" xfId="9797" xr:uid="{BC1FDD24-B6AE-4247-AB95-3E858E606BAE}"/>
    <cellStyle name="Normal 5 3 3 4 2" xfId="21118" xr:uid="{9CF6877A-22ED-499A-ACB7-C428904B107D}"/>
    <cellStyle name="Normal 5 3 3 4 2 2" xfId="26674" xr:uid="{0D97F251-5F06-4796-B47B-45304F0410D2}"/>
    <cellStyle name="Normal 5 3 3 4 2 3" xfId="32168" xr:uid="{2BF93E16-36C3-4A6F-832F-16FD8C841D96}"/>
    <cellStyle name="Normal 5 3 3 4 2 4" xfId="37652" xr:uid="{5E79AEF5-4A2F-485E-AD35-432FD9506AFD}"/>
    <cellStyle name="Normal 5 3 3 4 3" xfId="23945" xr:uid="{7CABEAC0-A4CB-4CF6-AFE1-EC667B26FCFE}"/>
    <cellStyle name="Normal 5 3 3 4 4" xfId="29439" xr:uid="{27EDB378-8044-4BD4-8F84-1ADCAECE3C00}"/>
    <cellStyle name="Normal 5 3 3 4 5" xfId="34923" xr:uid="{9A22E655-D76E-4A45-B529-DDD496529A8D}"/>
    <cellStyle name="Normal 5 3 4" xfId="7291" xr:uid="{7A877C13-A4A4-44F0-940E-389CF58BFB63}"/>
    <cellStyle name="Normal 5 3 4 2" xfId="9798" xr:uid="{C1ED0D16-F931-4263-840C-441077064888}"/>
    <cellStyle name="Normal 5 3 4 2 2" xfId="21119" xr:uid="{5C278600-CA9F-4D6C-8204-8B0D9CBD28B7}"/>
    <cellStyle name="Normal 5 3 4 2 2 2" xfId="26675" xr:uid="{5E13F59B-1636-4CD2-8F5A-63E0442E1552}"/>
    <cellStyle name="Normal 5 3 4 2 2 3" xfId="32169" xr:uid="{3404BA70-BCF3-4508-9AB5-A23E72F78E61}"/>
    <cellStyle name="Normal 5 3 4 2 2 4" xfId="37653" xr:uid="{44CB699D-5ECA-4E7D-A644-83444521A0DF}"/>
    <cellStyle name="Normal 5 3 4 2 3" xfId="23946" xr:uid="{05513432-C4C7-4EFB-9A7B-7616EC5CEF70}"/>
    <cellStyle name="Normal 5 3 4 2 4" xfId="29440" xr:uid="{70C34129-5704-4BDC-A33A-1CED211C8AE8}"/>
    <cellStyle name="Normal 5 3 4 2 5" xfId="34924" xr:uid="{2CF69AEC-5C73-4DA4-AA3C-D5D6129890F6}"/>
    <cellStyle name="Normal 5 3 4 3" xfId="20290" xr:uid="{EE2EA1B2-3898-4BFF-B84A-F4035F8A9C80}"/>
    <cellStyle name="Normal 5 3 4 3 2" xfId="25846" xr:uid="{588BD3B9-5DAC-4596-B7E2-42710FC0555D}"/>
    <cellStyle name="Normal 5 3 4 3 3" xfId="31340" xr:uid="{63BF3916-CDC0-4788-9963-5368F195795A}"/>
    <cellStyle name="Normal 5 3 4 3 4" xfId="36824" xr:uid="{FC4F16EA-E364-487F-9839-3CC1FA408260}"/>
    <cellStyle name="Normal 5 3 4 4" xfId="23117" xr:uid="{20FE7C9F-9D65-48B2-A936-DB95AEAD492B}"/>
    <cellStyle name="Normal 5 3 4 5" xfId="28609" xr:uid="{F3352D1F-C223-40E0-92E1-33E5E951273D}"/>
    <cellStyle name="Normal 5 3 4 6" xfId="34093" xr:uid="{D3693152-E2B0-4347-806A-F256EB598E0C}"/>
    <cellStyle name="Normal 5 3 5" xfId="7423" xr:uid="{502A182F-9EDD-4FB1-BFF3-0AC6AD714E87}"/>
    <cellStyle name="Normal 5 3 5 2" xfId="9799" xr:uid="{AC5A8F57-54A7-4B5E-A77C-2DB51192C059}"/>
    <cellStyle name="Normal 5 3 5 2 2" xfId="21120" xr:uid="{B403F213-417D-4B61-8020-85DE16139132}"/>
    <cellStyle name="Normal 5 3 5 2 2 2" xfId="26676" xr:uid="{3B3859E8-2589-4F17-9062-9A16F7468560}"/>
    <cellStyle name="Normal 5 3 5 2 2 3" xfId="32170" xr:uid="{A250030D-9E2E-4C0D-900C-0F36172C3715}"/>
    <cellStyle name="Normal 5 3 5 2 2 4" xfId="37654" xr:uid="{95EAB227-5C16-4328-9A11-0B3DFBB2F762}"/>
    <cellStyle name="Normal 5 3 5 2 3" xfId="23947" xr:uid="{FCA826B4-303D-47C8-A928-534B34D13BAD}"/>
    <cellStyle name="Normal 5 3 5 2 4" xfId="29441" xr:uid="{4861F832-FA32-4FE9-9694-B4E7B7C51DE0}"/>
    <cellStyle name="Normal 5 3 5 2 5" xfId="34925" xr:uid="{A191904B-4D85-4109-9A2B-EF94A44095BC}"/>
    <cellStyle name="Normal 5 3 5 3" xfId="20311" xr:uid="{15614559-661F-4651-B387-CB374E574682}"/>
    <cellStyle name="Normal 5 3 5 3 2" xfId="25867" xr:uid="{D00F2FEC-9C77-4E81-A205-878AD624B538}"/>
    <cellStyle name="Normal 5 3 5 3 3" xfId="31361" xr:uid="{F6EF77E3-B7D0-4D58-B665-10E683430DE6}"/>
    <cellStyle name="Normal 5 3 5 3 4" xfId="36845" xr:uid="{5A67336B-D775-4650-BAD9-2968A4D8BC79}"/>
    <cellStyle name="Normal 5 3 5 4" xfId="23138" xr:uid="{999E6A9D-D7DB-4E17-917F-25BC185AB82B}"/>
    <cellStyle name="Normal 5 3 5 5" xfId="28630" xr:uid="{39D3B103-5804-430D-935E-4EBA4D4F1D60}"/>
    <cellStyle name="Normal 5 3 5 6" xfId="34114" xr:uid="{4F2C041F-488F-4069-82C0-82561DEE2E79}"/>
    <cellStyle name="Normal 5 3 6" xfId="7513" xr:uid="{3A1A1856-4061-4194-B383-F4C95A4B4C37}"/>
    <cellStyle name="Normal 5 3 6 2" xfId="9800" xr:uid="{EAD1AAB8-364B-4A7B-A7F1-565E60A04C48}"/>
    <cellStyle name="Normal 5 3 6 2 2" xfId="21121" xr:uid="{E08F5043-1811-424D-AF40-6395F812AD75}"/>
    <cellStyle name="Normal 5 3 6 2 2 2" xfId="26677" xr:uid="{D8CC447A-EBE4-4E95-ACB0-F8B1B3CDEF0E}"/>
    <cellStyle name="Normal 5 3 6 2 2 3" xfId="32171" xr:uid="{56DD1529-B3C6-4BF2-A9D4-D1CA28FAAC43}"/>
    <cellStyle name="Normal 5 3 6 2 2 4" xfId="37655" xr:uid="{237833BD-F6F4-4484-AF6C-0FCA56E67482}"/>
    <cellStyle name="Normal 5 3 6 2 3" xfId="23948" xr:uid="{60055750-F2A2-4018-AACA-5E9B2467BF01}"/>
    <cellStyle name="Normal 5 3 6 2 4" xfId="29442" xr:uid="{30CBC5C9-DCC5-4307-85D1-15A31CA459A4}"/>
    <cellStyle name="Normal 5 3 6 2 5" xfId="34926" xr:uid="{78FB511A-B521-4737-8D02-1182D7BA85E2}"/>
    <cellStyle name="Normal 5 3 6 3" xfId="20397" xr:uid="{2DD0A936-7CEF-4FEE-B1E5-8F47C2EAF9C9}"/>
    <cellStyle name="Normal 5 3 6 3 2" xfId="25953" xr:uid="{98DD29F3-454A-4D73-B919-EEFC70175107}"/>
    <cellStyle name="Normal 5 3 6 3 3" xfId="31447" xr:uid="{BA237F7E-1599-4008-8AB7-3A0B4ADBF132}"/>
    <cellStyle name="Normal 5 3 6 3 4" xfId="36931" xr:uid="{8EFDFC16-66BB-401F-A6DF-1940EE93107D}"/>
    <cellStyle name="Normal 5 3 6 4" xfId="23224" xr:uid="{76AB693C-E087-45D5-8A78-877C4F32608F}"/>
    <cellStyle name="Normal 5 3 6 5" xfId="28716" xr:uid="{77DFBA2D-56DD-4A6C-BA7E-A393183E2605}"/>
    <cellStyle name="Normal 5 3 6 6" xfId="34200" xr:uid="{3BB13DB5-945C-47C3-9E87-DE06237EBAFB}"/>
    <cellStyle name="Normal 5 3 7" xfId="7577" xr:uid="{16071AEC-A7DB-4C60-B631-76CC28C8475D}"/>
    <cellStyle name="Normal 5 3 7 2" xfId="20461" xr:uid="{3BDD8B55-0ABE-4A72-AE8F-EABDEA7437D9}"/>
    <cellStyle name="Normal 5 3 7 2 2" xfId="26017" xr:uid="{0D627D7F-C4AB-42D1-935B-03CD20DBCFF3}"/>
    <cellStyle name="Normal 5 3 7 2 3" xfId="31511" xr:uid="{DD56B13B-55B3-4ED3-9197-DB7EBD376BD4}"/>
    <cellStyle name="Normal 5 3 7 2 4" xfId="36995" xr:uid="{C5E31AF9-3C8C-4636-8749-5BD3A6CD8761}"/>
    <cellStyle name="Normal 5 3 7 3" xfId="23288" xr:uid="{202890E3-587A-4C66-BB0F-0B162CA97DC7}"/>
    <cellStyle name="Normal 5 3 7 4" xfId="28782" xr:uid="{8A4BE452-CA95-4A30-B021-D487038E28F0}"/>
    <cellStyle name="Normal 5 3 7 5" xfId="34266" xr:uid="{6D2AAA67-9C73-4B68-BEE6-BACAC322DF5C}"/>
    <cellStyle name="Normal 5 3 8" xfId="12033" xr:uid="{15CC4282-95F7-4AC2-85E6-3DC002946859}"/>
    <cellStyle name="Normal 5 3 9" xfId="17269" xr:uid="{FCC24190-2CC6-46E0-B986-0CE2D863BA53}"/>
    <cellStyle name="Normal 5 30" xfId="6687" xr:uid="{75A6ED4F-CE5C-40A2-BC99-09CB6483F887}"/>
    <cellStyle name="Normal 5 30 2" xfId="15096" xr:uid="{78950B84-DD99-4AF5-8E94-87A8025C8351}"/>
    <cellStyle name="Normal 5 30 2 2" xfId="22383" xr:uid="{FE3EA161-6F7E-42FD-829E-9488CA84C607}"/>
    <cellStyle name="Normal 5 30 2 2 2" xfId="27939" xr:uid="{D5AA4DC7-5DBF-431D-9152-ECE7BFA956F6}"/>
    <cellStyle name="Normal 5 30 2 2 3" xfId="33433" xr:uid="{436A2C6F-9B93-4D9C-9371-DAE0B0B6087B}"/>
    <cellStyle name="Normal 5 30 2 2 4" xfId="38917" xr:uid="{94837FED-867B-4E45-A797-F599C83D8196}"/>
    <cellStyle name="Normal 5 30 2 3" xfId="25210" xr:uid="{815E2E20-F504-457F-BB13-747A694B66BD}"/>
    <cellStyle name="Normal 5 30 2 4" xfId="30704" xr:uid="{76758310-DED2-4F18-8F76-23E655B387FB}"/>
    <cellStyle name="Normal 5 30 2 5" xfId="36188" xr:uid="{627B3A7A-488D-4551-BF54-AA98E483BF2B}"/>
    <cellStyle name="Normal 5 30 3" xfId="12035" xr:uid="{1600ADB7-96D9-43DB-8FE1-C463979076C1}"/>
    <cellStyle name="Normal 5 30 4" xfId="17271" xr:uid="{A82A64F0-EB2B-40B0-BB6D-EA6D4AC27420}"/>
    <cellStyle name="Normal 5 30 5" xfId="19499" xr:uid="{09D66649-4FD7-474E-862E-852E2C55737F}"/>
    <cellStyle name="Normal 5 30 6" xfId="9801" xr:uid="{CA940916-124A-4548-935A-7FEF8FF17DC5}"/>
    <cellStyle name="Normal 5 30 6 2" xfId="21122" xr:uid="{1FE0AA80-D442-49BE-9155-A2A55E2DFDE7}"/>
    <cellStyle name="Normal 5 30 6 2 2" xfId="26678" xr:uid="{A52C10DF-7938-4F4A-88F4-78AF22122CCA}"/>
    <cellStyle name="Normal 5 30 6 2 3" xfId="32172" xr:uid="{C077E79A-70C1-45D9-9B53-7AA60DE65F72}"/>
    <cellStyle name="Normal 5 30 6 2 4" xfId="37656" xr:uid="{369CBC68-E3F1-46D7-8128-1FEEB62BCF0F}"/>
    <cellStyle name="Normal 5 30 6 3" xfId="23949" xr:uid="{250A8223-9A7C-477C-BFB8-060BDD8862B9}"/>
    <cellStyle name="Normal 5 30 6 4" xfId="29443" xr:uid="{DDB7F95E-8BB7-4B24-A837-960735AF669F}"/>
    <cellStyle name="Normal 5 30 6 5" xfId="34927" xr:uid="{AF33B3ED-8E17-4AFF-9236-415C61C4A279}"/>
    <cellStyle name="Normal 5 31" xfId="6688" xr:uid="{139614CE-851A-45E7-83C9-F5184853D041}"/>
    <cellStyle name="Normal 5 31 2" xfId="15097" xr:uid="{29AB2F92-59E2-404B-9C7E-FC0F00AE4E60}"/>
    <cellStyle name="Normal 5 31 2 2" xfId="22384" xr:uid="{56908A89-D2FB-484C-A76F-631D0F5CC285}"/>
    <cellStyle name="Normal 5 31 2 2 2" xfId="27940" xr:uid="{CA6F5904-D533-4DEF-A8F9-82E1AA241264}"/>
    <cellStyle name="Normal 5 31 2 2 3" xfId="33434" xr:uid="{C62E2AE8-1560-43CD-9386-137694602A85}"/>
    <cellStyle name="Normal 5 31 2 2 4" xfId="38918" xr:uid="{49D35049-81BA-49B9-8039-035681D4EB62}"/>
    <cellStyle name="Normal 5 31 2 3" xfId="25211" xr:uid="{1B123EDF-77B1-424C-ACD3-55085DF87E27}"/>
    <cellStyle name="Normal 5 31 2 4" xfId="30705" xr:uid="{499ABBDE-C3A8-4EF1-938A-B9CA6A6E8B9F}"/>
    <cellStyle name="Normal 5 31 2 5" xfId="36189" xr:uid="{970D6E68-447B-40F1-A1A1-E314A21B2087}"/>
    <cellStyle name="Normal 5 31 3" xfId="12036" xr:uid="{CC584F8B-1C30-4306-A9EE-D32ADDA49353}"/>
    <cellStyle name="Normal 5 31 4" xfId="17272" xr:uid="{BB5B0EBE-3AD3-409E-9E65-8C51A617B457}"/>
    <cellStyle name="Normal 5 31 5" xfId="19500" xr:uid="{201F6D90-7730-4185-BCEE-E5DD648AD7A5}"/>
    <cellStyle name="Normal 5 31 6" xfId="9802" xr:uid="{3DC20FA2-068C-4291-9C47-324A70705A69}"/>
    <cellStyle name="Normal 5 31 6 2" xfId="21123" xr:uid="{AF54DE6C-F8F7-44DB-95D6-5FCE71910360}"/>
    <cellStyle name="Normal 5 31 6 2 2" xfId="26679" xr:uid="{5AA0A289-295A-4495-A348-6C61957F06C4}"/>
    <cellStyle name="Normal 5 31 6 2 3" xfId="32173" xr:uid="{EFA4C168-2800-4EB4-8658-9E6849DD7D9A}"/>
    <cellStyle name="Normal 5 31 6 2 4" xfId="37657" xr:uid="{0BE970BF-9F0A-45F0-8830-DE392F1BC5D9}"/>
    <cellStyle name="Normal 5 31 6 3" xfId="23950" xr:uid="{1D534A33-2633-4DB8-9717-0BAC4EE210E0}"/>
    <cellStyle name="Normal 5 31 6 4" xfId="29444" xr:uid="{15C5D638-8CD2-49C7-9A1D-1A6F0165C30F}"/>
    <cellStyle name="Normal 5 31 6 5" xfId="34928" xr:uid="{CCF2989B-018B-45E0-918A-5AB71ADD24CE}"/>
    <cellStyle name="Normal 5 32" xfId="6689" xr:uid="{5CD101FB-04F4-472E-935E-2825DD3EFE1C}"/>
    <cellStyle name="Normal 5 32 2" xfId="15098" xr:uid="{F44C5973-BCA5-42AD-80A8-2FACDB3C0BB1}"/>
    <cellStyle name="Normal 5 32 2 2" xfId="22385" xr:uid="{8DE1D662-0629-41DD-B2CE-4D4531058099}"/>
    <cellStyle name="Normal 5 32 2 2 2" xfId="27941" xr:uid="{BFE999F9-878D-449F-A6CC-DDF18576E2BC}"/>
    <cellStyle name="Normal 5 32 2 2 3" xfId="33435" xr:uid="{CA6B6534-D166-41CD-AC78-8B940EE8B9F0}"/>
    <cellStyle name="Normal 5 32 2 2 4" xfId="38919" xr:uid="{721671A9-AEFE-4C75-9212-373710C89471}"/>
    <cellStyle name="Normal 5 32 2 3" xfId="25212" xr:uid="{83868187-B1B9-40CD-AB95-A92151AA74AC}"/>
    <cellStyle name="Normal 5 32 2 4" xfId="30706" xr:uid="{35C2E68C-D40B-418E-904F-78793BD9FC54}"/>
    <cellStyle name="Normal 5 32 2 5" xfId="36190" xr:uid="{F58981D5-FD3C-46D3-B6CF-1683698FB97F}"/>
    <cellStyle name="Normal 5 32 3" xfId="12037" xr:uid="{BA1C3245-4D7F-4E12-8A6B-DAA3734C2F9D}"/>
    <cellStyle name="Normal 5 32 4" xfId="17273" xr:uid="{9AD6CE51-9D0F-43D9-8358-6F5B19D13A9A}"/>
    <cellStyle name="Normal 5 32 5" xfId="19501" xr:uid="{C63F2C53-7CF0-476E-834D-88F806AA6EF8}"/>
    <cellStyle name="Normal 5 32 6" xfId="9803" xr:uid="{5D59C4DD-5B9F-477D-88FD-6A5EF5C8CB1B}"/>
    <cellStyle name="Normal 5 32 6 2" xfId="21124" xr:uid="{7ABEF8B1-EACE-45A6-AF61-3D36C1A7686F}"/>
    <cellStyle name="Normal 5 32 6 2 2" xfId="26680" xr:uid="{84BFB948-0535-408D-96A3-7E188C54DC70}"/>
    <cellStyle name="Normal 5 32 6 2 3" xfId="32174" xr:uid="{11658A3D-3D8F-43C2-A53A-0A846B2517BB}"/>
    <cellStyle name="Normal 5 32 6 2 4" xfId="37658" xr:uid="{EF6FB450-8A62-49A2-AC6F-83D3C409310E}"/>
    <cellStyle name="Normal 5 32 6 3" xfId="23951" xr:uid="{241C4310-AE6C-46F4-9689-CF115346DC39}"/>
    <cellStyle name="Normal 5 32 6 4" xfId="29445" xr:uid="{FEDFD6C6-F8E4-4250-810F-E15006F63275}"/>
    <cellStyle name="Normal 5 32 6 5" xfId="34929" xr:uid="{CB43C8F1-7C23-4495-9A83-584220567B2B}"/>
    <cellStyle name="Normal 5 33" xfId="6690" xr:uid="{98AE9BD8-8955-4B95-98A6-75D7FAA561B5}"/>
    <cellStyle name="Normal 5 33 2" xfId="15099" xr:uid="{480D8499-3E53-43A3-82FE-30750BDFEA86}"/>
    <cellStyle name="Normal 5 33 2 2" xfId="22386" xr:uid="{026E2804-E02F-45C4-A528-93C6DDCFBBA0}"/>
    <cellStyle name="Normal 5 33 2 2 2" xfId="27942" xr:uid="{37C407BF-2E12-4E34-B923-994DFC952962}"/>
    <cellStyle name="Normal 5 33 2 2 3" xfId="33436" xr:uid="{443ECCC2-6F5E-4558-94B3-331F1E5DC8CF}"/>
    <cellStyle name="Normal 5 33 2 2 4" xfId="38920" xr:uid="{DDF02000-B23C-44F1-BFC1-F561EBABE90F}"/>
    <cellStyle name="Normal 5 33 2 3" xfId="25213" xr:uid="{25CE9705-602F-4D7B-9DF6-F6593A466B0E}"/>
    <cellStyle name="Normal 5 33 2 4" xfId="30707" xr:uid="{30D4FF84-BFC6-417C-B982-208EAAD675E3}"/>
    <cellStyle name="Normal 5 33 2 5" xfId="36191" xr:uid="{5443A433-C798-4337-AECC-D52BEFA47F75}"/>
    <cellStyle name="Normal 5 33 3" xfId="12038" xr:uid="{ED16A4ED-C43A-40D9-959F-173EF6D2D76B}"/>
    <cellStyle name="Normal 5 33 4" xfId="17274" xr:uid="{07F85D85-A662-497A-9DD5-A91F340743D6}"/>
    <cellStyle name="Normal 5 33 5" xfId="19502" xr:uid="{35047746-3E2B-41E1-9275-2B2472C81807}"/>
    <cellStyle name="Normal 5 33 6" xfId="9804" xr:uid="{856E16B3-E5B1-4ACF-8AF2-13DB87F08B75}"/>
    <cellStyle name="Normal 5 33 6 2" xfId="21125" xr:uid="{017BA738-81BE-4C6E-ABCB-556F1771BB5F}"/>
    <cellStyle name="Normal 5 33 6 2 2" xfId="26681" xr:uid="{7A8E51C1-9AE5-45F5-ADCB-4F579FDD40BD}"/>
    <cellStyle name="Normal 5 33 6 2 3" xfId="32175" xr:uid="{644803AB-0EE0-47F2-88ED-4DBB401320A0}"/>
    <cellStyle name="Normal 5 33 6 2 4" xfId="37659" xr:uid="{025A3EFF-D30E-4936-889F-BC86AD0C36D5}"/>
    <cellStyle name="Normal 5 33 6 3" xfId="23952" xr:uid="{1752F00B-F596-4C37-AE37-16F5E9334632}"/>
    <cellStyle name="Normal 5 33 6 4" xfId="29446" xr:uid="{390E5CF8-DCD7-4D44-99D1-58E87CD31685}"/>
    <cellStyle name="Normal 5 33 6 5" xfId="34930" xr:uid="{83881D10-8C63-4A14-BD13-F354DC30D14E}"/>
    <cellStyle name="Normal 5 34" xfId="6691" xr:uid="{72471CC2-CB5E-43C3-9059-28DE9371004E}"/>
    <cellStyle name="Normal 5 34 2" xfId="15100" xr:uid="{8FBABAD5-DC26-4F87-9DBE-C68916775E1E}"/>
    <cellStyle name="Normal 5 34 2 2" xfId="22387" xr:uid="{C391EE60-6077-4292-BBF8-C747CD5EB157}"/>
    <cellStyle name="Normal 5 34 2 2 2" xfId="27943" xr:uid="{5A3D946F-870A-4432-819C-3C5CF1656968}"/>
    <cellStyle name="Normal 5 34 2 2 3" xfId="33437" xr:uid="{1C9B2AA4-805E-4F22-8A6F-1ED17F3F11B5}"/>
    <cellStyle name="Normal 5 34 2 2 4" xfId="38921" xr:uid="{A3992456-46DB-4CB8-9B76-484458093481}"/>
    <cellStyle name="Normal 5 34 2 3" xfId="25214" xr:uid="{31EB5088-2197-45BD-A2ED-2AECA516D58D}"/>
    <cellStyle name="Normal 5 34 2 4" xfId="30708" xr:uid="{31B6FD0E-D5A7-427D-84AB-6E5BC969B7CD}"/>
    <cellStyle name="Normal 5 34 2 5" xfId="36192" xr:uid="{2C0439C6-159E-4AD2-9714-0B5024568D89}"/>
    <cellStyle name="Normal 5 34 3" xfId="12039" xr:uid="{175D6974-4B4D-4A53-8F73-CA0200A4EF82}"/>
    <cellStyle name="Normal 5 34 4" xfId="17275" xr:uid="{53B3FC8D-72EB-4C7E-B93A-A7AD1F282527}"/>
    <cellStyle name="Normal 5 34 5" xfId="19503" xr:uid="{1ABC3DD7-B727-41FB-AE8A-EE955712C6F8}"/>
    <cellStyle name="Normal 5 34 6" xfId="9805" xr:uid="{6E82E3F6-B297-4080-B1FF-384C122D6FAD}"/>
    <cellStyle name="Normal 5 34 6 2" xfId="21126" xr:uid="{F285F8B5-DBBF-4796-8CA7-244C31F7FD2F}"/>
    <cellStyle name="Normal 5 34 6 2 2" xfId="26682" xr:uid="{10C1EA47-EA79-4658-AD6F-F2D1815A9F2C}"/>
    <cellStyle name="Normal 5 34 6 2 3" xfId="32176" xr:uid="{3B20DE7D-DB3D-4EA9-950C-E3B66F8AFD46}"/>
    <cellStyle name="Normal 5 34 6 2 4" xfId="37660" xr:uid="{E1EF2F4A-90B9-4836-9FE2-353B0AAF0176}"/>
    <cellStyle name="Normal 5 34 6 3" xfId="23953" xr:uid="{D6207411-786C-4B7E-8C90-CBF300A3311F}"/>
    <cellStyle name="Normal 5 34 6 4" xfId="29447" xr:uid="{146E6C5C-54A8-4604-9BDB-8A854C321B8A}"/>
    <cellStyle name="Normal 5 34 6 5" xfId="34931" xr:uid="{ECF6259C-6D3B-4C01-B6F6-54CA53068001}"/>
    <cellStyle name="Normal 5 35" xfId="6692" xr:uid="{61174E63-2144-42EE-AB1E-CE761814FEFD}"/>
    <cellStyle name="Normal 5 35 2" xfId="15101" xr:uid="{98F78ED0-CDBC-4441-B987-140E2336615A}"/>
    <cellStyle name="Normal 5 35 2 2" xfId="22388" xr:uid="{BBABAB2F-8BAF-4434-A957-2B15E68707C8}"/>
    <cellStyle name="Normal 5 35 2 2 2" xfId="27944" xr:uid="{8F905698-2C6C-4900-8E3F-F5CCB392EA7C}"/>
    <cellStyle name="Normal 5 35 2 2 3" xfId="33438" xr:uid="{2FC3F4FD-8BA6-46A5-8BCC-0F5A2500F89D}"/>
    <cellStyle name="Normal 5 35 2 2 4" xfId="38922" xr:uid="{9F574B5C-D2D2-442C-94F6-44795B28ABFC}"/>
    <cellStyle name="Normal 5 35 2 3" xfId="25215" xr:uid="{6F7A058E-1A23-47C2-98FA-65A8CC7BF264}"/>
    <cellStyle name="Normal 5 35 2 4" xfId="30709" xr:uid="{3A0FE26E-3C4F-4786-B658-87E45B17270E}"/>
    <cellStyle name="Normal 5 35 2 5" xfId="36193" xr:uid="{2DD2BC7F-2287-4DD4-A4E4-5ED96F79A8EF}"/>
    <cellStyle name="Normal 5 35 3" xfId="12040" xr:uid="{7FB85972-892D-4A72-B0C5-23D29B6B9871}"/>
    <cellStyle name="Normal 5 35 4" xfId="17276" xr:uid="{BD989C91-6DB9-47B8-8F01-DAF541EE8011}"/>
    <cellStyle name="Normal 5 35 5" xfId="19504" xr:uid="{EB5287DF-5FB5-42F3-9D18-2D02714515E4}"/>
    <cellStyle name="Normal 5 35 6" xfId="9806" xr:uid="{908C7E15-9880-4C94-9FA7-AC72F40DE3BC}"/>
    <cellStyle name="Normal 5 35 6 2" xfId="21127" xr:uid="{A71F5462-1C88-44C5-804C-A8D541B2620C}"/>
    <cellStyle name="Normal 5 35 6 2 2" xfId="26683" xr:uid="{603A5315-61F7-4432-A46A-11BDF8BB3023}"/>
    <cellStyle name="Normal 5 35 6 2 3" xfId="32177" xr:uid="{A9AE3781-D501-4193-96CD-E90EE621D7BA}"/>
    <cellStyle name="Normal 5 35 6 2 4" xfId="37661" xr:uid="{E791C006-4E8F-4E5F-B51E-E5F1F6B5127B}"/>
    <cellStyle name="Normal 5 35 6 3" xfId="23954" xr:uid="{3D0CC2DC-CF13-4DE7-8DFC-7823D22F5A62}"/>
    <cellStyle name="Normal 5 35 6 4" xfId="29448" xr:uid="{98AC433A-6715-4035-9A58-6FC919D36F33}"/>
    <cellStyle name="Normal 5 35 6 5" xfId="34932" xr:uid="{FAFDBA54-5C7E-4F91-89A9-62DABEFC1FE1}"/>
    <cellStyle name="Normal 5 36" xfId="6693" xr:uid="{65E76AD9-D1C8-47C0-A601-50F4B13F6194}"/>
    <cellStyle name="Normal 5 36 2" xfId="15102" xr:uid="{14FDBA59-BD96-433C-BD42-EE449BAE945F}"/>
    <cellStyle name="Normal 5 36 2 2" xfId="22389" xr:uid="{1708FE90-624E-43FE-9B29-EE9EDAD0E06D}"/>
    <cellStyle name="Normal 5 36 2 2 2" xfId="27945" xr:uid="{4F3CD0BA-417A-48BC-92ED-C24B54FC585A}"/>
    <cellStyle name="Normal 5 36 2 2 3" xfId="33439" xr:uid="{828631B2-4045-478E-B834-02582E6771CF}"/>
    <cellStyle name="Normal 5 36 2 2 4" xfId="38923" xr:uid="{A8092F49-6A99-436A-BB4E-AEF53D417627}"/>
    <cellStyle name="Normal 5 36 2 3" xfId="25216" xr:uid="{2E4E3FD8-C4BA-44E6-8FCA-1522E542AB23}"/>
    <cellStyle name="Normal 5 36 2 4" xfId="30710" xr:uid="{629FDB50-81F9-4368-B114-0402EF878DE2}"/>
    <cellStyle name="Normal 5 36 2 5" xfId="36194" xr:uid="{E358BD7A-AB92-42D6-8231-40B1B14C7C75}"/>
    <cellStyle name="Normal 5 36 3" xfId="12041" xr:uid="{15827201-F74D-47E8-8EBC-3936DB666804}"/>
    <cellStyle name="Normal 5 36 4" xfId="17277" xr:uid="{94ED0B56-8493-4035-B206-C576CAC8B8F9}"/>
    <cellStyle name="Normal 5 36 5" xfId="19505" xr:uid="{536D4DC3-F328-43DF-8D08-4A3D62FBF541}"/>
    <cellStyle name="Normal 5 36 6" xfId="9807" xr:uid="{9FD20D32-C2C9-4371-AE7A-B85DCBA09875}"/>
    <cellStyle name="Normal 5 36 6 2" xfId="21128" xr:uid="{53D7152A-FE39-4D33-B488-2102C7FA5FE8}"/>
    <cellStyle name="Normal 5 36 6 2 2" xfId="26684" xr:uid="{EAC5CB97-6F8A-43A8-8E2A-1F813D069C85}"/>
    <cellStyle name="Normal 5 36 6 2 3" xfId="32178" xr:uid="{AD1B4A93-E845-42CF-A254-F8AB2B39E920}"/>
    <cellStyle name="Normal 5 36 6 2 4" xfId="37662" xr:uid="{4AC562F1-57F9-4551-8995-FC366169CCE1}"/>
    <cellStyle name="Normal 5 36 6 3" xfId="23955" xr:uid="{7E82E438-3C7F-426C-A378-ECB439254772}"/>
    <cellStyle name="Normal 5 36 6 4" xfId="29449" xr:uid="{422B4FE2-B572-4A1C-B315-A3091AB6F77D}"/>
    <cellStyle name="Normal 5 36 6 5" xfId="34933" xr:uid="{46942C41-9F73-4E6C-82BC-DD744C8E1CD3}"/>
    <cellStyle name="Normal 5 37" xfId="6694" xr:uid="{FBBE379B-5740-40E7-902B-73A1F676F6EB}"/>
    <cellStyle name="Normal 5 37 2" xfId="15103" xr:uid="{9A05B364-58E7-4617-B7B3-C0AEB316C945}"/>
    <cellStyle name="Normal 5 37 2 2" xfId="22390" xr:uid="{A8DF47F5-89D0-452E-AEDF-62C786B4BB3B}"/>
    <cellStyle name="Normal 5 37 2 2 2" xfId="27946" xr:uid="{A711C35D-3184-429A-88B5-972194F8E7AC}"/>
    <cellStyle name="Normal 5 37 2 2 3" xfId="33440" xr:uid="{AA27B78C-A7CD-4734-8523-AAF746C7C3E8}"/>
    <cellStyle name="Normal 5 37 2 2 4" xfId="38924" xr:uid="{8FD96064-9E44-48D7-8562-D1DA706B2712}"/>
    <cellStyle name="Normal 5 37 2 3" xfId="25217" xr:uid="{E714A20D-3338-4B82-A45A-414F2BDABFCF}"/>
    <cellStyle name="Normal 5 37 2 4" xfId="30711" xr:uid="{F8AB0F81-B8C9-4711-A960-8502DA80F607}"/>
    <cellStyle name="Normal 5 37 2 5" xfId="36195" xr:uid="{4591DA2C-8D17-46FC-B85B-B6F554363B9E}"/>
    <cellStyle name="Normal 5 37 3" xfId="12042" xr:uid="{F0B69E1A-81E6-4AFD-9AE7-643020CD0A58}"/>
    <cellStyle name="Normal 5 37 4" xfId="17278" xr:uid="{DF30544F-8CEE-476A-AC48-ECF8B4247EBD}"/>
    <cellStyle name="Normal 5 37 5" xfId="19506" xr:uid="{472DD9C9-A471-4181-8525-068795A60570}"/>
    <cellStyle name="Normal 5 37 6" xfId="9808" xr:uid="{7CD6A604-21E8-403E-BA8D-7BBD81E14C1E}"/>
    <cellStyle name="Normal 5 37 6 2" xfId="21129" xr:uid="{AB1F3D27-06D8-4A42-8890-0B800F61414A}"/>
    <cellStyle name="Normal 5 37 6 2 2" xfId="26685" xr:uid="{58CC340B-F718-4C9F-AF01-30E88BBAD7E5}"/>
    <cellStyle name="Normal 5 37 6 2 3" xfId="32179" xr:uid="{F08FADEB-6116-4F90-8BD1-C925318C5D8E}"/>
    <cellStyle name="Normal 5 37 6 2 4" xfId="37663" xr:uid="{AF3E1F81-686E-4A65-A5B7-217A60A99D4F}"/>
    <cellStyle name="Normal 5 37 6 3" xfId="23956" xr:uid="{B043FA07-A7F4-49DA-BB16-0FF15D5C9F66}"/>
    <cellStyle name="Normal 5 37 6 4" xfId="29450" xr:uid="{376D55E5-8D42-412E-8C0F-341C6A6AD643}"/>
    <cellStyle name="Normal 5 37 6 5" xfId="34934" xr:uid="{A9BEC637-5D35-4487-B542-7E866FD9C396}"/>
    <cellStyle name="Normal 5 38" xfId="6695" xr:uid="{C3367A9A-2747-4974-858C-54A7BE062A75}"/>
    <cellStyle name="Normal 5 38 2" xfId="15104" xr:uid="{AB611FC4-4493-4E7C-A3E4-ACA729FEB1C3}"/>
    <cellStyle name="Normal 5 38 2 2" xfId="22391" xr:uid="{7FE96ACD-6191-47D8-AE51-5076C1E575DD}"/>
    <cellStyle name="Normal 5 38 2 2 2" xfId="27947" xr:uid="{11904A8A-CE50-4925-901D-4A0EDE84E917}"/>
    <cellStyle name="Normal 5 38 2 2 3" xfId="33441" xr:uid="{9D5C0D26-97C3-442E-91DF-6587F18CA16C}"/>
    <cellStyle name="Normal 5 38 2 2 4" xfId="38925" xr:uid="{E9E1D7DE-880B-405A-948F-E6FB5685EB03}"/>
    <cellStyle name="Normal 5 38 2 3" xfId="25218" xr:uid="{5C5CB8FA-A67A-4FFC-846E-5252BE4ED318}"/>
    <cellStyle name="Normal 5 38 2 4" xfId="30712" xr:uid="{262610B6-61C5-45D6-9F41-5F65320A3C49}"/>
    <cellStyle name="Normal 5 38 2 5" xfId="36196" xr:uid="{54BBE128-073F-4206-A50A-EEFD00AAC343}"/>
    <cellStyle name="Normal 5 38 3" xfId="12043" xr:uid="{57150D2D-7712-479A-B78C-A75E3949891B}"/>
    <cellStyle name="Normal 5 38 4" xfId="17279" xr:uid="{D87D3B65-A998-43ED-9754-10E24A32491E}"/>
    <cellStyle name="Normal 5 38 5" xfId="19507" xr:uid="{72A7B50F-9CF9-42F7-A4AC-9D7E7B52616F}"/>
    <cellStyle name="Normal 5 38 6" xfId="9809" xr:uid="{07C574B1-2084-45D8-A419-CA8D15B12FC0}"/>
    <cellStyle name="Normal 5 38 6 2" xfId="21130" xr:uid="{65BBA4D7-B462-4F12-81A7-22AB3A0C3D14}"/>
    <cellStyle name="Normal 5 38 6 2 2" xfId="26686" xr:uid="{98AA98A3-B25B-4446-9E4F-A148D99AB8FB}"/>
    <cellStyle name="Normal 5 38 6 2 3" xfId="32180" xr:uid="{84EAAD63-7758-4288-81B4-14368A8BCB8E}"/>
    <cellStyle name="Normal 5 38 6 2 4" xfId="37664" xr:uid="{B5784D13-2454-4CC9-A4DD-5AFE0EE0BA99}"/>
    <cellStyle name="Normal 5 38 6 3" xfId="23957" xr:uid="{50B811B5-45CF-4C39-A66C-0F3F90A26D17}"/>
    <cellStyle name="Normal 5 38 6 4" xfId="29451" xr:uid="{DD046238-7E1E-4EAB-BA3D-4024897FA5E8}"/>
    <cellStyle name="Normal 5 38 6 5" xfId="34935" xr:uid="{9FF1B574-288C-41E3-87B0-647AAAC5DC35}"/>
    <cellStyle name="Normal 5 39" xfId="6696" xr:uid="{6D27C0F3-1A53-4E90-B402-BF644DFDF2C5}"/>
    <cellStyle name="Normal 5 39 2" xfId="15105" xr:uid="{A09E1237-63AB-4A51-9356-01CB57CFF9FE}"/>
    <cellStyle name="Normal 5 39 2 2" xfId="22392" xr:uid="{91B28BE2-5363-4ED3-84A1-FCE38725F872}"/>
    <cellStyle name="Normal 5 39 2 2 2" xfId="27948" xr:uid="{E6A0F2C3-959B-460C-A78A-A9810C128D3A}"/>
    <cellStyle name="Normal 5 39 2 2 3" xfId="33442" xr:uid="{E807B52D-0706-4392-A506-2B7B2B138280}"/>
    <cellStyle name="Normal 5 39 2 2 4" xfId="38926" xr:uid="{CB158AAA-04DC-4503-94EA-8A84D9774D5B}"/>
    <cellStyle name="Normal 5 39 2 3" xfId="25219" xr:uid="{B74DBC66-1849-4FD6-AFE4-AF044A5B623D}"/>
    <cellStyle name="Normal 5 39 2 4" xfId="30713" xr:uid="{8A584886-53D8-49E0-9F84-C299762973A8}"/>
    <cellStyle name="Normal 5 39 2 5" xfId="36197" xr:uid="{D30F33F7-CA1B-42C9-9662-FF0288599FAF}"/>
    <cellStyle name="Normal 5 39 3" xfId="12044" xr:uid="{762548B0-5582-4E26-9349-D32C743F7840}"/>
    <cellStyle name="Normal 5 39 4" xfId="17280" xr:uid="{5E1A50E7-83CF-4464-A1FC-0D699B6DB33A}"/>
    <cellStyle name="Normal 5 39 5" xfId="19508" xr:uid="{815920BE-3025-4667-97F6-108B31246DA2}"/>
    <cellStyle name="Normal 5 39 6" xfId="9810" xr:uid="{0BC339DA-87D9-4829-9762-C4D214211EEC}"/>
    <cellStyle name="Normal 5 39 6 2" xfId="21131" xr:uid="{7476A166-50DF-46D6-A2D2-C5F96AB150FA}"/>
    <cellStyle name="Normal 5 39 6 2 2" xfId="26687" xr:uid="{31FD6811-D286-4DB2-828D-07442C0B6ADD}"/>
    <cellStyle name="Normal 5 39 6 2 3" xfId="32181" xr:uid="{FD2799C5-3EC4-4781-A2A2-75DC2BA47832}"/>
    <cellStyle name="Normal 5 39 6 2 4" xfId="37665" xr:uid="{96989463-BDB8-4FCD-8BE0-604DCDA71F5C}"/>
    <cellStyle name="Normal 5 39 6 3" xfId="23958" xr:uid="{99FAEC08-ACF4-4041-9102-F1C6833D8047}"/>
    <cellStyle name="Normal 5 39 6 4" xfId="29452" xr:uid="{C1027E29-07CB-46C7-AA58-EE983A1BCAA9}"/>
    <cellStyle name="Normal 5 39 6 5" xfId="34936" xr:uid="{03E7F186-D9A1-42DF-87A4-0163514FA51B}"/>
    <cellStyle name="Normal 5 4" xfId="6697" xr:uid="{0233333C-2C89-46CC-8D06-7C78DB3A39B1}"/>
    <cellStyle name="Normal 5 4 10" xfId="19509" xr:uid="{3669C33A-AB68-452D-8551-9F34643DD684}"/>
    <cellStyle name="Normal 5 4 11" xfId="22987" xr:uid="{F41DB321-F201-4065-A99B-E09669C2B2B1}"/>
    <cellStyle name="Normal 5 4 11 2" xfId="28533" xr:uid="{591EF940-9389-4299-A11C-3319364E3BE1}"/>
    <cellStyle name="Normal 5 4 11 3" xfId="34021" xr:uid="{1B5D7488-859A-475C-8627-B9AC0C94A5F1}"/>
    <cellStyle name="Normal 5 4 11 4" xfId="39505" xr:uid="{CB48851F-45DD-4587-8F0A-524E4A662CCA}"/>
    <cellStyle name="Normal 5 4 2" xfId="6698" xr:uid="{29E01A8F-8B82-4F50-86BF-497C916C2622}"/>
    <cellStyle name="Normal 5 4 2 2" xfId="15106" xr:uid="{87B404EE-D71C-4468-868B-3772338997C0}"/>
    <cellStyle name="Normal 5 4 2 2 2" xfId="22393" xr:uid="{6FA4D743-06F8-41C8-ADA9-D7154F9E1AF1}"/>
    <cellStyle name="Normal 5 4 2 2 2 2" xfId="27949" xr:uid="{B8227003-6508-4105-8166-5ACF1C4025F7}"/>
    <cellStyle name="Normal 5 4 2 2 2 3" xfId="33443" xr:uid="{4172E4A7-628E-4228-9128-612DE280683A}"/>
    <cellStyle name="Normal 5 4 2 2 2 4" xfId="38927" xr:uid="{BD3FCFE4-00DD-4C3C-8C4C-F40EF408667F}"/>
    <cellStyle name="Normal 5 4 2 2 3" xfId="25220" xr:uid="{DDEEF81E-8D5D-4DBF-8325-7812F5FF52AC}"/>
    <cellStyle name="Normal 5 4 2 2 4" xfId="30714" xr:uid="{C7E1EF75-B574-4CDB-B2D4-2476583E7568}"/>
    <cellStyle name="Normal 5 4 2 2 5" xfId="36198" xr:uid="{237F8F6D-E5AA-404C-9382-24DF07EA45CC}"/>
    <cellStyle name="Normal 5 4 2 3" xfId="12046" xr:uid="{8F753598-CD68-4756-A4F8-63B9648FDB6E}"/>
    <cellStyle name="Normal 5 4 2 4" xfId="17282" xr:uid="{35FE42CB-3DF9-43F1-8BD3-29109806F9B6}"/>
    <cellStyle name="Normal 5 4 2 5" xfId="19510" xr:uid="{4F37A711-C732-43D5-B6E7-F3D380410535}"/>
    <cellStyle name="Normal 5 4 2 6" xfId="9811" xr:uid="{DFE8D251-24A0-49CC-874F-7B4B565605A7}"/>
    <cellStyle name="Normal 5 4 2 6 2" xfId="21132" xr:uid="{7F8C9EC9-D63C-472D-8BF0-256D6502490A}"/>
    <cellStyle name="Normal 5 4 2 6 2 2" xfId="26688" xr:uid="{0188DA82-3562-42D8-9037-6157F5127B40}"/>
    <cellStyle name="Normal 5 4 2 6 2 3" xfId="32182" xr:uid="{A2E790C6-EE87-453C-98DA-5FB0FAF63753}"/>
    <cellStyle name="Normal 5 4 2 6 2 4" xfId="37666" xr:uid="{945650D3-747F-4CD2-8589-991076155DB6}"/>
    <cellStyle name="Normal 5 4 2 6 3" xfId="23959" xr:uid="{2BCA967B-50A7-4016-BCBF-63BD5B170FBD}"/>
    <cellStyle name="Normal 5 4 2 6 4" xfId="29453" xr:uid="{39FAE6A5-9BF0-4531-9BCF-AA21FDC6E509}"/>
    <cellStyle name="Normal 5 4 2 6 5" xfId="34937" xr:uid="{EC4E6AE3-2FAC-4F3C-8B24-12BBD5E5CF6D}"/>
    <cellStyle name="Normal 5 4 3" xfId="6699" xr:uid="{ACAFFB0B-3290-40C9-9605-195F574617C4}"/>
    <cellStyle name="Normal 5 4 3 2" xfId="15107" xr:uid="{1F64B52B-705B-42E2-9AD3-D7847203D731}"/>
    <cellStyle name="Normal 5 4 3 2 2" xfId="22394" xr:uid="{D8F05B23-456E-4C9F-8ACE-203150DE9221}"/>
    <cellStyle name="Normal 5 4 3 2 2 2" xfId="27950" xr:uid="{C27E2A99-AB4C-478D-8F66-E84137C77E26}"/>
    <cellStyle name="Normal 5 4 3 2 2 3" xfId="33444" xr:uid="{25A4974E-7FC8-46BC-9C0B-C4F685540FD8}"/>
    <cellStyle name="Normal 5 4 3 2 2 4" xfId="38928" xr:uid="{B5232EC6-FF64-47B4-AF2E-85CAF397ABD8}"/>
    <cellStyle name="Normal 5 4 3 2 3" xfId="25221" xr:uid="{54BA8E7D-3246-4B60-8439-CF1720A17AD2}"/>
    <cellStyle name="Normal 5 4 3 2 4" xfId="30715" xr:uid="{8059C0AD-F4B3-408A-A609-E6F64873EB58}"/>
    <cellStyle name="Normal 5 4 3 2 5" xfId="36199" xr:uid="{A3B69244-4BE5-42DA-83BD-4DAE26072A7E}"/>
    <cellStyle name="Normal 5 4 3 3" xfId="19511" xr:uid="{D0DF18FD-C944-4E3E-83EE-E6BDFDE3978B}"/>
    <cellStyle name="Normal 5 4 3 4" xfId="9812" xr:uid="{D4E6F0A8-5012-4F3B-B044-FDA5B3C6484B}"/>
    <cellStyle name="Normal 5 4 3 4 2" xfId="21133" xr:uid="{8B83125A-AF79-48C0-9537-610B1EF6103C}"/>
    <cellStyle name="Normal 5 4 3 4 2 2" xfId="26689" xr:uid="{7BB9AF0B-624F-40E4-8536-EC482609473F}"/>
    <cellStyle name="Normal 5 4 3 4 2 3" xfId="32183" xr:uid="{21DF66C6-834F-4EA0-AE8D-229000C36E89}"/>
    <cellStyle name="Normal 5 4 3 4 2 4" xfId="37667" xr:uid="{086A4F6E-8CA9-4C02-A3C6-2BD9FB7378B1}"/>
    <cellStyle name="Normal 5 4 3 4 3" xfId="23960" xr:uid="{C1C315A6-77FB-430A-8EC7-4E247037E8E5}"/>
    <cellStyle name="Normal 5 4 3 4 4" xfId="29454" xr:uid="{F9D2BF58-EC8B-4130-BF73-CA3C522408D7}"/>
    <cellStyle name="Normal 5 4 3 4 5" xfId="34938" xr:uid="{80ECFD70-B464-4B05-8795-C226173671EE}"/>
    <cellStyle name="Normal 5 4 4" xfId="7292" xr:uid="{0C219599-8629-4E6D-B1AC-E985C892C26F}"/>
    <cellStyle name="Normal 5 4 4 2" xfId="9813" xr:uid="{E704F5A5-3C32-47C8-AB46-5608ED3593EF}"/>
    <cellStyle name="Normal 5 4 4 2 2" xfId="21134" xr:uid="{5B87346C-EDB0-4746-9882-1E718732740C}"/>
    <cellStyle name="Normal 5 4 4 2 2 2" xfId="26690" xr:uid="{B1D2DF82-4C5F-4B95-A835-FC0285C22CAF}"/>
    <cellStyle name="Normal 5 4 4 2 2 3" xfId="32184" xr:uid="{D0944CC3-6995-4051-A064-5D0C267AF5A3}"/>
    <cellStyle name="Normal 5 4 4 2 2 4" xfId="37668" xr:uid="{A53BC601-6DAF-4359-AD10-C2E71645925C}"/>
    <cellStyle name="Normal 5 4 4 2 3" xfId="23961" xr:uid="{7F436061-B031-4FF2-A9A4-654D468DBA92}"/>
    <cellStyle name="Normal 5 4 4 2 4" xfId="29455" xr:uid="{8B4C6F47-2D4C-4364-8331-69DA55FC978E}"/>
    <cellStyle name="Normal 5 4 4 2 5" xfId="34939" xr:uid="{C505CACC-A1A5-40FF-B353-235BA691288B}"/>
    <cellStyle name="Normal 5 4 4 3" xfId="20291" xr:uid="{DCF091D3-7CCB-419C-8B46-A5BF1B259A3E}"/>
    <cellStyle name="Normal 5 4 4 3 2" xfId="25847" xr:uid="{73E515B0-9180-4DE4-94B6-FA7577A4FE5E}"/>
    <cellStyle name="Normal 5 4 4 3 3" xfId="31341" xr:uid="{06A63ED9-FFB7-40FA-9247-EFF5572DB5A9}"/>
    <cellStyle name="Normal 5 4 4 3 4" xfId="36825" xr:uid="{C4650670-3C25-456A-B87E-DFA411F7C2B5}"/>
    <cellStyle name="Normal 5 4 4 4" xfId="23118" xr:uid="{C31638FA-3B2F-4215-B18E-4ECC3A2BC4FF}"/>
    <cellStyle name="Normal 5 4 4 5" xfId="28610" xr:uid="{8A362E03-1404-4434-AB7D-85A1DB80FFD5}"/>
    <cellStyle name="Normal 5 4 4 6" xfId="34094" xr:uid="{37E932E6-C477-4ACD-8B4E-FBB3FDBE0F1C}"/>
    <cellStyle name="Normal 5 4 5" xfId="7424" xr:uid="{654AF741-40FE-487F-AF7F-B71C66CCE6D2}"/>
    <cellStyle name="Normal 5 4 5 2" xfId="9814" xr:uid="{309027C3-EE3F-450D-9096-3AC771CC55DF}"/>
    <cellStyle name="Normal 5 4 5 2 2" xfId="21135" xr:uid="{00D60BF4-94DD-4652-9A55-5960174F1F53}"/>
    <cellStyle name="Normal 5 4 5 2 2 2" xfId="26691" xr:uid="{82FAA755-FF29-4676-B42B-D1B759566393}"/>
    <cellStyle name="Normal 5 4 5 2 2 3" xfId="32185" xr:uid="{6750C438-2D41-46C0-91DD-49A7C58C1E81}"/>
    <cellStyle name="Normal 5 4 5 2 2 4" xfId="37669" xr:uid="{9631FEDA-DF6A-4822-88F7-9728F1313CB4}"/>
    <cellStyle name="Normal 5 4 5 2 3" xfId="23962" xr:uid="{C9964BF5-46D2-4032-AB8E-91D723EDFF0E}"/>
    <cellStyle name="Normal 5 4 5 2 4" xfId="29456" xr:uid="{CAEFC8B9-31CD-40B6-BF17-27E8796A412B}"/>
    <cellStyle name="Normal 5 4 5 2 5" xfId="34940" xr:uid="{D72E8585-3822-4F7D-A326-EC968F8E9E70}"/>
    <cellStyle name="Normal 5 4 5 3" xfId="20312" xr:uid="{BC397ADC-FE60-4626-A9A5-3C327C5D9701}"/>
    <cellStyle name="Normal 5 4 5 3 2" xfId="25868" xr:uid="{A7700EFC-3836-40CF-8642-1A452EE67FD5}"/>
    <cellStyle name="Normal 5 4 5 3 3" xfId="31362" xr:uid="{35CBA8D9-88DB-441F-B917-DD7828F65B87}"/>
    <cellStyle name="Normal 5 4 5 3 4" xfId="36846" xr:uid="{6B6787E9-00B6-41DB-8539-B1C1E20D6ADE}"/>
    <cellStyle name="Normal 5 4 5 4" xfId="23139" xr:uid="{5FC66207-2567-4A79-B7BA-2DF83661AD1C}"/>
    <cellStyle name="Normal 5 4 5 5" xfId="28631" xr:uid="{E9D867D9-A0B7-415B-B647-6227D1711484}"/>
    <cellStyle name="Normal 5 4 5 6" xfId="34115" xr:uid="{A62B9537-5CB5-4E81-9E8F-5347ECEFAA8E}"/>
    <cellStyle name="Normal 5 4 6" xfId="7514" xr:uid="{FA008F34-F545-413D-91C7-18FD6AAEBF4A}"/>
    <cellStyle name="Normal 5 4 6 2" xfId="9815" xr:uid="{57CA7CBA-FD45-47C2-89C9-4D8C79225E03}"/>
    <cellStyle name="Normal 5 4 6 2 2" xfId="21136" xr:uid="{5EC3A66E-6866-47D8-B95A-3153BD376794}"/>
    <cellStyle name="Normal 5 4 6 2 2 2" xfId="26692" xr:uid="{21302BFA-EF3E-4CA3-A083-6F326856A1E8}"/>
    <cellStyle name="Normal 5 4 6 2 2 3" xfId="32186" xr:uid="{91E4C19E-33BC-400A-95F4-6857D66B5EA6}"/>
    <cellStyle name="Normal 5 4 6 2 2 4" xfId="37670" xr:uid="{C74EFB64-655A-4AD5-ABF4-C420B5C4EB3E}"/>
    <cellStyle name="Normal 5 4 6 2 3" xfId="23963" xr:uid="{9D15E1DA-A66E-4120-87D1-1AD31E8A8CBB}"/>
    <cellStyle name="Normal 5 4 6 2 4" xfId="29457" xr:uid="{AAF89C94-88AB-4453-9400-F657BD4E26B4}"/>
    <cellStyle name="Normal 5 4 6 2 5" xfId="34941" xr:uid="{860E8C5A-907B-47F1-8B87-2E677037B7ED}"/>
    <cellStyle name="Normal 5 4 6 3" xfId="20398" xr:uid="{580E61EA-0DF0-4A0E-AF69-2C430E7DA6C4}"/>
    <cellStyle name="Normal 5 4 6 3 2" xfId="25954" xr:uid="{D3E2F051-0C6E-41E9-9FA2-9CB94BDB724C}"/>
    <cellStyle name="Normal 5 4 6 3 3" xfId="31448" xr:uid="{51BB582D-E412-4258-99A4-8F91F4E950D6}"/>
    <cellStyle name="Normal 5 4 6 3 4" xfId="36932" xr:uid="{E63AF77D-EC23-4BA3-9E71-4D85864D58CC}"/>
    <cellStyle name="Normal 5 4 6 4" xfId="23225" xr:uid="{409F9029-C38A-4270-B534-24FCFB6FA4B2}"/>
    <cellStyle name="Normal 5 4 6 5" xfId="28717" xr:uid="{DF6A3A68-84B2-45F0-BE98-E8FE29B0BD46}"/>
    <cellStyle name="Normal 5 4 6 6" xfId="34201" xr:uid="{7279B8F3-C3B7-417F-8F4A-11B391C5AFB3}"/>
    <cellStyle name="Normal 5 4 7" xfId="7578" xr:uid="{16F53F8A-F2DA-4153-8DE0-EAC5CE6B17E4}"/>
    <cellStyle name="Normal 5 4 7 2" xfId="20462" xr:uid="{16AAB86B-58C7-44AF-98C9-28A3A10BFF19}"/>
    <cellStyle name="Normal 5 4 7 2 2" xfId="26018" xr:uid="{4E9A4B62-4C21-476C-9E7F-C7CE9C4393AD}"/>
    <cellStyle name="Normal 5 4 7 2 3" xfId="31512" xr:uid="{756BB27B-1507-4971-8C34-FB7715A0D813}"/>
    <cellStyle name="Normal 5 4 7 2 4" xfId="36996" xr:uid="{66A2F066-39E4-4659-ACF5-65629A599FF7}"/>
    <cellStyle name="Normal 5 4 7 3" xfId="23289" xr:uid="{2FE2D705-8C0B-4A1C-95D3-F54F0919C368}"/>
    <cellStyle name="Normal 5 4 7 4" xfId="28783" xr:uid="{F773C164-2B72-418C-BD0B-4E560C28DCB7}"/>
    <cellStyle name="Normal 5 4 7 5" xfId="34267" xr:uid="{1CC683E0-323C-48B7-B906-26FF6AD3BB7F}"/>
    <cellStyle name="Normal 5 4 8" xfId="12045" xr:uid="{6848C11B-21E4-4570-9250-EFCE73FD2441}"/>
    <cellStyle name="Normal 5 4 9" xfId="17281" xr:uid="{FE91794B-4B8A-4CA1-B6D3-F95D9431232F}"/>
    <cellStyle name="Normal 5 40" xfId="6700" xr:uid="{88B07AD5-B11D-40AD-B615-A05FD46ED78B}"/>
    <cellStyle name="Normal 5 40 2" xfId="15108" xr:uid="{E16D4736-20EB-4B90-9053-B28462281004}"/>
    <cellStyle name="Normal 5 40 2 2" xfId="22395" xr:uid="{434AB18D-9C4B-4086-B458-71392D34623F}"/>
    <cellStyle name="Normal 5 40 2 2 2" xfId="27951" xr:uid="{C2897419-72E6-411A-8164-E5C3F2A89BB1}"/>
    <cellStyle name="Normal 5 40 2 2 3" xfId="33445" xr:uid="{7B388DC3-B951-4162-8498-09F15AF4C410}"/>
    <cellStyle name="Normal 5 40 2 2 4" xfId="38929" xr:uid="{E8ED479A-3415-4DDC-9228-CE1B332C919E}"/>
    <cellStyle name="Normal 5 40 2 3" xfId="25222" xr:uid="{6F32B05C-FF29-4685-92F2-07385E1F7C3E}"/>
    <cellStyle name="Normal 5 40 2 4" xfId="30716" xr:uid="{3599C0FA-2E35-40D9-99A5-DDE69E8B273F}"/>
    <cellStyle name="Normal 5 40 2 5" xfId="36200" xr:uid="{71EAEF76-7617-498A-873C-DC48419F5322}"/>
    <cellStyle name="Normal 5 40 3" xfId="12047" xr:uid="{971FC57C-1703-4EC6-A94E-845BD7A986CA}"/>
    <cellStyle name="Normal 5 40 4" xfId="17283" xr:uid="{F792EAE5-DABC-4877-9422-68F803CF64EF}"/>
    <cellStyle name="Normal 5 40 5" xfId="19512" xr:uid="{6623BCFA-59ED-4FAF-9F9B-E71AF4D8E9E9}"/>
    <cellStyle name="Normal 5 40 6" xfId="9816" xr:uid="{4CD8B054-0504-4AD9-B161-173A28F7545B}"/>
    <cellStyle name="Normal 5 40 6 2" xfId="21137" xr:uid="{5EE0D740-C93B-48DA-8B61-84E965FED074}"/>
    <cellStyle name="Normal 5 40 6 2 2" xfId="26693" xr:uid="{C648090B-326C-43E8-8AF8-B2616898FA1A}"/>
    <cellStyle name="Normal 5 40 6 2 3" xfId="32187" xr:uid="{C126064B-4BDF-46F1-BEC0-A584263A6B87}"/>
    <cellStyle name="Normal 5 40 6 2 4" xfId="37671" xr:uid="{5B66294A-FFB2-4197-A6ED-2DE3F3FC7506}"/>
    <cellStyle name="Normal 5 40 6 3" xfId="23964" xr:uid="{07A71F57-97EB-44B2-BCFD-23E4CA7834B0}"/>
    <cellStyle name="Normal 5 40 6 4" xfId="29458" xr:uid="{87A2A8C3-F4AC-424F-BB94-2EF25C22745E}"/>
    <cellStyle name="Normal 5 40 6 5" xfId="34942" xr:uid="{370105D9-0FA1-4799-800B-2BF7BC6B6D66}"/>
    <cellStyle name="Normal 5 41" xfId="6701" xr:uid="{D35300B5-49DD-4B6F-B93E-85067C5C7EC1}"/>
    <cellStyle name="Normal 5 41 2" xfId="15109" xr:uid="{68C05A74-17B0-4BCF-990A-53EBCC2625A2}"/>
    <cellStyle name="Normal 5 41 2 2" xfId="22396" xr:uid="{ECD2C309-D2A9-4FCC-9AA9-164014B0000B}"/>
    <cellStyle name="Normal 5 41 2 2 2" xfId="27952" xr:uid="{659FD938-8728-492D-9B93-38E64FB26B83}"/>
    <cellStyle name="Normal 5 41 2 2 3" xfId="33446" xr:uid="{5DF2DFDF-5E19-455A-ACA9-2132D14DC8DE}"/>
    <cellStyle name="Normal 5 41 2 2 4" xfId="38930" xr:uid="{5E4C958B-EDE5-4755-9E24-398E8652C7C0}"/>
    <cellStyle name="Normal 5 41 2 3" xfId="25223" xr:uid="{A36A141C-BBF7-4DD9-8FDF-093BEED0D944}"/>
    <cellStyle name="Normal 5 41 2 4" xfId="30717" xr:uid="{AFBAC6BA-1F98-4F1C-A1BD-9CC32BCBAB4A}"/>
    <cellStyle name="Normal 5 41 2 5" xfId="36201" xr:uid="{254CEACF-B69D-467A-970B-5BD580E5E2A2}"/>
    <cellStyle name="Normal 5 41 3" xfId="12048" xr:uid="{711575AF-ABDD-4485-8488-DB468D7E1FF9}"/>
    <cellStyle name="Normal 5 41 4" xfId="17284" xr:uid="{059BF9A9-1795-445D-93C5-56FA74262F2E}"/>
    <cellStyle name="Normal 5 41 5" xfId="19513" xr:uid="{29030BD3-91B5-445B-BDC6-BE643EE00342}"/>
    <cellStyle name="Normal 5 41 6" xfId="9817" xr:uid="{1706DEA4-39C6-4390-98F5-194B07D85DAF}"/>
    <cellStyle name="Normal 5 41 6 2" xfId="21138" xr:uid="{A0F85FE6-9980-4BE0-AC9E-03FEC9672D95}"/>
    <cellStyle name="Normal 5 41 6 2 2" xfId="26694" xr:uid="{AC121AD9-9A4D-4177-8A63-FC00B4DE9457}"/>
    <cellStyle name="Normal 5 41 6 2 3" xfId="32188" xr:uid="{93B71050-179B-446F-9DC0-45EACE30B98B}"/>
    <cellStyle name="Normal 5 41 6 2 4" xfId="37672" xr:uid="{1C8B71C0-C1A1-497A-A8D4-8C1911C21C9E}"/>
    <cellStyle name="Normal 5 41 6 3" xfId="23965" xr:uid="{02211675-6890-4A99-AFEC-F9AB5E157E73}"/>
    <cellStyle name="Normal 5 41 6 4" xfId="29459" xr:uid="{D5FD873E-84A1-4881-BBC2-1BFF6A9AAE14}"/>
    <cellStyle name="Normal 5 41 6 5" xfId="34943" xr:uid="{903ED91B-65FD-4EA1-B789-F40749C051BB}"/>
    <cellStyle name="Normal 5 42" xfId="6702" xr:uid="{F85043F5-C536-4A39-BF91-7D0754894A6B}"/>
    <cellStyle name="Normal 5 42 2" xfId="15110" xr:uid="{5258575B-1D36-46FE-AA7A-F485D08D1A24}"/>
    <cellStyle name="Normal 5 42 2 2" xfId="22397" xr:uid="{670498B0-21F4-46E2-B2AC-64DF5A824D4B}"/>
    <cellStyle name="Normal 5 42 2 2 2" xfId="27953" xr:uid="{6CD16830-5BDE-4747-AC54-EB8E19E75880}"/>
    <cellStyle name="Normal 5 42 2 2 3" xfId="33447" xr:uid="{3B063ACA-360E-4E0A-9F0C-DA250254076D}"/>
    <cellStyle name="Normal 5 42 2 2 4" xfId="38931" xr:uid="{AA86CB09-45C5-4A7F-8EF9-A45A9EA1678B}"/>
    <cellStyle name="Normal 5 42 2 3" xfId="25224" xr:uid="{7ED94B9F-EF9E-4FAB-B2E2-37EB8E6EE67C}"/>
    <cellStyle name="Normal 5 42 2 4" xfId="30718" xr:uid="{B2F2A1F4-5880-4703-88BF-226C13320539}"/>
    <cellStyle name="Normal 5 42 2 5" xfId="36202" xr:uid="{8648E69A-AE7A-45FC-A18D-5DCFBF9E443E}"/>
    <cellStyle name="Normal 5 42 3" xfId="12049" xr:uid="{0E90736B-6B07-496F-8FC0-7E800C02D8AF}"/>
    <cellStyle name="Normal 5 42 4" xfId="17285" xr:uid="{939A8ADD-7A7F-4AF0-B550-92C486F8BE7E}"/>
    <cellStyle name="Normal 5 42 5" xfId="19514" xr:uid="{7AD53E51-1BFC-4885-83B0-FC464709CED2}"/>
    <cellStyle name="Normal 5 42 6" xfId="9818" xr:uid="{4F5FA017-9177-495A-8E4C-CFB919E2343A}"/>
    <cellStyle name="Normal 5 42 6 2" xfId="21139" xr:uid="{F32E5A91-A3B0-41D2-B5E2-7D64F0D76F53}"/>
    <cellStyle name="Normal 5 42 6 2 2" xfId="26695" xr:uid="{BCF9EE1B-97E3-4958-9CD5-8530E749B697}"/>
    <cellStyle name="Normal 5 42 6 2 3" xfId="32189" xr:uid="{15C0DECA-73AE-46D1-8B10-8B9D48FCFDD8}"/>
    <cellStyle name="Normal 5 42 6 2 4" xfId="37673" xr:uid="{17E90981-64FD-45A2-87ED-22FBD86A2528}"/>
    <cellStyle name="Normal 5 42 6 3" xfId="23966" xr:uid="{69A1A33D-301C-45A9-BF67-7085933784C7}"/>
    <cellStyle name="Normal 5 42 6 4" xfId="29460" xr:uid="{31130A24-976F-47A1-A8E7-18ECE0261AA2}"/>
    <cellStyle name="Normal 5 42 6 5" xfId="34944" xr:uid="{C987AC1F-5897-4E1C-8039-C9EA60712FB6}"/>
    <cellStyle name="Normal 5 43" xfId="6703" xr:uid="{EC092736-1309-4138-A53F-02D920C72EAC}"/>
    <cellStyle name="Normal 5 43 2" xfId="15111" xr:uid="{B5A366A3-4A33-4425-9384-07BD10564011}"/>
    <cellStyle name="Normal 5 43 2 2" xfId="22398" xr:uid="{61B619E7-7AB3-4BB0-9D33-79688F03F9D0}"/>
    <cellStyle name="Normal 5 43 2 2 2" xfId="27954" xr:uid="{09DDAC01-9F29-4528-89D6-C109DDA905F0}"/>
    <cellStyle name="Normal 5 43 2 2 3" xfId="33448" xr:uid="{9C95EE1A-9B2D-41C8-92B9-C26E5BC049A2}"/>
    <cellStyle name="Normal 5 43 2 2 4" xfId="38932" xr:uid="{A4D35241-6478-41C9-A5BE-2BF2B1857DDF}"/>
    <cellStyle name="Normal 5 43 2 3" xfId="25225" xr:uid="{C137A9E5-F88E-40E4-8DEA-9789DF3AB9D7}"/>
    <cellStyle name="Normal 5 43 2 4" xfId="30719" xr:uid="{A039F660-0EF0-422E-AAA7-52DA85DBE88F}"/>
    <cellStyle name="Normal 5 43 2 5" xfId="36203" xr:uid="{810ACB10-6958-4241-A879-87860C9060B9}"/>
    <cellStyle name="Normal 5 43 3" xfId="12050" xr:uid="{C1D20C33-B470-414F-A795-B02D273F4702}"/>
    <cellStyle name="Normal 5 43 4" xfId="17286" xr:uid="{4C0BFB1B-23A2-44E2-A543-6AD073FC3E53}"/>
    <cellStyle name="Normal 5 43 5" xfId="19515" xr:uid="{E47912DF-CCBD-4222-A09A-72A200F932BD}"/>
    <cellStyle name="Normal 5 43 6" xfId="9819" xr:uid="{CF91D7B1-0935-4112-A48D-1FA3DB0D3F1D}"/>
    <cellStyle name="Normal 5 43 6 2" xfId="21140" xr:uid="{10F040A6-AC75-4C43-807A-5918C89BDA3A}"/>
    <cellStyle name="Normal 5 43 6 2 2" xfId="26696" xr:uid="{C983D7E1-771B-4AFF-8493-36080F744935}"/>
    <cellStyle name="Normal 5 43 6 2 3" xfId="32190" xr:uid="{2378408C-FC1C-4D10-98BC-B6B43E124EC0}"/>
    <cellStyle name="Normal 5 43 6 2 4" xfId="37674" xr:uid="{D6D29908-BAF9-44B6-92E6-E38FF13A9205}"/>
    <cellStyle name="Normal 5 43 6 3" xfId="23967" xr:uid="{5B3D03D2-F637-41C6-BED3-38FB88E727C7}"/>
    <cellStyle name="Normal 5 43 6 4" xfId="29461" xr:uid="{D924AE9F-B11A-4E02-8BD3-416F6927A0AA}"/>
    <cellStyle name="Normal 5 43 6 5" xfId="34945" xr:uid="{E40C9316-0B93-4CDF-87A0-A5701ACA2853}"/>
    <cellStyle name="Normal 5 44" xfId="7289" xr:uid="{6DACE948-820B-4188-AADC-21B978A2E4C6}"/>
    <cellStyle name="Normal 5 44 2" xfId="15112" xr:uid="{01B2CA29-EAEE-4B9B-9E4A-0B20A4D47A03}"/>
    <cellStyle name="Normal 5 44 2 2" xfId="22399" xr:uid="{B8B5A637-9413-46F7-8222-1401B7360DA6}"/>
    <cellStyle name="Normal 5 44 2 2 2" xfId="27955" xr:uid="{EBE31BD8-FA39-48FB-AF12-BCD03BB362D6}"/>
    <cellStyle name="Normal 5 44 2 2 3" xfId="33449" xr:uid="{C2F83D92-BC5A-42F0-88E1-3F551006B619}"/>
    <cellStyle name="Normal 5 44 2 2 4" xfId="38933" xr:uid="{32F647B4-B1E9-43CB-94E0-2761CC339384}"/>
    <cellStyle name="Normal 5 44 2 3" xfId="25226" xr:uid="{E94786B4-1091-498C-9549-8B9D7B5580E4}"/>
    <cellStyle name="Normal 5 44 2 4" xfId="30720" xr:uid="{A0F6C30B-0481-460F-8975-CBD4A1742087}"/>
    <cellStyle name="Normal 5 44 2 5" xfId="36204" xr:uid="{697F77A2-63C4-412A-BFF0-9BFD5B960960}"/>
    <cellStyle name="Normal 5 44 3" xfId="12664" xr:uid="{27E08CAF-964D-46DE-B6FA-4D844E613699}"/>
    <cellStyle name="Normal 5 44 4" xfId="9820" xr:uid="{802D6BC2-44A9-462E-9A32-564EE9E70230}"/>
    <cellStyle name="Normal 5 44 4 2" xfId="21141" xr:uid="{8B8B604C-7763-439E-BA20-4CCD12C225C6}"/>
    <cellStyle name="Normal 5 44 4 2 2" xfId="26697" xr:uid="{FB93821C-F68A-451F-BD96-768185110858}"/>
    <cellStyle name="Normal 5 44 4 2 3" xfId="32191" xr:uid="{48C21256-03EA-4789-A8B2-8D17B3933B9D}"/>
    <cellStyle name="Normal 5 44 4 2 4" xfId="37675" xr:uid="{EECB11E1-A56E-4CCB-871C-BDF99C976E8C}"/>
    <cellStyle name="Normal 5 44 4 3" xfId="23968" xr:uid="{3F6F7553-1521-4C2B-AC1F-972922073FBB}"/>
    <cellStyle name="Normal 5 44 4 4" xfId="29462" xr:uid="{3D851BB6-C5E4-4B96-A2A0-98C1051F50D2}"/>
    <cellStyle name="Normal 5 44 4 5" xfId="34946" xr:uid="{70A0768D-42C2-43D6-A289-D0F9F786CC92}"/>
    <cellStyle name="Normal 5 45" xfId="9821" xr:uid="{B253330F-E107-4004-BAC4-750879A8F8F8}"/>
    <cellStyle name="Normal 5 45 2" xfId="21142" xr:uid="{AB798516-31CD-4156-9AB8-40D346AC8A97}"/>
    <cellStyle name="Normal 5 45 2 2" xfId="26698" xr:uid="{E4D85FEB-B912-4AE6-A284-3E4C11FB4903}"/>
    <cellStyle name="Normal 5 45 2 3" xfId="32192" xr:uid="{B20AA8DC-954B-4984-8D85-BAC349DF2FE2}"/>
    <cellStyle name="Normal 5 45 2 4" xfId="37676" xr:uid="{856145DD-801F-4A89-9322-47B1363FB8FC}"/>
    <cellStyle name="Normal 5 45 3" xfId="23969" xr:uid="{00B4EB29-F6C3-420D-B332-37AD80CF4D78}"/>
    <cellStyle name="Normal 5 45 4" xfId="29463" xr:uid="{ACD58087-A62A-43ED-838E-7FCADEA5AE7E}"/>
    <cellStyle name="Normal 5 45 5" xfId="34947" xr:uid="{C4705A87-28B3-4D04-BA33-4D41B27081E3}"/>
    <cellStyle name="Normal 5 46" xfId="15068" xr:uid="{9E0CF3F1-65B1-4CAE-9457-7D417033FC07}"/>
    <cellStyle name="Normal 5 46 2" xfId="22355" xr:uid="{10370BC0-17AD-47EC-85F3-DB5B065FC8CE}"/>
    <cellStyle name="Normal 5 46 2 2" xfId="27911" xr:uid="{9A4FB337-A072-4F48-ACD8-3F10CDD19D54}"/>
    <cellStyle name="Normal 5 46 2 3" xfId="33405" xr:uid="{549FFD42-5080-48D1-AB25-17FAA43EB8AE}"/>
    <cellStyle name="Normal 5 46 2 4" xfId="38889" xr:uid="{A2D4ACE3-8554-4CAB-8A33-89279BB9C0DB}"/>
    <cellStyle name="Normal 5 46 3" xfId="25182" xr:uid="{D8D6F353-AE06-431A-86E8-2C86346A37E1}"/>
    <cellStyle name="Normal 5 46 4" xfId="30676" xr:uid="{0ABBAC2B-52F1-4ED0-A8DA-7CF749408DC6}"/>
    <cellStyle name="Normal 5 46 5" xfId="36160" xr:uid="{868846DA-2746-476E-9582-95015F0A087F}"/>
    <cellStyle name="Normal 5 47" xfId="12008" xr:uid="{EF7478D2-847C-4087-B342-9CAD50D75C7D}"/>
    <cellStyle name="Normal 5 48" xfId="17244" xr:uid="{8254108C-4474-488F-9578-2F8AC34CB2D2}"/>
    <cellStyle name="Normal 5 49" xfId="19471" xr:uid="{65E364F3-2874-48CB-8CD0-8CFD2AC7EEE6}"/>
    <cellStyle name="Normal 5 5" xfId="6704" xr:uid="{2F9D7463-A471-47BA-8E20-7E2B61104610}"/>
    <cellStyle name="Normal 5 5 2" xfId="15113" xr:uid="{90DC0F76-36E7-4BBE-ACD2-4DD3EC129823}"/>
    <cellStyle name="Normal 5 5 2 2" xfId="22400" xr:uid="{4F06BCD7-41FA-442B-9FCB-BC6A6002B675}"/>
    <cellStyle name="Normal 5 5 2 2 2" xfId="27956" xr:uid="{21D997DC-8F65-44F8-8327-BEA6E96EFEBE}"/>
    <cellStyle name="Normal 5 5 2 2 3" xfId="33450" xr:uid="{4521958C-92B7-42E6-8C93-EF1486BA7C84}"/>
    <cellStyle name="Normal 5 5 2 2 4" xfId="38934" xr:uid="{D7F239FB-16D9-4401-AEB2-E035F567C25B}"/>
    <cellStyle name="Normal 5 5 2 3" xfId="25227" xr:uid="{1551E2D0-20E0-4A6B-9845-CB988E1B8895}"/>
    <cellStyle name="Normal 5 5 2 4" xfId="30721" xr:uid="{F2971FA5-0C43-4EA9-83C5-16E395D4243E}"/>
    <cellStyle name="Normal 5 5 2 5" xfId="36205" xr:uid="{386F64BA-3AE8-44F8-8865-8A8F68A49FCA}"/>
    <cellStyle name="Normal 5 5 3" xfId="12051" xr:uid="{DD922CC5-65D2-4171-856A-D0419344A60F}"/>
    <cellStyle name="Normal 5 5 4" xfId="17287" xr:uid="{4179BB15-A00C-4F25-91DE-F2EABFF57DC5}"/>
    <cellStyle name="Normal 5 5 5" xfId="19516" xr:uid="{59523A3A-D8DD-4C58-A887-5D40A7137784}"/>
    <cellStyle name="Normal 5 5 6" xfId="9822" xr:uid="{72DA6B0F-6331-4824-B1CA-68944095270B}"/>
    <cellStyle name="Normal 5 5 6 2" xfId="21143" xr:uid="{AD5D5CE5-86E9-4352-ADA3-CF0BB353F3A0}"/>
    <cellStyle name="Normal 5 5 6 2 2" xfId="26699" xr:uid="{F906D21B-17B8-4BCD-B35E-0E7B7D88D373}"/>
    <cellStyle name="Normal 5 5 6 2 3" xfId="32193" xr:uid="{52BDCE47-B274-457D-BF1E-8530469F7B49}"/>
    <cellStyle name="Normal 5 5 6 2 4" xfId="37677" xr:uid="{233A70C0-FCAF-47F0-B99E-2E6A4B72AB25}"/>
    <cellStyle name="Normal 5 5 6 3" xfId="23970" xr:uid="{D03E77C2-9B1F-43CB-A35D-982C40859EB8}"/>
    <cellStyle name="Normal 5 5 6 4" xfId="29464" xr:uid="{612D9928-B26C-42EA-815A-DE946E1B9C35}"/>
    <cellStyle name="Normal 5 5 6 5" xfId="34948" xr:uid="{9F63E316-AAE0-4D5F-AF5A-1A7B31F8CDF4}"/>
    <cellStyle name="Normal 5 50" xfId="40488" xr:uid="{9A6A8A45-A5F2-47F2-9DF7-74CD28DFA4A8}"/>
    <cellStyle name="Normal 5 51" xfId="6659" xr:uid="{5D6933AD-7618-4EA0-B7D9-40ECA259B70D}"/>
    <cellStyle name="Normal 5 6" xfId="6705" xr:uid="{EC62A4D9-DB5B-4196-B95F-D1160BDADBBF}"/>
    <cellStyle name="Normal 5 6 2" xfId="15114" xr:uid="{F5AA5248-CD8D-4AE8-BCD4-AB9A6DFB2E22}"/>
    <cellStyle name="Normal 5 6 2 2" xfId="22401" xr:uid="{3C59FDED-7A8E-469D-AFDE-6164BCDA2630}"/>
    <cellStyle name="Normal 5 6 2 2 2" xfId="27957" xr:uid="{81BB7C10-ED6F-4F12-8F7E-8C91781B6B51}"/>
    <cellStyle name="Normal 5 6 2 2 3" xfId="33451" xr:uid="{B3980594-DF15-4C5D-A6BE-EBECA61CCCCF}"/>
    <cellStyle name="Normal 5 6 2 2 4" xfId="38935" xr:uid="{5C75958D-5E80-4166-A654-2267115FE628}"/>
    <cellStyle name="Normal 5 6 2 3" xfId="25228" xr:uid="{F9B643B9-CAB9-4D39-913A-05963AF6EF5B}"/>
    <cellStyle name="Normal 5 6 2 4" xfId="30722" xr:uid="{243E4C5F-2121-408B-A375-AD27DC41D145}"/>
    <cellStyle name="Normal 5 6 2 5" xfId="36206" xr:uid="{EB4C4754-04F2-4422-874A-DFC1F56DAF90}"/>
    <cellStyle name="Normal 5 6 3" xfId="12052" xr:uid="{73A174E1-7751-44C9-882B-8C39E8C75D9A}"/>
    <cellStyle name="Normal 5 6 4" xfId="17288" xr:uid="{7EE487D7-86D9-45B3-B8DB-BBC4ABEE923F}"/>
    <cellStyle name="Normal 5 6 5" xfId="19517" xr:uid="{2CA61AE5-831B-4C22-91D9-51ACA64A5BE6}"/>
    <cellStyle name="Normal 5 6 6" xfId="9823" xr:uid="{D33573DB-D136-4D92-AC74-2AC8E866D24B}"/>
    <cellStyle name="Normal 5 6 6 2" xfId="21144" xr:uid="{72EA1956-858B-4820-81A2-4ADB52B39C35}"/>
    <cellStyle name="Normal 5 6 6 2 2" xfId="26700" xr:uid="{A7CC0860-30DF-4D40-B1A6-19FD1AA198A2}"/>
    <cellStyle name="Normal 5 6 6 2 3" xfId="32194" xr:uid="{967B3347-164B-416C-A185-13BF934FF47C}"/>
    <cellStyle name="Normal 5 6 6 2 4" xfId="37678" xr:uid="{CA45EEF5-BA3E-4F17-9721-CF6553AE2CC8}"/>
    <cellStyle name="Normal 5 6 6 3" xfId="23971" xr:uid="{ED409968-57BB-47D3-99F2-13BC9AA4CEAD}"/>
    <cellStyle name="Normal 5 6 6 4" xfId="29465" xr:uid="{4CAAE672-789B-4387-86C5-726B5D8E060D}"/>
    <cellStyle name="Normal 5 6 6 5" xfId="34949" xr:uid="{F6E21569-908A-48B4-A7B9-24F4601A5C8A}"/>
    <cellStyle name="Normal 5 7" xfId="6706" xr:uid="{8D02FC1E-1C34-49B2-917E-050E893990A8}"/>
    <cellStyle name="Normal 5 7 2" xfId="15115" xr:uid="{33BE89BB-8900-4002-8FD6-3AC75A804950}"/>
    <cellStyle name="Normal 5 7 2 2" xfId="22402" xr:uid="{B4D029BA-D4B0-4E9A-960C-4840A458C50C}"/>
    <cellStyle name="Normal 5 7 2 2 2" xfId="27958" xr:uid="{52478571-810A-491B-9CED-BCFD53FB8D26}"/>
    <cellStyle name="Normal 5 7 2 2 3" xfId="33452" xr:uid="{DD355800-0699-4A1F-A025-2383371A6B86}"/>
    <cellStyle name="Normal 5 7 2 2 4" xfId="38936" xr:uid="{A3914048-D226-4988-894C-1EA85F0B71AF}"/>
    <cellStyle name="Normal 5 7 2 3" xfId="25229" xr:uid="{891584F1-E8FF-4154-A710-8A433AECE57A}"/>
    <cellStyle name="Normal 5 7 2 4" xfId="30723" xr:uid="{181F8980-E30D-472B-B43D-B705EB1DFD33}"/>
    <cellStyle name="Normal 5 7 2 5" xfId="36207" xr:uid="{DBC982B8-66CE-45F0-A8ED-301C03B84065}"/>
    <cellStyle name="Normal 5 7 3" xfId="12053" xr:uid="{A73E47DD-7E81-49A2-9524-07262AB928BA}"/>
    <cellStyle name="Normal 5 7 4" xfId="17289" xr:uid="{63EEBB91-6940-4E13-BB38-6986B697298C}"/>
    <cellStyle name="Normal 5 7 5" xfId="19518" xr:uid="{A1027B82-A737-4420-A3F2-0B802665A40C}"/>
    <cellStyle name="Normal 5 7 6" xfId="9824" xr:uid="{8B86ECDA-4F18-4D85-B9FA-F7A5931793BD}"/>
    <cellStyle name="Normal 5 7 6 2" xfId="21145" xr:uid="{8AF0B8AA-C71A-4BF4-AE41-1FF0DDBD8359}"/>
    <cellStyle name="Normal 5 7 6 2 2" xfId="26701" xr:uid="{79822D11-F659-4737-9B6D-244642249A26}"/>
    <cellStyle name="Normal 5 7 6 2 3" xfId="32195" xr:uid="{F5BDD93C-0836-49E3-9E8C-70E5ED9DB1C2}"/>
    <cellStyle name="Normal 5 7 6 2 4" xfId="37679" xr:uid="{A8B7DD30-F8E1-449C-B1D2-B6F65A818D09}"/>
    <cellStyle name="Normal 5 7 6 3" xfId="23972" xr:uid="{C5ABA978-99BC-41E1-813F-3ABA27DC4D50}"/>
    <cellStyle name="Normal 5 7 6 4" xfId="29466" xr:uid="{395084E0-6D53-4758-B1AF-FC5F368461D4}"/>
    <cellStyle name="Normal 5 7 6 5" xfId="34950" xr:uid="{26B3B302-4C62-43FF-ADB9-C3DE32F1E3C2}"/>
    <cellStyle name="Normal 5 8" xfId="6707" xr:uid="{62B9D327-6AC7-4E37-9C7A-5DC66B319784}"/>
    <cellStyle name="Normal 5 8 2" xfId="15116" xr:uid="{21F64B65-6E2C-478C-97A1-AE0E0890D047}"/>
    <cellStyle name="Normal 5 8 2 2" xfId="22403" xr:uid="{1AD23A03-12FE-44E4-9FA9-6743C8A244DE}"/>
    <cellStyle name="Normal 5 8 2 2 2" xfId="27959" xr:uid="{D5AFAC31-2ECC-48F9-9B3E-EB4BC97FFE89}"/>
    <cellStyle name="Normal 5 8 2 2 3" xfId="33453" xr:uid="{333E93C6-4497-4D49-BD73-87F9FE819F13}"/>
    <cellStyle name="Normal 5 8 2 2 4" xfId="38937" xr:uid="{644F4719-4C78-45F6-A563-593027D7172A}"/>
    <cellStyle name="Normal 5 8 2 3" xfId="25230" xr:uid="{DC2B1B4C-58AA-41C0-80F1-87383B0713E6}"/>
    <cellStyle name="Normal 5 8 2 4" xfId="30724" xr:uid="{74BD49B7-654F-4836-BA04-6D026EF76251}"/>
    <cellStyle name="Normal 5 8 2 5" xfId="36208" xr:uid="{4EF0EF1A-A260-47F0-9AAC-89E3EAB7A3BF}"/>
    <cellStyle name="Normal 5 8 3" xfId="12054" xr:uid="{F78F3500-A2CD-4C76-AB03-6DE44F1F8512}"/>
    <cellStyle name="Normal 5 8 4" xfId="17290" xr:uid="{B24DF684-1651-4942-B7CD-76A822C10B28}"/>
    <cellStyle name="Normal 5 8 5" xfId="19519" xr:uid="{379A0CE0-AC17-4E5B-8B65-00DCC26D0D89}"/>
    <cellStyle name="Normal 5 8 6" xfId="9825" xr:uid="{BBC4B8AB-9845-411A-8151-6060AC2C6040}"/>
    <cellStyle name="Normal 5 8 6 2" xfId="21146" xr:uid="{B656132F-45CF-48BE-B87A-F1C1CABC1D5E}"/>
    <cellStyle name="Normal 5 8 6 2 2" xfId="26702" xr:uid="{8C70545F-4BC8-4975-842C-C0AB28CE08F7}"/>
    <cellStyle name="Normal 5 8 6 2 3" xfId="32196" xr:uid="{5F7B5929-C3F3-4144-86F6-D5C83704E009}"/>
    <cellStyle name="Normal 5 8 6 2 4" xfId="37680" xr:uid="{D742394A-5AD6-484A-9BBA-0C7CE5A605B6}"/>
    <cellStyle name="Normal 5 8 6 3" xfId="23973" xr:uid="{840E0F72-F021-4ED5-A1F8-3D4A71AE0993}"/>
    <cellStyle name="Normal 5 8 6 4" xfId="29467" xr:uid="{183D7C0F-D363-4AA3-9985-3E5A1C0F6BBC}"/>
    <cellStyle name="Normal 5 8 6 5" xfId="34951" xr:uid="{4BBFB534-7DA9-4A03-8ED4-C2BF65C2F24E}"/>
    <cellStyle name="Normal 5 9" xfId="6708" xr:uid="{C28E4273-A85C-4C11-BFE8-8504C8301060}"/>
    <cellStyle name="Normal 5 9 2" xfId="15117" xr:uid="{63CEB1B3-0B2F-4EE5-99AF-4669F27F3311}"/>
    <cellStyle name="Normal 5 9 2 2" xfId="22404" xr:uid="{BFD730CD-3987-4B4D-BF84-58DA259ED970}"/>
    <cellStyle name="Normal 5 9 2 2 2" xfId="27960" xr:uid="{56233D49-1199-437F-B59B-3F59FC459E8A}"/>
    <cellStyle name="Normal 5 9 2 2 3" xfId="33454" xr:uid="{13C77408-7680-4EE9-93E9-BA13C2D93137}"/>
    <cellStyle name="Normal 5 9 2 2 4" xfId="38938" xr:uid="{2C4FCB53-C5B5-445A-A886-B4DE119CA1CA}"/>
    <cellStyle name="Normal 5 9 2 3" xfId="25231" xr:uid="{3F9DF3B0-2ECB-4C85-8530-49A87E0BD19F}"/>
    <cellStyle name="Normal 5 9 2 4" xfId="30725" xr:uid="{6F4E77B7-9010-4ED5-912C-603D44E67B0A}"/>
    <cellStyle name="Normal 5 9 2 5" xfId="36209" xr:uid="{FECCDAB6-5A95-4EB2-B44F-6E4F6ECEEDFD}"/>
    <cellStyle name="Normal 5 9 3" xfId="12055" xr:uid="{E4F7368D-47A5-43E2-8246-BD89A64D18A8}"/>
    <cellStyle name="Normal 5 9 4" xfId="17291" xr:uid="{9A8B1A2E-02ED-41FC-957B-05225452C828}"/>
    <cellStyle name="Normal 5 9 5" xfId="19520" xr:uid="{E3D4C16B-1AD8-4179-860B-907727808482}"/>
    <cellStyle name="Normal 5 9 6" xfId="9826" xr:uid="{95C675A2-84B0-425F-A1C8-7AE8768014D9}"/>
    <cellStyle name="Normal 5 9 6 2" xfId="21147" xr:uid="{206E280A-11E4-4482-9153-1732432984D6}"/>
    <cellStyle name="Normal 5 9 6 2 2" xfId="26703" xr:uid="{F4C8AEEB-AE29-403F-A06D-9C81AE8DC8ED}"/>
    <cellStyle name="Normal 5 9 6 2 3" xfId="32197" xr:uid="{D5BA2EFB-8CA8-44B9-9001-3EC4B82445E2}"/>
    <cellStyle name="Normal 5 9 6 2 4" xfId="37681" xr:uid="{1EF2F1DE-0A0E-4E1E-AC81-EAE4FFA3A7B9}"/>
    <cellStyle name="Normal 5 9 6 3" xfId="23974" xr:uid="{F319CFF3-A91C-46A6-A83A-29FEB283E788}"/>
    <cellStyle name="Normal 5 9 6 4" xfId="29468" xr:uid="{A592271C-F95E-402C-93F9-16A4D432EAC3}"/>
    <cellStyle name="Normal 5 9 6 5" xfId="34952" xr:uid="{A7E42C40-2453-4C83-A53F-3DDCB4A798E7}"/>
    <cellStyle name="Normal 50" xfId="6709" xr:uid="{B194B06A-E48B-43F0-AAA2-7FE48B1E4942}"/>
    <cellStyle name="Normal 50 10" xfId="6710" xr:uid="{14571627-694A-4B98-BEA9-155310D74826}"/>
    <cellStyle name="Normal 50 10 2" xfId="15119" xr:uid="{B56B99BC-ED2A-4A88-AE6A-AD6CEB4AEDC0}"/>
    <cellStyle name="Normal 50 10 2 2" xfId="22406" xr:uid="{B003DC51-4517-4B8F-8711-C4069BCA3C02}"/>
    <cellStyle name="Normal 50 10 2 2 2" xfId="27962" xr:uid="{6ED2DBCA-DAD2-48D0-ABA7-240C7A5F55B8}"/>
    <cellStyle name="Normal 50 10 2 2 3" xfId="33456" xr:uid="{3FC51225-1C8C-43E3-8809-19F66F600DBD}"/>
    <cellStyle name="Normal 50 10 2 2 4" xfId="38940" xr:uid="{413A3815-4E60-44D8-8868-7240AA80E7EA}"/>
    <cellStyle name="Normal 50 10 2 3" xfId="25233" xr:uid="{FD16C5D3-9D7F-412B-92E3-A8C63D59D3DF}"/>
    <cellStyle name="Normal 50 10 2 4" xfId="30727" xr:uid="{54F5E2EE-0382-4167-B23D-0DC3F867A287}"/>
    <cellStyle name="Normal 50 10 2 5" xfId="36211" xr:uid="{F41AD6A3-FF1E-4F27-8108-919733C3C8DF}"/>
    <cellStyle name="Normal 50 10 3" xfId="12057" xr:uid="{696D8CA8-A4B2-4D0B-8160-C5ED86C3634E}"/>
    <cellStyle name="Normal 50 10 4" xfId="17293" xr:uid="{31D966F4-513C-44F3-B48D-B6DBF94F6076}"/>
    <cellStyle name="Normal 50 10 5" xfId="19522" xr:uid="{9B78800A-6D1C-4FFB-B6A1-346FFB7100CE}"/>
    <cellStyle name="Normal 50 10 6" xfId="9828" xr:uid="{7A2D74C4-2F1E-4816-9EB3-587D2C54BB35}"/>
    <cellStyle name="Normal 50 10 6 2" xfId="21149" xr:uid="{966C7147-FEBC-40E4-A9C4-AAB8046B7897}"/>
    <cellStyle name="Normal 50 10 6 2 2" xfId="26705" xr:uid="{ECDEB392-E571-440F-BB79-2E4AD0520641}"/>
    <cellStyle name="Normal 50 10 6 2 3" xfId="32199" xr:uid="{E0B3446F-D57E-45E0-9EFF-0362E96785AF}"/>
    <cellStyle name="Normal 50 10 6 2 4" xfId="37683" xr:uid="{C365F087-F18A-4F82-99FE-E999619F5690}"/>
    <cellStyle name="Normal 50 10 6 3" xfId="23976" xr:uid="{764DF018-95C1-4EEB-9814-4A76FBA64553}"/>
    <cellStyle name="Normal 50 10 6 4" xfId="29470" xr:uid="{12E9AA16-A143-4527-ACF4-EC02D7224F39}"/>
    <cellStyle name="Normal 50 10 6 5" xfId="34954" xr:uid="{D012F571-E2CF-4132-A5E6-B034C2FFCBF9}"/>
    <cellStyle name="Normal 50 11" xfId="15118" xr:uid="{9645FA71-14C5-43D5-B46A-2C2CF29141FC}"/>
    <cellStyle name="Normal 50 11 2" xfId="22405" xr:uid="{F5F1CE4A-B6FD-4D9B-9E9C-4384BDCC7F65}"/>
    <cellStyle name="Normal 50 11 2 2" xfId="27961" xr:uid="{76F579DC-DC81-47C6-AEDE-CC1B81DD5A88}"/>
    <cellStyle name="Normal 50 11 2 3" xfId="33455" xr:uid="{E832AF27-B64B-4E8C-B039-8766ECF283AE}"/>
    <cellStyle name="Normal 50 11 2 4" xfId="38939" xr:uid="{2B47A0C2-3BFB-4EB7-999D-EE58B9E83B92}"/>
    <cellStyle name="Normal 50 11 3" xfId="25232" xr:uid="{0E7C40B0-146C-4E26-8540-C7BE1A6A3426}"/>
    <cellStyle name="Normal 50 11 4" xfId="30726" xr:uid="{F26E2812-0923-45D2-984E-45BCF687DFD7}"/>
    <cellStyle name="Normal 50 11 5" xfId="36210" xr:uid="{E71705FF-58B0-40D3-939D-59E10BC7E48D}"/>
    <cellStyle name="Normal 50 12" xfId="12056" xr:uid="{5E3739DF-793B-443F-B124-33DDAF8DBCF3}"/>
    <cellStyle name="Normal 50 13" xfId="17292" xr:uid="{B1C7F8DE-5476-4677-8689-D64D70EAFB26}"/>
    <cellStyle name="Normal 50 14" xfId="19521" xr:uid="{074A5F36-347D-4AEF-9BFC-6B0EFA33BAF1}"/>
    <cellStyle name="Normal 50 15" xfId="9827" xr:uid="{42CC4461-0C4B-40E5-8AB0-DDCDFD61DF6A}"/>
    <cellStyle name="Normal 50 15 2" xfId="21148" xr:uid="{B4EAFD44-1843-438A-96B3-3AD0D5431862}"/>
    <cellStyle name="Normal 50 15 2 2" xfId="26704" xr:uid="{34A52958-87F3-4D78-AA82-A7F834E3C8E2}"/>
    <cellStyle name="Normal 50 15 2 3" xfId="32198" xr:uid="{DF710E80-D41C-4040-BCC2-8A01C1A11189}"/>
    <cellStyle name="Normal 50 15 2 4" xfId="37682" xr:uid="{159CE650-67BA-4B23-9BA5-9AFC912104CE}"/>
    <cellStyle name="Normal 50 15 3" xfId="23975" xr:uid="{B3D9A955-2433-4B2B-B3BB-2E5F04A106EA}"/>
    <cellStyle name="Normal 50 15 4" xfId="29469" xr:uid="{EAD3B12D-5A98-4EE8-85F5-A5648EEA18C7}"/>
    <cellStyle name="Normal 50 15 5" xfId="34953" xr:uid="{CBF5BBAF-3177-4F75-85F8-8E890BC59EC2}"/>
    <cellStyle name="Normal 50 2" xfId="6711" xr:uid="{4B13BB35-DFA0-4ADB-94E4-6026750B47DB}"/>
    <cellStyle name="Normal 50 2 2" xfId="15120" xr:uid="{0B512DC5-3539-4D3B-9672-D44D169551EC}"/>
    <cellStyle name="Normal 50 2 2 2" xfId="22407" xr:uid="{FA305D19-79CC-4123-BA1E-EC68827A0AB0}"/>
    <cellStyle name="Normal 50 2 2 2 2" xfId="27963" xr:uid="{6AFF49EF-E776-4122-B008-28A99324DF1C}"/>
    <cellStyle name="Normal 50 2 2 2 3" xfId="33457" xr:uid="{CAF9DE30-D663-4563-BF6B-636D96AFB870}"/>
    <cellStyle name="Normal 50 2 2 2 4" xfId="38941" xr:uid="{4B1B11B6-41D2-40AC-921E-30373037D0BD}"/>
    <cellStyle name="Normal 50 2 2 3" xfId="25234" xr:uid="{CFDF6833-598E-437F-9BCC-013DD64E6394}"/>
    <cellStyle name="Normal 50 2 2 4" xfId="30728" xr:uid="{FE05158A-D96D-4523-A2A0-92B715E41EFB}"/>
    <cellStyle name="Normal 50 2 2 5" xfId="36212" xr:uid="{58128608-4222-4C13-9860-FFD7C19DA401}"/>
    <cellStyle name="Normal 50 2 3" xfId="12058" xr:uid="{7DC6FFCF-1042-46B6-A9D5-6377A7BE8367}"/>
    <cellStyle name="Normal 50 2 4" xfId="17294" xr:uid="{19AE097A-6469-4FE4-A12F-BF00A47FDF59}"/>
    <cellStyle name="Normal 50 2 5" xfId="19523" xr:uid="{4F1F6563-5AA3-466E-B8EC-4580571383F9}"/>
    <cellStyle name="Normal 50 2 6" xfId="9829" xr:uid="{92560C1F-986F-4AE6-B9C7-1D97E2FD4F45}"/>
    <cellStyle name="Normal 50 2 6 2" xfId="21150" xr:uid="{7B7CBBE7-FC4D-4FD9-B15E-E38A74004D38}"/>
    <cellStyle name="Normal 50 2 6 2 2" xfId="26706" xr:uid="{EC679DF7-FB46-4F30-89AA-EAC0C1B63B04}"/>
    <cellStyle name="Normal 50 2 6 2 3" xfId="32200" xr:uid="{4B0E6214-C1FB-430F-AF77-855BF76744C5}"/>
    <cellStyle name="Normal 50 2 6 2 4" xfId="37684" xr:uid="{DD01BFE1-05E4-4CDD-B8B5-701F414FC020}"/>
    <cellStyle name="Normal 50 2 6 3" xfId="23977" xr:uid="{40C44E9C-C987-430A-BE9F-9E29482F595A}"/>
    <cellStyle name="Normal 50 2 6 4" xfId="29471" xr:uid="{78F6470D-4082-4AA9-A397-8983CA252337}"/>
    <cellStyle name="Normal 50 2 6 5" xfId="34955" xr:uid="{B76342E2-E82D-4F56-A193-D8CB892DA75E}"/>
    <cellStyle name="Normal 50 3" xfId="6712" xr:uid="{F2032379-20EC-481F-AD12-1690B45B678A}"/>
    <cellStyle name="Normal 50 3 2" xfId="15121" xr:uid="{2A4A1711-4CF4-4635-9E57-C3E88FFCBB25}"/>
    <cellStyle name="Normal 50 3 2 2" xfId="22408" xr:uid="{2DB4F75E-EAA3-454A-8155-120D7C4922E2}"/>
    <cellStyle name="Normal 50 3 2 2 2" xfId="27964" xr:uid="{7B25A1A4-7386-4A19-B985-5042D346EBB8}"/>
    <cellStyle name="Normal 50 3 2 2 3" xfId="33458" xr:uid="{24169B45-9215-4E11-A135-15B311B642F9}"/>
    <cellStyle name="Normal 50 3 2 2 4" xfId="38942" xr:uid="{C466AF97-1058-4EDC-AACF-BA88AFA027D2}"/>
    <cellStyle name="Normal 50 3 2 3" xfId="25235" xr:uid="{6A2209CE-1464-4AC8-8427-F6A014BB3BE9}"/>
    <cellStyle name="Normal 50 3 2 4" xfId="30729" xr:uid="{49ED77EB-461D-4F96-88F1-23D9F26D06AB}"/>
    <cellStyle name="Normal 50 3 2 5" xfId="36213" xr:uid="{88D0F169-636B-446B-A602-ECD80FF03585}"/>
    <cellStyle name="Normal 50 3 3" xfId="12059" xr:uid="{299CACAA-2B60-4DE8-A865-1F464A297557}"/>
    <cellStyle name="Normal 50 3 4" xfId="17295" xr:uid="{29DEE217-F895-4016-8589-446BD5B4B88E}"/>
    <cellStyle name="Normal 50 3 5" xfId="19524" xr:uid="{588A9B27-38B7-484B-AEB3-4F4E6DFB90DB}"/>
    <cellStyle name="Normal 50 3 6" xfId="9830" xr:uid="{13B22DAE-2CB9-468A-A291-5E1C9326FA38}"/>
    <cellStyle name="Normal 50 3 6 2" xfId="21151" xr:uid="{D3FD7AAE-A0AF-4233-8ED5-20D893F24CF3}"/>
    <cellStyle name="Normal 50 3 6 2 2" xfId="26707" xr:uid="{C3C7C5EB-6E05-4602-B33B-EB855C399D51}"/>
    <cellStyle name="Normal 50 3 6 2 3" xfId="32201" xr:uid="{30DF6455-C0D2-4242-9C79-73E46E3501A8}"/>
    <cellStyle name="Normal 50 3 6 2 4" xfId="37685" xr:uid="{5E5557E0-8C3B-4693-8B1C-B36BAE9D970C}"/>
    <cellStyle name="Normal 50 3 6 3" xfId="23978" xr:uid="{BE3B956A-059A-4545-821F-025C62E74F15}"/>
    <cellStyle name="Normal 50 3 6 4" xfId="29472" xr:uid="{98981C91-FF50-442D-8DC2-9E2D1FB557EA}"/>
    <cellStyle name="Normal 50 3 6 5" xfId="34956" xr:uid="{F7411B8D-286F-4AA1-A67F-DBBBCAFA6B3B}"/>
    <cellStyle name="Normal 50 4" xfId="6713" xr:uid="{422B3390-E6CE-47EC-ABDA-656275B15059}"/>
    <cellStyle name="Normal 50 4 2" xfId="15122" xr:uid="{9FE667FA-2458-4133-8C86-6C43CF72C41A}"/>
    <cellStyle name="Normal 50 4 2 2" xfId="22409" xr:uid="{D3FD9CF5-6C17-4153-8767-453052A7C0A7}"/>
    <cellStyle name="Normal 50 4 2 2 2" xfId="27965" xr:uid="{BEB8788C-DEC8-4081-A2F6-D43A36A96632}"/>
    <cellStyle name="Normal 50 4 2 2 3" xfId="33459" xr:uid="{E77133CF-EAD9-4210-A8CE-9FDE50C44075}"/>
    <cellStyle name="Normal 50 4 2 2 4" xfId="38943" xr:uid="{3E4A776D-ACC7-4049-A890-404F6FFB2269}"/>
    <cellStyle name="Normal 50 4 2 3" xfId="25236" xr:uid="{E58F5CC0-F1E6-47D0-B328-B2C75E2E55BF}"/>
    <cellStyle name="Normal 50 4 2 4" xfId="30730" xr:uid="{75C0A67E-1A9E-496E-B618-30690432AD9F}"/>
    <cellStyle name="Normal 50 4 2 5" xfId="36214" xr:uid="{936E7C61-67A5-49FB-8B83-7C19528712C5}"/>
    <cellStyle name="Normal 50 4 3" xfId="12060" xr:uid="{2FF9B4AE-E6F5-4A1D-AFB2-1CE128BF83DC}"/>
    <cellStyle name="Normal 50 4 4" xfId="17296" xr:uid="{27E017DB-3F22-4712-982E-DAC9A01DB1D4}"/>
    <cellStyle name="Normal 50 4 5" xfId="19525" xr:uid="{D7D2C1BB-F765-49E9-98E5-05A310360AAE}"/>
    <cellStyle name="Normal 50 4 6" xfId="9831" xr:uid="{67A13608-55B7-4023-B2FD-F9CA6CD581C1}"/>
    <cellStyle name="Normal 50 4 6 2" xfId="21152" xr:uid="{8411C9A8-649D-4E8C-9C76-E2CA888156E5}"/>
    <cellStyle name="Normal 50 4 6 2 2" xfId="26708" xr:uid="{631FAB36-B0DE-44E4-8067-4189FD51B944}"/>
    <cellStyle name="Normal 50 4 6 2 3" xfId="32202" xr:uid="{91325748-8FCA-426B-89A6-7667AD8C2A86}"/>
    <cellStyle name="Normal 50 4 6 2 4" xfId="37686" xr:uid="{E086B544-54EB-4D67-9A32-8FDA4C21D8B0}"/>
    <cellStyle name="Normal 50 4 6 3" xfId="23979" xr:uid="{9FD8859D-BEA6-491A-BC7E-0913E3AE8274}"/>
    <cellStyle name="Normal 50 4 6 4" xfId="29473" xr:uid="{012BB643-ACAC-490F-8946-683B26081656}"/>
    <cellStyle name="Normal 50 4 6 5" xfId="34957" xr:uid="{2E09D032-DEE3-499C-9060-9FA06FEC572D}"/>
    <cellStyle name="Normal 50 5" xfId="6714" xr:uid="{53408ECB-AEA0-4215-819C-7E34EF1E5A82}"/>
    <cellStyle name="Normal 50 5 2" xfId="15123" xr:uid="{37DD39DF-D17E-408C-A587-40FBAED88A94}"/>
    <cellStyle name="Normal 50 5 2 2" xfId="22410" xr:uid="{85D386B8-786F-43EA-B3C0-461F8F61DB63}"/>
    <cellStyle name="Normal 50 5 2 2 2" xfId="27966" xr:uid="{8BA1351F-DA67-44EA-853E-06E62387627A}"/>
    <cellStyle name="Normal 50 5 2 2 3" xfId="33460" xr:uid="{8A85C799-2D82-424A-AA56-69BF78F08652}"/>
    <cellStyle name="Normal 50 5 2 2 4" xfId="38944" xr:uid="{B2341873-48A6-4C18-916F-62B214A234BF}"/>
    <cellStyle name="Normal 50 5 2 3" xfId="25237" xr:uid="{FD1BADF6-F3A2-431E-9694-EECA1F89309A}"/>
    <cellStyle name="Normal 50 5 2 4" xfId="30731" xr:uid="{25C5B957-8F43-405C-B490-1EC746F72713}"/>
    <cellStyle name="Normal 50 5 2 5" xfId="36215" xr:uid="{E1656B7D-5023-4B01-9194-8B09D7E76605}"/>
    <cellStyle name="Normal 50 5 3" xfId="12061" xr:uid="{22FDAC5E-BA23-44FC-8E8D-F2A6BD945AA9}"/>
    <cellStyle name="Normal 50 5 4" xfId="17297" xr:uid="{548A273B-B0CC-4960-8D82-D54AC3ED5ECA}"/>
    <cellStyle name="Normal 50 5 5" xfId="19526" xr:uid="{2CD184F6-D9A4-46BF-98AA-4BE985421880}"/>
    <cellStyle name="Normal 50 5 6" xfId="9832" xr:uid="{7B5E7439-8F29-478A-89A8-03246390FCDF}"/>
    <cellStyle name="Normal 50 5 6 2" xfId="21153" xr:uid="{95AD2244-885C-404B-A23B-CCD01082D67D}"/>
    <cellStyle name="Normal 50 5 6 2 2" xfId="26709" xr:uid="{FB20EB9A-E9B3-4134-A1E5-8F1ADFE54CBD}"/>
    <cellStyle name="Normal 50 5 6 2 3" xfId="32203" xr:uid="{D4DF294F-2D1F-4550-BD4A-D35761F3C613}"/>
    <cellStyle name="Normal 50 5 6 2 4" xfId="37687" xr:uid="{DAEA2F13-606D-4C45-9F20-2E0FB39E7CFA}"/>
    <cellStyle name="Normal 50 5 6 3" xfId="23980" xr:uid="{13B3A078-CB41-46DC-9817-0A062A00603E}"/>
    <cellStyle name="Normal 50 5 6 4" xfId="29474" xr:uid="{8A64E59E-D20C-4188-BE32-7F4D52A71A4F}"/>
    <cellStyle name="Normal 50 5 6 5" xfId="34958" xr:uid="{C2415778-119F-4217-9747-4431A1B81181}"/>
    <cellStyle name="Normal 50 6" xfId="6715" xr:uid="{440EDB07-EE44-4A40-8507-4E3A9C1A5EA8}"/>
    <cellStyle name="Normal 50 6 2" xfId="15124" xr:uid="{C4DF0C4D-9A17-43AD-A44A-9523C1EA6930}"/>
    <cellStyle name="Normal 50 6 2 2" xfId="22411" xr:uid="{3598C83B-18BD-4C3E-8054-D8DA59B0A30A}"/>
    <cellStyle name="Normal 50 6 2 2 2" xfId="27967" xr:uid="{B682AC88-D894-4825-BEEF-51FAFF2F1753}"/>
    <cellStyle name="Normal 50 6 2 2 3" xfId="33461" xr:uid="{7327E7C2-CAA6-4A11-B0F5-B26A4869B6DB}"/>
    <cellStyle name="Normal 50 6 2 2 4" xfId="38945" xr:uid="{BE0B1E77-D8FA-4836-98DE-252168E9901B}"/>
    <cellStyle name="Normal 50 6 2 3" xfId="25238" xr:uid="{58B0D9C8-5AEC-40FA-B96E-70825C0F49CC}"/>
    <cellStyle name="Normal 50 6 2 4" xfId="30732" xr:uid="{529FF8D7-77C5-4D6C-BA0D-BB4F66931118}"/>
    <cellStyle name="Normal 50 6 2 5" xfId="36216" xr:uid="{BA0A2F3E-E58F-4E39-A37B-E82CEA7B3F97}"/>
    <cellStyle name="Normal 50 6 3" xfId="12062" xr:uid="{85A18479-0221-4D8E-BCA2-6378F36BF2BB}"/>
    <cellStyle name="Normal 50 6 4" xfId="17298" xr:uid="{5E1E6EED-8B86-4D2E-9212-C43E9A149A1F}"/>
    <cellStyle name="Normal 50 6 5" xfId="19527" xr:uid="{27ABF948-764A-410C-9691-3FB3864AA171}"/>
    <cellStyle name="Normal 50 6 6" xfId="9833" xr:uid="{2DACDA65-97FC-4C5C-AE01-CF45B246136B}"/>
    <cellStyle name="Normal 50 6 6 2" xfId="21154" xr:uid="{DECB6D2D-F675-4BD9-9B88-827878EDD144}"/>
    <cellStyle name="Normal 50 6 6 2 2" xfId="26710" xr:uid="{EC85BE57-D569-4D2C-9970-F007EC46CA01}"/>
    <cellStyle name="Normal 50 6 6 2 3" xfId="32204" xr:uid="{988D22F8-9037-467B-86A2-EEC2771A72CC}"/>
    <cellStyle name="Normal 50 6 6 2 4" xfId="37688" xr:uid="{6E311275-E210-43DE-ADE7-ABD88B39A024}"/>
    <cellStyle name="Normal 50 6 6 3" xfId="23981" xr:uid="{37021C24-C354-405C-9094-D2BEFBD669EC}"/>
    <cellStyle name="Normal 50 6 6 4" xfId="29475" xr:uid="{D2B767E0-B122-4D4C-8D76-AA93F9FC3BEE}"/>
    <cellStyle name="Normal 50 6 6 5" xfId="34959" xr:uid="{C741B92C-622A-4F97-A14D-C7D67BD65F7B}"/>
    <cellStyle name="Normal 50 7" xfId="6716" xr:uid="{D5C9E666-4A66-4A32-8856-C82FB06FF375}"/>
    <cellStyle name="Normal 50 7 2" xfId="15125" xr:uid="{007048B2-6F4F-47B8-AAE0-88BDC5752004}"/>
    <cellStyle name="Normal 50 7 2 2" xfId="22412" xr:uid="{F9F385B6-B4D0-4FE2-811D-037174FA6A58}"/>
    <cellStyle name="Normal 50 7 2 2 2" xfId="27968" xr:uid="{C913E673-ADDE-4955-A7B3-B63B79E29F78}"/>
    <cellStyle name="Normal 50 7 2 2 3" xfId="33462" xr:uid="{9C26485F-DA26-436D-8B85-B364F4140C1F}"/>
    <cellStyle name="Normal 50 7 2 2 4" xfId="38946" xr:uid="{B50EE2DC-E690-4407-9CD9-2C4C24063D4C}"/>
    <cellStyle name="Normal 50 7 2 3" xfId="25239" xr:uid="{B38D56B2-6D73-4B45-A184-576F68F0056C}"/>
    <cellStyle name="Normal 50 7 2 4" xfId="30733" xr:uid="{D0E79A4B-7BB4-4528-8E0D-94838A3965A1}"/>
    <cellStyle name="Normal 50 7 2 5" xfId="36217" xr:uid="{ED6FD40D-285E-4335-BEE2-9EC74EB37A29}"/>
    <cellStyle name="Normal 50 7 3" xfId="12063" xr:uid="{ECBEC30A-E1D7-43D7-88A1-C8A11B101687}"/>
    <cellStyle name="Normal 50 7 4" xfId="17299" xr:uid="{6838E2FC-E99D-49B7-9B67-AD5316331341}"/>
    <cellStyle name="Normal 50 7 5" xfId="19528" xr:uid="{51E1C45F-263F-41D9-AC97-C96EC0B664F7}"/>
    <cellStyle name="Normal 50 7 6" xfId="9834" xr:uid="{8DB36332-FC11-4849-BB9F-3F0F4A9CEA42}"/>
    <cellStyle name="Normal 50 7 6 2" xfId="21155" xr:uid="{EEEA2925-050A-4CAD-9360-9D85B22658AE}"/>
    <cellStyle name="Normal 50 7 6 2 2" xfId="26711" xr:uid="{A592336D-DB9D-47D6-A22F-8F1886A4C319}"/>
    <cellStyle name="Normal 50 7 6 2 3" xfId="32205" xr:uid="{FC8260F1-DCAF-4EF4-970D-2E4159B2AED6}"/>
    <cellStyle name="Normal 50 7 6 2 4" xfId="37689" xr:uid="{F5A374B8-41A6-465E-B1F8-0AB3B5243209}"/>
    <cellStyle name="Normal 50 7 6 3" xfId="23982" xr:uid="{5DE15AC9-C1DD-4614-A578-4A4A9437986B}"/>
    <cellStyle name="Normal 50 7 6 4" xfId="29476" xr:uid="{510BDC5E-13B7-4227-A792-6F236A7BC215}"/>
    <cellStyle name="Normal 50 7 6 5" xfId="34960" xr:uid="{E7708AB4-13B6-4C4D-95F4-19B663529127}"/>
    <cellStyle name="Normal 50 8" xfId="6717" xr:uid="{17675358-F9AE-43DF-873B-3D292BB12B5F}"/>
    <cellStyle name="Normal 50 8 2" xfId="15126" xr:uid="{F7E7B51D-7065-4AF7-90ED-53BCB66B84AB}"/>
    <cellStyle name="Normal 50 8 2 2" xfId="22413" xr:uid="{64E1F621-3A18-42A0-A790-F90CA7B5D204}"/>
    <cellStyle name="Normal 50 8 2 2 2" xfId="27969" xr:uid="{AA063070-23B6-43FD-AA7C-9A4250D5C788}"/>
    <cellStyle name="Normal 50 8 2 2 3" xfId="33463" xr:uid="{EA352EFE-01BB-4B6F-B077-DDD3A92CAA2D}"/>
    <cellStyle name="Normal 50 8 2 2 4" xfId="38947" xr:uid="{FCC9F605-DA16-4636-9515-1DF992A7F0D7}"/>
    <cellStyle name="Normal 50 8 2 3" xfId="25240" xr:uid="{7C6AA494-9912-4A51-89F5-14CC6E146C3F}"/>
    <cellStyle name="Normal 50 8 2 4" xfId="30734" xr:uid="{5571C47E-561A-4146-8BDA-D5DDBF51ADF1}"/>
    <cellStyle name="Normal 50 8 2 5" xfId="36218" xr:uid="{6514FE2F-5C64-4B72-9C32-9ACC432416D6}"/>
    <cellStyle name="Normal 50 8 3" xfId="12064" xr:uid="{A05D644A-FC39-4F00-A077-71C57F710843}"/>
    <cellStyle name="Normal 50 8 4" xfId="17300" xr:uid="{EEFFBDB4-A213-4757-A5DD-74DE0FD2F504}"/>
    <cellStyle name="Normal 50 8 5" xfId="19529" xr:uid="{14BAF2A0-DEDD-4239-BC1F-40F74B934EF1}"/>
    <cellStyle name="Normal 50 8 6" xfId="9835" xr:uid="{53C955E1-C158-45FA-AD58-A20B8CB92476}"/>
    <cellStyle name="Normal 50 8 6 2" xfId="21156" xr:uid="{B1B2D63F-E921-4995-A405-4C878D52F8EF}"/>
    <cellStyle name="Normal 50 8 6 2 2" xfId="26712" xr:uid="{B580800A-887A-4938-B498-C30226B9FC38}"/>
    <cellStyle name="Normal 50 8 6 2 3" xfId="32206" xr:uid="{259A2ED7-C698-402B-8688-CD84CE66FEC8}"/>
    <cellStyle name="Normal 50 8 6 2 4" xfId="37690" xr:uid="{F2DBBFDF-5E02-425F-8372-6E0A79FDCBEB}"/>
    <cellStyle name="Normal 50 8 6 3" xfId="23983" xr:uid="{9337878B-67CB-49C0-AD62-BBC138C67CC8}"/>
    <cellStyle name="Normal 50 8 6 4" xfId="29477" xr:uid="{135F5273-AB1D-4B45-954E-C6DDD49EEF96}"/>
    <cellStyle name="Normal 50 8 6 5" xfId="34961" xr:uid="{58A827F8-6BB1-45B3-B2EF-6C11B55D9605}"/>
    <cellStyle name="Normal 50 9" xfId="6718" xr:uid="{02E2240D-4022-4592-B352-654B5E5F1032}"/>
    <cellStyle name="Normal 50 9 2" xfId="15127" xr:uid="{382701C1-2B84-4259-97DA-E3005C889F1D}"/>
    <cellStyle name="Normal 50 9 2 2" xfId="22414" xr:uid="{EB1D1AEC-2DDE-46C2-AAE9-455E04DE81FC}"/>
    <cellStyle name="Normal 50 9 2 2 2" xfId="27970" xr:uid="{E9CA1366-E67F-4574-859E-E3387B1143B1}"/>
    <cellStyle name="Normal 50 9 2 2 3" xfId="33464" xr:uid="{4226D6D5-52F8-4288-AF12-81BB980A6F43}"/>
    <cellStyle name="Normal 50 9 2 2 4" xfId="38948" xr:uid="{C9E157E2-09B4-419B-BD1F-0319E7F162D2}"/>
    <cellStyle name="Normal 50 9 2 3" xfId="25241" xr:uid="{2A941BD6-3DB1-494F-8465-F405A5DC3736}"/>
    <cellStyle name="Normal 50 9 2 4" xfId="30735" xr:uid="{7D2026B4-55D9-4815-8C5D-41668ED5BCB2}"/>
    <cellStyle name="Normal 50 9 2 5" xfId="36219" xr:uid="{00EA0926-2064-452B-8DA1-60BB83C3B554}"/>
    <cellStyle name="Normal 50 9 3" xfId="12065" xr:uid="{ED49BFF3-C80E-45C7-8983-D3083703F3CE}"/>
    <cellStyle name="Normal 50 9 4" xfId="17301" xr:uid="{3AC422F0-3D24-4795-998F-D53D3996991E}"/>
    <cellStyle name="Normal 50 9 5" xfId="19530" xr:uid="{C3F1A25F-C43A-4B5D-BAD6-87D4E85E5366}"/>
    <cellStyle name="Normal 50 9 6" xfId="9836" xr:uid="{C855376C-E55D-428E-A611-5B95D0742BB4}"/>
    <cellStyle name="Normal 50 9 6 2" xfId="21157" xr:uid="{98A8FD28-F4F0-48CD-80C3-C199E1FC81AF}"/>
    <cellStyle name="Normal 50 9 6 2 2" xfId="26713" xr:uid="{1870F756-1A64-4103-83E2-55600A4D36BA}"/>
    <cellStyle name="Normal 50 9 6 2 3" xfId="32207" xr:uid="{7800FAA0-FC29-4F51-B2FD-2D5599B87E4E}"/>
    <cellStyle name="Normal 50 9 6 2 4" xfId="37691" xr:uid="{F409E4BF-CAF0-4E9C-B77E-B08F61B19E53}"/>
    <cellStyle name="Normal 50 9 6 3" xfId="23984" xr:uid="{B8BB9F01-6209-4815-949D-1AE297AB27CC}"/>
    <cellStyle name="Normal 50 9 6 4" xfId="29478" xr:uid="{1D5D4ACD-4B23-4DD8-A9A4-58A665A079F9}"/>
    <cellStyle name="Normal 50 9 6 5" xfId="34962" xr:uid="{945162E3-9BB5-43D8-A21A-77ED1B6F0821}"/>
    <cellStyle name="Normal 500" xfId="39913" xr:uid="{F92EE708-E7EE-4D56-A87C-46ED6974EAA0}"/>
    <cellStyle name="Normal 501" xfId="39914" xr:uid="{645521BB-9131-4295-A707-F4E35436EE1B}"/>
    <cellStyle name="Normal 502" xfId="39915" xr:uid="{069F9EE1-627E-449F-A714-CCD1E1468747}"/>
    <cellStyle name="Normal 503" xfId="39916" xr:uid="{031221C4-5713-4115-AA3B-AFD4385B10A7}"/>
    <cellStyle name="Normal 504" xfId="39917" xr:uid="{F8F0B47A-FCB1-4C27-A4C1-7DD353DA27E7}"/>
    <cellStyle name="Normal 505" xfId="39918" xr:uid="{EC71911C-FA87-44D8-8474-1F057FB04E50}"/>
    <cellStyle name="Normal 506" xfId="39919" xr:uid="{00572B04-49E8-4287-82BF-F39FA09ECCF4}"/>
    <cellStyle name="Normal 507" xfId="39920" xr:uid="{BC388BB8-70D7-4C0A-A41C-AF0FBFF8B313}"/>
    <cellStyle name="Normal 508" xfId="39921" xr:uid="{7D2AD6B8-3D50-4684-A207-F8301FC84B64}"/>
    <cellStyle name="Normal 509" xfId="39922" xr:uid="{34CEA4F4-E17E-4732-BEE6-278682D35C6A}"/>
    <cellStyle name="Normal 51" xfId="6719" xr:uid="{142E4609-D20F-45AA-B17D-BFC54A93023E}"/>
    <cellStyle name="Normal 51 10" xfId="6720" xr:uid="{59A57BA6-20BA-4DD9-A796-EB8D8384D482}"/>
    <cellStyle name="Normal 51 10 2" xfId="15129" xr:uid="{DBAC4DF3-F00A-4E13-A7AC-FC224DB31FE8}"/>
    <cellStyle name="Normal 51 10 2 2" xfId="22416" xr:uid="{93FEF456-FE19-4FFD-800F-144FEC52FAFC}"/>
    <cellStyle name="Normal 51 10 2 2 2" xfId="27972" xr:uid="{EAEDDADD-0268-4A7C-94CE-2E30954AA31C}"/>
    <cellStyle name="Normal 51 10 2 2 3" xfId="33466" xr:uid="{4D07E75B-9DA7-47DB-8DE5-E4B28BD45250}"/>
    <cellStyle name="Normal 51 10 2 2 4" xfId="38950" xr:uid="{D9BCE642-D20E-483A-9ECD-53F9C82C8834}"/>
    <cellStyle name="Normal 51 10 2 3" xfId="25243" xr:uid="{5C5FAFE0-78FC-4498-8D9C-F92299C6AD09}"/>
    <cellStyle name="Normal 51 10 2 4" xfId="30737" xr:uid="{40D2F5AF-3790-493C-A43B-C4549DCA340E}"/>
    <cellStyle name="Normal 51 10 2 5" xfId="36221" xr:uid="{932B353B-F2B0-40BE-9BEB-8EF1891DEAC7}"/>
    <cellStyle name="Normal 51 10 3" xfId="12067" xr:uid="{69876A25-BA74-4474-A440-21C9A2A592E3}"/>
    <cellStyle name="Normal 51 10 4" xfId="17303" xr:uid="{725BDF00-451F-4F63-A130-765F2BF0AFB2}"/>
    <cellStyle name="Normal 51 10 5" xfId="19532" xr:uid="{A686373F-6074-4063-9D0F-FF267A694797}"/>
    <cellStyle name="Normal 51 10 6" xfId="9838" xr:uid="{5F7743B6-B9F8-47D6-8917-B42899DE5962}"/>
    <cellStyle name="Normal 51 10 6 2" xfId="21159" xr:uid="{3A4AE6DB-01C6-4F08-8F14-6ED8322A2D94}"/>
    <cellStyle name="Normal 51 10 6 2 2" xfId="26715" xr:uid="{DE7E93D3-F544-4720-AC0E-9D4BF9D9ADFB}"/>
    <cellStyle name="Normal 51 10 6 2 3" xfId="32209" xr:uid="{F7A7B415-B765-447F-8AA7-F3E9CC0F441E}"/>
    <cellStyle name="Normal 51 10 6 2 4" xfId="37693" xr:uid="{4A79A1D7-EE1D-4A4C-9683-28B5969D611D}"/>
    <cellStyle name="Normal 51 10 6 3" xfId="23986" xr:uid="{8EB154BC-76EE-48B5-8601-15FBC369E654}"/>
    <cellStyle name="Normal 51 10 6 4" xfId="29480" xr:uid="{26F70885-9B4A-4652-B1EA-285EB1FA12D1}"/>
    <cellStyle name="Normal 51 10 6 5" xfId="34964" xr:uid="{0EA5D959-F9B3-4E0F-B459-1259040DF898}"/>
    <cellStyle name="Normal 51 11" xfId="15128" xr:uid="{226A6E3D-2C8F-47D0-B346-0669EF28A2F5}"/>
    <cellStyle name="Normal 51 11 2" xfId="22415" xr:uid="{955FFD79-9653-486B-9B3A-5A033D9D2B06}"/>
    <cellStyle name="Normal 51 11 2 2" xfId="27971" xr:uid="{F7FAB48F-944A-448E-B7C2-D6AB415D3654}"/>
    <cellStyle name="Normal 51 11 2 3" xfId="33465" xr:uid="{55719862-F2A9-460A-8DF5-00994920A692}"/>
    <cellStyle name="Normal 51 11 2 4" xfId="38949" xr:uid="{903038B8-7FA7-4CD8-A96F-5E82B9701236}"/>
    <cellStyle name="Normal 51 11 3" xfId="25242" xr:uid="{4F6CFD15-E1FE-4A74-A3DE-EC9C500BA955}"/>
    <cellStyle name="Normal 51 11 4" xfId="30736" xr:uid="{07219C1C-CF2C-463B-A57D-762207ECC618}"/>
    <cellStyle name="Normal 51 11 5" xfId="36220" xr:uid="{884F381A-F387-4EE7-9BC0-F2951F3D8B65}"/>
    <cellStyle name="Normal 51 12" xfId="12066" xr:uid="{0B18A777-E0E3-4A0D-AADE-36E0244C88B9}"/>
    <cellStyle name="Normal 51 13" xfId="17302" xr:uid="{54B67197-4C65-4473-A36C-9B8DF2560134}"/>
    <cellStyle name="Normal 51 14" xfId="19531" xr:uid="{60CAC2BA-B35E-4497-9BD9-D5EFCE150DCC}"/>
    <cellStyle name="Normal 51 15" xfId="9837" xr:uid="{D7DE5144-E083-4D62-8A32-28ADD13974FD}"/>
    <cellStyle name="Normal 51 15 2" xfId="21158" xr:uid="{BB3E4C22-1041-4685-A8C1-FFBCCF291171}"/>
    <cellStyle name="Normal 51 15 2 2" xfId="26714" xr:uid="{030792F5-C356-4F78-8D25-E52C50109D65}"/>
    <cellStyle name="Normal 51 15 2 3" xfId="32208" xr:uid="{9979940D-B621-44ED-AE23-463D4DA7851D}"/>
    <cellStyle name="Normal 51 15 2 4" xfId="37692" xr:uid="{2CF38538-43CE-4343-9E6A-C3B9D4303FE3}"/>
    <cellStyle name="Normal 51 15 3" xfId="23985" xr:uid="{6465A761-8DB4-483B-BBCD-05D8ED987098}"/>
    <cellStyle name="Normal 51 15 4" xfId="29479" xr:uid="{71315638-27F2-4AC9-B64C-746C978CECB0}"/>
    <cellStyle name="Normal 51 15 5" xfId="34963" xr:uid="{C7E266B8-F1CA-4BB2-961A-A57CA6626652}"/>
    <cellStyle name="Normal 51 2" xfId="6721" xr:uid="{C060AE1F-26AD-46AD-AA90-30D7D8F413DC}"/>
    <cellStyle name="Normal 51 2 2" xfId="15130" xr:uid="{02FD73E3-0DDB-4EC2-B628-109C30AC03EA}"/>
    <cellStyle name="Normal 51 2 2 2" xfId="22417" xr:uid="{B03AA078-1C1D-43F5-978C-22ED18B4A113}"/>
    <cellStyle name="Normal 51 2 2 2 2" xfId="27973" xr:uid="{4F2708C8-8F5C-411E-97C0-78024A528292}"/>
    <cellStyle name="Normal 51 2 2 2 3" xfId="33467" xr:uid="{E7330943-1301-417A-BBC6-0B3726F49411}"/>
    <cellStyle name="Normal 51 2 2 2 4" xfId="38951" xr:uid="{5C26CAD3-29C9-4FDE-B90E-4266FEB1C0A5}"/>
    <cellStyle name="Normal 51 2 2 3" xfId="25244" xr:uid="{749EEBB7-EE0E-4C47-B813-0D285963833E}"/>
    <cellStyle name="Normal 51 2 2 4" xfId="30738" xr:uid="{A12345D4-707B-4274-BEF7-8A46957B01CA}"/>
    <cellStyle name="Normal 51 2 2 5" xfId="36222" xr:uid="{1DD8B7C8-B23A-4612-B0F5-F6C032426A7E}"/>
    <cellStyle name="Normal 51 2 3" xfId="12068" xr:uid="{68494F6D-31FD-48B3-AA00-FD463403D732}"/>
    <cellStyle name="Normal 51 2 4" xfId="17304" xr:uid="{DBD78084-0E55-4E2F-BE53-3F41C002D61F}"/>
    <cellStyle name="Normal 51 2 5" xfId="19533" xr:uid="{8EB412CE-B062-411F-A537-660FE8EF53B0}"/>
    <cellStyle name="Normal 51 2 6" xfId="9839" xr:uid="{803CD32C-0443-421F-964A-C882E969C5BD}"/>
    <cellStyle name="Normal 51 2 6 2" xfId="21160" xr:uid="{B558D8E0-13C9-4B3E-8A44-1D282CEAB7B3}"/>
    <cellStyle name="Normal 51 2 6 2 2" xfId="26716" xr:uid="{27929AFC-DE88-41B1-9873-5122BD3BC456}"/>
    <cellStyle name="Normal 51 2 6 2 3" xfId="32210" xr:uid="{D1EA839C-917C-477A-9E21-33FCDAAFB388}"/>
    <cellStyle name="Normal 51 2 6 2 4" xfId="37694" xr:uid="{FA1EA50B-45E9-4EBC-9DDF-03156E67EAE6}"/>
    <cellStyle name="Normal 51 2 6 3" xfId="23987" xr:uid="{19867C25-FC64-423A-9C11-1B6346141BDA}"/>
    <cellStyle name="Normal 51 2 6 4" xfId="29481" xr:uid="{A63C6FE7-C496-4404-B0D3-2FA46E2F5690}"/>
    <cellStyle name="Normal 51 2 6 5" xfId="34965" xr:uid="{27C070F7-B5C2-4C46-9006-1B89D1134636}"/>
    <cellStyle name="Normal 51 3" xfId="6722" xr:uid="{68EE656A-4D4C-40F5-988D-7BEEFA6AEE6A}"/>
    <cellStyle name="Normal 51 3 2" xfId="15131" xr:uid="{97FF554D-0385-4476-9ADA-3EBDB5797E19}"/>
    <cellStyle name="Normal 51 3 2 2" xfId="22418" xr:uid="{45E0E35F-4810-422A-B37C-C6A0E4DE949C}"/>
    <cellStyle name="Normal 51 3 2 2 2" xfId="27974" xr:uid="{D83EED3E-12BD-4D95-9DA1-34E11904BF76}"/>
    <cellStyle name="Normal 51 3 2 2 3" xfId="33468" xr:uid="{F89F4034-EC42-4ED8-93DE-39B5E7DF2D6C}"/>
    <cellStyle name="Normal 51 3 2 2 4" xfId="38952" xr:uid="{F9D5B8FA-CA8E-4910-AAD1-80457D0FA919}"/>
    <cellStyle name="Normal 51 3 2 3" xfId="25245" xr:uid="{5A27A6C9-D71F-47A9-8589-E189ADC7B4B2}"/>
    <cellStyle name="Normal 51 3 2 4" xfId="30739" xr:uid="{1E6583DE-8396-4210-A5A6-290568A7B335}"/>
    <cellStyle name="Normal 51 3 2 5" xfId="36223" xr:uid="{66D996DD-27F3-421A-AB2E-7172328ACF63}"/>
    <cellStyle name="Normal 51 3 3" xfId="12069" xr:uid="{D99AD5DF-7112-4610-BB77-1503909FB375}"/>
    <cellStyle name="Normal 51 3 4" xfId="17305" xr:uid="{A5750DD2-45A5-43CC-8E10-D77DA7F0F7C6}"/>
    <cellStyle name="Normal 51 3 5" xfId="19534" xr:uid="{7BB1214E-AEEF-4842-BC07-BB2E50D41B79}"/>
    <cellStyle name="Normal 51 3 6" xfId="9840" xr:uid="{554CB778-0437-4DC6-BED9-CDF4C5C70F54}"/>
    <cellStyle name="Normal 51 3 6 2" xfId="21161" xr:uid="{9B38C476-D985-4616-814E-82D30E76D2C2}"/>
    <cellStyle name="Normal 51 3 6 2 2" xfId="26717" xr:uid="{C0B1D575-F635-499A-A536-B5DA3204688D}"/>
    <cellStyle name="Normal 51 3 6 2 3" xfId="32211" xr:uid="{18EB0CDA-F850-4B6D-B541-FA22963C2E3F}"/>
    <cellStyle name="Normal 51 3 6 2 4" xfId="37695" xr:uid="{82E2EC07-6380-46FC-8289-6E9F2CC82CB8}"/>
    <cellStyle name="Normal 51 3 6 3" xfId="23988" xr:uid="{5D82531A-6810-4189-9CE9-34DE680BD7CD}"/>
    <cellStyle name="Normal 51 3 6 4" xfId="29482" xr:uid="{0874492B-766E-4189-91E6-F01D8DD8ADAC}"/>
    <cellStyle name="Normal 51 3 6 5" xfId="34966" xr:uid="{51286FD8-6AC9-4495-B8BF-EEF801A1DDAF}"/>
    <cellStyle name="Normal 51 4" xfId="6723" xr:uid="{EE9E8E3E-FFA9-4E1A-A36E-D64A15EAA055}"/>
    <cellStyle name="Normal 51 4 2" xfId="15132" xr:uid="{96F43712-34C1-456A-98CD-FB9F7B53D917}"/>
    <cellStyle name="Normal 51 4 2 2" xfId="22419" xr:uid="{05DC3719-257F-4F9A-874A-5A24231808BE}"/>
    <cellStyle name="Normal 51 4 2 2 2" xfId="27975" xr:uid="{700D2C0C-07AC-4D46-85DD-F2FC463BE2AD}"/>
    <cellStyle name="Normal 51 4 2 2 3" xfId="33469" xr:uid="{DE8DE01A-0C40-4B42-AC80-8A9FB1301D7F}"/>
    <cellStyle name="Normal 51 4 2 2 4" xfId="38953" xr:uid="{913F485B-A0E2-4910-ABB6-8EC7FA9B811C}"/>
    <cellStyle name="Normal 51 4 2 3" xfId="25246" xr:uid="{CA19F2D3-3A1F-4D8F-AA19-C78EC42EC18C}"/>
    <cellStyle name="Normal 51 4 2 4" xfId="30740" xr:uid="{FAC0F71D-46CB-4CEC-8CF3-E4237CD04E85}"/>
    <cellStyle name="Normal 51 4 2 5" xfId="36224" xr:uid="{D4D2A601-102A-4E10-999B-8D091A7B175B}"/>
    <cellStyle name="Normal 51 4 3" xfId="12070" xr:uid="{5FE41A05-C531-490A-8789-B6AE3D35A403}"/>
    <cellStyle name="Normal 51 4 4" xfId="17306" xr:uid="{473ECD65-51AE-4145-8E05-C9413F1D06DE}"/>
    <cellStyle name="Normal 51 4 5" xfId="19535" xr:uid="{042FAA5A-5592-4205-B393-4B48AF88AB25}"/>
    <cellStyle name="Normal 51 4 6" xfId="9841" xr:uid="{5D941733-FDA2-48BC-A302-0BB5E082C445}"/>
    <cellStyle name="Normal 51 4 6 2" xfId="21162" xr:uid="{89C09158-6EBC-4DBB-91C4-24F4EC7C3A98}"/>
    <cellStyle name="Normal 51 4 6 2 2" xfId="26718" xr:uid="{BD184FD1-0A50-42E1-8912-CCBA49DE0CB0}"/>
    <cellStyle name="Normal 51 4 6 2 3" xfId="32212" xr:uid="{4F838561-374A-4861-A40C-B92CB6F5338D}"/>
    <cellStyle name="Normal 51 4 6 2 4" xfId="37696" xr:uid="{36DF5F51-D619-4ACF-AF9C-592CEE603DE9}"/>
    <cellStyle name="Normal 51 4 6 3" xfId="23989" xr:uid="{36679DB6-73DE-41F2-B876-DC245B47397C}"/>
    <cellStyle name="Normal 51 4 6 4" xfId="29483" xr:uid="{CC2077B9-22EA-4E49-B4C2-28C312B4C8D3}"/>
    <cellStyle name="Normal 51 4 6 5" xfId="34967" xr:uid="{E5750BD2-F34D-4A25-8122-BCB8654F4848}"/>
    <cellStyle name="Normal 51 5" xfId="6724" xr:uid="{8E1660FC-78E1-411A-8D24-C72C277EE851}"/>
    <cellStyle name="Normal 51 5 2" xfId="15133" xr:uid="{A0260D78-6A64-4B74-B01E-5D7536D6197A}"/>
    <cellStyle name="Normal 51 5 2 2" xfId="22420" xr:uid="{9AD8010D-3779-4477-ADE7-8941E037F97A}"/>
    <cellStyle name="Normal 51 5 2 2 2" xfId="27976" xr:uid="{D9160830-2E2B-4BC1-BCDD-3115D3C100A6}"/>
    <cellStyle name="Normal 51 5 2 2 3" xfId="33470" xr:uid="{F4BC5A43-D4DA-43EF-A732-2A9411CA3FD8}"/>
    <cellStyle name="Normal 51 5 2 2 4" xfId="38954" xr:uid="{A1B0A33C-1B02-414A-9690-4FE3F2039AD3}"/>
    <cellStyle name="Normal 51 5 2 3" xfId="25247" xr:uid="{54791FC6-2EAF-4FB1-A494-3D8976EA33BB}"/>
    <cellStyle name="Normal 51 5 2 4" xfId="30741" xr:uid="{80649CD6-5B21-4883-8243-D9EAC507E365}"/>
    <cellStyle name="Normal 51 5 2 5" xfId="36225" xr:uid="{0BD67C9E-65A4-497A-99C9-DE1478767585}"/>
    <cellStyle name="Normal 51 5 3" xfId="12071" xr:uid="{19726046-2909-4493-B919-CA0F539C1930}"/>
    <cellStyle name="Normal 51 5 4" xfId="17307" xr:uid="{FD15FFFE-0C7D-48F1-91D7-9BCD0FF0333C}"/>
    <cellStyle name="Normal 51 5 5" xfId="19536" xr:uid="{304451BA-569F-4B74-9F72-83D43C316F83}"/>
    <cellStyle name="Normal 51 5 6" xfId="9842" xr:uid="{E828CD4C-4505-4262-9CEA-9F253E39A7AF}"/>
    <cellStyle name="Normal 51 5 6 2" xfId="21163" xr:uid="{610AE332-7C7F-4D71-9A3D-8C196E0A2390}"/>
    <cellStyle name="Normal 51 5 6 2 2" xfId="26719" xr:uid="{F2006AF7-510D-4E94-8705-CEC8C9115EE7}"/>
    <cellStyle name="Normal 51 5 6 2 3" xfId="32213" xr:uid="{1B49177A-F3B3-40C0-A3D5-FC2F263647C2}"/>
    <cellStyle name="Normal 51 5 6 2 4" xfId="37697" xr:uid="{FBAA3798-B0D6-4163-B5DA-F1C446D01821}"/>
    <cellStyle name="Normal 51 5 6 3" xfId="23990" xr:uid="{6CB273E3-725A-488C-9417-B6975F1E5F8F}"/>
    <cellStyle name="Normal 51 5 6 4" xfId="29484" xr:uid="{DB8B5B6B-2A66-4D09-8E3F-A21FBD543D96}"/>
    <cellStyle name="Normal 51 5 6 5" xfId="34968" xr:uid="{E05FAF1B-DF68-4E01-8A4A-853E62E34CC5}"/>
    <cellStyle name="Normal 51 6" xfId="6725" xr:uid="{56861BC6-F91C-4217-8380-F8C49A1D0257}"/>
    <cellStyle name="Normal 51 6 2" xfId="15134" xr:uid="{FB1EDB4C-152F-4F40-B572-8A235A9082B5}"/>
    <cellStyle name="Normal 51 6 2 2" xfId="22421" xr:uid="{300AB68B-B37C-4EF7-B9A3-A201DFE96D21}"/>
    <cellStyle name="Normal 51 6 2 2 2" xfId="27977" xr:uid="{BF619CB4-F46F-4D9B-B3D0-6C3DB28CCBCE}"/>
    <cellStyle name="Normal 51 6 2 2 3" xfId="33471" xr:uid="{03A8C284-749D-4254-BABD-18273AAF4C70}"/>
    <cellStyle name="Normal 51 6 2 2 4" xfId="38955" xr:uid="{5250E5E0-1B95-449C-831D-EE9342E2BC6E}"/>
    <cellStyle name="Normal 51 6 2 3" xfId="25248" xr:uid="{EB980D8E-5E79-4003-A64E-15550E169622}"/>
    <cellStyle name="Normal 51 6 2 4" xfId="30742" xr:uid="{67BFED87-829C-4D3E-A107-1926D805063C}"/>
    <cellStyle name="Normal 51 6 2 5" xfId="36226" xr:uid="{1ECD533F-8051-4D07-91FB-D75DD25C4A36}"/>
    <cellStyle name="Normal 51 6 3" xfId="12072" xr:uid="{FF778E2E-8A14-4994-978B-B1337C6704C8}"/>
    <cellStyle name="Normal 51 6 4" xfId="17308" xr:uid="{09DB98B1-2365-452B-AEA8-F671755E7329}"/>
    <cellStyle name="Normal 51 6 5" xfId="19537" xr:uid="{259A53D4-F949-4C38-83C7-E5FA7CD67F9D}"/>
    <cellStyle name="Normal 51 6 6" xfId="9843" xr:uid="{78F4A979-B975-4BB9-AC4D-B0B7B47F1C7F}"/>
    <cellStyle name="Normal 51 6 6 2" xfId="21164" xr:uid="{69C99526-7735-48F9-A1DA-8000945F9461}"/>
    <cellStyle name="Normal 51 6 6 2 2" xfId="26720" xr:uid="{0C3114C4-A37B-4CBE-9CD4-124305A87A85}"/>
    <cellStyle name="Normal 51 6 6 2 3" xfId="32214" xr:uid="{3D06C5BC-317E-44A2-9083-2FA3D95E033D}"/>
    <cellStyle name="Normal 51 6 6 2 4" xfId="37698" xr:uid="{DC7C38DC-BDD1-4FEE-834D-D7D81722F351}"/>
    <cellStyle name="Normal 51 6 6 3" xfId="23991" xr:uid="{ABDF37AD-89EC-4410-A4D9-CDCE20FE8234}"/>
    <cellStyle name="Normal 51 6 6 4" xfId="29485" xr:uid="{4C615ADD-FFCC-487E-B3F8-21281B5CF52C}"/>
    <cellStyle name="Normal 51 6 6 5" xfId="34969" xr:uid="{6C609F86-2124-4318-9D5A-A9F897B020E5}"/>
    <cellStyle name="Normal 51 7" xfId="6726" xr:uid="{523AFA14-6594-4DC5-B53E-8C27354B6A1A}"/>
    <cellStyle name="Normal 51 7 2" xfId="15135" xr:uid="{1B85F2C8-FBD7-483E-BDF9-BB4471792BD7}"/>
    <cellStyle name="Normal 51 7 2 2" xfId="22422" xr:uid="{575F42D5-4C79-4984-807B-4AB120A32A6C}"/>
    <cellStyle name="Normal 51 7 2 2 2" xfId="27978" xr:uid="{F9C8CD23-D211-4048-8CC2-6EC028931201}"/>
    <cellStyle name="Normal 51 7 2 2 3" xfId="33472" xr:uid="{F2FC1BDD-FFAA-4C36-9048-2B331EB21270}"/>
    <cellStyle name="Normal 51 7 2 2 4" xfId="38956" xr:uid="{69025622-42B1-42CA-8E0C-75A709B1F181}"/>
    <cellStyle name="Normal 51 7 2 3" xfId="25249" xr:uid="{19DB5524-01A1-475D-A719-EECC873A4571}"/>
    <cellStyle name="Normal 51 7 2 4" xfId="30743" xr:uid="{28D59C4D-7757-4CC0-B0CC-26A9C6440286}"/>
    <cellStyle name="Normal 51 7 2 5" xfId="36227" xr:uid="{F06BFE9C-16CD-453C-AD8E-8E82A32D68C5}"/>
    <cellStyle name="Normal 51 7 3" xfId="12073" xr:uid="{2620D3B3-10A9-496A-8510-231318C5BA12}"/>
    <cellStyle name="Normal 51 7 4" xfId="17309" xr:uid="{8EAFD649-0B61-4985-8953-4979FAADEC06}"/>
    <cellStyle name="Normal 51 7 5" xfId="19538" xr:uid="{D9AF95D3-EE13-4426-A2AC-A0E5417214DD}"/>
    <cellStyle name="Normal 51 7 6" xfId="9844" xr:uid="{A9505F54-DA6A-4DB5-93F6-0CC72C639624}"/>
    <cellStyle name="Normal 51 7 6 2" xfId="21165" xr:uid="{057DD818-F662-407C-BC5F-379C72103BC5}"/>
    <cellStyle name="Normal 51 7 6 2 2" xfId="26721" xr:uid="{4187B456-13E0-48C5-A8CE-8B0DB6A1624B}"/>
    <cellStyle name="Normal 51 7 6 2 3" xfId="32215" xr:uid="{2593E12C-2C84-4A7C-B02F-09908C124D6D}"/>
    <cellStyle name="Normal 51 7 6 2 4" xfId="37699" xr:uid="{009FC4EA-8512-4A0A-9C3D-0844776BE775}"/>
    <cellStyle name="Normal 51 7 6 3" xfId="23992" xr:uid="{AD0BAEC5-F6C4-46DC-8613-C8024C653F03}"/>
    <cellStyle name="Normal 51 7 6 4" xfId="29486" xr:uid="{6D3CFF91-F0B2-4A36-9D54-83DE74CDFB27}"/>
    <cellStyle name="Normal 51 7 6 5" xfId="34970" xr:uid="{BCEB60B4-80AD-4E51-B679-AA63D9521D72}"/>
    <cellStyle name="Normal 51 8" xfId="6727" xr:uid="{69F08DE3-57CA-4F2B-BC50-6461AA5FFAF2}"/>
    <cellStyle name="Normal 51 8 2" xfId="15136" xr:uid="{1A16B023-95C5-40D5-A0F5-3E1AA481A338}"/>
    <cellStyle name="Normal 51 8 2 2" xfId="22423" xr:uid="{0323308F-799B-4AB3-9EDE-3B3DA1936A5B}"/>
    <cellStyle name="Normal 51 8 2 2 2" xfId="27979" xr:uid="{3D2E3824-21AF-4831-90AE-4438F15197AA}"/>
    <cellStyle name="Normal 51 8 2 2 3" xfId="33473" xr:uid="{32A326D8-3A84-4B06-A799-0A5E1B62115F}"/>
    <cellStyle name="Normal 51 8 2 2 4" xfId="38957" xr:uid="{42D1312B-20D8-4A13-A7E3-8D1B4959F7F2}"/>
    <cellStyle name="Normal 51 8 2 3" xfId="25250" xr:uid="{586A7533-11C7-4511-852C-62C351CD0E2E}"/>
    <cellStyle name="Normal 51 8 2 4" xfId="30744" xr:uid="{F5521B73-8C4D-49D5-88CB-42CF770C3AE4}"/>
    <cellStyle name="Normal 51 8 2 5" xfId="36228" xr:uid="{44E39D9D-EC74-484B-9BA0-0F8BA953B3E4}"/>
    <cellStyle name="Normal 51 8 3" xfId="12074" xr:uid="{F456FB1E-1845-44B6-A048-DB9F199C1E6F}"/>
    <cellStyle name="Normal 51 8 4" xfId="17310" xr:uid="{50240D92-3C2D-4CC0-BD43-D50EC1EF661A}"/>
    <cellStyle name="Normal 51 8 5" xfId="19539" xr:uid="{E6198FA9-A719-40F3-A986-0E8E8DABE2DD}"/>
    <cellStyle name="Normal 51 8 6" xfId="9845" xr:uid="{0BFC6530-371E-49A3-A84B-79A44A8CCC49}"/>
    <cellStyle name="Normal 51 8 6 2" xfId="21166" xr:uid="{63727E02-EDDF-48C0-B169-70354EBF2304}"/>
    <cellStyle name="Normal 51 8 6 2 2" xfId="26722" xr:uid="{5DE88B93-0F4C-4855-962B-AF2953D9AF5E}"/>
    <cellStyle name="Normal 51 8 6 2 3" xfId="32216" xr:uid="{4003046B-E9A7-4423-9D43-E567C1E3C5A6}"/>
    <cellStyle name="Normal 51 8 6 2 4" xfId="37700" xr:uid="{7A114CA4-6541-4C52-BC25-3546B64EDB1D}"/>
    <cellStyle name="Normal 51 8 6 3" xfId="23993" xr:uid="{169A029A-BEC0-4837-8FA8-4E4E4BE94FD4}"/>
    <cellStyle name="Normal 51 8 6 4" xfId="29487" xr:uid="{BBD12AAD-B781-423D-98C2-66F48888EC8E}"/>
    <cellStyle name="Normal 51 8 6 5" xfId="34971" xr:uid="{9F479D40-1021-4638-B775-C8921EB3F3C2}"/>
    <cellStyle name="Normal 51 9" xfId="6728" xr:uid="{8CAD6CF4-767D-497F-9C72-2AEF50E03D09}"/>
    <cellStyle name="Normal 51 9 2" xfId="15137" xr:uid="{464D525B-0397-48B2-8D61-C9CD56D69BE3}"/>
    <cellStyle name="Normal 51 9 2 2" xfId="22424" xr:uid="{68DDA32E-B877-4FCC-83EB-979E791CFBBF}"/>
    <cellStyle name="Normal 51 9 2 2 2" xfId="27980" xr:uid="{904080A6-EDD7-48D1-A416-15F69D6E90AE}"/>
    <cellStyle name="Normal 51 9 2 2 3" xfId="33474" xr:uid="{6CA2B19D-3851-44CA-AEEF-45DC9EC0BE0A}"/>
    <cellStyle name="Normal 51 9 2 2 4" xfId="38958" xr:uid="{FD218467-CF91-43E9-9F27-9C9CC04448CE}"/>
    <cellStyle name="Normal 51 9 2 3" xfId="25251" xr:uid="{EFE32E66-0725-4A99-97FC-05C7FDBF40CA}"/>
    <cellStyle name="Normal 51 9 2 4" xfId="30745" xr:uid="{DDF55184-2C66-4664-A217-C80ABA83D926}"/>
    <cellStyle name="Normal 51 9 2 5" xfId="36229" xr:uid="{435D08D3-038E-4C57-A6BA-A2A2D4CCA869}"/>
    <cellStyle name="Normal 51 9 3" xfId="12075" xr:uid="{D94768AB-C907-4867-8390-BF20385F733F}"/>
    <cellStyle name="Normal 51 9 4" xfId="17311" xr:uid="{DD76BEE8-4920-4B18-A65B-4FCBE3A395AD}"/>
    <cellStyle name="Normal 51 9 5" xfId="19540" xr:uid="{5471A3D3-C588-4286-BD2B-2F1F11329EC1}"/>
    <cellStyle name="Normal 51 9 6" xfId="9846" xr:uid="{A49DB849-8445-41B3-9E79-D5D862D67624}"/>
    <cellStyle name="Normal 51 9 6 2" xfId="21167" xr:uid="{02B1C497-9AF1-4B2B-8572-B6DD963D97CF}"/>
    <cellStyle name="Normal 51 9 6 2 2" xfId="26723" xr:uid="{35846373-06A6-4543-AE3E-B4DF1CCD8081}"/>
    <cellStyle name="Normal 51 9 6 2 3" xfId="32217" xr:uid="{5241E2D9-ECC5-495E-BA5B-4E542D70BF82}"/>
    <cellStyle name="Normal 51 9 6 2 4" xfId="37701" xr:uid="{0E6FB414-619F-43AC-AFF2-B76D348218FC}"/>
    <cellStyle name="Normal 51 9 6 3" xfId="23994" xr:uid="{20F4C3A1-4098-4C5C-917D-F408958A83BE}"/>
    <cellStyle name="Normal 51 9 6 4" xfId="29488" xr:uid="{9F69A86F-6642-4BFD-A65A-66474F0DC420}"/>
    <cellStyle name="Normal 51 9 6 5" xfId="34972" xr:uid="{A70EA603-24E1-4ADB-9405-E5F8159448B6}"/>
    <cellStyle name="Normal 510" xfId="39923" xr:uid="{A8104795-71CA-4E1D-AA31-ED2D2DCD9741}"/>
    <cellStyle name="Normal 511" xfId="39924" xr:uid="{2BBB6DC0-BDC2-4101-A066-27E0950EF886}"/>
    <cellStyle name="Normal 512" xfId="39925" xr:uid="{36060301-A6E9-41F3-B86D-BFAB8A6041E6}"/>
    <cellStyle name="Normal 513" xfId="39926" xr:uid="{3C62F437-3362-4920-8750-9D2120376809}"/>
    <cellStyle name="Normal 514" xfId="39927" xr:uid="{A88A0C76-ADC9-4C3B-BE7E-4940641DD4F0}"/>
    <cellStyle name="Normal 515" xfId="39928" xr:uid="{01B9570B-14BB-4523-BB0D-EF4099AAB84B}"/>
    <cellStyle name="Normal 516" xfId="39929" xr:uid="{567760BB-C3DA-494C-B6ED-E2DC6A348EAB}"/>
    <cellStyle name="Normal 517" xfId="39930" xr:uid="{241FB33A-9763-41B9-B705-4E68E6A835CC}"/>
    <cellStyle name="Normal 518" xfId="39931" xr:uid="{05F85343-5449-4DE0-80B1-5CB364BCF064}"/>
    <cellStyle name="Normal 519" xfId="39932" xr:uid="{1D86EB4B-BEAE-4142-8380-256E852C053C}"/>
    <cellStyle name="Normal 52" xfId="6729" xr:uid="{30A31103-584B-490C-B101-1790CCE56879}"/>
    <cellStyle name="Normal 52 10" xfId="6730" xr:uid="{A6C497F1-D7DD-4685-A8E7-F14D0C407582}"/>
    <cellStyle name="Normal 52 10 2" xfId="15139" xr:uid="{BCAC263B-67A6-4028-BC38-F2A3690E9A0E}"/>
    <cellStyle name="Normal 52 10 2 2" xfId="22426" xr:uid="{BE4951A9-CA2C-4E18-9727-60C2D857007B}"/>
    <cellStyle name="Normal 52 10 2 2 2" xfId="27982" xr:uid="{C0051608-9E24-407A-9046-605BAAE2E978}"/>
    <cellStyle name="Normal 52 10 2 2 3" xfId="33476" xr:uid="{B3DE737D-CF8E-4CCF-8833-F39640EA36E2}"/>
    <cellStyle name="Normal 52 10 2 2 4" xfId="38960" xr:uid="{E65F4DAF-6C67-4544-B32C-EAAD1333D6AF}"/>
    <cellStyle name="Normal 52 10 2 3" xfId="25253" xr:uid="{6FDE773F-E7E7-4F07-A965-7E7ECE6410EB}"/>
    <cellStyle name="Normal 52 10 2 4" xfId="30747" xr:uid="{A6EF5E17-1160-43DD-8076-C2BCE3F45F5C}"/>
    <cellStyle name="Normal 52 10 2 5" xfId="36231" xr:uid="{F4B5C1A1-1D6B-434F-A05E-48294B6D9224}"/>
    <cellStyle name="Normal 52 10 3" xfId="12077" xr:uid="{DF0C9EEB-12AE-4EB1-8B22-E981C66A2CFE}"/>
    <cellStyle name="Normal 52 10 4" xfId="17313" xr:uid="{5B6556EA-882B-4265-8EDA-163A5A249518}"/>
    <cellStyle name="Normal 52 10 5" xfId="19542" xr:uid="{2D1885BB-E9D6-4C23-96FF-D9D86B71ABA0}"/>
    <cellStyle name="Normal 52 10 6" xfId="9848" xr:uid="{8C9C07B2-DBF9-4F26-AAF9-24A819BB23F7}"/>
    <cellStyle name="Normal 52 10 6 2" xfId="21169" xr:uid="{CEE64093-1A30-4D73-997A-1D84BCBB7ABB}"/>
    <cellStyle name="Normal 52 10 6 2 2" xfId="26725" xr:uid="{339AA781-B6BA-49B5-B339-57450BB6D6C3}"/>
    <cellStyle name="Normal 52 10 6 2 3" xfId="32219" xr:uid="{F66E75A2-440F-4A11-82AB-F370F6FA6D6D}"/>
    <cellStyle name="Normal 52 10 6 2 4" xfId="37703" xr:uid="{FE37A220-F98E-4C2D-B711-819A739A38F9}"/>
    <cellStyle name="Normal 52 10 6 3" xfId="23996" xr:uid="{5F3070FE-F84C-4DDA-90C9-0B42B3772DCE}"/>
    <cellStyle name="Normal 52 10 6 4" xfId="29490" xr:uid="{458926A3-4298-4475-8BD8-26A5EAD1CF31}"/>
    <cellStyle name="Normal 52 10 6 5" xfId="34974" xr:uid="{A44FDF25-E275-434F-8952-5C39B7E25F66}"/>
    <cellStyle name="Normal 52 11" xfId="15138" xr:uid="{79C2DEB6-4803-494E-8B22-4487577A7302}"/>
    <cellStyle name="Normal 52 11 2" xfId="22425" xr:uid="{CE307B9C-450C-46EA-94F7-16439FC86A6F}"/>
    <cellStyle name="Normal 52 11 2 2" xfId="27981" xr:uid="{5ACA18C4-787A-4BBC-8C51-6929BE9627FA}"/>
    <cellStyle name="Normal 52 11 2 3" xfId="33475" xr:uid="{B57E06CB-FD9C-4C4B-B45D-8E987B24B41A}"/>
    <cellStyle name="Normal 52 11 2 4" xfId="38959" xr:uid="{685EC9A3-0FFD-4514-9C9A-6EC51E9636C8}"/>
    <cellStyle name="Normal 52 11 3" xfId="25252" xr:uid="{C2443CC8-581B-4EA3-9744-1AB9CC7DDCB5}"/>
    <cellStyle name="Normal 52 11 4" xfId="30746" xr:uid="{8AD6AB3C-5833-4891-BAAB-F49A4C1DEE06}"/>
    <cellStyle name="Normal 52 11 5" xfId="36230" xr:uid="{CFC97651-AC1C-4624-8502-4B0ED39F0E09}"/>
    <cellStyle name="Normal 52 12" xfId="12076" xr:uid="{F05CD4BE-FD1A-4F23-B685-533E366BC2EA}"/>
    <cellStyle name="Normal 52 13" xfId="17312" xr:uid="{7C595763-E247-40E7-816F-484565991140}"/>
    <cellStyle name="Normal 52 14" xfId="19541" xr:uid="{4FB88039-C070-4329-B931-68B3848A7669}"/>
    <cellStyle name="Normal 52 15" xfId="9847" xr:uid="{E1DC5096-CFEB-464E-9F97-E04036B65B0A}"/>
    <cellStyle name="Normal 52 15 2" xfId="21168" xr:uid="{9BB72CE9-10BF-42A8-8FA1-42CAFBBAEE1F}"/>
    <cellStyle name="Normal 52 15 2 2" xfId="26724" xr:uid="{3D703CC9-6206-4E20-BBA5-7F2AB28304BB}"/>
    <cellStyle name="Normal 52 15 2 3" xfId="32218" xr:uid="{6E38E39C-F294-4B72-9462-F861CD764FD6}"/>
    <cellStyle name="Normal 52 15 2 4" xfId="37702" xr:uid="{ADA13734-24A3-40B6-B1CB-610526F5C34A}"/>
    <cellStyle name="Normal 52 15 3" xfId="23995" xr:uid="{B5CF8F60-2BA4-43FC-8F58-AD39DBE9E29A}"/>
    <cellStyle name="Normal 52 15 4" xfId="29489" xr:uid="{5C13FD86-67AF-45DE-9248-BA1DBF049D53}"/>
    <cellStyle name="Normal 52 15 5" xfId="34973" xr:uid="{50CEC405-FF8D-4839-848C-F6DD19BEE6BD}"/>
    <cellStyle name="Normal 52 2" xfId="6731" xr:uid="{707EA672-237F-4491-8543-DFD25947021B}"/>
    <cellStyle name="Normal 52 2 2" xfId="15140" xr:uid="{ACF98095-A384-4AAC-BDEA-3485AF6E3D7C}"/>
    <cellStyle name="Normal 52 2 2 2" xfId="22427" xr:uid="{E0587213-7E77-4C77-9A53-81EE025AB81E}"/>
    <cellStyle name="Normal 52 2 2 2 2" xfId="27983" xr:uid="{365A17A7-8F0A-4F1B-9A29-1ED269637478}"/>
    <cellStyle name="Normal 52 2 2 2 3" xfId="33477" xr:uid="{F6EA8F3A-61F1-48B4-82A0-DA7B7E4A9766}"/>
    <cellStyle name="Normal 52 2 2 2 4" xfId="38961" xr:uid="{D7878D34-ABE3-49A1-8955-5CC9E37C9D6B}"/>
    <cellStyle name="Normal 52 2 2 3" xfId="25254" xr:uid="{D9A7AFEF-6D30-4D7F-BC43-214CFDADCB53}"/>
    <cellStyle name="Normal 52 2 2 4" xfId="30748" xr:uid="{CC2BE4E3-1377-4EC4-9689-376B6DA16D52}"/>
    <cellStyle name="Normal 52 2 2 5" xfId="36232" xr:uid="{CDEFF4BB-B06C-4F41-ABD3-E58F9DD314DB}"/>
    <cellStyle name="Normal 52 2 3" xfId="12078" xr:uid="{D2297B2F-BAA6-44F2-A6BF-8E24B5E934E2}"/>
    <cellStyle name="Normal 52 2 4" xfId="17314" xr:uid="{DF229E8E-5E2D-4D2C-B43E-4E2324B4E6CF}"/>
    <cellStyle name="Normal 52 2 5" xfId="19543" xr:uid="{D0B5C2C2-E3EF-4434-A522-B6FB6BB84BAB}"/>
    <cellStyle name="Normal 52 2 6" xfId="9849" xr:uid="{CAF51D1C-FADF-4653-9B8D-393C4A5124F0}"/>
    <cellStyle name="Normal 52 2 6 2" xfId="21170" xr:uid="{CCEC4E08-7B04-4DC6-A68C-7277326E9855}"/>
    <cellStyle name="Normal 52 2 6 2 2" xfId="26726" xr:uid="{9EC79039-5DE1-4AFC-831C-E54A611F78AC}"/>
    <cellStyle name="Normal 52 2 6 2 3" xfId="32220" xr:uid="{C1FE003A-01C6-4E55-AE01-854A123828FE}"/>
    <cellStyle name="Normal 52 2 6 2 4" xfId="37704" xr:uid="{47969CCB-20AC-49B9-9E42-B0900327E48F}"/>
    <cellStyle name="Normal 52 2 6 3" xfId="23997" xr:uid="{820D3258-CB2F-4873-917B-0C3DC848AAAF}"/>
    <cellStyle name="Normal 52 2 6 4" xfId="29491" xr:uid="{87E03F9C-7A10-4DB7-920A-DADA880ADCD5}"/>
    <cellStyle name="Normal 52 2 6 5" xfId="34975" xr:uid="{A9F64226-2D39-46DC-A7B5-E753873895BF}"/>
    <cellStyle name="Normal 52 3" xfId="6732" xr:uid="{90EE75BE-96D4-4413-AF8E-F25CAB34E369}"/>
    <cellStyle name="Normal 52 3 2" xfId="15141" xr:uid="{D17397CA-2170-4BD0-8431-C26AB6BC1EC6}"/>
    <cellStyle name="Normal 52 3 2 2" xfId="22428" xr:uid="{87B87E38-4103-4ECC-9E43-E7E6D2260F06}"/>
    <cellStyle name="Normal 52 3 2 2 2" xfId="27984" xr:uid="{D1902474-C922-4090-BDC1-9334597B015F}"/>
    <cellStyle name="Normal 52 3 2 2 3" xfId="33478" xr:uid="{28A7DB6F-940A-445F-BD35-BCDF61E2F8D8}"/>
    <cellStyle name="Normal 52 3 2 2 4" xfId="38962" xr:uid="{1EA91C85-6E27-4950-8064-DB5BADB8193C}"/>
    <cellStyle name="Normal 52 3 2 3" xfId="25255" xr:uid="{B2802BD1-D6A4-43B5-9175-4E63336BC585}"/>
    <cellStyle name="Normal 52 3 2 4" xfId="30749" xr:uid="{25232BD1-239A-4D4D-88B1-493003DFDFC9}"/>
    <cellStyle name="Normal 52 3 2 5" xfId="36233" xr:uid="{EA300BE0-8354-4E98-BF97-1363E2261D6C}"/>
    <cellStyle name="Normal 52 3 3" xfId="12079" xr:uid="{CCB5E372-D12B-4F95-BD42-3C18E642DAD7}"/>
    <cellStyle name="Normal 52 3 4" xfId="17315" xr:uid="{72C41AD4-867A-4AD0-AB2C-D56178A117BC}"/>
    <cellStyle name="Normal 52 3 5" xfId="19544" xr:uid="{D121BCDE-66B7-44C8-AB27-B90B92C747D9}"/>
    <cellStyle name="Normal 52 3 6" xfId="9850" xr:uid="{B0469B82-7A49-468A-9E57-BCF386E1417B}"/>
    <cellStyle name="Normal 52 3 6 2" xfId="21171" xr:uid="{73AC9F17-9088-4C68-9DE3-A460C9011D44}"/>
    <cellStyle name="Normal 52 3 6 2 2" xfId="26727" xr:uid="{34F0204B-4244-4E35-BD8C-728DC48D19D2}"/>
    <cellStyle name="Normal 52 3 6 2 3" xfId="32221" xr:uid="{D4DCCFD9-204B-4FC1-BA81-39EDE9718C02}"/>
    <cellStyle name="Normal 52 3 6 2 4" xfId="37705" xr:uid="{48D0A5FD-35CE-4432-94F0-BBA67E0A3F96}"/>
    <cellStyle name="Normal 52 3 6 3" xfId="23998" xr:uid="{0EE89405-49AC-4672-9532-34D6E8BD7968}"/>
    <cellStyle name="Normal 52 3 6 4" xfId="29492" xr:uid="{09B1F6D7-B745-43A0-B977-80B4E2FF9AB1}"/>
    <cellStyle name="Normal 52 3 6 5" xfId="34976" xr:uid="{DDCF4069-C0B8-4EA1-9BAF-EC05B0266175}"/>
    <cellStyle name="Normal 52 4" xfId="6733" xr:uid="{F2DFDDE5-3386-4C42-8C47-815AB7F9DA48}"/>
    <cellStyle name="Normal 52 4 2" xfId="15142" xr:uid="{DD97EAFD-EA37-419A-8EB0-712DE5072296}"/>
    <cellStyle name="Normal 52 4 2 2" xfId="22429" xr:uid="{42372D1D-9369-436E-A14E-2E56F9ADE76A}"/>
    <cellStyle name="Normal 52 4 2 2 2" xfId="27985" xr:uid="{CEA3BA4F-298A-49FF-BF27-E60E9D303589}"/>
    <cellStyle name="Normal 52 4 2 2 3" xfId="33479" xr:uid="{E7507B36-04A5-41B6-953D-7C73E12A11DB}"/>
    <cellStyle name="Normal 52 4 2 2 4" xfId="38963" xr:uid="{E18CD120-993C-4C61-A83B-C5A3AAC89C88}"/>
    <cellStyle name="Normal 52 4 2 3" xfId="25256" xr:uid="{B3489B17-4234-4A53-B283-03D268E299BA}"/>
    <cellStyle name="Normal 52 4 2 4" xfId="30750" xr:uid="{F7AA4459-557B-4061-AAD2-FD79A5C8980E}"/>
    <cellStyle name="Normal 52 4 2 5" xfId="36234" xr:uid="{B587E4D2-75AE-4E60-A31F-80F65BE8C536}"/>
    <cellStyle name="Normal 52 4 3" xfId="12080" xr:uid="{D812B157-DD5B-4C28-9D91-9A11881FEC16}"/>
    <cellStyle name="Normal 52 4 4" xfId="17316" xr:uid="{D3CBC087-8B8E-4D3E-9B8C-4CA4D4A60611}"/>
    <cellStyle name="Normal 52 4 5" xfId="19545" xr:uid="{2E7C118E-6815-412C-B82A-245AE0087096}"/>
    <cellStyle name="Normal 52 4 6" xfId="9851" xr:uid="{431CC14A-0818-46E9-A9FE-6B5DEEB158BF}"/>
    <cellStyle name="Normal 52 4 6 2" xfId="21172" xr:uid="{6346A560-0200-44A9-A783-8BBF7CEBC666}"/>
    <cellStyle name="Normal 52 4 6 2 2" xfId="26728" xr:uid="{3100E7D6-4B94-4893-A74F-76911FB10BD8}"/>
    <cellStyle name="Normal 52 4 6 2 3" xfId="32222" xr:uid="{ECA3A72C-5B4A-4F87-94FC-AB9D13CDDB8F}"/>
    <cellStyle name="Normal 52 4 6 2 4" xfId="37706" xr:uid="{EE75F1F3-E34E-4ECA-B2BB-29623DE3811E}"/>
    <cellStyle name="Normal 52 4 6 3" xfId="23999" xr:uid="{B3B01049-371B-456A-9934-3CD82CA49069}"/>
    <cellStyle name="Normal 52 4 6 4" xfId="29493" xr:uid="{9F7DC113-E4A5-40D8-9D0B-3E5FCC8FF730}"/>
    <cellStyle name="Normal 52 4 6 5" xfId="34977" xr:uid="{A4835417-24E3-4049-B1F8-3E20E3C0C91C}"/>
    <cellStyle name="Normal 52 5" xfId="6734" xr:uid="{B399FF9E-AD2F-4725-9321-3B7193D7B929}"/>
    <cellStyle name="Normal 52 5 2" xfId="15143" xr:uid="{BB901DA3-3C67-49FC-A5DC-162B90416C43}"/>
    <cellStyle name="Normal 52 5 2 2" xfId="22430" xr:uid="{6BF3F075-30CA-4E31-A591-A811D524B987}"/>
    <cellStyle name="Normal 52 5 2 2 2" xfId="27986" xr:uid="{75CBCF96-814E-440F-B8D6-77753ABBF6A1}"/>
    <cellStyle name="Normal 52 5 2 2 3" xfId="33480" xr:uid="{D1C466ED-FD46-4CE7-824F-86C83ACD048D}"/>
    <cellStyle name="Normal 52 5 2 2 4" xfId="38964" xr:uid="{72C30510-7107-450D-B576-D1CF2D853E6A}"/>
    <cellStyle name="Normal 52 5 2 3" xfId="25257" xr:uid="{D9A65971-B439-46AC-A64A-D85D2C78283D}"/>
    <cellStyle name="Normal 52 5 2 4" xfId="30751" xr:uid="{192448BB-696C-4BBC-BEDC-79BE070A7518}"/>
    <cellStyle name="Normal 52 5 2 5" xfId="36235" xr:uid="{6B35381C-3D6D-4831-BD46-D3BC78F953F3}"/>
    <cellStyle name="Normal 52 5 3" xfId="12081" xr:uid="{D97087B1-50DA-4AAE-9BD6-B221EF43ECF7}"/>
    <cellStyle name="Normal 52 5 4" xfId="17317" xr:uid="{A487308F-E1D5-4CE9-9448-8A2216B550A5}"/>
    <cellStyle name="Normal 52 5 5" xfId="19546" xr:uid="{3472F95E-2E6F-4576-A440-5743D5C6D879}"/>
    <cellStyle name="Normal 52 5 6" xfId="9852" xr:uid="{472B8583-9034-427F-BB63-63C962B05E5E}"/>
    <cellStyle name="Normal 52 5 6 2" xfId="21173" xr:uid="{A0589565-D018-4ECD-97D9-A4300A0AA2D6}"/>
    <cellStyle name="Normal 52 5 6 2 2" xfId="26729" xr:uid="{C6BF9117-7233-4FBB-8952-04019EFD7846}"/>
    <cellStyle name="Normal 52 5 6 2 3" xfId="32223" xr:uid="{709ECEEB-04EC-4847-9DB3-EF351F9CC0E4}"/>
    <cellStyle name="Normal 52 5 6 2 4" xfId="37707" xr:uid="{B3786D0B-2BAB-4E92-917E-2DDF16A4A686}"/>
    <cellStyle name="Normal 52 5 6 3" xfId="24000" xr:uid="{D49CB25E-222B-4D09-9131-A747F0B61255}"/>
    <cellStyle name="Normal 52 5 6 4" xfId="29494" xr:uid="{A27FC3DC-2350-4274-91FA-86994DCFCD8B}"/>
    <cellStyle name="Normal 52 5 6 5" xfId="34978" xr:uid="{E0BF1188-34F0-4872-ACF9-90A0A73EA411}"/>
    <cellStyle name="Normal 52 6" xfId="6735" xr:uid="{A8083D91-5A53-41EB-915A-3FBAB49F0EC5}"/>
    <cellStyle name="Normal 52 6 2" xfId="15144" xr:uid="{4943D37F-C919-4CD9-92F8-4A5618C24F99}"/>
    <cellStyle name="Normal 52 6 2 2" xfId="22431" xr:uid="{32B1238B-9A1C-4081-8694-986E94ED1020}"/>
    <cellStyle name="Normal 52 6 2 2 2" xfId="27987" xr:uid="{607E8DC6-F83F-487F-ABD4-78786102C7B2}"/>
    <cellStyle name="Normal 52 6 2 2 3" xfId="33481" xr:uid="{A95F1B64-E928-4C21-937E-806207F53B98}"/>
    <cellStyle name="Normal 52 6 2 2 4" xfId="38965" xr:uid="{BEA819C3-A7E2-4310-975A-B64E7DB74E52}"/>
    <cellStyle name="Normal 52 6 2 3" xfId="25258" xr:uid="{EEE79628-8A85-4465-9C9E-741F22F0BAC1}"/>
    <cellStyle name="Normal 52 6 2 4" xfId="30752" xr:uid="{5C8995C2-835E-4837-BA70-1CB9B53F0471}"/>
    <cellStyle name="Normal 52 6 2 5" xfId="36236" xr:uid="{D2638781-E6DE-4B71-9451-DBAC8B7F323F}"/>
    <cellStyle name="Normal 52 6 3" xfId="12082" xr:uid="{AB0085C5-23C5-4488-8E63-10F82C81FC1C}"/>
    <cellStyle name="Normal 52 6 4" xfId="17318" xr:uid="{AD777FBA-4542-4FEB-9A9D-5060418EBE3F}"/>
    <cellStyle name="Normal 52 6 5" xfId="19547" xr:uid="{B5C7F7B1-8CEE-49DE-9060-5820D8009384}"/>
    <cellStyle name="Normal 52 6 6" xfId="9853" xr:uid="{2480C60F-F10E-403B-A89D-DB784A6ED010}"/>
    <cellStyle name="Normal 52 6 6 2" xfId="21174" xr:uid="{10E3DC19-0948-466E-96C9-6A6C8AFECDB2}"/>
    <cellStyle name="Normal 52 6 6 2 2" xfId="26730" xr:uid="{AA600285-C035-4CAB-BD65-DD8768F7F335}"/>
    <cellStyle name="Normal 52 6 6 2 3" xfId="32224" xr:uid="{F9151A86-A2A8-487D-94DB-F461AD2A1081}"/>
    <cellStyle name="Normal 52 6 6 2 4" xfId="37708" xr:uid="{9FB7F014-A772-45C1-8060-FB3FD7E49CA9}"/>
    <cellStyle name="Normal 52 6 6 3" xfId="24001" xr:uid="{30B52E96-E6FE-425D-B489-82EC1923FC1B}"/>
    <cellStyle name="Normal 52 6 6 4" xfId="29495" xr:uid="{58DDE37C-8558-4929-BEE7-1D1F5B164CE5}"/>
    <cellStyle name="Normal 52 6 6 5" xfId="34979" xr:uid="{B0A6C0E2-74D4-4D27-817F-6E38CE75316A}"/>
    <cellStyle name="Normal 52 7" xfId="6736" xr:uid="{1FEFDC83-4385-4023-9E58-8F1668F5AC3D}"/>
    <cellStyle name="Normal 52 7 2" xfId="15145" xr:uid="{C07DA384-46D5-498F-9F08-7944DACDC655}"/>
    <cellStyle name="Normal 52 7 2 2" xfId="22432" xr:uid="{F023311C-BFA2-439F-B285-46E4BD6B06C3}"/>
    <cellStyle name="Normal 52 7 2 2 2" xfId="27988" xr:uid="{39070312-03D3-4551-A643-6175B755453E}"/>
    <cellStyle name="Normal 52 7 2 2 3" xfId="33482" xr:uid="{949F8657-9E32-41F1-84AE-FBC14DC74C81}"/>
    <cellStyle name="Normal 52 7 2 2 4" xfId="38966" xr:uid="{AEAD7DBA-3F2C-494E-B8A2-BB37C053B63E}"/>
    <cellStyle name="Normal 52 7 2 3" xfId="25259" xr:uid="{727E1985-7301-4F3F-AB12-C6284DF07C2B}"/>
    <cellStyle name="Normal 52 7 2 4" xfId="30753" xr:uid="{08D9DA0F-574E-4014-82F7-4D1A5EE59056}"/>
    <cellStyle name="Normal 52 7 2 5" xfId="36237" xr:uid="{A0A22E3E-E6CC-4533-B68B-F9FBE0976B17}"/>
    <cellStyle name="Normal 52 7 3" xfId="12083" xr:uid="{EB564D40-2575-41F1-AFA6-BFAAA86F7EE2}"/>
    <cellStyle name="Normal 52 7 4" xfId="17319" xr:uid="{9FCF1376-D549-4381-9AAB-990C15D319A9}"/>
    <cellStyle name="Normal 52 7 5" xfId="19548" xr:uid="{6195897E-BFAE-4A13-9E74-679E660250D3}"/>
    <cellStyle name="Normal 52 7 6" xfId="9854" xr:uid="{88CEE6FB-F2AD-4682-9275-1C7342BF70F7}"/>
    <cellStyle name="Normal 52 7 6 2" xfId="21175" xr:uid="{85227C3F-B7B2-4D04-94C3-0A980BDE0A97}"/>
    <cellStyle name="Normal 52 7 6 2 2" xfId="26731" xr:uid="{EB366B5A-3070-482E-8CB7-B79591AA3B6B}"/>
    <cellStyle name="Normal 52 7 6 2 3" xfId="32225" xr:uid="{8FA7DA13-D84B-498A-AA49-B44B65093884}"/>
    <cellStyle name="Normal 52 7 6 2 4" xfId="37709" xr:uid="{7ADC0361-9623-4F16-80C4-DA4F21E9D9C3}"/>
    <cellStyle name="Normal 52 7 6 3" xfId="24002" xr:uid="{3833643A-89F9-4975-A5EE-853E8316861F}"/>
    <cellStyle name="Normal 52 7 6 4" xfId="29496" xr:uid="{D1C6682B-48FA-4E8D-8610-623B7ED2D356}"/>
    <cellStyle name="Normal 52 7 6 5" xfId="34980" xr:uid="{B8663DFB-69D9-4BD3-BE98-6D9B778059EA}"/>
    <cellStyle name="Normal 52 8" xfId="6737" xr:uid="{119D9ACC-689C-43F0-B152-5C486CCF3B9C}"/>
    <cellStyle name="Normal 52 8 2" xfId="15146" xr:uid="{93C26330-197A-4C49-A462-80D1ADE89781}"/>
    <cellStyle name="Normal 52 8 2 2" xfId="22433" xr:uid="{BB808939-F4F5-4475-8D57-6BA1C9A31AA6}"/>
    <cellStyle name="Normal 52 8 2 2 2" xfId="27989" xr:uid="{BE74FB6A-4E81-4C6E-B31D-651B09F87E1C}"/>
    <cellStyle name="Normal 52 8 2 2 3" xfId="33483" xr:uid="{4B74A0E8-9FC9-48BA-90B1-C37064110C6F}"/>
    <cellStyle name="Normal 52 8 2 2 4" xfId="38967" xr:uid="{D09BC3A5-B761-431A-94EA-1ACD7A25E098}"/>
    <cellStyle name="Normal 52 8 2 3" xfId="25260" xr:uid="{DAB35149-9CF7-4655-B85E-5516BF2E3F1D}"/>
    <cellStyle name="Normal 52 8 2 4" xfId="30754" xr:uid="{EB1FD619-D0EA-42FB-B14F-5967386D4DB7}"/>
    <cellStyle name="Normal 52 8 2 5" xfId="36238" xr:uid="{9303EF4E-BAA8-4D4B-8C4A-CB71AE695A6A}"/>
    <cellStyle name="Normal 52 8 3" xfId="12084" xr:uid="{9FE6397C-FCE7-4003-964E-BDC8684C95A8}"/>
    <cellStyle name="Normal 52 8 4" xfId="17320" xr:uid="{246C9B80-C3A3-432F-B92A-EC0B889B13CA}"/>
    <cellStyle name="Normal 52 8 5" xfId="19549" xr:uid="{6A378CCD-4D28-40F1-921E-32D1418DDFC5}"/>
    <cellStyle name="Normal 52 8 6" xfId="9855" xr:uid="{3D9DAE1C-213B-4B10-B439-0D3987923114}"/>
    <cellStyle name="Normal 52 8 6 2" xfId="21176" xr:uid="{A8FC6399-C2D2-461D-9D19-45D69D757697}"/>
    <cellStyle name="Normal 52 8 6 2 2" xfId="26732" xr:uid="{C0AA3FAA-A7BC-4DBC-A918-37F071E12D1F}"/>
    <cellStyle name="Normal 52 8 6 2 3" xfId="32226" xr:uid="{982DA079-B5B9-4533-A561-D081D3D4B192}"/>
    <cellStyle name="Normal 52 8 6 2 4" xfId="37710" xr:uid="{6EA4F84E-66E8-4EBC-9681-9A68AAA1DF12}"/>
    <cellStyle name="Normal 52 8 6 3" xfId="24003" xr:uid="{25EBF8FB-F312-4804-B9D1-473E10DC1E34}"/>
    <cellStyle name="Normal 52 8 6 4" xfId="29497" xr:uid="{7E39220E-5F93-4151-A9DD-0DAF67E82CDB}"/>
    <cellStyle name="Normal 52 8 6 5" xfId="34981" xr:uid="{F992E141-E2BA-4BE3-9054-7A0A9542284D}"/>
    <cellStyle name="Normal 52 9" xfId="6738" xr:uid="{4E423804-B023-4788-9135-D38157C729D6}"/>
    <cellStyle name="Normal 52 9 2" xfId="15147" xr:uid="{A6FEF669-4F4E-49F0-BFE6-DF5C7D30D82E}"/>
    <cellStyle name="Normal 52 9 2 2" xfId="22434" xr:uid="{D1A7ADFE-AB68-490C-89F6-F0F83633EDF9}"/>
    <cellStyle name="Normal 52 9 2 2 2" xfId="27990" xr:uid="{1CDFF937-FEB8-4D61-B470-DC6539814DAD}"/>
    <cellStyle name="Normal 52 9 2 2 3" xfId="33484" xr:uid="{AAB451E4-0896-4C80-99CD-E356319398BB}"/>
    <cellStyle name="Normal 52 9 2 2 4" xfId="38968" xr:uid="{460FCBCF-13B9-499F-A27D-3F393EB6A0D6}"/>
    <cellStyle name="Normal 52 9 2 3" xfId="25261" xr:uid="{926EB048-039E-49E6-8109-4C36A137B83F}"/>
    <cellStyle name="Normal 52 9 2 4" xfId="30755" xr:uid="{777E165E-6508-46F8-B5BA-0C006C25AC79}"/>
    <cellStyle name="Normal 52 9 2 5" xfId="36239" xr:uid="{0F1360C5-A20A-411B-A31D-8B1465415431}"/>
    <cellStyle name="Normal 52 9 3" xfId="12085" xr:uid="{CD19E6EB-6A3F-489D-BDB5-B04F27D51805}"/>
    <cellStyle name="Normal 52 9 4" xfId="17321" xr:uid="{2C78CA37-48DD-4DD4-BE37-D64C76682C7E}"/>
    <cellStyle name="Normal 52 9 5" xfId="19550" xr:uid="{AFDC817D-8FF1-4B78-AE90-BE5DEB6B8C80}"/>
    <cellStyle name="Normal 52 9 6" xfId="9856" xr:uid="{D4815580-6BAA-4A34-B4E9-C76328A2A484}"/>
    <cellStyle name="Normal 52 9 6 2" xfId="21177" xr:uid="{F9F536DE-B2AB-4A94-B591-F3881B211721}"/>
    <cellStyle name="Normal 52 9 6 2 2" xfId="26733" xr:uid="{B9ACC65E-2B58-4A72-8A49-CEC48091A13C}"/>
    <cellStyle name="Normal 52 9 6 2 3" xfId="32227" xr:uid="{A2BFA7CC-AB69-4819-BCA7-801A29BBF9E0}"/>
    <cellStyle name="Normal 52 9 6 2 4" xfId="37711" xr:uid="{B52296EF-A5D5-44C2-B995-81D31712D9F0}"/>
    <cellStyle name="Normal 52 9 6 3" xfId="24004" xr:uid="{2B0703DD-0BC7-42E1-8DD5-5BB02DAFFD16}"/>
    <cellStyle name="Normal 52 9 6 4" xfId="29498" xr:uid="{A0E1EF6F-4E52-41E5-86E0-B6CB46FFD1FE}"/>
    <cellStyle name="Normal 52 9 6 5" xfId="34982" xr:uid="{8E2D96A8-77B5-4541-99DD-992F80A75E6F}"/>
    <cellStyle name="Normal 520" xfId="39933" xr:uid="{432D7F22-329C-4114-B839-49AE29B3FC60}"/>
    <cellStyle name="Normal 521" xfId="39934" xr:uid="{809BBE4E-F246-4D2B-9E75-CAEAFC281D30}"/>
    <cellStyle name="Normal 522" xfId="39935" xr:uid="{AFCABA39-659F-4A8E-8644-9AEC1779E7FC}"/>
    <cellStyle name="Normal 523" xfId="39936" xr:uid="{DA9ECDD9-7EDD-4F3D-BA3C-E30420F681A3}"/>
    <cellStyle name="Normal 524" xfId="39937" xr:uid="{2A021152-40FA-4F58-9E30-C55F917009D5}"/>
    <cellStyle name="Normal 525" xfId="39938" xr:uid="{7BF4A84D-A826-4450-99D3-281AAE6E4C09}"/>
    <cellStyle name="Normal 526" xfId="39939" xr:uid="{1079D5A5-6E39-42F1-A1CB-DBC3622B8613}"/>
    <cellStyle name="Normal 527" xfId="39940" xr:uid="{5607B615-80B4-48B7-9C4D-35E13B816BEB}"/>
    <cellStyle name="Normal 528" xfId="39941" xr:uid="{B589AD55-B114-4680-A540-CDB886BE3530}"/>
    <cellStyle name="Normal 529" xfId="39942" xr:uid="{45265C7A-B7A5-427E-8C11-B413DF8FCDE2}"/>
    <cellStyle name="Normal 53" xfId="6739" xr:uid="{01924A2E-ECD0-41A4-AAFD-C7F6F8CFC247}"/>
    <cellStyle name="Normal 53 10" xfId="6740" xr:uid="{B0CDA037-C0D6-481D-A64C-3805CFE7947D}"/>
    <cellStyle name="Normal 53 10 2" xfId="15149" xr:uid="{FE7146D5-541C-4EF8-9FD1-539EED771BDF}"/>
    <cellStyle name="Normal 53 10 2 2" xfId="22436" xr:uid="{6099A8F3-A04F-4B9F-A8B0-DA53AB597DB8}"/>
    <cellStyle name="Normal 53 10 2 2 2" xfId="27992" xr:uid="{2595E7B6-13A1-4372-AFA3-130942FA7681}"/>
    <cellStyle name="Normal 53 10 2 2 3" xfId="33486" xr:uid="{2546DF1A-B22A-46B0-BCC7-762EAE738E7E}"/>
    <cellStyle name="Normal 53 10 2 2 4" xfId="38970" xr:uid="{411FED3E-7121-41C0-82CB-747BBE5C9671}"/>
    <cellStyle name="Normal 53 10 2 3" xfId="25263" xr:uid="{B3E61C11-D1AC-477A-809E-090D09BE5A4C}"/>
    <cellStyle name="Normal 53 10 2 4" xfId="30757" xr:uid="{62E42279-F8BB-45D4-9B7E-A86FD46C2FB0}"/>
    <cellStyle name="Normal 53 10 2 5" xfId="36241" xr:uid="{C1ED8442-12D0-41D0-9324-775757F86065}"/>
    <cellStyle name="Normal 53 10 3" xfId="12087" xr:uid="{FF09AD1E-3B08-4CE3-9821-8435824CB58A}"/>
    <cellStyle name="Normal 53 10 4" xfId="17323" xr:uid="{409E2455-011E-49D1-A6B8-5DB6DCF3B170}"/>
    <cellStyle name="Normal 53 10 5" xfId="19552" xr:uid="{23FDBC07-36DB-42A0-BE6A-741AFCF07C10}"/>
    <cellStyle name="Normal 53 10 6" xfId="9858" xr:uid="{B3E8B243-183A-4EA7-B45C-DDC07FFB07D2}"/>
    <cellStyle name="Normal 53 10 6 2" xfId="21179" xr:uid="{11B16D42-75B8-48E5-854B-BFD38FE012EE}"/>
    <cellStyle name="Normal 53 10 6 2 2" xfId="26735" xr:uid="{21E3C1B8-3F84-486E-9BBD-F47696BDEF8F}"/>
    <cellStyle name="Normal 53 10 6 2 3" xfId="32229" xr:uid="{7A00B4D3-7686-4437-8642-E367691D5EA2}"/>
    <cellStyle name="Normal 53 10 6 2 4" xfId="37713" xr:uid="{86A07E21-C08D-4190-905C-74D2BD5C4F81}"/>
    <cellStyle name="Normal 53 10 6 3" xfId="24006" xr:uid="{B4E817D3-2EA4-4F0B-9833-F26B29CD6E6C}"/>
    <cellStyle name="Normal 53 10 6 4" xfId="29500" xr:uid="{FFD99DA5-A8A9-42AE-98E2-CDCE68FEB640}"/>
    <cellStyle name="Normal 53 10 6 5" xfId="34984" xr:uid="{65A26A5C-65AA-448A-B687-407068028B2D}"/>
    <cellStyle name="Normal 53 11" xfId="15148" xr:uid="{6E4FF45E-748F-41D2-B2D0-1BFAE43687F5}"/>
    <cellStyle name="Normal 53 11 2" xfId="22435" xr:uid="{569FC97B-48E5-4A6A-9C8D-6246501D1350}"/>
    <cellStyle name="Normal 53 11 2 2" xfId="27991" xr:uid="{879DDF9D-8C3D-4098-9FE0-812F5F17E83E}"/>
    <cellStyle name="Normal 53 11 2 3" xfId="33485" xr:uid="{BECA8D83-8302-4E39-AC78-9B1842574777}"/>
    <cellStyle name="Normal 53 11 2 4" xfId="38969" xr:uid="{15552C5E-3E7E-410D-BF88-8B5F15247149}"/>
    <cellStyle name="Normal 53 11 3" xfId="25262" xr:uid="{8662FD1A-C4AE-4A8C-A897-3D103D52E6E9}"/>
    <cellStyle name="Normal 53 11 4" xfId="30756" xr:uid="{8FE24360-215D-44AB-89D3-3874C2C2985F}"/>
    <cellStyle name="Normal 53 11 5" xfId="36240" xr:uid="{4A0D5701-DB60-417A-B05B-14D4ECDCE350}"/>
    <cellStyle name="Normal 53 12" xfId="12086" xr:uid="{BCB7D456-8D3D-4ADA-B535-B387913D086F}"/>
    <cellStyle name="Normal 53 13" xfId="17322" xr:uid="{6EA1EBB1-1AAC-492D-907B-CFBB7241EC4F}"/>
    <cellStyle name="Normal 53 14" xfId="19551" xr:uid="{9F301F74-B7FC-4694-B714-EDBAADE88ECA}"/>
    <cellStyle name="Normal 53 15" xfId="9857" xr:uid="{B2182750-E3FE-463E-B442-F4E7BF632AA6}"/>
    <cellStyle name="Normal 53 15 2" xfId="21178" xr:uid="{DB3D4DBB-883E-46E1-9E7F-9574A524E37E}"/>
    <cellStyle name="Normal 53 15 2 2" xfId="26734" xr:uid="{D9C88771-EFE7-4557-A96F-BA3A8B7CA80C}"/>
    <cellStyle name="Normal 53 15 2 3" xfId="32228" xr:uid="{61231C1F-6714-410B-A0C8-E51B683D9542}"/>
    <cellStyle name="Normal 53 15 2 4" xfId="37712" xr:uid="{9A5936CA-3574-407A-8998-B80BD2B2B650}"/>
    <cellStyle name="Normal 53 15 3" xfId="24005" xr:uid="{B04501A7-582B-4A67-A6DF-BAE1A6BE0054}"/>
    <cellStyle name="Normal 53 15 4" xfId="29499" xr:uid="{36648F97-A87F-4F3F-A1DD-7619EC023D50}"/>
    <cellStyle name="Normal 53 15 5" xfId="34983" xr:uid="{A5FC0614-DC8C-4898-853B-D347B4EAA7FC}"/>
    <cellStyle name="Normal 53 2" xfId="6741" xr:uid="{6DAED5F7-6903-42DA-8B4F-5CEC92FD2FAA}"/>
    <cellStyle name="Normal 53 2 2" xfId="15150" xr:uid="{34C30820-55F5-490D-84BA-0C8DA28A282E}"/>
    <cellStyle name="Normal 53 2 2 2" xfId="22437" xr:uid="{025C2AB7-960D-4B23-BAF3-5622C89BB050}"/>
    <cellStyle name="Normal 53 2 2 2 2" xfId="27993" xr:uid="{2FAAAB6E-9D78-4B16-B8BC-E7D060B29665}"/>
    <cellStyle name="Normal 53 2 2 2 3" xfId="33487" xr:uid="{F61D0840-06EF-4161-B463-841D6B63EE57}"/>
    <cellStyle name="Normal 53 2 2 2 4" xfId="38971" xr:uid="{3D274FA3-AA70-41B1-816A-643AB399DF62}"/>
    <cellStyle name="Normal 53 2 2 3" xfId="25264" xr:uid="{3371EE29-4077-426C-B45D-E3A615D7A87E}"/>
    <cellStyle name="Normal 53 2 2 4" xfId="30758" xr:uid="{454E9A89-700E-47E5-BC20-325B6B088A5A}"/>
    <cellStyle name="Normal 53 2 2 5" xfId="36242" xr:uid="{837F6CFC-BE24-4256-88F8-B93E280DA7A4}"/>
    <cellStyle name="Normal 53 2 3" xfId="12088" xr:uid="{B19F30F3-BF28-4004-AD6E-E8856072196F}"/>
    <cellStyle name="Normal 53 2 4" xfId="17324" xr:uid="{476FA7D0-74A1-4F6A-A881-7F004D0B0C99}"/>
    <cellStyle name="Normal 53 2 5" xfId="19553" xr:uid="{90D0B14E-B82B-42BA-B362-84E0CE44CA27}"/>
    <cellStyle name="Normal 53 2 6" xfId="9859" xr:uid="{69935D0E-1C2C-40EF-9160-53977D48D6A6}"/>
    <cellStyle name="Normal 53 2 6 2" xfId="21180" xr:uid="{7961EF45-9136-4A89-931D-BB4C5752C3D0}"/>
    <cellStyle name="Normal 53 2 6 2 2" xfId="26736" xr:uid="{76EF03A3-35AC-486D-96CE-82DCD7C8382D}"/>
    <cellStyle name="Normal 53 2 6 2 3" xfId="32230" xr:uid="{A9FBEAEE-3FC0-4D5B-81F4-0787347D9B48}"/>
    <cellStyle name="Normal 53 2 6 2 4" xfId="37714" xr:uid="{17DE4E98-3323-4BBF-8CC1-F88AC24AD485}"/>
    <cellStyle name="Normal 53 2 6 3" xfId="24007" xr:uid="{D1E19CD8-7E6D-4A30-B40B-70070BF8675B}"/>
    <cellStyle name="Normal 53 2 6 4" xfId="29501" xr:uid="{5DC6AC4F-EC62-4107-90B6-AAE99462DA6D}"/>
    <cellStyle name="Normal 53 2 6 5" xfId="34985" xr:uid="{A282766A-17C7-4677-B38F-49225977840F}"/>
    <cellStyle name="Normal 53 3" xfId="6742" xr:uid="{0D735377-9FA0-4324-91B0-8CCA2DA713A3}"/>
    <cellStyle name="Normal 53 3 2" xfId="15151" xr:uid="{ABBFB8F2-5A44-47D1-AD4C-E179447A33FF}"/>
    <cellStyle name="Normal 53 3 2 2" xfId="22438" xr:uid="{5F10952B-2862-40E4-A83F-ECCE0CE4597D}"/>
    <cellStyle name="Normal 53 3 2 2 2" xfId="27994" xr:uid="{86966D21-26BE-4C25-8FCC-726AC7962256}"/>
    <cellStyle name="Normal 53 3 2 2 3" xfId="33488" xr:uid="{0FC1C4C5-D054-4D2D-8192-C1631FD9E7D3}"/>
    <cellStyle name="Normal 53 3 2 2 4" xfId="38972" xr:uid="{A3E4E96F-74C6-4472-B31D-EDFDEAE9CA44}"/>
    <cellStyle name="Normal 53 3 2 3" xfId="25265" xr:uid="{1DF64D29-AE58-4B6E-B0A4-B34890833DCA}"/>
    <cellStyle name="Normal 53 3 2 4" xfId="30759" xr:uid="{9E067AD8-8623-43DF-9222-1F2E26E67624}"/>
    <cellStyle name="Normal 53 3 2 5" xfId="36243" xr:uid="{F6FC42DE-9EF6-485C-8AF7-81DC88DAE983}"/>
    <cellStyle name="Normal 53 3 3" xfId="12089" xr:uid="{75BE0001-9EA8-4C2C-87F1-DC27FAE5398F}"/>
    <cellStyle name="Normal 53 3 4" xfId="17325" xr:uid="{1C75C836-2965-4826-A5FB-0FE334C79A3D}"/>
    <cellStyle name="Normal 53 3 5" xfId="19554" xr:uid="{F7757D56-6BD9-4D46-9B20-36EDB857FE25}"/>
    <cellStyle name="Normal 53 3 6" xfId="9860" xr:uid="{2BCEBE2F-3D66-45A3-80B8-E85E241C686D}"/>
    <cellStyle name="Normal 53 3 6 2" xfId="21181" xr:uid="{60A1EC59-D226-4E71-8A91-569F89C134AA}"/>
    <cellStyle name="Normal 53 3 6 2 2" xfId="26737" xr:uid="{1501CCE5-7BFF-4E45-AEE3-139F8EF7CC1F}"/>
    <cellStyle name="Normal 53 3 6 2 3" xfId="32231" xr:uid="{B3C08A28-591A-4389-8281-85239240FE80}"/>
    <cellStyle name="Normal 53 3 6 2 4" xfId="37715" xr:uid="{469F6281-0A46-4DBB-B932-81040C43D083}"/>
    <cellStyle name="Normal 53 3 6 3" xfId="24008" xr:uid="{F5430BF4-DB0E-4542-8099-D8F5666BE63A}"/>
    <cellStyle name="Normal 53 3 6 4" xfId="29502" xr:uid="{0D1EE486-B4FA-4B16-916D-FB11CFB3341E}"/>
    <cellStyle name="Normal 53 3 6 5" xfId="34986" xr:uid="{9A53C62D-2026-4DB9-B112-77141ABCD4FA}"/>
    <cellStyle name="Normal 53 4" xfId="6743" xr:uid="{5BB80AB8-3D50-4971-BBCD-F1999703573F}"/>
    <cellStyle name="Normal 53 4 2" xfId="15152" xr:uid="{D6EF0219-E7AA-4BAD-B6DE-502CD02FBD6E}"/>
    <cellStyle name="Normal 53 4 2 2" xfId="22439" xr:uid="{EF16DD0C-A5E4-4145-8380-2EC9B9FCE96C}"/>
    <cellStyle name="Normal 53 4 2 2 2" xfId="27995" xr:uid="{B28A22D0-9EB4-47B9-9F19-D31E95E3EA48}"/>
    <cellStyle name="Normal 53 4 2 2 3" xfId="33489" xr:uid="{B27A75A8-A243-4387-B616-5C85004B37E7}"/>
    <cellStyle name="Normal 53 4 2 2 4" xfId="38973" xr:uid="{47127A32-068C-4DF9-9B10-E60C6178DE4B}"/>
    <cellStyle name="Normal 53 4 2 3" xfId="25266" xr:uid="{5A1A226F-26AC-4E20-A061-A0A31EB0127E}"/>
    <cellStyle name="Normal 53 4 2 4" xfId="30760" xr:uid="{2E0AD264-5DBD-47DF-B0BB-38D1A2EF6C03}"/>
    <cellStyle name="Normal 53 4 2 5" xfId="36244" xr:uid="{D769CCF6-D4B3-474A-B5C6-32E5CCED2791}"/>
    <cellStyle name="Normal 53 4 3" xfId="12090" xr:uid="{1D17342A-D77F-4AD0-B032-980425750196}"/>
    <cellStyle name="Normal 53 4 4" xfId="17326" xr:uid="{4D2448C2-23F1-4A3C-B268-A14041D201E1}"/>
    <cellStyle name="Normal 53 4 5" xfId="19555" xr:uid="{52D1C59F-575D-43F0-B960-E93B30E2613D}"/>
    <cellStyle name="Normal 53 4 6" xfId="9861" xr:uid="{812F04A5-E5EA-495F-A7DA-01C311623EE9}"/>
    <cellStyle name="Normal 53 4 6 2" xfId="21182" xr:uid="{251D5433-00EF-472F-B041-3FA01E24CA47}"/>
    <cellStyle name="Normal 53 4 6 2 2" xfId="26738" xr:uid="{B952B672-2FAA-4C14-A0B5-E1781F29B547}"/>
    <cellStyle name="Normal 53 4 6 2 3" xfId="32232" xr:uid="{E46774D5-91E2-4D07-8E51-DD70C803FFA1}"/>
    <cellStyle name="Normal 53 4 6 2 4" xfId="37716" xr:uid="{4F92EA66-30CD-4FD6-A16F-0AB7858A50B6}"/>
    <cellStyle name="Normal 53 4 6 3" xfId="24009" xr:uid="{2680F4EB-C887-4ACC-97C7-E971F743A975}"/>
    <cellStyle name="Normal 53 4 6 4" xfId="29503" xr:uid="{5D654ADE-870A-4D2F-B93C-1A8D1B9FDF04}"/>
    <cellStyle name="Normal 53 4 6 5" xfId="34987" xr:uid="{2A7F9F92-6D96-4975-BD18-623F4A446B5C}"/>
    <cellStyle name="Normal 53 5" xfId="6744" xr:uid="{FB208D9E-5682-4046-975F-6AF034655F4A}"/>
    <cellStyle name="Normal 53 5 2" xfId="15153" xr:uid="{47788EFF-C8AA-4BCD-BABC-82A87D3DE3A4}"/>
    <cellStyle name="Normal 53 5 2 2" xfId="22440" xr:uid="{7FEE7FAC-747E-4A6D-993A-92241BDAE291}"/>
    <cellStyle name="Normal 53 5 2 2 2" xfId="27996" xr:uid="{2A066865-76E9-4529-A378-F47E543D3D7E}"/>
    <cellStyle name="Normal 53 5 2 2 3" xfId="33490" xr:uid="{A90AD710-9985-442F-926C-A7EE7F5B24C1}"/>
    <cellStyle name="Normal 53 5 2 2 4" xfId="38974" xr:uid="{3CD92C8D-94C2-4ADE-8FCD-09C0041E74FD}"/>
    <cellStyle name="Normal 53 5 2 3" xfId="25267" xr:uid="{77D93400-1972-4429-B7D5-0E4BEFF3754A}"/>
    <cellStyle name="Normal 53 5 2 4" xfId="30761" xr:uid="{2D68516C-737F-4922-B449-D68153F0A366}"/>
    <cellStyle name="Normal 53 5 2 5" xfId="36245" xr:uid="{646E299A-8247-4E9F-94CD-ECD236E12E9D}"/>
    <cellStyle name="Normal 53 5 3" xfId="12091" xr:uid="{EA21E29C-572D-4621-AF99-9B635DD51289}"/>
    <cellStyle name="Normal 53 5 4" xfId="17327" xr:uid="{A88E350C-0B81-40C3-9CD4-E583B0698CD2}"/>
    <cellStyle name="Normal 53 5 5" xfId="19556" xr:uid="{E09901BB-1468-460E-8E68-5309BD45D9D0}"/>
    <cellStyle name="Normal 53 5 6" xfId="9862" xr:uid="{164C187E-B9A9-4BEC-814B-065051AE2A75}"/>
    <cellStyle name="Normal 53 5 6 2" xfId="21183" xr:uid="{7B2EB1A2-C83E-479E-A238-F6BE5DE68395}"/>
    <cellStyle name="Normal 53 5 6 2 2" xfId="26739" xr:uid="{5EE752DB-5183-422E-A199-DFAA44BC7DB4}"/>
    <cellStyle name="Normal 53 5 6 2 3" xfId="32233" xr:uid="{BC9B7324-DB81-4F61-9F8A-CB6B048487F0}"/>
    <cellStyle name="Normal 53 5 6 2 4" xfId="37717" xr:uid="{57517E06-91DA-45E6-8DAA-13549419122F}"/>
    <cellStyle name="Normal 53 5 6 3" xfId="24010" xr:uid="{C3A2735E-DBC7-4700-AB76-71DA5B37B4CC}"/>
    <cellStyle name="Normal 53 5 6 4" xfId="29504" xr:uid="{0ACCF75C-0429-4B26-A980-A2B1A4D9442C}"/>
    <cellStyle name="Normal 53 5 6 5" xfId="34988" xr:uid="{D5125DE3-9628-41E9-92E1-F211E3E5CA6F}"/>
    <cellStyle name="Normal 53 6" xfId="6745" xr:uid="{A8722B20-2EDF-4EB1-AAF8-3EB223F7731C}"/>
    <cellStyle name="Normal 53 6 2" xfId="15154" xr:uid="{17074561-76CF-4ECA-B638-61225F7F8F64}"/>
    <cellStyle name="Normal 53 6 2 2" xfId="22441" xr:uid="{C65A8CA7-5539-49EE-8A3F-E87AE4706C9B}"/>
    <cellStyle name="Normal 53 6 2 2 2" xfId="27997" xr:uid="{C6FD22A2-E6C9-4EA2-9755-6C56F9700D43}"/>
    <cellStyle name="Normal 53 6 2 2 3" xfId="33491" xr:uid="{98E1DEF1-D8D8-42BE-8D1D-99D7464772A6}"/>
    <cellStyle name="Normal 53 6 2 2 4" xfId="38975" xr:uid="{3968C6E3-48D0-4BAE-952B-56B4806DEB7E}"/>
    <cellStyle name="Normal 53 6 2 3" xfId="25268" xr:uid="{FCF48754-A263-49B9-ACD1-C7EA83139E26}"/>
    <cellStyle name="Normal 53 6 2 4" xfId="30762" xr:uid="{C0CF9846-7A36-4D42-AEDA-56E9A31D087B}"/>
    <cellStyle name="Normal 53 6 2 5" xfId="36246" xr:uid="{619A4EF6-E419-43AB-B32B-FE2925E15F04}"/>
    <cellStyle name="Normal 53 6 3" xfId="12092" xr:uid="{C4A12F30-AE8B-4A8F-8B0B-F8F2DBCA6604}"/>
    <cellStyle name="Normal 53 6 4" xfId="17328" xr:uid="{9C8A57BE-C71E-4543-ABD6-2641CA269EC1}"/>
    <cellStyle name="Normal 53 6 5" xfId="19557" xr:uid="{685E4D10-0F4B-4500-89CB-372AC2623EE0}"/>
    <cellStyle name="Normal 53 6 6" xfId="9863" xr:uid="{710F4701-0B06-4268-BFCA-B5B3B5695CA1}"/>
    <cellStyle name="Normal 53 6 6 2" xfId="21184" xr:uid="{F04624D9-486D-4485-8158-560F831FA386}"/>
    <cellStyle name="Normal 53 6 6 2 2" xfId="26740" xr:uid="{08564BE1-7F7E-4220-98A9-D26593087BF6}"/>
    <cellStyle name="Normal 53 6 6 2 3" xfId="32234" xr:uid="{6924CDCB-F452-4000-BF49-C013342DE2C0}"/>
    <cellStyle name="Normal 53 6 6 2 4" xfId="37718" xr:uid="{5E2D5203-7F0F-49E4-A581-F1E542D00A1E}"/>
    <cellStyle name="Normal 53 6 6 3" xfId="24011" xr:uid="{9743E814-73CA-4498-94E6-A9377F3839EC}"/>
    <cellStyle name="Normal 53 6 6 4" xfId="29505" xr:uid="{CD12FC4B-9D98-4AD5-8535-1EA21048AC06}"/>
    <cellStyle name="Normal 53 6 6 5" xfId="34989" xr:uid="{8AD29B20-5F13-4C81-953F-4DC2C8BC5BDD}"/>
    <cellStyle name="Normal 53 7" xfId="6746" xr:uid="{A7689B4C-D881-4AFB-9EF8-9EDCB8AA8391}"/>
    <cellStyle name="Normal 53 7 2" xfId="15155" xr:uid="{0324653D-C742-4762-A2AF-CB4778EFC3A8}"/>
    <cellStyle name="Normal 53 7 2 2" xfId="22442" xr:uid="{2A986AA6-C544-4880-9AB1-CB8993AB94CA}"/>
    <cellStyle name="Normal 53 7 2 2 2" xfId="27998" xr:uid="{64CD2C8A-DC8E-43B2-84E8-B6780629F21A}"/>
    <cellStyle name="Normal 53 7 2 2 3" xfId="33492" xr:uid="{29EE3CD0-8E49-4FF4-BFAD-A9987A361FE3}"/>
    <cellStyle name="Normal 53 7 2 2 4" xfId="38976" xr:uid="{599D8045-70A3-42E8-9F3B-50C7F0639A6B}"/>
    <cellStyle name="Normal 53 7 2 3" xfId="25269" xr:uid="{FB711FEF-152B-48F6-8678-487F8A3BEC36}"/>
    <cellStyle name="Normal 53 7 2 4" xfId="30763" xr:uid="{D88F1448-A2BB-45B4-AFC4-AD9A108B5945}"/>
    <cellStyle name="Normal 53 7 2 5" xfId="36247" xr:uid="{DA89BA82-E702-4B64-918A-72B5A469D678}"/>
    <cellStyle name="Normal 53 7 3" xfId="12093" xr:uid="{2E848A93-819E-465D-A1D5-66ACD6F85980}"/>
    <cellStyle name="Normal 53 7 4" xfId="17329" xr:uid="{C0B228D0-6C7B-4C3F-9CD7-7B9127B8F4EB}"/>
    <cellStyle name="Normal 53 7 5" xfId="19558" xr:uid="{8CBE4C67-DAA0-4B15-A880-52A41E0FC166}"/>
    <cellStyle name="Normal 53 7 6" xfId="9864" xr:uid="{84D6A863-5F18-4235-AEF1-D953B05AF8FD}"/>
    <cellStyle name="Normal 53 7 6 2" xfId="21185" xr:uid="{46E83E82-CEC6-4EBE-BCA5-6F8EF8303A94}"/>
    <cellStyle name="Normal 53 7 6 2 2" xfId="26741" xr:uid="{AED7A96B-7B22-4328-BB15-62971331159C}"/>
    <cellStyle name="Normal 53 7 6 2 3" xfId="32235" xr:uid="{3FA01021-0DF2-458F-8113-A49CCC21D1DF}"/>
    <cellStyle name="Normal 53 7 6 2 4" xfId="37719" xr:uid="{2CBDD190-C49E-4669-BD13-B3AB415D4628}"/>
    <cellStyle name="Normal 53 7 6 3" xfId="24012" xr:uid="{360A082C-4049-4DAC-9CE4-E060F8926BE6}"/>
    <cellStyle name="Normal 53 7 6 4" xfId="29506" xr:uid="{69990643-45E7-4959-9781-5E4D62BC2E53}"/>
    <cellStyle name="Normal 53 7 6 5" xfId="34990" xr:uid="{258F5A5F-7064-4CB4-B44E-0AE8537ECF6B}"/>
    <cellStyle name="Normal 53 8" xfId="6747" xr:uid="{C1AEEDB2-4476-4AD2-AD01-47D874AF2D73}"/>
    <cellStyle name="Normal 53 8 2" xfId="15156" xr:uid="{438F0BBC-B3F4-44B1-A85A-81D894CE1ECD}"/>
    <cellStyle name="Normal 53 8 2 2" xfId="22443" xr:uid="{3023B6DA-1774-460D-ADCB-2988807F8302}"/>
    <cellStyle name="Normal 53 8 2 2 2" xfId="27999" xr:uid="{2C5C0509-694F-44A7-B0A8-569AC8130A62}"/>
    <cellStyle name="Normal 53 8 2 2 3" xfId="33493" xr:uid="{0261CFA6-0639-49CC-A769-C9554CC13428}"/>
    <cellStyle name="Normal 53 8 2 2 4" xfId="38977" xr:uid="{BC2EF93B-1BB6-4619-BBE5-337A45A02783}"/>
    <cellStyle name="Normal 53 8 2 3" xfId="25270" xr:uid="{5DC7D5D6-369A-440F-8834-D29D95A90D39}"/>
    <cellStyle name="Normal 53 8 2 4" xfId="30764" xr:uid="{72D2E6C7-CF63-40D8-B694-D75C3A761E36}"/>
    <cellStyle name="Normal 53 8 2 5" xfId="36248" xr:uid="{6689E17E-AE22-4DB0-88B6-E2B92F4281B8}"/>
    <cellStyle name="Normal 53 8 3" xfId="12094" xr:uid="{F2E9F962-2845-43B7-95F5-23AC9AA3F249}"/>
    <cellStyle name="Normal 53 8 4" xfId="17330" xr:uid="{7090F904-DE49-4379-8D90-496A0F5B7B12}"/>
    <cellStyle name="Normal 53 8 5" xfId="19559" xr:uid="{73B7BAC6-EB75-4D96-A6FE-634CCB2EA5C7}"/>
    <cellStyle name="Normal 53 8 6" xfId="9865" xr:uid="{130B61CF-3423-454B-B63A-2E95364A1747}"/>
    <cellStyle name="Normal 53 8 6 2" xfId="21186" xr:uid="{2665EE56-FFAB-449C-AB37-72F3C9E41008}"/>
    <cellStyle name="Normal 53 8 6 2 2" xfId="26742" xr:uid="{DA9420B0-019D-4042-98E1-F6CA81AC5E58}"/>
    <cellStyle name="Normal 53 8 6 2 3" xfId="32236" xr:uid="{30AFA07E-6365-4BD5-8D75-F724D34645CF}"/>
    <cellStyle name="Normal 53 8 6 2 4" xfId="37720" xr:uid="{A0304D2B-F6C9-4A96-B404-B1485ACD4B3D}"/>
    <cellStyle name="Normal 53 8 6 3" xfId="24013" xr:uid="{33410164-370B-43B5-BD5C-7330FEAAB6F7}"/>
    <cellStyle name="Normal 53 8 6 4" xfId="29507" xr:uid="{66766756-B292-42AE-988F-882DA3FB583C}"/>
    <cellStyle name="Normal 53 8 6 5" xfId="34991" xr:uid="{34523DD5-50F7-46C5-A1CF-148120A69593}"/>
    <cellStyle name="Normal 53 9" xfId="6748" xr:uid="{22BEB071-F367-4C2D-AEBB-5B639E877E7F}"/>
    <cellStyle name="Normal 53 9 2" xfId="15157" xr:uid="{9373348A-BA90-4DF7-AE85-CF079FD60D8B}"/>
    <cellStyle name="Normal 53 9 2 2" xfId="22444" xr:uid="{EC9CE4F4-19A7-4894-8F1B-1739B4D148BB}"/>
    <cellStyle name="Normal 53 9 2 2 2" xfId="28000" xr:uid="{99989BBD-107A-4263-AFEC-E0B9BE016EC3}"/>
    <cellStyle name="Normal 53 9 2 2 3" xfId="33494" xr:uid="{21A634DA-E2FB-4DC0-853A-07F19CB2F3BD}"/>
    <cellStyle name="Normal 53 9 2 2 4" xfId="38978" xr:uid="{F66B37DE-4E1A-48B6-B360-461120C5D0A3}"/>
    <cellStyle name="Normal 53 9 2 3" xfId="25271" xr:uid="{0A4BE5A1-93AB-4DF8-A874-DE0424390C2D}"/>
    <cellStyle name="Normal 53 9 2 4" xfId="30765" xr:uid="{611223D5-9CAD-4A70-AE14-E150AECF7EA2}"/>
    <cellStyle name="Normal 53 9 2 5" xfId="36249" xr:uid="{245FCCBC-59D5-4D78-AC5D-FF1B4100D529}"/>
    <cellStyle name="Normal 53 9 3" xfId="12095" xr:uid="{C888F973-B4B3-4073-A512-9614E4E7CFA9}"/>
    <cellStyle name="Normal 53 9 4" xfId="17331" xr:uid="{CAC65324-CDB1-451A-B48A-60C2BC8B5E67}"/>
    <cellStyle name="Normal 53 9 5" xfId="19560" xr:uid="{6A1D1701-BA57-44FE-A539-DC004D305CF1}"/>
    <cellStyle name="Normal 53 9 6" xfId="9866" xr:uid="{4C0D931B-DED8-4944-91E2-37A68DF909EA}"/>
    <cellStyle name="Normal 53 9 6 2" xfId="21187" xr:uid="{CE8991AD-4235-49D2-AB07-44804456DD59}"/>
    <cellStyle name="Normal 53 9 6 2 2" xfId="26743" xr:uid="{BC1E3ED9-0101-426A-ACEF-74601A9455DA}"/>
    <cellStyle name="Normal 53 9 6 2 3" xfId="32237" xr:uid="{2119C3C6-91A1-4557-A79E-1563E780EFE1}"/>
    <cellStyle name="Normal 53 9 6 2 4" xfId="37721" xr:uid="{50AC9BA1-4030-4E61-BE24-CB4C3F8C4256}"/>
    <cellStyle name="Normal 53 9 6 3" xfId="24014" xr:uid="{46BD4094-9CF2-4FE6-A813-F064BD39502A}"/>
    <cellStyle name="Normal 53 9 6 4" xfId="29508" xr:uid="{B93AA400-F949-4CF7-92D3-7CD91BE0799F}"/>
    <cellStyle name="Normal 53 9 6 5" xfId="34992" xr:uid="{816E1A86-B2F0-4E98-938A-1D245F9182D4}"/>
    <cellStyle name="Normal 530" xfId="39943" xr:uid="{0065AF1C-43CE-4207-B0E5-68FC0904915E}"/>
    <cellStyle name="Normal 531" xfId="39944" xr:uid="{DC769076-0B59-44A3-8FA9-D2BB3099D6AC}"/>
    <cellStyle name="Normal 532" xfId="39945" xr:uid="{6A19742C-0B8F-4EE2-ABD8-39F23871EF4C}"/>
    <cellStyle name="Normal 533" xfId="39946" xr:uid="{377D56B0-8547-4EC0-8AA5-DD0B856B29F1}"/>
    <cellStyle name="Normal 534" xfId="39947" xr:uid="{4860AA03-9D75-4984-B37A-CAB1FC216160}"/>
    <cellStyle name="Normal 535" xfId="39948" xr:uid="{64870D55-08C2-4E4F-8112-5C911DB1029F}"/>
    <cellStyle name="Normal 536" xfId="39949" xr:uid="{26DFCA89-3227-4947-81B1-1CCF7A59AA66}"/>
    <cellStyle name="Normal 537" xfId="39950" xr:uid="{1D726D57-01FA-4780-9C1D-5514DAFB21D9}"/>
    <cellStyle name="Normal 538" xfId="39951" xr:uid="{D6E78D6C-61F6-40AC-9155-939A68EAEBB8}"/>
    <cellStyle name="Normal 539" xfId="39952" xr:uid="{7C7D67D8-C6FB-4657-A9AC-B7E53A729E92}"/>
    <cellStyle name="Normal 54" xfId="6749" xr:uid="{C10D1D2A-2719-47BB-9197-88BB07720E4C}"/>
    <cellStyle name="Normal 54 2" xfId="19561" xr:uid="{4FCF1316-A659-4FB8-A502-9AAC294F2A74}"/>
    <cellStyle name="Normal 54 3" xfId="9867" xr:uid="{CB64D8B2-E462-4659-A779-097DDCA491CA}"/>
    <cellStyle name="Normal 54 3 2" xfId="21188" xr:uid="{8D0064CD-BD3B-43B2-9C99-737D22ECC95A}"/>
    <cellStyle name="Normal 54 3 2 2" xfId="26744" xr:uid="{38C33D60-8B41-4EB0-A13D-C4A0AA6B8C36}"/>
    <cellStyle name="Normal 54 3 2 3" xfId="32238" xr:uid="{C8A7DB52-1D3A-4157-A545-D85109F51867}"/>
    <cellStyle name="Normal 54 3 2 4" xfId="37722" xr:uid="{9DF5C8B2-5234-4231-87A9-92A4885A74BA}"/>
    <cellStyle name="Normal 54 3 3" xfId="24015" xr:uid="{AF24EC96-2CED-45F0-977B-D9E43252FD8E}"/>
    <cellStyle name="Normal 54 3 4" xfId="29509" xr:uid="{2C5E927A-3963-40B1-B8B5-AF3A9F05DF4B}"/>
    <cellStyle name="Normal 54 3 5" xfId="34993" xr:uid="{685CEAA4-B5E4-476F-BA64-7E2EBC9A2E1B}"/>
    <cellStyle name="Normal 540" xfId="39953" xr:uid="{8AD88639-40D3-45D5-8475-E46C723BDDE9}"/>
    <cellStyle name="Normal 541" xfId="39954" xr:uid="{67F38280-5678-4B48-8175-0A5B8BDC400C}"/>
    <cellStyle name="Normal 542" xfId="39955" xr:uid="{78EA5B9C-2C46-4E6A-BFF4-1F35140F38F4}"/>
    <cellStyle name="Normal 543" xfId="39956" xr:uid="{B0918005-6CF8-481E-A387-8FE6F29B44CC}"/>
    <cellStyle name="Normal 544" xfId="39957" xr:uid="{B2E4FF30-B30B-4C83-B414-306E374D8C73}"/>
    <cellStyle name="Normal 545" xfId="39958" xr:uid="{3B7F8F5E-3A7E-44F2-BEEC-741B24D599ED}"/>
    <cellStyle name="Normal 546" xfId="39959" xr:uid="{D2A2FF17-F7FE-47E2-ACA6-1EFA6DDA4514}"/>
    <cellStyle name="Normal 547" xfId="39960" xr:uid="{0DF9D23B-418E-46E3-AE04-B4AA198025AB}"/>
    <cellStyle name="Normal 548" xfId="39961" xr:uid="{507E2C65-7E8C-4DF9-BD80-9A75D1BB3968}"/>
    <cellStyle name="Normal 549" xfId="39962" xr:uid="{F2D04587-73A3-41F7-A765-4EF7400A6008}"/>
    <cellStyle name="Normal 55" xfId="6750" xr:uid="{7843AD69-28C4-4631-B8D6-D6997874A287}"/>
    <cellStyle name="Normal 55 2" xfId="15158" xr:uid="{54D3FD72-5CDE-4F94-A31B-421DA5344FFF}"/>
    <cellStyle name="Normal 55 2 2" xfId="22445" xr:uid="{16153150-3BE3-427F-B275-5A55011A6EF5}"/>
    <cellStyle name="Normal 55 2 2 2" xfId="28001" xr:uid="{CE49C96D-7196-4A96-99CE-AD8DE8513B1D}"/>
    <cellStyle name="Normal 55 2 2 3" xfId="33495" xr:uid="{CAA1F9EF-15E8-4707-8AD3-67B07F075769}"/>
    <cellStyle name="Normal 55 2 2 4" xfId="38979" xr:uid="{795194C5-73AA-4C14-BB5A-2E05ECF001D9}"/>
    <cellStyle name="Normal 55 2 3" xfId="25272" xr:uid="{ACECB825-EAC5-4C2C-B48B-9B7F654E091E}"/>
    <cellStyle name="Normal 55 2 4" xfId="30766" xr:uid="{0637C8C8-E931-48CE-A36B-9F2DAB30E42D}"/>
    <cellStyle name="Normal 55 2 5" xfId="36250" xr:uid="{55664686-4AC8-420B-9DCB-40D9A073EB5A}"/>
    <cellStyle name="Normal 55 3" xfId="12096" xr:uid="{3C8E09D0-9314-4E05-8612-9789E50B89C8}"/>
    <cellStyle name="Normal 55 4" xfId="17332" xr:uid="{5A1401A9-7B76-493B-A217-F3F9315D9125}"/>
    <cellStyle name="Normal 55 5" xfId="19562" xr:uid="{550F1E7E-1355-4E29-B5E1-D6E9FBB65CFB}"/>
    <cellStyle name="Normal 55 6" xfId="9868" xr:uid="{B64A8853-3DAA-449D-94E1-6285B3C873BA}"/>
    <cellStyle name="Normal 55 6 2" xfId="21189" xr:uid="{3B14B269-489A-42EE-A847-D7523CC7190F}"/>
    <cellStyle name="Normal 55 6 2 2" xfId="26745" xr:uid="{795C5ED2-6BF1-4474-A17F-860A05AD2395}"/>
    <cellStyle name="Normal 55 6 2 3" xfId="32239" xr:uid="{C4823632-3162-44C2-8695-5D8AA1DD355D}"/>
    <cellStyle name="Normal 55 6 2 4" xfId="37723" xr:uid="{A78A7A27-5786-4ED1-8BDE-FDAD6A2866B3}"/>
    <cellStyle name="Normal 55 6 3" xfId="24016" xr:uid="{B1351E2F-3FB1-46CF-B310-CD7755564086}"/>
    <cellStyle name="Normal 55 6 4" xfId="29510" xr:uid="{269B5A67-2F64-46F3-885A-1458CCFB97D7}"/>
    <cellStyle name="Normal 55 6 5" xfId="34994" xr:uid="{A2092959-33F6-4769-A22C-A29031F9BAA2}"/>
    <cellStyle name="Normal 550" xfId="39963" xr:uid="{FE739D6B-A505-40B8-BC80-E4A930F835B3}"/>
    <cellStyle name="Normal 551" xfId="39964" xr:uid="{24554343-EED3-4E32-80EF-95D6194A22F1}"/>
    <cellStyle name="Normal 552" xfId="39965" xr:uid="{2A9AAD53-F464-4889-A8C2-49C91591D0EC}"/>
    <cellStyle name="Normal 553" xfId="39966" xr:uid="{99CB129A-7ABC-40ED-A2F7-E5811EA42C82}"/>
    <cellStyle name="Normal 554" xfId="39967" xr:uid="{07186775-9D1E-46FC-9522-83C5D1C7A501}"/>
    <cellStyle name="Normal 555" xfId="39968" xr:uid="{BF2E6D37-3658-4DCC-AD30-E7D4D6C95750}"/>
    <cellStyle name="Normal 556" xfId="39969" xr:uid="{23C0E993-2660-4EEB-87E6-12E0C8891D21}"/>
    <cellStyle name="Normal 557" xfId="39970" xr:uid="{CE1C895B-DE84-411F-898F-03B3AECC5903}"/>
    <cellStyle name="Normal 558" xfId="39971" xr:uid="{E619B3B3-A630-4C3D-9D3C-4B0A81ED8029}"/>
    <cellStyle name="Normal 559" xfId="39972" xr:uid="{CBE0F670-A9C5-4E72-9700-3D4C473D63BC}"/>
    <cellStyle name="Normal 56" xfId="6751" xr:uid="{1E4859F5-3ED7-46BB-B29C-62AFC5F9CDE6}"/>
    <cellStyle name="Normal 56 2" xfId="15159" xr:uid="{BC02B1FC-A8DE-4FFF-9016-91F8D74849AC}"/>
    <cellStyle name="Normal 56 2 2" xfId="22446" xr:uid="{8D7696C5-A61D-457D-B353-FC51A4F00139}"/>
    <cellStyle name="Normal 56 2 2 2" xfId="28002" xr:uid="{BA7007D8-0CA5-4C5D-940E-515E3A3BB119}"/>
    <cellStyle name="Normal 56 2 2 3" xfId="33496" xr:uid="{8D825412-4CC2-437C-8927-1FDB9F6DBD43}"/>
    <cellStyle name="Normal 56 2 2 4" xfId="38980" xr:uid="{ADDC12AB-F321-4D53-BCB2-127F4962FB82}"/>
    <cellStyle name="Normal 56 2 3" xfId="25273" xr:uid="{D491244D-D1D2-4238-968B-675506051490}"/>
    <cellStyle name="Normal 56 2 4" xfId="30767" xr:uid="{01738DA2-4DD9-446C-83B4-0DA25891FE28}"/>
    <cellStyle name="Normal 56 2 5" xfId="36251" xr:uid="{1C1B0AC5-4208-44E8-A797-4592A025B579}"/>
    <cellStyle name="Normal 56 3" xfId="12097" xr:uid="{F4FFE32C-2A4B-4014-AE0A-971AA87105A9}"/>
    <cellStyle name="Normal 56 4" xfId="17333" xr:uid="{169E4FA7-8E19-433E-80F0-3C977DE3BBA9}"/>
    <cellStyle name="Normal 56 5" xfId="19563" xr:uid="{F6B03D0E-A525-4EDF-9C92-64680774ACB2}"/>
    <cellStyle name="Normal 56 6" xfId="9869" xr:uid="{11020592-9099-4900-8D19-0063D4519BB0}"/>
    <cellStyle name="Normal 56 6 2" xfId="21190" xr:uid="{E420307E-B9CC-43DD-86E5-BB3DB56389DA}"/>
    <cellStyle name="Normal 56 6 2 2" xfId="26746" xr:uid="{6C6D115C-4D71-448D-894A-D39318B0187B}"/>
    <cellStyle name="Normal 56 6 2 3" xfId="32240" xr:uid="{1126701D-C0AC-45A3-B1FE-CCD357CA2225}"/>
    <cellStyle name="Normal 56 6 2 4" xfId="37724" xr:uid="{4158CE3D-87C2-4200-8A0F-D58F9C051EF6}"/>
    <cellStyle name="Normal 56 6 3" xfId="24017" xr:uid="{1FE3B61C-EA78-440D-9145-2466408AC2C7}"/>
    <cellStyle name="Normal 56 6 4" xfId="29511" xr:uid="{BBBDE211-861B-4AF9-B873-CE0E1A163B48}"/>
    <cellStyle name="Normal 56 6 5" xfId="34995" xr:uid="{35AD132A-6B97-4C94-A88D-A310C15E13D2}"/>
    <cellStyle name="Normal 560" xfId="39973" xr:uid="{FC968320-020A-459E-B0A7-56F2E4230FDD}"/>
    <cellStyle name="Normal 561" xfId="39974" xr:uid="{5E58FF84-004B-4706-9F77-E4F1F4E43AF0}"/>
    <cellStyle name="Normal 562" xfId="39975" xr:uid="{F84D195D-2C1E-488A-AF2E-7718E05E8B68}"/>
    <cellStyle name="Normal 563" xfId="39976" xr:uid="{44FD6D7C-994E-446C-B830-BB94AFD52455}"/>
    <cellStyle name="Normal 564" xfId="39977" xr:uid="{43CFB7A6-E624-44B1-B712-309AC7E8B3DA}"/>
    <cellStyle name="Normal 565" xfId="39978" xr:uid="{B7FB0F7E-C33B-4263-BB09-2E1074F158A6}"/>
    <cellStyle name="Normal 566" xfId="39979" xr:uid="{3A2C1684-8A71-4D11-B608-83737168B5F8}"/>
    <cellStyle name="Normal 567" xfId="39980" xr:uid="{0FAB474F-AC5D-4406-80CF-8AFEE33BC964}"/>
    <cellStyle name="Normal 568" xfId="39981" xr:uid="{BDA4F719-DB11-478A-BA36-DD2589D77C69}"/>
    <cellStyle name="Normal 569" xfId="39982" xr:uid="{5C50BFBD-5305-4B30-8956-37500F5B37B7}"/>
    <cellStyle name="Normal 57" xfId="6752" xr:uid="{6F8FCCA7-5579-45F1-8CA7-0D562DC15106}"/>
    <cellStyle name="Normal 57 2" xfId="6753" xr:uid="{7D7A696F-80DC-47AE-8831-494C6CBBB51F}"/>
    <cellStyle name="Normal 57 2 2" xfId="15161" xr:uid="{65A2B8AC-87BA-4724-8F14-883C990EF17D}"/>
    <cellStyle name="Normal 57 2 2 2" xfId="22448" xr:uid="{EAB80A1E-2DE3-4EC1-AE5D-01FB18810E00}"/>
    <cellStyle name="Normal 57 2 2 2 2" xfId="28004" xr:uid="{EAA0810D-CD55-4370-976E-855A631558B1}"/>
    <cellStyle name="Normal 57 2 2 2 3" xfId="33498" xr:uid="{B5697827-BDBD-4AE1-B969-739D9DFB4203}"/>
    <cellStyle name="Normal 57 2 2 2 4" xfId="38982" xr:uid="{892E37BA-CF33-4177-9D28-5D270E89E704}"/>
    <cellStyle name="Normal 57 2 2 3" xfId="25275" xr:uid="{88641A6F-F106-4FA0-ACAF-07E9247FF72B}"/>
    <cellStyle name="Normal 57 2 2 4" xfId="30769" xr:uid="{C5ED1031-1F9C-4226-96D7-634D6760F13C}"/>
    <cellStyle name="Normal 57 2 2 5" xfId="36253" xr:uid="{1C8CC12D-9731-4268-AE62-E7A9A80169DE}"/>
    <cellStyle name="Normal 57 2 3" xfId="12099" xr:uid="{55265B8A-4D13-4EA4-A5B5-4A4601F380E8}"/>
    <cellStyle name="Normal 57 2 4" xfId="17335" xr:uid="{21296D36-DFC5-4513-851B-5B58AB1966D2}"/>
    <cellStyle name="Normal 57 2 5" xfId="19565" xr:uid="{FB24FF69-6BF4-49B2-BCDA-5728A7836BA5}"/>
    <cellStyle name="Normal 57 2 6" xfId="9871" xr:uid="{92EFD965-53BA-4A0D-92C1-CDE86F046D98}"/>
    <cellStyle name="Normal 57 2 6 2" xfId="21192" xr:uid="{75188C75-6D0C-4FF3-8984-A7BBC7B42E41}"/>
    <cellStyle name="Normal 57 2 6 2 2" xfId="26748" xr:uid="{20F9A475-798F-477F-A502-133B0EC5B82F}"/>
    <cellStyle name="Normal 57 2 6 2 3" xfId="32242" xr:uid="{D8331EA9-EDB2-4883-ADA6-B36BB5E62F2B}"/>
    <cellStyle name="Normal 57 2 6 2 4" xfId="37726" xr:uid="{26E3BA7A-8A0E-49DF-BADF-A6A89DF7703F}"/>
    <cellStyle name="Normal 57 2 6 3" xfId="24019" xr:uid="{EE73DD01-D418-4178-A9FE-954797E005FE}"/>
    <cellStyle name="Normal 57 2 6 4" xfId="29513" xr:uid="{4B97453F-F0C0-4418-80EA-D81B62F30F39}"/>
    <cellStyle name="Normal 57 2 6 5" xfId="34997" xr:uid="{35794349-7866-4867-ADC5-88D60DFD2D11}"/>
    <cellStyle name="Normal 57 3" xfId="6754" xr:uid="{ECC3912C-645F-49D1-A755-CACCBDBC48C4}"/>
    <cellStyle name="Normal 57 3 2" xfId="15162" xr:uid="{3252377F-AB42-4B25-A597-8B14C69CCAE0}"/>
    <cellStyle name="Normal 57 3 2 2" xfId="22449" xr:uid="{E0A76DEA-1667-4FA7-9C3D-C62F64A2A61C}"/>
    <cellStyle name="Normal 57 3 2 2 2" xfId="28005" xr:uid="{E9AF1168-5B72-413B-AE73-409061634D16}"/>
    <cellStyle name="Normal 57 3 2 2 3" xfId="33499" xr:uid="{46A5CBC6-2896-4FAC-9644-3223FAC0B716}"/>
    <cellStyle name="Normal 57 3 2 2 4" xfId="38983" xr:uid="{52ED2E89-BF40-41CB-89B6-AF4694F4F0EC}"/>
    <cellStyle name="Normal 57 3 2 3" xfId="25276" xr:uid="{00966296-4BCC-4CCF-A31E-A8B712FF4C6D}"/>
    <cellStyle name="Normal 57 3 2 4" xfId="30770" xr:uid="{E8EFCFB6-790E-4AF0-9934-FD2210F82AA8}"/>
    <cellStyle name="Normal 57 3 2 5" xfId="36254" xr:uid="{F8AECF1A-0F23-4014-88B5-B8BAF15F3C52}"/>
    <cellStyle name="Normal 57 3 3" xfId="12100" xr:uid="{008FF888-79E7-4CD1-A67E-71F492D1A39A}"/>
    <cellStyle name="Normal 57 3 4" xfId="17336" xr:uid="{17F73A60-85B1-4AF9-863C-C19F0D9CFA78}"/>
    <cellStyle name="Normal 57 3 5" xfId="19566" xr:uid="{1BAECF04-7045-4A67-AD16-3DC94ED3227D}"/>
    <cellStyle name="Normal 57 3 6" xfId="9872" xr:uid="{BE821779-CD5A-4E74-85BC-3651EDED39C0}"/>
    <cellStyle name="Normal 57 3 6 2" xfId="21193" xr:uid="{C992E1E7-0BC8-4821-A618-F68D0613E998}"/>
    <cellStyle name="Normal 57 3 6 2 2" xfId="26749" xr:uid="{20DC4A46-30EE-4FC7-A1DB-62D4AA73741C}"/>
    <cellStyle name="Normal 57 3 6 2 3" xfId="32243" xr:uid="{24F9CC4B-ABE9-4CB7-9698-CD439031EBC0}"/>
    <cellStyle name="Normal 57 3 6 2 4" xfId="37727" xr:uid="{71650595-6C33-4B48-91A3-8BD14681E2EE}"/>
    <cellStyle name="Normal 57 3 6 3" xfId="24020" xr:uid="{9619220D-52DA-4254-A18C-92A53D9679F8}"/>
    <cellStyle name="Normal 57 3 6 4" xfId="29514" xr:uid="{E1347801-9C5E-4CDF-AD35-4D76491B0920}"/>
    <cellStyle name="Normal 57 3 6 5" xfId="34998" xr:uid="{FF7548A0-A0AC-4FAF-8D66-8266613982A8}"/>
    <cellStyle name="Normal 57 4" xfId="6755" xr:uid="{86D3ECCB-89E7-4966-A1D0-A4EAAA34FD39}"/>
    <cellStyle name="Normal 57 4 2" xfId="15163" xr:uid="{0CEA93FA-9589-455E-897C-8A530D17D28C}"/>
    <cellStyle name="Normal 57 4 2 2" xfId="22450" xr:uid="{3A2EB6EE-90F3-4104-B84A-56CD66D26C49}"/>
    <cellStyle name="Normal 57 4 2 2 2" xfId="28006" xr:uid="{47CFBC18-60ED-47AA-8072-AD2D6678EA04}"/>
    <cellStyle name="Normal 57 4 2 2 3" xfId="33500" xr:uid="{5B3C7E0F-2770-46CA-A562-8EAE6A83A9E0}"/>
    <cellStyle name="Normal 57 4 2 2 4" xfId="38984" xr:uid="{D22E9056-D2CF-480A-B8AA-E946ED5BE3C5}"/>
    <cellStyle name="Normal 57 4 2 3" xfId="25277" xr:uid="{B42C5D8D-DA05-4D29-AC08-DCF871500AD9}"/>
    <cellStyle name="Normal 57 4 2 4" xfId="30771" xr:uid="{DF0CCCF7-199B-4DDF-B815-429F228D36F3}"/>
    <cellStyle name="Normal 57 4 2 5" xfId="36255" xr:uid="{04C2A5D0-002E-41CF-8419-267985D3F749}"/>
    <cellStyle name="Normal 57 4 3" xfId="12101" xr:uid="{E51E7E51-0253-43FF-BB4E-9A3DCDC3A95C}"/>
    <cellStyle name="Normal 57 4 4" xfId="17337" xr:uid="{224DF1A5-A559-4612-A3C3-3E3EEC12BB3B}"/>
    <cellStyle name="Normal 57 4 5" xfId="19567" xr:uid="{DE4FECA4-6C88-40B5-A5AF-864C3F65D256}"/>
    <cellStyle name="Normal 57 4 6" xfId="9873" xr:uid="{2541DB12-7217-4CB0-A8FA-EEB2EACFFD5E}"/>
    <cellStyle name="Normal 57 4 6 2" xfId="21194" xr:uid="{254C5B76-DE48-4BC0-9137-5C5EBB95C99F}"/>
    <cellStyle name="Normal 57 4 6 2 2" xfId="26750" xr:uid="{637AAAC7-A723-42EB-9C48-93211D610337}"/>
    <cellStyle name="Normal 57 4 6 2 3" xfId="32244" xr:uid="{F999C201-B32C-4FA5-A702-93E803D00686}"/>
    <cellStyle name="Normal 57 4 6 2 4" xfId="37728" xr:uid="{E7808058-4B34-45C6-AAEB-3CCEFC1EA001}"/>
    <cellStyle name="Normal 57 4 6 3" xfId="24021" xr:uid="{F1E831CD-CC11-420B-9F1C-477D8EAFB169}"/>
    <cellStyle name="Normal 57 4 6 4" xfId="29515" xr:uid="{688EE4BD-8247-4FB9-9E3C-F868827A6770}"/>
    <cellStyle name="Normal 57 4 6 5" xfId="34999" xr:uid="{76EDD593-E2B4-4165-8771-33BF586B3A2B}"/>
    <cellStyle name="Normal 57 5" xfId="15160" xr:uid="{4A3E2C84-63D8-452D-8BCC-E25111D560B1}"/>
    <cellStyle name="Normal 57 5 2" xfId="22447" xr:uid="{8881E152-FEAB-4A7D-99AF-AFE08FF89A9D}"/>
    <cellStyle name="Normal 57 5 2 2" xfId="28003" xr:uid="{11664362-8CC8-4505-9347-2DAE0FBEE94B}"/>
    <cellStyle name="Normal 57 5 2 3" xfId="33497" xr:uid="{A7E708AD-FE53-4FE1-9497-5318C03C7BE5}"/>
    <cellStyle name="Normal 57 5 2 4" xfId="38981" xr:uid="{19CA4F2B-3436-4144-900F-E8776582935F}"/>
    <cellStyle name="Normal 57 5 3" xfId="25274" xr:uid="{2C3B796D-41BF-40CF-A1AC-62E5734674BF}"/>
    <cellStyle name="Normal 57 5 4" xfId="30768" xr:uid="{358DD30A-0F0D-460F-9787-17D5518711BF}"/>
    <cellStyle name="Normal 57 5 5" xfId="36252" xr:uid="{B4BD640B-4224-4222-BFB2-2E664090B8AC}"/>
    <cellStyle name="Normal 57 6" xfId="12098" xr:uid="{B7C4AEEC-2003-43EF-BF42-46B825A2A987}"/>
    <cellStyle name="Normal 57 7" xfId="17334" xr:uid="{73BEF91B-376A-40AC-AA90-8887A3684E5D}"/>
    <cellStyle name="Normal 57 8" xfId="19564" xr:uid="{311D322B-A319-4C83-870F-831693947519}"/>
    <cellStyle name="Normal 57 9" xfId="9870" xr:uid="{908FB24E-4DFC-46A8-AF22-B61E213D77C4}"/>
    <cellStyle name="Normal 57 9 2" xfId="21191" xr:uid="{09E7C8F0-9625-4CDD-83FE-387443F452F0}"/>
    <cellStyle name="Normal 57 9 2 2" xfId="26747" xr:uid="{C71D86AA-A5C5-4DEC-A956-164AE1135178}"/>
    <cellStyle name="Normal 57 9 2 3" xfId="32241" xr:uid="{78E1C200-9BC4-4610-A547-07F7863D53EB}"/>
    <cellStyle name="Normal 57 9 2 4" xfId="37725" xr:uid="{274ED9CE-42CA-4C36-9DBA-C67327DF0394}"/>
    <cellStyle name="Normal 57 9 3" xfId="24018" xr:uid="{C4D36FC7-1A21-4C33-ACDC-C3718789F0CF}"/>
    <cellStyle name="Normal 57 9 4" xfId="29512" xr:uid="{BE605D59-56B6-4062-8463-D7D778D23C06}"/>
    <cellStyle name="Normal 57 9 5" xfId="34996" xr:uid="{ECC1DBB1-45D1-4BEA-9FA3-4F2635DC62D4}"/>
    <cellStyle name="Normal 570" xfId="39983" xr:uid="{1DF1A780-CC61-41C3-8AFF-6E9BBE4802BB}"/>
    <cellStyle name="Normal 571" xfId="39984" xr:uid="{A1977628-E8ED-4D5E-BCDA-CFE6D1486881}"/>
    <cellStyle name="Normal 572" xfId="39985" xr:uid="{9A1C251A-4574-469A-9076-35DD208FB0BC}"/>
    <cellStyle name="Normal 573" xfId="39986" xr:uid="{96823700-0DFC-46C7-A47D-3CBB072C1F3D}"/>
    <cellStyle name="Normal 574" xfId="39987" xr:uid="{49E9C177-3870-411C-9A86-A938960F48F0}"/>
    <cellStyle name="Normal 575" xfId="39988" xr:uid="{615EAD74-1F8C-43AE-A9E0-D34F082C7977}"/>
    <cellStyle name="Normal 576" xfId="39989" xr:uid="{B8585E21-3F8A-40C5-8BDB-F47AC8F4878D}"/>
    <cellStyle name="Normal 577" xfId="39990" xr:uid="{6F3A6436-5267-4816-A07F-DC7405C3BA0B}"/>
    <cellStyle name="Normal 578" xfId="39991" xr:uid="{2A84A139-A8FD-42DF-AFAF-0988FC1699AC}"/>
    <cellStyle name="Normal 579" xfId="39992" xr:uid="{9635C6A0-0233-435C-A4AC-F000086877D4}"/>
    <cellStyle name="Normal 58" xfId="6756" xr:uid="{241D4521-E7BE-447D-B2EF-9FFC81153C80}"/>
    <cellStyle name="Normal 58 2" xfId="6757" xr:uid="{3F658F11-EB8F-4DC7-B2AF-BD10A24361F1}"/>
    <cellStyle name="Normal 58 2 2" xfId="15165" xr:uid="{55ECF016-F39B-401A-A86D-696B9642ED06}"/>
    <cellStyle name="Normal 58 2 2 2" xfId="22452" xr:uid="{40BCD769-6D1F-4F4F-8F46-9ABEA7ED00D6}"/>
    <cellStyle name="Normal 58 2 2 2 2" xfId="28008" xr:uid="{1D285094-11C1-45EC-8613-9F178307D849}"/>
    <cellStyle name="Normal 58 2 2 2 3" xfId="33502" xr:uid="{A50DD541-5E24-433E-9219-BBEA365D170F}"/>
    <cellStyle name="Normal 58 2 2 2 4" xfId="38986" xr:uid="{68E6C137-2379-422E-9E13-8B95FD2CDF2F}"/>
    <cellStyle name="Normal 58 2 2 3" xfId="25279" xr:uid="{DF6CED7B-0E2A-4F79-97C2-2E97A303C6D7}"/>
    <cellStyle name="Normal 58 2 2 4" xfId="30773" xr:uid="{7331B7C7-12C8-47CB-ACAB-A4FF1080E0D3}"/>
    <cellStyle name="Normal 58 2 2 5" xfId="36257" xr:uid="{321DCFD4-76A8-43C0-805A-FD02B488E8B6}"/>
    <cellStyle name="Normal 58 2 3" xfId="12103" xr:uid="{9CBF4DFE-D948-4C5B-9D5D-97371A2EBD16}"/>
    <cellStyle name="Normal 58 2 4" xfId="17339" xr:uid="{0B2378BF-DECC-4BF1-8CF4-219B78531845}"/>
    <cellStyle name="Normal 58 2 5" xfId="19569" xr:uid="{D2CFDF38-5727-494B-8863-32153359367D}"/>
    <cellStyle name="Normal 58 2 6" xfId="9875" xr:uid="{9F0DB218-CB3C-4BFB-B4C3-939DEF248043}"/>
    <cellStyle name="Normal 58 2 6 2" xfId="21196" xr:uid="{180D8D3F-345D-4A39-9174-7D56F1714F96}"/>
    <cellStyle name="Normal 58 2 6 2 2" xfId="26752" xr:uid="{308ED5CD-E6A4-4057-B328-D1C5D1BC2DD3}"/>
    <cellStyle name="Normal 58 2 6 2 3" xfId="32246" xr:uid="{C668E8E4-DC20-4C99-B9F6-759AEA489245}"/>
    <cellStyle name="Normal 58 2 6 2 4" xfId="37730" xr:uid="{310D7E11-BA27-4C3F-86E2-F6E02E42B608}"/>
    <cellStyle name="Normal 58 2 6 3" xfId="24023" xr:uid="{9B6A8E11-B336-4361-A6AF-A611EAE0B905}"/>
    <cellStyle name="Normal 58 2 6 4" xfId="29517" xr:uid="{F3CB6536-125F-4BD1-B805-0F239E06223F}"/>
    <cellStyle name="Normal 58 2 6 5" xfId="35001" xr:uid="{BE793E15-CFA2-461F-9B02-DBCE7155CBE0}"/>
    <cellStyle name="Normal 58 3" xfId="6758" xr:uid="{483C4C4D-5EC4-4EFC-BFF6-8A37D3104987}"/>
    <cellStyle name="Normal 58 3 2" xfId="15166" xr:uid="{98D2ED66-CC01-4BF9-93CC-4F99FEC9E4EF}"/>
    <cellStyle name="Normal 58 3 2 2" xfId="22453" xr:uid="{81344F4D-39B1-44D8-A00A-277F97797E2F}"/>
    <cellStyle name="Normal 58 3 2 2 2" xfId="28009" xr:uid="{13D944B5-353E-4746-ADC5-DB99BACB3527}"/>
    <cellStyle name="Normal 58 3 2 2 3" xfId="33503" xr:uid="{1695B448-B21C-46B5-89CC-49EB81776523}"/>
    <cellStyle name="Normal 58 3 2 2 4" xfId="38987" xr:uid="{B7063A3F-E3AE-49BB-8770-710E1AECB29D}"/>
    <cellStyle name="Normal 58 3 2 3" xfId="25280" xr:uid="{59C2C33A-68CC-4212-835E-461729B3AEED}"/>
    <cellStyle name="Normal 58 3 2 4" xfId="30774" xr:uid="{C79D5516-2528-4AFC-B798-E4FF0C8F2BCA}"/>
    <cellStyle name="Normal 58 3 2 5" xfId="36258" xr:uid="{A50599E9-3C4E-407A-B064-D9B86B78D2EB}"/>
    <cellStyle name="Normal 58 3 3" xfId="12104" xr:uid="{406EDEFF-17C1-46AB-972F-5A367D700FFA}"/>
    <cellStyle name="Normal 58 3 4" xfId="17340" xr:uid="{567F34FE-74D3-4724-BD19-674229B132DA}"/>
    <cellStyle name="Normal 58 3 5" xfId="19570" xr:uid="{4A308A2E-6F40-43E0-B42C-C57721E3C20A}"/>
    <cellStyle name="Normal 58 3 6" xfId="9876" xr:uid="{EDB791A0-73DB-4094-A3E8-E73637341D1A}"/>
    <cellStyle name="Normal 58 3 6 2" xfId="21197" xr:uid="{210CCC33-84FD-4ACC-A692-311F21088C76}"/>
    <cellStyle name="Normal 58 3 6 2 2" xfId="26753" xr:uid="{84025A5B-6B92-49E0-A8CE-272111E2FE76}"/>
    <cellStyle name="Normal 58 3 6 2 3" xfId="32247" xr:uid="{1797B0D3-87DD-4B9C-BB8C-9BFFE5D27808}"/>
    <cellStyle name="Normal 58 3 6 2 4" xfId="37731" xr:uid="{5DF62A3C-6A83-49A8-BC57-455B91081C8E}"/>
    <cellStyle name="Normal 58 3 6 3" xfId="24024" xr:uid="{2688D124-52A0-42D8-AB8E-9AE9FF096E64}"/>
    <cellStyle name="Normal 58 3 6 4" xfId="29518" xr:uid="{4DAE706A-65AB-40C5-88CE-975645D80687}"/>
    <cellStyle name="Normal 58 3 6 5" xfId="35002" xr:uid="{25A7C321-1AC3-4ADD-9270-4166B017AA94}"/>
    <cellStyle name="Normal 58 4" xfId="6759" xr:uid="{6F5E06E9-9C0A-47ED-89BD-852B7629C53F}"/>
    <cellStyle name="Normal 58 4 2" xfId="15167" xr:uid="{32B37ABD-2A16-4E27-A6F6-070702560E8C}"/>
    <cellStyle name="Normal 58 4 2 2" xfId="22454" xr:uid="{9B5C575F-CC86-4F72-B80B-E2BA7965E805}"/>
    <cellStyle name="Normal 58 4 2 2 2" xfId="28010" xr:uid="{0B7B8AAE-2477-40EA-A1B2-6E07BCF7AE1D}"/>
    <cellStyle name="Normal 58 4 2 2 3" xfId="33504" xr:uid="{E605F4F2-8898-401B-A08B-856DA6B58435}"/>
    <cellStyle name="Normal 58 4 2 2 4" xfId="38988" xr:uid="{5BDFD60E-7604-49A8-A13B-E0417F33B3E2}"/>
    <cellStyle name="Normal 58 4 2 3" xfId="25281" xr:uid="{5B806184-49F8-4F29-AEA7-5181EEDC330F}"/>
    <cellStyle name="Normal 58 4 2 4" xfId="30775" xr:uid="{D65798D9-AD17-4DE1-A2A0-F7D0EA5A588B}"/>
    <cellStyle name="Normal 58 4 2 5" xfId="36259" xr:uid="{96C66859-3ECF-4785-A75B-0018E6EC04E6}"/>
    <cellStyle name="Normal 58 4 3" xfId="12105" xr:uid="{3115ECD9-BCBA-4DCC-A9E9-966CF7262AEC}"/>
    <cellStyle name="Normal 58 4 4" xfId="17341" xr:uid="{6CF87DC7-400D-42F8-8E4A-2F2F5DB54CBA}"/>
    <cellStyle name="Normal 58 4 5" xfId="19571" xr:uid="{55A117EF-490C-4A38-9D77-2AA487CEDF95}"/>
    <cellStyle name="Normal 58 4 6" xfId="9877" xr:uid="{5D65E22F-C090-4F61-BCE1-A708C9C1E9C2}"/>
    <cellStyle name="Normal 58 4 6 2" xfId="21198" xr:uid="{D0AED4BD-8EBF-4C46-8745-581AC73AEFF6}"/>
    <cellStyle name="Normal 58 4 6 2 2" xfId="26754" xr:uid="{3E64851B-F14B-4D88-A7E9-79A57EDA52A7}"/>
    <cellStyle name="Normal 58 4 6 2 3" xfId="32248" xr:uid="{7321D985-A3A7-466F-A7F8-3FA1F701C447}"/>
    <cellStyle name="Normal 58 4 6 2 4" xfId="37732" xr:uid="{CE06C48F-3643-4BFA-94B8-54D0A1D31B93}"/>
    <cellStyle name="Normal 58 4 6 3" xfId="24025" xr:uid="{550C37C1-7C39-4AF7-B0DA-64AC71097C91}"/>
    <cellStyle name="Normal 58 4 6 4" xfId="29519" xr:uid="{3D70DBA9-274E-4F6F-A573-852D88C40272}"/>
    <cellStyle name="Normal 58 4 6 5" xfId="35003" xr:uid="{51743239-F14C-463F-8714-93EF757B4B0C}"/>
    <cellStyle name="Normal 58 5" xfId="15164" xr:uid="{D00C76DA-8897-41C4-8397-2AE43A0E5035}"/>
    <cellStyle name="Normal 58 5 2" xfId="22451" xr:uid="{A0534B1F-A766-4CC0-A30F-44C37743614F}"/>
    <cellStyle name="Normal 58 5 2 2" xfId="28007" xr:uid="{4FB4D871-5510-43AA-86E9-0EB0198EFB88}"/>
    <cellStyle name="Normal 58 5 2 3" xfId="33501" xr:uid="{82D081E8-7E57-4BB2-A793-89D80708484F}"/>
    <cellStyle name="Normal 58 5 2 4" xfId="38985" xr:uid="{56469614-67F8-47B7-A4D1-2CB4519C84B8}"/>
    <cellStyle name="Normal 58 5 3" xfId="25278" xr:uid="{C3B51BA0-20E9-4261-9932-9C893817DD3A}"/>
    <cellStyle name="Normal 58 5 4" xfId="30772" xr:uid="{B5DC7E34-A05D-4D1D-B389-C1A4A0249EF5}"/>
    <cellStyle name="Normal 58 5 5" xfId="36256" xr:uid="{C9BAE4E3-6D3D-4C06-909D-2AFE0B4DE997}"/>
    <cellStyle name="Normal 58 6" xfId="12102" xr:uid="{78BDDBD2-3248-487F-9E32-CC3280614E05}"/>
    <cellStyle name="Normal 58 7" xfId="17338" xr:uid="{ADBE39CB-C70A-4CA0-B5DC-97F35B833729}"/>
    <cellStyle name="Normal 58 8" xfId="19568" xr:uid="{7B00E3BB-0B09-43D3-8728-D919DF886BB5}"/>
    <cellStyle name="Normal 58 9" xfId="9874" xr:uid="{143282C9-84FB-4AD6-8E5E-D5DBB59FC1CF}"/>
    <cellStyle name="Normal 58 9 2" xfId="21195" xr:uid="{E680636D-65DC-4048-9045-87F80B6EC92C}"/>
    <cellStyle name="Normal 58 9 2 2" xfId="26751" xr:uid="{BDBDFA96-9E05-458E-85A1-63C18A64E61A}"/>
    <cellStyle name="Normal 58 9 2 3" xfId="32245" xr:uid="{B0185AA2-A3EB-40BB-A897-8DACA22713DF}"/>
    <cellStyle name="Normal 58 9 2 4" xfId="37729" xr:uid="{90BFF159-C351-469F-AE57-E0D2FEB790CB}"/>
    <cellStyle name="Normal 58 9 3" xfId="24022" xr:uid="{CF952A99-5A51-4807-B8E0-1F147FFB0BD6}"/>
    <cellStyle name="Normal 58 9 4" xfId="29516" xr:uid="{B8BC5744-7A0E-4EA5-8767-5C2667C06155}"/>
    <cellStyle name="Normal 58 9 5" xfId="35000" xr:uid="{BD13D16F-584E-42A8-BCD7-4A0AE14279D9}"/>
    <cellStyle name="Normal 580" xfId="39993" xr:uid="{034C026A-1AA6-4328-A795-29050AB8E040}"/>
    <cellStyle name="Normal 581" xfId="39994" xr:uid="{E70A6295-7A34-4DE6-AD68-74A7117932CE}"/>
    <cellStyle name="Normal 582" xfId="39995" xr:uid="{238BF952-6853-46FF-B3A1-A9BF0B67FEF4}"/>
    <cellStyle name="Normal 583" xfId="39996" xr:uid="{A9BBFCCB-E223-477E-8239-B7BEA1A71F6C}"/>
    <cellStyle name="Normal 584" xfId="39997" xr:uid="{4714D48F-599C-4C3E-A7E8-678565782D81}"/>
    <cellStyle name="Normal 585" xfId="39998" xr:uid="{23B9C2E3-185A-4185-8373-E732C9D9D02D}"/>
    <cellStyle name="Normal 586" xfId="39999" xr:uid="{81F44DF6-952D-4A60-A9B7-F641071E3C5B}"/>
    <cellStyle name="Normal 587" xfId="40000" xr:uid="{C580C57C-937F-4CEF-9233-DDF1AD823416}"/>
    <cellStyle name="Normal 588" xfId="40001" xr:uid="{279DC387-D800-4973-8622-413E832525F1}"/>
    <cellStyle name="Normal 589" xfId="40002" xr:uid="{4433EC94-E99D-4A39-85B9-546EEFF3F5B6}"/>
    <cellStyle name="Normal 59" xfId="6760" xr:uid="{F78AB140-9DE3-4806-A413-4FBCD9088589}"/>
    <cellStyle name="Normal 59 2" xfId="15168" xr:uid="{BEEC7EEC-0CE3-4EE8-B510-C06202935A34}"/>
    <cellStyle name="Normal 59 2 2" xfId="22455" xr:uid="{8077E702-52DB-4A2F-8336-6F617CEEED31}"/>
    <cellStyle name="Normal 59 2 2 2" xfId="28011" xr:uid="{976C327E-0CD9-47F5-B8DC-D7B3DA7209D4}"/>
    <cellStyle name="Normal 59 2 2 3" xfId="33505" xr:uid="{E8831D04-0C1F-4AD4-8C82-C8E15BFD7FFB}"/>
    <cellStyle name="Normal 59 2 2 4" xfId="38989" xr:uid="{8BB878F5-85AE-4193-84D4-C64E9DDDFCF0}"/>
    <cellStyle name="Normal 59 2 3" xfId="25282" xr:uid="{58E81544-42E1-4ED0-83CB-BF2ECFEE060B}"/>
    <cellStyle name="Normal 59 2 4" xfId="30776" xr:uid="{523F5823-1D68-4A19-A839-938EC3CDA8A7}"/>
    <cellStyle name="Normal 59 2 5" xfId="36260" xr:uid="{85328052-632E-40DC-9891-A262C29651FA}"/>
    <cellStyle name="Normal 59 3" xfId="12106" xr:uid="{170BF8D9-864E-4909-BE3B-F656C0793655}"/>
    <cellStyle name="Normal 59 4" xfId="17342" xr:uid="{E3023681-C2A5-4C36-981A-8FA22330F448}"/>
    <cellStyle name="Normal 59 5" xfId="19572" xr:uid="{E59814D8-9224-4B0D-9F27-BEA2AF0F3BFC}"/>
    <cellStyle name="Normal 59 6" xfId="9878" xr:uid="{491D0071-A575-4D31-8729-6BE69674BA25}"/>
    <cellStyle name="Normal 59 6 2" xfId="21199" xr:uid="{CC1DB0F8-2715-429C-BA7A-3A4585B1E1DA}"/>
    <cellStyle name="Normal 59 6 2 2" xfId="26755" xr:uid="{359452DE-0A57-4554-B3D2-61E4A69B32AA}"/>
    <cellStyle name="Normal 59 6 2 3" xfId="32249" xr:uid="{F38D6590-B2B5-4148-BE1E-63FDB5A5938E}"/>
    <cellStyle name="Normal 59 6 2 4" xfId="37733" xr:uid="{621A7FA7-B4BB-48C3-ADC9-BC7F73BE32DF}"/>
    <cellStyle name="Normal 59 6 3" xfId="24026" xr:uid="{54307C16-EF4E-43DE-85EF-F58D3145C461}"/>
    <cellStyle name="Normal 59 6 4" xfId="29520" xr:uid="{2E0F7D61-DB64-4B8E-ABC3-9DD902744C82}"/>
    <cellStyle name="Normal 59 6 5" xfId="35004" xr:uid="{D5BC7033-6265-47B6-83E2-5FD1BE307DF4}"/>
    <cellStyle name="Normal 590" xfId="40003" xr:uid="{94A471A7-8B1B-46EE-8FCE-56A1D0CAB01D}"/>
    <cellStyle name="Normal 591" xfId="40004" xr:uid="{FE1B5FDC-D5B1-4959-991B-D65E5D856D15}"/>
    <cellStyle name="Normal 592" xfId="40005" xr:uid="{4EA1D2BE-0BF2-477A-ACF4-2AF0DD19C221}"/>
    <cellStyle name="Normal 593" xfId="40006" xr:uid="{D465CB50-2923-4E97-A870-24AF9559F550}"/>
    <cellStyle name="Normal 594" xfId="40007" xr:uid="{0910A053-A89A-4ED6-8BF3-6A9915B54F0A}"/>
    <cellStyle name="Normal 595" xfId="40008" xr:uid="{01B01410-01EA-451C-94CA-4AAC43D20D10}"/>
    <cellStyle name="Normal 596" xfId="40009" xr:uid="{EF02289C-D9CF-487A-B3E1-3E0E5111AEF8}"/>
    <cellStyle name="Normal 597" xfId="40010" xr:uid="{2A07B0B3-4898-4815-8BEA-4F3AA0F0C751}"/>
    <cellStyle name="Normal 598" xfId="40011" xr:uid="{82933859-B743-4545-971E-78EC1D82C0BC}"/>
    <cellStyle name="Normal 599" xfId="40012" xr:uid="{EC495B3E-86BF-4CAD-A71D-FB0C8E46C65D}"/>
    <cellStyle name="Normal 6" xfId="653" xr:uid="{263F8571-ABFA-4145-86BE-8EB48642A61F}"/>
    <cellStyle name="Normal 6 10" xfId="17343" xr:uid="{11E0A50F-63E9-482E-BCC5-CCE791D43F5D}"/>
    <cellStyle name="Normal 6 11" xfId="19573" xr:uid="{3209137C-D3CF-4667-B397-B4CD671F7681}"/>
    <cellStyle name="Normal 6 12" xfId="9879" xr:uid="{D5515948-3F01-4B35-A16F-6878EEF3A504}"/>
    <cellStyle name="Normal 6 12 2" xfId="21200" xr:uid="{6E0C0FC7-2CC3-4EBE-B442-3087C8EB25D7}"/>
    <cellStyle name="Normal 6 12 2 2" xfId="26756" xr:uid="{C69A82E4-EEDF-49A4-B39D-80DD7DB212A4}"/>
    <cellStyle name="Normal 6 12 2 3" xfId="32250" xr:uid="{9438102C-409C-4C26-AF67-97A76873F0AF}"/>
    <cellStyle name="Normal 6 12 2 4" xfId="37734" xr:uid="{369FC5A0-F4FC-46F5-B150-FF7133649B8A}"/>
    <cellStyle name="Normal 6 12 3" xfId="24027" xr:uid="{B9D9B65A-2347-4102-AA1E-9DC4F8C3FA8F}"/>
    <cellStyle name="Normal 6 12 4" xfId="29521" xr:uid="{0C0F6DE2-764C-4D18-9F89-084BBB5245AF}"/>
    <cellStyle name="Normal 6 12 5" xfId="35005" xr:uid="{8E503D3C-4299-482D-BAC8-22456265C027}"/>
    <cellStyle name="Normal 6 13" xfId="40489" xr:uid="{E0620A35-A060-417A-96E1-9128DE79D2B9}"/>
    <cellStyle name="Normal 6 14" xfId="6761" xr:uid="{7AAEC99C-07C7-4DD1-AB35-D2475A8BB5E9}"/>
    <cellStyle name="Normal 6 2" xfId="898" xr:uid="{3FD8E6CD-9B47-4F51-B0B1-545E93D605EE}"/>
    <cellStyle name="Normal 6 2 10" xfId="9880" xr:uid="{18EDBD67-0856-4E7B-81F3-006DE1C15CF6}"/>
    <cellStyle name="Normal 6 2 10 2" xfId="21201" xr:uid="{4211DC57-02A7-4D2F-BE52-75DA4D7AAC1F}"/>
    <cellStyle name="Normal 6 2 10 2 2" xfId="26757" xr:uid="{601680CA-7D2A-4E14-BAEE-60475BDC473F}"/>
    <cellStyle name="Normal 6 2 10 2 3" xfId="32251" xr:uid="{7931290D-BE5A-4ED0-A1E2-3A94E638F599}"/>
    <cellStyle name="Normal 6 2 10 2 4" xfId="37735" xr:uid="{C38CFC4B-BC59-45FF-84E8-962B30CBC10C}"/>
    <cellStyle name="Normal 6 2 10 3" xfId="24028" xr:uid="{2CA2A94A-64FF-4B5A-995D-CA0130290354}"/>
    <cellStyle name="Normal 6 2 10 4" xfId="29522" xr:uid="{DF0129C9-776A-4430-AE3F-CADC752A924C}"/>
    <cellStyle name="Normal 6 2 10 5" xfId="35006" xr:uid="{62621189-AAE0-4A9A-9F0A-48731C9274E2}"/>
    <cellStyle name="Normal 6 2 11" xfId="6762" xr:uid="{56AC8782-4B38-4E9D-B8B3-AB8DF64B4081}"/>
    <cellStyle name="Normal 6 2 2" xfId="6763" xr:uid="{DF662263-1DC2-43F4-B91D-BC2E86618BA5}"/>
    <cellStyle name="Normal 6 2 2 2" xfId="15171" xr:uid="{94906074-0061-4C2E-A9AA-3D7B6FFF1A1D}"/>
    <cellStyle name="Normal 6 2 2 2 2" xfId="22458" xr:uid="{9ED8F8CF-4B1C-427A-ABB0-861875A4415D}"/>
    <cellStyle name="Normal 6 2 2 2 2 2" xfId="28014" xr:uid="{213BF03B-CCB5-43D4-B1F4-A38B26C04F78}"/>
    <cellStyle name="Normal 6 2 2 2 2 3" xfId="33508" xr:uid="{60FB60E8-11DA-4A3B-A82F-23FED8BF27BE}"/>
    <cellStyle name="Normal 6 2 2 2 2 4" xfId="38992" xr:uid="{D486E2E7-C1FF-42F0-9107-CE764EB6C956}"/>
    <cellStyle name="Normal 6 2 2 2 3" xfId="25285" xr:uid="{388BC736-D0B5-4349-B097-B63EEF3A470F}"/>
    <cellStyle name="Normal 6 2 2 2 4" xfId="30779" xr:uid="{2695CDCF-02ED-4857-8866-26D49A9F7EE3}"/>
    <cellStyle name="Normal 6 2 2 2 5" xfId="36263" xr:uid="{D76F065F-0994-49AB-80DC-3F24442651AE}"/>
    <cellStyle name="Normal 6 2 2 3" xfId="12109" xr:uid="{90874187-3986-4DB1-9138-7420D30D960D}"/>
    <cellStyle name="Normal 6 2 2 4" xfId="17345" xr:uid="{AF3BB4C2-B576-431A-95A6-954BAB636261}"/>
    <cellStyle name="Normal 6 2 2 5" xfId="19575" xr:uid="{B2AFFA05-C753-483A-9D96-8156CC94BF06}"/>
    <cellStyle name="Normal 6 2 2 6" xfId="9881" xr:uid="{5B2B3C30-BFA1-4296-92D4-B42ACE13D713}"/>
    <cellStyle name="Normal 6 2 2 6 2" xfId="21202" xr:uid="{7685268A-C450-4605-8FAC-6A93853DE872}"/>
    <cellStyle name="Normal 6 2 2 6 2 2" xfId="26758" xr:uid="{0FE6A718-53FD-4200-8C05-6A2B8C27876A}"/>
    <cellStyle name="Normal 6 2 2 6 2 3" xfId="32252" xr:uid="{4157F6A8-CFF1-496D-870D-E6C39E5267E3}"/>
    <cellStyle name="Normal 6 2 2 6 2 4" xfId="37736" xr:uid="{A6D194F8-CF3F-49B0-8E6E-5BE69892A239}"/>
    <cellStyle name="Normal 6 2 2 6 3" xfId="24029" xr:uid="{2ED18BCB-29D7-4C0E-9275-0E188EAA5DC9}"/>
    <cellStyle name="Normal 6 2 2 6 4" xfId="29523" xr:uid="{70C7D0FE-4FAB-4390-901B-F942D85D976F}"/>
    <cellStyle name="Normal 6 2 2 6 5" xfId="35007" xr:uid="{DF9A4B3C-BAE1-40FF-B4D7-711D5BEFBC9E}"/>
    <cellStyle name="Normal 6 2 3" xfId="6764" xr:uid="{05A8A1BB-239E-432D-BD98-CEA15C67BD63}"/>
    <cellStyle name="Normal 6 2 3 2" xfId="15172" xr:uid="{43E05DED-F550-4DEF-9F5A-D03AAE629342}"/>
    <cellStyle name="Normal 6 2 3 2 2" xfId="22459" xr:uid="{99187B43-3576-44D1-9CE7-FF35624F345D}"/>
    <cellStyle name="Normal 6 2 3 2 2 2" xfId="28015" xr:uid="{EBA94390-FDF9-45E4-B88C-2AF7744FC1B0}"/>
    <cellStyle name="Normal 6 2 3 2 2 3" xfId="33509" xr:uid="{1BFC06F3-68E9-4EEF-8114-45A94FF493B3}"/>
    <cellStyle name="Normal 6 2 3 2 2 4" xfId="38993" xr:uid="{FBFD4C7C-1061-42F0-B1DB-A2285C9374CB}"/>
    <cellStyle name="Normal 6 2 3 2 3" xfId="25286" xr:uid="{805ADA93-0B60-4B2F-B79A-24CD4DA7DC75}"/>
    <cellStyle name="Normal 6 2 3 2 4" xfId="30780" xr:uid="{A7B521CA-8062-4636-8A04-6C059979392C}"/>
    <cellStyle name="Normal 6 2 3 2 5" xfId="36264" xr:uid="{5C6B803A-8B6E-4BA6-9AFA-537A904BE292}"/>
    <cellStyle name="Normal 6 2 3 3" xfId="12110" xr:uid="{8CB943F4-0F47-48CF-896B-878E081040A6}"/>
    <cellStyle name="Normal 6 2 3 4" xfId="17346" xr:uid="{5957B54D-D318-4681-8DFA-E56EB73D82A8}"/>
    <cellStyle name="Normal 6 2 3 5" xfId="19576" xr:uid="{77AF16BB-A8E8-45C0-8358-BFB73FD6AEC9}"/>
    <cellStyle name="Normal 6 2 3 6" xfId="9882" xr:uid="{EFB41B1F-B2D8-4688-89F3-7F1692149B3C}"/>
    <cellStyle name="Normal 6 2 3 6 2" xfId="21203" xr:uid="{02F81516-34BF-4BF5-BAD7-5C2CCD70CB63}"/>
    <cellStyle name="Normal 6 2 3 6 2 2" xfId="26759" xr:uid="{CB398E03-077B-440D-AFAF-2F369B5A42FD}"/>
    <cellStyle name="Normal 6 2 3 6 2 3" xfId="32253" xr:uid="{09DE6DC9-CF51-490C-8A79-9A0FD9838F02}"/>
    <cellStyle name="Normal 6 2 3 6 2 4" xfId="37737" xr:uid="{DCE06189-BC9A-4B63-89A7-8A1DE2672813}"/>
    <cellStyle name="Normal 6 2 3 6 3" xfId="24030" xr:uid="{671AD9D8-3DFE-4320-89D6-2E68D8617B7C}"/>
    <cellStyle name="Normal 6 2 3 6 4" xfId="29524" xr:uid="{1A53FCF7-8794-4011-8EA3-048AEE2BB4A6}"/>
    <cellStyle name="Normal 6 2 3 6 5" xfId="35008" xr:uid="{32D844B2-43EB-4150-8526-CF6F036853C4}"/>
    <cellStyle name="Normal 6 2 4" xfId="7294" xr:uid="{A4874B8B-14BE-4B5E-864C-C90268684F55}"/>
    <cellStyle name="Normal 6 2 4 2" xfId="15173" xr:uid="{47FAFE6F-A0D1-45C5-B321-A07CA5DED088}"/>
    <cellStyle name="Normal 6 2 4 2 2" xfId="22460" xr:uid="{6A3AD625-F843-4F00-A34F-F0D0F397B2D7}"/>
    <cellStyle name="Normal 6 2 4 2 2 2" xfId="28016" xr:uid="{A160CADD-2F7A-4FCF-B2F9-E78F53C8A1FF}"/>
    <cellStyle name="Normal 6 2 4 2 2 3" xfId="33510" xr:uid="{F7DAC2BF-F819-4824-A51E-D230579EC666}"/>
    <cellStyle name="Normal 6 2 4 2 2 4" xfId="38994" xr:uid="{92A2530C-5A39-4182-AB0B-CEDC07B4698F}"/>
    <cellStyle name="Normal 6 2 4 2 3" xfId="25287" xr:uid="{0393583C-64B6-47E8-B325-C9B15F7A80BA}"/>
    <cellStyle name="Normal 6 2 4 2 4" xfId="30781" xr:uid="{5C0CAB2F-266A-4A47-8E21-248B0CBCE44B}"/>
    <cellStyle name="Normal 6 2 4 2 5" xfId="36265" xr:uid="{F71095B8-B5AA-48E3-BD84-7EF2CCD5E087}"/>
    <cellStyle name="Normal 6 2 4 3" xfId="12667" xr:uid="{07CFB3C2-F5F7-47A6-928F-C39F563CD473}"/>
    <cellStyle name="Normal 6 2 4 4" xfId="9883" xr:uid="{F964DA10-EA5A-4C42-AE3D-99D6F3792C0B}"/>
    <cellStyle name="Normal 6 2 4 4 2" xfId="21204" xr:uid="{76BA5DEE-B686-45E8-B984-3E0E60FA8894}"/>
    <cellStyle name="Normal 6 2 4 4 2 2" xfId="26760" xr:uid="{066E7AB1-25A4-476E-B162-1C4FBA2D2765}"/>
    <cellStyle name="Normal 6 2 4 4 2 3" xfId="32254" xr:uid="{A8B17DD2-5B1F-41E1-89F8-EE0C52CB6DB2}"/>
    <cellStyle name="Normal 6 2 4 4 2 4" xfId="37738" xr:uid="{E7845E70-331E-4270-8DCD-4BD59FFA4FB6}"/>
    <cellStyle name="Normal 6 2 4 4 3" xfId="24031" xr:uid="{EEBC2D5A-D34F-4EC3-9558-FFCC1829D833}"/>
    <cellStyle name="Normal 6 2 4 4 4" xfId="29525" xr:uid="{2E6E9E70-8C3B-4EA7-9189-3FF846AA2D0E}"/>
    <cellStyle name="Normal 6 2 4 4 5" xfId="35009" xr:uid="{307B91BC-C922-4B12-A9EE-BD3EA655C64B}"/>
    <cellStyle name="Normal 6 2 5" xfId="9884" xr:uid="{3B168D62-D2CC-42AB-B439-CE88B0256BDF}"/>
    <cellStyle name="Normal 6 2 5 2" xfId="21205" xr:uid="{4F7135B9-0C15-4448-AEFA-B6708F5B167C}"/>
    <cellStyle name="Normal 6 2 5 2 2" xfId="26761" xr:uid="{2C2BE255-038A-4E3C-AA4F-9C956E1159F2}"/>
    <cellStyle name="Normal 6 2 5 2 3" xfId="32255" xr:uid="{1AE99595-EFEE-4C44-B8AB-B7E16925BE0B}"/>
    <cellStyle name="Normal 6 2 5 2 4" xfId="37739" xr:uid="{B12B6C33-FC7D-4FE3-BCBC-7B61394A2204}"/>
    <cellStyle name="Normal 6 2 5 3" xfId="24032" xr:uid="{0756D4F1-F0C6-4321-A73D-DA9843D9A7E3}"/>
    <cellStyle name="Normal 6 2 5 4" xfId="29526" xr:uid="{79D77DA6-E292-423A-9896-D1D4DCEB331A}"/>
    <cellStyle name="Normal 6 2 5 5" xfId="35010" xr:uid="{868AF355-1EEF-42D9-9F9A-08174F3AC685}"/>
    <cellStyle name="Normal 6 2 6" xfId="15170" xr:uid="{F68AC6A3-3048-4ECD-85D8-BC711BBB07B4}"/>
    <cellStyle name="Normal 6 2 6 2" xfId="22457" xr:uid="{FEF0EA81-96E9-4ECD-9188-53DA9D6EE4F2}"/>
    <cellStyle name="Normal 6 2 6 2 2" xfId="28013" xr:uid="{05252ADB-0B66-434A-86C8-DBB72A1CA336}"/>
    <cellStyle name="Normal 6 2 6 2 3" xfId="33507" xr:uid="{4244A819-D6FD-455B-9679-9727E739F951}"/>
    <cellStyle name="Normal 6 2 6 2 4" xfId="38991" xr:uid="{15569CBA-73E1-4009-BE2F-036EA4CE8A00}"/>
    <cellStyle name="Normal 6 2 6 3" xfId="25284" xr:uid="{BF215CCC-6404-4D7B-84C0-FEF0A3B31549}"/>
    <cellStyle name="Normal 6 2 6 4" xfId="30778" xr:uid="{FEE2577E-E755-4ECE-8F70-ACB3B72E30AC}"/>
    <cellStyle name="Normal 6 2 6 5" xfId="36262" xr:uid="{BBAA32E9-057E-40BC-A276-AAE713B23B0B}"/>
    <cellStyle name="Normal 6 2 7" xfId="12108" xr:uid="{998BBD1B-4762-4449-8EC4-FB13B0402A29}"/>
    <cellStyle name="Normal 6 2 8" xfId="17344" xr:uid="{C1E1CDF4-2A0A-4AE8-A99E-1299625221F7}"/>
    <cellStyle name="Normal 6 2 9" xfId="19574" xr:uid="{77E01079-A1A9-40A9-B270-4AFC407DA27A}"/>
    <cellStyle name="Normal 6 3" xfId="6765" xr:uid="{7F697CA3-C718-47B3-8D28-0838FDE9D995}"/>
    <cellStyle name="Normal 6 3 10" xfId="9885" xr:uid="{F7537C3D-E7E8-4C6E-96F3-CD04A0D21505}"/>
    <cellStyle name="Normal 6 3 10 2" xfId="21206" xr:uid="{F28D4B30-9009-4524-BECB-685B06588810}"/>
    <cellStyle name="Normal 6 3 10 2 2" xfId="26762" xr:uid="{7F5520B5-E444-4173-9D7E-2D5BD9D9808E}"/>
    <cellStyle name="Normal 6 3 10 2 3" xfId="32256" xr:uid="{F5E2D53A-4FE2-4467-AAE7-8445B16DC6CB}"/>
    <cellStyle name="Normal 6 3 10 2 4" xfId="37740" xr:uid="{D3078EE3-25ED-48C8-ACD5-2F6A35A08EE9}"/>
    <cellStyle name="Normal 6 3 10 3" xfId="24033" xr:uid="{EB6865C5-0B8F-416B-B638-B91CF4D053D5}"/>
    <cellStyle name="Normal 6 3 10 4" xfId="29527" xr:uid="{A31ED3C5-D830-4182-A899-02E32F73F15E}"/>
    <cellStyle name="Normal 6 3 10 5" xfId="35011" xr:uid="{653CF882-ED64-4FE0-A226-5912F254414E}"/>
    <cellStyle name="Normal 6 3 2" xfId="6766" xr:uid="{B7E0EC66-189C-47C3-B441-62D5A7BFA6CD}"/>
    <cellStyle name="Normal 6 3 2 2" xfId="15175" xr:uid="{42184C91-73BD-4B2B-B89F-C871ECFBEF27}"/>
    <cellStyle name="Normal 6 3 2 2 2" xfId="22462" xr:uid="{63488624-D4B2-4B81-B51E-735A2A64DD3A}"/>
    <cellStyle name="Normal 6 3 2 2 2 2" xfId="28018" xr:uid="{EED7C9B1-B0DE-4E4B-B4D8-0CD575334295}"/>
    <cellStyle name="Normal 6 3 2 2 2 3" xfId="33512" xr:uid="{2700C08E-02F9-4826-B672-E2A6AF9A4EFD}"/>
    <cellStyle name="Normal 6 3 2 2 2 4" xfId="38996" xr:uid="{B91ECF24-564E-40C3-BAEF-3BEE0E75DDD1}"/>
    <cellStyle name="Normal 6 3 2 2 3" xfId="25289" xr:uid="{12F1BCC5-AE62-4E1C-9FF2-80B2CEE0267F}"/>
    <cellStyle name="Normal 6 3 2 2 4" xfId="30783" xr:uid="{7AC01FD0-070C-46D3-A249-1D37246E009B}"/>
    <cellStyle name="Normal 6 3 2 2 5" xfId="36267" xr:uid="{D948AA86-984A-4406-95A9-1F5463678543}"/>
    <cellStyle name="Normal 6 3 2 3" xfId="12112" xr:uid="{D0D456A9-8C48-4143-83A1-4B487FD9FEA5}"/>
    <cellStyle name="Normal 6 3 2 4" xfId="17348" xr:uid="{3A6294B5-80EF-404E-942C-FE5F056BAEDB}"/>
    <cellStyle name="Normal 6 3 2 5" xfId="19578" xr:uid="{496546A9-71BD-4510-B0E2-71D85EB6F354}"/>
    <cellStyle name="Normal 6 3 2 6" xfId="9886" xr:uid="{899BF8F5-6DB6-45AD-B40C-F60CCA2091D1}"/>
    <cellStyle name="Normal 6 3 2 6 2" xfId="21207" xr:uid="{443A569F-4DE2-40EB-8F3D-EEE6AB816971}"/>
    <cellStyle name="Normal 6 3 2 6 2 2" xfId="26763" xr:uid="{DED54798-2F7C-4998-A970-93F1B535509B}"/>
    <cellStyle name="Normal 6 3 2 6 2 3" xfId="32257" xr:uid="{0B8372DB-248F-4A09-81FF-99659A68CC4C}"/>
    <cellStyle name="Normal 6 3 2 6 2 4" xfId="37741" xr:uid="{C9810284-3B18-4215-8A14-F790B4DC6037}"/>
    <cellStyle name="Normal 6 3 2 6 3" xfId="24034" xr:uid="{8B1BD339-F3AF-4012-9889-E9B2118E47EC}"/>
    <cellStyle name="Normal 6 3 2 6 4" xfId="29528" xr:uid="{1F3EA143-A783-4702-B895-FE9D132C0B56}"/>
    <cellStyle name="Normal 6 3 2 6 5" xfId="35012" xr:uid="{FF0A9B77-707E-4527-BF3F-0DB1DFEC5CFF}"/>
    <cellStyle name="Normal 6 3 3" xfId="6767" xr:uid="{B6DFD841-CD5E-42DB-9B48-B14F839C547A}"/>
    <cellStyle name="Normal 6 3 3 2" xfId="15176" xr:uid="{71694896-48F7-4408-94D5-698418555392}"/>
    <cellStyle name="Normal 6 3 3 2 2" xfId="22463" xr:uid="{A8632D9A-D232-4C4A-8BCE-A6DD8373E266}"/>
    <cellStyle name="Normal 6 3 3 2 2 2" xfId="28019" xr:uid="{2AD17FFC-7149-490E-8641-37916BD0B8DE}"/>
    <cellStyle name="Normal 6 3 3 2 2 3" xfId="33513" xr:uid="{A96AE5C2-9748-4007-BEA4-AB0581179023}"/>
    <cellStyle name="Normal 6 3 3 2 2 4" xfId="38997" xr:uid="{FD464C30-5E89-4023-AF34-496CCB58E464}"/>
    <cellStyle name="Normal 6 3 3 2 3" xfId="25290" xr:uid="{BF5A3F68-CA9F-411B-BF4F-DF441427A5AC}"/>
    <cellStyle name="Normal 6 3 3 2 4" xfId="30784" xr:uid="{454D8FA8-29D3-4504-BD25-DA9E6CB594F5}"/>
    <cellStyle name="Normal 6 3 3 2 5" xfId="36268" xr:uid="{12E2BEA5-E701-4B30-8786-99FECF6A4DD2}"/>
    <cellStyle name="Normal 6 3 3 3" xfId="12113" xr:uid="{895775EE-BA6E-401D-8FE4-EFA02BE860E2}"/>
    <cellStyle name="Normal 6 3 3 4" xfId="17349" xr:uid="{E3FAD529-A7F2-4E8F-B467-8F9758767A65}"/>
    <cellStyle name="Normal 6 3 3 5" xfId="19579" xr:uid="{A657B8FE-4B54-4E00-88B8-08AF3637599C}"/>
    <cellStyle name="Normal 6 3 3 6" xfId="9887" xr:uid="{21C7818A-32ED-489F-8877-1FF35D45BB41}"/>
    <cellStyle name="Normal 6 3 3 6 2" xfId="21208" xr:uid="{E239FEBE-F8B1-42D5-92BF-D922CB29BFFB}"/>
    <cellStyle name="Normal 6 3 3 6 2 2" xfId="26764" xr:uid="{988ADE78-8DF3-4D13-8BEF-942BB534BE3D}"/>
    <cellStyle name="Normal 6 3 3 6 2 3" xfId="32258" xr:uid="{62B5A1EB-705C-4528-A84A-528E6A0DFE3A}"/>
    <cellStyle name="Normal 6 3 3 6 2 4" xfId="37742" xr:uid="{4ECACB11-8C57-4CB1-885F-A7C226463995}"/>
    <cellStyle name="Normal 6 3 3 6 3" xfId="24035" xr:uid="{4D3B64BD-92AA-446F-A60D-7163B53D6A14}"/>
    <cellStyle name="Normal 6 3 3 6 4" xfId="29529" xr:uid="{024F3237-365C-4970-8992-A1CBB4DD634D}"/>
    <cellStyle name="Normal 6 3 3 6 5" xfId="35013" xr:uid="{414EA3B6-1C62-42AD-8BC9-2E33BAC350DC}"/>
    <cellStyle name="Normal 6 3 4" xfId="7397" xr:uid="{1AB6AA5A-491E-40CD-8D5B-8ADBF387C449}"/>
    <cellStyle name="Normal 6 3 4 2" xfId="15177" xr:uid="{F726C58C-BDE8-448E-A137-F52E29A35F42}"/>
    <cellStyle name="Normal 6 3 4 2 2" xfId="22464" xr:uid="{EF0FE1D8-168D-41E4-8B9E-78821254B914}"/>
    <cellStyle name="Normal 6 3 4 2 2 2" xfId="28020" xr:uid="{CEFB340F-B0C3-4915-A731-85F0DE489025}"/>
    <cellStyle name="Normal 6 3 4 2 2 3" xfId="33514" xr:uid="{1AA3A946-87C6-4A37-8F68-E12A201FBFB8}"/>
    <cellStyle name="Normal 6 3 4 2 2 4" xfId="38998" xr:uid="{60B756CE-8A4C-4A75-BC42-056DE4A27A94}"/>
    <cellStyle name="Normal 6 3 4 2 3" xfId="25291" xr:uid="{3EBA186C-8643-4B68-8D84-32CB175492AB}"/>
    <cellStyle name="Normal 6 3 4 2 4" xfId="30785" xr:uid="{3CF8D236-4BC0-453A-A536-951F531C9095}"/>
    <cellStyle name="Normal 6 3 4 2 5" xfId="36269" xr:uid="{404EC67A-1855-4302-9FE7-E1BC48CBC273}"/>
    <cellStyle name="Normal 6 3 4 3" xfId="12668" xr:uid="{7EC48885-8B32-4A22-8D2B-7FD5FCDF3AAF}"/>
    <cellStyle name="Normal 6 3 4 4" xfId="9888" xr:uid="{27810131-C5B7-47C6-9679-7EEC24850197}"/>
    <cellStyle name="Normal 6 3 4 4 2" xfId="21209" xr:uid="{B990BE7F-A4A7-45EC-A378-501A90FE75BE}"/>
    <cellStyle name="Normal 6 3 4 4 2 2" xfId="26765" xr:uid="{4847743E-9B9C-4C9A-8829-C0BFB9C69AE6}"/>
    <cellStyle name="Normal 6 3 4 4 2 3" xfId="32259" xr:uid="{EBF149BC-B07D-4F0B-8576-24B3C23BA8FA}"/>
    <cellStyle name="Normal 6 3 4 4 2 4" xfId="37743" xr:uid="{D3D3FAB3-ACFB-4EE1-83C4-B0E852E5FAD9}"/>
    <cellStyle name="Normal 6 3 4 4 3" xfId="24036" xr:uid="{15CDBBEE-6F4E-4C1B-9856-0E5F612BE170}"/>
    <cellStyle name="Normal 6 3 4 4 4" xfId="29530" xr:uid="{A084B2BF-7CFD-4936-ADA2-E80104AECE70}"/>
    <cellStyle name="Normal 6 3 4 4 5" xfId="35014" xr:uid="{09C62090-E9CB-4B9B-BD45-5712169F766B}"/>
    <cellStyle name="Normal 6 3 5" xfId="9889" xr:uid="{6B3F532F-8C9C-4F7C-BDD7-42422A1D687E}"/>
    <cellStyle name="Normal 6 3 5 2" xfId="21210" xr:uid="{0D88C653-0A2B-4522-939F-82C27B506ADF}"/>
    <cellStyle name="Normal 6 3 5 2 2" xfId="26766" xr:uid="{EBD4FB19-8D52-443D-AB22-9168AF5A5549}"/>
    <cellStyle name="Normal 6 3 5 2 3" xfId="32260" xr:uid="{083DECDE-F810-4B17-9F7E-98D2F21C586C}"/>
    <cellStyle name="Normal 6 3 5 2 4" xfId="37744" xr:uid="{2A8F6668-A0F8-46B3-B4F0-891A8259F14F}"/>
    <cellStyle name="Normal 6 3 5 3" xfId="24037" xr:uid="{D768885C-8356-465E-8C94-A8E3E52EC14D}"/>
    <cellStyle name="Normal 6 3 5 4" xfId="29531" xr:uid="{C12FD232-2CFF-4A8D-AE85-6B783F083ACF}"/>
    <cellStyle name="Normal 6 3 5 5" xfId="35015" xr:uid="{22263230-DEC4-4809-BDEB-020E4DC3B90A}"/>
    <cellStyle name="Normal 6 3 6" xfId="15174" xr:uid="{D5845376-0772-42EA-A881-1900D507258F}"/>
    <cellStyle name="Normal 6 3 6 2" xfId="22461" xr:uid="{5AA84383-F334-4D7C-AC00-7B0AB5E9B9B4}"/>
    <cellStyle name="Normal 6 3 6 2 2" xfId="28017" xr:uid="{21032008-CDE0-4B04-8AF5-D0A78BA60B73}"/>
    <cellStyle name="Normal 6 3 6 2 3" xfId="33511" xr:uid="{D7C85A98-27E7-4EF5-8515-EF653E27634D}"/>
    <cellStyle name="Normal 6 3 6 2 4" xfId="38995" xr:uid="{0AF04BFD-0E8D-40DD-9B0D-629D23EBF89A}"/>
    <cellStyle name="Normal 6 3 6 3" xfId="25288" xr:uid="{4D9D1A79-DF84-472A-A2E6-A725C3BBABE5}"/>
    <cellStyle name="Normal 6 3 6 4" xfId="30782" xr:uid="{1959A528-22AB-49E2-94D3-E3EAD61314CE}"/>
    <cellStyle name="Normal 6 3 6 5" xfId="36266" xr:uid="{EB77BB07-2874-48AC-91EF-925317DDB2E5}"/>
    <cellStyle name="Normal 6 3 7" xfId="12111" xr:uid="{5C0F386C-02E9-4057-85C3-D6CBE464F334}"/>
    <cellStyle name="Normal 6 3 8" xfId="17347" xr:uid="{E198F893-4FA2-4F99-89E5-C911BA3A88C9}"/>
    <cellStyle name="Normal 6 3 9" xfId="19577" xr:uid="{D55A2585-BAC4-4404-A3E1-03C4110408E0}"/>
    <cellStyle name="Normal 6 4" xfId="6768" xr:uid="{8AFDF3B6-61AD-46A2-BC07-E588FA457666}"/>
    <cellStyle name="Normal 6 4 2" xfId="15178" xr:uid="{660A4AE7-B81E-43E1-935E-3BADAABD8BE6}"/>
    <cellStyle name="Normal 6 4 2 2" xfId="22465" xr:uid="{3716121E-407A-4552-90C2-C91BD43DBA5E}"/>
    <cellStyle name="Normal 6 4 2 2 2" xfId="28021" xr:uid="{3C919D17-6B30-4FA7-9650-4E60F068CDE8}"/>
    <cellStyle name="Normal 6 4 2 2 3" xfId="33515" xr:uid="{ED3BF3E2-F081-40E6-9E73-10CD3F86AA43}"/>
    <cellStyle name="Normal 6 4 2 2 4" xfId="38999" xr:uid="{1BE85D6D-8CC9-49CF-89C7-BB37F3E0CFED}"/>
    <cellStyle name="Normal 6 4 2 3" xfId="25292" xr:uid="{88E85ED0-D089-4136-A612-B778179EB422}"/>
    <cellStyle name="Normal 6 4 2 4" xfId="30786" xr:uid="{6EA397D8-050A-49C7-A9EF-CEAEF010E1BF}"/>
    <cellStyle name="Normal 6 4 2 5" xfId="36270" xr:uid="{DB7ED2EE-CFC3-4B77-87AA-4CBC3F355FB4}"/>
    <cellStyle name="Normal 6 4 3" xfId="12114" xr:uid="{6563D486-E02F-4244-8696-5F01934CFDBA}"/>
    <cellStyle name="Normal 6 4 4" xfId="17350" xr:uid="{A9B37B89-309D-451B-AD55-F182A95A6752}"/>
    <cellStyle name="Normal 6 4 5" xfId="19580" xr:uid="{7299CDF4-E242-4A7D-B9B1-4B04A646857E}"/>
    <cellStyle name="Normal 6 4 6" xfId="9890" xr:uid="{5879AB82-F496-4098-A77D-12D51958F9B8}"/>
    <cellStyle name="Normal 6 4 6 2" xfId="21211" xr:uid="{A83727D9-F246-4063-AE6C-4CD2229046D2}"/>
    <cellStyle name="Normal 6 4 6 2 2" xfId="26767" xr:uid="{462632B9-2630-47B1-92C7-14E8B209DC54}"/>
    <cellStyle name="Normal 6 4 6 2 3" xfId="32261" xr:uid="{18891BEA-3EAE-4039-93CC-A87573DDAE9F}"/>
    <cellStyle name="Normal 6 4 6 2 4" xfId="37745" xr:uid="{AC8C23DC-CB5A-4ABF-AAEC-963739A90F07}"/>
    <cellStyle name="Normal 6 4 6 3" xfId="24038" xr:uid="{60FE3F9E-7575-4656-95EB-B7DA28528BF9}"/>
    <cellStyle name="Normal 6 4 6 4" xfId="29532" xr:uid="{FADD209D-AC08-4E24-B6BA-5E92911B8AE0}"/>
    <cellStyle name="Normal 6 4 6 5" xfId="35016" xr:uid="{147EC4A4-783B-4698-AFCA-BDEFB81E6E80}"/>
    <cellStyle name="Normal 6 5" xfId="6769" xr:uid="{A3E8F127-C395-43E0-B735-52553F33E246}"/>
    <cellStyle name="Normal 6 5 2" xfId="15179" xr:uid="{8945A3C7-165D-4957-AC6B-B7F50E545F9B}"/>
    <cellStyle name="Normal 6 5 2 2" xfId="22466" xr:uid="{8784A698-C7DA-4AEA-A547-4B3C88715A78}"/>
    <cellStyle name="Normal 6 5 2 2 2" xfId="28022" xr:uid="{B4BA05E5-0998-4366-B5AF-D985119DBDCC}"/>
    <cellStyle name="Normal 6 5 2 2 3" xfId="33516" xr:uid="{EAE286F4-B67E-4B95-8251-C6461DBC7920}"/>
    <cellStyle name="Normal 6 5 2 2 4" xfId="39000" xr:uid="{AFADA2DD-2D22-4F19-A5D6-66F7F4377D68}"/>
    <cellStyle name="Normal 6 5 2 3" xfId="25293" xr:uid="{2BE0C930-0ADE-4EDA-AEC7-4CE7AA3F9AFE}"/>
    <cellStyle name="Normal 6 5 2 4" xfId="30787" xr:uid="{8B903714-4262-4E21-9048-4277E403FB84}"/>
    <cellStyle name="Normal 6 5 2 5" xfId="36271" xr:uid="{33C79FC9-1F45-4E05-BCDD-7244772097FB}"/>
    <cellStyle name="Normal 6 5 3" xfId="12115" xr:uid="{A07382EF-2F5E-4320-BDAB-A9D9DCC2C647}"/>
    <cellStyle name="Normal 6 5 4" xfId="17351" xr:uid="{6CF53EFA-DCCA-436F-9C29-A803EBC1DDA0}"/>
    <cellStyle name="Normal 6 5 5" xfId="19581" xr:uid="{E9BD1D53-C3C1-43CE-BF25-A876B40319EE}"/>
    <cellStyle name="Normal 6 5 6" xfId="9891" xr:uid="{6C0B2784-E5BC-499B-BD76-1926C777FDCA}"/>
    <cellStyle name="Normal 6 5 6 2" xfId="21212" xr:uid="{78668777-2671-4F22-9F2F-69BB22F054A6}"/>
    <cellStyle name="Normal 6 5 6 2 2" xfId="26768" xr:uid="{C0525173-76CF-418F-B350-6647E773F4F5}"/>
    <cellStyle name="Normal 6 5 6 2 3" xfId="32262" xr:uid="{3D17DE8A-233E-4498-9FB2-5E1EFBE2AD9F}"/>
    <cellStyle name="Normal 6 5 6 2 4" xfId="37746" xr:uid="{5AC9C778-41EA-493C-87B5-17C2C3E4556E}"/>
    <cellStyle name="Normal 6 5 6 3" xfId="24039" xr:uid="{0C651391-05F9-4F0A-BDF1-A8285F385F3D}"/>
    <cellStyle name="Normal 6 5 6 4" xfId="29533" xr:uid="{D2984AA2-C716-4BB6-899D-770058EC173A}"/>
    <cellStyle name="Normal 6 5 6 5" xfId="35017" xr:uid="{6AAF7F70-EDF3-48ED-B89F-C7C5B691616F}"/>
    <cellStyle name="Normal 6 6" xfId="7293" xr:uid="{BC8D346A-13BE-40C4-903A-1A3B01432864}"/>
    <cellStyle name="Normal 6 6 2" xfId="15180" xr:uid="{D15870CA-7B1A-401E-883C-6920D48FBFDA}"/>
    <cellStyle name="Normal 6 6 2 2" xfId="22467" xr:uid="{AF0E9C6B-0053-4AD9-A038-79F08C8DEC70}"/>
    <cellStyle name="Normal 6 6 2 2 2" xfId="28023" xr:uid="{E2E6FF3D-31FD-475E-AF46-197FE2786DBA}"/>
    <cellStyle name="Normal 6 6 2 2 3" xfId="33517" xr:uid="{62530266-9A57-4EA5-AC8C-AE6D47F40801}"/>
    <cellStyle name="Normal 6 6 2 2 4" xfId="39001" xr:uid="{9ABD2951-19A1-4C42-8336-90BBD2EED275}"/>
    <cellStyle name="Normal 6 6 2 3" xfId="25294" xr:uid="{81592D5D-6C31-4CB1-AF35-3BFA5284BCED}"/>
    <cellStyle name="Normal 6 6 2 4" xfId="30788" xr:uid="{5606D147-D6D8-4EAA-A3BD-FEFBA95883E3}"/>
    <cellStyle name="Normal 6 6 2 5" xfId="36272" xr:uid="{05FF8BD4-30C7-4B9E-838C-3568371A6493}"/>
    <cellStyle name="Normal 6 6 3" xfId="12666" xr:uid="{5E9B1911-0C7E-40E9-8F2F-41D9C35C8033}"/>
    <cellStyle name="Normal 6 6 4" xfId="9892" xr:uid="{5DE7CCC2-0868-4CAF-A702-5927A8EB3465}"/>
    <cellStyle name="Normal 6 6 4 2" xfId="21213" xr:uid="{AD0B3FB5-19DE-4CBB-BAB5-3215C9FE0DE9}"/>
    <cellStyle name="Normal 6 6 4 2 2" xfId="26769" xr:uid="{DF107C02-7EEA-49CE-83DF-95B3D2314E15}"/>
    <cellStyle name="Normal 6 6 4 2 3" xfId="32263" xr:uid="{1F693DFE-D81E-45E3-93D7-B2C8F65965B6}"/>
    <cellStyle name="Normal 6 6 4 2 4" xfId="37747" xr:uid="{031A8CD4-AD9A-4EE3-A9B1-EDF07FE1F2A9}"/>
    <cellStyle name="Normal 6 6 4 3" xfId="24040" xr:uid="{675F7ABB-001E-4206-80C5-0A203AE612FB}"/>
    <cellStyle name="Normal 6 6 4 4" xfId="29534" xr:uid="{A27C9A9F-AF74-473C-B6A8-694E5C024A6E}"/>
    <cellStyle name="Normal 6 6 4 5" xfId="35018" xr:uid="{144B8D68-B68B-4154-91FC-DCF60ABFCE06}"/>
    <cellStyle name="Normal 6 7" xfId="9893" xr:uid="{3EC6F204-AB5D-4EDE-9EC8-3C8B7EE5140C}"/>
    <cellStyle name="Normal 6 7 2" xfId="21214" xr:uid="{337F4BD1-6865-4228-888C-B1D0A11881B9}"/>
    <cellStyle name="Normal 6 7 2 2" xfId="26770" xr:uid="{527D41F5-1832-4F85-8D0C-EA48DEA8F88D}"/>
    <cellStyle name="Normal 6 7 2 3" xfId="32264" xr:uid="{2EE67A90-6639-4057-AD9F-88D6F2E18FB3}"/>
    <cellStyle name="Normal 6 7 2 4" xfId="37748" xr:uid="{0D4258FE-28DC-4F67-A8BD-0C2CA5F91AD8}"/>
    <cellStyle name="Normal 6 7 3" xfId="24041" xr:uid="{8876F87E-D6C6-4627-A896-20AFC7B0F4AF}"/>
    <cellStyle name="Normal 6 7 4" xfId="29535" xr:uid="{F842AE22-9536-4449-8168-8685DB36AF62}"/>
    <cellStyle name="Normal 6 7 5" xfId="35019" xr:uid="{0E6799BF-4DCD-44E5-9E7D-5DFF39AF3640}"/>
    <cellStyle name="Normal 6 8" xfId="15169" xr:uid="{0B9DB427-AB56-44E4-83CB-4B3E511D248E}"/>
    <cellStyle name="Normal 6 8 2" xfId="22456" xr:uid="{67F235A1-9572-4E6A-AD49-B99ED8C61209}"/>
    <cellStyle name="Normal 6 8 2 2" xfId="28012" xr:uid="{7E4D0578-B1A2-4EF9-BD68-DF8D4D2D44CE}"/>
    <cellStyle name="Normal 6 8 2 3" xfId="33506" xr:uid="{4A4A32A9-972B-496D-9889-7A7BBCDCCAD7}"/>
    <cellStyle name="Normal 6 8 2 4" xfId="38990" xr:uid="{4096904E-9DC4-4CE6-AEAB-8AA5288D30CF}"/>
    <cellStyle name="Normal 6 8 3" xfId="25283" xr:uid="{072C13D8-F9E2-4686-BF4F-E8996D82AC71}"/>
    <cellStyle name="Normal 6 8 4" xfId="30777" xr:uid="{1A6FDAD9-9835-4DD9-8FAC-83AF7BA018AD}"/>
    <cellStyle name="Normal 6 8 5" xfId="36261" xr:uid="{A00057A9-52E9-4BEE-9AC9-F0CD48156805}"/>
    <cellStyle name="Normal 6 9" xfId="12107" xr:uid="{BBAE2225-8CA8-4C08-9E91-BB346F108B33}"/>
    <cellStyle name="Normal 6_2207 Estados Financieros al 31.12.2009 - Frigorífico Concepción S.A FINAL" xfId="6770" xr:uid="{AC5065D1-3944-4004-963B-55DD6C54D67E}"/>
    <cellStyle name="Normal 60" xfId="6771" xr:uid="{647A822B-0F69-4AEE-8C9B-76E384ECD763}"/>
    <cellStyle name="Normal 60 2" xfId="6772" xr:uid="{DB935DF4-06C3-4882-8DED-CD736FDEDB50}"/>
    <cellStyle name="Normal 60 2 2" xfId="15182" xr:uid="{AE68090D-9226-41FE-A5F1-219640CB5425}"/>
    <cellStyle name="Normal 60 2 2 2" xfId="22469" xr:uid="{B0348C54-CC3F-419F-8925-136B12E5861D}"/>
    <cellStyle name="Normal 60 2 2 2 2" xfId="28025" xr:uid="{089C4C35-EC65-447D-A812-9013C9EB5D5F}"/>
    <cellStyle name="Normal 60 2 2 2 3" xfId="33519" xr:uid="{B4570F4B-AD0C-45A7-89C1-F007B6B30883}"/>
    <cellStyle name="Normal 60 2 2 2 4" xfId="39003" xr:uid="{6BAB1591-AB51-431F-AF8E-6879C175C284}"/>
    <cellStyle name="Normal 60 2 2 3" xfId="25296" xr:uid="{535BC668-774A-4BCC-A535-8CCE7E7D7C70}"/>
    <cellStyle name="Normal 60 2 2 4" xfId="30790" xr:uid="{435311D2-003C-4123-ACDA-835E864E268C}"/>
    <cellStyle name="Normal 60 2 2 5" xfId="36274" xr:uid="{10711391-A0BD-407E-874F-D0BB0BED8989}"/>
    <cellStyle name="Normal 60 2 3" xfId="12117" xr:uid="{A08B3054-2B50-4101-AB7E-E5F4F511F38A}"/>
    <cellStyle name="Normal 60 2 4" xfId="17353" xr:uid="{BCEB1CAA-77A2-4C12-AAEB-C80D78DE2934}"/>
    <cellStyle name="Normal 60 2 5" xfId="19583" xr:uid="{65006B67-A3E6-4031-8F82-BA12A0C179DC}"/>
    <cellStyle name="Normal 60 2 6" xfId="9895" xr:uid="{3405187C-B0B2-4E97-AF3B-3FA067D4ECAE}"/>
    <cellStyle name="Normal 60 2 6 2" xfId="21216" xr:uid="{2E1F7BC7-956A-4718-81B5-B7325030AFE2}"/>
    <cellStyle name="Normal 60 2 6 2 2" xfId="26772" xr:uid="{A98CA0AB-D8B4-4886-BB23-05C6E1FE225F}"/>
    <cellStyle name="Normal 60 2 6 2 3" xfId="32266" xr:uid="{31E261F6-FE55-46EC-BEFD-15640BA08971}"/>
    <cellStyle name="Normal 60 2 6 2 4" xfId="37750" xr:uid="{87FF8FDC-08E6-4760-9DEA-9F71673755B1}"/>
    <cellStyle name="Normal 60 2 6 3" xfId="24043" xr:uid="{521439FD-7912-4011-9640-D6FBA7CA7A1D}"/>
    <cellStyle name="Normal 60 2 6 4" xfId="29537" xr:uid="{AA0550CB-D399-4CF2-A6F1-D84E3CECC543}"/>
    <cellStyle name="Normal 60 2 6 5" xfId="35021" xr:uid="{99BC07C0-5C4F-4E54-ACA4-C061120B646E}"/>
    <cellStyle name="Normal 60 3" xfId="6773" xr:uid="{4BD372A7-598D-4C1B-A3B7-36ACC1417826}"/>
    <cellStyle name="Normal 60 3 2" xfId="15183" xr:uid="{5B1B446B-C084-4E02-B2EF-6E678CC5E334}"/>
    <cellStyle name="Normal 60 3 2 2" xfId="22470" xr:uid="{758EF7CE-9B6C-4F66-8FA4-920501F2B93D}"/>
    <cellStyle name="Normal 60 3 2 2 2" xfId="28026" xr:uid="{8DCFCA5A-A437-4C42-8C39-7C43FAD6D0BD}"/>
    <cellStyle name="Normal 60 3 2 2 3" xfId="33520" xr:uid="{AB67A6E2-A4A6-4101-B82E-65206C1A05E5}"/>
    <cellStyle name="Normal 60 3 2 2 4" xfId="39004" xr:uid="{580A511B-7122-45D4-A163-6E9EE95D936F}"/>
    <cellStyle name="Normal 60 3 2 3" xfId="25297" xr:uid="{8BEDA153-E1A7-47BF-A4FE-712F6F9040B5}"/>
    <cellStyle name="Normal 60 3 2 4" xfId="30791" xr:uid="{B86619D5-7C76-4D70-9899-5662896AAD38}"/>
    <cellStyle name="Normal 60 3 2 5" xfId="36275" xr:uid="{0226BF56-43B3-45F8-9174-0340A62E0281}"/>
    <cellStyle name="Normal 60 3 3" xfId="12118" xr:uid="{4D213BF8-8048-4508-8FA2-F040D3FF77E0}"/>
    <cellStyle name="Normal 60 3 4" xfId="17354" xr:uid="{8C569DCA-70AA-4F8D-A0F0-A16878C8BD8A}"/>
    <cellStyle name="Normal 60 3 5" xfId="19584" xr:uid="{28930AF2-55A4-4F9F-9E58-E95D34DE9E3B}"/>
    <cellStyle name="Normal 60 3 6" xfId="9896" xr:uid="{D3DA3C7F-003F-47B7-9218-57466A386D89}"/>
    <cellStyle name="Normal 60 3 6 2" xfId="21217" xr:uid="{EF195DC9-C977-44F1-B5D4-26E1DE356300}"/>
    <cellStyle name="Normal 60 3 6 2 2" xfId="26773" xr:uid="{FE473197-AADD-48FE-AE15-505426800710}"/>
    <cellStyle name="Normal 60 3 6 2 3" xfId="32267" xr:uid="{52341F9E-314A-4C22-AE1A-A1EF09801D40}"/>
    <cellStyle name="Normal 60 3 6 2 4" xfId="37751" xr:uid="{6FAF71FC-5AB9-4A54-AB82-8061CFBC7197}"/>
    <cellStyle name="Normal 60 3 6 3" xfId="24044" xr:uid="{210B9231-B7DC-494E-BAEB-CDDE6D9BCAB3}"/>
    <cellStyle name="Normal 60 3 6 4" xfId="29538" xr:uid="{DE67E3EF-FA68-448E-AC34-ADB3D1E464D1}"/>
    <cellStyle name="Normal 60 3 6 5" xfId="35022" xr:uid="{29B4879A-B32B-4FFB-8FC8-E8D1027BA0BA}"/>
    <cellStyle name="Normal 60 4" xfId="6774" xr:uid="{3DA1E025-BA87-470A-9024-CA62B84CC6C8}"/>
    <cellStyle name="Normal 60 4 2" xfId="15184" xr:uid="{2CE09105-06BD-4C86-93D4-BC69A072005C}"/>
    <cellStyle name="Normal 60 4 2 2" xfId="22471" xr:uid="{5F7B47DF-E8B4-41B5-9FAC-3B50F5D93407}"/>
    <cellStyle name="Normal 60 4 2 2 2" xfId="28027" xr:uid="{C24204B5-C2C5-4248-BCC5-D6C606C5496B}"/>
    <cellStyle name="Normal 60 4 2 2 3" xfId="33521" xr:uid="{34CF9F8B-22EC-4435-B479-D7F40F0C25C4}"/>
    <cellStyle name="Normal 60 4 2 2 4" xfId="39005" xr:uid="{4D02B392-F7CB-4856-9D8E-0A21C0A022F8}"/>
    <cellStyle name="Normal 60 4 2 3" xfId="25298" xr:uid="{E8F86F99-9705-41FC-A4B6-43EB869AA69B}"/>
    <cellStyle name="Normal 60 4 2 4" xfId="30792" xr:uid="{367069EB-DBC5-4B4C-BCEB-5591203EBDFA}"/>
    <cellStyle name="Normal 60 4 2 5" xfId="36276" xr:uid="{2ED446CF-5ECD-4D36-BE5C-F59F5D2391EE}"/>
    <cellStyle name="Normal 60 4 3" xfId="12119" xr:uid="{8E49AF35-CBA9-486C-97AF-F0B3DB2BDDE4}"/>
    <cellStyle name="Normal 60 4 4" xfId="17355" xr:uid="{36C7DD26-BBB3-459B-B09B-B6BB82613F43}"/>
    <cellStyle name="Normal 60 4 5" xfId="19585" xr:uid="{F982623D-F9EE-4427-B0FA-87A75054B373}"/>
    <cellStyle name="Normal 60 4 6" xfId="9897" xr:uid="{3A56C3EC-26DA-4C72-9034-45163BC44AD1}"/>
    <cellStyle name="Normal 60 4 6 2" xfId="21218" xr:uid="{07548C8E-D8E7-4BBD-AA10-32C2FAB24220}"/>
    <cellStyle name="Normal 60 4 6 2 2" xfId="26774" xr:uid="{1F64B5D0-011F-4583-AB99-DEC209565653}"/>
    <cellStyle name="Normal 60 4 6 2 3" xfId="32268" xr:uid="{E3FD6512-120A-4941-84BD-83D4C18143AC}"/>
    <cellStyle name="Normal 60 4 6 2 4" xfId="37752" xr:uid="{1392D92F-47B2-499B-B3B8-F9AFDA52E59F}"/>
    <cellStyle name="Normal 60 4 6 3" xfId="24045" xr:uid="{B174CAA0-AE4D-4857-A17C-2C64DF532AB4}"/>
    <cellStyle name="Normal 60 4 6 4" xfId="29539" xr:uid="{1AB7A468-C87D-46F1-82DD-79BA2991ACD4}"/>
    <cellStyle name="Normal 60 4 6 5" xfId="35023" xr:uid="{803450BA-D873-420C-91D6-DB66EBB5D1E9}"/>
    <cellStyle name="Normal 60 5" xfId="15181" xr:uid="{BB7BF80B-182B-4392-8FE5-67967A4A8A0B}"/>
    <cellStyle name="Normal 60 5 2" xfId="22468" xr:uid="{DF160B6D-7442-4F7A-AA9E-E21781F4283A}"/>
    <cellStyle name="Normal 60 5 2 2" xfId="28024" xr:uid="{DC25534A-5DA5-4B85-80A2-27F4D5B4C91C}"/>
    <cellStyle name="Normal 60 5 2 3" xfId="33518" xr:uid="{0407E9F1-5524-4DBE-9EFB-73D095AD8444}"/>
    <cellStyle name="Normal 60 5 2 4" xfId="39002" xr:uid="{9614B43D-CB61-4A8D-9B12-3A5B8DBE3FBF}"/>
    <cellStyle name="Normal 60 5 3" xfId="25295" xr:uid="{C459DB98-45BD-487A-B5A4-A62BE37A9D4D}"/>
    <cellStyle name="Normal 60 5 4" xfId="30789" xr:uid="{FF0736AB-84F5-4B7A-92C9-DE84AE24B9CA}"/>
    <cellStyle name="Normal 60 5 5" xfId="36273" xr:uid="{BBC6286E-99DC-4953-9B31-1569974E6AD5}"/>
    <cellStyle name="Normal 60 6" xfId="12116" xr:uid="{555700A2-982D-4215-9DEE-222F0E7CCC71}"/>
    <cellStyle name="Normal 60 7" xfId="17352" xr:uid="{E2ED96ED-63EC-4E8B-B33D-BB7B57CA292F}"/>
    <cellStyle name="Normal 60 8" xfId="19582" xr:uid="{20AA9455-4F05-473F-A6CD-52DA69CC72AF}"/>
    <cellStyle name="Normal 60 9" xfId="9894" xr:uid="{2D184B00-FF78-48B7-BD5E-E94C506D1477}"/>
    <cellStyle name="Normal 60 9 2" xfId="21215" xr:uid="{23257BA6-AAD4-4932-9518-242A84AFF8D7}"/>
    <cellStyle name="Normal 60 9 2 2" xfId="26771" xr:uid="{BC8D74A1-5DB7-425D-93E9-9F016382842C}"/>
    <cellStyle name="Normal 60 9 2 3" xfId="32265" xr:uid="{4362037A-83FF-45B4-8995-95A3E77EF169}"/>
    <cellStyle name="Normal 60 9 2 4" xfId="37749" xr:uid="{6A2B0F41-35CA-464E-B7FC-8961AAC63066}"/>
    <cellStyle name="Normal 60 9 3" xfId="24042" xr:uid="{53E5EF05-8237-46E0-9F59-E8D21F69B24A}"/>
    <cellStyle name="Normal 60 9 4" xfId="29536" xr:uid="{D7A2FF0A-5955-47A6-8961-97521B4B9AE1}"/>
    <cellStyle name="Normal 60 9 5" xfId="35020" xr:uid="{ED109DCF-426F-4B42-912A-62BF5ABE7E1D}"/>
    <cellStyle name="Normal 600" xfId="40013" xr:uid="{C1DD1075-3779-4D02-9EE5-BEA3699BE5C1}"/>
    <cellStyle name="Normal 601" xfId="613" xr:uid="{C4417E1D-EC86-4121-8E18-C99335945300}"/>
    <cellStyle name="Normal 601 2" xfId="40442" xr:uid="{48091E69-23DC-4D3C-B5D0-5FAF43328462}"/>
    <cellStyle name="Normal 602" xfId="40014" xr:uid="{D25740D3-F3AB-4D57-9314-E16BC548D061}"/>
    <cellStyle name="Normal 603" xfId="40015" xr:uid="{B56B316A-FCEB-475F-8725-CA96F5356BB9}"/>
    <cellStyle name="Normal 604" xfId="40016" xr:uid="{5A0276C1-69E2-4B3D-BCF8-49D77B64322A}"/>
    <cellStyle name="Normal 605" xfId="569" xr:uid="{FA2FF909-A0D6-413B-B5F6-58603CBDB19D}"/>
    <cellStyle name="Normal 605 2" xfId="40399" xr:uid="{7267CC8F-30AC-4C9D-A1B0-E30ED278347D}"/>
    <cellStyle name="Normal 606" xfId="568" xr:uid="{05EDA8DF-A65D-4640-949B-977D88E5858E}"/>
    <cellStyle name="Normal 606 2" xfId="40398" xr:uid="{AC1AE87E-ADC2-43E3-BD55-38A6BC002148}"/>
    <cellStyle name="Normal 607" xfId="40017" xr:uid="{FA6E4327-69F0-4201-8D9A-CFB52EA6BCE4}"/>
    <cellStyle name="Normal 608" xfId="40018" xr:uid="{9D6D727C-1120-42FC-987A-C143433A55F3}"/>
    <cellStyle name="Normal 609" xfId="40019" xr:uid="{D7D85431-8CD6-43E8-9860-1BF58B392E87}"/>
    <cellStyle name="Normal 61" xfId="6775" xr:uid="{2BD281AE-8DAF-4163-867A-F6377297143A}"/>
    <cellStyle name="Normal 61 2" xfId="6776" xr:uid="{79B29138-9CF9-456A-BE71-BE60EEEE5245}"/>
    <cellStyle name="Normal 61 2 2" xfId="15186" xr:uid="{FF537080-4C1E-4DC9-B612-0D1B47046A04}"/>
    <cellStyle name="Normal 61 2 2 2" xfId="22473" xr:uid="{40BD737A-66AB-4C34-8F47-46D6BA49D2BD}"/>
    <cellStyle name="Normal 61 2 2 2 2" xfId="28029" xr:uid="{85518E72-7AF0-4536-92C4-A99EAF7F8E57}"/>
    <cellStyle name="Normal 61 2 2 2 3" xfId="33523" xr:uid="{1A90ADBF-07A5-4208-8EB5-558B31670832}"/>
    <cellStyle name="Normal 61 2 2 2 4" xfId="39007" xr:uid="{5705BBA8-01A7-4D0B-9AA1-241B668033F1}"/>
    <cellStyle name="Normal 61 2 2 3" xfId="25300" xr:uid="{C644C9F5-E451-408D-A9C3-23CD177F1BF5}"/>
    <cellStyle name="Normal 61 2 2 4" xfId="30794" xr:uid="{6342827B-C208-423F-BEEE-2208BF79C223}"/>
    <cellStyle name="Normal 61 2 2 5" xfId="36278" xr:uid="{77C9B52C-840B-4F6F-B6A6-64630357A7EE}"/>
    <cellStyle name="Normal 61 2 3" xfId="12121" xr:uid="{1FFA4E1C-F54D-4AD7-9595-E265D0932118}"/>
    <cellStyle name="Normal 61 2 4" xfId="17357" xr:uid="{BFE1F331-313A-4600-A17A-FE33BF9E87E2}"/>
    <cellStyle name="Normal 61 2 5" xfId="19587" xr:uid="{88CF197D-1C1F-4C70-89D7-284700C0A31E}"/>
    <cellStyle name="Normal 61 2 6" xfId="9899" xr:uid="{5DF1C10B-F3B5-48B1-BCD6-617CE54AE48E}"/>
    <cellStyle name="Normal 61 2 6 2" xfId="21220" xr:uid="{1BC5F55B-47EA-4245-92E1-6BD9E0516D88}"/>
    <cellStyle name="Normal 61 2 6 2 2" xfId="26776" xr:uid="{AB373F13-3223-4235-9B85-EF6D35E2114B}"/>
    <cellStyle name="Normal 61 2 6 2 3" xfId="32270" xr:uid="{666FA60F-7523-4A7C-BDF4-3B2621A1B561}"/>
    <cellStyle name="Normal 61 2 6 2 4" xfId="37754" xr:uid="{00C3C1C0-F957-465D-8CC8-DBBB276C0D61}"/>
    <cellStyle name="Normal 61 2 6 3" xfId="24047" xr:uid="{27CC0EC7-5C84-482A-AF48-8056C5AF1F3A}"/>
    <cellStyle name="Normal 61 2 6 4" xfId="29541" xr:uid="{67329E07-2E14-495D-A22C-9DD823788887}"/>
    <cellStyle name="Normal 61 2 6 5" xfId="35025" xr:uid="{6F83962F-705F-4B06-ACEA-5A557F86C970}"/>
    <cellStyle name="Normal 61 3" xfId="6777" xr:uid="{8870E74B-5E7F-4FB9-994E-B79D92C08EE9}"/>
    <cellStyle name="Normal 61 3 2" xfId="15187" xr:uid="{927DF05C-0C51-4342-B3E7-0805D8AFCEAF}"/>
    <cellStyle name="Normal 61 3 2 2" xfId="22474" xr:uid="{7E8A89DC-216F-4155-AEA4-E7D181FD3ACE}"/>
    <cellStyle name="Normal 61 3 2 2 2" xfId="28030" xr:uid="{1AB563EB-812F-4B88-BE70-C0E01F7B1F95}"/>
    <cellStyle name="Normal 61 3 2 2 3" xfId="33524" xr:uid="{ECD1C438-CB4E-4EBB-935F-F934AFEFE1C2}"/>
    <cellStyle name="Normal 61 3 2 2 4" xfId="39008" xr:uid="{00F832B1-0C22-4808-8BC3-D3F7A04097C2}"/>
    <cellStyle name="Normal 61 3 2 3" xfId="25301" xr:uid="{6949926A-221A-472B-A8D7-C478D11B604A}"/>
    <cellStyle name="Normal 61 3 2 4" xfId="30795" xr:uid="{64D47C53-8C10-4626-B37F-830E899D50F3}"/>
    <cellStyle name="Normal 61 3 2 5" xfId="36279" xr:uid="{02E467A9-47C8-49FE-8E0D-31CEBF429D3E}"/>
    <cellStyle name="Normal 61 3 3" xfId="12122" xr:uid="{3D4C2292-E07C-4A1D-8DD2-0AAABADA1331}"/>
    <cellStyle name="Normal 61 3 4" xfId="17358" xr:uid="{6F98759A-880F-4453-91F1-3AB9DCFD73DA}"/>
    <cellStyle name="Normal 61 3 5" xfId="19588" xr:uid="{FBBE172D-ED4F-4F7A-B0B7-92398DD236A0}"/>
    <cellStyle name="Normal 61 3 6" xfId="9900" xr:uid="{4F117012-2719-471D-8671-57897FF90125}"/>
    <cellStyle name="Normal 61 3 6 2" xfId="21221" xr:uid="{5B0D587A-4B58-4C02-B254-99B7F91E7CEA}"/>
    <cellStyle name="Normal 61 3 6 2 2" xfId="26777" xr:uid="{4D056C68-9908-4F4D-A20B-29669B2FCBB6}"/>
    <cellStyle name="Normal 61 3 6 2 3" xfId="32271" xr:uid="{AF980CB1-5E0A-4C87-A061-1E90B2C09CAF}"/>
    <cellStyle name="Normal 61 3 6 2 4" xfId="37755" xr:uid="{33D5F304-B7EB-47B4-92DA-E85648A1C65E}"/>
    <cellStyle name="Normal 61 3 6 3" xfId="24048" xr:uid="{3092983B-8CB7-4D06-82F0-660FD1B50116}"/>
    <cellStyle name="Normal 61 3 6 4" xfId="29542" xr:uid="{0C0B3E75-9D03-4B6F-97D3-3E3A55D218A1}"/>
    <cellStyle name="Normal 61 3 6 5" xfId="35026" xr:uid="{FD687F6C-639E-4C21-AED5-6E5A0CF5C867}"/>
    <cellStyle name="Normal 61 4" xfId="6778" xr:uid="{3A6BCFD2-61A3-4D85-A489-E43D9C7AEA30}"/>
    <cellStyle name="Normal 61 4 2" xfId="15188" xr:uid="{9967FB24-D1E5-4F28-84D9-B9319F7B6ECE}"/>
    <cellStyle name="Normal 61 4 2 2" xfId="22475" xr:uid="{42D432EC-C4DA-4448-8B87-2A83AD7DECBD}"/>
    <cellStyle name="Normal 61 4 2 2 2" xfId="28031" xr:uid="{4536EC3C-7E5F-45EE-A5EE-A92BB1AAC45F}"/>
    <cellStyle name="Normal 61 4 2 2 3" xfId="33525" xr:uid="{7B6134A4-B003-45A0-8956-8188217FCCCC}"/>
    <cellStyle name="Normal 61 4 2 2 4" xfId="39009" xr:uid="{61C0A73A-014F-42A5-B9D1-91BB514FE3CE}"/>
    <cellStyle name="Normal 61 4 2 3" xfId="25302" xr:uid="{21A6E8CB-F3AF-462A-8998-15EA018865B3}"/>
    <cellStyle name="Normal 61 4 2 4" xfId="30796" xr:uid="{D59D3FD7-8286-484A-8094-86D452667FCC}"/>
    <cellStyle name="Normal 61 4 2 5" xfId="36280" xr:uid="{5C494132-FD0B-4DAA-A8D8-C5C09CA7145B}"/>
    <cellStyle name="Normal 61 4 3" xfId="12123" xr:uid="{E594422C-91D7-4F8F-A6BE-54268BD5FB28}"/>
    <cellStyle name="Normal 61 4 4" xfId="17359" xr:uid="{315B0D71-6FA9-4AB6-9C2F-6B5868EC340D}"/>
    <cellStyle name="Normal 61 4 5" xfId="19589" xr:uid="{EBB41DAF-5EAA-4BFF-9A17-E0C98C2F0217}"/>
    <cellStyle name="Normal 61 4 6" xfId="9901" xr:uid="{35AFC7AB-30DC-4BB9-BFB0-078F2FA318F8}"/>
    <cellStyle name="Normal 61 4 6 2" xfId="21222" xr:uid="{20FA3D20-BC52-4D85-A471-B32F783B1F32}"/>
    <cellStyle name="Normal 61 4 6 2 2" xfId="26778" xr:uid="{79DCBD9D-CB42-47CE-A852-707252C10357}"/>
    <cellStyle name="Normal 61 4 6 2 3" xfId="32272" xr:uid="{C9121D1B-4736-462A-B659-BB67F0B11D1C}"/>
    <cellStyle name="Normal 61 4 6 2 4" xfId="37756" xr:uid="{F4B109BE-ACAD-4876-A993-3D2A8D509593}"/>
    <cellStyle name="Normal 61 4 6 3" xfId="24049" xr:uid="{F3FBC351-7C27-4077-8483-AFCD1C27B0A1}"/>
    <cellStyle name="Normal 61 4 6 4" xfId="29543" xr:uid="{9DE7034E-AE13-4E88-9F88-4E2F081965DB}"/>
    <cellStyle name="Normal 61 4 6 5" xfId="35027" xr:uid="{BDC5E9C5-CD1C-4EE6-B0D3-78281B05F68E}"/>
    <cellStyle name="Normal 61 5" xfId="15185" xr:uid="{98D5E469-83F9-4BE7-8719-9CB278FA22E9}"/>
    <cellStyle name="Normal 61 5 2" xfId="22472" xr:uid="{E559A9F7-D8C6-49DC-AE21-91D99EDF5EB1}"/>
    <cellStyle name="Normal 61 5 2 2" xfId="28028" xr:uid="{5AA37AFF-2B8E-4BF8-ABB7-61C61F5B9576}"/>
    <cellStyle name="Normal 61 5 2 3" xfId="33522" xr:uid="{3EF1CB86-26A4-4703-AB24-DCC292CFE390}"/>
    <cellStyle name="Normal 61 5 2 4" xfId="39006" xr:uid="{5D12DA51-B25F-416B-9127-212F70D97814}"/>
    <cellStyle name="Normal 61 5 3" xfId="25299" xr:uid="{DC39F40D-4E2B-4233-873B-BF28FA4A44C5}"/>
    <cellStyle name="Normal 61 5 4" xfId="30793" xr:uid="{12D47AEC-072C-4D37-8FBD-1B8766734404}"/>
    <cellStyle name="Normal 61 5 5" xfId="36277" xr:uid="{822BF724-3170-4D36-8BF0-530B08B71E35}"/>
    <cellStyle name="Normal 61 6" xfId="12120" xr:uid="{FF32DD04-9DF8-4A26-A6DB-8822A4EEF409}"/>
    <cellStyle name="Normal 61 7" xfId="17356" xr:uid="{6E2D8795-B9F0-42E8-8C29-6710DB230339}"/>
    <cellStyle name="Normal 61 8" xfId="19586" xr:uid="{76691A6E-D3CF-4906-A73B-72E8EAF4DC33}"/>
    <cellStyle name="Normal 61 9" xfId="9898" xr:uid="{4B429528-559B-4A21-9E3B-E36BCFF75ED2}"/>
    <cellStyle name="Normal 61 9 2" xfId="21219" xr:uid="{F54D955F-0234-45A5-86BA-FA0A180DE29B}"/>
    <cellStyle name="Normal 61 9 2 2" xfId="26775" xr:uid="{CFD982C1-1312-4CC3-91D8-80B943E0D056}"/>
    <cellStyle name="Normal 61 9 2 3" xfId="32269" xr:uid="{08151940-7AFA-4E46-BE6F-BABEFB981241}"/>
    <cellStyle name="Normal 61 9 2 4" xfId="37753" xr:uid="{C73FB027-40BD-4A8A-81B8-383E871E8E28}"/>
    <cellStyle name="Normal 61 9 3" xfId="24046" xr:uid="{EC10D781-1591-4B4A-8412-83085FF39D15}"/>
    <cellStyle name="Normal 61 9 4" xfId="29540" xr:uid="{44EBAB16-44E2-4A0A-B8A0-09854279748D}"/>
    <cellStyle name="Normal 61 9 5" xfId="35024" xr:uid="{FECE4039-C36C-4D18-A4FE-8218AC23CB6C}"/>
    <cellStyle name="Normal 610" xfId="40020" xr:uid="{DD53E1D8-E60B-4D95-BA03-1D0D7636A79F}"/>
    <cellStyle name="Normal 611" xfId="40021" xr:uid="{76A7A8B1-FF0C-47CB-8F84-B2EF66B6E411}"/>
    <cellStyle name="Normal 612" xfId="40022" xr:uid="{661EFD47-87D2-443A-8AB5-24C61F5C2413}"/>
    <cellStyle name="Normal 613" xfId="40023" xr:uid="{6D7B86A8-04FD-4542-A26C-EA963F190273}"/>
    <cellStyle name="Normal 614" xfId="40024" xr:uid="{6A3BFF50-836C-4C32-BCB7-E0B0CBD995DD}"/>
    <cellStyle name="Normal 615" xfId="40025" xr:uid="{A12E1B88-2A71-4B1D-8998-4A1AB692B2F5}"/>
    <cellStyle name="Normal 616" xfId="40026" xr:uid="{27478690-F10D-4A44-850A-5E2E37442EEA}"/>
    <cellStyle name="Normal 617" xfId="40027" xr:uid="{FC0CAD95-186B-439F-B7D6-6CA90E080285}"/>
    <cellStyle name="Normal 618" xfId="40028" xr:uid="{FFEB0FEC-AA09-42FA-95AD-4504087B22B1}"/>
    <cellStyle name="Normal 619" xfId="40029" xr:uid="{D5D87F88-0B01-4BF1-9997-F449908F2AAE}"/>
    <cellStyle name="Normal 62" xfId="7176" xr:uid="{7C119B75-8F43-45D8-8B9B-3189D44ED712}"/>
    <cellStyle name="Normal 62 2" xfId="7492" xr:uid="{962FA073-AE1E-4D25-A5CF-4A7C84C0BD61}"/>
    <cellStyle name="Normal 62 2 2" xfId="20186" xr:uid="{8E5712B8-E0E6-4B7D-865F-CEF292F2E6A7}"/>
    <cellStyle name="Normal 62 2 2 2" xfId="22920" xr:uid="{01F9BB43-12BA-497E-A0D3-08C5025592D8}"/>
    <cellStyle name="Normal 62 2 2 2 2" xfId="28476" xr:uid="{7496E602-C9C1-4112-82FE-57E511B2BEBD}"/>
    <cellStyle name="Normal 62 2 2 2 3" xfId="33970" xr:uid="{8334CEF3-8917-4E59-8D7D-FB73343B00C0}"/>
    <cellStyle name="Normal 62 2 2 2 4" xfId="39454" xr:uid="{297521B9-D0F0-423F-B518-AFDA5532BF09}"/>
    <cellStyle name="Normal 62 2 2 3" xfId="25747" xr:uid="{42C2617F-4C69-4E78-9DF3-52D6F0582EF5}"/>
    <cellStyle name="Normal 62 2 2 4" xfId="31241" xr:uid="{1F03F75A-5A23-4DCD-8E92-A17EB3933659}"/>
    <cellStyle name="Normal 62 2 2 5" xfId="36725" xr:uid="{13D8455E-68F4-4FDD-9CA8-AE19AE85226B}"/>
    <cellStyle name="Normal 62 2 3" xfId="20376" xr:uid="{155A598E-84F1-4BC9-B99A-CA3B4081D11B}"/>
    <cellStyle name="Normal 62 2 3 2" xfId="25932" xr:uid="{48E99BAA-9C39-4F6D-9021-49312D69911C}"/>
    <cellStyle name="Normal 62 2 3 3" xfId="31426" xr:uid="{FCE87516-CF2D-4EE3-90FB-255881885758}"/>
    <cellStyle name="Normal 62 2 3 4" xfId="36910" xr:uid="{A909F4E7-C928-4BB4-B448-301E8080161C}"/>
    <cellStyle name="Normal 62 2 4" xfId="23203" xr:uid="{BB414F4D-3DD7-46A0-B279-630A377D0836}"/>
    <cellStyle name="Normal 62 2 5" xfId="28695" xr:uid="{FAC546F0-D4F1-462A-9981-05C403F555DA}"/>
    <cellStyle name="Normal 62 2 6" xfId="34179" xr:uid="{C048A71D-7ABC-45DA-B9FB-183B7B44BD09}"/>
    <cellStyle name="Normal 62 3" xfId="9902" xr:uid="{34772442-3489-4AF5-BE3F-AB34B7E47BC0}"/>
    <cellStyle name="Normal 62 3 2" xfId="21223" xr:uid="{A45D2342-D3D3-4774-828C-5C487E1B8997}"/>
    <cellStyle name="Normal 62 3 2 2" xfId="26779" xr:uid="{7A4EAD1D-5FBB-4062-BD8F-7C2C4B7ECAA7}"/>
    <cellStyle name="Normal 62 3 2 3" xfId="32273" xr:uid="{4B6AAD4E-C6B5-491C-8D93-217F059CDC6F}"/>
    <cellStyle name="Normal 62 3 2 4" xfId="37757" xr:uid="{6C3D8C73-65E7-4673-801C-087EF71AEC77}"/>
    <cellStyle name="Normal 62 3 3" xfId="24050" xr:uid="{72C4CC39-D808-4142-8B7B-9EAB5D541997}"/>
    <cellStyle name="Normal 62 3 4" xfId="29544" xr:uid="{871E059A-6E3B-47D9-BFD9-4A6DCD77CA1E}"/>
    <cellStyle name="Normal 62 3 5" xfId="35028" xr:uid="{6E0FBF93-F3D6-44B4-9323-7C641C377F48}"/>
    <cellStyle name="Normal 62 4" xfId="20273" xr:uid="{31FF212A-D54C-4F50-BCF2-3D0B94067800}"/>
    <cellStyle name="Normal 62 4 2" xfId="25829" xr:uid="{328B6A59-0ABF-4817-8D57-7182506B9248}"/>
    <cellStyle name="Normal 62 4 3" xfId="31323" xr:uid="{2FACDE4E-94E3-4A1D-AE08-C05E70FC2CFB}"/>
    <cellStyle name="Normal 62 4 4" xfId="36807" xr:uid="{9D01601A-2406-4078-84E2-9F4DC42CA545}"/>
    <cellStyle name="Normal 62 5" xfId="23046" xr:uid="{433E6803-CD8E-4AFB-AC6E-059A4B1B0C38}"/>
    <cellStyle name="Normal 62 6" xfId="23100" xr:uid="{75085124-42BF-49E4-95F4-051B4F148642}"/>
    <cellStyle name="Normal 62 7" xfId="28592" xr:uid="{D5594B1D-BC33-44D4-9C56-00E1134DE2C7}"/>
    <cellStyle name="Normal 62 8" xfId="34076" xr:uid="{92DF4D2B-C506-480B-9CBD-46ED654BE80D}"/>
    <cellStyle name="Normal 620" xfId="40030" xr:uid="{47AF899D-7EC4-44FC-89B3-DA54E1FD89BE}"/>
    <cellStyle name="Normal 621" xfId="40031" xr:uid="{9B1BD937-E477-4997-8F02-EE3A3B6BFB58}"/>
    <cellStyle name="Normal 622" xfId="40032" xr:uid="{BB199ED7-34CF-4B0A-9B80-FD11D9DB6A6F}"/>
    <cellStyle name="Normal 623" xfId="40033" xr:uid="{6C287EDB-F4A1-4FD0-9667-0DB004512F62}"/>
    <cellStyle name="Normal 624" xfId="40034" xr:uid="{FB705FF1-6569-46B5-9A6E-BC438A916239}"/>
    <cellStyle name="Normal 625" xfId="40035" xr:uid="{7774F5D0-E847-44DA-B51B-7EE5EBD0DBE3}"/>
    <cellStyle name="Normal 626" xfId="40036" xr:uid="{8A110B4F-444A-47AA-9AC4-A97967BE4BC2}"/>
    <cellStyle name="Normal 627" xfId="40037" xr:uid="{8A93A97A-67AD-443F-81EB-E718E589D0BF}"/>
    <cellStyle name="Normal 628" xfId="40038" xr:uid="{915DDBED-0836-4668-B618-1BB04146389E}"/>
    <cellStyle name="Normal 629" xfId="40039" xr:uid="{41642722-3BD2-40A0-9257-57B2543B218A}"/>
    <cellStyle name="Normal 63" xfId="6779" xr:uid="{A0A65A5D-E837-4F5E-8D9A-AEF29B42AE44}"/>
    <cellStyle name="Normal 63 2" xfId="15189" xr:uid="{0BC81E2F-77CD-417B-A473-57707CE21331}"/>
    <cellStyle name="Normal 63 2 2" xfId="22476" xr:uid="{0F07E217-BCB5-4A90-AFBE-11850D892844}"/>
    <cellStyle name="Normal 63 2 2 2" xfId="28032" xr:uid="{876F3ADE-F9E5-4A12-9B76-AB8FE8D7E4B3}"/>
    <cellStyle name="Normal 63 2 2 3" xfId="33526" xr:uid="{6C82EBA5-9B3F-4FDC-A967-D7BCD19021F0}"/>
    <cellStyle name="Normal 63 2 2 4" xfId="39010" xr:uid="{5854544A-8E1E-4238-9D52-457168C14917}"/>
    <cellStyle name="Normal 63 2 3" xfId="25303" xr:uid="{62E6B58C-D8E4-4BE2-8171-3050554784D4}"/>
    <cellStyle name="Normal 63 2 4" xfId="30797" xr:uid="{EAAECFAA-1C74-4A2A-997F-1A16A97FC14E}"/>
    <cellStyle name="Normal 63 2 5" xfId="36281" xr:uid="{E9194BA1-759F-4422-8A76-FD17520EC481}"/>
    <cellStyle name="Normal 63 3" xfId="12124" xr:uid="{53A9B526-6B0A-467F-ACAB-CEB94562ADDD}"/>
    <cellStyle name="Normal 63 4" xfId="17360" xr:uid="{045BB0B2-03B8-4780-9DCB-AA6453BBF0CA}"/>
    <cellStyle name="Normal 63 5" xfId="19590" xr:uid="{9DDA415F-E40E-49FD-AA04-255D4A4EB122}"/>
    <cellStyle name="Normal 63 6" xfId="9903" xr:uid="{FAA479B5-AB9B-4CAF-AC8B-B158C51AC91A}"/>
    <cellStyle name="Normal 63 6 2" xfId="21224" xr:uid="{02C3D9CA-4B78-4840-A808-717B95EBFCDA}"/>
    <cellStyle name="Normal 63 6 2 2" xfId="26780" xr:uid="{468BBF0E-200B-4720-A41D-C20D1FEBCAE2}"/>
    <cellStyle name="Normal 63 6 2 3" xfId="32274" xr:uid="{C07BD5F8-B41E-4641-A331-9FE8D63BB0AD}"/>
    <cellStyle name="Normal 63 6 2 4" xfId="37758" xr:uid="{4313B1FD-C715-4AC9-9BC9-EA91F24A1252}"/>
    <cellStyle name="Normal 63 6 3" xfId="24051" xr:uid="{8EACD146-ACBE-4333-9E04-85B8839D79E8}"/>
    <cellStyle name="Normal 63 6 4" xfId="29545" xr:uid="{71C81FCA-B29D-484F-B33C-C02495EB90DA}"/>
    <cellStyle name="Normal 63 6 5" xfId="35029" xr:uid="{4B9B73A8-257B-4174-8D95-196D7EC30C89}"/>
    <cellStyle name="Normal 630" xfId="40040" xr:uid="{3D6ADAB1-FC39-4C79-B65A-C198B3BB6541}"/>
    <cellStyle name="Normal 631" xfId="40041" xr:uid="{081596AD-67B1-46C0-BC21-15A1AC93BDFB}"/>
    <cellStyle name="Normal 632" xfId="40042" xr:uid="{95DBFBA0-1258-43F3-87F0-B99F7CB10984}"/>
    <cellStyle name="Normal 633" xfId="40043" xr:uid="{16B45DDC-BF84-4B9E-970F-A0AB08FF3FD5}"/>
    <cellStyle name="Normal 634" xfId="40044" xr:uid="{8B612F16-D735-4360-91D0-DDCF0A45BB2F}"/>
    <cellStyle name="Normal 635" xfId="40045" xr:uid="{1265442E-2F86-4C85-824E-C993AA8A1A40}"/>
    <cellStyle name="Normal 636" xfId="566" xr:uid="{CBC73886-4C59-43C0-98C6-D2FA9C6DF15E}"/>
    <cellStyle name="Normal 636 2" xfId="40396" xr:uid="{87CD3E71-6DD7-4C90-8786-811AAAE317F1}"/>
    <cellStyle name="Normal 637" xfId="40046" xr:uid="{D2AC672D-9585-4B83-A70F-C3541B6E6802}"/>
    <cellStyle name="Normal 638" xfId="40047" xr:uid="{1BE1FB3A-1A2E-4945-8E3C-42682C5FBE8A}"/>
    <cellStyle name="Normal 638 2" xfId="40479" xr:uid="{5AA48328-50A0-4401-83F1-B6E30AF3297A}"/>
    <cellStyle name="Normal 638 3" xfId="40471" xr:uid="{7825F9DA-DC9A-4327-8B72-04D9C891C1D3}"/>
    <cellStyle name="Normal 639" xfId="40048" xr:uid="{9A2F7D9E-7FC5-4D26-B7AE-29197CA94D68}"/>
    <cellStyle name="Normal 64" xfId="6780" xr:uid="{4151EA13-555B-47B6-A5D6-111F49A17845}"/>
    <cellStyle name="Normal 64 2" xfId="15190" xr:uid="{C7D22370-695C-4C96-B062-22E6EDCB76A6}"/>
    <cellStyle name="Normal 64 2 2" xfId="22477" xr:uid="{1994725C-C91C-4DDF-8273-632045E04A12}"/>
    <cellStyle name="Normal 64 2 2 2" xfId="28033" xr:uid="{C7994270-2A97-4911-B59F-B9DFF878EC86}"/>
    <cellStyle name="Normal 64 2 2 3" xfId="33527" xr:uid="{057BE910-555A-423C-B8A4-1F8ABB3885D2}"/>
    <cellStyle name="Normal 64 2 2 4" xfId="39011" xr:uid="{531F01C3-DA1C-49DE-8A24-C5CC2ECCC479}"/>
    <cellStyle name="Normal 64 2 3" xfId="25304" xr:uid="{16240AC2-FB58-4A2D-B0A1-F6CDB3E0B6E4}"/>
    <cellStyle name="Normal 64 2 4" xfId="30798" xr:uid="{6FCA97FA-0F37-41AA-AE89-A516F7C74D4F}"/>
    <cellStyle name="Normal 64 2 5" xfId="36282" xr:uid="{996EC1DE-95E0-4C19-8D6F-1282067D5A09}"/>
    <cellStyle name="Normal 64 3" xfId="12125" xr:uid="{840EE00F-932D-418C-AB08-036959EA6C47}"/>
    <cellStyle name="Normal 64 4" xfId="17361" xr:uid="{9698BB2D-DC4A-4E8A-81C1-FE58E242A893}"/>
    <cellStyle name="Normal 64 5" xfId="19591" xr:uid="{F9F7175F-18FC-4803-AE79-6C1153E05B3A}"/>
    <cellStyle name="Normal 64 6" xfId="9904" xr:uid="{7F8E8A75-E198-4BBD-8C9A-4AE0F6A7A7A1}"/>
    <cellStyle name="Normal 64 6 2" xfId="21225" xr:uid="{FE532B8B-94EC-4D3F-BF1B-918F4FC52A89}"/>
    <cellStyle name="Normal 64 6 2 2" xfId="26781" xr:uid="{EC11A68C-3E59-49B2-A213-3153E29EB25C}"/>
    <cellStyle name="Normal 64 6 2 3" xfId="32275" xr:uid="{8A79C253-2AB5-42B1-956A-D6BD7F079A1B}"/>
    <cellStyle name="Normal 64 6 2 4" xfId="37759" xr:uid="{538B9CF3-517C-451B-8415-85205B851041}"/>
    <cellStyle name="Normal 64 6 3" xfId="24052" xr:uid="{073AA539-09B8-4C55-9E2A-FE27258B9AA8}"/>
    <cellStyle name="Normal 64 6 4" xfId="29546" xr:uid="{7929A342-0DCF-4CB4-8315-7FA0B4687AA9}"/>
    <cellStyle name="Normal 64 6 5" xfId="35030" xr:uid="{7012FB08-4F62-4024-9FC8-CFE7F6EB891E}"/>
    <cellStyle name="Normal 640" xfId="567" xr:uid="{7EDA6400-BCD4-4AF3-98DA-D21F883032B0}"/>
    <cellStyle name="Normal 640 2" xfId="40397" xr:uid="{AFF3EA46-83F1-4C1E-95D1-72D32B37884E}"/>
    <cellStyle name="Normal 641" xfId="40049" xr:uid="{8420DB5C-18D0-413A-A71A-6C943EB77503}"/>
    <cellStyle name="Normal 642" xfId="40050" xr:uid="{7E7F8C66-845D-4D21-B14C-4E132509B906}"/>
    <cellStyle name="Normal 643" xfId="570" xr:uid="{D91BCAE1-FB66-4E98-AE4D-41328474061F}"/>
    <cellStyle name="Normal 643 2" xfId="40400" xr:uid="{BB2414A4-2527-4B43-8928-15A8B776CF89}"/>
    <cellStyle name="Normal 644" xfId="40051" xr:uid="{18BEDD78-1BD2-49D7-A82C-71389B53ABBB}"/>
    <cellStyle name="Normal 645" xfId="40052" xr:uid="{D5A1EA1B-A43B-4A55-9C86-1678C7D2DE20}"/>
    <cellStyle name="Normal 646" xfId="572" xr:uid="{FF0D989B-73C1-4DE1-9A2A-4AAB5CE4A2BA}"/>
    <cellStyle name="Normal 646 2" xfId="40401" xr:uid="{BCAB9864-74E7-461A-A196-28E663791914}"/>
    <cellStyle name="Normal 647" xfId="573" xr:uid="{F3C670A6-9290-47A6-B2BC-2D1186562324}"/>
    <cellStyle name="Normal 647 2" xfId="40402" xr:uid="{07500072-8516-43C2-A891-08BD08C5E02C}"/>
    <cellStyle name="Normal 648" xfId="40053" xr:uid="{925F48C5-1605-4E56-A847-37CDC126F28E}"/>
    <cellStyle name="Normal 649" xfId="574" xr:uid="{9A19CEDE-C31A-4E53-950A-0BB9AF3D7EB5}"/>
    <cellStyle name="Normal 649 2" xfId="40403" xr:uid="{BD97C5D3-90A8-4009-A74D-43CE72BFE6F6}"/>
    <cellStyle name="Normal 65" xfId="6781" xr:uid="{8BD1E339-67D7-40FF-84D9-52C4A3C18C6D}"/>
    <cellStyle name="Normal 65 2" xfId="15191" xr:uid="{E9490F59-A7C0-48D9-A5DD-BC0F8F941F78}"/>
    <cellStyle name="Normal 65 2 2" xfId="22478" xr:uid="{B81F7622-1CEE-45E3-99E9-FDEAC13A4B38}"/>
    <cellStyle name="Normal 65 2 2 2" xfId="28034" xr:uid="{0FA8F589-F4D9-41F6-8DD3-F137CC45FF67}"/>
    <cellStyle name="Normal 65 2 2 3" xfId="33528" xr:uid="{9B994628-F235-4BAB-847D-4143B9841801}"/>
    <cellStyle name="Normal 65 2 2 4" xfId="39012" xr:uid="{0EC8DF69-7DD1-404A-AB85-CA75938F08B5}"/>
    <cellStyle name="Normal 65 2 3" xfId="25305" xr:uid="{DC0B43EB-9266-48EA-A4A5-A7E6216BBA9B}"/>
    <cellStyle name="Normal 65 2 4" xfId="30799" xr:uid="{192A6495-3F9D-471B-B3E8-859BB86B6ECB}"/>
    <cellStyle name="Normal 65 2 5" xfId="36283" xr:uid="{0FB9BA29-7448-4847-98A5-E9B81D3E4E97}"/>
    <cellStyle name="Normal 65 3" xfId="12126" xr:uid="{F9DEE26E-0098-4631-B6B8-23BA6F21270C}"/>
    <cellStyle name="Normal 65 4" xfId="17362" xr:uid="{1DA8CA0E-5A90-4E18-8EB1-4D1A93D22384}"/>
    <cellStyle name="Normal 65 5" xfId="19592" xr:uid="{C60BE4AA-BE1A-4109-9783-9B7FA10986EE}"/>
    <cellStyle name="Normal 65 6" xfId="9905" xr:uid="{84B97B7D-0D7A-4168-9940-99C1AF6EE296}"/>
    <cellStyle name="Normal 65 6 2" xfId="21226" xr:uid="{71CB144B-F0C8-409B-95AF-BAEE6D63F2B3}"/>
    <cellStyle name="Normal 65 6 2 2" xfId="26782" xr:uid="{CA51F554-332D-42F7-A46C-47A040941523}"/>
    <cellStyle name="Normal 65 6 2 3" xfId="32276" xr:uid="{AF1F710C-BC5F-4DD0-B30C-0CE89AAD58FA}"/>
    <cellStyle name="Normal 65 6 2 4" xfId="37760" xr:uid="{EDCE44A1-EF12-4F3F-A619-7C5F951505AE}"/>
    <cellStyle name="Normal 65 6 3" xfId="24053" xr:uid="{E283C886-11EA-4CE0-8515-00E73AABA780}"/>
    <cellStyle name="Normal 65 6 4" xfId="29547" xr:uid="{8A3254D4-4AF4-4EC7-9944-D0486BA58626}"/>
    <cellStyle name="Normal 65 6 5" xfId="35031" xr:uid="{72E2B8CF-40CC-4F94-9BD4-7DF7A69D3DFF}"/>
    <cellStyle name="Normal 650" xfId="575" xr:uid="{68ABCE08-D356-46BF-A800-068B6D3CF6A3}"/>
    <cellStyle name="Normal 650 2" xfId="40404" xr:uid="{B70E199A-6A1F-483D-AE91-4D5C39552ABA}"/>
    <cellStyle name="Normal 651" xfId="576" xr:uid="{5C9AB4A7-65A8-4AE8-B43C-4562B60EC917}"/>
    <cellStyle name="Normal 651 2" xfId="40405" xr:uid="{C9E871EC-5D53-4B31-AE60-8CDBF70BAAE7}"/>
    <cellStyle name="Normal 652" xfId="577" xr:uid="{F92955E3-F3BA-457B-A6D0-755F7B3B3EE9}"/>
    <cellStyle name="Normal 652 2" xfId="40406" xr:uid="{784FF962-F341-45A1-ACEA-ECF1899C01D1}"/>
    <cellStyle name="Normal 653" xfId="578" xr:uid="{BAC9BDC7-0F74-48C6-9D35-0A0B8581F37A}"/>
    <cellStyle name="Normal 653 2" xfId="40407" xr:uid="{253153C2-4451-4F8D-9804-40BE46035DE9}"/>
    <cellStyle name="Normal 654" xfId="579" xr:uid="{2E7E0082-82ED-43A1-BFCB-0F584B7BB47D}"/>
    <cellStyle name="Normal 654 2" xfId="40408" xr:uid="{9AF76871-E49F-47AA-BA33-50F2E80A4BE8}"/>
    <cellStyle name="Normal 655" xfId="580" xr:uid="{0A585011-0181-4780-9793-2267BEAEA0F0}"/>
    <cellStyle name="Normal 655 2" xfId="40409" xr:uid="{C0B6DFC8-B83D-49FB-9EEA-A16BADCF7333}"/>
    <cellStyle name="Normal 655 2 2" xfId="40475" xr:uid="{2CC24127-323F-4FB5-8D3F-CC2459013978}"/>
    <cellStyle name="Normal 656" xfId="581" xr:uid="{D689F354-0212-4401-9F3A-53AC92381501}"/>
    <cellStyle name="Normal 656 2" xfId="40410" xr:uid="{40533258-F5F1-40D4-9B67-0C00E1732F78}"/>
    <cellStyle name="Normal 657" xfId="582" xr:uid="{648CB0FB-5931-4644-8DF5-5961FC2BF19F}"/>
    <cellStyle name="Normal 657 2" xfId="40411" xr:uid="{94E2D5C4-7363-4ADD-8833-F2186E4A70BD}"/>
    <cellStyle name="Normal 658" xfId="584" xr:uid="{E0A1EBA1-150B-414B-8EA4-8A311A2B2F24}"/>
    <cellStyle name="Normal 658 2" xfId="40413" xr:uid="{D0182A1E-D695-4144-A848-08B1426AEA59}"/>
    <cellStyle name="Normal 658 2 2" xfId="40466" xr:uid="{B7BE2309-C53A-4AC8-ADA3-3B56E6DAE4FB}"/>
    <cellStyle name="Normal 658 3" xfId="40464" xr:uid="{E20F0523-352C-47B2-9887-BB1DBA24428B}"/>
    <cellStyle name="Normal 659" xfId="585" xr:uid="{BA1F2AB6-AF4A-4765-94FF-0A5A2A92263D}"/>
    <cellStyle name="Normal 659 2" xfId="40414" xr:uid="{E03E40ED-7827-4FB3-97E4-B5FB0AE393E1}"/>
    <cellStyle name="Normal 66" xfId="7177" xr:uid="{9916F024-6691-40FD-A993-57C334180955}"/>
    <cellStyle name="Normal 66 2" xfId="7493" xr:uid="{E06F26FB-76AE-4D78-AC13-69F5A02F0F85}"/>
    <cellStyle name="Normal 66 2 2" xfId="20187" xr:uid="{E98ECB60-39C6-4711-AFC6-086C48E9ED75}"/>
    <cellStyle name="Normal 66 2 2 2" xfId="22921" xr:uid="{FC813BFC-A4F6-49CB-9CD0-7814EEB2C508}"/>
    <cellStyle name="Normal 66 2 2 2 2" xfId="28477" xr:uid="{2886E63A-4068-42E4-8CD7-9113521E4B82}"/>
    <cellStyle name="Normal 66 2 2 2 3" xfId="33971" xr:uid="{C9D46A63-265F-4687-A2D6-EEAEDC0C6977}"/>
    <cellStyle name="Normal 66 2 2 2 4" xfId="39455" xr:uid="{E963C4A6-3B3E-4403-B399-2DC699ABC5B9}"/>
    <cellStyle name="Normal 66 2 2 3" xfId="25748" xr:uid="{F4FC7EB9-C7B3-43C2-9DB5-BCE5AE584667}"/>
    <cellStyle name="Normal 66 2 2 4" xfId="31242" xr:uid="{2D6E7F65-6A5D-4524-A104-01173C7B884C}"/>
    <cellStyle name="Normal 66 2 2 5" xfId="36726" xr:uid="{4E69B610-3A03-4216-942B-7B543564442D}"/>
    <cellStyle name="Normal 66 2 3" xfId="20377" xr:uid="{D2AAA833-7DD0-4E5B-BD97-4C0FAD093808}"/>
    <cellStyle name="Normal 66 2 3 2" xfId="25933" xr:uid="{2F096C2F-5BB1-49E9-9A45-964B91D90FAC}"/>
    <cellStyle name="Normal 66 2 3 3" xfId="31427" xr:uid="{466C0A1A-19B8-4AB2-A84F-7F665B5FE01E}"/>
    <cellStyle name="Normal 66 2 3 4" xfId="36911" xr:uid="{AA229C2E-D5E1-4549-915D-A39D57C42F77}"/>
    <cellStyle name="Normal 66 2 4" xfId="23204" xr:uid="{87E585E5-3825-4C18-B452-ACD672C7FBE6}"/>
    <cellStyle name="Normal 66 2 5" xfId="28696" xr:uid="{8E64A99C-F422-4DA4-87BB-A9A631C78C75}"/>
    <cellStyle name="Normal 66 2 6" xfId="34180" xr:uid="{3AA3D782-3BED-4B41-829C-14C44014B671}"/>
    <cellStyle name="Normal 66 3" xfId="9906" xr:uid="{9AAC58CD-CFB8-446E-BEC6-829673B14D24}"/>
    <cellStyle name="Normal 66 3 2" xfId="21227" xr:uid="{AE2FD7B5-28D9-4AE8-8166-CA500E6B5CC3}"/>
    <cellStyle name="Normal 66 3 2 2" xfId="26783" xr:uid="{8F014345-2931-4291-AFFB-3876D29813EB}"/>
    <cellStyle name="Normal 66 3 2 3" xfId="32277" xr:uid="{3EE33523-A39C-403B-AA0C-40E56D8963E3}"/>
    <cellStyle name="Normal 66 3 2 4" xfId="37761" xr:uid="{1069140E-76FB-497C-869F-3D84603DCFFF}"/>
    <cellStyle name="Normal 66 3 3" xfId="24054" xr:uid="{DFCA7147-B9D0-4E3D-A9FD-68FCE7343185}"/>
    <cellStyle name="Normal 66 3 4" xfId="29548" xr:uid="{293F5817-4FD8-4438-BA87-FD5CB8C47B06}"/>
    <cellStyle name="Normal 66 3 5" xfId="35032" xr:uid="{75A17130-1288-4FED-8E95-6F4850F0CE31}"/>
    <cellStyle name="Normal 66 4" xfId="20274" xr:uid="{2973249E-54A3-47B3-9C1A-7CBDC39F92ED}"/>
    <cellStyle name="Normal 66 4 2" xfId="25830" xr:uid="{BEFA6CED-6C65-4D34-8FB3-A888BD1EEE40}"/>
    <cellStyle name="Normal 66 4 3" xfId="31324" xr:uid="{AF6D90DE-5AE1-41F1-9EF5-6F66D297DAE7}"/>
    <cellStyle name="Normal 66 4 4" xfId="36808" xr:uid="{0B6827E5-26D1-4586-8381-B08E9711401C}"/>
    <cellStyle name="Normal 66 5" xfId="23047" xr:uid="{C8E063D4-E426-41F4-A150-41ADA3A79574}"/>
    <cellStyle name="Normal 66 6" xfId="23101" xr:uid="{D0863C4C-400F-40D6-868B-7B181F100290}"/>
    <cellStyle name="Normal 66 7" xfId="28593" xr:uid="{27FA0117-07C5-4264-BC38-208504C83720}"/>
    <cellStyle name="Normal 66 8" xfId="34077" xr:uid="{56858E37-A165-4E49-A8FE-229BBD604036}"/>
    <cellStyle name="Normal 660" xfId="587" xr:uid="{0F6C2BF2-C36D-4F80-AEBB-7D496D83C2C5}"/>
    <cellStyle name="Normal 660 2" xfId="40416" xr:uid="{004FC1E4-71DF-4A18-A5A0-354533E6A4ED}"/>
    <cellStyle name="Normal 661" xfId="40054" xr:uid="{658DD6C7-D442-4717-AB3A-F788F794C3E3}"/>
    <cellStyle name="Normal 662" xfId="588" xr:uid="{899164A3-5322-4B7D-913A-415F229BFF26}"/>
    <cellStyle name="Normal 662 2" xfId="40417" xr:uid="{EF449404-69A1-4DB6-9040-3F79B326592E}"/>
    <cellStyle name="Normal 663" xfId="589" xr:uid="{2FC1EC36-453B-4715-B987-E5A5718A1E8F}"/>
    <cellStyle name="Normal 663 2" xfId="40418" xr:uid="{F9691705-D71F-4D85-AD2E-1639BC34F25A}"/>
    <cellStyle name="Normal 664" xfId="590" xr:uid="{81DA53A5-7E2F-493E-8A78-D94983E3B239}"/>
    <cellStyle name="Normal 664 2" xfId="40419" xr:uid="{081C0DB1-5081-4E61-9891-7F47242788EB}"/>
    <cellStyle name="Normal 665" xfId="591" xr:uid="{6B200803-9482-489A-A292-6970EA5FF52F}"/>
    <cellStyle name="Normal 665 2" xfId="40420" xr:uid="{E4F710C0-F6C2-49A2-803B-076009DA2EE6}"/>
    <cellStyle name="Normal 666" xfId="40055" xr:uid="{2FB703E5-76D6-486D-9DC7-77D4AFDE4C85}"/>
    <cellStyle name="Normal 667" xfId="592" xr:uid="{AA31845B-5E8F-4AE2-9278-25A338A909BC}"/>
    <cellStyle name="Normal 667 2" xfId="40421" xr:uid="{92C21538-C21C-4E9A-AD87-42160909BD90}"/>
    <cellStyle name="Normal 667 2 2" xfId="40467" xr:uid="{DC9469AF-B18E-4E37-8564-C69B84BA9D02}"/>
    <cellStyle name="Normal 667 3" xfId="40465" xr:uid="{E9CFEDF2-5F5D-44A3-9066-D5ED67CFF2CC}"/>
    <cellStyle name="Normal 668" xfId="40056" xr:uid="{079B425C-8001-4B76-B594-F768B8F361AA}"/>
    <cellStyle name="Normal 669" xfId="40057" xr:uid="{92A39094-5F89-4B89-BD82-B8F1133E9ED0}"/>
    <cellStyle name="Normal 67" xfId="6782" xr:uid="{E8808816-EFEC-4A3B-9066-39F3C6D89550}"/>
    <cellStyle name="Normal 67 2" xfId="15192" xr:uid="{EC5A6093-1A33-4C44-9565-1D170C6CCA3B}"/>
    <cellStyle name="Normal 67 2 2" xfId="22479" xr:uid="{DD4AD90D-7E3E-458B-922D-9F769454EB35}"/>
    <cellStyle name="Normal 67 2 2 2" xfId="28035" xr:uid="{42D913B2-FCC7-4B3C-A0A2-999D9443325A}"/>
    <cellStyle name="Normal 67 2 2 3" xfId="33529" xr:uid="{46168150-4CDC-46E9-A20E-FFCE60DC649F}"/>
    <cellStyle name="Normal 67 2 2 4" xfId="39013" xr:uid="{5F771C57-EDAF-4022-B8EB-92DDE665818A}"/>
    <cellStyle name="Normal 67 2 3" xfId="25306" xr:uid="{A97E734A-C5A1-44AE-BB71-3133E2A0C5B9}"/>
    <cellStyle name="Normal 67 2 4" xfId="30800" xr:uid="{D2CC0F66-BDCF-4880-A545-A42CF304D475}"/>
    <cellStyle name="Normal 67 2 5" xfId="36284" xr:uid="{65D23F28-D869-4803-B4D5-B501E3F2C75B}"/>
    <cellStyle name="Normal 67 3" xfId="12127" xr:uid="{77D98347-A50F-4F0E-981F-EA40B4650BB5}"/>
    <cellStyle name="Normal 67 4" xfId="17363" xr:uid="{773071BE-B6D8-4C32-9C37-0F32D112990F}"/>
    <cellStyle name="Normal 67 5" xfId="19593" xr:uid="{CF80406A-F1F7-450B-B289-6F06B69EA02D}"/>
    <cellStyle name="Normal 67 6" xfId="9907" xr:uid="{DE5927AF-042D-4D06-8BEA-DCAE2A4AFD9F}"/>
    <cellStyle name="Normal 67 6 2" xfId="21228" xr:uid="{16170F8E-644A-4100-8F1D-FD3098A03135}"/>
    <cellStyle name="Normal 67 6 2 2" xfId="26784" xr:uid="{BAF60589-08D9-45B3-9047-0C7DC6C184F8}"/>
    <cellStyle name="Normal 67 6 2 3" xfId="32278" xr:uid="{AFEC0D5D-7086-4054-B3DB-3D6BD49C7423}"/>
    <cellStyle name="Normal 67 6 2 4" xfId="37762" xr:uid="{4E9A2FE8-0A6C-4C3A-83B5-DF18B243BC96}"/>
    <cellStyle name="Normal 67 6 3" xfId="24055" xr:uid="{CDA9E5D7-1CF4-43A9-8EF1-07BE933CA040}"/>
    <cellStyle name="Normal 67 6 4" xfId="29549" xr:uid="{3CFD249B-ED96-4EA6-A151-3551765A2445}"/>
    <cellStyle name="Normal 67 6 5" xfId="35033" xr:uid="{BBCFCB78-4FE0-4995-9E74-6D5BE370C4F8}"/>
    <cellStyle name="Normal 670" xfId="40058" xr:uid="{00A6751D-8B7B-44AA-8E72-816F437D554D}"/>
    <cellStyle name="Normal 671" xfId="40059" xr:uid="{A52988D0-02DD-4B3E-955F-6FE9049A4EA2}"/>
    <cellStyle name="Normal 672" xfId="40060" xr:uid="{D41665C5-7923-411C-A6E9-1C6ECBE6F889}"/>
    <cellStyle name="Normal 673" xfId="595" xr:uid="{4F565D60-D90A-439E-922F-469699E05AB8}"/>
    <cellStyle name="Normal 673 2" xfId="40424" xr:uid="{39082704-52DA-40C1-93DC-CC230B7FB94D}"/>
    <cellStyle name="Normal 674" xfId="596" xr:uid="{8304F93E-A68F-49E5-88E5-F4B6AB5ADC55}"/>
    <cellStyle name="Normal 674 2" xfId="40425" xr:uid="{2EA3D676-432F-4ABA-8A70-AA43490097FE}"/>
    <cellStyle name="Normal 675" xfId="597" xr:uid="{A8E8CFC9-11F8-4BFF-A984-977EBAE15809}"/>
    <cellStyle name="Normal 675 2" xfId="40426" xr:uid="{4DC42688-7BDA-49C5-9D81-CEB2259A8733}"/>
    <cellStyle name="Normal 676" xfId="598" xr:uid="{761D3AFE-687A-410E-B180-6F369CF742C9}"/>
    <cellStyle name="Normal 676 2" xfId="40427" xr:uid="{D83E1C1C-8167-4408-A589-2D661136699A}"/>
    <cellStyle name="Normal 677" xfId="602" xr:uid="{5FC5BDDC-85E3-424B-8173-96D17138942E}"/>
    <cellStyle name="Normal 677 2" xfId="40431" xr:uid="{1AED14F7-547A-4CB0-B00E-732C3A1A2BC6}"/>
    <cellStyle name="Normal 678" xfId="603" xr:uid="{A973A4D1-0764-437E-818F-2B9E8C93F7FB}"/>
    <cellStyle name="Normal 678 2" xfId="40432" xr:uid="{BED4A821-BFF2-494B-BBD9-805C44F23543}"/>
    <cellStyle name="Normal 679" xfId="604" xr:uid="{9FC21E4A-123F-4D52-8E83-00BD92AC066E}"/>
    <cellStyle name="Normal 679 2" xfId="40433" xr:uid="{AA68C2B7-B973-4BC7-B8EC-B417F61ECD83}"/>
    <cellStyle name="Normal 68" xfId="6783" xr:uid="{95F6FD44-C986-4CAF-9C28-BA37C7880511}"/>
    <cellStyle name="Normal 68 2" xfId="15193" xr:uid="{4EECAE58-4193-4915-AF5F-546974AE9345}"/>
    <cellStyle name="Normal 68 2 2" xfId="22480" xr:uid="{11609DBE-C117-408D-98E0-56E2FEE4F74D}"/>
    <cellStyle name="Normal 68 2 2 2" xfId="28036" xr:uid="{8ED88385-DDB9-4181-84AD-CCD04F4F3E45}"/>
    <cellStyle name="Normal 68 2 2 3" xfId="33530" xr:uid="{728A9FCD-5264-420F-9E0D-1EEFC6A665C1}"/>
    <cellStyle name="Normal 68 2 2 4" xfId="39014" xr:uid="{603246F9-80A0-4FDA-B9F0-52DA6BF48F0F}"/>
    <cellStyle name="Normal 68 2 3" xfId="25307" xr:uid="{CAE0852F-0089-4E60-BF53-46AE7F9C6719}"/>
    <cellStyle name="Normal 68 2 4" xfId="30801" xr:uid="{38BCEEC4-DA8E-40E6-9AC4-C3895AB1A507}"/>
    <cellStyle name="Normal 68 2 5" xfId="36285" xr:uid="{630B6940-3ADC-4D73-8B9A-12CD1FF1FEE1}"/>
    <cellStyle name="Normal 68 3" xfId="12128" xr:uid="{FA557C3B-8688-4280-8F97-DF93C2C1EE98}"/>
    <cellStyle name="Normal 68 4" xfId="17364" xr:uid="{C08A7EB3-A177-46A4-901D-0BF8738ECE1E}"/>
    <cellStyle name="Normal 68 5" xfId="19594" xr:uid="{7DCEC93C-2FD3-4E48-B25D-E7AFADC59947}"/>
    <cellStyle name="Normal 68 6" xfId="9908" xr:uid="{0C5A4C1A-A402-4EA6-9953-B1ACBE0FDE75}"/>
    <cellStyle name="Normal 68 6 2" xfId="21229" xr:uid="{81ADE2E4-573E-4450-BB0A-87CBA9FE4788}"/>
    <cellStyle name="Normal 68 6 2 2" xfId="26785" xr:uid="{F92D31E9-C6CA-453E-AFF1-B786203144C1}"/>
    <cellStyle name="Normal 68 6 2 3" xfId="32279" xr:uid="{A47FFB2A-5873-4259-AF7F-C51F58F431C8}"/>
    <cellStyle name="Normal 68 6 2 4" xfId="37763" xr:uid="{3E218F83-D946-4624-8951-7A665AC73D1E}"/>
    <cellStyle name="Normal 68 6 3" xfId="24056" xr:uid="{7CFF36EF-19A5-4597-9CC6-BB67568499FE}"/>
    <cellStyle name="Normal 68 6 4" xfId="29550" xr:uid="{8978CBE4-BC00-4572-BFDC-BA66694C4B42}"/>
    <cellStyle name="Normal 68 6 5" xfId="35034" xr:uid="{E3C892D1-D42B-4645-8AED-1D6F4BB7FCB1}"/>
    <cellStyle name="Normal 680" xfId="40061" xr:uid="{A13DB484-1215-4514-9E76-5F5423A374E4}"/>
    <cellStyle name="Normal 681" xfId="40062" xr:uid="{42089D4B-63CE-467C-8A96-23ED6EC83285}"/>
    <cellStyle name="Normal 682" xfId="40063" xr:uid="{90C486A4-50CE-4F02-8540-8AB6E7608F71}"/>
    <cellStyle name="Normal 683" xfId="40064" xr:uid="{0535C190-991B-41C7-9393-FD3E514E9578}"/>
    <cellStyle name="Normal 684" xfId="609" xr:uid="{74539420-83F0-484F-B775-6B1BD48B23AC}"/>
    <cellStyle name="Normal 684 2" xfId="40438" xr:uid="{AF9A82CB-A0DC-4A79-B552-6DF87FD08388}"/>
    <cellStyle name="Normal 685" xfId="40065" xr:uid="{8B29CAFE-A3E5-4C5F-A7B9-5ECB3E4F8107}"/>
    <cellStyle name="Normal 686" xfId="40066" xr:uid="{4807D5D0-CDD6-4AE8-BB6F-74EA384333CA}"/>
    <cellStyle name="Normal 687" xfId="40067" xr:uid="{4CFC76DB-3AD3-49A9-88B7-149630ADC1BE}"/>
    <cellStyle name="Normal 688" xfId="40068" xr:uid="{FAAC59DB-3D66-47F4-BD6C-7E9952722349}"/>
    <cellStyle name="Normal 689" xfId="40069" xr:uid="{C7E0BE77-2B0C-43BB-A34C-2FD696B21854}"/>
    <cellStyle name="Normal 69" xfId="6784" xr:uid="{93E1E3AF-CA54-4D88-AA7F-B2CA171D04C4}"/>
    <cellStyle name="Normal 69 2" xfId="15194" xr:uid="{6F975A33-7370-4718-9225-4A1DC3919081}"/>
    <cellStyle name="Normal 69 2 2" xfId="22481" xr:uid="{68BD4BE2-2630-4E23-8337-B56363E03B13}"/>
    <cellStyle name="Normal 69 2 2 2" xfId="28037" xr:uid="{06762300-0852-4670-8779-152AF39E38AE}"/>
    <cellStyle name="Normal 69 2 2 3" xfId="33531" xr:uid="{A352AE5F-0B50-4999-AA10-FC3DA4141B0C}"/>
    <cellStyle name="Normal 69 2 2 4" xfId="39015" xr:uid="{789741B4-3DB4-4E86-92A4-3E3264FCB9CD}"/>
    <cellStyle name="Normal 69 2 3" xfId="25308" xr:uid="{7F45FA5F-E58B-4FF8-90CF-4C3FD920FFAC}"/>
    <cellStyle name="Normal 69 2 4" xfId="30802" xr:uid="{A5944459-B982-45DB-B150-5FC8F71F6480}"/>
    <cellStyle name="Normal 69 2 5" xfId="36286" xr:uid="{B6FA6538-8E42-4C47-B0F2-92971A94889E}"/>
    <cellStyle name="Normal 69 3" xfId="12129" xr:uid="{53F56A4D-C110-4843-B50F-7A05EC0D2B67}"/>
    <cellStyle name="Normal 69 4" xfId="17365" xr:uid="{8E62FC9B-F3F3-423C-BACC-66290DFC2F84}"/>
    <cellStyle name="Normal 69 5" xfId="19595" xr:uid="{8BC33967-70F4-4283-A1D5-0B26AE07823F}"/>
    <cellStyle name="Normal 69 6" xfId="9909" xr:uid="{4FEB8997-9B9C-4ACF-992D-E1F36A2F6E09}"/>
    <cellStyle name="Normal 69 6 2" xfId="21230" xr:uid="{86E2AF72-D8C4-4E5F-B7E5-EDA670149C44}"/>
    <cellStyle name="Normal 69 6 2 2" xfId="26786" xr:uid="{CC6661BF-25F4-4B51-8998-5DCE5329B553}"/>
    <cellStyle name="Normal 69 6 2 3" xfId="32280" xr:uid="{A08B396B-B232-4140-8D79-E5B881AF9078}"/>
    <cellStyle name="Normal 69 6 2 4" xfId="37764" xr:uid="{86656900-0FF8-42AA-B161-5A76F7E4454E}"/>
    <cellStyle name="Normal 69 6 3" xfId="24057" xr:uid="{1FEB1705-4690-4A5E-AD15-38A9952A6ACE}"/>
    <cellStyle name="Normal 69 6 4" xfId="29551" xr:uid="{5F498C1A-722A-4B76-BDDE-0B83BBF43B19}"/>
    <cellStyle name="Normal 69 6 5" xfId="35035" xr:uid="{E2B05D62-000B-40F6-8048-B66D8BA46F3C}"/>
    <cellStyle name="Normal 690" xfId="40070" xr:uid="{864EE408-7A66-43EA-B14F-1634CCB3B5FA}"/>
    <cellStyle name="Normal 691" xfId="40071" xr:uid="{78E424FF-A91B-4431-96E0-3E4FEDF7210B}"/>
    <cellStyle name="Normal 692" xfId="40072" xr:uid="{A61EC1C7-AA98-4C48-ABB4-5721898C03F6}"/>
    <cellStyle name="Normal 693" xfId="40073" xr:uid="{5F28FC74-A78A-48A5-B0B3-67EC9F367DCF}"/>
    <cellStyle name="Normal 694" xfId="40074" xr:uid="{B6C861DA-47AA-48C0-BE5B-A46121AF87CE}"/>
    <cellStyle name="Normal 695" xfId="40075" xr:uid="{D7BB3424-030A-4991-8606-1E3A60689A97}"/>
    <cellStyle name="Normal 696" xfId="40076" xr:uid="{D8100CC9-16B9-4923-88D4-80D9D6327FCC}"/>
    <cellStyle name="Normal 697" xfId="40077" xr:uid="{21AAC22E-1C0C-4FD0-9A98-0926D6BD418A}"/>
    <cellStyle name="Normal 698" xfId="40078" xr:uid="{FBC450C3-A3D7-4D6A-9C49-1E717965B45B}"/>
    <cellStyle name="Normal 699" xfId="40079" xr:uid="{DD4C7ABE-4532-45DD-A336-8899D4E681F6}"/>
    <cellStyle name="Normal 7" xfId="664" xr:uid="{8E550A3F-3557-47AE-B139-9C8BF13F7313}"/>
    <cellStyle name="Normal 7 10" xfId="6786" xr:uid="{237C1A86-9348-4798-9191-62FFC3CA0F08}"/>
    <cellStyle name="Normal 7 10 2" xfId="15196" xr:uid="{0A2261CE-B99D-41F8-A9E7-ADA9B1941FA8}"/>
    <cellStyle name="Normal 7 10 2 2" xfId="22483" xr:uid="{F8100DF1-CB01-49D9-B746-3DCEEC042841}"/>
    <cellStyle name="Normal 7 10 2 2 2" xfId="28039" xr:uid="{FA782540-4DF5-471E-9081-F943EA6D437B}"/>
    <cellStyle name="Normal 7 10 2 2 3" xfId="33533" xr:uid="{37D91C48-81D5-449A-B91B-E2D7CE3684A1}"/>
    <cellStyle name="Normal 7 10 2 2 4" xfId="39017" xr:uid="{C12A3E83-10CA-4696-8D4E-F7F97D1FBD6D}"/>
    <cellStyle name="Normal 7 10 2 3" xfId="25310" xr:uid="{6694F289-06A6-4D61-99C4-A3954AA2DBD5}"/>
    <cellStyle name="Normal 7 10 2 4" xfId="30804" xr:uid="{BA2EF30F-0FA4-452E-8BF4-66EA50995E0D}"/>
    <cellStyle name="Normal 7 10 2 5" xfId="36288" xr:uid="{5140AE74-64DA-40F2-919E-0C1D73275451}"/>
    <cellStyle name="Normal 7 10 3" xfId="12131" xr:uid="{8C2ECB0C-CA27-4E62-8162-D7CC896C8524}"/>
    <cellStyle name="Normal 7 10 4" xfId="17367" xr:uid="{101C96B5-5A61-41CE-953D-495E34050F47}"/>
    <cellStyle name="Normal 7 10 5" xfId="19596" xr:uid="{7473B504-FBAA-42B8-BC0F-4BD8FD3FAAE6}"/>
    <cellStyle name="Normal 7 10 6" xfId="9910" xr:uid="{A1C84364-9D98-4151-AF9C-4A09D503409C}"/>
    <cellStyle name="Normal 7 10 6 2" xfId="21231" xr:uid="{0B8BBEFF-BBA6-4E61-B5D4-AF78D3449BC5}"/>
    <cellStyle name="Normal 7 10 6 2 2" xfId="26787" xr:uid="{1982B8EB-1977-4EFB-83F6-10E764437294}"/>
    <cellStyle name="Normal 7 10 6 2 3" xfId="32281" xr:uid="{6B29C43A-721A-41DD-BA3C-808712FB4CA2}"/>
    <cellStyle name="Normal 7 10 6 2 4" xfId="37765" xr:uid="{D9E0E58B-C048-4E17-AFED-6F6F6D2FD6A1}"/>
    <cellStyle name="Normal 7 10 6 3" xfId="24058" xr:uid="{4F7BCC8A-2BBD-4E4B-8701-98DCB87947B5}"/>
    <cellStyle name="Normal 7 10 6 4" xfId="29552" xr:uid="{6E61FFD5-72E9-4F50-A4C0-0271CCCEDEFF}"/>
    <cellStyle name="Normal 7 10 6 5" xfId="35036" xr:uid="{04B619DC-5CA7-4FC7-AC7A-3C0EE096D068}"/>
    <cellStyle name="Normal 7 11" xfId="6787" xr:uid="{6BCB15E6-8A8C-4522-8E5C-7AFFF55E3327}"/>
    <cellStyle name="Normal 7 11 2" xfId="15197" xr:uid="{48997546-F389-45CA-90D9-92657FAA8F42}"/>
    <cellStyle name="Normal 7 11 2 2" xfId="22484" xr:uid="{7B27AE71-B298-46BA-B766-4AF4196B8B5B}"/>
    <cellStyle name="Normal 7 11 2 2 2" xfId="28040" xr:uid="{F9EAC614-5A21-47E1-9391-BAB241EEB7B2}"/>
    <cellStyle name="Normal 7 11 2 2 3" xfId="33534" xr:uid="{0CAA6564-B054-4CE6-8A52-24BD2CD0C71E}"/>
    <cellStyle name="Normal 7 11 2 2 4" xfId="39018" xr:uid="{ACF5332B-DA58-4B31-A4C8-C9A85CFCAF9A}"/>
    <cellStyle name="Normal 7 11 2 3" xfId="25311" xr:uid="{BAAACFD5-3FB9-43DB-9DC9-72CF5D6A8093}"/>
    <cellStyle name="Normal 7 11 2 4" xfId="30805" xr:uid="{F9141A52-52DE-4EBC-AD82-DE0D17B3D056}"/>
    <cellStyle name="Normal 7 11 2 5" xfId="36289" xr:uid="{0890A26E-4A0F-40EE-8E3A-47DFE21EDE4A}"/>
    <cellStyle name="Normal 7 11 3" xfId="12132" xr:uid="{CB1EBC3A-C286-432B-8047-4943AA4E65FD}"/>
    <cellStyle name="Normal 7 11 4" xfId="17368" xr:uid="{6810E3AC-155B-44EA-9D63-DA7D220836F9}"/>
    <cellStyle name="Normal 7 11 5" xfId="19597" xr:uid="{886E56C1-486F-4677-A158-C1C8639B72AE}"/>
    <cellStyle name="Normal 7 11 6" xfId="9911" xr:uid="{E1ABDAA8-E801-45FD-9B09-368A3BCF8474}"/>
    <cellStyle name="Normal 7 11 6 2" xfId="21232" xr:uid="{30B67DC9-EA20-4BC5-90B6-F486F25F846A}"/>
    <cellStyle name="Normal 7 11 6 2 2" xfId="26788" xr:uid="{E6E97911-F9F0-4E86-9C37-65BA61D96649}"/>
    <cellStyle name="Normal 7 11 6 2 3" xfId="32282" xr:uid="{8F4C07C3-9AD6-444F-B4F0-FF09CA7A6884}"/>
    <cellStyle name="Normal 7 11 6 2 4" xfId="37766" xr:uid="{DF140DAF-5FA6-4447-9791-036684768CEC}"/>
    <cellStyle name="Normal 7 11 6 3" xfId="24059" xr:uid="{1A4F2B9B-5426-4F4A-9495-87FAB8D069FB}"/>
    <cellStyle name="Normal 7 11 6 4" xfId="29553" xr:uid="{E7E654FB-CB95-451E-ACCC-18CA853EB900}"/>
    <cellStyle name="Normal 7 11 6 5" xfId="35037" xr:uid="{4AF06A6C-87BF-4799-B801-7E8B23B46FC9}"/>
    <cellStyle name="Normal 7 12" xfId="6788" xr:uid="{5D0B7078-8BF6-4DBE-AC8B-65C892EDBF8D}"/>
    <cellStyle name="Normal 7 12 2" xfId="15198" xr:uid="{324F24E3-93A8-4376-882B-C0B13040F47E}"/>
    <cellStyle name="Normal 7 12 2 2" xfId="22485" xr:uid="{03398D72-5560-490F-85E5-5F2FCBADB337}"/>
    <cellStyle name="Normal 7 12 2 2 2" xfId="28041" xr:uid="{840011BF-48A4-4C22-8079-F0FE2F00051C}"/>
    <cellStyle name="Normal 7 12 2 2 3" xfId="33535" xr:uid="{47C294E3-B107-455D-A7EB-CF19ABFCD9F0}"/>
    <cellStyle name="Normal 7 12 2 2 4" xfId="39019" xr:uid="{DD2238AD-742A-42B6-B45B-0BCF352C1A63}"/>
    <cellStyle name="Normal 7 12 2 3" xfId="25312" xr:uid="{AD768370-1945-432B-89D6-A13A1927705D}"/>
    <cellStyle name="Normal 7 12 2 4" xfId="30806" xr:uid="{149A9168-0FAC-4765-8216-0CF60E4143A5}"/>
    <cellStyle name="Normal 7 12 2 5" xfId="36290" xr:uid="{B64E7124-E3ED-4861-A908-EC0D45E79E00}"/>
    <cellStyle name="Normal 7 12 3" xfId="12133" xr:uid="{AE61C7A7-B72A-4C1C-9558-C2AE4517AD49}"/>
    <cellStyle name="Normal 7 12 4" xfId="17369" xr:uid="{F9E19260-B2CC-415F-B6EA-55F23D28AB22}"/>
    <cellStyle name="Normal 7 12 5" xfId="19598" xr:uid="{EFC534D6-03E3-4C0A-B510-7C99C9942E62}"/>
    <cellStyle name="Normal 7 12 6" xfId="9912" xr:uid="{FE4A484A-4D31-486C-8673-748171ED9347}"/>
    <cellStyle name="Normal 7 12 6 2" xfId="21233" xr:uid="{5195AF9C-3A54-4859-AF81-27752B06A20D}"/>
    <cellStyle name="Normal 7 12 6 2 2" xfId="26789" xr:uid="{7B37351D-4BEF-4407-9A93-676869544010}"/>
    <cellStyle name="Normal 7 12 6 2 3" xfId="32283" xr:uid="{3D7A9020-9787-4375-A576-2B2C0E2EFE66}"/>
    <cellStyle name="Normal 7 12 6 2 4" xfId="37767" xr:uid="{C466BA5A-F975-4497-87CF-754709172B0C}"/>
    <cellStyle name="Normal 7 12 6 3" xfId="24060" xr:uid="{5C3941B3-FE62-4D34-97DD-A6B621834DBD}"/>
    <cellStyle name="Normal 7 12 6 4" xfId="29554" xr:uid="{9DCEA199-FCD2-4B58-A109-283B733AD793}"/>
    <cellStyle name="Normal 7 12 6 5" xfId="35038" xr:uid="{3D915971-3CF1-4D35-80F0-86B58411CC3C}"/>
    <cellStyle name="Normal 7 13" xfId="6789" xr:uid="{59F53CEE-FA80-46A1-849A-08172873B2AA}"/>
    <cellStyle name="Normal 7 13 2" xfId="15199" xr:uid="{4F586620-B1DE-4A94-ABA6-976BF99BC7ED}"/>
    <cellStyle name="Normal 7 13 2 2" xfId="22486" xr:uid="{62CC59CD-F768-4A5E-BAFA-0C1FB54D7063}"/>
    <cellStyle name="Normal 7 13 2 2 2" xfId="28042" xr:uid="{26F6F5FB-90DC-4CBD-AFB9-5C57332C73C0}"/>
    <cellStyle name="Normal 7 13 2 2 3" xfId="33536" xr:uid="{19ECF78D-94FA-4931-A484-D5FECD991C88}"/>
    <cellStyle name="Normal 7 13 2 2 4" xfId="39020" xr:uid="{A2F36709-5365-451C-8CA1-B8D1A4F90B96}"/>
    <cellStyle name="Normal 7 13 2 3" xfId="25313" xr:uid="{72526831-5D8A-4CA3-B281-A677DCF8297E}"/>
    <cellStyle name="Normal 7 13 2 4" xfId="30807" xr:uid="{B4CA736D-6297-4D51-B49C-0457F98679E8}"/>
    <cellStyle name="Normal 7 13 2 5" xfId="36291" xr:uid="{00E63DFE-0CE9-407A-9518-996F6C868C6C}"/>
    <cellStyle name="Normal 7 13 3" xfId="12134" xr:uid="{45E6625C-C6EE-471F-BD62-96396274DF4E}"/>
    <cellStyle name="Normal 7 13 4" xfId="17370" xr:uid="{084195D2-5226-4DBE-A0BD-32979F024BA1}"/>
    <cellStyle name="Normal 7 13 5" xfId="19599" xr:uid="{45745448-34C0-42B6-8958-E0B949B9728D}"/>
    <cellStyle name="Normal 7 13 6" xfId="9913" xr:uid="{63E24223-F551-4DAB-8E36-A3A4E8163A8E}"/>
    <cellStyle name="Normal 7 13 6 2" xfId="21234" xr:uid="{C5AA0219-5984-4592-ADC3-AE875044C97B}"/>
    <cellStyle name="Normal 7 13 6 2 2" xfId="26790" xr:uid="{D66A1490-6FFE-4D40-A625-7D626769CF49}"/>
    <cellStyle name="Normal 7 13 6 2 3" xfId="32284" xr:uid="{B288ACB4-04DE-4063-B2AE-F68FCD48C396}"/>
    <cellStyle name="Normal 7 13 6 2 4" xfId="37768" xr:uid="{812393C3-FD53-45F4-B550-262F63BA8EA2}"/>
    <cellStyle name="Normal 7 13 6 3" xfId="24061" xr:uid="{48DF0378-DF04-42CC-990A-AF80204CAD3A}"/>
    <cellStyle name="Normal 7 13 6 4" xfId="29555" xr:uid="{19BA5E2D-6B90-4F9F-9F0C-F2FFB4AF4A5C}"/>
    <cellStyle name="Normal 7 13 6 5" xfId="35039" xr:uid="{29F5C698-87A4-402B-B46F-489876FB7200}"/>
    <cellStyle name="Normal 7 14" xfId="6790" xr:uid="{B790A646-A071-44F8-9A0A-421FF481609D}"/>
    <cellStyle name="Normal 7 14 2" xfId="15200" xr:uid="{A4BA1856-B21A-4FD4-B6E5-533DEDA2A559}"/>
    <cellStyle name="Normal 7 14 2 2" xfId="22487" xr:uid="{4274D0D0-D857-4420-A45A-5A69D9A57203}"/>
    <cellStyle name="Normal 7 14 2 2 2" xfId="28043" xr:uid="{CEFA6887-4D56-40B9-8DF8-045BA56DE960}"/>
    <cellStyle name="Normal 7 14 2 2 3" xfId="33537" xr:uid="{DC0BF790-8600-43FA-909F-526C7050CF6B}"/>
    <cellStyle name="Normal 7 14 2 2 4" xfId="39021" xr:uid="{4A63076F-1D49-4EAA-BE75-37DC2A3600A6}"/>
    <cellStyle name="Normal 7 14 2 3" xfId="25314" xr:uid="{478295BF-F564-4A87-9695-99A6A8FF8A9D}"/>
    <cellStyle name="Normal 7 14 2 4" xfId="30808" xr:uid="{FF3C51FF-C993-4869-8083-4D0D7C9F5B0B}"/>
    <cellStyle name="Normal 7 14 2 5" xfId="36292" xr:uid="{B304842B-8A3F-4AC5-93BE-76C05A456FDC}"/>
    <cellStyle name="Normal 7 14 3" xfId="12135" xr:uid="{CC0A086F-7004-469B-9DB4-A811469F7BCB}"/>
    <cellStyle name="Normal 7 14 4" xfId="17371" xr:uid="{C3148812-98E6-4C90-B353-9F2BAFBD5C41}"/>
    <cellStyle name="Normal 7 14 5" xfId="19600" xr:uid="{3634BBCA-CA26-46D0-B168-4F3CF595FF38}"/>
    <cellStyle name="Normal 7 14 6" xfId="9914" xr:uid="{0724D69A-86C3-4FA2-B308-698BEF531549}"/>
    <cellStyle name="Normal 7 14 6 2" xfId="21235" xr:uid="{374E3DB1-67FE-4D2F-B016-B0B95F5100C6}"/>
    <cellStyle name="Normal 7 14 6 2 2" xfId="26791" xr:uid="{F12353BB-855F-4AE8-A721-110C88CE902D}"/>
    <cellStyle name="Normal 7 14 6 2 3" xfId="32285" xr:uid="{7A1E4B91-37BB-40D3-8853-81E32DBF2037}"/>
    <cellStyle name="Normal 7 14 6 2 4" xfId="37769" xr:uid="{4D3B5FC9-C83D-470E-8722-6E9625FA95F8}"/>
    <cellStyle name="Normal 7 14 6 3" xfId="24062" xr:uid="{7E8AB78B-5829-4B01-9FC4-8D37AC6B85CF}"/>
    <cellStyle name="Normal 7 14 6 4" xfId="29556" xr:uid="{4E6F26E6-62B7-4A2E-8818-85498BF53277}"/>
    <cellStyle name="Normal 7 14 6 5" xfId="35040" xr:uid="{E31306F1-04F5-4A1D-AC1C-FA9B62900953}"/>
    <cellStyle name="Normal 7 15" xfId="6791" xr:uid="{38E6BE00-6D88-42E9-88F0-D25DF91DC487}"/>
    <cellStyle name="Normal 7 15 2" xfId="15201" xr:uid="{CC97C7FF-5730-4EF8-83C8-598D656BDCAE}"/>
    <cellStyle name="Normal 7 15 2 2" xfId="22488" xr:uid="{CCF70582-1C7E-440D-99F0-A598FE4A42A8}"/>
    <cellStyle name="Normal 7 15 2 2 2" xfId="28044" xr:uid="{5F0FCD2C-0AA3-4BEE-926A-599443CD4BE3}"/>
    <cellStyle name="Normal 7 15 2 2 3" xfId="33538" xr:uid="{39ADB03F-843C-4153-9806-D928323DB9DB}"/>
    <cellStyle name="Normal 7 15 2 2 4" xfId="39022" xr:uid="{35E54C30-A578-4A59-928C-FF5B137D8DFA}"/>
    <cellStyle name="Normal 7 15 2 3" xfId="25315" xr:uid="{62B2682F-D502-449D-985A-6534E72CD669}"/>
    <cellStyle name="Normal 7 15 2 4" xfId="30809" xr:uid="{BDE17E44-610B-4B63-9F40-0D96E051B871}"/>
    <cellStyle name="Normal 7 15 2 5" xfId="36293" xr:uid="{6FDF6749-CF71-411B-A5D5-AF41EB1AA028}"/>
    <cellStyle name="Normal 7 15 3" xfId="12136" xr:uid="{3043B75E-8360-412F-915E-8185E42B1FAE}"/>
    <cellStyle name="Normal 7 15 4" xfId="17372" xr:uid="{52DD2885-B283-4A11-86AB-F35C43D18E99}"/>
    <cellStyle name="Normal 7 15 5" xfId="19601" xr:uid="{32846472-8C7F-4009-AE15-6680D28A04FC}"/>
    <cellStyle name="Normal 7 15 6" xfId="9915" xr:uid="{627C25DB-F44D-48EE-9AC1-D07E33D4616F}"/>
    <cellStyle name="Normal 7 15 6 2" xfId="21236" xr:uid="{6CAA7730-D935-4D1F-87A9-3FF852CC456D}"/>
    <cellStyle name="Normal 7 15 6 2 2" xfId="26792" xr:uid="{2E81A9B5-1AEE-415E-B858-F108A08C84C2}"/>
    <cellStyle name="Normal 7 15 6 2 3" xfId="32286" xr:uid="{2AB71212-2304-45D8-9B16-FAA5FFA6AEB3}"/>
    <cellStyle name="Normal 7 15 6 2 4" xfId="37770" xr:uid="{E219181D-0384-4E8A-AB6B-09699A9D2CFF}"/>
    <cellStyle name="Normal 7 15 6 3" xfId="24063" xr:uid="{4005780A-6E2D-4DA7-90EE-2F29CE52BA81}"/>
    <cellStyle name="Normal 7 15 6 4" xfId="29557" xr:uid="{2F8D863E-3264-4969-88BE-500F2BEF3BEA}"/>
    <cellStyle name="Normal 7 15 6 5" xfId="35041" xr:uid="{799B244C-6E11-4806-B2AF-8F685A919A98}"/>
    <cellStyle name="Normal 7 16" xfId="6792" xr:uid="{612E8932-89AC-4786-B88F-2DA56723C717}"/>
    <cellStyle name="Normal 7 16 2" xfId="15202" xr:uid="{FF72C18E-EAF6-4EDC-806B-5F9C80186202}"/>
    <cellStyle name="Normal 7 16 2 2" xfId="22489" xr:uid="{71D6B695-92C9-4043-9385-C559E4597CCA}"/>
    <cellStyle name="Normal 7 16 2 2 2" xfId="28045" xr:uid="{AEDCDDEF-0F95-4DFF-8D24-0FA3A31F6B1E}"/>
    <cellStyle name="Normal 7 16 2 2 3" xfId="33539" xr:uid="{0F1807F4-8E3F-4FEB-BAFC-490C824A7CFA}"/>
    <cellStyle name="Normal 7 16 2 2 4" xfId="39023" xr:uid="{AD7234E9-4DAE-4F87-B164-807501B5D289}"/>
    <cellStyle name="Normal 7 16 2 3" xfId="25316" xr:uid="{21D2337D-CC4D-4F1C-851D-3349E9293E8C}"/>
    <cellStyle name="Normal 7 16 2 4" xfId="30810" xr:uid="{6404115B-1F8B-4EBB-9BBB-15786D70F10D}"/>
    <cellStyle name="Normal 7 16 2 5" xfId="36294" xr:uid="{69A97886-B99E-447D-B4E8-B76DC8567152}"/>
    <cellStyle name="Normal 7 16 3" xfId="12137" xr:uid="{480887F9-E6CD-4FB1-818F-D559E855AF6E}"/>
    <cellStyle name="Normal 7 16 4" xfId="17373" xr:uid="{95C5A0ED-41A6-44ED-B740-1A8AF34C6349}"/>
    <cellStyle name="Normal 7 16 5" xfId="19602" xr:uid="{3DC8F339-4FDB-4312-948E-680AC97E9BAE}"/>
    <cellStyle name="Normal 7 16 6" xfId="9916" xr:uid="{200B3C1E-4FD8-4E39-ABE4-818E1EE05C20}"/>
    <cellStyle name="Normal 7 16 6 2" xfId="21237" xr:uid="{70A4B4B2-C619-40DC-A303-7AA8AC036B89}"/>
    <cellStyle name="Normal 7 16 6 2 2" xfId="26793" xr:uid="{3147F543-D860-4364-A967-A4420FF4D6E3}"/>
    <cellStyle name="Normal 7 16 6 2 3" xfId="32287" xr:uid="{06ABD0B5-E6DF-4759-BBC7-5FA9CC3AC8C3}"/>
    <cellStyle name="Normal 7 16 6 2 4" xfId="37771" xr:uid="{5DF30054-85BC-475E-9BF0-79433DB72CC8}"/>
    <cellStyle name="Normal 7 16 6 3" xfId="24064" xr:uid="{DE624304-3593-4151-BE20-C509FEDE7E8D}"/>
    <cellStyle name="Normal 7 16 6 4" xfId="29558" xr:uid="{53F9D2ED-2356-406F-B732-39D1CB7E9A21}"/>
    <cellStyle name="Normal 7 16 6 5" xfId="35042" xr:uid="{7C14C751-7B43-41D8-922C-067B909902DE}"/>
    <cellStyle name="Normal 7 17" xfId="6793" xr:uid="{10B03DDF-9266-4E02-AB94-829A0B683EB3}"/>
    <cellStyle name="Normal 7 17 2" xfId="15203" xr:uid="{8FA233F1-E74B-4319-AEA6-E7A6BF192D2F}"/>
    <cellStyle name="Normal 7 17 2 2" xfId="22490" xr:uid="{68DC3290-F874-4604-9166-0681EC08D904}"/>
    <cellStyle name="Normal 7 17 2 2 2" xfId="28046" xr:uid="{43B590BA-81E2-4672-A7B9-C4ABF6B3BA91}"/>
    <cellStyle name="Normal 7 17 2 2 3" xfId="33540" xr:uid="{1C3D6942-201D-4E4C-8ACA-204069B68CB7}"/>
    <cellStyle name="Normal 7 17 2 2 4" xfId="39024" xr:uid="{F71CE5DC-7DA6-406E-81AA-46A6D8C300CB}"/>
    <cellStyle name="Normal 7 17 2 3" xfId="25317" xr:uid="{36D6EB13-DBBD-4772-9DC9-1C0BC17A3C96}"/>
    <cellStyle name="Normal 7 17 2 4" xfId="30811" xr:uid="{5E6C84F8-2B53-454F-9E62-CD153CB1D194}"/>
    <cellStyle name="Normal 7 17 2 5" xfId="36295" xr:uid="{803CBD69-839D-4C65-8BD5-A41D6139C019}"/>
    <cellStyle name="Normal 7 17 3" xfId="12138" xr:uid="{B13A4898-2758-498D-8E58-87A0B51A9141}"/>
    <cellStyle name="Normal 7 17 4" xfId="17374" xr:uid="{D5EC662A-AD0D-4774-A6EB-037142F340A3}"/>
    <cellStyle name="Normal 7 17 5" xfId="19603" xr:uid="{EC192BCA-8D3D-4145-912E-E7FE807CF9D6}"/>
    <cellStyle name="Normal 7 17 6" xfId="9917" xr:uid="{C9BE0F21-9648-4977-BDBC-573520A0F41E}"/>
    <cellStyle name="Normal 7 17 6 2" xfId="21238" xr:uid="{BD0AF237-FF63-4D9C-A6ED-E36CD96BAE5B}"/>
    <cellStyle name="Normal 7 17 6 2 2" xfId="26794" xr:uid="{5D36A444-E367-400D-9B82-E6CAB16B83AD}"/>
    <cellStyle name="Normal 7 17 6 2 3" xfId="32288" xr:uid="{B9196D0D-40D2-40B0-B96A-81FD028B071D}"/>
    <cellStyle name="Normal 7 17 6 2 4" xfId="37772" xr:uid="{60305A1F-BF1A-4408-BA26-DAE3FBD9A423}"/>
    <cellStyle name="Normal 7 17 6 3" xfId="24065" xr:uid="{9C41E3B3-B000-452C-9F68-0006E1F75D21}"/>
    <cellStyle name="Normal 7 17 6 4" xfId="29559" xr:uid="{DADF448C-3621-466F-8C8C-61EFFEF0B4A2}"/>
    <cellStyle name="Normal 7 17 6 5" xfId="35043" xr:uid="{8BE27A73-3891-4FE8-8511-201E245EDDD0}"/>
    <cellStyle name="Normal 7 18" xfId="6794" xr:uid="{4A1DF360-0DF1-4A9C-926E-4A2A16F201C3}"/>
    <cellStyle name="Normal 7 18 2" xfId="15204" xr:uid="{8741D126-CCA7-40E6-882B-A67FBB9A6ED2}"/>
    <cellStyle name="Normal 7 18 2 2" xfId="22491" xr:uid="{AA8BD825-CABC-4C8B-B008-08B79C35145D}"/>
    <cellStyle name="Normal 7 18 2 2 2" xfId="28047" xr:uid="{42788882-0AC5-4705-9583-9D3A64D4EE05}"/>
    <cellStyle name="Normal 7 18 2 2 3" xfId="33541" xr:uid="{788ED042-76EB-44CD-814A-8C96BF453BAA}"/>
    <cellStyle name="Normal 7 18 2 2 4" xfId="39025" xr:uid="{D1F5F00D-BCC1-461C-BB25-FF88914DAB85}"/>
    <cellStyle name="Normal 7 18 2 3" xfId="25318" xr:uid="{ADE7C0AE-D2EA-4952-A786-B45FAA62A2FF}"/>
    <cellStyle name="Normal 7 18 2 4" xfId="30812" xr:uid="{3458BC4C-D33C-4DAD-B516-28DA997B03A4}"/>
    <cellStyle name="Normal 7 18 2 5" xfId="36296" xr:uid="{AAD55B28-1623-48FD-A2ED-028B939175D0}"/>
    <cellStyle name="Normal 7 18 3" xfId="12139" xr:uid="{9B7AED9B-1F38-4586-A0BC-EE67F0DD1373}"/>
    <cellStyle name="Normal 7 18 4" xfId="17375" xr:uid="{C0E3B9A5-E32C-4136-8262-249F2487B759}"/>
    <cellStyle name="Normal 7 18 5" xfId="19604" xr:uid="{2DA015C3-21BC-4494-A535-4A74761B337C}"/>
    <cellStyle name="Normal 7 18 6" xfId="9918" xr:uid="{EA31C316-D7B0-45D8-A4BD-FE38C94E30AE}"/>
    <cellStyle name="Normal 7 18 6 2" xfId="21239" xr:uid="{0B41BB49-995A-4F62-80FD-FE6F51CD8807}"/>
    <cellStyle name="Normal 7 18 6 2 2" xfId="26795" xr:uid="{AE957B60-2863-456E-B29F-0E0AAD9B54ED}"/>
    <cellStyle name="Normal 7 18 6 2 3" xfId="32289" xr:uid="{B283458B-C337-4A7D-95E1-25BDFABF38AC}"/>
    <cellStyle name="Normal 7 18 6 2 4" xfId="37773" xr:uid="{25BBCCBB-E8A8-4FC4-80D6-59C16D539C95}"/>
    <cellStyle name="Normal 7 18 6 3" xfId="24066" xr:uid="{63BB24C5-1A4A-419F-8ACF-5A3AA94F6DC0}"/>
    <cellStyle name="Normal 7 18 6 4" xfId="29560" xr:uid="{FC313212-82F2-41E5-AA3B-BBC42CCCAF5E}"/>
    <cellStyle name="Normal 7 18 6 5" xfId="35044" xr:uid="{3D1A0B70-BE9D-4B32-9155-89FA2F4FB435}"/>
    <cellStyle name="Normal 7 19" xfId="6795" xr:uid="{16463781-7277-4DB1-AE4C-E1DE60AE2CFE}"/>
    <cellStyle name="Normal 7 19 2" xfId="15205" xr:uid="{4AAFE701-5AFA-4331-8EFE-D29896BBEAC6}"/>
    <cellStyle name="Normal 7 19 2 2" xfId="22492" xr:uid="{AA6A9A3F-824B-4311-A6A4-B848A314CC04}"/>
    <cellStyle name="Normal 7 19 2 2 2" xfId="28048" xr:uid="{7F66215D-2C40-4D3F-AB48-B1104130EB16}"/>
    <cellStyle name="Normal 7 19 2 2 3" xfId="33542" xr:uid="{49287B6F-C2AD-4686-9B74-107D2BBEB8FE}"/>
    <cellStyle name="Normal 7 19 2 2 4" xfId="39026" xr:uid="{2AE23F49-D278-483B-BCA0-8C74BDE011B3}"/>
    <cellStyle name="Normal 7 19 2 3" xfId="25319" xr:uid="{7A4686DB-9078-460D-A3BF-70A19CB750F2}"/>
    <cellStyle name="Normal 7 19 2 4" xfId="30813" xr:uid="{09F888F4-ED9D-4991-AFB4-16865CB7C74D}"/>
    <cellStyle name="Normal 7 19 2 5" xfId="36297" xr:uid="{B72B2BFD-1FFF-4E3D-8C1F-4080B69F5889}"/>
    <cellStyle name="Normal 7 19 3" xfId="12140" xr:uid="{CD9BA2CD-C696-4C9D-873E-97C60A5DA0F7}"/>
    <cellStyle name="Normal 7 19 4" xfId="17376" xr:uid="{3AFCD42E-6BFC-4D6F-938A-B30DE67953E0}"/>
    <cellStyle name="Normal 7 19 5" xfId="19605" xr:uid="{7AADB562-CB9D-4833-90EE-514D04CC785A}"/>
    <cellStyle name="Normal 7 19 6" xfId="9919" xr:uid="{0E89D03F-1D3D-4431-A59F-E76A46A29AD9}"/>
    <cellStyle name="Normal 7 19 6 2" xfId="21240" xr:uid="{CAE5F504-D904-4CC3-AEC7-8D006DA6E5AE}"/>
    <cellStyle name="Normal 7 19 6 2 2" xfId="26796" xr:uid="{154AB703-8EA3-43F2-979F-7634022CE692}"/>
    <cellStyle name="Normal 7 19 6 2 3" xfId="32290" xr:uid="{F9BB880F-4E14-4359-9EA3-0F838C046EEB}"/>
    <cellStyle name="Normal 7 19 6 2 4" xfId="37774" xr:uid="{B5BA0E92-2721-47A3-B86B-7FE9D57C4E67}"/>
    <cellStyle name="Normal 7 19 6 3" xfId="24067" xr:uid="{2071EC8B-8AE0-40EC-B3A6-B3E4E16378EC}"/>
    <cellStyle name="Normal 7 19 6 4" xfId="29561" xr:uid="{56DE1830-F840-4B44-88EB-EE0168A9CED3}"/>
    <cellStyle name="Normal 7 19 6 5" xfId="35045" xr:uid="{FD15B5D8-3382-46C8-8950-CF207155E970}"/>
    <cellStyle name="Normal 7 2" xfId="899" xr:uid="{938B2D96-EC8B-45DB-9C0B-60F8423A7AEF}"/>
    <cellStyle name="Normal 7 2 10" xfId="19606" xr:uid="{FB8AD345-2BFB-4922-BAB8-0DDF5A3DA35E}"/>
    <cellStyle name="Normal 7 2 11" xfId="22989" xr:uid="{811AAC5D-E9EC-4503-981A-5E801692BDAF}"/>
    <cellStyle name="Normal 7 2 11 2" xfId="28535" xr:uid="{BD878A9D-1829-4F30-9AF6-30645822DF20}"/>
    <cellStyle name="Normal 7 2 11 3" xfId="34023" xr:uid="{B42ED93B-FB3A-4D2F-8B8C-6C84FCE534A4}"/>
    <cellStyle name="Normal 7 2 11 4" xfId="39507" xr:uid="{75C76635-1A0D-46C3-81DE-8B6E7C344931}"/>
    <cellStyle name="Normal 7 2 12" xfId="6796" xr:uid="{4AFDF57B-937C-4F82-881A-93AFFA5EA979}"/>
    <cellStyle name="Normal 7 2 2" xfId="6797" xr:uid="{D5F2AF80-BDA4-443C-A4B3-1892DEB86116}"/>
    <cellStyle name="Normal 7 2 2 2" xfId="15206" xr:uid="{427A3890-3E6E-47FB-9251-8FAD6F7ABDC6}"/>
    <cellStyle name="Normal 7 2 2 2 2" xfId="22493" xr:uid="{C60E5B0E-7705-4201-9BF3-1870593F07FD}"/>
    <cellStyle name="Normal 7 2 2 2 2 2" xfId="28049" xr:uid="{5B6396CA-D18D-4582-8C35-2C5E4C4FC958}"/>
    <cellStyle name="Normal 7 2 2 2 2 3" xfId="33543" xr:uid="{EDACD126-1293-4636-9B27-C3919F69C6ED}"/>
    <cellStyle name="Normal 7 2 2 2 2 4" xfId="39027" xr:uid="{1B6311FE-D9CF-4D39-A1A9-D92BAD31568E}"/>
    <cellStyle name="Normal 7 2 2 2 3" xfId="25320" xr:uid="{38DEEAFF-B9D4-43A5-BA90-603D38A90508}"/>
    <cellStyle name="Normal 7 2 2 2 4" xfId="30814" xr:uid="{5A9291B2-3F67-4510-AA79-855F2595ABB0}"/>
    <cellStyle name="Normal 7 2 2 2 5" xfId="36298" xr:uid="{B4BC28A1-0109-40C2-BEA8-490B5F1C1D78}"/>
    <cellStyle name="Normal 7 2 2 3" xfId="12142" xr:uid="{1A662976-9510-4365-B55C-5B21452382C0}"/>
    <cellStyle name="Normal 7 2 2 4" xfId="17378" xr:uid="{C049B31F-B017-45A0-8159-D40FE6BDB05A}"/>
    <cellStyle name="Normal 7 2 2 5" xfId="19607" xr:uid="{BB7A67D6-01F7-46BF-ACD1-F590A0446544}"/>
    <cellStyle name="Normal 7 2 2 6" xfId="9920" xr:uid="{73DD1A03-6F3A-4020-8480-5F381212D318}"/>
    <cellStyle name="Normal 7 2 2 6 2" xfId="21241" xr:uid="{FBB1E95A-C542-47F6-AF04-28E7CF0BF0FA}"/>
    <cellStyle name="Normal 7 2 2 6 2 2" xfId="26797" xr:uid="{79873A34-4CAF-4C56-A077-DAD1A8894F6E}"/>
    <cellStyle name="Normal 7 2 2 6 2 3" xfId="32291" xr:uid="{0239D77A-7B9B-407D-A513-740767751A1C}"/>
    <cellStyle name="Normal 7 2 2 6 2 4" xfId="37775" xr:uid="{59B6EC43-3B49-4255-BC1F-9CD402C8E974}"/>
    <cellStyle name="Normal 7 2 2 6 3" xfId="24068" xr:uid="{3AB5F347-E22A-4023-BBE4-7266C8918A29}"/>
    <cellStyle name="Normal 7 2 2 6 4" xfId="29562" xr:uid="{F5FAF61E-65D9-4D4D-82D0-8EBC2FC7D51F}"/>
    <cellStyle name="Normal 7 2 2 6 5" xfId="35046" xr:uid="{732C616D-E716-44A7-87DB-EE64074CEF25}"/>
    <cellStyle name="Normal 7 2 3" xfId="6798" xr:uid="{2B4324BE-8628-464D-8488-1191A6E3A323}"/>
    <cellStyle name="Normal 7 2 3 2" xfId="15207" xr:uid="{93EF4434-6AE9-42B0-B35D-24E8C65E8C50}"/>
    <cellStyle name="Normal 7 2 3 2 2" xfId="22494" xr:uid="{954C8823-B5A6-488C-87BD-438D6265E7B6}"/>
    <cellStyle name="Normal 7 2 3 2 2 2" xfId="28050" xr:uid="{B27C218E-575E-44CB-81B0-6A4649BC9DEE}"/>
    <cellStyle name="Normal 7 2 3 2 2 3" xfId="33544" xr:uid="{A2A35496-1469-4394-96A4-0F44615055A2}"/>
    <cellStyle name="Normal 7 2 3 2 2 4" xfId="39028" xr:uid="{1DFA9FBD-08A1-4457-AEB4-4970D01EF6EE}"/>
    <cellStyle name="Normal 7 2 3 2 3" xfId="25321" xr:uid="{47E01545-01EA-4E21-B3EA-C9C1ECCE0398}"/>
    <cellStyle name="Normal 7 2 3 2 4" xfId="30815" xr:uid="{916F4B56-D247-409E-8C96-39C335BE98E0}"/>
    <cellStyle name="Normal 7 2 3 2 5" xfId="36299" xr:uid="{E8D1181B-30F3-4B85-84F4-F155C788E28A}"/>
    <cellStyle name="Normal 7 2 3 3" xfId="19608" xr:uid="{18F1359F-E2DE-410F-9027-28621073F3C4}"/>
    <cellStyle name="Normal 7 2 3 4" xfId="9921" xr:uid="{074B5521-C1AF-4096-91CC-C72E945FCA59}"/>
    <cellStyle name="Normal 7 2 3 4 2" xfId="21242" xr:uid="{6939C7D1-31EE-4C13-9E76-412767688C32}"/>
    <cellStyle name="Normal 7 2 3 4 2 2" xfId="26798" xr:uid="{67DB75F8-48F2-438A-9DAF-D1537EEAA997}"/>
    <cellStyle name="Normal 7 2 3 4 2 3" xfId="32292" xr:uid="{D6DE5A0F-32B4-42B8-A45B-C96FCA371A03}"/>
    <cellStyle name="Normal 7 2 3 4 2 4" xfId="37776" xr:uid="{8D7147C6-A416-461A-AA05-B21D028132F5}"/>
    <cellStyle name="Normal 7 2 3 4 3" xfId="24069" xr:uid="{C0D0E5D3-C0E4-406A-AE13-040541F6EDAB}"/>
    <cellStyle name="Normal 7 2 3 4 4" xfId="29563" xr:uid="{89FD468B-B623-4FA2-B6C4-958D946FA941}"/>
    <cellStyle name="Normal 7 2 3 4 5" xfId="35047" xr:uid="{AAAEF8D4-6D7C-4790-AFA5-88F58C378082}"/>
    <cellStyle name="Normal 7 2 4" xfId="7398" xr:uid="{5CD7F825-83D5-42A9-9F93-5EBFA1B65DB1}"/>
    <cellStyle name="Normal 7 2 4 2" xfId="9922" xr:uid="{62FAF6D7-CEBE-4644-BCB4-8D04A0935884}"/>
    <cellStyle name="Normal 7 2 4 2 2" xfId="21243" xr:uid="{6672EC07-AD95-4FE2-A554-4EA49E2526C6}"/>
    <cellStyle name="Normal 7 2 4 2 2 2" xfId="26799" xr:uid="{40E80475-823C-442E-83EA-B56A16949042}"/>
    <cellStyle name="Normal 7 2 4 2 2 3" xfId="32293" xr:uid="{CBC7ADE7-7D7C-4969-AE84-8D6A44437BE1}"/>
    <cellStyle name="Normal 7 2 4 2 2 4" xfId="37777" xr:uid="{88C0F181-6051-4AC3-BA42-6B71AA7EB017}"/>
    <cellStyle name="Normal 7 2 4 2 3" xfId="24070" xr:uid="{8DF02BF7-140C-4FAB-A91E-65BFEBCBABEE}"/>
    <cellStyle name="Normal 7 2 4 2 4" xfId="29564" xr:uid="{45CADE03-5667-4237-9023-65A0586D16EC}"/>
    <cellStyle name="Normal 7 2 4 2 5" xfId="35048" xr:uid="{B741947D-886C-416A-AC04-22AF28D610BA}"/>
    <cellStyle name="Normal 7 2 4 3" xfId="20298" xr:uid="{FB5ABFCF-B2F2-4127-8D85-45A925287EA9}"/>
    <cellStyle name="Normal 7 2 4 3 2" xfId="25854" xr:uid="{2B22A8A1-05ED-4927-A285-2CF6C0E42A72}"/>
    <cellStyle name="Normal 7 2 4 3 3" xfId="31348" xr:uid="{AE16012D-D746-4C32-A64B-85C51D8AEBA3}"/>
    <cellStyle name="Normal 7 2 4 3 4" xfId="36832" xr:uid="{AB6E8E94-A12D-4315-A729-C769B814F14E}"/>
    <cellStyle name="Normal 7 2 4 4" xfId="23125" xr:uid="{AC9AD7D1-2280-47B7-A3A5-00E732C9BBC9}"/>
    <cellStyle name="Normal 7 2 4 5" xfId="28617" xr:uid="{ACA1C807-0EBD-4631-A1B2-F05390B1A4E9}"/>
    <cellStyle name="Normal 7 2 4 6" xfId="34101" xr:uid="{90E7F10F-B13D-4DCC-BDFB-DCEE4163882B}"/>
    <cellStyle name="Normal 7 2 5" xfId="7426" xr:uid="{DD6EE7C1-BD2F-4BA2-AEAA-A215BDF2F3C2}"/>
    <cellStyle name="Normal 7 2 5 2" xfId="9923" xr:uid="{AE0478C6-76AE-4AFA-B720-C4CD281F2BAA}"/>
    <cellStyle name="Normal 7 2 5 2 2" xfId="21244" xr:uid="{F4D4CAB0-47A5-46A0-949D-8D70DD3B4295}"/>
    <cellStyle name="Normal 7 2 5 2 2 2" xfId="26800" xr:uid="{BABB4BE0-D113-4B23-ADC0-9903193B355B}"/>
    <cellStyle name="Normal 7 2 5 2 2 3" xfId="32294" xr:uid="{361F8F49-FF5D-40F9-8BEB-5999F29D1B5E}"/>
    <cellStyle name="Normal 7 2 5 2 2 4" xfId="37778" xr:uid="{4E849B21-7F3C-449A-92D0-820567B04A64}"/>
    <cellStyle name="Normal 7 2 5 2 3" xfId="24071" xr:uid="{3812BA49-251C-44C0-8E61-67EBA14D0A98}"/>
    <cellStyle name="Normal 7 2 5 2 4" xfId="29565" xr:uid="{63BBB8D9-DDA7-4141-BDF1-C8988C93EF29}"/>
    <cellStyle name="Normal 7 2 5 2 5" xfId="35049" xr:uid="{BC2AE898-3CB4-4F36-A294-0A92999C3528}"/>
    <cellStyle name="Normal 7 2 5 3" xfId="20314" xr:uid="{8316A191-D0C0-44C9-A964-065787CF648E}"/>
    <cellStyle name="Normal 7 2 5 3 2" xfId="25870" xr:uid="{912643BC-B2B6-4F26-9A6B-A2117182D002}"/>
    <cellStyle name="Normal 7 2 5 3 3" xfId="31364" xr:uid="{8B605844-6C78-40D7-9459-74B339370E3C}"/>
    <cellStyle name="Normal 7 2 5 3 4" xfId="36848" xr:uid="{381928EB-B7A4-4EF4-B94C-443E3FEE30BA}"/>
    <cellStyle name="Normal 7 2 5 4" xfId="23141" xr:uid="{86B9686F-3DFB-4BFF-9E52-F7DF89CD742A}"/>
    <cellStyle name="Normal 7 2 5 5" xfId="28633" xr:uid="{6CF3B295-4A25-45E4-A585-9D0C34E7CA7D}"/>
    <cellStyle name="Normal 7 2 5 6" xfId="34117" xr:uid="{209A8D06-D98C-4FBE-9B6F-4C6AB9846A05}"/>
    <cellStyle name="Normal 7 2 6" xfId="7516" xr:uid="{6E1383DE-CAD5-4D1A-AD2B-ADF685BDCCBF}"/>
    <cellStyle name="Normal 7 2 6 2" xfId="9924" xr:uid="{6AD40F8A-4231-43E5-9DB7-DEF8DF48FFCD}"/>
    <cellStyle name="Normal 7 2 6 2 2" xfId="21245" xr:uid="{6C3811FA-F26A-4415-AD3F-B07C3EE44B95}"/>
    <cellStyle name="Normal 7 2 6 2 2 2" xfId="26801" xr:uid="{D69CE8E7-BC67-4B06-A1F9-23D8FF7CAC74}"/>
    <cellStyle name="Normal 7 2 6 2 2 3" xfId="32295" xr:uid="{C1A932B4-3AFF-4FAB-B6A7-C2A1DE9CA114}"/>
    <cellStyle name="Normal 7 2 6 2 2 4" xfId="37779" xr:uid="{2D61A61F-0C24-44D8-93EE-F7DC10A25DF2}"/>
    <cellStyle name="Normal 7 2 6 2 3" xfId="24072" xr:uid="{BB9B77CE-CFA9-41C3-B798-97EE18B14B1C}"/>
    <cellStyle name="Normal 7 2 6 2 4" xfId="29566" xr:uid="{B3494FE2-6373-42C9-8028-0720BB5660C2}"/>
    <cellStyle name="Normal 7 2 6 2 5" xfId="35050" xr:uid="{2F7A3274-AC2D-4991-A53B-D0EEE0CAE4AA}"/>
    <cellStyle name="Normal 7 2 6 3" xfId="20400" xr:uid="{4BD062CF-BE19-48D0-8DD8-C1DF3261B444}"/>
    <cellStyle name="Normal 7 2 6 3 2" xfId="25956" xr:uid="{42AC0682-8FDC-4C60-9315-291AEC67FDBA}"/>
    <cellStyle name="Normal 7 2 6 3 3" xfId="31450" xr:uid="{0EE090CC-E0EE-4C26-942E-14C1E1CD3DB7}"/>
    <cellStyle name="Normal 7 2 6 3 4" xfId="36934" xr:uid="{443C4997-E414-42E5-969E-D391C4B53F76}"/>
    <cellStyle name="Normal 7 2 6 4" xfId="23227" xr:uid="{8FC1252D-5F9D-434B-9B1B-C26CA1943B16}"/>
    <cellStyle name="Normal 7 2 6 5" xfId="28719" xr:uid="{8537A312-F5A9-409A-BFFF-255538EAF8D8}"/>
    <cellStyle name="Normal 7 2 6 6" xfId="34203" xr:uid="{C35A8AB7-B61A-4E58-93BC-779BCB5F9605}"/>
    <cellStyle name="Normal 7 2 7" xfId="7581" xr:uid="{EB8B64A0-7AA2-463D-90E1-4C727456460B}"/>
    <cellStyle name="Normal 7 2 7 2" xfId="20465" xr:uid="{ABC38225-F04B-46D8-B334-0327A82D22DC}"/>
    <cellStyle name="Normal 7 2 7 2 2" xfId="26021" xr:uid="{07055C1D-20A8-4E51-A7B7-BB3B4377EE99}"/>
    <cellStyle name="Normal 7 2 7 2 3" xfId="31515" xr:uid="{F464611D-B364-4B0D-A3F4-BB8AC23D415B}"/>
    <cellStyle name="Normal 7 2 7 2 4" xfId="36999" xr:uid="{0FFF42FA-F5A5-4108-99FF-1B287F20602A}"/>
    <cellStyle name="Normal 7 2 7 3" xfId="23292" xr:uid="{217E006D-4015-461B-ABDB-A380A3A8598B}"/>
    <cellStyle name="Normal 7 2 7 4" xfId="28786" xr:uid="{144CCAEC-0444-4912-8E0A-32F4AF9345F8}"/>
    <cellStyle name="Normal 7 2 7 5" xfId="34270" xr:uid="{8A3C39E7-2382-4688-9E7C-0FB528D3732F}"/>
    <cellStyle name="Normal 7 2 8" xfId="12141" xr:uid="{F58C06AB-AA5E-4DD0-B414-ED834A021688}"/>
    <cellStyle name="Normal 7 2 9" xfId="17377" xr:uid="{B48CEDF0-E830-448A-A2C3-B51CCC76FDA8}"/>
    <cellStyle name="Normal 7 20" xfId="6799" xr:uid="{CC08CE8E-858E-4234-8A51-D4D49952C5DB}"/>
    <cellStyle name="Normal 7 20 2" xfId="15208" xr:uid="{B1D3ED95-B09A-42CF-9147-1CD3F7370E18}"/>
    <cellStyle name="Normal 7 20 2 2" xfId="22495" xr:uid="{A9AFC6E6-56EA-4F3D-A0F3-07A0077C0597}"/>
    <cellStyle name="Normal 7 20 2 2 2" xfId="28051" xr:uid="{2AAE9A97-169B-47F0-A946-628D96D58EB9}"/>
    <cellStyle name="Normal 7 20 2 2 3" xfId="33545" xr:uid="{FDF28823-769D-4725-987A-1BDBB4A60C38}"/>
    <cellStyle name="Normal 7 20 2 2 4" xfId="39029" xr:uid="{A2A6B848-9047-4315-B622-0E1658E2FE6E}"/>
    <cellStyle name="Normal 7 20 2 3" xfId="25322" xr:uid="{54CD67AF-15EE-4B4D-853E-A1956E7A8FA2}"/>
    <cellStyle name="Normal 7 20 2 4" xfId="30816" xr:uid="{30BD5A10-4038-4206-98B3-0E8A420AA938}"/>
    <cellStyle name="Normal 7 20 2 5" xfId="36300" xr:uid="{DFDD122D-B39D-442C-A061-C3F7CFDFD13F}"/>
    <cellStyle name="Normal 7 20 3" xfId="12143" xr:uid="{06E566AF-4CF6-4865-8093-CC2C33884E6A}"/>
    <cellStyle name="Normal 7 20 4" xfId="17379" xr:uid="{15F6BDF0-D24D-4F3E-A871-07CBF7294077}"/>
    <cellStyle name="Normal 7 20 5" xfId="19609" xr:uid="{BD595A65-59A7-4C4C-A66E-A778E254AA12}"/>
    <cellStyle name="Normal 7 20 6" xfId="9925" xr:uid="{B3D150A3-E5C4-4FC9-8B49-808AABC63AE6}"/>
    <cellStyle name="Normal 7 20 6 2" xfId="21246" xr:uid="{F3756F22-4026-41D9-8CE3-7879668F358D}"/>
    <cellStyle name="Normal 7 20 6 2 2" xfId="26802" xr:uid="{6A5B7417-EDFA-44DC-984F-30FBEDA02D23}"/>
    <cellStyle name="Normal 7 20 6 2 3" xfId="32296" xr:uid="{5844E001-8309-4D45-A1FB-5548AFC3FC28}"/>
    <cellStyle name="Normal 7 20 6 2 4" xfId="37780" xr:uid="{83CF361E-95D2-4C45-B2EC-77E1C950AA4A}"/>
    <cellStyle name="Normal 7 20 6 3" xfId="24073" xr:uid="{8D8F5AA9-B85A-4323-B768-1AA5E4CB5751}"/>
    <cellStyle name="Normal 7 20 6 4" xfId="29567" xr:uid="{C6137A40-A20D-4461-812B-94A5373D7206}"/>
    <cellStyle name="Normal 7 20 6 5" xfId="35051" xr:uid="{73680644-4338-4810-AFED-8E41E1D6C4BC}"/>
    <cellStyle name="Normal 7 21" xfId="6800" xr:uid="{7B96B07C-1E78-4DCC-8971-9A5AF015D492}"/>
    <cellStyle name="Normal 7 21 2" xfId="15209" xr:uid="{888B4DBF-CF3C-4888-8C92-25EF9DA83BB6}"/>
    <cellStyle name="Normal 7 21 2 2" xfId="22496" xr:uid="{156A3F0F-41DB-498F-A44A-667B32DCAA85}"/>
    <cellStyle name="Normal 7 21 2 2 2" xfId="28052" xr:uid="{9CE5A112-9486-4476-8B63-D5826F3CBC3D}"/>
    <cellStyle name="Normal 7 21 2 2 3" xfId="33546" xr:uid="{22C1F8E5-4223-4B83-B4F4-958725058C98}"/>
    <cellStyle name="Normal 7 21 2 2 4" xfId="39030" xr:uid="{759DA199-AD3E-44ED-B015-4B7CB282E580}"/>
    <cellStyle name="Normal 7 21 2 3" xfId="25323" xr:uid="{2D33BA4F-9F21-4607-B68E-FE0364A4D37E}"/>
    <cellStyle name="Normal 7 21 2 4" xfId="30817" xr:uid="{EDF4E529-89EE-416A-8A3B-158A2779792A}"/>
    <cellStyle name="Normal 7 21 2 5" xfId="36301" xr:uid="{A8916FA5-CBA3-44C3-A043-B3F9ED07192C}"/>
    <cellStyle name="Normal 7 21 3" xfId="12144" xr:uid="{8BF9E237-F016-4519-878B-2D028E52AB47}"/>
    <cellStyle name="Normal 7 21 4" xfId="17380" xr:uid="{45798BF2-4C28-48BC-B71E-BC3F23807C56}"/>
    <cellStyle name="Normal 7 21 5" xfId="19610" xr:uid="{0E1650E4-7861-4001-B95E-21C605DCF10B}"/>
    <cellStyle name="Normal 7 21 6" xfId="9926" xr:uid="{D7691A2E-E6C5-42AB-B253-371481546516}"/>
    <cellStyle name="Normal 7 21 6 2" xfId="21247" xr:uid="{03468964-FA00-496C-A488-45ED4A54C562}"/>
    <cellStyle name="Normal 7 21 6 2 2" xfId="26803" xr:uid="{70679EA9-2BBC-4BD2-A554-EBB8E0322E59}"/>
    <cellStyle name="Normal 7 21 6 2 3" xfId="32297" xr:uid="{429361EB-4B0A-4954-B560-E7AFC285B206}"/>
    <cellStyle name="Normal 7 21 6 2 4" xfId="37781" xr:uid="{12131F4F-AE19-4F26-88B3-3F0A88091138}"/>
    <cellStyle name="Normal 7 21 6 3" xfId="24074" xr:uid="{813FAB63-83F8-457A-A31F-979D053D92A4}"/>
    <cellStyle name="Normal 7 21 6 4" xfId="29568" xr:uid="{2BAF7F62-4278-4CB4-A73E-75C2C49C4DB6}"/>
    <cellStyle name="Normal 7 21 6 5" xfId="35052" xr:uid="{929F5EBF-CC8A-4537-A18D-E9C1E33C09EE}"/>
    <cellStyle name="Normal 7 22" xfId="6801" xr:uid="{1BE060F2-F822-4AF4-BE63-047CE30A62A8}"/>
    <cellStyle name="Normal 7 22 2" xfId="15210" xr:uid="{0775FFF1-0224-40C3-9431-437D6F3276E7}"/>
    <cellStyle name="Normal 7 22 2 2" xfId="22497" xr:uid="{8D84E6B0-DC16-4F1D-98FD-1319C256FE9E}"/>
    <cellStyle name="Normal 7 22 2 2 2" xfId="28053" xr:uid="{04517537-8355-4735-A1D8-B950F81AE512}"/>
    <cellStyle name="Normal 7 22 2 2 3" xfId="33547" xr:uid="{E155AB7F-8FF9-456E-A174-7B386F8C98CA}"/>
    <cellStyle name="Normal 7 22 2 2 4" xfId="39031" xr:uid="{FBDE9C67-BCD8-4DCB-A126-1F0CCEB4BDAB}"/>
    <cellStyle name="Normal 7 22 2 3" xfId="25324" xr:uid="{F269967E-0607-460D-AD5C-F7A1024A93B1}"/>
    <cellStyle name="Normal 7 22 2 4" xfId="30818" xr:uid="{F2E18459-B616-40F5-9F65-C1C299993F8D}"/>
    <cellStyle name="Normal 7 22 2 5" xfId="36302" xr:uid="{3AEBD2FD-8D3F-4C01-B5B4-A8A9274456B6}"/>
    <cellStyle name="Normal 7 22 3" xfId="12145" xr:uid="{2C3385E4-17DF-4CC4-94CE-9D8E28036D76}"/>
    <cellStyle name="Normal 7 22 4" xfId="17381" xr:uid="{4DD8C6C9-BA24-4083-A2EC-01BAEB7B708B}"/>
    <cellStyle name="Normal 7 22 5" xfId="19611" xr:uid="{850EFCDD-A800-4B8B-9B47-4C8A12FDC9E8}"/>
    <cellStyle name="Normal 7 22 6" xfId="9927" xr:uid="{03BBFFFF-F6CF-472F-974E-C518E701AA64}"/>
    <cellStyle name="Normal 7 22 6 2" xfId="21248" xr:uid="{2F8C7C51-6982-4414-9F8D-0991798D4600}"/>
    <cellStyle name="Normal 7 22 6 2 2" xfId="26804" xr:uid="{CFE6F317-8B7D-468B-9671-0893E021ABED}"/>
    <cellStyle name="Normal 7 22 6 2 3" xfId="32298" xr:uid="{B088A032-DEF5-4173-BF92-8DFB6F0C00AA}"/>
    <cellStyle name="Normal 7 22 6 2 4" xfId="37782" xr:uid="{61EE029E-58B0-4244-9EA2-142E80DB49BF}"/>
    <cellStyle name="Normal 7 22 6 3" xfId="24075" xr:uid="{73C852AB-044B-4A41-94F2-4F85F5FC3E89}"/>
    <cellStyle name="Normal 7 22 6 4" xfId="29569" xr:uid="{1B169193-98B5-4987-A89C-D0A720577BFA}"/>
    <cellStyle name="Normal 7 22 6 5" xfId="35053" xr:uid="{5D3AB5EC-BBF1-4CC1-B3D5-06E45602B584}"/>
    <cellStyle name="Normal 7 23" xfId="6802" xr:uid="{61869EB1-AFF8-497E-BB96-E2395D77906D}"/>
    <cellStyle name="Normal 7 23 2" xfId="15211" xr:uid="{9C49CCDD-806A-4879-9C1F-4D1426E51E4C}"/>
    <cellStyle name="Normal 7 23 2 2" xfId="22498" xr:uid="{0AB56880-661D-4448-8A06-19BB878E19B7}"/>
    <cellStyle name="Normal 7 23 2 2 2" xfId="28054" xr:uid="{4B04C451-F6E1-4ED8-854C-936CE6BB9E85}"/>
    <cellStyle name="Normal 7 23 2 2 3" xfId="33548" xr:uid="{5FAEC0C0-905E-4386-BA26-4D22009EC043}"/>
    <cellStyle name="Normal 7 23 2 2 4" xfId="39032" xr:uid="{B15EAA80-55C9-4DCF-B6CC-F2C3049D9A5E}"/>
    <cellStyle name="Normal 7 23 2 3" xfId="25325" xr:uid="{96554BE6-F529-4091-B191-9133D231A329}"/>
    <cellStyle name="Normal 7 23 2 4" xfId="30819" xr:uid="{C2FD5924-809F-4205-9107-370CE5968C7E}"/>
    <cellStyle name="Normal 7 23 2 5" xfId="36303" xr:uid="{71EE01BB-963A-41EC-B661-78DCEDE58887}"/>
    <cellStyle name="Normal 7 23 3" xfId="12146" xr:uid="{38368A5D-5C36-4AAB-8A76-2504CB1E769C}"/>
    <cellStyle name="Normal 7 23 4" xfId="17382" xr:uid="{792E54A3-319E-4B67-84AB-05C50FF34373}"/>
    <cellStyle name="Normal 7 23 5" xfId="19612" xr:uid="{8E705B66-BD59-4A6C-85CC-69B09361546E}"/>
    <cellStyle name="Normal 7 23 6" xfId="9928" xr:uid="{28A1236F-F9F6-4254-AECB-0AC0E21FFA57}"/>
    <cellStyle name="Normal 7 23 6 2" xfId="21249" xr:uid="{B93B9A9F-B0D2-40CA-860B-733BB8D06804}"/>
    <cellStyle name="Normal 7 23 6 2 2" xfId="26805" xr:uid="{D0B4D747-5CA6-47D3-AD5E-E9A95AE6F560}"/>
    <cellStyle name="Normal 7 23 6 2 3" xfId="32299" xr:uid="{3AE3F18E-F048-41C7-8FE8-22389278ABF0}"/>
    <cellStyle name="Normal 7 23 6 2 4" xfId="37783" xr:uid="{80ABB2D3-021B-4226-99A7-47DB0D978D29}"/>
    <cellStyle name="Normal 7 23 6 3" xfId="24076" xr:uid="{BF32239C-7971-4DE0-9834-3D9B324E59FB}"/>
    <cellStyle name="Normal 7 23 6 4" xfId="29570" xr:uid="{D246BF88-A51B-42C4-BF5B-F542BB2A5A2C}"/>
    <cellStyle name="Normal 7 23 6 5" xfId="35054" xr:uid="{89963CED-195C-4AD7-9EDA-4EA12EF1CBA1}"/>
    <cellStyle name="Normal 7 24" xfId="6803" xr:uid="{970DC3A7-495A-4B6F-9B61-B9C57FFCA13F}"/>
    <cellStyle name="Normal 7 24 2" xfId="15212" xr:uid="{3AC50537-0811-4985-B7F7-BD92D73426D7}"/>
    <cellStyle name="Normal 7 24 2 2" xfId="22499" xr:uid="{7F2FD383-3B1F-4EDD-B8BC-377F67105B18}"/>
    <cellStyle name="Normal 7 24 2 2 2" xfId="28055" xr:uid="{BF9CF148-4159-4CFB-A17F-D182342E53F5}"/>
    <cellStyle name="Normal 7 24 2 2 3" xfId="33549" xr:uid="{1D934ACC-AFF5-4877-82B7-EB4F89D9C55D}"/>
    <cellStyle name="Normal 7 24 2 2 4" xfId="39033" xr:uid="{F24318C4-265D-4BD5-81D5-116F28D129DA}"/>
    <cellStyle name="Normal 7 24 2 3" xfId="25326" xr:uid="{A9A56069-90DB-4F50-B8DA-9679D6773652}"/>
    <cellStyle name="Normal 7 24 2 4" xfId="30820" xr:uid="{9D40E8C6-133B-402B-972D-0A74DB29E453}"/>
    <cellStyle name="Normal 7 24 2 5" xfId="36304" xr:uid="{64C7586A-9A68-4245-BD88-10D50DA957E6}"/>
    <cellStyle name="Normal 7 24 3" xfId="12147" xr:uid="{9EA136E6-0220-4995-BE1A-B2FA3556ECE7}"/>
    <cellStyle name="Normal 7 24 4" xfId="17383" xr:uid="{A5BBA854-9EA6-47F9-BF4E-5079DD263DBB}"/>
    <cellStyle name="Normal 7 24 5" xfId="19613" xr:uid="{739A0B7A-1083-4D65-AFB2-F7A77B3AFD56}"/>
    <cellStyle name="Normal 7 24 6" xfId="9929" xr:uid="{917793A6-25F5-4D39-9B7C-277E50738BA0}"/>
    <cellStyle name="Normal 7 24 6 2" xfId="21250" xr:uid="{524AFCE8-CEE4-4CEF-A6C1-C4CF2CB31AE9}"/>
    <cellStyle name="Normal 7 24 6 2 2" xfId="26806" xr:uid="{D1E62639-5979-473F-9615-88C369593E7E}"/>
    <cellStyle name="Normal 7 24 6 2 3" xfId="32300" xr:uid="{CB6620C4-E38F-4470-90E0-933F4C889BDF}"/>
    <cellStyle name="Normal 7 24 6 2 4" xfId="37784" xr:uid="{F3AA6E18-F24E-4A91-8310-BD67B4EDCFDA}"/>
    <cellStyle name="Normal 7 24 6 3" xfId="24077" xr:uid="{1FDD705A-9833-4F86-B320-85EF2A23C671}"/>
    <cellStyle name="Normal 7 24 6 4" xfId="29571" xr:uid="{5DE2C1CF-DDFF-4324-931C-4AAAB90C9684}"/>
    <cellStyle name="Normal 7 24 6 5" xfId="35055" xr:uid="{48990C20-FF61-433B-8433-854ADF1DE952}"/>
    <cellStyle name="Normal 7 25" xfId="6804" xr:uid="{26202C9E-AAB0-4973-B80F-41DCECB06F37}"/>
    <cellStyle name="Normal 7 25 2" xfId="15213" xr:uid="{BF3B5F17-BD47-4433-A4E4-A036DEFA5A38}"/>
    <cellStyle name="Normal 7 25 2 2" xfId="22500" xr:uid="{D3F8221F-CF1F-4C68-8528-DB9A6278DCE1}"/>
    <cellStyle name="Normal 7 25 2 2 2" xfId="28056" xr:uid="{3C6B3F6C-E1F2-462A-A91B-206FEA85960D}"/>
    <cellStyle name="Normal 7 25 2 2 3" xfId="33550" xr:uid="{582D637E-1967-45C1-AB06-E65D1285444E}"/>
    <cellStyle name="Normal 7 25 2 2 4" xfId="39034" xr:uid="{150F3475-F31B-4132-BA7C-704B58EB1E2C}"/>
    <cellStyle name="Normal 7 25 2 3" xfId="25327" xr:uid="{DD56D410-715B-44F0-8637-B5E11B7B2F9B}"/>
    <cellStyle name="Normal 7 25 2 4" xfId="30821" xr:uid="{8B38E5B7-55C9-43F5-B563-42AE8817C781}"/>
    <cellStyle name="Normal 7 25 2 5" xfId="36305" xr:uid="{A46275C9-0CBD-4D48-B97A-19EFC24DC088}"/>
    <cellStyle name="Normal 7 25 3" xfId="12148" xr:uid="{3B1D4D47-0C11-43B1-95E2-DB8333A5A134}"/>
    <cellStyle name="Normal 7 25 4" xfId="17384" xr:uid="{DCA25A5D-30AC-418D-A392-C3C22D9D5FF7}"/>
    <cellStyle name="Normal 7 25 5" xfId="19614" xr:uid="{7E400AEF-6971-4828-8D82-215EDB683C31}"/>
    <cellStyle name="Normal 7 25 6" xfId="9930" xr:uid="{E5D807B2-B451-493D-80ED-113699611B40}"/>
    <cellStyle name="Normal 7 25 6 2" xfId="21251" xr:uid="{ED7601F9-0214-4E51-8099-E54F94F41CCC}"/>
    <cellStyle name="Normal 7 25 6 2 2" xfId="26807" xr:uid="{092E6E1D-41B4-495F-B49B-3E7F4A0DB26B}"/>
    <cellStyle name="Normal 7 25 6 2 3" xfId="32301" xr:uid="{A221B36B-BCC9-448B-9689-D1A47D2099DF}"/>
    <cellStyle name="Normal 7 25 6 2 4" xfId="37785" xr:uid="{148E3950-E9BA-4C32-8298-CD07281D2F32}"/>
    <cellStyle name="Normal 7 25 6 3" xfId="24078" xr:uid="{7209C53A-B431-434E-AE15-A6CA266ED6FB}"/>
    <cellStyle name="Normal 7 25 6 4" xfId="29572" xr:uid="{9B5A7AA2-5929-46FC-B1D3-CE5F953A84FA}"/>
    <cellStyle name="Normal 7 25 6 5" xfId="35056" xr:uid="{805E3ED7-D4BF-4632-A902-D9939D7268FB}"/>
    <cellStyle name="Normal 7 26" xfId="6805" xr:uid="{1F5CFECB-9FA9-44EA-8B76-5E782B4959AF}"/>
    <cellStyle name="Normal 7 26 2" xfId="15214" xr:uid="{7D9E2875-5544-4D1B-B2BE-16F7D80805E1}"/>
    <cellStyle name="Normal 7 26 2 2" xfId="22501" xr:uid="{FBDF30FB-9474-438A-9DE3-3D410BBD629E}"/>
    <cellStyle name="Normal 7 26 2 2 2" xfId="28057" xr:uid="{A104F7EF-3057-41B6-99A0-5030C4C263A9}"/>
    <cellStyle name="Normal 7 26 2 2 3" xfId="33551" xr:uid="{D07F80AD-6988-4DAD-A4CA-E5D4082EB385}"/>
    <cellStyle name="Normal 7 26 2 2 4" xfId="39035" xr:uid="{AFCF4731-0D16-4A48-A42C-02CCE1C2D268}"/>
    <cellStyle name="Normal 7 26 2 3" xfId="25328" xr:uid="{3A60AF73-EF4F-43F2-A263-0F7B4A28B881}"/>
    <cellStyle name="Normal 7 26 2 4" xfId="30822" xr:uid="{0D3E6A8C-DC46-4A62-8643-581856F8267B}"/>
    <cellStyle name="Normal 7 26 2 5" xfId="36306" xr:uid="{AEB40ADA-BD8E-4ABC-8DC9-F6B75EF1D10E}"/>
    <cellStyle name="Normal 7 26 3" xfId="12149" xr:uid="{519288DB-977F-4673-B596-F9085F2098FD}"/>
    <cellStyle name="Normal 7 26 4" xfId="17385" xr:uid="{B1AA1AF3-1FBA-40DF-B520-D24F4826247C}"/>
    <cellStyle name="Normal 7 26 5" xfId="19615" xr:uid="{DC308F68-8DEB-4AD4-9B43-5C985C0CBF71}"/>
    <cellStyle name="Normal 7 26 6" xfId="9931" xr:uid="{CBCBAB1B-A44A-456C-8199-FEAAF10EC90D}"/>
    <cellStyle name="Normal 7 26 6 2" xfId="21252" xr:uid="{4932E611-B802-455D-95AE-8C421BC74F3E}"/>
    <cellStyle name="Normal 7 26 6 2 2" xfId="26808" xr:uid="{75873A1C-CA3C-4DF5-89AC-A27C49CA385F}"/>
    <cellStyle name="Normal 7 26 6 2 3" xfId="32302" xr:uid="{ADE5F609-CDF9-42F1-9BB0-E212C63296CC}"/>
    <cellStyle name="Normal 7 26 6 2 4" xfId="37786" xr:uid="{16D1D1C7-759C-4E15-852B-438BC4590863}"/>
    <cellStyle name="Normal 7 26 6 3" xfId="24079" xr:uid="{E2E8D9C1-E6B9-4DB0-B17A-D7C7B7AD8416}"/>
    <cellStyle name="Normal 7 26 6 4" xfId="29573" xr:uid="{635EC3E6-8C23-43D0-98FB-5AC269DCFC0A}"/>
    <cellStyle name="Normal 7 26 6 5" xfId="35057" xr:uid="{59E024C2-9C2F-4468-BBD5-8AEBD7BB5541}"/>
    <cellStyle name="Normal 7 27" xfId="6806" xr:uid="{7DD654C0-A860-44D8-B804-B5095E1CFCF0}"/>
    <cellStyle name="Normal 7 27 2" xfId="15215" xr:uid="{9D27B2BC-BA41-4414-B6C3-FF77AA858CCF}"/>
    <cellStyle name="Normal 7 27 2 2" xfId="22502" xr:uid="{A7C726D0-3957-404F-B3DD-B6C6494000F0}"/>
    <cellStyle name="Normal 7 27 2 2 2" xfId="28058" xr:uid="{8C79CE9A-5197-46DB-874D-D9B5901F7A25}"/>
    <cellStyle name="Normal 7 27 2 2 3" xfId="33552" xr:uid="{35B7DDC9-9BEC-4F52-BF6A-D9C86CF49D75}"/>
    <cellStyle name="Normal 7 27 2 2 4" xfId="39036" xr:uid="{B69BB5A8-905A-440E-AEDC-E36E8E9586CE}"/>
    <cellStyle name="Normal 7 27 2 3" xfId="25329" xr:uid="{0D35D6B6-93A9-403A-A8FC-FA741B98D687}"/>
    <cellStyle name="Normal 7 27 2 4" xfId="30823" xr:uid="{C77170CE-CB05-4D8C-BA7D-E54656E949E2}"/>
    <cellStyle name="Normal 7 27 2 5" xfId="36307" xr:uid="{A15DB66D-E2FD-448C-9E16-C71655432AE9}"/>
    <cellStyle name="Normal 7 27 3" xfId="12150" xr:uid="{27C01522-EB9E-476C-9974-9C21321AD03E}"/>
    <cellStyle name="Normal 7 27 4" xfId="17386" xr:uid="{B595D6D5-BA16-423D-9C8E-7450E9630A9E}"/>
    <cellStyle name="Normal 7 27 5" xfId="19616" xr:uid="{4949CF23-E84E-4F3D-AAD4-0C7969144129}"/>
    <cellStyle name="Normal 7 27 6" xfId="9932" xr:uid="{2F6AD60A-B141-4FA2-BDE7-6558F6010539}"/>
    <cellStyle name="Normal 7 27 6 2" xfId="21253" xr:uid="{AC7F80C9-985D-4340-A3BC-FC8AA5E9F051}"/>
    <cellStyle name="Normal 7 27 6 2 2" xfId="26809" xr:uid="{B2BC273F-7DD9-4C66-BDC8-E31BD70A4FDE}"/>
    <cellStyle name="Normal 7 27 6 2 3" xfId="32303" xr:uid="{3D62CFA1-5A03-4D44-A466-A2A5E5856FE0}"/>
    <cellStyle name="Normal 7 27 6 2 4" xfId="37787" xr:uid="{5CC95DEC-1786-4A9D-BE84-B63C50C9F1E1}"/>
    <cellStyle name="Normal 7 27 6 3" xfId="24080" xr:uid="{4F9C8F4D-59BB-4B8F-9CD6-DA87B1885C06}"/>
    <cellStyle name="Normal 7 27 6 4" xfId="29574" xr:uid="{BE1AC2E5-DD98-4F03-ADB7-B80CBE2574D1}"/>
    <cellStyle name="Normal 7 27 6 5" xfId="35058" xr:uid="{97D233B2-07E6-45DE-8A3C-40E9E62D1830}"/>
    <cellStyle name="Normal 7 28" xfId="6807" xr:uid="{95C87780-6B2B-4354-B829-6CD7A2205DFD}"/>
    <cellStyle name="Normal 7 28 2" xfId="15216" xr:uid="{D39FC9AF-60B9-44CF-A138-E763218DA69E}"/>
    <cellStyle name="Normal 7 28 2 2" xfId="22503" xr:uid="{53B9BE6E-89CF-411C-BFBD-D40445070116}"/>
    <cellStyle name="Normal 7 28 2 2 2" xfId="28059" xr:uid="{6D7429C1-DBDF-478F-8A96-8EC98EE7E7C4}"/>
    <cellStyle name="Normal 7 28 2 2 3" xfId="33553" xr:uid="{18061B9B-2E2E-47F2-8EF7-F31B376B2C76}"/>
    <cellStyle name="Normal 7 28 2 2 4" xfId="39037" xr:uid="{514F4A0D-2A9A-4417-AB5C-C8D6E1C87236}"/>
    <cellStyle name="Normal 7 28 2 3" xfId="25330" xr:uid="{ED5D6512-560B-45A5-97CE-0481E8C8EAB4}"/>
    <cellStyle name="Normal 7 28 2 4" xfId="30824" xr:uid="{125FD80D-B334-433E-AE70-0C5CDE095FD6}"/>
    <cellStyle name="Normal 7 28 2 5" xfId="36308" xr:uid="{5D00C564-4C9B-4B14-9CB8-4B81D1E44627}"/>
    <cellStyle name="Normal 7 28 3" xfId="12151" xr:uid="{26CF8CA9-EE91-46FF-93A2-756301ED0D22}"/>
    <cellStyle name="Normal 7 28 4" xfId="17387" xr:uid="{FDDD465E-36A2-4268-B4E7-96C57BCBD91E}"/>
    <cellStyle name="Normal 7 28 5" xfId="19617" xr:uid="{7E25811A-E008-4E8D-9CC9-D1A4A01CD7B9}"/>
    <cellStyle name="Normal 7 28 6" xfId="9933" xr:uid="{8FE68EA1-CDE9-4010-9318-8626AFB0BE56}"/>
    <cellStyle name="Normal 7 28 6 2" xfId="21254" xr:uid="{4A0CF200-490E-4748-A59F-6642CDCD9B92}"/>
    <cellStyle name="Normal 7 28 6 2 2" xfId="26810" xr:uid="{5CAF1093-6B52-401A-AAB6-75D578D6CEDB}"/>
    <cellStyle name="Normal 7 28 6 2 3" xfId="32304" xr:uid="{6928ADC1-1ABE-421A-A084-967E66A0C65D}"/>
    <cellStyle name="Normal 7 28 6 2 4" xfId="37788" xr:uid="{51DF06FD-3A15-40B9-BD85-4DEBA3314AFF}"/>
    <cellStyle name="Normal 7 28 6 3" xfId="24081" xr:uid="{B4FF39A7-F7D1-42D5-9C8E-6F932A42C636}"/>
    <cellStyle name="Normal 7 28 6 4" xfId="29575" xr:uid="{FC29C3E3-5583-46E8-8DDA-DADFD6CF26D8}"/>
    <cellStyle name="Normal 7 28 6 5" xfId="35059" xr:uid="{88A4E38F-1D21-4E62-8B9C-7170A76DAEE8}"/>
    <cellStyle name="Normal 7 29" xfId="6808" xr:uid="{C015FDB2-F12E-4C15-954E-3229A96C2FDF}"/>
    <cellStyle name="Normal 7 29 2" xfId="15217" xr:uid="{699ACEA0-DEBB-4B4B-B905-4BB3B1587BDD}"/>
    <cellStyle name="Normal 7 29 2 2" xfId="22504" xr:uid="{B3800E89-A75B-4C07-AC66-C0C6AEBF2DBB}"/>
    <cellStyle name="Normal 7 29 2 2 2" xfId="28060" xr:uid="{A3FA899F-ADEB-4A63-948A-DD7FF60FE708}"/>
    <cellStyle name="Normal 7 29 2 2 3" xfId="33554" xr:uid="{3EE41783-244C-43D6-8098-9F386CE769A1}"/>
    <cellStyle name="Normal 7 29 2 2 4" xfId="39038" xr:uid="{02032A23-7A97-4A56-99BB-417D92B374DB}"/>
    <cellStyle name="Normal 7 29 2 3" xfId="25331" xr:uid="{DA22701C-893A-4250-B94B-77462E2AAA7F}"/>
    <cellStyle name="Normal 7 29 2 4" xfId="30825" xr:uid="{407C6DBA-C876-461B-BA39-6FE3FC88E25E}"/>
    <cellStyle name="Normal 7 29 2 5" xfId="36309" xr:uid="{863D76FF-9240-4E9F-B6B3-C6287AE9739E}"/>
    <cellStyle name="Normal 7 29 3" xfId="12152" xr:uid="{C41C00E1-C887-4437-88C6-BCD5ECCB6686}"/>
    <cellStyle name="Normal 7 29 4" xfId="17388" xr:uid="{B2000EC2-5DC7-4B29-9721-D1A386FCAA2C}"/>
    <cellStyle name="Normal 7 29 5" xfId="19618" xr:uid="{2852C968-D6E0-4724-8FFA-DC9EAE581FAF}"/>
    <cellStyle name="Normal 7 29 6" xfId="9934" xr:uid="{925CF8A0-D038-4E99-A43F-4454F6BF9C52}"/>
    <cellStyle name="Normal 7 29 6 2" xfId="21255" xr:uid="{33CE6D6A-B52C-48B7-8054-6DD79AE9DCE6}"/>
    <cellStyle name="Normal 7 29 6 2 2" xfId="26811" xr:uid="{6C83B4FA-0DE9-4723-9D86-985873A8360E}"/>
    <cellStyle name="Normal 7 29 6 2 3" xfId="32305" xr:uid="{85358B4A-4B2B-4628-AE22-C9A6474AA71D}"/>
    <cellStyle name="Normal 7 29 6 2 4" xfId="37789" xr:uid="{CA3D83DE-69CE-4DE1-A818-A798AE740487}"/>
    <cellStyle name="Normal 7 29 6 3" xfId="24082" xr:uid="{24E5648D-2C01-4C2F-BD2B-0F32B5DB56BD}"/>
    <cellStyle name="Normal 7 29 6 4" xfId="29576" xr:uid="{A5B6753B-9DBE-4E07-AA3E-5543621230C8}"/>
    <cellStyle name="Normal 7 29 6 5" xfId="35060" xr:uid="{57DD4005-A969-47D1-B936-23B8855097E0}"/>
    <cellStyle name="Normal 7 3" xfId="6809" xr:uid="{AA7024FA-C64D-48A5-BC28-859E31A2A088}"/>
    <cellStyle name="Normal 7 3 2" xfId="6810" xr:uid="{D0DC474F-568B-4797-B03B-B4D4C8C852F4}"/>
    <cellStyle name="Normal 7 3 2 2" xfId="15219" xr:uid="{A361FD3D-B53D-4749-BBF0-E4B5BE81FB0F}"/>
    <cellStyle name="Normal 7 3 2 2 2" xfId="22506" xr:uid="{D82C75D5-75F8-4206-848E-ADEDDEA568AB}"/>
    <cellStyle name="Normal 7 3 2 2 2 2" xfId="28062" xr:uid="{269895A7-C492-4788-B8CE-3FA6576EA321}"/>
    <cellStyle name="Normal 7 3 2 2 2 3" xfId="33556" xr:uid="{B43B8288-7800-4F9F-AA81-F0D18FC2B2DD}"/>
    <cellStyle name="Normal 7 3 2 2 2 4" xfId="39040" xr:uid="{EC6DBF9C-7BDC-4B71-9721-DC4AED8BB664}"/>
    <cellStyle name="Normal 7 3 2 2 3" xfId="25333" xr:uid="{64059660-5D5D-4496-A535-646707CEFB40}"/>
    <cellStyle name="Normal 7 3 2 2 4" xfId="30827" xr:uid="{3034661D-66C6-4F0E-849E-C19D7035F006}"/>
    <cellStyle name="Normal 7 3 2 2 5" xfId="36311" xr:uid="{BD80FCD1-B6F2-425E-AAE8-989DEE188594}"/>
    <cellStyle name="Normal 7 3 2 3" xfId="12154" xr:uid="{535CE87E-CE8B-4253-82D9-3DFD3A893F66}"/>
    <cellStyle name="Normal 7 3 2 4" xfId="17390" xr:uid="{0BE32468-7952-42E8-AFB3-8FAC7A6AA9AC}"/>
    <cellStyle name="Normal 7 3 2 5" xfId="19619" xr:uid="{5903648A-C5F7-4C38-AD8F-42B49D81E84F}"/>
    <cellStyle name="Normal 7 3 2 6" xfId="9936" xr:uid="{3F245142-C1B8-41E4-8787-8EFDA6B75D7E}"/>
    <cellStyle name="Normal 7 3 2 6 2" xfId="21257" xr:uid="{9E060B1E-00D1-4F4C-8DF2-8BFC2A393445}"/>
    <cellStyle name="Normal 7 3 2 6 2 2" xfId="26813" xr:uid="{EF023672-B781-42AB-ADAD-4760006FF4B0}"/>
    <cellStyle name="Normal 7 3 2 6 2 3" xfId="32307" xr:uid="{EFA4E5E4-6218-4DA2-B37B-4CE2F8E2EC46}"/>
    <cellStyle name="Normal 7 3 2 6 2 4" xfId="37791" xr:uid="{2D479FCE-2B92-401A-A314-1831E1B2C422}"/>
    <cellStyle name="Normal 7 3 2 6 3" xfId="24084" xr:uid="{6D90DB88-AE13-4D30-85BD-8402F39CAB01}"/>
    <cellStyle name="Normal 7 3 2 6 4" xfId="29578" xr:uid="{B4B20C4F-E30B-452D-98B7-D913F9385B37}"/>
    <cellStyle name="Normal 7 3 2 6 5" xfId="35062" xr:uid="{AD36048A-DDF6-491B-9725-149FED45585C}"/>
    <cellStyle name="Normal 7 3 3" xfId="6811" xr:uid="{4B8B2714-91F2-44FD-9E65-7160DB3E17E6}"/>
    <cellStyle name="Normal 7 3 3 2" xfId="15220" xr:uid="{DD4F4151-C8F9-4598-A4EE-93AD5E0F66D3}"/>
    <cellStyle name="Normal 7 3 3 2 2" xfId="22507" xr:uid="{D766FA81-A474-4788-B57C-469753B9AEEF}"/>
    <cellStyle name="Normal 7 3 3 2 2 2" xfId="28063" xr:uid="{B2B4C3E9-1277-4022-9544-9852E0280122}"/>
    <cellStyle name="Normal 7 3 3 2 2 3" xfId="33557" xr:uid="{1DAA33D6-6F5E-4366-AA5F-60481DB543BA}"/>
    <cellStyle name="Normal 7 3 3 2 2 4" xfId="39041" xr:uid="{E5D90E96-4C92-4541-AB6D-98555C094FBF}"/>
    <cellStyle name="Normal 7 3 3 2 3" xfId="25334" xr:uid="{411659D9-8533-404C-8B54-9255491D0EE5}"/>
    <cellStyle name="Normal 7 3 3 2 4" xfId="30828" xr:uid="{36738F73-68E9-41EB-94FE-765958EC2136}"/>
    <cellStyle name="Normal 7 3 3 2 5" xfId="36312" xr:uid="{FDE7A585-FA9F-4580-9FE2-1AC9ACEB71EA}"/>
    <cellStyle name="Normal 7 3 3 3" xfId="12155" xr:uid="{45E52DE6-4915-4C53-B2CA-E7AB601742DF}"/>
    <cellStyle name="Normal 7 3 3 4" xfId="17391" xr:uid="{747543C0-D976-4D1E-86F4-04E2ED5FFE30}"/>
    <cellStyle name="Normal 7 3 3 5" xfId="19620" xr:uid="{66C33937-37AF-4804-813E-32ECD0A388C1}"/>
    <cellStyle name="Normal 7 3 3 6" xfId="9937" xr:uid="{E2B56246-3F88-452B-9EF9-7135CD07CBB5}"/>
    <cellStyle name="Normal 7 3 3 6 2" xfId="21258" xr:uid="{010828C3-C730-46B7-BE4A-1B36AA0ADF2F}"/>
    <cellStyle name="Normal 7 3 3 6 2 2" xfId="26814" xr:uid="{391BE99F-BC66-40AF-86F4-EFBCDE5DB7B2}"/>
    <cellStyle name="Normal 7 3 3 6 2 3" xfId="32308" xr:uid="{E201565D-FA06-43CA-B9C3-C3E9B08C6980}"/>
    <cellStyle name="Normal 7 3 3 6 2 4" xfId="37792" xr:uid="{0264CF86-3BD8-4EB9-8893-64E9D20E619E}"/>
    <cellStyle name="Normal 7 3 3 6 3" xfId="24085" xr:uid="{71AEA6E0-700B-49C4-A499-2DFF68A8A417}"/>
    <cellStyle name="Normal 7 3 3 6 4" xfId="29579" xr:uid="{E35D524D-39BE-483B-9C61-F52E4F896A9E}"/>
    <cellStyle name="Normal 7 3 3 6 5" xfId="35063" xr:uid="{564E60B2-E676-45E4-9B16-3C075F608AF7}"/>
    <cellStyle name="Normal 7 3 4" xfId="6812" xr:uid="{428E5EE3-06DE-43FC-B9C9-5C9BDF298AB0}"/>
    <cellStyle name="Normal 7 3 4 2" xfId="15221" xr:uid="{062B3BAD-888C-4F86-9BEB-C5B1E0E951E5}"/>
    <cellStyle name="Normal 7 3 4 2 2" xfId="22508" xr:uid="{12EFFFE9-9BE9-41AB-9A9F-384340B8680C}"/>
    <cellStyle name="Normal 7 3 4 2 2 2" xfId="28064" xr:uid="{58339869-36CB-427C-97CB-4B7D178C0D20}"/>
    <cellStyle name="Normal 7 3 4 2 2 3" xfId="33558" xr:uid="{CF36DA59-86D1-470A-B5B8-29F4B1D0E82A}"/>
    <cellStyle name="Normal 7 3 4 2 2 4" xfId="39042" xr:uid="{42CDC2D5-087D-45D9-AE3A-A2FE3D2285F3}"/>
    <cellStyle name="Normal 7 3 4 2 3" xfId="25335" xr:uid="{F3C355E4-517A-4AAA-9073-5A37E567C8FE}"/>
    <cellStyle name="Normal 7 3 4 2 4" xfId="30829" xr:uid="{BD29CD18-7353-4C01-B783-7F9783C5B742}"/>
    <cellStyle name="Normal 7 3 4 2 5" xfId="36313" xr:uid="{F6C435E4-DAF9-47A1-9778-C638C8F0B1E0}"/>
    <cellStyle name="Normal 7 3 4 3" xfId="12156" xr:uid="{90BC39DE-22B0-469B-80D1-1330173B445D}"/>
    <cellStyle name="Normal 7 3 4 4" xfId="17392" xr:uid="{B811B83B-DA09-479F-8A4E-1918A087C7C6}"/>
    <cellStyle name="Normal 7 3 4 5" xfId="19621" xr:uid="{43ADD3E1-9985-433A-B18F-3E946B953827}"/>
    <cellStyle name="Normal 7 3 4 6" xfId="9938" xr:uid="{4D86CED6-2403-49B7-8279-E8B0B127EC5D}"/>
    <cellStyle name="Normal 7 3 4 6 2" xfId="21259" xr:uid="{738A7D12-05A3-425A-A46A-7A5338BF49C8}"/>
    <cellStyle name="Normal 7 3 4 6 2 2" xfId="26815" xr:uid="{7B683C6F-39AB-4B5D-98AC-D2990BA83BEF}"/>
    <cellStyle name="Normal 7 3 4 6 2 3" xfId="32309" xr:uid="{BB2F0E6E-50D7-4F6E-9243-0B7B5E09D942}"/>
    <cellStyle name="Normal 7 3 4 6 2 4" xfId="37793" xr:uid="{5ACE5062-E0DA-456B-B92A-27AD355C8C9E}"/>
    <cellStyle name="Normal 7 3 4 6 3" xfId="24086" xr:uid="{09FFA96D-8903-469E-A373-84EC644C2B1B}"/>
    <cellStyle name="Normal 7 3 4 6 4" xfId="29580" xr:uid="{9F608BFD-C829-4D34-8AB2-EFA7DABA3700}"/>
    <cellStyle name="Normal 7 3 4 6 5" xfId="35064" xr:uid="{FC1C4F20-3E6E-4FB6-8A2B-B494CF274923}"/>
    <cellStyle name="Normal 7 3 5" xfId="6813" xr:uid="{ED053AB7-735C-400A-92AE-B7B4B9C42A7F}"/>
    <cellStyle name="Normal 7 3 5 2" xfId="15222" xr:uid="{BAE402AE-8333-4191-95B8-43B4F8F93E80}"/>
    <cellStyle name="Normal 7 3 5 2 2" xfId="22509" xr:uid="{CE11D8D7-74BA-4A6B-B8C6-181E924D3866}"/>
    <cellStyle name="Normal 7 3 5 2 2 2" xfId="28065" xr:uid="{183F95FD-9AC3-49A6-A66B-51F606877854}"/>
    <cellStyle name="Normal 7 3 5 2 2 3" xfId="33559" xr:uid="{936FCC44-DC95-482A-AFF5-0E96777014B1}"/>
    <cellStyle name="Normal 7 3 5 2 2 4" xfId="39043" xr:uid="{C1FEAFCC-5C30-4653-96B1-6FD1531EF59F}"/>
    <cellStyle name="Normal 7 3 5 2 3" xfId="25336" xr:uid="{0EC984AE-2DC1-41D6-BD5B-7ABB58A1F4BF}"/>
    <cellStyle name="Normal 7 3 5 2 4" xfId="30830" xr:uid="{726A9379-83D6-4E1B-BBC5-01CFA15FAF54}"/>
    <cellStyle name="Normal 7 3 5 2 5" xfId="36314" xr:uid="{C0BBBBF3-90CE-4A20-A57C-6552AC7B192F}"/>
    <cellStyle name="Normal 7 3 5 3" xfId="12669" xr:uid="{9D8C880E-CD91-4871-9DEA-9112C2BBEE42}"/>
    <cellStyle name="Normal 7 3 5 4" xfId="9939" xr:uid="{0DCEF1A0-72DB-43CD-84EE-39627A99A704}"/>
    <cellStyle name="Normal 7 3 5 4 2" xfId="21260" xr:uid="{DDAB2122-CE87-4E9A-A7AF-FD0C2BFC1930}"/>
    <cellStyle name="Normal 7 3 5 4 2 2" xfId="26816" xr:uid="{BBF380E6-A7EE-4C4A-A0DF-BC168823F7DF}"/>
    <cellStyle name="Normal 7 3 5 4 2 3" xfId="32310" xr:uid="{721D6525-8C46-43D0-9D67-35C01ADD4D2D}"/>
    <cellStyle name="Normal 7 3 5 4 2 4" xfId="37794" xr:uid="{8D453530-3ECD-4B3E-9E5E-C57DEF4F2D7A}"/>
    <cellStyle name="Normal 7 3 5 4 3" xfId="24087" xr:uid="{643120E8-4B71-48E9-9ADA-1C370EBAFFC0}"/>
    <cellStyle name="Normal 7 3 5 4 4" xfId="29581" xr:uid="{4AC50A33-1A10-49B2-9E38-FD2CA12DA7DE}"/>
    <cellStyle name="Normal 7 3 5 4 5" xfId="35065" xr:uid="{A4D7689D-4B85-4F7C-BB61-5FE1B059009E}"/>
    <cellStyle name="Normal 7 3 6" xfId="15218" xr:uid="{7E8C263C-7EA0-4181-AFA0-2E57ECEBEE61}"/>
    <cellStyle name="Normal 7 3 6 2" xfId="22505" xr:uid="{07BC7F8A-2704-4FCB-8B30-27861A672A5D}"/>
    <cellStyle name="Normal 7 3 6 2 2" xfId="28061" xr:uid="{6AE070D5-544A-4953-9C19-DF019664ABDA}"/>
    <cellStyle name="Normal 7 3 6 2 3" xfId="33555" xr:uid="{8A3359E6-A84E-46A9-94A7-6C7D1AE19335}"/>
    <cellStyle name="Normal 7 3 6 2 4" xfId="39039" xr:uid="{8E5DDDB9-0F74-46E9-939A-933AA49A9186}"/>
    <cellStyle name="Normal 7 3 6 3" xfId="25332" xr:uid="{BF5FBE43-04C2-4EFB-BC9E-08D06AC4DD0D}"/>
    <cellStyle name="Normal 7 3 6 4" xfId="30826" xr:uid="{D90AB4E5-4521-4748-9FD4-51211286028A}"/>
    <cellStyle name="Normal 7 3 6 5" xfId="36310" xr:uid="{C01EBE40-FE52-41E5-B9E7-227EADAAB0C7}"/>
    <cellStyle name="Normal 7 3 7" xfId="12153" xr:uid="{16D43F29-C536-4226-86F9-75E0022C283F}"/>
    <cellStyle name="Normal 7 3 8" xfId="17389" xr:uid="{30279A44-D215-4458-AAAD-0E6CF745F464}"/>
    <cellStyle name="Normal 7 3 9" xfId="9935" xr:uid="{CA79B6C5-EFE3-4F2B-BDD5-586C0D66F972}"/>
    <cellStyle name="Normal 7 3 9 2" xfId="21256" xr:uid="{D325BB11-B74D-4857-A15A-7E2D768A3333}"/>
    <cellStyle name="Normal 7 3 9 2 2" xfId="26812" xr:uid="{47FF94EB-F4FA-4D7E-B29D-978AE27D201D}"/>
    <cellStyle name="Normal 7 3 9 2 3" xfId="32306" xr:uid="{7BE8135C-1788-42D5-9F4E-313F2BA1D33D}"/>
    <cellStyle name="Normal 7 3 9 2 4" xfId="37790" xr:uid="{7C61674A-3D64-464F-A686-C5748413299F}"/>
    <cellStyle name="Normal 7 3 9 3" xfId="24083" xr:uid="{48A35DA7-5EC0-4F27-AC1F-9DC5CF8828CE}"/>
    <cellStyle name="Normal 7 3 9 4" xfId="29577" xr:uid="{6BBD29E0-5E92-4C2C-81E7-032E8735E514}"/>
    <cellStyle name="Normal 7 3 9 5" xfId="35061" xr:uid="{09499AD1-1781-4E13-951E-2E1914FFA5BF}"/>
    <cellStyle name="Normal 7 30" xfId="6814" xr:uid="{550AAD8F-9785-4DBC-8DE2-7CD5C0775485}"/>
    <cellStyle name="Normal 7 30 2" xfId="15223" xr:uid="{8F9D5359-6BC2-4DDF-BB27-3311BA0C5FA7}"/>
    <cellStyle name="Normal 7 30 2 2" xfId="22510" xr:uid="{6DEF659A-2B72-484E-97F1-74C1BD1DC34F}"/>
    <cellStyle name="Normal 7 30 2 2 2" xfId="28066" xr:uid="{6B49553B-1CDC-4655-A6AE-0870BEF2158C}"/>
    <cellStyle name="Normal 7 30 2 2 3" xfId="33560" xr:uid="{5A3AEB94-5082-4035-8423-57FAE53CADC7}"/>
    <cellStyle name="Normal 7 30 2 2 4" xfId="39044" xr:uid="{DFFD270A-5CCD-48DE-AB9A-DB42D017C732}"/>
    <cellStyle name="Normal 7 30 2 3" xfId="25337" xr:uid="{BC398774-64BA-4EAE-AC1F-E71BE190318D}"/>
    <cellStyle name="Normal 7 30 2 4" xfId="30831" xr:uid="{8E4A4D15-BD0A-4625-B797-7AFDF6C0E6FB}"/>
    <cellStyle name="Normal 7 30 2 5" xfId="36315" xr:uid="{483FD2E2-2796-4FDF-850A-33106E43C189}"/>
    <cellStyle name="Normal 7 30 3" xfId="12157" xr:uid="{B0745EC6-DEDB-4D53-9060-EFF007722BE8}"/>
    <cellStyle name="Normal 7 30 4" xfId="17393" xr:uid="{D32C1EB0-43FD-471C-86C0-8D2494EECDAC}"/>
    <cellStyle name="Normal 7 30 5" xfId="19622" xr:uid="{69EEF3AE-2DC2-4718-8A57-41763412AFA8}"/>
    <cellStyle name="Normal 7 30 6" xfId="9940" xr:uid="{5DF08ABE-4337-451F-9C4E-1881F0D2218A}"/>
    <cellStyle name="Normal 7 30 6 2" xfId="21261" xr:uid="{6924737E-56E8-42D7-A990-7B0632A68DD7}"/>
    <cellStyle name="Normal 7 30 6 2 2" xfId="26817" xr:uid="{3D7ADB85-306A-4BEF-ACB8-F7D07E9B0092}"/>
    <cellStyle name="Normal 7 30 6 2 3" xfId="32311" xr:uid="{8357A84E-E50D-4C7C-9F42-76A068C87559}"/>
    <cellStyle name="Normal 7 30 6 2 4" xfId="37795" xr:uid="{7C24A7DF-43D8-46AB-AD0A-6DB89451046C}"/>
    <cellStyle name="Normal 7 30 6 3" xfId="24088" xr:uid="{BBA015CB-BB7C-402B-A734-0A6548872FBC}"/>
    <cellStyle name="Normal 7 30 6 4" xfId="29582" xr:uid="{697898DD-5AFA-4002-9401-4E88673E13B8}"/>
    <cellStyle name="Normal 7 30 6 5" xfId="35066" xr:uid="{D1DDA3B0-2EE1-4345-99B2-33293A43EAE1}"/>
    <cellStyle name="Normal 7 31" xfId="6815" xr:uid="{685B42FC-091E-4B99-A572-6752A4278BE3}"/>
    <cellStyle name="Normal 7 31 2" xfId="15224" xr:uid="{88E3A5F9-9019-46B9-9505-BDC808439682}"/>
    <cellStyle name="Normal 7 31 2 2" xfId="22511" xr:uid="{7EFAAF7F-E7CB-410C-94AC-11B80A9BE663}"/>
    <cellStyle name="Normal 7 31 2 2 2" xfId="28067" xr:uid="{03A9D60A-C0A0-4C43-87BA-5B15D210849B}"/>
    <cellStyle name="Normal 7 31 2 2 3" xfId="33561" xr:uid="{46B145F0-7CFB-494E-ABF3-F8CFF1EEAD02}"/>
    <cellStyle name="Normal 7 31 2 2 4" xfId="39045" xr:uid="{EF427D82-756D-47F7-90AC-D54C18A6BB37}"/>
    <cellStyle name="Normal 7 31 2 3" xfId="25338" xr:uid="{DD9EB402-A3B7-4E06-98ED-730136F238CC}"/>
    <cellStyle name="Normal 7 31 2 4" xfId="30832" xr:uid="{24D0602E-3F8B-4B25-BDB3-62911EF83F44}"/>
    <cellStyle name="Normal 7 31 2 5" xfId="36316" xr:uid="{A0D0B2C7-6B72-48B8-8038-A8AE0C45DD67}"/>
    <cellStyle name="Normal 7 31 3" xfId="12158" xr:uid="{A15E02BF-6913-410A-8F2D-1036BFBA534C}"/>
    <cellStyle name="Normal 7 31 4" xfId="17394" xr:uid="{DC52D330-BE50-4E61-81DD-B248DC5A78AF}"/>
    <cellStyle name="Normal 7 31 5" xfId="19623" xr:uid="{4B5EC897-7FAC-4B7B-8245-EA2CA3CBE146}"/>
    <cellStyle name="Normal 7 31 6" xfId="9941" xr:uid="{7819636B-049E-4029-BD77-DFF2E2E929D3}"/>
    <cellStyle name="Normal 7 31 6 2" xfId="21262" xr:uid="{F29DC971-EFC6-42D5-82F4-EBBCABFAB8FD}"/>
    <cellStyle name="Normal 7 31 6 2 2" xfId="26818" xr:uid="{DB41C84E-0438-4206-B2E0-2315D888B150}"/>
    <cellStyle name="Normal 7 31 6 2 3" xfId="32312" xr:uid="{DAE90A95-F203-47E5-92ED-3B2A78983713}"/>
    <cellStyle name="Normal 7 31 6 2 4" xfId="37796" xr:uid="{E032DCE3-15D7-4D7B-AAF0-8E084E0563DF}"/>
    <cellStyle name="Normal 7 31 6 3" xfId="24089" xr:uid="{BE7D7D8F-B124-4A47-A7F1-3D1124218388}"/>
    <cellStyle name="Normal 7 31 6 4" xfId="29583" xr:uid="{82E5D300-96E7-4EA8-A35D-53FF77CBE5AF}"/>
    <cellStyle name="Normal 7 31 6 5" xfId="35067" xr:uid="{0F778DFC-4051-488A-8353-D75DBA308457}"/>
    <cellStyle name="Normal 7 32" xfId="6816" xr:uid="{B070EC29-6604-45B5-83FE-008998777B37}"/>
    <cellStyle name="Normal 7 32 2" xfId="15225" xr:uid="{517C0A96-9FDE-4F82-A606-AF4A01B31168}"/>
    <cellStyle name="Normal 7 32 2 2" xfId="22512" xr:uid="{79013867-378D-425E-8F1E-BEB79AED5DBD}"/>
    <cellStyle name="Normal 7 32 2 2 2" xfId="28068" xr:uid="{CF877B09-E100-4156-BADB-CD049B031E56}"/>
    <cellStyle name="Normal 7 32 2 2 3" xfId="33562" xr:uid="{1EF1CF2B-E828-4E27-8E19-39057479ABC9}"/>
    <cellStyle name="Normal 7 32 2 2 4" xfId="39046" xr:uid="{99A3E6BB-0C15-49B8-A703-0E3E7D709EBA}"/>
    <cellStyle name="Normal 7 32 2 3" xfId="25339" xr:uid="{E44D1278-E035-43F4-A08B-BDC8DD3321B9}"/>
    <cellStyle name="Normal 7 32 2 4" xfId="30833" xr:uid="{2F502A81-4F94-424E-996D-FDD678F2A620}"/>
    <cellStyle name="Normal 7 32 2 5" xfId="36317" xr:uid="{8EC1009D-7EA7-4E3A-96C4-4190D0BD74AD}"/>
    <cellStyle name="Normal 7 32 3" xfId="12159" xr:uid="{D5473BAD-97EC-49C3-ABC2-1D87FDF12F0B}"/>
    <cellStyle name="Normal 7 32 4" xfId="17395" xr:uid="{6E4528D9-3B4D-4274-B73F-0272F9F07667}"/>
    <cellStyle name="Normal 7 32 5" xfId="19624" xr:uid="{FFCBDBDC-FE51-4460-BAEA-D9E6A74F19AF}"/>
    <cellStyle name="Normal 7 32 6" xfId="9942" xr:uid="{B9FE9241-74AD-4471-8420-6779E2521489}"/>
    <cellStyle name="Normal 7 32 6 2" xfId="21263" xr:uid="{194CB9D9-8FA2-4F8E-A518-B2F704D0816B}"/>
    <cellStyle name="Normal 7 32 6 2 2" xfId="26819" xr:uid="{999F91C7-3504-41A1-9494-606684E3893A}"/>
    <cellStyle name="Normal 7 32 6 2 3" xfId="32313" xr:uid="{7E1CA4BD-6D1D-4EFD-BFE2-251C9CBF1B57}"/>
    <cellStyle name="Normal 7 32 6 2 4" xfId="37797" xr:uid="{135B5598-0DE5-46A1-9881-930D4866773F}"/>
    <cellStyle name="Normal 7 32 6 3" xfId="24090" xr:uid="{5A51A256-2229-42BD-99FF-A3A1F2F5E43E}"/>
    <cellStyle name="Normal 7 32 6 4" xfId="29584" xr:uid="{B3313D51-F003-4CF4-A7F2-C7AB59801F83}"/>
    <cellStyle name="Normal 7 32 6 5" xfId="35068" xr:uid="{C675C9D3-0F55-4C83-B803-D647F91EE0C5}"/>
    <cellStyle name="Normal 7 33" xfId="6817" xr:uid="{F825AA66-AB77-4687-B64D-37F71AF20B33}"/>
    <cellStyle name="Normal 7 33 2" xfId="15226" xr:uid="{05179EA1-786D-441A-B42D-208D2E0658AC}"/>
    <cellStyle name="Normal 7 33 2 2" xfId="22513" xr:uid="{939F9C93-CA1B-4EF5-A68D-F7F5375CCFC4}"/>
    <cellStyle name="Normal 7 33 2 2 2" xfId="28069" xr:uid="{B8425A60-C0A1-4FFC-B5A0-BB3EB1DA8D5F}"/>
    <cellStyle name="Normal 7 33 2 2 3" xfId="33563" xr:uid="{5D8B273C-19AA-4D9E-8C11-A41FEE3DF77B}"/>
    <cellStyle name="Normal 7 33 2 2 4" xfId="39047" xr:uid="{AD52B640-714F-4031-815D-8F136F829541}"/>
    <cellStyle name="Normal 7 33 2 3" xfId="25340" xr:uid="{B4D68A41-2EE0-4454-A9E7-C7BEA38ED186}"/>
    <cellStyle name="Normal 7 33 2 4" xfId="30834" xr:uid="{52997F6C-5DDA-4D86-9779-E7E8D9EB3D67}"/>
    <cellStyle name="Normal 7 33 2 5" xfId="36318" xr:uid="{83BB6976-9B82-4D5F-9B4B-F3D1A1F0C711}"/>
    <cellStyle name="Normal 7 33 3" xfId="12160" xr:uid="{107A73EB-E238-430C-B5DC-82871AE778A7}"/>
    <cellStyle name="Normal 7 33 4" xfId="17396" xr:uid="{99555504-56B7-486B-B7B5-E4827107A057}"/>
    <cellStyle name="Normal 7 33 5" xfId="19625" xr:uid="{69B93889-20A5-43CD-AF9D-6FAE80DE816D}"/>
    <cellStyle name="Normal 7 33 6" xfId="9943" xr:uid="{EAA20D26-0517-4205-A6AD-B8EE982C3959}"/>
    <cellStyle name="Normal 7 33 6 2" xfId="21264" xr:uid="{A8E3CF11-FF98-44BD-A0CF-25A5ABB3714F}"/>
    <cellStyle name="Normal 7 33 6 2 2" xfId="26820" xr:uid="{EE9802EC-888D-4D22-8802-793B4DFEBCC2}"/>
    <cellStyle name="Normal 7 33 6 2 3" xfId="32314" xr:uid="{CF2179A4-2719-47CB-9E29-8952F4AC6924}"/>
    <cellStyle name="Normal 7 33 6 2 4" xfId="37798" xr:uid="{64B84938-EDE9-4205-A8EF-78A95527455D}"/>
    <cellStyle name="Normal 7 33 6 3" xfId="24091" xr:uid="{33EF3072-8CAC-41A0-98B0-CBBDE2416F4B}"/>
    <cellStyle name="Normal 7 33 6 4" xfId="29585" xr:uid="{25B9C047-733E-4C81-B1CF-4607E6113A4F}"/>
    <cellStyle name="Normal 7 33 6 5" xfId="35069" xr:uid="{B4EC7B0D-3C5B-4CCC-9EE5-402327BE4019}"/>
    <cellStyle name="Normal 7 34" xfId="6818" xr:uid="{DABD339A-5D59-4FED-A47C-B059899C3497}"/>
    <cellStyle name="Normal 7 34 2" xfId="15227" xr:uid="{EEF80C28-B337-4F81-B761-171EF0BFDEEF}"/>
    <cellStyle name="Normal 7 34 2 2" xfId="22514" xr:uid="{E80F37E9-9A76-40F0-AE51-6028B7215D45}"/>
    <cellStyle name="Normal 7 34 2 2 2" xfId="28070" xr:uid="{659BB92C-241B-44E5-9D8C-194D664D9229}"/>
    <cellStyle name="Normal 7 34 2 2 3" xfId="33564" xr:uid="{C79CB039-ABD1-43CA-9822-DC52B05EE822}"/>
    <cellStyle name="Normal 7 34 2 2 4" xfId="39048" xr:uid="{44582599-3427-45B2-B8EE-EC1FEFD46616}"/>
    <cellStyle name="Normal 7 34 2 3" xfId="25341" xr:uid="{A5F2105F-686B-46F8-BBD2-22E21803784E}"/>
    <cellStyle name="Normal 7 34 2 4" xfId="30835" xr:uid="{C37EA1C4-4E85-4873-B9ED-202A52CF311E}"/>
    <cellStyle name="Normal 7 34 2 5" xfId="36319" xr:uid="{B10F6482-3AEC-4998-8659-F305421A4D15}"/>
    <cellStyle name="Normal 7 34 3" xfId="12161" xr:uid="{81325986-757B-4577-8162-B9A6C8B78CDA}"/>
    <cellStyle name="Normal 7 34 4" xfId="17397" xr:uid="{9A7DD016-A74C-4CCF-9B0F-FD44BD8225CF}"/>
    <cellStyle name="Normal 7 34 5" xfId="19626" xr:uid="{1D2E7B60-B9F7-4755-B1ED-B3C76DD9A1C6}"/>
    <cellStyle name="Normal 7 34 6" xfId="9944" xr:uid="{1F74E614-3146-4AA3-A69E-EC99F5090B6E}"/>
    <cellStyle name="Normal 7 34 6 2" xfId="21265" xr:uid="{F20558A1-D2DD-4437-84F0-FED04504E923}"/>
    <cellStyle name="Normal 7 34 6 2 2" xfId="26821" xr:uid="{9A8C6DAD-6A49-4324-AD6A-A4629127683E}"/>
    <cellStyle name="Normal 7 34 6 2 3" xfId="32315" xr:uid="{660194B1-D961-4347-A07D-53CC4DF76307}"/>
    <cellStyle name="Normal 7 34 6 2 4" xfId="37799" xr:uid="{71A55C96-04CD-4AFB-BE38-6505DF520623}"/>
    <cellStyle name="Normal 7 34 6 3" xfId="24092" xr:uid="{AF791053-E1BD-43E2-AD1F-7921FF05BB7A}"/>
    <cellStyle name="Normal 7 34 6 4" xfId="29586" xr:uid="{80C4A1B3-EC53-4466-A2E3-7477C7843406}"/>
    <cellStyle name="Normal 7 34 6 5" xfId="35070" xr:uid="{F4B9E10A-4D2A-4D31-910A-0717C9D8D24F}"/>
    <cellStyle name="Normal 7 35" xfId="6819" xr:uid="{0CBA5B50-C8CF-47C5-A7B6-3AE0F47515D2}"/>
    <cellStyle name="Normal 7 35 2" xfId="15228" xr:uid="{48DA7B33-5625-42AE-9C1B-D65AFA7BE71A}"/>
    <cellStyle name="Normal 7 35 2 2" xfId="22515" xr:uid="{6913811B-D805-4740-B0C0-B27E2E91294E}"/>
    <cellStyle name="Normal 7 35 2 2 2" xfId="28071" xr:uid="{E5BA9D9A-364C-4112-B419-845CF5278867}"/>
    <cellStyle name="Normal 7 35 2 2 3" xfId="33565" xr:uid="{0748DF9E-CD80-49ED-A7C4-A480C126FA23}"/>
    <cellStyle name="Normal 7 35 2 2 4" xfId="39049" xr:uid="{FBEDD161-EE8A-44F3-98F1-74253FE4483C}"/>
    <cellStyle name="Normal 7 35 2 3" xfId="25342" xr:uid="{90A412BD-24FA-439C-80C1-29838141CC85}"/>
    <cellStyle name="Normal 7 35 2 4" xfId="30836" xr:uid="{381B3FB1-FAF8-4633-A9C8-A7F5C4522219}"/>
    <cellStyle name="Normal 7 35 2 5" xfId="36320" xr:uid="{18B720D4-BF1F-4716-92A1-BB971E648063}"/>
    <cellStyle name="Normal 7 35 3" xfId="12162" xr:uid="{608DB1A0-773E-4C32-910C-88CC078C674A}"/>
    <cellStyle name="Normal 7 35 4" xfId="17398" xr:uid="{949DC373-6F1C-4293-B131-1E4F89692AD7}"/>
    <cellStyle name="Normal 7 35 5" xfId="19627" xr:uid="{58FC5C96-9F01-4237-AD1B-8C07C3B8F7A8}"/>
    <cellStyle name="Normal 7 35 6" xfId="9945" xr:uid="{32A0BDE4-4A82-4AE4-AF3E-8CB33D32A5F5}"/>
    <cellStyle name="Normal 7 35 6 2" xfId="21266" xr:uid="{50ECCA5E-1ABA-49E3-884E-2030FC4759EE}"/>
    <cellStyle name="Normal 7 35 6 2 2" xfId="26822" xr:uid="{40816BB6-9BB9-47F8-A7C8-924C7C3924EB}"/>
    <cellStyle name="Normal 7 35 6 2 3" xfId="32316" xr:uid="{E7AE20B5-9086-4BBF-8F1A-265923A0D101}"/>
    <cellStyle name="Normal 7 35 6 2 4" xfId="37800" xr:uid="{90519EB7-4873-43AC-A850-B07BD19C13FC}"/>
    <cellStyle name="Normal 7 35 6 3" xfId="24093" xr:uid="{370BA6DD-EB4E-4FDE-BB81-47A18C5890FA}"/>
    <cellStyle name="Normal 7 35 6 4" xfId="29587" xr:uid="{0BB3AF70-78C4-419F-8B2F-DDFA68536F0A}"/>
    <cellStyle name="Normal 7 35 6 5" xfId="35071" xr:uid="{A4418D1D-002B-45FA-B3A4-11B76A0C9F7A}"/>
    <cellStyle name="Normal 7 36" xfId="6820" xr:uid="{7027A577-03B7-4A01-AB89-95F89B2A1D5C}"/>
    <cellStyle name="Normal 7 36 2" xfId="15229" xr:uid="{E59392E9-05B2-4416-9597-BFF80EE8D78D}"/>
    <cellStyle name="Normal 7 36 2 2" xfId="22516" xr:uid="{D3A02888-E670-41C4-A8A2-FBC6051D98F6}"/>
    <cellStyle name="Normal 7 36 2 2 2" xfId="28072" xr:uid="{40040C88-109E-4C85-94FE-B93506ED6417}"/>
    <cellStyle name="Normal 7 36 2 2 3" xfId="33566" xr:uid="{D7D62EE6-A872-4A0B-B0B4-A32302D4DF9E}"/>
    <cellStyle name="Normal 7 36 2 2 4" xfId="39050" xr:uid="{61BEFE98-E7FA-4ADC-AF69-B4E3B78C0823}"/>
    <cellStyle name="Normal 7 36 2 3" xfId="25343" xr:uid="{5A7D5D92-A810-494C-9EE5-F833DB6F52E7}"/>
    <cellStyle name="Normal 7 36 2 4" xfId="30837" xr:uid="{96770827-06A3-4D30-84CE-E64E5957A872}"/>
    <cellStyle name="Normal 7 36 2 5" xfId="36321" xr:uid="{76DFF2B4-8E6B-40E6-90DD-26777FA6B96B}"/>
    <cellStyle name="Normal 7 36 3" xfId="12163" xr:uid="{0A9029DB-CAE1-469C-91B7-873B21B3020C}"/>
    <cellStyle name="Normal 7 36 4" xfId="17399" xr:uid="{B3C0225F-4A38-4FA9-B0D9-8FD154360EA9}"/>
    <cellStyle name="Normal 7 36 5" xfId="19628" xr:uid="{3441A4C0-FE4D-4188-B04C-005F094CA1E2}"/>
    <cellStyle name="Normal 7 36 6" xfId="9946" xr:uid="{38FE4466-4789-4F63-B5D5-D307C70C3A0A}"/>
    <cellStyle name="Normal 7 36 6 2" xfId="21267" xr:uid="{555B21BE-2439-41C6-816F-25E73A78279B}"/>
    <cellStyle name="Normal 7 36 6 2 2" xfId="26823" xr:uid="{128C9F0E-645C-4D57-AC96-4A588A533D01}"/>
    <cellStyle name="Normal 7 36 6 2 3" xfId="32317" xr:uid="{E5BD8F91-3509-4833-930B-074C7146ECEB}"/>
    <cellStyle name="Normal 7 36 6 2 4" xfId="37801" xr:uid="{A6C990D5-C8DA-4E95-88D1-7D6E0B8762D8}"/>
    <cellStyle name="Normal 7 36 6 3" xfId="24094" xr:uid="{1D080853-B54B-40D5-8A38-95129248FBDE}"/>
    <cellStyle name="Normal 7 36 6 4" xfId="29588" xr:uid="{7DA2640B-CC32-42A4-B730-5D230C64375B}"/>
    <cellStyle name="Normal 7 36 6 5" xfId="35072" xr:uid="{A0A2669F-A2F7-4F38-A480-8A56282FE653}"/>
    <cellStyle name="Normal 7 37" xfId="6821" xr:uid="{B4A84FB0-0E21-4C6F-A825-6DA4B3B70A07}"/>
    <cellStyle name="Normal 7 37 2" xfId="15230" xr:uid="{E185D11A-07E7-483A-B6FA-D4D986E150C6}"/>
    <cellStyle name="Normal 7 37 2 2" xfId="22517" xr:uid="{09AED664-13F9-449B-A470-2D44B6EA8D29}"/>
    <cellStyle name="Normal 7 37 2 2 2" xfId="28073" xr:uid="{A7C21605-2309-4309-AF1D-D72D85997C54}"/>
    <cellStyle name="Normal 7 37 2 2 3" xfId="33567" xr:uid="{5681D79C-1A24-4D21-ABED-01FA218EE1F9}"/>
    <cellStyle name="Normal 7 37 2 2 4" xfId="39051" xr:uid="{2410D6F4-17D8-43F4-B401-CB8A13F48B7F}"/>
    <cellStyle name="Normal 7 37 2 3" xfId="25344" xr:uid="{A60E8541-6FAD-42DE-A184-875BF00FFB43}"/>
    <cellStyle name="Normal 7 37 2 4" xfId="30838" xr:uid="{671731C6-F79D-4AFF-8E0F-006FACB0CED3}"/>
    <cellStyle name="Normal 7 37 2 5" xfId="36322" xr:uid="{F47742D5-0C4D-4D4C-80B1-CE539C098882}"/>
    <cellStyle name="Normal 7 37 3" xfId="12164" xr:uid="{7819B998-50C0-4E1F-BB22-D15F59CE56D6}"/>
    <cellStyle name="Normal 7 37 4" xfId="17400" xr:uid="{E1FF8D19-FC08-4A5B-8131-072E24C3188B}"/>
    <cellStyle name="Normal 7 37 5" xfId="19629" xr:uid="{737DBB24-AF64-44B5-BAC5-5318E19E0849}"/>
    <cellStyle name="Normal 7 37 6" xfId="9947" xr:uid="{BA6D10ED-90B2-45E6-B59D-1583923A5E69}"/>
    <cellStyle name="Normal 7 37 6 2" xfId="21268" xr:uid="{621BBDA8-8B00-4DE9-B7F8-8F13E094809C}"/>
    <cellStyle name="Normal 7 37 6 2 2" xfId="26824" xr:uid="{882173C0-ED3A-499E-86E9-000D1E31C481}"/>
    <cellStyle name="Normal 7 37 6 2 3" xfId="32318" xr:uid="{620FA9AD-574F-4DF4-879A-C696C36D8D8D}"/>
    <cellStyle name="Normal 7 37 6 2 4" xfId="37802" xr:uid="{1D0A1835-1558-479C-8248-D1872C3FEAD3}"/>
    <cellStyle name="Normal 7 37 6 3" xfId="24095" xr:uid="{D042CD29-6BCB-4A0B-A657-7D96EEB6CBCE}"/>
    <cellStyle name="Normal 7 37 6 4" xfId="29589" xr:uid="{78F558B5-D733-4EBE-8AAC-E5921516F0AD}"/>
    <cellStyle name="Normal 7 37 6 5" xfId="35073" xr:uid="{28551B1B-E370-4E65-BFB6-B715D396ACEE}"/>
    <cellStyle name="Normal 7 38" xfId="6822" xr:uid="{B3AA9132-6D80-47C5-AF47-566A06269EB3}"/>
    <cellStyle name="Normal 7 38 2" xfId="15231" xr:uid="{9D496F6D-37EE-47FE-A323-539A0C70B76E}"/>
    <cellStyle name="Normal 7 38 2 2" xfId="22518" xr:uid="{DBE4AE66-93BA-4143-AEA0-03F6070C2B36}"/>
    <cellStyle name="Normal 7 38 2 2 2" xfId="28074" xr:uid="{2BA7B2D8-9BBC-4DBC-AFE1-5C9542F528BF}"/>
    <cellStyle name="Normal 7 38 2 2 3" xfId="33568" xr:uid="{C6DF955E-BEFC-47A9-8C9C-3C8173864042}"/>
    <cellStyle name="Normal 7 38 2 2 4" xfId="39052" xr:uid="{CC7BE38B-677B-43B8-A569-E2BD781D70B4}"/>
    <cellStyle name="Normal 7 38 2 3" xfId="25345" xr:uid="{9492C8C7-CD54-405C-AB58-6BC6EE69B9FA}"/>
    <cellStyle name="Normal 7 38 2 4" xfId="30839" xr:uid="{DA2BE775-7AE3-4FD4-9148-128731A35076}"/>
    <cellStyle name="Normal 7 38 2 5" xfId="36323" xr:uid="{64A7DFDA-C06C-463E-AE6C-29F78F6B73C0}"/>
    <cellStyle name="Normal 7 38 3" xfId="12165" xr:uid="{4919B131-A3F2-428F-8623-8D65D42330B9}"/>
    <cellStyle name="Normal 7 38 4" xfId="17401" xr:uid="{D363F0B0-28F2-4292-B5E7-CE91CB33F3D6}"/>
    <cellStyle name="Normal 7 38 5" xfId="19630" xr:uid="{1D186B4B-45EE-4145-810E-B919961CD14F}"/>
    <cellStyle name="Normal 7 38 6" xfId="9948" xr:uid="{8933EF2D-8591-4A9A-9CB0-95B5149FC744}"/>
    <cellStyle name="Normal 7 38 6 2" xfId="21269" xr:uid="{329E3388-FAF5-4CA3-98C8-9BB74F0AEC69}"/>
    <cellStyle name="Normal 7 38 6 2 2" xfId="26825" xr:uid="{956EAA40-ABAD-425C-AA9E-BEBB925B3EFD}"/>
    <cellStyle name="Normal 7 38 6 2 3" xfId="32319" xr:uid="{AEC21D1B-5E5B-4CC7-B085-339F0B9A404F}"/>
    <cellStyle name="Normal 7 38 6 2 4" xfId="37803" xr:uid="{ECA53194-0E8F-4C0D-85AD-A15F0996B931}"/>
    <cellStyle name="Normal 7 38 6 3" xfId="24096" xr:uid="{5B6E3A2A-47A6-41EB-823D-30949845E440}"/>
    <cellStyle name="Normal 7 38 6 4" xfId="29590" xr:uid="{CA15C697-E135-46B7-B871-6F78D4450A85}"/>
    <cellStyle name="Normal 7 38 6 5" xfId="35074" xr:uid="{905DEE31-C721-4E40-A83F-0413CE58B5D7}"/>
    <cellStyle name="Normal 7 39" xfId="6823" xr:uid="{76446E45-8692-4DBA-874C-FCF5920B87F4}"/>
    <cellStyle name="Normal 7 39 2" xfId="15232" xr:uid="{81AD4577-661A-40B8-87D9-07BC7F7CDF4C}"/>
    <cellStyle name="Normal 7 39 2 2" xfId="22519" xr:uid="{D6B1896E-3D2B-4048-823B-DC5903CDA8B8}"/>
    <cellStyle name="Normal 7 39 2 2 2" xfId="28075" xr:uid="{5D816D39-A7D4-4B7A-B824-F83CC3E5218A}"/>
    <cellStyle name="Normal 7 39 2 2 3" xfId="33569" xr:uid="{3ED6B109-6081-4998-87F3-E26BF60688B7}"/>
    <cellStyle name="Normal 7 39 2 2 4" xfId="39053" xr:uid="{2EA07E47-96C4-4FE8-A857-4762FEC2FF6E}"/>
    <cellStyle name="Normal 7 39 2 3" xfId="25346" xr:uid="{3530D51F-9CDD-43BB-B9B9-661B3B178872}"/>
    <cellStyle name="Normal 7 39 2 4" xfId="30840" xr:uid="{06B4C95F-AB46-456E-A201-9AE7EDED0912}"/>
    <cellStyle name="Normal 7 39 2 5" xfId="36324" xr:uid="{BACE7361-6D3B-450D-9191-C35197530751}"/>
    <cellStyle name="Normal 7 39 3" xfId="12166" xr:uid="{9E9B9132-DBFA-439C-9658-82A64AE21B45}"/>
    <cellStyle name="Normal 7 39 4" xfId="17402" xr:uid="{50C6B0FF-159B-4D61-AA7C-D5D5A7A6A980}"/>
    <cellStyle name="Normal 7 39 5" xfId="19631" xr:uid="{B464C9C9-A451-4B1B-8C57-3818A872AD0F}"/>
    <cellStyle name="Normal 7 39 6" xfId="9949" xr:uid="{90592B4E-C244-4030-9135-94F53C76246C}"/>
    <cellStyle name="Normal 7 39 6 2" xfId="21270" xr:uid="{03E791F1-4A37-44A5-8AF4-B15226DAEC3B}"/>
    <cellStyle name="Normal 7 39 6 2 2" xfId="26826" xr:uid="{5B0ECD54-0EC8-4B92-941C-0ADDA896648E}"/>
    <cellStyle name="Normal 7 39 6 2 3" xfId="32320" xr:uid="{1C03DF9C-4DBB-40F5-B965-97F1D33A0D1E}"/>
    <cellStyle name="Normal 7 39 6 2 4" xfId="37804" xr:uid="{65545EF0-7428-479D-A56E-DD88CFE4EBFF}"/>
    <cellStyle name="Normal 7 39 6 3" xfId="24097" xr:uid="{01859687-65D0-4B75-9F22-27A8AF13B404}"/>
    <cellStyle name="Normal 7 39 6 4" xfId="29591" xr:uid="{D99FD4AA-65A4-45CF-AED7-30AAB38FEC7E}"/>
    <cellStyle name="Normal 7 39 6 5" xfId="35075" xr:uid="{957DD111-FC21-48A2-9DF6-34946E4C5885}"/>
    <cellStyle name="Normal 7 4" xfId="6824" xr:uid="{0AF21601-D032-4F2B-B70F-4DDF7D2706C3}"/>
    <cellStyle name="Normal 7 4 2" xfId="15233" xr:uid="{30CD3B2F-774B-471B-9E56-ED8C1537F729}"/>
    <cellStyle name="Normal 7 4 2 2" xfId="22520" xr:uid="{FA7F9AD8-6AE9-41D7-B231-2915BDBC7F80}"/>
    <cellStyle name="Normal 7 4 2 2 2" xfId="28076" xr:uid="{100E3BAD-99F4-4F1B-BBA2-14F5F623FA99}"/>
    <cellStyle name="Normal 7 4 2 2 3" xfId="33570" xr:uid="{943EBCE9-2B3D-4CBD-8155-A281365CAE34}"/>
    <cellStyle name="Normal 7 4 2 2 4" xfId="39054" xr:uid="{AD4A1718-8C4B-4D1B-B42E-5F1C1B216760}"/>
    <cellStyle name="Normal 7 4 2 3" xfId="25347" xr:uid="{F1F96CFB-0339-429D-BC11-C8AAD6F5C145}"/>
    <cellStyle name="Normal 7 4 2 4" xfId="30841" xr:uid="{55A99C35-D8AC-4DB7-87FE-60A5B17BBC8E}"/>
    <cellStyle name="Normal 7 4 2 5" xfId="36325" xr:uid="{1C6543DB-F542-4EFD-A977-0878946179AF}"/>
    <cellStyle name="Normal 7 4 3" xfId="12167" xr:uid="{1BE260AC-089C-46C4-B0E4-C4C14552559E}"/>
    <cellStyle name="Normal 7 4 4" xfId="17403" xr:uid="{60F3B28F-6FB6-481A-969C-E8B8A5773E8C}"/>
    <cellStyle name="Normal 7 4 5" xfId="19632" xr:uid="{6DF76017-AD48-4B77-ADD7-C70A6EBF4E38}"/>
    <cellStyle name="Normal 7 4 6" xfId="9950" xr:uid="{4D20F3BC-E70B-4270-B98D-B093A123E798}"/>
    <cellStyle name="Normal 7 4 6 2" xfId="21271" xr:uid="{A6367C21-3121-43D5-B85C-708E9FA1D6C6}"/>
    <cellStyle name="Normal 7 4 6 2 2" xfId="26827" xr:uid="{FA168371-4F46-4535-936C-A7BDC2BFA7E0}"/>
    <cellStyle name="Normal 7 4 6 2 3" xfId="32321" xr:uid="{A4EF355D-B502-4795-9196-988AC32E5B38}"/>
    <cellStyle name="Normal 7 4 6 2 4" xfId="37805" xr:uid="{6A26E05B-07DF-460E-BF43-7FFB4A9242DA}"/>
    <cellStyle name="Normal 7 4 6 3" xfId="24098" xr:uid="{DA71B679-A28C-4B42-8D1F-02004A45DC47}"/>
    <cellStyle name="Normal 7 4 6 4" xfId="29592" xr:uid="{8A024085-DD90-4185-86CC-4263367D084C}"/>
    <cellStyle name="Normal 7 4 6 5" xfId="35076" xr:uid="{3F37E290-50E2-43FB-9FDC-083A9DD46D6C}"/>
    <cellStyle name="Normal 7 40" xfId="6825" xr:uid="{2B060D57-0364-434C-9768-4091FA210A31}"/>
    <cellStyle name="Normal 7 40 2" xfId="15234" xr:uid="{BC2D0D86-A00D-464C-8074-7FA549829FC4}"/>
    <cellStyle name="Normal 7 40 2 2" xfId="22521" xr:uid="{32F64C7F-E549-435A-AD96-2C7BD542FB86}"/>
    <cellStyle name="Normal 7 40 2 2 2" xfId="28077" xr:uid="{3D7A375B-F3D8-451B-81C4-728B7FB6C551}"/>
    <cellStyle name="Normal 7 40 2 2 3" xfId="33571" xr:uid="{69DD3100-2724-4A73-9AA4-616F6AF2B7FE}"/>
    <cellStyle name="Normal 7 40 2 2 4" xfId="39055" xr:uid="{E5BDC90E-77DA-45E4-A6B7-B4ED32ED519B}"/>
    <cellStyle name="Normal 7 40 2 3" xfId="25348" xr:uid="{A68F5CCA-6B38-4309-8576-4A666941A4BC}"/>
    <cellStyle name="Normal 7 40 2 4" xfId="30842" xr:uid="{1EF3CB9A-78EA-42DF-A5E7-FF63236D41A8}"/>
    <cellStyle name="Normal 7 40 2 5" xfId="36326" xr:uid="{E229EF1A-D634-471B-AE7F-D2E7A2494AEA}"/>
    <cellStyle name="Normal 7 40 3" xfId="12168" xr:uid="{B7DEE901-6268-4C07-A390-5E2B05C0A040}"/>
    <cellStyle name="Normal 7 40 4" xfId="17404" xr:uid="{BCA6CDD0-C34F-49C2-B202-B6C8E6F90BBB}"/>
    <cellStyle name="Normal 7 40 5" xfId="19633" xr:uid="{D516053D-8B89-4FF0-88F6-487D183805B7}"/>
    <cellStyle name="Normal 7 40 6" xfId="9951" xr:uid="{DAA8A872-2583-44F3-B925-2DFE9D74CE44}"/>
    <cellStyle name="Normal 7 40 6 2" xfId="21272" xr:uid="{395CD6C7-2C9E-4594-87DE-4FEC9BEB96C7}"/>
    <cellStyle name="Normal 7 40 6 2 2" xfId="26828" xr:uid="{E34F15DA-503A-4749-9180-8F8E6CECE653}"/>
    <cellStyle name="Normal 7 40 6 2 3" xfId="32322" xr:uid="{D708EF9E-9F72-4474-905F-6A3B2F6B998B}"/>
    <cellStyle name="Normal 7 40 6 2 4" xfId="37806" xr:uid="{124BF9B0-B69C-4B83-94C0-9AE3FCA67EC6}"/>
    <cellStyle name="Normal 7 40 6 3" xfId="24099" xr:uid="{EE433302-26CA-4E65-992F-F4D5775127EB}"/>
    <cellStyle name="Normal 7 40 6 4" xfId="29593" xr:uid="{8B55796B-C595-4886-B3A2-0074E5DF221F}"/>
    <cellStyle name="Normal 7 40 6 5" xfId="35077" xr:uid="{D1D29E7E-03A6-481B-B15B-8489FABAE61B}"/>
    <cellStyle name="Normal 7 41" xfId="6826" xr:uid="{1F01B4A2-ED26-4EB3-BCE8-A42028982390}"/>
    <cellStyle name="Normal 7 41 2" xfId="15235" xr:uid="{7EC5EA91-06DE-47ED-B1C0-B76FB3B4A60E}"/>
    <cellStyle name="Normal 7 41 2 2" xfId="22522" xr:uid="{EADB2A2F-4CA3-4F55-A8D1-F6EA6F92F014}"/>
    <cellStyle name="Normal 7 41 2 2 2" xfId="28078" xr:uid="{7EB15DD4-24B5-4AE9-8C04-F11ADC5A5DBD}"/>
    <cellStyle name="Normal 7 41 2 2 3" xfId="33572" xr:uid="{4B204DED-8B0A-4577-9804-7B23144DF7E0}"/>
    <cellStyle name="Normal 7 41 2 2 4" xfId="39056" xr:uid="{043E8DEF-25AF-400B-A9FF-97A4E6AE51F7}"/>
    <cellStyle name="Normal 7 41 2 3" xfId="25349" xr:uid="{85B0F3D3-6FF3-4D45-A348-A8E2D438F932}"/>
    <cellStyle name="Normal 7 41 2 4" xfId="30843" xr:uid="{496BC04F-E71E-4CD8-9E75-2AFD59B7CE9D}"/>
    <cellStyle name="Normal 7 41 2 5" xfId="36327" xr:uid="{80EE330E-C9C2-4864-8E15-6043912BD565}"/>
    <cellStyle name="Normal 7 41 3" xfId="19634" xr:uid="{0B091755-D3D4-45FD-BF66-338F935765AB}"/>
    <cellStyle name="Normal 7 41 4" xfId="9952" xr:uid="{4366E87B-2208-4370-BAA2-3FEF33702518}"/>
    <cellStyle name="Normal 7 41 4 2" xfId="21273" xr:uid="{34A50F1D-793C-4907-8504-B400918C5717}"/>
    <cellStyle name="Normal 7 41 4 2 2" xfId="26829" xr:uid="{BB6CCE86-ED68-4721-B405-D95D20773C74}"/>
    <cellStyle name="Normal 7 41 4 2 3" xfId="32323" xr:uid="{ADF3A6C8-4833-4EB0-A365-DE854356D9CC}"/>
    <cellStyle name="Normal 7 41 4 2 4" xfId="37807" xr:uid="{69C990BB-466A-4609-8455-DF07CF25F60D}"/>
    <cellStyle name="Normal 7 41 4 3" xfId="24100" xr:uid="{79EF278A-448B-454C-ACF8-1A2693A5DAE6}"/>
    <cellStyle name="Normal 7 41 4 4" xfId="29594" xr:uid="{CF9EEB83-1880-4302-BE42-4CD90724426A}"/>
    <cellStyle name="Normal 7 41 4 5" xfId="35078" xr:uid="{2C470BA2-78FA-4D7D-A043-C63962FD07FF}"/>
    <cellStyle name="Normal 7 42" xfId="7295" xr:uid="{4A6A02DA-80F4-4226-9CFA-C1A05E373870}"/>
    <cellStyle name="Normal 7 42 2" xfId="9953" xr:uid="{26E1767E-E14F-4021-BB9F-0734B9A84D4C}"/>
    <cellStyle name="Normal 7 42 2 2" xfId="21274" xr:uid="{FBA8D7A1-A56E-4DD5-9AA1-9A155502B2B1}"/>
    <cellStyle name="Normal 7 42 2 2 2" xfId="26830" xr:uid="{210BF002-2439-4CA9-9CE2-C8DEF3712A04}"/>
    <cellStyle name="Normal 7 42 2 2 3" xfId="32324" xr:uid="{85C77D33-0096-4132-8807-DF15ECF65CF9}"/>
    <cellStyle name="Normal 7 42 2 2 4" xfId="37808" xr:uid="{39F2CD70-AEDA-4559-99C1-6B32DBA176B5}"/>
    <cellStyle name="Normal 7 42 2 3" xfId="24101" xr:uid="{2A2DFE5C-5819-4FE3-B089-119CCE7F7654}"/>
    <cellStyle name="Normal 7 42 2 4" xfId="29595" xr:uid="{C8CA51EB-1694-4661-A59E-0D1F05C2AEB9}"/>
    <cellStyle name="Normal 7 42 2 5" xfId="35079" xr:uid="{89EA70AA-8459-4E19-9288-59F4385C9C3D}"/>
    <cellStyle name="Normal 7 42 3" xfId="20292" xr:uid="{C9385FD8-1EB5-4374-BA69-9E0490E61954}"/>
    <cellStyle name="Normal 7 42 3 2" xfId="25848" xr:uid="{159B12DC-7BB7-4BB3-B2A8-048D535CC1DB}"/>
    <cellStyle name="Normal 7 42 3 3" xfId="31342" xr:uid="{FB3382AB-883A-4E29-82E4-7D6882275363}"/>
    <cellStyle name="Normal 7 42 3 4" xfId="36826" xr:uid="{49D7BBB3-140C-4CDB-83A8-EB61ABDC05E6}"/>
    <cellStyle name="Normal 7 42 4" xfId="23119" xr:uid="{849BB206-3FEE-4B1C-8AB8-681B76234913}"/>
    <cellStyle name="Normal 7 42 5" xfId="28611" xr:uid="{31E52031-FB50-4F83-9470-EFAC2BD5AD4E}"/>
    <cellStyle name="Normal 7 42 6" xfId="34095" xr:uid="{05F674F9-CA92-4A37-8C60-37226C733324}"/>
    <cellStyle name="Normal 7 43" xfId="7425" xr:uid="{8A52E5DA-1B9F-4856-B0DC-556F6A1C4076}"/>
    <cellStyle name="Normal 7 43 2" xfId="9954" xr:uid="{4211725E-F8AC-407C-958B-AF05B3A799D2}"/>
    <cellStyle name="Normal 7 43 2 2" xfId="21275" xr:uid="{7DA34558-3B92-42DC-B48E-18A510E199F1}"/>
    <cellStyle name="Normal 7 43 2 2 2" xfId="26831" xr:uid="{6E4581BB-C185-498B-95B7-E4ACCF748474}"/>
    <cellStyle name="Normal 7 43 2 2 3" xfId="32325" xr:uid="{D0655B03-355E-4F7D-BD6A-69F7F738AAC1}"/>
    <cellStyle name="Normal 7 43 2 2 4" xfId="37809" xr:uid="{6F44BABC-9B48-4BAB-B424-30E020DF7403}"/>
    <cellStyle name="Normal 7 43 2 3" xfId="24102" xr:uid="{A4104F28-BDAD-4942-8B6B-C5ACDCE0F966}"/>
    <cellStyle name="Normal 7 43 2 4" xfId="29596" xr:uid="{EC8CA13B-3990-460E-BDD8-57E4A38C10F6}"/>
    <cellStyle name="Normal 7 43 2 5" xfId="35080" xr:uid="{A8A6E884-57C5-44B5-B20B-8E52D6B3E94B}"/>
    <cellStyle name="Normal 7 43 3" xfId="20313" xr:uid="{109F707A-B946-4DD1-957A-96246BD77B76}"/>
    <cellStyle name="Normal 7 43 3 2" xfId="25869" xr:uid="{92E6B666-D51B-450C-BAE8-B60E8C59674B}"/>
    <cellStyle name="Normal 7 43 3 3" xfId="31363" xr:uid="{AA83B8CD-42CE-4BAB-8581-62CA7FE1D7C2}"/>
    <cellStyle name="Normal 7 43 3 4" xfId="36847" xr:uid="{A8543715-CC78-441F-A1B6-31764276F25A}"/>
    <cellStyle name="Normal 7 43 4" xfId="23140" xr:uid="{695CE6E6-559E-460E-AD31-FA6792B7E850}"/>
    <cellStyle name="Normal 7 43 5" xfId="28632" xr:uid="{E04A1B6F-B8E7-49EC-BC0A-91A1FE7DE6D5}"/>
    <cellStyle name="Normal 7 43 6" xfId="34116" xr:uid="{2F4D9CF2-9D95-47DA-8CE1-BD8EBD9D52C2}"/>
    <cellStyle name="Normal 7 44" xfId="7515" xr:uid="{29E767A4-82C1-496F-9460-5EEBAF5BB088}"/>
    <cellStyle name="Normal 7 44 2" xfId="15195" xr:uid="{15E034FB-3324-41C7-9157-14BA15D07219}"/>
    <cellStyle name="Normal 7 44 2 2" xfId="22482" xr:uid="{8617E457-62A6-411E-B408-3F504608F33C}"/>
    <cellStyle name="Normal 7 44 2 2 2" xfId="28038" xr:uid="{AAF89E6B-65CC-47B6-B02B-DA9149CBD8DF}"/>
    <cellStyle name="Normal 7 44 2 2 3" xfId="33532" xr:uid="{11FA55A3-0D99-4152-ACC1-98EA3E1B3E55}"/>
    <cellStyle name="Normal 7 44 2 2 4" xfId="39016" xr:uid="{E00649C9-FC3C-4793-9D8E-152C2506F1AC}"/>
    <cellStyle name="Normal 7 44 2 3" xfId="25309" xr:uid="{5B50D0B7-4919-4B0B-A6A8-8C8EBB2CEBB2}"/>
    <cellStyle name="Normal 7 44 2 4" xfId="30803" xr:uid="{8FADC4A7-F7C2-4D08-8547-4491BF3CFC80}"/>
    <cellStyle name="Normal 7 44 2 5" xfId="36287" xr:uid="{72C2CB8A-9085-4E43-A61C-434A6685020B}"/>
    <cellStyle name="Normal 7 44 3" xfId="20399" xr:uid="{5C61F5E7-675E-4AD9-8AA6-D9634B218850}"/>
    <cellStyle name="Normal 7 44 3 2" xfId="25955" xr:uid="{F190A2B0-DE4C-4CAF-9E14-08CC185AF9EC}"/>
    <cellStyle name="Normal 7 44 3 3" xfId="31449" xr:uid="{788D1759-BCFC-4440-BCDB-FCFC5427D60A}"/>
    <cellStyle name="Normal 7 44 3 4" xfId="36933" xr:uid="{77FC7FD0-2E96-4CA3-823A-D9BD3F6DCC7E}"/>
    <cellStyle name="Normal 7 44 4" xfId="23226" xr:uid="{16294525-B23B-48CB-B5E8-3F4AFD067DDD}"/>
    <cellStyle name="Normal 7 44 5" xfId="28718" xr:uid="{9C51391B-C855-49E0-98D5-4595D9C6E312}"/>
    <cellStyle name="Normal 7 44 6" xfId="34202" xr:uid="{103E5449-6640-4316-8840-ED6AA7E37EF3}"/>
    <cellStyle name="Normal 7 45" xfId="7580" xr:uid="{CA0B261F-C551-44B2-90DF-5774B9345AB4}"/>
    <cellStyle name="Normal 7 45 2" xfId="20208" xr:uid="{E0AA56FF-99C5-4FF0-B564-36B9A7093A69}"/>
    <cellStyle name="Normal 7 45 2 2" xfId="22942" xr:uid="{9E48807F-2A31-446A-9631-DD53DA1798BF}"/>
    <cellStyle name="Normal 7 45 2 2 2" xfId="28498" xr:uid="{975FA6D2-D6BF-4C2C-89D8-9BADC95976E0}"/>
    <cellStyle name="Normal 7 45 2 2 3" xfId="33992" xr:uid="{5E8C65EF-019F-4D04-9F6D-62A82D63968B}"/>
    <cellStyle name="Normal 7 45 2 2 4" xfId="39476" xr:uid="{8E5B5605-40C9-4073-915C-FF676BE89ED2}"/>
    <cellStyle name="Normal 7 45 2 3" xfId="25769" xr:uid="{183DC316-0309-4A5B-BBF7-A76FC864CB1C}"/>
    <cellStyle name="Normal 7 45 2 4" xfId="31263" xr:uid="{8212F01F-ACC8-455E-981C-3B2E6C9213D8}"/>
    <cellStyle name="Normal 7 45 2 5" xfId="36747" xr:uid="{9534B141-90F4-4A9E-9E20-8719D5A632EF}"/>
    <cellStyle name="Normal 7 45 3" xfId="12130" xr:uid="{FD1C1E05-F5B8-4C77-9909-7DD971B2954C}"/>
    <cellStyle name="Normal 7 45 4" xfId="20464" xr:uid="{35624672-E796-435F-A4B1-61F0AD5A5EC6}"/>
    <cellStyle name="Normal 7 45 4 2" xfId="26020" xr:uid="{F54A7C4D-5A46-40D0-B43E-49A2E6263660}"/>
    <cellStyle name="Normal 7 45 4 3" xfId="31514" xr:uid="{99EA0534-AE25-42D0-B49A-3D7198C5E836}"/>
    <cellStyle name="Normal 7 45 4 4" xfId="36998" xr:uid="{B414A0C7-D96B-476F-BC7B-DD86BE5879B5}"/>
    <cellStyle name="Normal 7 45 5" xfId="23291" xr:uid="{2D0F9CCF-3EA8-44EE-90F2-16E721EF10DB}"/>
    <cellStyle name="Normal 7 45 6" xfId="28785" xr:uid="{C6DC4F95-1E93-4CEA-81EB-0B4DBFCF8429}"/>
    <cellStyle name="Normal 7 45 7" xfId="34269" xr:uid="{752C4DD7-32EB-4E0A-84CC-B72ED1CCBC30}"/>
    <cellStyle name="Normal 7 46" xfId="17366" xr:uid="{0BB84033-5F6D-4D34-8F51-B70E886CC510}"/>
    <cellStyle name="Normal 7 47" xfId="22988" xr:uid="{A55E3A8F-780D-4C03-BB5B-502516F5A595}"/>
    <cellStyle name="Normal 7 47 2" xfId="28534" xr:uid="{F1678E72-61EC-4929-864C-EAC917A5205D}"/>
    <cellStyle name="Normal 7 47 3" xfId="34022" xr:uid="{4DF97670-B5FE-4E25-A007-3861D8A46E85}"/>
    <cellStyle name="Normal 7 47 4" xfId="39506" xr:uid="{20B1D7DB-84F5-4457-BC95-B1DE4B75B7BA}"/>
    <cellStyle name="Normal 7 48" xfId="40490" xr:uid="{E8194B0E-ED04-457B-88B6-B2AC803DAD05}"/>
    <cellStyle name="Normal 7 49" xfId="6785" xr:uid="{FB10E8A6-32BD-46CB-ABF7-EF7497F75823}"/>
    <cellStyle name="Normal 7 5" xfId="6827" xr:uid="{F196F116-E69A-468D-8D2F-F78B3C8DB02A}"/>
    <cellStyle name="Normal 7 5 2" xfId="15236" xr:uid="{C7757A5F-4EB5-4E53-9B0C-A44C6148D938}"/>
    <cellStyle name="Normal 7 5 2 2" xfId="22523" xr:uid="{1D0E191F-4809-45EB-B54A-74FC2D7AE476}"/>
    <cellStyle name="Normal 7 5 2 2 2" xfId="28079" xr:uid="{545332A9-9E81-4F31-827E-EC18D63439B0}"/>
    <cellStyle name="Normal 7 5 2 2 3" xfId="33573" xr:uid="{21B85000-CCBC-48E7-B824-5836B8E80E0E}"/>
    <cellStyle name="Normal 7 5 2 2 4" xfId="39057" xr:uid="{38C89299-31BB-48C6-9687-43F255DA5253}"/>
    <cellStyle name="Normal 7 5 2 3" xfId="25350" xr:uid="{B4EDAAF4-41E8-4A14-92BD-FB44450D888D}"/>
    <cellStyle name="Normal 7 5 2 4" xfId="30844" xr:uid="{BE194B33-437E-42B3-9A80-7B0F6308544C}"/>
    <cellStyle name="Normal 7 5 2 5" xfId="36328" xr:uid="{4ECED234-E5EC-4921-9C07-D3BA59580548}"/>
    <cellStyle name="Normal 7 5 3" xfId="12169" xr:uid="{F5674F12-3F93-475D-B583-F203A14300ED}"/>
    <cellStyle name="Normal 7 5 4" xfId="17405" xr:uid="{99A31B1A-5DE8-4492-8B84-467F81FEBB9E}"/>
    <cellStyle name="Normal 7 5 5" xfId="19635" xr:uid="{BA8E7778-2AC2-4084-99AB-19B9CF303E10}"/>
    <cellStyle name="Normal 7 5 6" xfId="9955" xr:uid="{FE188B2F-6960-4682-AF10-F49FA84D4144}"/>
    <cellStyle name="Normal 7 5 6 2" xfId="21276" xr:uid="{9F663B98-F9A1-498C-911D-00CFC664AF43}"/>
    <cellStyle name="Normal 7 5 6 2 2" xfId="26832" xr:uid="{39970AFB-643F-47C1-861B-9CECB6920BD7}"/>
    <cellStyle name="Normal 7 5 6 2 3" xfId="32326" xr:uid="{665C4F20-BD5A-4345-AB30-EA7E8AB6F377}"/>
    <cellStyle name="Normal 7 5 6 2 4" xfId="37810" xr:uid="{C0E5BF0C-FA5E-4FC0-97F4-989BCBA7F0C1}"/>
    <cellStyle name="Normal 7 5 6 3" xfId="24103" xr:uid="{DF4004B3-4AE7-46D5-8883-19CE353997CA}"/>
    <cellStyle name="Normal 7 5 6 4" xfId="29597" xr:uid="{76415961-3848-4DDA-B86C-63FB12C82A3D}"/>
    <cellStyle name="Normal 7 5 6 5" xfId="35081" xr:uid="{C5B0D4CB-A822-4339-A6BF-D72283ED00EA}"/>
    <cellStyle name="Normal 7 6" xfId="6828" xr:uid="{2CD78F94-F1FF-4380-A99A-912BA50E6DC4}"/>
    <cellStyle name="Normal 7 6 2" xfId="15237" xr:uid="{643B5576-C713-417D-9BA6-51B07D603DB5}"/>
    <cellStyle name="Normal 7 6 2 2" xfId="22524" xr:uid="{95231E3D-52B4-41F4-8A6F-6F9DA86791C9}"/>
    <cellStyle name="Normal 7 6 2 2 2" xfId="28080" xr:uid="{694D9450-E38F-4064-AFF8-64E036189922}"/>
    <cellStyle name="Normal 7 6 2 2 3" xfId="33574" xr:uid="{01E905CD-3A13-4A29-93A8-0DEF0F6FA940}"/>
    <cellStyle name="Normal 7 6 2 2 4" xfId="39058" xr:uid="{A46E4FF7-A261-4E70-8EE9-BAD5905ED487}"/>
    <cellStyle name="Normal 7 6 2 3" xfId="25351" xr:uid="{C84F4208-EF2A-4F6F-AF07-5A77AE013264}"/>
    <cellStyle name="Normal 7 6 2 4" xfId="30845" xr:uid="{45E372BA-F905-4F96-8669-36136CBD0C8F}"/>
    <cellStyle name="Normal 7 6 2 5" xfId="36329" xr:uid="{75A3BC33-E442-48F7-9991-9949E080D0A4}"/>
    <cellStyle name="Normal 7 6 3" xfId="12170" xr:uid="{29926E1F-030E-4493-905D-AA59E6559388}"/>
    <cellStyle name="Normal 7 6 4" xfId="17406" xr:uid="{097429F5-7540-4E35-8FC3-20FF6224C7B6}"/>
    <cellStyle name="Normal 7 6 5" xfId="19636" xr:uid="{0406F95A-294B-4DD2-A551-2A7932BD61C3}"/>
    <cellStyle name="Normal 7 6 6" xfId="9956" xr:uid="{B6A16A28-8809-49A7-8A3B-6E79BCEB99FA}"/>
    <cellStyle name="Normal 7 6 6 2" xfId="21277" xr:uid="{7049D13D-03B1-4D45-91B9-9688630850F9}"/>
    <cellStyle name="Normal 7 6 6 2 2" xfId="26833" xr:uid="{9969F0DB-773F-40BF-8FA9-B600D6643535}"/>
    <cellStyle name="Normal 7 6 6 2 3" xfId="32327" xr:uid="{57236EBF-7056-449A-821C-A333B555CBE5}"/>
    <cellStyle name="Normal 7 6 6 2 4" xfId="37811" xr:uid="{6401AEBA-15B8-4E02-AD3B-90D4FE087A0E}"/>
    <cellStyle name="Normal 7 6 6 3" xfId="24104" xr:uid="{441EBF5D-D592-4630-AEF1-915535656A58}"/>
    <cellStyle name="Normal 7 6 6 4" xfId="29598" xr:uid="{D32CFDB5-745D-4F19-AA08-71EB34F5CC98}"/>
    <cellStyle name="Normal 7 6 6 5" xfId="35082" xr:uid="{A89921D4-DA11-4989-B290-A130896E52A3}"/>
    <cellStyle name="Normal 7 7" xfId="6829" xr:uid="{7B8661EF-046E-43CB-BF6F-27B984E7A60A}"/>
    <cellStyle name="Normal 7 7 2" xfId="15238" xr:uid="{D6F28E44-8234-4A45-B92B-2EAD31619F85}"/>
    <cellStyle name="Normal 7 7 2 2" xfId="22525" xr:uid="{CFFA1B1A-15B2-450B-A048-02F237A095CB}"/>
    <cellStyle name="Normal 7 7 2 2 2" xfId="28081" xr:uid="{7CF2FE45-4851-4B65-8A7D-E0B337979BDD}"/>
    <cellStyle name="Normal 7 7 2 2 3" xfId="33575" xr:uid="{C3B4371F-9E4B-4368-A57C-E8C5DBAEC589}"/>
    <cellStyle name="Normal 7 7 2 2 4" xfId="39059" xr:uid="{9F46CEB3-73A8-4EA5-A846-E6DD9A156431}"/>
    <cellStyle name="Normal 7 7 2 3" xfId="25352" xr:uid="{D4096ADC-6A38-4CE0-9431-DE86BCC070D6}"/>
    <cellStyle name="Normal 7 7 2 4" xfId="30846" xr:uid="{56A90891-0519-47A9-8BBA-2EFE4F1E06AC}"/>
    <cellStyle name="Normal 7 7 2 5" xfId="36330" xr:uid="{39F36709-988C-411D-B3FB-6A7BE8E3D4B8}"/>
    <cellStyle name="Normal 7 7 3" xfId="12171" xr:uid="{D6C9EDC7-9607-4873-AE3F-C0A5971BB1F1}"/>
    <cellStyle name="Normal 7 7 4" xfId="17407" xr:uid="{3E3138D0-9BE5-4B0F-A021-A86EA8FAE96F}"/>
    <cellStyle name="Normal 7 7 5" xfId="19637" xr:uid="{B71B0D14-E649-4A64-ADF8-708EBCAF29ED}"/>
    <cellStyle name="Normal 7 7 6" xfId="9957" xr:uid="{E3839AE9-4E86-4559-BDF0-A13C996F8AAB}"/>
    <cellStyle name="Normal 7 7 6 2" xfId="21278" xr:uid="{EEE9FA55-E573-444B-8A33-A78B57BE66ED}"/>
    <cellStyle name="Normal 7 7 6 2 2" xfId="26834" xr:uid="{A67BA60E-31E0-457D-8614-6B9FDFB73CCE}"/>
    <cellStyle name="Normal 7 7 6 2 3" xfId="32328" xr:uid="{E3C42072-1DA6-4920-BC28-ABBAEE6770E6}"/>
    <cellStyle name="Normal 7 7 6 2 4" xfId="37812" xr:uid="{4384F939-4861-4FDC-BAEC-A2736B7DCBBD}"/>
    <cellStyle name="Normal 7 7 6 3" xfId="24105" xr:uid="{992D2A3B-B4D8-4B01-ABA5-7CB75D678A4D}"/>
    <cellStyle name="Normal 7 7 6 4" xfId="29599" xr:uid="{25E61699-1CF8-4CB7-BB8B-AB59B4400B28}"/>
    <cellStyle name="Normal 7 7 6 5" xfId="35083" xr:uid="{43934460-3BCE-4AC5-9FC7-F41DE97C7CB3}"/>
    <cellStyle name="Normal 7 8" xfId="6830" xr:uid="{B85592C2-7F48-452D-B32C-BC56E87127CE}"/>
    <cellStyle name="Normal 7 8 2" xfId="15239" xr:uid="{8A4D75E0-7D6E-49AD-85F2-CFF346B08154}"/>
    <cellStyle name="Normal 7 8 2 2" xfId="22526" xr:uid="{ADD81E2B-42AC-4A92-853E-5FD5BDDAF89F}"/>
    <cellStyle name="Normal 7 8 2 2 2" xfId="28082" xr:uid="{BF7FA95A-B432-4E3B-97A1-2C430A9E4E2E}"/>
    <cellStyle name="Normal 7 8 2 2 3" xfId="33576" xr:uid="{11C7A527-3430-4701-BB69-BF67B33A2678}"/>
    <cellStyle name="Normal 7 8 2 2 4" xfId="39060" xr:uid="{EEA18E99-5AAE-4565-BAEF-FAF7894E7289}"/>
    <cellStyle name="Normal 7 8 2 3" xfId="25353" xr:uid="{6C192EC7-3C70-4449-8244-7A5F121AFD73}"/>
    <cellStyle name="Normal 7 8 2 4" xfId="30847" xr:uid="{7BCD4739-E741-4F30-ADF0-CB0EC3F19C46}"/>
    <cellStyle name="Normal 7 8 2 5" xfId="36331" xr:uid="{B1FC34DE-7EFC-4AD6-ACA3-3080731DBE2D}"/>
    <cellStyle name="Normal 7 8 3" xfId="12172" xr:uid="{A2D3EFCB-B5B5-4313-97C6-2DA9A85915BD}"/>
    <cellStyle name="Normal 7 8 4" xfId="17408" xr:uid="{F8A63C04-4FB6-40F0-910A-37B70B323F7E}"/>
    <cellStyle name="Normal 7 8 5" xfId="19638" xr:uid="{168374B4-7FB2-42D1-B493-3BD1AD8F5243}"/>
    <cellStyle name="Normal 7 8 6" xfId="9958" xr:uid="{B0C4F9C1-8A6E-42A2-9CE9-0B2A679491B9}"/>
    <cellStyle name="Normal 7 8 6 2" xfId="21279" xr:uid="{A0B7D4F1-1954-41F3-9900-B54D209C3A01}"/>
    <cellStyle name="Normal 7 8 6 2 2" xfId="26835" xr:uid="{BF191796-269C-4861-9A14-82A9AF35B4C0}"/>
    <cellStyle name="Normal 7 8 6 2 3" xfId="32329" xr:uid="{3A3BC619-5C17-4B46-A044-28685B4E0B67}"/>
    <cellStyle name="Normal 7 8 6 2 4" xfId="37813" xr:uid="{AF568C53-8852-4F1E-9D3A-4A791C0E3EE9}"/>
    <cellStyle name="Normal 7 8 6 3" xfId="24106" xr:uid="{A34D4DEE-92FC-45BD-AB92-AF2D9F28928B}"/>
    <cellStyle name="Normal 7 8 6 4" xfId="29600" xr:uid="{1FF78F35-7AA6-43F4-823B-02F7A84F6BAE}"/>
    <cellStyle name="Normal 7 8 6 5" xfId="35084" xr:uid="{A0295E72-6E1C-4AFF-8A41-CC7946899D80}"/>
    <cellStyle name="Normal 7 9" xfId="6831" xr:uid="{D85D96A1-21CF-48F6-93A8-C9AA30C37E19}"/>
    <cellStyle name="Normal 7 9 2" xfId="15240" xr:uid="{2BAE625F-5397-41F5-B2E6-BC7B5098EDBF}"/>
    <cellStyle name="Normal 7 9 2 2" xfId="22527" xr:uid="{BF02FC35-D704-4D14-9076-9757A8812E30}"/>
    <cellStyle name="Normal 7 9 2 2 2" xfId="28083" xr:uid="{85F466E4-AC56-4BFF-BDC1-1E0B30B03CE8}"/>
    <cellStyle name="Normal 7 9 2 2 3" xfId="33577" xr:uid="{D2662707-042E-42F7-903A-FA0911C2CE6A}"/>
    <cellStyle name="Normal 7 9 2 2 4" xfId="39061" xr:uid="{8E8D482B-69C5-4C70-A75C-8F0056388ACD}"/>
    <cellStyle name="Normal 7 9 2 3" xfId="25354" xr:uid="{3FA02C52-A32C-4707-83E7-4DF8DE819C70}"/>
    <cellStyle name="Normal 7 9 2 4" xfId="30848" xr:uid="{A6442B43-C4C2-4804-8C9F-170FBB4DC674}"/>
    <cellStyle name="Normal 7 9 2 5" xfId="36332" xr:uid="{7B4F12FC-0F11-4854-99C1-826CBA1E427F}"/>
    <cellStyle name="Normal 7 9 3" xfId="12173" xr:uid="{76EEF272-F0E0-47E8-AC25-BDFA1C86F7EE}"/>
    <cellStyle name="Normal 7 9 4" xfId="17409" xr:uid="{5DA6F4EE-53E1-4422-811D-D8DE3252D6A8}"/>
    <cellStyle name="Normal 7 9 5" xfId="19639" xr:uid="{BA226282-6486-439D-B5E6-8E98E40ED934}"/>
    <cellStyle name="Normal 7 9 6" xfId="9959" xr:uid="{D0EEF929-954F-4FAB-A1E6-01A4546B0C59}"/>
    <cellStyle name="Normal 7 9 6 2" xfId="21280" xr:uid="{F73677FD-8FBC-4832-9FA5-3D559E6040F1}"/>
    <cellStyle name="Normal 7 9 6 2 2" xfId="26836" xr:uid="{1197E559-D6E1-4461-905C-B0CAAE7C3535}"/>
    <cellStyle name="Normal 7 9 6 2 3" xfId="32330" xr:uid="{D3757F19-25CB-4D09-9A4F-B9FBCD7579B5}"/>
    <cellStyle name="Normal 7 9 6 2 4" xfId="37814" xr:uid="{20A732A7-58DA-47C1-A351-048B800BD0DB}"/>
    <cellStyle name="Normal 7 9 6 3" xfId="24107" xr:uid="{7F261E8A-77CE-40EE-80CB-1268AD11D6BE}"/>
    <cellStyle name="Normal 7 9 6 4" xfId="29601" xr:uid="{D9AB25C7-E987-46B6-BF92-1FE03083B7D9}"/>
    <cellStyle name="Normal 7 9 6 5" xfId="35085" xr:uid="{D25D3215-FD96-4FAC-871A-A4C4A9F1944A}"/>
    <cellStyle name="Normal 70" xfId="7430" xr:uid="{337819B0-317B-4A61-B55E-7547648E0629}"/>
    <cellStyle name="Normal 70 2" xfId="9960" xr:uid="{7E204B33-A8A6-49FC-A0FF-707A5033156F}"/>
    <cellStyle name="Normal 70 2 2" xfId="21281" xr:uid="{85C9B794-2557-426E-9CB1-E872D3429B25}"/>
    <cellStyle name="Normal 70 2 2 2" xfId="26837" xr:uid="{05CE43E9-1372-4900-BA1F-FCE2A0825AB1}"/>
    <cellStyle name="Normal 70 2 2 3" xfId="32331" xr:uid="{A172352E-072C-4B2A-9C13-1E5357A87629}"/>
    <cellStyle name="Normal 70 2 2 4" xfId="37815" xr:uid="{202735A6-7B95-4BA8-8B1B-C60B575D0F10}"/>
    <cellStyle name="Normal 70 2 3" xfId="24108" xr:uid="{DCEC74BA-E846-4715-B2A7-7807A65E619B}"/>
    <cellStyle name="Normal 70 2 4" xfId="29602" xr:uid="{D771A2F1-C6B5-49AE-BDD7-3544886FCC55}"/>
    <cellStyle name="Normal 70 2 5" xfId="35086" xr:uid="{093F3952-E840-48BB-9724-550EA001DC61}"/>
    <cellStyle name="Normal 70 3" xfId="20318" xr:uid="{BDFE505A-2212-4063-94F0-3AF043945297}"/>
    <cellStyle name="Normal 70 3 2" xfId="25874" xr:uid="{C675DA25-B2D5-4677-8B75-12570C8C0BE5}"/>
    <cellStyle name="Normal 70 3 3" xfId="31368" xr:uid="{DE736449-C1AA-41A9-823C-B67482418B4E}"/>
    <cellStyle name="Normal 70 3 4" xfId="36852" xr:uid="{44300AA3-F669-4A5F-9E0D-C44849A27A26}"/>
    <cellStyle name="Normal 70 4" xfId="23145" xr:uid="{BC7C0A18-6B6D-49A8-A6BC-9704EF3274EC}"/>
    <cellStyle name="Normal 70 5" xfId="28637" xr:uid="{5454F37D-ACC0-483E-9000-F9F16688AAB3}"/>
    <cellStyle name="Normal 70 6" xfId="34121" xr:uid="{F6EBB597-7D3C-48B5-BF76-64FE9E7C1AA8}"/>
    <cellStyle name="Normal 700" xfId="40080" xr:uid="{8E675847-C122-422E-BF5B-CDDC764E9B0E}"/>
    <cellStyle name="Normal 701" xfId="40081" xr:uid="{1D2AA274-29F6-4F5B-820A-4E909920842C}"/>
    <cellStyle name="Normal 702" xfId="40082" xr:uid="{69052627-A161-41EC-895F-FE7A44364165}"/>
    <cellStyle name="Normal 703" xfId="40083" xr:uid="{CBC49F10-F176-48F2-A5B7-629112B53B27}"/>
    <cellStyle name="Normal 704" xfId="40084" xr:uid="{A1290260-94E1-4185-BAD2-724C137160A1}"/>
    <cellStyle name="Normal 705" xfId="40085" xr:uid="{906C9DF8-B153-4980-AC5C-6422872E02C6}"/>
    <cellStyle name="Normal 706" xfId="40086" xr:uid="{028AFD8C-AEE3-4008-8DE8-5BECB30BBDCD}"/>
    <cellStyle name="Normal 707" xfId="40087" xr:uid="{2662FD71-EB09-4759-ADFD-F307918FB23F}"/>
    <cellStyle name="Normal 708" xfId="40088" xr:uid="{BE55669B-FD3D-4373-8CF4-93D42F2DB518}"/>
    <cellStyle name="Normal 709" xfId="40089" xr:uid="{5C011D57-CBD6-450C-BCFA-C9F597D8D59A}"/>
    <cellStyle name="Normal 71" xfId="6832" xr:uid="{0E14F67F-D5F2-427C-B4F0-C98F8869FA01}"/>
    <cellStyle name="Normal 71 2" xfId="15241" xr:uid="{46ACE9F2-9E61-49C9-A7D6-78E6CF206BE4}"/>
    <cellStyle name="Normal 71 2 2" xfId="22528" xr:uid="{FE52DD68-594F-4E6E-8E14-66149E1AADB7}"/>
    <cellStyle name="Normal 71 2 2 2" xfId="28084" xr:uid="{DAEB5931-6F22-49B6-9749-BA9DA134319C}"/>
    <cellStyle name="Normal 71 2 2 3" xfId="33578" xr:uid="{598B7A78-7ED1-474B-84C8-AC0FFF37DCCC}"/>
    <cellStyle name="Normal 71 2 2 4" xfId="39062" xr:uid="{73752EFF-3D7D-4936-B9B4-97E8C06C543C}"/>
    <cellStyle name="Normal 71 2 3" xfId="25355" xr:uid="{3DDFCD23-07F8-4DFF-BE50-2056BAA4C2FB}"/>
    <cellStyle name="Normal 71 2 4" xfId="30849" xr:uid="{4F03B1B7-C468-4AD6-B628-6840E89C614E}"/>
    <cellStyle name="Normal 71 2 5" xfId="36333" xr:uid="{4181024F-6D12-416A-9976-757E4A767268}"/>
    <cellStyle name="Normal 71 3" xfId="12174" xr:uid="{78E4A71C-25C5-419D-8048-07985C41559B}"/>
    <cellStyle name="Normal 71 4" xfId="17410" xr:uid="{9D76A459-7A00-422C-A897-E5DB8D001ED3}"/>
    <cellStyle name="Normal 71 5" xfId="19640" xr:uid="{1CD7C4AA-D429-48DF-8310-B393CC8B1BD8}"/>
    <cellStyle name="Normal 71 6" xfId="9961" xr:uid="{5B261947-8AD6-4507-9CE7-E5F8B6D38C01}"/>
    <cellStyle name="Normal 71 6 2" xfId="21282" xr:uid="{DFB44ABD-D40F-4280-B9DF-3891930BBD9A}"/>
    <cellStyle name="Normal 71 6 2 2" xfId="26838" xr:uid="{2DF8E8DB-0807-4B7B-A6DF-EF7EB507C89D}"/>
    <cellStyle name="Normal 71 6 2 3" xfId="32332" xr:uid="{492B4856-1A67-4F24-9449-893D436CCD12}"/>
    <cellStyle name="Normal 71 6 2 4" xfId="37816" xr:uid="{BCEDD372-F5B0-4423-8A6B-B160F5B127A2}"/>
    <cellStyle name="Normal 71 6 3" xfId="24109" xr:uid="{3E6FE621-24DD-489D-BE3D-F89F38CF1D88}"/>
    <cellStyle name="Normal 71 6 4" xfId="29603" xr:uid="{71CD05D5-AF33-4D9D-8D28-65A2C20ABB0E}"/>
    <cellStyle name="Normal 71 6 5" xfId="35087" xr:uid="{C65449DC-46D5-44FB-B848-C5E5FE8C4994}"/>
    <cellStyle name="Normal 710" xfId="40090" xr:uid="{F5A5D464-4BEC-418F-8FB1-A48DC10E8BD8}"/>
    <cellStyle name="Normal 711" xfId="40091" xr:uid="{D4937E80-4B08-4619-85BE-791AEEE7DD5E}"/>
    <cellStyle name="Normal 712" xfId="40092" xr:uid="{8F90997C-BA27-4E58-A7C2-73C6C83A3A60}"/>
    <cellStyle name="Normal 713" xfId="599" xr:uid="{0338F5F7-6B10-46F4-853D-605DD10DE762}"/>
    <cellStyle name="Normal 713 2" xfId="40428" xr:uid="{29A03D34-D3A9-4336-B67D-FF789EE1019A}"/>
    <cellStyle name="Normal 714" xfId="600" xr:uid="{9F4BD5B8-B5BD-42B5-8F15-C45B7EC3A26D}"/>
    <cellStyle name="Normal 714 2" xfId="40429" xr:uid="{56CF073A-2429-4522-AB09-25A014EE8CC7}"/>
    <cellStyle name="Normal 715" xfId="601" xr:uid="{50ADF8A8-84F0-4398-A282-BE8D371C3C45}"/>
    <cellStyle name="Normal 715 2" xfId="40430" xr:uid="{C242B13C-66FC-431C-BDFC-C7330F3AC011}"/>
    <cellStyle name="Normal 716" xfId="40093" xr:uid="{94DCCBB0-7B84-4B6C-836B-029BF9D57E39}"/>
    <cellStyle name="Normal 717" xfId="40094" xr:uid="{59BE852D-2D6C-4131-ABF6-2853C1346BFB}"/>
    <cellStyle name="Normal 718" xfId="40095" xr:uid="{13348217-E0AA-46B2-ABF4-925C5CC0AB28}"/>
    <cellStyle name="Normal 719" xfId="40096" xr:uid="{E410A99A-66C8-4F43-B228-FABBF4F6F757}"/>
    <cellStyle name="Normal 72" xfId="6833" xr:uid="{379EFE2E-B94D-4D5F-9E29-9E54411120B0}"/>
    <cellStyle name="Normal 72 2" xfId="15242" xr:uid="{13B4DA69-F1A7-4F1C-921D-534EA5B70CF8}"/>
    <cellStyle name="Normal 72 2 2" xfId="22529" xr:uid="{2470C309-3043-4A2E-B2A0-D48C0DE9D976}"/>
    <cellStyle name="Normal 72 2 2 2" xfId="28085" xr:uid="{14F9B5FE-4265-4814-8509-982BC7748F5E}"/>
    <cellStyle name="Normal 72 2 2 3" xfId="33579" xr:uid="{EBA2E7C3-221C-441D-AC0A-BDCA39481883}"/>
    <cellStyle name="Normal 72 2 2 4" xfId="39063" xr:uid="{88962BE5-86C3-490F-A00C-5347196CAD21}"/>
    <cellStyle name="Normal 72 2 3" xfId="25356" xr:uid="{1F3449FA-C3F0-4087-9AF2-315AC09C0F8D}"/>
    <cellStyle name="Normal 72 2 4" xfId="30850" xr:uid="{E85EB844-7EFF-4B69-8932-30352491A38D}"/>
    <cellStyle name="Normal 72 2 5" xfId="36334" xr:uid="{70DF0734-28AC-4A8F-9817-7D602866F4C5}"/>
    <cellStyle name="Normal 72 3" xfId="12175" xr:uid="{CF342513-082F-4CBA-8907-A274091ADBB2}"/>
    <cellStyle name="Normal 72 4" xfId="17411" xr:uid="{747DDEE9-A846-4BD4-A250-82598BAEBAB5}"/>
    <cellStyle name="Normal 72 5" xfId="19641" xr:uid="{1C1880C7-8C95-4F99-875E-9B1D80F3DF11}"/>
    <cellStyle name="Normal 72 6" xfId="9962" xr:uid="{51EC9B06-6B4A-40B2-A758-9352D8F24792}"/>
    <cellStyle name="Normal 72 6 2" xfId="21283" xr:uid="{3547CC3A-674C-4184-9DB6-7916E8EFA5E2}"/>
    <cellStyle name="Normal 72 6 2 2" xfId="26839" xr:uid="{7F1DCDF9-2306-444A-BBB6-398BC2B4E71D}"/>
    <cellStyle name="Normal 72 6 2 3" xfId="32333" xr:uid="{E47848E8-C26E-47B1-BEEC-73F4BE79FADB}"/>
    <cellStyle name="Normal 72 6 2 4" xfId="37817" xr:uid="{C81F59BD-5313-47FE-B4E4-DF7EB9942970}"/>
    <cellStyle name="Normal 72 6 3" xfId="24110" xr:uid="{681B65E8-22C4-4400-9E30-81D5401E5C7F}"/>
    <cellStyle name="Normal 72 6 4" xfId="29604" xr:uid="{64C84F8E-6114-41BA-9570-EB325E198B71}"/>
    <cellStyle name="Normal 72 6 5" xfId="35088" xr:uid="{EEE89310-3D65-449C-839D-D705550424B4}"/>
    <cellStyle name="Normal 720" xfId="40097" xr:uid="{C516EE3D-A88B-4ECD-AAEE-102332AB946D}"/>
    <cellStyle name="Normal 721" xfId="40098" xr:uid="{302962B3-AB88-40A2-BEA6-F3F56F59D1F6}"/>
    <cellStyle name="Normal 722" xfId="40099" xr:uid="{67921E93-312D-46C3-B363-7CD35C5AC8A2}"/>
    <cellStyle name="Normal 723" xfId="40100" xr:uid="{B5DDF224-61FB-46F6-9DC0-01E9670B46A1}"/>
    <cellStyle name="Normal 724" xfId="40101" xr:uid="{02F6D67F-0F6D-47EB-881D-4F9A7C0DB2BA}"/>
    <cellStyle name="Normal 725" xfId="40102" xr:uid="{68029A4C-0BDB-4108-A5B4-CECC8F3DB779}"/>
    <cellStyle name="Normal 726" xfId="40103" xr:uid="{54C62295-F548-490C-BB60-E46338D0E1E8}"/>
    <cellStyle name="Normal 727" xfId="40104" xr:uid="{5A19026C-DDAD-4A65-8EAE-18AD8028D343}"/>
    <cellStyle name="Normal 728" xfId="40105" xr:uid="{84BCA61B-25FA-472E-8DBE-E3E2A66BDEFF}"/>
    <cellStyle name="Normal 729" xfId="40106" xr:uid="{F8F3AC1B-5CBC-4B1C-8FB9-ACE4452390DC}"/>
    <cellStyle name="Normal 73" xfId="6834" xr:uid="{65A4F40A-393B-4006-9F19-BB034E529AD9}"/>
    <cellStyle name="Normal 73 2" xfId="15243" xr:uid="{DD725815-925D-4FC4-AA67-B85D70FFC467}"/>
    <cellStyle name="Normal 73 2 2" xfId="22530" xr:uid="{9A670E88-0DFF-499F-8D5F-1D8831665D57}"/>
    <cellStyle name="Normal 73 2 2 2" xfId="28086" xr:uid="{E7E3254C-D7B7-48FC-BD16-A033C246E857}"/>
    <cellStyle name="Normal 73 2 2 3" xfId="33580" xr:uid="{2066AF36-FBB0-4598-92F3-1F7D79EB26E3}"/>
    <cellStyle name="Normal 73 2 2 4" xfId="39064" xr:uid="{576511A0-033E-4103-AFFB-ABB301CD7F66}"/>
    <cellStyle name="Normal 73 2 3" xfId="25357" xr:uid="{DC740316-ED88-4182-8E52-CFE67168DA87}"/>
    <cellStyle name="Normal 73 2 4" xfId="30851" xr:uid="{62E8B9E1-A242-46DC-95A4-896832FBB6F7}"/>
    <cellStyle name="Normal 73 2 5" xfId="36335" xr:uid="{3453B421-AB1C-4710-BBD4-E5B72D18CFF7}"/>
    <cellStyle name="Normal 73 3" xfId="12176" xr:uid="{F477326E-B140-4DF1-8AF4-8AE3FF1870AB}"/>
    <cellStyle name="Normal 73 4" xfId="17412" xr:uid="{0358D5A4-1899-43E3-81B5-C65E7EC51DCF}"/>
    <cellStyle name="Normal 73 5" xfId="19642" xr:uid="{4BA58965-D4A8-4631-BAA4-AAD9844C1BBA}"/>
    <cellStyle name="Normal 73 6" xfId="9963" xr:uid="{DCDE330A-359E-40C3-A99A-4491D8D8A037}"/>
    <cellStyle name="Normal 73 6 2" xfId="21284" xr:uid="{346AFF20-ABFB-4AA0-868F-19A144011452}"/>
    <cellStyle name="Normal 73 6 2 2" xfId="26840" xr:uid="{EB1FF28E-78A3-47E1-B7D2-C497B5C7524A}"/>
    <cellStyle name="Normal 73 6 2 3" xfId="32334" xr:uid="{9A7F64E6-6D75-4633-91A8-6B5D61008363}"/>
    <cellStyle name="Normal 73 6 2 4" xfId="37818" xr:uid="{D0AC6622-AC64-4818-B449-2277E0500778}"/>
    <cellStyle name="Normal 73 6 3" xfId="24111" xr:uid="{2BCA3D26-001E-415C-B145-91CDBFD20306}"/>
    <cellStyle name="Normal 73 6 4" xfId="29605" xr:uid="{93B2FCD1-00C7-4068-90D2-EFEA768935F3}"/>
    <cellStyle name="Normal 73 6 5" xfId="35089" xr:uid="{EF7676CB-401B-4D67-B506-E00017A2A578}"/>
    <cellStyle name="Normal 730" xfId="40107" xr:uid="{08EF703C-7A8F-4CF6-AF4F-1BEBB108ACB4}"/>
    <cellStyle name="Normal 731" xfId="40108" xr:uid="{06207C73-EE22-4B6D-A967-D1265058494D}"/>
    <cellStyle name="Normal 732" xfId="40109" xr:uid="{1481F091-5F15-49D3-BFF7-0C61A54719C9}"/>
    <cellStyle name="Normal 733" xfId="40110" xr:uid="{FE542A11-5673-4A54-8FA0-746CE4AB7934}"/>
    <cellStyle name="Normal 734" xfId="40111" xr:uid="{07124F59-D196-41AF-9CD3-5E446C9B8669}"/>
    <cellStyle name="Normal 735" xfId="40112" xr:uid="{EDC18948-06B6-430C-A461-AA2C3395662E}"/>
    <cellStyle name="Normal 736" xfId="40113" xr:uid="{3788F619-51D4-4EF8-82C8-12F490457365}"/>
    <cellStyle name="Normal 737" xfId="40114" xr:uid="{0C6C697B-491B-4140-A90C-E03BD48991D8}"/>
    <cellStyle name="Normal 738" xfId="40115" xr:uid="{203490AD-AC19-4E4A-91F8-7573CB6263FC}"/>
    <cellStyle name="Normal 739" xfId="40116" xr:uid="{1A08EA4A-E1B2-407D-858F-9DFD41EEADB2}"/>
    <cellStyle name="Normal 74" xfId="7431" xr:uid="{AEBCF310-526B-4D8F-911B-560021DC488D}"/>
    <cellStyle name="Normal 74 2" xfId="9964" xr:uid="{58832A97-B175-45F2-B57B-99C02CF50636}"/>
    <cellStyle name="Normal 74 2 2" xfId="21285" xr:uid="{87E04F11-BE5A-48CD-8A3A-123BAC0CB4CC}"/>
    <cellStyle name="Normal 74 2 2 2" xfId="26841" xr:uid="{758F8A97-F1A7-4DFA-B190-750F0620FF2A}"/>
    <cellStyle name="Normal 74 2 2 3" xfId="32335" xr:uid="{903B5072-1C6E-41D8-9C8D-226B25759D66}"/>
    <cellStyle name="Normal 74 2 2 4" xfId="37819" xr:uid="{AA727CE4-D2A9-485A-BA22-F80FBB1A1CB9}"/>
    <cellStyle name="Normal 74 2 3" xfId="24112" xr:uid="{78CD053D-93A9-4839-88CC-AF7A7B9305BE}"/>
    <cellStyle name="Normal 74 2 4" xfId="29606" xr:uid="{DC408FAF-B9BB-4616-B976-50A28189BACE}"/>
    <cellStyle name="Normal 74 2 5" xfId="35090" xr:uid="{66EE3D0D-138A-43C5-A02F-C02F8D01F6F3}"/>
    <cellStyle name="Normal 74 3" xfId="20319" xr:uid="{6D1FA934-B922-4C34-ABE3-FEFCD64D5F42}"/>
    <cellStyle name="Normal 74 3 2" xfId="25875" xr:uid="{F3DCAEF2-EFE4-43C7-A6E4-BEB8672CC2BC}"/>
    <cellStyle name="Normal 74 3 3" xfId="31369" xr:uid="{ABF29F26-2A57-4204-8519-B7675DE4DEB1}"/>
    <cellStyle name="Normal 74 3 4" xfId="36853" xr:uid="{7253EEE4-1B86-421C-97D1-3016F521AB46}"/>
    <cellStyle name="Normal 74 4" xfId="23146" xr:uid="{CA0AF412-C5AE-4636-8440-74C775A4000D}"/>
    <cellStyle name="Normal 74 5" xfId="28638" xr:uid="{55D5415D-D0F3-4845-9C1E-787AE31CD99E}"/>
    <cellStyle name="Normal 74 6" xfId="34122" xr:uid="{C443DCCA-949D-4333-9CD2-C4E7A7606322}"/>
    <cellStyle name="Normal 740" xfId="40117" xr:uid="{49C55C15-3118-42E8-88DB-05013C1CDB88}"/>
    <cellStyle name="Normal 741" xfId="40118" xr:uid="{31215CBB-1E41-4336-A1BE-30B6F49AC24B}"/>
    <cellStyle name="Normal 742" xfId="40119" xr:uid="{60EE01D0-2425-4A32-AEF6-AAE3A4DE13E6}"/>
    <cellStyle name="Normal 743" xfId="40120" xr:uid="{1588B578-DDFD-444C-832E-1C2CDA0E65BC}"/>
    <cellStyle name="Normal 744" xfId="619" xr:uid="{31EF515E-473A-4DE4-92B4-C8CD02B9B46B}"/>
    <cellStyle name="Normal 744 2" xfId="40447" xr:uid="{5B297BF4-D7DE-4D7A-BEBF-106E46AB5525}"/>
    <cellStyle name="Normal 745" xfId="40121" xr:uid="{422A5FDC-1C4A-44C6-BA73-2D1EF90A3EC2}"/>
    <cellStyle name="Normal 746" xfId="40122" xr:uid="{4A160188-8738-4801-BFD6-A4C8D9C04CC3}"/>
    <cellStyle name="Normal 747" xfId="40123" xr:uid="{44FAD5BC-5D51-4524-8AFD-7C41843626BE}"/>
    <cellStyle name="Normal 748" xfId="40124" xr:uid="{9E6F09F2-71F0-4FF5-BA93-45FB23B91971}"/>
    <cellStyle name="Normal 749" xfId="40125" xr:uid="{D19D2824-583A-4F09-9E8A-3A7CD3AC05FE}"/>
    <cellStyle name="Normal 75" xfId="7432" xr:uid="{41E868ED-5D45-4912-9342-78793A6874ED}"/>
    <cellStyle name="Normal 75 2" xfId="12703" xr:uid="{4C2797C5-1CAE-449B-97F8-64052FE5BCF4}"/>
    <cellStyle name="Normal 75 2 2" xfId="21744" xr:uid="{6F0B68C0-8923-49EE-84E4-B7CF0C6EE326}"/>
    <cellStyle name="Normal 75 2 2 2" xfId="27300" xr:uid="{90D63090-33C4-4194-95BF-69354C5B94A4}"/>
    <cellStyle name="Normal 75 2 2 3" xfId="32794" xr:uid="{60882524-318D-4AFB-A17C-2952F901CFC5}"/>
    <cellStyle name="Normal 75 2 2 4" xfId="38278" xr:uid="{C7DA69CA-A188-4A08-BD94-4A1734120E22}"/>
    <cellStyle name="Normal 75 2 3" xfId="24571" xr:uid="{5790DFAD-D1FC-4B00-A216-40AD29101E28}"/>
    <cellStyle name="Normal 75 2 4" xfId="30065" xr:uid="{46A6F505-1C2F-49D9-832E-4395E1774AA5}"/>
    <cellStyle name="Normal 75 2 5" xfId="35549" xr:uid="{EF34FDFA-479F-479F-AF05-2AD4DE3B5ABF}"/>
    <cellStyle name="Normal 75 3" xfId="20320" xr:uid="{621600BD-CB63-4FFA-8555-1B369E51ABE4}"/>
    <cellStyle name="Normal 75 3 2" xfId="25876" xr:uid="{7ABCE134-D2DD-45DE-80B0-C324130C02E5}"/>
    <cellStyle name="Normal 75 3 3" xfId="31370" xr:uid="{6E507D91-9F13-4F76-852F-5F0637C1058E}"/>
    <cellStyle name="Normal 75 3 4" xfId="36854" xr:uid="{56DDCD5E-9ECD-4CAB-9B8F-D80F905F6251}"/>
    <cellStyle name="Normal 75 4" xfId="23147" xr:uid="{4C8350D9-A02C-4B9C-8DCE-486CDBFB6556}"/>
    <cellStyle name="Normal 75 5" xfId="28639" xr:uid="{9A432432-2851-461B-900A-3DBB2DC96C81}"/>
    <cellStyle name="Normal 75 6" xfId="34123" xr:uid="{7CEAA34F-C017-44FE-A575-8EA6F46B7A5E}"/>
    <cellStyle name="Normal 750" xfId="40126" xr:uid="{3E52408B-8D34-4624-B5A8-B3CC1219AA6F}"/>
    <cellStyle name="Normal 751" xfId="40127" xr:uid="{6A704081-BBB6-4F6B-8DFC-501E2680BE79}"/>
    <cellStyle name="Normal 752" xfId="40128" xr:uid="{BDC4188D-9586-430A-9FD8-24992A44F765}"/>
    <cellStyle name="Normal 753" xfId="40129" xr:uid="{76AA6B0D-47AD-4509-8E07-6BB6EA78BF80}"/>
    <cellStyle name="Normal 754" xfId="40130" xr:uid="{E812A873-916F-48CA-906C-E555BC478674}"/>
    <cellStyle name="Normal 755" xfId="40131" xr:uid="{16785E84-DA03-4A3B-A47E-46F3DE6DE62C}"/>
    <cellStyle name="Normal 756" xfId="40132" xr:uid="{F0CEBC01-5B10-4FC3-9803-FAD9C9B7232D}"/>
    <cellStyle name="Normal 757" xfId="40133" xr:uid="{61564B47-4E80-4635-BC9D-32407FD0D72C}"/>
    <cellStyle name="Normal 758" xfId="40134" xr:uid="{ECA29996-FED0-4C22-8990-CD0AE3CEED66}"/>
    <cellStyle name="Normal 759" xfId="40135" xr:uid="{5E17DC52-0FD5-4E00-9A2C-E01048ADBC90}"/>
    <cellStyle name="Normal 76" xfId="7433" xr:uid="{511FEE77-CD32-4853-B816-CAA7E213EC95}"/>
    <cellStyle name="Normal 76 2" xfId="20177" xr:uid="{FDAC5F9D-7BB4-4D13-9F37-3B55F91E1064}"/>
    <cellStyle name="Normal 76 2 2" xfId="22911" xr:uid="{0637429E-875A-425C-8E30-983CD37DE0DE}"/>
    <cellStyle name="Normal 76 2 2 2" xfId="28467" xr:uid="{94A4998D-69A6-421E-B030-F320FA3CD302}"/>
    <cellStyle name="Normal 76 2 2 3" xfId="33961" xr:uid="{C5F4CB4A-7082-4808-B056-4FD3118393C7}"/>
    <cellStyle name="Normal 76 2 2 4" xfId="39445" xr:uid="{B231B0BD-1B4C-4295-8DD7-C3D7B38C35AA}"/>
    <cellStyle name="Normal 76 2 3" xfId="25738" xr:uid="{E30B0596-3C4C-4F1A-9A3A-663CFF4D9962}"/>
    <cellStyle name="Normal 76 2 4" xfId="31232" xr:uid="{0312F6E6-CDE2-4537-A6A2-C52D5AB04416}"/>
    <cellStyle name="Normal 76 2 5" xfId="36716" xr:uid="{1669FA70-2036-46C1-93FC-E86FA4388334}"/>
    <cellStyle name="Normal 76 3" xfId="10381" xr:uid="{0AAA5A93-4B53-4E6B-98E0-C114475CE676}"/>
    <cellStyle name="Normal 76 4" xfId="20321" xr:uid="{51FB223E-0042-4CD6-99E6-422AEEA35A29}"/>
    <cellStyle name="Normal 76 4 2" xfId="25877" xr:uid="{9AA9A259-DB9F-464F-9B36-820E03FE281A}"/>
    <cellStyle name="Normal 76 4 3" xfId="31371" xr:uid="{13D911A9-15F9-46E7-BBA7-E63B74DA7A51}"/>
    <cellStyle name="Normal 76 4 4" xfId="36855" xr:uid="{C3ABB78F-6A88-47AD-A568-0AE7DAE63394}"/>
    <cellStyle name="Normal 76 5" xfId="23148" xr:uid="{608FB9A1-C008-4993-A0FF-A277AEA5BBA5}"/>
    <cellStyle name="Normal 76 6" xfId="28640" xr:uid="{C1920884-7CD9-451C-88CF-64EB16AA532A}"/>
    <cellStyle name="Normal 76 7" xfId="34124" xr:uid="{E8544793-B71A-4DAF-B983-0C293245263A}"/>
    <cellStyle name="Normal 760" xfId="40136" xr:uid="{9D6B97A9-3121-48CD-A915-DC02289BEB6D}"/>
    <cellStyle name="Normal 761" xfId="40137" xr:uid="{84968313-EFDA-4D12-8A98-DD115D88E157}"/>
    <cellStyle name="Normal 762" xfId="40138" xr:uid="{A92C6AF9-22CC-4727-ADFD-98CD651F7FC1}"/>
    <cellStyle name="Normal 763" xfId="40139" xr:uid="{F476758B-A215-4E4B-A4C3-4CD7DBA7A30B}"/>
    <cellStyle name="Normal 764" xfId="40140" xr:uid="{89BBF7BA-1B1C-4597-8396-827C7693AD74}"/>
    <cellStyle name="Normal 765" xfId="40141" xr:uid="{CC6FA3A4-177F-4D3E-ADF9-45421A4E02F1}"/>
    <cellStyle name="Normal 766" xfId="40142" xr:uid="{1F4388AC-6889-4F8E-BA3B-E8770D253DF1}"/>
    <cellStyle name="Normal 767" xfId="40143" xr:uid="{4193B4B6-74C3-4478-AA27-6D3685B48C34}"/>
    <cellStyle name="Normal 768" xfId="40144" xr:uid="{DA571FB6-76E1-4FA9-B039-CC9ED038FDDB}"/>
    <cellStyle name="Normal 769" xfId="40145" xr:uid="{886A1C7B-CA87-450D-8DE5-64819948C157}"/>
    <cellStyle name="Normal 77" xfId="7434" xr:uid="{606C768F-5E44-4FDB-B908-4CE6F84CFD78}"/>
    <cellStyle name="Normal 77 2" xfId="20178" xr:uid="{4AFD478D-58EA-475D-8214-D5561C1E4F02}"/>
    <cellStyle name="Normal 77 2 2" xfId="22912" xr:uid="{1CB154A3-7FDF-43B1-BAAD-ED74A60E61B2}"/>
    <cellStyle name="Normal 77 2 2 2" xfId="28468" xr:uid="{BD81695C-E198-428C-8DF8-AE094F8B9954}"/>
    <cellStyle name="Normal 77 2 2 3" xfId="33962" xr:uid="{11C7D25F-2886-4F1A-8C09-7381249A8582}"/>
    <cellStyle name="Normal 77 2 2 4" xfId="39446" xr:uid="{1BEEA34B-91B9-4A12-968A-9847CCE3F76B}"/>
    <cellStyle name="Normal 77 2 3" xfId="25739" xr:uid="{6703310D-DEEA-41BD-8E3A-2EBA87202FF9}"/>
    <cellStyle name="Normal 77 2 4" xfId="31233" xr:uid="{97839286-9A64-4EC8-AB8D-3E29D9F3632E}"/>
    <cellStyle name="Normal 77 2 5" xfId="36717" xr:uid="{16DF6F24-68FB-40ED-84EE-F86B9656863C}"/>
    <cellStyle name="Normal 77 3" xfId="15597" xr:uid="{E37AA387-0D7A-49B6-A4FB-46287B5D1925}"/>
    <cellStyle name="Normal 77 4" xfId="20322" xr:uid="{7E584435-4E0C-4366-8142-5082710A1B3C}"/>
    <cellStyle name="Normal 77 4 2" xfId="25878" xr:uid="{97EA87F4-FD7C-49AB-A449-695D3175D093}"/>
    <cellStyle name="Normal 77 4 3" xfId="31372" xr:uid="{4A566571-669E-41FD-8F1C-8C298EF7D2BF}"/>
    <cellStyle name="Normal 77 4 4" xfId="36856" xr:uid="{7411BF92-A050-4502-9429-516EBFF82FFB}"/>
    <cellStyle name="Normal 77 5" xfId="23149" xr:uid="{28963F2F-6B31-4C3A-BF83-A646AF792676}"/>
    <cellStyle name="Normal 77 6" xfId="28641" xr:uid="{BAC6FFD8-3118-4D3C-8B17-81F621631CE3}"/>
    <cellStyle name="Normal 77 7" xfId="34125" xr:uid="{9083BC8A-E950-4D20-B770-DB2EDBC00CC8}"/>
    <cellStyle name="Normal 770" xfId="40146" xr:uid="{D24049BB-7919-42AD-BACA-8E57A175F474}"/>
    <cellStyle name="Normal 771" xfId="40147" xr:uid="{75F243D9-295F-487C-8E1B-9D46921F9848}"/>
    <cellStyle name="Normal 772" xfId="40148" xr:uid="{F366F54C-1E5F-4C3B-B878-F99D8A1F2D60}"/>
    <cellStyle name="Normal 773" xfId="40149" xr:uid="{170A5391-8B79-4C49-90A5-924B05F87B3A}"/>
    <cellStyle name="Normal 774" xfId="40150" xr:uid="{8C514A52-28E9-413D-8285-84ACF9696760}"/>
    <cellStyle name="Normal 775" xfId="40151" xr:uid="{965D6EFC-0C5A-4388-8623-23ED19C9CC19}"/>
    <cellStyle name="Normal 776" xfId="40152" xr:uid="{7B2A1EDA-9A31-43B3-93ED-8146BE069085}"/>
    <cellStyle name="Normal 777" xfId="40153" xr:uid="{58B0938C-B573-4559-8F49-9CA48D45D422}"/>
    <cellStyle name="Normal 778" xfId="40154" xr:uid="{E2C70ED9-4EAB-4DD6-A4B2-A9FD3AA86688}"/>
    <cellStyle name="Normal 779" xfId="40155" xr:uid="{98A5AC8C-BF7A-4E09-9623-2143C13E5600}"/>
    <cellStyle name="Normal 78" xfId="7435" xr:uid="{74FF2D43-B758-4A3B-BC78-5C04C126C4A5}"/>
    <cellStyle name="Normal 78 2" xfId="20179" xr:uid="{AC7C4C10-48C3-400B-96BF-E1158E307D02}"/>
    <cellStyle name="Normal 78 2 2" xfId="22913" xr:uid="{BF8357C0-6373-4C84-9C73-E4D93E4AA9AD}"/>
    <cellStyle name="Normal 78 2 2 2" xfId="28469" xr:uid="{536ABCCE-1887-4235-9734-E0FA7733E888}"/>
    <cellStyle name="Normal 78 2 2 3" xfId="33963" xr:uid="{39541341-4FA1-434A-929F-3FFE014FA6CC}"/>
    <cellStyle name="Normal 78 2 2 4" xfId="39447" xr:uid="{25884AB7-9232-4CD7-9E65-D38EB1E3F46E}"/>
    <cellStyle name="Normal 78 2 3" xfId="25740" xr:uid="{325F0F71-B078-4F92-A2CC-CD6701027BD5}"/>
    <cellStyle name="Normal 78 2 4" xfId="31234" xr:uid="{2D3EC43B-82AA-4122-9F50-DE20356AFD4B}"/>
    <cellStyle name="Normal 78 2 5" xfId="36718" xr:uid="{BA77CE57-0318-4ECB-8AA3-23EA3E7BF2D1}"/>
    <cellStyle name="Normal 78 3" xfId="20323" xr:uid="{136A5022-AE23-4B9B-922E-6EA867B04632}"/>
    <cellStyle name="Normal 78 3 2" xfId="25879" xr:uid="{52055504-417F-4C1A-A730-733711446A0D}"/>
    <cellStyle name="Normal 78 3 3" xfId="31373" xr:uid="{519590B1-369B-4764-857E-2E7ED1F6B5F8}"/>
    <cellStyle name="Normal 78 3 4" xfId="36857" xr:uid="{54804A3E-BB3F-4D3E-A786-088D98328AF1}"/>
    <cellStyle name="Normal 78 4" xfId="23150" xr:uid="{08ABB541-5521-46E1-B62A-D3ABD9B7693A}"/>
    <cellStyle name="Normal 78 5" xfId="28642" xr:uid="{AF3146DA-FF38-4D96-BC8D-83727B5AA85D}"/>
    <cellStyle name="Normal 78 6" xfId="34126" xr:uid="{35548D41-5FD9-4AFB-97FE-BAD560BAF233}"/>
    <cellStyle name="Normal 780" xfId="40156" xr:uid="{7237F442-7807-465B-B1B7-5D3DD1CB6901}"/>
    <cellStyle name="Normal 781" xfId="40157" xr:uid="{46868B87-5809-4347-B5CC-B844D9C56792}"/>
    <cellStyle name="Normal 782" xfId="40158" xr:uid="{5063C4BB-817C-44DC-97A7-B6DEC8F1E4A3}"/>
    <cellStyle name="Normal 783" xfId="40159" xr:uid="{02086CC7-4A23-41BE-A71E-C0D7C670F97F}"/>
    <cellStyle name="Normal 784" xfId="40160" xr:uid="{6753C609-ED27-4DF9-9A9A-286733E348A0}"/>
    <cellStyle name="Normal 785" xfId="40161" xr:uid="{D27790A7-2988-4394-8BC1-2F3CFD8F2CFE}"/>
    <cellStyle name="Normal 786" xfId="40162" xr:uid="{3B2D0C4B-7079-4167-9252-25126FF8DCD1}"/>
    <cellStyle name="Normal 787" xfId="40163" xr:uid="{8E5FA5B8-4A61-495C-8697-09B080FDA6D0}"/>
    <cellStyle name="Normal 788" xfId="40164" xr:uid="{046C522D-D688-4579-B937-DB27F7E222F6}"/>
    <cellStyle name="Normal 789" xfId="40165" xr:uid="{36BD21D1-598E-4F2E-9C1E-1205D420C835}"/>
    <cellStyle name="Normal 79" xfId="7436" xr:uid="{BCA8C52E-629F-46B5-A830-62F7E73B3E8C}"/>
    <cellStyle name="Normal 79 2" xfId="20180" xr:uid="{581F6437-A5D8-476A-83E4-C09964FA8280}"/>
    <cellStyle name="Normal 79 2 2" xfId="22914" xr:uid="{27C2BECE-C39A-4563-B1BC-0FBB703D403D}"/>
    <cellStyle name="Normal 79 2 2 2" xfId="28470" xr:uid="{D28F8C7A-7A63-4578-B7C5-1818DFA373A5}"/>
    <cellStyle name="Normal 79 2 2 3" xfId="33964" xr:uid="{12F9E56A-3135-4E85-AD80-2DF2D158F491}"/>
    <cellStyle name="Normal 79 2 2 4" xfId="39448" xr:uid="{DEF597E6-0AE8-4CD6-B638-2EC43035F6C2}"/>
    <cellStyle name="Normal 79 2 3" xfId="25741" xr:uid="{82BA541E-4567-42E3-AEA4-FE227C344313}"/>
    <cellStyle name="Normal 79 2 4" xfId="31235" xr:uid="{97AC7EDB-418D-4976-8336-09A88F546C97}"/>
    <cellStyle name="Normal 79 2 5" xfId="36719" xr:uid="{42FF4E38-E492-4751-9580-9D1F8C0680D5}"/>
    <cellStyle name="Normal 79 3" xfId="20324" xr:uid="{E7A9D268-BDA6-4626-97C4-CFD8B25C1AFC}"/>
    <cellStyle name="Normal 79 3 2" xfId="25880" xr:uid="{672ADF14-4C52-4633-92E0-07D4D9EA4F5C}"/>
    <cellStyle name="Normal 79 3 3" xfId="31374" xr:uid="{5B002E5B-4BA2-4786-B7D7-A059F400E2A6}"/>
    <cellStyle name="Normal 79 3 4" xfId="36858" xr:uid="{1EB2C215-DA7C-4855-8AD1-3D96B4F6BF4A}"/>
    <cellStyle name="Normal 79 4" xfId="23151" xr:uid="{7FDB7B86-FB8C-4DA4-B498-4AE3DF790233}"/>
    <cellStyle name="Normal 79 5" xfId="28643" xr:uid="{79C13F18-14CB-4C9D-9F90-EEB0D235F56A}"/>
    <cellStyle name="Normal 79 6" xfId="34127" xr:uid="{121BA158-0D20-4FC3-9BFE-D349911A8755}"/>
    <cellStyle name="Normal 790" xfId="40166" xr:uid="{6511A017-20EF-4876-83F4-93AAE2C8E9B7}"/>
    <cellStyle name="Normal 791" xfId="40167" xr:uid="{E1055294-83A5-444B-ABE3-F88679C1FF37}"/>
    <cellStyle name="Normal 792" xfId="40168" xr:uid="{89200977-D06D-4248-9D74-A0997E7D534F}"/>
    <cellStyle name="Normal 793" xfId="40169" xr:uid="{A6C7E5D0-8EE2-43D7-A901-3EB1CDF81980}"/>
    <cellStyle name="Normal 794" xfId="40170" xr:uid="{346B39D0-A85F-4C97-B838-F841B4CD0525}"/>
    <cellStyle name="Normal 795" xfId="40171" xr:uid="{44F077B4-C695-4156-8E5B-C1B9F3C117F7}"/>
    <cellStyle name="Normal 796" xfId="40172" xr:uid="{CD6D4158-1D36-42DC-8208-533E7D1AA87C}"/>
    <cellStyle name="Normal 797" xfId="40173" xr:uid="{F45A13A8-A7BA-434C-B814-EC41C9A0E557}"/>
    <cellStyle name="Normal 798" xfId="40174" xr:uid="{198622AD-E41F-4633-BFF1-2B2A1CC9A6ED}"/>
    <cellStyle name="Normal 799" xfId="40175" xr:uid="{2E543EFF-AFFA-4649-BBEB-411A33285F15}"/>
    <cellStyle name="Normal 8" xfId="643" xr:uid="{9F4B040D-5502-45DA-8730-0461CC66686F}"/>
    <cellStyle name="Normal 8 10" xfId="6836" xr:uid="{D3E43940-DAC9-4597-B5F5-E50167830AD0}"/>
    <cellStyle name="Normal 8 10 2" xfId="15244" xr:uid="{B8DE32F5-3CA1-4D06-8EA3-A78A5E9018DC}"/>
    <cellStyle name="Normal 8 10 2 2" xfId="22531" xr:uid="{91E41645-C37E-4868-9258-BFCF6B278182}"/>
    <cellStyle name="Normal 8 10 2 2 2" xfId="28087" xr:uid="{FFA4112D-5C91-453F-AE52-68E1E446E5A2}"/>
    <cellStyle name="Normal 8 10 2 2 3" xfId="33581" xr:uid="{119A0192-27C0-4BC1-B006-D6B795450A2C}"/>
    <cellStyle name="Normal 8 10 2 2 4" xfId="39065" xr:uid="{3D86FADC-DEEE-4640-B5E1-E76D9AD28344}"/>
    <cellStyle name="Normal 8 10 2 3" xfId="25358" xr:uid="{EE203517-F3AA-489D-A7EE-523524D48C56}"/>
    <cellStyle name="Normal 8 10 2 4" xfId="30852" xr:uid="{013225FC-DAF9-4567-9862-F375E05C9B01}"/>
    <cellStyle name="Normal 8 10 2 5" xfId="36336" xr:uid="{006CF8C0-9D3D-4597-8E4A-AAD9B5945E55}"/>
    <cellStyle name="Normal 8 10 3" xfId="12178" xr:uid="{634A4DDD-A3C1-4D9D-8BC6-F1F182D2CF43}"/>
    <cellStyle name="Normal 8 10 4" xfId="17414" xr:uid="{66D1CF47-E518-454C-B5F6-D28E5FFFD4A6}"/>
    <cellStyle name="Normal 8 10 5" xfId="19644" xr:uid="{B0FDA92F-5A24-485E-BA24-8452256E6DEF}"/>
    <cellStyle name="Normal 8 10 6" xfId="9965" xr:uid="{67F681E4-52C7-4BF4-80ED-016F5D4AE0C8}"/>
    <cellStyle name="Normal 8 10 6 2" xfId="21286" xr:uid="{129B5CC3-714F-4342-A1B1-B5876FF1E4E2}"/>
    <cellStyle name="Normal 8 10 6 2 2" xfId="26842" xr:uid="{2EF4FFD2-650F-4AD2-908F-BEBA3C5B41C6}"/>
    <cellStyle name="Normal 8 10 6 2 3" xfId="32336" xr:uid="{74EE25C5-D77E-485F-954E-050C947238AA}"/>
    <cellStyle name="Normal 8 10 6 2 4" xfId="37820" xr:uid="{C880B3E2-A1FF-4DC1-B810-61AE681ACAB2}"/>
    <cellStyle name="Normal 8 10 6 3" xfId="24113" xr:uid="{E135EE23-5F51-429D-8DDC-DA3BABE08C6F}"/>
    <cellStyle name="Normal 8 10 6 4" xfId="29607" xr:uid="{EA23D949-17AD-40B2-8C54-ED251E1FE9AE}"/>
    <cellStyle name="Normal 8 10 6 5" xfId="35091" xr:uid="{E3AB5559-9318-49B5-8787-5114312564DF}"/>
    <cellStyle name="Normal 8 11" xfId="6837" xr:uid="{4E878E4F-A8AC-402F-865B-D4CF2A509931}"/>
    <cellStyle name="Normal 8 11 2" xfId="15245" xr:uid="{D713A9B1-6A04-4AC6-AC22-F018805C2F91}"/>
    <cellStyle name="Normal 8 11 2 2" xfId="22532" xr:uid="{9063DB0C-4F36-4555-8C8F-96B339C35E79}"/>
    <cellStyle name="Normal 8 11 2 2 2" xfId="28088" xr:uid="{C4AFCAB7-7A91-413F-B294-553161552B17}"/>
    <cellStyle name="Normal 8 11 2 2 3" xfId="33582" xr:uid="{4752078B-4491-42AE-8CDE-0F92912F7A80}"/>
    <cellStyle name="Normal 8 11 2 2 4" xfId="39066" xr:uid="{C182A4A1-81CE-46AB-AB0B-1DE111F770A4}"/>
    <cellStyle name="Normal 8 11 2 3" xfId="25359" xr:uid="{1D7738E5-EFCD-4619-AC8A-CE388CD655D4}"/>
    <cellStyle name="Normal 8 11 2 4" xfId="30853" xr:uid="{998EE931-8EA3-4C56-90BF-50FB063F8578}"/>
    <cellStyle name="Normal 8 11 2 5" xfId="36337" xr:uid="{06EDEFB7-7442-4842-A398-5F16F6B8B534}"/>
    <cellStyle name="Normal 8 11 3" xfId="12179" xr:uid="{D6240BC2-873B-445E-BF95-63AFC0D3330A}"/>
    <cellStyle name="Normal 8 11 4" xfId="17415" xr:uid="{FA2D6A90-C41B-432C-BBA2-A2A296780D2C}"/>
    <cellStyle name="Normal 8 11 5" xfId="19645" xr:uid="{15B8C7DD-37D3-4E6E-8394-105F717FCCB5}"/>
    <cellStyle name="Normal 8 11 6" xfId="9966" xr:uid="{B60DD696-077D-40F0-B1A6-76DB3D47DE96}"/>
    <cellStyle name="Normal 8 11 6 2" xfId="21287" xr:uid="{20B207D0-1C61-4F2C-95D9-8ECACFD325BB}"/>
    <cellStyle name="Normal 8 11 6 2 2" xfId="26843" xr:uid="{E1803938-4338-423F-8CA6-3AF969D4EF28}"/>
    <cellStyle name="Normal 8 11 6 2 3" xfId="32337" xr:uid="{BDE47065-BD35-4AA5-8D7D-64E5CD352839}"/>
    <cellStyle name="Normal 8 11 6 2 4" xfId="37821" xr:uid="{33D1A16A-0826-4CC6-9B61-DDAFB8A95760}"/>
    <cellStyle name="Normal 8 11 6 3" xfId="24114" xr:uid="{A01B4CBD-BB7A-4EAF-8A16-9AE4DD1AB60C}"/>
    <cellStyle name="Normal 8 11 6 4" xfId="29608" xr:uid="{A56D89A1-78F0-4DF9-B5C1-A769950D18A7}"/>
    <cellStyle name="Normal 8 11 6 5" xfId="35092" xr:uid="{D167BFD0-8EB2-4216-BB6E-AB20622C0CCE}"/>
    <cellStyle name="Normal 8 12" xfId="6838" xr:uid="{E4FF444E-606F-48CE-8B4C-14FB689CF452}"/>
    <cellStyle name="Normal 8 12 2" xfId="15246" xr:uid="{141BA980-1823-4BBB-95A1-D5D23B53D737}"/>
    <cellStyle name="Normal 8 12 2 2" xfId="22533" xr:uid="{82C55065-195D-4401-AD94-F453EA4A3D5E}"/>
    <cellStyle name="Normal 8 12 2 2 2" xfId="28089" xr:uid="{129E12A3-BCFD-449C-BBEF-3F7A46B1B596}"/>
    <cellStyle name="Normal 8 12 2 2 3" xfId="33583" xr:uid="{80E3670A-C48B-4BB9-B8A3-B12FB448BE7D}"/>
    <cellStyle name="Normal 8 12 2 2 4" xfId="39067" xr:uid="{D3CF283D-D2BB-4E97-A25C-01C266D3126E}"/>
    <cellStyle name="Normal 8 12 2 3" xfId="25360" xr:uid="{FA43611D-FD52-4DC2-A305-4B38A10B04B4}"/>
    <cellStyle name="Normal 8 12 2 4" xfId="30854" xr:uid="{7D3B3FF5-3C7A-4D56-8B09-451522B4B2AD}"/>
    <cellStyle name="Normal 8 12 2 5" xfId="36338" xr:uid="{89632817-2C28-4162-8909-09E381FC6107}"/>
    <cellStyle name="Normal 8 12 3" xfId="12180" xr:uid="{81866AEB-9579-4B29-BD9C-605AC6CE3D40}"/>
    <cellStyle name="Normal 8 12 4" xfId="17416" xr:uid="{F09A8C84-D864-4CBB-BEF4-E05D99799799}"/>
    <cellStyle name="Normal 8 12 5" xfId="19646" xr:uid="{54867553-AB23-4182-86BE-08C4744B9659}"/>
    <cellStyle name="Normal 8 12 6" xfId="9967" xr:uid="{21899D13-5487-4A5F-9522-F121D24DD49B}"/>
    <cellStyle name="Normal 8 12 6 2" xfId="21288" xr:uid="{F9F90AD7-3134-4FAC-B9E9-EE2BACB23260}"/>
    <cellStyle name="Normal 8 12 6 2 2" xfId="26844" xr:uid="{A55E7A54-A8CA-4C00-AA84-BF758E2BD9D1}"/>
    <cellStyle name="Normal 8 12 6 2 3" xfId="32338" xr:uid="{11103BC9-85CC-4B1D-A662-E932B0EE24FC}"/>
    <cellStyle name="Normal 8 12 6 2 4" xfId="37822" xr:uid="{F525042D-94EA-4525-B251-7098C4E7BEFD}"/>
    <cellStyle name="Normal 8 12 6 3" xfId="24115" xr:uid="{3018486B-D354-49B3-8F75-182EA152EAD2}"/>
    <cellStyle name="Normal 8 12 6 4" xfId="29609" xr:uid="{C9A34886-0744-476E-B08A-16499CC72BBD}"/>
    <cellStyle name="Normal 8 12 6 5" xfId="35093" xr:uid="{364D3693-FF79-454F-B8BA-B099AE0F87B7}"/>
    <cellStyle name="Normal 8 13" xfId="6839" xr:uid="{3C639B77-D32D-4E01-A83C-3F71697BFA7B}"/>
    <cellStyle name="Normal 8 13 2" xfId="15247" xr:uid="{7603BD6E-8D4D-4250-879C-141D5896E8A4}"/>
    <cellStyle name="Normal 8 13 2 2" xfId="22534" xr:uid="{6C21EC3B-2D46-424B-8CAA-C0FC461F8BC5}"/>
    <cellStyle name="Normal 8 13 2 2 2" xfId="28090" xr:uid="{2C2DBE7D-80E1-4D90-ABD9-7F9ACDD4BDFE}"/>
    <cellStyle name="Normal 8 13 2 2 3" xfId="33584" xr:uid="{816EE159-2BF1-455A-BEF0-BF6C9DA7F9F0}"/>
    <cellStyle name="Normal 8 13 2 2 4" xfId="39068" xr:uid="{87F36FF3-9258-4569-8FAD-AE043EF95630}"/>
    <cellStyle name="Normal 8 13 2 3" xfId="25361" xr:uid="{45034DB9-51AA-4702-AB2F-E99489651C25}"/>
    <cellStyle name="Normal 8 13 2 4" xfId="30855" xr:uid="{04701836-A982-478D-AC7F-882AD5C53242}"/>
    <cellStyle name="Normal 8 13 2 5" xfId="36339" xr:uid="{BC640A02-E247-4031-B648-6C00950B6A6C}"/>
    <cellStyle name="Normal 8 13 3" xfId="12181" xr:uid="{6807D852-C091-40A8-9AAE-522F549E0AE9}"/>
    <cellStyle name="Normal 8 13 4" xfId="17417" xr:uid="{25DB3432-BC23-4DF5-8F38-40BB18B5AE81}"/>
    <cellStyle name="Normal 8 13 5" xfId="19647" xr:uid="{B701A54F-7D51-4B61-8EDD-24BDF19796EA}"/>
    <cellStyle name="Normal 8 13 6" xfId="9968" xr:uid="{0E638A9B-0BF3-467C-A303-0D47988556AA}"/>
    <cellStyle name="Normal 8 13 6 2" xfId="21289" xr:uid="{3AE1BA99-8C48-4B68-B245-18867E099F6E}"/>
    <cellStyle name="Normal 8 13 6 2 2" xfId="26845" xr:uid="{F174D154-7AD1-4540-8DFB-906312DD6BDA}"/>
    <cellStyle name="Normal 8 13 6 2 3" xfId="32339" xr:uid="{CDA76D3F-A39A-402E-AA62-4D5B6FBFFA29}"/>
    <cellStyle name="Normal 8 13 6 2 4" xfId="37823" xr:uid="{7F7579D4-CF99-41C4-976F-634B0229C715}"/>
    <cellStyle name="Normal 8 13 6 3" xfId="24116" xr:uid="{344DBA69-D655-4A74-82F8-8839CC25B7B2}"/>
    <cellStyle name="Normal 8 13 6 4" xfId="29610" xr:uid="{1A054854-6D4D-495F-A2E0-1500C41B16E3}"/>
    <cellStyle name="Normal 8 13 6 5" xfId="35094" xr:uid="{998FF90C-8A1C-4839-8B7B-62332AD5DB46}"/>
    <cellStyle name="Normal 8 14" xfId="6840" xr:uid="{D61FA1E5-7862-4118-AB11-AE6767FB6492}"/>
    <cellStyle name="Normal 8 14 2" xfId="15248" xr:uid="{848A6921-EF5A-4FAC-829C-854CEBA51ED9}"/>
    <cellStyle name="Normal 8 14 2 2" xfId="22535" xr:uid="{4423E59D-C67A-44F7-8783-97CADEAF8C2D}"/>
    <cellStyle name="Normal 8 14 2 2 2" xfId="28091" xr:uid="{79B98D98-A4AD-45B4-8223-A71B074E1C63}"/>
    <cellStyle name="Normal 8 14 2 2 3" xfId="33585" xr:uid="{B50582AF-0ECF-434A-9B27-1D50C7A433C7}"/>
    <cellStyle name="Normal 8 14 2 2 4" xfId="39069" xr:uid="{9558158F-DF51-4237-BD07-B528A4E3B55D}"/>
    <cellStyle name="Normal 8 14 2 3" xfId="25362" xr:uid="{1BE79B6F-9955-4914-B752-5D057BDC93DE}"/>
    <cellStyle name="Normal 8 14 2 4" xfId="30856" xr:uid="{204095DA-28BE-47A2-BBC3-071CA73D91D4}"/>
    <cellStyle name="Normal 8 14 2 5" xfId="36340" xr:uid="{6D186FC5-AA4D-4A2A-BF46-69DDAA7EEDE3}"/>
    <cellStyle name="Normal 8 14 3" xfId="12182" xr:uid="{27C3188E-987B-40E3-AF2D-8404FCE7F9E6}"/>
    <cellStyle name="Normal 8 14 4" xfId="17418" xr:uid="{8B474009-709C-4581-B018-8EC1607AAA23}"/>
    <cellStyle name="Normal 8 14 5" xfId="19648" xr:uid="{6A73161B-A15A-455D-8B93-8E2D279F8BE5}"/>
    <cellStyle name="Normal 8 14 6" xfId="9969" xr:uid="{143E38D3-E2B0-40D8-B575-6DEBE7FFF0DB}"/>
    <cellStyle name="Normal 8 14 6 2" xfId="21290" xr:uid="{E74A4AE3-0BD6-485C-85A8-D3B5421BB9E9}"/>
    <cellStyle name="Normal 8 14 6 2 2" xfId="26846" xr:uid="{A8F7C193-8D97-4CAB-9A0C-911136EA8FEA}"/>
    <cellStyle name="Normal 8 14 6 2 3" xfId="32340" xr:uid="{6A3AF978-5E02-4583-B7D1-3D2B782F99A8}"/>
    <cellStyle name="Normal 8 14 6 2 4" xfId="37824" xr:uid="{5741AFDF-0400-437B-9A8D-32A8D054111F}"/>
    <cellStyle name="Normal 8 14 6 3" xfId="24117" xr:uid="{618AFC13-1AD7-4C7F-8607-AC149B4A1604}"/>
    <cellStyle name="Normal 8 14 6 4" xfId="29611" xr:uid="{F564A0DB-3BDD-4D65-BDDB-7CEF59D74239}"/>
    <cellStyle name="Normal 8 14 6 5" xfId="35095" xr:uid="{EF3C190E-CE96-42EE-84FA-33F1A1A2441A}"/>
    <cellStyle name="Normal 8 15" xfId="6841" xr:uid="{3C995EA5-7F70-427E-A7A4-3CEBB38DA6B1}"/>
    <cellStyle name="Normal 8 15 2" xfId="15249" xr:uid="{E16C4648-25C9-444B-BB43-E56AEF876BCF}"/>
    <cellStyle name="Normal 8 15 2 2" xfId="22536" xr:uid="{552EA6B4-3954-4014-A148-A98E2A5C096D}"/>
    <cellStyle name="Normal 8 15 2 2 2" xfId="28092" xr:uid="{236A0842-04ED-41EC-9823-2C60B20DC549}"/>
    <cellStyle name="Normal 8 15 2 2 3" xfId="33586" xr:uid="{EFAD379B-7033-4A4B-A21B-B7ED64CB0B4F}"/>
    <cellStyle name="Normal 8 15 2 2 4" xfId="39070" xr:uid="{57FD1B8C-4592-43D0-A444-6FCABF5FFDED}"/>
    <cellStyle name="Normal 8 15 2 3" xfId="25363" xr:uid="{F33E40DB-6CFC-4412-84E4-05702731C6C6}"/>
    <cellStyle name="Normal 8 15 2 4" xfId="30857" xr:uid="{9037A853-6D6E-40FF-80E1-5C8F59962B09}"/>
    <cellStyle name="Normal 8 15 2 5" xfId="36341" xr:uid="{C995A670-6C6E-4BE0-9238-99E848190FA7}"/>
    <cellStyle name="Normal 8 15 3" xfId="12183" xr:uid="{BD9ACB68-50F7-4754-8DC8-B1F945B1A7BE}"/>
    <cellStyle name="Normal 8 15 4" xfId="17419" xr:uid="{668668DF-BD4E-4EF2-A3D6-43ED79AFE4F6}"/>
    <cellStyle name="Normal 8 15 5" xfId="19649" xr:uid="{B30CB680-1911-40BE-8D07-D751FCCEF52C}"/>
    <cellStyle name="Normal 8 15 6" xfId="9970" xr:uid="{F3456E3E-3A8F-4D38-A312-3F78732E2F96}"/>
    <cellStyle name="Normal 8 15 6 2" xfId="21291" xr:uid="{35296A97-3121-46F8-A395-03C13758B881}"/>
    <cellStyle name="Normal 8 15 6 2 2" xfId="26847" xr:uid="{CF6D6249-6A53-4480-B3DC-697A42C6A93E}"/>
    <cellStyle name="Normal 8 15 6 2 3" xfId="32341" xr:uid="{F3AF9609-7D03-4238-B5C3-4D2066F9C179}"/>
    <cellStyle name="Normal 8 15 6 2 4" xfId="37825" xr:uid="{6F5B07F0-DEA4-4C39-B50F-B3A536FE6B1D}"/>
    <cellStyle name="Normal 8 15 6 3" xfId="24118" xr:uid="{2025B997-47E1-4A06-AC4A-696B8F37ECD0}"/>
    <cellStyle name="Normal 8 15 6 4" xfId="29612" xr:uid="{9E7940BB-23AE-4BC9-8676-CDB0AE003497}"/>
    <cellStyle name="Normal 8 15 6 5" xfId="35096" xr:uid="{C8E08BE2-8F90-4DDE-B8C9-D4CA6343820E}"/>
    <cellStyle name="Normal 8 16" xfId="6842" xr:uid="{ABB508EB-EE3E-4C48-B92B-AC9ADBCD9697}"/>
    <cellStyle name="Normal 8 16 2" xfId="15250" xr:uid="{A9133F08-CB36-42A7-AECE-35A965293E8C}"/>
    <cellStyle name="Normal 8 16 2 2" xfId="22537" xr:uid="{A190D82C-AE81-48B9-9B8C-D7C32EDCCDC2}"/>
    <cellStyle name="Normal 8 16 2 2 2" xfId="28093" xr:uid="{F07C52C4-A280-4595-8599-1E7B59CFFE61}"/>
    <cellStyle name="Normal 8 16 2 2 3" xfId="33587" xr:uid="{1F182034-1C0E-4E39-90CE-A74046826A43}"/>
    <cellStyle name="Normal 8 16 2 2 4" xfId="39071" xr:uid="{C49D6A8E-F01C-4D63-A126-8FDE82A71BC2}"/>
    <cellStyle name="Normal 8 16 2 3" xfId="25364" xr:uid="{A405E2E2-B5E3-4CEA-B7C2-DD1A938560C1}"/>
    <cellStyle name="Normal 8 16 2 4" xfId="30858" xr:uid="{902F35A5-1816-4D94-9417-CCDD5063E280}"/>
    <cellStyle name="Normal 8 16 2 5" xfId="36342" xr:uid="{82679F0C-7FF3-425A-A745-1D31E54F9645}"/>
    <cellStyle name="Normal 8 16 3" xfId="12184" xr:uid="{607B89F1-ED98-4E1D-B0FC-29B9EFE2A3C8}"/>
    <cellStyle name="Normal 8 16 4" xfId="17420" xr:uid="{51066F1B-0DBF-4DC0-AA98-F565D9668404}"/>
    <cellStyle name="Normal 8 16 5" xfId="19650" xr:uid="{1F97AF48-42D1-4F57-9C85-1C02A6259A28}"/>
    <cellStyle name="Normal 8 16 6" xfId="9971" xr:uid="{C2D262DC-45BB-4DD0-B2D8-DB71B61A1A5A}"/>
    <cellStyle name="Normal 8 16 6 2" xfId="21292" xr:uid="{A3B28025-6AF0-48AA-AFBC-9D58B107C90F}"/>
    <cellStyle name="Normal 8 16 6 2 2" xfId="26848" xr:uid="{AF70ADA2-BDCC-4654-92FB-2F4DAF558EFC}"/>
    <cellStyle name="Normal 8 16 6 2 3" xfId="32342" xr:uid="{48206C6C-1AA5-48A0-A3A7-BA8B773BF71E}"/>
    <cellStyle name="Normal 8 16 6 2 4" xfId="37826" xr:uid="{7FAD4E15-7173-4697-96FB-9E0AC4926D8B}"/>
    <cellStyle name="Normal 8 16 6 3" xfId="24119" xr:uid="{2D0F57F0-573D-46F1-A845-0D6C28F4C7BA}"/>
    <cellStyle name="Normal 8 16 6 4" xfId="29613" xr:uid="{7D522A7C-868B-45CD-9EE5-9283E5F17998}"/>
    <cellStyle name="Normal 8 16 6 5" xfId="35097" xr:uid="{480DA7A0-C546-4DC0-B0F9-E420330124C7}"/>
    <cellStyle name="Normal 8 17" xfId="6843" xr:uid="{4CF1D3EC-59D5-48FF-87BC-CC441B81AB16}"/>
    <cellStyle name="Normal 8 17 2" xfId="15251" xr:uid="{84E5FD3C-B040-41ED-9F9C-DE70B2CFA68A}"/>
    <cellStyle name="Normal 8 17 2 2" xfId="22538" xr:uid="{68398F19-C938-4A7B-A276-226820076AD3}"/>
    <cellStyle name="Normal 8 17 2 2 2" xfId="28094" xr:uid="{C35CB6DF-0CC2-4986-9126-E2ADEB8D31E1}"/>
    <cellStyle name="Normal 8 17 2 2 3" xfId="33588" xr:uid="{607800A1-7F8F-4A84-8BAA-774B0DF98062}"/>
    <cellStyle name="Normal 8 17 2 2 4" xfId="39072" xr:uid="{1E9C07C7-DD16-4720-BE25-412650C04162}"/>
    <cellStyle name="Normal 8 17 2 3" xfId="25365" xr:uid="{5C47F701-13EA-4A3F-9485-55CC369707DA}"/>
    <cellStyle name="Normal 8 17 2 4" xfId="30859" xr:uid="{9E0A2181-99DB-4170-AE61-362EC9B594CB}"/>
    <cellStyle name="Normal 8 17 2 5" xfId="36343" xr:uid="{C35ED102-ADFE-44BB-AE3A-6235915E394A}"/>
    <cellStyle name="Normal 8 17 3" xfId="12185" xr:uid="{04465B5A-9546-443C-84DC-6881C5425A05}"/>
    <cellStyle name="Normal 8 17 4" xfId="17421" xr:uid="{C779CF0E-E44D-4863-9B25-D90FD96E2D0E}"/>
    <cellStyle name="Normal 8 17 5" xfId="19651" xr:uid="{76B002D7-3D38-4CD5-86CC-5E0A9DA65A56}"/>
    <cellStyle name="Normal 8 17 6" xfId="9972" xr:uid="{F2EABC3B-9F8F-484C-9CBC-3E670321E391}"/>
    <cellStyle name="Normal 8 17 6 2" xfId="21293" xr:uid="{00CEB7B0-3F58-4F3F-9E63-8AF013105330}"/>
    <cellStyle name="Normal 8 17 6 2 2" xfId="26849" xr:uid="{FD8E3E51-958E-4910-B666-959249B7D4C6}"/>
    <cellStyle name="Normal 8 17 6 2 3" xfId="32343" xr:uid="{2C5194A3-8363-48CD-AB3E-82B2C86015A0}"/>
    <cellStyle name="Normal 8 17 6 2 4" xfId="37827" xr:uid="{E90BA872-84F4-4B65-A251-7ACD98F77D04}"/>
    <cellStyle name="Normal 8 17 6 3" xfId="24120" xr:uid="{E85AF9DF-F278-473F-BC28-934BD2D2ADA4}"/>
    <cellStyle name="Normal 8 17 6 4" xfId="29614" xr:uid="{B96DB8F0-26ED-41C2-A0B3-058F35555F47}"/>
    <cellStyle name="Normal 8 17 6 5" xfId="35098" xr:uid="{C2F1029E-8907-471B-81FB-B1338541A6BD}"/>
    <cellStyle name="Normal 8 18" xfId="6844" xr:uid="{D8EA262F-C8E3-40B7-B506-C11A4AA4D860}"/>
    <cellStyle name="Normal 8 18 2" xfId="15252" xr:uid="{613167EC-6066-4E27-B8DC-E4F31930BA39}"/>
    <cellStyle name="Normal 8 18 2 2" xfId="22539" xr:uid="{6294C64A-1281-409C-A4FF-CC22BA9B5B4C}"/>
    <cellStyle name="Normal 8 18 2 2 2" xfId="28095" xr:uid="{036CF0A0-5C72-436A-A94B-8D1763669064}"/>
    <cellStyle name="Normal 8 18 2 2 3" xfId="33589" xr:uid="{57308E6A-82BC-4028-AA39-8D5965F4D8B3}"/>
    <cellStyle name="Normal 8 18 2 2 4" xfId="39073" xr:uid="{D7886614-7AA0-4BFD-B5B4-AB263A759376}"/>
    <cellStyle name="Normal 8 18 2 3" xfId="25366" xr:uid="{D295A9A0-77CA-4D57-87CD-C8848E15F48D}"/>
    <cellStyle name="Normal 8 18 2 4" xfId="30860" xr:uid="{E9E2A46B-D6A3-4EF3-8F48-A4447ADCE0A8}"/>
    <cellStyle name="Normal 8 18 2 5" xfId="36344" xr:uid="{4E89AF97-64D2-4972-9BA0-71A62B767D58}"/>
    <cellStyle name="Normal 8 18 3" xfId="12186" xr:uid="{860CD268-A88E-46D0-92D5-2B3913F93584}"/>
    <cellStyle name="Normal 8 18 4" xfId="17422" xr:uid="{28C9EA2B-64B4-42E5-84AB-89182D06D67A}"/>
    <cellStyle name="Normal 8 18 5" xfId="19652" xr:uid="{7920608B-1CA5-4F90-BE8D-C9C0709EAD73}"/>
    <cellStyle name="Normal 8 18 6" xfId="9973" xr:uid="{9BA2E97A-6B65-4C28-8D94-287C589102B9}"/>
    <cellStyle name="Normal 8 18 6 2" xfId="21294" xr:uid="{4A99B386-2713-41FE-A45F-8DC8825A214B}"/>
    <cellStyle name="Normal 8 18 6 2 2" xfId="26850" xr:uid="{F0FD7325-8263-4EDD-991D-5C9DBDA9D39E}"/>
    <cellStyle name="Normal 8 18 6 2 3" xfId="32344" xr:uid="{6F8D2EAB-67EE-49E4-8665-18D8B8A74971}"/>
    <cellStyle name="Normal 8 18 6 2 4" xfId="37828" xr:uid="{7204AA2D-694C-4CFE-BDC8-D0704BBBD3EE}"/>
    <cellStyle name="Normal 8 18 6 3" xfId="24121" xr:uid="{3FCC15E3-C52B-4A32-8499-92DE04CCC7AC}"/>
    <cellStyle name="Normal 8 18 6 4" xfId="29615" xr:uid="{F98C857E-6D96-4300-8B53-593CFBA9A0C5}"/>
    <cellStyle name="Normal 8 18 6 5" xfId="35099" xr:uid="{0C822F68-A4D0-407A-B7C6-D94A9EC1E058}"/>
    <cellStyle name="Normal 8 19" xfId="6845" xr:uid="{2020AF8D-2AAC-4E22-A4C0-758C70C1DFF9}"/>
    <cellStyle name="Normal 8 19 2" xfId="15253" xr:uid="{57119808-D02D-419B-B7A4-4C3C90C4C625}"/>
    <cellStyle name="Normal 8 19 2 2" xfId="22540" xr:uid="{D4756458-C878-4D26-A39E-B5B1A52ADC40}"/>
    <cellStyle name="Normal 8 19 2 2 2" xfId="28096" xr:uid="{81625E5F-6753-4926-B173-D263E421946C}"/>
    <cellStyle name="Normal 8 19 2 2 3" xfId="33590" xr:uid="{DB3FCAB8-4D10-4D43-80D8-8267D84DA154}"/>
    <cellStyle name="Normal 8 19 2 2 4" xfId="39074" xr:uid="{625651E9-5265-44DE-A443-B558173D9DC7}"/>
    <cellStyle name="Normal 8 19 2 3" xfId="25367" xr:uid="{35DEE271-89E3-4B5C-8207-3AE34B9315A7}"/>
    <cellStyle name="Normal 8 19 2 4" xfId="30861" xr:uid="{9D5A6F2B-4074-4620-A90C-6AAE97CE9EEE}"/>
    <cellStyle name="Normal 8 19 2 5" xfId="36345" xr:uid="{EDC254A8-C91A-43F4-9E9C-93C3961B986D}"/>
    <cellStyle name="Normal 8 19 3" xfId="12187" xr:uid="{B5C2CBD7-E8B4-4270-90AB-A5D8CD81E610}"/>
    <cellStyle name="Normal 8 19 4" xfId="17423" xr:uid="{D2BAD2D3-17CA-4E8A-B97A-49825BB84926}"/>
    <cellStyle name="Normal 8 19 5" xfId="19653" xr:uid="{799F8B1E-A5B5-4AAD-A06B-A735E7C10D99}"/>
    <cellStyle name="Normal 8 19 6" xfId="9974" xr:uid="{42EF1925-9F3E-4E78-883F-92EEECC08B04}"/>
    <cellStyle name="Normal 8 19 6 2" xfId="21295" xr:uid="{2011A20C-422E-429B-B748-68EA15B59955}"/>
    <cellStyle name="Normal 8 19 6 2 2" xfId="26851" xr:uid="{7F813942-6F80-4E63-92F1-6B4F7F591C62}"/>
    <cellStyle name="Normal 8 19 6 2 3" xfId="32345" xr:uid="{D389FF62-4F5A-4BF9-941A-C30CAB1DF999}"/>
    <cellStyle name="Normal 8 19 6 2 4" xfId="37829" xr:uid="{F03D4667-7F75-41E0-9555-310BC6C9885C}"/>
    <cellStyle name="Normal 8 19 6 3" xfId="24122" xr:uid="{B672B029-90E0-4373-9F0C-F17E2CDFDB1F}"/>
    <cellStyle name="Normal 8 19 6 4" xfId="29616" xr:uid="{1D562FC3-7C1F-47A9-8D11-4DECF1E4DE74}"/>
    <cellStyle name="Normal 8 19 6 5" xfId="35100" xr:uid="{A7A4ED88-43D4-4344-88BE-8418708DC5B5}"/>
    <cellStyle name="Normal 8 2" xfId="900" xr:uid="{0D2FB5A0-D7DE-49AA-8BF6-0420758526CE}"/>
    <cellStyle name="Normal 8 2 2" xfId="15254" xr:uid="{4FCE16B6-B08D-4852-8F28-3B62F3D2C8E1}"/>
    <cellStyle name="Normal 8 2 2 2" xfId="22541" xr:uid="{8A99FEE2-4AB3-4F95-90F4-203782618A7D}"/>
    <cellStyle name="Normal 8 2 2 2 2" xfId="28097" xr:uid="{8F13B3A1-9154-4149-B0F3-3B5E756D258D}"/>
    <cellStyle name="Normal 8 2 2 2 3" xfId="33591" xr:uid="{9D6E342A-96C6-449B-AD19-C0E7C9E5D1D6}"/>
    <cellStyle name="Normal 8 2 2 2 4" xfId="39075" xr:uid="{A3093943-C4FB-4979-A36E-FBF1D83F70C8}"/>
    <cellStyle name="Normal 8 2 2 3" xfId="25368" xr:uid="{FA167BCC-C83E-4DF9-ADF7-A611CC2C1995}"/>
    <cellStyle name="Normal 8 2 2 4" xfId="30862" xr:uid="{420FA125-804B-4757-A4B9-5511F2454EE3}"/>
    <cellStyle name="Normal 8 2 2 5" xfId="36346" xr:uid="{C6923261-B4C8-4003-BE4C-85DC28956B50}"/>
    <cellStyle name="Normal 8 2 3" xfId="12188" xr:uid="{1837853B-FC50-4542-B0BB-7C91F40F997C}"/>
    <cellStyle name="Normal 8 2 4" xfId="17424" xr:uid="{A3097839-F245-4180-B2DB-9743F49C4254}"/>
    <cellStyle name="Normal 8 2 5" xfId="19654" xr:uid="{44F8A7AB-1795-4B3D-9371-478C48D2ACDD}"/>
    <cellStyle name="Normal 8 2 6" xfId="9975" xr:uid="{3B35638F-9305-49B9-8EB7-FE1D1CBD628A}"/>
    <cellStyle name="Normal 8 2 6 2" xfId="21296" xr:uid="{55D0D15B-311D-412B-B6D5-8F1055D2297B}"/>
    <cellStyle name="Normal 8 2 6 2 2" xfId="26852" xr:uid="{6196FC13-32B6-4DC7-A486-3DD57595BCF1}"/>
    <cellStyle name="Normal 8 2 6 2 3" xfId="32346" xr:uid="{0997C985-67DD-49A7-AF5D-19D95708DD46}"/>
    <cellStyle name="Normal 8 2 6 2 4" xfId="37830" xr:uid="{96F4FEC3-E4D4-4EAD-A0C3-BB18122842DE}"/>
    <cellStyle name="Normal 8 2 6 3" xfId="24123" xr:uid="{8B4D2FEB-2486-4696-8346-0B4272DBBB49}"/>
    <cellStyle name="Normal 8 2 6 4" xfId="29617" xr:uid="{0590A164-02C2-4CFE-8B18-4B392D3C1FAF}"/>
    <cellStyle name="Normal 8 2 6 5" xfId="35101" xr:uid="{2346B4F0-F940-4666-9B60-5D739C75444A}"/>
    <cellStyle name="Normal 8 2 7" xfId="6846" xr:uid="{1C0242E7-7C86-4937-A9F0-65FC16F1DC59}"/>
    <cellStyle name="Normal 8 20" xfId="6847" xr:uid="{96B01F32-0FC2-4EF7-8444-9849C9EDCD86}"/>
    <cellStyle name="Normal 8 20 2" xfId="15255" xr:uid="{4A958E70-27CB-4E64-9339-0E40C868DB03}"/>
    <cellStyle name="Normal 8 20 2 2" xfId="22542" xr:uid="{2ACA7E31-9B69-43A8-95B5-009611658857}"/>
    <cellStyle name="Normal 8 20 2 2 2" xfId="28098" xr:uid="{13D05A4E-42AA-4E9F-9C25-EC252B7B48A2}"/>
    <cellStyle name="Normal 8 20 2 2 3" xfId="33592" xr:uid="{760F28FC-8851-4820-9B34-BC25669533CC}"/>
    <cellStyle name="Normal 8 20 2 2 4" xfId="39076" xr:uid="{F80CC0AB-C902-4DCE-859F-E03F3DA4F661}"/>
    <cellStyle name="Normal 8 20 2 3" xfId="25369" xr:uid="{9F70A38C-5955-4A42-9F28-DF9BE50A2BAD}"/>
    <cellStyle name="Normal 8 20 2 4" xfId="30863" xr:uid="{3947C898-1482-4D8F-A537-5F16D75ED8EB}"/>
    <cellStyle name="Normal 8 20 2 5" xfId="36347" xr:uid="{E5FAE960-AE9F-4DBF-9985-8419F8A2A405}"/>
    <cellStyle name="Normal 8 20 3" xfId="12189" xr:uid="{60FAFF26-A0AF-4F3E-B99E-4AC37F69C664}"/>
    <cellStyle name="Normal 8 20 4" xfId="17425" xr:uid="{8E8C6F8B-3858-4C73-AC6D-186ED61CD67D}"/>
    <cellStyle name="Normal 8 20 5" xfId="19655" xr:uid="{7E9B0C84-33BF-4C52-BA9D-CB09954ABCDB}"/>
    <cellStyle name="Normal 8 20 6" xfId="9976" xr:uid="{0CC061F5-C56C-43CA-8F6A-2E5D612F41AA}"/>
    <cellStyle name="Normal 8 20 6 2" xfId="21297" xr:uid="{BDE1ABC2-1D1A-40C4-BA0A-8CB5424716D5}"/>
    <cellStyle name="Normal 8 20 6 2 2" xfId="26853" xr:uid="{9D462801-8CD0-4ED6-8363-D2FD3DF991F2}"/>
    <cellStyle name="Normal 8 20 6 2 3" xfId="32347" xr:uid="{504B27C0-773B-4DAA-B33D-ED112F3E5B9A}"/>
    <cellStyle name="Normal 8 20 6 2 4" xfId="37831" xr:uid="{674893A7-3332-42F1-8A11-C23BB1722DC6}"/>
    <cellStyle name="Normal 8 20 6 3" xfId="24124" xr:uid="{5F40942D-8F5C-4394-8CF6-EDDB74DA86E0}"/>
    <cellStyle name="Normal 8 20 6 4" xfId="29618" xr:uid="{A0201F44-E209-4268-B2CE-CBFCC693F328}"/>
    <cellStyle name="Normal 8 20 6 5" xfId="35102" xr:uid="{3730017F-16B2-424A-BCC0-417A4B9583A0}"/>
    <cellStyle name="Normal 8 21" xfId="6848" xr:uid="{7594E83C-8246-4842-9A38-4B049039441A}"/>
    <cellStyle name="Normal 8 21 2" xfId="15256" xr:uid="{3F049B2F-150B-4858-AC4F-8D45B5E3677A}"/>
    <cellStyle name="Normal 8 21 2 2" xfId="22543" xr:uid="{1C4F78C6-92B6-4BA1-8925-C9AA05130C94}"/>
    <cellStyle name="Normal 8 21 2 2 2" xfId="28099" xr:uid="{8378517D-0A1B-4D3A-B2FB-9D077326B1E6}"/>
    <cellStyle name="Normal 8 21 2 2 3" xfId="33593" xr:uid="{C6251447-0DF5-4B67-9EDF-4620938B25F7}"/>
    <cellStyle name="Normal 8 21 2 2 4" xfId="39077" xr:uid="{1621739F-B578-4566-8E2C-24DEF2684484}"/>
    <cellStyle name="Normal 8 21 2 3" xfId="25370" xr:uid="{34C9C2E7-8E0A-40F9-97E8-579E54C43CDC}"/>
    <cellStyle name="Normal 8 21 2 4" xfId="30864" xr:uid="{99EBD64C-EC2F-43F4-B876-48E688A1B85D}"/>
    <cellStyle name="Normal 8 21 2 5" xfId="36348" xr:uid="{B1CD0E77-F76E-4219-BFD5-83B7486C7EB2}"/>
    <cellStyle name="Normal 8 21 3" xfId="12190" xr:uid="{85B5E35C-3028-4790-A2A7-024D7C4767C1}"/>
    <cellStyle name="Normal 8 21 4" xfId="17426" xr:uid="{CB3FF5F0-C589-4AC7-ADC0-F3B6FEFFB1CF}"/>
    <cellStyle name="Normal 8 21 5" xfId="19656" xr:uid="{44929E84-5822-4317-8BD6-0D6A7DEA3471}"/>
    <cellStyle name="Normal 8 21 6" xfId="9977" xr:uid="{54750E62-830F-4D1E-BC33-950D2F51CA49}"/>
    <cellStyle name="Normal 8 21 6 2" xfId="21298" xr:uid="{10A96759-B61C-4DE5-BF31-0714C5402E84}"/>
    <cellStyle name="Normal 8 21 6 2 2" xfId="26854" xr:uid="{EE51A923-FA44-4563-8FD1-A5E04926F407}"/>
    <cellStyle name="Normal 8 21 6 2 3" xfId="32348" xr:uid="{4F5DA2F6-6BDF-405B-BCBA-0AEFC770801A}"/>
    <cellStyle name="Normal 8 21 6 2 4" xfId="37832" xr:uid="{16CB1BB5-D82A-42F7-8E4A-6E51799F55D6}"/>
    <cellStyle name="Normal 8 21 6 3" xfId="24125" xr:uid="{5FC953C8-C354-4D9C-AAE4-8B92E256CE2D}"/>
    <cellStyle name="Normal 8 21 6 4" xfId="29619" xr:uid="{BB24A5A7-A98A-410E-97BB-370536A14D28}"/>
    <cellStyle name="Normal 8 21 6 5" xfId="35103" xr:uid="{1BBBF6B4-1E40-41D2-97F4-4271A1513633}"/>
    <cellStyle name="Normal 8 22" xfId="6849" xr:uid="{0681E669-6AA9-4E60-89F6-AEA844004DE0}"/>
    <cellStyle name="Normal 8 22 2" xfId="15257" xr:uid="{6EDC779E-6817-41B3-9FA4-BEF8EDC38E46}"/>
    <cellStyle name="Normal 8 22 2 2" xfId="22544" xr:uid="{47DB5C8C-7053-4D52-A002-C049E12EDC6E}"/>
    <cellStyle name="Normal 8 22 2 2 2" xfId="28100" xr:uid="{0DBA5204-0642-4D53-8DE0-ED677E8F999F}"/>
    <cellStyle name="Normal 8 22 2 2 3" xfId="33594" xr:uid="{0D646058-CE4A-428B-BC79-4959A4D0A1C5}"/>
    <cellStyle name="Normal 8 22 2 2 4" xfId="39078" xr:uid="{3ED4563E-093D-4EA8-B780-6D1D66323490}"/>
    <cellStyle name="Normal 8 22 2 3" xfId="25371" xr:uid="{4A1E94C8-2855-45C4-A95F-BA57E2657CCA}"/>
    <cellStyle name="Normal 8 22 2 4" xfId="30865" xr:uid="{0C0AA960-AB12-43FB-B5D4-417D5F7B2487}"/>
    <cellStyle name="Normal 8 22 2 5" xfId="36349" xr:uid="{BB4086D5-2072-47B7-94E3-CEC797E2F60B}"/>
    <cellStyle name="Normal 8 22 3" xfId="12191" xr:uid="{00BE60CD-3A43-4D74-8B20-BF1032AC7336}"/>
    <cellStyle name="Normal 8 22 4" xfId="17427" xr:uid="{78C1BE0A-BD47-4F3E-969B-94D6E854AF4D}"/>
    <cellStyle name="Normal 8 22 5" xfId="19657" xr:uid="{5357B918-82E6-40C7-9524-F466E282D7E4}"/>
    <cellStyle name="Normal 8 22 6" xfId="9978" xr:uid="{07FBDD50-7886-4D28-87C1-84EAAA1724BE}"/>
    <cellStyle name="Normal 8 22 6 2" xfId="21299" xr:uid="{B450972A-EEC2-4ED0-A92D-3D320390F8B6}"/>
    <cellStyle name="Normal 8 22 6 2 2" xfId="26855" xr:uid="{816F8D4A-B3C4-468B-9DBA-68BE424FB049}"/>
    <cellStyle name="Normal 8 22 6 2 3" xfId="32349" xr:uid="{71D8D9B9-8A23-4656-A73D-F525298DD894}"/>
    <cellStyle name="Normal 8 22 6 2 4" xfId="37833" xr:uid="{AD89F97A-925A-4491-8A58-4D78B226DA23}"/>
    <cellStyle name="Normal 8 22 6 3" xfId="24126" xr:uid="{D6DE449D-82AE-4519-8AC5-E0ECE027C888}"/>
    <cellStyle name="Normal 8 22 6 4" xfId="29620" xr:uid="{3BBC54A4-8610-480C-A9BF-0AD96C14FC84}"/>
    <cellStyle name="Normal 8 22 6 5" xfId="35104" xr:uid="{23E533DD-7516-4338-802E-02D368A7E067}"/>
    <cellStyle name="Normal 8 23" xfId="6850" xr:uid="{B8E768CB-8350-4CA2-89FD-5D52056642EA}"/>
    <cellStyle name="Normal 8 23 2" xfId="15258" xr:uid="{A98E458F-3109-4396-9C6C-55E69FE294C4}"/>
    <cellStyle name="Normal 8 23 2 2" xfId="22545" xr:uid="{C800FEC6-9BA5-45F1-8ED5-AF02A0CC945B}"/>
    <cellStyle name="Normal 8 23 2 2 2" xfId="28101" xr:uid="{03447661-EAF1-47F3-9087-1904BCDEB57C}"/>
    <cellStyle name="Normal 8 23 2 2 3" xfId="33595" xr:uid="{8ADCD7E7-4031-47C2-BD07-4C0F405306D5}"/>
    <cellStyle name="Normal 8 23 2 2 4" xfId="39079" xr:uid="{C6010A67-1FB3-426E-ABFF-E6005241A60A}"/>
    <cellStyle name="Normal 8 23 2 3" xfId="25372" xr:uid="{8FEA73BF-82D1-466E-95F9-2B325AD95898}"/>
    <cellStyle name="Normal 8 23 2 4" xfId="30866" xr:uid="{3B6248A6-89D1-42C7-ABCB-DA133ED948BD}"/>
    <cellStyle name="Normal 8 23 2 5" xfId="36350" xr:uid="{FD632440-9944-45FD-964C-7915FF216C32}"/>
    <cellStyle name="Normal 8 23 3" xfId="12192" xr:uid="{BFDE33F7-2CE0-498E-8AC1-E7827A3F5D61}"/>
    <cellStyle name="Normal 8 23 4" xfId="17428" xr:uid="{8D7A7B29-C645-4E8D-BEB9-907488FA303D}"/>
    <cellStyle name="Normal 8 23 5" xfId="19658" xr:uid="{6BEAE5F9-B71C-4A45-97D3-014AF753AC9A}"/>
    <cellStyle name="Normal 8 23 6" xfId="9979" xr:uid="{5EE91959-C8A4-44B4-840C-73A128CFFAE9}"/>
    <cellStyle name="Normal 8 23 6 2" xfId="21300" xr:uid="{CED29A10-93BF-4EC2-9212-EB4C2D9BD91C}"/>
    <cellStyle name="Normal 8 23 6 2 2" xfId="26856" xr:uid="{820C6986-2EED-4A91-96A3-7EAC5239F726}"/>
    <cellStyle name="Normal 8 23 6 2 3" xfId="32350" xr:uid="{BB1698C0-BAFD-4FAF-A873-4B4D5A8AAEB6}"/>
    <cellStyle name="Normal 8 23 6 2 4" xfId="37834" xr:uid="{66DFC340-71A8-43C2-84E6-EAD65F1275EF}"/>
    <cellStyle name="Normal 8 23 6 3" xfId="24127" xr:uid="{FFF529DD-5EB5-4669-A73E-8FD7319A154C}"/>
    <cellStyle name="Normal 8 23 6 4" xfId="29621" xr:uid="{BD737C2E-2589-41D6-B971-28242D7EA69E}"/>
    <cellStyle name="Normal 8 23 6 5" xfId="35105" xr:uid="{D92521E5-CE2C-4E0B-95F5-3B8A3BB0787B}"/>
    <cellStyle name="Normal 8 24" xfId="6851" xr:uid="{4003D0F9-6228-4D69-B9F7-A285ACE098F6}"/>
    <cellStyle name="Normal 8 24 2" xfId="15259" xr:uid="{68F65D21-C3CF-495F-B096-A8E74F5972E8}"/>
    <cellStyle name="Normal 8 24 2 2" xfId="22546" xr:uid="{D46AFBF0-97B1-4C29-9925-8DF586F55ADA}"/>
    <cellStyle name="Normal 8 24 2 2 2" xfId="28102" xr:uid="{47423CA4-D8FD-4CC9-AA0F-7685D53910FD}"/>
    <cellStyle name="Normal 8 24 2 2 3" xfId="33596" xr:uid="{61A24B46-5824-4C59-8B17-F5B12545E790}"/>
    <cellStyle name="Normal 8 24 2 2 4" xfId="39080" xr:uid="{4C1C6096-C1FC-4E2F-90B9-13967CFA59B8}"/>
    <cellStyle name="Normal 8 24 2 3" xfId="25373" xr:uid="{9F1FE656-820F-4DDE-9A4E-4DA1890ED98E}"/>
    <cellStyle name="Normal 8 24 2 4" xfId="30867" xr:uid="{7D7BF44B-3C67-43D9-B16B-06FCEF0ABC02}"/>
    <cellStyle name="Normal 8 24 2 5" xfId="36351" xr:uid="{CE699B51-841C-4971-B730-D914076CAB37}"/>
    <cellStyle name="Normal 8 24 3" xfId="12193" xr:uid="{9CD51A44-2C67-4375-AC00-5008DD25EFDA}"/>
    <cellStyle name="Normal 8 24 4" xfId="17429" xr:uid="{823B6B7F-D74E-451B-B30C-5052CD459B56}"/>
    <cellStyle name="Normal 8 24 5" xfId="19659" xr:uid="{40BBD2BE-44DE-4A61-BBC5-C871B0E4BCA4}"/>
    <cellStyle name="Normal 8 24 6" xfId="9980" xr:uid="{403A4D87-F7CB-4135-A969-D9F278AB9198}"/>
    <cellStyle name="Normal 8 24 6 2" xfId="21301" xr:uid="{D258A592-36DA-4352-91E3-30B1967076E1}"/>
    <cellStyle name="Normal 8 24 6 2 2" xfId="26857" xr:uid="{1ACCA302-7CA5-42B0-9431-BF9F38535AE7}"/>
    <cellStyle name="Normal 8 24 6 2 3" xfId="32351" xr:uid="{E58AB51F-C262-4EAD-9B50-255807BF520C}"/>
    <cellStyle name="Normal 8 24 6 2 4" xfId="37835" xr:uid="{3EE4226F-D382-4DC2-A946-1217C53F2C57}"/>
    <cellStyle name="Normal 8 24 6 3" xfId="24128" xr:uid="{1EE40CBF-AEA4-4121-A900-BD7A1D5764E9}"/>
    <cellStyle name="Normal 8 24 6 4" xfId="29622" xr:uid="{B920A81F-4335-4DE5-96EF-78463EB0EC26}"/>
    <cellStyle name="Normal 8 24 6 5" xfId="35106" xr:uid="{025C058E-6823-48EA-A212-51B8EC517198}"/>
    <cellStyle name="Normal 8 25" xfId="6852" xr:uid="{3B8AE09B-9CD0-46F4-B7FB-2DAF8C0B1210}"/>
    <cellStyle name="Normal 8 25 2" xfId="15260" xr:uid="{058F4FF8-DB64-4B81-9BB6-743022463E17}"/>
    <cellStyle name="Normal 8 25 2 2" xfId="22547" xr:uid="{1688183F-47E1-4155-86B9-00512EC834AC}"/>
    <cellStyle name="Normal 8 25 2 2 2" xfId="28103" xr:uid="{A22ED349-72C7-4539-9E25-7E9CE51707DA}"/>
    <cellStyle name="Normal 8 25 2 2 3" xfId="33597" xr:uid="{E8D8A2CB-F6CC-4892-93A0-D157FF65BB04}"/>
    <cellStyle name="Normal 8 25 2 2 4" xfId="39081" xr:uid="{60CC56AF-FCF7-43C3-86A9-10724113FFD8}"/>
    <cellStyle name="Normal 8 25 2 3" xfId="25374" xr:uid="{BE8F9B80-C429-447B-926F-06DA817248D8}"/>
    <cellStyle name="Normal 8 25 2 4" xfId="30868" xr:uid="{C5355882-F49F-44B3-8193-13C027A335D0}"/>
    <cellStyle name="Normal 8 25 2 5" xfId="36352" xr:uid="{6F391A94-DE95-4E0A-A30E-9D26C986ABFD}"/>
    <cellStyle name="Normal 8 25 3" xfId="12194" xr:uid="{F20878D7-9BDA-429A-9AD5-C3AECD223FF1}"/>
    <cellStyle name="Normal 8 25 4" xfId="17430" xr:uid="{0B9FECD5-9DCA-45E6-A85A-A783796254C0}"/>
    <cellStyle name="Normal 8 25 5" xfId="19660" xr:uid="{3F07C690-0E2C-478E-8B57-BF870AC15AF5}"/>
    <cellStyle name="Normal 8 25 6" xfId="9981" xr:uid="{D4AA79B6-DB52-4F63-BA8E-B8FA1B8E8FD7}"/>
    <cellStyle name="Normal 8 25 6 2" xfId="21302" xr:uid="{E26E0F4B-4428-4A26-8EA1-2C3004F085CB}"/>
    <cellStyle name="Normal 8 25 6 2 2" xfId="26858" xr:uid="{272ACBF1-B454-4044-8DC7-CB5F5429E337}"/>
    <cellStyle name="Normal 8 25 6 2 3" xfId="32352" xr:uid="{4102303D-A72C-4330-91BA-8D2CC8ACF524}"/>
    <cellStyle name="Normal 8 25 6 2 4" xfId="37836" xr:uid="{F6DF1D10-57E2-4225-B32D-49F599369EE1}"/>
    <cellStyle name="Normal 8 25 6 3" xfId="24129" xr:uid="{66A070E2-EE42-4EDB-8AD7-57E8DFDDEEC3}"/>
    <cellStyle name="Normal 8 25 6 4" xfId="29623" xr:uid="{897B934B-5FE4-4C7A-A498-0EB3824BF8A5}"/>
    <cellStyle name="Normal 8 25 6 5" xfId="35107" xr:uid="{99E1FB42-0EFA-43E8-99C5-C6BDD8675AB7}"/>
    <cellStyle name="Normal 8 26" xfId="6853" xr:uid="{239834A5-3307-4442-B8DA-6FCBE0B8D6B0}"/>
    <cellStyle name="Normal 8 26 2" xfId="15261" xr:uid="{65F37108-FE6B-4F63-A248-3ED8AB19AC55}"/>
    <cellStyle name="Normal 8 26 2 2" xfId="22548" xr:uid="{A531D8EC-B81F-473F-AF84-E9ADD5A06213}"/>
    <cellStyle name="Normal 8 26 2 2 2" xfId="28104" xr:uid="{486B57E6-80B5-4D3A-8183-A640D4A61DC3}"/>
    <cellStyle name="Normal 8 26 2 2 3" xfId="33598" xr:uid="{A56FA138-4881-48E7-B07B-E451A5BB7676}"/>
    <cellStyle name="Normal 8 26 2 2 4" xfId="39082" xr:uid="{82F5ABE1-38AE-4D49-B38D-26570B202667}"/>
    <cellStyle name="Normal 8 26 2 3" xfId="25375" xr:uid="{8C369519-D31F-4994-86A1-818B7E3944F0}"/>
    <cellStyle name="Normal 8 26 2 4" xfId="30869" xr:uid="{826C1BFF-560D-46D3-AC57-E9464422A617}"/>
    <cellStyle name="Normal 8 26 2 5" xfId="36353" xr:uid="{0532DD14-9B4C-4492-96C5-35F628C99AC4}"/>
    <cellStyle name="Normal 8 26 3" xfId="12195" xr:uid="{A40CEB6A-7C74-464C-AE5D-150E49E4BA40}"/>
    <cellStyle name="Normal 8 26 4" xfId="17431" xr:uid="{D06CD0FA-DBA5-4379-8283-882CD88C6A3C}"/>
    <cellStyle name="Normal 8 26 5" xfId="19661" xr:uid="{6FBAD618-307B-4018-A33D-079B94B4A5E4}"/>
    <cellStyle name="Normal 8 26 6" xfId="9982" xr:uid="{DDD3BD09-7B32-4967-871B-1B0EFA10E8BD}"/>
    <cellStyle name="Normal 8 26 6 2" xfId="21303" xr:uid="{39CE05BD-C1E9-4724-BFB8-AA3DED272D38}"/>
    <cellStyle name="Normal 8 26 6 2 2" xfId="26859" xr:uid="{B2110DB8-A9A6-4CB1-B88C-F697C759428F}"/>
    <cellStyle name="Normal 8 26 6 2 3" xfId="32353" xr:uid="{DBCA9FDC-8337-45DB-B646-53F67B5B6B41}"/>
    <cellStyle name="Normal 8 26 6 2 4" xfId="37837" xr:uid="{8CCFAE69-89BA-4897-9202-C684A414B559}"/>
    <cellStyle name="Normal 8 26 6 3" xfId="24130" xr:uid="{E026B03E-93D2-45CF-821C-BA6E8D6A5AE3}"/>
    <cellStyle name="Normal 8 26 6 4" xfId="29624" xr:uid="{2F77D6F7-EC1C-4DFF-A48A-323B7BC93381}"/>
    <cellStyle name="Normal 8 26 6 5" xfId="35108" xr:uid="{ECD1A45F-A89D-4B31-BA85-B6E5BB1D7774}"/>
    <cellStyle name="Normal 8 27" xfId="6854" xr:uid="{E3F39B6D-E7BB-4BD3-9E3C-42F253FB38E2}"/>
    <cellStyle name="Normal 8 27 2" xfId="15262" xr:uid="{2A6597A7-7BB2-4B63-B073-4A558F94FE32}"/>
    <cellStyle name="Normal 8 27 2 2" xfId="22549" xr:uid="{AAD95E8C-967C-420B-81D9-041D6178F170}"/>
    <cellStyle name="Normal 8 27 2 2 2" xfId="28105" xr:uid="{B012F80E-476F-4142-A205-F8F49F64D87F}"/>
    <cellStyle name="Normal 8 27 2 2 3" xfId="33599" xr:uid="{6FCC87C3-0255-449D-9ACC-C38DF592C987}"/>
    <cellStyle name="Normal 8 27 2 2 4" xfId="39083" xr:uid="{614F4CE4-54F7-4F7C-B750-F7F2CCA09C22}"/>
    <cellStyle name="Normal 8 27 2 3" xfId="25376" xr:uid="{9CBA4F46-75D1-4935-9794-368A5A7CEC03}"/>
    <cellStyle name="Normal 8 27 2 4" xfId="30870" xr:uid="{C79E2A7A-A017-4AF6-840D-9B57CE5D36F3}"/>
    <cellStyle name="Normal 8 27 2 5" xfId="36354" xr:uid="{8FF26718-14F9-4845-BB7B-F785942525FF}"/>
    <cellStyle name="Normal 8 27 3" xfId="12196" xr:uid="{F60EC4FE-88C8-42FF-9D03-F9A9A42593C9}"/>
    <cellStyle name="Normal 8 27 4" xfId="17432" xr:uid="{DA89E82F-68C5-410A-AF4F-5AC7CDC1F3FB}"/>
    <cellStyle name="Normal 8 27 5" xfId="19662" xr:uid="{9EE1EDAD-6B7D-40C1-AEB2-DFF957D78946}"/>
    <cellStyle name="Normal 8 27 6" xfId="9983" xr:uid="{08A6247E-513C-466F-A3A4-61020B212AD6}"/>
    <cellStyle name="Normal 8 27 6 2" xfId="21304" xr:uid="{125A0766-5BEE-492A-B5B8-E52CFB34C61D}"/>
    <cellStyle name="Normal 8 27 6 2 2" xfId="26860" xr:uid="{CC971ACD-0333-4639-9DDC-2A54EF26255D}"/>
    <cellStyle name="Normal 8 27 6 2 3" xfId="32354" xr:uid="{D775620B-29EC-42D4-9F55-6FD306252CD4}"/>
    <cellStyle name="Normal 8 27 6 2 4" xfId="37838" xr:uid="{3A0C1411-C8F2-41D1-9601-35993569D70D}"/>
    <cellStyle name="Normal 8 27 6 3" xfId="24131" xr:uid="{52C6A1CD-7714-4A33-B4C3-81A26259C464}"/>
    <cellStyle name="Normal 8 27 6 4" xfId="29625" xr:uid="{44CE1FF3-6A0B-4678-A519-2F63FCD67F73}"/>
    <cellStyle name="Normal 8 27 6 5" xfId="35109" xr:uid="{55104D73-4C10-470E-AFCC-7905EFD887D8}"/>
    <cellStyle name="Normal 8 28" xfId="6855" xr:uid="{C866B576-727D-499A-81FE-997819ECAA8A}"/>
    <cellStyle name="Normal 8 28 2" xfId="15263" xr:uid="{20D21DB7-9570-4AA0-9151-4B0BD5F03A6A}"/>
    <cellStyle name="Normal 8 28 2 2" xfId="22550" xr:uid="{20CDF748-0AF4-493D-86F1-AEA626CCFC04}"/>
    <cellStyle name="Normal 8 28 2 2 2" xfId="28106" xr:uid="{8FCBBAF9-FBB1-4F7A-979E-E4311FEECDDF}"/>
    <cellStyle name="Normal 8 28 2 2 3" xfId="33600" xr:uid="{0F4D0C88-A23C-4C0C-BD80-9651FC7D6803}"/>
    <cellStyle name="Normal 8 28 2 2 4" xfId="39084" xr:uid="{0E15BA4A-34D1-4A9B-A887-670060D0EC59}"/>
    <cellStyle name="Normal 8 28 2 3" xfId="25377" xr:uid="{E8983564-B267-4E2E-8D65-76BACAAE77A6}"/>
    <cellStyle name="Normal 8 28 2 4" xfId="30871" xr:uid="{CF73BA8A-B4D7-4881-8098-AE2B20554924}"/>
    <cellStyle name="Normal 8 28 2 5" xfId="36355" xr:uid="{FEE62B2F-B069-430F-A058-D925CE7CD830}"/>
    <cellStyle name="Normal 8 28 3" xfId="12197" xr:uid="{CB1A1B72-3198-4D23-A338-95A6A8A89FDF}"/>
    <cellStyle name="Normal 8 28 4" xfId="17433" xr:uid="{AFD707B8-562B-4026-BDEA-2431A2C8559D}"/>
    <cellStyle name="Normal 8 28 5" xfId="19663" xr:uid="{3CD81D06-DAF6-43F1-B208-3541A1CE9A88}"/>
    <cellStyle name="Normal 8 28 6" xfId="9984" xr:uid="{72D0CD84-57AE-43BB-B3AC-B82FF96D16B6}"/>
    <cellStyle name="Normal 8 28 6 2" xfId="21305" xr:uid="{1DCAC4D1-2ED7-4809-A75D-E1050A3F8700}"/>
    <cellStyle name="Normal 8 28 6 2 2" xfId="26861" xr:uid="{BDA3E8CD-799A-4B9F-90BF-C234D6716AF8}"/>
    <cellStyle name="Normal 8 28 6 2 3" xfId="32355" xr:uid="{587CFFFF-9CA9-40AF-98DB-46888ECC5D21}"/>
    <cellStyle name="Normal 8 28 6 2 4" xfId="37839" xr:uid="{13C0A5FB-C874-4134-AE96-17C074F5738D}"/>
    <cellStyle name="Normal 8 28 6 3" xfId="24132" xr:uid="{47E2BD95-6347-4C33-82C3-21A43FDE1A96}"/>
    <cellStyle name="Normal 8 28 6 4" xfId="29626" xr:uid="{32F29A4F-8F8B-4BF8-8656-503BF915A52B}"/>
    <cellStyle name="Normal 8 28 6 5" xfId="35110" xr:uid="{3F3B01EA-6BBB-45BE-8126-42E75D309F8B}"/>
    <cellStyle name="Normal 8 29" xfId="6856" xr:uid="{33C40BD1-0861-40BD-B365-16912CA92607}"/>
    <cellStyle name="Normal 8 29 2" xfId="15264" xr:uid="{869B06FA-0D6B-4763-AF6D-EA5B3CCD863A}"/>
    <cellStyle name="Normal 8 29 2 2" xfId="22551" xr:uid="{CE05BC91-08A0-4219-A77D-80CD628DED20}"/>
    <cellStyle name="Normal 8 29 2 2 2" xfId="28107" xr:uid="{F25CA8E5-447C-4E17-98B9-0DF313635ED5}"/>
    <cellStyle name="Normal 8 29 2 2 3" xfId="33601" xr:uid="{721E6964-4B38-49BC-8344-91E45A539540}"/>
    <cellStyle name="Normal 8 29 2 2 4" xfId="39085" xr:uid="{5DC55911-2DE1-446C-80D2-1CA76C8CF5BA}"/>
    <cellStyle name="Normal 8 29 2 3" xfId="25378" xr:uid="{10F9CFEC-9DF3-4D74-9CD3-3F5AFE9C9AB2}"/>
    <cellStyle name="Normal 8 29 2 4" xfId="30872" xr:uid="{847BAFD1-5C67-4C82-9EB5-8335033F5B84}"/>
    <cellStyle name="Normal 8 29 2 5" xfId="36356" xr:uid="{A066E2DD-BE92-41CF-951B-B82168C73AAF}"/>
    <cellStyle name="Normal 8 29 3" xfId="12198" xr:uid="{2A5814D8-1DBC-4BB5-8E19-66032AC4071C}"/>
    <cellStyle name="Normal 8 29 4" xfId="17434" xr:uid="{D6BCB168-6E49-4B67-A85B-7A96A92B146D}"/>
    <cellStyle name="Normal 8 29 5" xfId="19664" xr:uid="{5281DACC-7E1F-4EFD-86FA-6D09660C248A}"/>
    <cellStyle name="Normal 8 29 6" xfId="9985" xr:uid="{477AD5F2-DE5B-4553-B036-02F7F8A9493C}"/>
    <cellStyle name="Normal 8 29 6 2" xfId="21306" xr:uid="{7B5D7C49-C99A-469B-8A8D-46C65904EB40}"/>
    <cellStyle name="Normal 8 29 6 2 2" xfId="26862" xr:uid="{4A037BFB-FF76-4A3E-8331-0AFF3147D417}"/>
    <cellStyle name="Normal 8 29 6 2 3" xfId="32356" xr:uid="{8CAE3DB5-DE60-4DCB-BB9A-069BE55D6CC3}"/>
    <cellStyle name="Normal 8 29 6 2 4" xfId="37840" xr:uid="{1D6AFA58-5C5F-4B92-B6C3-395BD8121C69}"/>
    <cellStyle name="Normal 8 29 6 3" xfId="24133" xr:uid="{3BD1D85B-1D15-4236-B893-8537433916DF}"/>
    <cellStyle name="Normal 8 29 6 4" xfId="29627" xr:uid="{69B90ED8-4F95-4521-8619-FA7C0303C8D5}"/>
    <cellStyle name="Normal 8 29 6 5" xfId="35111" xr:uid="{75CD1B8E-E0D7-4C1F-8058-497072868842}"/>
    <cellStyle name="Normal 8 3" xfId="6857" xr:uid="{6F96B361-0E2D-4573-857E-32AE842DA628}"/>
    <cellStyle name="Normal 8 3 2" xfId="15265" xr:uid="{8E352D11-D581-4B7A-B5A8-94DAA6E143AF}"/>
    <cellStyle name="Normal 8 3 2 2" xfId="22552" xr:uid="{D319EB81-97CC-4D3B-B622-B840FE651933}"/>
    <cellStyle name="Normal 8 3 2 2 2" xfId="28108" xr:uid="{3E46401C-3800-4587-9A0B-98D661931531}"/>
    <cellStyle name="Normal 8 3 2 2 3" xfId="33602" xr:uid="{012A8DB9-478B-48A9-A889-E9804ECB61B6}"/>
    <cellStyle name="Normal 8 3 2 2 4" xfId="39086" xr:uid="{8D68800B-12C4-4326-B29A-019E55323F85}"/>
    <cellStyle name="Normal 8 3 2 3" xfId="25379" xr:uid="{96721D42-6060-4237-AFC8-31992FC23D67}"/>
    <cellStyle name="Normal 8 3 2 4" xfId="30873" xr:uid="{CB9E3D83-278B-425E-8DFA-58E15E3571B7}"/>
    <cellStyle name="Normal 8 3 2 5" xfId="36357" xr:uid="{ECA40916-DFD9-432C-B15F-4A18D5C2EC1A}"/>
    <cellStyle name="Normal 8 3 3" xfId="12199" xr:uid="{EE19CD73-A815-442D-86B3-C38A1122A9FD}"/>
    <cellStyle name="Normal 8 3 4" xfId="17435" xr:uid="{EC5CB7AD-0D5B-4D86-BCC6-122A9C136B42}"/>
    <cellStyle name="Normal 8 3 5" xfId="19665" xr:uid="{DA91B2A5-142A-44AA-B224-ADD216051393}"/>
    <cellStyle name="Normal 8 3 6" xfId="9986" xr:uid="{EE5315ED-A9DB-4902-B910-1D5C60D6E7C3}"/>
    <cellStyle name="Normal 8 3 6 2" xfId="21307" xr:uid="{5C607E5C-8293-4231-B566-7D4CFBB31A1E}"/>
    <cellStyle name="Normal 8 3 6 2 2" xfId="26863" xr:uid="{11BBC13B-70E6-4E76-9BBA-C5C411B01E8A}"/>
    <cellStyle name="Normal 8 3 6 2 3" xfId="32357" xr:uid="{7E2EB1F9-5617-4D1A-9CA5-5781F8C65451}"/>
    <cellStyle name="Normal 8 3 6 2 4" xfId="37841" xr:uid="{37E80DDE-476D-4CC7-93EF-358A1D64CAA0}"/>
    <cellStyle name="Normal 8 3 6 3" xfId="24134" xr:uid="{77C38BF1-E85C-4988-B62D-FD6C670400F3}"/>
    <cellStyle name="Normal 8 3 6 4" xfId="29628" xr:uid="{2CFF72F6-1DA6-4850-B7F4-248F5CBB199B}"/>
    <cellStyle name="Normal 8 3 6 5" xfId="35112" xr:uid="{42153B53-B44E-4C59-86FB-6AF84631B2A6}"/>
    <cellStyle name="Normal 8 30" xfId="6858" xr:uid="{B07E72AA-3880-42D3-A16D-7155863F349C}"/>
    <cellStyle name="Normal 8 30 2" xfId="15266" xr:uid="{FD192F13-F753-460E-9B96-EA72DCEC899F}"/>
    <cellStyle name="Normal 8 30 2 2" xfId="22553" xr:uid="{647ECF65-A265-4A4F-9E8C-B7FC5E50CC35}"/>
    <cellStyle name="Normal 8 30 2 2 2" xfId="28109" xr:uid="{AED09783-F829-4D5C-8552-4D0F36EBF9AE}"/>
    <cellStyle name="Normal 8 30 2 2 3" xfId="33603" xr:uid="{4F08D5F8-3A9A-46EB-96DB-4D4FB48C2DD9}"/>
    <cellStyle name="Normal 8 30 2 2 4" xfId="39087" xr:uid="{04AE2F67-3B91-415D-8475-E1BF540DDBA3}"/>
    <cellStyle name="Normal 8 30 2 3" xfId="25380" xr:uid="{D44B2E2F-2E65-4D66-84C5-8AD02500BED6}"/>
    <cellStyle name="Normal 8 30 2 4" xfId="30874" xr:uid="{1B07C3CE-24F7-4029-8DFC-060A85FDF0DF}"/>
    <cellStyle name="Normal 8 30 2 5" xfId="36358" xr:uid="{2DE25B12-8D55-4F35-95F7-57EF50462142}"/>
    <cellStyle name="Normal 8 30 3" xfId="12200" xr:uid="{CE6F0635-5695-4C26-8490-7142280482A7}"/>
    <cellStyle name="Normal 8 30 4" xfId="17436" xr:uid="{45C56CE4-19ED-4D63-B936-F96A12573A5A}"/>
    <cellStyle name="Normal 8 30 5" xfId="19666" xr:uid="{37DAE870-B4AA-4CF9-B6A8-44B4BEFB6027}"/>
    <cellStyle name="Normal 8 30 6" xfId="9987" xr:uid="{9F173079-4B41-46DE-940B-4901595384B8}"/>
    <cellStyle name="Normal 8 30 6 2" xfId="21308" xr:uid="{C16CD009-9317-4472-B752-4B864A1BE5CD}"/>
    <cellStyle name="Normal 8 30 6 2 2" xfId="26864" xr:uid="{ADFA6FF4-CDA2-4690-95FF-1DF5ECD2B35C}"/>
    <cellStyle name="Normal 8 30 6 2 3" xfId="32358" xr:uid="{E5252222-75F1-4D85-9C54-61D9B465A24B}"/>
    <cellStyle name="Normal 8 30 6 2 4" xfId="37842" xr:uid="{C67811A5-5117-4544-A6BB-FBC74C44AA63}"/>
    <cellStyle name="Normal 8 30 6 3" xfId="24135" xr:uid="{53DEF585-BFF5-4D4F-A71C-C604AF63E052}"/>
    <cellStyle name="Normal 8 30 6 4" xfId="29629" xr:uid="{441D7CAF-476B-4AE0-8631-B9C0F122DC89}"/>
    <cellStyle name="Normal 8 30 6 5" xfId="35113" xr:uid="{0089BB8B-088F-4395-A2FD-DE89B13BF564}"/>
    <cellStyle name="Normal 8 31" xfId="6859" xr:uid="{B9855609-7CA4-4B9A-9BA1-5C6CBFD95F9D}"/>
    <cellStyle name="Normal 8 31 2" xfId="15267" xr:uid="{66A66A30-2157-4A08-98A2-F66AF957D612}"/>
    <cellStyle name="Normal 8 31 2 2" xfId="22554" xr:uid="{4CBC81AA-301E-44E3-8138-623C16C91070}"/>
    <cellStyle name="Normal 8 31 2 2 2" xfId="28110" xr:uid="{42438FA8-D7BD-4060-8951-088FB582AEB8}"/>
    <cellStyle name="Normal 8 31 2 2 3" xfId="33604" xr:uid="{998E20A4-D94F-481E-B81D-6056CC30286A}"/>
    <cellStyle name="Normal 8 31 2 2 4" xfId="39088" xr:uid="{7186684A-9ED9-4147-A98D-DF275E6E8B92}"/>
    <cellStyle name="Normal 8 31 2 3" xfId="25381" xr:uid="{1E0BF461-1EC6-413F-B67E-0C71C722E92B}"/>
    <cellStyle name="Normal 8 31 2 4" xfId="30875" xr:uid="{BA8CBE53-DD0A-475F-983E-0D7BAF5DA2DC}"/>
    <cellStyle name="Normal 8 31 2 5" xfId="36359" xr:uid="{FB60F4E1-7740-4B90-B459-22A0ED23AA4F}"/>
    <cellStyle name="Normal 8 31 3" xfId="12201" xr:uid="{F694BBAB-1943-4255-9581-A6D4F0D0232B}"/>
    <cellStyle name="Normal 8 31 4" xfId="17437" xr:uid="{733A31F9-C11A-4906-A653-BC8A959C5E35}"/>
    <cellStyle name="Normal 8 31 5" xfId="19667" xr:uid="{851F561A-2116-414F-AD90-93DDB6FB26A7}"/>
    <cellStyle name="Normal 8 31 6" xfId="9988" xr:uid="{3C227670-4DF3-4314-BF15-A8C10150AD4D}"/>
    <cellStyle name="Normal 8 31 6 2" xfId="21309" xr:uid="{DC4A322A-7B64-48EF-B327-B7C7D731E373}"/>
    <cellStyle name="Normal 8 31 6 2 2" xfId="26865" xr:uid="{945503DE-0EE8-4B52-B0CE-032A5D2D9AB4}"/>
    <cellStyle name="Normal 8 31 6 2 3" xfId="32359" xr:uid="{166CD090-9497-4CF8-ACDC-0860D43AA346}"/>
    <cellStyle name="Normal 8 31 6 2 4" xfId="37843" xr:uid="{AC87F8BE-58AE-432D-AB88-6F68206B1EF7}"/>
    <cellStyle name="Normal 8 31 6 3" xfId="24136" xr:uid="{839612DB-D7AD-405E-B9F8-21EFE8D03AE7}"/>
    <cellStyle name="Normal 8 31 6 4" xfId="29630" xr:uid="{0168B851-990E-40A5-A9C2-C90F452B0B52}"/>
    <cellStyle name="Normal 8 31 6 5" xfId="35114" xr:uid="{CDD08F22-2B3D-4BBC-8F50-76A69C4639EC}"/>
    <cellStyle name="Normal 8 32" xfId="6860" xr:uid="{66F25EBE-C5E7-41CB-8BEB-A2014F988CA3}"/>
    <cellStyle name="Normal 8 32 2" xfId="15268" xr:uid="{0FA40C7D-B134-4957-B1DF-25EF320A5D36}"/>
    <cellStyle name="Normal 8 32 2 2" xfId="22555" xr:uid="{CCD9A074-A4BD-40D6-914C-DEB5B609BF03}"/>
    <cellStyle name="Normal 8 32 2 2 2" xfId="28111" xr:uid="{F8CA1195-EA68-45C1-B6FF-0C121609B97F}"/>
    <cellStyle name="Normal 8 32 2 2 3" xfId="33605" xr:uid="{B18C4BBB-C39A-4993-92EF-81A8AC700886}"/>
    <cellStyle name="Normal 8 32 2 2 4" xfId="39089" xr:uid="{4F35DA31-AABB-47A6-8890-E314B1B7FDDF}"/>
    <cellStyle name="Normal 8 32 2 3" xfId="25382" xr:uid="{8A087EBF-4AC5-4EF0-BECE-AD9F99A89F10}"/>
    <cellStyle name="Normal 8 32 2 4" xfId="30876" xr:uid="{3EC2861C-81E2-436C-A391-8FFBDF50F39E}"/>
    <cellStyle name="Normal 8 32 2 5" xfId="36360" xr:uid="{0D37C76F-7366-422B-8AB2-EC53C5192032}"/>
    <cellStyle name="Normal 8 32 3" xfId="12202" xr:uid="{5C085A7F-6BCF-416B-9E90-BBBD89BED004}"/>
    <cellStyle name="Normal 8 32 4" xfId="17438" xr:uid="{C7A2278F-43D0-440A-99B2-1E675BCD6815}"/>
    <cellStyle name="Normal 8 32 5" xfId="19668" xr:uid="{976E0456-9454-4DA0-880E-26E63CBDF38E}"/>
    <cellStyle name="Normal 8 32 6" xfId="9989" xr:uid="{A2E4B4DC-1B53-4F95-A7D4-387546F4534E}"/>
    <cellStyle name="Normal 8 32 6 2" xfId="21310" xr:uid="{7384BAB9-A2E1-4408-B2DB-6B622853E74A}"/>
    <cellStyle name="Normal 8 32 6 2 2" xfId="26866" xr:uid="{6EE89A42-97BE-4009-8D22-9F7A03523D24}"/>
    <cellStyle name="Normal 8 32 6 2 3" xfId="32360" xr:uid="{0036796A-F632-4A60-AEBF-D56152215222}"/>
    <cellStyle name="Normal 8 32 6 2 4" xfId="37844" xr:uid="{EF5986B1-CA9B-4835-8FB1-B6180103A4C3}"/>
    <cellStyle name="Normal 8 32 6 3" xfId="24137" xr:uid="{02B655C3-F032-4BCA-83BD-AA15792DFF87}"/>
    <cellStyle name="Normal 8 32 6 4" xfId="29631" xr:uid="{125AC464-9760-4E94-8028-C65ABEF0BFB1}"/>
    <cellStyle name="Normal 8 32 6 5" xfId="35115" xr:uid="{C823869D-8528-4B1B-9F79-FD1E21C81A2B}"/>
    <cellStyle name="Normal 8 33" xfId="6861" xr:uid="{2AFAF823-1649-4E52-96D4-90C845E7C3DF}"/>
    <cellStyle name="Normal 8 33 2" xfId="15269" xr:uid="{23B8D481-9B3E-4F1C-B98F-D078CC5BA342}"/>
    <cellStyle name="Normal 8 33 2 2" xfId="22556" xr:uid="{4F388DA4-BF9C-4C3F-BEE6-A9F575CFF078}"/>
    <cellStyle name="Normal 8 33 2 2 2" xfId="28112" xr:uid="{76140FDB-3581-4E31-AA35-02103003A7ED}"/>
    <cellStyle name="Normal 8 33 2 2 3" xfId="33606" xr:uid="{5513D3AB-90E6-48F1-8122-F12F0F3BCC9F}"/>
    <cellStyle name="Normal 8 33 2 2 4" xfId="39090" xr:uid="{A4FC3BF2-1383-415A-BCD7-73EF61F9469C}"/>
    <cellStyle name="Normal 8 33 2 3" xfId="25383" xr:uid="{18F689D6-B861-43A0-AB4E-47CF98D4FE4F}"/>
    <cellStyle name="Normal 8 33 2 4" xfId="30877" xr:uid="{79D5F9B6-8B82-42F2-A88C-5AA3CEC8140A}"/>
    <cellStyle name="Normal 8 33 2 5" xfId="36361" xr:uid="{B183E5B5-16A5-4EB1-8D27-448853AD1EBD}"/>
    <cellStyle name="Normal 8 33 3" xfId="12203" xr:uid="{1A326AD2-C550-48C5-BAF5-6880075A0A8C}"/>
    <cellStyle name="Normal 8 33 4" xfId="17439" xr:uid="{91BAAE7F-4964-4087-877C-CF20D72E0B75}"/>
    <cellStyle name="Normal 8 33 5" xfId="19669" xr:uid="{D524B16C-12EE-4C4B-A988-6CC97ADFAF74}"/>
    <cellStyle name="Normal 8 33 6" xfId="9990" xr:uid="{E32C1CA1-4026-4342-B035-CC118AB2ED6E}"/>
    <cellStyle name="Normal 8 33 6 2" xfId="21311" xr:uid="{A59236CF-7CF7-484C-8F98-7E879BB51C55}"/>
    <cellStyle name="Normal 8 33 6 2 2" xfId="26867" xr:uid="{F9820274-67A7-4EC2-A69A-5654FC05F86E}"/>
    <cellStyle name="Normal 8 33 6 2 3" xfId="32361" xr:uid="{28D124CD-B4D3-4338-B7E7-6D06430BF791}"/>
    <cellStyle name="Normal 8 33 6 2 4" xfId="37845" xr:uid="{4ACD3296-4FBD-4AAB-BCC9-FA62C1BCE381}"/>
    <cellStyle name="Normal 8 33 6 3" xfId="24138" xr:uid="{97B7F8AA-FB45-4A52-BC0D-3322952EA151}"/>
    <cellStyle name="Normal 8 33 6 4" xfId="29632" xr:uid="{0EC71E47-6512-4137-A9D4-4992E386AADA}"/>
    <cellStyle name="Normal 8 33 6 5" xfId="35116" xr:uid="{CC742A3D-62F3-4741-BBE6-C2E0AFB58F91}"/>
    <cellStyle name="Normal 8 34" xfId="6862" xr:uid="{15820355-6792-499B-A17B-9AC1D824D02A}"/>
    <cellStyle name="Normal 8 34 2" xfId="15270" xr:uid="{FCADBE1A-F1BB-4A5A-A633-5D247E32822F}"/>
    <cellStyle name="Normal 8 34 2 2" xfId="22557" xr:uid="{4B76DE81-CB49-4B25-8DE5-F911C98A185C}"/>
    <cellStyle name="Normal 8 34 2 2 2" xfId="28113" xr:uid="{2E722D35-640C-4885-BE53-B8AF5BDB9ECD}"/>
    <cellStyle name="Normal 8 34 2 2 3" xfId="33607" xr:uid="{0DCB8543-32E6-41F6-81BF-D017052683E0}"/>
    <cellStyle name="Normal 8 34 2 2 4" xfId="39091" xr:uid="{60F3E093-A94C-488D-ABBA-69AE78072D50}"/>
    <cellStyle name="Normal 8 34 2 3" xfId="25384" xr:uid="{A277A479-3AEE-4062-A7E6-A6FB81A43D05}"/>
    <cellStyle name="Normal 8 34 2 4" xfId="30878" xr:uid="{C97B991A-AC6F-4767-B4F6-592E93DCDCFC}"/>
    <cellStyle name="Normal 8 34 2 5" xfId="36362" xr:uid="{5C2A0C31-08F6-4963-B8BD-872B4A9D401A}"/>
    <cellStyle name="Normal 8 34 3" xfId="12204" xr:uid="{C986A304-057C-4E0F-A99B-D8F3B86E99C6}"/>
    <cellStyle name="Normal 8 34 4" xfId="17440" xr:uid="{71790F27-FE48-4837-9AAE-488BD19886BD}"/>
    <cellStyle name="Normal 8 34 5" xfId="19670" xr:uid="{85A8BBE6-BD66-49D4-B5C1-12B3977C3067}"/>
    <cellStyle name="Normal 8 34 6" xfId="9991" xr:uid="{F9B1191A-25D6-4B2B-B8E5-FDE01A1BAE62}"/>
    <cellStyle name="Normal 8 34 6 2" xfId="21312" xr:uid="{C79818C9-17C0-4313-B4A3-6F035CF3459B}"/>
    <cellStyle name="Normal 8 34 6 2 2" xfId="26868" xr:uid="{1BD2D407-13E7-453D-9FE7-3933D24595A0}"/>
    <cellStyle name="Normal 8 34 6 2 3" xfId="32362" xr:uid="{0C4CEB2E-8653-4F11-B34A-C757E7A5AA39}"/>
    <cellStyle name="Normal 8 34 6 2 4" xfId="37846" xr:uid="{DE322FF2-9EF8-4DA8-BE1D-45EF0B80029A}"/>
    <cellStyle name="Normal 8 34 6 3" xfId="24139" xr:uid="{AE08821C-CFAF-45BD-96B6-8779ED584B07}"/>
    <cellStyle name="Normal 8 34 6 4" xfId="29633" xr:uid="{0569625B-8091-4E52-934C-EAC4277C9BEE}"/>
    <cellStyle name="Normal 8 34 6 5" xfId="35117" xr:uid="{1EA99189-78C9-4899-A478-205E9473D4E5}"/>
    <cellStyle name="Normal 8 35" xfId="6863" xr:uid="{EC47B86F-3522-4230-BE67-73B926FB02D0}"/>
    <cellStyle name="Normal 8 35 2" xfId="15271" xr:uid="{A13E97B1-5F7E-4913-BE4A-9ED1DF710A00}"/>
    <cellStyle name="Normal 8 35 2 2" xfId="22558" xr:uid="{95E2EBD5-552B-4915-BEC7-B053A6EBDB6A}"/>
    <cellStyle name="Normal 8 35 2 2 2" xfId="28114" xr:uid="{F60FF2A4-63CB-4107-81C3-D9B2D328A2B1}"/>
    <cellStyle name="Normal 8 35 2 2 3" xfId="33608" xr:uid="{D4D6EA3D-D627-4198-B078-7625202676CD}"/>
    <cellStyle name="Normal 8 35 2 2 4" xfId="39092" xr:uid="{6A15BC20-670D-4813-8562-7A45E91ADB98}"/>
    <cellStyle name="Normal 8 35 2 3" xfId="25385" xr:uid="{EB0EEFEC-2FCB-4B98-9385-9F1309F7804E}"/>
    <cellStyle name="Normal 8 35 2 4" xfId="30879" xr:uid="{66803E00-076F-44B3-A3C0-F95B6966FF48}"/>
    <cellStyle name="Normal 8 35 2 5" xfId="36363" xr:uid="{F2E29901-CA70-4DC7-A082-D840511565C8}"/>
    <cellStyle name="Normal 8 35 3" xfId="12205" xr:uid="{3CC8A802-A613-468B-A196-4049461BA452}"/>
    <cellStyle name="Normal 8 35 4" xfId="17441" xr:uid="{D9D6074A-E7B6-4D7C-916C-421EA1E9E428}"/>
    <cellStyle name="Normal 8 35 5" xfId="19671" xr:uid="{23BAEF70-F062-4840-8C3D-4B0FAE7C1B3C}"/>
    <cellStyle name="Normal 8 35 6" xfId="9992" xr:uid="{46848C19-42D3-478A-88D0-AC34FB3BB52C}"/>
    <cellStyle name="Normal 8 35 6 2" xfId="21313" xr:uid="{7DF94606-17E9-4F74-BBA6-4087482EE1F5}"/>
    <cellStyle name="Normal 8 35 6 2 2" xfId="26869" xr:uid="{F4ECACDE-3F1F-4EE8-B4EF-445960C19913}"/>
    <cellStyle name="Normal 8 35 6 2 3" xfId="32363" xr:uid="{3BFEA62D-8C76-4AF4-B8A6-530C63DB6584}"/>
    <cellStyle name="Normal 8 35 6 2 4" xfId="37847" xr:uid="{FB7B0208-C122-40EB-AA05-D18A5EAD3DDC}"/>
    <cellStyle name="Normal 8 35 6 3" xfId="24140" xr:uid="{1B300C1E-A693-479D-A14B-B20E7ADFF2FC}"/>
    <cellStyle name="Normal 8 35 6 4" xfId="29634" xr:uid="{9DF3B0FC-1047-492F-A5B9-BC337344D882}"/>
    <cellStyle name="Normal 8 35 6 5" xfId="35118" xr:uid="{3C9CCA3E-8909-41FE-BF90-1E07918B320F}"/>
    <cellStyle name="Normal 8 36" xfId="6864" xr:uid="{7F080BB7-E283-47F0-8517-CDC31A1F64BB}"/>
    <cellStyle name="Normal 8 36 2" xfId="15272" xr:uid="{F79E1EB8-9ED3-4094-913F-D3BF8CA0F89E}"/>
    <cellStyle name="Normal 8 36 2 2" xfId="22559" xr:uid="{81FF38B5-6A95-400A-9D65-94227C169041}"/>
    <cellStyle name="Normal 8 36 2 2 2" xfId="28115" xr:uid="{B6BE3D9D-5596-4BFB-AAF6-E0A6C65FDD3C}"/>
    <cellStyle name="Normal 8 36 2 2 3" xfId="33609" xr:uid="{8627FEC1-781C-4140-92BC-F5C6FFC663FA}"/>
    <cellStyle name="Normal 8 36 2 2 4" xfId="39093" xr:uid="{B4FD6169-ED6C-469C-B842-789C3D0DC339}"/>
    <cellStyle name="Normal 8 36 2 3" xfId="25386" xr:uid="{BDB6B953-03C3-4315-AED1-F1E6CFB12CBE}"/>
    <cellStyle name="Normal 8 36 2 4" xfId="30880" xr:uid="{36D83872-C438-4F6B-B0EE-647EA855D097}"/>
    <cellStyle name="Normal 8 36 2 5" xfId="36364" xr:uid="{2F105165-CF76-409D-A3E9-F10609436F60}"/>
    <cellStyle name="Normal 8 36 3" xfId="12206" xr:uid="{6E2150FA-6332-435E-A366-05674E90C90B}"/>
    <cellStyle name="Normal 8 36 4" xfId="17442" xr:uid="{FFFC8392-ABCB-4A6E-B3B0-EF475695BDA7}"/>
    <cellStyle name="Normal 8 36 5" xfId="19672" xr:uid="{81F78838-7AEB-46FC-AABE-467E0E744A50}"/>
    <cellStyle name="Normal 8 36 6" xfId="9993" xr:uid="{DCB32A83-7EA7-464E-B20F-7572C9E4644A}"/>
    <cellStyle name="Normal 8 36 6 2" xfId="21314" xr:uid="{9AB7C3E5-E9DD-4625-B57F-6E8AF49BA17C}"/>
    <cellStyle name="Normal 8 36 6 2 2" xfId="26870" xr:uid="{2B15E355-349E-4D44-85D9-93916BF3B4C5}"/>
    <cellStyle name="Normal 8 36 6 2 3" xfId="32364" xr:uid="{292EA2EE-A870-431C-BC9C-31767311F736}"/>
    <cellStyle name="Normal 8 36 6 2 4" xfId="37848" xr:uid="{BEB4CAE0-9F33-4E98-AF94-A1F0AE8D8691}"/>
    <cellStyle name="Normal 8 36 6 3" xfId="24141" xr:uid="{137E4800-6362-4F45-8D4C-3ADB2B620C0A}"/>
    <cellStyle name="Normal 8 36 6 4" xfId="29635" xr:uid="{2F9A6ADD-46E0-4CA8-9DD6-4437DA4BE86F}"/>
    <cellStyle name="Normal 8 36 6 5" xfId="35119" xr:uid="{C4F0097C-37BB-4263-B880-890C3F1E03D2}"/>
    <cellStyle name="Normal 8 37" xfId="6865" xr:uid="{4500417B-15A7-4B27-95FE-468460BB7DDB}"/>
    <cellStyle name="Normal 8 37 2" xfId="15273" xr:uid="{540778B4-3023-4F44-8852-4D3A29F37999}"/>
    <cellStyle name="Normal 8 37 2 2" xfId="22560" xr:uid="{4A9F5F8F-3B49-4127-B142-06D54AC6BBAF}"/>
    <cellStyle name="Normal 8 37 2 2 2" xfId="28116" xr:uid="{1E62BD49-C8AF-4787-9238-BD7C8798C10A}"/>
    <cellStyle name="Normal 8 37 2 2 3" xfId="33610" xr:uid="{06454F02-9BDB-4B4F-9CB7-38D100312000}"/>
    <cellStyle name="Normal 8 37 2 2 4" xfId="39094" xr:uid="{DECA256F-0822-4372-9023-F8CB3565159D}"/>
    <cellStyle name="Normal 8 37 2 3" xfId="25387" xr:uid="{335FF817-3646-43F3-8FD7-D421916EF7A1}"/>
    <cellStyle name="Normal 8 37 2 4" xfId="30881" xr:uid="{E66A52E1-BC24-47A8-9D39-948B96A8763E}"/>
    <cellStyle name="Normal 8 37 2 5" xfId="36365" xr:uid="{3138D917-6BA1-42C6-9BCC-6638F2053F92}"/>
    <cellStyle name="Normal 8 37 3" xfId="12207" xr:uid="{285FEB6E-DB10-4803-97D9-CE0C246B2594}"/>
    <cellStyle name="Normal 8 37 4" xfId="17443" xr:uid="{9797C666-0BA0-4F0B-99D1-9005EAE08084}"/>
    <cellStyle name="Normal 8 37 5" xfId="19673" xr:uid="{5599B14C-CB29-4FF5-8514-AA8A67F985EE}"/>
    <cellStyle name="Normal 8 37 6" xfId="9994" xr:uid="{BFB30778-51DD-4787-8E8E-C5D5F265095E}"/>
    <cellStyle name="Normal 8 37 6 2" xfId="21315" xr:uid="{2B5DE86A-D3A4-49DD-B1CF-157E5C080C40}"/>
    <cellStyle name="Normal 8 37 6 2 2" xfId="26871" xr:uid="{607D7EE2-0F7D-4C5E-A1C8-029D82792EF4}"/>
    <cellStyle name="Normal 8 37 6 2 3" xfId="32365" xr:uid="{28896DDD-521D-44F9-8E9B-DCD302751496}"/>
    <cellStyle name="Normal 8 37 6 2 4" xfId="37849" xr:uid="{6E420546-637E-4B90-B031-EE76F75B3B86}"/>
    <cellStyle name="Normal 8 37 6 3" xfId="24142" xr:uid="{B2C29073-0B4F-408C-A03C-18059AEC17EC}"/>
    <cellStyle name="Normal 8 37 6 4" xfId="29636" xr:uid="{227F61D6-304A-47C0-A699-50A944CCD9EA}"/>
    <cellStyle name="Normal 8 37 6 5" xfId="35120" xr:uid="{E8AC837A-14A5-4EC0-91DE-05AA2AF14C1A}"/>
    <cellStyle name="Normal 8 38" xfId="6866" xr:uid="{B8DB5BE7-9E0C-463B-AE9E-023CABEEA42D}"/>
    <cellStyle name="Normal 8 38 2" xfId="15274" xr:uid="{48868836-1DEC-4169-8979-69E54C460FB6}"/>
    <cellStyle name="Normal 8 38 2 2" xfId="22561" xr:uid="{BB1843E4-AB84-45A9-BE6B-B5FD5F795606}"/>
    <cellStyle name="Normal 8 38 2 2 2" xfId="28117" xr:uid="{7A27DAF0-8373-421C-AF70-835F0900BE24}"/>
    <cellStyle name="Normal 8 38 2 2 3" xfId="33611" xr:uid="{4A6EDC1C-5C77-4CE8-BD25-C542B3540D74}"/>
    <cellStyle name="Normal 8 38 2 2 4" xfId="39095" xr:uid="{540A2E18-E4EB-4C68-9699-072667E97D9A}"/>
    <cellStyle name="Normal 8 38 2 3" xfId="25388" xr:uid="{F702ED5E-7C7D-4ED5-B721-B53C57430C7C}"/>
    <cellStyle name="Normal 8 38 2 4" xfId="30882" xr:uid="{7A696F82-324B-4983-9854-11CE3AD1C84F}"/>
    <cellStyle name="Normal 8 38 2 5" xfId="36366" xr:uid="{7D0BC279-243A-4853-82F6-FB405CAC86AC}"/>
    <cellStyle name="Normal 8 38 3" xfId="12208" xr:uid="{551B2CA6-7BE3-430B-9C6E-C759F192CACA}"/>
    <cellStyle name="Normal 8 38 4" xfId="17444" xr:uid="{34E82FA3-5A5B-4F75-B5A4-C5E7779E26F5}"/>
    <cellStyle name="Normal 8 38 5" xfId="19674" xr:uid="{5ABDD6B0-360B-4EB9-B93E-556CDFCF8586}"/>
    <cellStyle name="Normal 8 38 6" xfId="9995" xr:uid="{F2245D70-F811-4446-8EE6-020A4D677D9F}"/>
    <cellStyle name="Normal 8 38 6 2" xfId="21316" xr:uid="{0263CD5C-E413-46B5-9B9F-46E4DBD87A47}"/>
    <cellStyle name="Normal 8 38 6 2 2" xfId="26872" xr:uid="{F1DA102D-62CD-4274-9F7F-C06FA861EDDB}"/>
    <cellStyle name="Normal 8 38 6 2 3" xfId="32366" xr:uid="{8A9B66BC-3DFA-4A46-9888-1BC832E6431C}"/>
    <cellStyle name="Normal 8 38 6 2 4" xfId="37850" xr:uid="{DAF25E70-0D51-4349-A538-5BDB48161CAA}"/>
    <cellStyle name="Normal 8 38 6 3" xfId="24143" xr:uid="{FBAD9F67-71E9-4707-8C1E-41818F1BC1A7}"/>
    <cellStyle name="Normal 8 38 6 4" xfId="29637" xr:uid="{82DE5B1E-49AA-4E3D-B45D-E53994901257}"/>
    <cellStyle name="Normal 8 38 6 5" xfId="35121" xr:uid="{E4EDA852-ABB0-4E52-A44A-DD76D0324161}"/>
    <cellStyle name="Normal 8 39" xfId="6867" xr:uid="{4E2FFEFE-CF8A-4FB7-8CB4-38E1AC740E2B}"/>
    <cellStyle name="Normal 8 39 2" xfId="15275" xr:uid="{87EDA00B-5F86-444B-995F-79189BD75764}"/>
    <cellStyle name="Normal 8 39 2 2" xfId="22562" xr:uid="{23DA138F-33B7-4A63-9CB1-5897928C5B33}"/>
    <cellStyle name="Normal 8 39 2 2 2" xfId="28118" xr:uid="{57C2E777-07FC-4191-B519-41258F92E043}"/>
    <cellStyle name="Normal 8 39 2 2 3" xfId="33612" xr:uid="{F4304D52-8F3C-49DC-B895-E233853080E2}"/>
    <cellStyle name="Normal 8 39 2 2 4" xfId="39096" xr:uid="{002FBCFF-2658-4CF7-85CB-E6AF7103584F}"/>
    <cellStyle name="Normal 8 39 2 3" xfId="25389" xr:uid="{AB2D4C8F-199F-48B3-972E-4EA4C096B7FE}"/>
    <cellStyle name="Normal 8 39 2 4" xfId="30883" xr:uid="{256CFC73-3AB0-4C9A-8CE4-F9C86E284418}"/>
    <cellStyle name="Normal 8 39 2 5" xfId="36367" xr:uid="{213CCF4D-67DD-4486-A2DD-BBEA211A43FA}"/>
    <cellStyle name="Normal 8 39 3" xfId="12209" xr:uid="{FAD3C510-2861-456B-8674-F7D0CC643820}"/>
    <cellStyle name="Normal 8 39 4" xfId="17445" xr:uid="{EEE02908-F9A6-4329-B0FC-2B05E9F5F6FD}"/>
    <cellStyle name="Normal 8 39 5" xfId="19675" xr:uid="{A036A90C-9588-4B7C-A152-78E4DBA7C957}"/>
    <cellStyle name="Normal 8 39 6" xfId="9996" xr:uid="{C5E92820-5D24-40CE-943A-A6D09445E243}"/>
    <cellStyle name="Normal 8 39 6 2" xfId="21317" xr:uid="{EAC77587-CBC4-4D11-A0C5-5139AA7CAFE7}"/>
    <cellStyle name="Normal 8 39 6 2 2" xfId="26873" xr:uid="{F2D3E149-F5A1-4570-A458-ED47AA1C9115}"/>
    <cellStyle name="Normal 8 39 6 2 3" xfId="32367" xr:uid="{75608504-CAB9-402B-8897-7429450AD47B}"/>
    <cellStyle name="Normal 8 39 6 2 4" xfId="37851" xr:uid="{18E89519-6564-4B5D-A9C5-3A214B31FCC6}"/>
    <cellStyle name="Normal 8 39 6 3" xfId="24144" xr:uid="{7F452B2D-2727-4D7A-8666-BA8EFE93D43E}"/>
    <cellStyle name="Normal 8 39 6 4" xfId="29638" xr:uid="{AAEF216E-1FA3-42E4-8C81-390BE8B3769D}"/>
    <cellStyle name="Normal 8 39 6 5" xfId="35122" xr:uid="{CCB659A2-A072-4B4C-BC5A-B28146E376BB}"/>
    <cellStyle name="Normal 8 4" xfId="6868" xr:uid="{7B9FD029-335F-4D23-9E74-75005FF9714B}"/>
    <cellStyle name="Normal 8 4 2" xfId="15276" xr:uid="{59560C08-928B-4A27-8852-6FD932A2ED9A}"/>
    <cellStyle name="Normal 8 4 2 2" xfId="22563" xr:uid="{8DAB396E-AF12-44D7-9BD4-319EEF58FF7E}"/>
    <cellStyle name="Normal 8 4 2 2 2" xfId="28119" xr:uid="{8DF20F0B-AA0E-4F6C-9025-6878C3ABE8C5}"/>
    <cellStyle name="Normal 8 4 2 2 3" xfId="33613" xr:uid="{397EEE85-F525-458E-9445-39A3C8AB14D5}"/>
    <cellStyle name="Normal 8 4 2 2 4" xfId="39097" xr:uid="{0BAAB8B1-2A0B-4B95-B55D-517915F3D038}"/>
    <cellStyle name="Normal 8 4 2 3" xfId="25390" xr:uid="{993C3794-6802-40DF-9C8F-37D95094D004}"/>
    <cellStyle name="Normal 8 4 2 4" xfId="30884" xr:uid="{8CDDEF72-8F66-46E9-BD9D-B8ED34426400}"/>
    <cellStyle name="Normal 8 4 2 5" xfId="36368" xr:uid="{66D226C6-BD70-4894-B1D3-F2F300F52976}"/>
    <cellStyle name="Normal 8 4 3" xfId="12210" xr:uid="{B4F16F0C-E705-4776-82DD-C90502D7B0D1}"/>
    <cellStyle name="Normal 8 4 4" xfId="17446" xr:uid="{16983D3F-FDAF-497D-9C9C-F56A0D152928}"/>
    <cellStyle name="Normal 8 4 5" xfId="19676" xr:uid="{8BE17AA8-FBC2-47CE-B60E-08F725E5AFDB}"/>
    <cellStyle name="Normal 8 4 6" xfId="9997" xr:uid="{19D09F0D-FDAD-4573-BC1E-CF4D7C2F0D7D}"/>
    <cellStyle name="Normal 8 4 6 2" xfId="21318" xr:uid="{83384F36-6A09-4444-A2F4-73AF29CD0ECB}"/>
    <cellStyle name="Normal 8 4 6 2 2" xfId="26874" xr:uid="{AAEDA365-9665-4406-8F6D-0FE8604A8F3F}"/>
    <cellStyle name="Normal 8 4 6 2 3" xfId="32368" xr:uid="{D1A914A8-58CA-4A26-BF78-E08752784C50}"/>
    <cellStyle name="Normal 8 4 6 2 4" xfId="37852" xr:uid="{2A7182C4-F9A2-4FC3-A9DB-11EE951771B8}"/>
    <cellStyle name="Normal 8 4 6 3" xfId="24145" xr:uid="{5257045A-6BB0-4CFD-8742-358ECA161D1F}"/>
    <cellStyle name="Normal 8 4 6 4" xfId="29639" xr:uid="{E8C39781-3EE4-4A77-B21D-95EB7E358DA8}"/>
    <cellStyle name="Normal 8 4 6 5" xfId="35123" xr:uid="{357D1371-B0C1-46EA-9A5F-5064AC754B45}"/>
    <cellStyle name="Normal 8 40" xfId="6869" xr:uid="{E5603FF1-5F6E-4D37-815E-879E0E59D7F7}"/>
    <cellStyle name="Normal 8 40 2" xfId="15277" xr:uid="{6E78B788-5416-4111-8BB6-C6BCA9851887}"/>
    <cellStyle name="Normal 8 40 2 2" xfId="22564" xr:uid="{17D57F7A-91F1-47B7-BAC3-16CF5C700BB1}"/>
    <cellStyle name="Normal 8 40 2 2 2" xfId="28120" xr:uid="{43DE120B-25F4-4545-99E1-1659696096C1}"/>
    <cellStyle name="Normal 8 40 2 2 3" xfId="33614" xr:uid="{336FB218-7528-4586-85A0-3A9B1C5AD735}"/>
    <cellStyle name="Normal 8 40 2 2 4" xfId="39098" xr:uid="{30212213-D884-4236-83F2-A6E7C77CC579}"/>
    <cellStyle name="Normal 8 40 2 3" xfId="25391" xr:uid="{3F074FF8-35FB-4135-86F9-E98F15D5030C}"/>
    <cellStyle name="Normal 8 40 2 4" xfId="30885" xr:uid="{F044D66F-E87E-4985-B3ED-A4DB372473F2}"/>
    <cellStyle name="Normal 8 40 2 5" xfId="36369" xr:uid="{C63CA72E-712B-4BDA-AAD0-F4283ECE8D57}"/>
    <cellStyle name="Normal 8 40 3" xfId="19677" xr:uid="{BEDBDC6E-F1AF-41E6-AB37-C4FB287CEE94}"/>
    <cellStyle name="Normal 8 40 4" xfId="9998" xr:uid="{A037845F-704C-4A78-A27B-1092C18D1302}"/>
    <cellStyle name="Normal 8 40 4 2" xfId="21319" xr:uid="{9B2A03AA-75A8-4721-916E-398350E22BA8}"/>
    <cellStyle name="Normal 8 40 4 2 2" xfId="26875" xr:uid="{C9D54FFB-8989-4E1A-8988-9CBDB2BE1659}"/>
    <cellStyle name="Normal 8 40 4 2 3" xfId="32369" xr:uid="{6D694893-14C4-4FFA-AD6E-F835E703E58C}"/>
    <cellStyle name="Normal 8 40 4 2 4" xfId="37853" xr:uid="{C930C4A4-9C14-4E75-B44E-75DFB34407EC}"/>
    <cellStyle name="Normal 8 40 4 3" xfId="24146" xr:uid="{AD7C197E-3D33-42B1-B70A-ADA9C75F024C}"/>
    <cellStyle name="Normal 8 40 4 4" xfId="29640" xr:uid="{6AE83491-8FC9-443B-B815-83EAD1925404}"/>
    <cellStyle name="Normal 8 40 4 5" xfId="35124" xr:uid="{AEDE9246-A6EA-41F0-972C-9E1CAF755BFC}"/>
    <cellStyle name="Normal 8 41" xfId="7296" xr:uid="{9C3448AE-3F76-472B-B347-F1EE4EA06156}"/>
    <cellStyle name="Normal 8 41 2" xfId="9999" xr:uid="{C96A524C-B699-4910-B760-4CF0D91F1F2B}"/>
    <cellStyle name="Normal 8 41 2 2" xfId="21320" xr:uid="{5CD25688-1F96-4308-B57B-AD7615203478}"/>
    <cellStyle name="Normal 8 41 2 2 2" xfId="26876" xr:uid="{4181F766-8164-4206-AB9F-DD212AC30C57}"/>
    <cellStyle name="Normal 8 41 2 2 3" xfId="32370" xr:uid="{519D0933-1BE7-41CA-9C46-BC9869572A8B}"/>
    <cellStyle name="Normal 8 41 2 2 4" xfId="37854" xr:uid="{EBAD9A32-EE42-4E7B-9FF9-7EF56BD09291}"/>
    <cellStyle name="Normal 8 41 2 3" xfId="24147" xr:uid="{1B8CABFE-FC1E-4873-B9E6-DD0616C9436F}"/>
    <cellStyle name="Normal 8 41 2 4" xfId="29641" xr:uid="{EBB54435-3A51-4195-A873-B04639910C24}"/>
    <cellStyle name="Normal 8 41 2 5" xfId="35125" xr:uid="{2AD20C64-0B58-4FE9-A301-63379AE2F7E5}"/>
    <cellStyle name="Normal 8 41 3" xfId="20293" xr:uid="{25FD139B-6849-4A1C-9D63-D3746EE926E6}"/>
    <cellStyle name="Normal 8 41 3 2" xfId="25849" xr:uid="{31EAC570-B653-4AF7-84FE-93C0FB78CC55}"/>
    <cellStyle name="Normal 8 41 3 3" xfId="31343" xr:uid="{3E3341DE-E400-4880-94C3-443907B764BF}"/>
    <cellStyle name="Normal 8 41 3 4" xfId="36827" xr:uid="{227B956D-EE86-4B10-8169-6D4E3DE60F06}"/>
    <cellStyle name="Normal 8 41 4" xfId="23120" xr:uid="{C7D7F0EC-7E13-4507-8F2B-77688D4C8BF9}"/>
    <cellStyle name="Normal 8 41 5" xfId="28612" xr:uid="{8D24BA23-BFBA-427E-8D09-D50441492C7D}"/>
    <cellStyle name="Normal 8 41 6" xfId="34096" xr:uid="{428B01E3-9D41-40C8-BF7B-25422A8A5713}"/>
    <cellStyle name="Normal 8 42" xfId="7427" xr:uid="{093F6171-B719-49A2-BED4-AC4E17C21E0D}"/>
    <cellStyle name="Normal 8 42 2" xfId="10000" xr:uid="{65FBFFEA-E8F5-40EB-9679-63654DD92135}"/>
    <cellStyle name="Normal 8 42 2 2" xfId="21321" xr:uid="{0DA0D397-9824-4A33-A901-E4AF97BC2ED8}"/>
    <cellStyle name="Normal 8 42 2 2 2" xfId="26877" xr:uid="{FD80AC42-1559-4B50-98C9-705BABEC101D}"/>
    <cellStyle name="Normal 8 42 2 2 3" xfId="32371" xr:uid="{A95F49FB-1603-42F2-8BE9-D73D03EF5A47}"/>
    <cellStyle name="Normal 8 42 2 2 4" xfId="37855" xr:uid="{A2495564-9064-4AD0-80DA-3A655A577B09}"/>
    <cellStyle name="Normal 8 42 2 3" xfId="24148" xr:uid="{C74260F1-6770-4228-8A5C-8E023B4CC9F3}"/>
    <cellStyle name="Normal 8 42 2 4" xfId="29642" xr:uid="{383A20F8-2E71-47CF-8809-1FA619B0A13C}"/>
    <cellStyle name="Normal 8 42 2 5" xfId="35126" xr:uid="{A1D3F515-77F6-463B-AE5D-BA0267C10705}"/>
    <cellStyle name="Normal 8 42 3" xfId="20315" xr:uid="{9616CD78-27C9-457B-8EC3-24AC34958142}"/>
    <cellStyle name="Normal 8 42 3 2" xfId="25871" xr:uid="{AC362E7B-2F1C-4EC5-BAE6-A9C121595865}"/>
    <cellStyle name="Normal 8 42 3 3" xfId="31365" xr:uid="{D68D3859-97BB-4E3D-B238-0F88D95CF816}"/>
    <cellStyle name="Normal 8 42 3 4" xfId="36849" xr:uid="{FE716841-F03D-4015-8920-12B4FC5629C4}"/>
    <cellStyle name="Normal 8 42 4" xfId="23142" xr:uid="{075B7819-485B-45D1-8F76-0EB3D0B7C866}"/>
    <cellStyle name="Normal 8 42 5" xfId="28634" xr:uid="{8B9AD9A4-78D6-4AD7-8E13-864CF63D654B}"/>
    <cellStyle name="Normal 8 42 6" xfId="34118" xr:uid="{E3F809A2-7627-4939-BC08-25DC3A82178E}"/>
    <cellStyle name="Normal 8 43" xfId="7517" xr:uid="{A9FD46C4-672E-4841-B1B0-B7E26E85C3CD}"/>
    <cellStyle name="Normal 8 43 2" xfId="10001" xr:uid="{34C2552A-0E2E-4538-B977-D8D498414F99}"/>
    <cellStyle name="Normal 8 43 2 2" xfId="21322" xr:uid="{0647511C-C038-412A-974C-E9B18915407D}"/>
    <cellStyle name="Normal 8 43 2 2 2" xfId="26878" xr:uid="{FDA02288-4CAF-4AC3-AD32-5E3C1D6A07DD}"/>
    <cellStyle name="Normal 8 43 2 2 3" xfId="32372" xr:uid="{38674160-C628-411B-A2CB-86A1EF4E4C12}"/>
    <cellStyle name="Normal 8 43 2 2 4" xfId="37856" xr:uid="{46678B1E-C8E5-437F-A4BA-97647923D256}"/>
    <cellStyle name="Normal 8 43 2 3" xfId="24149" xr:uid="{9DDE5274-1277-487C-B380-D31C183735DE}"/>
    <cellStyle name="Normal 8 43 2 4" xfId="29643" xr:uid="{3DBFEFB1-4FAC-4247-A19E-4BE9EDDEF314}"/>
    <cellStyle name="Normal 8 43 2 5" xfId="35127" xr:uid="{C035C05D-A6A0-4F49-85AD-BE0DCACEDFBC}"/>
    <cellStyle name="Normal 8 43 3" xfId="20401" xr:uid="{72B2B08A-9DE4-44E5-831C-E044AB155638}"/>
    <cellStyle name="Normal 8 43 3 2" xfId="25957" xr:uid="{D47EC871-0BDA-4B73-9BD7-D4B1F845F220}"/>
    <cellStyle name="Normal 8 43 3 3" xfId="31451" xr:uid="{E994D635-69E1-43FD-A9B1-D354D4BAADF2}"/>
    <cellStyle name="Normal 8 43 3 4" xfId="36935" xr:uid="{E1567DD7-E073-4319-8187-6E1B1FB2527D}"/>
    <cellStyle name="Normal 8 43 4" xfId="23228" xr:uid="{A4EBD343-31D0-41DF-A649-1D7C60DD491D}"/>
    <cellStyle name="Normal 8 43 5" xfId="28720" xr:uid="{B79460E1-3537-4903-8C36-8FD81537876C}"/>
    <cellStyle name="Normal 8 43 6" xfId="34204" xr:uid="{D1407AB4-722E-4C90-B0B7-B9D3557F4DEC}"/>
    <cellStyle name="Normal 8 44" xfId="7582" xr:uid="{75A17F54-2722-4CB0-BFDC-368D7D5778FF}"/>
    <cellStyle name="Normal 8 44 2" xfId="20466" xr:uid="{2719EF5F-8509-4A08-B240-D82A672C752F}"/>
    <cellStyle name="Normal 8 44 2 2" xfId="26022" xr:uid="{DD86F751-64AA-4329-BC48-546046EA5244}"/>
    <cellStyle name="Normal 8 44 2 3" xfId="31516" xr:uid="{06444437-EA81-4425-A198-678289A1A282}"/>
    <cellStyle name="Normal 8 44 2 4" xfId="37000" xr:uid="{2147EBEF-2AC1-48EA-AFEE-1215330B3073}"/>
    <cellStyle name="Normal 8 44 3" xfId="23293" xr:uid="{C1186808-5ABF-4FC8-B6E1-2F6C34930033}"/>
    <cellStyle name="Normal 8 44 4" xfId="28787" xr:uid="{37FE0AEB-11FC-48D4-8991-3B9AB68CADAC}"/>
    <cellStyle name="Normal 8 44 5" xfId="34271" xr:uid="{FBCC6A5A-D229-48AA-A85B-0ED9E2BE2C03}"/>
    <cellStyle name="Normal 8 45" xfId="12177" xr:uid="{3364336F-F2CF-4014-A9CC-265996568D90}"/>
    <cellStyle name="Normal 8 46" xfId="17413" xr:uid="{7601A2D7-C42F-4270-A675-3648D257C072}"/>
    <cellStyle name="Normal 8 47" xfId="19643" xr:uid="{F46FBEB8-4739-49D5-A412-ED20023DCCB1}"/>
    <cellStyle name="Normal 8 48" xfId="22990" xr:uid="{E1D1DCF2-7D13-422F-93A2-DE0455007CC2}"/>
    <cellStyle name="Normal 8 48 2" xfId="28536" xr:uid="{07BD9AA0-FBBC-4C22-84EC-DF272B5ECB7A}"/>
    <cellStyle name="Normal 8 48 3" xfId="34024" xr:uid="{D0AE7A15-62A1-472C-A439-D860A9D780AA}"/>
    <cellStyle name="Normal 8 48 4" xfId="39508" xr:uid="{392090C7-58AE-4340-9C2A-76F60DE1B539}"/>
    <cellStyle name="Normal 8 49" xfId="6835" xr:uid="{FA6C7567-F250-4E32-992A-378D0AF7F312}"/>
    <cellStyle name="Normal 8 5" xfId="6870" xr:uid="{58750FF1-4879-42EA-AF8C-946D9CE3B8F3}"/>
    <cellStyle name="Normal 8 5 2" xfId="15278" xr:uid="{0149509F-3455-4F3F-8C0D-3B99E53B184B}"/>
    <cellStyle name="Normal 8 5 2 2" xfId="22565" xr:uid="{A0BFA3E8-283A-47ED-917F-0ACA152C0051}"/>
    <cellStyle name="Normal 8 5 2 2 2" xfId="28121" xr:uid="{E718C905-9C1D-4007-B450-6087B8C0F07E}"/>
    <cellStyle name="Normal 8 5 2 2 3" xfId="33615" xr:uid="{5BBA5FB1-8C06-4939-90B9-EF83D0470D3F}"/>
    <cellStyle name="Normal 8 5 2 2 4" xfId="39099" xr:uid="{F0CC8E30-7B89-44EF-96FA-517A2EE56B2C}"/>
    <cellStyle name="Normal 8 5 2 3" xfId="25392" xr:uid="{633E4782-753E-493A-8A3C-A33DFD1335EF}"/>
    <cellStyle name="Normal 8 5 2 4" xfId="30886" xr:uid="{6FA89757-21BB-4ACA-BE13-2C4E939CB84B}"/>
    <cellStyle name="Normal 8 5 2 5" xfId="36370" xr:uid="{A17C5F0E-C75F-452E-802F-CDC05248B1CD}"/>
    <cellStyle name="Normal 8 5 3" xfId="12211" xr:uid="{921E58EB-C897-443C-AB53-1CB87E487EB2}"/>
    <cellStyle name="Normal 8 5 4" xfId="17447" xr:uid="{857D3F4C-5056-4B37-936D-43657E1C05EA}"/>
    <cellStyle name="Normal 8 5 5" xfId="19678" xr:uid="{E83688FC-13D2-45A2-AE6D-CE73B7F7DBC6}"/>
    <cellStyle name="Normal 8 5 6" xfId="10002" xr:uid="{3B78CF00-2700-40FB-B088-66B0FB9A846C}"/>
    <cellStyle name="Normal 8 5 6 2" xfId="21323" xr:uid="{083E3AAA-D937-4F25-9DC5-1B457BB27A9F}"/>
    <cellStyle name="Normal 8 5 6 2 2" xfId="26879" xr:uid="{EA73A632-9740-4E9B-B307-E82719EDE0D4}"/>
    <cellStyle name="Normal 8 5 6 2 3" xfId="32373" xr:uid="{909875EF-0762-4FFE-857F-77A122CDA7E8}"/>
    <cellStyle name="Normal 8 5 6 2 4" xfId="37857" xr:uid="{ACEB1AE5-956A-430F-AB9B-0DB4B953768F}"/>
    <cellStyle name="Normal 8 5 6 3" xfId="24150" xr:uid="{CFDCFDDF-4AAB-4A7F-86D7-8F57E330F0B1}"/>
    <cellStyle name="Normal 8 5 6 4" xfId="29644" xr:uid="{2C345C3D-56F5-41DA-95AF-2E6662D5F4A5}"/>
    <cellStyle name="Normal 8 5 6 5" xfId="35128" xr:uid="{60570700-7CD8-4AD2-A09A-4B7CAF7D79ED}"/>
    <cellStyle name="Normal 8 6" xfId="6871" xr:uid="{071B74E4-1CF7-4078-B222-4CDBD7010D10}"/>
    <cellStyle name="Normal 8 6 2" xfId="15279" xr:uid="{BAE64C7A-B469-49FA-A8D0-E23EA6ABB238}"/>
    <cellStyle name="Normal 8 6 2 2" xfId="22566" xr:uid="{2A284960-8384-42E7-9A77-ABF14E217A41}"/>
    <cellStyle name="Normal 8 6 2 2 2" xfId="28122" xr:uid="{497702C2-E060-42B3-B5D1-FE30909D4B0E}"/>
    <cellStyle name="Normal 8 6 2 2 3" xfId="33616" xr:uid="{1C08D413-06B0-480C-8316-94075D2CC2DE}"/>
    <cellStyle name="Normal 8 6 2 2 4" xfId="39100" xr:uid="{283D1EB0-D53C-4630-9BB7-A5F38EA1284B}"/>
    <cellStyle name="Normal 8 6 2 3" xfId="25393" xr:uid="{AF0A4841-4E4A-4661-B68D-6308B8126C70}"/>
    <cellStyle name="Normal 8 6 2 4" xfId="30887" xr:uid="{27CE18E1-A9F4-4495-92A1-FC6CD07A75B8}"/>
    <cellStyle name="Normal 8 6 2 5" xfId="36371" xr:uid="{26CD11C0-E664-43DF-9A03-F04F059C9B2E}"/>
    <cellStyle name="Normal 8 6 3" xfId="12212" xr:uid="{A5B3E798-9C66-402C-9460-A940503CF2B5}"/>
    <cellStyle name="Normal 8 6 4" xfId="17448" xr:uid="{C00950D6-7126-4EDE-9429-84E0A6A5B99C}"/>
    <cellStyle name="Normal 8 6 5" xfId="19679" xr:uid="{3F06389C-6FDB-4673-ADA3-039ED6AAFBD7}"/>
    <cellStyle name="Normal 8 6 6" xfId="10003" xr:uid="{B94B3400-E3AA-44CC-8829-3B40ABF23FDD}"/>
    <cellStyle name="Normal 8 6 6 2" xfId="21324" xr:uid="{5C635675-31ED-45D1-81C7-EAD92FCC4CC7}"/>
    <cellStyle name="Normal 8 6 6 2 2" xfId="26880" xr:uid="{78609931-BF35-43F2-8BDA-72ABF1C7574E}"/>
    <cellStyle name="Normal 8 6 6 2 3" xfId="32374" xr:uid="{736415D0-B088-4A37-A410-5B058AB4B4F1}"/>
    <cellStyle name="Normal 8 6 6 2 4" xfId="37858" xr:uid="{CF2D3F95-E740-4297-B1DD-C4AB90602940}"/>
    <cellStyle name="Normal 8 6 6 3" xfId="24151" xr:uid="{C9BAC301-CC07-48E4-B3EF-3EFB02703DB7}"/>
    <cellStyle name="Normal 8 6 6 4" xfId="29645" xr:uid="{14882917-6E3B-49EC-9919-A19F2034C678}"/>
    <cellStyle name="Normal 8 6 6 5" xfId="35129" xr:uid="{C8602E59-6B55-4425-891B-25461DFE03C8}"/>
    <cellStyle name="Normal 8 7" xfId="6872" xr:uid="{4A1A7802-61C5-40EC-9282-59CFFDDA66D2}"/>
    <cellStyle name="Normal 8 7 2" xfId="15280" xr:uid="{5534D8FC-8E60-4B3A-A92C-8EBD0B311E54}"/>
    <cellStyle name="Normal 8 7 2 2" xfId="22567" xr:uid="{13B9448D-43A9-4FA7-A244-22B0DE4B82B5}"/>
    <cellStyle name="Normal 8 7 2 2 2" xfId="28123" xr:uid="{3E7DE895-B6C4-4231-947D-BAD27D3E6575}"/>
    <cellStyle name="Normal 8 7 2 2 3" xfId="33617" xr:uid="{A2045FD4-0B40-4C12-A93E-D1EF31229AD6}"/>
    <cellStyle name="Normal 8 7 2 2 4" xfId="39101" xr:uid="{5FBFDC11-9B51-431A-930F-228209A377FD}"/>
    <cellStyle name="Normal 8 7 2 3" xfId="25394" xr:uid="{C430D6A7-B5D4-4582-8B1B-B9FE53636DB5}"/>
    <cellStyle name="Normal 8 7 2 4" xfId="30888" xr:uid="{068DD21A-5FEA-40AF-BE59-E3F4D272B61D}"/>
    <cellStyle name="Normal 8 7 2 5" xfId="36372" xr:uid="{A6A220CB-2F8D-4927-8A48-DE69AABAE3B9}"/>
    <cellStyle name="Normal 8 7 3" xfId="12213" xr:uid="{AA8883F9-5C7E-4538-A62B-60F049037391}"/>
    <cellStyle name="Normal 8 7 4" xfId="17449" xr:uid="{F28BFCD0-7D7A-4F34-843C-BF1CB6A4175E}"/>
    <cellStyle name="Normal 8 7 5" xfId="19680" xr:uid="{16672856-62BC-40B6-A232-04FC6586728A}"/>
    <cellStyle name="Normal 8 7 6" xfId="10004" xr:uid="{6CE1329C-37CC-4072-A0F4-1C8E122EC9D4}"/>
    <cellStyle name="Normal 8 7 6 2" xfId="21325" xr:uid="{D94B3DEC-9A43-4199-9C58-DDE4A77BAFC5}"/>
    <cellStyle name="Normal 8 7 6 2 2" xfId="26881" xr:uid="{BC5B2001-3093-468F-9DD4-939E7088946A}"/>
    <cellStyle name="Normal 8 7 6 2 3" xfId="32375" xr:uid="{D723D2E0-8D2C-4994-B978-332D6F7E993C}"/>
    <cellStyle name="Normal 8 7 6 2 4" xfId="37859" xr:uid="{2F980ADA-EB8B-4792-A6A1-B64B04916F65}"/>
    <cellStyle name="Normal 8 7 6 3" xfId="24152" xr:uid="{243EEB78-5FC1-4CFC-AA03-356C77D4419E}"/>
    <cellStyle name="Normal 8 7 6 4" xfId="29646" xr:uid="{7026B9E6-0798-48ED-8983-CB6E21EF35AF}"/>
    <cellStyle name="Normal 8 7 6 5" xfId="35130" xr:uid="{E5D40475-20E3-4BCE-871D-42101AD3D194}"/>
    <cellStyle name="Normal 8 8" xfId="6873" xr:uid="{2B76B13F-9567-409A-A21A-207CA5DDD309}"/>
    <cellStyle name="Normal 8 8 2" xfId="15281" xr:uid="{23EE27CC-8E69-46C8-9C60-D382DC4AD89A}"/>
    <cellStyle name="Normal 8 8 2 2" xfId="22568" xr:uid="{E41B0442-0B45-4A64-957D-459BD008F089}"/>
    <cellStyle name="Normal 8 8 2 2 2" xfId="28124" xr:uid="{0C389475-8CFD-4FDF-8552-DFBD460C95DA}"/>
    <cellStyle name="Normal 8 8 2 2 3" xfId="33618" xr:uid="{1C880447-F4D8-4926-AC6E-18FF7BA3ACC7}"/>
    <cellStyle name="Normal 8 8 2 2 4" xfId="39102" xr:uid="{A9E481E3-3D1E-434E-9546-B71ACB3B130C}"/>
    <cellStyle name="Normal 8 8 2 3" xfId="25395" xr:uid="{1C957A79-3AEE-48C8-9CD0-E5368C100620}"/>
    <cellStyle name="Normal 8 8 2 4" xfId="30889" xr:uid="{9830EA68-3AE1-4D5F-9D39-127ED5158828}"/>
    <cellStyle name="Normal 8 8 2 5" xfId="36373" xr:uid="{BBB045AF-9CF2-46A7-88AF-5A0294B0749B}"/>
    <cellStyle name="Normal 8 8 3" xfId="12214" xr:uid="{D7EA7061-ABBE-438E-891F-AB0BBDE49D51}"/>
    <cellStyle name="Normal 8 8 4" xfId="17450" xr:uid="{E2D068BA-2934-4C41-8755-513BBB3FC9F8}"/>
    <cellStyle name="Normal 8 8 5" xfId="19681" xr:uid="{5DF69545-B1E8-49A7-BE01-DAD2272E33A8}"/>
    <cellStyle name="Normal 8 8 6" xfId="10005" xr:uid="{F13928A1-377E-4CCB-A496-10D42B5014B5}"/>
    <cellStyle name="Normal 8 8 6 2" xfId="21326" xr:uid="{25D76693-DA73-4FCF-B167-862564165CC7}"/>
    <cellStyle name="Normal 8 8 6 2 2" xfId="26882" xr:uid="{750F4122-4CF6-45C6-BF80-C4523991664C}"/>
    <cellStyle name="Normal 8 8 6 2 3" xfId="32376" xr:uid="{0C03A7B1-046F-4ED2-BE8F-8942F53A1A57}"/>
    <cellStyle name="Normal 8 8 6 2 4" xfId="37860" xr:uid="{B4F30742-2ECF-41F6-A1CD-300D268107D7}"/>
    <cellStyle name="Normal 8 8 6 3" xfId="24153" xr:uid="{4F4F04F4-1D80-4B0E-A7EC-0CCDBC8A8736}"/>
    <cellStyle name="Normal 8 8 6 4" xfId="29647" xr:uid="{B820C3DE-CDFF-4568-89D2-80B290D9EDDA}"/>
    <cellStyle name="Normal 8 8 6 5" xfId="35131" xr:uid="{B37E083C-D299-430D-B69D-4B3ADFB3B55E}"/>
    <cellStyle name="Normal 8 9" xfId="6874" xr:uid="{D7764C70-BD7D-4BCF-BA7A-6C13B4C1D4CE}"/>
    <cellStyle name="Normal 8 9 2" xfId="15282" xr:uid="{64C96CE6-405A-4EE9-8D17-C35E45630DB8}"/>
    <cellStyle name="Normal 8 9 2 2" xfId="22569" xr:uid="{43C58F74-561F-4E01-B0A1-F2437D44B5E9}"/>
    <cellStyle name="Normal 8 9 2 2 2" xfId="28125" xr:uid="{24205A42-2F8A-4F44-9BE5-3939B796FBF1}"/>
    <cellStyle name="Normal 8 9 2 2 3" xfId="33619" xr:uid="{DE0089B0-FDC4-414C-9726-0C0EA10A4B6F}"/>
    <cellStyle name="Normal 8 9 2 2 4" xfId="39103" xr:uid="{2FF59F91-1747-4737-A888-600E4ECA5DBC}"/>
    <cellStyle name="Normal 8 9 2 3" xfId="25396" xr:uid="{BF97439B-FF5B-4B0C-808C-BCC9F16101A0}"/>
    <cellStyle name="Normal 8 9 2 4" xfId="30890" xr:uid="{BF8AF3B7-ADC5-41A6-94E3-845C387F15FB}"/>
    <cellStyle name="Normal 8 9 2 5" xfId="36374" xr:uid="{29FB7FA3-F443-4AAD-9A08-2F3F57DFF6FD}"/>
    <cellStyle name="Normal 8 9 3" xfId="12215" xr:uid="{33A41A66-0C67-45C9-8881-22DC14851CF4}"/>
    <cellStyle name="Normal 8 9 4" xfId="17451" xr:uid="{54A00062-6888-4DBB-B3A2-E7BB4CB34E54}"/>
    <cellStyle name="Normal 8 9 5" xfId="19682" xr:uid="{317FB088-43A5-4517-85DD-81ADC13FFF89}"/>
    <cellStyle name="Normal 8 9 6" xfId="10006" xr:uid="{E50499B7-D90A-4C70-AC12-3CD7DDFA6D75}"/>
    <cellStyle name="Normal 8 9 6 2" xfId="21327" xr:uid="{C16F8E49-774A-4C36-A484-E21C44E95034}"/>
    <cellStyle name="Normal 8 9 6 2 2" xfId="26883" xr:uid="{21375C9A-C0AA-4EEF-A0B7-25161CD27539}"/>
    <cellStyle name="Normal 8 9 6 2 3" xfId="32377" xr:uid="{8B9CCCC5-C6AF-409E-94E7-463ED7C7F524}"/>
    <cellStyle name="Normal 8 9 6 2 4" xfId="37861" xr:uid="{364CEC29-0F08-4E94-89EF-95329014DB82}"/>
    <cellStyle name="Normal 8 9 6 3" xfId="24154" xr:uid="{B36F370E-F586-4177-A5EC-79D87B0CC600}"/>
    <cellStyle name="Normal 8 9 6 4" xfId="29648" xr:uid="{F67BCC52-20CE-45BF-84CE-E1B0263EE3E9}"/>
    <cellStyle name="Normal 8 9 6 5" xfId="35132" xr:uid="{50847FFA-BB26-4A18-8098-4836A2F0E170}"/>
    <cellStyle name="Normal 80" xfId="7437" xr:uid="{21DCCDBC-CD25-4B40-8FFC-EF393046F9FB}"/>
    <cellStyle name="Normal 80 2" xfId="20181" xr:uid="{746959F9-36ED-47B6-98BC-38BF3C02E1F8}"/>
    <cellStyle name="Normal 80 2 2" xfId="22915" xr:uid="{8331D91A-6715-4D7D-9706-DE1155C8A53D}"/>
    <cellStyle name="Normal 80 2 2 2" xfId="28471" xr:uid="{15342F4E-F411-4736-8A96-8C31E786D8B6}"/>
    <cellStyle name="Normal 80 2 2 3" xfId="33965" xr:uid="{23A315A6-82E5-4338-A342-AE8600041452}"/>
    <cellStyle name="Normal 80 2 2 4" xfId="39449" xr:uid="{442CFF48-4A24-41FC-AE9A-9B4DA51FA4FC}"/>
    <cellStyle name="Normal 80 2 3" xfId="25742" xr:uid="{BFF7E70D-ED44-475B-A103-4430BFF339A5}"/>
    <cellStyle name="Normal 80 2 4" xfId="31236" xr:uid="{51B6A011-D27C-4C39-8917-4F8A38AE3AE5}"/>
    <cellStyle name="Normal 80 2 5" xfId="36720" xr:uid="{BFC59909-06B3-45D1-BCB8-07E7A158F571}"/>
    <cellStyle name="Normal 80 3" xfId="20325" xr:uid="{7D1F6DC5-8305-4910-9292-CB595DC728EC}"/>
    <cellStyle name="Normal 80 3 2" xfId="25881" xr:uid="{E6DCBA0C-43EF-4A37-84EC-E29238A6592B}"/>
    <cellStyle name="Normal 80 3 3" xfId="31375" xr:uid="{4C87BC4A-1340-4661-91C6-DF269315BDD5}"/>
    <cellStyle name="Normal 80 3 4" xfId="36859" xr:uid="{0415BA3D-FF8C-40C5-9A30-85BD3BE9E9F6}"/>
    <cellStyle name="Normal 80 4" xfId="23152" xr:uid="{E79E77DB-308D-4A93-A265-FBB529A5ADEE}"/>
    <cellStyle name="Normal 80 5" xfId="28644" xr:uid="{194D8112-0526-4003-B7E9-77CAFD4FC230}"/>
    <cellStyle name="Normal 80 6" xfId="34128" xr:uid="{466BC4CB-37C7-46A3-8DD3-D4C2889F4BDC}"/>
    <cellStyle name="Normal 800" xfId="40176" xr:uid="{8D8EDBDA-4D52-4382-8D87-C25E946F84C5}"/>
    <cellStyle name="Normal 801" xfId="40177" xr:uid="{E6739E07-947D-4168-8904-C4A375B69C37}"/>
    <cellStyle name="Normal 802" xfId="625" xr:uid="{C5821CB2-BCBA-476D-9DDF-EE6195DBE441}"/>
    <cellStyle name="Normal 802 2" xfId="40449" xr:uid="{6B1B7038-6B02-44F2-B001-214A9C1C8980}"/>
    <cellStyle name="Normal 803" xfId="40178" xr:uid="{D2093F0C-5481-4902-B671-91D8C8BDB208}"/>
    <cellStyle name="Normal 804" xfId="40179" xr:uid="{D1C8D8EC-0A32-4455-984B-821BD8673091}"/>
    <cellStyle name="Normal 805" xfId="40180" xr:uid="{48CAEC23-D536-4679-A51A-1F44ED05B541}"/>
    <cellStyle name="Normal 806" xfId="40181" xr:uid="{455CEE07-D4C6-4D38-B0E5-76BDB03E2E62}"/>
    <cellStyle name="Normal 807" xfId="40182" xr:uid="{D12D220A-B562-441F-8E13-47C4E8D902E0}"/>
    <cellStyle name="Normal 808" xfId="40183" xr:uid="{CAC923F9-4D36-4899-AA57-C6D171D1D63E}"/>
    <cellStyle name="Normal 809" xfId="40184" xr:uid="{B2A4148A-A8A5-4528-9F6F-366FC83148F9}"/>
    <cellStyle name="Normal 81" xfId="7438" xr:uid="{ABD1AA57-607F-416B-B93F-87B1D48AA943}"/>
    <cellStyle name="Normal 81 2" xfId="20182" xr:uid="{09194893-4049-4BED-A2A7-DC6E788795B1}"/>
    <cellStyle name="Normal 81 2 2" xfId="22916" xr:uid="{A4557AFB-C84A-4983-9AD6-68EE80E600E0}"/>
    <cellStyle name="Normal 81 2 2 2" xfId="28472" xr:uid="{9A4FC65F-9131-4C0A-8DB1-754E1CA81B86}"/>
    <cellStyle name="Normal 81 2 2 3" xfId="33966" xr:uid="{38D1821D-B668-4911-B359-BB55C6291DB9}"/>
    <cellStyle name="Normal 81 2 2 4" xfId="39450" xr:uid="{A33DBEB9-0AD1-4D03-A348-BF9AB94C437E}"/>
    <cellStyle name="Normal 81 2 3" xfId="25743" xr:uid="{229ECB3F-FE14-44BB-81A3-2D5F5F62A23A}"/>
    <cellStyle name="Normal 81 2 4" xfId="31237" xr:uid="{144B0871-B530-4299-8065-431C18E5B882}"/>
    <cellStyle name="Normal 81 2 5" xfId="36721" xr:uid="{B05DDD32-1508-481B-8251-B2F1B2985737}"/>
    <cellStyle name="Normal 81 3" xfId="20326" xr:uid="{02EDC8F3-1A4A-4DCF-9371-12E340327F5A}"/>
    <cellStyle name="Normal 81 3 2" xfId="25882" xr:uid="{DE72748A-2D60-44F1-B34F-822AC53EE454}"/>
    <cellStyle name="Normal 81 3 3" xfId="31376" xr:uid="{84EFC89D-DABF-4C02-9B3B-D1E385921A85}"/>
    <cellStyle name="Normal 81 3 4" xfId="36860" xr:uid="{18417324-750C-4ACD-ACCD-C08E0E77537E}"/>
    <cellStyle name="Normal 81 4" xfId="23153" xr:uid="{70C24858-66C5-4955-B5DF-BFF562DE931C}"/>
    <cellStyle name="Normal 81 5" xfId="28645" xr:uid="{0C3EB552-385F-4431-AFB5-D6215C1E9E6E}"/>
    <cellStyle name="Normal 81 6" xfId="34129" xr:uid="{12F17D10-5B15-48E5-9B87-E4E93246735B}"/>
    <cellStyle name="Normal 810" xfId="40185" xr:uid="{E74FD02F-794F-4242-9C28-833E99F1DB61}"/>
    <cellStyle name="Normal 811" xfId="40186" xr:uid="{D1015192-ACF1-40F4-B4A3-B944230285A3}"/>
    <cellStyle name="Normal 812" xfId="40189" xr:uid="{DE5AD448-875A-41E7-A90A-774C2B934AB2}"/>
    <cellStyle name="Normal 813" xfId="40190" xr:uid="{25063281-6DFA-40CB-8773-7BC139F4B00D}"/>
    <cellStyle name="Normal 814" xfId="40191" xr:uid="{F5C4F548-9CE7-4930-93FE-80FC7E1E7CB0}"/>
    <cellStyle name="Normal 815" xfId="40192" xr:uid="{2A038682-B7D9-4486-952E-74ACD985255D}"/>
    <cellStyle name="Normal 816" xfId="40193" xr:uid="{DE0E99E2-8F53-447B-AA1F-C82FEBB53CDC}"/>
    <cellStyle name="Normal 817" xfId="40194" xr:uid="{15B8FC43-94F8-4CE9-8AFD-675B870F762A}"/>
    <cellStyle name="Normal 818" xfId="40195" xr:uid="{0DDF44B7-8461-4788-8282-7313DD4D47F1}"/>
    <cellStyle name="Normal 819" xfId="40196" xr:uid="{0D3364B7-CAC7-4BBA-A8C2-76F0246D633B}"/>
    <cellStyle name="Normal 82" xfId="7439" xr:uid="{CD159147-4E2D-4C87-AF0D-0B535EDA5C94}"/>
    <cellStyle name="Normal 82 2" xfId="20183" xr:uid="{A1FE04F6-0036-4774-8059-B0969BF20F33}"/>
    <cellStyle name="Normal 82 2 2" xfId="22917" xr:uid="{9AE1ACF7-D31A-4B7B-975E-0632CC8E920E}"/>
    <cellStyle name="Normal 82 2 2 2" xfId="28473" xr:uid="{CCACD697-4CD2-4AA9-90AA-ACBADBA03D55}"/>
    <cellStyle name="Normal 82 2 2 3" xfId="33967" xr:uid="{A5F90CE6-E72A-4F87-A782-7A955F5FA4C6}"/>
    <cellStyle name="Normal 82 2 2 4" xfId="39451" xr:uid="{BB24DB51-40CD-4924-9C99-BB5EA53B18B1}"/>
    <cellStyle name="Normal 82 2 3" xfId="25744" xr:uid="{01F95939-05F7-4006-B7FE-CFF8F096564D}"/>
    <cellStyle name="Normal 82 2 4" xfId="31238" xr:uid="{C4EEEAD0-E322-4868-91B6-EA3D27FA10B2}"/>
    <cellStyle name="Normal 82 2 5" xfId="36722" xr:uid="{78D4E6F6-CEB9-4ECC-95F2-FBEFDC40CCF6}"/>
    <cellStyle name="Normal 82 3" xfId="20327" xr:uid="{108F92E9-3232-469F-962A-4FEEFD643AEA}"/>
    <cellStyle name="Normal 82 3 2" xfId="25883" xr:uid="{31085AE0-1B6B-45B1-9764-A0B8430605AE}"/>
    <cellStyle name="Normal 82 3 3" xfId="31377" xr:uid="{31247961-C8C1-49A0-A33F-B0F4806D2920}"/>
    <cellStyle name="Normal 82 3 4" xfId="36861" xr:uid="{54B7C9A8-E470-4F26-8357-147EAAECB033}"/>
    <cellStyle name="Normal 82 4" xfId="23154" xr:uid="{5832ABE5-5730-416F-AB1F-432C22E982E2}"/>
    <cellStyle name="Normal 82 5" xfId="28646" xr:uid="{5437A9F4-1C0A-49ED-8FDC-120C08BE69A5}"/>
    <cellStyle name="Normal 82 6" xfId="34130" xr:uid="{6BEF6A54-24BC-4BA4-A3BA-08CEE244C6EE}"/>
    <cellStyle name="Normal 820" xfId="40197" xr:uid="{B03FE049-5F9C-43E7-AD67-B817BAE829DE}"/>
    <cellStyle name="Normal 821" xfId="40198" xr:uid="{9A912529-99F6-4B7F-AAE0-6172D73E9E3B}"/>
    <cellStyle name="Normal 822" xfId="40199" xr:uid="{3E705156-A43C-4FD5-9EBB-31F8D951B1BB}"/>
    <cellStyle name="Normal 823" xfId="40200" xr:uid="{92D9C06D-07B9-4309-93A3-B7297EB6EE5F}"/>
    <cellStyle name="Normal 824" xfId="40201" xr:uid="{CB2B4D10-2509-4C31-9C58-3499A12CD2B4}"/>
    <cellStyle name="Normal 825" xfId="40202" xr:uid="{BC5CC536-BD50-4E4D-A5B8-59C7DB50BE37}"/>
    <cellStyle name="Normal 826" xfId="40203" xr:uid="{2810B99A-91F3-4EDF-AB5E-CD74EEB4E410}"/>
    <cellStyle name="Normal 827" xfId="40204" xr:uid="{B48C7E17-0F07-4D8A-9020-3A1851899755}"/>
    <cellStyle name="Normal 828" xfId="40205" xr:uid="{E0362EC9-201B-411C-8B3F-02152C55E43B}"/>
    <cellStyle name="Normal 829" xfId="40206" xr:uid="{EBF1BC7B-C237-429D-9A50-DB5DB9F867B3}"/>
    <cellStyle name="Normal 83" xfId="7440" xr:uid="{5A545ACD-1B8E-4B73-8209-4DBD8AEBAD53}"/>
    <cellStyle name="Normal 830" xfId="40207" xr:uid="{91AB666B-6A9A-419B-913B-1805E0806FDE}"/>
    <cellStyle name="Normal 831" xfId="40208" xr:uid="{075786FF-CBD4-4B65-A312-8920A3F92947}"/>
    <cellStyle name="Normal 832" xfId="40209" xr:uid="{33423169-17FC-4D61-A510-A758E26A9FB4}"/>
    <cellStyle name="Normal 833" xfId="40210" xr:uid="{DFCE4A52-DA03-4D92-87B0-40650FC2E0D3}"/>
    <cellStyle name="Normal 834" xfId="40211" xr:uid="{01B48C9D-46E2-4553-8F93-109C536B6B66}"/>
    <cellStyle name="Normal 835" xfId="40212" xr:uid="{CBEF2AC9-1DF2-4E27-934A-781B111E2147}"/>
    <cellStyle name="Normal 836" xfId="40213" xr:uid="{09B60992-8C03-493B-8071-2FADEF2D9D84}"/>
    <cellStyle name="Normal 837" xfId="40214" xr:uid="{159094E3-ADAA-4E42-8268-D336056B9613}"/>
    <cellStyle name="Normal 838" xfId="40215" xr:uid="{42A75EDB-3D54-407F-8140-F3E7849E9A7A}"/>
    <cellStyle name="Normal 839" xfId="40216" xr:uid="{0791ACE4-2C0A-4DAA-91CA-E1838E530DF9}"/>
    <cellStyle name="Normal 84" xfId="7494" xr:uid="{2C37B752-1B9C-48B1-B565-8EF9F0D07769}"/>
    <cellStyle name="Normal 84 2" xfId="20188" xr:uid="{28E77DE1-BC27-40A7-8B3D-4F244A146B68}"/>
    <cellStyle name="Normal 84 2 2" xfId="22922" xr:uid="{39287E11-5360-44B7-A390-A8CB12FDB7FF}"/>
    <cellStyle name="Normal 84 2 2 2" xfId="28478" xr:uid="{DC49BA3D-AC3A-41E0-8BA9-66B3E51DFFFF}"/>
    <cellStyle name="Normal 84 2 2 3" xfId="33972" xr:uid="{317CC364-D426-4ED7-B52A-DC3621F9B3A8}"/>
    <cellStyle name="Normal 84 2 2 4" xfId="39456" xr:uid="{082AC22E-1678-4D0A-A095-3719DDA63D83}"/>
    <cellStyle name="Normal 84 2 3" xfId="25749" xr:uid="{371FDD4C-4F41-4C15-8BF3-C6871E43BADF}"/>
    <cellStyle name="Normal 84 2 4" xfId="31243" xr:uid="{C43DD6CA-0F4A-4052-A6BC-6C174A8AC52C}"/>
    <cellStyle name="Normal 84 2 5" xfId="36727" xr:uid="{F37BD3E6-D612-4036-A76C-5824FA339D3B}"/>
    <cellStyle name="Normal 84 3" xfId="20378" xr:uid="{1996682C-3BC7-4C0B-9498-0FEA90D3FDA9}"/>
    <cellStyle name="Normal 84 3 2" xfId="25934" xr:uid="{982D5081-EB08-45B9-A58A-9513D5D42224}"/>
    <cellStyle name="Normal 84 3 3" xfId="31428" xr:uid="{44CA9C26-F703-4DD4-A87C-04DBB4AF8184}"/>
    <cellStyle name="Normal 84 3 4" xfId="36912" xr:uid="{E5F177D6-61A5-4CDC-BA6F-24DF319452A5}"/>
    <cellStyle name="Normal 84 4" xfId="23205" xr:uid="{965DE0F2-EA57-47EB-B947-CB05AC04B3B5}"/>
    <cellStyle name="Normal 84 5" xfId="28697" xr:uid="{3246EDB3-89AF-4A6B-96A3-20B4D81D5259}"/>
    <cellStyle name="Normal 84 6" xfId="34181" xr:uid="{A979D9BA-48A0-429D-8107-79D17EC06057}"/>
    <cellStyle name="Normal 840" xfId="40217" xr:uid="{6EE0F12A-1D75-4A87-AC92-8555B5459096}"/>
    <cellStyle name="Normal 841" xfId="40218" xr:uid="{9816A1D2-B4FA-4423-BD5C-78885EE3B790}"/>
    <cellStyle name="Normal 842" xfId="40219" xr:uid="{4B656CBB-9C30-4BAC-AA4A-F73DFA6C6FAB}"/>
    <cellStyle name="Normal 843" xfId="40220" xr:uid="{D5F04901-D70A-4180-A94E-8AC6DEFB0938}"/>
    <cellStyle name="Normal 844" xfId="40221" xr:uid="{3425016B-AA86-4118-AC03-B30F487B6190}"/>
    <cellStyle name="Normal 845" xfId="40222" xr:uid="{50BB4B95-F2B6-4653-8879-3C04216B7608}"/>
    <cellStyle name="Normal 846" xfId="40223" xr:uid="{690A1FDD-CA19-4056-9636-34755266916C}"/>
    <cellStyle name="Normal 847" xfId="40224" xr:uid="{06DB3401-0EE4-46D8-AE2B-340D8277F202}"/>
    <cellStyle name="Normal 848" xfId="40225" xr:uid="{2020B805-B744-4BF5-9304-C1658827F500}"/>
    <cellStyle name="Normal 849" xfId="40226" xr:uid="{62F3A70D-65A7-4B47-B2A8-039B36B1714C}"/>
    <cellStyle name="Normal 85" xfId="7495" xr:uid="{87EF0D7A-A82D-4C36-B901-32D173F61441}"/>
    <cellStyle name="Normal 85 2" xfId="20189" xr:uid="{3E576817-E73A-45B3-BA04-18C85668013E}"/>
    <cellStyle name="Normal 85 2 2" xfId="22923" xr:uid="{3E37F9B8-25F5-4A3B-936F-AA69AE16F8F6}"/>
    <cellStyle name="Normal 85 2 2 2" xfId="28479" xr:uid="{01B045F4-B65E-4A52-8E49-9A3E962BEA4B}"/>
    <cellStyle name="Normal 85 2 2 3" xfId="33973" xr:uid="{659D6129-CE6C-4A16-8BA7-F6493ACF05BE}"/>
    <cellStyle name="Normal 85 2 2 4" xfId="39457" xr:uid="{02BF73D8-8E05-477A-9734-A683FEBF4A40}"/>
    <cellStyle name="Normal 85 2 3" xfId="25750" xr:uid="{408AF5AA-FBD4-4EEA-A439-415BD3ADE399}"/>
    <cellStyle name="Normal 85 2 4" xfId="31244" xr:uid="{61892E58-626D-458C-A951-099392509A89}"/>
    <cellStyle name="Normal 85 2 5" xfId="36728" xr:uid="{5A7AE3BF-4BD1-4B9F-8157-EC686C7810D2}"/>
    <cellStyle name="Normal 85 3" xfId="20379" xr:uid="{DE4EAB4C-A935-4387-9F55-94927CBBAF17}"/>
    <cellStyle name="Normal 85 3 2" xfId="25935" xr:uid="{3592C831-659C-4665-9CA9-C4E119B705C1}"/>
    <cellStyle name="Normal 85 3 3" xfId="31429" xr:uid="{3A0742C1-302A-48FA-BE4F-8A649C14369A}"/>
    <cellStyle name="Normal 85 3 4" xfId="36913" xr:uid="{1D592493-223F-4879-AEB9-08C1A2BE20AC}"/>
    <cellStyle name="Normal 85 4" xfId="23206" xr:uid="{566764EB-DA44-4EF8-9FDB-F87A944957C3}"/>
    <cellStyle name="Normal 85 5" xfId="28698" xr:uid="{8E155ED6-56BD-477F-900B-C7E11DD3E6A1}"/>
    <cellStyle name="Normal 85 6" xfId="34182" xr:uid="{E6E18A3C-6DEE-4323-A8EB-6E5CA92583A6}"/>
    <cellStyle name="Normal 850" xfId="40227" xr:uid="{8DB6E0E7-FDFB-4FF5-92B8-461655480EF3}"/>
    <cellStyle name="Normal 851" xfId="40228" xr:uid="{6FCD769E-3380-4B61-A051-E655DCEE5881}"/>
    <cellStyle name="Normal 852" xfId="40229" xr:uid="{19A04411-BFF7-4368-A1E8-E732DD1ACEAA}"/>
    <cellStyle name="Normal 853" xfId="40230" xr:uid="{E8D4A0F7-4331-4164-A7BA-CA34AE0A4DCA}"/>
    <cellStyle name="Normal 854" xfId="40231" xr:uid="{EC1B90D8-BC12-4F92-A89D-D1B0AF7A41EB}"/>
    <cellStyle name="Normal 855" xfId="40232" xr:uid="{10F2342C-4218-46E9-86E8-43115A6C79CF}"/>
    <cellStyle name="Normal 856" xfId="40235" xr:uid="{63F16BB8-8179-4530-8B07-54F2D340A481}"/>
    <cellStyle name="Normal 857" xfId="40236" xr:uid="{94D7734B-6DE1-4813-B70B-028FA74D5DBE}"/>
    <cellStyle name="Normal 858" xfId="40237" xr:uid="{C903FCCA-9C4E-483A-98D4-7E3FC777925B}"/>
    <cellStyle name="Normal 859" xfId="40238" xr:uid="{3D325262-7E02-4017-B6D4-416D6A32AE48}"/>
    <cellStyle name="Normal 86" xfId="7520" xr:uid="{16289FE2-D2F3-4380-89D3-25FBF39BB913}"/>
    <cellStyle name="Normal 86 2" xfId="20201" xr:uid="{A64DAF55-271B-42F0-A3D9-8330C033E77E}"/>
    <cellStyle name="Normal 86 2 2" xfId="22935" xr:uid="{EDCE7780-3632-42D6-A839-19E5ACC2CC6D}"/>
    <cellStyle name="Normal 86 2 2 2" xfId="28491" xr:uid="{3F213AD9-0744-4347-BEB0-3EBBB2FDABA7}"/>
    <cellStyle name="Normal 86 2 2 3" xfId="33985" xr:uid="{8A895FAF-F113-4695-9476-2459C1F5D920}"/>
    <cellStyle name="Normal 86 2 2 4" xfId="39469" xr:uid="{35E4CD1E-B794-418D-922C-174B3DB171A1}"/>
    <cellStyle name="Normal 86 2 3" xfId="25762" xr:uid="{5837A608-2EF7-489E-8A2D-F8C41F9E77CB}"/>
    <cellStyle name="Normal 86 2 4" xfId="31256" xr:uid="{72C44E54-3C17-4D10-A71C-CB51221CADE4}"/>
    <cellStyle name="Normal 86 2 5" xfId="36740" xr:uid="{354B85D3-4C2D-4F99-8A34-BCA637C55BFD}"/>
    <cellStyle name="Normal 86 3" xfId="20404" xr:uid="{624FA495-7E7E-43B7-85E3-A97519110789}"/>
    <cellStyle name="Normal 86 3 2" xfId="25960" xr:uid="{0BADBA23-12F4-4C65-A73A-6DA9A8F9EA3B}"/>
    <cellStyle name="Normal 86 3 3" xfId="31454" xr:uid="{BB6AC862-BCBD-406A-A26D-8A09009A3C91}"/>
    <cellStyle name="Normal 86 3 4" xfId="36938" xr:uid="{D588E221-FDA9-4C2C-B213-0FE6A11D573F}"/>
    <cellStyle name="Normal 86 4" xfId="23231" xr:uid="{9F9AACBA-8514-405E-BB51-4FE924E24B06}"/>
    <cellStyle name="Normal 86 5" xfId="28723" xr:uid="{7DBF9FD1-26A3-4999-BF54-B9F21DD215DE}"/>
    <cellStyle name="Normal 86 6" xfId="34207" xr:uid="{0A0C0BFA-F20A-4EF4-A839-DFBC0ADC9587}"/>
    <cellStyle name="Normal 860" xfId="40239" xr:uid="{833B6399-B0E4-41E6-8007-9A0BC9844F6D}"/>
    <cellStyle name="Normal 861" xfId="40240" xr:uid="{43701996-54C9-41F1-8B1B-9682BD97C7F4}"/>
    <cellStyle name="Normal 862" xfId="40241" xr:uid="{1FD77CD4-7637-42F8-BD29-9E22E7ED713C}"/>
    <cellStyle name="Normal 863" xfId="40242" xr:uid="{962022F5-67B6-4CCE-A548-C86C0B837DCD}"/>
    <cellStyle name="Normal 864" xfId="40243" xr:uid="{B558722E-3D39-4E08-BC38-E09EB85250E7}"/>
    <cellStyle name="Normal 865" xfId="40244" xr:uid="{185276B6-908E-4BE6-9FED-0DF9627D69DF}"/>
    <cellStyle name="Normal 866" xfId="40245" xr:uid="{F71CC224-DDA2-4EBC-8770-33DE747414DA}"/>
    <cellStyle name="Normal 867" xfId="40246" xr:uid="{EC34AE77-3C4D-4EAE-ABD6-C1A384DEC00A}"/>
    <cellStyle name="Normal 868" xfId="40247" xr:uid="{5442ED81-4750-426B-ACA5-3BBD00128322}"/>
    <cellStyle name="Normal 869" xfId="40248" xr:uid="{7C2DE340-DB4C-457F-9BFC-AB6292AA4B5D}"/>
    <cellStyle name="Normal 87" xfId="20210" xr:uid="{9674EB14-95F1-454A-9272-49CDF197069E}"/>
    <cellStyle name="Normal 87 2" xfId="22944" xr:uid="{75C4BCE4-2537-4C7A-B0A0-4629949A142C}"/>
    <cellStyle name="Normal 87 2 2" xfId="28500" xr:uid="{273870C4-4273-497B-8B81-DDE9DFB85124}"/>
    <cellStyle name="Normal 87 2 3" xfId="33994" xr:uid="{9EF50D25-C208-4BBC-A1DF-8361C439E21D}"/>
    <cellStyle name="Normal 87 2 4" xfId="39478" xr:uid="{23C341FA-4599-40C6-99A7-F4690ACC3C47}"/>
    <cellStyle name="Normal 87 3" xfId="25771" xr:uid="{4BAFE86F-B629-4FEA-9983-B4AD6738BBA5}"/>
    <cellStyle name="Normal 87 4" xfId="31265" xr:uid="{92EF47DE-1E58-4F4E-A0FC-4E0FEC73C693}"/>
    <cellStyle name="Normal 87 5" xfId="36749" xr:uid="{9C99DC39-379E-4A2C-B87B-5E65A54ECFD7}"/>
    <cellStyle name="Normal 870" xfId="40249" xr:uid="{5978AA63-04D2-441B-968D-007CC58B5DC1}"/>
    <cellStyle name="Normal 871" xfId="40250" xr:uid="{F01106D3-FD9D-48E7-8653-C0C59585C7EA}"/>
    <cellStyle name="Normal 872" xfId="40251" xr:uid="{48A6CB8F-F2E8-4FE0-B1D5-15942DD3704F}"/>
    <cellStyle name="Normal 873" xfId="40252" xr:uid="{1729EFE3-58BB-4756-81D2-1EBBA2243814}"/>
    <cellStyle name="Normal 874" xfId="40253" xr:uid="{2F3B6BE2-AD9F-483E-96C2-628A0E490D4C}"/>
    <cellStyle name="Normal 875" xfId="40254" xr:uid="{FA7A9BD2-E8E6-4372-9742-DF007AC52DF0}"/>
    <cellStyle name="Normal 876" xfId="40255" xr:uid="{770C59E2-426B-40C9-B26D-DFF3D71A39B5}"/>
    <cellStyle name="Normal 877" xfId="40256" xr:uid="{6C0A2FCB-4401-46F4-BB4B-6B88EB06E83F}"/>
    <cellStyle name="Normal 878" xfId="40257" xr:uid="{4E518685-9EDC-413A-8D8C-7AB6A080BA50}"/>
    <cellStyle name="Normal 879" xfId="40258" xr:uid="{145DDF6A-0BC5-4A8F-B7D1-CD97A75D14A4}"/>
    <cellStyle name="Normal 88" xfId="20211" xr:uid="{C85CE7E2-A58B-4E54-A038-1732442B9728}"/>
    <cellStyle name="Normal 88 2" xfId="22945" xr:uid="{2529CBB9-9DCB-44DF-997E-AA8CA2C869AB}"/>
    <cellStyle name="Normal 88 2 2" xfId="28501" xr:uid="{17FC66FA-F9C0-472E-8025-05AF569CB14B}"/>
    <cellStyle name="Normal 88 2 3" xfId="33995" xr:uid="{F1DCF8EC-7D57-4095-860F-CD286AA045F9}"/>
    <cellStyle name="Normal 88 2 4" xfId="39479" xr:uid="{A4F2E9A6-1687-4F7D-A660-95FCFC72A0DC}"/>
    <cellStyle name="Normal 88 3" xfId="25772" xr:uid="{5B39717D-ED18-494C-A8DC-EF6F0DAA8A12}"/>
    <cellStyle name="Normal 88 4" xfId="31266" xr:uid="{2BD2B082-6112-4593-AB85-6C97C4AA3E37}"/>
    <cellStyle name="Normal 88 5" xfId="36750" xr:uid="{BA7E379B-A9D3-48CA-AE7B-0DCC53527069}"/>
    <cellStyle name="Normal 880" xfId="40259" xr:uid="{7A3012EF-E121-4735-9C82-AA0C343BC7FE}"/>
    <cellStyle name="Normal 881" xfId="40260" xr:uid="{C6789D43-FE4D-4FD0-B8E6-B897FB920A9A}"/>
    <cellStyle name="Normal 882" xfId="40261" xr:uid="{560D0C71-EF3E-49BA-873B-153D55C1EA5C}"/>
    <cellStyle name="Normal 883" xfId="40262" xr:uid="{8B884593-55D3-4ECE-B822-08A50A58970F}"/>
    <cellStyle name="Normal 884" xfId="40263" xr:uid="{39D3A137-344E-487A-B93F-F397165A3AC5}"/>
    <cellStyle name="Normal 885" xfId="40264" xr:uid="{2EF0298C-FF5C-4D8F-BDC0-D0379A05C20F}"/>
    <cellStyle name="Normal 886" xfId="40265" xr:uid="{D8DDEE3D-BEC7-47D8-AF20-34B4FD539FBF}"/>
    <cellStyle name="Normal 887" xfId="40266" xr:uid="{03130009-8625-42B5-89E3-275AAFF070EC}"/>
    <cellStyle name="Normal 888" xfId="40267" xr:uid="{E957EC8B-1776-4DC8-ADF4-16A177CCF66A}"/>
    <cellStyle name="Normal 889" xfId="40268" xr:uid="{CEF2725B-4374-4383-B966-D1480C680049}"/>
    <cellStyle name="Normal 89" xfId="20212" xr:uid="{CFC15AE6-223F-41ED-BF5F-A618F0A5D748}"/>
    <cellStyle name="Normal 89 2" xfId="22946" xr:uid="{777D0C13-D328-4B61-BDCF-4ADE887C1230}"/>
    <cellStyle name="Normal 89 2 2" xfId="28502" xr:uid="{480540CB-1ACF-434A-AD54-1AEFA50A11D7}"/>
    <cellStyle name="Normal 89 2 3" xfId="33996" xr:uid="{6E884A49-2B97-4875-885B-A97EAAC34598}"/>
    <cellStyle name="Normal 89 2 4" xfId="39480" xr:uid="{C68EFBBA-A524-4429-A1B3-C6832BC62596}"/>
    <cellStyle name="Normal 89 3" xfId="25773" xr:uid="{61DD49FB-330F-416F-9717-D65DCA9A0728}"/>
    <cellStyle name="Normal 89 4" xfId="31267" xr:uid="{4B1A22BC-D1CC-426A-B965-BC4552D18119}"/>
    <cellStyle name="Normal 89 5" xfId="36751" xr:uid="{939D1683-86BB-482F-926D-ED0136B8CB35}"/>
    <cellStyle name="Normal 890" xfId="40269" xr:uid="{C95ECDEF-8890-4C38-9AD0-B17646A69422}"/>
    <cellStyle name="Normal 891" xfId="40270" xr:uid="{E9FAA19C-B174-49FA-BE1F-84B4CA13D20F}"/>
    <cellStyle name="Normal 892" xfId="40271" xr:uid="{240B8B49-AD44-4E22-8614-2AD2F294BADE}"/>
    <cellStyle name="Normal 893" xfId="40272" xr:uid="{41530F40-2FDF-414E-B37D-9B24F000CA34}"/>
    <cellStyle name="Normal 894" xfId="40273" xr:uid="{8A16EE66-BB2D-49B1-967E-CEDBE33C08FF}"/>
    <cellStyle name="Normal 895" xfId="40274" xr:uid="{8114159B-AED9-4457-BC1D-65066AE3BD99}"/>
    <cellStyle name="Normal 896" xfId="40275" xr:uid="{4FDA273B-5BF4-41E6-840B-CA8135E51936}"/>
    <cellStyle name="Normal 897" xfId="40276" xr:uid="{FA952DDA-053C-4908-B5AF-9A09365BDD65}"/>
    <cellStyle name="Normal 898" xfId="40277" xr:uid="{78CE8D85-05DD-4F12-BAAE-32B5542A96CA}"/>
    <cellStyle name="Normal 899" xfId="40278" xr:uid="{D2E63E2D-FA15-45B3-83B2-49D2C347E264}"/>
    <cellStyle name="Normal 9" xfId="669" xr:uid="{8D65A5ED-1113-4D17-B39B-DA8D0F3A1496}"/>
    <cellStyle name="Normal 9 10" xfId="6876" xr:uid="{7300A90A-762E-4D26-8DCD-2FA1671834EE}"/>
    <cellStyle name="Normal 9 10 2" xfId="15283" xr:uid="{0C02D32E-1DD4-4089-85A9-51B0F9BB9173}"/>
    <cellStyle name="Normal 9 10 2 2" xfId="22570" xr:uid="{85FB8AAB-35A4-481F-B6D8-E58F53D28242}"/>
    <cellStyle name="Normal 9 10 2 2 2" xfId="28126" xr:uid="{8BB02D8C-70BD-4C16-8E3A-9055662FC5B8}"/>
    <cellStyle name="Normal 9 10 2 2 3" xfId="33620" xr:uid="{61BE6684-74D0-49BC-B90D-48DB87B9B640}"/>
    <cellStyle name="Normal 9 10 2 2 4" xfId="39104" xr:uid="{E429D516-F1C5-4672-BE7C-7A02C21FCE6A}"/>
    <cellStyle name="Normal 9 10 2 3" xfId="25397" xr:uid="{B951EF4A-C021-4649-89FD-F570EF9256B8}"/>
    <cellStyle name="Normal 9 10 2 4" xfId="30891" xr:uid="{B693E334-EF81-4607-BFB7-16843383F33F}"/>
    <cellStyle name="Normal 9 10 2 5" xfId="36375" xr:uid="{FF555553-06C4-4783-8F2F-FEFEAB1B1D72}"/>
    <cellStyle name="Normal 9 10 3" xfId="12217" xr:uid="{518E66D5-FC0B-408F-92DC-B51778B2DD12}"/>
    <cellStyle name="Normal 9 10 4" xfId="17453" xr:uid="{F4764A51-3BE7-43C7-9DDD-DCD87AE3EC11}"/>
    <cellStyle name="Normal 9 10 5" xfId="19684" xr:uid="{EF41F380-BFFA-4C9C-B9DE-EF2FB28BD662}"/>
    <cellStyle name="Normal 9 10 6" xfId="10007" xr:uid="{2F928FBE-884C-4863-A3C2-CCE18A21244A}"/>
    <cellStyle name="Normal 9 10 6 2" xfId="21328" xr:uid="{F121744D-A592-4228-97D8-1E73C6014D04}"/>
    <cellStyle name="Normal 9 10 6 2 2" xfId="26884" xr:uid="{0C2DD933-F80B-4999-A6A2-FF954DCB5B76}"/>
    <cellStyle name="Normal 9 10 6 2 3" xfId="32378" xr:uid="{CBC0A1A4-8DCC-44E7-B6A4-E8BB6EBE369D}"/>
    <cellStyle name="Normal 9 10 6 2 4" xfId="37862" xr:uid="{FE61962A-A0A5-4248-A084-A54F6B3F4A4D}"/>
    <cellStyle name="Normal 9 10 6 3" xfId="24155" xr:uid="{B5829C64-FB57-45B6-B1E4-B30537AEFE92}"/>
    <cellStyle name="Normal 9 10 6 4" xfId="29649" xr:uid="{5680B6EE-1A05-439C-9ACC-4E24E5E794EE}"/>
    <cellStyle name="Normal 9 10 6 5" xfId="35133" xr:uid="{11616D0C-533E-420A-87AA-F48D2E5C09FC}"/>
    <cellStyle name="Normal 9 11" xfId="6877" xr:uid="{D7E8B70F-9CBE-4D16-A2BE-B8B54B09E451}"/>
    <cellStyle name="Normal 9 11 2" xfId="15284" xr:uid="{15C34D43-38B6-4B89-A9F0-27BA2E3F9E71}"/>
    <cellStyle name="Normal 9 11 2 2" xfId="22571" xr:uid="{9084CD4E-F548-4BF0-97E0-9E86021A114B}"/>
    <cellStyle name="Normal 9 11 2 2 2" xfId="28127" xr:uid="{845F24E1-2CAA-4066-94B2-4EFB1B44DE3A}"/>
    <cellStyle name="Normal 9 11 2 2 3" xfId="33621" xr:uid="{0F602AE8-5D89-4198-B152-E156F5C66FF0}"/>
    <cellStyle name="Normal 9 11 2 2 4" xfId="39105" xr:uid="{3D49556A-01F7-4581-B7EC-DD2511EC14C9}"/>
    <cellStyle name="Normal 9 11 2 3" xfId="25398" xr:uid="{DC4B9EE3-A106-4C39-98D9-69FE39BD1D55}"/>
    <cellStyle name="Normal 9 11 2 4" xfId="30892" xr:uid="{2C3E6738-71BB-463E-BE23-0D2DD31BAE5E}"/>
    <cellStyle name="Normal 9 11 2 5" xfId="36376" xr:uid="{5DA16DD5-6DBD-4F46-8524-35F3C6752FE9}"/>
    <cellStyle name="Normal 9 11 3" xfId="12218" xr:uid="{5FA2C11E-AFF4-48FE-AC8C-F2E89646582B}"/>
    <cellStyle name="Normal 9 11 4" xfId="17454" xr:uid="{24986318-65C9-4390-9358-E343E1B79BCC}"/>
    <cellStyle name="Normal 9 11 5" xfId="19685" xr:uid="{0D39110B-6259-4F7F-AE80-2D235082563B}"/>
    <cellStyle name="Normal 9 11 6" xfId="10008" xr:uid="{A10F12C0-9A22-43F7-9D49-1DCA0C011ADB}"/>
    <cellStyle name="Normal 9 11 6 2" xfId="21329" xr:uid="{1EB5B45E-BC79-4BFB-A0FD-70DB10C8400B}"/>
    <cellStyle name="Normal 9 11 6 2 2" xfId="26885" xr:uid="{A332AB48-049D-4113-A650-A0C592C82BD6}"/>
    <cellStyle name="Normal 9 11 6 2 3" xfId="32379" xr:uid="{9F3C2262-8205-4464-B248-5E65555770E6}"/>
    <cellStyle name="Normal 9 11 6 2 4" xfId="37863" xr:uid="{7F0D4613-CA37-4670-ACC4-AD2A863EE351}"/>
    <cellStyle name="Normal 9 11 6 3" xfId="24156" xr:uid="{F0A422BC-C16E-474A-94B4-230F1FEFFD76}"/>
    <cellStyle name="Normal 9 11 6 4" xfId="29650" xr:uid="{B5536C15-D7F8-40F7-A2FD-73A3D91D3DE7}"/>
    <cellStyle name="Normal 9 11 6 5" xfId="35134" xr:uid="{4411EEF7-143F-4C42-B554-E5680453B7FC}"/>
    <cellStyle name="Normal 9 12" xfId="6878" xr:uid="{CBC26D8D-0C93-4F0B-B56C-D22769883B89}"/>
    <cellStyle name="Normal 9 12 2" xfId="15285" xr:uid="{BAB1500D-5204-48D8-BAF1-E93918061317}"/>
    <cellStyle name="Normal 9 12 2 2" xfId="22572" xr:uid="{2DD6C8B3-30D5-4DAE-951A-B00A1B23C2FE}"/>
    <cellStyle name="Normal 9 12 2 2 2" xfId="28128" xr:uid="{4B135FB6-A4BF-4180-B663-B7863A01A9AE}"/>
    <cellStyle name="Normal 9 12 2 2 3" xfId="33622" xr:uid="{DEE6F0A4-22C8-4FB7-AEEB-5CB5C200A09B}"/>
    <cellStyle name="Normal 9 12 2 2 4" xfId="39106" xr:uid="{33FFCCEB-0029-45BE-8761-FCA159F59BFC}"/>
    <cellStyle name="Normal 9 12 2 3" xfId="25399" xr:uid="{5F102257-D8DF-4F3C-BA07-1A2F8D46A57C}"/>
    <cellStyle name="Normal 9 12 2 4" xfId="30893" xr:uid="{BCA580A0-F3DA-423B-986F-FAE6B2D826C7}"/>
    <cellStyle name="Normal 9 12 2 5" xfId="36377" xr:uid="{A88990EB-22A9-424E-A7C5-F3A74109A733}"/>
    <cellStyle name="Normal 9 12 3" xfId="12219" xr:uid="{8B6AA898-2A37-4B79-938F-0E1C8A86D294}"/>
    <cellStyle name="Normal 9 12 4" xfId="17455" xr:uid="{AFE6AAA5-E7FD-4B23-BA28-28271F71D070}"/>
    <cellStyle name="Normal 9 12 5" xfId="19686" xr:uid="{ED7D1DD5-1B65-4383-97D0-6395C0987492}"/>
    <cellStyle name="Normal 9 12 6" xfId="10009" xr:uid="{BF458AAD-EC48-4D30-9B81-FCD84A84750C}"/>
    <cellStyle name="Normal 9 12 6 2" xfId="21330" xr:uid="{54EBCEB4-D987-40A4-B95A-6468F2569204}"/>
    <cellStyle name="Normal 9 12 6 2 2" xfId="26886" xr:uid="{121D13D9-2E2A-4452-81D8-59DB45D42B1F}"/>
    <cellStyle name="Normal 9 12 6 2 3" xfId="32380" xr:uid="{60C49E5A-BBA2-498D-B4EF-669DFDEBD920}"/>
    <cellStyle name="Normal 9 12 6 2 4" xfId="37864" xr:uid="{B0440F11-8305-41C4-9717-976248553356}"/>
    <cellStyle name="Normal 9 12 6 3" xfId="24157" xr:uid="{C7E778E9-ABD0-4169-BCED-D9445FB667D7}"/>
    <cellStyle name="Normal 9 12 6 4" xfId="29651" xr:uid="{358E0EC1-A400-4B97-89A1-56DFA2872268}"/>
    <cellStyle name="Normal 9 12 6 5" xfId="35135" xr:uid="{2C69462F-E4C6-4419-98D4-C4187FB6C26F}"/>
    <cellStyle name="Normal 9 13" xfId="6879" xr:uid="{399B5948-06E1-4ABF-AE3F-AEE792F5738A}"/>
    <cellStyle name="Normal 9 13 2" xfId="15286" xr:uid="{9B994E25-CF31-4F0A-BD36-13A1C14C03B1}"/>
    <cellStyle name="Normal 9 13 2 2" xfId="22573" xr:uid="{80872390-7577-423A-80FB-18599F3630D9}"/>
    <cellStyle name="Normal 9 13 2 2 2" xfId="28129" xr:uid="{F2AE4703-06EA-4306-B5DF-EFCC6E97F78B}"/>
    <cellStyle name="Normal 9 13 2 2 3" xfId="33623" xr:uid="{EC92697D-F851-4A4F-AF49-2A7EA2FA4AD5}"/>
    <cellStyle name="Normal 9 13 2 2 4" xfId="39107" xr:uid="{2629157C-FCD9-4FAA-A922-DF5956BD856F}"/>
    <cellStyle name="Normal 9 13 2 3" xfId="25400" xr:uid="{665A4C14-C3E3-4DCF-848E-2967B9008AA1}"/>
    <cellStyle name="Normal 9 13 2 4" xfId="30894" xr:uid="{10D625D0-1769-4812-BE67-6204CF7C374B}"/>
    <cellStyle name="Normal 9 13 2 5" xfId="36378" xr:uid="{A3DBE519-C332-4180-A919-6FA661D9FB5D}"/>
    <cellStyle name="Normal 9 13 3" xfId="12220" xr:uid="{FA54A660-48E4-440B-8C56-CDD6C25BB827}"/>
    <cellStyle name="Normal 9 13 4" xfId="17456" xr:uid="{D97818F3-8758-4A79-8679-359F06BDE03A}"/>
    <cellStyle name="Normal 9 13 5" xfId="19687" xr:uid="{E2AF8049-B04D-4F72-88D9-5AF061D4062C}"/>
    <cellStyle name="Normal 9 13 6" xfId="10010" xr:uid="{76532E0D-8767-4405-A26D-208ADDFD6B1B}"/>
    <cellStyle name="Normal 9 13 6 2" xfId="21331" xr:uid="{E6F34E59-B526-4490-A81C-344C3A8F7BBA}"/>
    <cellStyle name="Normal 9 13 6 2 2" xfId="26887" xr:uid="{8256AF51-6261-499E-B8C7-41333503CC5C}"/>
    <cellStyle name="Normal 9 13 6 2 3" xfId="32381" xr:uid="{7EF68DDF-3922-4AE6-957B-694DEC18C308}"/>
    <cellStyle name="Normal 9 13 6 2 4" xfId="37865" xr:uid="{DF3CB977-9632-4690-BA5A-7AC1D68D58F2}"/>
    <cellStyle name="Normal 9 13 6 3" xfId="24158" xr:uid="{22BE4D93-DFD1-4036-B585-BED84730EBE7}"/>
    <cellStyle name="Normal 9 13 6 4" xfId="29652" xr:uid="{921C46F4-1341-4A35-A6FE-F2DAB236D351}"/>
    <cellStyle name="Normal 9 13 6 5" xfId="35136" xr:uid="{5C0F3C4D-AF61-4BA9-8A9B-1D7792B60E84}"/>
    <cellStyle name="Normal 9 14" xfId="6880" xr:uid="{9DAE18CA-E415-4B16-9DDE-FF05BEA97054}"/>
    <cellStyle name="Normal 9 14 2" xfId="15287" xr:uid="{FB03B8C0-8995-415E-B052-43362FB61B7F}"/>
    <cellStyle name="Normal 9 14 2 2" xfId="22574" xr:uid="{90F6CF6F-4178-4792-9C4B-E077DDD7A691}"/>
    <cellStyle name="Normal 9 14 2 2 2" xfId="28130" xr:uid="{C92C7340-760B-457A-BF47-114217395BB0}"/>
    <cellStyle name="Normal 9 14 2 2 3" xfId="33624" xr:uid="{7ADCF2AE-2F8B-4906-898E-C18F99E0D910}"/>
    <cellStyle name="Normal 9 14 2 2 4" xfId="39108" xr:uid="{A684B5F2-2299-44AB-BE44-348823A30557}"/>
    <cellStyle name="Normal 9 14 2 3" xfId="25401" xr:uid="{E7915E52-C607-442D-AA10-5D5D9C32AB35}"/>
    <cellStyle name="Normal 9 14 2 4" xfId="30895" xr:uid="{7D7DF5A9-8846-4ED3-B9C4-46F04D8F9ED5}"/>
    <cellStyle name="Normal 9 14 2 5" xfId="36379" xr:uid="{03412A2E-266E-473B-A602-0B1B3F5BC749}"/>
    <cellStyle name="Normal 9 14 3" xfId="12221" xr:uid="{769933A2-0D0D-4C46-A391-69F40101879F}"/>
    <cellStyle name="Normal 9 14 4" xfId="17457" xr:uid="{0E44C2AB-0F76-4EB1-872B-6AC39D7175A9}"/>
    <cellStyle name="Normal 9 14 5" xfId="19688" xr:uid="{CDE7B2E0-8500-4867-A9DD-5209B245CFC2}"/>
    <cellStyle name="Normal 9 14 6" xfId="10011" xr:uid="{0CD6BBBF-A251-4659-A706-397818899739}"/>
    <cellStyle name="Normal 9 14 6 2" xfId="21332" xr:uid="{3F704D66-C76B-4CDA-BE07-1122686D7BD4}"/>
    <cellStyle name="Normal 9 14 6 2 2" xfId="26888" xr:uid="{DAFE8F71-365E-44C3-873F-F5C427BE2D6E}"/>
    <cellStyle name="Normal 9 14 6 2 3" xfId="32382" xr:uid="{E2DA1301-92CD-46C2-B18B-790D36A95E0C}"/>
    <cellStyle name="Normal 9 14 6 2 4" xfId="37866" xr:uid="{9CDB4C9C-91FC-4628-8BBB-913B0640B5B4}"/>
    <cellStyle name="Normal 9 14 6 3" xfId="24159" xr:uid="{432C64A8-54C8-4CCF-BBF8-446846326248}"/>
    <cellStyle name="Normal 9 14 6 4" xfId="29653" xr:uid="{D1E1512E-55E0-4F50-803E-8B7847E3ADA6}"/>
    <cellStyle name="Normal 9 14 6 5" xfId="35137" xr:uid="{C384844A-3D75-42FE-ABCD-102EDFF1CF77}"/>
    <cellStyle name="Normal 9 15" xfId="6881" xr:uid="{606835E3-7DC9-45E3-9EDC-1F0AB6C6C413}"/>
    <cellStyle name="Normal 9 15 2" xfId="15288" xr:uid="{896CC400-2121-45F3-9C8F-6A248EF0B996}"/>
    <cellStyle name="Normal 9 15 2 2" xfId="22575" xr:uid="{E62DE47A-767B-4272-95A4-3EA7C041F89A}"/>
    <cellStyle name="Normal 9 15 2 2 2" xfId="28131" xr:uid="{B45A6095-8EBA-4BF4-AEFE-39F27033CB47}"/>
    <cellStyle name="Normal 9 15 2 2 3" xfId="33625" xr:uid="{CC93A559-9EDD-4048-9F8D-436B4A7FCDB7}"/>
    <cellStyle name="Normal 9 15 2 2 4" xfId="39109" xr:uid="{397C1EC9-C0A9-4ECA-B45E-D7E8C8772851}"/>
    <cellStyle name="Normal 9 15 2 3" xfId="25402" xr:uid="{A40559B7-8AB8-4773-8B0B-205F98E35DED}"/>
    <cellStyle name="Normal 9 15 2 4" xfId="30896" xr:uid="{165986C7-65AE-4037-8C73-489C7B0042BA}"/>
    <cellStyle name="Normal 9 15 2 5" xfId="36380" xr:uid="{F08E5E78-E73B-4D2C-B551-F875F1A3D40C}"/>
    <cellStyle name="Normal 9 15 3" xfId="12222" xr:uid="{F2503721-DF5E-400E-99AA-C76F654BD128}"/>
    <cellStyle name="Normal 9 15 4" xfId="17458" xr:uid="{D2DBC197-5F39-47EF-89F7-C95F2DADE021}"/>
    <cellStyle name="Normal 9 15 5" xfId="19689" xr:uid="{633737A3-2BAB-4BB2-B4D4-A8AEE6207B8B}"/>
    <cellStyle name="Normal 9 15 6" xfId="10012" xr:uid="{7DB978DB-D8D3-4F33-AFC1-70DB0E1861DF}"/>
    <cellStyle name="Normal 9 15 6 2" xfId="21333" xr:uid="{2C5A2713-E11D-473E-8162-83BBBBA0D1CA}"/>
    <cellStyle name="Normal 9 15 6 2 2" xfId="26889" xr:uid="{961FE028-BE19-4685-BD66-B2F0B54A922F}"/>
    <cellStyle name="Normal 9 15 6 2 3" xfId="32383" xr:uid="{216998E9-1A5C-4711-B6E0-70B3244FA132}"/>
    <cellStyle name="Normal 9 15 6 2 4" xfId="37867" xr:uid="{73E3EA43-AB84-48C9-90C3-41B7F26F060F}"/>
    <cellStyle name="Normal 9 15 6 3" xfId="24160" xr:uid="{320A23B0-7392-4B1A-A26F-C3BB74276301}"/>
    <cellStyle name="Normal 9 15 6 4" xfId="29654" xr:uid="{0F01B2BC-5ED2-4BD0-8B7F-9F84EBD83B3F}"/>
    <cellStyle name="Normal 9 15 6 5" xfId="35138" xr:uid="{DD5B6E89-478D-40DE-9D22-D4022315C59D}"/>
    <cellStyle name="Normal 9 16" xfId="6882" xr:uid="{B78743EC-A2BD-4732-86D0-FA99B06B3DF8}"/>
    <cellStyle name="Normal 9 16 2" xfId="15289" xr:uid="{69B98AEE-AD11-4BFD-A1FA-48B973370BEA}"/>
    <cellStyle name="Normal 9 16 2 2" xfId="22576" xr:uid="{72648A3A-552E-465D-B7EA-8E60BC4C351F}"/>
    <cellStyle name="Normal 9 16 2 2 2" xfId="28132" xr:uid="{71B6B1ED-CD28-4D37-835B-477F560378C6}"/>
    <cellStyle name="Normal 9 16 2 2 3" xfId="33626" xr:uid="{AB1DC15C-82DD-45B1-BE6B-1AD3C1E609BB}"/>
    <cellStyle name="Normal 9 16 2 2 4" xfId="39110" xr:uid="{4D842EB3-FA6F-4CDE-80DB-611457D97854}"/>
    <cellStyle name="Normal 9 16 2 3" xfId="25403" xr:uid="{7A3E50AF-E233-4B41-9BA9-F7333826A9B1}"/>
    <cellStyle name="Normal 9 16 2 4" xfId="30897" xr:uid="{5D98AAF6-0EF5-454C-9C0D-6F50C9BE8A8A}"/>
    <cellStyle name="Normal 9 16 2 5" xfId="36381" xr:uid="{C78F313A-46F4-48F8-BE75-4F5D73CB5CB2}"/>
    <cellStyle name="Normal 9 16 3" xfId="12223" xr:uid="{C4979118-CD2C-42E5-9280-E9BEEF36F39F}"/>
    <cellStyle name="Normal 9 16 4" xfId="17459" xr:uid="{091AF5C5-D553-4EE0-A56A-03A950C64242}"/>
    <cellStyle name="Normal 9 16 5" xfId="19690" xr:uid="{C5D1E9DA-8864-45E0-9061-CB91546B2895}"/>
    <cellStyle name="Normal 9 16 6" xfId="10013" xr:uid="{2333DF4B-0435-40EF-B062-E1534D98F60B}"/>
    <cellStyle name="Normal 9 16 6 2" xfId="21334" xr:uid="{102F188C-BF51-47C8-B55F-32BCF6B873AE}"/>
    <cellStyle name="Normal 9 16 6 2 2" xfId="26890" xr:uid="{6004A91D-5B0C-4694-B6F3-998A4722D44F}"/>
    <cellStyle name="Normal 9 16 6 2 3" xfId="32384" xr:uid="{64FD6548-5DB1-48B3-806F-33B4EC245D6E}"/>
    <cellStyle name="Normal 9 16 6 2 4" xfId="37868" xr:uid="{47BF9B02-CE8E-40D8-AAE7-C39EAF78B758}"/>
    <cellStyle name="Normal 9 16 6 3" xfId="24161" xr:uid="{6B552A53-55FF-42E6-B768-C5BE82BF77D0}"/>
    <cellStyle name="Normal 9 16 6 4" xfId="29655" xr:uid="{4F95286B-80B9-4164-8CA8-12F4158EAA83}"/>
    <cellStyle name="Normal 9 16 6 5" xfId="35139" xr:uid="{EB2F8C89-8E9E-4FDB-999B-DB73DC26062F}"/>
    <cellStyle name="Normal 9 17" xfId="6883" xr:uid="{9FDBBF75-2653-4EF7-BEFF-70D3312ED2B4}"/>
    <cellStyle name="Normal 9 17 2" xfId="15290" xr:uid="{3A337B4C-9E90-4C41-923B-E1D074379D93}"/>
    <cellStyle name="Normal 9 17 2 2" xfId="22577" xr:uid="{53AA1AC1-0463-4C0A-8CBA-43CFC6251998}"/>
    <cellStyle name="Normal 9 17 2 2 2" xfId="28133" xr:uid="{ED1FE9D5-3242-4E73-96D6-C1E7902F9EE4}"/>
    <cellStyle name="Normal 9 17 2 2 3" xfId="33627" xr:uid="{1A5DD1B2-44BE-431E-8773-13D218D99AFF}"/>
    <cellStyle name="Normal 9 17 2 2 4" xfId="39111" xr:uid="{22B13FFB-4960-4FAE-ADB3-57639127D565}"/>
    <cellStyle name="Normal 9 17 2 3" xfId="25404" xr:uid="{1E1DBEF3-4237-4894-9640-89AF2621E835}"/>
    <cellStyle name="Normal 9 17 2 4" xfId="30898" xr:uid="{AD7AB8F8-D3A1-45CE-92D6-FD5A4F73F9B9}"/>
    <cellStyle name="Normal 9 17 2 5" xfId="36382" xr:uid="{93031F0B-B566-4CC6-86BB-69FB34568E6F}"/>
    <cellStyle name="Normal 9 17 3" xfId="12224" xr:uid="{F1C68EF5-D771-4F9D-8C4A-90E41A0AC49E}"/>
    <cellStyle name="Normal 9 17 4" xfId="17460" xr:uid="{907311CD-C4FF-4210-802F-70832E88CC0C}"/>
    <cellStyle name="Normal 9 17 5" xfId="19691" xr:uid="{7EEBD2D8-E7CC-4830-9807-DAA31462F05A}"/>
    <cellStyle name="Normal 9 17 6" xfId="10014" xr:uid="{00ECC015-4A7D-496A-903C-5A8C521EF120}"/>
    <cellStyle name="Normal 9 17 6 2" xfId="21335" xr:uid="{1DDDD307-B64A-4055-9838-3512096DC154}"/>
    <cellStyle name="Normal 9 17 6 2 2" xfId="26891" xr:uid="{77DB75B8-9C35-469F-9938-DDE6EEE1E0F9}"/>
    <cellStyle name="Normal 9 17 6 2 3" xfId="32385" xr:uid="{78ECBC91-6E51-4FCF-8A15-2E8E5A2A2BA4}"/>
    <cellStyle name="Normal 9 17 6 2 4" xfId="37869" xr:uid="{2207300A-590C-44D2-B742-F6FDF7D9A6FC}"/>
    <cellStyle name="Normal 9 17 6 3" xfId="24162" xr:uid="{B541653A-06CC-4CB2-92B3-B024FAD30D88}"/>
    <cellStyle name="Normal 9 17 6 4" xfId="29656" xr:uid="{FC0C5BD9-7D0F-460E-9C34-545E48790A5A}"/>
    <cellStyle name="Normal 9 17 6 5" xfId="35140" xr:uid="{10F0FB9F-1408-4794-9F9B-56DFBEB694DD}"/>
    <cellStyle name="Normal 9 18" xfId="6884" xr:uid="{B8EA9BCF-8E41-4AA9-A3F7-09CDA983EA67}"/>
    <cellStyle name="Normal 9 18 2" xfId="15291" xr:uid="{2B82D629-E280-44BF-BD6C-1C4EF391EEF4}"/>
    <cellStyle name="Normal 9 18 2 2" xfId="22578" xr:uid="{06EA8720-3A0F-40D7-89B1-CBB268589E69}"/>
    <cellStyle name="Normal 9 18 2 2 2" xfId="28134" xr:uid="{73FEB1AD-E665-408E-A7ED-8EF907773AA2}"/>
    <cellStyle name="Normal 9 18 2 2 3" xfId="33628" xr:uid="{C2844095-4816-426B-B25A-249D135A491B}"/>
    <cellStyle name="Normal 9 18 2 2 4" xfId="39112" xr:uid="{8AE33F04-CFBA-4D50-B743-CE5A634F81EC}"/>
    <cellStyle name="Normal 9 18 2 3" xfId="25405" xr:uid="{09A2A03C-0203-499E-86EE-EB41C0518ABF}"/>
    <cellStyle name="Normal 9 18 2 4" xfId="30899" xr:uid="{4DF1F10F-C9A5-4CF2-A68E-6F213FDC3465}"/>
    <cellStyle name="Normal 9 18 2 5" xfId="36383" xr:uid="{915089E3-5BF3-4F6D-AC17-71C2F8113874}"/>
    <cellStyle name="Normal 9 18 3" xfId="12225" xr:uid="{0AFEAB07-11F5-47C1-8927-A508C6722A13}"/>
    <cellStyle name="Normal 9 18 4" xfId="17461" xr:uid="{4218A495-40E7-4D83-8371-FE18BB72C3CE}"/>
    <cellStyle name="Normal 9 18 5" xfId="19692" xr:uid="{D9405D80-796D-44EF-AB62-74DD4065B106}"/>
    <cellStyle name="Normal 9 18 6" xfId="10015" xr:uid="{9FE51567-D5FF-4D36-80DD-525C4C298297}"/>
    <cellStyle name="Normal 9 18 6 2" xfId="21336" xr:uid="{3ADB0CAE-5BD6-4EF9-96E9-930F5D9FA4F5}"/>
    <cellStyle name="Normal 9 18 6 2 2" xfId="26892" xr:uid="{DEBF4759-D5A6-439C-A1FB-07D970979F4F}"/>
    <cellStyle name="Normal 9 18 6 2 3" xfId="32386" xr:uid="{A442A9C7-91B2-4760-AC81-9CF17E4DE898}"/>
    <cellStyle name="Normal 9 18 6 2 4" xfId="37870" xr:uid="{6F32BDC4-FDA3-441D-878F-5BE6A9AD4F44}"/>
    <cellStyle name="Normal 9 18 6 3" xfId="24163" xr:uid="{B5313C27-B785-4F99-B55B-D6EB32BF157D}"/>
    <cellStyle name="Normal 9 18 6 4" xfId="29657" xr:uid="{05BE7AD3-C80F-479D-B431-14F138133DEC}"/>
    <cellStyle name="Normal 9 18 6 5" xfId="35141" xr:uid="{6869CB86-9F3A-455E-9B4C-A337A9E9BEC2}"/>
    <cellStyle name="Normal 9 19" xfId="6885" xr:uid="{42D4AFF8-8CFC-435B-95D9-F895AEBBEE8A}"/>
    <cellStyle name="Normal 9 19 2" xfId="15292" xr:uid="{2185F317-A3B4-4778-A321-EA0DE55AE932}"/>
    <cellStyle name="Normal 9 19 2 2" xfId="22579" xr:uid="{70D8B642-06BE-4C5B-A4E9-410DE9F8A038}"/>
    <cellStyle name="Normal 9 19 2 2 2" xfId="28135" xr:uid="{00B9E798-C10F-432F-9C06-769EC6E6273B}"/>
    <cellStyle name="Normal 9 19 2 2 3" xfId="33629" xr:uid="{8EF05044-EA5C-4EB5-BA37-2F0625C96DDE}"/>
    <cellStyle name="Normal 9 19 2 2 4" xfId="39113" xr:uid="{35382FCE-AA35-4EFC-8CFA-EE11F9511DEF}"/>
    <cellStyle name="Normal 9 19 2 3" xfId="25406" xr:uid="{AB8FD3E1-89B9-4515-BC81-C6D8C0CAF884}"/>
    <cellStyle name="Normal 9 19 2 4" xfId="30900" xr:uid="{5C277AD3-A63B-4109-87E8-B6DC35CC553B}"/>
    <cellStyle name="Normal 9 19 2 5" xfId="36384" xr:uid="{A884D910-DAC9-44AE-BBE4-D309C2A90F4C}"/>
    <cellStyle name="Normal 9 19 3" xfId="12226" xr:uid="{D23581BA-7401-4BB4-8779-7096CE0E1094}"/>
    <cellStyle name="Normal 9 19 4" xfId="17462" xr:uid="{71C8C67A-9836-42F0-B582-2D4A92F0BB5B}"/>
    <cellStyle name="Normal 9 19 5" xfId="19693" xr:uid="{738AFEDE-403A-437F-9D30-11D4A326BA27}"/>
    <cellStyle name="Normal 9 19 6" xfId="10016" xr:uid="{86516103-F7CB-4315-9FF8-A2F443DF4B5D}"/>
    <cellStyle name="Normal 9 19 6 2" xfId="21337" xr:uid="{E475A5D9-02BE-405C-B8C1-55F1B8E221B4}"/>
    <cellStyle name="Normal 9 19 6 2 2" xfId="26893" xr:uid="{586F6D49-0672-480B-BC0D-D686D5F90C2F}"/>
    <cellStyle name="Normal 9 19 6 2 3" xfId="32387" xr:uid="{1BCBB0BF-2C1F-46B9-8CA9-AD4D984DA4C8}"/>
    <cellStyle name="Normal 9 19 6 2 4" xfId="37871" xr:uid="{EEA86CF0-4204-4237-8274-0BCCDCBD94A1}"/>
    <cellStyle name="Normal 9 19 6 3" xfId="24164" xr:uid="{9D28D3DB-F476-41B5-A806-DA488C546C26}"/>
    <cellStyle name="Normal 9 19 6 4" xfId="29658" xr:uid="{6BDC36BF-E132-4DFC-8A4E-6D1BBACFA745}"/>
    <cellStyle name="Normal 9 19 6 5" xfId="35142" xr:uid="{305FF219-A3B9-4F0F-96FA-D241947F1D90}"/>
    <cellStyle name="Normal 9 2" xfId="901" xr:uid="{9AF69FDB-5459-41F8-AF60-D832A35ED80A}"/>
    <cellStyle name="Normal 9 2 2" xfId="15293" xr:uid="{ABD6291C-E715-427C-A76B-FD1A338BC5D8}"/>
    <cellStyle name="Normal 9 2 2 2" xfId="22580" xr:uid="{DE329949-5B6D-4F8A-A769-6BDF365E216E}"/>
    <cellStyle name="Normal 9 2 2 2 2" xfId="28136" xr:uid="{2B053140-3C5B-45BE-98FC-F0ABF8630BC7}"/>
    <cellStyle name="Normal 9 2 2 2 3" xfId="33630" xr:uid="{02DEB6DB-731C-417A-A5C5-FA7E116FEC87}"/>
    <cellStyle name="Normal 9 2 2 2 4" xfId="39114" xr:uid="{C8C2C82A-DE00-401E-A072-F8741C792300}"/>
    <cellStyle name="Normal 9 2 2 3" xfId="25407" xr:uid="{17949488-688B-4E02-A807-C555DD04AEC1}"/>
    <cellStyle name="Normal 9 2 2 4" xfId="30901" xr:uid="{BC44C9D5-D7D5-489C-9D87-7E7A42422467}"/>
    <cellStyle name="Normal 9 2 2 5" xfId="36385" xr:uid="{0844E992-27D1-48A1-BE9F-0E35EE5DE9B1}"/>
    <cellStyle name="Normal 9 2 3" xfId="12227" xr:uid="{795D5ECC-F483-4798-BC0C-2A5A1D647F11}"/>
    <cellStyle name="Normal 9 2 4" xfId="17463" xr:uid="{10121872-B0FB-4C83-B851-973879B14221}"/>
    <cellStyle name="Normal 9 2 5" xfId="19694" xr:uid="{D1CA7210-8B68-4BF1-BA53-1BFE8B4B4385}"/>
    <cellStyle name="Normal 9 2 6" xfId="10017" xr:uid="{F88ED0E9-9F11-4D6E-A7CF-C09E0A282695}"/>
    <cellStyle name="Normal 9 2 6 2" xfId="21338" xr:uid="{556CDFB0-D85F-45CC-8761-91DF81891D06}"/>
    <cellStyle name="Normal 9 2 6 2 2" xfId="26894" xr:uid="{ECBC4F48-985A-4357-AB70-699718954ED9}"/>
    <cellStyle name="Normal 9 2 6 2 3" xfId="32388" xr:uid="{70828DAB-558E-484A-AED3-392D4C90C992}"/>
    <cellStyle name="Normal 9 2 6 2 4" xfId="37872" xr:uid="{2DCCEBE6-BDF5-4E6D-AEB3-E7E5B2B77C84}"/>
    <cellStyle name="Normal 9 2 6 3" xfId="24165" xr:uid="{51513CDE-0C89-413D-930B-C4F5DB6B4EB9}"/>
    <cellStyle name="Normal 9 2 6 4" xfId="29659" xr:uid="{B00333A3-B5AF-4058-AD49-3AE73461E8E7}"/>
    <cellStyle name="Normal 9 2 6 5" xfId="35143" xr:uid="{2F1FAC86-B896-4B09-8D92-8B55EEE6E58F}"/>
    <cellStyle name="Normal 9 2 7" xfId="6886" xr:uid="{053BF3F7-F761-468A-A591-E3EB7DC8531F}"/>
    <cellStyle name="Normal 9 20" xfId="6887" xr:uid="{BE24A6F0-B511-4ABF-AE82-3871D8F98988}"/>
    <cellStyle name="Normal 9 20 2" xfId="15294" xr:uid="{BD7BBCD0-468A-41EC-91BC-9A5D010F944D}"/>
    <cellStyle name="Normal 9 20 2 2" xfId="22581" xr:uid="{2763CB61-955C-40A3-BD46-949710D77584}"/>
    <cellStyle name="Normal 9 20 2 2 2" xfId="28137" xr:uid="{3AAAEC46-CF6B-42DB-8DFD-BB322441686D}"/>
    <cellStyle name="Normal 9 20 2 2 3" xfId="33631" xr:uid="{4BE15B1E-947D-4C50-AE80-053A38BCAFEF}"/>
    <cellStyle name="Normal 9 20 2 2 4" xfId="39115" xr:uid="{F8017634-8A0E-41E7-A0E2-F1C5887BE354}"/>
    <cellStyle name="Normal 9 20 2 3" xfId="25408" xr:uid="{D400A047-EC5E-4C6B-BB3F-341B4BD7AC25}"/>
    <cellStyle name="Normal 9 20 2 4" xfId="30902" xr:uid="{EEA10E29-A745-4366-AE11-EB2B517B601D}"/>
    <cellStyle name="Normal 9 20 2 5" xfId="36386" xr:uid="{DA6D0D7B-3712-4645-8421-96D9567A472C}"/>
    <cellStyle name="Normal 9 20 3" xfId="12228" xr:uid="{8335C307-714D-4F4E-A9D6-2AADF66ECF19}"/>
    <cellStyle name="Normal 9 20 4" xfId="17464" xr:uid="{B41B644D-EA9C-466D-BC4D-3D87D09FD104}"/>
    <cellStyle name="Normal 9 20 5" xfId="19695" xr:uid="{1966C27F-5349-46D7-A553-C7E7EB341CF2}"/>
    <cellStyle name="Normal 9 20 6" xfId="10018" xr:uid="{3714ADF3-3F61-4FE2-8E83-1800E8512C48}"/>
    <cellStyle name="Normal 9 20 6 2" xfId="21339" xr:uid="{E5200D3C-B9CB-4FED-9D6F-1841FB4DAC09}"/>
    <cellStyle name="Normal 9 20 6 2 2" xfId="26895" xr:uid="{0009FDAE-5C5D-4D2D-9569-7026CFCDC301}"/>
    <cellStyle name="Normal 9 20 6 2 3" xfId="32389" xr:uid="{75FDDDBF-260A-418E-86AD-3BFFB2223296}"/>
    <cellStyle name="Normal 9 20 6 2 4" xfId="37873" xr:uid="{E62F5A82-52F9-4668-A97E-A330ECC38D95}"/>
    <cellStyle name="Normal 9 20 6 3" xfId="24166" xr:uid="{89AD48D9-51F8-4A22-BAD7-1B21624924B7}"/>
    <cellStyle name="Normal 9 20 6 4" xfId="29660" xr:uid="{86775E4A-7F1F-4586-A7B3-626C16FEE92C}"/>
    <cellStyle name="Normal 9 20 6 5" xfId="35144" xr:uid="{51855CC6-8210-4574-BD34-B756A5328CF8}"/>
    <cellStyle name="Normal 9 21" xfId="6888" xr:uid="{93E4061E-928A-4D4D-AADC-00B954BDD73F}"/>
    <cellStyle name="Normal 9 21 2" xfId="15295" xr:uid="{1E4B94F1-D3DD-483C-A70C-B17D543D4A11}"/>
    <cellStyle name="Normal 9 21 2 2" xfId="22582" xr:uid="{513AF4F7-32E1-4BEC-9517-850E0D554555}"/>
    <cellStyle name="Normal 9 21 2 2 2" xfId="28138" xr:uid="{84C5927A-53F2-4745-996D-B348262F8847}"/>
    <cellStyle name="Normal 9 21 2 2 3" xfId="33632" xr:uid="{F473980D-74D2-42E0-A2CB-08E308EFC296}"/>
    <cellStyle name="Normal 9 21 2 2 4" xfId="39116" xr:uid="{A2393405-F9D0-42C8-BC96-435EAC65E1CD}"/>
    <cellStyle name="Normal 9 21 2 3" xfId="25409" xr:uid="{233F6E49-CACB-4C09-8D25-FB47F3FC9AD1}"/>
    <cellStyle name="Normal 9 21 2 4" xfId="30903" xr:uid="{336E77AD-2E0C-49D0-9CE2-33D24D29B2C9}"/>
    <cellStyle name="Normal 9 21 2 5" xfId="36387" xr:uid="{BEA5DABA-F8B7-439B-B971-CCA9A931ACE9}"/>
    <cellStyle name="Normal 9 21 3" xfId="12229" xr:uid="{F87FBBAE-A397-4E90-8873-6EF32D5FA9FF}"/>
    <cellStyle name="Normal 9 21 4" xfId="17465" xr:uid="{B2177B89-3AFE-474B-B3A1-481F6E79993E}"/>
    <cellStyle name="Normal 9 21 5" xfId="19696" xr:uid="{6054E64A-CCF3-419C-85D7-E730E22E2183}"/>
    <cellStyle name="Normal 9 21 6" xfId="10019" xr:uid="{BAEA7352-64C8-47AB-8CB9-BD20A227A42F}"/>
    <cellStyle name="Normal 9 21 6 2" xfId="21340" xr:uid="{F3C36212-D1E3-4491-80E6-F94522491F4C}"/>
    <cellStyle name="Normal 9 21 6 2 2" xfId="26896" xr:uid="{BBA2B18E-A3D8-4281-ABEF-C888A01025C1}"/>
    <cellStyle name="Normal 9 21 6 2 3" xfId="32390" xr:uid="{6E7170B5-5FB6-477B-B50F-F545006EE01F}"/>
    <cellStyle name="Normal 9 21 6 2 4" xfId="37874" xr:uid="{206614E2-C92B-466D-9B04-D70C8D9F94A0}"/>
    <cellStyle name="Normal 9 21 6 3" xfId="24167" xr:uid="{AB79513E-537B-40B9-8290-23D9F77554A0}"/>
    <cellStyle name="Normal 9 21 6 4" xfId="29661" xr:uid="{A3C1CF9F-7EA1-4396-8C4B-80107FCF26E7}"/>
    <cellStyle name="Normal 9 21 6 5" xfId="35145" xr:uid="{8D5D9CA0-77A5-4334-B57E-239B4E55A04C}"/>
    <cellStyle name="Normal 9 22" xfId="6889" xr:uid="{554B515F-D957-469F-A4F8-862707BED19A}"/>
    <cellStyle name="Normal 9 22 2" xfId="15296" xr:uid="{75C69A96-D818-4B42-BD72-1DFBFAFD9765}"/>
    <cellStyle name="Normal 9 22 2 2" xfId="22583" xr:uid="{F16E210E-649A-4B62-9A34-CF0014C41A3A}"/>
    <cellStyle name="Normal 9 22 2 2 2" xfId="28139" xr:uid="{BCBBB408-B14A-4274-B6ED-040C23981F71}"/>
    <cellStyle name="Normal 9 22 2 2 3" xfId="33633" xr:uid="{A6752D83-3B90-49F0-912B-930581475F99}"/>
    <cellStyle name="Normal 9 22 2 2 4" xfId="39117" xr:uid="{2733FE4F-B146-48AA-B3AC-251C3C3674F7}"/>
    <cellStyle name="Normal 9 22 2 3" xfId="25410" xr:uid="{0765EDDE-1984-40BE-A26C-B3DCC13970FC}"/>
    <cellStyle name="Normal 9 22 2 4" xfId="30904" xr:uid="{2CB111E6-6A40-4801-A8F9-AC7DD7087404}"/>
    <cellStyle name="Normal 9 22 2 5" xfId="36388" xr:uid="{F143A6F8-B6D3-42F8-AE3C-C8514DA72DF4}"/>
    <cellStyle name="Normal 9 22 3" xfId="12230" xr:uid="{8B98C3C8-3D5F-435D-A969-0D74189E19E9}"/>
    <cellStyle name="Normal 9 22 4" xfId="17466" xr:uid="{B14A9B32-A88B-435E-BF90-0047D81E875C}"/>
    <cellStyle name="Normal 9 22 5" xfId="19697" xr:uid="{14F92685-A5F5-4A66-B464-B6B2D3821989}"/>
    <cellStyle name="Normal 9 22 6" xfId="10020" xr:uid="{390FE3F6-4294-48FD-8DD4-FA11EAA86DEE}"/>
    <cellStyle name="Normal 9 22 6 2" xfId="21341" xr:uid="{BB36D98F-C7AA-45BA-9C24-C8473CEC9CEA}"/>
    <cellStyle name="Normal 9 22 6 2 2" xfId="26897" xr:uid="{C3450F62-7BA2-454A-B09D-B4FBE7B00188}"/>
    <cellStyle name="Normal 9 22 6 2 3" xfId="32391" xr:uid="{BD3FBA73-5EEF-4B7A-85CE-79D6D21D8E5C}"/>
    <cellStyle name="Normal 9 22 6 2 4" xfId="37875" xr:uid="{BA7BD055-0028-4AB9-A451-82E082A6051D}"/>
    <cellStyle name="Normal 9 22 6 3" xfId="24168" xr:uid="{8CC8B973-E673-43C6-994F-310CAC9B99EA}"/>
    <cellStyle name="Normal 9 22 6 4" xfId="29662" xr:uid="{335ADCB4-FDE6-41E1-AEFC-5CC12FB3390E}"/>
    <cellStyle name="Normal 9 22 6 5" xfId="35146" xr:uid="{3F436489-D77E-48D1-B66E-AF81A6D25ADC}"/>
    <cellStyle name="Normal 9 23" xfId="6890" xr:uid="{035BFAFF-C171-425D-847B-60A3ABA19ADA}"/>
    <cellStyle name="Normal 9 23 2" xfId="15297" xr:uid="{F8157A49-6281-4761-AE5C-8E2A7B942402}"/>
    <cellStyle name="Normal 9 23 2 2" xfId="22584" xr:uid="{C9321067-0DC9-48B3-A18C-6BEB441E5B33}"/>
    <cellStyle name="Normal 9 23 2 2 2" xfId="28140" xr:uid="{35BD650E-36B8-427C-951E-09A00C698F80}"/>
    <cellStyle name="Normal 9 23 2 2 3" xfId="33634" xr:uid="{3D23837A-4B83-40AB-975E-AB1975A1F425}"/>
    <cellStyle name="Normal 9 23 2 2 4" xfId="39118" xr:uid="{3BF87D5D-FAB1-4AC0-8E3E-0411B94A3714}"/>
    <cellStyle name="Normal 9 23 2 3" xfId="25411" xr:uid="{02985A22-02EC-4A7F-8F82-97B839060137}"/>
    <cellStyle name="Normal 9 23 2 4" xfId="30905" xr:uid="{D8815D29-71A6-4973-A426-FAEFFA6500C9}"/>
    <cellStyle name="Normal 9 23 2 5" xfId="36389" xr:uid="{02C52146-0738-4AF6-92C5-264302B6AAE7}"/>
    <cellStyle name="Normal 9 23 3" xfId="12231" xr:uid="{A4BE7657-575D-4FDA-B7AD-AB5362C24751}"/>
    <cellStyle name="Normal 9 23 4" xfId="17467" xr:uid="{922D53F5-0875-4168-B5FD-1787DA0271D5}"/>
    <cellStyle name="Normal 9 23 5" xfId="19698" xr:uid="{5006971B-43D1-45A5-87F0-4AF1BB41CF20}"/>
    <cellStyle name="Normal 9 23 6" xfId="10021" xr:uid="{7E92E275-3475-4D5F-8B99-86AF5BF5A88F}"/>
    <cellStyle name="Normal 9 23 6 2" xfId="21342" xr:uid="{132C9841-537D-4194-8B0D-49DFEA7F0FE5}"/>
    <cellStyle name="Normal 9 23 6 2 2" xfId="26898" xr:uid="{EC7AD90A-22DC-4D62-AD02-0B92870A371D}"/>
    <cellStyle name="Normal 9 23 6 2 3" xfId="32392" xr:uid="{A933A52D-95C2-4A52-9DB9-B9730DC52E05}"/>
    <cellStyle name="Normal 9 23 6 2 4" xfId="37876" xr:uid="{4C359EE3-8B56-403B-A83F-D4321C2C445A}"/>
    <cellStyle name="Normal 9 23 6 3" xfId="24169" xr:uid="{2BC68B9B-8AD1-44D5-B9E5-1F97E18FC1CF}"/>
    <cellStyle name="Normal 9 23 6 4" xfId="29663" xr:uid="{43531832-90A8-4724-A528-DE2C949FE352}"/>
    <cellStyle name="Normal 9 23 6 5" xfId="35147" xr:uid="{E7D0BC50-B9A4-40D9-9864-18CC6A13194D}"/>
    <cellStyle name="Normal 9 24" xfId="6891" xr:uid="{96782893-EBCF-466E-A9E4-B305EFD0A857}"/>
    <cellStyle name="Normal 9 24 2" xfId="15298" xr:uid="{3722E1FD-B636-4ACE-AA53-A8DA0178C946}"/>
    <cellStyle name="Normal 9 24 2 2" xfId="22585" xr:uid="{1FB65BBC-D3B3-4C8D-8A3A-027C44DA4A22}"/>
    <cellStyle name="Normal 9 24 2 2 2" xfId="28141" xr:uid="{F861675E-4DA8-4740-A0B0-6D7A31217D91}"/>
    <cellStyle name="Normal 9 24 2 2 3" xfId="33635" xr:uid="{A5DFA04A-7240-42F1-A8C2-AC2904A4634E}"/>
    <cellStyle name="Normal 9 24 2 2 4" xfId="39119" xr:uid="{062ED91E-8C72-4D96-AF14-FA86041AC49B}"/>
    <cellStyle name="Normal 9 24 2 3" xfId="25412" xr:uid="{DFD4625F-DC74-48A5-B647-440ECCCE8085}"/>
    <cellStyle name="Normal 9 24 2 4" xfId="30906" xr:uid="{97850D4E-2995-41E9-9F35-A7C5CAC4362B}"/>
    <cellStyle name="Normal 9 24 2 5" xfId="36390" xr:uid="{354186CE-7B67-46F9-A7E2-D76E8F74568F}"/>
    <cellStyle name="Normal 9 24 3" xfId="12232" xr:uid="{EDF29D19-3218-4351-A624-B1D549927870}"/>
    <cellStyle name="Normal 9 24 4" xfId="17468" xr:uid="{6957DB7C-5E18-40BF-9476-D6A8A23B0E85}"/>
    <cellStyle name="Normal 9 24 5" xfId="19699" xr:uid="{684F77D7-078D-42F3-94BF-BCF07C84FBF6}"/>
    <cellStyle name="Normal 9 24 6" xfId="10022" xr:uid="{BD2C4C2D-8F20-4038-BE65-72154F96FAA7}"/>
    <cellStyle name="Normal 9 24 6 2" xfId="21343" xr:uid="{FA984974-D4D4-43CA-BF7A-1DD09F54D83C}"/>
    <cellStyle name="Normal 9 24 6 2 2" xfId="26899" xr:uid="{4B5AC8CF-E570-485F-A8CB-ACF524428B64}"/>
    <cellStyle name="Normal 9 24 6 2 3" xfId="32393" xr:uid="{6021F7FC-8E51-4117-924D-3A45032DC4CA}"/>
    <cellStyle name="Normal 9 24 6 2 4" xfId="37877" xr:uid="{89096221-11A8-4D83-8F01-880D9F0838F6}"/>
    <cellStyle name="Normal 9 24 6 3" xfId="24170" xr:uid="{ACF43853-B341-466C-AF1F-D4D9A343914D}"/>
    <cellStyle name="Normal 9 24 6 4" xfId="29664" xr:uid="{9FABBA35-3D47-4A74-A1E7-4BAAAC0860DE}"/>
    <cellStyle name="Normal 9 24 6 5" xfId="35148" xr:uid="{4E426A72-C3F3-48B8-8D0E-9479459B8F25}"/>
    <cellStyle name="Normal 9 25" xfId="6892" xr:uid="{B6684701-F021-4E79-9DF2-66F71A139352}"/>
    <cellStyle name="Normal 9 25 2" xfId="15299" xr:uid="{72D667E8-BC4A-4997-83B1-924D7A39ECF5}"/>
    <cellStyle name="Normal 9 25 2 2" xfId="22586" xr:uid="{C63C6756-68B9-40CE-80C9-1E20BFCACA0B}"/>
    <cellStyle name="Normal 9 25 2 2 2" xfId="28142" xr:uid="{E8DE0762-B93F-465E-9201-00BB55791D08}"/>
    <cellStyle name="Normal 9 25 2 2 3" xfId="33636" xr:uid="{BF2EF3B1-7450-4D9B-945C-2E29283D5539}"/>
    <cellStyle name="Normal 9 25 2 2 4" xfId="39120" xr:uid="{6985870C-4622-41DD-A92D-729897B8D366}"/>
    <cellStyle name="Normal 9 25 2 3" xfId="25413" xr:uid="{C0646A06-AA03-448A-AA15-E0C53097FEAD}"/>
    <cellStyle name="Normal 9 25 2 4" xfId="30907" xr:uid="{91FD8FE9-C25E-46E8-85DC-579991C864E6}"/>
    <cellStyle name="Normal 9 25 2 5" xfId="36391" xr:uid="{06AFEAB1-3B78-431F-9B1E-6FD8BF61CBB2}"/>
    <cellStyle name="Normal 9 25 3" xfId="12233" xr:uid="{D190106B-1375-487C-953B-DF0885D75FE0}"/>
    <cellStyle name="Normal 9 25 4" xfId="17469" xr:uid="{794D3328-FF9B-4F89-9C56-5B4A510162F5}"/>
    <cellStyle name="Normal 9 25 5" xfId="19700" xr:uid="{38C17AB7-C73C-4AD2-B1C3-76B5CB02329F}"/>
    <cellStyle name="Normal 9 25 6" xfId="10023" xr:uid="{D2BDDF12-C65B-4391-B794-8CC8B8310D8E}"/>
    <cellStyle name="Normal 9 25 6 2" xfId="21344" xr:uid="{00992ED6-FC37-44ED-9663-55C099F02010}"/>
    <cellStyle name="Normal 9 25 6 2 2" xfId="26900" xr:uid="{66505A6B-9A52-465E-ACB2-4523C9D26D6B}"/>
    <cellStyle name="Normal 9 25 6 2 3" xfId="32394" xr:uid="{10708D13-6FAE-4DDF-A65D-7EE789C2D28E}"/>
    <cellStyle name="Normal 9 25 6 2 4" xfId="37878" xr:uid="{D6F74502-AEF2-4116-93DD-DB32655E0AD9}"/>
    <cellStyle name="Normal 9 25 6 3" xfId="24171" xr:uid="{4277E3B1-7E38-49FB-ACC4-6B064D247EE4}"/>
    <cellStyle name="Normal 9 25 6 4" xfId="29665" xr:uid="{E7EA170B-3D26-459C-ACEE-32626729DB03}"/>
    <cellStyle name="Normal 9 25 6 5" xfId="35149" xr:uid="{5AE99C43-2F9A-491D-8CCE-58D9CE201756}"/>
    <cellStyle name="Normal 9 26" xfId="6893" xr:uid="{A8D9FB20-A71B-43F7-B08D-22AC08C783DF}"/>
    <cellStyle name="Normal 9 26 2" xfId="15300" xr:uid="{1D3632C6-34BD-4E5D-9DE8-96C43A1A2812}"/>
    <cellStyle name="Normal 9 26 2 2" xfId="22587" xr:uid="{A9AEA5C7-7CB5-464A-922E-D5704C802E5C}"/>
    <cellStyle name="Normal 9 26 2 2 2" xfId="28143" xr:uid="{CE2C4741-762A-4357-83FD-25DE2FF97286}"/>
    <cellStyle name="Normal 9 26 2 2 3" xfId="33637" xr:uid="{939A269F-C473-4D17-AA7C-97BA95D742DC}"/>
    <cellStyle name="Normal 9 26 2 2 4" xfId="39121" xr:uid="{3594DE7E-B428-412F-8EBE-B39FAF209061}"/>
    <cellStyle name="Normal 9 26 2 3" xfId="25414" xr:uid="{17B514FA-3718-4879-B3E4-CCBE011031CE}"/>
    <cellStyle name="Normal 9 26 2 4" xfId="30908" xr:uid="{709CCACE-7A1C-48A1-BAA3-5BB2344FE30C}"/>
    <cellStyle name="Normal 9 26 2 5" xfId="36392" xr:uid="{13036C3C-AE0A-4997-BDED-BDF9ADD553CD}"/>
    <cellStyle name="Normal 9 26 3" xfId="12234" xr:uid="{39AE2D0D-A3B6-4312-9471-C932F645D434}"/>
    <cellStyle name="Normal 9 26 4" xfId="17470" xr:uid="{ED78961F-CF84-40B2-BDF9-8EC65E7633DA}"/>
    <cellStyle name="Normal 9 26 5" xfId="19701" xr:uid="{387AA093-44AF-4808-BA5C-C92EF589074F}"/>
    <cellStyle name="Normal 9 26 6" xfId="10024" xr:uid="{7B3D645E-3A19-4FEA-B8DE-D51C41A48020}"/>
    <cellStyle name="Normal 9 26 6 2" xfId="21345" xr:uid="{1862E1D3-B738-4B8B-A346-9DD0B4F29DA6}"/>
    <cellStyle name="Normal 9 26 6 2 2" xfId="26901" xr:uid="{529E7C13-C09C-415C-8BB0-2400AB36862B}"/>
    <cellStyle name="Normal 9 26 6 2 3" xfId="32395" xr:uid="{D28C70FF-7F3A-4330-BAB0-77EA03BBF034}"/>
    <cellStyle name="Normal 9 26 6 2 4" xfId="37879" xr:uid="{C9CEFF18-D5FD-4942-98EA-675D2AAB5E6B}"/>
    <cellStyle name="Normal 9 26 6 3" xfId="24172" xr:uid="{AB007D86-0172-47A7-B154-DCF0F1FE36A6}"/>
    <cellStyle name="Normal 9 26 6 4" xfId="29666" xr:uid="{03E9C63E-A3C8-4674-90FF-B8541A233CFD}"/>
    <cellStyle name="Normal 9 26 6 5" xfId="35150" xr:uid="{6745C8FF-820C-406F-BC9D-84765A0F7F52}"/>
    <cellStyle name="Normal 9 27" xfId="6894" xr:uid="{04B373A8-652A-4C04-A322-E38611EE7E32}"/>
    <cellStyle name="Normal 9 27 2" xfId="15301" xr:uid="{A94049F8-7B2A-4149-8F2E-19B45B4BDF8F}"/>
    <cellStyle name="Normal 9 27 2 2" xfId="22588" xr:uid="{0B8CDAB8-C3C4-4A32-8748-44736823C6B3}"/>
    <cellStyle name="Normal 9 27 2 2 2" xfId="28144" xr:uid="{C677F609-33CB-45DB-A588-130491091BDA}"/>
    <cellStyle name="Normal 9 27 2 2 3" xfId="33638" xr:uid="{B07E8D7A-B629-4B6C-9522-017BE8883F77}"/>
    <cellStyle name="Normal 9 27 2 2 4" xfId="39122" xr:uid="{782121E1-4C45-4CE9-B4B1-05F8FC8D6243}"/>
    <cellStyle name="Normal 9 27 2 3" xfId="25415" xr:uid="{EA873575-07A2-4BA4-A2A1-64C21DDE74E6}"/>
    <cellStyle name="Normal 9 27 2 4" xfId="30909" xr:uid="{3626A216-AC7D-403C-931D-6340BDD98533}"/>
    <cellStyle name="Normal 9 27 2 5" xfId="36393" xr:uid="{A8E7BC06-186F-448C-9D9C-D3345961B799}"/>
    <cellStyle name="Normal 9 27 3" xfId="12235" xr:uid="{B4B253C1-BE9E-427A-9C81-A71A81A2DCD9}"/>
    <cellStyle name="Normal 9 27 4" xfId="17471" xr:uid="{32A9ACC4-0020-488F-A69A-1857E4D0E734}"/>
    <cellStyle name="Normal 9 27 5" xfId="19702" xr:uid="{3043C9D5-D7FC-4D19-97DD-091B630EE298}"/>
    <cellStyle name="Normal 9 27 6" xfId="10025" xr:uid="{FB65058E-D11D-4FA3-8F9F-E47868BFB726}"/>
    <cellStyle name="Normal 9 27 6 2" xfId="21346" xr:uid="{78271C27-B553-44FC-B7B8-A6123113CE38}"/>
    <cellStyle name="Normal 9 27 6 2 2" xfId="26902" xr:uid="{AAE8FBAF-0F27-417C-98C5-9A92D2CD07FF}"/>
    <cellStyle name="Normal 9 27 6 2 3" xfId="32396" xr:uid="{78F47A6C-0488-4527-B62F-0014B2469EE0}"/>
    <cellStyle name="Normal 9 27 6 2 4" xfId="37880" xr:uid="{AC68705E-234C-4EF0-A8E7-1E9E95682F91}"/>
    <cellStyle name="Normal 9 27 6 3" xfId="24173" xr:uid="{62B0B5A5-975B-43E0-8BF8-68EAF264E8EF}"/>
    <cellStyle name="Normal 9 27 6 4" xfId="29667" xr:uid="{A56124DB-8DF8-4F6E-8B09-F43B772DA91D}"/>
    <cellStyle name="Normal 9 27 6 5" xfId="35151" xr:uid="{01E9C4EE-8854-4690-97BD-AC60243E0BB8}"/>
    <cellStyle name="Normal 9 28" xfId="6895" xr:uid="{B3934824-098D-47B2-AD60-9AEA8E63F506}"/>
    <cellStyle name="Normal 9 28 2" xfId="15302" xr:uid="{7C224B34-BCB0-4162-AC88-C7D0FCB02990}"/>
    <cellStyle name="Normal 9 28 2 2" xfId="22589" xr:uid="{E23B5E49-D4F2-404E-AC98-AD55F5B9924E}"/>
    <cellStyle name="Normal 9 28 2 2 2" xfId="28145" xr:uid="{AC5D7B39-A5B7-4149-92EC-0F2F237A360C}"/>
    <cellStyle name="Normal 9 28 2 2 3" xfId="33639" xr:uid="{7B9DD73F-B1B2-44EE-84D1-030960A16DF2}"/>
    <cellStyle name="Normal 9 28 2 2 4" xfId="39123" xr:uid="{3C77BF73-9FDC-497B-BDF5-A107487D10A0}"/>
    <cellStyle name="Normal 9 28 2 3" xfId="25416" xr:uid="{69A8020C-2520-4E53-87E3-95E0060970EC}"/>
    <cellStyle name="Normal 9 28 2 4" xfId="30910" xr:uid="{66CA3C91-10F1-4099-A8C4-4BA618F5B12E}"/>
    <cellStyle name="Normal 9 28 2 5" xfId="36394" xr:uid="{5D56EB5A-2CCB-483B-AE03-5C08D49A4E7B}"/>
    <cellStyle name="Normal 9 28 3" xfId="12236" xr:uid="{7AE38B86-6249-4C76-9B93-5725307667BA}"/>
    <cellStyle name="Normal 9 28 4" xfId="17472" xr:uid="{BC9A4669-B870-4633-A46A-FA96DE663D65}"/>
    <cellStyle name="Normal 9 28 5" xfId="19703" xr:uid="{E75BD4B1-BA26-4FC9-AE5A-907569703806}"/>
    <cellStyle name="Normal 9 28 6" xfId="10026" xr:uid="{C55FD436-593A-4678-86C3-A90F0608D118}"/>
    <cellStyle name="Normal 9 28 6 2" xfId="21347" xr:uid="{17B4A545-44D0-421C-805A-690FC72D6B4D}"/>
    <cellStyle name="Normal 9 28 6 2 2" xfId="26903" xr:uid="{A25D97E6-A8D5-4A91-922B-A20103A166E1}"/>
    <cellStyle name="Normal 9 28 6 2 3" xfId="32397" xr:uid="{16DC5D28-99F7-4BC4-B492-4F5B3BF03D67}"/>
    <cellStyle name="Normal 9 28 6 2 4" xfId="37881" xr:uid="{20298EF2-1261-41FE-A16A-A92D68DE45C3}"/>
    <cellStyle name="Normal 9 28 6 3" xfId="24174" xr:uid="{622B01AE-E556-4B74-AF6D-0215F83DE39B}"/>
    <cellStyle name="Normal 9 28 6 4" xfId="29668" xr:uid="{379DD77F-2850-4C43-8B00-9A0C7804DD8E}"/>
    <cellStyle name="Normal 9 28 6 5" xfId="35152" xr:uid="{6BC072A3-9C6A-43F5-A4CA-838CC592C8AD}"/>
    <cellStyle name="Normal 9 29" xfId="6896" xr:uid="{72391F15-167F-4101-847B-EB583433EA1A}"/>
    <cellStyle name="Normal 9 29 2" xfId="15303" xr:uid="{C1674DBA-C39A-4DFC-8157-11B1B649EBB3}"/>
    <cellStyle name="Normal 9 29 2 2" xfId="22590" xr:uid="{F2B33893-92FE-476B-9FF6-BF7534798A8A}"/>
    <cellStyle name="Normal 9 29 2 2 2" xfId="28146" xr:uid="{AD42F386-84BF-41B7-8031-3A5B7B049208}"/>
    <cellStyle name="Normal 9 29 2 2 3" xfId="33640" xr:uid="{01FC17C7-B8A3-4C07-BCDF-BFD2317BC53D}"/>
    <cellStyle name="Normal 9 29 2 2 4" xfId="39124" xr:uid="{9BACCA7F-C5DD-43C8-B590-E567CE7BB66B}"/>
    <cellStyle name="Normal 9 29 2 3" xfId="25417" xr:uid="{3E167C8E-7BA3-4535-B812-C1F32C7C5FDA}"/>
    <cellStyle name="Normal 9 29 2 4" xfId="30911" xr:uid="{B7BC790B-561C-4018-850A-B2DC602604DC}"/>
    <cellStyle name="Normal 9 29 2 5" xfId="36395" xr:uid="{2F52FB7A-C41F-44CA-A446-BB48949044F7}"/>
    <cellStyle name="Normal 9 29 3" xfId="12237" xr:uid="{EC765BE2-CDDB-4322-975B-CC7F15CF6B9B}"/>
    <cellStyle name="Normal 9 29 4" xfId="17473" xr:uid="{245F37EF-A15D-49C5-8484-B18240B5208D}"/>
    <cellStyle name="Normal 9 29 5" xfId="19704" xr:uid="{6365C0D2-6C83-48C9-B9B4-299883499638}"/>
    <cellStyle name="Normal 9 29 6" xfId="10027" xr:uid="{650942A5-F19F-465D-9D66-C9E025A21590}"/>
    <cellStyle name="Normal 9 29 6 2" xfId="21348" xr:uid="{DE5A3F03-CDD2-4484-9356-81AA1424F5FB}"/>
    <cellStyle name="Normal 9 29 6 2 2" xfId="26904" xr:uid="{6F705A61-BED0-4120-BAC3-2787188355B9}"/>
    <cellStyle name="Normal 9 29 6 2 3" xfId="32398" xr:uid="{9F62F4BF-820B-466E-910A-051FDD7ED950}"/>
    <cellStyle name="Normal 9 29 6 2 4" xfId="37882" xr:uid="{FA1334ED-5B34-48EB-8A95-431A5EAA5BB3}"/>
    <cellStyle name="Normal 9 29 6 3" xfId="24175" xr:uid="{136699DE-BA02-426D-9314-E69FAE3A81FC}"/>
    <cellStyle name="Normal 9 29 6 4" xfId="29669" xr:uid="{A07FDC2D-585A-4BB7-9BEA-0419A4DB9546}"/>
    <cellStyle name="Normal 9 29 6 5" xfId="35153" xr:uid="{04D5E106-E106-4958-A8EB-6B02E218A170}"/>
    <cellStyle name="Normal 9 3" xfId="6897" xr:uid="{ACE2ED4E-939D-444C-B88D-7B9F260332A5}"/>
    <cellStyle name="Normal 9 3 2" xfId="15304" xr:uid="{7C2219D1-0183-49D4-8FB0-4546C5230026}"/>
    <cellStyle name="Normal 9 3 2 2" xfId="22591" xr:uid="{7ABA2466-8350-4BC5-9B42-A3A4E3F51F4B}"/>
    <cellStyle name="Normal 9 3 2 2 2" xfId="28147" xr:uid="{63FBCA29-027F-4278-96F3-4DEC6DDCAEB6}"/>
    <cellStyle name="Normal 9 3 2 2 3" xfId="33641" xr:uid="{3B8DA8B9-2E2F-45E2-94CA-601CEB57EFF7}"/>
    <cellStyle name="Normal 9 3 2 2 4" xfId="39125" xr:uid="{50565C4F-1866-4AC4-829D-8767D4AF9273}"/>
    <cellStyle name="Normal 9 3 2 3" xfId="25418" xr:uid="{07E30C02-CD41-4B44-B61D-EDAEEEAABF1D}"/>
    <cellStyle name="Normal 9 3 2 4" xfId="30912" xr:uid="{7E4B18B2-BF2C-4910-A8FD-92D96DB58289}"/>
    <cellStyle name="Normal 9 3 2 5" xfId="36396" xr:uid="{AB5E0433-670E-4EF7-AE13-7F0ACE49AE40}"/>
    <cellStyle name="Normal 9 3 3" xfId="12238" xr:uid="{3ADB6D9C-3289-45FB-8BED-CAC8F9D4CF2D}"/>
    <cellStyle name="Normal 9 3 4" xfId="17474" xr:uid="{EB477A7D-330F-44A2-84BA-90FDD6603743}"/>
    <cellStyle name="Normal 9 3 5" xfId="19705" xr:uid="{E7E5B05A-55BF-489B-948C-3178E4671006}"/>
    <cellStyle name="Normal 9 3 6" xfId="10028" xr:uid="{CBB1C6C6-0F9F-4E9A-80B3-CF73E7DD5D83}"/>
    <cellStyle name="Normal 9 3 6 2" xfId="21349" xr:uid="{D1CFCDA7-01C0-447B-B2B4-13EEDC72AC86}"/>
    <cellStyle name="Normal 9 3 6 2 2" xfId="26905" xr:uid="{9520B073-8881-4F32-B953-BCA28556C6AD}"/>
    <cellStyle name="Normal 9 3 6 2 3" xfId="32399" xr:uid="{2D49223D-7BFA-4691-B853-11AFF3493B84}"/>
    <cellStyle name="Normal 9 3 6 2 4" xfId="37883" xr:uid="{41223283-0F94-41C6-B9CF-0FCB7BB53F4C}"/>
    <cellStyle name="Normal 9 3 6 3" xfId="24176" xr:uid="{4765048E-7D78-4F9B-8282-B7E400EC982A}"/>
    <cellStyle name="Normal 9 3 6 4" xfId="29670" xr:uid="{80032145-675B-4211-A9C9-6A942DA4AA9A}"/>
    <cellStyle name="Normal 9 3 6 5" xfId="35154" xr:uid="{59B5C44D-D5B9-4D55-8797-54D1F47E7D16}"/>
    <cellStyle name="Normal 9 30" xfId="6898" xr:uid="{FE89CF4D-7450-46D7-89A6-1122575E6BDE}"/>
    <cellStyle name="Normal 9 30 2" xfId="15305" xr:uid="{CF1CC8C1-D4C6-425D-98D6-539B7200D4E0}"/>
    <cellStyle name="Normal 9 30 2 2" xfId="22592" xr:uid="{161E43F7-3467-47A6-9159-77685A2458CB}"/>
    <cellStyle name="Normal 9 30 2 2 2" xfId="28148" xr:uid="{6133B16F-C3DE-4FFD-8A4F-561AB9AB99B4}"/>
    <cellStyle name="Normal 9 30 2 2 3" xfId="33642" xr:uid="{F533259F-0852-4BB9-B24E-64DC9F6168E9}"/>
    <cellStyle name="Normal 9 30 2 2 4" xfId="39126" xr:uid="{FDBD0E34-6799-4830-BC21-A883D0E80762}"/>
    <cellStyle name="Normal 9 30 2 3" xfId="25419" xr:uid="{F16F13E0-136A-44ED-8945-7011EAF2EC16}"/>
    <cellStyle name="Normal 9 30 2 4" xfId="30913" xr:uid="{0A430718-3251-4FAE-9B6C-959475FD56BE}"/>
    <cellStyle name="Normal 9 30 2 5" xfId="36397" xr:uid="{EDB87EF7-4987-4933-9129-CC98B2B74229}"/>
    <cellStyle name="Normal 9 30 3" xfId="12239" xr:uid="{A272AAA1-85AF-4E56-9472-C34F7A00047B}"/>
    <cellStyle name="Normal 9 30 4" xfId="17475" xr:uid="{ADE28775-558A-4C06-B409-440E02569829}"/>
    <cellStyle name="Normal 9 30 5" xfId="19706" xr:uid="{037CE1D4-A6A9-4EAE-99A3-662A7F477BEA}"/>
    <cellStyle name="Normal 9 30 6" xfId="10029" xr:uid="{5307DF9C-058E-4B15-AAEA-FD4F68FB93A0}"/>
    <cellStyle name="Normal 9 30 6 2" xfId="21350" xr:uid="{596A0AD1-8EEF-47E6-B142-9B841ACF7752}"/>
    <cellStyle name="Normal 9 30 6 2 2" xfId="26906" xr:uid="{CEF0FA5B-0E2A-4F8A-A062-9F8FDA5A4C6A}"/>
    <cellStyle name="Normal 9 30 6 2 3" xfId="32400" xr:uid="{2F66D5B7-C342-45F6-97EB-EC1409237DF5}"/>
    <cellStyle name="Normal 9 30 6 2 4" xfId="37884" xr:uid="{2CDB0703-7DA0-4ADF-A4E1-6F252D22BA03}"/>
    <cellStyle name="Normal 9 30 6 3" xfId="24177" xr:uid="{2D26F2C7-C541-43F3-8662-05B060207605}"/>
    <cellStyle name="Normal 9 30 6 4" xfId="29671" xr:uid="{A2C6E1F9-8F64-4D27-A92F-484E9B497455}"/>
    <cellStyle name="Normal 9 30 6 5" xfId="35155" xr:uid="{8B5F78CA-D96B-47B6-B6A2-6436CB2FC0A1}"/>
    <cellStyle name="Normal 9 31" xfId="6899" xr:uid="{277FF7ED-9395-490F-BB0C-66F12E982F64}"/>
    <cellStyle name="Normal 9 31 2" xfId="15306" xr:uid="{267C593B-FF1A-4781-94B3-708404CBF423}"/>
    <cellStyle name="Normal 9 31 2 2" xfId="22593" xr:uid="{26042F19-3F72-47AF-AF2D-9CBE6DB9B1BD}"/>
    <cellStyle name="Normal 9 31 2 2 2" xfId="28149" xr:uid="{D8F6E51A-1959-4866-84B6-98ABC19E0793}"/>
    <cellStyle name="Normal 9 31 2 2 3" xfId="33643" xr:uid="{945EB91F-E3A4-4EA1-90AB-658F44348AD0}"/>
    <cellStyle name="Normal 9 31 2 2 4" xfId="39127" xr:uid="{C3A27BC2-AF27-4471-8826-105B902E6632}"/>
    <cellStyle name="Normal 9 31 2 3" xfId="25420" xr:uid="{9C7F2460-7931-40BB-918F-CA30C54DA734}"/>
    <cellStyle name="Normal 9 31 2 4" xfId="30914" xr:uid="{A270332C-F1A7-4B65-BFC5-583348A9BF5A}"/>
    <cellStyle name="Normal 9 31 2 5" xfId="36398" xr:uid="{E4BC6A31-5FD3-4647-9DD7-11A93399C2E9}"/>
    <cellStyle name="Normal 9 31 3" xfId="12240" xr:uid="{6CBAAFB2-86B2-4057-BD95-7257D4A7DD29}"/>
    <cellStyle name="Normal 9 31 4" xfId="17476" xr:uid="{6A2CCB10-5D8A-4FBF-8374-367E87563640}"/>
    <cellStyle name="Normal 9 31 5" xfId="19707" xr:uid="{1F34D406-D1B8-4EA1-821E-CCB0AD8B73D0}"/>
    <cellStyle name="Normal 9 31 6" xfId="10030" xr:uid="{44850B5A-1704-47D8-9CCF-9952BCE07584}"/>
    <cellStyle name="Normal 9 31 6 2" xfId="21351" xr:uid="{D0D6BFE3-18A0-4460-B69B-6A55F2F84F47}"/>
    <cellStyle name="Normal 9 31 6 2 2" xfId="26907" xr:uid="{AC298D33-AAD5-4FE7-BA45-0287A0367FEC}"/>
    <cellStyle name="Normal 9 31 6 2 3" xfId="32401" xr:uid="{84DD021B-AA9F-4FA3-8EE6-316557ACF8E4}"/>
    <cellStyle name="Normal 9 31 6 2 4" xfId="37885" xr:uid="{F32A82AB-4966-42D3-8ACE-ED36DD29CFC0}"/>
    <cellStyle name="Normal 9 31 6 3" xfId="24178" xr:uid="{1545F645-B80F-4664-9569-C2C39364B35F}"/>
    <cellStyle name="Normal 9 31 6 4" xfId="29672" xr:uid="{1647F5FC-7DC8-44BC-9692-4B382D0DD6BC}"/>
    <cellStyle name="Normal 9 31 6 5" xfId="35156" xr:uid="{6890BD65-D7B4-4604-A900-B85116D79941}"/>
    <cellStyle name="Normal 9 32" xfId="6900" xr:uid="{7BE63993-CEA3-4285-9912-663113A2F59F}"/>
    <cellStyle name="Normal 9 32 2" xfId="15307" xr:uid="{55988CAA-4621-4C7D-B044-76128475DB18}"/>
    <cellStyle name="Normal 9 32 2 2" xfId="22594" xr:uid="{B105C7A8-AC0E-43E5-B71A-C22C06FB1AD7}"/>
    <cellStyle name="Normal 9 32 2 2 2" xfId="28150" xr:uid="{69EDA765-3DCE-4612-A061-7D6BF5ADB934}"/>
    <cellStyle name="Normal 9 32 2 2 3" xfId="33644" xr:uid="{24FD3961-DD17-4330-898D-F8F57A509EFF}"/>
    <cellStyle name="Normal 9 32 2 2 4" xfId="39128" xr:uid="{97D8B195-BC71-4D83-88CF-A474DBC698B2}"/>
    <cellStyle name="Normal 9 32 2 3" xfId="25421" xr:uid="{64DF4E0C-4BF8-4099-827F-BBCD94533611}"/>
    <cellStyle name="Normal 9 32 2 4" xfId="30915" xr:uid="{909CCA4E-C5CE-444A-8F3F-F2283033FC62}"/>
    <cellStyle name="Normal 9 32 2 5" xfId="36399" xr:uid="{B3FE3C5B-D54D-4661-9F5E-21CC65A05822}"/>
    <cellStyle name="Normal 9 32 3" xfId="12241" xr:uid="{70E6D153-E53D-49DA-BEE9-EE2349746168}"/>
    <cellStyle name="Normal 9 32 4" xfId="17477" xr:uid="{10964FCA-9D15-4997-ADA8-ABD6F0B63B8C}"/>
    <cellStyle name="Normal 9 32 5" xfId="19708" xr:uid="{0163D318-EAE7-4A26-86D2-55DD3C262AA8}"/>
    <cellStyle name="Normal 9 32 6" xfId="10031" xr:uid="{015AFFC4-F590-4D22-A2BF-8D0CAF3FF090}"/>
    <cellStyle name="Normal 9 32 6 2" xfId="21352" xr:uid="{DD7E78BD-09E8-4060-A774-7E6C04D1D1F4}"/>
    <cellStyle name="Normal 9 32 6 2 2" xfId="26908" xr:uid="{BC0F4660-DE07-4B2D-8CD6-E88BF75D84B8}"/>
    <cellStyle name="Normal 9 32 6 2 3" xfId="32402" xr:uid="{E334F83F-BD95-4FC6-9F7B-80294C6CAB0C}"/>
    <cellStyle name="Normal 9 32 6 2 4" xfId="37886" xr:uid="{720B7843-F162-4276-84BB-8F946346BC34}"/>
    <cellStyle name="Normal 9 32 6 3" xfId="24179" xr:uid="{4E4C0693-54A6-4A25-9625-F3AB29E62892}"/>
    <cellStyle name="Normal 9 32 6 4" xfId="29673" xr:uid="{290BED31-50CE-4CF6-A9B8-32C41931B0F9}"/>
    <cellStyle name="Normal 9 32 6 5" xfId="35157" xr:uid="{65BD1629-5BB6-45E8-82F9-2A550F1512F3}"/>
    <cellStyle name="Normal 9 33" xfId="6901" xr:uid="{71D97A89-C359-4024-A963-A00CAB1B5946}"/>
    <cellStyle name="Normal 9 33 2" xfId="15308" xr:uid="{FAEB0AA9-8528-49F3-8843-BE4F67D21BAA}"/>
    <cellStyle name="Normal 9 33 2 2" xfId="22595" xr:uid="{086695D4-C3C6-4545-912D-2AAAFD02CF9C}"/>
    <cellStyle name="Normal 9 33 2 2 2" xfId="28151" xr:uid="{11307E90-8E89-41A4-AABC-13912BEF28CC}"/>
    <cellStyle name="Normal 9 33 2 2 3" xfId="33645" xr:uid="{FB92E0BF-870B-4173-8ECE-6D97BC2E9CB6}"/>
    <cellStyle name="Normal 9 33 2 2 4" xfId="39129" xr:uid="{DF790FB4-B0D9-454D-9336-DCA5C47966F0}"/>
    <cellStyle name="Normal 9 33 2 3" xfId="25422" xr:uid="{7592D197-A253-493B-A069-0A03042FE91E}"/>
    <cellStyle name="Normal 9 33 2 4" xfId="30916" xr:uid="{761C5D87-78A8-468B-B3A3-E4489F77EF2D}"/>
    <cellStyle name="Normal 9 33 2 5" xfId="36400" xr:uid="{3C607A44-FFC9-44E5-B921-015AB9AFCC98}"/>
    <cellStyle name="Normal 9 33 3" xfId="12242" xr:uid="{A318AE53-0E60-4067-B68F-C2CB3B688692}"/>
    <cellStyle name="Normal 9 33 4" xfId="17478" xr:uid="{57B7E04E-6C8B-4126-88FF-9F450DC97C5C}"/>
    <cellStyle name="Normal 9 33 5" xfId="19709" xr:uid="{F484E658-7BA5-424F-AD1F-322F5CDDF7A8}"/>
    <cellStyle name="Normal 9 33 6" xfId="10032" xr:uid="{BE3262BC-6398-45E2-B19B-50709E31903B}"/>
    <cellStyle name="Normal 9 33 6 2" xfId="21353" xr:uid="{8BD10EB0-3803-4C42-B558-4E629CD1C594}"/>
    <cellStyle name="Normal 9 33 6 2 2" xfId="26909" xr:uid="{0ABE751C-68CE-4084-9879-974D3E54FC46}"/>
    <cellStyle name="Normal 9 33 6 2 3" xfId="32403" xr:uid="{EE27CAEA-8AAE-458C-B1F3-B032C5DF2B10}"/>
    <cellStyle name="Normal 9 33 6 2 4" xfId="37887" xr:uid="{A8D1DA03-9B80-421F-A870-FDDB5BBCFC92}"/>
    <cellStyle name="Normal 9 33 6 3" xfId="24180" xr:uid="{B526B911-1942-4556-83D6-D4442996A138}"/>
    <cellStyle name="Normal 9 33 6 4" xfId="29674" xr:uid="{D2C85FDE-C1D2-4B80-BD5A-067ADF63CB2E}"/>
    <cellStyle name="Normal 9 33 6 5" xfId="35158" xr:uid="{BE694D7D-140D-4D2F-9D02-A27F0D557E5A}"/>
    <cellStyle name="Normal 9 34" xfId="6902" xr:uid="{E98DE2F9-DFBA-4113-AF29-7694886892D9}"/>
    <cellStyle name="Normal 9 34 2" xfId="15309" xr:uid="{E6BC1C4F-F719-45F7-8499-87293B612325}"/>
    <cellStyle name="Normal 9 34 2 2" xfId="22596" xr:uid="{B2915B3A-5CE9-460A-92F3-BEE25D09FCD1}"/>
    <cellStyle name="Normal 9 34 2 2 2" xfId="28152" xr:uid="{B1859A50-F89B-4A00-8FF5-A967DCB87C28}"/>
    <cellStyle name="Normal 9 34 2 2 3" xfId="33646" xr:uid="{ACC384CF-24D1-4E7A-8504-495532AF3A97}"/>
    <cellStyle name="Normal 9 34 2 2 4" xfId="39130" xr:uid="{E00BD056-4996-4B85-A29A-D07A4CCF7EE0}"/>
    <cellStyle name="Normal 9 34 2 3" xfId="25423" xr:uid="{FC901626-8B6F-4826-A3E2-B947E5A606F7}"/>
    <cellStyle name="Normal 9 34 2 4" xfId="30917" xr:uid="{5A63B1C0-7271-4F4C-98A3-19AEAC569F80}"/>
    <cellStyle name="Normal 9 34 2 5" xfId="36401" xr:uid="{16835D45-1E9E-4C0C-A9F9-CBC1F3691096}"/>
    <cellStyle name="Normal 9 34 3" xfId="12243" xr:uid="{D932C433-B54C-4EFB-BD47-CA609C0B5223}"/>
    <cellStyle name="Normal 9 34 4" xfId="17479" xr:uid="{7AB4EB96-603A-4625-B403-8D2B7432C8F9}"/>
    <cellStyle name="Normal 9 34 5" xfId="19710" xr:uid="{0E2F8D82-85F9-48D0-8E74-6ADDC3DFFAE1}"/>
    <cellStyle name="Normal 9 34 6" xfId="10033" xr:uid="{972F025D-F504-4A1E-867A-2A8A8566B104}"/>
    <cellStyle name="Normal 9 34 6 2" xfId="21354" xr:uid="{C8260EBF-FDEB-443A-8B6E-39CE3596A4FF}"/>
    <cellStyle name="Normal 9 34 6 2 2" xfId="26910" xr:uid="{D31F2C41-2B4B-4010-9E3D-C2E5DE0B8A56}"/>
    <cellStyle name="Normal 9 34 6 2 3" xfId="32404" xr:uid="{18770F99-962C-4F81-A508-FB74EBE2377C}"/>
    <cellStyle name="Normal 9 34 6 2 4" xfId="37888" xr:uid="{DD609D9A-120D-442A-BE19-2FC7194FD213}"/>
    <cellStyle name="Normal 9 34 6 3" xfId="24181" xr:uid="{86BED3EF-92F9-40C8-9957-5DB786AD2827}"/>
    <cellStyle name="Normal 9 34 6 4" xfId="29675" xr:uid="{AACF2EBC-3112-4D1E-B335-BD78B87903E5}"/>
    <cellStyle name="Normal 9 34 6 5" xfId="35159" xr:uid="{8254F84C-2919-421D-BBC0-DE3A1603FB5A}"/>
    <cellStyle name="Normal 9 35" xfId="6903" xr:uid="{DAD5FDA0-CF98-4087-86C5-557DD0298C0F}"/>
    <cellStyle name="Normal 9 35 2" xfId="15310" xr:uid="{0779B454-4AEE-4E7F-BFA3-34C7F43B5C32}"/>
    <cellStyle name="Normal 9 35 2 2" xfId="22597" xr:uid="{9886D3CB-43D3-4817-82EC-5952A253F9DD}"/>
    <cellStyle name="Normal 9 35 2 2 2" xfId="28153" xr:uid="{CF1A244C-C0D1-4AFA-ACB7-316494C7DEF7}"/>
    <cellStyle name="Normal 9 35 2 2 3" xfId="33647" xr:uid="{FD0583FB-A90B-479B-996E-6D824A9A1F59}"/>
    <cellStyle name="Normal 9 35 2 2 4" xfId="39131" xr:uid="{0DC35D95-5484-4998-9598-7C55F0FEA086}"/>
    <cellStyle name="Normal 9 35 2 3" xfId="25424" xr:uid="{CFC75A9A-15E3-4830-A24F-34354510A154}"/>
    <cellStyle name="Normal 9 35 2 4" xfId="30918" xr:uid="{EAFD66E9-32A3-4B1C-A3C2-9B4E0B74AA45}"/>
    <cellStyle name="Normal 9 35 2 5" xfId="36402" xr:uid="{3C4097D5-C170-4D8A-8C75-DE2FF140D3BB}"/>
    <cellStyle name="Normal 9 35 3" xfId="12244" xr:uid="{34BBD846-FB9D-4084-B134-763C8F767D60}"/>
    <cellStyle name="Normal 9 35 4" xfId="17480" xr:uid="{C958BD5B-D8B8-4900-A9D2-33D5361FF8F6}"/>
    <cellStyle name="Normal 9 35 5" xfId="19711" xr:uid="{47B29FAC-9D9B-49FB-A789-CA61619B7100}"/>
    <cellStyle name="Normal 9 35 6" xfId="10034" xr:uid="{CAB78C26-0CD3-4F9D-AA3B-CFA61795CB68}"/>
    <cellStyle name="Normal 9 35 6 2" xfId="21355" xr:uid="{D4C75138-38F5-4278-AD52-13FC2CF54FA4}"/>
    <cellStyle name="Normal 9 35 6 2 2" xfId="26911" xr:uid="{C342317D-4DB3-44ED-9E66-DC238F0AD6A8}"/>
    <cellStyle name="Normal 9 35 6 2 3" xfId="32405" xr:uid="{4C5C3454-2924-4BBF-B445-B66A2528F5A1}"/>
    <cellStyle name="Normal 9 35 6 2 4" xfId="37889" xr:uid="{AADCF005-16F8-4C51-A8FC-BF796E635DA9}"/>
    <cellStyle name="Normal 9 35 6 3" xfId="24182" xr:uid="{C1068FF7-50BE-4BB8-9A6C-F5C6AD938070}"/>
    <cellStyle name="Normal 9 35 6 4" xfId="29676" xr:uid="{D88A0AFD-D37E-46F0-B17D-05C43A8FBD83}"/>
    <cellStyle name="Normal 9 35 6 5" xfId="35160" xr:uid="{5B5DC0B8-D87E-4A3A-8A6A-548DA6FE2677}"/>
    <cellStyle name="Normal 9 36" xfId="6904" xr:uid="{BAC64CB3-F68F-4113-BDE9-58CB5C36A61E}"/>
    <cellStyle name="Normal 9 36 2" xfId="15311" xr:uid="{6FBA7912-D989-427B-8876-2D48A05C712A}"/>
    <cellStyle name="Normal 9 36 2 2" xfId="22598" xr:uid="{9DCC96F7-D343-41C3-A8CE-DA7B0CC634EE}"/>
    <cellStyle name="Normal 9 36 2 2 2" xfId="28154" xr:uid="{0A7592F2-81D0-455D-824D-A19151AF8996}"/>
    <cellStyle name="Normal 9 36 2 2 3" xfId="33648" xr:uid="{3F2776F2-A73A-43BF-B390-9D7EC0A30A4A}"/>
    <cellStyle name="Normal 9 36 2 2 4" xfId="39132" xr:uid="{5C310FC2-36AC-44AF-B19A-8B824A88DEE7}"/>
    <cellStyle name="Normal 9 36 2 3" xfId="25425" xr:uid="{4176D7A3-42C1-42A0-A491-D8F79E8018E2}"/>
    <cellStyle name="Normal 9 36 2 4" xfId="30919" xr:uid="{AD01457A-3649-447F-9BA4-7C816B738B12}"/>
    <cellStyle name="Normal 9 36 2 5" xfId="36403" xr:uid="{68E18EB2-EF0F-4F96-90A1-66173F6A20F8}"/>
    <cellStyle name="Normal 9 36 3" xfId="12245" xr:uid="{9014C9FB-F3FB-4586-8B8A-49D0B0441310}"/>
    <cellStyle name="Normal 9 36 4" xfId="17481" xr:uid="{F2FC16B5-37B9-4A24-9873-C6099D3B635E}"/>
    <cellStyle name="Normal 9 36 5" xfId="19712" xr:uid="{EA82E217-EB0D-4FE6-BB07-E9B3C4D9DB58}"/>
    <cellStyle name="Normal 9 36 6" xfId="10035" xr:uid="{F56700E9-33D2-413D-925D-DB516644634A}"/>
    <cellStyle name="Normal 9 36 6 2" xfId="21356" xr:uid="{95B84D4C-08C5-467C-AE96-C00AA84AD7DF}"/>
    <cellStyle name="Normal 9 36 6 2 2" xfId="26912" xr:uid="{ECDED0A4-383A-4C93-93E8-4E83ABB9DBFD}"/>
    <cellStyle name="Normal 9 36 6 2 3" xfId="32406" xr:uid="{E64F0F1A-D7BC-434D-B6A5-EB08ADC3AEEE}"/>
    <cellStyle name="Normal 9 36 6 2 4" xfId="37890" xr:uid="{DA3F8CB5-E30B-4066-8B24-56A2CFFC6514}"/>
    <cellStyle name="Normal 9 36 6 3" xfId="24183" xr:uid="{2A19DDB6-C0D4-48B5-AE8C-0DFC20B072C2}"/>
    <cellStyle name="Normal 9 36 6 4" xfId="29677" xr:uid="{0A3185D1-85E5-4989-9542-B53AB75136E8}"/>
    <cellStyle name="Normal 9 36 6 5" xfId="35161" xr:uid="{8F964A48-6161-45D4-9C5A-32CC70823CF7}"/>
    <cellStyle name="Normal 9 37" xfId="6905" xr:uid="{E088291F-4A6F-4CF0-8946-BE868187E9EA}"/>
    <cellStyle name="Normal 9 37 2" xfId="15312" xr:uid="{4A28994A-5E77-4A9E-AD9D-9F5BBDD748B8}"/>
    <cellStyle name="Normal 9 37 2 2" xfId="22599" xr:uid="{4D62E3CA-1928-4427-8FAF-CD51F756A4AD}"/>
    <cellStyle name="Normal 9 37 2 2 2" xfId="28155" xr:uid="{A3A456AC-0591-4236-92B8-10834891EC64}"/>
    <cellStyle name="Normal 9 37 2 2 3" xfId="33649" xr:uid="{1D2CC7A0-B4DB-43EE-A80B-54FE987EC789}"/>
    <cellStyle name="Normal 9 37 2 2 4" xfId="39133" xr:uid="{A9A9E670-CCCC-4053-8556-913393C4F695}"/>
    <cellStyle name="Normal 9 37 2 3" xfId="25426" xr:uid="{BA7BAD7F-9A67-4AD2-8113-31891701FF9B}"/>
    <cellStyle name="Normal 9 37 2 4" xfId="30920" xr:uid="{9F09F7E6-8D13-41E7-AF07-6F17EB1FE563}"/>
    <cellStyle name="Normal 9 37 2 5" xfId="36404" xr:uid="{533705C4-61B7-4B83-8554-F076B3BFD912}"/>
    <cellStyle name="Normal 9 37 3" xfId="12246" xr:uid="{70EE7208-4B96-4BA7-9106-FD701DBEF0BE}"/>
    <cellStyle name="Normal 9 37 4" xfId="17482" xr:uid="{20F0483B-D85C-4F2F-928E-53202C4DC735}"/>
    <cellStyle name="Normal 9 37 5" xfId="19713" xr:uid="{883F27A6-0673-4AFA-BBB8-379DE0CE7EB5}"/>
    <cellStyle name="Normal 9 37 6" xfId="10036" xr:uid="{D2AFA8E7-326D-4BED-B6FC-8DE543BACDB0}"/>
    <cellStyle name="Normal 9 37 6 2" xfId="21357" xr:uid="{B9822750-C802-4076-80CD-EC41A11FAC7E}"/>
    <cellStyle name="Normal 9 37 6 2 2" xfId="26913" xr:uid="{9B873564-0D2A-4BC1-A61B-B5C13B95AA29}"/>
    <cellStyle name="Normal 9 37 6 2 3" xfId="32407" xr:uid="{FE3C0732-73E2-44C4-BA2B-AD0D9ED38C41}"/>
    <cellStyle name="Normal 9 37 6 2 4" xfId="37891" xr:uid="{47248699-C83F-4474-A114-4409365B4AE8}"/>
    <cellStyle name="Normal 9 37 6 3" xfId="24184" xr:uid="{27F5BD31-0CF6-48FB-9343-75C2F1B9E78D}"/>
    <cellStyle name="Normal 9 37 6 4" xfId="29678" xr:uid="{95509D3F-FB0D-4712-A78B-CE4B9E088B08}"/>
    <cellStyle name="Normal 9 37 6 5" xfId="35162" xr:uid="{B15FBB36-68D1-4F7D-8BA5-F8232D3EE8B6}"/>
    <cellStyle name="Normal 9 38" xfId="6906" xr:uid="{AA7BB956-4100-4107-8B82-AC4C5525DE0D}"/>
    <cellStyle name="Normal 9 38 2" xfId="15313" xr:uid="{AC30661D-417A-4A60-8B1B-7AE49F1A7A33}"/>
    <cellStyle name="Normal 9 38 2 2" xfId="22600" xr:uid="{B951206A-F505-4EB6-89B6-1E4E7C75CA5D}"/>
    <cellStyle name="Normal 9 38 2 2 2" xfId="28156" xr:uid="{E4049553-7CFF-43CA-B7F6-561FB2D139D1}"/>
    <cellStyle name="Normal 9 38 2 2 3" xfId="33650" xr:uid="{32870021-44E2-4968-82EF-8F390D6D049F}"/>
    <cellStyle name="Normal 9 38 2 2 4" xfId="39134" xr:uid="{66CF4D2D-902B-4BEB-96B4-E01A74DF6DE5}"/>
    <cellStyle name="Normal 9 38 2 3" xfId="25427" xr:uid="{52B6B34E-9C1E-4ADE-A70C-FDD7732FACE4}"/>
    <cellStyle name="Normal 9 38 2 4" xfId="30921" xr:uid="{559812C9-D5C3-476F-A141-C586C4CF55E7}"/>
    <cellStyle name="Normal 9 38 2 5" xfId="36405" xr:uid="{338832F7-E08D-4B31-BF59-76A12738DBC8}"/>
    <cellStyle name="Normal 9 38 3" xfId="12247" xr:uid="{02093AC8-BA0B-4EFF-8457-4DFB8E2A1ABC}"/>
    <cellStyle name="Normal 9 38 4" xfId="17483" xr:uid="{CBE041E4-48D9-47EE-93E9-4544F7B0FFE5}"/>
    <cellStyle name="Normal 9 38 5" xfId="19714" xr:uid="{230230C4-8A79-4D61-AF36-326ACFACD263}"/>
    <cellStyle name="Normal 9 38 6" xfId="10037" xr:uid="{47CD97B0-58FE-4FC2-AAF7-4CB4FA32CF6C}"/>
    <cellStyle name="Normal 9 38 6 2" xfId="21358" xr:uid="{FDAEA78A-DFC6-4953-889C-DDEC71B6993E}"/>
    <cellStyle name="Normal 9 38 6 2 2" xfId="26914" xr:uid="{72B24835-36B7-4643-B718-48F0A0BC1F6F}"/>
    <cellStyle name="Normal 9 38 6 2 3" xfId="32408" xr:uid="{E2245546-79EC-4C41-8216-0C2518411B1B}"/>
    <cellStyle name="Normal 9 38 6 2 4" xfId="37892" xr:uid="{959AF07D-8C28-4AA1-9583-A88EB4C2A9D1}"/>
    <cellStyle name="Normal 9 38 6 3" xfId="24185" xr:uid="{D2DD4EC1-2888-44E3-85BA-5A9E147868C0}"/>
    <cellStyle name="Normal 9 38 6 4" xfId="29679" xr:uid="{B67032FB-9A72-4318-A571-6F9F3BDB0FCF}"/>
    <cellStyle name="Normal 9 38 6 5" xfId="35163" xr:uid="{E353B45F-1A24-47A6-918D-E0EEEB509431}"/>
    <cellStyle name="Normal 9 39" xfId="6907" xr:uid="{D4ACF4EF-3704-46A9-BB4B-56AA0898FE14}"/>
    <cellStyle name="Normal 9 39 2" xfId="15314" xr:uid="{024F7D43-6196-4326-8919-97BC2CAA4A0D}"/>
    <cellStyle name="Normal 9 39 2 2" xfId="22601" xr:uid="{E4421D03-3463-4C6D-84A1-42A2BCF88982}"/>
    <cellStyle name="Normal 9 39 2 2 2" xfId="28157" xr:uid="{6D756791-295A-435C-A651-BB7D786C6645}"/>
    <cellStyle name="Normal 9 39 2 2 3" xfId="33651" xr:uid="{E0587816-2AA2-4CDA-82E9-A29CFAEDB1DC}"/>
    <cellStyle name="Normal 9 39 2 2 4" xfId="39135" xr:uid="{B6743415-8EAA-44F5-9E70-EAD2C50C190D}"/>
    <cellStyle name="Normal 9 39 2 3" xfId="25428" xr:uid="{4FCE7F51-E342-4044-B827-3C4CA9233885}"/>
    <cellStyle name="Normal 9 39 2 4" xfId="30922" xr:uid="{21D35EA5-F405-4B8B-8959-D1BA1EAEC79D}"/>
    <cellStyle name="Normal 9 39 2 5" xfId="36406" xr:uid="{AE5C4236-2C2E-4608-85BE-D0100A632558}"/>
    <cellStyle name="Normal 9 39 3" xfId="12248" xr:uid="{5C9CE2B7-7A56-44B9-A7A5-26C72E3BD974}"/>
    <cellStyle name="Normal 9 39 4" xfId="17484" xr:uid="{C932F580-2A9F-482A-B3F2-0694CFEE14C8}"/>
    <cellStyle name="Normal 9 39 5" xfId="19715" xr:uid="{658F3C14-D143-45FC-BAF8-BC8082E09923}"/>
    <cellStyle name="Normal 9 39 6" xfId="10038" xr:uid="{8CD01B05-BF01-4DF5-8890-202A6B0A3682}"/>
    <cellStyle name="Normal 9 39 6 2" xfId="21359" xr:uid="{5A0C9D6C-C72A-448B-B6F9-DE7F9C52EF77}"/>
    <cellStyle name="Normal 9 39 6 2 2" xfId="26915" xr:uid="{7C4DF485-1297-4CA5-81F0-821E1F56F1FD}"/>
    <cellStyle name="Normal 9 39 6 2 3" xfId="32409" xr:uid="{413873D6-9773-4500-BE81-B57D6A273BEB}"/>
    <cellStyle name="Normal 9 39 6 2 4" xfId="37893" xr:uid="{2E5152FF-F9D9-4A54-AEAD-3E4EF9A262F5}"/>
    <cellStyle name="Normal 9 39 6 3" xfId="24186" xr:uid="{4BD62473-3396-4217-96F9-484CAED99308}"/>
    <cellStyle name="Normal 9 39 6 4" xfId="29680" xr:uid="{09B6F9FE-4337-4AA5-A7EB-500786BFA7A4}"/>
    <cellStyle name="Normal 9 39 6 5" xfId="35164" xr:uid="{561DDE9A-9C5A-4FCC-9429-B8EC82CDA995}"/>
    <cellStyle name="Normal 9 4" xfId="6908" xr:uid="{C4F99E22-4397-4995-B8DD-E342DE49ACEA}"/>
    <cellStyle name="Normal 9 4 2" xfId="15315" xr:uid="{B1B4100F-7A2C-4606-B895-3CDD4F1178BD}"/>
    <cellStyle name="Normal 9 4 2 2" xfId="22602" xr:uid="{51D42BB9-7E06-4187-8E26-6A0FFE47444F}"/>
    <cellStyle name="Normal 9 4 2 2 2" xfId="28158" xr:uid="{B46E8AC0-ABC7-4F25-97B9-2F1718D2B967}"/>
    <cellStyle name="Normal 9 4 2 2 3" xfId="33652" xr:uid="{473D074C-98E4-4929-A25D-3DC39458E2A4}"/>
    <cellStyle name="Normal 9 4 2 2 4" xfId="39136" xr:uid="{C0C78692-66B9-4201-A7BA-092F1B0249A0}"/>
    <cellStyle name="Normal 9 4 2 3" xfId="25429" xr:uid="{6F99129F-C813-4282-8203-D13F940AAAAD}"/>
    <cellStyle name="Normal 9 4 2 4" xfId="30923" xr:uid="{EAF32660-9AEB-4CD1-BAE3-37251234368E}"/>
    <cellStyle name="Normal 9 4 2 5" xfId="36407" xr:uid="{190565A3-F588-4773-93EF-6630DE9C4F82}"/>
    <cellStyle name="Normal 9 4 3" xfId="12249" xr:uid="{4CC290F9-22B9-4542-B247-A4A735408110}"/>
    <cellStyle name="Normal 9 4 4" xfId="17485" xr:uid="{62745499-85B0-449F-9E5E-626D4EB18C07}"/>
    <cellStyle name="Normal 9 4 5" xfId="19716" xr:uid="{1F74F2F5-19A3-41EB-B22F-62C2CC8D8609}"/>
    <cellStyle name="Normal 9 4 6" xfId="10039" xr:uid="{D5E3719E-534A-44C2-A948-5284A162C07B}"/>
    <cellStyle name="Normal 9 4 6 2" xfId="21360" xr:uid="{4B3BC95B-9B34-4F40-80F7-51A92408DCC2}"/>
    <cellStyle name="Normal 9 4 6 2 2" xfId="26916" xr:uid="{44A88F93-989C-4937-B8F2-BA50E6861325}"/>
    <cellStyle name="Normal 9 4 6 2 3" xfId="32410" xr:uid="{6E4B5258-CA07-4685-919A-4E8F45B2111C}"/>
    <cellStyle name="Normal 9 4 6 2 4" xfId="37894" xr:uid="{E5BB7EC8-04B4-4805-AAC7-8F5A866503CC}"/>
    <cellStyle name="Normal 9 4 6 3" xfId="24187" xr:uid="{0F067681-8A25-47F7-AD53-C94E40B7637A}"/>
    <cellStyle name="Normal 9 4 6 4" xfId="29681" xr:uid="{6017AA60-208E-444D-B676-CCC955042A90}"/>
    <cellStyle name="Normal 9 4 6 5" xfId="35165" xr:uid="{0EED1A55-01E1-47D6-8B03-55F463E2147C}"/>
    <cellStyle name="Normal 9 40" xfId="6909" xr:uid="{A2139FA8-B01D-41E9-9C1D-B04BE1CF6A5A}"/>
    <cellStyle name="Normal 9 40 2" xfId="15316" xr:uid="{E79AA760-1101-4487-930E-5AFB517E0E92}"/>
    <cellStyle name="Normal 9 40 2 2" xfId="22603" xr:uid="{4D585BBC-E29A-4DA3-A53D-72D7D7BEDF2A}"/>
    <cellStyle name="Normal 9 40 2 2 2" xfId="28159" xr:uid="{6B80C0BC-6552-46AA-9553-01833F63388C}"/>
    <cellStyle name="Normal 9 40 2 2 3" xfId="33653" xr:uid="{64F791B7-A516-4D68-942F-3AAE3EF1A7D6}"/>
    <cellStyle name="Normal 9 40 2 2 4" xfId="39137" xr:uid="{0FDAF5EC-E13A-4A3F-8978-BB7D07899D78}"/>
    <cellStyle name="Normal 9 40 2 3" xfId="25430" xr:uid="{92828EFE-C361-4378-A6E1-A95DF20D36C7}"/>
    <cellStyle name="Normal 9 40 2 4" xfId="30924" xr:uid="{7E61BD40-ADAB-4A35-9651-F75541ACDB1B}"/>
    <cellStyle name="Normal 9 40 2 5" xfId="36408" xr:uid="{CBE52EF6-577F-4FEC-ACF4-2590B5495431}"/>
    <cellStyle name="Normal 9 40 3" xfId="19717" xr:uid="{CA692513-5E92-4D31-AA8E-91DF0916022D}"/>
    <cellStyle name="Normal 9 40 4" xfId="10040" xr:uid="{3ECC6E80-D00B-45AA-926E-EFBA1168D98C}"/>
    <cellStyle name="Normal 9 40 4 2" xfId="21361" xr:uid="{A2D1DD0F-0A24-4ED4-8CD8-98EA111D423F}"/>
    <cellStyle name="Normal 9 40 4 2 2" xfId="26917" xr:uid="{18B0A905-7FD6-403A-AA8A-60199A172861}"/>
    <cellStyle name="Normal 9 40 4 2 3" xfId="32411" xr:uid="{7ECA6681-8011-413C-A19C-AC4FDCF6CFB6}"/>
    <cellStyle name="Normal 9 40 4 2 4" xfId="37895" xr:uid="{BD160CE9-4FDD-4E0D-ACD1-4A10AE952E4D}"/>
    <cellStyle name="Normal 9 40 4 3" xfId="24188" xr:uid="{ADED8FE7-53C9-49F3-915F-F3F28103AC85}"/>
    <cellStyle name="Normal 9 40 4 4" xfId="29682" xr:uid="{E9889901-1B2A-40D1-93DA-D1F8A932F2A1}"/>
    <cellStyle name="Normal 9 40 4 5" xfId="35166" xr:uid="{B459968B-786A-4874-A751-37FB183AD08C}"/>
    <cellStyle name="Normal 9 41" xfId="7297" xr:uid="{0E338435-F5EF-4621-B083-14449EC38416}"/>
    <cellStyle name="Normal 9 41 2" xfId="10041" xr:uid="{230F9C3E-1999-4F80-8277-487DE3599C07}"/>
    <cellStyle name="Normal 9 41 2 2" xfId="21362" xr:uid="{68C42B31-29C1-4A8F-BBF1-5FC27AE4FC91}"/>
    <cellStyle name="Normal 9 41 2 2 2" xfId="26918" xr:uid="{F77FA8A3-9B02-46DD-A750-FE7232BB1F66}"/>
    <cellStyle name="Normal 9 41 2 2 3" xfId="32412" xr:uid="{D7644610-E515-420B-847C-6AB8484C053D}"/>
    <cellStyle name="Normal 9 41 2 2 4" xfId="37896" xr:uid="{40FAF761-7522-4AD5-ADFD-4FFBE8E98A4C}"/>
    <cellStyle name="Normal 9 41 2 3" xfId="24189" xr:uid="{C7157DAC-0BA5-48F0-8EDC-27DB4957D03F}"/>
    <cellStyle name="Normal 9 41 2 4" xfId="29683" xr:uid="{4CAA7089-D420-4BDD-B05D-B074854C8CCD}"/>
    <cellStyle name="Normal 9 41 2 5" xfId="35167" xr:uid="{05059621-629B-4947-B318-D00CEDF7ABDE}"/>
    <cellStyle name="Normal 9 41 3" xfId="20294" xr:uid="{2C78C3C0-178A-4C29-BF91-916AC42ECCFC}"/>
    <cellStyle name="Normal 9 41 3 2" xfId="25850" xr:uid="{907F7D2F-B405-42F9-8622-4B29E1A7E9A5}"/>
    <cellStyle name="Normal 9 41 3 3" xfId="31344" xr:uid="{6E5A262E-B70B-4AAE-BEED-748D141D500A}"/>
    <cellStyle name="Normal 9 41 3 4" xfId="36828" xr:uid="{0B9E2D35-A26B-4885-89D6-B2E8FBFC2E7A}"/>
    <cellStyle name="Normal 9 41 4" xfId="23121" xr:uid="{98721143-CED7-486D-A177-6805031CCB9A}"/>
    <cellStyle name="Normal 9 41 5" xfId="28613" xr:uid="{183049F7-9D1E-4B33-A7A1-558F4B434C94}"/>
    <cellStyle name="Normal 9 41 6" xfId="34097" xr:uid="{520A7B6C-7514-4788-A5DC-5854FC2BD390}"/>
    <cellStyle name="Normal 9 42" xfId="7428" xr:uid="{A1D380A4-3088-4CAF-B659-14B726CC2C13}"/>
    <cellStyle name="Normal 9 42 2" xfId="10042" xr:uid="{FFD4FAD9-1078-421A-ACF9-6927DE2D7BEC}"/>
    <cellStyle name="Normal 9 42 2 2" xfId="21363" xr:uid="{28740EDD-3DE2-43EE-8638-E6900DD44DA6}"/>
    <cellStyle name="Normal 9 42 2 2 2" xfId="26919" xr:uid="{6D0E7353-1B23-45B1-9F05-40A376981E67}"/>
    <cellStyle name="Normal 9 42 2 2 3" xfId="32413" xr:uid="{4CA52DA4-D22D-4FB2-A27A-DBEB7245D587}"/>
    <cellStyle name="Normal 9 42 2 2 4" xfId="37897" xr:uid="{7CA2A354-B3DA-44AC-8C1F-340D58C36DD7}"/>
    <cellStyle name="Normal 9 42 2 3" xfId="24190" xr:uid="{F3CE4970-8FDC-46D1-B5D8-F62E6BBBD1ED}"/>
    <cellStyle name="Normal 9 42 2 4" xfId="29684" xr:uid="{0BB5EF71-AE45-4324-BC97-5F1DDFA46895}"/>
    <cellStyle name="Normal 9 42 2 5" xfId="35168" xr:uid="{37F0FC9F-1CE9-4F26-8B30-DDE66A27470E}"/>
    <cellStyle name="Normal 9 42 3" xfId="20316" xr:uid="{C6D7125E-5A0E-4B25-AECF-3A653AE9F363}"/>
    <cellStyle name="Normal 9 42 3 2" xfId="25872" xr:uid="{AA2C5594-CC7F-4700-9187-FE44DC45CF3F}"/>
    <cellStyle name="Normal 9 42 3 3" xfId="31366" xr:uid="{81F38384-0997-42D8-9374-EE4B6A72B59E}"/>
    <cellStyle name="Normal 9 42 3 4" xfId="36850" xr:uid="{040ED32C-DD48-4FA1-92C0-55DCB5D0F554}"/>
    <cellStyle name="Normal 9 42 4" xfId="23143" xr:uid="{1D7DF26B-97C6-4515-8454-266D56EDA376}"/>
    <cellStyle name="Normal 9 42 5" xfId="28635" xr:uid="{FBA4FD31-6E89-4F37-931E-FCA586632A8A}"/>
    <cellStyle name="Normal 9 42 6" xfId="34119" xr:uid="{3C6849E5-8632-4133-9318-0D34F41A0C46}"/>
    <cellStyle name="Normal 9 43" xfId="7518" xr:uid="{56516C79-DEB2-4D68-A2CD-6FB464E63773}"/>
    <cellStyle name="Normal 9 43 2" xfId="10043" xr:uid="{636DFA15-7BB5-4617-8BD2-7769E033547A}"/>
    <cellStyle name="Normal 9 43 2 2" xfId="21364" xr:uid="{295217DD-1285-47C1-A4AB-98287303D468}"/>
    <cellStyle name="Normal 9 43 2 2 2" xfId="26920" xr:uid="{5D46FB6B-A9EC-4F64-ACA0-1D0C251D4800}"/>
    <cellStyle name="Normal 9 43 2 2 3" xfId="32414" xr:uid="{6506D532-9B73-47DE-B95C-E771339B3406}"/>
    <cellStyle name="Normal 9 43 2 2 4" xfId="37898" xr:uid="{8426AB21-C707-427F-855F-950183CBD34C}"/>
    <cellStyle name="Normal 9 43 2 3" xfId="24191" xr:uid="{00E3E9BA-57B1-448B-9D24-DEA53DB4641E}"/>
    <cellStyle name="Normal 9 43 2 4" xfId="29685" xr:uid="{82403044-6B26-4F09-A5F7-AB906DE74B2F}"/>
    <cellStyle name="Normal 9 43 2 5" xfId="35169" xr:uid="{A6CEE13B-8985-4514-98F9-FE30020350E9}"/>
    <cellStyle name="Normal 9 43 3" xfId="20402" xr:uid="{783CCA10-89B3-4B04-B547-9D001EB5F19D}"/>
    <cellStyle name="Normal 9 43 3 2" xfId="25958" xr:uid="{481E1480-9872-45E1-B43F-8F4B68438361}"/>
    <cellStyle name="Normal 9 43 3 3" xfId="31452" xr:uid="{1AF8B493-EEE1-4A28-AA92-478391F90720}"/>
    <cellStyle name="Normal 9 43 3 4" xfId="36936" xr:uid="{50C0C028-AF2A-4680-AF0D-2055A788EA3C}"/>
    <cellStyle name="Normal 9 43 4" xfId="23229" xr:uid="{FEEF089B-0A79-44EE-8EDD-BFD510A4EB0E}"/>
    <cellStyle name="Normal 9 43 5" xfId="28721" xr:uid="{36FE5035-8082-4285-B951-1BE4693BDF15}"/>
    <cellStyle name="Normal 9 43 6" xfId="34205" xr:uid="{D06DBAFC-3B28-48AF-8CD7-B1F14B4F5A35}"/>
    <cellStyle name="Normal 9 44" xfId="7583" xr:uid="{F5B50467-8FC5-4442-AD42-E24E6B2DA507}"/>
    <cellStyle name="Normal 9 44 2" xfId="20467" xr:uid="{7874D6CB-8907-4C36-AB30-124184037FB1}"/>
    <cellStyle name="Normal 9 44 2 2" xfId="26023" xr:uid="{FD6640E0-F4C1-4516-9CF6-0DA6704EE03E}"/>
    <cellStyle name="Normal 9 44 2 3" xfId="31517" xr:uid="{7609C9DF-0840-4F58-814D-D05BC90877C9}"/>
    <cellStyle name="Normal 9 44 2 4" xfId="37001" xr:uid="{FCFA07B8-DEE5-4C3D-A97C-5D7813516868}"/>
    <cellStyle name="Normal 9 44 3" xfId="23294" xr:uid="{44A1EE81-E2F7-4992-86A2-C866BA82787E}"/>
    <cellStyle name="Normal 9 44 4" xfId="28788" xr:uid="{DDA87AA5-D42B-4664-85AB-FB6CE00FFFC9}"/>
    <cellStyle name="Normal 9 44 5" xfId="34272" xr:uid="{42CAB892-5326-4D24-B791-8DEFAF2A22DA}"/>
    <cellStyle name="Normal 9 45" xfId="12216" xr:uid="{C97AF417-5250-4CEF-9730-E3DCD99B94D4}"/>
    <cellStyle name="Normal 9 46" xfId="17452" xr:uid="{E0C878E0-0770-4099-BD26-3FA5C62E176A}"/>
    <cellStyle name="Normal 9 47" xfId="19683" xr:uid="{4E0CAF46-41EE-4BD3-88BB-928E5B00064B}"/>
    <cellStyle name="Normal 9 48" xfId="22991" xr:uid="{43D4EBCF-D841-48F5-9B32-2B29DDA5D4DA}"/>
    <cellStyle name="Normal 9 48 2" xfId="28537" xr:uid="{B37A7CD4-7E1E-4EC3-B5EF-F2CAE53808AE}"/>
    <cellStyle name="Normal 9 48 3" xfId="34025" xr:uid="{B092E710-44EC-4F74-BF0D-5F6975F9BEF8}"/>
    <cellStyle name="Normal 9 48 4" xfId="39509" xr:uid="{65EA2D96-1133-429F-98AC-72385CE027EA}"/>
    <cellStyle name="Normal 9 49" xfId="6875" xr:uid="{F2BCD6D2-9956-40ED-B0C4-93476A2EE633}"/>
    <cellStyle name="Normal 9 5" xfId="6910" xr:uid="{8ED30516-8C91-41B9-8188-A708C8E51B95}"/>
    <cellStyle name="Normal 9 5 2" xfId="15317" xr:uid="{E68048E0-4984-4F5F-973A-18DCF0573D16}"/>
    <cellStyle name="Normal 9 5 2 2" xfId="22604" xr:uid="{19152252-AA00-4BBA-94C1-B4AB9EFF1206}"/>
    <cellStyle name="Normal 9 5 2 2 2" xfId="28160" xr:uid="{62EC819A-E0D6-4103-AD79-687971EE9D57}"/>
    <cellStyle name="Normal 9 5 2 2 3" xfId="33654" xr:uid="{80DC65FA-0DC8-4E37-8A49-EEF364819C35}"/>
    <cellStyle name="Normal 9 5 2 2 4" xfId="39138" xr:uid="{3D17F20E-4A29-49BA-A691-1862874FC8E5}"/>
    <cellStyle name="Normal 9 5 2 3" xfId="25431" xr:uid="{E4990653-C61F-4026-A4C8-91EC8BC4845D}"/>
    <cellStyle name="Normal 9 5 2 4" xfId="30925" xr:uid="{B59DF999-DB99-4899-A13B-7555B9114142}"/>
    <cellStyle name="Normal 9 5 2 5" xfId="36409" xr:uid="{8C6AC556-2C85-424C-8DAE-FA69FAB57DD9}"/>
    <cellStyle name="Normal 9 5 3" xfId="12250" xr:uid="{C52FA706-26BB-41F2-9F21-6A7718BAB3D0}"/>
    <cellStyle name="Normal 9 5 4" xfId="17486" xr:uid="{A62C9DB6-7E95-4354-BEE2-01208124C87F}"/>
    <cellStyle name="Normal 9 5 5" xfId="19718" xr:uid="{30B7B885-DFF7-47C1-BB7F-55373B36BD98}"/>
    <cellStyle name="Normal 9 5 6" xfId="10044" xr:uid="{0099EFD4-FBEB-4677-93D4-CE712774B6E2}"/>
    <cellStyle name="Normal 9 5 6 2" xfId="21365" xr:uid="{1FDF8AE8-92FD-4D85-A72A-C3FCE39ED31D}"/>
    <cellStyle name="Normal 9 5 6 2 2" xfId="26921" xr:uid="{8A8AD9A1-E708-414E-A6CE-5CF19D254DA9}"/>
    <cellStyle name="Normal 9 5 6 2 3" xfId="32415" xr:uid="{0AD64772-D3B3-414B-8863-F09EC86BD2F8}"/>
    <cellStyle name="Normal 9 5 6 2 4" xfId="37899" xr:uid="{12C48CEE-527B-406A-A464-DC9E2FEC143B}"/>
    <cellStyle name="Normal 9 5 6 3" xfId="24192" xr:uid="{AE3AA7D4-678E-4752-BD7C-A4D7D01D0C5C}"/>
    <cellStyle name="Normal 9 5 6 4" xfId="29686" xr:uid="{FBCD5D3C-0E40-4ED2-AC6F-1E5210820AD5}"/>
    <cellStyle name="Normal 9 5 6 5" xfId="35170" xr:uid="{F8E85151-6DC6-483B-A4EC-EEE4A3538442}"/>
    <cellStyle name="Normal 9 6" xfId="6911" xr:uid="{ACD12D47-15B8-4465-B869-1E88B1DB7A04}"/>
    <cellStyle name="Normal 9 6 2" xfId="15318" xr:uid="{13187182-E11B-43B0-B104-9E201E41B286}"/>
    <cellStyle name="Normal 9 6 2 2" xfId="22605" xr:uid="{5B3FF86D-B45C-4B2C-9AD0-FE01CD457CFD}"/>
    <cellStyle name="Normal 9 6 2 2 2" xfId="28161" xr:uid="{5FDB068A-D570-480D-ABA0-C1FB7D0C0215}"/>
    <cellStyle name="Normal 9 6 2 2 3" xfId="33655" xr:uid="{7C459C7F-A67E-4186-8F64-BB6F01C742A4}"/>
    <cellStyle name="Normal 9 6 2 2 4" xfId="39139" xr:uid="{161B8785-4CCA-4D47-90B7-45EE78F19D76}"/>
    <cellStyle name="Normal 9 6 2 3" xfId="25432" xr:uid="{711B2F00-F8AE-4C8D-95E4-BDECAA50B50B}"/>
    <cellStyle name="Normal 9 6 2 4" xfId="30926" xr:uid="{0EC7F7C1-24B7-4164-AE0B-C74BDCA22435}"/>
    <cellStyle name="Normal 9 6 2 5" xfId="36410" xr:uid="{FC7C926E-9C7E-4E90-B436-D08BF4F93AC9}"/>
    <cellStyle name="Normal 9 6 3" xfId="12251" xr:uid="{22ABCCD3-35B3-468D-9081-703CE986AE30}"/>
    <cellStyle name="Normal 9 6 4" xfId="17487" xr:uid="{5AE2E9FD-46DD-4593-B118-D9580ACF5E35}"/>
    <cellStyle name="Normal 9 6 5" xfId="19719" xr:uid="{447F6F3F-599F-4415-A5A2-142F758E461C}"/>
    <cellStyle name="Normal 9 6 6" xfId="10045" xr:uid="{FD0D8BD0-C130-4328-8EB5-648ACCF679D4}"/>
    <cellStyle name="Normal 9 6 6 2" xfId="21366" xr:uid="{1BF699B1-1B29-4C16-A803-FFE6BEF0839D}"/>
    <cellStyle name="Normal 9 6 6 2 2" xfId="26922" xr:uid="{7EC9B4CE-88A1-4A46-B82D-B62E03779AFE}"/>
    <cellStyle name="Normal 9 6 6 2 3" xfId="32416" xr:uid="{4511A1F1-C7E1-4608-B03C-37F920997B2E}"/>
    <cellStyle name="Normal 9 6 6 2 4" xfId="37900" xr:uid="{CD467916-5898-4D70-B776-BDF09CAC805D}"/>
    <cellStyle name="Normal 9 6 6 3" xfId="24193" xr:uid="{33786329-9094-4AC2-8947-4846CE324A0B}"/>
    <cellStyle name="Normal 9 6 6 4" xfId="29687" xr:uid="{1518872A-2656-422C-8CB8-54A0596D9FE2}"/>
    <cellStyle name="Normal 9 6 6 5" xfId="35171" xr:uid="{1B18704B-ED81-42CB-B35D-16D839F28B10}"/>
    <cellStyle name="Normal 9 7" xfId="6912" xr:uid="{D3913A3F-CC25-4124-9248-3815BA44E1E0}"/>
    <cellStyle name="Normal 9 7 2" xfId="15319" xr:uid="{5AB1DD70-8E91-4C8A-B8B3-A533F51B7F36}"/>
    <cellStyle name="Normal 9 7 2 2" xfId="22606" xr:uid="{2FD7696C-F754-4D0A-A6B2-C84A8CF34F62}"/>
    <cellStyle name="Normal 9 7 2 2 2" xfId="28162" xr:uid="{4525C576-1C3E-4F53-A81D-1BEA3FAE39B9}"/>
    <cellStyle name="Normal 9 7 2 2 3" xfId="33656" xr:uid="{16A4F3FA-21CD-49D3-8FF3-F8B780D11535}"/>
    <cellStyle name="Normal 9 7 2 2 4" xfId="39140" xr:uid="{753F9D2B-FB36-4267-92ED-5193D022F9CB}"/>
    <cellStyle name="Normal 9 7 2 3" xfId="25433" xr:uid="{BB7CD927-314D-423A-92B7-11A244A9CA67}"/>
    <cellStyle name="Normal 9 7 2 4" xfId="30927" xr:uid="{9462E41F-C111-4DEC-B532-3FB7F74855E7}"/>
    <cellStyle name="Normal 9 7 2 5" xfId="36411" xr:uid="{A7E0E184-F710-43AC-9480-814B04D369D4}"/>
    <cellStyle name="Normal 9 7 3" xfId="12252" xr:uid="{C25D4AAB-4AE7-4375-BFB2-3793B258098A}"/>
    <cellStyle name="Normal 9 7 4" xfId="17488" xr:uid="{71F26951-1AE2-4597-ACC4-E79BE8EC54B3}"/>
    <cellStyle name="Normal 9 7 5" xfId="19720" xr:uid="{2E7FF45A-070B-4D4D-B596-805A4245D85D}"/>
    <cellStyle name="Normal 9 7 6" xfId="10046" xr:uid="{7BC21970-362A-4F45-B852-84FACAE2C4AA}"/>
    <cellStyle name="Normal 9 7 6 2" xfId="21367" xr:uid="{F555C367-36EA-4E07-9C45-785E44A41B89}"/>
    <cellStyle name="Normal 9 7 6 2 2" xfId="26923" xr:uid="{51384373-9A24-4D80-BB60-4A46E586A617}"/>
    <cellStyle name="Normal 9 7 6 2 3" xfId="32417" xr:uid="{9543DED1-0ECD-4AF9-96B4-D55B9009B757}"/>
    <cellStyle name="Normal 9 7 6 2 4" xfId="37901" xr:uid="{04DC4ECC-C132-4108-BA0D-03171B86D3F7}"/>
    <cellStyle name="Normal 9 7 6 3" xfId="24194" xr:uid="{067D0CAF-725B-4639-819A-E0C7A64B92A7}"/>
    <cellStyle name="Normal 9 7 6 4" xfId="29688" xr:uid="{0EA0299B-11BD-4435-8B7E-4AA76A353F4D}"/>
    <cellStyle name="Normal 9 7 6 5" xfId="35172" xr:uid="{487C1D2D-D679-4C81-B264-714B5F172A51}"/>
    <cellStyle name="Normal 9 8" xfId="6913" xr:uid="{D2F38103-A608-4CEA-AC53-2C84999D091B}"/>
    <cellStyle name="Normal 9 8 2" xfId="15320" xr:uid="{9ACE40A6-F12B-4FE3-A1E1-19A3DADC44A9}"/>
    <cellStyle name="Normal 9 8 2 2" xfId="22607" xr:uid="{C689294A-C4C1-400A-AA90-AD2D8D2F9228}"/>
    <cellStyle name="Normal 9 8 2 2 2" xfId="28163" xr:uid="{9D68220D-03DE-43A4-8413-17E07ABF0350}"/>
    <cellStyle name="Normal 9 8 2 2 3" xfId="33657" xr:uid="{87696E5B-897C-46E5-B498-EC1D1C708161}"/>
    <cellStyle name="Normal 9 8 2 2 4" xfId="39141" xr:uid="{C4027906-F4AE-4AD1-969E-F91085F940CD}"/>
    <cellStyle name="Normal 9 8 2 3" xfId="25434" xr:uid="{A9137646-91B4-4893-9114-E5BA125794E7}"/>
    <cellStyle name="Normal 9 8 2 4" xfId="30928" xr:uid="{26B79318-F4E5-4CDB-9603-F2C61B2EFC13}"/>
    <cellStyle name="Normal 9 8 2 5" xfId="36412" xr:uid="{2C052539-6624-4DE5-B87D-DCD04E2AE6D9}"/>
    <cellStyle name="Normal 9 8 3" xfId="12253" xr:uid="{8D2EB8D4-A411-497B-ABA4-5300F9907EC9}"/>
    <cellStyle name="Normal 9 8 4" xfId="17489" xr:uid="{3276F88F-86D8-49F9-B769-EFD5D0490999}"/>
    <cellStyle name="Normal 9 8 5" xfId="19721" xr:uid="{5E7F520C-80B8-4EB9-9F64-7A103000C7EC}"/>
    <cellStyle name="Normal 9 8 6" xfId="10047" xr:uid="{711D3EEF-276D-48B6-A1EC-4686E0F525CC}"/>
    <cellStyle name="Normal 9 8 6 2" xfId="21368" xr:uid="{AC20ABAB-152B-4F95-8DBE-8CBAA29FD4F2}"/>
    <cellStyle name="Normal 9 8 6 2 2" xfId="26924" xr:uid="{C0752D2A-674F-487E-902B-845682E3AD07}"/>
    <cellStyle name="Normal 9 8 6 2 3" xfId="32418" xr:uid="{73A9DCC8-CB45-410F-B160-AEB4D979A5DC}"/>
    <cellStyle name="Normal 9 8 6 2 4" xfId="37902" xr:uid="{A73C6A10-6685-4F69-BC74-85AEF965D538}"/>
    <cellStyle name="Normal 9 8 6 3" xfId="24195" xr:uid="{B27F2367-9F02-48E6-894B-8992C4A4E4E9}"/>
    <cellStyle name="Normal 9 8 6 4" xfId="29689" xr:uid="{FB94E799-7D50-47AB-A812-0CCB4EC32E9C}"/>
    <cellStyle name="Normal 9 8 6 5" xfId="35173" xr:uid="{BD65B22E-6A84-473B-B35E-4E3E75A7B72D}"/>
    <cellStyle name="Normal 9 9" xfId="6914" xr:uid="{873814DA-D505-4B77-8686-47C4F070DF32}"/>
    <cellStyle name="Normal 9 9 2" xfId="15321" xr:uid="{C292466A-B980-477F-AB5D-34A08F0CAC13}"/>
    <cellStyle name="Normal 9 9 2 2" xfId="22608" xr:uid="{E49F2C97-E174-4966-B7EA-225E4FB98E6D}"/>
    <cellStyle name="Normal 9 9 2 2 2" xfId="28164" xr:uid="{8258494E-F96B-4D82-A9C4-A7F30EEC052C}"/>
    <cellStyle name="Normal 9 9 2 2 3" xfId="33658" xr:uid="{141E861A-BF93-4624-843E-83F60857EE56}"/>
    <cellStyle name="Normal 9 9 2 2 4" xfId="39142" xr:uid="{3FA16A33-7B62-4636-929F-C7C01EAB7A82}"/>
    <cellStyle name="Normal 9 9 2 3" xfId="25435" xr:uid="{3F3A40B4-4D52-45CA-8F65-E94E15E35A47}"/>
    <cellStyle name="Normal 9 9 2 4" xfId="30929" xr:uid="{AF91741E-09E4-465A-A3BD-AEE191A69BE0}"/>
    <cellStyle name="Normal 9 9 2 5" xfId="36413" xr:uid="{96CB792E-B225-454F-BA8D-ADA678E1A1AF}"/>
    <cellStyle name="Normal 9 9 3" xfId="12254" xr:uid="{639EAB63-63B4-46BF-ADA5-02038607AFE6}"/>
    <cellStyle name="Normal 9 9 4" xfId="17490" xr:uid="{04359F99-D003-4DA1-9C53-96E80046C6C5}"/>
    <cellStyle name="Normal 9 9 5" xfId="19722" xr:uid="{DB5A3594-73B3-47F6-9A61-3E84A6A8CF4D}"/>
    <cellStyle name="Normal 9 9 6" xfId="10048" xr:uid="{8AC47487-BE15-44FC-B730-F3BB54252875}"/>
    <cellStyle name="Normal 9 9 6 2" xfId="21369" xr:uid="{85A3781F-CF68-4EB9-BEF3-B06DE4D10CFE}"/>
    <cellStyle name="Normal 9 9 6 2 2" xfId="26925" xr:uid="{FCF7421C-BBD3-4B4C-8DC6-620C5191B145}"/>
    <cellStyle name="Normal 9 9 6 2 3" xfId="32419" xr:uid="{9ED43543-4519-4E8E-B7CF-E0816FC885A4}"/>
    <cellStyle name="Normal 9 9 6 2 4" xfId="37903" xr:uid="{CA31BDCD-38C7-45E9-A763-225453D33B7E}"/>
    <cellStyle name="Normal 9 9 6 3" xfId="24196" xr:uid="{83142DEA-C61A-4210-99BD-0F410E0CB479}"/>
    <cellStyle name="Normal 9 9 6 4" xfId="29690" xr:uid="{382DDB9B-ACC2-46D2-887D-5E79C7EA817D}"/>
    <cellStyle name="Normal 9 9 6 5" xfId="35174" xr:uid="{2C72EF67-707F-400C-8412-47B484214345}"/>
    <cellStyle name="Normal 90" xfId="20213" xr:uid="{B7767178-9A51-4DC9-8A09-55A289C37173}"/>
    <cellStyle name="Normal 90 2" xfId="22947" xr:uid="{E725AF8E-7F56-402F-8059-C4D6BA6D3226}"/>
    <cellStyle name="Normal 90 2 2" xfId="28503" xr:uid="{13E44992-6937-4AFF-B568-37A91E04D01F}"/>
    <cellStyle name="Normal 90 2 3" xfId="33997" xr:uid="{10A8035D-AE0E-4BE0-AB4D-716F731DF390}"/>
    <cellStyle name="Normal 90 2 4" xfId="39481" xr:uid="{BBEE833E-3D74-46AF-8C6D-9A97AF14D2F4}"/>
    <cellStyle name="Normal 90 3" xfId="25774" xr:uid="{D609C389-17D5-428F-8A7F-2E92CCC774F3}"/>
    <cellStyle name="Normal 90 4" xfId="31268" xr:uid="{EA98A826-A435-499C-8544-9C2D4FF1926F}"/>
    <cellStyle name="Normal 90 5" xfId="36752" xr:uid="{973AA33E-D517-4702-AC77-43EE8B7528CE}"/>
    <cellStyle name="Normal 900" xfId="40279" xr:uid="{941678C2-2C91-488F-A6E6-9126EB69583C}"/>
    <cellStyle name="Normal 901" xfId="40280" xr:uid="{F455A6FF-8760-43A8-B2FE-293628BBE418}"/>
    <cellStyle name="Normal 902" xfId="40281" xr:uid="{4C205359-A62E-42B3-90A5-58956871F14E}"/>
    <cellStyle name="Normal 903" xfId="40282" xr:uid="{50ABF52C-6F92-4CE4-8E64-5C541F8DC76F}"/>
    <cellStyle name="Normal 904" xfId="40283" xr:uid="{0C276284-C366-4AC9-B0BD-8D5DB9623E8E}"/>
    <cellStyle name="Normal 905" xfId="40284" xr:uid="{C3619587-04BD-424D-A8E9-7D545CC55BC2}"/>
    <cellStyle name="Normal 906" xfId="40285" xr:uid="{05A03743-88DC-4A23-B256-7B8047DAFF94}"/>
    <cellStyle name="Normal 907" xfId="40286" xr:uid="{968AB48B-7C6E-4871-B093-7F6674B3C4A0}"/>
    <cellStyle name="Normal 908" xfId="40287" xr:uid="{05B44912-EA8C-4BA5-8C34-272C03377C81}"/>
    <cellStyle name="Normal 909" xfId="40288" xr:uid="{369C8BD2-5A09-4AB3-877F-62464FADF235}"/>
    <cellStyle name="Normal 91" xfId="20215" xr:uid="{732A92BA-7530-47B1-88F5-97FE83627550}"/>
    <cellStyle name="Normal 91 2" xfId="22949" xr:uid="{479B45B1-9824-4730-A15C-85B56B7C3339}"/>
    <cellStyle name="Normal 91 2 2" xfId="28505" xr:uid="{494F9BEE-A816-4759-B1EE-4E20A79FA6D7}"/>
    <cellStyle name="Normal 91 2 3" xfId="33999" xr:uid="{58A781A9-31BA-467D-A187-2DF8A30259AF}"/>
    <cellStyle name="Normal 91 2 4" xfId="39483" xr:uid="{66285BEA-18D2-4064-96F4-426B76007321}"/>
    <cellStyle name="Normal 91 3" xfId="25776" xr:uid="{57FF9A84-22B0-4FA4-88D6-4FCFF357D1B5}"/>
    <cellStyle name="Normal 91 4" xfId="31270" xr:uid="{8EC1FD55-9DF8-4B5A-AE09-7A63635597A6}"/>
    <cellStyle name="Normal 91 5" xfId="36754" xr:uid="{E4B59ACA-B1C8-4EE1-8F56-6D7D478C3B17}"/>
    <cellStyle name="Normal 910" xfId="40290" xr:uid="{B84BAE23-D26E-4304-8725-7B3AF3627ACA}"/>
    <cellStyle name="Normal 911" xfId="40291" xr:uid="{5B83D2DD-667C-47DD-9D1E-B50CDC76FF62}"/>
    <cellStyle name="Normal 912" xfId="40292" xr:uid="{6E58B99F-433A-4B7F-9B98-825FC904C2D1}"/>
    <cellStyle name="Normal 913" xfId="40293" xr:uid="{A5AB4960-2921-48EB-8678-3B5952048C4B}"/>
    <cellStyle name="Normal 914" xfId="40294" xr:uid="{3E7CB079-7603-4019-9511-82E1D7EC461D}"/>
    <cellStyle name="Normal 915" xfId="40295" xr:uid="{26CA3918-B857-4B8D-BB73-DBC5657167C9}"/>
    <cellStyle name="Normal 916" xfId="40296" xr:uid="{47108979-DC78-4CA7-8CEF-0204463C6B56}"/>
    <cellStyle name="Normal 917" xfId="40297" xr:uid="{98BCC496-834F-4CCE-8E98-84BEF11145C0}"/>
    <cellStyle name="Normal 918" xfId="40298" xr:uid="{FB01E5E9-2949-4FB8-B3E8-77AD24D9DC01}"/>
    <cellStyle name="Normal 919" xfId="40299" xr:uid="{E545C8AC-6AB7-4D76-8709-6388444BA903}"/>
    <cellStyle name="Normal 92" xfId="20222" xr:uid="{60CED9E3-8567-4D03-AD0A-472F42453D85}"/>
    <cellStyle name="Normal 920" xfId="40300" xr:uid="{835691A3-6018-400E-A6D2-EA3BEF0E9097}"/>
    <cellStyle name="Normal 921" xfId="40301" xr:uid="{7D1C7249-1838-48B7-8F34-8273F03F0287}"/>
    <cellStyle name="Normal 922" xfId="40302" xr:uid="{022A26E3-667E-4220-B187-4035F2DDAFA8}"/>
    <cellStyle name="Normal 923" xfId="40303" xr:uid="{57B37F26-A2B8-41A5-A963-4C77F76DD3A9}"/>
    <cellStyle name="Normal 924" xfId="40304" xr:uid="{22762C14-71D2-43D2-95DC-F0FBE20FA7EA}"/>
    <cellStyle name="Normal 925" xfId="40305" xr:uid="{49BDF37D-2F8E-41B2-85BD-5619F5C8C414}"/>
    <cellStyle name="Normal 926" xfId="40306" xr:uid="{5590E1D1-1974-4763-98B9-01F551AD820F}"/>
    <cellStyle name="Normal 927" xfId="40307" xr:uid="{DE3ED40A-4AC1-456F-8D7F-8E5C12312AB0}"/>
    <cellStyle name="Normal 928" xfId="40308" xr:uid="{6184834D-7C3D-4515-A609-7270433B5DD6}"/>
    <cellStyle name="Normal 929" xfId="40309" xr:uid="{1625F5AA-13F9-4286-B477-4B3FE91CD94B}"/>
    <cellStyle name="Normal 93" xfId="20216" xr:uid="{957F6AE3-0CE0-4E1E-ACBE-2278D160A24B}"/>
    <cellStyle name="Normal 93 2" xfId="25777" xr:uid="{4C39A51F-3B02-4408-ADDB-E246E1EE9D09}"/>
    <cellStyle name="Normal 93 3" xfId="31271" xr:uid="{9397EA6F-E4F6-426C-957F-59AD7FAB221D}"/>
    <cellStyle name="Normal 93 4" xfId="36755" xr:uid="{01574520-F8EF-4A06-BCC7-565ADDD2CF44}"/>
    <cellStyle name="Normal 930" xfId="40310" xr:uid="{CE5069C6-1AB4-4669-A26C-D7D5A52FADC1}"/>
    <cellStyle name="Normal 931" xfId="40311" xr:uid="{DD5EE2FB-44A0-4D8F-8E6F-AA4D3D0D5A1B}"/>
    <cellStyle name="Normal 932" xfId="40312" xr:uid="{340BA34B-7E22-4A34-92C4-95D0C3F0366D}"/>
    <cellStyle name="Normal 933" xfId="40313" xr:uid="{4646D54A-D542-448E-B617-8DF727E40049}"/>
    <cellStyle name="Normal 934" xfId="40314" xr:uid="{203FC7D5-1292-448B-B80B-F311F6C3E146}"/>
    <cellStyle name="Normal 935" xfId="40315" xr:uid="{6B418A01-1D08-4BFD-ACED-CA3F8D7D4E98}"/>
    <cellStyle name="Normal 936" xfId="40316" xr:uid="{55A292C1-5DBF-446E-A54B-9FD81C23E6F0}"/>
    <cellStyle name="Normal 937" xfId="40317" xr:uid="{56975B9B-8591-415E-A129-4D85CF62BF35}"/>
    <cellStyle name="Normal 938" xfId="40318" xr:uid="{2C827851-0D9A-41B9-823D-DFD39170A7DE}"/>
    <cellStyle name="Normal 939" xfId="40319" xr:uid="{7E2D02F4-3A0C-44BE-9F04-D5B0020C1B46}"/>
    <cellStyle name="Normal 94" xfId="22959" xr:uid="{E916E2DA-CB69-4CAB-B026-6060593EE13C}"/>
    <cellStyle name="Normal 94 2" xfId="28506" xr:uid="{2F63253C-1157-4005-B5F6-9F498414D609}"/>
    <cellStyle name="Normal 94 3" xfId="34000" xr:uid="{C86BF7DE-5DEB-45FF-B8BA-88D2D046677E}"/>
    <cellStyle name="Normal 94 4" xfId="39484" xr:uid="{06E7E365-F9E0-432B-9363-9509C4C0E7DD}"/>
    <cellStyle name="Normal 940" xfId="40320" xr:uid="{CE9E8C6C-D5C0-4A4E-B05A-BD366F51C143}"/>
    <cellStyle name="Normal 941" xfId="40321" xr:uid="{2D2D7B19-7E20-4988-8BD8-A4A2AAF9FB60}"/>
    <cellStyle name="Normal 942" xfId="40322" xr:uid="{7AC8319A-8E77-4B88-ADFA-F355FBDAE52C}"/>
    <cellStyle name="Normal 943" xfId="40323" xr:uid="{CF5FEB79-C588-42B7-A6A5-E5445369DF39}"/>
    <cellStyle name="Normal 944" xfId="563" xr:uid="{C7D139BC-E5DA-4726-8CCC-2B0EA1CA7679}"/>
    <cellStyle name="Normal 944 2" xfId="40393" xr:uid="{C30EA57D-0E5C-4C28-8D00-DA065ED3ACC9}"/>
    <cellStyle name="Normal 945" xfId="40324" xr:uid="{172418FE-E4E4-4567-8A13-392C6D55FC3A}"/>
    <cellStyle name="Normal 946" xfId="40325" xr:uid="{DDF08639-32C3-47B4-AC57-E87E6E3D575F}"/>
    <cellStyle name="Normal 947" xfId="565" xr:uid="{9C9FDF52-8E07-43EB-B97E-F0192264C766}"/>
    <cellStyle name="Normal 947 2" xfId="40395" xr:uid="{A604E8BD-DC0E-4C9E-B8F0-C5975FF405E3}"/>
    <cellStyle name="Normal 948" xfId="40326" xr:uid="{F10F59A6-A7C9-4A9C-9A45-9ED52A9A2B30}"/>
    <cellStyle name="Normal 949" xfId="40327" xr:uid="{29B9AF55-4AFC-4F1E-895E-9C7478B23BF2}"/>
    <cellStyle name="Normal 95" xfId="22960" xr:uid="{30B032AB-F2B4-4AEE-AB6E-E81FABC8FC9A}"/>
    <cellStyle name="Normal 95 2" xfId="28507" xr:uid="{FC39E168-AEDF-4A49-8AAA-50B49EC494DE}"/>
    <cellStyle name="Normal 95 3" xfId="34001" xr:uid="{1DBED5D3-688B-49BA-BA8B-D17C7C1D7CB5}"/>
    <cellStyle name="Normal 95 4" xfId="39485" xr:uid="{6CB6EC51-EC35-49AB-A324-24F409941C99}"/>
    <cellStyle name="Normal 950" xfId="40328" xr:uid="{AFB2AD33-3515-4E15-92DF-61A63A13E0B8}"/>
    <cellStyle name="Normal 951" xfId="40329" xr:uid="{F5FBC516-29A0-47F2-BDEF-5832F2BE43F1}"/>
    <cellStyle name="Normal 952" xfId="593" xr:uid="{98ECCA19-5FD1-4AF6-AC49-922E4733F63D}"/>
    <cellStyle name="Normal 952 2" xfId="40422" xr:uid="{91EB216E-A62D-449F-AEC5-0E8DD9C752CD}"/>
    <cellStyle name="Normal 953" xfId="40330" xr:uid="{150F770A-AE18-4251-B4AC-4CB897D84207}"/>
    <cellStyle name="Normal 954" xfId="40331" xr:uid="{2A9EB6D8-3E29-4269-898E-078AC34509E2}"/>
    <cellStyle name="Normal 955" xfId="40332" xr:uid="{A45722D9-8CEC-400D-81D4-41D407F6CB27}"/>
    <cellStyle name="Normal 956" xfId="40333" xr:uid="{56B682D7-8F07-4468-83AE-58AA9B7387AD}"/>
    <cellStyle name="Normal 957" xfId="605" xr:uid="{9BD00AFA-8740-4209-B1B5-9F5C4A67B186}"/>
    <cellStyle name="Normal 957 2" xfId="40434" xr:uid="{F2D97A5B-5532-4628-B660-7DA464155FF1}"/>
    <cellStyle name="Normal 958" xfId="606" xr:uid="{9B7BCD54-1928-48A7-ADB9-079080ABAFE4}"/>
    <cellStyle name="Normal 958 2" xfId="40435" xr:uid="{72BE809D-7196-4ACB-8D1A-0E62A8507B77}"/>
    <cellStyle name="Normal 959" xfId="607" xr:uid="{37BEB0AA-3D00-4265-825A-17007EF6CAFD}"/>
    <cellStyle name="Normal 959 2" xfId="40436" xr:uid="{4CE45324-E8E9-43E2-B8FA-74AEC1DBBB67}"/>
    <cellStyle name="Normal 96" xfId="22961" xr:uid="{ECDC63F9-0435-459C-A895-66E573465858}"/>
    <cellStyle name="Normal 96 2" xfId="28508" xr:uid="{F8ED7A8B-7398-4A77-926C-71030DA02E84}"/>
    <cellStyle name="Normal 96 3" xfId="34002" xr:uid="{5D0E44F3-AB5B-4C3F-8098-75E2EF5F2C04}"/>
    <cellStyle name="Normal 96 4" xfId="39486" xr:uid="{452A8E4B-C349-47B7-BA63-9DD29442F1EC}"/>
    <cellStyle name="Normal 960" xfId="608" xr:uid="{14D6836F-E1E8-4090-9613-8F17E5B39DC6}"/>
    <cellStyle name="Normal 960 2" xfId="40437" xr:uid="{4D4CBE59-410C-44C5-A145-DE293D7FCE38}"/>
    <cellStyle name="Normal 961" xfId="610" xr:uid="{76BE4BF1-B20F-46D1-878B-C1B31C513F9A}"/>
    <cellStyle name="Normal 961 2" xfId="40439" xr:uid="{83BE037F-B042-4E2D-A670-1E597AD55DA6}"/>
    <cellStyle name="Normal 962" xfId="611" xr:uid="{36666E57-97D0-42BD-81EC-B288329539C0}"/>
    <cellStyle name="Normal 962 2" xfId="40440" xr:uid="{AEAB15C9-B533-4A33-B7B3-57270BEBB440}"/>
    <cellStyle name="Normal 963" xfId="612" xr:uid="{6119489D-A9C2-47E1-B729-EE5B4A47C8E7}"/>
    <cellStyle name="Normal 963 2" xfId="40441" xr:uid="{56A52F07-6F70-46FE-A226-FF545D5118A8}"/>
    <cellStyle name="Normal 964" xfId="614" xr:uid="{C60BC4C3-AAA3-435E-A7D9-7E6B9D09D70F}"/>
    <cellStyle name="Normal 964 2" xfId="40443" xr:uid="{D3DEDE41-D281-47F5-8A7C-448933FFF8E8}"/>
    <cellStyle name="Normal 965" xfId="615" xr:uid="{2A7111BC-30D3-4F12-A354-B3A91EA29A5C}"/>
    <cellStyle name="Normal 965 2" xfId="40444" xr:uid="{53E12FA7-695F-41C5-931F-0047B731CB05}"/>
    <cellStyle name="Normal 966" xfId="616" xr:uid="{C1CB48E5-352F-44BB-B13F-9785C2CE401A}"/>
    <cellStyle name="Normal 966 2" xfId="40445" xr:uid="{04CBDC1E-F027-4204-B855-D5D20CDDA404}"/>
    <cellStyle name="Normal 967" xfId="617" xr:uid="{1C87FD3E-A794-4AAF-8369-A2915AB8914F}"/>
    <cellStyle name="Normal 967 2" xfId="40446" xr:uid="{CDB19853-598F-47B8-9774-D96A6D4DDCE6}"/>
    <cellStyle name="Normal 968" xfId="40334" xr:uid="{2911F07B-21FF-44E6-A7C1-9AF184F47AB4}"/>
    <cellStyle name="Normal 969" xfId="40335" xr:uid="{1731AB20-8797-4806-8D2D-5BCE997C3592}"/>
    <cellStyle name="Normal 97" xfId="22962" xr:uid="{337B966B-444D-44D6-A2C0-BDE9F6588B66}"/>
    <cellStyle name="Normal 97 2" xfId="28509" xr:uid="{3F8E4D1A-2070-4A8F-9A84-769F9E2ECFA7}"/>
    <cellStyle name="Normal 97 3" xfId="34003" xr:uid="{47934DAF-D876-410A-B886-E13A24E120B7}"/>
    <cellStyle name="Normal 97 4" xfId="39487" xr:uid="{508A77CE-BF5A-499D-BC28-EFF1C7CA9C70}"/>
    <cellStyle name="Normal 970" xfId="40336" xr:uid="{063789F1-9A4E-4191-8889-926877ABC22C}"/>
    <cellStyle name="Normal 971" xfId="586" xr:uid="{F5D59A4B-3FBC-442B-BE46-74B22C3F6544}"/>
    <cellStyle name="Normal 971 2" xfId="40415" xr:uid="{68047813-B4B0-466D-A5B6-A9BF71D023D9}"/>
    <cellStyle name="Normal 972" xfId="40337" xr:uid="{C437C9D6-91D4-4A48-92C3-EB42B936880D}"/>
    <cellStyle name="Normal 973" xfId="40338" xr:uid="{E7E1B90D-C549-4976-B05E-AF2E028FA9FF}"/>
    <cellStyle name="Normal 974" xfId="40339" xr:uid="{C1AD68EA-08F1-4CEB-BC42-A697A902E9F4}"/>
    <cellStyle name="Normal 975" xfId="40340" xr:uid="{D6FD34D6-A386-4DFB-90B8-AA4AD8B17E94}"/>
    <cellStyle name="Normal 976" xfId="40341" xr:uid="{1A033BC1-D07F-42F9-A345-4BD94A41B20A}"/>
    <cellStyle name="Normal 977" xfId="40342" xr:uid="{29397A2A-5B9A-46EC-BC5D-3764CC7D70CF}"/>
    <cellStyle name="Normal 978" xfId="40343" xr:uid="{2EF867E6-BC56-4FAC-A423-2D6E0C78E96A}"/>
    <cellStyle name="Normal 979" xfId="40344" xr:uid="{7E4E6A46-1A52-44A5-8B4B-41AE5F7A0FF5}"/>
    <cellStyle name="Normal 98" xfId="22963" xr:uid="{D4A04A10-D638-4695-99A1-D7285B1690BA}"/>
    <cellStyle name="Normal 98 2" xfId="28510" xr:uid="{B7473F00-F82B-4C0D-AC70-3A1D2B14D882}"/>
    <cellStyle name="Normal 98 3" xfId="34004" xr:uid="{D1BA872C-0BEE-43AD-BCB3-9AA95D977EB6}"/>
    <cellStyle name="Normal 98 4" xfId="39488" xr:uid="{3FD85001-7094-4E4B-84B5-451CBBA88C72}"/>
    <cellStyle name="Normal 980" xfId="40345" xr:uid="{F6F4C7BD-93AF-4D4E-A487-3AF08163BD1D}"/>
    <cellStyle name="Normal 981" xfId="40346" xr:uid="{4B598B01-105E-46F7-A8CA-1F9C3BDC9FA2}"/>
    <cellStyle name="Normal 982" xfId="40347" xr:uid="{46760149-E453-4445-8B9B-59B38C799281}"/>
    <cellStyle name="Normal 983" xfId="40348" xr:uid="{7C2885CE-D64E-4FB2-84BA-043DE036C0F4}"/>
    <cellStyle name="Normal 984" xfId="40349" xr:uid="{B610BF57-8994-4323-A0AA-F3AA9B0A49CA}"/>
    <cellStyle name="Normal 985" xfId="40350" xr:uid="{03B2A3D0-6141-4309-B0C0-F91850502EF2}"/>
    <cellStyle name="Normal 986" xfId="583" xr:uid="{05532ABF-C0AF-4134-BBDA-DD51E77E6AE5}"/>
    <cellStyle name="Normal 986 2" xfId="40412" xr:uid="{BB5F47E5-2907-459B-B99F-3C6DD27C987E}"/>
    <cellStyle name="Normal 987" xfId="40351" xr:uid="{7A0DD90F-D6FF-4F07-B97A-29DD6301EF9F}"/>
    <cellStyle name="Normal 988" xfId="40352" xr:uid="{674C15B2-6B56-4F1F-981C-0711402DD44F}"/>
    <cellStyle name="Normal 989" xfId="40353" xr:uid="{226C9E8E-1E89-4C7E-BEEE-971FE752A17C}"/>
    <cellStyle name="Normal 99" xfId="22964" xr:uid="{4B0264C5-AA91-4D1D-9BDB-5E40046C2150}"/>
    <cellStyle name="Normal 99 2" xfId="28511" xr:uid="{E0F20420-FE0E-43EA-9DFA-CE35F3B5958B}"/>
    <cellStyle name="Normal 99 3" xfId="34005" xr:uid="{71864F9F-14B8-49A6-B0A6-61182C1E701C}"/>
    <cellStyle name="Normal 99 4" xfId="39489" xr:uid="{4E761CF8-B86E-4F6C-B6A8-91759266983F}"/>
    <cellStyle name="Normal 990" xfId="40354" xr:uid="{DEA1F2BA-28A2-456B-B681-4B7D3AC41FDC}"/>
    <cellStyle name="Normal 991" xfId="40355" xr:uid="{91E1CE4C-63B7-4D4D-A2FA-96AE2A81FEEB}"/>
    <cellStyle name="Normal 992" xfId="40356" xr:uid="{49D213D1-0159-4529-867F-BD52C270EE88}"/>
    <cellStyle name="Normal 993" xfId="40357" xr:uid="{311EA29E-16D4-4843-AC73-AAA7E9D8AACE}"/>
    <cellStyle name="Normal 994" xfId="40358" xr:uid="{57DC75BA-6B9E-472E-B935-D4B2FDACE453}"/>
    <cellStyle name="Normal 995" xfId="40359" xr:uid="{9027EADB-9CBB-416B-B968-59B5F1238126}"/>
    <cellStyle name="Normal 996" xfId="40360" xr:uid="{27313569-24BD-4515-940E-150C12727099}"/>
    <cellStyle name="Normal 997" xfId="40361" xr:uid="{32ED3846-766D-4BC1-B275-E29CEDC8A05A}"/>
    <cellStyle name="Normal 998" xfId="40362" xr:uid="{80D63EAC-DC7F-43E0-AABF-5048CE5D9247}"/>
    <cellStyle name="Normal 999" xfId="40363" xr:uid="{DFD5C082-E98F-4D99-ADB4-3DF636A8A984}"/>
    <cellStyle name="Normal_Estados Fiscal 1999" xfId="36" xr:uid="{00000000-0005-0000-0000-0000CE000000}"/>
    <cellStyle name="Notas" xfId="6924" builtinId="10" customBuiltin="1"/>
    <cellStyle name="Notas 2" xfId="902" xr:uid="{8881A480-C4B0-42EE-8823-4B682DFACFA8}"/>
    <cellStyle name="Notas 2 2" xfId="6916" xr:uid="{CADAFA3F-1B0E-43C6-9051-AA874486257F}"/>
    <cellStyle name="Notas 2 2 2" xfId="6917" xr:uid="{0E629FE2-B8BB-4BD1-8ADF-FFFCFB69B96B}"/>
    <cellStyle name="Notas 2 2 2 2" xfId="15324" xr:uid="{A92FB199-69D2-4CB2-A6AE-DBA5DBAA0C41}"/>
    <cellStyle name="Notas 2 2 2 2 2" xfId="22611" xr:uid="{A1BBD4E5-D323-422D-B4BD-672C1ECA2C20}"/>
    <cellStyle name="Notas 2 2 2 2 2 2" xfId="28167" xr:uid="{F745F9B9-9E7C-4F43-ABA8-F7EA71D56BDD}"/>
    <cellStyle name="Notas 2 2 2 2 2 3" xfId="33661" xr:uid="{C7EE08DF-4EAD-488F-9805-BC7EA82DE519}"/>
    <cellStyle name="Notas 2 2 2 2 2 4" xfId="39145" xr:uid="{3218BFD9-31E3-447A-9344-6BD9C3523320}"/>
    <cellStyle name="Notas 2 2 2 2 3" xfId="25438" xr:uid="{45136270-2C6E-41F4-B9D9-00C49EEEE6D9}"/>
    <cellStyle name="Notas 2 2 2 2 4" xfId="30932" xr:uid="{AAC7FA33-5BE3-47E7-9198-C9947E97325E}"/>
    <cellStyle name="Notas 2 2 2 2 5" xfId="36416" xr:uid="{2608BF46-1183-467F-A926-190089B3B344}"/>
    <cellStyle name="Notas 2 2 2 3" xfId="12257" xr:uid="{B45CD09D-5D98-48CC-A7FC-359CE6A4F31B}"/>
    <cellStyle name="Notas 2 2 2 4" xfId="17493" xr:uid="{E1DB0C76-EE58-46C6-B59D-062E71E5BFE1}"/>
    <cellStyle name="Notas 2 2 2 5" xfId="19725" xr:uid="{34679EED-CCAE-4841-85A0-9A9D51D7A3F7}"/>
    <cellStyle name="Notas 2 2 2 6" xfId="10051" xr:uid="{9EB91A46-50FC-4A32-9B22-B73128ACCF61}"/>
    <cellStyle name="Notas 2 2 2 6 2" xfId="21372" xr:uid="{06BC437A-35BF-44C5-B75B-3BEBC95531F7}"/>
    <cellStyle name="Notas 2 2 2 6 2 2" xfId="26928" xr:uid="{754DDF1D-56EA-4DF1-8711-FCBDB24A5ADC}"/>
    <cellStyle name="Notas 2 2 2 6 2 3" xfId="32422" xr:uid="{71300873-33D8-4211-AFE9-5856B2402D8E}"/>
    <cellStyle name="Notas 2 2 2 6 2 4" xfId="37906" xr:uid="{EBFBB513-BC1D-4040-9ADF-0B450E4B1008}"/>
    <cellStyle name="Notas 2 2 2 6 3" xfId="24199" xr:uid="{A75B2C66-DFD5-4662-B4FF-327BC2601DB8}"/>
    <cellStyle name="Notas 2 2 2 6 4" xfId="29693" xr:uid="{B788358C-8788-47B0-9A3A-610B88A90013}"/>
    <cellStyle name="Notas 2 2 2 6 5" xfId="35177" xr:uid="{9AF50EA8-66A3-4853-8032-0459918A3880}"/>
    <cellStyle name="Notas 2 2 3" xfId="15323" xr:uid="{03A9F4F6-B8D0-47C9-86A0-71C8E04B22C0}"/>
    <cellStyle name="Notas 2 2 3 2" xfId="22610" xr:uid="{210F90E6-FD25-4B11-BF50-3A84648FD424}"/>
    <cellStyle name="Notas 2 2 3 2 2" xfId="28166" xr:uid="{69CCDF34-34BA-4857-A3A3-5D1E34EBBFD7}"/>
    <cellStyle name="Notas 2 2 3 2 3" xfId="33660" xr:uid="{1A1ED4AA-19B0-44FA-99BF-CDA4FFEB94EF}"/>
    <cellStyle name="Notas 2 2 3 2 4" xfId="39144" xr:uid="{B05ED3B2-127C-4EF4-AA9A-E032E97E6B22}"/>
    <cellStyle name="Notas 2 2 3 3" xfId="25437" xr:uid="{09E42ED2-BDAA-44D4-A94A-584BDF68D3F5}"/>
    <cellStyle name="Notas 2 2 3 4" xfId="30931" xr:uid="{69AB330C-CD28-4A2D-8FA1-75D86BD10EFD}"/>
    <cellStyle name="Notas 2 2 3 5" xfId="36415" xr:uid="{7CFAA952-E264-410D-8FE9-177862CB0926}"/>
    <cellStyle name="Notas 2 2 4" xfId="12256" xr:uid="{0FC11B88-4C5E-4A2C-9AFC-1C814BECA114}"/>
    <cellStyle name="Notas 2 2 5" xfId="17492" xr:uid="{76051A0C-1D61-4419-82DF-FF8BBB0FDFC5}"/>
    <cellStyle name="Notas 2 2 6" xfId="19724" xr:uid="{B496227E-C4FD-4F24-9DE8-4B8A1EA64904}"/>
    <cellStyle name="Notas 2 2 7" xfId="10050" xr:uid="{AAA039A3-ED71-4BD2-B321-3244D61DC6E8}"/>
    <cellStyle name="Notas 2 2 7 2" xfId="21371" xr:uid="{BE2037F6-AC4A-47E7-B244-312FCECA9EE0}"/>
    <cellStyle name="Notas 2 2 7 2 2" xfId="26927" xr:uid="{F6AE86C8-66B8-43B6-B772-2E14043ADB47}"/>
    <cellStyle name="Notas 2 2 7 2 3" xfId="32421" xr:uid="{33D3B901-2D51-4A55-8839-BE7AA5EDF7F5}"/>
    <cellStyle name="Notas 2 2 7 2 4" xfId="37905" xr:uid="{6B02A4EF-A7C3-44AF-B579-9151A1596AC0}"/>
    <cellStyle name="Notas 2 2 7 3" xfId="24198" xr:uid="{0CEB3D58-76E7-4726-872F-FBAF8ADE5F97}"/>
    <cellStyle name="Notas 2 2 7 4" xfId="29692" xr:uid="{30226E2B-D345-4557-9A15-B8757A00D797}"/>
    <cellStyle name="Notas 2 2 7 5" xfId="35176" xr:uid="{FC5F6742-6AFF-4E91-9278-F275538E4AB0}"/>
    <cellStyle name="Notas 2 3" xfId="6918" xr:uid="{FDA9197C-0507-468E-8F9A-FF57CBA82D3A}"/>
    <cellStyle name="Notas 2 3 2" xfId="6919" xr:uid="{CD757B09-31FA-46F4-92CF-6C3D08688041}"/>
    <cellStyle name="Notas 2 3 2 2" xfId="15326" xr:uid="{0B86FFBB-1AEC-484C-834F-B741837E7676}"/>
    <cellStyle name="Notas 2 3 2 2 2" xfId="22613" xr:uid="{C5C8C6F7-C453-4E71-88F3-E6FE805BE4E2}"/>
    <cellStyle name="Notas 2 3 2 2 2 2" xfId="28169" xr:uid="{8187B062-73F5-4662-9D98-627D74FAF74B}"/>
    <cellStyle name="Notas 2 3 2 2 2 3" xfId="33663" xr:uid="{9D43F176-3D97-405F-AB06-C681660677A3}"/>
    <cellStyle name="Notas 2 3 2 2 2 4" xfId="39147" xr:uid="{52B14D6C-D231-405E-AC53-203B80828AED}"/>
    <cellStyle name="Notas 2 3 2 2 3" xfId="25440" xr:uid="{2B40755A-C692-4FD9-8C40-5E9214097D07}"/>
    <cellStyle name="Notas 2 3 2 2 4" xfId="30934" xr:uid="{F92D8A13-B70F-4466-A8DD-81991F362E1C}"/>
    <cellStyle name="Notas 2 3 2 2 5" xfId="36418" xr:uid="{B10A3EC7-0F44-4396-8979-F2B176F01824}"/>
    <cellStyle name="Notas 2 3 2 3" xfId="12259" xr:uid="{0B54A8B3-2DAA-43A6-9445-BAD30440C132}"/>
    <cellStyle name="Notas 2 3 2 4" xfId="17495" xr:uid="{00A214A6-9CF3-4112-ACBE-52F5E032C7F8}"/>
    <cellStyle name="Notas 2 3 2 5" xfId="19727" xr:uid="{2F8CA557-4E16-4F01-AFF1-E82A9F195940}"/>
    <cellStyle name="Notas 2 3 2 6" xfId="10053" xr:uid="{3FF9503A-AA27-4F70-844F-482AA764E63D}"/>
    <cellStyle name="Notas 2 3 2 6 2" xfId="21374" xr:uid="{6092A235-9D47-4876-866E-6E0D6F89AFFD}"/>
    <cellStyle name="Notas 2 3 2 6 2 2" xfId="26930" xr:uid="{9B00E50C-7D5F-4A4E-B04A-B0868B7D7BDE}"/>
    <cellStyle name="Notas 2 3 2 6 2 3" xfId="32424" xr:uid="{762E7094-762A-449B-9333-561C03351849}"/>
    <cellStyle name="Notas 2 3 2 6 2 4" xfId="37908" xr:uid="{AD501648-218A-4EFA-B913-A56AD2F8502D}"/>
    <cellStyle name="Notas 2 3 2 6 3" xfId="24201" xr:uid="{14C63BAE-1FC9-4ED8-9354-64CD2132C1E7}"/>
    <cellStyle name="Notas 2 3 2 6 4" xfId="29695" xr:uid="{CE059381-0998-4878-9369-25B99DD1C093}"/>
    <cellStyle name="Notas 2 3 2 6 5" xfId="35179" xr:uid="{F056FE3D-E357-4409-886A-5A5A745B622C}"/>
    <cellStyle name="Notas 2 3 3" xfId="15325" xr:uid="{53582AB4-F096-4821-9016-191607FA4AE1}"/>
    <cellStyle name="Notas 2 3 3 2" xfId="22612" xr:uid="{702BEB65-2154-4403-BC8D-419137794582}"/>
    <cellStyle name="Notas 2 3 3 2 2" xfId="28168" xr:uid="{5468F6F9-E0C1-49DF-859F-9956A5AE17EF}"/>
    <cellStyle name="Notas 2 3 3 2 3" xfId="33662" xr:uid="{3F583938-DBF9-45F5-BE7D-EF7623125C10}"/>
    <cellStyle name="Notas 2 3 3 2 4" xfId="39146" xr:uid="{1C1489D8-319C-4B22-8AD8-7D6ABD1E477D}"/>
    <cellStyle name="Notas 2 3 3 3" xfId="25439" xr:uid="{61ADB58B-D7AC-4A3E-8B81-21BB0AAA2C9F}"/>
    <cellStyle name="Notas 2 3 3 4" xfId="30933" xr:uid="{90F16351-EB6B-4881-8EC4-F995CEDB6849}"/>
    <cellStyle name="Notas 2 3 3 5" xfId="36417" xr:uid="{0796C030-BFE9-4A3E-AB34-AC7698F5872E}"/>
    <cellStyle name="Notas 2 3 4" xfId="12258" xr:uid="{1D03C320-95F6-40A5-964E-44FE1E6FABB9}"/>
    <cellStyle name="Notas 2 3 5" xfId="17494" xr:uid="{12D5AD9B-6CFE-48CD-9B9B-E8613B09FAFE}"/>
    <cellStyle name="Notas 2 3 6" xfId="19726" xr:uid="{A9BAF5DD-3FFB-412F-870C-668C7262ED22}"/>
    <cellStyle name="Notas 2 3 7" xfId="10052" xr:uid="{6147EBBF-81F6-4376-A413-9E3C2A5C6257}"/>
    <cellStyle name="Notas 2 3 7 2" xfId="21373" xr:uid="{77E97F08-98B4-4D74-8879-CAFFA62E58F3}"/>
    <cellStyle name="Notas 2 3 7 2 2" xfId="26929" xr:uid="{12566E6C-FBE5-49B0-8A3C-DCA5D2771EAC}"/>
    <cellStyle name="Notas 2 3 7 2 3" xfId="32423" xr:uid="{2E26F0B3-4448-4A4C-B627-C858D1432DC9}"/>
    <cellStyle name="Notas 2 3 7 2 4" xfId="37907" xr:uid="{E054B2CB-6F9A-4B6A-BDC0-21CB6097351F}"/>
    <cellStyle name="Notas 2 3 7 3" xfId="24200" xr:uid="{E63A3C4C-8922-47E5-B80B-39C3D7EE14DB}"/>
    <cellStyle name="Notas 2 3 7 4" xfId="29694" xr:uid="{5B33882A-8D57-4667-9E3E-234D7034B925}"/>
    <cellStyle name="Notas 2 3 7 5" xfId="35178" xr:uid="{DDDAF546-7111-44B7-AA52-1EC7F717FF71}"/>
    <cellStyle name="Notas 2 4" xfId="15322" xr:uid="{7C717D01-0F9C-4EA7-B0F7-44F32666DF6C}"/>
    <cellStyle name="Notas 2 4 2" xfId="22609" xr:uid="{817B65F8-ED07-4833-B7E6-41FAB6D3F098}"/>
    <cellStyle name="Notas 2 4 2 2" xfId="28165" xr:uid="{951BA5B0-7A74-402A-9E33-78F31B010E2F}"/>
    <cellStyle name="Notas 2 4 2 3" xfId="33659" xr:uid="{EEE4E467-B94D-49A1-B3DA-136F9A0D273D}"/>
    <cellStyle name="Notas 2 4 2 4" xfId="39143" xr:uid="{F0D73804-24BB-4602-A3E7-3789932D4705}"/>
    <cellStyle name="Notas 2 4 3" xfId="25436" xr:uid="{DACF7880-D6DD-4C8D-AB0A-CCCEACCB8061}"/>
    <cellStyle name="Notas 2 4 4" xfId="30930" xr:uid="{3C8416A4-BBF7-48E8-ABC1-A27533E7BE89}"/>
    <cellStyle name="Notas 2 4 5" xfId="36414" xr:uid="{5442C22B-034A-497F-8422-F9B050F6F7F6}"/>
    <cellStyle name="Notas 2 5" xfId="12255" xr:uid="{526F9FE8-1236-4998-894E-A2E9817448DF}"/>
    <cellStyle name="Notas 2 6" xfId="17491" xr:uid="{F099B119-8E3D-49E8-BBEC-C9B6A475AF66}"/>
    <cellStyle name="Notas 2 7" xfId="19723" xr:uid="{9A58E83F-0EA2-4874-AB9A-5E6874ABF27A}"/>
    <cellStyle name="Notas 2 8" xfId="10049" xr:uid="{97E04BC7-D92E-4FB2-82AC-E455F49776ED}"/>
    <cellStyle name="Notas 2 8 2" xfId="21370" xr:uid="{3B19A23D-9F54-4440-9018-34E375DAA813}"/>
    <cellStyle name="Notas 2 8 2 2" xfId="26926" xr:uid="{68F3E8C8-C077-4337-8B70-F9C7E2CA2990}"/>
    <cellStyle name="Notas 2 8 2 3" xfId="32420" xr:uid="{372AF1E8-E1B1-4B1F-BAE4-97BCB9178400}"/>
    <cellStyle name="Notas 2 8 2 4" xfId="37904" xr:uid="{CCEC35D6-82DB-46A7-8BE7-E47355BCB64D}"/>
    <cellStyle name="Notas 2 8 3" xfId="24197" xr:uid="{CD4F3B4F-1A15-4895-A90D-5A9C703055ED}"/>
    <cellStyle name="Notas 2 8 4" xfId="29691" xr:uid="{496FD760-D585-4B18-8AC6-D3444AADB588}"/>
    <cellStyle name="Notas 2 8 5" xfId="35175" xr:uid="{CAF64517-992B-4473-843E-6D8EEF0E6297}"/>
    <cellStyle name="Notas 2 9" xfId="6915" xr:uid="{B0E3B5B8-E778-46D7-A881-2E023DBA3B0E}"/>
    <cellStyle name="Notas 3" xfId="903" xr:uid="{AB6E782D-58D9-4F5C-B85D-0B7108750D14}"/>
    <cellStyle name="Notas 3 2" xfId="6921" xr:uid="{6DFD5EB8-3A3A-4E0E-9B3D-44EDFB37A131}"/>
    <cellStyle name="Notas 3 2 2" xfId="15328" xr:uid="{C319DD38-F6B7-47D8-9B95-B476F2903B2E}"/>
    <cellStyle name="Notas 3 2 2 2" xfId="22615" xr:uid="{632B5439-490E-4A1E-A413-B34D2A441B71}"/>
    <cellStyle name="Notas 3 2 2 2 2" xfId="28171" xr:uid="{01980647-2E71-4596-87F4-19D801463AC1}"/>
    <cellStyle name="Notas 3 2 2 2 3" xfId="33665" xr:uid="{7B8ABD1D-61A4-433E-A33A-C255D28B788B}"/>
    <cellStyle name="Notas 3 2 2 2 4" xfId="39149" xr:uid="{404509CB-DF5F-4648-A363-C4844623292E}"/>
    <cellStyle name="Notas 3 2 2 3" xfId="25442" xr:uid="{2BC38BF9-080F-4FB3-9799-F5AEB3C00048}"/>
    <cellStyle name="Notas 3 2 2 4" xfId="30936" xr:uid="{3FCF9D8C-2785-47FE-9054-8085A9B198FD}"/>
    <cellStyle name="Notas 3 2 2 5" xfId="36420" xr:uid="{8330CFF5-7234-4514-A7D7-75DDD14BC34B}"/>
    <cellStyle name="Notas 3 2 3" xfId="12261" xr:uid="{CB7C7129-207A-4DEE-B13D-733293810153}"/>
    <cellStyle name="Notas 3 2 4" xfId="17497" xr:uid="{3B81DC25-2CF3-4D98-A785-E9816C0B08E5}"/>
    <cellStyle name="Notas 3 2 5" xfId="19729" xr:uid="{BAC5D396-088B-4780-AC87-9E79ED480702}"/>
    <cellStyle name="Notas 3 2 6" xfId="10055" xr:uid="{B548B3F3-DB77-4FB7-A6A6-825B404D9BA0}"/>
    <cellStyle name="Notas 3 2 6 2" xfId="21376" xr:uid="{468A831E-B508-441E-8AC1-5F867F377D6B}"/>
    <cellStyle name="Notas 3 2 6 2 2" xfId="26932" xr:uid="{FA8CB39B-2DD0-4002-BC74-8B5369238472}"/>
    <cellStyle name="Notas 3 2 6 2 3" xfId="32426" xr:uid="{8D2D0B04-F2DF-4EC0-9BC8-EEA4AAF28AA5}"/>
    <cellStyle name="Notas 3 2 6 2 4" xfId="37910" xr:uid="{5AC15423-3916-45F6-BEE3-3F32F89E041C}"/>
    <cellStyle name="Notas 3 2 6 3" xfId="24203" xr:uid="{778C6162-229B-41E4-8603-B40BDBE003C2}"/>
    <cellStyle name="Notas 3 2 6 4" xfId="29697" xr:uid="{A2F508BE-DF7C-411A-8197-6C3964264E86}"/>
    <cellStyle name="Notas 3 2 6 5" xfId="35181" xr:uid="{AB9830B6-2E81-484C-AA8B-563195FF3C11}"/>
    <cellStyle name="Notas 3 3" xfId="15327" xr:uid="{AE133E1E-B79B-4AF9-B9A6-52AB1D5AD401}"/>
    <cellStyle name="Notas 3 3 2" xfId="22614" xr:uid="{93272642-46C5-47A7-BC40-3F6E1BD6FFD1}"/>
    <cellStyle name="Notas 3 3 2 2" xfId="28170" xr:uid="{F6744EC2-664C-48CE-B09E-3B64F7B83B40}"/>
    <cellStyle name="Notas 3 3 2 3" xfId="33664" xr:uid="{AF502CFC-6231-40E0-BD06-12B6DF0D9FF8}"/>
    <cellStyle name="Notas 3 3 2 4" xfId="39148" xr:uid="{1D40002F-5D7B-4918-A670-8FA3E5276D21}"/>
    <cellStyle name="Notas 3 3 3" xfId="25441" xr:uid="{8FC7AC73-F353-4B0F-BF47-FAFCFE05F289}"/>
    <cellStyle name="Notas 3 3 4" xfId="30935" xr:uid="{6ED82D81-D857-4879-80EA-DA4E7A0B832F}"/>
    <cellStyle name="Notas 3 3 5" xfId="36419" xr:uid="{2BDB738B-5EF5-42D1-A9CF-6A96B2BD81C9}"/>
    <cellStyle name="Notas 3 4" xfId="12260" xr:uid="{2BD46C46-31B9-4DA8-9815-69703EB1552E}"/>
    <cellStyle name="Notas 3 5" xfId="17496" xr:uid="{442C0FCA-FE3A-40AF-96D0-C1EEE7D2E54A}"/>
    <cellStyle name="Notas 3 6" xfId="19728" xr:uid="{6F6D5516-4AF4-4447-BF6A-A62B97D66E94}"/>
    <cellStyle name="Notas 3 7" xfId="10054" xr:uid="{32D319EB-115A-4537-9C2B-8028A6AE993A}"/>
    <cellStyle name="Notas 3 7 2" xfId="21375" xr:uid="{A13319A0-B5AB-4F2E-BFB1-C26008E97658}"/>
    <cellStyle name="Notas 3 7 2 2" xfId="26931" xr:uid="{7CA02987-1255-4CB0-89E1-704005FF4142}"/>
    <cellStyle name="Notas 3 7 2 3" xfId="32425" xr:uid="{47B11BB8-D0AC-4FC0-90C9-6F541EFE04C1}"/>
    <cellStyle name="Notas 3 7 2 4" xfId="37909" xr:uid="{5D510276-2124-4B85-86B4-323B27A78845}"/>
    <cellStyle name="Notas 3 7 3" xfId="24202" xr:uid="{F18EAE00-89F8-4DE6-8DC6-21F3C4800CEE}"/>
    <cellStyle name="Notas 3 7 4" xfId="29696" xr:uid="{8F6B4223-0CEB-48E2-B586-263A06614F86}"/>
    <cellStyle name="Notas 3 7 5" xfId="35180" xr:uid="{ACB04720-6D16-49D1-BF4D-3AEB0E8E9AF4}"/>
    <cellStyle name="Notas 3 8" xfId="6920" xr:uid="{8DC1C729-109E-4EE6-A7CE-03F75ECBD3B6}"/>
    <cellStyle name="Notas 4" xfId="904" xr:uid="{404A3C47-8F6C-4A47-BAF5-AD5E5B4320E0}"/>
    <cellStyle name="Notas 4 2" xfId="15329" xr:uid="{CF4D4477-C7CA-4A13-8F2F-A5B56DAC5DF3}"/>
    <cellStyle name="Notas 4 2 2" xfId="22616" xr:uid="{8F229E6C-F9C8-49B4-9645-08417B7FEF1A}"/>
    <cellStyle name="Notas 4 2 2 2" xfId="28172" xr:uid="{171BD218-35C5-40B0-A9BB-75E31E0E506A}"/>
    <cellStyle name="Notas 4 2 2 3" xfId="33666" xr:uid="{8CE64E3A-7261-4811-B965-47BA19E5F7DB}"/>
    <cellStyle name="Notas 4 2 2 4" xfId="39150" xr:uid="{A7CC3D9A-8246-48BC-9151-F6B0A9A78FDA}"/>
    <cellStyle name="Notas 4 2 3" xfId="25443" xr:uid="{FA7AB702-B395-42A5-956E-40FC15269925}"/>
    <cellStyle name="Notas 4 2 4" xfId="30937" xr:uid="{3559144C-A6E0-4849-9559-20224A61F04F}"/>
    <cellStyle name="Notas 4 2 5" xfId="36421" xr:uid="{2EC69636-2173-4B35-A778-61B541ABB59E}"/>
    <cellStyle name="Notas 4 3" xfId="12262" xr:uid="{A5826597-F41C-409A-B426-D9C9BCE328DC}"/>
    <cellStyle name="Notas 4 4" xfId="17498" xr:uid="{E837838C-85C8-4C3C-84B1-E8AC9C8889E2}"/>
    <cellStyle name="Notas 4 5" xfId="19730" xr:uid="{57DFDF76-A851-4DCB-B41A-B352DF13F5BE}"/>
    <cellStyle name="Notas 4 6" xfId="10056" xr:uid="{23C4E403-E26B-4BD9-A921-25C4C12EAF5C}"/>
    <cellStyle name="Notas 4 6 2" xfId="21377" xr:uid="{A3EE4748-95F2-4490-8247-91C29528CAE1}"/>
    <cellStyle name="Notas 4 6 2 2" xfId="26933" xr:uid="{FC1D34E5-F655-4EDE-AB64-8ABA725818CA}"/>
    <cellStyle name="Notas 4 6 2 3" xfId="32427" xr:uid="{DE5603BB-BBCD-4C5D-B8B0-A94EAF2A5C59}"/>
    <cellStyle name="Notas 4 6 2 4" xfId="37911" xr:uid="{0B22296F-E41F-4665-AD74-E02530435262}"/>
    <cellStyle name="Notas 4 6 3" xfId="24204" xr:uid="{9933BD25-E13C-463C-BA3C-11700958E057}"/>
    <cellStyle name="Notas 4 6 4" xfId="29698" xr:uid="{22B9EE66-1C0E-4379-9D1C-077AB3F21A16}"/>
    <cellStyle name="Notas 4 6 5" xfId="35182" xr:uid="{355E197B-64F8-47B4-A4FE-812141885FBB}"/>
    <cellStyle name="Notas 4 7" xfId="6922" xr:uid="{DA8124D8-DC59-4261-BE74-124D972C0CA9}"/>
    <cellStyle name="Notas 5" xfId="905" xr:uid="{613E6CC5-422F-4753-B7CB-865E70CF825D}"/>
    <cellStyle name="Notas 5 2" xfId="15330" xr:uid="{71CF40BF-FAFF-49E2-8BD7-220B322ECC46}"/>
    <cellStyle name="Notas 5 2 2" xfId="22617" xr:uid="{9E17369C-CA16-4DDA-868B-83875F6D6F24}"/>
    <cellStyle name="Notas 5 2 2 2" xfId="28173" xr:uid="{646D732F-B80A-4BF6-A204-8B15A6847ADB}"/>
    <cellStyle name="Notas 5 2 2 3" xfId="33667" xr:uid="{3FE938D7-5DFC-416A-B4C5-7C631BAAA11C}"/>
    <cellStyle name="Notas 5 2 2 4" xfId="39151" xr:uid="{DF5E6247-252F-4DC3-879C-49C7757F7A12}"/>
    <cellStyle name="Notas 5 2 3" xfId="25444" xr:uid="{F365E007-4F4A-450B-8CF9-1E8930A9BB0B}"/>
    <cellStyle name="Notas 5 2 4" xfId="30938" xr:uid="{EA248E8B-F074-49E3-B5D3-6F87D83B16B7}"/>
    <cellStyle name="Notas 5 2 5" xfId="36422" xr:uid="{F9166A45-B654-46A6-BB84-2D3E1CBA62F9}"/>
    <cellStyle name="Notas 5 3" xfId="12263" xr:uid="{5FDB8A25-0C2B-40A9-AE12-742AE4786F1B}"/>
    <cellStyle name="Notas 5 4" xfId="17499" xr:uid="{DDB062B3-EFE8-4455-BF57-7E529789D07B}"/>
    <cellStyle name="Notas 5 5" xfId="19731" xr:uid="{123BCE85-A7BA-41E7-92EB-5A8CA32E3554}"/>
    <cellStyle name="Notas 5 6" xfId="10057" xr:uid="{3047A128-54FD-4243-90FA-222355E3E580}"/>
    <cellStyle name="Notas 5 6 2" xfId="21378" xr:uid="{53A6FF91-631E-4C10-9477-C3333A6891BC}"/>
    <cellStyle name="Notas 5 6 2 2" xfId="26934" xr:uid="{463D4360-864A-44B8-8AF2-B9B34AF1F33B}"/>
    <cellStyle name="Notas 5 6 2 3" xfId="32428" xr:uid="{8795200B-0B86-4253-9D1A-31FE002F3387}"/>
    <cellStyle name="Notas 5 6 2 4" xfId="37912" xr:uid="{09674023-A372-4F60-8637-DDB9A04AB4DC}"/>
    <cellStyle name="Notas 5 6 3" xfId="24205" xr:uid="{D4A9838C-874E-47A6-8059-834073999F18}"/>
    <cellStyle name="Notas 5 6 4" xfId="29699" xr:uid="{AFF1E7DE-AC0D-427D-B874-F90E0A72F471}"/>
    <cellStyle name="Notas 5 6 5" xfId="35183" xr:uid="{61DE0368-EDAE-436E-AA38-85880FB27144}"/>
    <cellStyle name="Notas 5 7" xfId="6923" xr:uid="{C29C7F1F-A233-40F9-A3DE-DDE141627F03}"/>
    <cellStyle name="Notas 6" xfId="906" xr:uid="{3A13D0C3-6687-4FA1-8BC0-16457989C57A}"/>
    <cellStyle name="Notas 7" xfId="907" xr:uid="{68A7722B-CE9B-4FF3-A910-B1352DDE5EBF}"/>
    <cellStyle name="Note 10" xfId="17500" xr:uid="{2412F8B6-63F8-4166-BA3E-5A7C95D5522A}"/>
    <cellStyle name="Note 11" xfId="19732" xr:uid="{D97A06E8-9889-4A8B-BCEC-60F5C69D3DA1}"/>
    <cellStyle name="Note 12" xfId="10058" xr:uid="{E24033DB-0138-41D0-9E94-87A1FD7B3423}"/>
    <cellStyle name="Note 12 2" xfId="21379" xr:uid="{52303640-FE54-40DB-809D-00016E386EA0}"/>
    <cellStyle name="Note 12 2 2" xfId="26935" xr:uid="{DAADA465-57B5-4B37-B6D6-5B3D1AFD5E32}"/>
    <cellStyle name="Note 12 2 3" xfId="32429" xr:uid="{B0B36D88-F63B-4AD5-B226-9A94EAF71172}"/>
    <cellStyle name="Note 12 2 4" xfId="37913" xr:uid="{9E09B1C0-D740-476B-AB25-FD1ACBA43F12}"/>
    <cellStyle name="Note 12 3" xfId="24206" xr:uid="{4125F9F6-4107-4142-B203-12EE611A25BF}"/>
    <cellStyle name="Note 12 4" xfId="29700" xr:uid="{C189609A-F7D3-4984-8976-AB4C7A2C869B}"/>
    <cellStyle name="Note 12 5" xfId="35184" xr:uid="{459D0FBD-809B-49AB-BF7C-F56E62B023A0}"/>
    <cellStyle name="Note 2" xfId="6925" xr:uid="{F2F36277-769C-40AB-B3D3-1B0592D46EA1}"/>
    <cellStyle name="Note 2 2" xfId="15332" xr:uid="{2A19CDF4-DDB6-4372-ABB7-A91DD46ABFC1}"/>
    <cellStyle name="Note 2 2 2" xfId="22619" xr:uid="{1D14DCCC-8CF3-460F-BD9F-DBA12DDE955B}"/>
    <cellStyle name="Note 2 2 2 2" xfId="28175" xr:uid="{2DA51AE5-A292-4465-8848-0DAC292495B0}"/>
    <cellStyle name="Note 2 2 2 3" xfId="33669" xr:uid="{6DBF39EE-9878-4BBC-96B5-3397674B52A3}"/>
    <cellStyle name="Note 2 2 2 4" xfId="39153" xr:uid="{6BD6994C-4FBD-47A6-AFFA-E90367E354C4}"/>
    <cellStyle name="Note 2 2 3" xfId="25446" xr:uid="{CC3BE165-67F5-4238-89BC-C848E54F64A0}"/>
    <cellStyle name="Note 2 2 4" xfId="30940" xr:uid="{24486028-2762-4A8E-9CF1-ED22F5B1730E}"/>
    <cellStyle name="Note 2 2 5" xfId="36424" xr:uid="{A4846536-7A6C-4EF1-82BB-89AFED997A5A}"/>
    <cellStyle name="Note 2 3" xfId="12265" xr:uid="{3D47F42C-842E-4D2A-9CD2-4F827AADAF14}"/>
    <cellStyle name="Note 2 4" xfId="17501" xr:uid="{BF0F1D43-96CE-4798-BAD9-BCCF0E78AAB4}"/>
    <cellStyle name="Note 2 5" xfId="19733" xr:uid="{88969F80-B41E-4BBA-A811-15B818603349}"/>
    <cellStyle name="Note 2 6" xfId="10059" xr:uid="{ECC0C1AE-918B-4322-B2F9-C2031E317E48}"/>
    <cellStyle name="Note 2 6 2" xfId="21380" xr:uid="{783E75CD-549E-4351-AB01-D78C2684FE70}"/>
    <cellStyle name="Note 2 6 2 2" xfId="26936" xr:uid="{15A8CA30-36A1-439A-AD25-4D9F8851C65E}"/>
    <cellStyle name="Note 2 6 2 3" xfId="32430" xr:uid="{17D6965B-EB46-45B0-B5DD-72E72C196AFF}"/>
    <cellStyle name="Note 2 6 2 4" xfId="37914" xr:uid="{528D1DDD-4A3F-4F3F-BA23-C700C834299D}"/>
    <cellStyle name="Note 2 6 3" xfId="24207" xr:uid="{C663A55A-E6EE-4038-B5A3-624088CC85CB}"/>
    <cellStyle name="Note 2 6 4" xfId="29701" xr:uid="{588AACC3-1240-46D9-B80E-939C17747F38}"/>
    <cellStyle name="Note 2 6 5" xfId="35185" xr:uid="{353613E2-5A49-416F-8C07-5FF371520F77}"/>
    <cellStyle name="Note 3" xfId="6926" xr:uid="{52EB6471-A8E8-4F69-AA26-62248721DDF0}"/>
    <cellStyle name="Note 3 2" xfId="15333" xr:uid="{285693CF-FD82-4CA9-A089-AFF9A860C7F9}"/>
    <cellStyle name="Note 3 2 2" xfId="22620" xr:uid="{EDDFA63F-81C8-4955-9D7F-AE39FE7B6D52}"/>
    <cellStyle name="Note 3 2 2 2" xfId="28176" xr:uid="{D4A27599-906F-462F-8ACE-C7AFCA310D92}"/>
    <cellStyle name="Note 3 2 2 3" xfId="33670" xr:uid="{8DC4E6E8-C282-48F2-939C-286427CB1162}"/>
    <cellStyle name="Note 3 2 2 4" xfId="39154" xr:uid="{7FBEF722-47D5-4C10-885B-ACED55C327EF}"/>
    <cellStyle name="Note 3 2 3" xfId="25447" xr:uid="{F6428A7D-5281-40E0-B8F2-FDA48E11C392}"/>
    <cellStyle name="Note 3 2 4" xfId="30941" xr:uid="{95717602-8F9A-4FDF-A812-22342CDF795A}"/>
    <cellStyle name="Note 3 2 5" xfId="36425" xr:uid="{A7C870C9-DB4F-4B0B-96EB-A9B35C26D0C2}"/>
    <cellStyle name="Note 3 3" xfId="12266" xr:uid="{969323EF-1AF3-4E9E-8BA1-146682466268}"/>
    <cellStyle name="Note 3 4" xfId="17502" xr:uid="{53842C21-6EE6-4D88-8551-B36EDF244FEF}"/>
    <cellStyle name="Note 3 5" xfId="19734" xr:uid="{3B64EC7A-9FDD-4C2D-9D85-A61C7CAB3766}"/>
    <cellStyle name="Note 3 6" xfId="10060" xr:uid="{8492D6AC-4843-4287-A042-F3F30EEEF9C5}"/>
    <cellStyle name="Note 3 6 2" xfId="21381" xr:uid="{385B856E-6AD9-4907-BE68-12C7ECA494BC}"/>
    <cellStyle name="Note 3 6 2 2" xfId="26937" xr:uid="{0889867D-22BD-4DF0-9893-DAB6E4F5A7D9}"/>
    <cellStyle name="Note 3 6 2 3" xfId="32431" xr:uid="{CA1611D5-5EA7-43B3-94FC-B4D431305B83}"/>
    <cellStyle name="Note 3 6 2 4" xfId="37915" xr:uid="{851E4CF7-D044-4D51-8283-FD82A8643151}"/>
    <cellStyle name="Note 3 6 3" xfId="24208" xr:uid="{D56AEE63-8530-4B51-9C8C-0A9ABF110579}"/>
    <cellStyle name="Note 3 6 4" xfId="29702" xr:uid="{7C841D0F-8BCE-4379-80E4-2D5B1715193F}"/>
    <cellStyle name="Note 3 6 5" xfId="35186" xr:uid="{C7E630A7-595C-4294-8BBA-E12F929266E1}"/>
    <cellStyle name="Note 4" xfId="6927" xr:uid="{1ED5BDDC-4790-4661-96B0-BAA180F6C186}"/>
    <cellStyle name="Note 4 2" xfId="15334" xr:uid="{65C9ED34-4DC6-471A-9C0F-356F90B9C34F}"/>
    <cellStyle name="Note 4 2 2" xfId="22621" xr:uid="{F8782891-C33B-4B60-A840-0299D78748C1}"/>
    <cellStyle name="Note 4 2 2 2" xfId="28177" xr:uid="{20FEC2B3-92D8-4277-A316-CEFF124EF8CA}"/>
    <cellStyle name="Note 4 2 2 3" xfId="33671" xr:uid="{FB10AB20-CD39-4B7E-8146-809C62E746A0}"/>
    <cellStyle name="Note 4 2 2 4" xfId="39155" xr:uid="{C5F11057-DEAE-4C93-8A11-F0E2AA036A6E}"/>
    <cellStyle name="Note 4 2 3" xfId="25448" xr:uid="{0B2E8BFC-B234-4F80-B30C-7F164BA68F1A}"/>
    <cellStyle name="Note 4 2 4" xfId="30942" xr:uid="{722169E7-4FE3-4CDD-BA74-9B032128FD65}"/>
    <cellStyle name="Note 4 2 5" xfId="36426" xr:uid="{78FBC5FE-7CCF-486C-8A44-0EBB7DE42FC2}"/>
    <cellStyle name="Note 4 3" xfId="12267" xr:uid="{A102A91A-469D-41BC-A2AF-B6BF747F4416}"/>
    <cellStyle name="Note 4 4" xfId="17503" xr:uid="{70FC1CE8-605A-4B10-ADE4-5438F9684C92}"/>
    <cellStyle name="Note 4 5" xfId="19735" xr:uid="{CB8ED99F-FD93-48B0-BC9F-D1419EEB5F24}"/>
    <cellStyle name="Note 4 6" xfId="10061" xr:uid="{5033C589-B25C-4101-83DA-75C1D8EC129A}"/>
    <cellStyle name="Note 4 6 2" xfId="21382" xr:uid="{5D8D77A2-F8A2-4D30-83AA-D42C35382216}"/>
    <cellStyle name="Note 4 6 2 2" xfId="26938" xr:uid="{5E3EE0F7-5C76-4C9F-B279-06B149E50C96}"/>
    <cellStyle name="Note 4 6 2 3" xfId="32432" xr:uid="{C8A7E7C5-38A6-40BC-97CD-040635239BF9}"/>
    <cellStyle name="Note 4 6 2 4" xfId="37916" xr:uid="{2C9C7D7D-9F4B-434F-A9E5-06B471FB9554}"/>
    <cellStyle name="Note 4 6 3" xfId="24209" xr:uid="{D454A86F-06F2-49FC-A05F-1D005E62B429}"/>
    <cellStyle name="Note 4 6 4" xfId="29703" xr:uid="{0AFA9A43-76F3-4A76-BB8B-0744D940ED82}"/>
    <cellStyle name="Note 4 6 5" xfId="35187" xr:uid="{661EC898-514B-4A6C-A2F8-F80E23D5D2DC}"/>
    <cellStyle name="Note 5" xfId="6928" xr:uid="{C2F85B91-AE04-4FAC-9B4B-C494BB3A67EE}"/>
    <cellStyle name="Note 5 2" xfId="15335" xr:uid="{B16DA20E-879C-44BD-9F23-64C208129807}"/>
    <cellStyle name="Note 5 2 2" xfId="22622" xr:uid="{A278CDE9-EB53-4C2D-B48E-0BA06E331A5A}"/>
    <cellStyle name="Note 5 2 2 2" xfId="28178" xr:uid="{368A8880-BD0C-4C07-AF61-FE40FAF44A7A}"/>
    <cellStyle name="Note 5 2 2 3" xfId="33672" xr:uid="{BD141D4B-1C64-48B3-8664-3A3416EDA583}"/>
    <cellStyle name="Note 5 2 2 4" xfId="39156" xr:uid="{4F217BBA-47EC-4356-8190-0B6494C2C287}"/>
    <cellStyle name="Note 5 2 3" xfId="25449" xr:uid="{AD572C6E-9FB5-42B8-8CF3-26C3C061C764}"/>
    <cellStyle name="Note 5 2 4" xfId="30943" xr:uid="{615185B2-DAF7-43A7-BA33-5BE7B382CCD6}"/>
    <cellStyle name="Note 5 2 5" xfId="36427" xr:uid="{1628FC34-F8FE-4316-89F4-8B96EACBBF7E}"/>
    <cellStyle name="Note 5 3" xfId="12670" xr:uid="{4F37503C-3E53-4834-82E6-A94632B917F0}"/>
    <cellStyle name="Note 5 4" xfId="19736" xr:uid="{F224F8CF-6F7A-400D-BFDE-2A63E53FD3AA}"/>
    <cellStyle name="Note 5 5" xfId="10062" xr:uid="{BE161905-E994-4D36-B7FF-0D35605ECC0D}"/>
    <cellStyle name="Note 5 5 2" xfId="21383" xr:uid="{06835C53-5590-4E99-A9B1-BA0D687FAEDB}"/>
    <cellStyle name="Note 5 5 2 2" xfId="26939" xr:uid="{D9637F12-5FD1-436B-BD7A-ED0C6ABE7423}"/>
    <cellStyle name="Note 5 5 2 3" xfId="32433" xr:uid="{6A8C9531-8E9F-4351-9582-5F3E36343891}"/>
    <cellStyle name="Note 5 5 2 4" xfId="37917" xr:uid="{2F916E25-8582-4DB6-96E9-9BE59F38F024}"/>
    <cellStyle name="Note 5 5 3" xfId="24210" xr:uid="{3063166B-BC7A-4D7A-8CA6-979ACABF2C2F}"/>
    <cellStyle name="Note 5 5 4" xfId="29704" xr:uid="{43B37AD7-AE9B-4DE8-9CF2-AEA9021953C5}"/>
    <cellStyle name="Note 5 5 5" xfId="35188" xr:uid="{B4699987-E726-4523-91A7-0D6FBB156BC3}"/>
    <cellStyle name="Note 6" xfId="7298" xr:uid="{C03D184E-A166-465A-9908-CDDAFEDE13E4}"/>
    <cellStyle name="Note 6 2" xfId="20080" xr:uid="{D34226C4-AE2C-4890-9529-E20EE5BD1655}"/>
    <cellStyle name="Note 6 3" xfId="10063" xr:uid="{AF3F6B11-5D66-425D-A040-75A6D58DACD9}"/>
    <cellStyle name="Note 6 3 2" xfId="21384" xr:uid="{BFD1E7E4-FABC-4963-AFF9-287BAC0C96E7}"/>
    <cellStyle name="Note 6 3 2 2" xfId="26940" xr:uid="{66CE4258-9296-43D3-AC12-260DBEE0F088}"/>
    <cellStyle name="Note 6 3 2 3" xfId="32434" xr:uid="{7E62D114-6288-47D9-BBA9-6DBDD223A3EB}"/>
    <cellStyle name="Note 6 3 2 4" xfId="37918" xr:uid="{1EC130C4-FB04-4D17-8BF3-6ABD730B9F52}"/>
    <cellStyle name="Note 6 3 3" xfId="24211" xr:uid="{7AAA65E8-B752-4DCE-8200-983094054D0A}"/>
    <cellStyle name="Note 6 3 4" xfId="29705" xr:uid="{E4346832-F5B7-467A-888B-4EAF8166B2AF}"/>
    <cellStyle name="Note 6 3 5" xfId="35189" xr:uid="{9CFE485D-3425-41A1-BF1F-1E90F5E7852C}"/>
    <cellStyle name="Note 7" xfId="10064" xr:uid="{E1F18E46-7F61-45BA-BBAE-43F20566ADB6}"/>
    <cellStyle name="Note 7 2" xfId="21385" xr:uid="{CAF39455-7223-47CC-81D5-3CB81E5DADE0}"/>
    <cellStyle name="Note 7 2 2" xfId="26941" xr:uid="{4DA811B5-FD60-4A6D-A5E3-994DA497A541}"/>
    <cellStyle name="Note 7 2 3" xfId="32435" xr:uid="{8C0D7D8C-C24F-4A9E-9953-87DB3B5B3776}"/>
    <cellStyle name="Note 7 2 4" xfId="37919" xr:uid="{65BCCB5C-6544-4B3D-B2D2-DB99B4A32E37}"/>
    <cellStyle name="Note 7 3" xfId="24212" xr:uid="{6459D1C0-3637-447E-B700-F4662930D499}"/>
    <cellStyle name="Note 7 4" xfId="29706" xr:uid="{79814696-A1D4-4FB2-93AB-6082426DF5A1}"/>
    <cellStyle name="Note 7 5" xfId="35190" xr:uid="{51516814-A5BB-4AD5-B0FB-064294D2D494}"/>
    <cellStyle name="Note 8" xfId="15331" xr:uid="{6BDABF77-F983-4C69-9DE9-AC8E0A7D4A00}"/>
    <cellStyle name="Note 8 2" xfId="22618" xr:uid="{BF90A255-9C3E-4696-BCB5-871D0ACD4137}"/>
    <cellStyle name="Note 8 2 2" xfId="28174" xr:uid="{9FB0B19A-2F90-433E-B37B-6677E9524581}"/>
    <cellStyle name="Note 8 2 3" xfId="33668" xr:uid="{AE783BB7-2758-4E29-A137-DE3505049F23}"/>
    <cellStyle name="Note 8 2 4" xfId="39152" xr:uid="{38D26E0E-8AD5-481A-A7B8-E71D69849E4F}"/>
    <cellStyle name="Note 8 3" xfId="25445" xr:uid="{D21A5B0E-BD4D-4CC6-AA3F-763B5DCC002C}"/>
    <cellStyle name="Note 8 4" xfId="30939" xr:uid="{37BCA861-D144-490D-93F0-845DF5654E58}"/>
    <cellStyle name="Note 8 5" xfId="36423" xr:uid="{1322FA44-7595-42A4-BA50-F78D13D64181}"/>
    <cellStyle name="Note 9" xfId="12264" xr:uid="{1FF417DA-4EFC-4732-B2A4-1D6EC6F405DB}"/>
    <cellStyle name="Output" xfId="6" xr:uid="{5D5E1B2E-40E4-491B-B45E-BB35B6E53FA5}"/>
    <cellStyle name="Output 10" xfId="10066" xr:uid="{A75B2392-9314-41E4-90DA-315692801C2D}"/>
    <cellStyle name="Output 10 2" xfId="21387" xr:uid="{FBFCA4E1-5816-49F7-ABC5-DBDA299AE3DB}"/>
    <cellStyle name="Output 10 2 2" xfId="26943" xr:uid="{E35768D9-C886-448E-96F6-CB92660C61FE}"/>
    <cellStyle name="Output 10 2 3" xfId="32437" xr:uid="{D07D58F9-CD8C-469B-8656-2AD2BBD49A32}"/>
    <cellStyle name="Output 10 2 4" xfId="37921" xr:uid="{B9321EA6-FFC1-4554-99BB-EDB035B1C690}"/>
    <cellStyle name="Output 10 3" xfId="24214" xr:uid="{9CF883E8-DBDB-4C77-90F9-1021149B064D}"/>
    <cellStyle name="Output 10 4" xfId="29708" xr:uid="{95B67F36-EDBD-4623-BAA9-B238E7EE73DE}"/>
    <cellStyle name="Output 10 5" xfId="35192" xr:uid="{75FD8BC1-867A-4A45-935E-0ADC5CE3895D}"/>
    <cellStyle name="Output 11" xfId="15336" xr:uid="{B6A210C2-3918-4E91-BF2C-413EAD5BA338}"/>
    <cellStyle name="Output 11 2" xfId="22623" xr:uid="{9A66864E-0871-47FF-A79A-A1F1D6F85702}"/>
    <cellStyle name="Output 11 2 2" xfId="28179" xr:uid="{0BDF1204-C445-49D0-885D-0FBCD8550455}"/>
    <cellStyle name="Output 11 2 3" xfId="33673" xr:uid="{B4D91996-0F1A-4AB4-BAC0-53231A5F236F}"/>
    <cellStyle name="Output 11 2 4" xfId="39157" xr:uid="{01F117C5-1250-4480-BD59-EBE37F909100}"/>
    <cellStyle name="Output 11 3" xfId="25450" xr:uid="{2CE03ED4-EA5C-4E92-8188-AA6C7CE62F85}"/>
    <cellStyle name="Output 11 4" xfId="30944" xr:uid="{2DC523B3-1451-408D-8104-1790A6F06959}"/>
    <cellStyle name="Output 11 5" xfId="36428" xr:uid="{5FD00006-C8EB-45BB-A583-AA82E8E0ED94}"/>
    <cellStyle name="Output 12" xfId="12268" xr:uid="{2EEE076D-EB80-4713-A6A0-E8614E6233DF}"/>
    <cellStyle name="Output 13" xfId="17504" xr:uid="{4459035F-E68F-4C2A-98EC-7201A5F1D6B7}"/>
    <cellStyle name="Output 14" xfId="19737" xr:uid="{95F5C766-C154-4FD2-B4AD-853D190B5686}"/>
    <cellStyle name="Output 15" xfId="10065" xr:uid="{28635D17-FD10-4A1A-9862-95FCCB8A3302}"/>
    <cellStyle name="Output 15 2" xfId="21386" xr:uid="{AD6B19CF-AF37-48BA-B494-A0F9F13E1BD4}"/>
    <cellStyle name="Output 15 2 2" xfId="26942" xr:uid="{D0C9B5CB-1F82-4EED-95AE-E9C0430D4012}"/>
    <cellStyle name="Output 15 2 3" xfId="32436" xr:uid="{34B9FA3A-210A-4E2E-AF0D-574D2488ECF9}"/>
    <cellStyle name="Output 15 2 4" xfId="37920" xr:uid="{B26CA5EC-3188-4FB1-8138-955FB412CF3C}"/>
    <cellStyle name="Output 15 3" xfId="24213" xr:uid="{63F15140-2EF8-473F-A339-D0571C8A9BD3}"/>
    <cellStyle name="Output 15 4" xfId="29707" xr:uid="{049A6B0D-950A-4CAA-AE69-582EA7B64D02}"/>
    <cellStyle name="Output 15 5" xfId="35191" xr:uid="{23B791EE-65D8-4E05-AD10-73774642BAE3}"/>
    <cellStyle name="Output 2" xfId="6929" xr:uid="{996C9377-CDC6-4CE4-9612-2D27A50AA2D2}"/>
    <cellStyle name="Output 2 10" xfId="17505" xr:uid="{3716DBAD-78A5-450A-B1DB-E0AEC173389C}"/>
    <cellStyle name="Output 2 11" xfId="19738" xr:uid="{26EDE419-8633-4A5E-977C-1832678C1324}"/>
    <cellStyle name="Output 2 12" xfId="10067" xr:uid="{6F988209-779C-472F-9B95-0C464B527C24}"/>
    <cellStyle name="Output 2 12 2" xfId="21388" xr:uid="{35CAFE02-6BCE-4330-84A2-3BEE3BDFC0AB}"/>
    <cellStyle name="Output 2 12 2 2" xfId="26944" xr:uid="{640D94ED-4DD6-45A4-B7B5-976CF9E252A8}"/>
    <cellStyle name="Output 2 12 2 3" xfId="32438" xr:uid="{5A2B0D3F-8749-40AD-A89E-5607D42FFC7D}"/>
    <cellStyle name="Output 2 12 2 4" xfId="37922" xr:uid="{783AE26C-8FB4-4F14-87D4-757FFBDBB452}"/>
    <cellStyle name="Output 2 12 3" xfId="24215" xr:uid="{98538FF3-3D46-4283-ADCB-834FFB2D14C5}"/>
    <cellStyle name="Output 2 12 4" xfId="29709" xr:uid="{CBB272F3-06BE-40B6-9980-AD86B84B80BB}"/>
    <cellStyle name="Output 2 12 5" xfId="35193" xr:uid="{7DEB253D-B565-4B86-84DD-8201C7D5F84B}"/>
    <cellStyle name="Output 2 2" xfId="6930" xr:uid="{CF92F463-2322-4E8F-BB9E-7926D7318CC3}"/>
    <cellStyle name="Output 2 2 2" xfId="6931" xr:uid="{0EC14AFF-0D99-4F7A-A62C-CD7E4770C7E1}"/>
    <cellStyle name="Output 2 2 2 2" xfId="15339" xr:uid="{FE85EB0C-F55A-4CE6-A48D-C102336669BC}"/>
    <cellStyle name="Output 2 2 2 2 2" xfId="22626" xr:uid="{7FB3A326-F13F-4FDD-93EE-2BF3F0FDB1B0}"/>
    <cellStyle name="Output 2 2 2 2 2 2" xfId="28182" xr:uid="{F0D802EA-8E60-4C90-A99E-557A53BA1288}"/>
    <cellStyle name="Output 2 2 2 2 2 3" xfId="33676" xr:uid="{0D323DAD-B7E8-471C-B151-2AB3DF5E066F}"/>
    <cellStyle name="Output 2 2 2 2 2 4" xfId="39160" xr:uid="{3FA9ABFF-66A7-4567-9D7A-AB114168286D}"/>
    <cellStyle name="Output 2 2 2 2 3" xfId="25453" xr:uid="{91793C28-00D2-4CE1-A211-231399955A63}"/>
    <cellStyle name="Output 2 2 2 2 4" xfId="30947" xr:uid="{1FBAFAC2-B020-4575-88B9-82B8944FCF4B}"/>
    <cellStyle name="Output 2 2 2 2 5" xfId="36431" xr:uid="{83BDA30A-5C03-4E4E-94D0-072E9FAFAAED}"/>
    <cellStyle name="Output 2 2 2 3" xfId="12271" xr:uid="{C8EB49A4-C8B4-4083-A646-085380B662EC}"/>
    <cellStyle name="Output 2 2 2 4" xfId="17507" xr:uid="{B03BB2FD-8C0C-448D-8346-48DC7C2F0945}"/>
    <cellStyle name="Output 2 2 2 5" xfId="19740" xr:uid="{344CDFDD-8A85-4517-A112-23174B0C1B61}"/>
    <cellStyle name="Output 2 2 2 6" xfId="10069" xr:uid="{3C62825F-37CC-4246-A56F-0A6A3DBEE76F}"/>
    <cellStyle name="Output 2 2 2 6 2" xfId="21390" xr:uid="{304451F8-EE13-4A1F-BD26-2FA4FDD6F514}"/>
    <cellStyle name="Output 2 2 2 6 2 2" xfId="26946" xr:uid="{26692084-1D4D-4B76-9490-62790D7A3FCC}"/>
    <cellStyle name="Output 2 2 2 6 2 3" xfId="32440" xr:uid="{3A6CEBC1-B925-4026-94E6-D99FA42CFFF8}"/>
    <cellStyle name="Output 2 2 2 6 2 4" xfId="37924" xr:uid="{CFF765CD-DD6B-4066-BC78-E4076F844A6D}"/>
    <cellStyle name="Output 2 2 2 6 3" xfId="24217" xr:uid="{DC96C138-37B2-4BC3-983F-A234B731D8CB}"/>
    <cellStyle name="Output 2 2 2 6 4" xfId="29711" xr:uid="{4F2686CC-4C3B-4128-8ECA-4AFEC757B443}"/>
    <cellStyle name="Output 2 2 2 6 5" xfId="35195" xr:uid="{A7F208AC-375E-4175-9274-33A867988CC5}"/>
    <cellStyle name="Output 2 2 3" xfId="15338" xr:uid="{B80EA012-E781-4BC6-804E-944F091B4CCE}"/>
    <cellStyle name="Output 2 2 3 2" xfId="22625" xr:uid="{D8005A36-3B16-4619-AF43-D3F64F09D0D3}"/>
    <cellStyle name="Output 2 2 3 2 2" xfId="28181" xr:uid="{2F75885D-2835-4FCB-A640-4FB9D50C00FC}"/>
    <cellStyle name="Output 2 2 3 2 3" xfId="33675" xr:uid="{C7BCD652-012A-4A14-94BD-A95B225F0E2F}"/>
    <cellStyle name="Output 2 2 3 2 4" xfId="39159" xr:uid="{A6935228-0DA5-4B98-A45F-69A155675E53}"/>
    <cellStyle name="Output 2 2 3 3" xfId="25452" xr:uid="{7D791C8A-A159-4010-8216-E1325BC4B4D0}"/>
    <cellStyle name="Output 2 2 3 4" xfId="30946" xr:uid="{DF3735C6-94AE-4BD0-81F6-A4C05C2C5A9A}"/>
    <cellStyle name="Output 2 2 3 5" xfId="36430" xr:uid="{C30EC1FF-B741-4E54-AF58-371982633E6D}"/>
    <cellStyle name="Output 2 2 4" xfId="12270" xr:uid="{9D95DC5F-FE81-463A-942D-CBB623CF946F}"/>
    <cellStyle name="Output 2 2 5" xfId="17506" xr:uid="{52ADB8B9-1911-4593-95A9-11C1CD978776}"/>
    <cellStyle name="Output 2 2 6" xfId="19739" xr:uid="{47A77A85-358B-4BF1-983F-B6FD00BFC8ED}"/>
    <cellStyle name="Output 2 2 7" xfId="10068" xr:uid="{09EA745C-1860-47E4-B3CA-E46C4055A141}"/>
    <cellStyle name="Output 2 2 7 2" xfId="21389" xr:uid="{DC3EE337-A810-48A9-9FFD-F7A2C0C63D79}"/>
    <cellStyle name="Output 2 2 7 2 2" xfId="26945" xr:uid="{46C64367-D561-4337-8F77-8104AEB8AFA0}"/>
    <cellStyle name="Output 2 2 7 2 3" xfId="32439" xr:uid="{A86B3BD4-949D-492C-9CE1-48B84D98220A}"/>
    <cellStyle name="Output 2 2 7 2 4" xfId="37923" xr:uid="{CE0A2238-7A90-4398-B752-8E00FC610844}"/>
    <cellStyle name="Output 2 2 7 3" xfId="24216" xr:uid="{1EA7C2E3-18C6-4D1E-B956-70D3DEEAA883}"/>
    <cellStyle name="Output 2 2 7 4" xfId="29710" xr:uid="{6CBEA710-FD7B-4C0A-9B2C-427923C97FE7}"/>
    <cellStyle name="Output 2 2 7 5" xfId="35194" xr:uid="{26DD2EAD-5F16-47E2-993D-58D926D12F22}"/>
    <cellStyle name="Output 2 3" xfId="6932" xr:uid="{4FED18AE-C7A0-4C8E-B3AA-1596A2006254}"/>
    <cellStyle name="Output 2 3 2" xfId="15340" xr:uid="{D684167E-A921-4C80-B09D-0BE29944643B}"/>
    <cellStyle name="Output 2 3 2 2" xfId="22627" xr:uid="{C7504B0D-6A46-42AC-A8A0-3099DB2652C5}"/>
    <cellStyle name="Output 2 3 2 2 2" xfId="28183" xr:uid="{EE3287B2-17A2-48C5-A3E6-CA9F3CF95BB6}"/>
    <cellStyle name="Output 2 3 2 2 3" xfId="33677" xr:uid="{3392442D-D504-4851-B253-56D163717FA4}"/>
    <cellStyle name="Output 2 3 2 2 4" xfId="39161" xr:uid="{2500E8C9-AC2D-4DEA-B2AA-582E97CE6A19}"/>
    <cellStyle name="Output 2 3 2 3" xfId="25454" xr:uid="{8E130AD7-2823-4BDE-8677-364FA06427C9}"/>
    <cellStyle name="Output 2 3 2 4" xfId="30948" xr:uid="{5A2E80BA-94A4-468D-AA6F-4DB41E543CC6}"/>
    <cellStyle name="Output 2 3 2 5" xfId="36432" xr:uid="{7C4C99B2-2097-40B2-8546-96B8FD7C2606}"/>
    <cellStyle name="Output 2 3 3" xfId="12272" xr:uid="{571449FE-EF3F-40C7-A087-EAE9E68A1260}"/>
    <cellStyle name="Output 2 3 4" xfId="17508" xr:uid="{E363E22A-8E1F-4DBE-967D-3B18983B407A}"/>
    <cellStyle name="Output 2 3 5" xfId="19741" xr:uid="{0E8FF835-6450-4B6D-BD09-634A0A773FDD}"/>
    <cellStyle name="Output 2 3 6" xfId="10070" xr:uid="{95A04F38-F2EA-48B8-B0B3-567BB58EBBB3}"/>
    <cellStyle name="Output 2 3 6 2" xfId="21391" xr:uid="{3B8C3FFD-4F96-47FD-B917-34B6912ADA09}"/>
    <cellStyle name="Output 2 3 6 2 2" xfId="26947" xr:uid="{385A5768-C291-4D77-8905-64D354013BCA}"/>
    <cellStyle name="Output 2 3 6 2 3" xfId="32441" xr:uid="{50C14587-8232-457A-9E70-25B0DEAFA735}"/>
    <cellStyle name="Output 2 3 6 2 4" xfId="37925" xr:uid="{4E4E48E3-A825-49DD-8A75-D995A5B89419}"/>
    <cellStyle name="Output 2 3 6 3" xfId="24218" xr:uid="{D0DE0FAF-999D-498C-A36D-D54CB03784D9}"/>
    <cellStyle name="Output 2 3 6 4" xfId="29712" xr:uid="{AA84FCDF-D79F-48AA-81A7-984FE9F6E286}"/>
    <cellStyle name="Output 2 3 6 5" xfId="35196" xr:uid="{33998559-3C4C-47EB-984A-46B396E1D98C}"/>
    <cellStyle name="Output 2 4" xfId="6933" xr:uid="{C8C7FAA4-43A3-48F6-BBB6-D0FF668DF5EF}"/>
    <cellStyle name="Output 2 4 2" xfId="15341" xr:uid="{10FF0C11-9447-48DE-B582-F8CF25E7D240}"/>
    <cellStyle name="Output 2 4 2 2" xfId="22628" xr:uid="{3952C7EA-E15D-4BFC-9D46-EC77C8E71126}"/>
    <cellStyle name="Output 2 4 2 2 2" xfId="28184" xr:uid="{2BE5D5A2-456D-4FB1-AA05-C437C49AC259}"/>
    <cellStyle name="Output 2 4 2 2 3" xfId="33678" xr:uid="{2BA25386-EFCD-4EB6-91E4-7B885F438791}"/>
    <cellStyle name="Output 2 4 2 2 4" xfId="39162" xr:uid="{992EF239-75EC-4B53-A5D1-AC06B164F4B6}"/>
    <cellStyle name="Output 2 4 2 3" xfId="25455" xr:uid="{6A5C7CFC-87BC-4D37-B596-93049EF95CD6}"/>
    <cellStyle name="Output 2 4 2 4" xfId="30949" xr:uid="{65B24404-9904-40CC-861E-9A4228F7D350}"/>
    <cellStyle name="Output 2 4 2 5" xfId="36433" xr:uid="{A2B0D379-B39D-46F4-9952-FC8EFD9AA749}"/>
    <cellStyle name="Output 2 4 3" xfId="12273" xr:uid="{3B86A9EC-E377-4A41-9CE2-27D4EB63256C}"/>
    <cellStyle name="Output 2 4 4" xfId="17509" xr:uid="{881AFA3A-D0FE-4DB1-BA4B-2D2A8E5663B1}"/>
    <cellStyle name="Output 2 4 5" xfId="19742" xr:uid="{FC33F701-DABE-41EB-9220-13001170A988}"/>
    <cellStyle name="Output 2 4 6" xfId="10071" xr:uid="{4A29F6A5-64C2-46F9-A434-75C3255E8FB7}"/>
    <cellStyle name="Output 2 4 6 2" xfId="21392" xr:uid="{1AAA31F8-D311-4A08-AC18-264B1743F881}"/>
    <cellStyle name="Output 2 4 6 2 2" xfId="26948" xr:uid="{AD57572C-B2D5-4FE3-B013-0532BE50B3A4}"/>
    <cellStyle name="Output 2 4 6 2 3" xfId="32442" xr:uid="{A67CC3EB-2A1E-4D9D-A9D5-708573781EC0}"/>
    <cellStyle name="Output 2 4 6 2 4" xfId="37926" xr:uid="{4D3BB602-BF9A-419D-9459-2020F5E9976F}"/>
    <cellStyle name="Output 2 4 6 3" xfId="24219" xr:uid="{FAE32236-5E22-4B74-925E-BECCF152B640}"/>
    <cellStyle name="Output 2 4 6 4" xfId="29713" xr:uid="{012650AA-D75B-4C43-8F19-F87504BABDFB}"/>
    <cellStyle name="Output 2 4 6 5" xfId="35197" xr:uid="{0F76A279-773B-4F62-8CF1-095B93F0E3F1}"/>
    <cellStyle name="Output 2 5" xfId="6934" xr:uid="{82B7727A-1BB5-4C20-9AAB-68E12B01ABB2}"/>
    <cellStyle name="Output 2 5 2" xfId="15342" xr:uid="{0E93FFA8-311F-47FE-A673-0179A556D720}"/>
    <cellStyle name="Output 2 5 2 2" xfId="22629" xr:uid="{E44F20CA-4085-428D-8DFB-169D6F142974}"/>
    <cellStyle name="Output 2 5 2 2 2" xfId="28185" xr:uid="{E3D81793-D3AF-420A-AA2E-F7E2009075D1}"/>
    <cellStyle name="Output 2 5 2 2 3" xfId="33679" xr:uid="{2F555658-BC54-459B-A234-FC0D7BA24C98}"/>
    <cellStyle name="Output 2 5 2 2 4" xfId="39163" xr:uid="{60A5EE3B-9A29-4280-A660-D199E555BEC2}"/>
    <cellStyle name="Output 2 5 2 3" xfId="25456" xr:uid="{D867A168-E829-4CEE-9EDD-BC25E9E3C903}"/>
    <cellStyle name="Output 2 5 2 4" xfId="30950" xr:uid="{D7188856-EBE4-4421-ABE3-F5B1CCEBA63F}"/>
    <cellStyle name="Output 2 5 2 5" xfId="36434" xr:uid="{09976AAE-F7B1-43CF-8369-1585CA1A5078}"/>
    <cellStyle name="Output 2 5 3" xfId="12672" xr:uid="{16E5F09F-A20C-45DB-8E94-6887408ABB8A}"/>
    <cellStyle name="Output 2 5 4" xfId="19743" xr:uid="{977CFF80-2923-41A5-93A4-4BAA1F5A3CF8}"/>
    <cellStyle name="Output 2 5 5" xfId="10072" xr:uid="{EE4FDAB2-E69D-4993-9B32-C7B99AB20866}"/>
    <cellStyle name="Output 2 5 5 2" xfId="21393" xr:uid="{76C3495B-0644-4019-8587-1D8541095C52}"/>
    <cellStyle name="Output 2 5 5 2 2" xfId="26949" xr:uid="{6D2ED4ED-3BE4-4D22-8F87-6A452D48D6B9}"/>
    <cellStyle name="Output 2 5 5 2 3" xfId="32443" xr:uid="{164F117E-18AF-4D1D-AC9B-DF6377E61C8B}"/>
    <cellStyle name="Output 2 5 5 2 4" xfId="37927" xr:uid="{6D8A59F0-3FF6-4938-9364-69E169F71BC7}"/>
    <cellStyle name="Output 2 5 5 3" xfId="24220" xr:uid="{9E9DE2AB-A463-4A33-9585-9AE050D779B8}"/>
    <cellStyle name="Output 2 5 5 4" xfId="29714" xr:uid="{D1C653A0-D6EE-47D6-BADE-EDCE6DD4E458}"/>
    <cellStyle name="Output 2 5 5 5" xfId="35198" xr:uid="{8D8C2FA0-CC4D-493C-AAFF-5560CBDEE66B}"/>
    <cellStyle name="Output 2 6" xfId="7399" xr:uid="{0337C9F6-9DBF-4967-9117-4A5297363687}"/>
    <cellStyle name="Output 2 6 2" xfId="20161" xr:uid="{06963AAA-6D07-41FC-B8FE-5798AAEAC589}"/>
    <cellStyle name="Output 2 6 3" xfId="10073" xr:uid="{22910955-2A7C-434D-A971-61A2E76462A3}"/>
    <cellStyle name="Output 2 6 3 2" xfId="21394" xr:uid="{4DFC404F-3063-4CF0-84E2-CAC9478F2431}"/>
    <cellStyle name="Output 2 6 3 2 2" xfId="26950" xr:uid="{3EA407F2-553E-425B-B35C-95371938AF3F}"/>
    <cellStyle name="Output 2 6 3 2 3" xfId="32444" xr:uid="{4B958232-097B-441A-A5DE-A588DA700A14}"/>
    <cellStyle name="Output 2 6 3 2 4" xfId="37928" xr:uid="{E4B2FC6C-E957-48C9-8371-C4635E40554F}"/>
    <cellStyle name="Output 2 6 3 3" xfId="24221" xr:uid="{F48F3F83-1F3A-4AB7-9F90-34BFDE732F37}"/>
    <cellStyle name="Output 2 6 3 4" xfId="29715" xr:uid="{DDE0D89F-299B-4A64-BF8B-E58EDA06D782}"/>
    <cellStyle name="Output 2 6 3 5" xfId="35199" xr:uid="{82F62514-7A63-4D33-89D3-6B9B5549E23E}"/>
    <cellStyle name="Output 2 7" xfId="10074" xr:uid="{8E0ADFC1-4EBC-4D93-A655-D9EE5AC8E5D2}"/>
    <cellStyle name="Output 2 7 2" xfId="21395" xr:uid="{3D689817-7C99-487B-BD9C-4E1F26A4F241}"/>
    <cellStyle name="Output 2 7 2 2" xfId="26951" xr:uid="{326A61E8-473D-4F9E-8C48-8108E5CB044E}"/>
    <cellStyle name="Output 2 7 2 3" xfId="32445" xr:uid="{89989FEB-8005-4DA7-A683-C0B799424561}"/>
    <cellStyle name="Output 2 7 2 4" xfId="37929" xr:uid="{0A03C089-1D36-4BCD-A39D-8FD8880A99B9}"/>
    <cellStyle name="Output 2 7 3" xfId="24222" xr:uid="{15F8AF97-01D0-45FD-B35A-2926855A03EB}"/>
    <cellStyle name="Output 2 7 4" xfId="29716" xr:uid="{E8E53A73-50CC-49AA-9492-55761995E490}"/>
    <cellStyle name="Output 2 7 5" xfId="35200" xr:uid="{300B017D-9A80-4019-B404-9C9744D6CA63}"/>
    <cellStyle name="Output 2 8" xfId="15337" xr:uid="{4D4AD7BA-324D-46AA-B0E2-F31DC2E09878}"/>
    <cellStyle name="Output 2 8 2" xfId="22624" xr:uid="{4368033E-0866-4D6A-AC99-0BCCFD53B3C8}"/>
    <cellStyle name="Output 2 8 2 2" xfId="28180" xr:uid="{AF0B3314-C61C-4D93-B0DE-6B3DFBB0D5F1}"/>
    <cellStyle name="Output 2 8 2 3" xfId="33674" xr:uid="{1BC972FD-FB90-4246-BF8C-E19A1F90ED26}"/>
    <cellStyle name="Output 2 8 2 4" xfId="39158" xr:uid="{5FDF5429-ECCA-438C-B451-43D5EA595EAE}"/>
    <cellStyle name="Output 2 8 3" xfId="25451" xr:uid="{40F9BF6B-ABC9-4818-BC88-6258DBB882E9}"/>
    <cellStyle name="Output 2 8 4" xfId="30945" xr:uid="{5974EE39-24D7-461A-97A5-00E42678BF47}"/>
    <cellStyle name="Output 2 8 5" xfId="36429" xr:uid="{977962F7-2955-4778-8413-7D1FA16ABC03}"/>
    <cellStyle name="Output 2 9" xfId="12269" xr:uid="{DE46DC5C-71DF-463E-A575-427103373707}"/>
    <cellStyle name="Output 3" xfId="6935" xr:uid="{AFF0AF9D-F81A-4AFF-A586-D805330A6079}"/>
    <cellStyle name="Output 3 2" xfId="6936" xr:uid="{F6B5CFAE-4827-4FE2-A9D0-E85B8CF73479}"/>
    <cellStyle name="Output 3 2 2" xfId="6937" xr:uid="{11B76A2E-AF74-42FD-97A1-BA7D7CD5D3C2}"/>
    <cellStyle name="Output 3 2 2 2" xfId="15345" xr:uid="{FF93BE90-D71E-4914-96AC-88C466CCFF6A}"/>
    <cellStyle name="Output 3 2 2 2 2" xfId="22632" xr:uid="{1D14B708-718F-4823-82A3-0258DCE1917C}"/>
    <cellStyle name="Output 3 2 2 2 2 2" xfId="28188" xr:uid="{F29D3E44-F9A3-4B70-882F-2A9BEAD0AC51}"/>
    <cellStyle name="Output 3 2 2 2 2 3" xfId="33682" xr:uid="{E2671495-04F0-4E7E-B0E4-55E78539B2EA}"/>
    <cellStyle name="Output 3 2 2 2 2 4" xfId="39166" xr:uid="{DE70FD26-00EA-4084-B415-06E1F70596BA}"/>
    <cellStyle name="Output 3 2 2 2 3" xfId="25459" xr:uid="{F618B6E1-B18F-42ED-B787-2A20FD07B061}"/>
    <cellStyle name="Output 3 2 2 2 4" xfId="30953" xr:uid="{F0CE753A-85DD-48B8-B4E1-6A5AF008F7B3}"/>
    <cellStyle name="Output 3 2 2 2 5" xfId="36437" xr:uid="{0A02E192-E953-4E26-B3D9-CBA9D6A30B05}"/>
    <cellStyle name="Output 3 2 2 3" xfId="12276" xr:uid="{CB5F55C0-B338-4265-8628-CE0309233AD4}"/>
    <cellStyle name="Output 3 2 2 4" xfId="17512" xr:uid="{655805B9-A0C7-47B7-9944-7686BE46EA0A}"/>
    <cellStyle name="Output 3 2 2 5" xfId="19746" xr:uid="{2596CB3B-6039-4062-A245-C315C0E2E5D0}"/>
    <cellStyle name="Output 3 2 2 6" xfId="10077" xr:uid="{36FF9528-33EE-4869-A0B3-048C6D6AB45C}"/>
    <cellStyle name="Output 3 2 2 6 2" xfId="21398" xr:uid="{CB95AFBD-A347-44B3-9ED8-835956AE1862}"/>
    <cellStyle name="Output 3 2 2 6 2 2" xfId="26954" xr:uid="{A314A9D8-7C67-4CF3-B5C0-81FFBCF88FD2}"/>
    <cellStyle name="Output 3 2 2 6 2 3" xfId="32448" xr:uid="{1E5BBC3F-5C08-4002-B7BC-CFE011481024}"/>
    <cellStyle name="Output 3 2 2 6 2 4" xfId="37932" xr:uid="{88553CB8-DCF9-4134-A004-EA664CB36B69}"/>
    <cellStyle name="Output 3 2 2 6 3" xfId="24225" xr:uid="{0D9584F5-927F-428A-9F4F-5B9993F5D3FD}"/>
    <cellStyle name="Output 3 2 2 6 4" xfId="29719" xr:uid="{F4C6A95D-5405-4E64-9FDD-E5B8B1092986}"/>
    <cellStyle name="Output 3 2 2 6 5" xfId="35203" xr:uid="{41643202-AB22-4889-9599-7F375885BBE4}"/>
    <cellStyle name="Output 3 2 3" xfId="15344" xr:uid="{BBE53353-CA5F-4911-9F86-1CE5797282CD}"/>
    <cellStyle name="Output 3 2 3 2" xfId="22631" xr:uid="{69850CE4-9973-4C42-877A-962CDB730A64}"/>
    <cellStyle name="Output 3 2 3 2 2" xfId="28187" xr:uid="{4A3CB464-874E-4F21-8805-C8F965EBA9F5}"/>
    <cellStyle name="Output 3 2 3 2 3" xfId="33681" xr:uid="{B0D14F5A-6EEE-4AC2-9E11-98751CFA599C}"/>
    <cellStyle name="Output 3 2 3 2 4" xfId="39165" xr:uid="{5910EA1B-4F02-409E-BFC7-07D057C06B86}"/>
    <cellStyle name="Output 3 2 3 3" xfId="25458" xr:uid="{3D7A7E2D-C1C1-48F0-BE2C-6A525CF68223}"/>
    <cellStyle name="Output 3 2 3 4" xfId="30952" xr:uid="{11B664A3-6C00-4F42-8E6E-EE944F7D5653}"/>
    <cellStyle name="Output 3 2 3 5" xfId="36436" xr:uid="{E3097A51-8256-4A74-A60A-5918F5FEC8CD}"/>
    <cellStyle name="Output 3 2 4" xfId="12275" xr:uid="{A2224452-31EA-4AEF-9DFF-B836218909F8}"/>
    <cellStyle name="Output 3 2 5" xfId="17511" xr:uid="{0DFC4113-4303-45DF-94FF-3DFBC47E444E}"/>
    <cellStyle name="Output 3 2 6" xfId="19745" xr:uid="{B9E9769F-7E55-40CD-83FC-6D60130CD15E}"/>
    <cellStyle name="Output 3 2 7" xfId="10076" xr:uid="{12820AA4-003B-4EC9-B27C-FFC4F960C02F}"/>
    <cellStyle name="Output 3 2 7 2" xfId="21397" xr:uid="{C84E521B-4FDA-4E81-AB16-8F34CBD2F49B}"/>
    <cellStyle name="Output 3 2 7 2 2" xfId="26953" xr:uid="{A20EBE20-C512-4E0B-9D51-1672B74320AD}"/>
    <cellStyle name="Output 3 2 7 2 3" xfId="32447" xr:uid="{6E7DE1CE-4D0C-4ED9-A2A8-7CAB34A57831}"/>
    <cellStyle name="Output 3 2 7 2 4" xfId="37931" xr:uid="{57C5DFBC-5D10-4F3D-8BD3-BD600FB639C3}"/>
    <cellStyle name="Output 3 2 7 3" xfId="24224" xr:uid="{D80B6C01-D3B0-4646-B302-31B2F7FE1BC4}"/>
    <cellStyle name="Output 3 2 7 4" xfId="29718" xr:uid="{E01722E1-3084-4D66-8C78-FE7DB18D0FB3}"/>
    <cellStyle name="Output 3 2 7 5" xfId="35202" xr:uid="{AABFC679-CA7B-4D25-BC9E-7055B1F3B9F0}"/>
    <cellStyle name="Output 3 3" xfId="6938" xr:uid="{2BF55477-91D2-4D00-A68D-122AC60D887C}"/>
    <cellStyle name="Output 3 3 2" xfId="6939" xr:uid="{8E3D7B68-FF33-45F0-8CCD-859E98361EA1}"/>
    <cellStyle name="Output 3 3 2 2" xfId="15347" xr:uid="{70C0FC55-F16A-465A-AEDF-BCB26651EEE4}"/>
    <cellStyle name="Output 3 3 2 2 2" xfId="22634" xr:uid="{0D59679A-DCE8-4904-AC59-9890C688BB83}"/>
    <cellStyle name="Output 3 3 2 2 2 2" xfId="28190" xr:uid="{35BFDFC9-6C6F-435F-A2BA-FF079EAE6D17}"/>
    <cellStyle name="Output 3 3 2 2 2 3" xfId="33684" xr:uid="{C8B95859-189B-4882-825E-DC4DB88B5E2F}"/>
    <cellStyle name="Output 3 3 2 2 2 4" xfId="39168" xr:uid="{C6D52830-1C4C-4FBD-89C8-EFE5C3C480FF}"/>
    <cellStyle name="Output 3 3 2 2 3" xfId="25461" xr:uid="{E522F40D-1B16-47B0-AC70-FA248B1D9361}"/>
    <cellStyle name="Output 3 3 2 2 4" xfId="30955" xr:uid="{4B1627A0-80D9-4BE0-BCD9-A7D2500DDA6E}"/>
    <cellStyle name="Output 3 3 2 2 5" xfId="36439" xr:uid="{9803DF8D-E4F3-4600-8044-FA2FA54B59B1}"/>
    <cellStyle name="Output 3 3 2 3" xfId="12278" xr:uid="{37A20785-03E3-4A5F-A892-786E149C7B83}"/>
    <cellStyle name="Output 3 3 2 4" xfId="17514" xr:uid="{1A728960-2888-4F1F-9B54-35D4C89DF562}"/>
    <cellStyle name="Output 3 3 2 5" xfId="19748" xr:uid="{3A27E208-F8C2-4DBC-83E9-9BCB12C90EC8}"/>
    <cellStyle name="Output 3 3 2 6" xfId="10079" xr:uid="{42E91C42-58D4-42EB-90C2-B2B503CCC5BA}"/>
    <cellStyle name="Output 3 3 2 6 2" xfId="21400" xr:uid="{22248801-C1FE-414C-B8F5-C0A2A0260DE2}"/>
    <cellStyle name="Output 3 3 2 6 2 2" xfId="26956" xr:uid="{AA336315-CACD-4562-B3E0-7538CC29AF55}"/>
    <cellStyle name="Output 3 3 2 6 2 3" xfId="32450" xr:uid="{C1D211EA-CB53-40EA-BED5-F01AC05B589C}"/>
    <cellStyle name="Output 3 3 2 6 2 4" xfId="37934" xr:uid="{8C71E131-2682-4579-A149-4FA7C3683F74}"/>
    <cellStyle name="Output 3 3 2 6 3" xfId="24227" xr:uid="{CEB0A2DD-4CE9-4271-8221-5B017D73A167}"/>
    <cellStyle name="Output 3 3 2 6 4" xfId="29721" xr:uid="{B2A62AB6-FC70-4138-82A7-8312CC7EC413}"/>
    <cellStyle name="Output 3 3 2 6 5" xfId="35205" xr:uid="{1AD53443-2040-44AA-88D7-6D51C1DD9057}"/>
    <cellStyle name="Output 3 3 3" xfId="15346" xr:uid="{EDA4B4FA-1C2B-4172-BB53-707A41393F6F}"/>
    <cellStyle name="Output 3 3 3 2" xfId="22633" xr:uid="{28E3A247-AC8E-400B-8EB0-A1343D6AAD8D}"/>
    <cellStyle name="Output 3 3 3 2 2" xfId="28189" xr:uid="{03360290-E861-49CF-B734-B43F5D4C7602}"/>
    <cellStyle name="Output 3 3 3 2 3" xfId="33683" xr:uid="{33041F39-B98A-41DB-81CB-AD161CB65029}"/>
    <cellStyle name="Output 3 3 3 2 4" xfId="39167" xr:uid="{26F05650-59B0-4510-8ACB-D134A383DDF6}"/>
    <cellStyle name="Output 3 3 3 3" xfId="25460" xr:uid="{31F1ACBB-4BC5-4F8B-9A6D-32F91A5DD66C}"/>
    <cellStyle name="Output 3 3 3 4" xfId="30954" xr:uid="{51B5AC04-DDC9-433F-9336-F6983A61B53E}"/>
    <cellStyle name="Output 3 3 3 5" xfId="36438" xr:uid="{7A962718-7149-4E50-9934-ED77BFA37BFF}"/>
    <cellStyle name="Output 3 3 4" xfId="12277" xr:uid="{0B76E950-9310-4C98-ABCA-D8E6B7101934}"/>
    <cellStyle name="Output 3 3 5" xfId="17513" xr:uid="{9E2BA2E6-2264-4645-A8B9-3BA21C4AB99F}"/>
    <cellStyle name="Output 3 3 6" xfId="19747" xr:uid="{672C7BFC-9BAC-4066-8DFC-700D58B4B942}"/>
    <cellStyle name="Output 3 3 7" xfId="10078" xr:uid="{9525C7BB-4D7F-4A6A-971A-EB903F00288F}"/>
    <cellStyle name="Output 3 3 7 2" xfId="21399" xr:uid="{990906BC-56A8-4675-B621-9FA0C4EB386A}"/>
    <cellStyle name="Output 3 3 7 2 2" xfId="26955" xr:uid="{3E57C38C-F059-4709-9FA1-F47135105C25}"/>
    <cellStyle name="Output 3 3 7 2 3" xfId="32449" xr:uid="{02210AFF-CAD0-408E-A51B-BA99A1CA6C82}"/>
    <cellStyle name="Output 3 3 7 2 4" xfId="37933" xr:uid="{C2304A6D-C72F-408E-A182-AC1789C167AE}"/>
    <cellStyle name="Output 3 3 7 3" xfId="24226" xr:uid="{AD4260DF-38F3-4F0B-AD5F-03AD14A3B820}"/>
    <cellStyle name="Output 3 3 7 4" xfId="29720" xr:uid="{8A4E14AA-07FC-4DD0-8652-0F7E3A758192}"/>
    <cellStyle name="Output 3 3 7 5" xfId="35204" xr:uid="{B0D00021-3CDB-4EF4-9734-A41FAA8A2515}"/>
    <cellStyle name="Output 3 4" xfId="6940" xr:uid="{A89A44A1-EC2A-43DE-AC9A-26D0648E2969}"/>
    <cellStyle name="Output 3 4 2" xfId="15348" xr:uid="{6F3AC451-F56E-4D40-9CC6-7E930D28CBE4}"/>
    <cellStyle name="Output 3 4 2 2" xfId="22635" xr:uid="{22D700C7-C67F-4D64-9F08-9DF98BF03A23}"/>
    <cellStyle name="Output 3 4 2 2 2" xfId="28191" xr:uid="{FFC0B6DA-802D-45CB-8554-8B6B1DACD5A1}"/>
    <cellStyle name="Output 3 4 2 2 3" xfId="33685" xr:uid="{45C27E07-22DC-4EC7-A75A-CEF5ECF8923A}"/>
    <cellStyle name="Output 3 4 2 2 4" xfId="39169" xr:uid="{567B1245-8742-491A-9A2E-704F13ABC511}"/>
    <cellStyle name="Output 3 4 2 3" xfId="25462" xr:uid="{A3381E59-4CE7-4600-8881-772B24A33067}"/>
    <cellStyle name="Output 3 4 2 4" xfId="30956" xr:uid="{59B69C2B-1AE1-404A-AF99-45B98D850633}"/>
    <cellStyle name="Output 3 4 2 5" xfId="36440" xr:uid="{9AE7B6B8-8356-451B-9403-FEEDB78CA723}"/>
    <cellStyle name="Output 3 4 3" xfId="12279" xr:uid="{F3D9B678-171E-4D86-BBA0-4DE7CC115C22}"/>
    <cellStyle name="Output 3 4 4" xfId="17515" xr:uid="{490793DD-4414-40B2-B23D-E8BEB4ED9381}"/>
    <cellStyle name="Output 3 4 5" xfId="19749" xr:uid="{E356DB10-C37A-47B5-A920-F4AA692C4131}"/>
    <cellStyle name="Output 3 4 6" xfId="10080" xr:uid="{04C59219-9011-4C57-B59F-DB23F6FF9CB8}"/>
    <cellStyle name="Output 3 4 6 2" xfId="21401" xr:uid="{0756689B-B0E2-47AF-BAF0-EBDB5649A14C}"/>
    <cellStyle name="Output 3 4 6 2 2" xfId="26957" xr:uid="{2320482C-5350-48F6-BA88-7F6C4B430218}"/>
    <cellStyle name="Output 3 4 6 2 3" xfId="32451" xr:uid="{E0CAFBB2-D3B8-42EA-8895-490B8840078C}"/>
    <cellStyle name="Output 3 4 6 2 4" xfId="37935" xr:uid="{7E2AFBCD-F4ED-4E56-90E7-24AC0A80DA08}"/>
    <cellStyle name="Output 3 4 6 3" xfId="24228" xr:uid="{62AC63B7-E837-40BE-B443-AD2384558882}"/>
    <cellStyle name="Output 3 4 6 4" xfId="29722" xr:uid="{73911FCE-ED4B-4467-ABAA-577B56FDB784}"/>
    <cellStyle name="Output 3 4 6 5" xfId="35206" xr:uid="{7153EA1A-BBCD-45DF-BBE5-5599B8174587}"/>
    <cellStyle name="Output 3 5" xfId="15343" xr:uid="{DAAF3B11-A355-4B85-B7AA-4A736FAF8DC5}"/>
    <cellStyle name="Output 3 5 2" xfId="22630" xr:uid="{186391AE-C27A-470D-857E-4294AE441E5A}"/>
    <cellStyle name="Output 3 5 2 2" xfId="28186" xr:uid="{CF915B85-8E45-496B-93C2-960D6C8E8B9B}"/>
    <cellStyle name="Output 3 5 2 3" xfId="33680" xr:uid="{4ABCD2E8-B2D7-4FA3-8842-984292B690C8}"/>
    <cellStyle name="Output 3 5 2 4" xfId="39164" xr:uid="{4A5FFAFA-8E07-443A-8CE2-E5029842AD1F}"/>
    <cellStyle name="Output 3 5 3" xfId="25457" xr:uid="{37779B29-2496-466B-BF8F-0C6BD4F191B0}"/>
    <cellStyle name="Output 3 5 4" xfId="30951" xr:uid="{479557DB-17E4-4B36-A636-B7CABA170302}"/>
    <cellStyle name="Output 3 5 5" xfId="36435" xr:uid="{A64A7D6B-4EBD-4A43-82F0-DC5B3CF46D54}"/>
    <cellStyle name="Output 3 6" xfId="12274" xr:uid="{739C7835-CF1E-44D7-B123-DB1914080C19}"/>
    <cellStyle name="Output 3 7" xfId="17510" xr:uid="{48985DE1-CDCF-44B8-A4BA-43A64DC02E7A}"/>
    <cellStyle name="Output 3 8" xfId="19744" xr:uid="{2DCF403D-70E2-4D67-8A01-F9C2E00948B5}"/>
    <cellStyle name="Output 3 9" xfId="10075" xr:uid="{C4F77AF6-9F0F-40F6-8A27-840D4F35EEBE}"/>
    <cellStyle name="Output 3 9 2" xfId="21396" xr:uid="{D2F2F00E-4611-4484-A2E6-79B8E374883F}"/>
    <cellStyle name="Output 3 9 2 2" xfId="26952" xr:uid="{0A8EB487-7E9D-4C4D-9CCA-54E78C2FFE9B}"/>
    <cellStyle name="Output 3 9 2 3" xfId="32446" xr:uid="{86944E52-257D-4C7E-ADE1-79F1C1B46E3F}"/>
    <cellStyle name="Output 3 9 2 4" xfId="37930" xr:uid="{26A3C78A-8616-4EE1-B0B1-5B209F1C9CEF}"/>
    <cellStyle name="Output 3 9 3" xfId="24223" xr:uid="{47BBCD5A-1BCC-4ED1-A97C-41A550C43397}"/>
    <cellStyle name="Output 3 9 4" xfId="29717" xr:uid="{9C829CA0-F7EE-44AC-BBCC-A98B9FB4D249}"/>
    <cellStyle name="Output 3 9 5" xfId="35201" xr:uid="{AEBE80B8-9FAF-429E-9F2F-901D03735B0E}"/>
    <cellStyle name="Output 4" xfId="6941" xr:uid="{C8DDDEDE-36D5-4A7E-8339-D353E43B97D4}"/>
    <cellStyle name="Output 4 2" xfId="6942" xr:uid="{C06D4FE1-7D5A-498B-9DC5-D7800476EC72}"/>
    <cellStyle name="Output 4 2 2" xfId="15350" xr:uid="{05B0D43A-A134-4512-9278-E96173F58970}"/>
    <cellStyle name="Output 4 2 2 2" xfId="22637" xr:uid="{BA0D0A00-DA60-4631-AB04-575DFD222022}"/>
    <cellStyle name="Output 4 2 2 2 2" xfId="28193" xr:uid="{82936256-0281-4237-9949-C327D7BAB997}"/>
    <cellStyle name="Output 4 2 2 2 3" xfId="33687" xr:uid="{E0F32A19-3835-48FE-AC3A-883521EB3779}"/>
    <cellStyle name="Output 4 2 2 2 4" xfId="39171" xr:uid="{1CC998B0-AAAA-46F9-8C6B-1C3A9E0405EB}"/>
    <cellStyle name="Output 4 2 2 3" xfId="25464" xr:uid="{AE266A3A-6B0C-46FC-8DB3-15B00EDF34ED}"/>
    <cellStyle name="Output 4 2 2 4" xfId="30958" xr:uid="{85B6211E-B9E0-4412-A6BF-93F4125B7621}"/>
    <cellStyle name="Output 4 2 2 5" xfId="36442" xr:uid="{DD2821E5-B698-4880-8C26-962237B42C88}"/>
    <cellStyle name="Output 4 2 3" xfId="12281" xr:uid="{27ECACAE-88C5-46E9-A4E4-41E2E7816893}"/>
    <cellStyle name="Output 4 2 4" xfId="17517" xr:uid="{24C713FE-8589-41E9-BCC4-3AD3691DBE69}"/>
    <cellStyle name="Output 4 2 5" xfId="19751" xr:uid="{7A145907-CD42-4EA0-B697-DD41C8C8A809}"/>
    <cellStyle name="Output 4 2 6" xfId="10082" xr:uid="{A6D81480-0BA5-48FC-A9FC-8F5DDC1115C6}"/>
    <cellStyle name="Output 4 2 6 2" xfId="21403" xr:uid="{1CADC1CA-38E6-4189-BFFD-C6D2D0039FAC}"/>
    <cellStyle name="Output 4 2 6 2 2" xfId="26959" xr:uid="{66E31750-3ABC-4E83-91C4-BD04F7511668}"/>
    <cellStyle name="Output 4 2 6 2 3" xfId="32453" xr:uid="{5C2512B6-DAF9-43C3-A190-4ABB1CE3C084}"/>
    <cellStyle name="Output 4 2 6 2 4" xfId="37937" xr:uid="{77CB69B6-0ED0-4CC6-B1A2-D9860FF6935C}"/>
    <cellStyle name="Output 4 2 6 3" xfId="24230" xr:uid="{028EB490-B432-441D-AC73-453B25E8ACCB}"/>
    <cellStyle name="Output 4 2 6 4" xfId="29724" xr:uid="{A53A22B8-DCBC-4FD0-A01C-55C3A5332C14}"/>
    <cellStyle name="Output 4 2 6 5" xfId="35208" xr:uid="{16E634C1-1A97-4FDA-A642-03F4B1A716B4}"/>
    <cellStyle name="Output 4 3" xfId="15349" xr:uid="{FFC57743-E5C3-4272-9E79-A4B1D52E1AE5}"/>
    <cellStyle name="Output 4 3 2" xfId="22636" xr:uid="{684CE69F-ACCF-4321-AF47-2F04A052109A}"/>
    <cellStyle name="Output 4 3 2 2" xfId="28192" xr:uid="{2939B243-87E4-4E36-A03A-A59B939DB291}"/>
    <cellStyle name="Output 4 3 2 3" xfId="33686" xr:uid="{C5DC6374-E9EF-4BF8-A7B8-44850B00D3AC}"/>
    <cellStyle name="Output 4 3 2 4" xfId="39170" xr:uid="{FF523D29-23ED-47F7-85AC-9F1BED43DC7E}"/>
    <cellStyle name="Output 4 3 3" xfId="25463" xr:uid="{358DDB73-D3D6-4BA6-92A6-A777C1229FF2}"/>
    <cellStyle name="Output 4 3 4" xfId="30957" xr:uid="{D2548304-639C-42F2-AA85-ED74316CB267}"/>
    <cellStyle name="Output 4 3 5" xfId="36441" xr:uid="{028F4B08-4156-4BC8-90D7-63C04A8B5B43}"/>
    <cellStyle name="Output 4 4" xfId="12280" xr:uid="{FC967C9B-BB81-4049-8CE6-FFC50BAE9C1D}"/>
    <cellStyle name="Output 4 5" xfId="17516" xr:uid="{A196754B-2BE8-4A2A-AE4F-DE3DFF176522}"/>
    <cellStyle name="Output 4 6" xfId="19750" xr:uid="{E432ACD8-FEFF-421A-9808-25400C5CBA1E}"/>
    <cellStyle name="Output 4 7" xfId="10081" xr:uid="{F1EAFE95-CFAE-4E6E-B492-B43275487250}"/>
    <cellStyle name="Output 4 7 2" xfId="21402" xr:uid="{F5F4401E-9C0D-4094-97EA-A6B7649FABE1}"/>
    <cellStyle name="Output 4 7 2 2" xfId="26958" xr:uid="{F3FC7970-3FC1-40B6-A956-D6C4E2F05453}"/>
    <cellStyle name="Output 4 7 2 3" xfId="32452" xr:uid="{14C2FC69-56EB-4342-A6FD-721546B11731}"/>
    <cellStyle name="Output 4 7 2 4" xfId="37936" xr:uid="{7FDC5BC3-94AA-4F72-8A39-A268026E83CB}"/>
    <cellStyle name="Output 4 7 3" xfId="24229" xr:uid="{0ADBF85D-CC8E-4241-8AB0-57D969C75FCD}"/>
    <cellStyle name="Output 4 7 4" xfId="29723" xr:uid="{B5A16BDA-DFE1-4F15-810E-ADBAA6EBF2FE}"/>
    <cellStyle name="Output 4 7 5" xfId="35207" xr:uid="{56D000C5-62A9-4518-9E47-1A36035BED18}"/>
    <cellStyle name="Output 5" xfId="6943" xr:uid="{8E59A1B3-B5C1-4CD9-800D-6F2ABF31D02D}"/>
    <cellStyle name="Output 5 2" xfId="6944" xr:uid="{1D947816-77CD-4F62-9E9C-92B889C154A2}"/>
    <cellStyle name="Output 5 2 2" xfId="15352" xr:uid="{375E7FF6-DB86-40AD-9D6F-2995AF6BCA1D}"/>
    <cellStyle name="Output 5 2 2 2" xfId="22639" xr:uid="{253F2715-BC0D-4C5D-ABD6-63FFF92A74E1}"/>
    <cellStyle name="Output 5 2 2 2 2" xfId="28195" xr:uid="{6AC7AFB2-E905-4B35-BBF3-9C6196F24D41}"/>
    <cellStyle name="Output 5 2 2 2 3" xfId="33689" xr:uid="{E6610376-C35E-43BD-AEB1-51EEF19FBB7B}"/>
    <cellStyle name="Output 5 2 2 2 4" xfId="39173" xr:uid="{D8D8F706-A44A-4FE2-96B9-D104F47C3DB3}"/>
    <cellStyle name="Output 5 2 2 3" xfId="25466" xr:uid="{FCED39CF-DCCA-455F-9CF4-90FAF99EE669}"/>
    <cellStyle name="Output 5 2 2 4" xfId="30960" xr:uid="{BC462EAF-5472-45D5-9A7B-E5461C3CA508}"/>
    <cellStyle name="Output 5 2 2 5" xfId="36444" xr:uid="{7662771D-CB5D-4719-B2E3-91CB485D1209}"/>
    <cellStyle name="Output 5 2 3" xfId="12283" xr:uid="{79F6FEF2-359B-4B1B-BFF8-F27CD66FF01A}"/>
    <cellStyle name="Output 5 2 4" xfId="17519" xr:uid="{D479C95E-DD5B-4751-9089-F935BEFABAC6}"/>
    <cellStyle name="Output 5 2 5" xfId="19753" xr:uid="{6C64A11A-956B-4E94-B94D-3598E12634FC}"/>
    <cellStyle name="Output 5 2 6" xfId="10084" xr:uid="{083F0F80-AA13-4F1D-86C5-FBDCFED624B2}"/>
    <cellStyle name="Output 5 2 6 2" xfId="21405" xr:uid="{2D21D786-B9AC-480F-9C23-0AB1C8CFFC1A}"/>
    <cellStyle name="Output 5 2 6 2 2" xfId="26961" xr:uid="{2204B66D-BFDE-4E7C-B65E-4833AD477502}"/>
    <cellStyle name="Output 5 2 6 2 3" xfId="32455" xr:uid="{138FFDAD-6C2E-4C90-AF0D-F2C896550463}"/>
    <cellStyle name="Output 5 2 6 2 4" xfId="37939" xr:uid="{36D17258-03E2-40FA-9392-8A096ED6A51A}"/>
    <cellStyle name="Output 5 2 6 3" xfId="24232" xr:uid="{02EA0D19-CB9C-4F4A-84E0-5BEE2E45F44D}"/>
    <cellStyle name="Output 5 2 6 4" xfId="29726" xr:uid="{3859E71F-18B6-4CBA-BE0E-41602AFAD9DE}"/>
    <cellStyle name="Output 5 2 6 5" xfId="35210" xr:uid="{D6176153-93AD-471D-8A5B-027B2DE6FE92}"/>
    <cellStyle name="Output 5 3" xfId="15351" xr:uid="{A9A04C87-17FF-4D34-9DC6-2A75074E1EBF}"/>
    <cellStyle name="Output 5 3 2" xfId="22638" xr:uid="{31FFE59C-B108-487B-8678-7CA344137221}"/>
    <cellStyle name="Output 5 3 2 2" xfId="28194" xr:uid="{31ED553A-206B-4BDB-8C1C-133B9BAA9491}"/>
    <cellStyle name="Output 5 3 2 3" xfId="33688" xr:uid="{CADFBD64-6505-4B5C-8EE4-EF3EB124665E}"/>
    <cellStyle name="Output 5 3 2 4" xfId="39172" xr:uid="{2C00DC16-E10C-4DF1-8CB1-305CBE4D8465}"/>
    <cellStyle name="Output 5 3 3" xfId="25465" xr:uid="{647314BE-70FD-40D2-8D87-CE50407F8183}"/>
    <cellStyle name="Output 5 3 4" xfId="30959" xr:uid="{243E0BB8-F9E7-43C1-827C-B900DA0DCD29}"/>
    <cellStyle name="Output 5 3 5" xfId="36443" xr:uid="{BC575949-7053-4117-877D-EEDF1B8B7C52}"/>
    <cellStyle name="Output 5 4" xfId="12282" xr:uid="{D6BC132D-BA03-4D9C-A3AF-11C70C2C5A3E}"/>
    <cellStyle name="Output 5 5" xfId="17518" xr:uid="{660C45C9-4768-44F9-B69E-398EA025196E}"/>
    <cellStyle name="Output 5 6" xfId="19752" xr:uid="{E9E98D69-3BD5-43A7-B7C1-0B2D3CA41985}"/>
    <cellStyle name="Output 5 7" xfId="10083" xr:uid="{94C36A13-912B-453F-9A9A-65AFD9549ABD}"/>
    <cellStyle name="Output 5 7 2" xfId="21404" xr:uid="{5D6F30B7-3F77-4A4A-B69D-1A54921315B3}"/>
    <cellStyle name="Output 5 7 2 2" xfId="26960" xr:uid="{2CD309A7-B072-4224-A60A-B3EF823B989F}"/>
    <cellStyle name="Output 5 7 2 3" xfId="32454" xr:uid="{9EE4CB47-5A51-44DE-AE31-18EC3A6A8659}"/>
    <cellStyle name="Output 5 7 2 4" xfId="37938" xr:uid="{F0C2421B-EF5A-49F4-B2D5-4F6D43611389}"/>
    <cellStyle name="Output 5 7 3" xfId="24231" xr:uid="{E1546E29-8E10-4E2A-BF29-78FE4FD6527C}"/>
    <cellStyle name="Output 5 7 4" xfId="29725" xr:uid="{D0C43525-A3C5-4683-B734-A587E5B02A09}"/>
    <cellStyle name="Output 5 7 5" xfId="35209" xr:uid="{4EA860D9-7529-4986-8B8A-E571CCC935E2}"/>
    <cellStyle name="Output 6" xfId="6945" xr:uid="{E143A8C8-A4C3-4AE0-8B0A-E647930FC41A}"/>
    <cellStyle name="Output 6 2" xfId="15353" xr:uid="{FE332892-DD7D-47B2-B9FA-A01BB4029A0D}"/>
    <cellStyle name="Output 6 2 2" xfId="22640" xr:uid="{DD8B7DB2-6773-432B-BC05-93275A498108}"/>
    <cellStyle name="Output 6 2 2 2" xfId="28196" xr:uid="{B321EC54-CF30-4FE7-A470-AA66042D192B}"/>
    <cellStyle name="Output 6 2 2 3" xfId="33690" xr:uid="{D9CD355C-BB57-436E-B69A-18645C48121E}"/>
    <cellStyle name="Output 6 2 2 4" xfId="39174" xr:uid="{5BF8629B-2835-4938-9CFD-D166942928CB}"/>
    <cellStyle name="Output 6 2 3" xfId="25467" xr:uid="{8CAC7D4C-BD20-4B05-84E5-DD3F8A75D422}"/>
    <cellStyle name="Output 6 2 4" xfId="30961" xr:uid="{C3F74EF4-5553-4A73-91EA-A9C2055495D8}"/>
    <cellStyle name="Output 6 2 5" xfId="36445" xr:uid="{27E30B0A-4334-499A-9FD4-D56AD95A9B8B}"/>
    <cellStyle name="Output 6 3" xfId="12284" xr:uid="{577D9685-8A8F-4C59-8FCE-1BDC4BE81BB8}"/>
    <cellStyle name="Output 6 4" xfId="17520" xr:uid="{CB025106-B7A4-440F-BFC1-C553253F8C25}"/>
    <cellStyle name="Output 6 5" xfId="19754" xr:uid="{5382827C-2FBE-4974-81A1-9F9474935846}"/>
    <cellStyle name="Output 6 6" xfId="10085" xr:uid="{0E0147CB-7C54-4B40-AA6F-4A53EEAEF467}"/>
    <cellStyle name="Output 6 6 2" xfId="21406" xr:uid="{4F2B3AFD-669B-4EDD-BEFA-FCEC7CE57CDC}"/>
    <cellStyle name="Output 6 6 2 2" xfId="26962" xr:uid="{753AD132-B12E-4E42-98C3-CDA3D2468D03}"/>
    <cellStyle name="Output 6 6 2 3" xfId="32456" xr:uid="{2B471540-11C9-4064-9CA9-D522F97353B5}"/>
    <cellStyle name="Output 6 6 2 4" xfId="37940" xr:uid="{7335116E-6ED2-43E2-8290-79F808285110}"/>
    <cellStyle name="Output 6 6 3" xfId="24233" xr:uid="{4B1E86A1-F818-4AF4-B0E7-11CD409E803B}"/>
    <cellStyle name="Output 6 6 4" xfId="29727" xr:uid="{3E36FB64-A50C-4638-A283-C8293BAA1575}"/>
    <cellStyle name="Output 6 6 5" xfId="35211" xr:uid="{C6921326-A611-4D52-97B1-6DCD9EAAAEF8}"/>
    <cellStyle name="Output 7" xfId="6946" xr:uid="{89D5D5F1-9F99-4B47-BCAB-806222DBFB99}"/>
    <cellStyle name="Output 7 2" xfId="15354" xr:uid="{4188F07A-CB63-4BDF-BF21-B54EFD664FC9}"/>
    <cellStyle name="Output 7 2 2" xfId="22641" xr:uid="{00F0439E-72BE-418C-9B12-C5CE3A58C76E}"/>
    <cellStyle name="Output 7 2 2 2" xfId="28197" xr:uid="{8AA46F9D-38E2-4668-A388-733183A41C18}"/>
    <cellStyle name="Output 7 2 2 3" xfId="33691" xr:uid="{7EF117C7-0927-4AE3-A633-A0018146245B}"/>
    <cellStyle name="Output 7 2 2 4" xfId="39175" xr:uid="{A8A6DC9F-2F29-424F-9A6A-642E322C872C}"/>
    <cellStyle name="Output 7 2 3" xfId="25468" xr:uid="{D324B74F-C46C-4960-A39C-604C3B476751}"/>
    <cellStyle name="Output 7 2 4" xfId="30962" xr:uid="{8FFFF931-E403-4E1F-A3AB-1B2C83F4DA66}"/>
    <cellStyle name="Output 7 2 5" xfId="36446" xr:uid="{39671EBA-2A33-4535-B5AA-038C5677050E}"/>
    <cellStyle name="Output 7 3" xfId="12285" xr:uid="{36952E79-5944-4908-894A-9BA21B0663B3}"/>
    <cellStyle name="Output 7 4" xfId="17521" xr:uid="{9D549EEF-D9C4-4631-ACC8-04ADE734F099}"/>
    <cellStyle name="Output 7 5" xfId="19755" xr:uid="{983DE100-1838-4A7B-A6A4-E42E394C5D57}"/>
    <cellStyle name="Output 7 6" xfId="10086" xr:uid="{25987937-DB1A-4F2D-826A-071C7A59CE51}"/>
    <cellStyle name="Output 7 6 2" xfId="21407" xr:uid="{A17B1E4A-6AB9-47EA-89B1-06CA65F47534}"/>
    <cellStyle name="Output 7 6 2 2" xfId="26963" xr:uid="{72FDCD07-3C2B-47D7-AA65-59CD2C672B58}"/>
    <cellStyle name="Output 7 6 2 3" xfId="32457" xr:uid="{F80E1FE7-3011-4B76-9816-1CEE5B74D7BD}"/>
    <cellStyle name="Output 7 6 2 4" xfId="37941" xr:uid="{17951C43-4F06-4B34-9939-3EA3942C3E1D}"/>
    <cellStyle name="Output 7 6 3" xfId="24234" xr:uid="{E1555B47-A0BB-42B0-B6BE-EDD67A26950A}"/>
    <cellStyle name="Output 7 6 4" xfId="29728" xr:uid="{E5649AED-B6FE-4223-AC7D-1D35A9700A15}"/>
    <cellStyle name="Output 7 6 5" xfId="35212" xr:uid="{5AE885A5-E474-4068-950E-E5FC1CF92C81}"/>
    <cellStyle name="Output 8" xfId="6947" xr:uid="{B0725A6A-15C0-477A-A465-7E41CB2B06E9}"/>
    <cellStyle name="Output 8 2" xfId="15355" xr:uid="{63B3F0F6-533C-4A29-849D-1A1DB96623AF}"/>
    <cellStyle name="Output 8 2 2" xfId="22642" xr:uid="{B37312F7-4C01-412F-B2D2-D08385637B7E}"/>
    <cellStyle name="Output 8 2 2 2" xfId="28198" xr:uid="{CE43B8B3-15EC-48BB-A2A0-9C39E5FEF6E0}"/>
    <cellStyle name="Output 8 2 2 3" xfId="33692" xr:uid="{4DDAD93E-58EE-43F3-906D-F31168CF22F3}"/>
    <cellStyle name="Output 8 2 2 4" xfId="39176" xr:uid="{A971741D-7989-4B49-9DCE-AD70671FA123}"/>
    <cellStyle name="Output 8 2 3" xfId="25469" xr:uid="{927B824F-BFAF-4B81-A563-CCD25E243ADE}"/>
    <cellStyle name="Output 8 2 4" xfId="30963" xr:uid="{8AE7A2E4-1963-4C6C-88B6-89F20B33348B}"/>
    <cellStyle name="Output 8 2 5" xfId="36447" xr:uid="{4F4BEF82-BE34-4B9C-8498-A7D9D50D66B3}"/>
    <cellStyle name="Output 8 3" xfId="12671" xr:uid="{BC231B7F-6071-4761-8A2A-C9C00A7D58D0}"/>
    <cellStyle name="Output 8 4" xfId="19756" xr:uid="{502F2CC4-9FCB-490C-A625-6765197A1793}"/>
    <cellStyle name="Output 8 5" xfId="10087" xr:uid="{BB74941E-1533-4358-A022-C547E18EBD5C}"/>
    <cellStyle name="Output 8 5 2" xfId="21408" xr:uid="{F98EE0BC-A105-4E53-B87A-EBCDFE3FBCEF}"/>
    <cellStyle name="Output 8 5 2 2" xfId="26964" xr:uid="{374A672E-2F72-4CB3-9B7B-51D2141521DB}"/>
    <cellStyle name="Output 8 5 2 3" xfId="32458" xr:uid="{52B4EFD0-4328-4C43-9626-9024E9B3E962}"/>
    <cellStyle name="Output 8 5 2 4" xfId="37942" xr:uid="{9FE9DB61-D065-4DBD-8E11-E7F1C7A49D05}"/>
    <cellStyle name="Output 8 5 3" xfId="24235" xr:uid="{582AE623-ABA2-4968-9E9A-53714629272F}"/>
    <cellStyle name="Output 8 5 4" xfId="29729" xr:uid="{9FC42958-C647-424F-8A6C-7B8E3B4BCC88}"/>
    <cellStyle name="Output 8 5 5" xfId="35213" xr:uid="{BD45910F-DB4A-48A2-ABF9-77B75068C489}"/>
    <cellStyle name="Output 9" xfId="7299" xr:uid="{CFEAE6C5-D6E1-42B4-B9EA-EF3B8049CF95}"/>
    <cellStyle name="Output 9 2" xfId="20081" xr:uid="{CAED30E1-017F-40AE-A01F-FFB905A248DF}"/>
    <cellStyle name="Output 9 3" xfId="10088" xr:uid="{56C9B6E2-D938-4F36-A945-221E5C1A54F0}"/>
    <cellStyle name="Output 9 3 2" xfId="21409" xr:uid="{42C83545-29EA-43FC-94A5-D769268547D3}"/>
    <cellStyle name="Output 9 3 2 2" xfId="26965" xr:uid="{3F25BA3B-CBFB-4B43-9976-5C549BC782EA}"/>
    <cellStyle name="Output 9 3 2 3" xfId="32459" xr:uid="{43145B55-5AD4-4D07-9B6A-4C87A2AF8FD8}"/>
    <cellStyle name="Output 9 3 2 4" xfId="37943" xr:uid="{FF4AC1C9-CE25-4B0C-A3D0-6F6B33951DB3}"/>
    <cellStyle name="Output 9 3 3" xfId="24236" xr:uid="{6F6CB621-7A7E-4C6E-9503-0432D3CA2139}"/>
    <cellStyle name="Output 9 3 4" xfId="29730" xr:uid="{0D188404-C095-4189-8667-A0A286C05955}"/>
    <cellStyle name="Output 9 3 5" xfId="35214" xr:uid="{17BD83AE-E574-4162-9B60-58FDBBDE5F1E}"/>
    <cellStyle name="Percent (0)" xfId="6948" xr:uid="{7319F11A-0B28-4E08-B909-95924A501EE0}"/>
    <cellStyle name="Percent (0) 10" xfId="10089" xr:uid="{9419C6F7-DF9D-48F8-9B42-8343209A3FB2}"/>
    <cellStyle name="Percent (0) 10 2" xfId="21410" xr:uid="{29CD96B2-30A5-4F78-AE3D-7C72C42EE7A8}"/>
    <cellStyle name="Percent (0) 10 2 2" xfId="26966" xr:uid="{B965E2C2-BAD0-44F3-9165-AEFF86A781C8}"/>
    <cellStyle name="Percent (0) 10 2 3" xfId="32460" xr:uid="{56E53E4B-E41D-429F-8CEF-B23629A94A69}"/>
    <cellStyle name="Percent (0) 10 2 4" xfId="37944" xr:uid="{48760A1D-21CD-4E22-985C-E6176667406B}"/>
    <cellStyle name="Percent (0) 10 3" xfId="24237" xr:uid="{FD0EF475-577E-41AE-B19E-D95572F73856}"/>
    <cellStyle name="Percent (0) 10 4" xfId="29731" xr:uid="{89563FB7-46F0-4385-A664-4C4893CD3EDB}"/>
    <cellStyle name="Percent (0) 10 5" xfId="35215" xr:uid="{0EA4F76A-A5F6-43C8-A15F-4F27E835A407}"/>
    <cellStyle name="Percent (0) 2" xfId="6949" xr:uid="{4FA8AA69-1D13-4104-8BE2-6641091F7BCC}"/>
    <cellStyle name="Percent (0) 2 2" xfId="15357" xr:uid="{088E83A8-1B5E-4F88-9B3A-41F3FC946212}"/>
    <cellStyle name="Percent (0) 2 2 2" xfId="22644" xr:uid="{849E8C38-3799-4264-A86E-D040F3CA13E7}"/>
    <cellStyle name="Percent (0) 2 2 2 2" xfId="28200" xr:uid="{4248DF92-BCE6-4407-A433-7E59A0960663}"/>
    <cellStyle name="Percent (0) 2 2 2 3" xfId="33694" xr:uid="{96578BD6-CCE2-4312-9D89-1DC8F2118FED}"/>
    <cellStyle name="Percent (0) 2 2 2 4" xfId="39178" xr:uid="{D301D201-7A2E-4ED7-87E9-6756D9D95682}"/>
    <cellStyle name="Percent (0) 2 2 3" xfId="25471" xr:uid="{38953880-5C27-4692-8675-47A75F2409C1}"/>
    <cellStyle name="Percent (0) 2 2 4" xfId="30965" xr:uid="{123FAF30-2406-4824-9897-9F78E4B36D57}"/>
    <cellStyle name="Percent (0) 2 2 5" xfId="36449" xr:uid="{4511F345-D604-4D5D-B233-01B59A3F8353}"/>
    <cellStyle name="Percent (0) 2 3" xfId="12287" xr:uid="{6669DC1A-0A44-4E7D-9055-D335535D87E9}"/>
    <cellStyle name="Percent (0) 2 4" xfId="17523" xr:uid="{ADED4B82-49D7-403A-827E-A539890CCEA1}"/>
    <cellStyle name="Percent (0) 2 5" xfId="19758" xr:uid="{5A3480FE-1897-4024-90C3-BE0651697677}"/>
    <cellStyle name="Percent (0) 2 6" xfId="10090" xr:uid="{2A85250E-B59B-4AB5-A1FB-9F8CCE33B9E5}"/>
    <cellStyle name="Percent (0) 2 6 2" xfId="21411" xr:uid="{3E781283-3D32-4EB0-901F-89AFED9024D7}"/>
    <cellStyle name="Percent (0) 2 6 2 2" xfId="26967" xr:uid="{C09F09CC-B886-467A-8B45-86984AD961C5}"/>
    <cellStyle name="Percent (0) 2 6 2 3" xfId="32461" xr:uid="{3DB976A0-E24F-4DC6-8287-FC4D9E0F0C17}"/>
    <cellStyle name="Percent (0) 2 6 2 4" xfId="37945" xr:uid="{0E595376-D2E9-4F7D-A425-FB147E490404}"/>
    <cellStyle name="Percent (0) 2 6 3" xfId="24238" xr:uid="{9B92084D-2171-47D9-BD7A-982987037375}"/>
    <cellStyle name="Percent (0) 2 6 4" xfId="29732" xr:uid="{E64B5042-90AB-4799-8E42-3C5CC1FE3E85}"/>
    <cellStyle name="Percent (0) 2 6 5" xfId="35216" xr:uid="{8C3D3D85-D251-45FF-B2C1-5568C9816307}"/>
    <cellStyle name="Percent (0) 3" xfId="6950" xr:uid="{22239993-797F-4F6B-AF22-C8FAFEF40752}"/>
    <cellStyle name="Percent (0) 3 2" xfId="15358" xr:uid="{8B963DFD-3107-4332-AAB5-8856D04E8553}"/>
    <cellStyle name="Percent (0) 3 2 2" xfId="22645" xr:uid="{414A5E70-571A-4699-B9A3-3C0D912060B6}"/>
    <cellStyle name="Percent (0) 3 2 2 2" xfId="28201" xr:uid="{B2BA9BB7-CBDE-4862-AF2A-0A78207E8B46}"/>
    <cellStyle name="Percent (0) 3 2 2 3" xfId="33695" xr:uid="{B55C6AA7-8FFA-4274-9AF3-6FFFC4E8263B}"/>
    <cellStyle name="Percent (0) 3 2 2 4" xfId="39179" xr:uid="{F4B9BED1-3693-4348-8364-461474C35EB6}"/>
    <cellStyle name="Percent (0) 3 2 3" xfId="25472" xr:uid="{04754203-C201-4FF7-AC4C-5A93A1C2E17F}"/>
    <cellStyle name="Percent (0) 3 2 4" xfId="30966" xr:uid="{9820E19B-C309-4B6F-B1E6-363157EA3EB4}"/>
    <cellStyle name="Percent (0) 3 2 5" xfId="36450" xr:uid="{59583C84-A7AD-46DE-B1FE-8EB0C0F7330A}"/>
    <cellStyle name="Percent (0) 3 3" xfId="12673" xr:uid="{C06D39F5-05FC-4673-B4BD-EB59906111B6}"/>
    <cellStyle name="Percent (0) 3 4" xfId="19759" xr:uid="{C9928175-18E0-45F8-9CB9-A44C4806C16A}"/>
    <cellStyle name="Percent (0) 3 5" xfId="10091" xr:uid="{B02A2DFA-BACF-4534-90A8-F4001690AF42}"/>
    <cellStyle name="Percent (0) 3 5 2" xfId="21412" xr:uid="{E5417CCB-B7AC-4F78-80EA-84E9537934F2}"/>
    <cellStyle name="Percent (0) 3 5 2 2" xfId="26968" xr:uid="{8E000D3D-617E-4FD0-8EC9-2BF974A245A7}"/>
    <cellStyle name="Percent (0) 3 5 2 3" xfId="32462" xr:uid="{4165038E-6C48-40EA-A718-D4C3E34AF38F}"/>
    <cellStyle name="Percent (0) 3 5 2 4" xfId="37946" xr:uid="{25AB6BA5-B14A-49F1-B335-1D7C79351C83}"/>
    <cellStyle name="Percent (0) 3 5 3" xfId="24239" xr:uid="{459B369A-C92C-4513-A631-30DF69E5AA7B}"/>
    <cellStyle name="Percent (0) 3 5 4" xfId="29733" xr:uid="{6ED9AD73-02D5-4F61-AD2F-D5CCFA35D9C3}"/>
    <cellStyle name="Percent (0) 3 5 5" xfId="35217" xr:uid="{78F165B8-D705-464E-A286-EF55300FFC50}"/>
    <cellStyle name="Percent (0) 4" xfId="7300" xr:uid="{E370C22A-619E-4410-BEE4-4E2CC7674C88}"/>
    <cellStyle name="Percent (0) 4 2" xfId="20082" xr:uid="{8398D850-49F3-4677-9372-89CB6B0AE5B9}"/>
    <cellStyle name="Percent (0) 4 3" xfId="10092" xr:uid="{6174EC32-E9C0-4E6B-B79F-5F84BE7227E6}"/>
    <cellStyle name="Percent (0) 4 3 2" xfId="21413" xr:uid="{CE4B575D-DCB9-4107-B126-65EA625CAD7D}"/>
    <cellStyle name="Percent (0) 4 3 2 2" xfId="26969" xr:uid="{C0B642AC-01F4-4522-A697-450DD6106146}"/>
    <cellStyle name="Percent (0) 4 3 2 3" xfId="32463" xr:uid="{95C0285B-2F64-4064-B955-AE471F66E07E}"/>
    <cellStyle name="Percent (0) 4 3 2 4" xfId="37947" xr:uid="{A32F0BFB-0420-4C73-A15C-70CCAA0CB3AD}"/>
    <cellStyle name="Percent (0) 4 3 3" xfId="24240" xr:uid="{02F7423D-9008-4BF3-8F07-417D34EB8D27}"/>
    <cellStyle name="Percent (0) 4 3 4" xfId="29734" xr:uid="{9400F01E-5496-4E61-9282-D064C1E559D7}"/>
    <cellStyle name="Percent (0) 4 3 5" xfId="35218" xr:uid="{1B4868FE-B88B-45A9-8A79-E111EFE00095}"/>
    <cellStyle name="Percent (0) 5" xfId="10093" xr:uid="{18851174-9C7D-47E2-AD91-7C7E528C5ED0}"/>
    <cellStyle name="Percent (0) 5 2" xfId="21414" xr:uid="{DD2E869F-A943-40F6-931F-FD15F6359CC1}"/>
    <cellStyle name="Percent (0) 5 2 2" xfId="26970" xr:uid="{A5C2D563-5B23-40C8-A063-9E36947E996A}"/>
    <cellStyle name="Percent (0) 5 2 3" xfId="32464" xr:uid="{2C546C66-0B87-4942-BF3A-1F0C9D775E8C}"/>
    <cellStyle name="Percent (0) 5 2 4" xfId="37948" xr:uid="{594AE2F5-2548-4A0E-BBDF-7F171171193B}"/>
    <cellStyle name="Percent (0) 5 3" xfId="24241" xr:uid="{0FD6F535-E1CA-4662-9034-B6AB1DD4088E}"/>
    <cellStyle name="Percent (0) 5 4" xfId="29735" xr:uid="{4A464418-30A3-4682-8008-EE0984D6E729}"/>
    <cellStyle name="Percent (0) 5 5" xfId="35219" xr:uid="{F9BAC8C9-B035-4D51-B674-18B6D480C33D}"/>
    <cellStyle name="Percent (0) 6" xfId="15356" xr:uid="{A0A73509-9DDE-47DC-99D9-47EAAC541561}"/>
    <cellStyle name="Percent (0) 6 2" xfId="22643" xr:uid="{BA08FC55-1B0F-4D8B-A611-97166D3884E7}"/>
    <cellStyle name="Percent (0) 6 2 2" xfId="28199" xr:uid="{7A2B5489-9845-4FE3-8F40-81D02E399FCA}"/>
    <cellStyle name="Percent (0) 6 2 3" xfId="33693" xr:uid="{7C8D641C-532A-4D3B-9082-A0019049E880}"/>
    <cellStyle name="Percent (0) 6 2 4" xfId="39177" xr:uid="{09DF00BE-C46D-4DE9-9506-AE6C3B1F6E3C}"/>
    <cellStyle name="Percent (0) 6 3" xfId="25470" xr:uid="{2FF79251-A48F-4BF3-9102-632B1FC3D98E}"/>
    <cellStyle name="Percent (0) 6 4" xfId="30964" xr:uid="{2C49B492-BA7E-4904-A306-5992E33CF3B9}"/>
    <cellStyle name="Percent (0) 6 5" xfId="36448" xr:uid="{B8712029-C245-4E2F-8DD4-69044D5D1D90}"/>
    <cellStyle name="Percent (0) 7" xfId="12286" xr:uid="{9417BC52-3BE4-46D1-A329-784DA85CCA59}"/>
    <cellStyle name="Percent (0) 8" xfId="17522" xr:uid="{F60D4E5C-0F63-4745-A0E3-26999C4B9241}"/>
    <cellStyle name="Percent (0) 9" xfId="19757" xr:uid="{484C738E-1190-4B50-9F01-E3E1291616A1}"/>
    <cellStyle name="Percent 2" xfId="6951" xr:uid="{98AB7DA3-CA5C-479E-AA32-CF88BE75CD46}"/>
    <cellStyle name="Percent 2 10" xfId="15359" xr:uid="{6D68DA34-3ABF-4E59-826F-9CEB6710EF63}"/>
    <cellStyle name="Percent 2 10 2" xfId="22646" xr:uid="{0ACD78A8-FC71-4C2E-A6BE-7082B566B5B2}"/>
    <cellStyle name="Percent 2 10 2 2" xfId="28202" xr:uid="{9C2DCEF2-F7D9-4919-954A-D3EEBFC518CA}"/>
    <cellStyle name="Percent 2 10 2 3" xfId="33696" xr:uid="{4940F9E8-6EBC-42B0-8EAA-21F9B3CE800E}"/>
    <cellStyle name="Percent 2 10 2 4" xfId="39180" xr:uid="{724E102D-B1F1-436D-9FD3-ABD145585AB4}"/>
    <cellStyle name="Percent 2 10 3" xfId="25473" xr:uid="{A496E412-C48B-445C-9615-9FAD68A288EA}"/>
    <cellStyle name="Percent 2 10 4" xfId="30967" xr:uid="{BCB1B2F8-799D-4BF0-B536-A0DF3EF16334}"/>
    <cellStyle name="Percent 2 10 5" xfId="36451" xr:uid="{5866BD08-8200-4F67-8C8E-3235FB6B6D09}"/>
    <cellStyle name="Percent 2 11" xfId="12288" xr:uid="{D60AB06A-AA4E-40DF-8C06-D1758A3A12F3}"/>
    <cellStyle name="Percent 2 12" xfId="17524" xr:uid="{791CFEDB-9C46-4A1D-8005-8E14E1BF3471}"/>
    <cellStyle name="Percent 2 13" xfId="19760" xr:uid="{6B33499D-2119-4C9B-8FAF-5B2A7D43116E}"/>
    <cellStyle name="Percent 2 14" xfId="10094" xr:uid="{F0E26D15-C696-47CA-B394-0767B7AA0A5B}"/>
    <cellStyle name="Percent 2 14 2" xfId="21415" xr:uid="{FB7D5090-FC03-4A8A-BE61-A8301DE06EEC}"/>
    <cellStyle name="Percent 2 14 2 2" xfId="26971" xr:uid="{EB4512A1-53D0-4580-B39E-D43A5EA8E304}"/>
    <cellStyle name="Percent 2 14 2 3" xfId="32465" xr:uid="{8E454D69-5DE7-409F-A702-7D4F1123F51A}"/>
    <cellStyle name="Percent 2 14 2 4" xfId="37949" xr:uid="{D4450069-2C6D-4F00-84C5-931C22A7E102}"/>
    <cellStyle name="Percent 2 14 3" xfId="24242" xr:uid="{51501BD4-B8E2-492D-84E3-FF2DBD0A5185}"/>
    <cellStyle name="Percent 2 14 4" xfId="29736" xr:uid="{B2B5C5B3-443A-42F9-A832-DB365823CA9C}"/>
    <cellStyle name="Percent 2 14 5" xfId="35220" xr:uid="{6983C6C8-B1CD-4458-A2A6-C793990C4440}"/>
    <cellStyle name="Percent 2 2" xfId="6952" xr:uid="{DBE08276-3E4B-472E-8397-5E3062A34B41}"/>
    <cellStyle name="Percent 2 2 10" xfId="10095" xr:uid="{F0C09807-A4DD-47A1-8CDC-8FF8EC1358B6}"/>
    <cellStyle name="Percent 2 2 10 2" xfId="21416" xr:uid="{DDF723E4-09A3-419A-9893-920347E214F9}"/>
    <cellStyle name="Percent 2 2 10 2 2" xfId="26972" xr:uid="{087D7EAF-0A92-464F-A791-817FBB59D6DF}"/>
    <cellStyle name="Percent 2 2 10 2 3" xfId="32466" xr:uid="{68D88CB3-4675-4403-879D-492628D4978F}"/>
    <cellStyle name="Percent 2 2 10 2 4" xfId="37950" xr:uid="{284889E7-4C48-4131-A722-435795232B23}"/>
    <cellStyle name="Percent 2 2 10 3" xfId="24243" xr:uid="{BDD09235-2AE3-48C2-BF87-DA2149FD93F1}"/>
    <cellStyle name="Percent 2 2 10 4" xfId="29737" xr:uid="{399D6EAE-109B-4965-8D97-D05E59671B5E}"/>
    <cellStyle name="Percent 2 2 10 5" xfId="35221" xr:uid="{DECED4A4-7DFA-456A-A2B8-D36FB1387AC6}"/>
    <cellStyle name="Percent 2 2 2" xfId="6953" xr:uid="{D1DB9D87-E96A-436E-BB33-2413CD8C1DE2}"/>
    <cellStyle name="Percent 2 2 2 2" xfId="15361" xr:uid="{7ED32477-B633-4F65-A775-ECB6AB09D25A}"/>
    <cellStyle name="Percent 2 2 2 2 2" xfId="22648" xr:uid="{77BC5175-4D97-4EC7-95A5-5831799A065D}"/>
    <cellStyle name="Percent 2 2 2 2 2 2" xfId="28204" xr:uid="{AD179948-E82D-482B-B87F-9829593DEE28}"/>
    <cellStyle name="Percent 2 2 2 2 2 3" xfId="33698" xr:uid="{D786AF4B-8391-43CD-8D2E-886DD50BF83B}"/>
    <cellStyle name="Percent 2 2 2 2 2 4" xfId="39182" xr:uid="{C3EE67FE-7F3D-4FF6-B660-5BABD91CAE95}"/>
    <cellStyle name="Percent 2 2 2 2 3" xfId="25475" xr:uid="{781567B7-2835-43E9-88A0-562B6F238C62}"/>
    <cellStyle name="Percent 2 2 2 2 4" xfId="30969" xr:uid="{9D1AD232-7595-4432-BA17-855959A2C945}"/>
    <cellStyle name="Percent 2 2 2 2 5" xfId="36453" xr:uid="{FAF4770D-452A-4DD1-AC85-9B139B63452E}"/>
    <cellStyle name="Percent 2 2 2 3" xfId="12290" xr:uid="{38FAB08D-704A-4274-93DA-CF5A17D3BAF6}"/>
    <cellStyle name="Percent 2 2 2 4" xfId="17526" xr:uid="{62D08D78-F83C-4596-80D6-AA8EF08680E8}"/>
    <cellStyle name="Percent 2 2 2 5" xfId="19762" xr:uid="{A453A2D0-CE37-4CDD-9E79-143CDD55F0D5}"/>
    <cellStyle name="Percent 2 2 2 6" xfId="10096" xr:uid="{D56BCBD2-EC7E-4753-BB5A-DF5DDC105555}"/>
    <cellStyle name="Percent 2 2 2 6 2" xfId="21417" xr:uid="{0E3134DE-A07C-47F0-BC09-DF3F127ADBFA}"/>
    <cellStyle name="Percent 2 2 2 6 2 2" xfId="26973" xr:uid="{D0EE2C71-1722-4760-8FBF-2443D1E8613D}"/>
    <cellStyle name="Percent 2 2 2 6 2 3" xfId="32467" xr:uid="{A8296EB0-BBD3-433F-93E2-63589BF54783}"/>
    <cellStyle name="Percent 2 2 2 6 2 4" xfId="37951" xr:uid="{E0C49EED-003B-497D-BBD1-1B7A9D39E26B}"/>
    <cellStyle name="Percent 2 2 2 6 3" xfId="24244" xr:uid="{7EB9B5B6-78AC-46AD-A1C0-99425EFD6B2A}"/>
    <cellStyle name="Percent 2 2 2 6 4" xfId="29738" xr:uid="{9E005E50-E296-4DA2-9732-3F1D9CDC538F}"/>
    <cellStyle name="Percent 2 2 2 6 5" xfId="35222" xr:uid="{196F38BE-C2A1-49F0-9CA7-36A9F7754214}"/>
    <cellStyle name="Percent 2 2 3" xfId="6954" xr:uid="{622596BD-5FD5-4A5F-8673-74548192FE63}"/>
    <cellStyle name="Percent 2 2 3 2" xfId="15362" xr:uid="{507E5BED-4D98-41E1-8D09-6865BAFC858D}"/>
    <cellStyle name="Percent 2 2 3 2 2" xfId="22649" xr:uid="{EC827882-DA94-4DAE-8F2D-DCADA3BC7F7C}"/>
    <cellStyle name="Percent 2 2 3 2 2 2" xfId="28205" xr:uid="{C0385117-D5E2-4ACF-9367-9223643981B1}"/>
    <cellStyle name="Percent 2 2 3 2 2 3" xfId="33699" xr:uid="{3780A230-DE15-41A5-BC2A-5F5DD2488843}"/>
    <cellStyle name="Percent 2 2 3 2 2 4" xfId="39183" xr:uid="{F63FCF48-FE22-4052-9EEA-F8C74466809B}"/>
    <cellStyle name="Percent 2 2 3 2 3" xfId="25476" xr:uid="{BF4C39FD-3F01-4745-A224-3635A4AFD479}"/>
    <cellStyle name="Percent 2 2 3 2 4" xfId="30970" xr:uid="{45653536-E0F8-49A8-B2B6-9AA805C27FA8}"/>
    <cellStyle name="Percent 2 2 3 2 5" xfId="36454" xr:uid="{DF14CAA7-B96B-483B-97D6-3F0AEA93B817}"/>
    <cellStyle name="Percent 2 2 3 3" xfId="12675" xr:uid="{C25218C4-4B02-42F6-94BD-2355BEE17DAA}"/>
    <cellStyle name="Percent 2 2 3 4" xfId="19763" xr:uid="{1B6FAFF7-F3BB-4C98-B140-160C62378B16}"/>
    <cellStyle name="Percent 2 2 3 5" xfId="10097" xr:uid="{51BF61FB-30FF-4963-AA6F-4520F7912C55}"/>
    <cellStyle name="Percent 2 2 3 5 2" xfId="21418" xr:uid="{5938BF54-88FE-4A7A-A85E-156B7C3F9B18}"/>
    <cellStyle name="Percent 2 2 3 5 2 2" xfId="26974" xr:uid="{769C4010-CCD0-439D-A30C-80BFEFFBCD25}"/>
    <cellStyle name="Percent 2 2 3 5 2 3" xfId="32468" xr:uid="{854E71ED-232E-4773-8489-502BCEE966F1}"/>
    <cellStyle name="Percent 2 2 3 5 2 4" xfId="37952" xr:uid="{8DF006B3-5D68-4C97-91D4-F8C8428F8800}"/>
    <cellStyle name="Percent 2 2 3 5 3" xfId="24245" xr:uid="{B2E66572-489C-4C39-A639-0C0EF74C7485}"/>
    <cellStyle name="Percent 2 2 3 5 4" xfId="29739" xr:uid="{5C681B8F-428B-4D95-B14B-B80FC63E0701}"/>
    <cellStyle name="Percent 2 2 3 5 5" xfId="35223" xr:uid="{ECFFDC0E-B5D3-4FB1-8041-119137F324ED}"/>
    <cellStyle name="Percent 2 2 4" xfId="7302" xr:uid="{145431C9-9DE3-49CE-ADD1-1A8DFED64381}"/>
    <cellStyle name="Percent 2 2 4 2" xfId="20084" xr:uid="{A8573654-3064-40D9-B5B4-FE7B1F0B3B0F}"/>
    <cellStyle name="Percent 2 2 4 3" xfId="10098" xr:uid="{6B7F0A5C-B9AB-43CB-8848-028204C5D46A}"/>
    <cellStyle name="Percent 2 2 4 3 2" xfId="21419" xr:uid="{046A4F50-5670-49A0-9CD0-913BAC3F24B3}"/>
    <cellStyle name="Percent 2 2 4 3 2 2" xfId="26975" xr:uid="{0A91C8C0-5F95-480F-BF9C-83BDAD14D949}"/>
    <cellStyle name="Percent 2 2 4 3 2 3" xfId="32469" xr:uid="{43A7E23E-8108-474A-9141-39E81F38BB64}"/>
    <cellStyle name="Percent 2 2 4 3 2 4" xfId="37953" xr:uid="{90B7B44A-4266-462E-B149-B352AD648CB8}"/>
    <cellStyle name="Percent 2 2 4 3 3" xfId="24246" xr:uid="{8570AC92-0616-4B33-B015-2C087DE1E7F9}"/>
    <cellStyle name="Percent 2 2 4 3 4" xfId="29740" xr:uid="{381C1B3E-B98A-4075-9BC4-8DA7A80F4EEA}"/>
    <cellStyle name="Percent 2 2 4 3 5" xfId="35224" xr:uid="{AB2FF1AF-3A62-4622-B361-316B3628FC9E}"/>
    <cellStyle name="Percent 2 2 5" xfId="10099" xr:uid="{7C7DDED8-E56D-482B-BB8C-3157D7B30E25}"/>
    <cellStyle name="Percent 2 2 5 2" xfId="21420" xr:uid="{C573A7FE-31FD-4F81-95C9-EC84BC6867D8}"/>
    <cellStyle name="Percent 2 2 5 2 2" xfId="26976" xr:uid="{A0F968F0-67D8-4526-A5AC-77BB7D17D08E}"/>
    <cellStyle name="Percent 2 2 5 2 3" xfId="32470" xr:uid="{118C81DB-6777-4962-8870-9BB674D15168}"/>
    <cellStyle name="Percent 2 2 5 2 4" xfId="37954" xr:uid="{38CC5B94-11FE-405E-9D33-99C14DC9B28A}"/>
    <cellStyle name="Percent 2 2 5 3" xfId="24247" xr:uid="{913161C9-0AE4-4D72-907A-AFD3AE2B46D6}"/>
    <cellStyle name="Percent 2 2 5 4" xfId="29741" xr:uid="{11F4F557-B6B4-4D3B-A79D-CDF1953E0A0B}"/>
    <cellStyle name="Percent 2 2 5 5" xfId="35225" xr:uid="{8BF4DFB8-6494-49F4-AAE7-E4FF86EE5F57}"/>
    <cellStyle name="Percent 2 2 6" xfId="15360" xr:uid="{FC3EE5BA-0AF9-49E7-8148-BD9C5335EAD9}"/>
    <cellStyle name="Percent 2 2 6 2" xfId="22647" xr:uid="{D98FFC11-D6B5-48FE-B3D1-0B126133D881}"/>
    <cellStyle name="Percent 2 2 6 2 2" xfId="28203" xr:uid="{1D7AA9C7-B372-48BD-A4AC-9A8EA2E99ED3}"/>
    <cellStyle name="Percent 2 2 6 2 3" xfId="33697" xr:uid="{16AC98E2-D363-4C68-86A9-3194BA66441E}"/>
    <cellStyle name="Percent 2 2 6 2 4" xfId="39181" xr:uid="{5FAA7CA2-131A-476D-89C5-FFF6F7763130}"/>
    <cellStyle name="Percent 2 2 6 3" xfId="25474" xr:uid="{C5C8D92F-7CC4-4BEC-B115-0564F4C8AF20}"/>
    <cellStyle name="Percent 2 2 6 4" xfId="30968" xr:uid="{89745EE2-5B91-4358-911A-B7F2401C3592}"/>
    <cellStyle name="Percent 2 2 6 5" xfId="36452" xr:uid="{D6637067-4E7B-493B-87F1-A578EB642493}"/>
    <cellStyle name="Percent 2 2 7" xfId="12289" xr:uid="{2BEE691C-749A-4AAE-97BF-8240AC868228}"/>
    <cellStyle name="Percent 2 2 8" xfId="17525" xr:uid="{D1A3207A-D48C-41E2-BE80-986BA52880D0}"/>
    <cellStyle name="Percent 2 2 9" xfId="19761" xr:uid="{3911669F-7B8F-440B-A713-B4AFC0FAE855}"/>
    <cellStyle name="Percent 2 3" xfId="6955" xr:uid="{FC8E6849-A574-4A59-B1E1-AF0EBE2F18F1}"/>
    <cellStyle name="Percent 2 3 10" xfId="10100" xr:uid="{990DC611-84AC-4803-9BE5-800B0ABF744D}"/>
    <cellStyle name="Percent 2 3 10 2" xfId="21421" xr:uid="{31C6DAD2-C3CB-4F15-BD0C-483584141305}"/>
    <cellStyle name="Percent 2 3 10 2 2" xfId="26977" xr:uid="{A969AC15-8FC7-4489-9D7F-B9C5EC80106D}"/>
    <cellStyle name="Percent 2 3 10 2 3" xfId="32471" xr:uid="{0F5C3ECF-9226-49DA-BF8A-642103CEDC5A}"/>
    <cellStyle name="Percent 2 3 10 2 4" xfId="37955" xr:uid="{1D470E54-7EB1-4F5E-99DF-B102C4028FFF}"/>
    <cellStyle name="Percent 2 3 10 3" xfId="24248" xr:uid="{0594D17C-1745-43D0-9E67-3C37C5C9913D}"/>
    <cellStyle name="Percent 2 3 10 4" xfId="29742" xr:uid="{CBD3335A-FCA5-4FA1-9491-523921740C85}"/>
    <cellStyle name="Percent 2 3 10 5" xfId="35226" xr:uid="{8DB8E28E-A751-4908-8ADD-F90978E9C48A}"/>
    <cellStyle name="Percent 2 3 2" xfId="6956" xr:uid="{428D8B01-5283-4355-8BDA-70CAB7CE9E44}"/>
    <cellStyle name="Percent 2 3 2 2" xfId="15364" xr:uid="{CBC6CBC9-3A2A-4BB0-92A3-FE2D070B883A}"/>
    <cellStyle name="Percent 2 3 2 2 2" xfId="22651" xr:uid="{66F98BC6-D0E3-4BE4-8D54-9E85C8E3B878}"/>
    <cellStyle name="Percent 2 3 2 2 2 2" xfId="28207" xr:uid="{D5BDB783-7DC4-4F8E-8ADA-2BA19E719321}"/>
    <cellStyle name="Percent 2 3 2 2 2 3" xfId="33701" xr:uid="{ECA6E9F0-2207-4645-ABE2-DAD3EFFF65A1}"/>
    <cellStyle name="Percent 2 3 2 2 2 4" xfId="39185" xr:uid="{2E3C3580-2025-4848-B874-553E8FD904C5}"/>
    <cellStyle name="Percent 2 3 2 2 3" xfId="25478" xr:uid="{12E05884-04CE-428D-A5B3-3B0015377A85}"/>
    <cellStyle name="Percent 2 3 2 2 4" xfId="30972" xr:uid="{90474E4A-A9EF-4970-A2F4-2618217DE7E4}"/>
    <cellStyle name="Percent 2 3 2 2 5" xfId="36456" xr:uid="{41AEC44C-656C-4D5B-B058-F8E776748D48}"/>
    <cellStyle name="Percent 2 3 2 3" xfId="12292" xr:uid="{73B90EFD-2620-4C8F-9CC4-4A1E1F3E598A}"/>
    <cellStyle name="Percent 2 3 2 4" xfId="17528" xr:uid="{120E365B-B77A-4E83-A160-909DFE368067}"/>
    <cellStyle name="Percent 2 3 2 5" xfId="19765" xr:uid="{EB2BCFC8-B65A-4B92-A983-F40F0A313D69}"/>
    <cellStyle name="Percent 2 3 2 6" xfId="10101" xr:uid="{E59627B8-4E27-40F6-9968-3DCBD7E1904B}"/>
    <cellStyle name="Percent 2 3 2 6 2" xfId="21422" xr:uid="{C629F0E5-CCE9-4E1C-9623-324BBD25F9E9}"/>
    <cellStyle name="Percent 2 3 2 6 2 2" xfId="26978" xr:uid="{B76D2CE7-39AA-4F99-8297-396A1D3F2813}"/>
    <cellStyle name="Percent 2 3 2 6 2 3" xfId="32472" xr:uid="{C29D2D3A-D905-4854-A10C-41B712DD89B0}"/>
    <cellStyle name="Percent 2 3 2 6 2 4" xfId="37956" xr:uid="{1F2BC849-4A7E-441E-8BA7-F2B1A4D394DA}"/>
    <cellStyle name="Percent 2 3 2 6 3" xfId="24249" xr:uid="{9758A9FD-A798-49A8-BB26-2ACF2652D872}"/>
    <cellStyle name="Percent 2 3 2 6 4" xfId="29743" xr:uid="{9CA89FF5-E0AC-4C10-8E48-E3F1BC82D134}"/>
    <cellStyle name="Percent 2 3 2 6 5" xfId="35227" xr:uid="{AA256C95-FDA0-4E78-A711-067074E8EF92}"/>
    <cellStyle name="Percent 2 3 3" xfId="6957" xr:uid="{30B27813-B1CA-4D92-9272-0DE21D2D13B1}"/>
    <cellStyle name="Percent 2 3 3 2" xfId="15365" xr:uid="{EA926763-25E3-4D76-9B28-B15BDE134861}"/>
    <cellStyle name="Percent 2 3 3 2 2" xfId="22652" xr:uid="{60AA9472-61BF-4A78-9EE7-6706E523CED9}"/>
    <cellStyle name="Percent 2 3 3 2 2 2" xfId="28208" xr:uid="{BCAB7F44-0688-4268-A10C-F6FA10E37C41}"/>
    <cellStyle name="Percent 2 3 3 2 2 3" xfId="33702" xr:uid="{7EF45B13-8518-4DBD-AA76-A09048BB86AF}"/>
    <cellStyle name="Percent 2 3 3 2 2 4" xfId="39186" xr:uid="{C468EA7F-36AC-4FFF-A66B-A4C69AD6659A}"/>
    <cellStyle name="Percent 2 3 3 2 3" xfId="25479" xr:uid="{1834E0D6-4B57-4DBA-A3AB-34EB83D8B6DF}"/>
    <cellStyle name="Percent 2 3 3 2 4" xfId="30973" xr:uid="{344BCF2C-B67B-4BC7-8D8B-258F9AED8D4C}"/>
    <cellStyle name="Percent 2 3 3 2 5" xfId="36457" xr:uid="{23F67A2C-5F79-403F-B647-D238833781B0}"/>
    <cellStyle name="Percent 2 3 3 3" xfId="12676" xr:uid="{FC3C5051-C625-46EB-8366-76CBD99B7E02}"/>
    <cellStyle name="Percent 2 3 3 4" xfId="19766" xr:uid="{9CD71B12-FE68-40DD-9F52-99141FB55EC2}"/>
    <cellStyle name="Percent 2 3 3 5" xfId="10102" xr:uid="{CEB455AD-4F84-4A4B-83B6-3FE46E0C04EE}"/>
    <cellStyle name="Percent 2 3 3 5 2" xfId="21423" xr:uid="{1795AF5F-6298-4EBD-8C12-8EC8D4A2A6C7}"/>
    <cellStyle name="Percent 2 3 3 5 2 2" xfId="26979" xr:uid="{9527E427-D2EA-4306-9697-7ADC110842DF}"/>
    <cellStyle name="Percent 2 3 3 5 2 3" xfId="32473" xr:uid="{0707743C-696D-4D58-93CB-3144A3A04BE2}"/>
    <cellStyle name="Percent 2 3 3 5 2 4" xfId="37957" xr:uid="{364FAFBF-E987-4FD8-861B-44234C4ABCE4}"/>
    <cellStyle name="Percent 2 3 3 5 3" xfId="24250" xr:uid="{9369CE8A-7083-4E68-905A-66C22072C45F}"/>
    <cellStyle name="Percent 2 3 3 5 4" xfId="29744" xr:uid="{636812AE-1970-45B3-A965-6B44B439BE5C}"/>
    <cellStyle name="Percent 2 3 3 5 5" xfId="35228" xr:uid="{E16DECAD-3DEF-464B-B088-DCFCDB2028D3}"/>
    <cellStyle name="Percent 2 3 4" xfId="7400" xr:uid="{26620BB7-9C1D-479D-AD1E-846815390DA5}"/>
    <cellStyle name="Percent 2 3 4 2" xfId="20162" xr:uid="{F4FE29F8-D6CC-4EA3-A632-0D832DF05F02}"/>
    <cellStyle name="Percent 2 3 4 3" xfId="10103" xr:uid="{4791B351-1FF4-489D-BA47-0F3046C944E3}"/>
    <cellStyle name="Percent 2 3 4 3 2" xfId="21424" xr:uid="{6558CCDB-4D81-4E02-AE86-F94C6C4023BD}"/>
    <cellStyle name="Percent 2 3 4 3 2 2" xfId="26980" xr:uid="{A56955C4-BFD5-4B10-AE24-D5BC994C49E6}"/>
    <cellStyle name="Percent 2 3 4 3 2 3" xfId="32474" xr:uid="{D7D10F4C-F132-44ED-827B-95BFEEF0AB06}"/>
    <cellStyle name="Percent 2 3 4 3 2 4" xfId="37958" xr:uid="{5E1FEC06-E6A4-49FC-9BFB-F760D5671E18}"/>
    <cellStyle name="Percent 2 3 4 3 3" xfId="24251" xr:uid="{06F25FEE-763B-4D53-8B69-EF2DCFCA09AB}"/>
    <cellStyle name="Percent 2 3 4 3 4" xfId="29745" xr:uid="{F1DBBE42-D733-427E-9ED2-2B74F04D329D}"/>
    <cellStyle name="Percent 2 3 4 3 5" xfId="35229" xr:uid="{AA4AF3D8-8C28-4064-90EA-8F2F61E68A0F}"/>
    <cellStyle name="Percent 2 3 5" xfId="10104" xr:uid="{45F2C193-21C3-48DF-8C53-8FDD5060E3FA}"/>
    <cellStyle name="Percent 2 3 5 2" xfId="21425" xr:uid="{26195BB3-F5EF-4C78-8CE4-D5E497581F4A}"/>
    <cellStyle name="Percent 2 3 5 2 2" xfId="26981" xr:uid="{07E2E7D3-3373-4CFE-8886-DE8654627707}"/>
    <cellStyle name="Percent 2 3 5 2 3" xfId="32475" xr:uid="{190F7CC9-419B-416C-843D-E8DF1F9E1150}"/>
    <cellStyle name="Percent 2 3 5 2 4" xfId="37959" xr:uid="{DE6C7156-5037-4649-B32F-26D2A4EFECB0}"/>
    <cellStyle name="Percent 2 3 5 3" xfId="24252" xr:uid="{17F6456A-B98B-4D47-90FD-D92D689A3191}"/>
    <cellStyle name="Percent 2 3 5 4" xfId="29746" xr:uid="{D0CEDD79-A09F-4879-9C17-9DAA5E611A9D}"/>
    <cellStyle name="Percent 2 3 5 5" xfId="35230" xr:uid="{560069CD-0EBE-4D65-83BB-400EDC958363}"/>
    <cellStyle name="Percent 2 3 6" xfId="15363" xr:uid="{AEF93E4C-73E7-49BD-BF11-8A6FC71BD317}"/>
    <cellStyle name="Percent 2 3 6 2" xfId="22650" xr:uid="{CC5CDED0-8DC5-4337-BAC1-D6249AB476A7}"/>
    <cellStyle name="Percent 2 3 6 2 2" xfId="28206" xr:uid="{6872DCCD-941E-418B-AA10-0720A5B9B147}"/>
    <cellStyle name="Percent 2 3 6 2 3" xfId="33700" xr:uid="{A9BAED09-8DD6-463F-B075-FED6A2DD5052}"/>
    <cellStyle name="Percent 2 3 6 2 4" xfId="39184" xr:uid="{1B36662D-651B-4D18-A20C-673070EF5A5B}"/>
    <cellStyle name="Percent 2 3 6 3" xfId="25477" xr:uid="{F1980276-12F5-45FA-8874-5F06F7FBACF4}"/>
    <cellStyle name="Percent 2 3 6 4" xfId="30971" xr:uid="{BFE42BF0-871A-46F1-92F7-14621419FDD6}"/>
    <cellStyle name="Percent 2 3 6 5" xfId="36455" xr:uid="{635665D6-E639-485D-A1D7-B1DC45A4CFB7}"/>
    <cellStyle name="Percent 2 3 7" xfId="12291" xr:uid="{BC412831-E6BA-4B00-8330-BCF7CD802C7C}"/>
    <cellStyle name="Percent 2 3 8" xfId="17527" xr:uid="{142AF34D-646C-430B-99C7-256B1E80D7C7}"/>
    <cellStyle name="Percent 2 3 9" xfId="19764" xr:uid="{CDB71885-96F0-41C1-8742-832B8E8B107F}"/>
    <cellStyle name="Percent 2 4" xfId="6958" xr:uid="{140756D5-408C-4DE9-87E9-55A51D135150}"/>
    <cellStyle name="Percent 2 4 2" xfId="15366" xr:uid="{F9E70027-4A2F-4877-968D-CC15BC0F73C1}"/>
    <cellStyle name="Percent 2 4 2 2" xfId="22653" xr:uid="{B1A12CAE-67D4-45DE-AEE3-FDFBDB08657C}"/>
    <cellStyle name="Percent 2 4 2 2 2" xfId="28209" xr:uid="{486A682A-17DE-47DA-9701-732A7BAA4188}"/>
    <cellStyle name="Percent 2 4 2 2 3" xfId="33703" xr:uid="{7F9884F2-C2D9-4BEA-9DB7-74383F5BF361}"/>
    <cellStyle name="Percent 2 4 2 2 4" xfId="39187" xr:uid="{A2AFC33E-1DA1-4BFD-8E03-C70591A31A58}"/>
    <cellStyle name="Percent 2 4 2 3" xfId="25480" xr:uid="{28DDF974-0024-4676-9FAD-5BBDE87607B8}"/>
    <cellStyle name="Percent 2 4 2 4" xfId="30974" xr:uid="{C59B30F6-D2D4-4BED-839F-9F2030E613A7}"/>
    <cellStyle name="Percent 2 4 2 5" xfId="36458" xr:uid="{8C32D98A-F23D-4B8B-9C75-EDD2FB3A65CF}"/>
    <cellStyle name="Percent 2 4 3" xfId="12293" xr:uid="{8A26D76E-08FA-49DA-A609-DD3DB5696314}"/>
    <cellStyle name="Percent 2 4 4" xfId="17529" xr:uid="{DC86CD3B-670D-4D9D-99C4-E713D6EE5425}"/>
    <cellStyle name="Percent 2 4 5" xfId="19767" xr:uid="{28479A73-4139-40EF-8E78-6494ACF72E11}"/>
    <cellStyle name="Percent 2 4 6" xfId="10105" xr:uid="{40FF41BC-0F0D-4842-A511-2C9228CB6C8B}"/>
    <cellStyle name="Percent 2 4 6 2" xfId="21426" xr:uid="{17F5757A-4887-49AA-BB1B-29ED6978EB51}"/>
    <cellStyle name="Percent 2 4 6 2 2" xfId="26982" xr:uid="{FDCAD818-B4C4-4964-9979-8746AC020A34}"/>
    <cellStyle name="Percent 2 4 6 2 3" xfId="32476" xr:uid="{D9F20585-40A7-4985-9FED-D5977D36B133}"/>
    <cellStyle name="Percent 2 4 6 2 4" xfId="37960" xr:uid="{CE92E091-3A13-4216-A3EA-9995DAEFF0FA}"/>
    <cellStyle name="Percent 2 4 6 3" xfId="24253" xr:uid="{CE173021-F968-40A6-8D73-423D7B4D7638}"/>
    <cellStyle name="Percent 2 4 6 4" xfId="29747" xr:uid="{45411164-BC63-4FF4-9A9C-16CC9A30C0B5}"/>
    <cellStyle name="Percent 2 4 6 5" xfId="35231" xr:uid="{00FF6D51-2DDD-4A6C-97B1-DA8C870E5461}"/>
    <cellStyle name="Percent 2 5" xfId="6959" xr:uid="{0361B2F2-856F-49A4-AF15-43FE8BB28EF2}"/>
    <cellStyle name="Percent 2 5 2" xfId="15367" xr:uid="{30D0EF98-E493-4A98-8B39-4D4E92608747}"/>
    <cellStyle name="Percent 2 5 2 2" xfId="22654" xr:uid="{4707D80E-0739-44CC-89DC-F9ACB9B8CDB0}"/>
    <cellStyle name="Percent 2 5 2 2 2" xfId="28210" xr:uid="{48FD7DD9-490D-4523-82F8-69BE0CF16CB2}"/>
    <cellStyle name="Percent 2 5 2 2 3" xfId="33704" xr:uid="{D189F66E-6827-4A1A-A802-B1BB02D64F65}"/>
    <cellStyle name="Percent 2 5 2 2 4" xfId="39188" xr:uid="{52CAAC0D-0F38-46AA-AA1E-6148005EBF26}"/>
    <cellStyle name="Percent 2 5 2 3" xfId="25481" xr:uid="{3FAFF95B-5C1D-43F9-B5A3-14B15D708938}"/>
    <cellStyle name="Percent 2 5 2 4" xfId="30975" xr:uid="{BD4799D9-AB09-47D3-86B5-5813820F4A7D}"/>
    <cellStyle name="Percent 2 5 2 5" xfId="36459" xr:uid="{9350CA9F-33AA-4970-87D7-A6DBB2E83DBA}"/>
    <cellStyle name="Percent 2 5 3" xfId="12294" xr:uid="{BE76C373-EACF-4994-AB0B-F6492E0ED8B1}"/>
    <cellStyle name="Percent 2 5 4" xfId="17530" xr:uid="{9F89A33D-C8E9-4018-82BA-D7403A722A94}"/>
    <cellStyle name="Percent 2 5 5" xfId="19768" xr:uid="{9D1639A3-63A3-475F-AE3D-23F21378E460}"/>
    <cellStyle name="Percent 2 5 6" xfId="10106" xr:uid="{3B0713F9-0930-4305-895E-51973F80E1CC}"/>
    <cellStyle name="Percent 2 5 6 2" xfId="21427" xr:uid="{D937737A-84E6-4F26-97CC-0272A517FBFA}"/>
    <cellStyle name="Percent 2 5 6 2 2" xfId="26983" xr:uid="{C871C2B6-FD05-47D1-A7B3-35E54BBEB5CC}"/>
    <cellStyle name="Percent 2 5 6 2 3" xfId="32477" xr:uid="{436D176C-8F34-4B06-A5B7-A050CED097D0}"/>
    <cellStyle name="Percent 2 5 6 2 4" xfId="37961" xr:uid="{A6B4D6DA-0557-447C-A9C7-77219582DFE7}"/>
    <cellStyle name="Percent 2 5 6 3" xfId="24254" xr:uid="{371CAC77-8367-4B31-851B-35B62C9DB81A}"/>
    <cellStyle name="Percent 2 5 6 4" xfId="29748" xr:uid="{05111B82-2ACF-41CF-A831-722E71780FF2}"/>
    <cellStyle name="Percent 2 5 6 5" xfId="35232" xr:uid="{23AE6F93-1949-49B6-BB0B-94C493861A86}"/>
    <cellStyle name="Percent 2 6" xfId="6960" xr:uid="{A85FE3FA-7D19-4016-8E60-6C197AA0027C}"/>
    <cellStyle name="Percent 2 6 2" xfId="15368" xr:uid="{F95BB956-5346-42EE-BC1F-167232223FF5}"/>
    <cellStyle name="Percent 2 6 2 2" xfId="22655" xr:uid="{6D7E0C0B-26E0-49D6-AB94-1430394A7E61}"/>
    <cellStyle name="Percent 2 6 2 2 2" xfId="28211" xr:uid="{58DFB10C-6EBF-4220-B55E-CC141527B85F}"/>
    <cellStyle name="Percent 2 6 2 2 3" xfId="33705" xr:uid="{0BFA4527-40D4-4039-8DE7-790E10F6012A}"/>
    <cellStyle name="Percent 2 6 2 2 4" xfId="39189" xr:uid="{84996749-B059-4C18-9507-A3299785DD45}"/>
    <cellStyle name="Percent 2 6 2 3" xfId="25482" xr:uid="{5938F851-A27A-4C5D-8BCA-10A5E3A93638}"/>
    <cellStyle name="Percent 2 6 2 4" xfId="30976" xr:uid="{900FA0EE-96A3-4E69-A81D-7AB85BDAF78D}"/>
    <cellStyle name="Percent 2 6 2 5" xfId="36460" xr:uid="{BA750D0E-DFD7-49BD-9422-6E58F453A8F6}"/>
    <cellStyle name="Percent 2 6 3" xfId="12295" xr:uid="{C97F3CC6-326A-48AD-BA5B-FD4B1E43F34D}"/>
    <cellStyle name="Percent 2 6 4" xfId="17531" xr:uid="{A3B4D37D-93F5-404B-BBA5-3AD544B96663}"/>
    <cellStyle name="Percent 2 6 5" xfId="19769" xr:uid="{7B11C87C-8A81-4458-B87B-39511645AE9A}"/>
    <cellStyle name="Percent 2 6 6" xfId="10107" xr:uid="{F63D1208-41BA-41CC-AFF4-1C5648931F59}"/>
    <cellStyle name="Percent 2 6 6 2" xfId="21428" xr:uid="{FB1B2FC6-471B-42F7-8090-F5A103A98E1E}"/>
    <cellStyle name="Percent 2 6 6 2 2" xfId="26984" xr:uid="{C4DAE203-BC71-4E64-B526-DF0DD20A85CC}"/>
    <cellStyle name="Percent 2 6 6 2 3" xfId="32478" xr:uid="{28770419-38BE-4CC4-A189-C06BE9EE639F}"/>
    <cellStyle name="Percent 2 6 6 2 4" xfId="37962" xr:uid="{0E6FEFBD-FE72-4D23-9B47-CA86352DE786}"/>
    <cellStyle name="Percent 2 6 6 3" xfId="24255" xr:uid="{7064794A-F4BC-40A9-8E5D-B5A2CDF59A37}"/>
    <cellStyle name="Percent 2 6 6 4" xfId="29749" xr:uid="{E0AB8108-D9D8-4989-9D67-3DFDC6C9CCCD}"/>
    <cellStyle name="Percent 2 6 6 5" xfId="35233" xr:uid="{C3922BC1-4AB9-4FB1-8069-4BC5AAB649C2}"/>
    <cellStyle name="Percent 2 7" xfId="6961" xr:uid="{ACD189F3-1859-4D02-A147-1B7FE4EC3582}"/>
    <cellStyle name="Percent 2 7 2" xfId="15369" xr:uid="{C5F2BF86-374C-471A-B2E9-97EBFA7B40A8}"/>
    <cellStyle name="Percent 2 7 2 2" xfId="22656" xr:uid="{77A451BA-5C30-4927-A033-E066CBA239F7}"/>
    <cellStyle name="Percent 2 7 2 2 2" xfId="28212" xr:uid="{1309D150-387A-4472-8691-1D76B69DBE5F}"/>
    <cellStyle name="Percent 2 7 2 2 3" xfId="33706" xr:uid="{0A451FC0-CAEE-4F6F-BA18-121815375D0E}"/>
    <cellStyle name="Percent 2 7 2 2 4" xfId="39190" xr:uid="{08037CB2-F630-421D-B2A0-0A3DFE226A49}"/>
    <cellStyle name="Percent 2 7 2 3" xfId="25483" xr:uid="{9D7667AC-E070-4736-80C2-C1A1098316B4}"/>
    <cellStyle name="Percent 2 7 2 4" xfId="30977" xr:uid="{BC3D6BD8-888A-4E14-8195-9234C0CEF176}"/>
    <cellStyle name="Percent 2 7 2 5" xfId="36461" xr:uid="{F1DEB6B0-4D58-451F-B486-E8BE4C845C23}"/>
    <cellStyle name="Percent 2 7 3" xfId="12674" xr:uid="{F6ADF75E-8789-4014-957B-FA6B30F95D80}"/>
    <cellStyle name="Percent 2 7 4" xfId="19770" xr:uid="{55705F15-E580-41C9-93B2-0587EBD82B38}"/>
    <cellStyle name="Percent 2 7 5" xfId="10108" xr:uid="{D70A3F63-7953-47E2-AB8C-53A81EF85C9B}"/>
    <cellStyle name="Percent 2 7 5 2" xfId="21429" xr:uid="{654A8DAF-B1AE-4771-99B9-0DA52144EAA4}"/>
    <cellStyle name="Percent 2 7 5 2 2" xfId="26985" xr:uid="{954AD89A-8570-4C3B-90AA-7CAF1F685534}"/>
    <cellStyle name="Percent 2 7 5 2 3" xfId="32479" xr:uid="{662A87E6-3AE1-4229-8200-26A68BAA207B}"/>
    <cellStyle name="Percent 2 7 5 2 4" xfId="37963" xr:uid="{7217A8A8-CEEB-4AB1-B254-765BD0E6DF5A}"/>
    <cellStyle name="Percent 2 7 5 3" xfId="24256" xr:uid="{1CCB20AA-E4AE-4FB2-885E-79D9E7B5AA93}"/>
    <cellStyle name="Percent 2 7 5 4" xfId="29750" xr:uid="{F7F698EF-FBF7-45CC-96B0-792FB7DD1AF8}"/>
    <cellStyle name="Percent 2 7 5 5" xfId="35234" xr:uid="{5E38F507-B31D-44E2-87F4-DDD6E07807D9}"/>
    <cellStyle name="Percent 2 8" xfId="7301" xr:uid="{810AA6B8-CFCE-436D-BA3E-222F66DFABEB}"/>
    <cellStyle name="Percent 2 8 2" xfId="20083" xr:uid="{A004C967-2709-4E74-AADD-0DC2DF0FEEB0}"/>
    <cellStyle name="Percent 2 8 3" xfId="10109" xr:uid="{DE3AA3BF-2B56-44FF-ABAA-14B899DCC2A7}"/>
    <cellStyle name="Percent 2 8 3 2" xfId="21430" xr:uid="{C796A935-0798-4323-B230-A9572D78C8F1}"/>
    <cellStyle name="Percent 2 8 3 2 2" xfId="26986" xr:uid="{6A58DE41-C32A-4A53-8080-554A14CE4E2C}"/>
    <cellStyle name="Percent 2 8 3 2 3" xfId="32480" xr:uid="{1A14607E-5103-41F3-9823-82980CF17E64}"/>
    <cellStyle name="Percent 2 8 3 2 4" xfId="37964" xr:uid="{DAA3D7DB-F2B2-4E8D-9740-4750AC5AE26A}"/>
    <cellStyle name="Percent 2 8 3 3" xfId="24257" xr:uid="{7146EEF4-E74B-4EDF-A418-772AD1D14B2F}"/>
    <cellStyle name="Percent 2 8 3 4" xfId="29751" xr:uid="{7BC979B5-74C0-4457-A359-0EB9473D7262}"/>
    <cellStyle name="Percent 2 8 3 5" xfId="35235" xr:uid="{FA3ADC50-7A18-4B78-A1C9-2F405F0A14B9}"/>
    <cellStyle name="Percent 2 9" xfId="10110" xr:uid="{BB484456-4139-40D4-80AB-8A57D08B10ED}"/>
    <cellStyle name="Percent 2 9 2" xfId="21431" xr:uid="{5F7FE7E6-75AA-41F9-85C5-6750CB5696E6}"/>
    <cellStyle name="Percent 2 9 2 2" xfId="26987" xr:uid="{580D564F-9D81-4D49-A577-5CCD42AB669D}"/>
    <cellStyle name="Percent 2 9 2 3" xfId="32481" xr:uid="{B6F75173-0CC6-435E-B893-BEC6AEBE4514}"/>
    <cellStyle name="Percent 2 9 2 4" xfId="37965" xr:uid="{3F333CE6-0CF8-4518-85B0-EBE6F932BF61}"/>
    <cellStyle name="Percent 2 9 3" xfId="24258" xr:uid="{04709315-D98C-41CC-AF29-441400397FE5}"/>
    <cellStyle name="Percent 2 9 4" xfId="29752" xr:uid="{7AFBA265-2772-4413-82F2-DD73EE4E7D5F}"/>
    <cellStyle name="Percent 2 9 5" xfId="35236" xr:uid="{A785F6EC-972E-4AA3-98F3-A543ED373AD6}"/>
    <cellStyle name="Porcentaje 2" xfId="310" xr:uid="{1CE59DF6-A467-4A1E-897A-B166F6E878AB}"/>
    <cellStyle name="Porcentaje 2 2" xfId="659" xr:uid="{5AD0C23D-6613-403B-8473-311D469B4C73}"/>
    <cellStyle name="Porcentaje 2 2 2" xfId="654" xr:uid="{9338A2E4-8A25-49F0-BA92-6EBA7340B7A7}"/>
    <cellStyle name="Porcentaje 3" xfId="40188" xr:uid="{D7AC4A9F-1283-4D4E-9DC9-C22B94525BB6}"/>
    <cellStyle name="Porcentaje 4" xfId="40234" xr:uid="{7A640B3A-1088-4C5B-B660-5ECDC601FF9D}"/>
    <cellStyle name="Porcentaje 5" xfId="40389" xr:uid="{304ECD87-1DC1-4A49-B5B2-3BB504FFE00E}"/>
    <cellStyle name="Porcentaje 6" xfId="40461" xr:uid="{D3915986-FC79-4D60-9409-0596A46D9825}"/>
    <cellStyle name="Porcentaje 7" xfId="40463" xr:uid="{48AE61A1-5612-44F8-9144-8D445BEB1EC6}"/>
    <cellStyle name="Porcentual 10" xfId="7303" xr:uid="{D8A32195-65CB-4114-897A-F58689B762CB}"/>
    <cellStyle name="Porcentual 10 2" xfId="20085" xr:uid="{357431A3-1FED-47C6-9EEF-36C2A231E8E9}"/>
    <cellStyle name="Porcentual 10 3" xfId="10111" xr:uid="{F4B05CE1-0647-4F10-A399-46123891617C}"/>
    <cellStyle name="Porcentual 10 3 2" xfId="21432" xr:uid="{B5DF6D6E-A38C-457F-8FDC-EB48DEF4E2CC}"/>
    <cellStyle name="Porcentual 10 3 2 2" xfId="26988" xr:uid="{75E672BB-A986-4A9C-A5E2-E30579C86EFA}"/>
    <cellStyle name="Porcentual 10 3 2 3" xfId="32482" xr:uid="{65A1005F-A954-4936-AAC2-E2D25CAE5063}"/>
    <cellStyle name="Porcentual 10 3 2 4" xfId="37966" xr:uid="{B74E452E-9D59-4A8B-9B14-8E9D9B7B0EF7}"/>
    <cellStyle name="Porcentual 10 3 3" xfId="24259" xr:uid="{7753B563-9285-402C-A01D-73D93627552D}"/>
    <cellStyle name="Porcentual 10 3 4" xfId="29753" xr:uid="{C78B0AAD-C0F0-4AA2-BAE7-64060E0A8394}"/>
    <cellStyle name="Porcentual 10 3 5" xfId="35237" xr:uid="{2763CD8A-D98D-4B5D-9786-8E9B012A134D}"/>
    <cellStyle name="Porcentual 11" xfId="10112" xr:uid="{F41DF07F-FF9F-4531-9000-C27EA122823C}"/>
    <cellStyle name="Porcentual 11 2" xfId="21433" xr:uid="{9BA29A5D-46A4-400F-9A4D-0A62495BEB88}"/>
    <cellStyle name="Porcentual 11 2 2" xfId="26989" xr:uid="{5266FE11-9025-4390-848B-B2F0B63B0C0B}"/>
    <cellStyle name="Porcentual 11 2 3" xfId="32483" xr:uid="{BFE05CCD-FE43-4C78-9D5A-9D459F2EB970}"/>
    <cellStyle name="Porcentual 11 2 4" xfId="37967" xr:uid="{E6D7CA03-73BB-4566-BDE8-C9D84870BA2C}"/>
    <cellStyle name="Porcentual 11 3" xfId="24260" xr:uid="{D0305C41-1B3C-4427-83AA-6521257E652D}"/>
    <cellStyle name="Porcentual 11 4" xfId="29754" xr:uid="{DEB6F976-E1F7-44F4-8C16-A199C73084EB}"/>
    <cellStyle name="Porcentual 11 5" xfId="35238" xr:uid="{EBFCDB4E-0823-4ACC-9CBC-F4516B5BEA1F}"/>
    <cellStyle name="Porcentual 12" xfId="19771" xr:uid="{9A9EBB2F-2005-4D90-B816-583AB6B8952D}"/>
    <cellStyle name="Porcentual 13" xfId="20272" xr:uid="{DD4E9C0B-C48C-483D-BC7D-4E77C1C2F2E7}"/>
    <cellStyle name="Porcentual 2" xfId="73" xr:uid="{00000000-0005-0000-0000-0000D2000000}"/>
    <cellStyle name="Porcentual 2 10" xfId="17532" xr:uid="{21C35A48-F5FE-465F-AA43-2C0CDCD2C1EA}"/>
    <cellStyle name="Porcentual 2 11" xfId="19772" xr:uid="{CA25EA97-9F9F-41C4-B87C-E9EF0AD905D3}"/>
    <cellStyle name="Porcentual 2 12" xfId="10113" xr:uid="{814B3BCE-7ED6-4E49-B851-057EBB83CF22}"/>
    <cellStyle name="Porcentual 2 12 2" xfId="21434" xr:uid="{DE71B197-FB68-44A6-B5E7-4BAF31D87284}"/>
    <cellStyle name="Porcentual 2 12 2 2" xfId="26990" xr:uid="{4CF03D7F-E30C-4CB7-8538-0DA72CF849E0}"/>
    <cellStyle name="Porcentual 2 12 2 3" xfId="32484" xr:uid="{6911906D-2AA7-4B8D-AD10-43375460C4BB}"/>
    <cellStyle name="Porcentual 2 12 2 4" xfId="37968" xr:uid="{E38329D2-4A5E-427E-900A-DC24574891D2}"/>
    <cellStyle name="Porcentual 2 12 3" xfId="24261" xr:uid="{C61D5FDF-6B63-422B-AA48-CA4449A2E437}"/>
    <cellStyle name="Porcentual 2 12 4" xfId="29755" xr:uid="{A9033FED-2F43-4782-8BBD-F07CA018D551}"/>
    <cellStyle name="Porcentual 2 12 5" xfId="35239" xr:uid="{78E7F518-2125-41A1-A37C-248F89B72A07}"/>
    <cellStyle name="Porcentual 2 13" xfId="6962" xr:uid="{C81A826D-700E-418D-9649-B1ABAB5B5AE6}"/>
    <cellStyle name="Porcentual 2 2" xfId="6963" xr:uid="{4C3DDA44-4CD1-45FC-9376-F435B64E1321}"/>
    <cellStyle name="Porcentual 2 2 10" xfId="10114" xr:uid="{756B95C6-679C-4EC3-AB8B-B8AF05950714}"/>
    <cellStyle name="Porcentual 2 2 10 2" xfId="21435" xr:uid="{A8010E9D-08A6-4CC6-AA2B-AA29BADEE497}"/>
    <cellStyle name="Porcentual 2 2 10 2 2" xfId="26991" xr:uid="{7FDBE3A7-EC6F-4F31-9042-DC1901E4E542}"/>
    <cellStyle name="Porcentual 2 2 10 2 3" xfId="32485" xr:uid="{805B28F3-E129-4081-BD0F-B129C5C0C81A}"/>
    <cellStyle name="Porcentual 2 2 10 2 4" xfId="37969" xr:uid="{F306FC11-9081-4389-9001-41690FCE477E}"/>
    <cellStyle name="Porcentual 2 2 10 3" xfId="24262" xr:uid="{527F437F-34C6-4479-937C-92E4CADD6792}"/>
    <cellStyle name="Porcentual 2 2 10 4" xfId="29756" xr:uid="{0C9DEC5B-E389-483B-9AEF-0F1E900B0B0A}"/>
    <cellStyle name="Porcentual 2 2 10 5" xfId="35240" xr:uid="{C63F2D88-343A-4986-9E6A-FEB1C175DEF1}"/>
    <cellStyle name="Porcentual 2 2 2" xfId="6964" xr:uid="{B25B1B23-BDCC-4841-9DB4-B1775B196F28}"/>
    <cellStyle name="Porcentual 2 2 2 2" xfId="15372" xr:uid="{A1EDBEE7-4C81-43C9-8B56-8F2788866B47}"/>
    <cellStyle name="Porcentual 2 2 2 2 2" xfId="22659" xr:uid="{6EA90585-E55C-4291-A385-D4FBDE113955}"/>
    <cellStyle name="Porcentual 2 2 2 2 2 2" xfId="28215" xr:uid="{AD6B420A-3CB5-4917-97EC-CFB2CC2D1FB3}"/>
    <cellStyle name="Porcentual 2 2 2 2 2 3" xfId="33709" xr:uid="{8B33CA17-5725-46E4-AD1F-419D155D98AD}"/>
    <cellStyle name="Porcentual 2 2 2 2 2 4" xfId="39193" xr:uid="{35E2A6AA-3398-40B9-8E53-81510F705FBD}"/>
    <cellStyle name="Porcentual 2 2 2 2 3" xfId="25486" xr:uid="{01BCAF77-8111-406F-B121-60D5FF25EECC}"/>
    <cellStyle name="Porcentual 2 2 2 2 4" xfId="30980" xr:uid="{05B1E0CF-F3FB-45AB-82FB-4D3FE17C7EC0}"/>
    <cellStyle name="Porcentual 2 2 2 2 5" xfId="36464" xr:uid="{7D79C5E9-5233-4EEA-9E88-BD63FF699345}"/>
    <cellStyle name="Porcentual 2 2 2 3" xfId="12298" xr:uid="{A1089F7F-78FE-41F5-9A32-FDB4960B301E}"/>
    <cellStyle name="Porcentual 2 2 2 4" xfId="17534" xr:uid="{86DC6775-B0CE-476F-8E68-1BE44F8E8094}"/>
    <cellStyle name="Porcentual 2 2 2 5" xfId="19774" xr:uid="{C9E5472C-4DB0-4F60-A91C-845E5977953A}"/>
    <cellStyle name="Porcentual 2 2 2 6" xfId="10115" xr:uid="{FE0687C4-40C9-4D86-9C01-28AA0068BC37}"/>
    <cellStyle name="Porcentual 2 2 2 6 2" xfId="21436" xr:uid="{7E443964-F9F3-4A8F-990D-AB802367B225}"/>
    <cellStyle name="Porcentual 2 2 2 6 2 2" xfId="26992" xr:uid="{BFB12BC8-EA7D-479F-9561-D068BC8B0E46}"/>
    <cellStyle name="Porcentual 2 2 2 6 2 3" xfId="32486" xr:uid="{6B673EC5-A853-477D-9436-550EB90E5808}"/>
    <cellStyle name="Porcentual 2 2 2 6 2 4" xfId="37970" xr:uid="{DE5718C4-4066-4DC3-AEDD-DDD23A6949E5}"/>
    <cellStyle name="Porcentual 2 2 2 6 3" xfId="24263" xr:uid="{B71FC014-0BAD-4094-9AA2-ABE776B12D49}"/>
    <cellStyle name="Porcentual 2 2 2 6 4" xfId="29757" xr:uid="{9EF08419-4374-4A23-A7F1-295708EA8B86}"/>
    <cellStyle name="Porcentual 2 2 2 6 5" xfId="35241" xr:uid="{B925E64B-27E4-41B8-8E99-E8FFDFEAF7F4}"/>
    <cellStyle name="Porcentual 2 2 3" xfId="6965" xr:uid="{28D1A8A5-0039-4F05-8F79-FE33D71C02F5}"/>
    <cellStyle name="Porcentual 2 2 3 2" xfId="15373" xr:uid="{857C886F-F0B6-4B31-B764-85144D4D83D3}"/>
    <cellStyle name="Porcentual 2 2 3 2 2" xfId="22660" xr:uid="{8C139D52-43C1-4590-B566-84F2A3FDD582}"/>
    <cellStyle name="Porcentual 2 2 3 2 2 2" xfId="28216" xr:uid="{03368640-F260-4090-AC0F-FC309B5584CD}"/>
    <cellStyle name="Porcentual 2 2 3 2 2 3" xfId="33710" xr:uid="{5D1A6E10-9BA7-4494-A579-038F13E32365}"/>
    <cellStyle name="Porcentual 2 2 3 2 2 4" xfId="39194" xr:uid="{B348B900-FA7F-4625-A75D-CBA655F08A32}"/>
    <cellStyle name="Porcentual 2 2 3 2 3" xfId="25487" xr:uid="{03AFEE9E-EC96-4C0C-905D-6456CFA3E744}"/>
    <cellStyle name="Porcentual 2 2 3 2 4" xfId="30981" xr:uid="{BD947288-32A4-4192-AC30-2A1DB0362D44}"/>
    <cellStyle name="Porcentual 2 2 3 2 5" xfId="36465" xr:uid="{6C146EF2-3279-4893-A1A2-CCA7CD43FFB0}"/>
    <cellStyle name="Porcentual 2 2 3 3" xfId="12678" xr:uid="{B4CC1577-1CE9-44F3-A0E3-2BA14BFD270E}"/>
    <cellStyle name="Porcentual 2 2 3 4" xfId="19775" xr:uid="{731B3965-7B07-4DE9-9269-B95B58176880}"/>
    <cellStyle name="Porcentual 2 2 3 5" xfId="10116" xr:uid="{53B3FCA2-73EC-4530-B7C4-EE9667B4CFA6}"/>
    <cellStyle name="Porcentual 2 2 3 5 2" xfId="21437" xr:uid="{5E6EA5BA-DB50-47A7-805F-D0706629063C}"/>
    <cellStyle name="Porcentual 2 2 3 5 2 2" xfId="26993" xr:uid="{BF757428-516B-48F1-B950-A2892C50578F}"/>
    <cellStyle name="Porcentual 2 2 3 5 2 3" xfId="32487" xr:uid="{64895642-4412-461F-B344-7E2E62ABFB62}"/>
    <cellStyle name="Porcentual 2 2 3 5 2 4" xfId="37971" xr:uid="{1EA582CC-D157-4CEC-A8C5-8256CC6C0E24}"/>
    <cellStyle name="Porcentual 2 2 3 5 3" xfId="24264" xr:uid="{F95222F5-B7DC-4E84-A945-9FDBD957B017}"/>
    <cellStyle name="Porcentual 2 2 3 5 4" xfId="29758" xr:uid="{B9321D50-EF1A-4F28-82BA-179050EA3A96}"/>
    <cellStyle name="Porcentual 2 2 3 5 5" xfId="35242" xr:uid="{EEB518DB-468A-45A7-8E77-7BFE5894F75B}"/>
    <cellStyle name="Porcentual 2 2 4" xfId="7305" xr:uid="{25A678DC-D9FB-4691-93C1-3D8D2BC3D197}"/>
    <cellStyle name="Porcentual 2 2 4 2" xfId="20087" xr:uid="{E7CDD4D9-63E9-4F89-8C43-1479E6DCC8CC}"/>
    <cellStyle name="Porcentual 2 2 4 3" xfId="10117" xr:uid="{61B8A731-0CA1-4656-A37F-5F9119D5D926}"/>
    <cellStyle name="Porcentual 2 2 4 3 2" xfId="21438" xr:uid="{D6BB8E72-277C-4A95-B7C2-7DB7387D2287}"/>
    <cellStyle name="Porcentual 2 2 4 3 2 2" xfId="26994" xr:uid="{CD6687E3-D057-403B-A39E-DA3E1B1824BB}"/>
    <cellStyle name="Porcentual 2 2 4 3 2 3" xfId="32488" xr:uid="{BCD6E095-778A-47F7-A752-D2AF76B1177E}"/>
    <cellStyle name="Porcentual 2 2 4 3 2 4" xfId="37972" xr:uid="{9E4CE747-EDF3-4305-8069-5E2B832B6EB0}"/>
    <cellStyle name="Porcentual 2 2 4 3 3" xfId="24265" xr:uid="{C77A2A4B-281B-4F43-BDC4-4E698C7A6C8E}"/>
    <cellStyle name="Porcentual 2 2 4 3 4" xfId="29759" xr:uid="{CFF970BE-4AB1-4115-BFF7-F8765050E9DB}"/>
    <cellStyle name="Porcentual 2 2 4 3 5" xfId="35243" xr:uid="{332175B1-3EEB-4F40-B7CE-C3CF55FB4740}"/>
    <cellStyle name="Porcentual 2 2 5" xfId="10118" xr:uid="{414ED100-F758-4601-BCF1-E0DF0787AAEC}"/>
    <cellStyle name="Porcentual 2 2 5 2" xfId="21439" xr:uid="{B49CEEB4-0A7C-44B3-A96B-0B2E04356217}"/>
    <cellStyle name="Porcentual 2 2 5 2 2" xfId="26995" xr:uid="{EF8644F5-EF12-47D3-85B0-F2C7A1CB2200}"/>
    <cellStyle name="Porcentual 2 2 5 2 3" xfId="32489" xr:uid="{90117465-CD48-4F60-8A39-60AA7A6B63A1}"/>
    <cellStyle name="Porcentual 2 2 5 2 4" xfId="37973" xr:uid="{15881651-3730-4183-995D-211088BDCDF7}"/>
    <cellStyle name="Porcentual 2 2 5 3" xfId="24266" xr:uid="{C35157E9-3CB7-4470-9BC0-217ABF1EFD39}"/>
    <cellStyle name="Porcentual 2 2 5 4" xfId="29760" xr:uid="{5AD155C4-B17F-4205-A001-63B6092DEAC7}"/>
    <cellStyle name="Porcentual 2 2 5 5" xfId="35244" xr:uid="{D682359C-0DD4-4F71-B6DE-431BA5495AD0}"/>
    <cellStyle name="Porcentual 2 2 6" xfId="15371" xr:uid="{EF5909AE-C007-4D94-9569-58B9C13DF7B8}"/>
    <cellStyle name="Porcentual 2 2 6 2" xfId="22658" xr:uid="{7C631154-D3EB-43A9-8101-E11CCE73529F}"/>
    <cellStyle name="Porcentual 2 2 6 2 2" xfId="28214" xr:uid="{82AFF9B0-4152-4027-8B05-FC6A22950A17}"/>
    <cellStyle name="Porcentual 2 2 6 2 3" xfId="33708" xr:uid="{B2D46CE7-22B9-451D-8CC5-3A8989D4FE72}"/>
    <cellStyle name="Porcentual 2 2 6 2 4" xfId="39192" xr:uid="{88C568AA-B8BC-4344-A9ED-30E8AC2C970F}"/>
    <cellStyle name="Porcentual 2 2 6 3" xfId="25485" xr:uid="{A5632F2C-ED76-413D-B42D-D8ACD4D7292C}"/>
    <cellStyle name="Porcentual 2 2 6 4" xfId="30979" xr:uid="{774F80C3-48DB-4D47-98A0-AFA79504F0D4}"/>
    <cellStyle name="Porcentual 2 2 6 5" xfId="36463" xr:uid="{AB51C644-60D5-48AA-AFA0-0DF87A80E292}"/>
    <cellStyle name="Porcentual 2 2 7" xfId="12297" xr:uid="{23861B87-D0BB-4228-91D8-A4CB49A886D5}"/>
    <cellStyle name="Porcentual 2 2 8" xfId="17533" xr:uid="{54B85BBA-CE8B-45BF-A2CC-39E20DD20293}"/>
    <cellStyle name="Porcentual 2 2 9" xfId="19773" xr:uid="{4CA15B9C-B52F-464A-AC44-11D11972BD4E}"/>
    <cellStyle name="Porcentual 2 3" xfId="6966" xr:uid="{CA320EEB-8FB8-41F6-B482-96FDAFC66A6A}"/>
    <cellStyle name="Porcentual 2 3 10" xfId="10119" xr:uid="{0F6F5B6E-9EDE-48F6-A37A-E83D40A35BE7}"/>
    <cellStyle name="Porcentual 2 3 10 2" xfId="21440" xr:uid="{C3CA2DDB-B7D4-4DAD-8CB0-43F591A25D86}"/>
    <cellStyle name="Porcentual 2 3 10 2 2" xfId="26996" xr:uid="{71DF7765-F6A6-4D84-853C-D025F55FCFA9}"/>
    <cellStyle name="Porcentual 2 3 10 2 3" xfId="32490" xr:uid="{AC729983-514A-481F-B3DB-8C563DE7D411}"/>
    <cellStyle name="Porcentual 2 3 10 2 4" xfId="37974" xr:uid="{DFD14732-2EA8-4938-9ED0-F065FCA9EA2F}"/>
    <cellStyle name="Porcentual 2 3 10 3" xfId="24267" xr:uid="{B5255947-8C77-4994-9536-AD29932D84A9}"/>
    <cellStyle name="Porcentual 2 3 10 4" xfId="29761" xr:uid="{DCBBB2A4-EF1F-44A6-ABAA-43152BFC01CC}"/>
    <cellStyle name="Porcentual 2 3 10 5" xfId="35245" xr:uid="{59DCEBB1-4BB0-4602-B758-319AF7FA7E90}"/>
    <cellStyle name="Porcentual 2 3 2" xfId="6967" xr:uid="{1A7FA335-4DFB-4F16-962C-7A597FDCDA69}"/>
    <cellStyle name="Porcentual 2 3 2 2" xfId="15375" xr:uid="{C18FF164-0AFC-4D5D-9452-33BF66B9648E}"/>
    <cellStyle name="Porcentual 2 3 2 2 2" xfId="22662" xr:uid="{90375A7A-47A0-4CAD-A3C4-87C682E9A0F3}"/>
    <cellStyle name="Porcentual 2 3 2 2 2 2" xfId="28218" xr:uid="{5EF4E941-A6B1-4FCF-8D66-F3FB8A49596B}"/>
    <cellStyle name="Porcentual 2 3 2 2 2 3" xfId="33712" xr:uid="{699D6DF8-F3DB-405A-A32A-4756D76FB26F}"/>
    <cellStyle name="Porcentual 2 3 2 2 2 4" xfId="39196" xr:uid="{813B5BE2-1D95-4821-ADD5-7B0CB33B72B8}"/>
    <cellStyle name="Porcentual 2 3 2 2 3" xfId="25489" xr:uid="{0603FD0C-630D-47E3-9D46-A5ED083D63B0}"/>
    <cellStyle name="Porcentual 2 3 2 2 4" xfId="30983" xr:uid="{C55A3B02-4E57-4CDE-BB14-AC499E1D3045}"/>
    <cellStyle name="Porcentual 2 3 2 2 5" xfId="36467" xr:uid="{CFDD456C-8274-4B4A-8DBA-FB9BC97B8B82}"/>
    <cellStyle name="Porcentual 2 3 2 3" xfId="12300" xr:uid="{908E68D5-BE77-450D-AA17-3C037A268F6D}"/>
    <cellStyle name="Porcentual 2 3 2 4" xfId="17536" xr:uid="{0D6DE2F1-BA52-444A-ABFF-758EA24E2856}"/>
    <cellStyle name="Porcentual 2 3 2 5" xfId="19777" xr:uid="{CDE59C72-0F4A-4C2B-8636-A231960D17C9}"/>
    <cellStyle name="Porcentual 2 3 2 6" xfId="10120" xr:uid="{B127D9F3-3EDC-42B6-A575-0DA1A008487E}"/>
    <cellStyle name="Porcentual 2 3 2 6 2" xfId="21441" xr:uid="{4FC22C62-CAB9-4390-840D-A0565EC61BC0}"/>
    <cellStyle name="Porcentual 2 3 2 6 2 2" xfId="26997" xr:uid="{E87D45ED-A1D1-4172-8A65-18BDA80AB3F4}"/>
    <cellStyle name="Porcentual 2 3 2 6 2 3" xfId="32491" xr:uid="{B601DF6B-563E-4118-A550-985E727BB027}"/>
    <cellStyle name="Porcentual 2 3 2 6 2 4" xfId="37975" xr:uid="{27CE0B36-5576-42D2-8A04-FD651B4C9113}"/>
    <cellStyle name="Porcentual 2 3 2 6 3" xfId="24268" xr:uid="{AB66A854-597F-41AF-811C-F0A73EA62FB5}"/>
    <cellStyle name="Porcentual 2 3 2 6 4" xfId="29762" xr:uid="{D880968F-E8D2-45AE-BCD1-AD5A5A61A47F}"/>
    <cellStyle name="Porcentual 2 3 2 6 5" xfId="35246" xr:uid="{A33E7780-DFF0-46D2-BCF3-66B3E4300C9F}"/>
    <cellStyle name="Porcentual 2 3 3" xfId="6968" xr:uid="{3DDB7CCF-3E12-43B8-AA15-926C7AAF28A5}"/>
    <cellStyle name="Porcentual 2 3 3 2" xfId="15376" xr:uid="{8E9345E8-5794-4402-9AD3-35048D27E273}"/>
    <cellStyle name="Porcentual 2 3 3 2 2" xfId="22663" xr:uid="{229B49BB-6CB0-42E6-9D2F-B3295DE965D6}"/>
    <cellStyle name="Porcentual 2 3 3 2 2 2" xfId="28219" xr:uid="{8CB3E80A-4F1F-4D2A-AE0A-DEDCD179841D}"/>
    <cellStyle name="Porcentual 2 3 3 2 2 3" xfId="33713" xr:uid="{EA72F03C-C945-4D85-BF84-440AA606D6C9}"/>
    <cellStyle name="Porcentual 2 3 3 2 2 4" xfId="39197" xr:uid="{872AE089-475E-42F7-AB96-97B4EF7FA757}"/>
    <cellStyle name="Porcentual 2 3 3 2 3" xfId="25490" xr:uid="{2C717A74-E0D7-4B34-B4D1-5116F6825B75}"/>
    <cellStyle name="Porcentual 2 3 3 2 4" xfId="30984" xr:uid="{99AAA119-05FF-4410-8145-34378D64201B}"/>
    <cellStyle name="Porcentual 2 3 3 2 5" xfId="36468" xr:uid="{D645EFB3-E304-46F3-8072-CE6BC66B4524}"/>
    <cellStyle name="Porcentual 2 3 3 3" xfId="12679" xr:uid="{37C9CAB7-D2F8-4E76-93B7-218A45AFA30A}"/>
    <cellStyle name="Porcentual 2 3 3 4" xfId="19778" xr:uid="{20494C23-2137-44AC-B061-022E54A4CA37}"/>
    <cellStyle name="Porcentual 2 3 3 5" xfId="10121" xr:uid="{CC9A05B2-8E49-4AF6-952B-16434B6A59AC}"/>
    <cellStyle name="Porcentual 2 3 3 5 2" xfId="21442" xr:uid="{B8BF796D-0244-4A3F-946B-E825F5E3692F}"/>
    <cellStyle name="Porcentual 2 3 3 5 2 2" xfId="26998" xr:uid="{E57C8D0D-FEF6-4B46-8DFF-800B7B583780}"/>
    <cellStyle name="Porcentual 2 3 3 5 2 3" xfId="32492" xr:uid="{A3EE80CD-4C2C-4861-8A29-3F5A9BA80F49}"/>
    <cellStyle name="Porcentual 2 3 3 5 2 4" xfId="37976" xr:uid="{C4B48D1D-2CDF-414B-87E3-D52ABBD15F4D}"/>
    <cellStyle name="Porcentual 2 3 3 5 3" xfId="24269" xr:uid="{9248EAC7-B6FF-4B60-AF43-4A8F0204F171}"/>
    <cellStyle name="Porcentual 2 3 3 5 4" xfId="29763" xr:uid="{2AE2B6E1-5965-40B7-8D21-B12BFDD80A61}"/>
    <cellStyle name="Porcentual 2 3 3 5 5" xfId="35247" xr:uid="{2DBC2907-05F5-413C-863E-349EFF69017B}"/>
    <cellStyle name="Porcentual 2 3 4" xfId="7306" xr:uid="{7CE5AA74-189F-4819-B798-C752F31E62B2}"/>
    <cellStyle name="Porcentual 2 3 4 2" xfId="20088" xr:uid="{4CE44142-ECE1-42D3-A584-5825C0FE91B9}"/>
    <cellStyle name="Porcentual 2 3 4 3" xfId="10122" xr:uid="{E421573C-4094-436C-9CA0-9867D6060A7A}"/>
    <cellStyle name="Porcentual 2 3 4 3 2" xfId="21443" xr:uid="{1D11BB4D-9062-470C-B5BE-944029DD442A}"/>
    <cellStyle name="Porcentual 2 3 4 3 2 2" xfId="26999" xr:uid="{E8FE1196-4B30-4D65-B05A-4FDD3B3FBF67}"/>
    <cellStyle name="Porcentual 2 3 4 3 2 3" xfId="32493" xr:uid="{E3DE3AB2-F714-4133-B034-85D740D2EB3A}"/>
    <cellStyle name="Porcentual 2 3 4 3 2 4" xfId="37977" xr:uid="{05B510E2-C2BD-4EDE-91C0-80910D0C9581}"/>
    <cellStyle name="Porcentual 2 3 4 3 3" xfId="24270" xr:uid="{7A7630B4-1E58-4377-B871-3453150AF520}"/>
    <cellStyle name="Porcentual 2 3 4 3 4" xfId="29764" xr:uid="{F0A2BDD1-2CD6-4FAD-B957-3EAAE01BA3E2}"/>
    <cellStyle name="Porcentual 2 3 4 3 5" xfId="35248" xr:uid="{3B3C2215-D63D-46BD-B574-A333191565A5}"/>
    <cellStyle name="Porcentual 2 3 5" xfId="10123" xr:uid="{1401BEA8-AEFF-4612-83AD-C3B1D3B60B56}"/>
    <cellStyle name="Porcentual 2 3 5 2" xfId="21444" xr:uid="{7A08020F-3458-4B5C-B40C-5CFDC7482EB1}"/>
    <cellStyle name="Porcentual 2 3 5 2 2" xfId="27000" xr:uid="{198B1BCE-8182-4607-A250-9AB9C5F435E9}"/>
    <cellStyle name="Porcentual 2 3 5 2 3" xfId="32494" xr:uid="{A598DA2F-5C56-4723-A32A-5DB5E0FA0A48}"/>
    <cellStyle name="Porcentual 2 3 5 2 4" xfId="37978" xr:uid="{89A66886-9F46-4D2A-B08E-A4C37C7FDDB2}"/>
    <cellStyle name="Porcentual 2 3 5 3" xfId="24271" xr:uid="{6FF0DB0A-3188-4F12-9160-67D316424786}"/>
    <cellStyle name="Porcentual 2 3 5 4" xfId="29765" xr:uid="{C1B866FB-A378-45DD-B703-FE2B227897B5}"/>
    <cellStyle name="Porcentual 2 3 5 5" xfId="35249" xr:uid="{0EBEE8C9-18C2-49AD-82BC-718BA7448EEC}"/>
    <cellStyle name="Porcentual 2 3 6" xfId="15374" xr:uid="{A2A89596-B2FF-4385-95D4-DDC0D322E65B}"/>
    <cellStyle name="Porcentual 2 3 6 2" xfId="22661" xr:uid="{AEDE1D35-CFDE-4186-94A9-57604AD123C3}"/>
    <cellStyle name="Porcentual 2 3 6 2 2" xfId="28217" xr:uid="{CE9DE5AD-4ED2-4614-9620-B4B91F98C37B}"/>
    <cellStyle name="Porcentual 2 3 6 2 3" xfId="33711" xr:uid="{A66FCEC1-0566-4EDB-A2CC-A0B670202B05}"/>
    <cellStyle name="Porcentual 2 3 6 2 4" xfId="39195" xr:uid="{28CF19C0-018B-42B5-BD47-D60D6D3B1702}"/>
    <cellStyle name="Porcentual 2 3 6 3" xfId="25488" xr:uid="{CA97A2E5-FF40-43E2-858E-6908EDAFB930}"/>
    <cellStyle name="Porcentual 2 3 6 4" xfId="30982" xr:uid="{825C41E8-456A-46B5-84AC-F6C55E3FEF54}"/>
    <cellStyle name="Porcentual 2 3 6 5" xfId="36466" xr:uid="{ACA5639B-B410-47A4-95C2-DCB15CB351D2}"/>
    <cellStyle name="Porcentual 2 3 7" xfId="12299" xr:uid="{D2A769D0-8594-4746-AD5F-307C20B27A86}"/>
    <cellStyle name="Porcentual 2 3 8" xfId="17535" xr:uid="{1D2E0894-3D42-4987-A330-F82D67A0E854}"/>
    <cellStyle name="Porcentual 2 3 9" xfId="19776" xr:uid="{5AB2EE87-2703-4726-B998-252A0D9B1AFC}"/>
    <cellStyle name="Porcentual 2 4" xfId="6969" xr:uid="{D189A2E7-25CC-42F2-B508-DA2ACE4CBD44}"/>
    <cellStyle name="Porcentual 2 4 2" xfId="15377" xr:uid="{7D32257D-0FF8-4B63-8D87-3C4D695F4236}"/>
    <cellStyle name="Porcentual 2 4 2 2" xfId="22664" xr:uid="{F2165EA5-84D1-40FC-A87A-D7D8138EFA76}"/>
    <cellStyle name="Porcentual 2 4 2 2 2" xfId="28220" xr:uid="{167C113B-C4DF-4CDF-9D25-D15156A18702}"/>
    <cellStyle name="Porcentual 2 4 2 2 3" xfId="33714" xr:uid="{C62C0FE7-40C0-4E34-8E52-B6D3ADECD9FB}"/>
    <cellStyle name="Porcentual 2 4 2 2 4" xfId="39198" xr:uid="{2FF5328C-9B14-4FD2-BD31-6163E4A4ACAA}"/>
    <cellStyle name="Porcentual 2 4 2 3" xfId="25491" xr:uid="{5522381B-CD07-43FA-974D-AE0E8CD3165E}"/>
    <cellStyle name="Porcentual 2 4 2 4" xfId="30985" xr:uid="{DF3441E2-70A1-46F1-B6B2-B5E3E7A61D04}"/>
    <cellStyle name="Porcentual 2 4 2 5" xfId="36469" xr:uid="{07FD0069-D6B9-409E-AE17-398161D0D68C}"/>
    <cellStyle name="Porcentual 2 4 3" xfId="12301" xr:uid="{34058EBB-6EB6-47B1-A5EF-56789B30F35A}"/>
    <cellStyle name="Porcentual 2 4 4" xfId="17537" xr:uid="{D4700911-77DD-4787-AFA7-D5B9904BD998}"/>
    <cellStyle name="Porcentual 2 4 5" xfId="19779" xr:uid="{DC459D43-2E02-4925-8ECA-4426C195ACC2}"/>
    <cellStyle name="Porcentual 2 4 6" xfId="10124" xr:uid="{88B2693F-74B5-4C7F-A587-03FE5CAB183D}"/>
    <cellStyle name="Porcentual 2 4 6 2" xfId="21445" xr:uid="{0EEE7A45-F4D9-4575-B65D-F9F4A824EC4E}"/>
    <cellStyle name="Porcentual 2 4 6 2 2" xfId="27001" xr:uid="{51F0643A-7991-479A-9E6E-1732D3C4B879}"/>
    <cellStyle name="Porcentual 2 4 6 2 3" xfId="32495" xr:uid="{851B9AEB-389B-4C0D-A212-5409AAD3F629}"/>
    <cellStyle name="Porcentual 2 4 6 2 4" xfId="37979" xr:uid="{949AEA75-A02B-45D1-8435-2842EF850F02}"/>
    <cellStyle name="Porcentual 2 4 6 3" xfId="24272" xr:uid="{99D7F481-2793-4D9A-988A-17D60CB6FBAC}"/>
    <cellStyle name="Porcentual 2 4 6 4" xfId="29766" xr:uid="{E7E8893E-1457-4F3C-B2FF-199DC0778A4D}"/>
    <cellStyle name="Porcentual 2 4 6 5" xfId="35250" xr:uid="{42DDB4CF-C5F4-4678-B9C4-A819D88A8CF5}"/>
    <cellStyle name="Porcentual 2 5" xfId="6970" xr:uid="{00C51E0A-B241-488B-A522-8C6CBAC731FB}"/>
    <cellStyle name="Porcentual 2 5 2" xfId="15378" xr:uid="{01FAB481-7CA3-47C0-9215-A4FFF51D3DB2}"/>
    <cellStyle name="Porcentual 2 5 2 2" xfId="22665" xr:uid="{A8DC993F-E6BA-425B-8BBF-C8C5F26B174B}"/>
    <cellStyle name="Porcentual 2 5 2 2 2" xfId="28221" xr:uid="{6D01464D-EB92-48EF-BFA1-9EECA113818E}"/>
    <cellStyle name="Porcentual 2 5 2 2 3" xfId="33715" xr:uid="{E3F12005-5E73-4CCE-89F9-454F7EC99093}"/>
    <cellStyle name="Porcentual 2 5 2 2 4" xfId="39199" xr:uid="{32EDAE20-03C3-49A7-A2B3-4EC90A088E59}"/>
    <cellStyle name="Porcentual 2 5 2 3" xfId="25492" xr:uid="{A4F20950-D61D-499B-86D0-1E6FC3DCEA00}"/>
    <cellStyle name="Porcentual 2 5 2 4" xfId="30986" xr:uid="{992EF067-408F-42CF-991B-8350BF9F4A0C}"/>
    <cellStyle name="Porcentual 2 5 2 5" xfId="36470" xr:uid="{DA659928-D379-49FE-A9BF-FA13A5513AF8}"/>
    <cellStyle name="Porcentual 2 5 3" xfId="12677" xr:uid="{86025A5E-0A92-48D5-9302-607A818409D1}"/>
    <cellStyle name="Porcentual 2 5 4" xfId="19780" xr:uid="{B7192989-D458-47CC-9A6C-1AA32ABB651B}"/>
    <cellStyle name="Porcentual 2 5 5" xfId="10125" xr:uid="{7B0EF794-1910-4211-A5F6-E12B64008784}"/>
    <cellStyle name="Porcentual 2 5 5 2" xfId="21446" xr:uid="{03DA9664-443D-44D7-8AE1-93E16B449A03}"/>
    <cellStyle name="Porcentual 2 5 5 2 2" xfId="27002" xr:uid="{A9C0C637-1A99-4A90-B177-976343BFA914}"/>
    <cellStyle name="Porcentual 2 5 5 2 3" xfId="32496" xr:uid="{BA9E3C28-7504-46FC-B3FA-59C1E9136D0B}"/>
    <cellStyle name="Porcentual 2 5 5 2 4" xfId="37980" xr:uid="{A1E916E1-0980-4B1D-BDF1-D65F614B8501}"/>
    <cellStyle name="Porcentual 2 5 5 3" xfId="24273" xr:uid="{CB3A91E5-9FA4-4036-A3C6-D7F16CF1E149}"/>
    <cellStyle name="Porcentual 2 5 5 4" xfId="29767" xr:uid="{8B5538E8-D433-493E-9423-CC4E7E586AF2}"/>
    <cellStyle name="Porcentual 2 5 5 5" xfId="35251" xr:uid="{09D1142C-8BD9-4AC1-B1E5-8173F5F4B494}"/>
    <cellStyle name="Porcentual 2 6" xfId="7304" xr:uid="{8E253283-C316-4BF8-AD43-D7AAD4DDCC07}"/>
    <cellStyle name="Porcentual 2 6 2" xfId="20086" xr:uid="{9FEB37C6-466D-4D40-96E9-1834829C71EC}"/>
    <cellStyle name="Porcentual 2 6 3" xfId="10126" xr:uid="{45DA3741-F0A3-4DB9-842D-2C8026ED1B3D}"/>
    <cellStyle name="Porcentual 2 6 3 2" xfId="21447" xr:uid="{EB820F94-1D34-470D-9C2B-751CBD59AC57}"/>
    <cellStyle name="Porcentual 2 6 3 2 2" xfId="27003" xr:uid="{FA99A1DF-1A3F-426B-8AA6-08439889BFB3}"/>
    <cellStyle name="Porcentual 2 6 3 2 3" xfId="32497" xr:uid="{DD14601B-946A-4A24-A02F-FD9A000ED113}"/>
    <cellStyle name="Porcentual 2 6 3 2 4" xfId="37981" xr:uid="{9DA6ED17-F9BF-4AD0-B106-D238AB030DBF}"/>
    <cellStyle name="Porcentual 2 6 3 3" xfId="24274" xr:uid="{79A85B3F-5DF9-406F-AF46-DD99CB65EDF7}"/>
    <cellStyle name="Porcentual 2 6 3 4" xfId="29768" xr:uid="{2FA4ED24-F0BD-43F3-9D37-F2BB62037AED}"/>
    <cellStyle name="Porcentual 2 6 3 5" xfId="35252" xr:uid="{C95C7D80-9051-45F3-AB4D-E17480EFBBC1}"/>
    <cellStyle name="Porcentual 2 7" xfId="10127" xr:uid="{EA2CA91D-17EF-471C-9E17-E3E4D40AA5CD}"/>
    <cellStyle name="Porcentual 2 7 2" xfId="21448" xr:uid="{A20E34C0-1A7D-4177-BEFF-92C5A4255C01}"/>
    <cellStyle name="Porcentual 2 7 2 2" xfId="27004" xr:uid="{ECEC84DB-7962-40D7-B009-C7EF4E47F2B8}"/>
    <cellStyle name="Porcentual 2 7 2 3" xfId="32498" xr:uid="{74FF3BB3-E5A2-4794-AFBF-BB7A72D88691}"/>
    <cellStyle name="Porcentual 2 7 2 4" xfId="37982" xr:uid="{2A300A2D-F344-4D89-90AC-4662DDC724F4}"/>
    <cellStyle name="Porcentual 2 7 3" xfId="24275" xr:uid="{5B18E907-C2EB-4A56-8451-CE4696FA7D6C}"/>
    <cellStyle name="Porcentual 2 7 4" xfId="29769" xr:uid="{BC2C41F4-370A-491E-B0B8-E28217EE36A9}"/>
    <cellStyle name="Porcentual 2 7 5" xfId="35253" xr:uid="{18636955-528A-447C-A461-5503A2F82EB8}"/>
    <cellStyle name="Porcentual 2 8" xfId="15370" xr:uid="{92F875AE-EEC7-4E75-9B8D-55CA5582F097}"/>
    <cellStyle name="Porcentual 2 8 2" xfId="22657" xr:uid="{EF6E7F12-914E-4CB3-A6A1-646713D3D539}"/>
    <cellStyle name="Porcentual 2 8 2 2" xfId="28213" xr:uid="{865BF44A-1397-4A53-A2B8-8F328ED32DCD}"/>
    <cellStyle name="Porcentual 2 8 2 3" xfId="33707" xr:uid="{14E915C1-929F-4DD0-BE96-DF7E083784EA}"/>
    <cellStyle name="Porcentual 2 8 2 4" xfId="39191" xr:uid="{FD2B8D50-30C5-425B-8412-E855DE128962}"/>
    <cellStyle name="Porcentual 2 8 3" xfId="25484" xr:uid="{369C9148-2C72-42BD-91FF-F9F1F64340EC}"/>
    <cellStyle name="Porcentual 2 8 4" xfId="30978" xr:uid="{70747143-E74B-4D5B-8FE3-4583C46EC99C}"/>
    <cellStyle name="Porcentual 2 8 5" xfId="36462" xr:uid="{03FF4CA3-A924-4049-941B-848033D2BB97}"/>
    <cellStyle name="Porcentual 2 9" xfId="12296" xr:uid="{6BDA3FCD-AAA0-4277-851D-9CCF53F31805}"/>
    <cellStyle name="Porcentual 3" xfId="6971" xr:uid="{A093E813-F1B3-4539-A331-999BA4C519C9}"/>
    <cellStyle name="Porcentual 3 10" xfId="10128" xr:uid="{68E957BA-8AB8-4B4C-8F90-30E8ED372EBE}"/>
    <cellStyle name="Porcentual 3 10 2" xfId="21449" xr:uid="{C332FC38-450E-47ED-972A-2FC9ED7C118E}"/>
    <cellStyle name="Porcentual 3 10 2 2" xfId="27005" xr:uid="{E4743513-FC0D-41C4-988C-1E1FB0BB7B4A}"/>
    <cellStyle name="Porcentual 3 10 2 3" xfId="32499" xr:uid="{6EDE110A-0384-4B63-AD5F-33EAA0726092}"/>
    <cellStyle name="Porcentual 3 10 2 4" xfId="37983" xr:uid="{5C01ED6A-EA94-4545-B7E6-260B9965F80E}"/>
    <cellStyle name="Porcentual 3 10 3" xfId="24276" xr:uid="{F19729F3-1935-45DE-8F7E-FB5DF46F1A43}"/>
    <cellStyle name="Porcentual 3 10 4" xfId="29770" xr:uid="{A60B4688-90A8-422C-A4F3-BBF294E8F197}"/>
    <cellStyle name="Porcentual 3 10 5" xfId="35254" xr:uid="{1E35ED98-B645-4255-A315-86C85E14EA79}"/>
    <cellStyle name="Porcentual 3 2" xfId="6972" xr:uid="{549E5C72-183F-4C60-9A90-C5C3D4DD52FC}"/>
    <cellStyle name="Porcentual 3 2 2" xfId="15380" xr:uid="{D4CFDD78-2424-4A12-978B-FCE2C46055C6}"/>
    <cellStyle name="Porcentual 3 2 2 2" xfId="22667" xr:uid="{42B0FDEF-9F9C-40BE-A61B-C59A27D5D707}"/>
    <cellStyle name="Porcentual 3 2 2 2 2" xfId="28223" xr:uid="{A1C1D297-C3B0-4081-B9A7-481A66470EFD}"/>
    <cellStyle name="Porcentual 3 2 2 2 3" xfId="33717" xr:uid="{1F3DDADE-61E9-4640-9BAD-A9EDCFB7D852}"/>
    <cellStyle name="Porcentual 3 2 2 2 4" xfId="39201" xr:uid="{A8C20C4B-C123-40E3-92F8-BF372AE30A63}"/>
    <cellStyle name="Porcentual 3 2 2 3" xfId="25494" xr:uid="{48BE5E4B-5867-4D6E-9E41-7749FF8795C9}"/>
    <cellStyle name="Porcentual 3 2 2 4" xfId="30988" xr:uid="{0C8847CC-537A-498D-921D-78FC2470823B}"/>
    <cellStyle name="Porcentual 3 2 2 5" xfId="36472" xr:uid="{B7696195-8398-441A-9889-2FB94292A606}"/>
    <cellStyle name="Porcentual 3 2 3" xfId="12303" xr:uid="{A9F2897F-F71A-4781-8979-F42D0C7BF5A9}"/>
    <cellStyle name="Porcentual 3 2 4" xfId="17539" xr:uid="{42213A45-1A47-400F-AF3B-11BA1B00FEB6}"/>
    <cellStyle name="Porcentual 3 2 5" xfId="19782" xr:uid="{FEC3D91B-F339-436D-902A-F9207D02B517}"/>
    <cellStyle name="Porcentual 3 2 6" xfId="10129" xr:uid="{5CE6C02B-670F-47CB-8E16-D9493278A3A5}"/>
    <cellStyle name="Porcentual 3 2 6 2" xfId="21450" xr:uid="{8F97465C-95E1-4152-9DB4-47B9A6A9F2FB}"/>
    <cellStyle name="Porcentual 3 2 6 2 2" xfId="27006" xr:uid="{E51644F4-5239-41A4-B951-0D0FA020F305}"/>
    <cellStyle name="Porcentual 3 2 6 2 3" xfId="32500" xr:uid="{76907039-0655-410E-B08A-D971A47F830E}"/>
    <cellStyle name="Porcentual 3 2 6 2 4" xfId="37984" xr:uid="{5CB1EDFA-FB42-4D64-99E4-FD70E9B6C8C5}"/>
    <cellStyle name="Porcentual 3 2 6 3" xfId="24277" xr:uid="{0E78008E-218C-4D10-A66D-2A541B634790}"/>
    <cellStyle name="Porcentual 3 2 6 4" xfId="29771" xr:uid="{4A7DE8E8-73F4-4CF7-A455-375ABE240DCE}"/>
    <cellStyle name="Porcentual 3 2 6 5" xfId="35255" xr:uid="{00D54BCF-328F-4B51-86E1-F996E0A455D9}"/>
    <cellStyle name="Porcentual 3 3" xfId="6973" xr:uid="{1774FBBD-596D-48AF-AEAE-1D4CBE76693F}"/>
    <cellStyle name="Porcentual 3 3 2" xfId="15381" xr:uid="{6A0B3B51-4F92-435F-8484-F4BD658FEF55}"/>
    <cellStyle name="Porcentual 3 3 2 2" xfId="22668" xr:uid="{AFDE5CE7-5813-4318-AF26-8A4F6A4BD18B}"/>
    <cellStyle name="Porcentual 3 3 2 2 2" xfId="28224" xr:uid="{9694F81E-1353-456F-9230-56BA3D67C4E2}"/>
    <cellStyle name="Porcentual 3 3 2 2 3" xfId="33718" xr:uid="{E9D303EC-941E-4597-82FF-99A6A63CD87C}"/>
    <cellStyle name="Porcentual 3 3 2 2 4" xfId="39202" xr:uid="{ABF82255-BB74-4289-9699-696FB1A66C0B}"/>
    <cellStyle name="Porcentual 3 3 2 3" xfId="25495" xr:uid="{6F8D56DD-109C-4089-BD3B-595A48A1CF6D}"/>
    <cellStyle name="Porcentual 3 3 2 4" xfId="30989" xr:uid="{A1B5A821-A0E5-475F-B430-3CF5DFBAD019}"/>
    <cellStyle name="Porcentual 3 3 2 5" xfId="36473" xr:uid="{5E95126A-A372-4541-8AE1-289FE5AB6A9F}"/>
    <cellStyle name="Porcentual 3 3 3" xfId="12680" xr:uid="{4F7C6528-8B97-49E8-A710-21B666ED99DC}"/>
    <cellStyle name="Porcentual 3 3 4" xfId="19783" xr:uid="{F562A320-BE2B-4245-B3B7-1EA1C23D8DB3}"/>
    <cellStyle name="Porcentual 3 3 5" xfId="10130" xr:uid="{2A9373B7-6889-43C9-8D91-629985F549F9}"/>
    <cellStyle name="Porcentual 3 3 5 2" xfId="21451" xr:uid="{E3D59E85-AC27-4908-BEB6-3B1BA2F42E8C}"/>
    <cellStyle name="Porcentual 3 3 5 2 2" xfId="27007" xr:uid="{12124F3A-B929-4388-AFFD-FEDB9BED7DA4}"/>
    <cellStyle name="Porcentual 3 3 5 2 3" xfId="32501" xr:uid="{958AC6F1-F64D-40A5-BED3-C583E8BA7966}"/>
    <cellStyle name="Porcentual 3 3 5 2 4" xfId="37985" xr:uid="{FB8B2F8E-AD7E-4BDA-B591-A6078B04D492}"/>
    <cellStyle name="Porcentual 3 3 5 3" xfId="24278" xr:uid="{8965F6C0-A729-4C19-BEAF-3CCA0AF1D71E}"/>
    <cellStyle name="Porcentual 3 3 5 4" xfId="29772" xr:uid="{B727EC77-3395-44B9-B327-72184A1A31C5}"/>
    <cellStyle name="Porcentual 3 3 5 5" xfId="35256" xr:uid="{977344CF-0F35-4233-A1D7-2C5115FEBA17}"/>
    <cellStyle name="Porcentual 3 4" xfId="7307" xr:uid="{07A34532-E3C6-4291-BA4F-325C875B93B3}"/>
    <cellStyle name="Porcentual 3 4 2" xfId="20089" xr:uid="{B3A811BF-D0F5-4E25-AF03-72F5BE7F4047}"/>
    <cellStyle name="Porcentual 3 4 3" xfId="10131" xr:uid="{4DCD48D3-4E98-4EB5-A48C-F3B181983C29}"/>
    <cellStyle name="Porcentual 3 4 3 2" xfId="21452" xr:uid="{2E5CFF6F-53C8-4859-9AC1-2169796C0449}"/>
    <cellStyle name="Porcentual 3 4 3 2 2" xfId="27008" xr:uid="{7C372EA7-2522-4C81-9527-C0D0AE4AAAEB}"/>
    <cellStyle name="Porcentual 3 4 3 2 3" xfId="32502" xr:uid="{7829C8C3-A336-4FF7-8314-1CAABED348E1}"/>
    <cellStyle name="Porcentual 3 4 3 2 4" xfId="37986" xr:uid="{068E0D5A-0CED-461E-ADAD-E1FB3760FB39}"/>
    <cellStyle name="Porcentual 3 4 3 3" xfId="24279" xr:uid="{B6518CC7-3113-4E87-BDCE-B4C21DCFF40F}"/>
    <cellStyle name="Porcentual 3 4 3 4" xfId="29773" xr:uid="{98331AD5-24A2-4B88-9841-CF8C5887C3AB}"/>
    <cellStyle name="Porcentual 3 4 3 5" xfId="35257" xr:uid="{A19CC0D0-2ED2-4183-BCCF-59A9350BE169}"/>
    <cellStyle name="Porcentual 3 5" xfId="10132" xr:uid="{359E1F22-6187-4337-8D0A-D6CBD6736BFD}"/>
    <cellStyle name="Porcentual 3 5 2" xfId="21453" xr:uid="{649E1606-EBBF-4D88-923F-6F57A3403DCC}"/>
    <cellStyle name="Porcentual 3 5 2 2" xfId="27009" xr:uid="{D83987FF-AB5B-487F-BFF1-DC85F4E39B6E}"/>
    <cellStyle name="Porcentual 3 5 2 3" xfId="32503" xr:uid="{D52DE8D5-A680-4908-B841-39DA7BA466CC}"/>
    <cellStyle name="Porcentual 3 5 2 4" xfId="37987" xr:uid="{1EE66539-8700-495D-98A4-27C7501EAF78}"/>
    <cellStyle name="Porcentual 3 5 3" xfId="24280" xr:uid="{FB192EBF-B0E4-4F67-9D0B-ED54CC7FC291}"/>
    <cellStyle name="Porcentual 3 5 4" xfId="29774" xr:uid="{7084DF9E-D5E9-4CBE-9988-51F3567850AE}"/>
    <cellStyle name="Porcentual 3 5 5" xfId="35258" xr:uid="{2926980E-76C7-4995-A6A1-80B072AE91D7}"/>
    <cellStyle name="Porcentual 3 6" xfId="15379" xr:uid="{039673D3-B219-423E-93DF-DC90EB703569}"/>
    <cellStyle name="Porcentual 3 6 2" xfId="22666" xr:uid="{DBBCE1EA-F5F7-4FEF-8BBD-A322730E509F}"/>
    <cellStyle name="Porcentual 3 6 2 2" xfId="28222" xr:uid="{E18B2C51-EF2A-4F21-B8B9-DDB58FDDCC7C}"/>
    <cellStyle name="Porcentual 3 6 2 3" xfId="33716" xr:uid="{4275F485-7F65-47BC-854B-7A05F5EED2E3}"/>
    <cellStyle name="Porcentual 3 6 2 4" xfId="39200" xr:uid="{5BD682AB-96F4-433A-B4FF-0E85E5F7C688}"/>
    <cellStyle name="Porcentual 3 6 3" xfId="25493" xr:uid="{918E07F1-613E-483E-AC56-2DF943F7BD36}"/>
    <cellStyle name="Porcentual 3 6 4" xfId="30987" xr:uid="{DFCDB4F0-8EB1-4EFB-9D7F-EB2FCA084CFE}"/>
    <cellStyle name="Porcentual 3 6 5" xfId="36471" xr:uid="{DC715252-200A-43FE-A591-4A69904E6139}"/>
    <cellStyle name="Porcentual 3 7" xfId="12302" xr:uid="{4827E44D-01E2-4DBB-AC2A-639E344A0052}"/>
    <cellStyle name="Porcentual 3 8" xfId="17538" xr:uid="{18B22A96-08CD-4C7B-A7F9-A1412233B597}"/>
    <cellStyle name="Porcentual 3 9" xfId="19781" xr:uid="{45D75ED7-6A28-4027-9D67-5BF9B4E27D36}"/>
    <cellStyle name="Porcentual 4" xfId="6974" xr:uid="{55621A08-FA48-4242-A73E-6E293BC4AC45}"/>
    <cellStyle name="Porcentual 4 10" xfId="12304" xr:uid="{FFAE1F6F-CDA3-4D27-B837-220FE70137B9}"/>
    <cellStyle name="Porcentual 4 11" xfId="17540" xr:uid="{FAB74571-37C6-439C-9851-30F36BB4EFE5}"/>
    <cellStyle name="Porcentual 4 12" xfId="19784" xr:uid="{67854228-6914-4BAC-821E-58ADE1AB5FB2}"/>
    <cellStyle name="Porcentual 4 13" xfId="10133" xr:uid="{469F20E8-5449-4CAE-A873-2F2EA6A15418}"/>
    <cellStyle name="Porcentual 4 13 2" xfId="21454" xr:uid="{077C67C0-E854-4708-81AE-9523EF611099}"/>
    <cellStyle name="Porcentual 4 13 2 2" xfId="27010" xr:uid="{70DF9374-8B3C-4B1A-9447-68E166B1D897}"/>
    <cellStyle name="Porcentual 4 13 2 3" xfId="32504" xr:uid="{1A4AC9AF-2210-48B0-B588-CBFD2D0E5437}"/>
    <cellStyle name="Porcentual 4 13 2 4" xfId="37988" xr:uid="{5C037CAA-6CD5-40E5-81EE-DD726F07D2FD}"/>
    <cellStyle name="Porcentual 4 13 3" xfId="24281" xr:uid="{E8E9C6F3-2936-4F6B-877B-93818ECF2D41}"/>
    <cellStyle name="Porcentual 4 13 4" xfId="29775" xr:uid="{DE108828-8680-4493-8DDA-F972E2FB6641}"/>
    <cellStyle name="Porcentual 4 13 5" xfId="35259" xr:uid="{BEDBD799-40ED-4C45-BB93-806B82690BEF}"/>
    <cellStyle name="Porcentual 4 2" xfId="6975" xr:uid="{5E8AC038-BD87-4E34-9086-3BF7DBDF0786}"/>
    <cellStyle name="Porcentual 4 2 10" xfId="17541" xr:uid="{62AB0615-9095-4466-917C-41E97DDBA5FB}"/>
    <cellStyle name="Porcentual 4 2 11" xfId="19785" xr:uid="{831F55D8-DAED-4C4C-9FD7-4B81BB74A492}"/>
    <cellStyle name="Porcentual 4 2 12" xfId="10134" xr:uid="{065E3AE3-61C4-49EF-BC80-7E2A57847786}"/>
    <cellStyle name="Porcentual 4 2 12 2" xfId="21455" xr:uid="{6ABB3F3A-1BA0-4CE2-912C-AAEC6B9B3AA1}"/>
    <cellStyle name="Porcentual 4 2 12 2 2" xfId="27011" xr:uid="{23EBA268-A684-4D8E-BB6D-45D82E19A93F}"/>
    <cellStyle name="Porcentual 4 2 12 2 3" xfId="32505" xr:uid="{8F31D60B-5891-4D70-9C9B-6783756AB8A3}"/>
    <cellStyle name="Porcentual 4 2 12 2 4" xfId="37989" xr:uid="{288EE7F0-BC82-4801-BE13-A137173FA382}"/>
    <cellStyle name="Porcentual 4 2 12 3" xfId="24282" xr:uid="{B1224824-2DE3-44F0-BB32-42E7DCF34AB7}"/>
    <cellStyle name="Porcentual 4 2 12 4" xfId="29776" xr:uid="{5E0B0484-8B66-4007-82A1-C4E17E53395C}"/>
    <cellStyle name="Porcentual 4 2 12 5" xfId="35260" xr:uid="{1E173593-7C16-4C98-B3BB-02ACC3D0CA4D}"/>
    <cellStyle name="Porcentual 4 2 2" xfId="6976" xr:uid="{168D6E2B-E095-406B-B675-96598AC75C03}"/>
    <cellStyle name="Porcentual 4 2 2 2" xfId="15384" xr:uid="{218EA8A6-9974-4984-80E6-994626273D6B}"/>
    <cellStyle name="Porcentual 4 2 2 2 2" xfId="22671" xr:uid="{B5B618E1-2E6F-4952-ADD9-5FF5EE7192F8}"/>
    <cellStyle name="Porcentual 4 2 2 2 2 2" xfId="28227" xr:uid="{DEB11624-1109-463B-911F-C33C6E6F520B}"/>
    <cellStyle name="Porcentual 4 2 2 2 2 3" xfId="33721" xr:uid="{AF4EA1C1-8656-4103-ACB5-A4F6E55ACDD4}"/>
    <cellStyle name="Porcentual 4 2 2 2 2 4" xfId="39205" xr:uid="{7E8F0E64-4B0F-45DF-BB07-0C50092FA8E4}"/>
    <cellStyle name="Porcentual 4 2 2 2 3" xfId="25498" xr:uid="{47A27171-D0B1-4901-B44C-8ED264DAEA42}"/>
    <cellStyle name="Porcentual 4 2 2 2 4" xfId="30992" xr:uid="{460FC1E2-6D56-43EA-9639-D301DFF5AC73}"/>
    <cellStyle name="Porcentual 4 2 2 2 5" xfId="36476" xr:uid="{0DC5A483-8905-485E-80E6-22ECCFF383BB}"/>
    <cellStyle name="Porcentual 4 2 2 3" xfId="12306" xr:uid="{668E23D6-C61C-4AFE-BFEF-B8F176790A09}"/>
    <cellStyle name="Porcentual 4 2 2 4" xfId="17542" xr:uid="{FD04F3F8-4660-4CED-96F0-3745B511CF8B}"/>
    <cellStyle name="Porcentual 4 2 2 5" xfId="19786" xr:uid="{3D609819-3253-4367-A25D-666F0DFA774D}"/>
    <cellStyle name="Porcentual 4 2 2 6" xfId="10135" xr:uid="{22975FB0-3A70-443E-B0F8-2B7FA90AE078}"/>
    <cellStyle name="Porcentual 4 2 2 6 2" xfId="21456" xr:uid="{896E1890-7B2B-4189-95C8-CA332EAC18B9}"/>
    <cellStyle name="Porcentual 4 2 2 6 2 2" xfId="27012" xr:uid="{DBA33BD9-E52D-4C21-8166-E747D35EB752}"/>
    <cellStyle name="Porcentual 4 2 2 6 2 3" xfId="32506" xr:uid="{635CD84F-60C3-4C26-881E-5D0E421431E8}"/>
    <cellStyle name="Porcentual 4 2 2 6 2 4" xfId="37990" xr:uid="{5A43731E-8E30-4A27-84DC-7A50C230846C}"/>
    <cellStyle name="Porcentual 4 2 2 6 3" xfId="24283" xr:uid="{0938B0BD-C382-4356-8333-4F1FD93015B1}"/>
    <cellStyle name="Porcentual 4 2 2 6 4" xfId="29777" xr:uid="{14882FDC-1005-411F-AC37-91C70191586F}"/>
    <cellStyle name="Porcentual 4 2 2 6 5" xfId="35261" xr:uid="{4DB8BF08-70F5-45B2-80D8-7323E8D96C30}"/>
    <cellStyle name="Porcentual 4 2 3" xfId="6977" xr:uid="{3A6EAF3B-FC0E-47C6-BE28-82E07DD587F6}"/>
    <cellStyle name="Porcentual 4 2 3 2" xfId="15385" xr:uid="{CFC264A0-9318-449A-BE59-359CE2B7DB46}"/>
    <cellStyle name="Porcentual 4 2 3 2 2" xfId="22672" xr:uid="{0790F800-544E-4A3F-A017-D534BE2E1762}"/>
    <cellStyle name="Porcentual 4 2 3 2 2 2" xfId="28228" xr:uid="{AF53A129-8729-45A7-A80A-A71B6BEC1CE0}"/>
    <cellStyle name="Porcentual 4 2 3 2 2 3" xfId="33722" xr:uid="{83FBF9FB-2BFB-4E51-95C5-29D2C62DB17D}"/>
    <cellStyle name="Porcentual 4 2 3 2 2 4" xfId="39206" xr:uid="{2320AAD3-2295-409C-BCA1-E8195800BC58}"/>
    <cellStyle name="Porcentual 4 2 3 2 3" xfId="25499" xr:uid="{23E4F3CA-0676-4545-9F3E-B165BC9DFB2B}"/>
    <cellStyle name="Porcentual 4 2 3 2 4" xfId="30993" xr:uid="{2CC24DF7-8B84-4D62-95E5-F3EF801D579F}"/>
    <cellStyle name="Porcentual 4 2 3 2 5" xfId="36477" xr:uid="{EAF9E4DE-ABEB-467C-A987-84A0A29C4633}"/>
    <cellStyle name="Porcentual 4 2 3 3" xfId="12307" xr:uid="{4F87F4E5-50BA-4AAD-8D29-6AC74C56A2FB}"/>
    <cellStyle name="Porcentual 4 2 3 4" xfId="17543" xr:uid="{EC22368F-C29B-434F-8C68-C83E9AF23FD2}"/>
    <cellStyle name="Porcentual 4 2 3 5" xfId="19787" xr:uid="{A3487C63-AC3F-45BF-A7D2-F197A89A61B0}"/>
    <cellStyle name="Porcentual 4 2 3 6" xfId="10136" xr:uid="{175A4FFA-F13F-41FD-92FD-F256CA180A94}"/>
    <cellStyle name="Porcentual 4 2 3 6 2" xfId="21457" xr:uid="{B218F2CB-FE7C-439F-95AC-0CDE69563750}"/>
    <cellStyle name="Porcentual 4 2 3 6 2 2" xfId="27013" xr:uid="{F26CB92E-3C3F-4417-AC08-08541336CDE4}"/>
    <cellStyle name="Porcentual 4 2 3 6 2 3" xfId="32507" xr:uid="{B946CD58-1B4A-497D-B618-E129826D3087}"/>
    <cellStyle name="Porcentual 4 2 3 6 2 4" xfId="37991" xr:uid="{B4762225-B154-44C1-9D63-01A9BC761193}"/>
    <cellStyle name="Porcentual 4 2 3 6 3" xfId="24284" xr:uid="{0CBAE820-6F18-41C7-97B6-D96751CEFB11}"/>
    <cellStyle name="Porcentual 4 2 3 6 4" xfId="29778" xr:uid="{053EB14F-7F3E-43A8-BF90-10B90CEEC165}"/>
    <cellStyle name="Porcentual 4 2 3 6 5" xfId="35262" xr:uid="{66C99058-C99E-4F76-A4A8-061C637845D6}"/>
    <cellStyle name="Porcentual 4 2 4" xfId="6978" xr:uid="{D7D5D77C-B839-4272-8C4E-725D27405A82}"/>
    <cellStyle name="Porcentual 4 2 4 2" xfId="15386" xr:uid="{4187B8AE-8566-458A-9147-77D670773F79}"/>
    <cellStyle name="Porcentual 4 2 4 2 2" xfId="22673" xr:uid="{6906957C-67FB-44EF-A7FD-28A6EEC36C7D}"/>
    <cellStyle name="Porcentual 4 2 4 2 2 2" xfId="28229" xr:uid="{2F971929-6309-4BC2-B3F0-6B82F0920B98}"/>
    <cellStyle name="Porcentual 4 2 4 2 2 3" xfId="33723" xr:uid="{A19D3911-A729-435F-B3FA-ADCFACA0AAD3}"/>
    <cellStyle name="Porcentual 4 2 4 2 2 4" xfId="39207" xr:uid="{022A12B6-6440-4D18-A8D1-7212992A93CD}"/>
    <cellStyle name="Porcentual 4 2 4 2 3" xfId="25500" xr:uid="{57487849-FAA6-4930-985B-4ACFC0FB52B4}"/>
    <cellStyle name="Porcentual 4 2 4 2 4" xfId="30994" xr:uid="{24E5EB74-209F-416B-B4DB-970C4DCE04D9}"/>
    <cellStyle name="Porcentual 4 2 4 2 5" xfId="36478" xr:uid="{A5F711DB-887C-4A4C-8719-2F7D953F05DE}"/>
    <cellStyle name="Porcentual 4 2 4 3" xfId="12308" xr:uid="{CCBDA1FD-58A3-4EB0-BD7F-4EEC18A57553}"/>
    <cellStyle name="Porcentual 4 2 4 4" xfId="17544" xr:uid="{BD94D870-4462-4BBC-A8BF-FE0759457CEF}"/>
    <cellStyle name="Porcentual 4 2 4 5" xfId="19788" xr:uid="{C839453B-A342-4FCE-A58F-083776E98A1D}"/>
    <cellStyle name="Porcentual 4 2 4 6" xfId="10137" xr:uid="{7B0B9CCD-3874-48FA-AD89-199FA636DE6D}"/>
    <cellStyle name="Porcentual 4 2 4 6 2" xfId="21458" xr:uid="{A3975CB6-E26A-4AC0-B459-ADF25CF1BB44}"/>
    <cellStyle name="Porcentual 4 2 4 6 2 2" xfId="27014" xr:uid="{1CBA971D-AC9C-4EAD-B6F3-2701ED1BAFCB}"/>
    <cellStyle name="Porcentual 4 2 4 6 2 3" xfId="32508" xr:uid="{50BD17A7-CDEC-4D24-914A-341EBA9BDF75}"/>
    <cellStyle name="Porcentual 4 2 4 6 2 4" xfId="37992" xr:uid="{28D7B886-6B68-438F-A305-40C31FCF9DF3}"/>
    <cellStyle name="Porcentual 4 2 4 6 3" xfId="24285" xr:uid="{089FC422-7127-4144-B15E-1B2378259457}"/>
    <cellStyle name="Porcentual 4 2 4 6 4" xfId="29779" xr:uid="{D9537863-5002-4420-84D2-D6658C4ACD78}"/>
    <cellStyle name="Porcentual 4 2 4 6 5" xfId="35263" xr:uid="{36BD438D-A1EB-4C25-AB43-C6A1FEDDD09C}"/>
    <cellStyle name="Porcentual 4 2 5" xfId="6979" xr:uid="{2EB25861-3964-4F84-A911-DFDD4275A3CB}"/>
    <cellStyle name="Porcentual 4 2 5 2" xfId="15387" xr:uid="{3FF97C08-CF62-4EE9-AF3C-671BA23BB4C5}"/>
    <cellStyle name="Porcentual 4 2 5 2 2" xfId="22674" xr:uid="{D07DCA8E-F071-47B8-99BC-7F61D0C1F9A0}"/>
    <cellStyle name="Porcentual 4 2 5 2 2 2" xfId="28230" xr:uid="{2D41213E-73F2-4E84-A8FE-BA311E5A7479}"/>
    <cellStyle name="Porcentual 4 2 5 2 2 3" xfId="33724" xr:uid="{14D63449-8AA7-442A-B640-21733DD9FC65}"/>
    <cellStyle name="Porcentual 4 2 5 2 2 4" xfId="39208" xr:uid="{CC1737F2-2D81-49BF-B391-7C8EFA0C5F29}"/>
    <cellStyle name="Porcentual 4 2 5 2 3" xfId="25501" xr:uid="{E7BF2434-1A19-439C-A7CA-B62CD7BB737C}"/>
    <cellStyle name="Porcentual 4 2 5 2 4" xfId="30995" xr:uid="{E10BF49F-6198-499A-85D5-5A4F5BE54446}"/>
    <cellStyle name="Porcentual 4 2 5 2 5" xfId="36479" xr:uid="{C0F72372-5079-4479-BD44-5D2A96EE8FD5}"/>
    <cellStyle name="Porcentual 4 2 5 3" xfId="12682" xr:uid="{DD611441-8B75-4107-938D-5FEAD04D4A98}"/>
    <cellStyle name="Porcentual 4 2 5 4" xfId="19789" xr:uid="{EA15B067-1BF9-4D76-9F32-6CFD02EA0A87}"/>
    <cellStyle name="Porcentual 4 2 5 5" xfId="10138" xr:uid="{9EA1CBB7-F0B6-4B23-9757-BF42B120D552}"/>
    <cellStyle name="Porcentual 4 2 5 5 2" xfId="21459" xr:uid="{80F1C832-E26F-41D3-84B1-21CD08389677}"/>
    <cellStyle name="Porcentual 4 2 5 5 2 2" xfId="27015" xr:uid="{4B7326F7-696E-4B4C-9F6B-D6BCD2093872}"/>
    <cellStyle name="Porcentual 4 2 5 5 2 3" xfId="32509" xr:uid="{CC1AC396-42A0-49C8-93F1-480A5394552C}"/>
    <cellStyle name="Porcentual 4 2 5 5 2 4" xfId="37993" xr:uid="{9B82095D-20FF-4F70-BFD9-3541730C0CB3}"/>
    <cellStyle name="Porcentual 4 2 5 5 3" xfId="24286" xr:uid="{E1C42AC6-FCF4-43EB-B7A8-DF5AFCDF8BDF}"/>
    <cellStyle name="Porcentual 4 2 5 5 4" xfId="29780" xr:uid="{B9141A71-A653-4C34-818A-F74D0EE7337A}"/>
    <cellStyle name="Porcentual 4 2 5 5 5" xfId="35264" xr:uid="{1360BBAA-8F89-4539-9F02-840CEA911DF7}"/>
    <cellStyle name="Porcentual 4 2 6" xfId="7309" xr:uid="{54A80B86-4D20-4ABE-8FD2-AD0833203FF1}"/>
    <cellStyle name="Porcentual 4 2 6 2" xfId="20091" xr:uid="{AD381AF0-E738-4C1D-800A-6FA0E755ACCF}"/>
    <cellStyle name="Porcentual 4 2 6 3" xfId="10139" xr:uid="{C717B732-7F95-43B3-BED3-1238725ED92D}"/>
    <cellStyle name="Porcentual 4 2 6 3 2" xfId="21460" xr:uid="{85ED1F13-1AFA-46F5-9FDA-DF2432F4D66B}"/>
    <cellStyle name="Porcentual 4 2 6 3 2 2" xfId="27016" xr:uid="{2A37A12F-F6B0-445E-B5BE-2DF0A6392599}"/>
    <cellStyle name="Porcentual 4 2 6 3 2 3" xfId="32510" xr:uid="{C1C4ED40-6C2A-4AEF-9782-6DD121996014}"/>
    <cellStyle name="Porcentual 4 2 6 3 2 4" xfId="37994" xr:uid="{07A95720-301C-47DF-8006-B54DB187B356}"/>
    <cellStyle name="Porcentual 4 2 6 3 3" xfId="24287" xr:uid="{9802CF8C-69CC-43C4-8ADB-62C05C81CC0B}"/>
    <cellStyle name="Porcentual 4 2 6 3 4" xfId="29781" xr:uid="{13BA0079-1737-4CF5-987F-269AED1E7CDE}"/>
    <cellStyle name="Porcentual 4 2 6 3 5" xfId="35265" xr:uid="{E83F4750-034E-4A69-B371-718809DE7D31}"/>
    <cellStyle name="Porcentual 4 2 7" xfId="10140" xr:uid="{46ACF8A8-3968-4C37-91A5-EE29163F2F5F}"/>
    <cellStyle name="Porcentual 4 2 7 2" xfId="21461" xr:uid="{922FB08D-1D8E-4F5C-85C8-3DC343308194}"/>
    <cellStyle name="Porcentual 4 2 7 2 2" xfId="27017" xr:uid="{65CFED6A-3468-4D3C-AE63-7709D0E165E2}"/>
    <cellStyle name="Porcentual 4 2 7 2 3" xfId="32511" xr:uid="{AF4F78F6-CC22-47BE-B06D-E66AC5189568}"/>
    <cellStyle name="Porcentual 4 2 7 2 4" xfId="37995" xr:uid="{8F181111-AE65-4BF7-AEF6-670D5EAE6CAC}"/>
    <cellStyle name="Porcentual 4 2 7 3" xfId="24288" xr:uid="{E224C0F1-E0F7-4F37-96ED-3A5E5A4E20E7}"/>
    <cellStyle name="Porcentual 4 2 7 4" xfId="29782" xr:uid="{DCB117E4-162B-4CB3-8947-E4C3FE40FAC3}"/>
    <cellStyle name="Porcentual 4 2 7 5" xfId="35266" xr:uid="{AB1CE3E2-0A6A-480E-84B5-FC11B0E5B9AF}"/>
    <cellStyle name="Porcentual 4 2 8" xfId="15383" xr:uid="{52A32B7B-1330-4E71-9806-8AF84B45F00C}"/>
    <cellStyle name="Porcentual 4 2 8 2" xfId="22670" xr:uid="{6DBF497B-274A-4798-8C9C-A5DF0BFA70F0}"/>
    <cellStyle name="Porcentual 4 2 8 2 2" xfId="28226" xr:uid="{C61DB6D4-BFD0-4737-928D-240DF55C30DA}"/>
    <cellStyle name="Porcentual 4 2 8 2 3" xfId="33720" xr:uid="{C89B6639-243C-4EB2-965F-3D8729CFE4BE}"/>
    <cellStyle name="Porcentual 4 2 8 2 4" xfId="39204" xr:uid="{EDC20688-3BE9-4207-A7C5-F38F7BB0FBE6}"/>
    <cellStyle name="Porcentual 4 2 8 3" xfId="25497" xr:uid="{B1ED2505-95B8-4553-9C90-9F13D5C97785}"/>
    <cellStyle name="Porcentual 4 2 8 4" xfId="30991" xr:uid="{672A9869-B0A7-46D7-BBA2-67F0623D0C5C}"/>
    <cellStyle name="Porcentual 4 2 8 5" xfId="36475" xr:uid="{803AFC11-2D78-4BBD-AE69-F4695AA65A56}"/>
    <cellStyle name="Porcentual 4 2 9" xfId="12305" xr:uid="{1D9BBC04-8163-4B04-91B2-66E9811F2673}"/>
    <cellStyle name="Porcentual 4 3" xfId="6980" xr:uid="{9A761C9E-0005-40E5-B690-E1325CCFB178}"/>
    <cellStyle name="Porcentual 4 3 10" xfId="10141" xr:uid="{860BC6F5-AB17-4E29-8AB0-259ACC24AF54}"/>
    <cellStyle name="Porcentual 4 3 10 2" xfId="21462" xr:uid="{B72F49BD-E86C-4C53-A150-A57FD6C74685}"/>
    <cellStyle name="Porcentual 4 3 10 2 2" xfId="27018" xr:uid="{000E5F29-C0C1-4335-9DE6-75D3695D588D}"/>
    <cellStyle name="Porcentual 4 3 10 2 3" xfId="32512" xr:uid="{91ABB59D-FD67-416A-987E-F0459F40C2D4}"/>
    <cellStyle name="Porcentual 4 3 10 2 4" xfId="37996" xr:uid="{BB4A5824-FCCC-4BB3-A05F-43F5DBB34CE8}"/>
    <cellStyle name="Porcentual 4 3 10 3" xfId="24289" xr:uid="{C43AA7D6-0EDB-48C4-AF18-DE1415A551D4}"/>
    <cellStyle name="Porcentual 4 3 10 4" xfId="29783" xr:uid="{EE8FF114-CE4A-457E-BCE0-6114C28BD33B}"/>
    <cellStyle name="Porcentual 4 3 10 5" xfId="35267" xr:uid="{DF069E2D-E9CE-4716-82C2-95514492635C}"/>
    <cellStyle name="Porcentual 4 3 2" xfId="6981" xr:uid="{1E0AE0EE-DA27-4599-ADA2-E96A13538D9C}"/>
    <cellStyle name="Porcentual 4 3 2 2" xfId="15389" xr:uid="{4847A675-438F-47F9-9B62-5469BDD1C649}"/>
    <cellStyle name="Porcentual 4 3 2 2 2" xfId="22676" xr:uid="{3A59DA43-B0DD-46D5-B38A-882838A7404F}"/>
    <cellStyle name="Porcentual 4 3 2 2 2 2" xfId="28232" xr:uid="{AAF870AE-8B04-4A34-A865-4A2531583030}"/>
    <cellStyle name="Porcentual 4 3 2 2 2 3" xfId="33726" xr:uid="{CF4F91DE-CF47-4CB4-AF6E-978A6D838ECA}"/>
    <cellStyle name="Porcentual 4 3 2 2 2 4" xfId="39210" xr:uid="{276D4BA2-C8C6-436D-BF44-114F8067FE38}"/>
    <cellStyle name="Porcentual 4 3 2 2 3" xfId="25503" xr:uid="{79CA03C5-61C9-4C48-8ABF-19A4DF38342B}"/>
    <cellStyle name="Porcentual 4 3 2 2 4" xfId="30997" xr:uid="{BDA73676-5BFC-4D71-8949-4D9DB92C2658}"/>
    <cellStyle name="Porcentual 4 3 2 2 5" xfId="36481" xr:uid="{97C23B61-633A-4882-9543-208EEE02F97F}"/>
    <cellStyle name="Porcentual 4 3 2 3" xfId="12310" xr:uid="{C1BFC47D-2B5F-4210-9B72-5D059641136C}"/>
    <cellStyle name="Porcentual 4 3 2 4" xfId="17546" xr:uid="{FD4D0A9E-5FEF-431D-92EC-CA8A8941FFC9}"/>
    <cellStyle name="Porcentual 4 3 2 5" xfId="19791" xr:uid="{4753E2A4-AAFB-4171-A407-38BA8149EFDE}"/>
    <cellStyle name="Porcentual 4 3 2 6" xfId="10142" xr:uid="{B742D1E0-31A7-4F8D-BC5A-28DD92F28433}"/>
    <cellStyle name="Porcentual 4 3 2 6 2" xfId="21463" xr:uid="{90811C80-6298-4B6B-876B-54A624BC6C0D}"/>
    <cellStyle name="Porcentual 4 3 2 6 2 2" xfId="27019" xr:uid="{2CD5BE5C-A89A-4E2D-A717-B6D22E3E5C05}"/>
    <cellStyle name="Porcentual 4 3 2 6 2 3" xfId="32513" xr:uid="{99E42D8A-32AD-4D0C-80A3-8318B89F7751}"/>
    <cellStyle name="Porcentual 4 3 2 6 2 4" xfId="37997" xr:uid="{D5158F1E-45C0-48F1-8723-9F0F1A33066C}"/>
    <cellStyle name="Porcentual 4 3 2 6 3" xfId="24290" xr:uid="{B564ED5D-47E6-4F26-94F2-5A883AA402DD}"/>
    <cellStyle name="Porcentual 4 3 2 6 4" xfId="29784" xr:uid="{759A64D6-6C38-4252-9CD6-1CAD73F22E1A}"/>
    <cellStyle name="Porcentual 4 3 2 6 5" xfId="35268" xr:uid="{D9C003B3-CC58-4C88-84C3-FB2BCCD5628A}"/>
    <cellStyle name="Porcentual 4 3 3" xfId="6982" xr:uid="{E8401B26-8742-4E2C-A55D-F28B1581F009}"/>
    <cellStyle name="Porcentual 4 3 3 2" xfId="15390" xr:uid="{C531BDF1-9863-4CD4-A4F7-5D94736E1081}"/>
    <cellStyle name="Porcentual 4 3 3 2 2" xfId="22677" xr:uid="{C735E80F-84F4-4070-A1A7-C6FF7983259E}"/>
    <cellStyle name="Porcentual 4 3 3 2 2 2" xfId="28233" xr:uid="{A40E310E-414D-4D44-8625-C139A33D7F74}"/>
    <cellStyle name="Porcentual 4 3 3 2 2 3" xfId="33727" xr:uid="{F5A4126D-1476-488C-8FC0-15696DFBFCA5}"/>
    <cellStyle name="Porcentual 4 3 3 2 2 4" xfId="39211" xr:uid="{C1CB78B0-7888-4FB2-BF4A-DB2AD0DA38FE}"/>
    <cellStyle name="Porcentual 4 3 3 2 3" xfId="25504" xr:uid="{F4F32BE2-C23E-4E70-9179-E312A61BC863}"/>
    <cellStyle name="Porcentual 4 3 3 2 4" xfId="30998" xr:uid="{8C9528A4-6816-4519-95F6-C1B66632F260}"/>
    <cellStyle name="Porcentual 4 3 3 2 5" xfId="36482" xr:uid="{1BB9C119-3537-44E9-9429-696E33EBAD7B}"/>
    <cellStyle name="Porcentual 4 3 3 3" xfId="12683" xr:uid="{3B92D68D-1F4C-4BC8-964E-553933D430BB}"/>
    <cellStyle name="Porcentual 4 3 3 4" xfId="19792" xr:uid="{51284939-D57D-40F2-8D84-C32473F4DA0C}"/>
    <cellStyle name="Porcentual 4 3 3 5" xfId="10143" xr:uid="{6F3723A4-2C07-4086-B4FB-631F4BB1420D}"/>
    <cellStyle name="Porcentual 4 3 3 5 2" xfId="21464" xr:uid="{2884954D-B89A-4A84-B1F7-0865F438F061}"/>
    <cellStyle name="Porcentual 4 3 3 5 2 2" xfId="27020" xr:uid="{EDEBE4A2-AE18-48CF-B173-7006C8704909}"/>
    <cellStyle name="Porcentual 4 3 3 5 2 3" xfId="32514" xr:uid="{6A57AAD5-F669-4EBE-8AED-619D888501BA}"/>
    <cellStyle name="Porcentual 4 3 3 5 2 4" xfId="37998" xr:uid="{24BC2008-1443-4782-9AA8-759A3018B053}"/>
    <cellStyle name="Porcentual 4 3 3 5 3" xfId="24291" xr:uid="{360A4C9B-7EB4-43DA-98A0-02B126615C67}"/>
    <cellStyle name="Porcentual 4 3 3 5 4" xfId="29785" xr:uid="{9423144F-37E4-4427-96C1-0F4AB0648488}"/>
    <cellStyle name="Porcentual 4 3 3 5 5" xfId="35269" xr:uid="{D470CAFB-C1B5-4520-AD59-D701EB764E1F}"/>
    <cellStyle name="Porcentual 4 3 4" xfId="7401" xr:uid="{C9799AAA-B394-4B5A-916F-E5448EEEC280}"/>
    <cellStyle name="Porcentual 4 3 4 2" xfId="20163" xr:uid="{91B1280E-1FDE-4CD0-84E1-B247A231AE6F}"/>
    <cellStyle name="Porcentual 4 3 4 3" xfId="10144" xr:uid="{14A94F13-42F2-4247-9609-643AA671D1AA}"/>
    <cellStyle name="Porcentual 4 3 4 3 2" xfId="21465" xr:uid="{6A2E3F34-1B3A-4031-B889-B2A47C79C688}"/>
    <cellStyle name="Porcentual 4 3 4 3 2 2" xfId="27021" xr:uid="{FAA22098-0D83-4CE9-8A54-A1D99DB9F5B5}"/>
    <cellStyle name="Porcentual 4 3 4 3 2 3" xfId="32515" xr:uid="{90CF09E3-A1A2-419F-9361-31006E6F7E9E}"/>
    <cellStyle name="Porcentual 4 3 4 3 2 4" xfId="37999" xr:uid="{1D104520-2EB4-4FFE-A7DD-C223F92CBD13}"/>
    <cellStyle name="Porcentual 4 3 4 3 3" xfId="24292" xr:uid="{7E9688BE-F173-4D8E-B53A-41236C2E5A1F}"/>
    <cellStyle name="Porcentual 4 3 4 3 4" xfId="29786" xr:uid="{E765EBCC-79AB-4476-A64F-40FFEC48129D}"/>
    <cellStyle name="Porcentual 4 3 4 3 5" xfId="35270" xr:uid="{65FBBE9B-5E89-4676-A5BE-B6E18CD922EC}"/>
    <cellStyle name="Porcentual 4 3 5" xfId="10145" xr:uid="{0378D9C7-B057-434F-A496-60DEBB9BA186}"/>
    <cellStyle name="Porcentual 4 3 5 2" xfId="21466" xr:uid="{BDA6C4A4-BB37-4DB9-8E4B-6974C519959E}"/>
    <cellStyle name="Porcentual 4 3 5 2 2" xfId="27022" xr:uid="{06760D15-A22B-4482-8FD9-75A04828AFEC}"/>
    <cellStyle name="Porcentual 4 3 5 2 3" xfId="32516" xr:uid="{A6BCB917-4128-4391-A691-DDC095E78697}"/>
    <cellStyle name="Porcentual 4 3 5 2 4" xfId="38000" xr:uid="{3C540779-8530-450A-AFAF-BA7D81CFC590}"/>
    <cellStyle name="Porcentual 4 3 5 3" xfId="24293" xr:uid="{DC928477-458F-4E98-848C-51C51F6190A2}"/>
    <cellStyle name="Porcentual 4 3 5 4" xfId="29787" xr:uid="{E591ABE7-37C5-49AA-89BC-B4A61BCBFA5A}"/>
    <cellStyle name="Porcentual 4 3 5 5" xfId="35271" xr:uid="{19BA84E0-C3F5-42A9-8D23-9DC0B1BD3FFF}"/>
    <cellStyle name="Porcentual 4 3 6" xfId="15388" xr:uid="{62A074DD-B5EB-4964-811D-59B869A692FD}"/>
    <cellStyle name="Porcentual 4 3 6 2" xfId="22675" xr:uid="{1BB34406-D7D1-4019-ADD0-FC94D1E9397C}"/>
    <cellStyle name="Porcentual 4 3 6 2 2" xfId="28231" xr:uid="{D4FDE5B7-20CE-4CDB-BBC6-1F539EB0ADDC}"/>
    <cellStyle name="Porcentual 4 3 6 2 3" xfId="33725" xr:uid="{3868C7D2-5D1F-47F7-AFB3-FBB2C3DE1F5F}"/>
    <cellStyle name="Porcentual 4 3 6 2 4" xfId="39209" xr:uid="{106D9335-CDB3-4DF7-9F54-5F6A9DC3DB81}"/>
    <cellStyle name="Porcentual 4 3 6 3" xfId="25502" xr:uid="{44A58F83-99E9-45F4-B64E-DB70AEBF361C}"/>
    <cellStyle name="Porcentual 4 3 6 4" xfId="30996" xr:uid="{75BBAEC7-FB06-4BA7-AA89-052551D581BF}"/>
    <cellStyle name="Porcentual 4 3 6 5" xfId="36480" xr:uid="{AE83BB97-BC2C-409D-86A0-56E30BBD0A98}"/>
    <cellStyle name="Porcentual 4 3 7" xfId="12309" xr:uid="{B6F14446-1129-4590-B894-C38E1948A1CD}"/>
    <cellStyle name="Porcentual 4 3 8" xfId="17545" xr:uid="{8C7F884F-2F44-48DE-99EC-3A34E4ACC81E}"/>
    <cellStyle name="Porcentual 4 3 9" xfId="19790" xr:uid="{754B24F2-FAC8-46F2-B1B9-3E0A0165DBCC}"/>
    <cellStyle name="Porcentual 4 4" xfId="6983" xr:uid="{ED0836DB-9DE2-47B2-9CEB-2EA02BDBF799}"/>
    <cellStyle name="Porcentual 4 4 10" xfId="12311" xr:uid="{30617708-B62B-46EB-8D51-350B47D740B6}"/>
    <cellStyle name="Porcentual 4 4 11" xfId="17547" xr:uid="{82316DE3-2A56-43BF-8CBB-03443ACD4ED2}"/>
    <cellStyle name="Porcentual 4 4 12" xfId="19793" xr:uid="{4C206127-B352-42E7-9C7A-F12D9A9C30D7}"/>
    <cellStyle name="Porcentual 4 4 13" xfId="10146" xr:uid="{DC14671F-A578-411C-8C4D-A6B374A211CE}"/>
    <cellStyle name="Porcentual 4 4 13 2" xfId="21467" xr:uid="{C3C0ACE0-1C54-4E46-A8D2-E39C1DC8FB9C}"/>
    <cellStyle name="Porcentual 4 4 13 2 2" xfId="27023" xr:uid="{6114203A-846A-455E-8884-25175EBE3D7D}"/>
    <cellStyle name="Porcentual 4 4 13 2 3" xfId="32517" xr:uid="{960C4310-36BC-4497-A401-D186D6BB4175}"/>
    <cellStyle name="Porcentual 4 4 13 2 4" xfId="38001" xr:uid="{FB058743-1808-4F79-AAAB-DD2A05B69742}"/>
    <cellStyle name="Porcentual 4 4 13 3" xfId="24294" xr:uid="{DF70D06E-802B-4EA0-9466-8E3BFAFFA66B}"/>
    <cellStyle name="Porcentual 4 4 13 4" xfId="29788" xr:uid="{0C56480D-48EC-405D-A708-7B77BEC69715}"/>
    <cellStyle name="Porcentual 4 4 13 5" xfId="35272" xr:uid="{11E624FA-1924-4C4A-A842-70951C235F52}"/>
    <cellStyle name="Porcentual 4 4 14" xfId="22992" xr:uid="{363EFC86-F67C-4E45-BE62-A1414CD4CF9D}"/>
    <cellStyle name="Porcentual 4 4 14 2" xfId="28538" xr:uid="{401C52CD-A0E7-47F8-BAAD-E3FDC4C5C445}"/>
    <cellStyle name="Porcentual 4 4 2" xfId="6984" xr:uid="{C6D781A6-262F-44CD-9765-E64FB9CAA921}"/>
    <cellStyle name="Porcentual 4 4 2 2" xfId="6985" xr:uid="{B9CC5370-FB63-4B91-BBDF-42E350FA8E7C}"/>
    <cellStyle name="Porcentual 4 4 2 2 2" xfId="15393" xr:uid="{A24F2242-AA32-4477-A367-AA4A35EB4081}"/>
    <cellStyle name="Porcentual 4 4 2 2 2 2" xfId="22680" xr:uid="{15CE3B15-7557-4715-B30B-378E517EC9F3}"/>
    <cellStyle name="Porcentual 4 4 2 2 2 2 2" xfId="28236" xr:uid="{18F40993-97D0-4327-A94C-8CBD643203CB}"/>
    <cellStyle name="Porcentual 4 4 2 2 2 2 3" xfId="33730" xr:uid="{4596FEBA-31F8-45E2-80EC-AD2F4667E85A}"/>
    <cellStyle name="Porcentual 4 4 2 2 2 2 4" xfId="39214" xr:uid="{DC25C1CA-036A-4EA3-82BC-296A0C776706}"/>
    <cellStyle name="Porcentual 4 4 2 2 2 3" xfId="25507" xr:uid="{0A901BB7-03B1-460D-BBCF-D5A69E691BA3}"/>
    <cellStyle name="Porcentual 4 4 2 2 2 4" xfId="31001" xr:uid="{14A2408A-AF22-4128-9435-DCDC43BF1A66}"/>
    <cellStyle name="Porcentual 4 4 2 2 2 5" xfId="36485" xr:uid="{68E97520-8D74-4CE3-8185-C5454F5EC5AA}"/>
    <cellStyle name="Porcentual 4 4 2 2 3" xfId="12313" xr:uid="{BD2271F3-0734-444F-BAAC-E79678B64921}"/>
    <cellStyle name="Porcentual 4 4 2 2 4" xfId="17549" xr:uid="{15FF60C8-B308-4590-A8BB-B46B96EDE568}"/>
    <cellStyle name="Porcentual 4 4 2 2 5" xfId="19795" xr:uid="{CF7927D4-31DA-4C96-830B-23083C9DF71D}"/>
    <cellStyle name="Porcentual 4 4 2 2 6" xfId="10148" xr:uid="{FEA5B177-CA20-4F63-946F-33AFF6CA1B54}"/>
    <cellStyle name="Porcentual 4 4 2 2 6 2" xfId="21469" xr:uid="{CE91A426-DAEF-4676-B776-C5D5EC2AFF01}"/>
    <cellStyle name="Porcentual 4 4 2 2 6 2 2" xfId="27025" xr:uid="{ED0FE42E-AE31-41E6-937C-E4FF3258CA4D}"/>
    <cellStyle name="Porcentual 4 4 2 2 6 2 3" xfId="32519" xr:uid="{577C7591-5B1A-47B6-89A4-1637691A699B}"/>
    <cellStyle name="Porcentual 4 4 2 2 6 2 4" xfId="38003" xr:uid="{8571B78A-6F04-46B2-900E-B61DE08A6064}"/>
    <cellStyle name="Porcentual 4 4 2 2 6 3" xfId="24296" xr:uid="{311876C5-B6B5-4368-909B-0C6E08927938}"/>
    <cellStyle name="Porcentual 4 4 2 2 6 4" xfId="29790" xr:uid="{87CC75F1-4660-4F05-BE68-8BDF04D718C6}"/>
    <cellStyle name="Porcentual 4 4 2 2 6 5" xfId="35274" xr:uid="{A341FA81-2EB0-4488-9193-C3F6754BF856}"/>
    <cellStyle name="Porcentual 4 4 2 3" xfId="6986" xr:uid="{E0CA1D6C-829E-4CC9-97CC-56BBE57289E1}"/>
    <cellStyle name="Porcentual 4 4 2 3 2" xfId="19796" xr:uid="{468A6044-D1E1-40CB-BDAF-69AA5FE3DBFF}"/>
    <cellStyle name="Porcentual 4 4 2 3 3" xfId="10149" xr:uid="{66E83284-6712-41A6-9B08-FE7EBCA89EA9}"/>
    <cellStyle name="Porcentual 4 4 2 3 3 2" xfId="21470" xr:uid="{7B139D2F-CA6D-4AB2-8CC3-DE6C246E22E3}"/>
    <cellStyle name="Porcentual 4 4 2 3 3 2 2" xfId="27026" xr:uid="{A60C63A8-5444-487C-ACCF-1CE9A25C57CA}"/>
    <cellStyle name="Porcentual 4 4 2 3 3 2 3" xfId="32520" xr:uid="{FC966AC8-33E2-42D1-8BE1-02B7E7327B96}"/>
    <cellStyle name="Porcentual 4 4 2 3 3 2 4" xfId="38004" xr:uid="{E89BFA30-DEAD-4586-86C4-E83EB545CCA6}"/>
    <cellStyle name="Porcentual 4 4 2 3 3 3" xfId="24297" xr:uid="{7E8DF536-D290-4228-9EC4-7301E31F7547}"/>
    <cellStyle name="Porcentual 4 4 2 3 3 4" xfId="29791" xr:uid="{BBEAE9A1-B91E-45EB-ACEE-A225B143B52B}"/>
    <cellStyle name="Porcentual 4 4 2 3 3 5" xfId="35275" xr:uid="{FA843280-A915-483A-B7BC-49684243E0A9}"/>
    <cellStyle name="Porcentual 4 4 2 4" xfId="15392" xr:uid="{DED2A522-506D-4AD7-AA82-EEB2BEC1D416}"/>
    <cellStyle name="Porcentual 4 4 2 4 2" xfId="22679" xr:uid="{D1772ED1-6CB8-42B8-8128-4BF819700666}"/>
    <cellStyle name="Porcentual 4 4 2 4 2 2" xfId="28235" xr:uid="{8568AF9C-C8A7-410F-8884-7F2EAC854031}"/>
    <cellStyle name="Porcentual 4 4 2 4 2 3" xfId="33729" xr:uid="{66F2906A-6FBF-4120-A276-A257438A0348}"/>
    <cellStyle name="Porcentual 4 4 2 4 2 4" xfId="39213" xr:uid="{EC1C2990-7984-4481-9637-9FA8ED5F19CB}"/>
    <cellStyle name="Porcentual 4 4 2 4 3" xfId="25506" xr:uid="{650568B3-1525-4A01-8F24-3397BF592CB5}"/>
    <cellStyle name="Porcentual 4 4 2 4 4" xfId="31000" xr:uid="{3C802874-83F8-437C-A21B-6F2CFA4D04D5}"/>
    <cellStyle name="Porcentual 4 4 2 4 5" xfId="36484" xr:uid="{73558E66-DF73-4982-A0CC-79061BA7A6F4}"/>
    <cellStyle name="Porcentual 4 4 2 5" xfId="12312" xr:uid="{721CE33C-A107-4299-99E0-28AD60E1DC9D}"/>
    <cellStyle name="Porcentual 4 4 2 6" xfId="17548" xr:uid="{25A80A73-D7AC-41D9-ADEF-4A85F0805C1A}"/>
    <cellStyle name="Porcentual 4 4 2 7" xfId="19794" xr:uid="{DD8D4D64-71B2-494B-BAC3-C88AA016D43A}"/>
    <cellStyle name="Porcentual 4 4 2 8" xfId="10147" xr:uid="{08633C54-84FB-413D-90E6-D3D04820F253}"/>
    <cellStyle name="Porcentual 4 4 2 8 2" xfId="21468" xr:uid="{2588EE4B-5F73-4052-A755-BE595CDF77E1}"/>
    <cellStyle name="Porcentual 4 4 2 8 2 2" xfId="27024" xr:uid="{4261C7C2-19F6-4754-9DFD-697960871C24}"/>
    <cellStyle name="Porcentual 4 4 2 8 2 3" xfId="32518" xr:uid="{B1CD2EFC-474C-4B79-9B46-BAF27C4BA6A3}"/>
    <cellStyle name="Porcentual 4 4 2 8 2 4" xfId="38002" xr:uid="{76CC7762-2230-409B-A97D-8449DE04C62E}"/>
    <cellStyle name="Porcentual 4 4 2 8 3" xfId="24295" xr:uid="{50DAFA3A-4012-47AC-96C7-AC9C260AE5CF}"/>
    <cellStyle name="Porcentual 4 4 2 8 4" xfId="29789" xr:uid="{4E926453-BD88-4CE0-B8A3-7A9355B5E0CF}"/>
    <cellStyle name="Porcentual 4 4 2 8 5" xfId="35273" xr:uid="{CF182E61-079D-46C9-AE6E-624B10B47836}"/>
    <cellStyle name="Porcentual 4 4 3" xfId="6987" xr:uid="{938C0616-B212-4314-8C8D-E1C1282B21EE}"/>
    <cellStyle name="Porcentual 4 4 3 2" xfId="15394" xr:uid="{7BE8B7EE-A1B2-4847-842C-A7937BE4A14C}"/>
    <cellStyle name="Porcentual 4 4 3 2 2" xfId="22681" xr:uid="{93C2BAFE-7841-405C-B919-9D6B318A3F9B}"/>
    <cellStyle name="Porcentual 4 4 3 2 2 2" xfId="28237" xr:uid="{DF3190D1-D307-40BD-9F8F-870228464050}"/>
    <cellStyle name="Porcentual 4 4 3 2 2 3" xfId="33731" xr:uid="{24C050B6-270E-4C9A-8DEF-66884895C8C8}"/>
    <cellStyle name="Porcentual 4 4 3 2 2 4" xfId="39215" xr:uid="{CB23AB84-9ED8-4504-AAB5-B139EE42F86C}"/>
    <cellStyle name="Porcentual 4 4 3 2 3" xfId="25508" xr:uid="{C3883C9F-DA9E-43F6-BB01-F31B75D27013}"/>
    <cellStyle name="Porcentual 4 4 3 2 4" xfId="31002" xr:uid="{4F018DD9-4E46-4F7E-8A51-16585F20B3FE}"/>
    <cellStyle name="Porcentual 4 4 3 2 5" xfId="36486" xr:uid="{A4C23BA6-1A97-45FE-A5F5-4DFF318A366E}"/>
    <cellStyle name="Porcentual 4 4 3 3" xfId="12314" xr:uid="{CC94BFDA-1F7C-48E0-BA01-0F01BCCE5329}"/>
    <cellStyle name="Porcentual 4 4 3 4" xfId="17550" xr:uid="{F36F4264-B957-4B65-9E5C-851C30589611}"/>
    <cellStyle name="Porcentual 4 4 3 5" xfId="19797" xr:uid="{D85195B6-7579-49F1-95D0-19DEB4BFAE49}"/>
    <cellStyle name="Porcentual 4 4 3 6" xfId="10150" xr:uid="{824D6BA3-38A0-4208-BB93-A98B331D46A1}"/>
    <cellStyle name="Porcentual 4 4 3 6 2" xfId="21471" xr:uid="{2354CC62-15CB-45EE-9671-801F221074EA}"/>
    <cellStyle name="Porcentual 4 4 3 6 2 2" xfId="27027" xr:uid="{5D60EE67-9D19-4CCA-B5C1-498FC7E03B56}"/>
    <cellStyle name="Porcentual 4 4 3 6 2 3" xfId="32521" xr:uid="{FF8F020F-1C4D-46E9-BE6F-68F6E832ACD8}"/>
    <cellStyle name="Porcentual 4 4 3 6 2 4" xfId="38005" xr:uid="{D5A16DDD-A45B-47E7-8FB4-FC1FA8D8C9D7}"/>
    <cellStyle name="Porcentual 4 4 3 6 3" xfId="24298" xr:uid="{A0D0785A-2E60-4FD4-AF6E-52CB2A826648}"/>
    <cellStyle name="Porcentual 4 4 3 6 4" xfId="29792" xr:uid="{AC39815B-E45F-4F56-AA0A-E1120555152E}"/>
    <cellStyle name="Porcentual 4 4 3 6 5" xfId="35276" xr:uid="{C9D74531-08EE-4AB2-9DE3-0C43E47F619A}"/>
    <cellStyle name="Porcentual 4 4 4" xfId="6988" xr:uid="{4CDC6EC4-5D23-4B20-B73E-95D145136CB0}"/>
    <cellStyle name="Porcentual 4 4 4 2" xfId="15395" xr:uid="{87931F1D-238E-45C6-B421-31F390500B61}"/>
    <cellStyle name="Porcentual 4 4 4 2 2" xfId="22682" xr:uid="{C643CAF4-8937-4365-8051-7C5C5C6A2D78}"/>
    <cellStyle name="Porcentual 4 4 4 2 2 2" xfId="28238" xr:uid="{6851961C-4F9E-4343-AE50-FF19BCB0A8FF}"/>
    <cellStyle name="Porcentual 4 4 4 2 2 3" xfId="33732" xr:uid="{87FB6B8F-C912-4852-A3F9-332A755822F5}"/>
    <cellStyle name="Porcentual 4 4 4 2 2 4" xfId="39216" xr:uid="{097CC3EA-D4A0-4D83-9BA5-656BA894BA86}"/>
    <cellStyle name="Porcentual 4 4 4 2 3" xfId="25509" xr:uid="{F0FEA625-B5F7-4AD8-88A6-150039AD768F}"/>
    <cellStyle name="Porcentual 4 4 4 2 4" xfId="31003" xr:uid="{40960772-B90E-4268-B6B8-89E8BA2D1F9B}"/>
    <cellStyle name="Porcentual 4 4 4 2 5" xfId="36487" xr:uid="{762FC3A4-CC7F-4AE5-B126-A9AF4651EA27}"/>
    <cellStyle name="Porcentual 4 4 4 3" xfId="12315" xr:uid="{9582139C-9739-4324-AB5C-AE25C19D83B7}"/>
    <cellStyle name="Porcentual 4 4 4 4" xfId="17551" xr:uid="{CC023440-AD12-4B5B-8CA7-E0C31D5A41A9}"/>
    <cellStyle name="Porcentual 4 4 4 5" xfId="19798" xr:uid="{A35511F1-BE15-4599-89A3-F8A8FA205626}"/>
    <cellStyle name="Porcentual 4 4 4 6" xfId="10151" xr:uid="{71B12724-8222-4293-8D80-CC974DB04476}"/>
    <cellStyle name="Porcentual 4 4 4 6 2" xfId="21472" xr:uid="{89324952-F47C-4EC4-B12B-B4519F6BADFB}"/>
    <cellStyle name="Porcentual 4 4 4 6 2 2" xfId="27028" xr:uid="{F31DA590-FAE1-402D-8BF3-52E50C999E15}"/>
    <cellStyle name="Porcentual 4 4 4 6 2 3" xfId="32522" xr:uid="{E1268737-6FEB-44E6-98A6-4C2E22335A44}"/>
    <cellStyle name="Porcentual 4 4 4 6 2 4" xfId="38006" xr:uid="{C2A520EB-79BD-4EA0-A832-876C75B1EA21}"/>
    <cellStyle name="Porcentual 4 4 4 6 3" xfId="24299" xr:uid="{6B66AE7D-89FF-4CF5-92A0-9BB5822AF0A8}"/>
    <cellStyle name="Porcentual 4 4 4 6 4" xfId="29793" xr:uid="{8B367B09-648D-49FE-BBDF-9BA59BAB24CF}"/>
    <cellStyle name="Porcentual 4 4 4 6 5" xfId="35277" xr:uid="{F8F97AC5-5900-4631-BE85-27388EB64A98}"/>
    <cellStyle name="Porcentual 4 4 5" xfId="6989" xr:uid="{C8ADEE77-D19B-4981-83C5-04405C4B3A58}"/>
    <cellStyle name="Porcentual 4 4 5 2" xfId="15396" xr:uid="{B054082A-F599-4E66-8DE2-CF7E6FBB278A}"/>
    <cellStyle name="Porcentual 4 4 5 2 2" xfId="22683" xr:uid="{8DCFF39D-52EC-412D-930A-8343CD12C5AC}"/>
    <cellStyle name="Porcentual 4 4 5 2 2 2" xfId="28239" xr:uid="{A733C487-1ECA-4352-9AE2-19C93AB784DD}"/>
    <cellStyle name="Porcentual 4 4 5 2 2 3" xfId="33733" xr:uid="{4EE5E808-E82F-41D4-9F97-F48CA8A2DDBF}"/>
    <cellStyle name="Porcentual 4 4 5 2 2 4" xfId="39217" xr:uid="{C9809AAA-4D04-4385-967B-A6F3CC8458D2}"/>
    <cellStyle name="Porcentual 4 4 5 2 3" xfId="25510" xr:uid="{96F8FBE0-D09E-4217-B77C-5612A8FE4E3B}"/>
    <cellStyle name="Porcentual 4 4 5 2 4" xfId="31004" xr:uid="{D5943C3B-DEC3-4E4C-A08D-15FAD2479786}"/>
    <cellStyle name="Porcentual 4 4 5 2 5" xfId="36488" xr:uid="{C3228712-87BC-48B7-AA54-2B65D8D854E4}"/>
    <cellStyle name="Porcentual 4 4 5 3" xfId="12316" xr:uid="{6A740760-6216-4AA0-8F8D-EC5E15E74A36}"/>
    <cellStyle name="Porcentual 4 4 5 4" xfId="17552" xr:uid="{C4162490-02F8-4AB3-B1B9-F35FD3FFB3D3}"/>
    <cellStyle name="Porcentual 4 4 5 5" xfId="19799" xr:uid="{BF9C3205-D7EC-4B99-BFE7-A513DB50C257}"/>
    <cellStyle name="Porcentual 4 4 5 6" xfId="10152" xr:uid="{A3A61353-3A07-43B1-808B-806854D9E158}"/>
    <cellStyle name="Porcentual 4 4 5 6 2" xfId="21473" xr:uid="{5AF50318-25E7-4242-89EA-0DB1BB182365}"/>
    <cellStyle name="Porcentual 4 4 5 6 2 2" xfId="27029" xr:uid="{7529BC29-E8E9-4AF0-9FFB-ABAEFFD59585}"/>
    <cellStyle name="Porcentual 4 4 5 6 2 3" xfId="32523" xr:uid="{794BC692-08B6-4F00-8C6F-5466FA577C24}"/>
    <cellStyle name="Porcentual 4 4 5 6 2 4" xfId="38007" xr:uid="{5A0DCCBA-4C0E-458B-82E3-EC0A523A2A67}"/>
    <cellStyle name="Porcentual 4 4 5 6 3" xfId="24300" xr:uid="{3EFB9BB0-3CC9-46ED-94EC-1687AD1D2DBD}"/>
    <cellStyle name="Porcentual 4 4 5 6 4" xfId="29794" xr:uid="{7A2E42BD-E698-4E39-A279-A3D066EB49EE}"/>
    <cellStyle name="Porcentual 4 4 5 6 5" xfId="35278" xr:uid="{4B62215D-6D14-4B30-90DA-50DB91737361}"/>
    <cellStyle name="Porcentual 4 4 6" xfId="6990" xr:uid="{1A241D48-14CC-4DA6-9BA3-91162BD8664F}"/>
    <cellStyle name="Porcentual 4 4 6 2" xfId="15397" xr:uid="{D48347FA-8F10-49A3-90C5-C9C622C5357F}"/>
    <cellStyle name="Porcentual 4 4 6 2 2" xfId="22684" xr:uid="{7033E25A-BEFC-453E-9B53-4C3F20EBF64F}"/>
    <cellStyle name="Porcentual 4 4 6 2 2 2" xfId="28240" xr:uid="{1BE365D9-6F18-4863-9624-F724FA090B5B}"/>
    <cellStyle name="Porcentual 4 4 6 2 2 3" xfId="33734" xr:uid="{7AA19D16-1905-414E-A268-AB86BC1561E0}"/>
    <cellStyle name="Porcentual 4 4 6 2 2 4" xfId="39218" xr:uid="{1495A293-F249-44E8-A7E0-BC8A636E238F}"/>
    <cellStyle name="Porcentual 4 4 6 2 3" xfId="25511" xr:uid="{4D5A862C-1D18-4B40-B2B5-870A2A3F998E}"/>
    <cellStyle name="Porcentual 4 4 6 2 4" xfId="31005" xr:uid="{26E0F6F9-2207-452B-AEF7-B1AB2D9F0EFC}"/>
    <cellStyle name="Porcentual 4 4 6 2 5" xfId="36489" xr:uid="{FDF90579-E3AE-412E-A1E9-1C4C881B4406}"/>
    <cellStyle name="Porcentual 4 4 6 3" xfId="12684" xr:uid="{C218A931-6DCB-427A-82C7-23FEB95D7EF6}"/>
    <cellStyle name="Porcentual 4 4 6 4" xfId="17724" xr:uid="{7821B319-9627-4E18-B11B-AF8B64CDC0AD}"/>
    <cellStyle name="Porcentual 4 4 6 5" xfId="19800" xr:uid="{A34E017B-BE17-41D1-93CB-0A601F2F2006}"/>
    <cellStyle name="Porcentual 4 4 6 6" xfId="10153" xr:uid="{D9D35068-8AE5-4C3A-AE9D-7D8330DCC68E}"/>
    <cellStyle name="Porcentual 4 4 6 6 2" xfId="21474" xr:uid="{498C6C17-F346-49FA-B6D3-2BA2A4D7D090}"/>
    <cellStyle name="Porcentual 4 4 6 6 2 2" xfId="27030" xr:uid="{2F33F27B-07BC-464B-8CC1-F7D4D3726CB6}"/>
    <cellStyle name="Porcentual 4 4 6 6 2 3" xfId="32524" xr:uid="{4A04208D-FFE0-4A01-9D9B-FA1F2CBEE2D5}"/>
    <cellStyle name="Porcentual 4 4 6 6 2 4" xfId="38008" xr:uid="{CCFBD62D-5ABC-473D-87EB-9B4AB50CF080}"/>
    <cellStyle name="Porcentual 4 4 6 6 3" xfId="24301" xr:uid="{04350EB9-AF07-48C3-952D-3D5AE42BD4B2}"/>
    <cellStyle name="Porcentual 4 4 6 6 4" xfId="29795" xr:uid="{B2800E7A-A118-47D8-9DC6-2A9AA8BD3F57}"/>
    <cellStyle name="Porcentual 4 4 6 6 5" xfId="35279" xr:uid="{260BD1B5-687B-4E58-B85A-9677DDC04431}"/>
    <cellStyle name="Porcentual 4 4 7" xfId="7402" xr:uid="{A64C8C1A-099A-4C09-B40D-CFF078B54235}"/>
    <cellStyle name="Porcentual 4 4 7 2" xfId="15398" xr:uid="{43EF08A0-C48B-461A-8D70-1FFB371F12EA}"/>
    <cellStyle name="Porcentual 4 4 7 2 2" xfId="22685" xr:uid="{82C0E87D-4D9F-4768-932A-DFC24CA5E891}"/>
    <cellStyle name="Porcentual 4 4 7 2 2 2" xfId="28241" xr:uid="{E94B59DF-E7FF-41C0-83C9-E33ADA67EA8C}"/>
    <cellStyle name="Porcentual 4 4 7 2 2 3" xfId="33735" xr:uid="{8CAE3B63-E323-4759-B334-B7DBD71B072D}"/>
    <cellStyle name="Porcentual 4 4 7 2 2 4" xfId="39219" xr:uid="{D95041B6-D875-42ED-84FA-21B5155D9D64}"/>
    <cellStyle name="Porcentual 4 4 7 2 3" xfId="25512" xr:uid="{A508E297-7728-4DA6-A469-FB3A512CE393}"/>
    <cellStyle name="Porcentual 4 4 7 2 4" xfId="31006" xr:uid="{DDAB14D3-B4D5-4C6D-A32C-B42D77E5E22D}"/>
    <cellStyle name="Porcentual 4 4 7 2 5" xfId="36490" xr:uid="{8D23EF77-5B30-496C-B87A-886674E24BDB}"/>
    <cellStyle name="Porcentual 4 4 7 3" xfId="10452" xr:uid="{CBE516D8-8D4A-4E1F-A303-DAC9EDD8776D}"/>
    <cellStyle name="Porcentual 4 4 7 4" xfId="10154" xr:uid="{92FC1C80-BB48-4473-8E36-CFAFB8A9B144}"/>
    <cellStyle name="Porcentual 4 4 7 4 2" xfId="21475" xr:uid="{85874CA3-0B3A-44A0-A2D8-BBC392DBEBC5}"/>
    <cellStyle name="Porcentual 4 4 7 4 2 2" xfId="27031" xr:uid="{EDB561A3-BFD4-4673-B721-4584D12FCF6D}"/>
    <cellStyle name="Porcentual 4 4 7 4 2 3" xfId="32525" xr:uid="{AD6A808C-8A32-4B3A-943D-795C78B6F676}"/>
    <cellStyle name="Porcentual 4 4 7 4 2 4" xfId="38009" xr:uid="{D4DFAC17-D75E-4293-8F8D-8699D6B43593}"/>
    <cellStyle name="Porcentual 4 4 7 4 3" xfId="24302" xr:uid="{E4BF0215-77D9-469C-9E55-72541493B435}"/>
    <cellStyle name="Porcentual 4 4 7 4 4" xfId="29796" xr:uid="{60A3493D-454F-44C7-99EC-B4F3830AD5F1}"/>
    <cellStyle name="Porcentual 4 4 7 4 5" xfId="35280" xr:uid="{CC78429F-AE4E-4DEB-B16B-1F1D998AC56E}"/>
    <cellStyle name="Porcentual 4 4 8" xfId="10155" xr:uid="{74696C72-70F7-480A-A8C6-BD7755143154}"/>
    <cellStyle name="Porcentual 4 4 8 2" xfId="21476" xr:uid="{1B85B60C-B300-4ECD-9FD0-1EDE62AE5D12}"/>
    <cellStyle name="Porcentual 4 4 8 2 2" xfId="27032" xr:uid="{B9EA9D2D-8F51-4E2A-8017-2FEC9A78DC29}"/>
    <cellStyle name="Porcentual 4 4 8 2 3" xfId="32526" xr:uid="{35AE6745-0410-4180-BAE0-653D8F578338}"/>
    <cellStyle name="Porcentual 4 4 8 2 4" xfId="38010" xr:uid="{91458A3F-C3CC-47EE-A476-782FE0ACDF24}"/>
    <cellStyle name="Porcentual 4 4 8 3" xfId="24303" xr:uid="{E4321E70-E130-483A-AFBE-69051664E235}"/>
    <cellStyle name="Porcentual 4 4 8 4" xfId="29797" xr:uid="{90C1C409-9CC0-488D-A7D7-39DE27A474B3}"/>
    <cellStyle name="Porcentual 4 4 8 5" xfId="35281" xr:uid="{5D90B5E5-2B7F-4D56-9BC7-759297194EC8}"/>
    <cellStyle name="Porcentual 4 4 9" xfId="15391" xr:uid="{ADBE49C4-CBAF-498E-AA34-A7DF3FC96AF5}"/>
    <cellStyle name="Porcentual 4 4 9 2" xfId="22678" xr:uid="{CE33EDAF-6841-4D2C-8340-694AF451EA6C}"/>
    <cellStyle name="Porcentual 4 4 9 2 2" xfId="28234" xr:uid="{C683D1D7-DCED-4E82-B4BE-F79BB98E2813}"/>
    <cellStyle name="Porcentual 4 4 9 2 3" xfId="33728" xr:uid="{679175A8-8DA9-43DC-8297-16EDAF13BBE8}"/>
    <cellStyle name="Porcentual 4 4 9 2 4" xfId="39212" xr:uid="{5BD1C8DF-7E78-49C7-80C6-1DCEBB0A8022}"/>
    <cellStyle name="Porcentual 4 4 9 3" xfId="25505" xr:uid="{0A5ADE3B-7AB8-4F3C-971E-9DDB07DCB8C4}"/>
    <cellStyle name="Porcentual 4 4 9 4" xfId="30999" xr:uid="{638D4A25-6F74-4F11-9354-820FB50D0EF5}"/>
    <cellStyle name="Porcentual 4 4 9 5" xfId="36483" xr:uid="{C50A9FAF-2992-454E-B91D-134F50AB138A}"/>
    <cellStyle name="Porcentual 4 5" xfId="6991" xr:uid="{DBE801BA-D4C0-46BE-87A9-0DEA7CE8C93C}"/>
    <cellStyle name="Porcentual 4 5 2" xfId="15399" xr:uid="{D33079EB-9ECA-4901-83E7-2D4BB70420BF}"/>
    <cellStyle name="Porcentual 4 5 2 2" xfId="22686" xr:uid="{51F44870-0D3A-4B68-9648-E200ED955541}"/>
    <cellStyle name="Porcentual 4 5 2 2 2" xfId="28242" xr:uid="{ADAAB627-5089-4870-9456-92F70587B499}"/>
    <cellStyle name="Porcentual 4 5 2 2 3" xfId="33736" xr:uid="{2A4A37E7-715B-4C58-8F4C-F8A830CE2BC8}"/>
    <cellStyle name="Porcentual 4 5 2 2 4" xfId="39220" xr:uid="{31260B4B-0788-4167-A4DE-C4179F5555D3}"/>
    <cellStyle name="Porcentual 4 5 2 3" xfId="25513" xr:uid="{E18EE6EA-57E1-4481-8F50-0844938C628F}"/>
    <cellStyle name="Porcentual 4 5 2 4" xfId="31007" xr:uid="{1D21A717-AB4E-4C6A-9C37-3C4805C20585}"/>
    <cellStyle name="Porcentual 4 5 2 5" xfId="36491" xr:uid="{DD8857B2-908E-4080-A4A0-B7A74C4AB431}"/>
    <cellStyle name="Porcentual 4 5 3" xfId="12317" xr:uid="{824ECA59-FDE5-40B9-A3A6-A57CEC8A1093}"/>
    <cellStyle name="Porcentual 4 5 4" xfId="17553" xr:uid="{8FB18DBE-A49B-48BC-B33A-0A4DEE12EF26}"/>
    <cellStyle name="Porcentual 4 5 5" xfId="19801" xr:uid="{38C98301-E174-49BF-A0E9-484DA4766724}"/>
    <cellStyle name="Porcentual 4 5 6" xfId="10156" xr:uid="{B4B52106-DD9F-482F-B15A-CE9D5BA70C7D}"/>
    <cellStyle name="Porcentual 4 5 6 2" xfId="21477" xr:uid="{3BEBC0C2-A912-45AA-985D-6D5698CB4E8C}"/>
    <cellStyle name="Porcentual 4 5 6 2 2" xfId="27033" xr:uid="{34DABE54-F4E6-48E0-B0C3-ED38A2157C48}"/>
    <cellStyle name="Porcentual 4 5 6 2 3" xfId="32527" xr:uid="{0F8A5938-5A40-4212-BDE3-8CFF49A141AA}"/>
    <cellStyle name="Porcentual 4 5 6 2 4" xfId="38011" xr:uid="{93566313-A507-4E53-8806-1C17D565F40C}"/>
    <cellStyle name="Porcentual 4 5 6 3" xfId="24304" xr:uid="{1A2E36EE-DD67-4642-B65E-A5D9B9DA3EED}"/>
    <cellStyle name="Porcentual 4 5 6 4" xfId="29798" xr:uid="{DE1D916E-2E94-445E-8E0C-DD5E71730F76}"/>
    <cellStyle name="Porcentual 4 5 6 5" xfId="35282" xr:uid="{5365F3E6-0CE7-473E-8108-6B6136474784}"/>
    <cellStyle name="Porcentual 4 6" xfId="6992" xr:uid="{2D13AF1E-468C-48BE-8544-004819B30D69}"/>
    <cellStyle name="Porcentual 4 6 2" xfId="15400" xr:uid="{28ABF388-C355-4836-8652-3A6E0564370E}"/>
    <cellStyle name="Porcentual 4 6 2 2" xfId="22687" xr:uid="{DB63353D-3602-4FDF-B064-C1CB622EABC1}"/>
    <cellStyle name="Porcentual 4 6 2 2 2" xfId="28243" xr:uid="{663B31F3-15A7-4D97-93B9-C85EB74A3091}"/>
    <cellStyle name="Porcentual 4 6 2 2 3" xfId="33737" xr:uid="{738C29E6-7E6B-42DE-9F49-2F9D43EEEC83}"/>
    <cellStyle name="Porcentual 4 6 2 2 4" xfId="39221" xr:uid="{F8C9F429-1729-4F5B-80DD-681703C62B21}"/>
    <cellStyle name="Porcentual 4 6 2 3" xfId="25514" xr:uid="{40880000-B981-4E15-9364-B6EF78EB7528}"/>
    <cellStyle name="Porcentual 4 6 2 4" xfId="31008" xr:uid="{F7086146-AD48-4175-BE0F-5D13D9AFBEC9}"/>
    <cellStyle name="Porcentual 4 6 2 5" xfId="36492" xr:uid="{71E0E30F-25A8-43FD-ACD8-D61718CE6E4C}"/>
    <cellStyle name="Porcentual 4 6 3" xfId="12681" xr:uid="{F56C27D2-ABC3-4A4F-A115-F66C2579B36A}"/>
    <cellStyle name="Porcentual 4 6 4" xfId="17723" xr:uid="{F904E0D3-AF9A-441F-8560-40554F68D206}"/>
    <cellStyle name="Porcentual 4 6 5" xfId="19802" xr:uid="{FFBCE1F5-8359-4792-9A4B-CE736CC319AD}"/>
    <cellStyle name="Porcentual 4 6 6" xfId="10157" xr:uid="{428097F0-8992-4C16-BDFC-65810C56DA87}"/>
    <cellStyle name="Porcentual 4 6 6 2" xfId="21478" xr:uid="{41B161F7-C931-4D00-9E70-F57020D88812}"/>
    <cellStyle name="Porcentual 4 6 6 2 2" xfId="27034" xr:uid="{0DA4C1A2-83D9-4049-A643-03269CC4185B}"/>
    <cellStyle name="Porcentual 4 6 6 2 3" xfId="32528" xr:uid="{ACF410A1-8613-429A-9581-1AEB0FD8298B}"/>
    <cellStyle name="Porcentual 4 6 6 2 4" xfId="38012" xr:uid="{B60B0A66-48D0-4D0E-8E55-5DA47C8EAEC1}"/>
    <cellStyle name="Porcentual 4 6 6 3" xfId="24305" xr:uid="{EF6A8881-016A-4C7F-9559-97F2932B62C5}"/>
    <cellStyle name="Porcentual 4 6 6 4" xfId="29799" xr:uid="{DE4B4F08-F421-486E-84EE-C51F4C2D18BA}"/>
    <cellStyle name="Porcentual 4 6 6 5" xfId="35283" xr:uid="{4CC76E52-9EF8-459F-9369-EC9A25C61937}"/>
    <cellStyle name="Porcentual 4 7" xfId="7308" xr:uid="{6EB36E4F-BF5C-4F09-B9F1-A62EB3BD6BA8}"/>
    <cellStyle name="Porcentual 4 7 2" xfId="20090" xr:uid="{CFBC4886-BC5C-472E-9B48-3C9D429FE903}"/>
    <cellStyle name="Porcentual 4 7 3" xfId="10158" xr:uid="{671870BC-B62F-4F08-9E72-ADB913B65CEC}"/>
    <cellStyle name="Porcentual 4 7 3 2" xfId="21479" xr:uid="{18525B61-506E-49A3-BF12-CB6891250E6C}"/>
    <cellStyle name="Porcentual 4 7 3 2 2" xfId="27035" xr:uid="{23E017FA-7232-4562-9C7D-CE6DFAE667BE}"/>
    <cellStyle name="Porcentual 4 7 3 2 3" xfId="32529" xr:uid="{5405E256-F34F-43B7-B073-F60D64044148}"/>
    <cellStyle name="Porcentual 4 7 3 2 4" xfId="38013" xr:uid="{611447F2-98C8-42A4-A012-D21199721969}"/>
    <cellStyle name="Porcentual 4 7 3 3" xfId="24306" xr:uid="{E9D56133-0178-479F-A017-4A503A2D572E}"/>
    <cellStyle name="Porcentual 4 7 3 4" xfId="29800" xr:uid="{027E7813-E229-4475-A0ED-432849441EAD}"/>
    <cellStyle name="Porcentual 4 7 3 5" xfId="35284" xr:uid="{C042DEB7-BC93-409B-864D-DF3748D589AA}"/>
    <cellStyle name="Porcentual 4 8" xfId="10159" xr:uid="{62E360E5-56E0-4532-8608-4F23857384D6}"/>
    <cellStyle name="Porcentual 4 8 2" xfId="21480" xr:uid="{729A5459-F39B-459D-80B6-DF84A3D48E48}"/>
    <cellStyle name="Porcentual 4 8 2 2" xfId="27036" xr:uid="{E882A512-2C0A-4041-B9E3-3FF0D2A15C85}"/>
    <cellStyle name="Porcentual 4 8 2 3" xfId="32530" xr:uid="{ADD27577-B0F9-4E4A-9023-26DCDFE11626}"/>
    <cellStyle name="Porcentual 4 8 2 4" xfId="38014" xr:uid="{CE4E04BF-E494-49D1-96CA-7CC302CC8241}"/>
    <cellStyle name="Porcentual 4 8 3" xfId="24307" xr:uid="{E339A008-E29A-4D94-8841-08320B42A0AE}"/>
    <cellStyle name="Porcentual 4 8 4" xfId="29801" xr:uid="{21C65BD8-0033-4B6E-9ED8-4A91C790DF46}"/>
    <cellStyle name="Porcentual 4 8 5" xfId="35285" xr:uid="{06EFE183-8689-4092-A908-3D769653F015}"/>
    <cellStyle name="Porcentual 4 9" xfId="15382" xr:uid="{CA3C6F05-F8AD-405B-8142-77E4A947739B}"/>
    <cellStyle name="Porcentual 4 9 2" xfId="22669" xr:uid="{B8F3F97E-3B07-459B-9034-1C0989C521DB}"/>
    <cellStyle name="Porcentual 4 9 2 2" xfId="28225" xr:uid="{6CE70501-3F17-47EF-A557-C0C1E98645C9}"/>
    <cellStyle name="Porcentual 4 9 2 3" xfId="33719" xr:uid="{A555927B-0753-4207-8EF8-E899C6D63541}"/>
    <cellStyle name="Porcentual 4 9 2 4" xfId="39203" xr:uid="{408626C7-2C17-43EC-B553-6A90E6B0E7B6}"/>
    <cellStyle name="Porcentual 4 9 3" xfId="25496" xr:uid="{8AF51726-A4AC-44AB-9A8D-07DAC160CB1A}"/>
    <cellStyle name="Porcentual 4 9 4" xfId="30990" xr:uid="{481026A0-25C1-4885-981C-15AF7C1AAB7A}"/>
    <cellStyle name="Porcentual 4 9 5" xfId="36474" xr:uid="{08DD96AD-5453-4E40-9379-F6C566930A6C}"/>
    <cellStyle name="Porcentual 5" xfId="6993" xr:uid="{122104DE-DA3B-4EC9-8284-D7F34DD810DC}"/>
    <cellStyle name="Porcentual 5 10" xfId="10160" xr:uid="{973B98CB-1606-44BC-8199-DE622FB2B6CA}"/>
    <cellStyle name="Porcentual 5 10 2" xfId="21481" xr:uid="{D71420AF-21E2-4F88-9FB8-8A2349658E5C}"/>
    <cellStyle name="Porcentual 5 10 2 2" xfId="27037" xr:uid="{E34264FE-2B26-4E76-B22D-96B6A81D34C3}"/>
    <cellStyle name="Porcentual 5 10 2 3" xfId="32531" xr:uid="{AC580910-EBBE-4856-8016-FB1E10146014}"/>
    <cellStyle name="Porcentual 5 10 2 4" xfId="38015" xr:uid="{029780DA-C523-4705-962E-119187333924}"/>
    <cellStyle name="Porcentual 5 10 3" xfId="24308" xr:uid="{DAE4B776-F97F-4BB9-BF53-741DFC5B73E1}"/>
    <cellStyle name="Porcentual 5 10 4" xfId="29802" xr:uid="{ED7A514A-444A-4EA5-B885-D03EE0D9DC3F}"/>
    <cellStyle name="Porcentual 5 10 5" xfId="35286" xr:uid="{74BE143D-E7BE-421B-A90B-308E29E36DA6}"/>
    <cellStyle name="Porcentual 5 2" xfId="6994" xr:uid="{A5BBD376-7D21-4E0E-9EE3-38D2F91C6B24}"/>
    <cellStyle name="Porcentual 5 2 2" xfId="15402" xr:uid="{3D84E4F5-0567-4E8E-82F3-87A37CB2657B}"/>
    <cellStyle name="Porcentual 5 2 2 2" xfId="22689" xr:uid="{6A674416-8DDE-484D-BAE3-5B937D2A6345}"/>
    <cellStyle name="Porcentual 5 2 2 2 2" xfId="28245" xr:uid="{1CC5C4DE-F2EE-4AEA-8FB8-C436B50F929E}"/>
    <cellStyle name="Porcentual 5 2 2 2 3" xfId="33739" xr:uid="{8128544E-F57F-4CA5-B90E-E12F313BAD33}"/>
    <cellStyle name="Porcentual 5 2 2 2 4" xfId="39223" xr:uid="{D3E9B4C5-DBCE-4030-988A-63792BC74EEB}"/>
    <cellStyle name="Porcentual 5 2 2 3" xfId="25516" xr:uid="{61955E8C-3971-40C7-A136-A6ECA9D088AB}"/>
    <cellStyle name="Porcentual 5 2 2 4" xfId="31010" xr:uid="{1C87E0A6-EFE1-432F-A931-5F5B5D223E57}"/>
    <cellStyle name="Porcentual 5 2 2 5" xfId="36494" xr:uid="{8D905BF2-8CA0-48D8-9E8E-CB545EC2BCCE}"/>
    <cellStyle name="Porcentual 5 2 3" xfId="12319" xr:uid="{A6F2491A-07B7-496A-ABA0-5DCAA5C4D302}"/>
    <cellStyle name="Porcentual 5 2 4" xfId="17555" xr:uid="{D34128E2-DAF1-4010-823B-181EFDAE15A2}"/>
    <cellStyle name="Porcentual 5 2 5" xfId="19804" xr:uid="{2A255BAF-77E7-4412-9F2A-54D1A36B7540}"/>
    <cellStyle name="Porcentual 5 2 6" xfId="10161" xr:uid="{2286E19F-1D8D-4799-830C-D3676C95356B}"/>
    <cellStyle name="Porcentual 5 2 6 2" xfId="21482" xr:uid="{E5442BBA-CB43-4FD4-890C-B748F6ACF499}"/>
    <cellStyle name="Porcentual 5 2 6 2 2" xfId="27038" xr:uid="{BE76A642-05B2-4767-8723-FA4BDEB96450}"/>
    <cellStyle name="Porcentual 5 2 6 2 3" xfId="32532" xr:uid="{9ABDAED0-99A3-4D5F-9DFA-5DC4DD6692E2}"/>
    <cellStyle name="Porcentual 5 2 6 2 4" xfId="38016" xr:uid="{0687AFF5-A7FA-44BC-91D2-7F081B33A683}"/>
    <cellStyle name="Porcentual 5 2 6 3" xfId="24309" xr:uid="{5212F2A0-A446-484A-A966-CEE45416BAF4}"/>
    <cellStyle name="Porcentual 5 2 6 4" xfId="29803" xr:uid="{3B153473-FDF7-4BCE-A033-0F8FCD05652A}"/>
    <cellStyle name="Porcentual 5 2 6 5" xfId="35287" xr:uid="{AEA1E87A-A2BE-47AE-B1A1-4FFEF014D23A}"/>
    <cellStyle name="Porcentual 5 3" xfId="6995" xr:uid="{83AF8DC0-94AF-4B94-8486-A8791BC1883F}"/>
    <cellStyle name="Porcentual 5 3 2" xfId="15403" xr:uid="{4413CAEA-4847-4400-A61B-2BB6C81BFF71}"/>
    <cellStyle name="Porcentual 5 3 2 2" xfId="22690" xr:uid="{43AEF1AD-6E1D-4605-89A8-282BE585E6DC}"/>
    <cellStyle name="Porcentual 5 3 2 2 2" xfId="28246" xr:uid="{7A5EEC12-4A1C-4640-9922-4926144785D9}"/>
    <cellStyle name="Porcentual 5 3 2 2 3" xfId="33740" xr:uid="{6326899E-13A6-41E2-A17A-EDAC3D2ADBA3}"/>
    <cellStyle name="Porcentual 5 3 2 2 4" xfId="39224" xr:uid="{A50AE36A-2098-47B5-92CB-08251EF63522}"/>
    <cellStyle name="Porcentual 5 3 2 3" xfId="25517" xr:uid="{F528B83A-A6E7-4B1B-A08E-AD88061FA728}"/>
    <cellStyle name="Porcentual 5 3 2 4" xfId="31011" xr:uid="{2C462931-DD75-4078-A431-7C9FA02A4840}"/>
    <cellStyle name="Porcentual 5 3 2 5" xfId="36495" xr:uid="{D0808569-E0DE-4019-990B-A48547519F22}"/>
    <cellStyle name="Porcentual 5 3 3" xfId="12685" xr:uid="{7D8E8D9B-8FC3-4948-B6A6-D6A6923DABCB}"/>
    <cellStyle name="Porcentual 5 3 4" xfId="19805" xr:uid="{21F746B1-3B54-4BD0-878D-31BA427362B6}"/>
    <cellStyle name="Porcentual 5 3 5" xfId="10162" xr:uid="{FBB1005E-E8D7-4D21-B744-B9352126B270}"/>
    <cellStyle name="Porcentual 5 3 5 2" xfId="21483" xr:uid="{8731D622-4E3B-411F-B991-3690FD5EF446}"/>
    <cellStyle name="Porcentual 5 3 5 2 2" xfId="27039" xr:uid="{1F4450E7-1E6E-4363-A293-D0D65ED2DD10}"/>
    <cellStyle name="Porcentual 5 3 5 2 3" xfId="32533" xr:uid="{C95CF98D-8C8B-49CB-AAF2-47B6367B810A}"/>
    <cellStyle name="Porcentual 5 3 5 2 4" xfId="38017" xr:uid="{CA0060C7-2175-4ACA-875C-3D781C6DF75E}"/>
    <cellStyle name="Porcentual 5 3 5 3" xfId="24310" xr:uid="{FC7C0F8A-1758-4B9D-92F1-3D76A7CC0B9F}"/>
    <cellStyle name="Porcentual 5 3 5 4" xfId="29804" xr:uid="{21696B9B-0C81-4526-8500-45740A88C08B}"/>
    <cellStyle name="Porcentual 5 3 5 5" xfId="35288" xr:uid="{8C386CDA-E511-4534-8F3C-9D4638830D59}"/>
    <cellStyle name="Porcentual 5 4" xfId="7310" xr:uid="{38466C75-0EED-4B67-A967-A619C790B0E8}"/>
    <cellStyle name="Porcentual 5 4 2" xfId="20092" xr:uid="{80961815-FBE2-4288-9AAC-D7690B77A20C}"/>
    <cellStyle name="Porcentual 5 4 3" xfId="10163" xr:uid="{2014EDB7-7938-4937-BC48-A4D2113C8CBF}"/>
    <cellStyle name="Porcentual 5 4 3 2" xfId="21484" xr:uid="{28FAEAAF-65AE-4726-97A7-66AB7583EF99}"/>
    <cellStyle name="Porcentual 5 4 3 2 2" xfId="27040" xr:uid="{9CFEF855-FAEC-4C90-B81E-C7922C3EACB6}"/>
    <cellStyle name="Porcentual 5 4 3 2 3" xfId="32534" xr:uid="{0FBE1A66-D574-447A-AF3E-3E7F7ABF48DA}"/>
    <cellStyle name="Porcentual 5 4 3 2 4" xfId="38018" xr:uid="{452D1439-6216-4D4E-8FDC-19D06126AB53}"/>
    <cellStyle name="Porcentual 5 4 3 3" xfId="24311" xr:uid="{6CD452C6-DC05-4C4F-92E0-95E0B8D31A60}"/>
    <cellStyle name="Porcentual 5 4 3 4" xfId="29805" xr:uid="{E8622F76-CDBD-4822-B97B-53D7F377C0AC}"/>
    <cellStyle name="Porcentual 5 4 3 5" xfId="35289" xr:uid="{6DE3F494-C26F-4BA6-92B5-ABE763A3EB0F}"/>
    <cellStyle name="Porcentual 5 5" xfId="10164" xr:uid="{D719C118-36FD-497D-959E-215C9C9AEFA1}"/>
    <cellStyle name="Porcentual 5 5 2" xfId="21485" xr:uid="{073CD9E5-C742-4B15-8D07-1419D605AE54}"/>
    <cellStyle name="Porcentual 5 5 2 2" xfId="27041" xr:uid="{F8A37C8E-1EF0-447E-9013-538361A4702A}"/>
    <cellStyle name="Porcentual 5 5 2 3" xfId="32535" xr:uid="{B4579852-D3EC-48F4-AA82-DEB10DDD78B5}"/>
    <cellStyle name="Porcentual 5 5 2 4" xfId="38019" xr:uid="{D8AE2134-9B9F-47F6-A6F9-DFAA7CDC69A6}"/>
    <cellStyle name="Porcentual 5 5 3" xfId="24312" xr:uid="{522861C9-6496-46DC-83A7-EA72A8A3A9B5}"/>
    <cellStyle name="Porcentual 5 5 4" xfId="29806" xr:uid="{0301307B-756B-4455-9D55-366795825161}"/>
    <cellStyle name="Porcentual 5 5 5" xfId="35290" xr:uid="{AE197C0D-947D-4973-B35B-203D10F85EC4}"/>
    <cellStyle name="Porcentual 5 6" xfId="15401" xr:uid="{79097716-DBAC-41CC-AA06-EF512F1FE730}"/>
    <cellStyle name="Porcentual 5 6 2" xfId="22688" xr:uid="{77F4F834-6158-4412-90B9-06C24CDF7EF2}"/>
    <cellStyle name="Porcentual 5 6 2 2" xfId="28244" xr:uid="{7005DA11-7751-4688-B18B-43E8F1F04292}"/>
    <cellStyle name="Porcentual 5 6 2 3" xfId="33738" xr:uid="{FFFE54C3-D3A1-40D8-B858-0110EFD6085E}"/>
    <cellStyle name="Porcentual 5 6 2 4" xfId="39222" xr:uid="{7765EB73-2D92-48AC-BE38-C1C8EB839308}"/>
    <cellStyle name="Porcentual 5 6 3" xfId="25515" xr:uid="{C453CAD1-C8AD-439C-8EEE-4B9FBAC5FD39}"/>
    <cellStyle name="Porcentual 5 6 4" xfId="31009" xr:uid="{4457846E-2792-4215-82E9-913916564E32}"/>
    <cellStyle name="Porcentual 5 6 5" xfId="36493" xr:uid="{96D06991-4104-4EDD-963F-64B2087CC978}"/>
    <cellStyle name="Porcentual 5 7" xfId="12318" xr:uid="{EAA7C867-8B7C-4CB8-8D7C-1DDB12753D2C}"/>
    <cellStyle name="Porcentual 5 8" xfId="17554" xr:uid="{4620616C-0D74-46A8-A7CB-D6BFB3E4DEC5}"/>
    <cellStyle name="Porcentual 5 9" xfId="19803" xr:uid="{16B63DEF-0A91-4EDE-BA86-710D62B66862}"/>
    <cellStyle name="Porcentual 6" xfId="6996" xr:uid="{B067ADEF-0879-4D12-9DF5-D8370B2ED4E4}"/>
    <cellStyle name="Porcentual 6 10" xfId="6997" xr:uid="{8B44EF7C-B296-4E4A-B184-56B7B7DF8BBF}"/>
    <cellStyle name="Porcentual 6 10 2" xfId="15405" xr:uid="{604FB09F-C04B-443C-9DB8-112E92EB7E34}"/>
    <cellStyle name="Porcentual 6 10 2 2" xfId="22692" xr:uid="{099668EC-60C4-41EE-BD3C-324440327D41}"/>
    <cellStyle name="Porcentual 6 10 2 2 2" xfId="28248" xr:uid="{09720799-F032-4543-93B0-F88BDD4D3721}"/>
    <cellStyle name="Porcentual 6 10 2 2 3" xfId="33742" xr:uid="{2ECF2059-9404-4254-909F-C006588CE4E9}"/>
    <cellStyle name="Porcentual 6 10 2 2 4" xfId="39226" xr:uid="{EC6566BA-4BEA-4B45-86A5-DFDFD87C7038}"/>
    <cellStyle name="Porcentual 6 10 2 3" xfId="25519" xr:uid="{A65955D0-E7F8-41CD-9F57-7E0A58FFBC72}"/>
    <cellStyle name="Porcentual 6 10 2 4" xfId="31013" xr:uid="{76B7F5C9-5A7D-4EA8-82B9-38792DAC8477}"/>
    <cellStyle name="Porcentual 6 10 2 5" xfId="36497" xr:uid="{30FE74EB-CCA4-4774-A562-3003417748CA}"/>
    <cellStyle name="Porcentual 6 10 3" xfId="12321" xr:uid="{38C6F979-DF54-4633-9485-435F61217064}"/>
    <cellStyle name="Porcentual 6 10 4" xfId="17557" xr:uid="{7264683D-ABA9-4368-AB33-AEFEA0A29F3A}"/>
    <cellStyle name="Porcentual 6 10 5" xfId="19807" xr:uid="{373853F8-D0D3-4068-AFD8-9FAEAA2D9BF3}"/>
    <cellStyle name="Porcentual 6 10 6" xfId="10166" xr:uid="{A3D36619-67A9-4F91-A315-AACB72FB8112}"/>
    <cellStyle name="Porcentual 6 10 6 2" xfId="21487" xr:uid="{BF135439-FB9C-40BB-8BAD-6C9D663EC817}"/>
    <cellStyle name="Porcentual 6 10 6 2 2" xfId="27043" xr:uid="{3E8DDD0D-061B-4337-AB03-F5209ADA64D6}"/>
    <cellStyle name="Porcentual 6 10 6 2 3" xfId="32537" xr:uid="{8CE4CD2F-8708-4C8D-AE24-6378784852BB}"/>
    <cellStyle name="Porcentual 6 10 6 2 4" xfId="38021" xr:uid="{2296EE7F-A90A-410D-B24E-1E9F6A581B6A}"/>
    <cellStyle name="Porcentual 6 10 6 3" xfId="24314" xr:uid="{C1AD8679-8636-4C25-8307-3EF8659461BC}"/>
    <cellStyle name="Porcentual 6 10 6 4" xfId="29808" xr:uid="{FF9A7693-BC5F-415C-8042-3BE72DD38DE3}"/>
    <cellStyle name="Porcentual 6 10 6 5" xfId="35292" xr:uid="{50A472DC-1545-47FD-BBF5-1450AD5344C7}"/>
    <cellStyle name="Porcentual 6 11" xfId="6998" xr:uid="{B235CE92-136D-4F58-AAB3-286904AA7444}"/>
    <cellStyle name="Porcentual 6 11 2" xfId="15406" xr:uid="{B75383A5-D117-4210-9276-29F6E0A40147}"/>
    <cellStyle name="Porcentual 6 11 2 2" xfId="22693" xr:uid="{D5F97F08-142A-4F66-AA51-1AC3F6A9BF1D}"/>
    <cellStyle name="Porcentual 6 11 2 2 2" xfId="28249" xr:uid="{FC4CBC6A-E2B3-4FA3-9C9F-B0962E0A639A}"/>
    <cellStyle name="Porcentual 6 11 2 2 3" xfId="33743" xr:uid="{3A670C4E-52F8-4F2D-89DA-ECC17E221B56}"/>
    <cellStyle name="Porcentual 6 11 2 2 4" xfId="39227" xr:uid="{4C4A2E03-C16A-47E1-8E0A-090295CB0EDD}"/>
    <cellStyle name="Porcentual 6 11 2 3" xfId="25520" xr:uid="{7B14BD31-0E0F-4E00-951F-6374A6F3D051}"/>
    <cellStyle name="Porcentual 6 11 2 4" xfId="31014" xr:uid="{3BF0DE36-13C9-411C-B4DC-2358D7EB7C35}"/>
    <cellStyle name="Porcentual 6 11 2 5" xfId="36498" xr:uid="{F92A09B5-3A35-4B52-B006-7D57BC0F4B5F}"/>
    <cellStyle name="Porcentual 6 11 3" xfId="12686" xr:uid="{71DD51F6-1644-45AA-880A-BEE5E4B47299}"/>
    <cellStyle name="Porcentual 6 11 4" xfId="19808" xr:uid="{73BE8547-1BCF-4A52-BDA0-D92E7053FE30}"/>
    <cellStyle name="Porcentual 6 11 5" xfId="10167" xr:uid="{CE1BA6CD-6968-4B16-A09C-6580E4D17A56}"/>
    <cellStyle name="Porcentual 6 11 5 2" xfId="21488" xr:uid="{FC806291-33A0-42D7-8417-E755C41BFD98}"/>
    <cellStyle name="Porcentual 6 11 5 2 2" xfId="27044" xr:uid="{91B489E6-029C-41EE-8666-7258E87F8B14}"/>
    <cellStyle name="Porcentual 6 11 5 2 3" xfId="32538" xr:uid="{5D50C4D8-16E8-4908-8F69-CED22247B68A}"/>
    <cellStyle name="Porcentual 6 11 5 2 4" xfId="38022" xr:uid="{7A02F414-34B6-494A-9BD4-A01337502CBD}"/>
    <cellStyle name="Porcentual 6 11 5 3" xfId="24315" xr:uid="{F50CFCC1-ACA3-47D0-8AAA-ADBADF12EA2F}"/>
    <cellStyle name="Porcentual 6 11 5 4" xfId="29809" xr:uid="{1848A0D2-DB10-4F8C-BCB2-93B89BDA4339}"/>
    <cellStyle name="Porcentual 6 11 5 5" xfId="35293" xr:uid="{712D3A1A-A3CC-4E54-882B-AC28E1F74DCB}"/>
    <cellStyle name="Porcentual 6 12" xfId="7403" xr:uid="{BDDE7835-E402-413D-888F-D88258D4A814}"/>
    <cellStyle name="Porcentual 6 12 2" xfId="20164" xr:uid="{92E9CF63-00F4-4D9D-A169-A6B6E838ED31}"/>
    <cellStyle name="Porcentual 6 12 3" xfId="10168" xr:uid="{274180E3-691C-4338-B001-2EB9935BAC86}"/>
    <cellStyle name="Porcentual 6 12 3 2" xfId="21489" xr:uid="{8AF5DC09-1ACA-486B-82DA-479537D9D261}"/>
    <cellStyle name="Porcentual 6 12 3 2 2" xfId="27045" xr:uid="{97FBC218-5348-46EC-9433-DA9348187742}"/>
    <cellStyle name="Porcentual 6 12 3 2 3" xfId="32539" xr:uid="{A4D3B513-C307-4FD5-84A9-707E8D20DC54}"/>
    <cellStyle name="Porcentual 6 12 3 2 4" xfId="38023" xr:uid="{0B364F7A-316D-4548-9187-9D067624D645}"/>
    <cellStyle name="Porcentual 6 12 3 3" xfId="24316" xr:uid="{490B0698-66AF-4E14-8B3C-FB77AF5F9718}"/>
    <cellStyle name="Porcentual 6 12 3 4" xfId="29810" xr:uid="{3FB64F04-BCC6-4A19-B27A-46D3AB851572}"/>
    <cellStyle name="Porcentual 6 12 3 5" xfId="35294" xr:uid="{67C38DEE-1E76-4119-BA6C-96546C8D4A81}"/>
    <cellStyle name="Porcentual 6 13" xfId="7319" xr:uid="{6C320F20-4719-4B6E-98BB-A2958F0AFF47}"/>
    <cellStyle name="Porcentual 6 13 2" xfId="20099" xr:uid="{2E9C8E31-B2B7-41DB-941E-7EAF4483F697}"/>
    <cellStyle name="Porcentual 6 13 2 2" xfId="22904" xr:uid="{60D5D532-D839-4A21-9383-4F18A21CE066}"/>
    <cellStyle name="Porcentual 6 13 2 2 2" xfId="28460" xr:uid="{DE5A108F-B662-4DAA-94A5-CA5660CDA7B1}"/>
    <cellStyle name="Porcentual 6 13 2 2 3" xfId="33954" xr:uid="{985FACC9-D0C2-4C27-9A22-4B986087B3E6}"/>
    <cellStyle name="Porcentual 6 13 2 2 4" xfId="39438" xr:uid="{ABC2C6B7-EAFF-4E1D-9A60-469E43C5E548}"/>
    <cellStyle name="Porcentual 6 13 2 3" xfId="25731" xr:uid="{DC4332EC-52B2-4DF5-8E0E-C931EDEFF36A}"/>
    <cellStyle name="Porcentual 6 13 2 4" xfId="31225" xr:uid="{93C80A5E-A90B-4ED4-9A93-84506FD9FE4B}"/>
    <cellStyle name="Porcentual 6 13 2 5" xfId="36709" xr:uid="{514ADE21-9361-4CEB-831D-99E355AC8B7E}"/>
    <cellStyle name="Porcentual 6 13 3" xfId="10169" xr:uid="{0FA4876A-B9AE-4F34-8C8A-2AFAB611510B}"/>
    <cellStyle name="Porcentual 6 13 3 2" xfId="21490" xr:uid="{D1CECF2D-49AF-4E0F-9F12-FA6EAED85A5D}"/>
    <cellStyle name="Porcentual 6 13 3 2 2" xfId="27046" xr:uid="{CFB6919E-57CF-4416-B459-4908B5E68A1E}"/>
    <cellStyle name="Porcentual 6 13 3 2 3" xfId="32540" xr:uid="{495DDF1A-FDE4-41E7-A741-53017D2BBDB7}"/>
    <cellStyle name="Porcentual 6 13 3 2 4" xfId="38024" xr:uid="{4B176A2A-4BDC-43DF-BA15-051BE3BFF699}"/>
    <cellStyle name="Porcentual 6 13 3 3" xfId="24317" xr:uid="{5DD9FAC0-78A3-48BE-97F0-51852B8FBAB0}"/>
    <cellStyle name="Porcentual 6 13 3 4" xfId="29811" xr:uid="{DB392380-3135-4BF1-9A31-81AE3ACCB140}"/>
    <cellStyle name="Porcentual 6 13 3 5" xfId="35295" xr:uid="{A09C165B-57B6-4E91-B8CC-2EBD906E9300}"/>
    <cellStyle name="Porcentual 6 13 4" xfId="20296" xr:uid="{9AC08503-D98D-4C9D-9A19-C299D3A970ED}"/>
    <cellStyle name="Porcentual 6 13 4 2" xfId="25852" xr:uid="{AF03B7F7-A25A-4592-B9D6-1E39A2645242}"/>
    <cellStyle name="Porcentual 6 13 4 3" xfId="31346" xr:uid="{6792D15E-2B94-47ED-B583-A882DA8C3197}"/>
    <cellStyle name="Porcentual 6 13 4 4" xfId="36830" xr:uid="{D40FB3DA-3115-44C2-AE31-B912C95F8885}"/>
    <cellStyle name="Porcentual 6 13 5" xfId="23123" xr:uid="{3D63D298-959B-45C8-B49F-44C598F5BAD9}"/>
    <cellStyle name="Porcentual 6 13 6" xfId="28615" xr:uid="{82C8B146-33E7-4B37-A1BE-8FE9D29784F6}"/>
    <cellStyle name="Porcentual 6 13 7" xfId="34099" xr:uid="{BCCC363A-B1D2-4E24-BD85-9699F169FF78}"/>
    <cellStyle name="Porcentual 6 14" xfId="7519" xr:uid="{CF5B83C7-D8E5-448F-9900-BBCE75875ADB}"/>
    <cellStyle name="Porcentual 6 14 2" xfId="20200" xr:uid="{46F489DF-87E2-494E-8C02-A4FD779565D5}"/>
    <cellStyle name="Porcentual 6 14 2 2" xfId="22934" xr:uid="{9E8D1DF0-0609-451D-843A-81249E33EAD6}"/>
    <cellStyle name="Porcentual 6 14 2 2 2" xfId="28490" xr:uid="{75E7837E-2818-4A90-8CC8-BB982C5B7EC8}"/>
    <cellStyle name="Porcentual 6 14 2 2 3" xfId="33984" xr:uid="{CA70F0E1-1C45-4663-9B8D-E7B5313B1D2F}"/>
    <cellStyle name="Porcentual 6 14 2 2 4" xfId="39468" xr:uid="{B98547D3-055B-4FA0-AE3A-9CCC670A9242}"/>
    <cellStyle name="Porcentual 6 14 2 3" xfId="25761" xr:uid="{515736D9-696E-44C6-B2BB-0042A4FD5EF4}"/>
    <cellStyle name="Porcentual 6 14 2 4" xfId="31255" xr:uid="{8EE2F098-841D-4A8F-99FA-EA0948059E76}"/>
    <cellStyle name="Porcentual 6 14 2 5" xfId="36739" xr:uid="{6F25B5AB-DB6C-4011-8246-22DDBB05F5D9}"/>
    <cellStyle name="Porcentual 6 14 3" xfId="10170" xr:uid="{FF42496B-2FDA-405B-8756-AFE780FBEEF8}"/>
    <cellStyle name="Porcentual 6 14 3 2" xfId="21491" xr:uid="{85719806-2F3F-4B3E-87D8-F093BFB6330A}"/>
    <cellStyle name="Porcentual 6 14 3 2 2" xfId="27047" xr:uid="{7332305F-1AE9-4AB7-9836-9CE7CC999ECC}"/>
    <cellStyle name="Porcentual 6 14 3 2 3" xfId="32541" xr:uid="{8FBB4A50-D452-462F-A7FD-60FBAE46E4FF}"/>
    <cellStyle name="Porcentual 6 14 3 2 4" xfId="38025" xr:uid="{2D7A8642-82D3-4EE4-BD59-AEF223C909C0}"/>
    <cellStyle name="Porcentual 6 14 3 3" xfId="24318" xr:uid="{D1B63C9D-72DB-4F74-BED2-0DBFC57BF277}"/>
    <cellStyle name="Porcentual 6 14 3 4" xfId="29812" xr:uid="{62047192-C8CD-47B1-817E-91F83C01A81C}"/>
    <cellStyle name="Porcentual 6 14 3 5" xfId="35296" xr:uid="{65F3A2C6-40AA-4BA8-B10C-9E61549AFD3E}"/>
    <cellStyle name="Porcentual 6 14 4" xfId="20403" xr:uid="{1AE86D66-64B5-4BAC-8D9E-15CCA9F16EA1}"/>
    <cellStyle name="Porcentual 6 14 4 2" xfId="25959" xr:uid="{496C09EE-359E-4522-AF44-C17EF427F65E}"/>
    <cellStyle name="Porcentual 6 14 4 3" xfId="31453" xr:uid="{90C02E2F-1117-4C94-BFAC-458DB0379907}"/>
    <cellStyle name="Porcentual 6 14 4 4" xfId="36937" xr:uid="{424B2283-65DF-4426-803E-76AA12924F5A}"/>
    <cellStyle name="Porcentual 6 14 5" xfId="23230" xr:uid="{EF311111-EA8B-4782-8F19-778C332B9388}"/>
    <cellStyle name="Porcentual 6 14 6" xfId="28722" xr:uid="{213C3A03-4FB7-441E-8F27-CBE1403CF56B}"/>
    <cellStyle name="Porcentual 6 14 7" xfId="34206" xr:uid="{A9EA59AB-53BB-4606-95EE-EBB9846DFCB7}"/>
    <cellStyle name="Porcentual 6 15" xfId="7521" xr:uid="{4D9B05DC-D3EB-448D-A4E7-5DD75D2D1E0C}"/>
    <cellStyle name="Porcentual 6 15 2" xfId="20202" xr:uid="{D25382E8-F24F-4986-A21B-D84278937D8E}"/>
    <cellStyle name="Porcentual 6 15 2 2" xfId="22936" xr:uid="{437156FC-CCC3-4845-ACC2-88FA6BA9C855}"/>
    <cellStyle name="Porcentual 6 15 2 2 2" xfId="28492" xr:uid="{D7442011-9317-45DB-AFE7-A3A85B1FA9F3}"/>
    <cellStyle name="Porcentual 6 15 2 2 3" xfId="33986" xr:uid="{C6546C97-2037-4E64-8448-AA9F4F7BDA13}"/>
    <cellStyle name="Porcentual 6 15 2 2 4" xfId="39470" xr:uid="{3220D697-8D85-4C67-8BF3-BB2C7A20E4C3}"/>
    <cellStyle name="Porcentual 6 15 2 3" xfId="25763" xr:uid="{E0E85947-CB0F-41C0-B6D2-A1B421148895}"/>
    <cellStyle name="Porcentual 6 15 2 4" xfId="31257" xr:uid="{F0B18070-859E-4050-B2B3-09D322E7E97B}"/>
    <cellStyle name="Porcentual 6 15 2 5" xfId="36741" xr:uid="{A1D1A83B-553A-4BCF-9623-5330F5C9000D}"/>
    <cellStyle name="Porcentual 6 15 3" xfId="15404" xr:uid="{FA1F764E-24A1-44F5-B6D7-D6D5525FEB75}"/>
    <cellStyle name="Porcentual 6 15 3 2" xfId="22691" xr:uid="{C786F368-CFA9-4667-BE80-2A34492BBCA3}"/>
    <cellStyle name="Porcentual 6 15 3 2 2" xfId="28247" xr:uid="{F9E69EE3-DEA5-42A6-B093-AC5B561B9280}"/>
    <cellStyle name="Porcentual 6 15 3 2 3" xfId="33741" xr:uid="{B511FA97-D8EF-4AAB-83B7-6F806E0CA1CF}"/>
    <cellStyle name="Porcentual 6 15 3 2 4" xfId="39225" xr:uid="{37D8461E-BCC3-4DF9-B6A5-8FEF74BD7133}"/>
    <cellStyle name="Porcentual 6 15 3 3" xfId="25518" xr:uid="{34164BFC-EB6B-4AAE-8B8F-455DFDF67DF4}"/>
    <cellStyle name="Porcentual 6 15 3 4" xfId="31012" xr:uid="{FF8465C1-2C62-4F31-9432-F5124AB334A9}"/>
    <cellStyle name="Porcentual 6 15 3 5" xfId="36496" xr:uid="{FDFDEB9D-35AB-4602-AEC4-8EB5540A3F45}"/>
    <cellStyle name="Porcentual 6 15 4" xfId="20405" xr:uid="{ABD7133E-B677-41B9-BB3B-212E77DF208D}"/>
    <cellStyle name="Porcentual 6 15 4 2" xfId="25961" xr:uid="{C66C2B61-3FA6-42DB-8DDA-01503010A048}"/>
    <cellStyle name="Porcentual 6 15 4 3" xfId="31455" xr:uid="{0EA6D485-2298-41D6-8503-252118C3F896}"/>
    <cellStyle name="Porcentual 6 15 4 4" xfId="36939" xr:uid="{8C190E56-D11F-47B5-AF30-C8A57EF64333}"/>
    <cellStyle name="Porcentual 6 15 5" xfId="23232" xr:uid="{B02548F5-17A4-4535-9522-A4CE2C81A6D4}"/>
    <cellStyle name="Porcentual 6 15 6" xfId="28726" xr:uid="{5AD9FF2F-0DB7-4EDA-BC3F-DDE60FBD5091}"/>
    <cellStyle name="Porcentual 6 15 7" xfId="34210" xr:uid="{33C8F47C-6C41-4B1C-A34D-5DFF2ED73F61}"/>
    <cellStyle name="Porcentual 6 16" xfId="12320" xr:uid="{272A7ADC-BEF1-4D35-B194-BE25FF85F945}"/>
    <cellStyle name="Porcentual 6 17" xfId="17556" xr:uid="{142687B1-91C9-4EDC-AB4D-697FED939ADA}"/>
    <cellStyle name="Porcentual 6 18" xfId="19806" xr:uid="{C0C207F4-40E8-41C8-83BF-52D106F8E999}"/>
    <cellStyle name="Porcentual 6 19" xfId="10165" xr:uid="{B1670FCD-F7CB-4680-9C3D-15B652DD73E2}"/>
    <cellStyle name="Porcentual 6 19 2" xfId="21486" xr:uid="{F4554E1D-EA3F-4A10-A058-434240809EB7}"/>
    <cellStyle name="Porcentual 6 19 2 2" xfId="27042" xr:uid="{0A2F7DA4-9582-4B30-8108-6B907CAAA217}"/>
    <cellStyle name="Porcentual 6 19 2 3" xfId="32536" xr:uid="{9D1B820F-70C4-4E81-9557-44AAB6C82C79}"/>
    <cellStyle name="Porcentual 6 19 2 4" xfId="38020" xr:uid="{FF5E704A-6F51-48EC-8EEC-FD48395462C3}"/>
    <cellStyle name="Porcentual 6 19 3" xfId="24313" xr:uid="{6E2882AE-8C3E-43F7-B38D-FF89E82599C9}"/>
    <cellStyle name="Porcentual 6 19 4" xfId="29807" xr:uid="{F05D619A-66E2-4155-87E2-5353E4207A6B}"/>
    <cellStyle name="Porcentual 6 19 5" xfId="35291" xr:uid="{1BBAC888-FD42-4AB3-B5A8-D9CC97C18DB6}"/>
    <cellStyle name="Porcentual 6 2" xfId="6999" xr:uid="{20286E6C-3401-46D0-866C-9B6E6A242625}"/>
    <cellStyle name="Porcentual 6 2 10" xfId="10171" xr:uid="{A7EFEB22-5877-4355-822B-F25A0AF6792B}"/>
    <cellStyle name="Porcentual 6 2 10 2" xfId="21492" xr:uid="{B2C4E384-84FD-4C62-9D8C-09D964F6A094}"/>
    <cellStyle name="Porcentual 6 2 10 2 2" xfId="27048" xr:uid="{F3F1A362-8835-463B-AF61-E45F4BF26D43}"/>
    <cellStyle name="Porcentual 6 2 10 2 3" xfId="32542" xr:uid="{2F3A3E1A-34C7-4917-80BE-293C1E3E1939}"/>
    <cellStyle name="Porcentual 6 2 10 2 4" xfId="38026" xr:uid="{91083DEB-2263-4E22-80F7-41A9B5DF973F}"/>
    <cellStyle name="Porcentual 6 2 10 3" xfId="24319" xr:uid="{35324C2E-EBD1-409A-8122-B863E82110B6}"/>
    <cellStyle name="Porcentual 6 2 10 4" xfId="29813" xr:uid="{3E8DFE33-F856-41E5-B31F-D9301DEC6E05}"/>
    <cellStyle name="Porcentual 6 2 10 5" xfId="35297" xr:uid="{1AEA20B7-612A-4E52-8E80-CB584FF8A378}"/>
    <cellStyle name="Porcentual 6 2 2" xfId="7000" xr:uid="{95BA444C-FC88-479D-B18B-179295105677}"/>
    <cellStyle name="Porcentual 6 2 2 2" xfId="15408" xr:uid="{EE1540E0-2C1D-4425-9413-123BD545484A}"/>
    <cellStyle name="Porcentual 6 2 2 2 2" xfId="22695" xr:uid="{51926DCA-1128-4273-B3B7-FDEB951D6CFB}"/>
    <cellStyle name="Porcentual 6 2 2 2 2 2" xfId="28251" xr:uid="{438A13F3-D55F-41BF-A4A6-9403DB3FA746}"/>
    <cellStyle name="Porcentual 6 2 2 2 2 3" xfId="33745" xr:uid="{D740CBB8-F7E3-4FD5-A2C9-49DDD786C938}"/>
    <cellStyle name="Porcentual 6 2 2 2 2 4" xfId="39229" xr:uid="{863064A1-0A36-4E7F-A862-FE98041CF167}"/>
    <cellStyle name="Porcentual 6 2 2 2 3" xfId="25522" xr:uid="{80CB20EC-8CB7-4797-9A5A-C75467AA348D}"/>
    <cellStyle name="Porcentual 6 2 2 2 4" xfId="31016" xr:uid="{188F392B-7AB7-447B-9985-ADBE477B75AF}"/>
    <cellStyle name="Porcentual 6 2 2 2 5" xfId="36500" xr:uid="{43E43F9E-D333-4DA6-8A0E-B2353FC5D89D}"/>
    <cellStyle name="Porcentual 6 2 2 3" xfId="12323" xr:uid="{1E4F94F2-496A-4841-AA5A-ED4C3F32EF1F}"/>
    <cellStyle name="Porcentual 6 2 2 4" xfId="17559" xr:uid="{D4584EAD-A69F-4268-A302-5B4250A646B3}"/>
    <cellStyle name="Porcentual 6 2 2 5" xfId="19810" xr:uid="{24A708EA-F69B-4EE2-ACBB-32D2FDEE7466}"/>
    <cellStyle name="Porcentual 6 2 2 6" xfId="10172" xr:uid="{1AF12315-5B04-4469-B360-3DBC43AD0CB2}"/>
    <cellStyle name="Porcentual 6 2 2 6 2" xfId="21493" xr:uid="{EEF4335B-9664-4E11-B635-E03FE4B5A646}"/>
    <cellStyle name="Porcentual 6 2 2 6 2 2" xfId="27049" xr:uid="{BE28EE56-48F8-45D2-829D-EF017BDDFB2C}"/>
    <cellStyle name="Porcentual 6 2 2 6 2 3" xfId="32543" xr:uid="{982D138A-32B8-439F-9A6B-FA969B98A0CB}"/>
    <cellStyle name="Porcentual 6 2 2 6 2 4" xfId="38027" xr:uid="{8D65759E-6D41-4F07-9A88-7D702C6EE0FF}"/>
    <cellStyle name="Porcentual 6 2 2 6 3" xfId="24320" xr:uid="{A7830096-A933-4311-9B94-71C82CB9EE18}"/>
    <cellStyle name="Porcentual 6 2 2 6 4" xfId="29814" xr:uid="{8768F633-8771-47BC-ACDC-EAE30C23B0C6}"/>
    <cellStyle name="Porcentual 6 2 2 6 5" xfId="35298" xr:uid="{D23D2BA8-765E-4600-B753-EF5FCF3849F1}"/>
    <cellStyle name="Porcentual 6 2 3" xfId="7001" xr:uid="{97FF3E21-B225-4CE2-8982-C2CE17270299}"/>
    <cellStyle name="Porcentual 6 2 3 2" xfId="15409" xr:uid="{E6DE2E56-5E9D-4396-B52D-08716651C4AE}"/>
    <cellStyle name="Porcentual 6 2 3 2 2" xfId="22696" xr:uid="{139954B6-D444-4875-8789-EB622669D89E}"/>
    <cellStyle name="Porcentual 6 2 3 2 2 2" xfId="28252" xr:uid="{811E31D9-FAA7-43AA-80D2-BDBA58B2B4B2}"/>
    <cellStyle name="Porcentual 6 2 3 2 2 3" xfId="33746" xr:uid="{3893AC7B-88BF-4138-89DA-9F846068436E}"/>
    <cellStyle name="Porcentual 6 2 3 2 2 4" xfId="39230" xr:uid="{84477995-C3AF-433C-8395-045EED0FE1AF}"/>
    <cellStyle name="Porcentual 6 2 3 2 3" xfId="25523" xr:uid="{2D1B2A7F-7E33-406A-89B9-4B45620873BF}"/>
    <cellStyle name="Porcentual 6 2 3 2 4" xfId="31017" xr:uid="{62D62775-93C7-4768-AF51-AE760A624DE5}"/>
    <cellStyle name="Porcentual 6 2 3 2 5" xfId="36501" xr:uid="{B130675D-C41B-4597-96DE-074E44253441}"/>
    <cellStyle name="Porcentual 6 2 3 3" xfId="12687" xr:uid="{CC9AC07F-0B1A-48A1-9721-2622D1F038F4}"/>
    <cellStyle name="Porcentual 6 2 3 4" xfId="19811" xr:uid="{D26B3F46-EBF3-4A9B-B383-C2C3F1B2A70E}"/>
    <cellStyle name="Porcentual 6 2 3 5" xfId="10173" xr:uid="{F37129BF-5937-4171-9340-8710BEB65C9E}"/>
    <cellStyle name="Porcentual 6 2 3 5 2" xfId="21494" xr:uid="{9A3EA346-24EC-4DF4-947E-234A09C98B81}"/>
    <cellStyle name="Porcentual 6 2 3 5 2 2" xfId="27050" xr:uid="{14AA2634-35BA-4F58-9C28-C2339DD6F802}"/>
    <cellStyle name="Porcentual 6 2 3 5 2 3" xfId="32544" xr:uid="{57749C9A-8AE2-4377-B642-9618C9F7257C}"/>
    <cellStyle name="Porcentual 6 2 3 5 2 4" xfId="38028" xr:uid="{A49C0319-1593-4D4D-B418-E30C1C9364B2}"/>
    <cellStyle name="Porcentual 6 2 3 5 3" xfId="24321" xr:uid="{4B679C48-FB83-43A7-A1DB-01216B429611}"/>
    <cellStyle name="Porcentual 6 2 3 5 4" xfId="29815" xr:uid="{8AB2FA65-F98B-48AD-9965-119E2BF5DB87}"/>
    <cellStyle name="Porcentual 6 2 3 5 5" xfId="35299" xr:uid="{AB377F43-BF45-439E-B3B5-AE832DD779FE}"/>
    <cellStyle name="Porcentual 6 2 4" xfId="7404" xr:uid="{FA48B4DB-8AD7-45B6-9552-3E618703528F}"/>
    <cellStyle name="Porcentual 6 2 4 2" xfId="20165" xr:uid="{595CFB9D-A645-4154-BEE9-AB943E983929}"/>
    <cellStyle name="Porcentual 6 2 4 3" xfId="10174" xr:uid="{DB7899B3-5AC5-4838-993D-23251C4568FF}"/>
    <cellStyle name="Porcentual 6 2 4 3 2" xfId="21495" xr:uid="{3C4D94CC-0286-4060-A11C-B3E7EB1B5521}"/>
    <cellStyle name="Porcentual 6 2 4 3 2 2" xfId="27051" xr:uid="{F66A722C-3E1E-4758-8420-55A5452B4EA9}"/>
    <cellStyle name="Porcentual 6 2 4 3 2 3" xfId="32545" xr:uid="{FABE549E-8D99-4248-A213-4869958BADA4}"/>
    <cellStyle name="Porcentual 6 2 4 3 2 4" xfId="38029" xr:uid="{AA7C4D09-0EBB-4338-843F-6151B1A7B1B2}"/>
    <cellStyle name="Porcentual 6 2 4 3 3" xfId="24322" xr:uid="{8889C77D-92A2-4DF3-A332-F09FFFCCBA44}"/>
    <cellStyle name="Porcentual 6 2 4 3 4" xfId="29816" xr:uid="{C8C93295-52DE-4F36-BA9B-28AED0439EF8}"/>
    <cellStyle name="Porcentual 6 2 4 3 5" xfId="35300" xr:uid="{E55EFADC-5092-4343-A934-3A9295BD390B}"/>
    <cellStyle name="Porcentual 6 2 5" xfId="10175" xr:uid="{C6647AFD-67D8-4A2E-AF46-A1BEF15EB360}"/>
    <cellStyle name="Porcentual 6 2 5 2" xfId="21496" xr:uid="{717F4CDB-933A-4AD4-86EF-3A40B52CF1D5}"/>
    <cellStyle name="Porcentual 6 2 5 2 2" xfId="27052" xr:uid="{0D6FAF36-1B5F-4657-A8D0-1D5AD352CAAC}"/>
    <cellStyle name="Porcentual 6 2 5 2 3" xfId="32546" xr:uid="{FD59E178-BFAA-4427-BBA2-154C57474EC1}"/>
    <cellStyle name="Porcentual 6 2 5 2 4" xfId="38030" xr:uid="{61B341AE-BFB0-43EE-9F41-A2BE2D75C7AB}"/>
    <cellStyle name="Porcentual 6 2 5 3" xfId="24323" xr:uid="{3F0763A8-C4AC-437D-BD2B-2A188455D2B6}"/>
    <cellStyle name="Porcentual 6 2 5 4" xfId="29817" xr:uid="{3A102A91-77FB-4E1F-8763-C674CA6287C6}"/>
    <cellStyle name="Porcentual 6 2 5 5" xfId="35301" xr:uid="{902458D4-8C30-44C8-A6DF-69F2802F46D1}"/>
    <cellStyle name="Porcentual 6 2 6" xfId="15407" xr:uid="{3E748B6A-3DEA-449A-8352-DC4483A8FC44}"/>
    <cellStyle name="Porcentual 6 2 6 2" xfId="22694" xr:uid="{1CEAA5C8-64FE-4E99-B0E9-ADC986AB1286}"/>
    <cellStyle name="Porcentual 6 2 6 2 2" xfId="28250" xr:uid="{65566E5B-B87E-4431-B2D6-F507C8F47240}"/>
    <cellStyle name="Porcentual 6 2 6 2 3" xfId="33744" xr:uid="{58D13DBB-279C-49C5-87E7-6B9CE2F9D7ED}"/>
    <cellStyle name="Porcentual 6 2 6 2 4" xfId="39228" xr:uid="{72B257EA-01C3-4CC3-A0BA-8282C3E05B3B}"/>
    <cellStyle name="Porcentual 6 2 6 3" xfId="25521" xr:uid="{0F01D042-7689-4AF6-95B2-D1B9E7FFA4F8}"/>
    <cellStyle name="Porcentual 6 2 6 4" xfId="31015" xr:uid="{3BAAD6A0-C9BF-4D30-AC8C-EA41534E88DA}"/>
    <cellStyle name="Porcentual 6 2 6 5" xfId="36499" xr:uid="{7C9FB41D-298D-4691-981D-714679B213E9}"/>
    <cellStyle name="Porcentual 6 2 7" xfId="12322" xr:uid="{E291219A-F49B-4679-A5F9-671A3EFC495F}"/>
    <cellStyle name="Porcentual 6 2 8" xfId="17558" xr:uid="{53C2BE87-BA09-4DAB-BD79-1C303A2748EA}"/>
    <cellStyle name="Porcentual 6 2 9" xfId="19809" xr:uid="{7AA48056-0933-4F68-8BEF-ED373B73017D}"/>
    <cellStyle name="Porcentual 6 3" xfId="7002" xr:uid="{B2C6A03A-FAEC-4738-92D4-03517DB44862}"/>
    <cellStyle name="Porcentual 6 3 10" xfId="15410" xr:uid="{20CDABCB-56A6-4CFB-AD77-CD950B4E4506}"/>
    <cellStyle name="Porcentual 6 3 10 2" xfId="22697" xr:uid="{3DD7428F-BF05-49A1-A3C7-302FDCAA5821}"/>
    <cellStyle name="Porcentual 6 3 10 2 2" xfId="28253" xr:uid="{2186C54F-65F8-45BF-8B26-D2080D5A602B}"/>
    <cellStyle name="Porcentual 6 3 10 2 3" xfId="33747" xr:uid="{FD1238E6-67C4-4EDB-9AB7-3A44F8E2FA7D}"/>
    <cellStyle name="Porcentual 6 3 10 2 4" xfId="39231" xr:uid="{763DB816-028C-435D-B548-27D4F2B1757D}"/>
    <cellStyle name="Porcentual 6 3 10 3" xfId="25524" xr:uid="{5AC111DF-FF05-4AAE-B597-D02A6709BC8F}"/>
    <cellStyle name="Porcentual 6 3 10 4" xfId="31018" xr:uid="{C325E6FC-63E9-4445-8581-1B327539B894}"/>
    <cellStyle name="Porcentual 6 3 10 5" xfId="36502" xr:uid="{A3DBFC3D-5BCE-47CF-AF09-985828B410D1}"/>
    <cellStyle name="Porcentual 6 3 11" xfId="12324" xr:uid="{33F3442C-9398-4D61-BC50-8A28A1471893}"/>
    <cellStyle name="Porcentual 6 3 12" xfId="17560" xr:uid="{CF80B235-FAA5-4FA1-A422-6A51EB555168}"/>
    <cellStyle name="Porcentual 6 3 13" xfId="19812" xr:uid="{A2956042-B2FE-4A1B-9285-1AB97CDD87B2}"/>
    <cellStyle name="Porcentual 6 3 14" xfId="10176" xr:uid="{536B9860-98D3-4559-BA98-FC55CE44BE3E}"/>
    <cellStyle name="Porcentual 6 3 14 2" xfId="21497" xr:uid="{3CD693AC-356B-4202-BA54-17166872F899}"/>
    <cellStyle name="Porcentual 6 3 14 2 2" xfId="27053" xr:uid="{342EEFCE-AC3D-4EBF-BF99-DA56D0601DA2}"/>
    <cellStyle name="Porcentual 6 3 14 2 3" xfId="32547" xr:uid="{9EB6E2B1-C208-4A9A-ACD4-F081C757FEB8}"/>
    <cellStyle name="Porcentual 6 3 14 2 4" xfId="38031" xr:uid="{913D7864-83B6-4409-A08E-DBA0AD1151C5}"/>
    <cellStyle name="Porcentual 6 3 14 3" xfId="24324" xr:uid="{791D133F-594A-4070-9712-C0CE9CE8F1F6}"/>
    <cellStyle name="Porcentual 6 3 14 4" xfId="29818" xr:uid="{D63559B4-FE30-4592-91E3-380505492003}"/>
    <cellStyle name="Porcentual 6 3 14 5" xfId="35302" xr:uid="{BB19BEC2-1D6D-4BE1-B90A-8654CC5F4963}"/>
    <cellStyle name="Porcentual 6 3 2" xfId="7003" xr:uid="{B9B6A225-55A7-47CC-A727-157DEB938EC9}"/>
    <cellStyle name="Porcentual 6 3 2 2" xfId="7004" xr:uid="{FF08040D-6E57-4C89-B43C-3A22EA7F28CE}"/>
    <cellStyle name="Porcentual 6 3 2 2 2" xfId="7005" xr:uid="{20FB306C-5780-4B21-B02B-F3E1D8771B1D}"/>
    <cellStyle name="Porcentual 6 3 2 2 2 2" xfId="15413" xr:uid="{1C35DE26-612C-4E39-AA25-CA393978BEB1}"/>
    <cellStyle name="Porcentual 6 3 2 2 2 2 2" xfId="22700" xr:uid="{9330C626-97F1-4A8A-AED1-3B38A1DA8EB0}"/>
    <cellStyle name="Porcentual 6 3 2 2 2 2 2 2" xfId="28256" xr:uid="{BC75881F-D1FC-4234-8E12-8F96B9B8F567}"/>
    <cellStyle name="Porcentual 6 3 2 2 2 2 2 3" xfId="33750" xr:uid="{D9D0F490-08BE-4F6B-A737-904CF7AD6F95}"/>
    <cellStyle name="Porcentual 6 3 2 2 2 2 2 4" xfId="39234" xr:uid="{A937BEF9-EE00-43E6-9119-CE3236A8433F}"/>
    <cellStyle name="Porcentual 6 3 2 2 2 2 3" xfId="25527" xr:uid="{0BD2A01C-D42C-4460-B7A1-84721E360A3E}"/>
    <cellStyle name="Porcentual 6 3 2 2 2 2 4" xfId="31021" xr:uid="{C6D11741-99CF-4EC9-95B0-3C53E884C8A4}"/>
    <cellStyle name="Porcentual 6 3 2 2 2 2 5" xfId="36505" xr:uid="{EE259062-F487-462C-9CA3-E20ABD73AFBC}"/>
    <cellStyle name="Porcentual 6 3 2 2 2 3" xfId="12327" xr:uid="{28DF28DE-4AC4-4E73-B718-95B965104688}"/>
    <cellStyle name="Porcentual 6 3 2 2 2 4" xfId="17563" xr:uid="{DBB868DF-D9DE-4B71-ADE8-6CFB0B313CA9}"/>
    <cellStyle name="Porcentual 6 3 2 2 2 5" xfId="19815" xr:uid="{940ED69E-D427-4DE6-853E-02AA21C1B676}"/>
    <cellStyle name="Porcentual 6 3 2 2 2 6" xfId="10179" xr:uid="{E57ACBCF-1337-468A-90BD-861025CEA175}"/>
    <cellStyle name="Porcentual 6 3 2 2 2 6 2" xfId="21500" xr:uid="{53D8D736-256A-4386-ACFA-3D94714AAF02}"/>
    <cellStyle name="Porcentual 6 3 2 2 2 6 2 2" xfId="27056" xr:uid="{71A6A49F-AD7B-4085-94D7-66D1B6595A76}"/>
    <cellStyle name="Porcentual 6 3 2 2 2 6 2 3" xfId="32550" xr:uid="{DFBD7383-9626-4AEF-B846-2BCD7622DEDD}"/>
    <cellStyle name="Porcentual 6 3 2 2 2 6 2 4" xfId="38034" xr:uid="{0254BC80-7419-420F-A975-54E553E1E575}"/>
    <cellStyle name="Porcentual 6 3 2 2 2 6 3" xfId="24327" xr:uid="{6F109C70-C39C-4553-89C4-D511F972E44D}"/>
    <cellStyle name="Porcentual 6 3 2 2 2 6 4" xfId="29821" xr:uid="{D329861B-BBA6-4FC7-95CD-0068E2D79EB6}"/>
    <cellStyle name="Porcentual 6 3 2 2 2 6 5" xfId="35305" xr:uid="{B4AEFA6A-2312-4D96-A7AA-07AA5521E743}"/>
    <cellStyle name="Porcentual 6 3 2 2 3" xfId="15412" xr:uid="{3292BA57-CC93-4E92-A77C-6115B7C6B39E}"/>
    <cellStyle name="Porcentual 6 3 2 2 3 2" xfId="22699" xr:uid="{A93B5FBE-0141-4584-B339-583EEE168727}"/>
    <cellStyle name="Porcentual 6 3 2 2 3 2 2" xfId="28255" xr:uid="{36BFA97B-7187-477C-B729-3E71B46524BA}"/>
    <cellStyle name="Porcentual 6 3 2 2 3 2 3" xfId="33749" xr:uid="{26D264AA-93EC-4468-B591-98FAFF5CBCB3}"/>
    <cellStyle name="Porcentual 6 3 2 2 3 2 4" xfId="39233" xr:uid="{EC2549AD-B9F4-4141-A208-2FF904B7203C}"/>
    <cellStyle name="Porcentual 6 3 2 2 3 3" xfId="25526" xr:uid="{1311D547-2CFE-4D59-B645-0A2DC4FBAF3C}"/>
    <cellStyle name="Porcentual 6 3 2 2 3 4" xfId="31020" xr:uid="{12B0F737-80B7-4DCE-B656-10CC0E759661}"/>
    <cellStyle name="Porcentual 6 3 2 2 3 5" xfId="36504" xr:uid="{7F292C50-B1E6-43EC-BC81-76768AFA22C7}"/>
    <cellStyle name="Porcentual 6 3 2 2 4" xfId="12326" xr:uid="{716175B6-0652-43A7-978E-C94641EBFA2D}"/>
    <cellStyle name="Porcentual 6 3 2 2 5" xfId="17562" xr:uid="{DCE16A49-446C-47D4-82D3-7C9289684288}"/>
    <cellStyle name="Porcentual 6 3 2 2 6" xfId="19814" xr:uid="{A48E3805-1C80-4DA2-B471-122B6515BB8E}"/>
    <cellStyle name="Porcentual 6 3 2 2 7" xfId="10178" xr:uid="{80940783-1A65-4B83-A8CE-02CAEE5367CC}"/>
    <cellStyle name="Porcentual 6 3 2 2 7 2" xfId="21499" xr:uid="{55577C40-57A7-4017-86A4-B341E54F4BB2}"/>
    <cellStyle name="Porcentual 6 3 2 2 7 2 2" xfId="27055" xr:uid="{62C6C43C-1802-46B5-BA59-B58C03735D11}"/>
    <cellStyle name="Porcentual 6 3 2 2 7 2 3" xfId="32549" xr:uid="{54937967-038D-4E25-8D9F-39BEBD58E0F7}"/>
    <cellStyle name="Porcentual 6 3 2 2 7 2 4" xfId="38033" xr:uid="{FA56239D-F57D-4048-9BE2-77A155FBC34E}"/>
    <cellStyle name="Porcentual 6 3 2 2 7 3" xfId="24326" xr:uid="{90636B93-024A-4077-B589-100171359A05}"/>
    <cellStyle name="Porcentual 6 3 2 2 7 4" xfId="29820" xr:uid="{72FBEE7E-FEF0-4899-AED0-23BC3E38B3AC}"/>
    <cellStyle name="Porcentual 6 3 2 2 7 5" xfId="35304" xr:uid="{DE67A7D2-8434-4EF1-9662-04BF22D2AA80}"/>
    <cellStyle name="Porcentual 6 3 2 3" xfId="7006" xr:uid="{7FBC8961-F212-4458-BC87-E30DEC69039C}"/>
    <cellStyle name="Porcentual 6 3 2 3 2" xfId="15414" xr:uid="{F2BAFB38-D830-456D-87BF-A2AAD7D7F856}"/>
    <cellStyle name="Porcentual 6 3 2 3 2 2" xfId="22701" xr:uid="{F4B2075A-432D-4034-9B75-6BF47A9145B8}"/>
    <cellStyle name="Porcentual 6 3 2 3 2 2 2" xfId="28257" xr:uid="{47C28A20-41E9-4577-BC2D-1E28374EC65E}"/>
    <cellStyle name="Porcentual 6 3 2 3 2 2 3" xfId="33751" xr:uid="{2F7CFE1D-D1A5-40F4-A88D-47EEEE192C77}"/>
    <cellStyle name="Porcentual 6 3 2 3 2 2 4" xfId="39235" xr:uid="{060658F7-CA66-4CC3-ACC2-4A967767708D}"/>
    <cellStyle name="Porcentual 6 3 2 3 2 3" xfId="25528" xr:uid="{0A30CD57-F6DE-40CE-B4F5-1C4FBD1F7BD0}"/>
    <cellStyle name="Porcentual 6 3 2 3 2 4" xfId="31022" xr:uid="{36962A3F-0502-438F-A487-D1ECCF02BC35}"/>
    <cellStyle name="Porcentual 6 3 2 3 2 5" xfId="36506" xr:uid="{E9E23F84-E586-427A-BACB-5727D9FE97E6}"/>
    <cellStyle name="Porcentual 6 3 2 3 3" xfId="12328" xr:uid="{A06FBF6D-2876-4C97-9E4E-29973A7383FB}"/>
    <cellStyle name="Porcentual 6 3 2 3 4" xfId="17564" xr:uid="{9A5DFC1A-46B9-4469-BFC8-42560289B41D}"/>
    <cellStyle name="Porcentual 6 3 2 3 5" xfId="19816" xr:uid="{4C85888C-6182-48E5-ABB8-EE3380D0446A}"/>
    <cellStyle name="Porcentual 6 3 2 3 6" xfId="10180" xr:uid="{AE5676FF-8547-4FE5-B8B2-D2B4B027DFE5}"/>
    <cellStyle name="Porcentual 6 3 2 3 6 2" xfId="21501" xr:uid="{686D14E0-3012-498A-9ABB-09858FAD2C4B}"/>
    <cellStyle name="Porcentual 6 3 2 3 6 2 2" xfId="27057" xr:uid="{1B519C4A-D004-486D-878F-8A16DD37DA5A}"/>
    <cellStyle name="Porcentual 6 3 2 3 6 2 3" xfId="32551" xr:uid="{E01A832C-052D-4FD5-909B-0D9CDDC5654B}"/>
    <cellStyle name="Porcentual 6 3 2 3 6 2 4" xfId="38035" xr:uid="{60AB3830-3E9B-4DFB-8629-C44324045C73}"/>
    <cellStyle name="Porcentual 6 3 2 3 6 3" xfId="24328" xr:uid="{BE26318E-9074-460A-A933-6F5577E078B9}"/>
    <cellStyle name="Porcentual 6 3 2 3 6 4" xfId="29822" xr:uid="{E315DE59-F4E6-43D4-9940-C2BAB434B83B}"/>
    <cellStyle name="Porcentual 6 3 2 3 6 5" xfId="35306" xr:uid="{6309AB61-1A97-418B-98F7-704788412CEE}"/>
    <cellStyle name="Porcentual 6 3 2 4" xfId="7007" xr:uid="{55F924F8-951B-4BC9-AAD0-DDA7C5241375}"/>
    <cellStyle name="Porcentual 6 3 2 4 2" xfId="19817" xr:uid="{0D17CA65-D3CE-4A65-88FC-979474EB722C}"/>
    <cellStyle name="Porcentual 6 3 2 4 3" xfId="10181" xr:uid="{35A5F338-3348-4EA7-957E-DC2677B8D541}"/>
    <cellStyle name="Porcentual 6 3 2 4 3 2" xfId="21502" xr:uid="{280BAE37-FD54-48CD-8E18-268B560E2D94}"/>
    <cellStyle name="Porcentual 6 3 2 4 3 2 2" xfId="27058" xr:uid="{80C1B5E6-9FD6-419B-9B3A-7DAF3430D997}"/>
    <cellStyle name="Porcentual 6 3 2 4 3 2 3" xfId="32552" xr:uid="{F78D82DD-D8A1-4DA6-A139-1901447B5D5B}"/>
    <cellStyle name="Porcentual 6 3 2 4 3 2 4" xfId="38036" xr:uid="{53B1FE3F-D400-4D75-916C-AAA14B0A41DB}"/>
    <cellStyle name="Porcentual 6 3 2 4 3 3" xfId="24329" xr:uid="{D52CDA9A-EA3C-4B75-AB9B-9DB66E2F10BA}"/>
    <cellStyle name="Porcentual 6 3 2 4 3 4" xfId="29823" xr:uid="{8E83FBB1-C4CE-443C-BE6D-57E6861C55FC}"/>
    <cellStyle name="Porcentual 6 3 2 4 3 5" xfId="35307" xr:uid="{CC189FA7-97A5-45F3-AA2A-5F507133D99F}"/>
    <cellStyle name="Porcentual 6 3 2 5" xfId="15411" xr:uid="{6BDCE307-BED1-4CA0-9536-3032EA28DC8A}"/>
    <cellStyle name="Porcentual 6 3 2 5 2" xfId="22698" xr:uid="{12E9A6CF-8C23-4FD9-AC30-EB6530F22AA4}"/>
    <cellStyle name="Porcentual 6 3 2 5 2 2" xfId="28254" xr:uid="{86421703-B4F6-423F-84FF-C04F6B9667FA}"/>
    <cellStyle name="Porcentual 6 3 2 5 2 3" xfId="33748" xr:uid="{A0504870-FDAB-4D6B-84A8-B69827459813}"/>
    <cellStyle name="Porcentual 6 3 2 5 2 4" xfId="39232" xr:uid="{8852E5E4-C21A-4B85-A8DE-07967A4507DB}"/>
    <cellStyle name="Porcentual 6 3 2 5 3" xfId="25525" xr:uid="{7A68CD9B-A134-4BC3-AC4F-573CBDC9450F}"/>
    <cellStyle name="Porcentual 6 3 2 5 4" xfId="31019" xr:uid="{EDE94E4F-35DF-4D98-A994-BB467444D5E8}"/>
    <cellStyle name="Porcentual 6 3 2 5 5" xfId="36503" xr:uid="{9BC42292-576E-4501-BC1E-F16DC1584F79}"/>
    <cellStyle name="Porcentual 6 3 2 6" xfId="12325" xr:uid="{ACEBD5FB-0837-4A59-83D5-FAB807A75FA5}"/>
    <cellStyle name="Porcentual 6 3 2 7" xfId="17561" xr:uid="{E1A16DE1-18CD-4DD1-997E-3CE17ABE2B22}"/>
    <cellStyle name="Porcentual 6 3 2 8" xfId="19813" xr:uid="{AC04DF05-2319-490A-8A14-A24E951C3D4D}"/>
    <cellStyle name="Porcentual 6 3 2 9" xfId="10177" xr:uid="{69BD70B2-C13B-4D7D-8C05-342F9AE3BBF9}"/>
    <cellStyle name="Porcentual 6 3 2 9 2" xfId="21498" xr:uid="{9849BC44-150B-4A83-B7F8-594E8B3816F0}"/>
    <cellStyle name="Porcentual 6 3 2 9 2 2" xfId="27054" xr:uid="{94DD1EE6-3281-4937-BDBF-31F94D3EF4A8}"/>
    <cellStyle name="Porcentual 6 3 2 9 2 3" xfId="32548" xr:uid="{E6F0216B-42C4-4E56-97A5-5280E8C4A336}"/>
    <cellStyle name="Porcentual 6 3 2 9 2 4" xfId="38032" xr:uid="{5A0026D9-2575-4E31-98C0-A30BAFCB5658}"/>
    <cellStyle name="Porcentual 6 3 2 9 3" xfId="24325" xr:uid="{EC744EFB-8ED1-455F-86D2-94DDCE766D36}"/>
    <cellStyle name="Porcentual 6 3 2 9 4" xfId="29819" xr:uid="{A250B322-3CE6-414D-A9EA-3FE066EDD753}"/>
    <cellStyle name="Porcentual 6 3 2 9 5" xfId="35303" xr:uid="{046A2ADC-2F0C-48AB-97E2-6EEB2F0AB228}"/>
    <cellStyle name="Porcentual 6 3 3" xfId="7008" xr:uid="{3520A8E3-3C93-4B36-A227-E4867AF2B171}"/>
    <cellStyle name="Porcentual 6 3 3 2" xfId="7009" xr:uid="{749226E9-5C65-4FB8-893E-31B47F06EB6D}"/>
    <cellStyle name="Porcentual 6 3 3 2 2" xfId="15416" xr:uid="{9A5C74D1-AEF4-498D-86D0-7ACF71612E87}"/>
    <cellStyle name="Porcentual 6 3 3 2 2 2" xfId="22703" xr:uid="{84AA6239-0C80-4388-B9EE-A5AC5C234BE3}"/>
    <cellStyle name="Porcentual 6 3 3 2 2 2 2" xfId="28259" xr:uid="{F0A464E9-EAC3-4BFA-AFC5-251C032EFD0F}"/>
    <cellStyle name="Porcentual 6 3 3 2 2 2 3" xfId="33753" xr:uid="{D7E9E000-8088-447B-A414-549B3C7E7CE0}"/>
    <cellStyle name="Porcentual 6 3 3 2 2 2 4" xfId="39237" xr:uid="{2582B225-9258-4938-93A8-BF3ABF0F2D48}"/>
    <cellStyle name="Porcentual 6 3 3 2 2 3" xfId="25530" xr:uid="{0322952A-61CF-45BD-926B-5B09CB9DEC45}"/>
    <cellStyle name="Porcentual 6 3 3 2 2 4" xfId="31024" xr:uid="{1321BB3E-A425-438B-BFC8-0C755B56A3D4}"/>
    <cellStyle name="Porcentual 6 3 3 2 2 5" xfId="36508" xr:uid="{08BE6068-E92A-4314-83A8-B191504B87C9}"/>
    <cellStyle name="Porcentual 6 3 3 2 3" xfId="12330" xr:uid="{D07887B7-B87C-4470-8A5B-17DB520E0AA8}"/>
    <cellStyle name="Porcentual 6 3 3 2 4" xfId="17566" xr:uid="{DCB3EA11-03EF-4DA9-BF54-1F9B51FE3F5C}"/>
    <cellStyle name="Porcentual 6 3 3 2 5" xfId="19819" xr:uid="{095AF616-09F5-48DF-880C-92673A64C6F3}"/>
    <cellStyle name="Porcentual 6 3 3 2 6" xfId="10183" xr:uid="{7D0AA480-2554-45C4-B30E-72EB575E3FAE}"/>
    <cellStyle name="Porcentual 6 3 3 2 6 2" xfId="21504" xr:uid="{2F0C6A72-5BB3-4586-9CF8-ACFBE697F0CD}"/>
    <cellStyle name="Porcentual 6 3 3 2 6 2 2" xfId="27060" xr:uid="{C56C8ABE-F0E4-4D94-83E3-68FAE199ABB8}"/>
    <cellStyle name="Porcentual 6 3 3 2 6 2 3" xfId="32554" xr:uid="{81232B86-0225-466C-9EC6-56A0718E435B}"/>
    <cellStyle name="Porcentual 6 3 3 2 6 2 4" xfId="38038" xr:uid="{FEDE082B-91DE-4C58-8791-478F04C0F0D4}"/>
    <cellStyle name="Porcentual 6 3 3 2 6 3" xfId="24331" xr:uid="{5553949A-157F-4CE8-8342-8065333B517E}"/>
    <cellStyle name="Porcentual 6 3 3 2 6 4" xfId="29825" xr:uid="{4625EBDA-7CE6-4EBF-A4C9-59EAAAA6D9E4}"/>
    <cellStyle name="Porcentual 6 3 3 2 6 5" xfId="35309" xr:uid="{9B502538-1FB7-481A-BE40-43BC556C0DFE}"/>
    <cellStyle name="Porcentual 6 3 3 3" xfId="7010" xr:uid="{F33CBA26-52CB-4C0A-B132-B85C2E01294E}"/>
    <cellStyle name="Porcentual 6 3 3 3 2" xfId="19820" xr:uid="{7B09D8C8-DC45-4318-B8E1-77BA22C275C7}"/>
    <cellStyle name="Porcentual 6 3 3 3 3" xfId="10184" xr:uid="{EC3A64F5-EDC2-4A8D-88BF-E6A6D5741F14}"/>
    <cellStyle name="Porcentual 6 3 3 3 3 2" xfId="21505" xr:uid="{582F0A23-C292-4628-9DDD-0525989D62DC}"/>
    <cellStyle name="Porcentual 6 3 3 3 3 2 2" xfId="27061" xr:uid="{E64063B5-CE09-415B-9110-1AD39ABC47F0}"/>
    <cellStyle name="Porcentual 6 3 3 3 3 2 3" xfId="32555" xr:uid="{FAFE6412-9ECE-4392-8057-FD9BB7CDA3C5}"/>
    <cellStyle name="Porcentual 6 3 3 3 3 2 4" xfId="38039" xr:uid="{48D206A8-5D7B-4C2D-90E0-826BA1B68AB2}"/>
    <cellStyle name="Porcentual 6 3 3 3 3 3" xfId="24332" xr:uid="{2D67F3B3-C565-45AE-8E78-68AA1875C66A}"/>
    <cellStyle name="Porcentual 6 3 3 3 3 4" xfId="29826" xr:uid="{8AF766C9-494B-4B6F-BDC7-419AE132862E}"/>
    <cellStyle name="Porcentual 6 3 3 3 3 5" xfId="35310" xr:uid="{0012ECA7-741A-4C00-8BE1-F66AF83E0301}"/>
    <cellStyle name="Porcentual 6 3 3 4" xfId="15415" xr:uid="{64EC0824-6E96-4A4C-971B-4CF49707942F}"/>
    <cellStyle name="Porcentual 6 3 3 4 2" xfId="22702" xr:uid="{8FD144F6-F51E-4F8A-9938-CA77ADBC2B2A}"/>
    <cellStyle name="Porcentual 6 3 3 4 2 2" xfId="28258" xr:uid="{43DBF777-0014-489C-83E2-2B1F5664EBC5}"/>
    <cellStyle name="Porcentual 6 3 3 4 2 3" xfId="33752" xr:uid="{8C26F61B-3C04-48EB-9EB5-79A5E51D6532}"/>
    <cellStyle name="Porcentual 6 3 3 4 2 4" xfId="39236" xr:uid="{0F8A6A5B-7B05-4F61-8C16-09744AA4EE1B}"/>
    <cellStyle name="Porcentual 6 3 3 4 3" xfId="25529" xr:uid="{B0ADE2FA-2C63-4B3E-9ED3-66A9B1AE99F1}"/>
    <cellStyle name="Porcentual 6 3 3 4 4" xfId="31023" xr:uid="{847BEC3D-85AA-495A-BD5A-A3D57CA27EEF}"/>
    <cellStyle name="Porcentual 6 3 3 4 5" xfId="36507" xr:uid="{458765F5-8A0C-4FE9-B287-23419AF0EB51}"/>
    <cellStyle name="Porcentual 6 3 3 5" xfId="12329" xr:uid="{A6A31739-C658-4441-B1C8-03C0A75D28CD}"/>
    <cellStyle name="Porcentual 6 3 3 6" xfId="17565" xr:uid="{C74C9E72-88A5-4A90-BD0E-B844398FC0FE}"/>
    <cellStyle name="Porcentual 6 3 3 7" xfId="19818" xr:uid="{A2305DB1-F7C4-4607-A940-E164A4377DF2}"/>
    <cellStyle name="Porcentual 6 3 3 8" xfId="10182" xr:uid="{BC55522A-8D57-479D-B323-4C6F7F28948B}"/>
    <cellStyle name="Porcentual 6 3 3 8 2" xfId="21503" xr:uid="{B8CBE6D7-F88E-44B9-9466-4AA7E0DA73A9}"/>
    <cellStyle name="Porcentual 6 3 3 8 2 2" xfId="27059" xr:uid="{61435FD5-E4D1-452D-975E-079480B6BB35}"/>
    <cellStyle name="Porcentual 6 3 3 8 2 3" xfId="32553" xr:uid="{994DD1F7-2FDC-46AA-BBAD-D4EE6CF86B0D}"/>
    <cellStyle name="Porcentual 6 3 3 8 2 4" xfId="38037" xr:uid="{B8CEF177-D723-41D6-84B3-6588173BAB95}"/>
    <cellStyle name="Porcentual 6 3 3 8 3" xfId="24330" xr:uid="{BA46849F-4D3D-4060-A3F2-C2FE74EA7193}"/>
    <cellStyle name="Porcentual 6 3 3 8 4" xfId="29824" xr:uid="{4555FEDF-497C-4614-B7FB-4FEC0612B804}"/>
    <cellStyle name="Porcentual 6 3 3 8 5" xfId="35308" xr:uid="{1C2589F7-BB3D-42B3-89AE-D92711FCC6E7}"/>
    <cellStyle name="Porcentual 6 3 4" xfId="7011" xr:uid="{5397EADA-4623-42A4-ADA8-072B6EE4CB40}"/>
    <cellStyle name="Porcentual 6 3 4 2" xfId="7012" xr:uid="{C10004A1-9F42-407E-BCFA-DDF378DC8273}"/>
    <cellStyle name="Porcentual 6 3 4 2 2" xfId="15418" xr:uid="{69B6A5AF-E8A2-44F8-AD4D-9856AB8A1D03}"/>
    <cellStyle name="Porcentual 6 3 4 2 2 2" xfId="22705" xr:uid="{B44A5706-4F39-4452-9A8E-BE0F595EE070}"/>
    <cellStyle name="Porcentual 6 3 4 2 2 2 2" xfId="28261" xr:uid="{88B90477-986A-4024-9ED3-3661F0A3AE94}"/>
    <cellStyle name="Porcentual 6 3 4 2 2 2 3" xfId="33755" xr:uid="{1BEB9E46-43BF-4F44-A111-00FBCA369B57}"/>
    <cellStyle name="Porcentual 6 3 4 2 2 2 4" xfId="39239" xr:uid="{BB4DDD48-E9EB-43E1-B79B-C64E81289FDC}"/>
    <cellStyle name="Porcentual 6 3 4 2 2 3" xfId="25532" xr:uid="{EFF41A85-D4E8-424C-99EF-5F49333ECC63}"/>
    <cellStyle name="Porcentual 6 3 4 2 2 4" xfId="31026" xr:uid="{2E8E2F7E-37B4-4D7B-B90C-A0BC824DCFF8}"/>
    <cellStyle name="Porcentual 6 3 4 2 2 5" xfId="36510" xr:uid="{DBA988E7-679D-4B26-8F44-3522DE43E151}"/>
    <cellStyle name="Porcentual 6 3 4 2 3" xfId="12332" xr:uid="{D906EA75-E8CF-4B69-A799-F629C54CA1CF}"/>
    <cellStyle name="Porcentual 6 3 4 2 4" xfId="17568" xr:uid="{A59B7966-14C7-4FEA-95D1-9B620CDBC375}"/>
    <cellStyle name="Porcentual 6 3 4 2 5" xfId="19822" xr:uid="{67321720-57C2-46F3-A0AA-90ED996E2E05}"/>
    <cellStyle name="Porcentual 6 3 4 2 6" xfId="10186" xr:uid="{619E7435-0D6B-4BC1-9D0E-D40A04A32E26}"/>
    <cellStyle name="Porcentual 6 3 4 2 6 2" xfId="21507" xr:uid="{24A76444-688E-486E-8ABA-C6B0B66A5A6E}"/>
    <cellStyle name="Porcentual 6 3 4 2 6 2 2" xfId="27063" xr:uid="{4A9DC2A2-FFF7-41B6-853D-65E44F230121}"/>
    <cellStyle name="Porcentual 6 3 4 2 6 2 3" xfId="32557" xr:uid="{F513BC42-00BF-4B99-AE79-005CED4D43D5}"/>
    <cellStyle name="Porcentual 6 3 4 2 6 2 4" xfId="38041" xr:uid="{411AA4DA-BD60-438C-B09E-76E441D97511}"/>
    <cellStyle name="Porcentual 6 3 4 2 6 3" xfId="24334" xr:uid="{A8ABCAA3-CD8A-4B2F-838D-C14BDACCFE53}"/>
    <cellStyle name="Porcentual 6 3 4 2 6 4" xfId="29828" xr:uid="{B0DAB820-1FC3-4FEF-831A-ED20B008133D}"/>
    <cellStyle name="Porcentual 6 3 4 2 6 5" xfId="35312" xr:uid="{DB7D26C2-1B79-4CDE-86A4-DAE866D935E1}"/>
    <cellStyle name="Porcentual 6 3 4 3" xfId="7013" xr:uid="{7F3D278F-77DC-43C0-8CA2-4284C616DAC2}"/>
    <cellStyle name="Porcentual 6 3 4 3 2" xfId="19823" xr:uid="{1B89A1A8-0031-4465-85BF-849DF7503959}"/>
    <cellStyle name="Porcentual 6 3 4 3 3" xfId="10187" xr:uid="{F8533274-5DBA-49E1-87E5-BABB1C134D17}"/>
    <cellStyle name="Porcentual 6 3 4 3 3 2" xfId="21508" xr:uid="{302DE20A-2049-457A-AB50-BD1B839491AF}"/>
    <cellStyle name="Porcentual 6 3 4 3 3 2 2" xfId="27064" xr:uid="{E3644D9D-D24F-4A74-8717-01710DA519CC}"/>
    <cellStyle name="Porcentual 6 3 4 3 3 2 3" xfId="32558" xr:uid="{163AE115-369B-4444-8C21-30522DF43257}"/>
    <cellStyle name="Porcentual 6 3 4 3 3 2 4" xfId="38042" xr:uid="{44D376C7-B697-4827-B183-4569EDB815A3}"/>
    <cellStyle name="Porcentual 6 3 4 3 3 3" xfId="24335" xr:uid="{43ACE4FB-9C51-4589-8AC7-D3066032580E}"/>
    <cellStyle name="Porcentual 6 3 4 3 3 4" xfId="29829" xr:uid="{CADD340A-7C7E-4349-BEFA-45F5F993C0FA}"/>
    <cellStyle name="Porcentual 6 3 4 3 3 5" xfId="35313" xr:uid="{67F29251-292D-4FF7-8551-66B652E42528}"/>
    <cellStyle name="Porcentual 6 3 4 4" xfId="15417" xr:uid="{1F997C47-A8BD-4AB3-B99B-44268013DB3B}"/>
    <cellStyle name="Porcentual 6 3 4 4 2" xfId="22704" xr:uid="{1E7A1F5D-ABDE-40DD-A943-96D8B8F965F8}"/>
    <cellStyle name="Porcentual 6 3 4 4 2 2" xfId="28260" xr:uid="{9B710BA6-B36F-4165-A5B5-9C8E77ABFEF6}"/>
    <cellStyle name="Porcentual 6 3 4 4 2 3" xfId="33754" xr:uid="{7B54D806-CD61-4974-BF9C-81DE6C3E8FA0}"/>
    <cellStyle name="Porcentual 6 3 4 4 2 4" xfId="39238" xr:uid="{CC0A5652-8D9C-401D-ADDC-C0BEBBE34DF3}"/>
    <cellStyle name="Porcentual 6 3 4 4 3" xfId="25531" xr:uid="{35116BE4-633D-48C8-B595-5E6F1C31E270}"/>
    <cellStyle name="Porcentual 6 3 4 4 4" xfId="31025" xr:uid="{A8A23833-1F8E-4F10-B2D9-C3462A8EA362}"/>
    <cellStyle name="Porcentual 6 3 4 4 5" xfId="36509" xr:uid="{A1C8C169-9D19-4B21-BFC7-DB9E389BE70E}"/>
    <cellStyle name="Porcentual 6 3 4 5" xfId="12331" xr:uid="{5720B3F0-A9AD-442F-9570-2B40BCA52BCE}"/>
    <cellStyle name="Porcentual 6 3 4 6" xfId="17567" xr:uid="{15F59C6C-0B17-41B5-83C7-73294BB8466F}"/>
    <cellStyle name="Porcentual 6 3 4 7" xfId="19821" xr:uid="{7A398F74-7BF6-44EE-9A64-778F0AE16FB5}"/>
    <cellStyle name="Porcentual 6 3 4 8" xfId="10185" xr:uid="{4044C8F0-CFDD-4338-B557-A896732D88B5}"/>
    <cellStyle name="Porcentual 6 3 4 8 2" xfId="21506" xr:uid="{5E54FD3E-739B-4B9D-B099-7708EB5CCDD0}"/>
    <cellStyle name="Porcentual 6 3 4 8 2 2" xfId="27062" xr:uid="{0D381223-3476-4DCC-9D37-E05F51B73B88}"/>
    <cellStyle name="Porcentual 6 3 4 8 2 3" xfId="32556" xr:uid="{CBAD1E8B-A978-4254-9459-D14313CCC811}"/>
    <cellStyle name="Porcentual 6 3 4 8 2 4" xfId="38040" xr:uid="{BEDB99EE-BE62-4CC9-A1F4-0297D3EDB65E}"/>
    <cellStyle name="Porcentual 6 3 4 8 3" xfId="24333" xr:uid="{B7C13132-4203-4350-8715-AB3D5B022A1C}"/>
    <cellStyle name="Porcentual 6 3 4 8 4" xfId="29827" xr:uid="{021E6518-E68C-4B34-8AD6-F01DF248C15C}"/>
    <cellStyle name="Porcentual 6 3 4 8 5" xfId="35311" xr:uid="{57AF4A3E-D01D-4B5C-9E6D-5623808C275C}"/>
    <cellStyle name="Porcentual 6 3 5" xfId="7014" xr:uid="{E3940916-CFC6-44C4-B8BE-FD9070F37419}"/>
    <cellStyle name="Porcentual 6 3 5 2" xfId="15419" xr:uid="{C6F3D0BE-488B-4ABB-A951-5BDA44C3F102}"/>
    <cellStyle name="Porcentual 6 3 5 2 2" xfId="22706" xr:uid="{84048721-385E-4F35-A96B-808E7D5F4071}"/>
    <cellStyle name="Porcentual 6 3 5 2 2 2" xfId="28262" xr:uid="{8CCB6505-FC75-46AE-94DB-CC6D04CA5BCA}"/>
    <cellStyle name="Porcentual 6 3 5 2 2 3" xfId="33756" xr:uid="{AA3B4616-3BD8-4F2F-8ACC-6E60FF226985}"/>
    <cellStyle name="Porcentual 6 3 5 2 2 4" xfId="39240" xr:uid="{A5BFF3D6-F6A0-4ED9-AF11-DEF9FFA88BA2}"/>
    <cellStyle name="Porcentual 6 3 5 2 3" xfId="25533" xr:uid="{D69E8795-6B8E-492F-A69E-88D955EC91DE}"/>
    <cellStyle name="Porcentual 6 3 5 2 4" xfId="31027" xr:uid="{9689D378-11C6-42A9-8383-3858748A4385}"/>
    <cellStyle name="Porcentual 6 3 5 2 5" xfId="36511" xr:uid="{E1A480E9-0834-4BB1-BAEA-6B6B79095E99}"/>
    <cellStyle name="Porcentual 6 3 5 3" xfId="12333" xr:uid="{66C07849-1835-44C1-9709-5F25D007B5AC}"/>
    <cellStyle name="Porcentual 6 3 5 4" xfId="17569" xr:uid="{B5CC7585-D117-4DEB-B1D3-ED57009C9E63}"/>
    <cellStyle name="Porcentual 6 3 5 5" xfId="19824" xr:uid="{8CB51C69-00BD-43E2-91AB-953E251CF4F1}"/>
    <cellStyle name="Porcentual 6 3 5 6" xfId="10188" xr:uid="{6347EAE0-0877-49A4-9B63-04320C96C077}"/>
    <cellStyle name="Porcentual 6 3 5 6 2" xfId="21509" xr:uid="{EEFBCF81-09FB-4E3A-BA70-93974E4B59B9}"/>
    <cellStyle name="Porcentual 6 3 5 6 2 2" xfId="27065" xr:uid="{067B39B5-1AD2-46EA-8A83-1B1987997831}"/>
    <cellStyle name="Porcentual 6 3 5 6 2 3" xfId="32559" xr:uid="{50FC339F-ECA9-4959-92F9-1AF1D624B92F}"/>
    <cellStyle name="Porcentual 6 3 5 6 2 4" xfId="38043" xr:uid="{5AE8AFB4-2D6F-43A5-8C9C-6F094F89E7E6}"/>
    <cellStyle name="Porcentual 6 3 5 6 3" xfId="24336" xr:uid="{63CD64D8-1752-499F-A122-25E71ED4AB75}"/>
    <cellStyle name="Porcentual 6 3 5 6 4" xfId="29830" xr:uid="{95B48D3D-E3F0-4311-92DA-EF0AF1378677}"/>
    <cellStyle name="Porcentual 6 3 5 6 5" xfId="35314" xr:uid="{6F96875E-1F4B-4328-B4E2-5C0924F57BA9}"/>
    <cellStyle name="Porcentual 6 3 6" xfId="7015" xr:uid="{AE2A64CD-D1C9-405D-BF93-5BB21396352B}"/>
    <cellStyle name="Porcentual 6 3 6 2" xfId="15420" xr:uid="{EE11EA1D-0F5A-4F55-928F-B69F733FCA51}"/>
    <cellStyle name="Porcentual 6 3 6 2 2" xfId="22707" xr:uid="{4671C6CB-FB2A-4A65-9CC8-42D62B24D648}"/>
    <cellStyle name="Porcentual 6 3 6 2 2 2" xfId="28263" xr:uid="{A12B82E2-0E86-4F47-AF8B-5E73E139FA2A}"/>
    <cellStyle name="Porcentual 6 3 6 2 2 3" xfId="33757" xr:uid="{1533EEC9-CC4F-46E2-A3CD-FB5CD4FC1381}"/>
    <cellStyle name="Porcentual 6 3 6 2 2 4" xfId="39241" xr:uid="{9FF9A030-1B66-4796-AB97-CA053C4763A4}"/>
    <cellStyle name="Porcentual 6 3 6 2 3" xfId="25534" xr:uid="{9A2EA95C-0D11-441B-90DE-545712C3148C}"/>
    <cellStyle name="Porcentual 6 3 6 2 4" xfId="31028" xr:uid="{DA19BAC7-42FE-4DBF-A1BF-6638E2A96AC6}"/>
    <cellStyle name="Porcentual 6 3 6 2 5" xfId="36512" xr:uid="{48C744A3-82BC-4CAC-8D74-3D3909F88C54}"/>
    <cellStyle name="Porcentual 6 3 6 3" xfId="12334" xr:uid="{51B07071-2169-4650-9B29-AF69B4E4FB27}"/>
    <cellStyle name="Porcentual 6 3 6 4" xfId="17570" xr:uid="{3F61E097-7FE7-45B3-BC73-A1C5DEB62BCE}"/>
    <cellStyle name="Porcentual 6 3 6 5" xfId="19825" xr:uid="{EFAAD35E-CA2E-4782-974B-139977C97170}"/>
    <cellStyle name="Porcentual 6 3 6 6" xfId="10189" xr:uid="{C7605A80-DF8A-4CF2-AC7E-7B2879308457}"/>
    <cellStyle name="Porcentual 6 3 6 6 2" xfId="21510" xr:uid="{22DE5C15-D74E-4E11-9CB7-A3415B894478}"/>
    <cellStyle name="Porcentual 6 3 6 6 2 2" xfId="27066" xr:uid="{C6B5A9D6-8B0C-4C6F-9E27-ABCA0020A3AC}"/>
    <cellStyle name="Porcentual 6 3 6 6 2 3" xfId="32560" xr:uid="{B462356A-20C4-471D-87A4-B029F2DE1D4D}"/>
    <cellStyle name="Porcentual 6 3 6 6 2 4" xfId="38044" xr:uid="{99021A70-BC35-43BE-93F9-F8464C1F9E06}"/>
    <cellStyle name="Porcentual 6 3 6 6 3" xfId="24337" xr:uid="{056890B3-F937-4C3B-B3DF-B309752A9F6E}"/>
    <cellStyle name="Porcentual 6 3 6 6 4" xfId="29831" xr:uid="{1DBD7937-6E08-43DB-A4E8-6A585756C543}"/>
    <cellStyle name="Porcentual 6 3 6 6 5" xfId="35315" xr:uid="{F56AE1B7-E823-417E-841D-1DC8176895DA}"/>
    <cellStyle name="Porcentual 6 3 7" xfId="7016" xr:uid="{7A7294DD-FF1B-4C16-B43E-0D9A6F2204E4}"/>
    <cellStyle name="Porcentual 6 3 7 2" xfId="15421" xr:uid="{DDB9C1C4-EC54-4E39-95BD-928444A5CA68}"/>
    <cellStyle name="Porcentual 6 3 7 2 2" xfId="22708" xr:uid="{28D11498-97B6-4763-9E84-F113C30E31D5}"/>
    <cellStyle name="Porcentual 6 3 7 2 2 2" xfId="28264" xr:uid="{C4F41F11-8AC4-446B-A743-340AE8A901B2}"/>
    <cellStyle name="Porcentual 6 3 7 2 2 3" xfId="33758" xr:uid="{59404254-4037-41AA-AFBC-0C6F08B5E80A}"/>
    <cellStyle name="Porcentual 6 3 7 2 2 4" xfId="39242" xr:uid="{D3EAE808-DBCC-46B8-844C-38BFFFAC6547}"/>
    <cellStyle name="Porcentual 6 3 7 2 3" xfId="25535" xr:uid="{E14349B6-6348-49F8-9BF9-A336692AE20A}"/>
    <cellStyle name="Porcentual 6 3 7 2 4" xfId="31029" xr:uid="{4A7AA61A-810D-4DBC-B898-260D78DA6038}"/>
    <cellStyle name="Porcentual 6 3 7 2 5" xfId="36513" xr:uid="{246421D9-C230-40E8-82C5-C78EBEE1550E}"/>
    <cellStyle name="Porcentual 6 3 7 3" xfId="12688" xr:uid="{400D376E-096F-4FC2-976C-9834CA96A542}"/>
    <cellStyle name="Porcentual 6 3 7 4" xfId="19826" xr:uid="{3540097F-7474-46A8-A503-A2B39D01CC8F}"/>
    <cellStyle name="Porcentual 6 3 7 5" xfId="10190" xr:uid="{A9ADCD3D-5F27-4296-B342-78D1ED6828B2}"/>
    <cellStyle name="Porcentual 6 3 7 5 2" xfId="21511" xr:uid="{B82AAD40-30D3-4D06-9D83-77CD4CBB26EA}"/>
    <cellStyle name="Porcentual 6 3 7 5 2 2" xfId="27067" xr:uid="{BC8EFBB2-96B1-4BC9-87FF-A74E79E434B0}"/>
    <cellStyle name="Porcentual 6 3 7 5 2 3" xfId="32561" xr:uid="{62C7C50B-D0D1-467C-99DE-8389C9497B5C}"/>
    <cellStyle name="Porcentual 6 3 7 5 2 4" xfId="38045" xr:uid="{559EFE98-A6B5-446F-9AD1-2D81C265272D}"/>
    <cellStyle name="Porcentual 6 3 7 5 3" xfId="24338" xr:uid="{8B11EC2B-1BC7-4EAE-9AD0-60C841CDCC34}"/>
    <cellStyle name="Porcentual 6 3 7 5 4" xfId="29832" xr:uid="{8A9CFB6F-CB69-4716-B8A1-EEEC7175A27B}"/>
    <cellStyle name="Porcentual 6 3 7 5 5" xfId="35316" xr:uid="{0D3C13C2-44CF-423F-B96F-1541C4DFFFA8}"/>
    <cellStyle name="Porcentual 6 3 8" xfId="7405" xr:uid="{DB42C6FB-5523-4B32-BB61-F9027291BE8C}"/>
    <cellStyle name="Porcentual 6 3 8 2" xfId="20166" xr:uid="{FA394358-D9F9-4640-97D6-186C28F2EB2B}"/>
    <cellStyle name="Porcentual 6 3 8 3" xfId="10191" xr:uid="{8415F022-4DBA-4A1F-9A3C-6F7FDBDB36E6}"/>
    <cellStyle name="Porcentual 6 3 8 3 2" xfId="21512" xr:uid="{91A1C8B8-9324-45AC-8C9C-7A4F7471096E}"/>
    <cellStyle name="Porcentual 6 3 8 3 2 2" xfId="27068" xr:uid="{5C8CAF9D-C768-4826-81BF-D911154ECF9B}"/>
    <cellStyle name="Porcentual 6 3 8 3 2 3" xfId="32562" xr:uid="{93C5457F-81B2-4101-BDC5-2BE27E9704E0}"/>
    <cellStyle name="Porcentual 6 3 8 3 2 4" xfId="38046" xr:uid="{016D2C48-A376-458F-BC25-6FAD84CAC39D}"/>
    <cellStyle name="Porcentual 6 3 8 3 3" xfId="24339" xr:uid="{C5FEA86F-8098-4E57-A619-95D1F3007923}"/>
    <cellStyle name="Porcentual 6 3 8 3 4" xfId="29833" xr:uid="{8F65ECE7-8B13-459C-B7A0-2A783A5CDB39}"/>
    <cellStyle name="Porcentual 6 3 8 3 5" xfId="35317" xr:uid="{B0FB8939-BE29-4E43-9F83-93FCF1418771}"/>
    <cellStyle name="Porcentual 6 3 9" xfId="10192" xr:uid="{3977D4CC-BC27-470F-86BB-14DC8B063229}"/>
    <cellStyle name="Porcentual 6 3 9 2" xfId="21513" xr:uid="{29CD51C9-C111-4171-A0C0-FA6992A33A52}"/>
    <cellStyle name="Porcentual 6 3 9 2 2" xfId="27069" xr:uid="{0F3F8129-9DF0-4672-868E-76E3AB59D152}"/>
    <cellStyle name="Porcentual 6 3 9 2 3" xfId="32563" xr:uid="{C027D06A-4F90-4860-B7A7-A90A0CDC3B92}"/>
    <cellStyle name="Porcentual 6 3 9 2 4" xfId="38047" xr:uid="{0306035C-B89C-4A65-98C0-942EB57F99AF}"/>
    <cellStyle name="Porcentual 6 3 9 3" xfId="24340" xr:uid="{AB1150EB-F6FD-4CF2-ABCF-069E5762CD8C}"/>
    <cellStyle name="Porcentual 6 3 9 4" xfId="29834" xr:uid="{D4ABA535-D645-4592-A151-37E7585AF39B}"/>
    <cellStyle name="Porcentual 6 3 9 5" xfId="35318" xr:uid="{C45853CE-04A0-4EA2-87E5-927B8A8CA09F}"/>
    <cellStyle name="Porcentual 6 4" xfId="7017" xr:uid="{E8CA9D7E-B1BA-449A-87A1-3867EC61FB44}"/>
    <cellStyle name="Porcentual 6 4 10" xfId="10193" xr:uid="{A5040AF6-F722-4F11-B94C-424E5897CF90}"/>
    <cellStyle name="Porcentual 6 4 10 2" xfId="21514" xr:uid="{0D5C70C6-96B0-46CB-8607-A0A8BF9A1710}"/>
    <cellStyle name="Porcentual 6 4 10 2 2" xfId="27070" xr:uid="{36A02F9E-BF30-4F3D-90B6-7C15FACE786B}"/>
    <cellStyle name="Porcentual 6 4 10 2 3" xfId="32564" xr:uid="{7D531A20-32FC-4375-9354-E12E1B67F434}"/>
    <cellStyle name="Porcentual 6 4 10 2 4" xfId="38048" xr:uid="{D58F970A-A5A5-4AA6-A43C-5DC6FAB45CAF}"/>
    <cellStyle name="Porcentual 6 4 10 3" xfId="24341" xr:uid="{07E07E8D-C29B-47AA-A38C-E53AA9620D19}"/>
    <cellStyle name="Porcentual 6 4 10 4" xfId="29835" xr:uid="{6ABF4FBA-7F7F-4A46-B93D-50B3C4488A3A}"/>
    <cellStyle name="Porcentual 6 4 10 5" xfId="35319" xr:uid="{1C66FBFB-EE1F-429F-B93B-CEF7C6D17826}"/>
    <cellStyle name="Porcentual 6 4 2" xfId="7018" xr:uid="{65CF131C-BEF9-40C0-976E-0A5C02B8AB05}"/>
    <cellStyle name="Porcentual 6 4 2 2" xfId="15423" xr:uid="{BF2AA448-EC38-4490-A517-FACF6FC3329B}"/>
    <cellStyle name="Porcentual 6 4 2 2 2" xfId="22710" xr:uid="{B3FDAA4B-C3D5-46F8-BB84-6B646D6A7A3F}"/>
    <cellStyle name="Porcentual 6 4 2 2 2 2" xfId="28266" xr:uid="{09A0B77D-6943-45B7-8F58-A5E6DA7C96DD}"/>
    <cellStyle name="Porcentual 6 4 2 2 2 3" xfId="33760" xr:uid="{0AB4A165-3039-4398-85E1-910F377E06D5}"/>
    <cellStyle name="Porcentual 6 4 2 2 2 4" xfId="39244" xr:uid="{ADD025F2-7FC4-4340-A500-80A3191EB2FB}"/>
    <cellStyle name="Porcentual 6 4 2 2 3" xfId="25537" xr:uid="{98393AE0-8B0D-4DB6-A6BF-69BD6B6D9B1F}"/>
    <cellStyle name="Porcentual 6 4 2 2 4" xfId="31031" xr:uid="{CB3EE51A-056A-4EA9-8EB7-4722FE8E7500}"/>
    <cellStyle name="Porcentual 6 4 2 2 5" xfId="36515" xr:uid="{C00972CB-5FFB-49EF-8DFE-A23BA042ACE5}"/>
    <cellStyle name="Porcentual 6 4 2 3" xfId="12336" xr:uid="{AA0F0A92-E6E1-4DB8-8DA8-C48E1EFE74DF}"/>
    <cellStyle name="Porcentual 6 4 2 4" xfId="17572" xr:uid="{0073B6DF-FB41-44DD-B850-B04923A2DB26}"/>
    <cellStyle name="Porcentual 6 4 2 5" xfId="19828" xr:uid="{6D158097-16E2-4B4D-ADD2-0B6DF1838F8D}"/>
    <cellStyle name="Porcentual 6 4 2 6" xfId="10194" xr:uid="{FD0C13BE-3A37-4C06-AD9A-CE2CE6F53499}"/>
    <cellStyle name="Porcentual 6 4 2 6 2" xfId="21515" xr:uid="{85756E9E-FCB7-4862-9606-12034B80BAEA}"/>
    <cellStyle name="Porcentual 6 4 2 6 2 2" xfId="27071" xr:uid="{626EFEEF-6747-4298-A5FB-4FD1CD39FE56}"/>
    <cellStyle name="Porcentual 6 4 2 6 2 3" xfId="32565" xr:uid="{31A4518B-3D76-4FAA-B3CE-E2F3C896131B}"/>
    <cellStyle name="Porcentual 6 4 2 6 2 4" xfId="38049" xr:uid="{B10B96EB-AB8C-4DA3-BB75-6261E7161D96}"/>
    <cellStyle name="Porcentual 6 4 2 6 3" xfId="24342" xr:uid="{8A03D37E-AC22-4CEB-9A57-F37DA5F362C8}"/>
    <cellStyle name="Porcentual 6 4 2 6 4" xfId="29836" xr:uid="{08B9A71B-1C4C-4A00-AA2D-1B0F45810CD9}"/>
    <cellStyle name="Porcentual 6 4 2 6 5" xfId="35320" xr:uid="{A70CE451-65D0-458B-8726-AD95BE2AB50E}"/>
    <cellStyle name="Porcentual 6 4 3" xfId="7019" xr:uid="{1C0F0519-01DB-4AD7-813A-72A3B8C9F1F9}"/>
    <cellStyle name="Porcentual 6 4 3 2" xfId="15424" xr:uid="{F17E5867-D69F-4E78-99E5-5BC135E93B92}"/>
    <cellStyle name="Porcentual 6 4 3 2 2" xfId="22711" xr:uid="{2B032E55-FBCE-4176-B212-A97304990024}"/>
    <cellStyle name="Porcentual 6 4 3 2 2 2" xfId="28267" xr:uid="{F84A65F0-95E2-48D3-95D0-62EC716C805A}"/>
    <cellStyle name="Porcentual 6 4 3 2 2 3" xfId="33761" xr:uid="{5C4C0CA4-A23A-4591-A193-A8DB58607274}"/>
    <cellStyle name="Porcentual 6 4 3 2 2 4" xfId="39245" xr:uid="{3265C622-9891-4AD1-9B6B-176D3E8725FC}"/>
    <cellStyle name="Porcentual 6 4 3 2 3" xfId="25538" xr:uid="{C1884890-0CB7-41E4-B04B-F6E05DC98B1E}"/>
    <cellStyle name="Porcentual 6 4 3 2 4" xfId="31032" xr:uid="{C7A868FB-2730-4933-A4B8-D1D24262599D}"/>
    <cellStyle name="Porcentual 6 4 3 2 5" xfId="36516" xr:uid="{E1113C56-98BD-4542-9932-604B801BC726}"/>
    <cellStyle name="Porcentual 6 4 3 3" xfId="12337" xr:uid="{12345DF8-495F-4879-8A7D-7F9C6477D66D}"/>
    <cellStyle name="Porcentual 6 4 3 4" xfId="17573" xr:uid="{876B2988-A72E-4495-94CD-077130EB3DB5}"/>
    <cellStyle name="Porcentual 6 4 3 5" xfId="19829" xr:uid="{341A3A45-544B-4F89-B77E-7C449C657049}"/>
    <cellStyle name="Porcentual 6 4 3 6" xfId="10195" xr:uid="{0C0E301C-40EC-413B-9DB8-025F8510DE04}"/>
    <cellStyle name="Porcentual 6 4 3 6 2" xfId="21516" xr:uid="{209A3F69-E933-4E97-B399-D4E405FC7C41}"/>
    <cellStyle name="Porcentual 6 4 3 6 2 2" xfId="27072" xr:uid="{77CF4A3E-0A5F-49EC-B51B-FE753CFC9AE0}"/>
    <cellStyle name="Porcentual 6 4 3 6 2 3" xfId="32566" xr:uid="{EBFB8A88-31C9-4CDB-B0A7-9582AA7818E5}"/>
    <cellStyle name="Porcentual 6 4 3 6 2 4" xfId="38050" xr:uid="{8E6DF007-DB63-4DCA-8DF0-9FDDCEF139F2}"/>
    <cellStyle name="Porcentual 6 4 3 6 3" xfId="24343" xr:uid="{8256760B-6E5C-4518-BB63-4EA58CFD5809}"/>
    <cellStyle name="Porcentual 6 4 3 6 4" xfId="29837" xr:uid="{AD2843E4-CA96-473F-906C-B8E76DC5DEDF}"/>
    <cellStyle name="Porcentual 6 4 3 6 5" xfId="35321" xr:uid="{E2B22F1B-4531-41E0-867F-94A227CCDF79}"/>
    <cellStyle name="Porcentual 6 4 4" xfId="7020" xr:uid="{C6D006B4-2D18-43CA-951E-B6D118690E8B}"/>
    <cellStyle name="Porcentual 6 4 4 2" xfId="15425" xr:uid="{D819BDAF-6641-4F60-9877-3FE94483A55B}"/>
    <cellStyle name="Porcentual 6 4 4 2 2" xfId="22712" xr:uid="{8D2330AE-D330-4EEE-AEFF-771F582A62EA}"/>
    <cellStyle name="Porcentual 6 4 4 2 2 2" xfId="28268" xr:uid="{6FD2429D-BD45-4E9E-96ED-36F89DC5737C}"/>
    <cellStyle name="Porcentual 6 4 4 2 2 3" xfId="33762" xr:uid="{B57EA165-0BE3-4BF7-8FFA-1B0B0448C027}"/>
    <cellStyle name="Porcentual 6 4 4 2 2 4" xfId="39246" xr:uid="{D00DD32B-A8D8-4723-9522-D71DE1C090DF}"/>
    <cellStyle name="Porcentual 6 4 4 2 3" xfId="25539" xr:uid="{719335D2-6DFE-4D07-BE34-9D1B9232B75E}"/>
    <cellStyle name="Porcentual 6 4 4 2 4" xfId="31033" xr:uid="{92C57693-9915-425C-8409-6575C2F6291A}"/>
    <cellStyle name="Porcentual 6 4 4 2 5" xfId="36517" xr:uid="{CD1B415A-580A-461A-8A64-791F8CD205D5}"/>
    <cellStyle name="Porcentual 6 4 4 3" xfId="12689" xr:uid="{95D8C0E9-F8FA-4AEC-A252-4C80E0459665}"/>
    <cellStyle name="Porcentual 6 4 4 4" xfId="19830" xr:uid="{0B932CE7-0504-4BED-8E28-75D57E8C0425}"/>
    <cellStyle name="Porcentual 6 4 4 5" xfId="10196" xr:uid="{166BC21C-6C0F-43BF-BCCE-8E62319E71EF}"/>
    <cellStyle name="Porcentual 6 4 4 5 2" xfId="21517" xr:uid="{106F04D9-3FFF-4126-9ADE-3E2997E6E342}"/>
    <cellStyle name="Porcentual 6 4 4 5 2 2" xfId="27073" xr:uid="{36A6F857-71F7-4A6D-AC74-783154CB7665}"/>
    <cellStyle name="Porcentual 6 4 4 5 2 3" xfId="32567" xr:uid="{C969E0C1-479E-463C-8D5F-B3BBDCEBB99B}"/>
    <cellStyle name="Porcentual 6 4 4 5 2 4" xfId="38051" xr:uid="{5689B84F-572F-490E-8A9D-7727FA8B9D3E}"/>
    <cellStyle name="Porcentual 6 4 4 5 3" xfId="24344" xr:uid="{7F8E9500-9FD7-4ECA-A654-461FDE61DE00}"/>
    <cellStyle name="Porcentual 6 4 4 5 4" xfId="29838" xr:uid="{D695E0C5-F311-4194-AE3B-74EEF107FF34}"/>
    <cellStyle name="Porcentual 6 4 4 5 5" xfId="35322" xr:uid="{A7086A00-DC55-4290-B8C8-186B84696D3F}"/>
    <cellStyle name="Porcentual 6 4 5" xfId="10197" xr:uid="{3E85B0FD-676D-4537-A87F-CFE64FB6C3E8}"/>
    <cellStyle name="Porcentual 6 4 5 2" xfId="21518" xr:uid="{6EDC0C37-89F5-46C2-B2E8-7F9DD0A996D8}"/>
    <cellStyle name="Porcentual 6 4 5 2 2" xfId="27074" xr:uid="{77A7CB49-3326-4B94-B93B-80F99D357669}"/>
    <cellStyle name="Porcentual 6 4 5 2 3" xfId="32568" xr:uid="{908A25A9-FC0D-437A-BA53-A9C6A86CECEB}"/>
    <cellStyle name="Porcentual 6 4 5 2 4" xfId="38052" xr:uid="{24A16BFA-D38F-4844-89C1-3F256205FA40}"/>
    <cellStyle name="Porcentual 6 4 5 3" xfId="24345" xr:uid="{3EF9E45E-E986-4D11-9D4F-988B599155DF}"/>
    <cellStyle name="Porcentual 6 4 5 4" xfId="29839" xr:uid="{033BC4B7-C970-4B0C-B8BA-8A60C18B9019}"/>
    <cellStyle name="Porcentual 6 4 5 5" xfId="35323" xr:uid="{0D941D4D-7324-4FF2-B75A-E035ACDA8E46}"/>
    <cellStyle name="Porcentual 6 4 6" xfId="15422" xr:uid="{6053C0A1-EB7B-4DA5-8F95-00245B4BE5B9}"/>
    <cellStyle name="Porcentual 6 4 6 2" xfId="22709" xr:uid="{D564AEE6-B953-4368-9EDB-A3241F199466}"/>
    <cellStyle name="Porcentual 6 4 6 2 2" xfId="28265" xr:uid="{824EF7F9-EF3C-4966-9114-098ECEE1842D}"/>
    <cellStyle name="Porcentual 6 4 6 2 3" xfId="33759" xr:uid="{92A44B29-F301-450F-8D25-CA5853E4E244}"/>
    <cellStyle name="Porcentual 6 4 6 2 4" xfId="39243" xr:uid="{B8425E15-8C69-4C7F-BC11-1769E9BFF80B}"/>
    <cellStyle name="Porcentual 6 4 6 3" xfId="25536" xr:uid="{CB7DEB87-3F88-441D-B36E-E9E86C09E780}"/>
    <cellStyle name="Porcentual 6 4 6 4" xfId="31030" xr:uid="{F760E669-7D73-48D6-B9AB-6556EBAEF8AA}"/>
    <cellStyle name="Porcentual 6 4 6 5" xfId="36514" xr:uid="{37A2E693-DBC5-4F07-BB90-EB7565F0267C}"/>
    <cellStyle name="Porcentual 6 4 7" xfId="12335" xr:uid="{0068362F-C0DA-4E0C-B861-36C7D3D5FD27}"/>
    <cellStyle name="Porcentual 6 4 8" xfId="17571" xr:uid="{F6FF92AF-891B-4AB6-B1CC-EFE53F0BE53B}"/>
    <cellStyle name="Porcentual 6 4 9" xfId="19827" xr:uid="{ADEE15AD-53FA-47A7-94F2-094BC831751D}"/>
    <cellStyle name="Porcentual 6 5" xfId="7021" xr:uid="{28E6CD8F-A4D1-4CE7-B2DA-7001CA673799}"/>
    <cellStyle name="Porcentual 6 5 2" xfId="7022" xr:uid="{A9AF40B3-744B-4F9E-9963-1264277C97DC}"/>
    <cellStyle name="Porcentual 6 5 2 2" xfId="15427" xr:uid="{791A1C37-8C04-4955-A620-6C1C5DFA7B8C}"/>
    <cellStyle name="Porcentual 6 5 2 2 2" xfId="22714" xr:uid="{6C26F70A-1318-4E8B-9303-BBF131DD8075}"/>
    <cellStyle name="Porcentual 6 5 2 2 2 2" xfId="28270" xr:uid="{FAB5E826-6415-44F9-AFC6-7C281696FE29}"/>
    <cellStyle name="Porcentual 6 5 2 2 2 3" xfId="33764" xr:uid="{A221F1D5-6D13-47F7-91CE-7CA824144278}"/>
    <cellStyle name="Porcentual 6 5 2 2 2 4" xfId="39248" xr:uid="{B6F1F977-82B5-4BF3-BA54-E817BF38B286}"/>
    <cellStyle name="Porcentual 6 5 2 2 3" xfId="25541" xr:uid="{89EDC7EA-23F6-48D6-845C-50D27F73B156}"/>
    <cellStyle name="Porcentual 6 5 2 2 4" xfId="31035" xr:uid="{5F251CF4-3261-459F-A1C7-2B7DF99B7E78}"/>
    <cellStyle name="Porcentual 6 5 2 2 5" xfId="36519" xr:uid="{3831DECE-37A3-4EF6-83EF-26A34F1E2C02}"/>
    <cellStyle name="Porcentual 6 5 2 3" xfId="12339" xr:uid="{32CD7FA7-30F3-49B7-9546-5C231EAB58B9}"/>
    <cellStyle name="Porcentual 6 5 2 4" xfId="17575" xr:uid="{EB89C24D-6EF6-4800-A316-4A56124BFF4B}"/>
    <cellStyle name="Porcentual 6 5 2 5" xfId="19832" xr:uid="{037ED76F-5D0C-41DC-86A2-7789AB3BDA6D}"/>
    <cellStyle name="Porcentual 6 5 2 6" xfId="10199" xr:uid="{994E9729-DEA0-41D6-B813-91AC8F7ABF8B}"/>
    <cellStyle name="Porcentual 6 5 2 6 2" xfId="21520" xr:uid="{42FEF0D6-D257-4ECB-BFDA-FEC6BE398665}"/>
    <cellStyle name="Porcentual 6 5 2 6 2 2" xfId="27076" xr:uid="{9268E243-CBD4-4417-A6E3-ECFFA0158E9C}"/>
    <cellStyle name="Porcentual 6 5 2 6 2 3" xfId="32570" xr:uid="{DF5800B6-9698-4B04-9814-D115F284095A}"/>
    <cellStyle name="Porcentual 6 5 2 6 2 4" xfId="38054" xr:uid="{435393C4-DADE-4DDF-988B-F26740A8147D}"/>
    <cellStyle name="Porcentual 6 5 2 6 3" xfId="24347" xr:uid="{714579CA-B34B-40B7-BE70-B1E528E55589}"/>
    <cellStyle name="Porcentual 6 5 2 6 4" xfId="29841" xr:uid="{540CA0CE-94E4-41B6-A4EB-6589BD1546CC}"/>
    <cellStyle name="Porcentual 6 5 2 6 5" xfId="35325" xr:uid="{31F45656-80E9-4912-8D88-42B5900A0ED6}"/>
    <cellStyle name="Porcentual 6 5 3" xfId="7023" xr:uid="{179AF74E-62AE-42B0-9A21-FEBFFA0004FA}"/>
    <cellStyle name="Porcentual 6 5 3 2" xfId="15428" xr:uid="{FD36D9EC-AD93-4E39-9A9E-0BF01189355C}"/>
    <cellStyle name="Porcentual 6 5 3 2 2" xfId="22715" xr:uid="{63A4FABE-E021-47E6-818E-59746409ECD4}"/>
    <cellStyle name="Porcentual 6 5 3 2 2 2" xfId="28271" xr:uid="{D764C420-F662-461D-8F99-A74C90F2F24F}"/>
    <cellStyle name="Porcentual 6 5 3 2 2 3" xfId="33765" xr:uid="{6AEFD79E-82B7-46AF-A0D8-53D9D72F2B97}"/>
    <cellStyle name="Porcentual 6 5 3 2 2 4" xfId="39249" xr:uid="{5C36E2D5-61D8-4097-81A3-38B0EB80CA36}"/>
    <cellStyle name="Porcentual 6 5 3 2 3" xfId="25542" xr:uid="{BFD8D373-5045-4BB1-BEBD-FC4CF9708B90}"/>
    <cellStyle name="Porcentual 6 5 3 2 4" xfId="31036" xr:uid="{5459862F-0C93-426B-A11B-BCA0611290A6}"/>
    <cellStyle name="Porcentual 6 5 3 2 5" xfId="36520" xr:uid="{EBEAD47F-3E13-4733-A311-FF66E11C47F1}"/>
    <cellStyle name="Porcentual 6 5 3 3" xfId="12340" xr:uid="{D7CAFB24-B50B-49CB-B0F4-E8D0B4013D97}"/>
    <cellStyle name="Porcentual 6 5 3 4" xfId="17576" xr:uid="{197BE26C-A59D-4651-A1B6-80D62FBCD1A5}"/>
    <cellStyle name="Porcentual 6 5 3 5" xfId="19833" xr:uid="{C9438CE1-5693-4E7A-8D46-FB6C4AB5253C}"/>
    <cellStyle name="Porcentual 6 5 3 6" xfId="10200" xr:uid="{E7622777-72CE-4E86-AD96-4552CE707CC9}"/>
    <cellStyle name="Porcentual 6 5 3 6 2" xfId="21521" xr:uid="{6696C108-447E-4AC6-A4B9-43EF8918A70B}"/>
    <cellStyle name="Porcentual 6 5 3 6 2 2" xfId="27077" xr:uid="{909609B9-5D43-4379-8A68-215D18F9BD46}"/>
    <cellStyle name="Porcentual 6 5 3 6 2 3" xfId="32571" xr:uid="{680AA713-7354-4636-AE03-BA2F3E78F0E2}"/>
    <cellStyle name="Porcentual 6 5 3 6 2 4" xfId="38055" xr:uid="{82820F6F-F4B6-447A-9773-BFCB463B47FB}"/>
    <cellStyle name="Porcentual 6 5 3 6 3" xfId="24348" xr:uid="{EC379904-DC3C-44FD-B760-0667C65F3D35}"/>
    <cellStyle name="Porcentual 6 5 3 6 4" xfId="29842" xr:uid="{F031136C-CE0F-49AF-9BA2-7F48CE602BB4}"/>
    <cellStyle name="Porcentual 6 5 3 6 5" xfId="35326" xr:uid="{039B8936-BF1A-4EB7-B676-BC10AE9162B9}"/>
    <cellStyle name="Porcentual 6 5 4" xfId="7024" xr:uid="{97300246-6ED8-456B-8690-15D1DC54DC6F}"/>
    <cellStyle name="Porcentual 6 5 4 2" xfId="19834" xr:uid="{C7CCD246-84C9-4C36-ADF3-AD3BDF404A43}"/>
    <cellStyle name="Porcentual 6 5 4 3" xfId="10201" xr:uid="{8D672DB4-725D-40A0-8143-719A2ABAF456}"/>
    <cellStyle name="Porcentual 6 5 4 3 2" xfId="21522" xr:uid="{C53E922B-DF42-4331-B6FF-5E365493537D}"/>
    <cellStyle name="Porcentual 6 5 4 3 2 2" xfId="27078" xr:uid="{98B52351-0471-4816-870F-2740C1F1013D}"/>
    <cellStyle name="Porcentual 6 5 4 3 2 3" xfId="32572" xr:uid="{89310519-C79D-4C9F-B445-FCFFB0E4ABE9}"/>
    <cellStyle name="Porcentual 6 5 4 3 2 4" xfId="38056" xr:uid="{C6036F5A-2DF8-469F-81A8-0E337E68D52A}"/>
    <cellStyle name="Porcentual 6 5 4 3 3" xfId="24349" xr:uid="{B96A6607-8517-4BF6-91C8-6399DBC64ED8}"/>
    <cellStyle name="Porcentual 6 5 4 3 4" xfId="29843" xr:uid="{F695C554-B120-4AFA-A950-B101B13A9DB8}"/>
    <cellStyle name="Porcentual 6 5 4 3 5" xfId="35327" xr:uid="{2CB9EA59-6CB0-4398-82CC-8BE76B3D52F3}"/>
    <cellStyle name="Porcentual 6 5 5" xfId="15426" xr:uid="{E39E7476-B7E7-45E9-AE85-AA5E7652AB6B}"/>
    <cellStyle name="Porcentual 6 5 5 2" xfId="22713" xr:uid="{9549EA56-E194-4C26-B2DD-6088EB4D90CF}"/>
    <cellStyle name="Porcentual 6 5 5 2 2" xfId="28269" xr:uid="{7A33ABC7-B9C9-4F19-A350-2336D96BA402}"/>
    <cellStyle name="Porcentual 6 5 5 2 3" xfId="33763" xr:uid="{CDE83361-4E31-4229-8D26-9746C233D118}"/>
    <cellStyle name="Porcentual 6 5 5 2 4" xfId="39247" xr:uid="{DF2BB906-B3D8-413D-98E1-7E024B03455B}"/>
    <cellStyle name="Porcentual 6 5 5 3" xfId="25540" xr:uid="{09911823-47F8-4995-84FC-A821E62B025F}"/>
    <cellStyle name="Porcentual 6 5 5 4" xfId="31034" xr:uid="{BCFECEAD-9F22-4478-AD1B-BACE4FB7AEF9}"/>
    <cellStyle name="Porcentual 6 5 5 5" xfId="36518" xr:uid="{1E902BFA-5A5B-45E7-A8DF-A2651F746F46}"/>
    <cellStyle name="Porcentual 6 5 6" xfId="12338" xr:uid="{C861E188-F950-453E-B862-E5FEF9EDACA2}"/>
    <cellStyle name="Porcentual 6 5 7" xfId="17574" xr:uid="{AC233089-0B2C-4FC1-88DA-B7ABED6295A1}"/>
    <cellStyle name="Porcentual 6 5 8" xfId="19831" xr:uid="{B57E062B-404E-4C42-932A-5BFB8DEC5FBC}"/>
    <cellStyle name="Porcentual 6 5 9" xfId="10198" xr:uid="{B7A59D5C-F888-4545-898A-83D4C3FFE978}"/>
    <cellStyle name="Porcentual 6 5 9 2" xfId="21519" xr:uid="{9B05D44A-5F8E-4C72-AAAA-56F4DC8872BB}"/>
    <cellStyle name="Porcentual 6 5 9 2 2" xfId="27075" xr:uid="{C2431DB5-3B7B-4E12-8B7D-DA6A86BDEC41}"/>
    <cellStyle name="Porcentual 6 5 9 2 3" xfId="32569" xr:uid="{2B23DB0D-5AC7-42A5-B1C4-16B1C058855C}"/>
    <cellStyle name="Porcentual 6 5 9 2 4" xfId="38053" xr:uid="{2341F836-A9D4-4CF0-AC0B-53980D607635}"/>
    <cellStyle name="Porcentual 6 5 9 3" xfId="24346" xr:uid="{10875DD0-FAF9-4D05-BCDC-8D3165AB9ABA}"/>
    <cellStyle name="Porcentual 6 5 9 4" xfId="29840" xr:uid="{BDB0393A-1A72-4279-993E-210D4071EBA9}"/>
    <cellStyle name="Porcentual 6 5 9 5" xfId="35324" xr:uid="{1ADDC654-268E-4640-9506-74E585A84288}"/>
    <cellStyle name="Porcentual 6 6" xfId="7025" xr:uid="{31136D45-8DEF-4B5F-B6C0-ACDF23243B1A}"/>
    <cellStyle name="Porcentual 6 6 2" xfId="7026" xr:uid="{582FB70E-3F59-4171-952B-F0E5BB5DF11E}"/>
    <cellStyle name="Porcentual 6 6 2 2" xfId="15430" xr:uid="{6D47FA6A-CBB4-4B5D-8DA7-6EA7D3FC8CB9}"/>
    <cellStyle name="Porcentual 6 6 2 2 2" xfId="22717" xr:uid="{2593F19D-DDF4-4429-B12A-124669A49092}"/>
    <cellStyle name="Porcentual 6 6 2 2 2 2" xfId="28273" xr:uid="{84B5F029-96D7-487A-8176-EB191E9332B4}"/>
    <cellStyle name="Porcentual 6 6 2 2 2 3" xfId="33767" xr:uid="{4CC7ED82-97F9-4499-9381-91DD9DE540B1}"/>
    <cellStyle name="Porcentual 6 6 2 2 2 4" xfId="39251" xr:uid="{801B6C38-508E-4146-A682-CED1BBAD0096}"/>
    <cellStyle name="Porcentual 6 6 2 2 3" xfId="25544" xr:uid="{311825F0-7D90-4B7C-8BAC-02792EEA75EC}"/>
    <cellStyle name="Porcentual 6 6 2 2 4" xfId="31038" xr:uid="{0F71241D-9786-4A12-B471-B49AD96DD28A}"/>
    <cellStyle name="Porcentual 6 6 2 2 5" xfId="36522" xr:uid="{4FB4AC8A-1846-48DA-AB1F-A9FF05C48E8B}"/>
    <cellStyle name="Porcentual 6 6 2 3" xfId="12342" xr:uid="{DC63B2CC-914A-42B1-8C7F-672BCB9665B1}"/>
    <cellStyle name="Porcentual 6 6 2 4" xfId="17578" xr:uid="{80D44AF1-87EB-4212-8416-7AE41FE716AD}"/>
    <cellStyle name="Porcentual 6 6 2 5" xfId="19836" xr:uid="{D5DDDCD6-1AC8-4C30-9B17-65323E05D240}"/>
    <cellStyle name="Porcentual 6 6 2 6" xfId="10203" xr:uid="{3ED283AD-4710-4C31-A573-D5032E99E70A}"/>
    <cellStyle name="Porcentual 6 6 2 6 2" xfId="21524" xr:uid="{8C6A182B-D8FF-4D53-9FB5-E2225BDDFFF2}"/>
    <cellStyle name="Porcentual 6 6 2 6 2 2" xfId="27080" xr:uid="{EC670058-8924-481A-A426-00259FC93C73}"/>
    <cellStyle name="Porcentual 6 6 2 6 2 3" xfId="32574" xr:uid="{65732967-736B-4FAE-B5AE-70870631FFC7}"/>
    <cellStyle name="Porcentual 6 6 2 6 2 4" xfId="38058" xr:uid="{C8875A2E-2610-4874-B0EF-63AF868C2AA0}"/>
    <cellStyle name="Porcentual 6 6 2 6 3" xfId="24351" xr:uid="{747077D0-A0B9-4CDB-9D5F-6441BADB9052}"/>
    <cellStyle name="Porcentual 6 6 2 6 4" xfId="29845" xr:uid="{80AF1AC3-A79A-4381-B1EB-879C479791C9}"/>
    <cellStyle name="Porcentual 6 6 2 6 5" xfId="35329" xr:uid="{1651FD3E-2C68-4ECF-85DF-3F6E8667CF1B}"/>
    <cellStyle name="Porcentual 6 6 3" xfId="7027" xr:uid="{F581938A-4AA1-4D9B-806E-23F15FDE2059}"/>
    <cellStyle name="Porcentual 6 6 3 2" xfId="15431" xr:uid="{7262B70B-9358-433B-ACBF-573714EE9EEE}"/>
    <cellStyle name="Porcentual 6 6 3 2 2" xfId="22718" xr:uid="{41CCC7BA-638F-4A59-BB8B-6457218BF6E7}"/>
    <cellStyle name="Porcentual 6 6 3 2 2 2" xfId="28274" xr:uid="{4124FD48-35BB-4FF5-870C-14D110724C4B}"/>
    <cellStyle name="Porcentual 6 6 3 2 2 3" xfId="33768" xr:uid="{EA085168-207A-49A6-9F76-71213616F56E}"/>
    <cellStyle name="Porcentual 6 6 3 2 2 4" xfId="39252" xr:uid="{4247D389-4483-4DCB-A98D-29EB1C14BB65}"/>
    <cellStyle name="Porcentual 6 6 3 2 3" xfId="25545" xr:uid="{8EFCE200-2AFF-40C8-9132-956BA599C35E}"/>
    <cellStyle name="Porcentual 6 6 3 2 4" xfId="31039" xr:uid="{3CD4415A-1AD3-46E8-890F-46D8D803946E}"/>
    <cellStyle name="Porcentual 6 6 3 2 5" xfId="36523" xr:uid="{B9CDB1B1-437C-4DAB-B06D-9C625DED46CC}"/>
    <cellStyle name="Porcentual 6 6 3 3" xfId="12343" xr:uid="{CC674595-125E-4698-A6D2-4C83CE871780}"/>
    <cellStyle name="Porcentual 6 6 3 4" xfId="17579" xr:uid="{D69718A0-DAA2-40DA-81B2-4CCFF83E9CE3}"/>
    <cellStyle name="Porcentual 6 6 3 5" xfId="19837" xr:uid="{49D0AD66-A1EC-4D3A-8BDF-3CAF07F998B5}"/>
    <cellStyle name="Porcentual 6 6 3 6" xfId="10204" xr:uid="{8DEC2D5D-D4A1-4598-A397-113987EA642E}"/>
    <cellStyle name="Porcentual 6 6 3 6 2" xfId="21525" xr:uid="{06F0CEDB-84F3-472C-9635-08CCF6A06373}"/>
    <cellStyle name="Porcentual 6 6 3 6 2 2" xfId="27081" xr:uid="{DD816C1F-3BB6-40EA-BF82-46E83FEB1866}"/>
    <cellStyle name="Porcentual 6 6 3 6 2 3" xfId="32575" xr:uid="{8A33243A-794B-4A52-B008-9A0D24757B89}"/>
    <cellStyle name="Porcentual 6 6 3 6 2 4" xfId="38059" xr:uid="{115A5296-5D3D-49E3-BB80-A86167CD3B36}"/>
    <cellStyle name="Porcentual 6 6 3 6 3" xfId="24352" xr:uid="{5D1F8D90-E2E2-41E6-BB9A-240F3D61DF1F}"/>
    <cellStyle name="Porcentual 6 6 3 6 4" xfId="29846" xr:uid="{9625026E-C552-468C-B8F8-94AAAA209277}"/>
    <cellStyle name="Porcentual 6 6 3 6 5" xfId="35330" xr:uid="{9D5D0A96-9F39-4D58-B8ED-8F70F6B879A4}"/>
    <cellStyle name="Porcentual 6 6 4" xfId="15429" xr:uid="{CDAB1673-3727-44D7-AD01-10F342E0E7C1}"/>
    <cellStyle name="Porcentual 6 6 4 2" xfId="22716" xr:uid="{15323104-D4E3-4252-9F39-14C60AED2160}"/>
    <cellStyle name="Porcentual 6 6 4 2 2" xfId="28272" xr:uid="{301F716D-4723-4936-BA30-4954A5B9E8EA}"/>
    <cellStyle name="Porcentual 6 6 4 2 3" xfId="33766" xr:uid="{6F1580B5-980B-4434-8588-B92BAB53E80E}"/>
    <cellStyle name="Porcentual 6 6 4 2 4" xfId="39250" xr:uid="{CBD0DBCC-36D3-4067-A0D5-976D86E8186E}"/>
    <cellStyle name="Porcentual 6 6 4 3" xfId="25543" xr:uid="{E7850244-2A40-496B-BB58-CEEFA557A264}"/>
    <cellStyle name="Porcentual 6 6 4 4" xfId="31037" xr:uid="{07E0F461-5354-459C-A22C-E26044C3B7C7}"/>
    <cellStyle name="Porcentual 6 6 4 5" xfId="36521" xr:uid="{DFF8B0E5-0582-4725-8770-C146E2E7F627}"/>
    <cellStyle name="Porcentual 6 6 5" xfId="12341" xr:uid="{465A6C26-8D7A-4313-BA81-E42722AADBB7}"/>
    <cellStyle name="Porcentual 6 6 6" xfId="17577" xr:uid="{ECB42BF6-740A-4A01-9CED-77C786483FAA}"/>
    <cellStyle name="Porcentual 6 6 7" xfId="19835" xr:uid="{0D987F39-4F8E-4EBD-9EE6-C79D6DE4340E}"/>
    <cellStyle name="Porcentual 6 6 8" xfId="10202" xr:uid="{553FD26E-BBBC-4A62-A206-7BB5FC48AEC2}"/>
    <cellStyle name="Porcentual 6 6 8 2" xfId="21523" xr:uid="{45C8B2B5-54C5-496B-9A6F-9550E6B41AF4}"/>
    <cellStyle name="Porcentual 6 6 8 2 2" xfId="27079" xr:uid="{4F1A8AA4-96EE-49DF-8B4A-ACF598071870}"/>
    <cellStyle name="Porcentual 6 6 8 2 3" xfId="32573" xr:uid="{76FC2246-BD09-438E-8AA1-C4B91AAD0918}"/>
    <cellStyle name="Porcentual 6 6 8 2 4" xfId="38057" xr:uid="{BD4A6117-1334-4A6A-8CDF-EB7F98181148}"/>
    <cellStyle name="Porcentual 6 6 8 3" xfId="24350" xr:uid="{30A9BD53-0B54-43B6-92BD-63FDC60E3547}"/>
    <cellStyle name="Porcentual 6 6 8 4" xfId="29844" xr:uid="{71E33B82-E148-4F99-9FEE-D90972EAA024}"/>
    <cellStyle name="Porcentual 6 6 8 5" xfId="35328" xr:uid="{C4619838-BD7D-4DE0-A006-107B55547117}"/>
    <cellStyle name="Porcentual 6 7" xfId="7028" xr:uid="{19B0DF8B-32D3-4DAE-A040-77EAA4A583F1}"/>
    <cellStyle name="Porcentual 6 7 2" xfId="15432" xr:uid="{4A2AD043-A8D1-485D-A8AD-E17D9AB66D07}"/>
    <cellStyle name="Porcentual 6 7 2 2" xfId="22719" xr:uid="{BC6D0FE8-B398-4896-8589-1572439B5F5C}"/>
    <cellStyle name="Porcentual 6 7 2 2 2" xfId="28275" xr:uid="{781D3631-304C-4602-BB67-B361A0F70236}"/>
    <cellStyle name="Porcentual 6 7 2 2 3" xfId="33769" xr:uid="{A50EF31A-C6F9-4BB0-A739-BC1792C54B7D}"/>
    <cellStyle name="Porcentual 6 7 2 2 4" xfId="39253" xr:uid="{E47C380D-D22C-4A2F-8938-48C07BC90AEB}"/>
    <cellStyle name="Porcentual 6 7 2 3" xfId="25546" xr:uid="{6B50A535-7DD7-406A-B163-AF40D6BF7A5D}"/>
    <cellStyle name="Porcentual 6 7 2 4" xfId="31040" xr:uid="{F198D9CF-8C33-464E-B25C-DEAF694A3CC6}"/>
    <cellStyle name="Porcentual 6 7 2 5" xfId="36524" xr:uid="{F0D4B8A4-3768-4343-8309-D0FD048C2061}"/>
    <cellStyle name="Porcentual 6 7 3" xfId="12344" xr:uid="{BB579A1B-97F2-4529-9197-5CF1DE1469A6}"/>
    <cellStyle name="Porcentual 6 7 4" xfId="17580" xr:uid="{E588DB0F-0B2D-4BCB-AC89-3C7429555584}"/>
    <cellStyle name="Porcentual 6 7 5" xfId="19838" xr:uid="{A0730955-DBB1-438B-856D-35840833ECD4}"/>
    <cellStyle name="Porcentual 6 7 6" xfId="10205" xr:uid="{C18B7CBD-FC18-456A-AD55-95D2923B3BB9}"/>
    <cellStyle name="Porcentual 6 7 6 2" xfId="21526" xr:uid="{4D1D817D-A0EF-49E0-A73C-259DBC0C31B5}"/>
    <cellStyle name="Porcentual 6 7 6 2 2" xfId="27082" xr:uid="{4A61901E-1206-431C-8A2E-C7C032586F8F}"/>
    <cellStyle name="Porcentual 6 7 6 2 3" xfId="32576" xr:uid="{4F9AA1CF-60F3-4F49-9F97-474B37AAFACC}"/>
    <cellStyle name="Porcentual 6 7 6 2 4" xfId="38060" xr:uid="{1B5A82CE-1282-4230-9FA9-5AC77A7FA6BD}"/>
    <cellStyle name="Porcentual 6 7 6 3" xfId="24353" xr:uid="{DDC9E08D-D43C-480D-B78B-5CCF83F6162B}"/>
    <cellStyle name="Porcentual 6 7 6 4" xfId="29847" xr:uid="{3A426C8D-3085-4181-8C3C-6930195EB935}"/>
    <cellStyle name="Porcentual 6 7 6 5" xfId="35331" xr:uid="{2333DB05-73DA-4F36-B5D5-1349376F8AD5}"/>
    <cellStyle name="Porcentual 6 8" xfId="7029" xr:uid="{62591C03-14F3-4534-B322-BF49137F46DD}"/>
    <cellStyle name="Porcentual 6 8 2" xfId="15433" xr:uid="{3FCA6CE3-ABD6-42D6-89FE-F45C697197B1}"/>
    <cellStyle name="Porcentual 6 8 2 2" xfId="22720" xr:uid="{20791D79-572E-4E80-9C2B-DBFC439969FF}"/>
    <cellStyle name="Porcentual 6 8 2 2 2" xfId="28276" xr:uid="{4EC82E82-8DC0-4883-A4FB-B671B4790624}"/>
    <cellStyle name="Porcentual 6 8 2 2 3" xfId="33770" xr:uid="{EA1D1860-B902-4757-A7C7-3F99E23D3509}"/>
    <cellStyle name="Porcentual 6 8 2 2 4" xfId="39254" xr:uid="{2C33D2C7-5517-4A90-959A-AD1D7686209E}"/>
    <cellStyle name="Porcentual 6 8 2 3" xfId="25547" xr:uid="{25E00FC1-37F0-44C2-AA89-91240C6FAA38}"/>
    <cellStyle name="Porcentual 6 8 2 4" xfId="31041" xr:uid="{AB9F4069-0BF5-4DF6-B2B5-B5E29DA84671}"/>
    <cellStyle name="Porcentual 6 8 2 5" xfId="36525" xr:uid="{A383CB4E-68C5-4E23-A45B-B56655E8E63C}"/>
    <cellStyle name="Porcentual 6 8 3" xfId="12345" xr:uid="{216F89FF-3583-4F6F-977A-40561C29410C}"/>
    <cellStyle name="Porcentual 6 8 4" xfId="17581" xr:uid="{8E893317-E0AC-4D3E-A663-F6D529FEB524}"/>
    <cellStyle name="Porcentual 6 8 5" xfId="19839" xr:uid="{8C254133-A308-4B5D-B5B8-7277FF6BDFFA}"/>
    <cellStyle name="Porcentual 6 8 6" xfId="10206" xr:uid="{00905BCD-B115-4681-9372-C4E8BA81F458}"/>
    <cellStyle name="Porcentual 6 8 6 2" xfId="21527" xr:uid="{F146879C-4330-41F5-89DC-225B63810C3A}"/>
    <cellStyle name="Porcentual 6 8 6 2 2" xfId="27083" xr:uid="{3DF26054-993F-4125-81D6-7B653979A975}"/>
    <cellStyle name="Porcentual 6 8 6 2 3" xfId="32577" xr:uid="{2BBDB8F3-394A-4E52-A4B9-48608C283D27}"/>
    <cellStyle name="Porcentual 6 8 6 2 4" xfId="38061" xr:uid="{A51943B0-496A-48FE-A6E7-5708FB4889C4}"/>
    <cellStyle name="Porcentual 6 8 6 3" xfId="24354" xr:uid="{9231B8CC-62EC-4F97-9538-748A5AAD3E49}"/>
    <cellStyle name="Porcentual 6 8 6 4" xfId="29848" xr:uid="{326BD707-FC16-4A6B-8D3E-614023949B71}"/>
    <cellStyle name="Porcentual 6 8 6 5" xfId="35332" xr:uid="{9B6F00B6-EE70-47E6-8920-667E678F1625}"/>
    <cellStyle name="Porcentual 6 9" xfId="7030" xr:uid="{9D9A6F9C-4064-47D5-8AD2-7FF3D7FB2B04}"/>
    <cellStyle name="Porcentual 6 9 2" xfId="15434" xr:uid="{15468B9D-A60F-429A-9136-32D4F6EC955F}"/>
    <cellStyle name="Porcentual 6 9 2 2" xfId="22721" xr:uid="{DDCB311B-EF43-43F0-B3DD-0C2C5E71A817}"/>
    <cellStyle name="Porcentual 6 9 2 2 2" xfId="28277" xr:uid="{FD2E3EBF-D957-4534-82C4-DE607EF16862}"/>
    <cellStyle name="Porcentual 6 9 2 2 3" xfId="33771" xr:uid="{0757D598-6CCC-4F97-A467-7857CB95DB68}"/>
    <cellStyle name="Porcentual 6 9 2 2 4" xfId="39255" xr:uid="{D87DF26D-168E-4080-BE29-9C1CAF0AD4CD}"/>
    <cellStyle name="Porcentual 6 9 2 3" xfId="25548" xr:uid="{25A9A0F3-22FA-447D-8481-06BD86059BA9}"/>
    <cellStyle name="Porcentual 6 9 2 4" xfId="31042" xr:uid="{2DCABCF0-1AA2-41C3-B5D0-3D5E57D0DC0E}"/>
    <cellStyle name="Porcentual 6 9 2 5" xfId="36526" xr:uid="{770E3188-103A-4A99-9AFE-FA7685CBEF85}"/>
    <cellStyle name="Porcentual 6 9 3" xfId="12346" xr:uid="{0A9CF623-5AAA-4A5A-ABDA-16A4337AC866}"/>
    <cellStyle name="Porcentual 6 9 4" xfId="17582" xr:uid="{EFA80838-AA9E-48A5-BC15-B32BD9C2D20D}"/>
    <cellStyle name="Porcentual 6 9 5" xfId="19840" xr:uid="{B73DD94E-C4B0-4A04-A1DB-30EEE2166D9C}"/>
    <cellStyle name="Porcentual 6 9 6" xfId="10207" xr:uid="{1E6E2216-4561-4369-BF56-E006C4EAE6E2}"/>
    <cellStyle name="Porcentual 6 9 6 2" xfId="21528" xr:uid="{C3CB1079-BD97-4E16-B124-43D24B1EC943}"/>
    <cellStyle name="Porcentual 6 9 6 2 2" xfId="27084" xr:uid="{E4EE9F61-7D29-4DC7-AADC-BA47637ADCD3}"/>
    <cellStyle name="Porcentual 6 9 6 2 3" xfId="32578" xr:uid="{AD35817C-FE6C-4A1A-9F66-168BC730CFB9}"/>
    <cellStyle name="Porcentual 6 9 6 2 4" xfId="38062" xr:uid="{6881EF1F-A8E8-4826-BC13-650CE229BD0F}"/>
    <cellStyle name="Porcentual 6 9 6 3" xfId="24355" xr:uid="{B172BBAB-F98D-40AE-AD04-96F0D29C4946}"/>
    <cellStyle name="Porcentual 6 9 6 4" xfId="29849" xr:uid="{712F9F5E-7804-4927-862D-B98FFD7CCEAE}"/>
    <cellStyle name="Porcentual 6 9 6 5" xfId="35333" xr:uid="{F1C6FCB9-FBCB-4916-8497-62A64F749E3C}"/>
    <cellStyle name="Porcentual 7" xfId="7031" xr:uid="{38FCA941-138B-41EC-AD23-50D223365B2B}"/>
    <cellStyle name="Porcentual 7 10" xfId="15435" xr:uid="{AC2D8B90-BE4E-489F-A452-765A92EA5447}"/>
    <cellStyle name="Porcentual 7 10 2" xfId="22722" xr:uid="{D3F789C0-4A5F-418A-A294-C139B5EA34D8}"/>
    <cellStyle name="Porcentual 7 10 2 2" xfId="28278" xr:uid="{AAAC3981-F4A7-4C68-8962-B9D885482DA7}"/>
    <cellStyle name="Porcentual 7 10 2 3" xfId="33772" xr:uid="{48E60274-6DD0-40D4-8983-E61E20036686}"/>
    <cellStyle name="Porcentual 7 10 2 4" xfId="39256" xr:uid="{D6EEA603-A040-4A0E-B8DE-9B9F2FC912FA}"/>
    <cellStyle name="Porcentual 7 10 3" xfId="25549" xr:uid="{1F31D460-2066-4C46-AE6B-15E2EE9A2A9A}"/>
    <cellStyle name="Porcentual 7 10 4" xfId="31043" xr:uid="{BB03563F-5B9E-4470-9F07-51867761AC73}"/>
    <cellStyle name="Porcentual 7 10 5" xfId="36527" xr:uid="{EA96A7C3-01B1-402C-87F0-5EA66DC6A56B}"/>
    <cellStyle name="Porcentual 7 11" xfId="12347" xr:uid="{E8472920-2BEF-462B-9255-950314048870}"/>
    <cellStyle name="Porcentual 7 12" xfId="17583" xr:uid="{38136AA9-48A0-4842-A6B7-A22AB1B24F56}"/>
    <cellStyle name="Porcentual 7 13" xfId="19841" xr:uid="{9334A569-769C-4F23-A15D-866B1AD79962}"/>
    <cellStyle name="Porcentual 7 14" xfId="10208" xr:uid="{FF341339-0BF9-4CDD-A594-0567AEE26564}"/>
    <cellStyle name="Porcentual 7 14 2" xfId="21529" xr:uid="{DBBF24A3-E734-46A4-AB0A-E78786CD1623}"/>
    <cellStyle name="Porcentual 7 14 2 2" xfId="27085" xr:uid="{4221029D-EED1-414B-8A94-65EA2098FBF2}"/>
    <cellStyle name="Porcentual 7 14 2 3" xfId="32579" xr:uid="{C77D7CE0-6B98-4A68-8F07-006CA5A86588}"/>
    <cellStyle name="Porcentual 7 14 2 4" xfId="38063" xr:uid="{26D97777-4447-4297-93E0-12474C11F1BC}"/>
    <cellStyle name="Porcentual 7 14 3" xfId="24356" xr:uid="{6B2C77CF-7772-4EFD-9373-6826A0D45D97}"/>
    <cellStyle name="Porcentual 7 14 4" xfId="29850" xr:uid="{04B70490-17D1-4158-836C-73A2BA15B657}"/>
    <cellStyle name="Porcentual 7 14 5" xfId="35334" xr:uid="{84EADCB0-C3C7-4ED8-874B-987731B8B173}"/>
    <cellStyle name="Porcentual 7 15" xfId="22993" xr:uid="{80BFA438-BDE0-4DE0-AB2C-9D5973A85215}"/>
    <cellStyle name="Porcentual 7 15 2" xfId="28539" xr:uid="{33D9DC1C-A6CD-454F-80AA-1E7CB3D6D913}"/>
    <cellStyle name="Porcentual 7 2" xfId="7032" xr:uid="{A34CBAF8-4FBD-4BAC-9918-B49B31765AF4}"/>
    <cellStyle name="Porcentual 7 2 2" xfId="7033" xr:uid="{2EB27862-4D41-4E77-B5B9-6A55CAD0EC6C}"/>
    <cellStyle name="Porcentual 7 2 2 2" xfId="19843" xr:uid="{63336488-8900-4419-9F75-DBEBBE7F4962}"/>
    <cellStyle name="Porcentual 7 2 2 3" xfId="10210" xr:uid="{4B6B6407-7F7F-447C-9782-125DDACE0D3C}"/>
    <cellStyle name="Porcentual 7 2 2 3 2" xfId="21531" xr:uid="{A5ED3D72-5B26-4000-8521-24060D50512A}"/>
    <cellStyle name="Porcentual 7 2 2 3 2 2" xfId="27087" xr:uid="{03ED3A15-02FA-4E64-91BA-1A8C611A044F}"/>
    <cellStyle name="Porcentual 7 2 2 3 2 3" xfId="32581" xr:uid="{6630CCC1-0151-45F0-A684-EA227CCEDDF7}"/>
    <cellStyle name="Porcentual 7 2 2 3 2 4" xfId="38065" xr:uid="{7078DD62-DB7D-4193-BA53-2374FEFBE52E}"/>
    <cellStyle name="Porcentual 7 2 2 3 3" xfId="24358" xr:uid="{DBBC5054-458B-4022-9B07-B8EB2ECA1717}"/>
    <cellStyle name="Porcentual 7 2 2 3 4" xfId="29852" xr:uid="{CE513BA5-0289-4041-A9CC-5170743DB254}"/>
    <cellStyle name="Porcentual 7 2 2 3 5" xfId="35336" xr:uid="{87EAED51-FFA4-4B3E-ABBF-6D7A84C6328C}"/>
    <cellStyle name="Porcentual 7 2 3" xfId="15436" xr:uid="{0D4F5B18-854A-47F4-A7B0-159970BFEAD2}"/>
    <cellStyle name="Porcentual 7 2 3 2" xfId="22723" xr:uid="{F559F276-A127-4B7B-A25E-E8AAEA339174}"/>
    <cellStyle name="Porcentual 7 2 3 2 2" xfId="28279" xr:uid="{3AD29FAB-6901-46D1-99DB-8AA475E0184F}"/>
    <cellStyle name="Porcentual 7 2 3 2 3" xfId="33773" xr:uid="{64E046F2-7179-404D-9931-F5211B62A5D2}"/>
    <cellStyle name="Porcentual 7 2 3 2 4" xfId="39257" xr:uid="{B66545EF-B38E-4C54-A1E6-89C5B1E0391F}"/>
    <cellStyle name="Porcentual 7 2 3 3" xfId="25550" xr:uid="{0447CA52-67C6-42FB-BAFD-B39BC05C8569}"/>
    <cellStyle name="Porcentual 7 2 3 4" xfId="31044" xr:uid="{13B2A9B7-806B-43A3-B180-086EC9DCB531}"/>
    <cellStyle name="Porcentual 7 2 3 5" xfId="36528" xr:uid="{E7C0097A-E015-46BC-9AAE-555AAB2AB477}"/>
    <cellStyle name="Porcentual 7 2 4" xfId="12348" xr:uid="{BA5FAA24-A02A-4DB7-8FE7-4E0077F80E81}"/>
    <cellStyle name="Porcentual 7 2 5" xfId="17584" xr:uid="{0E6889BE-5344-466A-BC4F-074EC4C76344}"/>
    <cellStyle name="Porcentual 7 2 6" xfId="19842" xr:uid="{6E62B3E2-C1A1-4974-9A59-BCCFF2DC4DD5}"/>
    <cellStyle name="Porcentual 7 2 7" xfId="10209" xr:uid="{46D97EB2-70C3-4D89-9ABE-D9EFC2ACA649}"/>
    <cellStyle name="Porcentual 7 2 7 2" xfId="21530" xr:uid="{C0A233AD-2E1E-4EE3-BDFC-837126E5C81A}"/>
    <cellStyle name="Porcentual 7 2 7 2 2" xfId="27086" xr:uid="{015844A6-A943-48BC-8807-E9B27D1150E3}"/>
    <cellStyle name="Porcentual 7 2 7 2 3" xfId="32580" xr:uid="{8858BF33-6A04-41C7-B4E9-FDE0A3537B39}"/>
    <cellStyle name="Porcentual 7 2 7 2 4" xfId="38064" xr:uid="{538C1ED7-E46A-48FC-A5CC-D2F36C9C45F1}"/>
    <cellStyle name="Porcentual 7 2 7 3" xfId="24357" xr:uid="{24B81247-B402-4DD7-9FB3-ED7A4BB76848}"/>
    <cellStyle name="Porcentual 7 2 7 4" xfId="29851" xr:uid="{277EA884-9D16-4400-BE51-1A6E27B5F07D}"/>
    <cellStyle name="Porcentual 7 2 7 5" xfId="35335" xr:uid="{94FEDA80-1328-40C1-B487-675E16797C37}"/>
    <cellStyle name="Porcentual 7 3" xfId="7034" xr:uid="{6FB217A1-2939-44E1-92E7-F564E75C20DF}"/>
    <cellStyle name="Porcentual 7 3 2" xfId="15437" xr:uid="{3F64902E-88BA-4C70-83AF-3851F18312B7}"/>
    <cellStyle name="Porcentual 7 3 2 2" xfId="22724" xr:uid="{74FA8774-FA50-4F89-8BF5-5C064CA97E3D}"/>
    <cellStyle name="Porcentual 7 3 2 2 2" xfId="28280" xr:uid="{A9559C07-0DA7-4A5D-B8A9-A15FAC0AB877}"/>
    <cellStyle name="Porcentual 7 3 2 2 3" xfId="33774" xr:uid="{13A94609-753D-4F19-9437-47BC6E75EDAF}"/>
    <cellStyle name="Porcentual 7 3 2 2 4" xfId="39258" xr:uid="{5175EE5D-68A7-49BF-83CF-81535298220C}"/>
    <cellStyle name="Porcentual 7 3 2 3" xfId="25551" xr:uid="{EEE8BE03-3C60-4785-82E3-C32A652FF9D4}"/>
    <cellStyle name="Porcentual 7 3 2 4" xfId="31045" xr:uid="{F6BD22B8-031C-4204-B3F1-8DA2CEB5037A}"/>
    <cellStyle name="Porcentual 7 3 2 5" xfId="36529" xr:uid="{5B374C56-011B-44CF-9C2F-49915A9EE297}"/>
    <cellStyle name="Porcentual 7 3 3" xfId="12349" xr:uid="{67E87119-4F57-43B5-8780-5662D6C99F12}"/>
    <cellStyle name="Porcentual 7 3 4" xfId="17585" xr:uid="{B025910D-5287-4F1E-AA27-57D0777F25FA}"/>
    <cellStyle name="Porcentual 7 3 5" xfId="19844" xr:uid="{1D05999A-3A55-493F-96B0-00643591BD19}"/>
    <cellStyle name="Porcentual 7 3 6" xfId="10211" xr:uid="{98865642-C5CB-469A-A7D8-A0D928886CB4}"/>
    <cellStyle name="Porcentual 7 3 6 2" xfId="21532" xr:uid="{A90FA10A-FD0A-4D62-89B6-12EB1D88A649}"/>
    <cellStyle name="Porcentual 7 3 6 2 2" xfId="27088" xr:uid="{EDC182E1-95AE-42A3-825C-7F8F513D9D99}"/>
    <cellStyle name="Porcentual 7 3 6 2 3" xfId="32582" xr:uid="{11A38A33-B245-4F41-AAF1-CA48675E78B4}"/>
    <cellStyle name="Porcentual 7 3 6 2 4" xfId="38066" xr:uid="{14A419D3-F25A-4B82-80B3-BC39A1480546}"/>
    <cellStyle name="Porcentual 7 3 6 3" xfId="24359" xr:uid="{1ED495EF-AC33-43A4-9801-6355C14D2B69}"/>
    <cellStyle name="Porcentual 7 3 6 4" xfId="29853" xr:uid="{0FE72E7E-84DF-4D18-ACF3-3A53832205FF}"/>
    <cellStyle name="Porcentual 7 3 6 5" xfId="35337" xr:uid="{0E75DBAE-1245-42B7-96E3-482A31E6FE9B}"/>
    <cellStyle name="Porcentual 7 4" xfId="7035" xr:uid="{E3B140B8-114A-43F7-A165-2762D846F618}"/>
    <cellStyle name="Porcentual 7 4 2" xfId="15438" xr:uid="{73C46DC2-C850-4CF5-94E2-A3C96C662F95}"/>
    <cellStyle name="Porcentual 7 4 2 2" xfId="22725" xr:uid="{7B017018-E468-4292-9167-DA8D4ABBEB2E}"/>
    <cellStyle name="Porcentual 7 4 2 2 2" xfId="28281" xr:uid="{FEA73F5C-EF4C-45F3-B34C-6CA1E2F0B232}"/>
    <cellStyle name="Porcentual 7 4 2 2 3" xfId="33775" xr:uid="{D924AEF7-A25C-416D-9DEB-3CBC94D61F39}"/>
    <cellStyle name="Porcentual 7 4 2 2 4" xfId="39259" xr:uid="{F8BA886C-83A9-4D51-9CE5-FF35C95DCB97}"/>
    <cellStyle name="Porcentual 7 4 2 3" xfId="25552" xr:uid="{EA26592C-32BB-4BB9-A124-C57586484057}"/>
    <cellStyle name="Porcentual 7 4 2 4" xfId="31046" xr:uid="{9B51EFC9-5295-43A1-AC16-14F6F0A3F751}"/>
    <cellStyle name="Porcentual 7 4 2 5" xfId="36530" xr:uid="{7C739D1F-43C5-4F1D-BB1C-69C20AD19DEF}"/>
    <cellStyle name="Porcentual 7 4 3" xfId="12350" xr:uid="{9F3C8092-8B42-40D4-97B3-5D93F0329DB9}"/>
    <cellStyle name="Porcentual 7 4 4" xfId="17586" xr:uid="{6AB70BDD-ED2E-4C41-BC3C-1258AE349020}"/>
    <cellStyle name="Porcentual 7 4 5" xfId="19845" xr:uid="{0E621F5C-33B9-4A48-8DC3-10497DE56AC1}"/>
    <cellStyle name="Porcentual 7 4 6" xfId="10212" xr:uid="{70B476A6-DA42-46F5-98FA-B0DD5007729C}"/>
    <cellStyle name="Porcentual 7 4 6 2" xfId="21533" xr:uid="{51B8674E-32D9-4A4F-A9FA-9A6EACAC22D5}"/>
    <cellStyle name="Porcentual 7 4 6 2 2" xfId="27089" xr:uid="{08B9C647-7E41-4247-981B-235305E4BAA2}"/>
    <cellStyle name="Porcentual 7 4 6 2 3" xfId="32583" xr:uid="{2BBBA266-DA56-4E0D-9102-7A9E28A5E499}"/>
    <cellStyle name="Porcentual 7 4 6 2 4" xfId="38067" xr:uid="{7E7DA85A-A6A3-46CE-9227-C3ACEBB66FBB}"/>
    <cellStyle name="Porcentual 7 4 6 3" xfId="24360" xr:uid="{6FF696EA-A142-4E30-8943-151D9E9E8A41}"/>
    <cellStyle name="Porcentual 7 4 6 4" xfId="29854" xr:uid="{58E652B4-B360-4C2F-B7A9-61431E381875}"/>
    <cellStyle name="Porcentual 7 4 6 5" xfId="35338" xr:uid="{F868819D-9EDB-4934-84E1-6FA523E97DD4}"/>
    <cellStyle name="Porcentual 7 5" xfId="7036" xr:uid="{72F1BC5A-5638-45D6-84B5-B5834DC2D377}"/>
    <cellStyle name="Porcentual 7 5 2" xfId="15439" xr:uid="{72FB09D0-8776-4600-9973-E161F2CB8C0F}"/>
    <cellStyle name="Porcentual 7 5 2 2" xfId="22726" xr:uid="{0B7D162D-E5D4-4B1A-B112-ADCB9C18D402}"/>
    <cellStyle name="Porcentual 7 5 2 2 2" xfId="28282" xr:uid="{1BE1D810-8BA3-4BFB-B2F2-452113B9AF45}"/>
    <cellStyle name="Porcentual 7 5 2 2 3" xfId="33776" xr:uid="{13605860-06C1-4567-9B89-BE33B191B229}"/>
    <cellStyle name="Porcentual 7 5 2 2 4" xfId="39260" xr:uid="{B48DA3EA-014D-4B65-8F73-E403732DD8A3}"/>
    <cellStyle name="Porcentual 7 5 2 3" xfId="25553" xr:uid="{2F60C2CA-DA46-4BFD-B086-6EA0EBC737EE}"/>
    <cellStyle name="Porcentual 7 5 2 4" xfId="31047" xr:uid="{E9B3A5E7-5611-44CB-8EF2-E671A107FADA}"/>
    <cellStyle name="Porcentual 7 5 2 5" xfId="36531" xr:uid="{42CE703A-89D4-453E-9A3E-EE68DD8B1353}"/>
    <cellStyle name="Porcentual 7 5 3" xfId="12351" xr:uid="{088B4C00-D475-42D7-B917-34B96926CBB8}"/>
    <cellStyle name="Porcentual 7 5 4" xfId="17587" xr:uid="{2D2787A7-810B-4E25-B4DF-68960D5082B3}"/>
    <cellStyle name="Porcentual 7 5 5" xfId="19846" xr:uid="{F1AFBA44-3DF4-4C6F-8E38-F5B614F6B57F}"/>
    <cellStyle name="Porcentual 7 5 6" xfId="10213" xr:uid="{2B984ED6-124F-4938-85B2-E41C91DE2ADD}"/>
    <cellStyle name="Porcentual 7 5 6 2" xfId="21534" xr:uid="{529EC825-F685-4A7D-B021-5ACB6FFE50C7}"/>
    <cellStyle name="Porcentual 7 5 6 2 2" xfId="27090" xr:uid="{3982C8FD-D7FA-4C2A-B8DC-72245495E1AE}"/>
    <cellStyle name="Porcentual 7 5 6 2 3" xfId="32584" xr:uid="{4A17B6F4-38B3-4DF8-AB16-932D8D432BFF}"/>
    <cellStyle name="Porcentual 7 5 6 2 4" xfId="38068" xr:uid="{B4897F33-2C70-4B74-AF66-200CA67CAFCF}"/>
    <cellStyle name="Porcentual 7 5 6 3" xfId="24361" xr:uid="{8621FD33-3D79-4AF1-B2EF-6DF7EFC12A1F}"/>
    <cellStyle name="Porcentual 7 5 6 4" xfId="29855" xr:uid="{20442A95-51F6-47FE-96C0-ECE7E61092C0}"/>
    <cellStyle name="Porcentual 7 5 6 5" xfId="35339" xr:uid="{2E2A4483-FF97-4C7B-BCDA-7D33F3DEE1FE}"/>
    <cellStyle name="Porcentual 7 6" xfId="7037" xr:uid="{AF9856C0-C269-41AF-B6F9-BA70746E3F6E}"/>
    <cellStyle name="Porcentual 7 6 2" xfId="15440" xr:uid="{9CBF8D8F-4DFA-4183-BFF4-3BDCA8ABC0D9}"/>
    <cellStyle name="Porcentual 7 6 2 2" xfId="22727" xr:uid="{53FA0842-8DE5-4F40-B9AD-31FF8E38A3FB}"/>
    <cellStyle name="Porcentual 7 6 2 2 2" xfId="28283" xr:uid="{C62C0C95-FF85-4265-B8A3-774F76DDEC59}"/>
    <cellStyle name="Porcentual 7 6 2 2 3" xfId="33777" xr:uid="{8563A8D7-4F47-4E21-B343-8E59B5789199}"/>
    <cellStyle name="Porcentual 7 6 2 2 4" xfId="39261" xr:uid="{2E874678-7853-4A47-902E-51F86888A147}"/>
    <cellStyle name="Porcentual 7 6 2 3" xfId="25554" xr:uid="{098DF4A9-67F1-42F2-93C5-E69549CD1610}"/>
    <cellStyle name="Porcentual 7 6 2 4" xfId="31048" xr:uid="{B06DAE4C-239E-4064-B4E6-0B0B2BC77AC3}"/>
    <cellStyle name="Porcentual 7 6 2 5" xfId="36532" xr:uid="{902B0386-A747-4C32-AFB3-EAA253DCE941}"/>
    <cellStyle name="Porcentual 7 6 3" xfId="12352" xr:uid="{D1855A64-8CED-44FD-A313-246127082802}"/>
    <cellStyle name="Porcentual 7 6 4" xfId="17588" xr:uid="{24991D25-68C4-4803-80B7-DB536BE05AAC}"/>
    <cellStyle name="Porcentual 7 6 5" xfId="19847" xr:uid="{23A7342D-C341-4DC9-BA7D-ED58F19D1BE8}"/>
    <cellStyle name="Porcentual 7 6 6" xfId="10214" xr:uid="{BCDF2166-9A8D-4929-8B1C-574B8079F987}"/>
    <cellStyle name="Porcentual 7 6 6 2" xfId="21535" xr:uid="{F1642A00-89BA-4B98-9947-A436ED6F0142}"/>
    <cellStyle name="Porcentual 7 6 6 2 2" xfId="27091" xr:uid="{0A09D0EF-9A1E-445A-BDBB-1329731EB5B7}"/>
    <cellStyle name="Porcentual 7 6 6 2 3" xfId="32585" xr:uid="{9CD0CFD9-2376-46DB-AEE9-99A350F7B7AC}"/>
    <cellStyle name="Porcentual 7 6 6 2 4" xfId="38069" xr:uid="{BCC33AE2-2FDD-4A4F-832E-175286E5D947}"/>
    <cellStyle name="Porcentual 7 6 6 3" xfId="24362" xr:uid="{23496F2D-3DF0-47E4-A706-BA8CAA036941}"/>
    <cellStyle name="Porcentual 7 6 6 4" xfId="29856" xr:uid="{7AE96727-1496-4ED1-8120-2269E886CB7F}"/>
    <cellStyle name="Porcentual 7 6 6 5" xfId="35340" xr:uid="{7EA0CD66-E075-40C4-9AEE-F1F4ECB18D5C}"/>
    <cellStyle name="Porcentual 7 7" xfId="7038" xr:uid="{DF5CEED1-1F07-46CB-81C0-497634FA9F75}"/>
    <cellStyle name="Porcentual 7 7 2" xfId="15441" xr:uid="{EE446BB7-0567-4278-92C5-F034D299C32A}"/>
    <cellStyle name="Porcentual 7 7 2 2" xfId="22728" xr:uid="{826FD4A1-F1E8-432A-B8DF-C9F9CB0DCC9C}"/>
    <cellStyle name="Porcentual 7 7 2 2 2" xfId="28284" xr:uid="{84BE2A97-A820-43C4-8793-286296F7167C}"/>
    <cellStyle name="Porcentual 7 7 2 2 3" xfId="33778" xr:uid="{5CCEAA53-1751-4CBB-93E3-3BC9704E996E}"/>
    <cellStyle name="Porcentual 7 7 2 2 4" xfId="39262" xr:uid="{4C9B84E6-BB3F-4EFA-93B7-905A391AC60E}"/>
    <cellStyle name="Porcentual 7 7 2 3" xfId="25555" xr:uid="{92D918F0-57FD-437A-BB24-194BCD441479}"/>
    <cellStyle name="Porcentual 7 7 2 4" xfId="31049" xr:uid="{3342E48B-DF2F-4444-A694-6338EA1E9882}"/>
    <cellStyle name="Porcentual 7 7 2 5" xfId="36533" xr:uid="{1EBEC997-4B0A-4260-AC3B-0DE9FBEFF6C6}"/>
    <cellStyle name="Porcentual 7 7 3" xfId="12690" xr:uid="{3E7EF521-2601-466D-BD1B-311E86AC8139}"/>
    <cellStyle name="Porcentual 7 7 4" xfId="17725" xr:uid="{205E544D-A8C2-4A0F-8A1B-24D39F381F5F}"/>
    <cellStyle name="Porcentual 7 7 5" xfId="19848" xr:uid="{B72445D2-176B-4F36-B5B3-1584D03BD549}"/>
    <cellStyle name="Porcentual 7 7 6" xfId="10215" xr:uid="{17A0D5FB-ACA8-4762-B5FA-0D3B3078F58F}"/>
    <cellStyle name="Porcentual 7 7 6 2" xfId="21536" xr:uid="{D8A28C31-9ADE-400D-A45C-AF009998362F}"/>
    <cellStyle name="Porcentual 7 7 6 2 2" xfId="27092" xr:uid="{865730D1-5413-44CF-9D28-F72F0C2BC5B1}"/>
    <cellStyle name="Porcentual 7 7 6 2 3" xfId="32586" xr:uid="{25316D21-5D05-4D7E-B2B6-5D2FA1A5EC2D}"/>
    <cellStyle name="Porcentual 7 7 6 2 4" xfId="38070" xr:uid="{A8DC59EC-85D9-439D-8602-3B42154C16DF}"/>
    <cellStyle name="Porcentual 7 7 6 3" xfId="24363" xr:uid="{80C9AAAC-C0A5-4A10-9854-4734D19B7E08}"/>
    <cellStyle name="Porcentual 7 7 6 4" xfId="29857" xr:uid="{67BD1031-7D50-4A27-B662-C3894CEDEBE9}"/>
    <cellStyle name="Porcentual 7 7 6 5" xfId="35341" xr:uid="{819E4785-7701-4551-9390-12008992D111}"/>
    <cellStyle name="Porcentual 7 8" xfId="7406" xr:uid="{16F8779A-4CF9-4537-902D-368F3B888A53}"/>
    <cellStyle name="Porcentual 7 8 2" xfId="15442" xr:uid="{F1A3EA78-5AC9-4273-9C18-4B7B332012AD}"/>
    <cellStyle name="Porcentual 7 8 2 2" xfId="22729" xr:uid="{C678E843-8298-4F4F-BF86-2862C3AA8402}"/>
    <cellStyle name="Porcentual 7 8 2 2 2" xfId="28285" xr:uid="{6676164C-7B80-4C36-9262-C3C30E702F5B}"/>
    <cellStyle name="Porcentual 7 8 2 2 3" xfId="33779" xr:uid="{D9B25616-436B-4422-BA4C-607F4FF546E1}"/>
    <cellStyle name="Porcentual 7 8 2 2 4" xfId="39263" xr:uid="{DC9AADC5-95A4-411B-B0D1-C3F798F9CCEA}"/>
    <cellStyle name="Porcentual 7 8 2 3" xfId="25556" xr:uid="{DD0D7FF9-10F2-445E-9B82-A05102A390DA}"/>
    <cellStyle name="Porcentual 7 8 2 4" xfId="31050" xr:uid="{4D7788F2-D227-4E5C-8E71-6D655F8B2F67}"/>
    <cellStyle name="Porcentual 7 8 2 5" xfId="36534" xr:uid="{3F01830F-E42D-4271-A375-9E2AAD106AAB}"/>
    <cellStyle name="Porcentual 7 8 3" xfId="10451" xr:uid="{E7DCB5D1-012E-46E2-8297-1A6962C264CF}"/>
    <cellStyle name="Porcentual 7 8 4" xfId="10216" xr:uid="{FB86BF80-2B4E-4E5B-98E6-DB90D33418AB}"/>
    <cellStyle name="Porcentual 7 8 4 2" xfId="21537" xr:uid="{D1751052-552F-46D4-B037-7C392041EB67}"/>
    <cellStyle name="Porcentual 7 8 4 2 2" xfId="27093" xr:uid="{1F123D81-5FC0-4445-BA6D-1A18BD9B4D09}"/>
    <cellStyle name="Porcentual 7 8 4 2 3" xfId="32587" xr:uid="{271BF160-2B38-4717-90BF-889493C8568A}"/>
    <cellStyle name="Porcentual 7 8 4 2 4" xfId="38071" xr:uid="{F68D6B93-E666-4A6F-83D7-1FC69647D32A}"/>
    <cellStyle name="Porcentual 7 8 4 3" xfId="24364" xr:uid="{14FFB45B-CD14-4B1A-8CA1-E1CDFBEC1FE5}"/>
    <cellStyle name="Porcentual 7 8 4 4" xfId="29858" xr:uid="{F891EE6D-8295-4B89-A9F6-D6B36AA4BD39}"/>
    <cellStyle name="Porcentual 7 8 4 5" xfId="35342" xr:uid="{0215CE26-7A8C-4028-95B8-9E01238C2A15}"/>
    <cellStyle name="Porcentual 7 9" xfId="10217" xr:uid="{4967373E-AE6C-461C-8051-B38BDAD91AA6}"/>
    <cellStyle name="Porcentual 7 9 2" xfId="21538" xr:uid="{61D3E8C1-7973-4865-8F77-4F909E321932}"/>
    <cellStyle name="Porcentual 7 9 2 2" xfId="27094" xr:uid="{01A4046E-A625-44F0-BC62-8B255EC7C41A}"/>
    <cellStyle name="Porcentual 7 9 2 3" xfId="32588" xr:uid="{033BEB2B-75AB-4979-B44B-E795FE19D338}"/>
    <cellStyle name="Porcentual 7 9 2 4" xfId="38072" xr:uid="{6D8BC1DE-B738-4713-A52D-9D637C146B50}"/>
    <cellStyle name="Porcentual 7 9 3" xfId="24365" xr:uid="{7A79CA11-700B-4AE6-BD8F-B335CA0D1876}"/>
    <cellStyle name="Porcentual 7 9 4" xfId="29859" xr:uid="{206F079E-D64D-4AC3-A791-90E5DE7B768F}"/>
    <cellStyle name="Porcentual 7 9 5" xfId="35343" xr:uid="{58F49834-3581-46C6-8113-B9B0DFEAB232}"/>
    <cellStyle name="Porcentual 8" xfId="7039" xr:uid="{C6FCCA97-99A5-4A80-AD9F-4C02C5B0882F}"/>
    <cellStyle name="Porcentual 8 10" xfId="7040" xr:uid="{F67C78F8-E379-4D16-BE6D-D966D2A40F64}"/>
    <cellStyle name="Porcentual 8 10 2" xfId="7041" xr:uid="{94AA1F17-2EB7-47D6-831D-7687D8F8FBA0}"/>
    <cellStyle name="Porcentual 8 10 2 2" xfId="15445" xr:uid="{1F86C795-5346-4065-BF4C-D686A4AA4530}"/>
    <cellStyle name="Porcentual 8 10 2 2 2" xfId="22732" xr:uid="{F8134BAA-61A7-4C40-94C3-44A4ACD83757}"/>
    <cellStyle name="Porcentual 8 10 2 2 2 2" xfId="28288" xr:uid="{3CD2B19C-F678-4FE7-9E87-BCA7039D8D20}"/>
    <cellStyle name="Porcentual 8 10 2 2 2 3" xfId="33782" xr:uid="{D7C6F1BA-DF90-4721-97B3-295B8A8542E0}"/>
    <cellStyle name="Porcentual 8 10 2 2 2 4" xfId="39266" xr:uid="{2BAB8908-8B36-4FF7-A3A9-FA6267610898}"/>
    <cellStyle name="Porcentual 8 10 2 2 3" xfId="25559" xr:uid="{8FA7C625-2BB1-480B-AAAF-063E6F3B1ED3}"/>
    <cellStyle name="Porcentual 8 10 2 2 4" xfId="31053" xr:uid="{AAB7987B-BEDE-415A-B53E-74B07EADFD0D}"/>
    <cellStyle name="Porcentual 8 10 2 2 5" xfId="36537" xr:uid="{46F4FC8A-F5BC-477F-BA67-E2A25A775165}"/>
    <cellStyle name="Porcentual 8 10 2 3" xfId="12355" xr:uid="{3AE1DD2F-8632-4770-A543-B25455B74C72}"/>
    <cellStyle name="Porcentual 8 10 2 4" xfId="17591" xr:uid="{0805824D-19A0-4F93-8F49-47255ACF7BE5}"/>
    <cellStyle name="Porcentual 8 10 2 5" xfId="19851" xr:uid="{547CC0B4-162D-47F2-BE6C-B4D665E5DA86}"/>
    <cellStyle name="Porcentual 8 10 2 6" xfId="10220" xr:uid="{D68A00D1-EF00-4BED-B028-93E24310B1BB}"/>
    <cellStyle name="Porcentual 8 10 2 6 2" xfId="21541" xr:uid="{1AAF3BBD-9824-4183-80FD-2AD98BEB87A9}"/>
    <cellStyle name="Porcentual 8 10 2 6 2 2" xfId="27097" xr:uid="{79367273-4A0D-4F4F-B2A6-C946F224EAFF}"/>
    <cellStyle name="Porcentual 8 10 2 6 2 3" xfId="32591" xr:uid="{E8D25AFB-9F5B-4BB7-9672-6CB61F818C32}"/>
    <cellStyle name="Porcentual 8 10 2 6 2 4" xfId="38075" xr:uid="{3C12AA68-ABF6-4541-918B-09F79A3B126E}"/>
    <cellStyle name="Porcentual 8 10 2 6 3" xfId="24368" xr:uid="{1D0C7564-6DF4-441E-B63D-7C34A8DFEF39}"/>
    <cellStyle name="Porcentual 8 10 2 6 4" xfId="29862" xr:uid="{C3744CAA-088E-44EA-A534-A44731D6A397}"/>
    <cellStyle name="Porcentual 8 10 2 6 5" xfId="35346" xr:uid="{2A74A8A2-4DB4-46C1-BE7C-AADCF2AD9D76}"/>
    <cellStyle name="Porcentual 8 10 3" xfId="15444" xr:uid="{61CED319-5786-487E-A609-0BC1324E4311}"/>
    <cellStyle name="Porcentual 8 10 3 2" xfId="22731" xr:uid="{03C5430D-65FA-47F2-AF62-4B0C59FE4323}"/>
    <cellStyle name="Porcentual 8 10 3 2 2" xfId="28287" xr:uid="{27A3BBAB-32DD-4FF3-A1D4-256CB2804332}"/>
    <cellStyle name="Porcentual 8 10 3 2 3" xfId="33781" xr:uid="{B45A9C82-AECE-4CDD-ACB8-93FD83A8A057}"/>
    <cellStyle name="Porcentual 8 10 3 2 4" xfId="39265" xr:uid="{A36E46F9-E610-40F5-B721-4C08B609607C}"/>
    <cellStyle name="Porcentual 8 10 3 3" xfId="25558" xr:uid="{B8EA98BF-A0BF-4153-90FB-DAA13E5987FC}"/>
    <cellStyle name="Porcentual 8 10 3 4" xfId="31052" xr:uid="{DF1408DA-BCC0-4E30-A15D-33B838658DCD}"/>
    <cellStyle name="Porcentual 8 10 3 5" xfId="36536" xr:uid="{86C1F7C0-B91E-490F-8CDB-1A4D1280A7EC}"/>
    <cellStyle name="Porcentual 8 10 4" xfId="12354" xr:uid="{C9034F02-D289-4410-B7FD-F87735A621DD}"/>
    <cellStyle name="Porcentual 8 10 5" xfId="17590" xr:uid="{0AFBD869-E0FA-4B25-A937-AD1644B9FD3C}"/>
    <cellStyle name="Porcentual 8 10 6" xfId="19850" xr:uid="{B874909E-DD45-4DF6-99AD-D69F18E75822}"/>
    <cellStyle name="Porcentual 8 10 7" xfId="10219" xr:uid="{2C158B03-817E-4162-BF11-2FBC9D2C627E}"/>
    <cellStyle name="Porcentual 8 10 7 2" xfId="21540" xr:uid="{CFEA2B7E-25C5-40F2-90FC-D824E617B6BD}"/>
    <cellStyle name="Porcentual 8 10 7 2 2" xfId="27096" xr:uid="{B9204DC7-4A25-452A-BEE4-283BDF7C829A}"/>
    <cellStyle name="Porcentual 8 10 7 2 3" xfId="32590" xr:uid="{DEEEBDEE-A843-4898-AF34-FE3DA4CE82B9}"/>
    <cellStyle name="Porcentual 8 10 7 2 4" xfId="38074" xr:uid="{08F35870-E50C-44C8-A535-032242D9C0C2}"/>
    <cellStyle name="Porcentual 8 10 7 3" xfId="24367" xr:uid="{B34C8F61-FED9-46AB-95FE-0B757F7C4739}"/>
    <cellStyle name="Porcentual 8 10 7 4" xfId="29861" xr:uid="{F2F173DF-D4D0-4E03-9DB5-BB1674395033}"/>
    <cellStyle name="Porcentual 8 10 7 5" xfId="35345" xr:uid="{7F146C9E-07D8-48F7-BC17-73BFBFE2B5AB}"/>
    <cellStyle name="Porcentual 8 11" xfId="7042" xr:uid="{709B3C58-2F7B-4712-88DA-A4348D308935}"/>
    <cellStyle name="Porcentual 8 11 2" xfId="15446" xr:uid="{7BAB3801-2E46-46D4-A57C-FA195878FD84}"/>
    <cellStyle name="Porcentual 8 11 2 2" xfId="22733" xr:uid="{5E870BC4-1CD1-4484-9950-D4214EDDE0B6}"/>
    <cellStyle name="Porcentual 8 11 2 2 2" xfId="28289" xr:uid="{D9B79A47-141C-4DAB-AF02-AB0B3B44F723}"/>
    <cellStyle name="Porcentual 8 11 2 2 3" xfId="33783" xr:uid="{219E99A0-B624-487E-A340-6604D5FB39F8}"/>
    <cellStyle name="Porcentual 8 11 2 2 4" xfId="39267" xr:uid="{B20258A8-E754-4204-A39A-07D5ADF8D1EF}"/>
    <cellStyle name="Porcentual 8 11 2 3" xfId="25560" xr:uid="{3ED704EC-42C5-4353-B67A-B4A3FA4A307C}"/>
    <cellStyle name="Porcentual 8 11 2 4" xfId="31054" xr:uid="{90AAC340-D6BA-4EF0-8733-ECE69AA55A57}"/>
    <cellStyle name="Porcentual 8 11 2 5" xfId="36538" xr:uid="{31798337-12D9-40D5-B533-1BD4D2E4F218}"/>
    <cellStyle name="Porcentual 8 11 3" xfId="12356" xr:uid="{1F9B0888-90BD-4127-BCCA-88B51495BB03}"/>
    <cellStyle name="Porcentual 8 11 4" xfId="17592" xr:uid="{F60EAFC9-913D-429B-AAA1-1E3A01CF7D7D}"/>
    <cellStyle name="Porcentual 8 11 5" xfId="19852" xr:uid="{580BDE61-7F0E-4E25-A22E-E033F450D980}"/>
    <cellStyle name="Porcentual 8 11 6" xfId="10221" xr:uid="{AC61E59B-7C22-45DB-8289-A3E7937A1F15}"/>
    <cellStyle name="Porcentual 8 11 6 2" xfId="21542" xr:uid="{1788ACF2-736A-4FE1-B43D-29E577979D2C}"/>
    <cellStyle name="Porcentual 8 11 6 2 2" xfId="27098" xr:uid="{FB4EBF12-A6EF-4364-A980-3438F35D4309}"/>
    <cellStyle name="Porcentual 8 11 6 2 3" xfId="32592" xr:uid="{81778646-CDB2-4CA4-A9D2-78E0AFCFA5B3}"/>
    <cellStyle name="Porcentual 8 11 6 2 4" xfId="38076" xr:uid="{B55015E0-15E4-47C3-8C8D-D6733334D1F2}"/>
    <cellStyle name="Porcentual 8 11 6 3" xfId="24369" xr:uid="{0C32B8E1-C1D7-489F-B68C-D150BE54FFFA}"/>
    <cellStyle name="Porcentual 8 11 6 4" xfId="29863" xr:uid="{5E731645-0EEE-49E4-A3BD-6DB45DB0D706}"/>
    <cellStyle name="Porcentual 8 11 6 5" xfId="35347" xr:uid="{4B4677BB-2BB2-44EC-92C9-1D8F2AE8130C}"/>
    <cellStyle name="Porcentual 8 12" xfId="7043" xr:uid="{C31869FB-AF21-47F6-A13F-79268FA90C17}"/>
    <cellStyle name="Porcentual 8 12 2" xfId="15447" xr:uid="{873C4DBB-B033-46D6-8E7B-14A570A764B9}"/>
    <cellStyle name="Porcentual 8 12 2 2" xfId="22734" xr:uid="{6C4C307E-A5DC-4046-A73B-AE8A459FFFB6}"/>
    <cellStyle name="Porcentual 8 12 2 2 2" xfId="28290" xr:uid="{0AFDC66E-8D7B-4C76-88BE-91E81994A26E}"/>
    <cellStyle name="Porcentual 8 12 2 2 3" xfId="33784" xr:uid="{92FB4DAC-101C-4E9B-8BCC-9680FE5D081F}"/>
    <cellStyle name="Porcentual 8 12 2 2 4" xfId="39268" xr:uid="{F63BF701-04ED-46DB-8D8A-7BAE34E4360A}"/>
    <cellStyle name="Porcentual 8 12 2 3" xfId="25561" xr:uid="{970187DE-6F4E-4506-AA06-E25B932D3E32}"/>
    <cellStyle name="Porcentual 8 12 2 4" xfId="31055" xr:uid="{3A724E49-59C6-467E-9AE3-8B58E6363A47}"/>
    <cellStyle name="Porcentual 8 12 2 5" xfId="36539" xr:uid="{CEDFCB1F-E561-401F-9FA5-0EAC2E983E10}"/>
    <cellStyle name="Porcentual 8 12 3" xfId="12357" xr:uid="{085EE72F-81D3-4E44-AA79-F8CD5D6E8AFC}"/>
    <cellStyle name="Porcentual 8 12 4" xfId="17593" xr:uid="{AF0D9095-30FC-4E81-9244-6707171CF2ED}"/>
    <cellStyle name="Porcentual 8 12 5" xfId="19853" xr:uid="{297C1FB8-E518-4018-9426-AEF5EFACB8D4}"/>
    <cellStyle name="Porcentual 8 12 6" xfId="10222" xr:uid="{0981B021-FA13-41B8-BC30-CEF828950AB9}"/>
    <cellStyle name="Porcentual 8 12 6 2" xfId="21543" xr:uid="{54433A1A-F5D5-4D4E-BF5E-3784D9A1538D}"/>
    <cellStyle name="Porcentual 8 12 6 2 2" xfId="27099" xr:uid="{F105358D-6623-4A3A-88E6-1033EC229619}"/>
    <cellStyle name="Porcentual 8 12 6 2 3" xfId="32593" xr:uid="{1F937FCD-BF5D-4CE0-B58A-AB0AFC2EB100}"/>
    <cellStyle name="Porcentual 8 12 6 2 4" xfId="38077" xr:uid="{33A435B7-142A-4C7C-AC71-7732F19A8E5E}"/>
    <cellStyle name="Porcentual 8 12 6 3" xfId="24370" xr:uid="{62F073E0-2286-4A2A-8747-E2628ADB3F08}"/>
    <cellStyle name="Porcentual 8 12 6 4" xfId="29864" xr:uid="{FA736764-2C57-492C-958E-7AC55D1AD702}"/>
    <cellStyle name="Porcentual 8 12 6 5" xfId="35348" xr:uid="{D715593C-5369-4919-9EAF-B348D54E772A}"/>
    <cellStyle name="Porcentual 8 13" xfId="7044" xr:uid="{35847E3F-C32B-4ACB-BC61-36CDED131B2B}"/>
    <cellStyle name="Porcentual 8 13 2" xfId="15448" xr:uid="{B8CC59FD-0175-446D-81E6-9685BA1D89AE}"/>
    <cellStyle name="Porcentual 8 13 2 2" xfId="22735" xr:uid="{179FAAD4-38C6-49CB-B603-54B826C0EBFB}"/>
    <cellStyle name="Porcentual 8 13 2 2 2" xfId="28291" xr:uid="{2597507F-7152-412F-9E01-3BF41107900D}"/>
    <cellStyle name="Porcentual 8 13 2 2 3" xfId="33785" xr:uid="{83BC08FF-4E3C-4C7C-87AA-C6E946C55D78}"/>
    <cellStyle name="Porcentual 8 13 2 2 4" xfId="39269" xr:uid="{17F33506-4CF3-4C1D-99F3-AA417B721CAD}"/>
    <cellStyle name="Porcentual 8 13 2 3" xfId="25562" xr:uid="{4FADFA35-8FAE-425E-A79C-7EA5B1F8DF47}"/>
    <cellStyle name="Porcentual 8 13 2 4" xfId="31056" xr:uid="{C830CC60-BA81-4F2B-BBCD-304474EF50AC}"/>
    <cellStyle name="Porcentual 8 13 2 5" xfId="36540" xr:uid="{72294861-61CF-4EA6-BACE-42639B2C3849}"/>
    <cellStyle name="Porcentual 8 13 3" xfId="12358" xr:uid="{D4C38239-F8AD-40F7-829C-3400D9B1BAEC}"/>
    <cellStyle name="Porcentual 8 13 4" xfId="17594" xr:uid="{1926C368-FCD6-4477-99D8-8652753CA4C6}"/>
    <cellStyle name="Porcentual 8 13 5" xfId="19854" xr:uid="{0618E047-5873-412D-AB13-B534D7186D1E}"/>
    <cellStyle name="Porcentual 8 13 6" xfId="10223" xr:uid="{6C75BA89-A30D-4A3F-B514-49119B3E2A17}"/>
    <cellStyle name="Porcentual 8 13 6 2" xfId="21544" xr:uid="{2F125BE3-4EF8-4DE8-89B7-B03003D5CA76}"/>
    <cellStyle name="Porcentual 8 13 6 2 2" xfId="27100" xr:uid="{82A6D8C8-3FFE-46E0-839D-23C3FE6258A5}"/>
    <cellStyle name="Porcentual 8 13 6 2 3" xfId="32594" xr:uid="{5E6AE374-11F0-4542-9F45-E12449974BCE}"/>
    <cellStyle name="Porcentual 8 13 6 2 4" xfId="38078" xr:uid="{D03DF354-94DF-48B6-AE3E-0C134E5F944C}"/>
    <cellStyle name="Porcentual 8 13 6 3" xfId="24371" xr:uid="{6839447D-ED89-4F52-A15B-3A108CBEF85B}"/>
    <cellStyle name="Porcentual 8 13 6 4" xfId="29865" xr:uid="{A260DDA3-4D38-4652-A94D-B9CE0F968C47}"/>
    <cellStyle name="Porcentual 8 13 6 5" xfId="35349" xr:uid="{074E20F1-74AF-4A0B-A851-0DD6C3714A0D}"/>
    <cellStyle name="Porcentual 8 14" xfId="7045" xr:uid="{5654E38D-5ECB-466D-9EC5-8EED4A517E68}"/>
    <cellStyle name="Porcentual 8 14 2" xfId="15449" xr:uid="{CB3593AD-8693-45EA-A153-6CCE67A8B930}"/>
    <cellStyle name="Porcentual 8 14 2 2" xfId="22736" xr:uid="{4F42F6E9-6FD7-4686-85B4-9D9F4E49D148}"/>
    <cellStyle name="Porcentual 8 14 2 2 2" xfId="28292" xr:uid="{D70B77F0-23F2-4E16-A963-2E1C56A6FEC1}"/>
    <cellStyle name="Porcentual 8 14 2 2 3" xfId="33786" xr:uid="{A427DBE6-9481-462D-95C9-48DB18765C21}"/>
    <cellStyle name="Porcentual 8 14 2 2 4" xfId="39270" xr:uid="{53068224-1571-4721-B465-4973B631579A}"/>
    <cellStyle name="Porcentual 8 14 2 3" xfId="25563" xr:uid="{4E39AC90-1575-4B71-900B-76D82F989B4B}"/>
    <cellStyle name="Porcentual 8 14 2 4" xfId="31057" xr:uid="{308FA1A2-4F4E-40A9-A7A9-84C6D45BCA8F}"/>
    <cellStyle name="Porcentual 8 14 2 5" xfId="36541" xr:uid="{BCEB6FBC-626A-4316-941F-1DDD48AEBB56}"/>
    <cellStyle name="Porcentual 8 14 3" xfId="12359" xr:uid="{AF544E4E-233D-4D6B-A24B-90677E4F2F6C}"/>
    <cellStyle name="Porcentual 8 14 4" xfId="17595" xr:uid="{42921D41-1682-4F2A-8DBC-5CF15431F77E}"/>
    <cellStyle name="Porcentual 8 14 5" xfId="19855" xr:uid="{3FFF5F55-2213-43A7-89AD-171E138FA68F}"/>
    <cellStyle name="Porcentual 8 14 6" xfId="10224" xr:uid="{FEA92B90-58B6-4DEC-940E-615102665CA0}"/>
    <cellStyle name="Porcentual 8 14 6 2" xfId="21545" xr:uid="{DCE01DD8-F0E0-4084-A29A-96CBC1FCB190}"/>
    <cellStyle name="Porcentual 8 14 6 2 2" xfId="27101" xr:uid="{D6D874CE-B747-46FD-BBDE-9F897EAC9E76}"/>
    <cellStyle name="Porcentual 8 14 6 2 3" xfId="32595" xr:uid="{C2863DD1-14EE-42EC-882B-C314A03EEE7D}"/>
    <cellStyle name="Porcentual 8 14 6 2 4" xfId="38079" xr:uid="{88E17703-ABA8-4CEF-9DC9-97C42EFEF609}"/>
    <cellStyle name="Porcentual 8 14 6 3" xfId="24372" xr:uid="{FC7C2E7A-14E6-43BB-93E9-F77E7AFB2FAD}"/>
    <cellStyle name="Porcentual 8 14 6 4" xfId="29866" xr:uid="{9E7ACF85-E7CC-4AF4-AF72-ACD6D7D55FF1}"/>
    <cellStyle name="Porcentual 8 14 6 5" xfId="35350" xr:uid="{4552CC4F-4E5D-4A43-B7EB-779DBEAC9742}"/>
    <cellStyle name="Porcentual 8 15" xfId="7046" xr:uid="{07A9ED84-A684-446C-9EA7-C6A9DDF0AEB7}"/>
    <cellStyle name="Porcentual 8 15 2" xfId="15450" xr:uid="{EDBDFD7D-21B6-402C-A104-5B508CF34B4A}"/>
    <cellStyle name="Porcentual 8 15 2 2" xfId="22737" xr:uid="{F2330EEB-5A8A-4FEB-AA4A-568F9D7EE58D}"/>
    <cellStyle name="Porcentual 8 15 2 2 2" xfId="28293" xr:uid="{1A269CFA-8B3F-4816-8FF5-CA3F7EAB8F84}"/>
    <cellStyle name="Porcentual 8 15 2 2 3" xfId="33787" xr:uid="{5AFCE3A7-39BF-41B2-A4B3-EC1F0D377C0D}"/>
    <cellStyle name="Porcentual 8 15 2 2 4" xfId="39271" xr:uid="{61ED3F1D-DC92-45A4-97D8-D846E5B55004}"/>
    <cellStyle name="Porcentual 8 15 2 3" xfId="25564" xr:uid="{5D80F1C5-0DB7-410A-94E1-1E772EA82AD1}"/>
    <cellStyle name="Porcentual 8 15 2 4" xfId="31058" xr:uid="{52E2E6D9-D405-4902-9AC2-E63BCE593F36}"/>
    <cellStyle name="Porcentual 8 15 2 5" xfId="36542" xr:uid="{39558582-D8F2-4E7F-A4C0-004036F85882}"/>
    <cellStyle name="Porcentual 8 15 3" xfId="12360" xr:uid="{87B4019F-717C-4BA4-96E6-95A4D3E4A9A4}"/>
    <cellStyle name="Porcentual 8 15 4" xfId="17596" xr:uid="{2CAAC406-D52D-4317-A3DE-FCB9D8F90FB2}"/>
    <cellStyle name="Porcentual 8 15 5" xfId="19856" xr:uid="{93706375-B3AC-492E-96C9-80AC8055D56B}"/>
    <cellStyle name="Porcentual 8 15 6" xfId="10225" xr:uid="{5863FB5B-3504-4BD7-AA08-79EA6AF93BD5}"/>
    <cellStyle name="Porcentual 8 15 6 2" xfId="21546" xr:uid="{C84877E3-CA24-42BD-900B-1042E7970839}"/>
    <cellStyle name="Porcentual 8 15 6 2 2" xfId="27102" xr:uid="{F91F722B-5FB2-46C3-A31D-352B135EBC2E}"/>
    <cellStyle name="Porcentual 8 15 6 2 3" xfId="32596" xr:uid="{3F6276E8-3AC9-48BD-BA71-1C4DB542FF3D}"/>
    <cellStyle name="Porcentual 8 15 6 2 4" xfId="38080" xr:uid="{3926480B-ED30-43C5-B9AF-3167E04EABA8}"/>
    <cellStyle name="Porcentual 8 15 6 3" xfId="24373" xr:uid="{F0CBF39B-6940-4961-8D3E-8AD1C7E54A83}"/>
    <cellStyle name="Porcentual 8 15 6 4" xfId="29867" xr:uid="{DC473FE8-1C26-493A-B3D3-745BBDCF8B3A}"/>
    <cellStyle name="Porcentual 8 15 6 5" xfId="35351" xr:uid="{020BD7F9-F45C-4D87-B318-AD5484EF226D}"/>
    <cellStyle name="Porcentual 8 16" xfId="7047" xr:uid="{4E46A935-9825-418D-86CA-FF67DFFF0238}"/>
    <cellStyle name="Porcentual 8 16 2" xfId="15451" xr:uid="{1FA1FE5B-9030-4F7C-B3AE-3A201215FA0B}"/>
    <cellStyle name="Porcentual 8 16 2 2" xfId="22738" xr:uid="{311FF20F-EA1E-44C9-ADCE-ADAD35EFE327}"/>
    <cellStyle name="Porcentual 8 16 2 2 2" xfId="28294" xr:uid="{14EE75A7-21CD-467E-8574-AA15A2900F10}"/>
    <cellStyle name="Porcentual 8 16 2 2 3" xfId="33788" xr:uid="{D3B1940D-9143-4995-86BC-DD9CE1DBA84A}"/>
    <cellStyle name="Porcentual 8 16 2 2 4" xfId="39272" xr:uid="{1EDCA9DA-15DB-4E96-97AA-28A8394D9CC5}"/>
    <cellStyle name="Porcentual 8 16 2 3" xfId="25565" xr:uid="{3034CBC6-7D7C-4895-90D1-FD82B1BC5B29}"/>
    <cellStyle name="Porcentual 8 16 2 4" xfId="31059" xr:uid="{C37D4B53-10B5-4373-ACE5-99BFBAEE0E74}"/>
    <cellStyle name="Porcentual 8 16 2 5" xfId="36543" xr:uid="{FAB6F2A2-8820-4E45-94B4-28B5A4877ECF}"/>
    <cellStyle name="Porcentual 8 16 3" xfId="12691" xr:uid="{75D7C4EE-A252-4865-AF3B-3ACEF8D92851}"/>
    <cellStyle name="Porcentual 8 16 3 2" xfId="21743" xr:uid="{9609591B-FAE3-4ED2-952D-3F5004DA14D5}"/>
    <cellStyle name="Porcentual 8 16 3 2 2" xfId="27299" xr:uid="{69A7FA1D-2DFE-4426-9423-8815F5B3AD09}"/>
    <cellStyle name="Porcentual 8 16 3 2 3" xfId="32793" xr:uid="{9497CCEE-CE78-45B2-9437-91D0D9E76643}"/>
    <cellStyle name="Porcentual 8 16 3 2 4" xfId="38277" xr:uid="{D897D571-CEB2-4EBC-AAC1-4F90FBF6B353}"/>
    <cellStyle name="Porcentual 8 16 3 3" xfId="24570" xr:uid="{95AA3AF0-1FF4-4CF2-8DC0-66214BA24530}"/>
    <cellStyle name="Porcentual 8 16 3 4" xfId="30064" xr:uid="{60E43B1B-9E20-4E67-8DFC-9EC068A63174}"/>
    <cellStyle name="Porcentual 8 16 3 5" xfId="35548" xr:uid="{CD55A24E-8C9A-4F2B-B3EB-D3AF3B3BD25C}"/>
    <cellStyle name="Porcentual 8 16 4" xfId="19857" xr:uid="{50AA890C-3A7F-4ACC-9727-CDFB24628F2C}"/>
    <cellStyle name="Porcentual 8 16 5" xfId="10226" xr:uid="{782F9783-6D98-43E0-9B03-A2E840347595}"/>
    <cellStyle name="Porcentual 8 16 5 2" xfId="21547" xr:uid="{E2493808-C744-472F-A5E2-D2F37F60A480}"/>
    <cellStyle name="Porcentual 8 16 5 2 2" xfId="27103" xr:uid="{B58D902C-F44B-4FF8-ABA5-AC03458595EB}"/>
    <cellStyle name="Porcentual 8 16 5 2 3" xfId="32597" xr:uid="{5EE47008-5624-4146-98D4-8EE222D62A3A}"/>
    <cellStyle name="Porcentual 8 16 5 2 4" xfId="38081" xr:uid="{B50ED782-F0A7-4EF1-AB8D-30918D20493A}"/>
    <cellStyle name="Porcentual 8 16 5 3" xfId="24374" xr:uid="{605843C9-0EE8-4AB3-A62A-9478ACAECBE4}"/>
    <cellStyle name="Porcentual 8 16 5 4" xfId="29868" xr:uid="{170A7365-EB14-49B1-BB7F-16E939CD80E9}"/>
    <cellStyle name="Porcentual 8 16 5 5" xfId="35352" xr:uid="{A15C056C-0F02-4DCD-9988-A81054FE71A8}"/>
    <cellStyle name="Porcentual 8 17" xfId="7407" xr:uid="{893005C5-2CAD-46BD-93F7-DB18E13E07EF}"/>
    <cellStyle name="Porcentual 8 17 2" xfId="20167" xr:uid="{60F81FC3-A3D0-4D3C-939D-8442C61FD2E0}"/>
    <cellStyle name="Porcentual 8 17 2 2" xfId="22905" xr:uid="{6FA9ED01-4979-4123-ABBA-DCDE38E88FFC}"/>
    <cellStyle name="Porcentual 8 17 2 2 2" xfId="28461" xr:uid="{F911BFAC-7FC4-4137-B424-DB0D0E4A7D58}"/>
    <cellStyle name="Porcentual 8 17 2 2 3" xfId="33955" xr:uid="{E993E3C0-1701-406E-87D8-69613567D5BE}"/>
    <cellStyle name="Porcentual 8 17 2 2 4" xfId="39439" xr:uid="{958CB6D1-EF7B-477F-8567-004F03AE049C}"/>
    <cellStyle name="Porcentual 8 17 2 3" xfId="25732" xr:uid="{36E5C876-35F3-4AC5-9132-D893FE38D97E}"/>
    <cellStyle name="Porcentual 8 17 2 4" xfId="31226" xr:uid="{D3C43014-7DE8-47AD-A401-48099721C9A1}"/>
    <cellStyle name="Porcentual 8 17 2 5" xfId="36710" xr:uid="{EC19DD6A-F803-448A-B770-4C4E4447FF8A}"/>
    <cellStyle name="Porcentual 8 17 3" xfId="10227" xr:uid="{7279BE23-647D-4EC3-960A-BDD7B9C51AD2}"/>
    <cellStyle name="Porcentual 8 17 3 2" xfId="21548" xr:uid="{EFD40150-4DC4-4177-8D55-CC27A0729C94}"/>
    <cellStyle name="Porcentual 8 17 3 2 2" xfId="27104" xr:uid="{427463B4-AEBC-4B05-B8C7-C33420429A5A}"/>
    <cellStyle name="Porcentual 8 17 3 2 3" xfId="32598" xr:uid="{759767BF-8316-4116-9C95-A34332F47F5A}"/>
    <cellStyle name="Porcentual 8 17 3 2 4" xfId="38082" xr:uid="{5E0455B3-144C-4FAC-9734-8C682B67D227}"/>
    <cellStyle name="Porcentual 8 17 3 3" xfId="24375" xr:uid="{9A88C22B-8FEB-4447-A5DA-A6837C1A5D00}"/>
    <cellStyle name="Porcentual 8 17 3 4" xfId="29869" xr:uid="{5101167C-A664-40DD-8A60-4A241BAB269A}"/>
    <cellStyle name="Porcentual 8 17 3 5" xfId="35353" xr:uid="{AAEA7FCC-9117-4E27-822C-C45B910BE053}"/>
    <cellStyle name="Porcentual 8 17 4" xfId="20299" xr:uid="{CFF093AE-9ABC-4709-8C6C-687CA4964600}"/>
    <cellStyle name="Porcentual 8 17 4 2" xfId="25855" xr:uid="{57A475EF-EB18-4914-9443-785FAF44ADEF}"/>
    <cellStyle name="Porcentual 8 17 4 3" xfId="31349" xr:uid="{49FF5B62-8B01-473C-8B5A-EAB7599C9B93}"/>
    <cellStyle name="Porcentual 8 17 4 4" xfId="36833" xr:uid="{3D488878-8582-4DBA-B111-31F45346D642}"/>
    <cellStyle name="Porcentual 8 17 5" xfId="23126" xr:uid="{ADBB0338-4C03-4423-9590-35A3A1F17733}"/>
    <cellStyle name="Porcentual 8 17 6" xfId="28618" xr:uid="{0B17AC1C-A50B-44E7-9AE7-B3BD6512F75F}"/>
    <cellStyle name="Porcentual 8 17 7" xfId="34102" xr:uid="{A094E212-93BF-4943-98DB-85D80509DE62}"/>
    <cellStyle name="Porcentual 8 18" xfId="7429" xr:uid="{AEB6FC0F-0E7E-47F3-BD78-A977C5C3A2EE}"/>
    <cellStyle name="Porcentual 8 18 2" xfId="20176" xr:uid="{4891D6DC-20FB-4940-950C-3536254B9A0C}"/>
    <cellStyle name="Porcentual 8 18 2 2" xfId="22910" xr:uid="{56459E08-6511-4931-BA67-9BAF30C37306}"/>
    <cellStyle name="Porcentual 8 18 2 2 2" xfId="28466" xr:uid="{58832899-418E-4822-B091-F961E4B92251}"/>
    <cellStyle name="Porcentual 8 18 2 2 3" xfId="33960" xr:uid="{05B75C31-28DE-49AF-933C-579D5893E011}"/>
    <cellStyle name="Porcentual 8 18 2 2 4" xfId="39444" xr:uid="{FF817837-C487-4A78-AB99-467334D75292}"/>
    <cellStyle name="Porcentual 8 18 2 3" xfId="25737" xr:uid="{B21D54EB-54D8-4F80-A4FF-94A0DC55A60C}"/>
    <cellStyle name="Porcentual 8 18 2 4" xfId="31231" xr:uid="{AA1C2E67-1AE9-40F3-ACC4-8428F942F7DB}"/>
    <cellStyle name="Porcentual 8 18 2 5" xfId="36715" xr:uid="{8E6AB2DD-E31B-4880-B9F9-F7BE6F03B321}"/>
    <cellStyle name="Porcentual 8 18 3" xfId="10228" xr:uid="{A3C1F5AB-9A19-4577-9330-84FEA301A328}"/>
    <cellStyle name="Porcentual 8 18 3 2" xfId="21549" xr:uid="{D89789CF-4BAA-4ABE-9B53-9031C5392538}"/>
    <cellStyle name="Porcentual 8 18 3 2 2" xfId="27105" xr:uid="{927D4D65-D4B7-4434-ACA2-C91CFB29256E}"/>
    <cellStyle name="Porcentual 8 18 3 2 3" xfId="32599" xr:uid="{B91B3D7C-45D1-43E9-8BA6-3593260E33E0}"/>
    <cellStyle name="Porcentual 8 18 3 2 4" xfId="38083" xr:uid="{3E1CC7F8-7D18-44DA-BF0E-6EAE2C059DA2}"/>
    <cellStyle name="Porcentual 8 18 3 3" xfId="24376" xr:uid="{4427F438-72CA-4A48-AA71-4FBD88C778C3}"/>
    <cellStyle name="Porcentual 8 18 3 4" xfId="29870" xr:uid="{48028F97-F12D-4185-8C90-D60652FE4B37}"/>
    <cellStyle name="Porcentual 8 18 3 5" xfId="35354" xr:uid="{0DB0CC46-27A2-460A-97D5-25DCAA6FD0B3}"/>
    <cellStyle name="Porcentual 8 18 4" xfId="20317" xr:uid="{36277437-694B-449E-A9D2-819B21F5EE43}"/>
    <cellStyle name="Porcentual 8 18 4 2" xfId="25873" xr:uid="{FC1EBA1F-9186-41DC-92CE-176B566D0C90}"/>
    <cellStyle name="Porcentual 8 18 4 3" xfId="31367" xr:uid="{F36EB8C0-6E42-4CDE-8B27-1F7DEBC9B362}"/>
    <cellStyle name="Porcentual 8 18 4 4" xfId="36851" xr:uid="{128B9438-1D8E-46A4-891F-24D2ED96C2A0}"/>
    <cellStyle name="Porcentual 8 18 5" xfId="23144" xr:uid="{7DFD8F38-3596-4552-A22C-173D5A392673}"/>
    <cellStyle name="Porcentual 8 18 6" xfId="28636" xr:uid="{A29DC7DC-7C93-47B0-9226-248FA261A48A}"/>
    <cellStyle name="Porcentual 8 18 7" xfId="34120" xr:uid="{B8AF05D5-A6FF-4BAA-B3D6-28767E9615F3}"/>
    <cellStyle name="Porcentual 8 19" xfId="7591" xr:uid="{133061CD-EF2A-4573-8343-9E155E958AF6}"/>
    <cellStyle name="Porcentual 8 19 2" xfId="20209" xr:uid="{65498219-F14B-462C-AD64-C40394F08DAB}"/>
    <cellStyle name="Porcentual 8 19 2 2" xfId="22943" xr:uid="{0DFD8D2E-769D-4D69-A073-BC5876240D81}"/>
    <cellStyle name="Porcentual 8 19 2 2 2" xfId="28499" xr:uid="{1C43B969-12FB-498D-B474-2936F51C8ED8}"/>
    <cellStyle name="Porcentual 8 19 2 2 3" xfId="33993" xr:uid="{A250B185-F5AC-424E-85B2-DDC5CEBC2037}"/>
    <cellStyle name="Porcentual 8 19 2 2 4" xfId="39477" xr:uid="{96E7031C-4B3A-4A96-922B-7B6EF4032085}"/>
    <cellStyle name="Porcentual 8 19 2 3" xfId="25770" xr:uid="{6E654E27-3952-4FF5-B4D6-1B7C68B07BC1}"/>
    <cellStyle name="Porcentual 8 19 2 4" xfId="31264" xr:uid="{8B1D56AB-4001-44CA-89D4-DD12836483D8}"/>
    <cellStyle name="Porcentual 8 19 2 5" xfId="36748" xr:uid="{84299B12-576C-4C6F-A58E-A45A986F8340}"/>
    <cellStyle name="Porcentual 8 19 3" xfId="10229" xr:uid="{0E4FFF5D-7726-4245-84CD-B5B94DB4915E}"/>
    <cellStyle name="Porcentual 8 19 3 2" xfId="21550" xr:uid="{6E19CF43-2D8B-4517-8FCD-416E8B6827E8}"/>
    <cellStyle name="Porcentual 8 19 3 2 2" xfId="27106" xr:uid="{016CC4B2-93BB-4B36-B78E-FDA5811A3F45}"/>
    <cellStyle name="Porcentual 8 19 3 2 3" xfId="32600" xr:uid="{48B9A0C4-3D2D-4E7A-88B7-5132122E08F6}"/>
    <cellStyle name="Porcentual 8 19 3 2 4" xfId="38084" xr:uid="{00CE79B2-3BEF-4707-950C-2787BD4B0998}"/>
    <cellStyle name="Porcentual 8 19 3 3" xfId="24377" xr:uid="{6CF5A94D-183D-4AFB-A780-24E707836F43}"/>
    <cellStyle name="Porcentual 8 19 3 4" xfId="29871" xr:uid="{1FE170FF-8C30-4E27-A873-BFE827462AAA}"/>
    <cellStyle name="Porcentual 8 19 3 5" xfId="35355" xr:uid="{DDB79487-05AE-4A90-A91E-8AE7B43758EA}"/>
    <cellStyle name="Porcentual 8 19 4" xfId="20475" xr:uid="{D0EA4EBD-1B75-4CB2-8011-27F5AB0F4907}"/>
    <cellStyle name="Porcentual 8 19 4 2" xfId="26031" xr:uid="{514819AD-82B3-473D-8D04-6030E5422B76}"/>
    <cellStyle name="Porcentual 8 19 4 3" xfId="31525" xr:uid="{42E865B1-4CF3-44EA-8089-2B35C8C6587E}"/>
    <cellStyle name="Porcentual 8 19 4 4" xfId="37009" xr:uid="{4744D7C2-1F64-497C-A983-0FAAB77EA128}"/>
    <cellStyle name="Porcentual 8 19 5" xfId="23302" xr:uid="{FA225976-23CE-4B6D-B909-3871CC92B0CE}"/>
    <cellStyle name="Porcentual 8 19 6" xfId="28796" xr:uid="{8ACF985F-1300-4912-8043-E864DF7CA0C4}"/>
    <cellStyle name="Porcentual 8 19 7" xfId="34280" xr:uid="{E817E348-4D87-42EC-8B76-3BC39FB50B36}"/>
    <cellStyle name="Porcentual 8 2" xfId="7048" xr:uid="{5AB5EC71-0237-4BCA-8843-2BC7B3EE8B76}"/>
    <cellStyle name="Porcentual 8 2 2" xfId="7049" xr:uid="{1B43FE49-E7F0-4F69-B5C5-CC07E490BAC2}"/>
    <cellStyle name="Porcentual 8 2 2 2" xfId="7050" xr:uid="{1EF43B5D-A3B1-40F7-B9CE-1E61D48A4AE7}"/>
    <cellStyle name="Porcentual 8 2 2 2 2" xfId="15454" xr:uid="{3E7F5EC4-AB6F-4F4F-A619-7F1E182091DD}"/>
    <cellStyle name="Porcentual 8 2 2 2 2 2" xfId="22741" xr:uid="{091202F1-77AF-4A88-A219-9517938861ED}"/>
    <cellStyle name="Porcentual 8 2 2 2 2 2 2" xfId="28297" xr:uid="{9E09272A-7F58-47D5-8E16-6D431D3D0D10}"/>
    <cellStyle name="Porcentual 8 2 2 2 2 2 3" xfId="33791" xr:uid="{5B1AFF0E-D6C1-4873-853F-84D975EF970C}"/>
    <cellStyle name="Porcentual 8 2 2 2 2 2 4" xfId="39275" xr:uid="{B504BE53-E736-4753-A768-A45301C5B3C7}"/>
    <cellStyle name="Porcentual 8 2 2 2 2 3" xfId="25568" xr:uid="{7F383C14-06EA-4803-8A6D-60978F73F875}"/>
    <cellStyle name="Porcentual 8 2 2 2 2 4" xfId="31062" xr:uid="{C812E2D1-1416-4BE6-9CD2-61EB713D0B9B}"/>
    <cellStyle name="Porcentual 8 2 2 2 2 5" xfId="36546" xr:uid="{58948445-1A5C-4ABD-AE58-B41452BA18AE}"/>
    <cellStyle name="Porcentual 8 2 2 2 3" xfId="12363" xr:uid="{A6869619-2FEC-40E1-9741-4B5F1BF4EF98}"/>
    <cellStyle name="Porcentual 8 2 2 2 4" xfId="17599" xr:uid="{530E4DBC-FFD9-4169-B2CB-E1E16D80EB4E}"/>
    <cellStyle name="Porcentual 8 2 2 2 5" xfId="19860" xr:uid="{BB7AB0D7-9307-4FAC-9928-E3807D22CB58}"/>
    <cellStyle name="Porcentual 8 2 2 2 6" xfId="10232" xr:uid="{CCB65285-73CD-4CE5-B17E-88FAAA950C60}"/>
    <cellStyle name="Porcentual 8 2 2 2 6 2" xfId="21553" xr:uid="{A24EFFD8-0ACD-4464-B272-D1ED2EF599D1}"/>
    <cellStyle name="Porcentual 8 2 2 2 6 2 2" xfId="27109" xr:uid="{F87A0F5E-27E3-4799-871E-D09C3741308E}"/>
    <cellStyle name="Porcentual 8 2 2 2 6 2 3" xfId="32603" xr:uid="{816D430D-96B1-4E64-8E75-73BD91780125}"/>
    <cellStyle name="Porcentual 8 2 2 2 6 2 4" xfId="38087" xr:uid="{46D5897D-166F-4830-A1CA-505137F54C34}"/>
    <cellStyle name="Porcentual 8 2 2 2 6 3" xfId="24380" xr:uid="{B9D89E95-30CB-4B6E-8962-DA335E313B7F}"/>
    <cellStyle name="Porcentual 8 2 2 2 6 4" xfId="29874" xr:uid="{465BB124-8B87-4206-862B-6F47D23E2666}"/>
    <cellStyle name="Porcentual 8 2 2 2 6 5" xfId="35358" xr:uid="{FFAA0EAC-FEE2-41CE-A9A2-2EF955F483E5}"/>
    <cellStyle name="Porcentual 8 2 2 3" xfId="15453" xr:uid="{4D193B1C-54D3-4C4D-8565-074300840F7D}"/>
    <cellStyle name="Porcentual 8 2 2 3 2" xfId="22740" xr:uid="{D54A9495-E21A-4A0B-8446-3CE7AEE75038}"/>
    <cellStyle name="Porcentual 8 2 2 3 2 2" xfId="28296" xr:uid="{71C9937B-8C06-4852-8F1C-5CB8496DD8C5}"/>
    <cellStyle name="Porcentual 8 2 2 3 2 3" xfId="33790" xr:uid="{84314E7A-4073-4E88-BDC5-F4E337EBBCD7}"/>
    <cellStyle name="Porcentual 8 2 2 3 2 4" xfId="39274" xr:uid="{9830FD15-EAA5-474D-BF04-2AA89C50D755}"/>
    <cellStyle name="Porcentual 8 2 2 3 3" xfId="25567" xr:uid="{00E0007A-8346-48CE-BC32-61B6E6E6C8F1}"/>
    <cellStyle name="Porcentual 8 2 2 3 4" xfId="31061" xr:uid="{C1C6354C-1BED-4A00-AC9D-136D5BC1E593}"/>
    <cellStyle name="Porcentual 8 2 2 3 5" xfId="36545" xr:uid="{6D2699AC-D73B-46AF-BF05-58DCBF380FE4}"/>
    <cellStyle name="Porcentual 8 2 2 4" xfId="12362" xr:uid="{E79B202F-F7D4-4140-AE52-F6D625D7A5A4}"/>
    <cellStyle name="Porcentual 8 2 2 5" xfId="17598" xr:uid="{C5A98A83-5A34-414D-8579-E5D787DE55C7}"/>
    <cellStyle name="Porcentual 8 2 2 6" xfId="19859" xr:uid="{7A16AC5E-0FAF-4E7C-84F9-F13EA97D558A}"/>
    <cellStyle name="Porcentual 8 2 2 7" xfId="10231" xr:uid="{7A544AF4-7F95-4E5E-B210-2B4B41FFD03F}"/>
    <cellStyle name="Porcentual 8 2 2 7 2" xfId="21552" xr:uid="{776B4F8F-81C1-4957-A3BF-E10D013FBAE2}"/>
    <cellStyle name="Porcentual 8 2 2 7 2 2" xfId="27108" xr:uid="{5A3BB399-DE4B-4B17-8777-C415BB1F1704}"/>
    <cellStyle name="Porcentual 8 2 2 7 2 3" xfId="32602" xr:uid="{321ECA90-C21C-4D01-9E81-42988525FB0C}"/>
    <cellStyle name="Porcentual 8 2 2 7 2 4" xfId="38086" xr:uid="{2AB5F2C3-82B1-4593-9E18-2343C031B320}"/>
    <cellStyle name="Porcentual 8 2 2 7 3" xfId="24379" xr:uid="{AA32B3E0-2205-4E51-9A1D-5F09EF7F925D}"/>
    <cellStyle name="Porcentual 8 2 2 7 4" xfId="29873" xr:uid="{D19E4676-925F-46E2-8481-31D4D1807829}"/>
    <cellStyle name="Porcentual 8 2 2 7 5" xfId="35357" xr:uid="{3D06B449-2C16-4117-BB65-0E4F0331D3CC}"/>
    <cellStyle name="Porcentual 8 2 3" xfId="7051" xr:uid="{52C245FE-EDA4-4D8E-9A86-B1C6A800A9D0}"/>
    <cellStyle name="Porcentual 8 2 3 2" xfId="15455" xr:uid="{B951975B-CADA-4385-B788-54EA3C5AFCC4}"/>
    <cellStyle name="Porcentual 8 2 3 2 2" xfId="22742" xr:uid="{E2406307-119B-4A1E-A2F1-64C9A58BEFFA}"/>
    <cellStyle name="Porcentual 8 2 3 2 2 2" xfId="28298" xr:uid="{A327A7EB-6215-4B87-B7A9-CCF6B599D5FF}"/>
    <cellStyle name="Porcentual 8 2 3 2 2 3" xfId="33792" xr:uid="{E9A2B334-6581-493B-8C09-3F586036D4F9}"/>
    <cellStyle name="Porcentual 8 2 3 2 2 4" xfId="39276" xr:uid="{EB6A6263-B386-41A3-BF55-D70F87CD0885}"/>
    <cellStyle name="Porcentual 8 2 3 2 3" xfId="25569" xr:uid="{CCFCEBF4-D134-430F-B028-0D14F626D6FA}"/>
    <cellStyle name="Porcentual 8 2 3 2 4" xfId="31063" xr:uid="{1A146703-56A1-4FD1-AA7F-038A2D353A0F}"/>
    <cellStyle name="Porcentual 8 2 3 2 5" xfId="36547" xr:uid="{6EDB0F83-D7A3-4954-B6B4-15B8AAE2E030}"/>
    <cellStyle name="Porcentual 8 2 3 3" xfId="12364" xr:uid="{76C33869-CE51-4250-BA67-90013CE3B145}"/>
    <cellStyle name="Porcentual 8 2 3 4" xfId="17600" xr:uid="{726FD49A-EFA1-47A0-B3D8-2FCB072CC8D2}"/>
    <cellStyle name="Porcentual 8 2 3 5" xfId="19861" xr:uid="{D217A4E1-1D25-421D-82EF-855F228DCD2C}"/>
    <cellStyle name="Porcentual 8 2 3 6" xfId="10233" xr:uid="{B6C94F70-CA4D-4E5C-B040-ADF02384E3CD}"/>
    <cellStyle name="Porcentual 8 2 3 6 2" xfId="21554" xr:uid="{674EF0A5-B011-40F6-ADF5-ED3D782D9236}"/>
    <cellStyle name="Porcentual 8 2 3 6 2 2" xfId="27110" xr:uid="{129BF650-9464-43C8-90AF-B3B6CD33429A}"/>
    <cellStyle name="Porcentual 8 2 3 6 2 3" xfId="32604" xr:uid="{9F5D7CFC-208C-4720-BDED-3866D1EF1D1C}"/>
    <cellStyle name="Porcentual 8 2 3 6 2 4" xfId="38088" xr:uid="{A0DD9724-2BF6-4944-BF09-04B1280D475C}"/>
    <cellStyle name="Porcentual 8 2 3 6 3" xfId="24381" xr:uid="{C32A9D64-1AE1-4569-9139-FDC579745B5E}"/>
    <cellStyle name="Porcentual 8 2 3 6 4" xfId="29875" xr:uid="{D9C31D67-7A63-45E9-A07F-B17B2EC4FB5C}"/>
    <cellStyle name="Porcentual 8 2 3 6 5" xfId="35359" xr:uid="{48168146-9564-4E35-93CB-DE618E3194C7}"/>
    <cellStyle name="Porcentual 8 2 4" xfId="15452" xr:uid="{CB7D956F-2F8B-4D6C-8B7C-0B0F1A2A775F}"/>
    <cellStyle name="Porcentual 8 2 4 2" xfId="22739" xr:uid="{1D723DDB-BFD4-489D-8504-A9347A7F8887}"/>
    <cellStyle name="Porcentual 8 2 4 2 2" xfId="28295" xr:uid="{A473C724-D65F-4C4B-A43B-3C91C6407CC5}"/>
    <cellStyle name="Porcentual 8 2 4 2 3" xfId="33789" xr:uid="{0107032D-1E5B-4E40-A322-E9B7DE8EB1C6}"/>
    <cellStyle name="Porcentual 8 2 4 2 4" xfId="39273" xr:uid="{ED3452D4-72BE-4C0A-864C-817ACB0AF316}"/>
    <cellStyle name="Porcentual 8 2 4 3" xfId="25566" xr:uid="{405A7E86-63CD-48BE-80AC-F8C399EC5A39}"/>
    <cellStyle name="Porcentual 8 2 4 4" xfId="31060" xr:uid="{AFEE5596-CE94-46B8-9E37-B8A40FA59F52}"/>
    <cellStyle name="Porcentual 8 2 4 5" xfId="36544" xr:uid="{CDF85661-1475-42D2-AB72-D99D1BEECA5F}"/>
    <cellStyle name="Porcentual 8 2 5" xfId="12361" xr:uid="{FAAB5589-B35A-416B-9249-D02E3FBE21B1}"/>
    <cellStyle name="Porcentual 8 2 6" xfId="17597" xr:uid="{EE22C6C1-7E26-46BD-9526-64AABC340E41}"/>
    <cellStyle name="Porcentual 8 2 7" xfId="19858" xr:uid="{FE522EEA-4065-4CA1-9858-08933021119C}"/>
    <cellStyle name="Porcentual 8 2 8" xfId="10230" xr:uid="{434D9F28-EC76-49A4-B9C9-E0F54B9405B3}"/>
    <cellStyle name="Porcentual 8 2 8 2" xfId="21551" xr:uid="{E660AD7B-5233-43DE-BD73-1D604262C2DA}"/>
    <cellStyle name="Porcentual 8 2 8 2 2" xfId="27107" xr:uid="{DD242526-6FA5-4EEE-AAB8-FBE5A2FD2F63}"/>
    <cellStyle name="Porcentual 8 2 8 2 3" xfId="32601" xr:uid="{56469056-07D7-4ECA-8A17-360D10CCD9C2}"/>
    <cellStyle name="Porcentual 8 2 8 2 4" xfId="38085" xr:uid="{6DD22F46-549B-4815-B9A9-22D600C95349}"/>
    <cellStyle name="Porcentual 8 2 8 3" xfId="24378" xr:uid="{EB13FAE2-E272-4860-B785-F84023027F70}"/>
    <cellStyle name="Porcentual 8 2 8 4" xfId="29872" xr:uid="{69135609-D409-48CD-A36B-291344235C70}"/>
    <cellStyle name="Porcentual 8 2 8 5" xfId="35356" xr:uid="{8DDF284F-2BE8-40E8-963C-B8F61B6320A3}"/>
    <cellStyle name="Porcentual 8 20" xfId="15443" xr:uid="{05B28FA7-D01F-4F62-81C7-8DE3EE7B2C86}"/>
    <cellStyle name="Porcentual 8 20 2" xfId="22730" xr:uid="{8F682667-17C8-4ADE-BFB6-C567CFD48D2D}"/>
    <cellStyle name="Porcentual 8 20 2 2" xfId="28286" xr:uid="{0D90014E-D411-4CFA-8CEF-6DDE516547E5}"/>
    <cellStyle name="Porcentual 8 20 2 3" xfId="33780" xr:uid="{E81DE82F-49CE-4399-B945-7B2903CAC7D6}"/>
    <cellStyle name="Porcentual 8 20 2 4" xfId="39264" xr:uid="{9727706E-4D81-4A37-BCF1-8994A716DE85}"/>
    <cellStyle name="Porcentual 8 20 3" xfId="25557" xr:uid="{9067EABC-A3D6-4614-B63C-B57545341104}"/>
    <cellStyle name="Porcentual 8 20 4" xfId="31051" xr:uid="{A8DE88F5-D66D-42B3-A654-C499E1C46F73}"/>
    <cellStyle name="Porcentual 8 20 5" xfId="36535" xr:uid="{44E10EDE-73C4-4703-B8C8-A73AAA8807B3}"/>
    <cellStyle name="Porcentual 8 21" xfId="12353" xr:uid="{B09A4DCE-8942-46AC-A0EB-F8E60EB64B44}"/>
    <cellStyle name="Porcentual 8 22" xfId="17589" xr:uid="{9C16AAE7-90BF-4F19-9AC6-1BCDE034B689}"/>
    <cellStyle name="Porcentual 8 23" xfId="19849" xr:uid="{89387519-8648-4A8F-B104-2D96E0DB4B36}"/>
    <cellStyle name="Porcentual 8 24" xfId="10218" xr:uid="{F9C24730-B14B-443B-9DC8-6A68E35E39BD}"/>
    <cellStyle name="Porcentual 8 24 2" xfId="21539" xr:uid="{0D351402-D1DD-462B-8165-ED378E20A407}"/>
    <cellStyle name="Porcentual 8 24 2 2" xfId="27095" xr:uid="{41AFD9C8-9AE4-48FB-B324-D2526D8C9F64}"/>
    <cellStyle name="Porcentual 8 24 2 3" xfId="32589" xr:uid="{88C7A591-BCF7-40A6-8F29-30D3035D197F}"/>
    <cellStyle name="Porcentual 8 24 2 4" xfId="38073" xr:uid="{A3D9D384-3B20-4FD9-B505-53641BFC9A8E}"/>
    <cellStyle name="Porcentual 8 24 3" xfId="24366" xr:uid="{16325115-999E-47F9-A4B7-296279D07A7A}"/>
    <cellStyle name="Porcentual 8 24 4" xfId="29860" xr:uid="{82AB14CD-4F36-4EBC-8D2B-4805D73CF887}"/>
    <cellStyle name="Porcentual 8 24 5" xfId="35344" xr:uid="{F9E91BEF-5088-4E92-97E4-6D20CBA10AF7}"/>
    <cellStyle name="Porcentual 8 25" xfId="22994" xr:uid="{692A12D5-CC65-4B24-B01F-528C58E64B43}"/>
    <cellStyle name="Porcentual 8 25 2" xfId="28540" xr:uid="{0840C431-2589-4DF9-AC59-77AA5F06F430}"/>
    <cellStyle name="Porcentual 8 25 3" xfId="34026" xr:uid="{551BC544-85F6-4A0E-86F0-141CF7E3A62C}"/>
    <cellStyle name="Porcentual 8 25 4" xfId="39510" xr:uid="{ACB110F8-89C9-4119-8E04-E33E8A7169BA}"/>
    <cellStyle name="Porcentual 8 3" xfId="7052" xr:uid="{B08A4352-4EBB-4E1F-BC19-7850858BAA69}"/>
    <cellStyle name="Porcentual 8 3 2" xfId="15456" xr:uid="{E90DF09A-D640-4C52-B0A8-9CB710427AF7}"/>
    <cellStyle name="Porcentual 8 3 2 2" xfId="22743" xr:uid="{5C202FD0-C071-4021-A7CF-4183814AC003}"/>
    <cellStyle name="Porcentual 8 3 2 2 2" xfId="28299" xr:uid="{B9E3930A-9A70-4C62-9451-A2A67EDCEC78}"/>
    <cellStyle name="Porcentual 8 3 2 2 3" xfId="33793" xr:uid="{79E33E95-126B-4D23-8DBE-B09BF6C6253D}"/>
    <cellStyle name="Porcentual 8 3 2 2 4" xfId="39277" xr:uid="{1606A62F-A1A7-4C6D-A215-567326A8C565}"/>
    <cellStyle name="Porcentual 8 3 2 3" xfId="25570" xr:uid="{3D0ACA53-04AC-484D-AABB-3AE1271D8461}"/>
    <cellStyle name="Porcentual 8 3 2 4" xfId="31064" xr:uid="{40C112C6-AA5F-47F0-BF91-5AD80B900DAD}"/>
    <cellStyle name="Porcentual 8 3 2 5" xfId="36548" xr:uid="{8DE31EEB-E672-4398-A34A-012C50232946}"/>
    <cellStyle name="Porcentual 8 3 3" xfId="12365" xr:uid="{EC19FF13-9AE3-44C6-BFDB-1D0C5EA59118}"/>
    <cellStyle name="Porcentual 8 3 4" xfId="17601" xr:uid="{AECB00A4-F441-4EDE-83C8-A9F4C5A08056}"/>
    <cellStyle name="Porcentual 8 3 5" xfId="19862" xr:uid="{6DB18975-1F6F-4B5F-BEE9-F0DFEF18791C}"/>
    <cellStyle name="Porcentual 8 3 6" xfId="10234" xr:uid="{A14F9B89-D16A-4EF6-B1E5-AD20B9FB838F}"/>
    <cellStyle name="Porcentual 8 3 6 2" xfId="21555" xr:uid="{307AEFEE-3865-4F79-8A84-4DE4E7543ED9}"/>
    <cellStyle name="Porcentual 8 3 6 2 2" xfId="27111" xr:uid="{9978FB9E-F0D1-4F89-908C-AC705B17AB7C}"/>
    <cellStyle name="Porcentual 8 3 6 2 3" xfId="32605" xr:uid="{15592DDF-BC67-4C26-9299-469600A8D8C6}"/>
    <cellStyle name="Porcentual 8 3 6 2 4" xfId="38089" xr:uid="{9BB4CE06-C4A8-4E00-8BC2-1BE1A02D4B11}"/>
    <cellStyle name="Porcentual 8 3 6 3" xfId="24382" xr:uid="{55205E44-E0FD-40B1-9D96-D77C00A65E2C}"/>
    <cellStyle name="Porcentual 8 3 6 4" xfId="29876" xr:uid="{47980101-B4AF-477B-9C12-D4B8F27EC272}"/>
    <cellStyle name="Porcentual 8 3 6 5" xfId="35360" xr:uid="{E77ABC43-8DC7-430A-BEB2-0D4B12DBDE89}"/>
    <cellStyle name="Porcentual 8 4" xfId="7053" xr:uid="{936209A1-F51B-4056-9D7A-0D7C1ED12094}"/>
    <cellStyle name="Porcentual 8 4 2" xfId="7054" xr:uid="{C1832E23-9E67-4091-8407-25611EE075A7}"/>
    <cellStyle name="Porcentual 8 4 2 2" xfId="15458" xr:uid="{5443065E-4C36-49E0-8BFE-5B70C5242CF1}"/>
    <cellStyle name="Porcentual 8 4 2 2 2" xfId="22745" xr:uid="{F8DCA2C8-E021-4C9E-A431-AF7AD0EAE14B}"/>
    <cellStyle name="Porcentual 8 4 2 2 2 2" xfId="28301" xr:uid="{4A39AEEB-C3CC-4149-AF1C-A6F7D01E735B}"/>
    <cellStyle name="Porcentual 8 4 2 2 2 3" xfId="33795" xr:uid="{A7C5BD8A-B8D0-459E-ADDF-005B0F636402}"/>
    <cellStyle name="Porcentual 8 4 2 2 2 4" xfId="39279" xr:uid="{1BCB3653-C1D1-4791-8B73-0C8FB6C57D57}"/>
    <cellStyle name="Porcentual 8 4 2 2 3" xfId="25572" xr:uid="{0D111726-1A36-43EF-BAB5-42EB206DC343}"/>
    <cellStyle name="Porcentual 8 4 2 2 4" xfId="31066" xr:uid="{0AF8A0EC-41D0-4777-B79D-04D935C226BE}"/>
    <cellStyle name="Porcentual 8 4 2 2 5" xfId="36550" xr:uid="{B63A1D13-2CA6-4734-B3A5-30E9CCDCFF85}"/>
    <cellStyle name="Porcentual 8 4 2 3" xfId="12367" xr:uid="{4D59A7AF-C4C9-49BF-99C8-4BCE7C2C36B1}"/>
    <cellStyle name="Porcentual 8 4 2 4" xfId="17603" xr:uid="{6466529B-2903-48CC-AB88-3C50B4E7D781}"/>
    <cellStyle name="Porcentual 8 4 2 5" xfId="19864" xr:uid="{A9D1A674-50B6-4D4B-B426-D25D92840EAB}"/>
    <cellStyle name="Porcentual 8 4 2 6" xfId="10236" xr:uid="{7AA1AD3C-DE3A-42B9-9E0D-1E7174FBF6BE}"/>
    <cellStyle name="Porcentual 8 4 2 6 2" xfId="21557" xr:uid="{36CE8866-8A25-499B-9887-722D0C47FEC7}"/>
    <cellStyle name="Porcentual 8 4 2 6 2 2" xfId="27113" xr:uid="{56FAF275-8040-40C5-B410-84A2CCD4C77C}"/>
    <cellStyle name="Porcentual 8 4 2 6 2 3" xfId="32607" xr:uid="{21878384-7E8D-49DB-9DC1-AB327495AF47}"/>
    <cellStyle name="Porcentual 8 4 2 6 2 4" xfId="38091" xr:uid="{8166EF26-47DB-4507-A220-77704CEAD2E4}"/>
    <cellStyle name="Porcentual 8 4 2 6 3" xfId="24384" xr:uid="{52D180CC-8373-460E-867B-B92D6740BC8B}"/>
    <cellStyle name="Porcentual 8 4 2 6 4" xfId="29878" xr:uid="{EB3318FA-EA80-4517-9A9B-921FF85B7CCE}"/>
    <cellStyle name="Porcentual 8 4 2 6 5" xfId="35362" xr:uid="{74705C8E-0611-48FC-A9B9-890408314EFB}"/>
    <cellStyle name="Porcentual 8 4 3" xfId="15457" xr:uid="{8CE9CCDC-5C1E-4346-993A-FD4E67F43670}"/>
    <cellStyle name="Porcentual 8 4 3 2" xfId="22744" xr:uid="{7607DF22-C876-4792-AA2C-228334D7BF23}"/>
    <cellStyle name="Porcentual 8 4 3 2 2" xfId="28300" xr:uid="{43E5B93D-5492-4D73-AAA6-B042430F939F}"/>
    <cellStyle name="Porcentual 8 4 3 2 3" xfId="33794" xr:uid="{47EE6ECA-AACA-460E-B989-16B98FFC2546}"/>
    <cellStyle name="Porcentual 8 4 3 2 4" xfId="39278" xr:uid="{D30857AC-CFA0-45B8-863A-DBB0F68D4158}"/>
    <cellStyle name="Porcentual 8 4 3 3" xfId="25571" xr:uid="{1022F7FD-7114-438D-973F-FC7521FE9873}"/>
    <cellStyle name="Porcentual 8 4 3 4" xfId="31065" xr:uid="{9A8A827C-1F69-4EAA-B0AD-915BEC0747C0}"/>
    <cellStyle name="Porcentual 8 4 3 5" xfId="36549" xr:uid="{7A85409C-3C34-4B53-BC96-6D14D0FA7B3C}"/>
    <cellStyle name="Porcentual 8 4 4" xfId="12366" xr:uid="{9004D224-33AB-48B4-91D7-7ABE0D412F61}"/>
    <cellStyle name="Porcentual 8 4 5" xfId="17602" xr:uid="{24B4BD48-69DA-4D17-A10F-F8F6085374F9}"/>
    <cellStyle name="Porcentual 8 4 6" xfId="19863" xr:uid="{77BC81AB-DB7E-4FD1-8D9B-1D064F755A08}"/>
    <cellStyle name="Porcentual 8 4 7" xfId="10235" xr:uid="{FDD086DA-A81C-426B-A90B-97D125D61C2E}"/>
    <cellStyle name="Porcentual 8 4 7 2" xfId="21556" xr:uid="{85F2E831-564E-4010-953F-639EA422B0A1}"/>
    <cellStyle name="Porcentual 8 4 7 2 2" xfId="27112" xr:uid="{D5F68AC3-28A9-4838-8C51-08865652E1AE}"/>
    <cellStyle name="Porcentual 8 4 7 2 3" xfId="32606" xr:uid="{669475EB-9431-4B76-964B-81E02DE6C640}"/>
    <cellStyle name="Porcentual 8 4 7 2 4" xfId="38090" xr:uid="{6FAC4D38-2C60-47FB-80F9-47C136022607}"/>
    <cellStyle name="Porcentual 8 4 7 3" xfId="24383" xr:uid="{37092C3D-3E6A-47C4-99C6-1CCB8040B3A3}"/>
    <cellStyle name="Porcentual 8 4 7 4" xfId="29877" xr:uid="{0038FE70-F045-44DF-BBFB-BCF80FBCA137}"/>
    <cellStyle name="Porcentual 8 4 7 5" xfId="35361" xr:uid="{8026C959-6470-4D5D-9740-5C2A71EFFBB6}"/>
    <cellStyle name="Porcentual 8 5" xfId="7055" xr:uid="{11D5DDF0-3925-410A-9EFE-4CFCC3167171}"/>
    <cellStyle name="Porcentual 8 5 2" xfId="7056" xr:uid="{350C4F13-3C9E-4B5C-A0C3-B507E82EF4F9}"/>
    <cellStyle name="Porcentual 8 5 2 2" xfId="15460" xr:uid="{DAD7CE15-EA51-4581-900A-4E87DCAFB15F}"/>
    <cellStyle name="Porcentual 8 5 2 2 2" xfId="22747" xr:uid="{5344FDC4-4D16-4FB2-88B2-07AA24C60D13}"/>
    <cellStyle name="Porcentual 8 5 2 2 2 2" xfId="28303" xr:uid="{47EB529C-21E0-4DF2-B0FA-34F99A2F1755}"/>
    <cellStyle name="Porcentual 8 5 2 2 2 3" xfId="33797" xr:uid="{BF66E30E-B790-4FBD-AACB-9DFBA33E684D}"/>
    <cellStyle name="Porcentual 8 5 2 2 2 4" xfId="39281" xr:uid="{72AD279B-59C4-4BF4-ADB9-DA67B7057D70}"/>
    <cellStyle name="Porcentual 8 5 2 2 3" xfId="25574" xr:uid="{B6A86CC6-C9DE-42A8-BFBC-F76A2F1BF74F}"/>
    <cellStyle name="Porcentual 8 5 2 2 4" xfId="31068" xr:uid="{00CF3491-AA8C-4541-9FA7-54A7114E17CC}"/>
    <cellStyle name="Porcentual 8 5 2 2 5" xfId="36552" xr:uid="{3A9D973D-9DE6-4EC5-834B-43B0C9A9F1F9}"/>
    <cellStyle name="Porcentual 8 5 2 3" xfId="12369" xr:uid="{E0E9678C-6A3D-4BE4-B830-B14FCDAB2645}"/>
    <cellStyle name="Porcentual 8 5 2 4" xfId="17605" xr:uid="{F049D5B7-AD77-434B-A334-AE0518FCE574}"/>
    <cellStyle name="Porcentual 8 5 2 5" xfId="19866" xr:uid="{09636D30-AE11-4B2F-AB76-3CF3A87AAB1D}"/>
    <cellStyle name="Porcentual 8 5 2 6" xfId="10238" xr:uid="{0E033302-9716-404B-9781-6217E66B98EF}"/>
    <cellStyle name="Porcentual 8 5 2 6 2" xfId="21559" xr:uid="{1C66C23D-4B93-4988-ADA8-916E39016321}"/>
    <cellStyle name="Porcentual 8 5 2 6 2 2" xfId="27115" xr:uid="{0E82F02B-B1C0-4111-947D-D5551DC56654}"/>
    <cellStyle name="Porcentual 8 5 2 6 2 3" xfId="32609" xr:uid="{6E27634F-07FA-4498-99CD-877B22A61F6B}"/>
    <cellStyle name="Porcentual 8 5 2 6 2 4" xfId="38093" xr:uid="{064137FD-BD6E-44B7-803A-80BDC48F2630}"/>
    <cellStyle name="Porcentual 8 5 2 6 3" xfId="24386" xr:uid="{2B19D75E-E6EA-4260-9794-A7589C336606}"/>
    <cellStyle name="Porcentual 8 5 2 6 4" xfId="29880" xr:uid="{FD0FD1A8-310C-4229-B899-57651B36099C}"/>
    <cellStyle name="Porcentual 8 5 2 6 5" xfId="35364" xr:uid="{F090D0E0-DD7C-4563-A44B-3830D0945F9D}"/>
    <cellStyle name="Porcentual 8 5 3" xfId="15459" xr:uid="{891CCCCA-7E76-4D8C-9217-78B28DB75A97}"/>
    <cellStyle name="Porcentual 8 5 3 2" xfId="22746" xr:uid="{E6130FA2-4BD7-472E-9E63-4D0887F7D836}"/>
    <cellStyle name="Porcentual 8 5 3 2 2" xfId="28302" xr:uid="{F533E4EA-B5D2-43D5-9084-0954E7B2923D}"/>
    <cellStyle name="Porcentual 8 5 3 2 3" xfId="33796" xr:uid="{31EFCB43-1A5C-4A50-A028-39BA10CBD4FE}"/>
    <cellStyle name="Porcentual 8 5 3 2 4" xfId="39280" xr:uid="{0F113E89-0310-4358-9401-3909503306BC}"/>
    <cellStyle name="Porcentual 8 5 3 3" xfId="25573" xr:uid="{D9ED473C-FB81-4B0D-B94C-AEB7CCAB79DD}"/>
    <cellStyle name="Porcentual 8 5 3 4" xfId="31067" xr:uid="{5D2CFD87-CED9-4C16-B195-DB067775BDE9}"/>
    <cellStyle name="Porcentual 8 5 3 5" xfId="36551" xr:uid="{3F075729-2F41-41C8-AD45-D0DB38E33873}"/>
    <cellStyle name="Porcentual 8 5 4" xfId="12368" xr:uid="{37671A52-6CE4-44CF-9A58-641ED2DCCD28}"/>
    <cellStyle name="Porcentual 8 5 5" xfId="17604" xr:uid="{9DB9B433-9151-4B38-92A0-746BE47D7521}"/>
    <cellStyle name="Porcentual 8 5 6" xfId="19865" xr:uid="{913596FA-7EB2-428B-A3F0-8E3E6CF06AB2}"/>
    <cellStyle name="Porcentual 8 5 7" xfId="10237" xr:uid="{A593CC10-5968-4C12-BD97-0135266E769F}"/>
    <cellStyle name="Porcentual 8 5 7 2" xfId="21558" xr:uid="{A0441883-DD36-456A-A45B-2A0BE1E60214}"/>
    <cellStyle name="Porcentual 8 5 7 2 2" xfId="27114" xr:uid="{9A7399DF-BBAF-41AF-A6CC-A5F274A523DC}"/>
    <cellStyle name="Porcentual 8 5 7 2 3" xfId="32608" xr:uid="{8FD5F100-4B61-493E-8EAF-322186A4E91E}"/>
    <cellStyle name="Porcentual 8 5 7 2 4" xfId="38092" xr:uid="{05E336FE-2568-4F4C-9EEE-27C8FE7E9459}"/>
    <cellStyle name="Porcentual 8 5 7 3" xfId="24385" xr:uid="{C8764D37-37C8-4BF3-A20D-5990B9E4745B}"/>
    <cellStyle name="Porcentual 8 5 7 4" xfId="29879" xr:uid="{F2473A27-3801-469A-98A8-43C301142881}"/>
    <cellStyle name="Porcentual 8 5 7 5" xfId="35363" xr:uid="{1A824C52-CCC4-4145-9479-3F6BA07E3437}"/>
    <cellStyle name="Porcentual 8 6" xfId="7057" xr:uid="{F684A67F-51E1-4F53-BF7D-82AF401466C8}"/>
    <cellStyle name="Porcentual 8 6 2" xfId="7058" xr:uid="{B0F284D4-8DF5-4249-8AAA-9031D2E89597}"/>
    <cellStyle name="Porcentual 8 6 2 2" xfId="15462" xr:uid="{E0135EFA-DDB6-4613-8CFA-51473D4F9C4C}"/>
    <cellStyle name="Porcentual 8 6 2 2 2" xfId="22749" xr:uid="{F76D20A7-BC50-4346-9389-744A68919636}"/>
    <cellStyle name="Porcentual 8 6 2 2 2 2" xfId="28305" xr:uid="{0D73E3E6-CE23-4B45-9F43-E6F004033C15}"/>
    <cellStyle name="Porcentual 8 6 2 2 2 3" xfId="33799" xr:uid="{ACABE05A-5EAF-43D8-BD41-D65A98CEC3DA}"/>
    <cellStyle name="Porcentual 8 6 2 2 2 4" xfId="39283" xr:uid="{FED06E43-3663-4828-8D7E-6A9F5B6A2AE6}"/>
    <cellStyle name="Porcentual 8 6 2 2 3" xfId="25576" xr:uid="{14E7EB58-66A6-4A21-8EB5-36C903E87629}"/>
    <cellStyle name="Porcentual 8 6 2 2 4" xfId="31070" xr:uid="{E1EA2B47-760D-4F41-A7B8-17988106BA9D}"/>
    <cellStyle name="Porcentual 8 6 2 2 5" xfId="36554" xr:uid="{554C3176-C21C-4E73-9E41-C8587B5BCF1B}"/>
    <cellStyle name="Porcentual 8 6 2 3" xfId="12371" xr:uid="{1F868DD5-FAE0-40D0-A29A-20D5254301A8}"/>
    <cellStyle name="Porcentual 8 6 2 4" xfId="17607" xr:uid="{5ADC0126-AD20-4077-8AAC-8F66FB1C5BF7}"/>
    <cellStyle name="Porcentual 8 6 2 5" xfId="19868" xr:uid="{E55B2118-26D5-45E9-9DB6-1B9EF6D5D530}"/>
    <cellStyle name="Porcentual 8 6 2 6" xfId="10240" xr:uid="{B107E374-7C07-45CD-9828-B56476EF75F8}"/>
    <cellStyle name="Porcentual 8 6 2 6 2" xfId="21561" xr:uid="{14A9CC99-25F2-4257-A477-546B6138CE4C}"/>
    <cellStyle name="Porcentual 8 6 2 6 2 2" xfId="27117" xr:uid="{7BB9C5FD-47AD-4302-87D5-787EAEEAE9B3}"/>
    <cellStyle name="Porcentual 8 6 2 6 2 3" xfId="32611" xr:uid="{A6600016-85C7-46E6-93DB-1146A3475653}"/>
    <cellStyle name="Porcentual 8 6 2 6 2 4" xfId="38095" xr:uid="{2DE9E87E-4A31-47BE-90E2-3E2180071D01}"/>
    <cellStyle name="Porcentual 8 6 2 6 3" xfId="24388" xr:uid="{EEAEB743-4D55-465F-B7B7-DC0DCA0CBA72}"/>
    <cellStyle name="Porcentual 8 6 2 6 4" xfId="29882" xr:uid="{2D70DD6F-F60E-4B12-A3BD-DB442F3070AC}"/>
    <cellStyle name="Porcentual 8 6 2 6 5" xfId="35366" xr:uid="{97B36D7B-B22C-4411-B35D-5801F817B4A3}"/>
    <cellStyle name="Porcentual 8 6 3" xfId="7059" xr:uid="{67B5AE26-D277-4957-A193-6E0E9EF5E382}"/>
    <cellStyle name="Porcentual 8 6 3 2" xfId="15463" xr:uid="{251FDE5B-6C3D-40AC-95C1-D540A8F831EE}"/>
    <cellStyle name="Porcentual 8 6 3 2 2" xfId="22750" xr:uid="{0F78A571-340D-4096-A76D-AE22B1C73D2A}"/>
    <cellStyle name="Porcentual 8 6 3 2 2 2" xfId="28306" xr:uid="{416AFD38-052E-45B9-BE3B-AC120FC96DCB}"/>
    <cellStyle name="Porcentual 8 6 3 2 2 3" xfId="33800" xr:uid="{903D400B-DED3-434A-BC18-C97A5081250F}"/>
    <cellStyle name="Porcentual 8 6 3 2 2 4" xfId="39284" xr:uid="{B54DB11E-6F48-4458-8AF1-242A2D138E17}"/>
    <cellStyle name="Porcentual 8 6 3 2 3" xfId="25577" xr:uid="{1FAE734C-1D38-45CD-927C-771FAEEC6E00}"/>
    <cellStyle name="Porcentual 8 6 3 2 4" xfId="31071" xr:uid="{0A13F32E-64BE-4FFD-9BE2-62A8452C15E3}"/>
    <cellStyle name="Porcentual 8 6 3 2 5" xfId="36555" xr:uid="{5040CA24-D1AF-48EC-945C-46D7C05EEE3E}"/>
    <cellStyle name="Porcentual 8 6 3 3" xfId="12372" xr:uid="{C60F1736-311E-4301-BB44-08ACDF7F244E}"/>
    <cellStyle name="Porcentual 8 6 3 4" xfId="17608" xr:uid="{69C582D4-B62F-4CD7-AD66-207B072DE89C}"/>
    <cellStyle name="Porcentual 8 6 3 5" xfId="19869" xr:uid="{2FB54FD2-AA83-40DC-9216-8A54255C9150}"/>
    <cellStyle name="Porcentual 8 6 3 6" xfId="10241" xr:uid="{43A059B6-0B28-4B24-ADCE-03D7FC3BA0BF}"/>
    <cellStyle name="Porcentual 8 6 3 6 2" xfId="21562" xr:uid="{4524E43A-113A-472E-ACB9-A56FF70DC4C1}"/>
    <cellStyle name="Porcentual 8 6 3 6 2 2" xfId="27118" xr:uid="{8F4EA138-67BD-4D23-8B17-AA43B97AF5F6}"/>
    <cellStyle name="Porcentual 8 6 3 6 2 3" xfId="32612" xr:uid="{25A9F033-A493-4EF6-A9B9-5CC3B66A5045}"/>
    <cellStyle name="Porcentual 8 6 3 6 2 4" xfId="38096" xr:uid="{0841F8EC-42ED-4A18-BC86-421B22F3065C}"/>
    <cellStyle name="Porcentual 8 6 3 6 3" xfId="24389" xr:uid="{C850FDB1-5543-4A05-805F-5C140C5074FE}"/>
    <cellStyle name="Porcentual 8 6 3 6 4" xfId="29883" xr:uid="{CA7CD6D5-E509-4F18-B6A9-9AAF8EC9BB10}"/>
    <cellStyle name="Porcentual 8 6 3 6 5" xfId="35367" xr:uid="{30D65598-00BB-4E06-A529-AB668A8F42BF}"/>
    <cellStyle name="Porcentual 8 6 4" xfId="15461" xr:uid="{030E0925-4B31-49C1-8061-CB3D14FB8194}"/>
    <cellStyle name="Porcentual 8 6 4 2" xfId="22748" xr:uid="{654F97CD-1FAE-48CB-98E0-4F39986621E8}"/>
    <cellStyle name="Porcentual 8 6 4 2 2" xfId="28304" xr:uid="{38176707-A727-4884-A49D-2FB7BE801A0A}"/>
    <cellStyle name="Porcentual 8 6 4 2 3" xfId="33798" xr:uid="{E7C5863C-2048-4CBC-A7D8-45739C6A8EA3}"/>
    <cellStyle name="Porcentual 8 6 4 2 4" xfId="39282" xr:uid="{DD0CA6AE-56D7-419D-8886-7DA630DF2688}"/>
    <cellStyle name="Porcentual 8 6 4 3" xfId="25575" xr:uid="{1C6DBF45-1281-4805-98B3-977CF96BA307}"/>
    <cellStyle name="Porcentual 8 6 4 4" xfId="31069" xr:uid="{2FEC1A98-46AD-4082-8050-CFB019E9DB8E}"/>
    <cellStyle name="Porcentual 8 6 4 5" xfId="36553" xr:uid="{0E94AB2F-4008-46DF-9074-0C3D0467F5C5}"/>
    <cellStyle name="Porcentual 8 6 5" xfId="12370" xr:uid="{D5CADFD6-CD88-442D-B40C-EF007BD13627}"/>
    <cellStyle name="Porcentual 8 6 6" xfId="17606" xr:uid="{F2D4D481-1567-4349-B2A8-F1CA5F9662A3}"/>
    <cellStyle name="Porcentual 8 6 7" xfId="19867" xr:uid="{DD7E90BE-6CBD-4C71-AC4D-855D92217665}"/>
    <cellStyle name="Porcentual 8 6 8" xfId="10239" xr:uid="{0B27B091-F83C-47F6-AF8A-42BD72A3E319}"/>
    <cellStyle name="Porcentual 8 6 8 2" xfId="21560" xr:uid="{509BEC88-8B62-4A0A-AA72-C5FE295BF2E1}"/>
    <cellStyle name="Porcentual 8 6 8 2 2" xfId="27116" xr:uid="{2C2E809B-2442-4778-B149-2A30ED761563}"/>
    <cellStyle name="Porcentual 8 6 8 2 3" xfId="32610" xr:uid="{86F475B5-871C-4D3C-9471-705176D20771}"/>
    <cellStyle name="Porcentual 8 6 8 2 4" xfId="38094" xr:uid="{177D8713-63A4-492F-A48B-C4EB400EBF4D}"/>
    <cellStyle name="Porcentual 8 6 8 3" xfId="24387" xr:uid="{CD5D1697-6EAC-4B32-89E8-62A3083A5B2C}"/>
    <cellStyle name="Porcentual 8 6 8 4" xfId="29881" xr:uid="{D1F1D724-0546-4931-B0B6-553E68C1C440}"/>
    <cellStyle name="Porcentual 8 6 8 5" xfId="35365" xr:uid="{A32C1139-F420-4DC9-BDD2-A209AC0ABC44}"/>
    <cellStyle name="Porcentual 8 7" xfId="7060" xr:uid="{C8FA13FC-41ED-46FD-BAA0-3C3FD10723D2}"/>
    <cellStyle name="Porcentual 8 7 2" xfId="7061" xr:uid="{680E24D3-3E0C-4956-9578-5638EC5592BE}"/>
    <cellStyle name="Porcentual 8 7 2 2" xfId="15465" xr:uid="{5818F956-9B78-4FAF-AA22-CD433E71DC76}"/>
    <cellStyle name="Porcentual 8 7 2 2 2" xfId="22752" xr:uid="{B483A516-5A98-42A2-BE1B-0A0FA310CF5A}"/>
    <cellStyle name="Porcentual 8 7 2 2 2 2" xfId="28308" xr:uid="{65C0D673-AE1D-4972-A75F-D10AEA8F246F}"/>
    <cellStyle name="Porcentual 8 7 2 2 2 3" xfId="33802" xr:uid="{F2A7CFC2-7334-434E-9D9F-3B73AE8E801F}"/>
    <cellStyle name="Porcentual 8 7 2 2 2 4" xfId="39286" xr:uid="{CD53685F-D53B-4D77-BE70-32CFB97F6146}"/>
    <cellStyle name="Porcentual 8 7 2 2 3" xfId="25579" xr:uid="{E5B2A53E-16BD-451A-AF5A-4379EAF063E2}"/>
    <cellStyle name="Porcentual 8 7 2 2 4" xfId="31073" xr:uid="{97D30FFD-93AD-4211-BBE8-7ACD700DC64D}"/>
    <cellStyle name="Porcentual 8 7 2 2 5" xfId="36557" xr:uid="{EF0F2E3C-6084-4D0C-8310-BF4AABD23588}"/>
    <cellStyle name="Porcentual 8 7 2 3" xfId="12374" xr:uid="{DE1A9FAD-F1F4-41AF-B0BE-A9EFA1486A39}"/>
    <cellStyle name="Porcentual 8 7 2 4" xfId="17610" xr:uid="{6FBC4421-9F4E-4ACA-9018-176F1A28080E}"/>
    <cellStyle name="Porcentual 8 7 2 5" xfId="19871" xr:uid="{FDFEC72E-422B-4778-8163-2C1BD99BC637}"/>
    <cellStyle name="Porcentual 8 7 2 6" xfId="10243" xr:uid="{96F6F577-3109-43A9-9D74-487BC86EB911}"/>
    <cellStyle name="Porcentual 8 7 2 6 2" xfId="21564" xr:uid="{B9269D17-E323-4712-96A7-233C367F5116}"/>
    <cellStyle name="Porcentual 8 7 2 6 2 2" xfId="27120" xr:uid="{3B662B60-84BA-482A-A67E-3F681E713043}"/>
    <cellStyle name="Porcentual 8 7 2 6 2 3" xfId="32614" xr:uid="{BCADC566-E1D4-4DBE-8117-56B31F8B3422}"/>
    <cellStyle name="Porcentual 8 7 2 6 2 4" xfId="38098" xr:uid="{F861B3E2-2C42-4B0B-9A18-FD87EC312398}"/>
    <cellStyle name="Porcentual 8 7 2 6 3" xfId="24391" xr:uid="{49A56358-6B82-4556-A7E8-03B40B216DE4}"/>
    <cellStyle name="Porcentual 8 7 2 6 4" xfId="29885" xr:uid="{790D7045-7248-4D43-97BB-4B3034BC17D2}"/>
    <cellStyle name="Porcentual 8 7 2 6 5" xfId="35369" xr:uid="{D4D9F079-EA6B-4AE5-9C15-49420B02D537}"/>
    <cellStyle name="Porcentual 8 7 3" xfId="15464" xr:uid="{CAA3B57F-5B3A-4729-B13B-19AEF70ACE56}"/>
    <cellStyle name="Porcentual 8 7 3 2" xfId="22751" xr:uid="{9D744988-63A4-41C8-8FBB-AEDFA9A53C9F}"/>
    <cellStyle name="Porcentual 8 7 3 2 2" xfId="28307" xr:uid="{538226B0-9D0F-4714-9D25-9C9FB8566386}"/>
    <cellStyle name="Porcentual 8 7 3 2 3" xfId="33801" xr:uid="{A2F66D34-5FDD-4A27-8C68-82980752087B}"/>
    <cellStyle name="Porcentual 8 7 3 2 4" xfId="39285" xr:uid="{A3A1E853-EFAC-43B1-BAE2-101F0E34D1B8}"/>
    <cellStyle name="Porcentual 8 7 3 3" xfId="25578" xr:uid="{F1EC234B-2765-42C6-8DCB-6253203FC041}"/>
    <cellStyle name="Porcentual 8 7 3 4" xfId="31072" xr:uid="{F401E68F-45BB-4DD9-AD82-7F25D72C386F}"/>
    <cellStyle name="Porcentual 8 7 3 5" xfId="36556" xr:uid="{F28787B6-F210-4DD2-A433-A84B56111121}"/>
    <cellStyle name="Porcentual 8 7 4" xfId="12373" xr:uid="{28109D6E-FB35-4576-8DE3-5E3865F78F8C}"/>
    <cellStyle name="Porcentual 8 7 5" xfId="17609" xr:uid="{C16E8E61-D097-4873-A1DE-56CB2C053D7F}"/>
    <cellStyle name="Porcentual 8 7 6" xfId="19870" xr:uid="{5E377F91-E18E-47BD-B3EE-E2016BDA9461}"/>
    <cellStyle name="Porcentual 8 7 7" xfId="10242" xr:uid="{9A290DB8-E8CD-43B1-9BE2-FA1CEBEB56F6}"/>
    <cellStyle name="Porcentual 8 7 7 2" xfId="21563" xr:uid="{A7CC3FEF-7D70-4C3A-B6D4-91426484F50D}"/>
    <cellStyle name="Porcentual 8 7 7 2 2" xfId="27119" xr:uid="{0AE1B607-F3F1-4C04-B1E7-8DCCAE3BCE3C}"/>
    <cellStyle name="Porcentual 8 7 7 2 3" xfId="32613" xr:uid="{A6CA7695-3108-45A6-B095-1E22C418080E}"/>
    <cellStyle name="Porcentual 8 7 7 2 4" xfId="38097" xr:uid="{B0077945-5477-41D4-B271-44B266B9C2B4}"/>
    <cellStyle name="Porcentual 8 7 7 3" xfId="24390" xr:uid="{BCB8F7B9-9469-4DD1-A018-7BB24DBB194D}"/>
    <cellStyle name="Porcentual 8 7 7 4" xfId="29884" xr:uid="{FB61995A-1A35-49E9-9841-7601F7287EC6}"/>
    <cellStyle name="Porcentual 8 7 7 5" xfId="35368" xr:uid="{C2C4AAE8-D717-4970-88CD-16FB10872554}"/>
    <cellStyle name="Porcentual 8 8" xfId="7062" xr:uid="{2D44FACC-01C2-4537-9080-14A029F080F3}"/>
    <cellStyle name="Porcentual 8 8 2" xfId="7063" xr:uid="{E3015285-6EFB-468A-A29E-71E70F9A9D1E}"/>
    <cellStyle name="Porcentual 8 8 2 2" xfId="15467" xr:uid="{4EEAD44B-A82C-4934-982E-99C40734D0C0}"/>
    <cellStyle name="Porcentual 8 8 2 2 2" xfId="22754" xr:uid="{1EE96649-CB4E-476A-BD99-DA8F3625B9F8}"/>
    <cellStyle name="Porcentual 8 8 2 2 2 2" xfId="28310" xr:uid="{928864B7-1407-49D2-9BED-989AE9730D4B}"/>
    <cellStyle name="Porcentual 8 8 2 2 2 3" xfId="33804" xr:uid="{494B0AAB-4017-476F-8C19-D9B9058E898A}"/>
    <cellStyle name="Porcentual 8 8 2 2 2 4" xfId="39288" xr:uid="{D9609C4E-677A-455F-9693-EDF291682D1D}"/>
    <cellStyle name="Porcentual 8 8 2 2 3" xfId="25581" xr:uid="{D51320FE-FF2B-4367-AD97-B4ED633911BF}"/>
    <cellStyle name="Porcentual 8 8 2 2 4" xfId="31075" xr:uid="{8F7EC6B5-2B8D-4A53-B889-E5C0B8024556}"/>
    <cellStyle name="Porcentual 8 8 2 2 5" xfId="36559" xr:uid="{2589EDD8-472D-4FC1-BD36-D36339B9E7E9}"/>
    <cellStyle name="Porcentual 8 8 2 3" xfId="12376" xr:uid="{80F3D089-F539-440A-B18D-7E6254902282}"/>
    <cellStyle name="Porcentual 8 8 2 4" xfId="17612" xr:uid="{B10820F5-7C8D-48A6-98D7-2EE12DD83E76}"/>
    <cellStyle name="Porcentual 8 8 2 5" xfId="19873" xr:uid="{58BD9259-5C9D-4B2A-B37D-D7CFDAF6A61E}"/>
    <cellStyle name="Porcentual 8 8 2 6" xfId="10245" xr:uid="{B17D6454-F2AB-494A-BE7E-9FD21D56C7FD}"/>
    <cellStyle name="Porcentual 8 8 2 6 2" xfId="21566" xr:uid="{797A470C-5245-409F-8654-DCA15D04AB1B}"/>
    <cellStyle name="Porcentual 8 8 2 6 2 2" xfId="27122" xr:uid="{60D250ED-D25E-419A-ACF1-ABE86A7E4863}"/>
    <cellStyle name="Porcentual 8 8 2 6 2 3" xfId="32616" xr:uid="{B736F2FC-557E-4BA4-93D2-A99870D4643E}"/>
    <cellStyle name="Porcentual 8 8 2 6 2 4" xfId="38100" xr:uid="{A3F8D875-5595-480A-A09A-7426697DFE71}"/>
    <cellStyle name="Porcentual 8 8 2 6 3" xfId="24393" xr:uid="{0C9CFD45-A63F-44E9-8D0B-DC6832A0F101}"/>
    <cellStyle name="Porcentual 8 8 2 6 4" xfId="29887" xr:uid="{AE41D7D0-6E4D-4D67-9CFD-80519B786AEF}"/>
    <cellStyle name="Porcentual 8 8 2 6 5" xfId="35371" xr:uid="{88B91D9E-857C-48D1-BE24-5C54EE144E5C}"/>
    <cellStyle name="Porcentual 8 8 3" xfId="15466" xr:uid="{1EB37128-3C93-4450-B09B-B2480809A95F}"/>
    <cellStyle name="Porcentual 8 8 3 2" xfId="22753" xr:uid="{0DA70948-91EF-46C6-863C-950011721003}"/>
    <cellStyle name="Porcentual 8 8 3 2 2" xfId="28309" xr:uid="{C7345687-03B5-4005-9B5B-4D104CE3B91C}"/>
    <cellStyle name="Porcentual 8 8 3 2 3" xfId="33803" xr:uid="{5CB2488D-11E8-4C0A-A349-EB17AEBDB258}"/>
    <cellStyle name="Porcentual 8 8 3 2 4" xfId="39287" xr:uid="{720EE17C-5D81-411E-B4AC-1014D61EBE22}"/>
    <cellStyle name="Porcentual 8 8 3 3" xfId="25580" xr:uid="{3D4748BC-D6B8-4057-9C96-AF4E83578041}"/>
    <cellStyle name="Porcentual 8 8 3 4" xfId="31074" xr:uid="{4D3D1410-F253-4D9A-A9E7-FE90422FBDEC}"/>
    <cellStyle name="Porcentual 8 8 3 5" xfId="36558" xr:uid="{8DC9BA35-A7DB-4DB6-89AE-AFDD22AE56B7}"/>
    <cellStyle name="Porcentual 8 8 4" xfId="12375" xr:uid="{BF5EADEF-C384-44E1-86C3-6B6ECECE3AED}"/>
    <cellStyle name="Porcentual 8 8 5" xfId="17611" xr:uid="{921D6EA4-9E00-4C6B-9457-C0EF3AF18FD4}"/>
    <cellStyle name="Porcentual 8 8 6" xfId="19872" xr:uid="{1A38A023-368F-4B0F-B154-B1F99CEBE0FE}"/>
    <cellStyle name="Porcentual 8 8 7" xfId="10244" xr:uid="{B1C5D9AB-AF52-4D55-B453-A60C592E9E8D}"/>
    <cellStyle name="Porcentual 8 8 7 2" xfId="21565" xr:uid="{29E1AA30-FFA3-497E-B7F9-F52D76A99D45}"/>
    <cellStyle name="Porcentual 8 8 7 2 2" xfId="27121" xr:uid="{9BA5E732-7564-4C0D-BE1B-6366E2F7E163}"/>
    <cellStyle name="Porcentual 8 8 7 2 3" xfId="32615" xr:uid="{78DBAE28-5B52-4C04-AA4C-C9C70C7BE714}"/>
    <cellStyle name="Porcentual 8 8 7 2 4" xfId="38099" xr:uid="{0AE828F4-8D02-4EDA-8874-F5432764656A}"/>
    <cellStyle name="Porcentual 8 8 7 3" xfId="24392" xr:uid="{9FCDF288-A584-4A59-B5BD-F1E1CCB52314}"/>
    <cellStyle name="Porcentual 8 8 7 4" xfId="29886" xr:uid="{89C1D49C-EB1F-4144-B367-45A1F263945D}"/>
    <cellStyle name="Porcentual 8 8 7 5" xfId="35370" xr:uid="{593CDCA2-6CC0-4D59-A196-92212497C704}"/>
    <cellStyle name="Porcentual 8 9" xfId="7064" xr:uid="{BCABAC7C-8963-4F14-AE44-5CCDD74F0418}"/>
    <cellStyle name="Porcentual 8 9 2" xfId="7065" xr:uid="{CF610843-F381-480D-B9D0-ADB81056615B}"/>
    <cellStyle name="Porcentual 8 9 2 2" xfId="15469" xr:uid="{E205F0F9-E40A-4157-87EA-210BBDAA50B6}"/>
    <cellStyle name="Porcentual 8 9 2 2 2" xfId="22756" xr:uid="{7E7621A6-EDB0-4DD1-9640-F1FB07DE6007}"/>
    <cellStyle name="Porcentual 8 9 2 2 2 2" xfId="28312" xr:uid="{463738FF-D77D-4C26-9AC1-5B6A15171972}"/>
    <cellStyle name="Porcentual 8 9 2 2 2 3" xfId="33806" xr:uid="{8FF70A83-B049-4120-B59D-8B1DA1E45F89}"/>
    <cellStyle name="Porcentual 8 9 2 2 2 4" xfId="39290" xr:uid="{C2D6B071-4736-40DF-8EBB-8C3B624A978E}"/>
    <cellStyle name="Porcentual 8 9 2 2 3" xfId="25583" xr:uid="{2D3610F5-87B2-462A-9091-CA2105E31759}"/>
    <cellStyle name="Porcentual 8 9 2 2 4" xfId="31077" xr:uid="{81BA87FD-0257-445C-9E52-BAA77F8AF53B}"/>
    <cellStyle name="Porcentual 8 9 2 2 5" xfId="36561" xr:uid="{DF1987BA-0306-4E4F-A8DE-A3CA1A949538}"/>
    <cellStyle name="Porcentual 8 9 2 3" xfId="12378" xr:uid="{B8C2409A-7CF4-49D9-B005-8D9F5F4F6E17}"/>
    <cellStyle name="Porcentual 8 9 2 4" xfId="17614" xr:uid="{D2BA74D4-CD76-4BE2-8F10-9EB074819196}"/>
    <cellStyle name="Porcentual 8 9 2 5" xfId="19875" xr:uid="{7D8EF47F-5E62-4DC7-A871-B411674992A2}"/>
    <cellStyle name="Porcentual 8 9 2 6" xfId="10247" xr:uid="{0DBB828C-BC53-445E-B4F5-48624C3D5605}"/>
    <cellStyle name="Porcentual 8 9 2 6 2" xfId="21568" xr:uid="{7683F935-57B8-436A-AAA0-77B515A4C794}"/>
    <cellStyle name="Porcentual 8 9 2 6 2 2" xfId="27124" xr:uid="{970DA5AC-1D18-48D1-A58F-EB43E477C0C9}"/>
    <cellStyle name="Porcentual 8 9 2 6 2 3" xfId="32618" xr:uid="{F79BADA4-81FE-48D0-930C-0D69DCAF90E7}"/>
    <cellStyle name="Porcentual 8 9 2 6 2 4" xfId="38102" xr:uid="{ABA244FF-5F04-4199-A2A4-55548A4B660F}"/>
    <cellStyle name="Porcentual 8 9 2 6 3" xfId="24395" xr:uid="{B9C4776A-CC58-49D9-A03A-C7403CE24031}"/>
    <cellStyle name="Porcentual 8 9 2 6 4" xfId="29889" xr:uid="{00946B2A-37F4-4A37-8D67-31509737EC3D}"/>
    <cellStyle name="Porcentual 8 9 2 6 5" xfId="35373" xr:uid="{CA805C87-C5C8-4373-8E87-C881119D8DA6}"/>
    <cellStyle name="Porcentual 8 9 3" xfId="15468" xr:uid="{B37861B5-61AF-49E7-837E-88EB0A3A373B}"/>
    <cellStyle name="Porcentual 8 9 3 2" xfId="22755" xr:uid="{F2610BC5-83AF-44C5-B33B-9DFA08DC57E9}"/>
    <cellStyle name="Porcentual 8 9 3 2 2" xfId="28311" xr:uid="{BBEA6811-7889-4717-819C-6A7C7432923D}"/>
    <cellStyle name="Porcentual 8 9 3 2 3" xfId="33805" xr:uid="{7A423BC2-F638-4632-9392-32D072C34160}"/>
    <cellStyle name="Porcentual 8 9 3 2 4" xfId="39289" xr:uid="{CF37DC74-17A0-4740-A01C-414A60E35D3D}"/>
    <cellStyle name="Porcentual 8 9 3 3" xfId="25582" xr:uid="{615BA65F-1ED7-4247-A6ED-32EFE209F6B1}"/>
    <cellStyle name="Porcentual 8 9 3 4" xfId="31076" xr:uid="{B809C62C-4362-41BF-8E88-801A9188CA94}"/>
    <cellStyle name="Porcentual 8 9 3 5" xfId="36560" xr:uid="{45C8F4E7-F16D-4855-B1D3-B6C1E3F5A5DA}"/>
    <cellStyle name="Porcentual 8 9 4" xfId="12377" xr:uid="{E57AAC5D-DC90-4160-9928-FE7D96C7FC98}"/>
    <cellStyle name="Porcentual 8 9 5" xfId="17613" xr:uid="{8600BFDB-DAC8-4531-AB10-29176CA1E101}"/>
    <cellStyle name="Porcentual 8 9 6" xfId="19874" xr:uid="{44990234-CC29-4017-A5FE-77E0FD19E922}"/>
    <cellStyle name="Porcentual 8 9 7" xfId="10246" xr:uid="{D1A97A15-9EE9-466D-B3EF-0BBCED581636}"/>
    <cellStyle name="Porcentual 8 9 7 2" xfId="21567" xr:uid="{544BFCCC-80FC-48CA-B91C-56E3BF28E094}"/>
    <cellStyle name="Porcentual 8 9 7 2 2" xfId="27123" xr:uid="{2F0FDAE8-FBC4-43B6-AE62-C953F8E320E5}"/>
    <cellStyle name="Porcentual 8 9 7 2 3" xfId="32617" xr:uid="{DA269A38-2004-4950-AD1C-F6E724F6C949}"/>
    <cellStyle name="Porcentual 8 9 7 2 4" xfId="38101" xr:uid="{1740BF66-6CCF-417C-9E08-48C3AAD837B6}"/>
    <cellStyle name="Porcentual 8 9 7 3" xfId="24394" xr:uid="{EE673E8D-92A4-47B6-BB27-44E136EC2C3E}"/>
    <cellStyle name="Porcentual 8 9 7 4" xfId="29888" xr:uid="{F4EE2FD4-221B-479C-B1CF-0B58ADCF5EF9}"/>
    <cellStyle name="Porcentual 8 9 7 5" xfId="35372" xr:uid="{102D2A16-2CE1-4CD1-AD84-FDE61D0D1461}"/>
    <cellStyle name="Porcentual 9" xfId="7066" xr:uid="{BE5B6E51-A7D5-4128-A896-207BDF101EA4}"/>
    <cellStyle name="Porcentual 9 2" xfId="15470" xr:uid="{DE93096E-7D9C-475E-8477-6929CCB3A79E}"/>
    <cellStyle name="Porcentual 9 2 2" xfId="22757" xr:uid="{49E7827D-26D6-4107-8385-90E8CD3A7DBB}"/>
    <cellStyle name="Porcentual 9 2 2 2" xfId="28313" xr:uid="{2CD37852-887A-4A76-BA80-6ECA39C3C8DA}"/>
    <cellStyle name="Porcentual 9 2 2 3" xfId="33807" xr:uid="{AAF29934-85B6-4DFD-828A-8133F205C9CE}"/>
    <cellStyle name="Porcentual 9 2 2 4" xfId="39291" xr:uid="{4CF15866-08D0-4B41-AED9-96D7C46159F2}"/>
    <cellStyle name="Porcentual 9 2 3" xfId="25584" xr:uid="{B0E24506-8A55-4519-A1E7-479A8E61260F}"/>
    <cellStyle name="Porcentual 9 2 4" xfId="31078" xr:uid="{5A7FBDA7-5B96-4FA2-BE9A-96D0D1E1AE27}"/>
    <cellStyle name="Porcentual 9 2 5" xfId="36562" xr:uid="{F2800525-9EE4-4005-BEE9-5FA0F66126AB}"/>
    <cellStyle name="Porcentual 9 3" xfId="12379" xr:uid="{49F0386F-D146-48BC-88B2-D77659AC1AA9}"/>
    <cellStyle name="Porcentual 9 4" xfId="17615" xr:uid="{11ED681E-6405-4F25-8A36-1CB512BBD68F}"/>
    <cellStyle name="Porcentual 9 5" xfId="19876" xr:uid="{09157AE8-1114-44DA-B347-16D21F6BDABF}"/>
    <cellStyle name="Porcentual 9 6" xfId="10248" xr:uid="{0230D3BD-CF41-4A8E-AF3B-54A52589D32A}"/>
    <cellStyle name="Porcentual 9 6 2" xfId="21569" xr:uid="{A5DC2CE0-01C2-4B2F-A65A-2460315D3D59}"/>
    <cellStyle name="Porcentual 9 6 2 2" xfId="27125" xr:uid="{2FFB36AE-8A19-45FD-A95A-23FBAA69A099}"/>
    <cellStyle name="Porcentual 9 6 2 3" xfId="32619" xr:uid="{71983CCD-EBB5-4593-B696-F93E2FD69107}"/>
    <cellStyle name="Porcentual 9 6 2 4" xfId="38103" xr:uid="{6BD302BF-5519-46AB-B10A-0B09B3D080AE}"/>
    <cellStyle name="Porcentual 9 6 3" xfId="24396" xr:uid="{847C9CBB-66FE-4EDC-810B-093ACDA3B9E3}"/>
    <cellStyle name="Porcentual 9 6 4" xfId="29890" xr:uid="{B23B4CE5-1FC6-4DCA-B951-65C489D04719}"/>
    <cellStyle name="Porcentual 9 6 5" xfId="35374" xr:uid="{0406B489-D1F1-4EC4-B8AB-799658B34A7C}"/>
    <cellStyle name="Salida 2" xfId="908" xr:uid="{1D0C67D3-9D20-4006-AED2-7C48593C95A1}"/>
    <cellStyle name="Salida 2 10" xfId="7067" xr:uid="{AC41E567-0225-4FED-93FF-0964D88AD286}"/>
    <cellStyle name="Salida 2 2" xfId="7068" xr:uid="{99D4F4F9-ED84-4854-9215-6AC3D952E61E}"/>
    <cellStyle name="Salida 2 2 2" xfId="7069" xr:uid="{706BA786-674B-40D1-9148-1CB8CCF32E7B}"/>
    <cellStyle name="Salida 2 2 2 2" xfId="7070" xr:uid="{7969A83C-FCA7-4D12-92AC-3492B62FD625}"/>
    <cellStyle name="Salida 2 2 2 2 2" xfId="15474" xr:uid="{B4D08EC0-7EFA-4F13-B78C-DA9060E7603D}"/>
    <cellStyle name="Salida 2 2 2 2 2 2" xfId="22761" xr:uid="{3EE50066-259A-499D-A1AE-12755A0A53A7}"/>
    <cellStyle name="Salida 2 2 2 2 2 2 2" xfId="28317" xr:uid="{685E66A1-7AAF-44D7-B527-20001107C8F5}"/>
    <cellStyle name="Salida 2 2 2 2 2 2 3" xfId="33811" xr:uid="{3B1CDA4A-31A1-43DA-9E93-EA9B90C53467}"/>
    <cellStyle name="Salida 2 2 2 2 2 2 4" xfId="39295" xr:uid="{7BBCFD15-6D68-4A4C-B32E-E1153C63C757}"/>
    <cellStyle name="Salida 2 2 2 2 2 3" xfId="25588" xr:uid="{3796BD9A-4C9E-479E-BD83-8000587390DD}"/>
    <cellStyle name="Salida 2 2 2 2 2 4" xfId="31082" xr:uid="{7B7596A2-4274-4081-B0B2-B6AEEB6CAEC7}"/>
    <cellStyle name="Salida 2 2 2 2 2 5" xfId="36566" xr:uid="{D8771780-CC26-4E23-A9A2-E44FE749E8C5}"/>
    <cellStyle name="Salida 2 2 2 2 3" xfId="12383" xr:uid="{CFD4796D-1BA3-4CF3-976A-5A04A4D5E4C3}"/>
    <cellStyle name="Salida 2 2 2 2 4" xfId="17619" xr:uid="{A1EC14C8-3186-4019-B2CD-2BEA8AD30CA6}"/>
    <cellStyle name="Salida 2 2 2 2 5" xfId="19880" xr:uid="{6088DBB1-DFD1-497B-9C6D-C2515D2739FF}"/>
    <cellStyle name="Salida 2 2 2 2 6" xfId="10252" xr:uid="{21A3BAFB-C6C1-4B31-8C8E-6AA9BD04B4F8}"/>
    <cellStyle name="Salida 2 2 2 2 6 2" xfId="21573" xr:uid="{9AC35402-6F39-4A27-A56C-40882611E9FF}"/>
    <cellStyle name="Salida 2 2 2 2 6 2 2" xfId="27129" xr:uid="{DAD016A8-5022-4AD9-AE1F-4AF8FF9302EF}"/>
    <cellStyle name="Salida 2 2 2 2 6 2 3" xfId="32623" xr:uid="{2F129614-40E2-4602-8A9B-EFB9DC5D082E}"/>
    <cellStyle name="Salida 2 2 2 2 6 2 4" xfId="38107" xr:uid="{A2EDB03D-2E80-45EA-B61D-C8BD82711460}"/>
    <cellStyle name="Salida 2 2 2 2 6 3" xfId="24400" xr:uid="{181A74DD-BC75-4117-91D8-B79A24C6F70C}"/>
    <cellStyle name="Salida 2 2 2 2 6 4" xfId="29894" xr:uid="{E7AF04F7-8D08-471D-AE53-E9BCD9D97DFD}"/>
    <cellStyle name="Salida 2 2 2 2 6 5" xfId="35378" xr:uid="{195C7F9A-F58D-42EF-8B7F-C9087EA2666C}"/>
    <cellStyle name="Salida 2 2 2 3" xfId="15473" xr:uid="{E6716A93-A221-4CA2-A38F-ED65EBBC1669}"/>
    <cellStyle name="Salida 2 2 2 3 2" xfId="22760" xr:uid="{5A8DEE2E-80EF-48AD-AD59-032B313DEA6E}"/>
    <cellStyle name="Salida 2 2 2 3 2 2" xfId="28316" xr:uid="{3C1FF211-0EEB-4B3E-B233-A4EBA71C6F6F}"/>
    <cellStyle name="Salida 2 2 2 3 2 3" xfId="33810" xr:uid="{79E224E8-7C9B-4FEC-ABD1-292BE1BB7A36}"/>
    <cellStyle name="Salida 2 2 2 3 2 4" xfId="39294" xr:uid="{EAF98F78-B431-4448-9CAB-89CAEA0A1A93}"/>
    <cellStyle name="Salida 2 2 2 3 3" xfId="25587" xr:uid="{4951812E-98E7-45DC-AC36-2DD4307A939C}"/>
    <cellStyle name="Salida 2 2 2 3 4" xfId="31081" xr:uid="{32220ECF-BCBF-4F4E-A0CD-22D302AEED49}"/>
    <cellStyle name="Salida 2 2 2 3 5" xfId="36565" xr:uid="{0A578FAF-48B4-4BE5-A7B8-03E8ACF4C6D5}"/>
    <cellStyle name="Salida 2 2 2 4" xfId="12382" xr:uid="{DB46DE38-D6E7-41FB-A8D4-AC38F52FB7E4}"/>
    <cellStyle name="Salida 2 2 2 5" xfId="17618" xr:uid="{1C2C6FCB-34C5-4F77-A9A7-01762DD21E4F}"/>
    <cellStyle name="Salida 2 2 2 6" xfId="19879" xr:uid="{CD72F5FA-E146-418D-A076-40F32C4C4E4A}"/>
    <cellStyle name="Salida 2 2 2 7" xfId="10251" xr:uid="{8B27DA90-94A2-4408-82FA-CFA3A43C4ABB}"/>
    <cellStyle name="Salida 2 2 2 7 2" xfId="21572" xr:uid="{9FF436B2-3836-44F5-BC89-2FB88B1808C1}"/>
    <cellStyle name="Salida 2 2 2 7 2 2" xfId="27128" xr:uid="{F3A04499-ECAC-42F4-B16E-97B177909003}"/>
    <cellStyle name="Salida 2 2 2 7 2 3" xfId="32622" xr:uid="{E65C13B5-19EF-4D1F-8958-E557D546FE0C}"/>
    <cellStyle name="Salida 2 2 2 7 2 4" xfId="38106" xr:uid="{3ABB5BCF-9BCF-4C7E-B93C-9F82421EFF28}"/>
    <cellStyle name="Salida 2 2 2 7 3" xfId="24399" xr:uid="{63940C2B-522E-4555-831C-DAA9FF131440}"/>
    <cellStyle name="Salida 2 2 2 7 4" xfId="29893" xr:uid="{EBD8A91D-7296-44D0-B978-49425AE23C6B}"/>
    <cellStyle name="Salida 2 2 2 7 5" xfId="35377" xr:uid="{B7C77E5C-FA95-4BF2-B5B8-463EF75F63B2}"/>
    <cellStyle name="Salida 2 2 3" xfId="7071" xr:uid="{FFD08EEC-EF03-4007-8D16-7499029872BD}"/>
    <cellStyle name="Salida 2 2 3 2" xfId="15475" xr:uid="{8652F51F-20CA-4233-866A-FFC40CE1CAAF}"/>
    <cellStyle name="Salida 2 2 3 2 2" xfId="22762" xr:uid="{CE35527E-4F41-44E1-BD82-040482F7AB58}"/>
    <cellStyle name="Salida 2 2 3 2 2 2" xfId="28318" xr:uid="{CBC2D3E2-A4C5-4982-9D0A-05AD960900C6}"/>
    <cellStyle name="Salida 2 2 3 2 2 3" xfId="33812" xr:uid="{7890C9F0-7201-4C41-840A-53865757FF10}"/>
    <cellStyle name="Salida 2 2 3 2 2 4" xfId="39296" xr:uid="{2933A4A2-EA6C-4414-B1AF-E5161F9CA4CB}"/>
    <cellStyle name="Salida 2 2 3 2 3" xfId="25589" xr:uid="{A22DC35D-510F-4D2C-B56B-6DA427F8C691}"/>
    <cellStyle name="Salida 2 2 3 2 4" xfId="31083" xr:uid="{9604D50D-A130-4042-8589-4815B0D689AE}"/>
    <cellStyle name="Salida 2 2 3 2 5" xfId="36567" xr:uid="{08419DA3-A2DD-4996-BAFC-30DAEA363D58}"/>
    <cellStyle name="Salida 2 2 3 3" xfId="12384" xr:uid="{571F9DC9-CEFC-4CEE-84EA-E0A6CCF12099}"/>
    <cellStyle name="Salida 2 2 3 4" xfId="17620" xr:uid="{988820FA-F81B-40F2-962E-5C282B45AC2E}"/>
    <cellStyle name="Salida 2 2 3 5" xfId="19881" xr:uid="{0A21BC2D-71A6-4449-83D2-CDEE49F9020F}"/>
    <cellStyle name="Salida 2 2 3 6" xfId="10253" xr:uid="{F93F243F-1AD7-4A0A-9EE5-53FA2FC791BC}"/>
    <cellStyle name="Salida 2 2 3 6 2" xfId="21574" xr:uid="{3C1196B9-45AF-4D5F-9B2F-89C5667D6C45}"/>
    <cellStyle name="Salida 2 2 3 6 2 2" xfId="27130" xr:uid="{DF868C1D-DA29-4659-87F0-BF1062989461}"/>
    <cellStyle name="Salida 2 2 3 6 2 3" xfId="32624" xr:uid="{5BF03E67-5096-4267-B673-B8F5699CF852}"/>
    <cellStyle name="Salida 2 2 3 6 2 4" xfId="38108" xr:uid="{F787B228-9DB8-42B8-9540-0DBEC226EA08}"/>
    <cellStyle name="Salida 2 2 3 6 3" xfId="24401" xr:uid="{591F8E1B-2D66-4455-9B43-6646BDAEB65C}"/>
    <cellStyle name="Salida 2 2 3 6 4" xfId="29895" xr:uid="{83504221-B104-4458-9676-01D8100F9834}"/>
    <cellStyle name="Salida 2 2 3 6 5" xfId="35379" xr:uid="{94CCFACF-AC47-4C7C-B6C2-5C38FFC367A4}"/>
    <cellStyle name="Salida 2 2 4" xfId="15472" xr:uid="{893049A7-67FD-4D8C-8B6C-F3A40D9C74AD}"/>
    <cellStyle name="Salida 2 2 4 2" xfId="22759" xr:uid="{E6853782-2C3D-4F6B-A9B3-B3080C79EAE7}"/>
    <cellStyle name="Salida 2 2 4 2 2" xfId="28315" xr:uid="{50175002-A54F-43D9-938A-501C1090762B}"/>
    <cellStyle name="Salida 2 2 4 2 3" xfId="33809" xr:uid="{909BD4AD-8618-4F8A-8919-65E7075E440F}"/>
    <cellStyle name="Salida 2 2 4 2 4" xfId="39293" xr:uid="{9BDE1470-48A9-49BF-8DB7-DA41968F67E4}"/>
    <cellStyle name="Salida 2 2 4 3" xfId="25586" xr:uid="{213FEEEB-1623-4BB0-8DD6-75742EDBD1BC}"/>
    <cellStyle name="Salida 2 2 4 4" xfId="31080" xr:uid="{A5E853DD-A0AF-48C8-9652-C00935C94381}"/>
    <cellStyle name="Salida 2 2 4 5" xfId="36564" xr:uid="{B30E5CA0-6C6F-4943-BE5D-AAFE6DE64B9B}"/>
    <cellStyle name="Salida 2 2 5" xfId="12381" xr:uid="{536D03B8-A69F-4720-8069-970B0C0A75C8}"/>
    <cellStyle name="Salida 2 2 6" xfId="17617" xr:uid="{EC08CA1F-C47A-4320-8593-BA926198CD6E}"/>
    <cellStyle name="Salida 2 2 7" xfId="19878" xr:uid="{8B571E52-FFF4-46A0-AB99-820BC54501C0}"/>
    <cellStyle name="Salida 2 2 8" xfId="10250" xr:uid="{2A21C291-91FB-458C-89B3-0A5EA2841A5E}"/>
    <cellStyle name="Salida 2 2 8 2" xfId="21571" xr:uid="{3E6C4056-A5AC-4F41-951E-82B1AD64F9DA}"/>
    <cellStyle name="Salida 2 2 8 2 2" xfId="27127" xr:uid="{FA476F48-996A-4C1B-9D94-EF615D9E1EF5}"/>
    <cellStyle name="Salida 2 2 8 2 3" xfId="32621" xr:uid="{F95CE6F5-9EE9-41EA-A9AC-4BE4113D9D60}"/>
    <cellStyle name="Salida 2 2 8 2 4" xfId="38105" xr:uid="{45B767E1-F4E5-4C3D-A2A0-62FB88F38AAB}"/>
    <cellStyle name="Salida 2 2 8 3" xfId="24398" xr:uid="{FE82633D-64B3-42BA-9A96-62264B7195DE}"/>
    <cellStyle name="Salida 2 2 8 4" xfId="29892" xr:uid="{49792F39-4C40-45B2-AF3A-8BF4827543C8}"/>
    <cellStyle name="Salida 2 2 8 5" xfId="35376" xr:uid="{0B1E23C5-29D6-406E-9315-3CA88549087B}"/>
    <cellStyle name="Salida 2 3" xfId="7072" xr:uid="{37EE1BA1-0F12-406E-8ADC-0C699B7A904B}"/>
    <cellStyle name="Salida 2 3 2" xfId="15476" xr:uid="{F2586B6C-7267-4484-930E-8E85EE465F0F}"/>
    <cellStyle name="Salida 2 3 2 2" xfId="22763" xr:uid="{4A268680-0702-4053-9AEB-C1CB4A592CD7}"/>
    <cellStyle name="Salida 2 3 2 2 2" xfId="28319" xr:uid="{51895FB4-39A3-486A-92A3-E251823F5DDB}"/>
    <cellStyle name="Salida 2 3 2 2 3" xfId="33813" xr:uid="{F3416F14-4D4A-4DF3-B668-D6E5A126BEC3}"/>
    <cellStyle name="Salida 2 3 2 2 4" xfId="39297" xr:uid="{1CC3366D-1EC4-49E2-A8A8-602E94270BA4}"/>
    <cellStyle name="Salida 2 3 2 3" xfId="25590" xr:uid="{B5A6F6BF-25AE-489C-AA5D-D8A24D3765CE}"/>
    <cellStyle name="Salida 2 3 2 4" xfId="31084" xr:uid="{F6214D92-8654-4CD9-8FFB-3D11155A17F5}"/>
    <cellStyle name="Salida 2 3 2 5" xfId="36568" xr:uid="{633F3477-A6F9-471D-AEC8-E9696195717B}"/>
    <cellStyle name="Salida 2 3 3" xfId="12385" xr:uid="{F597ED4C-0305-4148-BBF6-F26189C90AAF}"/>
    <cellStyle name="Salida 2 3 4" xfId="17621" xr:uid="{90005D91-9FA3-4354-81CA-90E9F2AF7108}"/>
    <cellStyle name="Salida 2 3 5" xfId="19882" xr:uid="{7D813EC9-9ED4-4F26-8930-7FD14FC26CCD}"/>
    <cellStyle name="Salida 2 3 6" xfId="10254" xr:uid="{ECAC7075-77EF-4ACE-B9E2-78EAEE683B44}"/>
    <cellStyle name="Salida 2 3 6 2" xfId="21575" xr:uid="{C23CB073-34FE-41EE-A1A1-F51C43AF163F}"/>
    <cellStyle name="Salida 2 3 6 2 2" xfId="27131" xr:uid="{53B0E2B7-2ECE-4E3F-AED1-F090D7453E74}"/>
    <cellStyle name="Salida 2 3 6 2 3" xfId="32625" xr:uid="{174DE720-24C5-4EFD-8860-86DD1E47F7D1}"/>
    <cellStyle name="Salida 2 3 6 2 4" xfId="38109" xr:uid="{77BEE74F-1AA7-4A7D-B1FC-6A7DE96EA91A}"/>
    <cellStyle name="Salida 2 3 6 3" xfId="24402" xr:uid="{73D19366-4265-44D6-B9C0-189F8C7B1B8A}"/>
    <cellStyle name="Salida 2 3 6 4" xfId="29896" xr:uid="{F2CD90B2-6EBD-4E66-8DC9-DBA2D565720B}"/>
    <cellStyle name="Salida 2 3 6 5" xfId="35380" xr:uid="{76154AFE-F840-48F6-A1FC-FBE914BDABC6}"/>
    <cellStyle name="Salida 2 4" xfId="7073" xr:uid="{6D472B16-1205-4273-A134-E026C321E3F9}"/>
    <cellStyle name="Salida 2 4 2" xfId="15477" xr:uid="{01E7EA45-056B-47C5-9EB0-58484013986A}"/>
    <cellStyle name="Salida 2 4 2 2" xfId="22764" xr:uid="{5B363306-CF18-419E-9316-C42BB77D8762}"/>
    <cellStyle name="Salida 2 4 2 2 2" xfId="28320" xr:uid="{B21715B3-779E-48BE-850F-156E038EDBCA}"/>
    <cellStyle name="Salida 2 4 2 2 3" xfId="33814" xr:uid="{A5C76C26-D2E9-48E4-8306-42B9B5CDC4CE}"/>
    <cellStyle name="Salida 2 4 2 2 4" xfId="39298" xr:uid="{53949FEA-A6A6-4CDF-B4C7-E7F96BDE18A2}"/>
    <cellStyle name="Salida 2 4 2 3" xfId="25591" xr:uid="{40FFD0DB-FDD4-4A1A-8019-230F7DA7A769}"/>
    <cellStyle name="Salida 2 4 2 4" xfId="31085" xr:uid="{0078947B-F5A0-49BA-92CE-CA1AE66A8B65}"/>
    <cellStyle name="Salida 2 4 2 5" xfId="36569" xr:uid="{7192EDCD-D44C-4E09-9B3C-B44CBE9D475B}"/>
    <cellStyle name="Salida 2 4 3" xfId="12386" xr:uid="{326DA0C0-217D-4E2D-B8E8-0F6E1CDF8EE3}"/>
    <cellStyle name="Salida 2 4 4" xfId="17622" xr:uid="{7F5D98C5-7056-4C91-A014-21DC1BBB675D}"/>
    <cellStyle name="Salida 2 4 5" xfId="19883" xr:uid="{F05BB7C3-47CD-4B19-BCB9-8D08CEAA682B}"/>
    <cellStyle name="Salida 2 4 6" xfId="10255" xr:uid="{CB03AE93-B069-46ED-A420-C4E53EF361A9}"/>
    <cellStyle name="Salida 2 4 6 2" xfId="21576" xr:uid="{005094A5-AA06-4CB8-949F-41F2D92358D9}"/>
    <cellStyle name="Salida 2 4 6 2 2" xfId="27132" xr:uid="{4C13F7AB-12E6-4B78-9C0C-A8392E56C6F0}"/>
    <cellStyle name="Salida 2 4 6 2 3" xfId="32626" xr:uid="{C2173DAA-8690-4B00-9245-7BC3AA0A4D05}"/>
    <cellStyle name="Salida 2 4 6 2 4" xfId="38110" xr:uid="{96BFF691-0BDF-4B71-92D9-9E4F04CBAA4B}"/>
    <cellStyle name="Salida 2 4 6 3" xfId="24403" xr:uid="{9F65919E-01E6-4CA8-A19D-8A56701B2D7E}"/>
    <cellStyle name="Salida 2 4 6 4" xfId="29897" xr:uid="{922AF6F2-B3C5-453B-9018-0754D7173993}"/>
    <cellStyle name="Salida 2 4 6 5" xfId="35381" xr:uid="{3A96AD7F-F71D-497B-A245-B5FEF0A875D2}"/>
    <cellStyle name="Salida 2 5" xfId="15471" xr:uid="{29E015A8-3D3D-4CF9-BD9F-CCF68CF39EF6}"/>
    <cellStyle name="Salida 2 5 2" xfId="22758" xr:uid="{90C1200B-5BCF-4D77-8EE3-21FBBA2CF844}"/>
    <cellStyle name="Salida 2 5 2 2" xfId="28314" xr:uid="{C981D16A-4965-4702-81DD-8C0B7E40E927}"/>
    <cellStyle name="Salida 2 5 2 3" xfId="33808" xr:uid="{25E6CE94-C998-4BFC-AB05-9E600911AF44}"/>
    <cellStyle name="Salida 2 5 2 4" xfId="39292" xr:uid="{353EEA5D-ECE0-4120-963E-937CBF095660}"/>
    <cellStyle name="Salida 2 5 3" xfId="25585" xr:uid="{D0A04FE7-375F-4BAC-9AE0-8B5C21AD07AC}"/>
    <cellStyle name="Salida 2 5 4" xfId="31079" xr:uid="{D2227F2C-896D-4987-93A2-6906C432BD5B}"/>
    <cellStyle name="Salida 2 5 5" xfId="36563" xr:uid="{9439DE45-0062-4035-81E3-6AAA1A04C306}"/>
    <cellStyle name="Salida 2 6" xfId="12380" xr:uid="{296B5014-7392-4D27-BFF8-13C989D7E5CF}"/>
    <cellStyle name="Salida 2 7" xfId="17616" xr:uid="{2054EE4D-8656-42F9-AA8D-DD80E96C3A01}"/>
    <cellStyle name="Salida 2 8" xfId="19877" xr:uid="{27546230-E29F-4430-89D7-9F55A0FCC836}"/>
    <cellStyle name="Salida 2 9" xfId="10249" xr:uid="{545DDBA7-F90D-45A8-B283-F4AEC1D1E9FF}"/>
    <cellStyle name="Salida 2 9 2" xfId="21570" xr:uid="{B2ABE18B-EF80-4F68-805F-FF70E1BE8D39}"/>
    <cellStyle name="Salida 2 9 2 2" xfId="27126" xr:uid="{D7D82137-8107-45DC-B43A-B22185AE8CBD}"/>
    <cellStyle name="Salida 2 9 2 3" xfId="32620" xr:uid="{507B0F91-4716-45B0-86B4-E1F4F385641B}"/>
    <cellStyle name="Salida 2 9 2 4" xfId="38104" xr:uid="{95B5C189-A1ED-4C52-BA61-0B8DCD537EE9}"/>
    <cellStyle name="Salida 2 9 3" xfId="24397" xr:uid="{D8385A50-5745-4105-BC06-2ECBC7A0D60F}"/>
    <cellStyle name="Salida 2 9 4" xfId="29891" xr:uid="{084AC9A0-3D90-4D88-8353-323C3BDAC677}"/>
    <cellStyle name="Salida 2 9 5" xfId="35375" xr:uid="{14E01968-43AF-4548-AE19-B5EB96B67DC5}"/>
    <cellStyle name="Salida 3" xfId="909" xr:uid="{490AF586-255B-43A2-BD75-E4D72C97D9F5}"/>
    <cellStyle name="Salida 3 2" xfId="7075" xr:uid="{6710E38F-A394-4D41-A118-85FDD8FD60A6}"/>
    <cellStyle name="Salida 3 2 2" xfId="15479" xr:uid="{F59F1630-F237-405F-9B03-33243EC8183D}"/>
    <cellStyle name="Salida 3 2 2 2" xfId="22766" xr:uid="{6B4BCE38-1267-4361-B07D-EDD9E8585A7B}"/>
    <cellStyle name="Salida 3 2 2 2 2" xfId="28322" xr:uid="{82606AC3-71E1-41DE-AABE-C48C417E9CC3}"/>
    <cellStyle name="Salida 3 2 2 2 3" xfId="33816" xr:uid="{39535785-EB08-44DC-8C3C-335945AABAEB}"/>
    <cellStyle name="Salida 3 2 2 2 4" xfId="39300" xr:uid="{B4E62216-847C-4C2D-92C0-3480AF158EFF}"/>
    <cellStyle name="Salida 3 2 2 3" xfId="25593" xr:uid="{5BB84CA2-6D9F-44F2-A77D-25D6D6776ADE}"/>
    <cellStyle name="Salida 3 2 2 4" xfId="31087" xr:uid="{3613EC4A-C82D-4264-85DA-5368A1F30928}"/>
    <cellStyle name="Salida 3 2 2 5" xfId="36571" xr:uid="{AC3E6717-25DB-46F8-8A1B-17BC85D6FD9B}"/>
    <cellStyle name="Salida 3 2 3" xfId="12388" xr:uid="{8831F67D-50D3-45D2-8AC9-17C7BCD7B847}"/>
    <cellStyle name="Salida 3 2 4" xfId="17624" xr:uid="{F78A25C8-BC9D-4C8E-A741-97C58066C0BA}"/>
    <cellStyle name="Salida 3 2 5" xfId="19885" xr:uid="{0843FABE-2B0F-4D5B-B86D-67DFD787B3F0}"/>
    <cellStyle name="Salida 3 2 6" xfId="10257" xr:uid="{B8CD1D88-A8B0-4BFC-9F04-E3744FC0CF45}"/>
    <cellStyle name="Salida 3 2 6 2" xfId="21578" xr:uid="{2FCFD96B-FBD7-4B83-ABFA-7292223BB30F}"/>
    <cellStyle name="Salida 3 2 6 2 2" xfId="27134" xr:uid="{985024C9-88FF-4A2B-BF17-1C927FAD1B93}"/>
    <cellStyle name="Salida 3 2 6 2 3" xfId="32628" xr:uid="{CD5CA57B-DDCF-4073-9F4B-3413431B30F6}"/>
    <cellStyle name="Salida 3 2 6 2 4" xfId="38112" xr:uid="{108DA91F-73B4-460C-91EB-435E439A62FA}"/>
    <cellStyle name="Salida 3 2 6 3" xfId="24405" xr:uid="{291BA34E-2D2E-47F8-A362-ACC62DCC6065}"/>
    <cellStyle name="Salida 3 2 6 4" xfId="29899" xr:uid="{C707CF41-6AFA-4751-B5E2-EF65D2254587}"/>
    <cellStyle name="Salida 3 2 6 5" xfId="35383" xr:uid="{FD3A5EA7-40B5-463A-B65E-4391A4ECF74F}"/>
    <cellStyle name="Salida 3 3" xfId="15478" xr:uid="{6AC47D23-49F4-4CE4-8500-370B8EE3691E}"/>
    <cellStyle name="Salida 3 3 2" xfId="22765" xr:uid="{F30D44D5-AA06-4884-88A9-C8F72364C6B6}"/>
    <cellStyle name="Salida 3 3 2 2" xfId="28321" xr:uid="{68F73D7E-5B6B-4F59-B531-3DECF462F3CE}"/>
    <cellStyle name="Salida 3 3 2 3" xfId="33815" xr:uid="{618E6251-2A23-4B4D-B048-8DB98A97C180}"/>
    <cellStyle name="Salida 3 3 2 4" xfId="39299" xr:uid="{D00760F1-D248-4871-B950-3EC84B9FB66B}"/>
    <cellStyle name="Salida 3 3 3" xfId="25592" xr:uid="{433CF576-5F9A-449D-BF57-B372CC194BBD}"/>
    <cellStyle name="Salida 3 3 4" xfId="31086" xr:uid="{4EBE0013-F71F-474B-90A3-75168252FF62}"/>
    <cellStyle name="Salida 3 3 5" xfId="36570" xr:uid="{F1B8333A-15D3-4DC3-8C2E-4F5BECF855BD}"/>
    <cellStyle name="Salida 3 4" xfId="12387" xr:uid="{8A41A6FC-CCDD-45C0-B38F-970E7EE5343E}"/>
    <cellStyle name="Salida 3 5" xfId="17623" xr:uid="{2A886CF6-373A-4C39-BD4F-1F715F7F3848}"/>
    <cellStyle name="Salida 3 6" xfId="19884" xr:uid="{B55039A2-FF59-4981-820F-2984124D5D40}"/>
    <cellStyle name="Salida 3 7" xfId="10256" xr:uid="{5E356797-7115-4DF8-98FC-AD4442BE0107}"/>
    <cellStyle name="Salida 3 7 2" xfId="21577" xr:uid="{EFDAC9AC-EB69-40A4-BED7-4F7184602AF2}"/>
    <cellStyle name="Salida 3 7 2 2" xfId="27133" xr:uid="{1F93BAFE-C64A-4FC1-A778-D5C4151A33C1}"/>
    <cellStyle name="Salida 3 7 2 3" xfId="32627" xr:uid="{16722966-0060-4DB5-9E19-6604C0221C6B}"/>
    <cellStyle name="Salida 3 7 2 4" xfId="38111" xr:uid="{552CC269-A123-468E-BD5A-BBBD6FA2CF82}"/>
    <cellStyle name="Salida 3 7 3" xfId="24404" xr:uid="{6702200D-EB85-45AE-AB49-C141AF148053}"/>
    <cellStyle name="Salida 3 7 4" xfId="29898" xr:uid="{6E1E111C-851F-4949-8279-3D3E45C77432}"/>
    <cellStyle name="Salida 3 7 5" xfId="35382" xr:uid="{4E74023F-88E9-483F-BFFB-4389B89992BD}"/>
    <cellStyle name="Salida 3 8" xfId="7074" xr:uid="{83751607-522A-4770-8592-F754E37D28EA}"/>
    <cellStyle name="Salida 4" xfId="910" xr:uid="{6E484576-3B5C-44A0-BDEB-8489A937B497}"/>
    <cellStyle name="Salida 4 2" xfId="15480" xr:uid="{121E5C42-2BBA-4A10-9AA4-8C8C39CAABC6}"/>
    <cellStyle name="Salida 4 2 2" xfId="22767" xr:uid="{DEA435C9-A7A3-40EE-9904-7E55EC2BF5C8}"/>
    <cellStyle name="Salida 4 2 2 2" xfId="28323" xr:uid="{0196E4DC-9928-4CED-BAC0-AFFE40C16A47}"/>
    <cellStyle name="Salida 4 2 2 3" xfId="33817" xr:uid="{9AB9DF13-AC37-43F7-AFF4-1E71F53BBF31}"/>
    <cellStyle name="Salida 4 2 2 4" xfId="39301" xr:uid="{2AD8815E-B7E5-4FCA-915A-AF6262295184}"/>
    <cellStyle name="Salida 4 2 3" xfId="25594" xr:uid="{3A22C500-824C-45C2-8A50-373AE165AF47}"/>
    <cellStyle name="Salida 4 2 4" xfId="31088" xr:uid="{5CA10420-4BB9-4284-8C68-3207A715BE25}"/>
    <cellStyle name="Salida 4 2 5" xfId="36572" xr:uid="{12242A9A-90D7-4D97-8318-8873A0332FA2}"/>
    <cellStyle name="Salida 4 3" xfId="12389" xr:uid="{BF9231FD-7680-44B4-AE54-9A8B61B12ECB}"/>
    <cellStyle name="Salida 4 4" xfId="17625" xr:uid="{9EB5203F-4474-45B8-889D-7A8197CD7CDA}"/>
    <cellStyle name="Salida 4 5" xfId="19886" xr:uid="{2B72B155-843A-4768-A728-3BCB13CAC469}"/>
    <cellStyle name="Salida 4 6" xfId="10258" xr:uid="{55E84875-E171-491D-A99A-35B3C59AB142}"/>
    <cellStyle name="Salida 4 6 2" xfId="21579" xr:uid="{09F048C8-03F7-4B07-A90E-59F03080C1CC}"/>
    <cellStyle name="Salida 4 6 2 2" xfId="27135" xr:uid="{335AAF29-58F5-4986-BF29-AB67A2D5EAD7}"/>
    <cellStyle name="Salida 4 6 2 3" xfId="32629" xr:uid="{27DBB8C8-2715-4832-B046-6CAC6C220E98}"/>
    <cellStyle name="Salida 4 6 2 4" xfId="38113" xr:uid="{7424C5E1-2CFB-43FC-84D3-E9702ED01B62}"/>
    <cellStyle name="Salida 4 6 3" xfId="24406" xr:uid="{2AA5A0F8-2165-40A0-BC32-5EF9A0B97166}"/>
    <cellStyle name="Salida 4 6 4" xfId="29900" xr:uid="{D4FDE125-3EA0-412A-8239-6684E44EBC28}"/>
    <cellStyle name="Salida 4 6 5" xfId="35384" xr:uid="{C08794AE-D278-4DAF-A6B3-6838837BD895}"/>
    <cellStyle name="Salida 4 7" xfId="7076" xr:uid="{7CE34E68-0BE7-432D-943E-484D6C6D3F2A}"/>
    <cellStyle name="Salida 5" xfId="911" xr:uid="{82BCD2D9-B5E6-4363-8289-57E8E3E77365}"/>
    <cellStyle name="Salida 6" xfId="912" xr:uid="{84D59A19-5CFC-47FE-9979-7118C68EE7E5}"/>
    <cellStyle name="Salida 7" xfId="913" xr:uid="{3A99404C-3788-4982-B0CB-1D2A50A45099}"/>
    <cellStyle name="Style 1" xfId="7077" xr:uid="{A43F450D-15E8-4EC8-9B15-2F5DCF3F32C7}"/>
    <cellStyle name="Style 1 10" xfId="19887" xr:uid="{0923C107-8750-4B8E-92F0-E899A365371D}"/>
    <cellStyle name="Style 1 11" xfId="10259" xr:uid="{F6B9E2EE-CF78-431D-B96C-06B8A0D559BA}"/>
    <cellStyle name="Style 1 11 2" xfId="21580" xr:uid="{18BED44A-D1C5-42AE-9E86-0CC5AA35B3FD}"/>
    <cellStyle name="Style 1 11 2 2" xfId="27136" xr:uid="{88B128A7-9FA2-4B8B-8662-E1E28ECBB2EB}"/>
    <cellStyle name="Style 1 11 2 3" xfId="32630" xr:uid="{F45733F0-2E0A-4BA4-89CC-6A89D8618049}"/>
    <cellStyle name="Style 1 11 2 4" xfId="38114" xr:uid="{9CB1F9BF-C2B7-44FF-B244-906563F75CD4}"/>
    <cellStyle name="Style 1 11 3" xfId="24407" xr:uid="{3368C4EC-8191-4462-9E1B-348782D1865F}"/>
    <cellStyle name="Style 1 11 4" xfId="29901" xr:uid="{5F0E5220-55C3-4FAA-8878-4C29CDBB5D83}"/>
    <cellStyle name="Style 1 11 5" xfId="35385" xr:uid="{4A663EEF-E98E-4018-8B28-1C80508F5122}"/>
    <cellStyle name="Style 1 2" xfId="7078" xr:uid="{9002B05A-2CD5-4D5D-BD92-79CF6EFE677F}"/>
    <cellStyle name="Style 1 2 2" xfId="7079" xr:uid="{0CF3BB2E-41F9-4642-847C-2F2446D6EBF6}"/>
    <cellStyle name="Style 1 2 2 2" xfId="15483" xr:uid="{C049960A-6F7B-4966-9098-828712906349}"/>
    <cellStyle name="Style 1 2 2 2 2" xfId="22770" xr:uid="{15BB1FE1-72F5-44F4-9336-334714643D3A}"/>
    <cellStyle name="Style 1 2 2 2 2 2" xfId="28326" xr:uid="{CC54A6E4-FE92-4614-AF69-9EBD09CFF7DE}"/>
    <cellStyle name="Style 1 2 2 2 2 3" xfId="33820" xr:uid="{54CC430D-1230-4ABD-A099-8EB454C0F527}"/>
    <cellStyle name="Style 1 2 2 2 2 4" xfId="39304" xr:uid="{19512CD1-1C12-4D22-9E3F-16DC61CCB2B5}"/>
    <cellStyle name="Style 1 2 2 2 3" xfId="25597" xr:uid="{E2FB4C78-5DE5-45DC-A743-F11BA1EC5D5B}"/>
    <cellStyle name="Style 1 2 2 2 4" xfId="31091" xr:uid="{EEAF189E-0373-4319-B0E5-D641E421AD9A}"/>
    <cellStyle name="Style 1 2 2 2 5" xfId="36575" xr:uid="{8A9D5386-8BE3-449C-999E-29B265F05E57}"/>
    <cellStyle name="Style 1 2 2 3" xfId="12392" xr:uid="{110E4BEF-7B64-4F51-8AA5-F75F748A08C2}"/>
    <cellStyle name="Style 1 2 2 4" xfId="17628" xr:uid="{06E7C392-EEA0-4CA8-9A31-5082B213153D}"/>
    <cellStyle name="Style 1 2 2 5" xfId="19889" xr:uid="{BBE66060-53F1-4A2D-B7A9-79EC69A74D2B}"/>
    <cellStyle name="Style 1 2 2 6" xfId="10261" xr:uid="{5BB99BD4-9A89-451C-BBC9-83C6A1D6B0BA}"/>
    <cellStyle name="Style 1 2 2 6 2" xfId="21582" xr:uid="{12BB9426-2553-4F8F-81FD-C7C19B472599}"/>
    <cellStyle name="Style 1 2 2 6 2 2" xfId="27138" xr:uid="{7B68B9D3-4909-4152-A3D6-3B1946478589}"/>
    <cellStyle name="Style 1 2 2 6 2 3" xfId="32632" xr:uid="{31DC774C-D6EF-4247-A8FB-ACBEE1DA9E07}"/>
    <cellStyle name="Style 1 2 2 6 2 4" xfId="38116" xr:uid="{0868F759-FFA4-4E4A-9E31-02B1DD525BDF}"/>
    <cellStyle name="Style 1 2 2 6 3" xfId="24409" xr:uid="{97B84766-2546-4750-90CF-E8A3E5CFBD4E}"/>
    <cellStyle name="Style 1 2 2 6 4" xfId="29903" xr:uid="{B6746107-DA5A-424B-A26E-332F3EDA0149}"/>
    <cellStyle name="Style 1 2 2 6 5" xfId="35387" xr:uid="{A3CB711B-5565-4E0E-BB39-31B4C1310A4A}"/>
    <cellStyle name="Style 1 2 3" xfId="7312" xr:uid="{89DD9FB9-4E5D-4E5B-A8D8-62B9BD9EA9CC}"/>
    <cellStyle name="Style 1 2 3 2" xfId="15484" xr:uid="{3CD917A3-6B6F-45DC-A57E-B3B522536733}"/>
    <cellStyle name="Style 1 2 3 2 2" xfId="22771" xr:uid="{CA0E8A13-0ED0-4324-AE72-A3FF0C0DEC64}"/>
    <cellStyle name="Style 1 2 3 2 2 2" xfId="28327" xr:uid="{C1EA50CF-535E-4B3A-BE06-7EAA691EDE12}"/>
    <cellStyle name="Style 1 2 3 2 2 3" xfId="33821" xr:uid="{69DE99AB-BF1E-4A8B-AA75-DBA75DC4A046}"/>
    <cellStyle name="Style 1 2 3 2 2 4" xfId="39305" xr:uid="{2CB55F34-5B20-43A5-A1D8-B09185637B54}"/>
    <cellStyle name="Style 1 2 3 2 3" xfId="25598" xr:uid="{07F06807-0437-401B-928C-DCAB1F7DF074}"/>
    <cellStyle name="Style 1 2 3 2 4" xfId="31092" xr:uid="{055515C8-C705-44AD-A145-E1A439DAC8DD}"/>
    <cellStyle name="Style 1 2 3 2 5" xfId="36576" xr:uid="{29CA89D8-11D3-4F16-8E8B-79F24AE6C7F7}"/>
    <cellStyle name="Style 1 2 3 3" xfId="12693" xr:uid="{CF936017-4B46-464B-8BA1-5623A77AED5E}"/>
    <cellStyle name="Style 1 2 3 4" xfId="10262" xr:uid="{59C1B410-ED50-4FE3-A67A-8EFF5B45911F}"/>
    <cellStyle name="Style 1 2 3 4 2" xfId="21583" xr:uid="{C19D71C8-049B-4340-BB40-938DB78AD2D0}"/>
    <cellStyle name="Style 1 2 3 4 2 2" xfId="27139" xr:uid="{B3DADF68-08C2-44A6-B31C-4CB0884EE106}"/>
    <cellStyle name="Style 1 2 3 4 2 3" xfId="32633" xr:uid="{17FA373E-B3C9-4D15-812E-8ABF12CEEB0B}"/>
    <cellStyle name="Style 1 2 3 4 2 4" xfId="38117" xr:uid="{52F4D264-599A-4DC7-8482-8B5E276DB0A9}"/>
    <cellStyle name="Style 1 2 3 4 3" xfId="24410" xr:uid="{9A32F81A-075B-40C0-BE91-3F981A534E58}"/>
    <cellStyle name="Style 1 2 3 4 4" xfId="29904" xr:uid="{30F0A2FA-05C3-48AF-8F48-5931B9B103A7}"/>
    <cellStyle name="Style 1 2 3 4 5" xfId="35388" xr:uid="{BA44863C-8739-4C06-A077-3A25F9C959D2}"/>
    <cellStyle name="Style 1 2 4" xfId="10263" xr:uid="{FDC8F9E1-0A88-4495-8748-FA2F4184911A}"/>
    <cellStyle name="Style 1 2 4 2" xfId="21584" xr:uid="{72712F5E-1FEE-4E19-8826-CF5F207F53CB}"/>
    <cellStyle name="Style 1 2 4 2 2" xfId="27140" xr:uid="{8407D9EA-4C55-4E96-99FC-96F40078F179}"/>
    <cellStyle name="Style 1 2 4 2 3" xfId="32634" xr:uid="{EF56C7E2-32AD-4554-B703-2D851D0DDA41}"/>
    <cellStyle name="Style 1 2 4 2 4" xfId="38118" xr:uid="{16B945FF-FE72-4E62-8DEF-75B0EDC0BA6A}"/>
    <cellStyle name="Style 1 2 4 3" xfId="24411" xr:uid="{9DBB8D58-C249-4033-8C64-77386B4B587E}"/>
    <cellStyle name="Style 1 2 4 4" xfId="29905" xr:uid="{11C13977-ECC7-4E62-8E78-E23D58C1F81D}"/>
    <cellStyle name="Style 1 2 4 5" xfId="35389" xr:uid="{7F9C97FE-4607-4A2A-AA4C-DE79F7CE15E3}"/>
    <cellStyle name="Style 1 2 5" xfId="15482" xr:uid="{5937C410-C53C-4883-A23D-A2C44D470981}"/>
    <cellStyle name="Style 1 2 5 2" xfId="22769" xr:uid="{F458844A-F724-4685-B460-987813AC38B3}"/>
    <cellStyle name="Style 1 2 5 2 2" xfId="28325" xr:uid="{6533E6F9-D924-4EA6-9CE4-88EDE03AF5CA}"/>
    <cellStyle name="Style 1 2 5 2 3" xfId="33819" xr:uid="{D716D2A6-78F0-4C9E-82F4-A9F3F936714A}"/>
    <cellStyle name="Style 1 2 5 2 4" xfId="39303" xr:uid="{29A96E6A-7881-4916-9C69-A57DFDDC5D60}"/>
    <cellStyle name="Style 1 2 5 3" xfId="25596" xr:uid="{E7FE40BE-9948-4BDE-9905-D1DDC2F24642}"/>
    <cellStyle name="Style 1 2 5 4" xfId="31090" xr:uid="{D79C166B-D9F0-481F-AA45-72D39F86808A}"/>
    <cellStyle name="Style 1 2 5 5" xfId="36574" xr:uid="{24052803-92F7-4FDE-8796-62570195FE51}"/>
    <cellStyle name="Style 1 2 6" xfId="12391" xr:uid="{5A9FEA3B-860C-4C42-944B-191E28F2F683}"/>
    <cellStyle name="Style 1 2 7" xfId="17627" xr:uid="{09EE5D58-AC3F-4C4F-9C31-C65D155D8C3A}"/>
    <cellStyle name="Style 1 2 8" xfId="19888" xr:uid="{BA818B18-2FB7-479D-B0FD-AE1336E3513C}"/>
    <cellStyle name="Style 1 2 9" xfId="10260" xr:uid="{810FF943-3B8B-429C-AE48-7C7A9796E7BB}"/>
    <cellStyle name="Style 1 2 9 2" xfId="21581" xr:uid="{A9911C84-7AD4-4589-BCD9-69B46F5BD969}"/>
    <cellStyle name="Style 1 2 9 2 2" xfId="27137" xr:uid="{6D532E50-DF23-4D35-A661-056C9E7778B3}"/>
    <cellStyle name="Style 1 2 9 2 3" xfId="32631" xr:uid="{5E092012-1F84-4DBF-939D-4D5EA07A5087}"/>
    <cellStyle name="Style 1 2 9 2 4" xfId="38115" xr:uid="{ADB4B9C9-9E28-4B18-89FB-6EDD3596D436}"/>
    <cellStyle name="Style 1 2 9 3" xfId="24408" xr:uid="{2E687B82-600A-40D0-B7CA-C16337F3965D}"/>
    <cellStyle name="Style 1 2 9 4" xfId="29902" xr:uid="{DE096FE0-385B-4210-A6E7-2F7A1446C4A0}"/>
    <cellStyle name="Style 1 2 9 5" xfId="35386" xr:uid="{EFE63626-2296-4177-9353-A240EA85DE4C}"/>
    <cellStyle name="Style 1 3" xfId="7080" xr:uid="{C52C43C5-DF0A-491F-AE78-E06F775346ED}"/>
    <cellStyle name="Style 1 3 2" xfId="7081" xr:uid="{4F6BF751-BD96-461B-BAF0-7D1C6BB2B11F}"/>
    <cellStyle name="Style 1 3 2 2" xfId="15486" xr:uid="{8D5BE823-C939-4591-83E4-BF0D4FD45909}"/>
    <cellStyle name="Style 1 3 2 2 2" xfId="22773" xr:uid="{2E71A66C-B37E-42E7-AE1A-94C9B2001D1F}"/>
    <cellStyle name="Style 1 3 2 2 2 2" xfId="28329" xr:uid="{E7E4A816-17C4-439B-8444-2AD77E9CF235}"/>
    <cellStyle name="Style 1 3 2 2 2 3" xfId="33823" xr:uid="{C5637B8A-A219-4140-8FE7-D15BBD56880B}"/>
    <cellStyle name="Style 1 3 2 2 2 4" xfId="39307" xr:uid="{460A6268-5D08-45C5-A4F7-EF21EF3E4835}"/>
    <cellStyle name="Style 1 3 2 2 3" xfId="25600" xr:uid="{3FE446CB-A5C9-4586-AF66-310F7B541506}"/>
    <cellStyle name="Style 1 3 2 2 4" xfId="31094" xr:uid="{344BAA0A-7E65-46E6-B410-6C638224398E}"/>
    <cellStyle name="Style 1 3 2 2 5" xfId="36578" xr:uid="{B8163DA2-22E1-4185-BF10-3ADEA9467A0B}"/>
    <cellStyle name="Style 1 3 2 3" xfId="12394" xr:uid="{05F27D7E-70C8-41C4-B29D-33BBF1712F39}"/>
    <cellStyle name="Style 1 3 2 4" xfId="17630" xr:uid="{A4B4AF4D-457F-4CAF-AF62-6001CD525887}"/>
    <cellStyle name="Style 1 3 2 5" xfId="19891" xr:uid="{1BF2B125-B020-4A39-A82E-7BF7C4001056}"/>
    <cellStyle name="Style 1 3 2 6" xfId="10265" xr:uid="{49FE0A59-485A-4671-9B30-7F914AB8B194}"/>
    <cellStyle name="Style 1 3 2 6 2" xfId="21586" xr:uid="{2D20DE9A-56BD-49AC-B79C-AC4BEC60E94B}"/>
    <cellStyle name="Style 1 3 2 6 2 2" xfId="27142" xr:uid="{3421FB5B-2432-43D6-B234-A8C2F091EB81}"/>
    <cellStyle name="Style 1 3 2 6 2 3" xfId="32636" xr:uid="{318B31AB-CF80-469D-8EB7-B6D13CE8B410}"/>
    <cellStyle name="Style 1 3 2 6 2 4" xfId="38120" xr:uid="{25892356-303A-4E77-B63E-5DA993E7A663}"/>
    <cellStyle name="Style 1 3 2 6 3" xfId="24413" xr:uid="{0AD7FE2D-C91B-4D4D-9EBA-619B1A5E8254}"/>
    <cellStyle name="Style 1 3 2 6 4" xfId="29907" xr:uid="{D2E88B7C-386F-4C95-8A3D-485C4E0899F6}"/>
    <cellStyle name="Style 1 3 2 6 5" xfId="35391" xr:uid="{C0FE4EFB-4EBB-4AEB-9869-8999C81EBF1C}"/>
    <cellStyle name="Style 1 3 3" xfId="7408" xr:uid="{29513B26-26DD-4151-B21B-4858517A2D30}"/>
    <cellStyle name="Style 1 3 3 2" xfId="15487" xr:uid="{425D3C63-8FA9-4AAF-B5D7-9DC73671F08A}"/>
    <cellStyle name="Style 1 3 3 2 2" xfId="22774" xr:uid="{BDBF37D9-C402-496D-B91F-32B2354D7648}"/>
    <cellStyle name="Style 1 3 3 2 2 2" xfId="28330" xr:uid="{4BB213EC-8F17-40F5-BEF9-545B747F3C50}"/>
    <cellStyle name="Style 1 3 3 2 2 3" xfId="33824" xr:uid="{93220C57-4B90-422F-AA1E-8F09C4425DA7}"/>
    <cellStyle name="Style 1 3 3 2 2 4" xfId="39308" xr:uid="{726D50E0-9BF1-4F2F-9C95-2D5657A78652}"/>
    <cellStyle name="Style 1 3 3 2 3" xfId="25601" xr:uid="{9AC7297B-7E7C-4727-A8D1-865A24880353}"/>
    <cellStyle name="Style 1 3 3 2 4" xfId="31095" xr:uid="{D37DF177-ECDA-4339-AB66-B73FC3F81161}"/>
    <cellStyle name="Style 1 3 3 2 5" xfId="36579" xr:uid="{6252068E-E5C5-4E54-AE73-05A55DBD28B0}"/>
    <cellStyle name="Style 1 3 3 3" xfId="12694" xr:uid="{79363355-5E2C-43C9-AC05-8013A301CB83}"/>
    <cellStyle name="Style 1 3 3 4" xfId="10266" xr:uid="{16F1A822-E339-4EF4-9971-2749416F3396}"/>
    <cellStyle name="Style 1 3 3 4 2" xfId="21587" xr:uid="{2176CEAF-CF07-4D6D-BE5F-9704616DAA1E}"/>
    <cellStyle name="Style 1 3 3 4 2 2" xfId="27143" xr:uid="{82CE1469-032B-4DAD-92A0-6C4ABF674DA8}"/>
    <cellStyle name="Style 1 3 3 4 2 3" xfId="32637" xr:uid="{CB07042F-F0C9-4E64-BD9B-50E5B3077F1B}"/>
    <cellStyle name="Style 1 3 3 4 2 4" xfId="38121" xr:uid="{E0A3C0BF-DA56-426A-9CB8-DA53BEEEA09C}"/>
    <cellStyle name="Style 1 3 3 4 3" xfId="24414" xr:uid="{9A28E94C-D881-4E25-8238-06D3345CB1AA}"/>
    <cellStyle name="Style 1 3 3 4 4" xfId="29908" xr:uid="{87EAE9ED-F92E-4C2E-9B7B-0EEE0171C5E8}"/>
    <cellStyle name="Style 1 3 3 4 5" xfId="35392" xr:uid="{838066D1-C073-41A3-9D67-6385DDA2BD14}"/>
    <cellStyle name="Style 1 3 4" xfId="10267" xr:uid="{BA8E3B1D-DA31-48B2-BD04-7266E282800B}"/>
    <cellStyle name="Style 1 3 4 2" xfId="21588" xr:uid="{59545233-91C2-44BE-9296-E4971DA913B4}"/>
    <cellStyle name="Style 1 3 4 2 2" xfId="27144" xr:uid="{B9031832-FC18-4406-B56B-599B80FC3A11}"/>
    <cellStyle name="Style 1 3 4 2 3" xfId="32638" xr:uid="{549D6532-9C75-4A54-B0D9-8B2ECEF1C189}"/>
    <cellStyle name="Style 1 3 4 2 4" xfId="38122" xr:uid="{16D21003-8979-4C07-9E0A-2F244F6C3BCC}"/>
    <cellStyle name="Style 1 3 4 3" xfId="24415" xr:uid="{B594C9CA-FED6-462D-93F9-04F9FCEA3D5E}"/>
    <cellStyle name="Style 1 3 4 4" xfId="29909" xr:uid="{32C8048D-3F4B-495C-9111-49808C61CCF3}"/>
    <cellStyle name="Style 1 3 4 5" xfId="35393" xr:uid="{DAA4C0F0-691D-49A3-913C-7E52AC664DDF}"/>
    <cellStyle name="Style 1 3 5" xfId="15485" xr:uid="{FFDE9927-7139-42A3-9E11-3C9DB0A584DB}"/>
    <cellStyle name="Style 1 3 5 2" xfId="22772" xr:uid="{2D991DAA-27E7-4CDF-BD41-2D356CD6BDE3}"/>
    <cellStyle name="Style 1 3 5 2 2" xfId="28328" xr:uid="{7842459D-DB18-44EE-873E-C805455ACB40}"/>
    <cellStyle name="Style 1 3 5 2 3" xfId="33822" xr:uid="{7C852DA6-FB5A-442A-BF53-63BA2D9820F4}"/>
    <cellStyle name="Style 1 3 5 2 4" xfId="39306" xr:uid="{685ED9DD-7234-424E-9D1C-DF3DFFC53965}"/>
    <cellStyle name="Style 1 3 5 3" xfId="25599" xr:uid="{753B4E39-D1C0-48AA-9AFA-749F11058B2A}"/>
    <cellStyle name="Style 1 3 5 4" xfId="31093" xr:uid="{C9D2EAD2-69E3-4294-BB5B-B76A445DCB6E}"/>
    <cellStyle name="Style 1 3 5 5" xfId="36577" xr:uid="{82883001-B8D6-419C-A315-F972E3646DB9}"/>
    <cellStyle name="Style 1 3 6" xfId="12393" xr:uid="{34F14034-EC57-4B9E-A0ED-9D01FC7FCC39}"/>
    <cellStyle name="Style 1 3 7" xfId="17629" xr:uid="{A2B8B085-39E3-4BED-98AB-E115854CF77D}"/>
    <cellStyle name="Style 1 3 8" xfId="19890" xr:uid="{74389441-C7B4-4C29-B6ED-2FD8CAE73487}"/>
    <cellStyle name="Style 1 3 9" xfId="10264" xr:uid="{0E5FC918-FBC1-42E5-A6A5-328AC4A27729}"/>
    <cellStyle name="Style 1 3 9 2" xfId="21585" xr:uid="{85FE8565-D07A-4DF4-BF4C-6A06E876BD72}"/>
    <cellStyle name="Style 1 3 9 2 2" xfId="27141" xr:uid="{0771AEA8-A864-4CCB-90FD-D8BD55B1DC23}"/>
    <cellStyle name="Style 1 3 9 2 3" xfId="32635" xr:uid="{04B8ACCC-9A5B-47B0-BAAF-A04E6171836F}"/>
    <cellStyle name="Style 1 3 9 2 4" xfId="38119" xr:uid="{F80AD154-5E25-4A4C-ADB4-0DEBA8C72FC3}"/>
    <cellStyle name="Style 1 3 9 3" xfId="24412" xr:uid="{02A1E012-C674-4614-B988-D80DAB3D3D17}"/>
    <cellStyle name="Style 1 3 9 4" xfId="29906" xr:uid="{021E1358-21DA-4F2B-B859-1ABE8C1FA8B1}"/>
    <cellStyle name="Style 1 3 9 5" xfId="35390" xr:uid="{42A2A865-1D53-40E1-A169-153169AD222A}"/>
    <cellStyle name="Style 1 4" xfId="7082" xr:uid="{53129BF6-E4C6-445B-9606-789E77C2E610}"/>
    <cellStyle name="Style 1 4 2" xfId="15488" xr:uid="{8EAE7634-ABCE-469A-9880-8CA594073CEA}"/>
    <cellStyle name="Style 1 4 2 2" xfId="22775" xr:uid="{A6D0E9D3-9AA4-4B37-993F-23E26B892CE4}"/>
    <cellStyle name="Style 1 4 2 2 2" xfId="28331" xr:uid="{327BCB17-AB83-481C-AF59-7BC9B5716E2E}"/>
    <cellStyle name="Style 1 4 2 2 3" xfId="33825" xr:uid="{942A4E43-A490-4B26-9BF1-48BF1F5CA9C3}"/>
    <cellStyle name="Style 1 4 2 2 4" xfId="39309" xr:uid="{8D15F137-894A-4443-AA1F-793F3FA681CB}"/>
    <cellStyle name="Style 1 4 2 3" xfId="25602" xr:uid="{9001B146-6C4D-4248-9633-6E09A7E13D0E}"/>
    <cellStyle name="Style 1 4 2 4" xfId="31096" xr:uid="{360FC9C5-694A-4C40-95E8-D682977C0C43}"/>
    <cellStyle name="Style 1 4 2 5" xfId="36580" xr:uid="{01058105-B79D-4338-B146-2E0CB8A86C78}"/>
    <cellStyle name="Style 1 4 3" xfId="12395" xr:uid="{B4DCEE2C-573B-46F5-A540-35BAA759B6F9}"/>
    <cellStyle name="Style 1 4 4" xfId="17631" xr:uid="{ECA60132-5CBD-4ED7-A5D0-7FC01E4A7699}"/>
    <cellStyle name="Style 1 4 5" xfId="19892" xr:uid="{B0BF8E2A-583D-44C3-B173-8023C288E502}"/>
    <cellStyle name="Style 1 4 6" xfId="10268" xr:uid="{53C0D501-0C97-4842-BA2E-CEF12C4A1CE6}"/>
    <cellStyle name="Style 1 4 6 2" xfId="21589" xr:uid="{6D2CB316-A653-4232-9BBC-22A0742EA6E9}"/>
    <cellStyle name="Style 1 4 6 2 2" xfId="27145" xr:uid="{E1AE2552-F703-4FF2-8D8A-734EABAA288E}"/>
    <cellStyle name="Style 1 4 6 2 3" xfId="32639" xr:uid="{A537505F-2CC8-41E6-B97C-45FB7CA02955}"/>
    <cellStyle name="Style 1 4 6 2 4" xfId="38123" xr:uid="{B5219BD8-7461-48F5-BC89-8ACE9D152BED}"/>
    <cellStyle name="Style 1 4 6 3" xfId="24416" xr:uid="{BE285309-9B2D-4631-8889-57483C285812}"/>
    <cellStyle name="Style 1 4 6 4" xfId="29910" xr:uid="{82905C9A-792B-4C10-8739-7E37253A3EE3}"/>
    <cellStyle name="Style 1 4 6 5" xfId="35394" xr:uid="{1E1CEFD9-2318-41AF-B4DF-3DB54899C10D}"/>
    <cellStyle name="Style 1 5" xfId="7311" xr:uid="{03B85D0E-2A6B-49FD-9389-24E177CCA638}"/>
    <cellStyle name="Style 1 5 2" xfId="15489" xr:uid="{24FE85F9-A964-4DA3-B77C-4B379FAC0537}"/>
    <cellStyle name="Style 1 5 2 2" xfId="22776" xr:uid="{306437CA-067C-4489-8DB4-1CD7458A0EA4}"/>
    <cellStyle name="Style 1 5 2 2 2" xfId="28332" xr:uid="{B4B43367-4CA6-43B3-B1CC-A18DFD73539B}"/>
    <cellStyle name="Style 1 5 2 2 3" xfId="33826" xr:uid="{110A9FFE-0FD4-4F8D-951C-D3DB90E49CEF}"/>
    <cellStyle name="Style 1 5 2 2 4" xfId="39310" xr:uid="{799105CB-4A59-4E23-B075-76920F2B1AB7}"/>
    <cellStyle name="Style 1 5 2 3" xfId="25603" xr:uid="{3688C662-44A7-41DF-BE2D-9B33E990DA3D}"/>
    <cellStyle name="Style 1 5 2 4" xfId="31097" xr:uid="{A56BC800-3F18-46B0-81FC-15FB4F1899BE}"/>
    <cellStyle name="Style 1 5 2 5" xfId="36581" xr:uid="{0163616E-512C-4079-870E-2C749513EF8A}"/>
    <cellStyle name="Style 1 5 3" xfId="12692" xr:uid="{D90A872E-56AC-4CA7-850F-A52C9F104CFF}"/>
    <cellStyle name="Style 1 5 4" xfId="10269" xr:uid="{9241EB95-8D5A-46DF-9B5A-6A0F277CC614}"/>
    <cellStyle name="Style 1 5 4 2" xfId="21590" xr:uid="{2A872E29-9E31-47A8-A0B5-21C53FD3A0FE}"/>
    <cellStyle name="Style 1 5 4 2 2" xfId="27146" xr:uid="{D044A066-3C32-418E-98D1-C324000991E8}"/>
    <cellStyle name="Style 1 5 4 2 3" xfId="32640" xr:uid="{E8B58D79-8AB0-484B-B883-4492BD4EA248}"/>
    <cellStyle name="Style 1 5 4 2 4" xfId="38124" xr:uid="{0568F9BF-D1BE-49F7-9189-1C5C0E7DEA6A}"/>
    <cellStyle name="Style 1 5 4 3" xfId="24417" xr:uid="{8F3EF495-C586-426E-B1BA-C8BC8DF91D99}"/>
    <cellStyle name="Style 1 5 4 4" xfId="29911" xr:uid="{E0CC5270-F6F5-4CE4-9ABD-FBE20B4CD1D5}"/>
    <cellStyle name="Style 1 5 4 5" xfId="35395" xr:uid="{F01D5AF9-DEA5-4D08-9E1F-3E4C6637D2C2}"/>
    <cellStyle name="Style 1 6" xfId="10270" xr:uid="{55129930-7EC0-44B1-9624-FBF55C224BF7}"/>
    <cellStyle name="Style 1 6 2" xfId="21591" xr:uid="{3B502385-E963-4575-9B55-9B6D4CE419A5}"/>
    <cellStyle name="Style 1 6 2 2" xfId="27147" xr:uid="{2187F3AB-0704-4AFD-A978-5DF07E658ED8}"/>
    <cellStyle name="Style 1 6 2 3" xfId="32641" xr:uid="{CBDDA5F1-61C3-4C0A-AB01-1A0244CEF128}"/>
    <cellStyle name="Style 1 6 2 4" xfId="38125" xr:uid="{A4B8ACDA-1B75-4E55-AF84-8AD7067828C1}"/>
    <cellStyle name="Style 1 6 3" xfId="24418" xr:uid="{8A53B195-6A6B-4C98-9527-D485DD22C380}"/>
    <cellStyle name="Style 1 6 4" xfId="29912" xr:uid="{AE9C9309-AA79-4CB3-B728-AF12C25E076C}"/>
    <cellStyle name="Style 1 6 5" xfId="35396" xr:uid="{A43BD4E6-E96C-4B5B-98D9-67101E092FF0}"/>
    <cellStyle name="Style 1 7" xfId="15481" xr:uid="{D14C9E4C-7D2C-44F6-87D9-9E7C03D08CCD}"/>
    <cellStyle name="Style 1 7 2" xfId="22768" xr:uid="{B2B9ECA0-163F-4DB3-9C0E-6CAFBA816CC9}"/>
    <cellStyle name="Style 1 7 2 2" xfId="28324" xr:uid="{AA6B7A92-4874-4CEF-B6F5-9A2D586BEE2C}"/>
    <cellStyle name="Style 1 7 2 3" xfId="33818" xr:uid="{DD292573-DE08-47C0-B73E-9BBF22B8CCC1}"/>
    <cellStyle name="Style 1 7 2 4" xfId="39302" xr:uid="{A98DFDC3-C57F-4A7B-865C-4A408F72D94C}"/>
    <cellStyle name="Style 1 7 3" xfId="25595" xr:uid="{E28CEC7B-42CA-48CF-A950-C7454AB5C1C1}"/>
    <cellStyle name="Style 1 7 4" xfId="31089" xr:uid="{B65D2AED-223B-45AF-BA19-AA00D2339AF9}"/>
    <cellStyle name="Style 1 7 5" xfId="36573" xr:uid="{A790B35F-E812-4B09-B0A6-21324BB15323}"/>
    <cellStyle name="Style 1 8" xfId="12390" xr:uid="{286EB062-6D80-4C78-92D7-017FDA7EE3CD}"/>
    <cellStyle name="Style 1 9" xfId="17626" xr:uid="{7923B44F-2941-49BF-8A32-50540A7C556A}"/>
    <cellStyle name="Texto de advertencia" xfId="7168" builtinId="11" customBuiltin="1"/>
    <cellStyle name="Texto de advertencia 2" xfId="914" xr:uid="{FC27FF47-945A-4C87-8D8D-BFD535B14356}"/>
    <cellStyle name="Texto de advertencia 2 10" xfId="7083" xr:uid="{541C8460-0F27-4F2B-AC25-77FA78B26833}"/>
    <cellStyle name="Texto de advertencia 2 2" xfId="7084" xr:uid="{FA232392-1B53-48FA-AD45-CDC2F52AA7E5}"/>
    <cellStyle name="Texto de advertencia 2 2 2" xfId="7085" xr:uid="{BF983E9C-1B9C-4F0D-B247-78B77CAEA853}"/>
    <cellStyle name="Texto de advertencia 2 2 2 2" xfId="15492" xr:uid="{5082AFF5-5A56-45CB-ACB4-B30AB3016B55}"/>
    <cellStyle name="Texto de advertencia 2 2 2 2 2" xfId="22779" xr:uid="{788BA5C3-F776-4D1F-8930-3A8D5E9309E2}"/>
    <cellStyle name="Texto de advertencia 2 2 2 2 2 2" xfId="28335" xr:uid="{7AB670D8-4C07-4663-A49A-385ACEA3E93E}"/>
    <cellStyle name="Texto de advertencia 2 2 2 2 2 3" xfId="33829" xr:uid="{7C746277-B6D2-4F1D-8129-D64C7AD1B86D}"/>
    <cellStyle name="Texto de advertencia 2 2 2 2 2 4" xfId="39313" xr:uid="{C38A4F34-97D4-460C-ABE0-0A365ADA8D2E}"/>
    <cellStyle name="Texto de advertencia 2 2 2 2 3" xfId="25606" xr:uid="{8D6C5668-64CC-4C7A-85FE-29C2A37E8F60}"/>
    <cellStyle name="Texto de advertencia 2 2 2 2 4" xfId="31100" xr:uid="{F7C5734D-4881-44A0-A25C-E0CEE1411F7A}"/>
    <cellStyle name="Texto de advertencia 2 2 2 2 5" xfId="36584" xr:uid="{E9F3D316-EA1F-4210-B94A-232A9FD3F1E3}"/>
    <cellStyle name="Texto de advertencia 2 2 2 3" xfId="12398" xr:uid="{95620181-4D06-4809-B4F6-C1F201DDABC8}"/>
    <cellStyle name="Texto de advertencia 2 2 2 4" xfId="17634" xr:uid="{CA5D8AFD-EB46-4929-8C18-1F8A75029EA1}"/>
    <cellStyle name="Texto de advertencia 2 2 2 5" xfId="19895" xr:uid="{5449ECC9-E2C6-416F-B3E6-EFA2B641EE3B}"/>
    <cellStyle name="Texto de advertencia 2 2 2 6" xfId="10273" xr:uid="{80216BF6-B8F8-4F92-85E3-61BAA2DDBEBF}"/>
    <cellStyle name="Texto de advertencia 2 2 2 6 2" xfId="21594" xr:uid="{CE200BB6-F77D-43DF-94E1-41C63FEB201F}"/>
    <cellStyle name="Texto de advertencia 2 2 2 6 2 2" xfId="27150" xr:uid="{2813293B-C4A6-4618-A970-EFB157FE416B}"/>
    <cellStyle name="Texto de advertencia 2 2 2 6 2 3" xfId="32644" xr:uid="{C5CC5582-02A1-424A-9AE7-A006F70D7C4B}"/>
    <cellStyle name="Texto de advertencia 2 2 2 6 2 4" xfId="38128" xr:uid="{CAE55A8E-C963-4DFE-99CC-6284ECC4784C}"/>
    <cellStyle name="Texto de advertencia 2 2 2 6 3" xfId="24421" xr:uid="{A9B4EC08-2D5A-4CB0-8A22-D0A9600C912A}"/>
    <cellStyle name="Texto de advertencia 2 2 2 6 4" xfId="29915" xr:uid="{77B4EFE6-41C2-40B6-B159-2EF1B4AB00D6}"/>
    <cellStyle name="Texto de advertencia 2 2 2 6 5" xfId="35399" xr:uid="{7EC00EF0-C5CD-4435-889C-50F80C22BE23}"/>
    <cellStyle name="Texto de advertencia 2 2 3" xfId="7086" xr:uid="{E631670F-D233-47E4-A0F9-667623C86680}"/>
    <cellStyle name="Texto de advertencia 2 2 3 2" xfId="15493" xr:uid="{9B619169-EFC2-4C04-A92E-45AFCE74FF17}"/>
    <cellStyle name="Texto de advertencia 2 2 3 2 2" xfId="22780" xr:uid="{95CA3EFF-07A5-429B-A24E-44B4FB2612C4}"/>
    <cellStyle name="Texto de advertencia 2 2 3 2 2 2" xfId="28336" xr:uid="{14A6272B-6F63-446F-999F-D70DD9DA175A}"/>
    <cellStyle name="Texto de advertencia 2 2 3 2 2 3" xfId="33830" xr:uid="{36A8BBA6-1A92-4E1B-83FD-E115230593BA}"/>
    <cellStyle name="Texto de advertencia 2 2 3 2 2 4" xfId="39314" xr:uid="{BC439DC1-7774-4417-8DF5-F6957D7EE2EA}"/>
    <cellStyle name="Texto de advertencia 2 2 3 2 3" xfId="25607" xr:uid="{F7641155-7115-4876-B923-8D2530E63D34}"/>
    <cellStyle name="Texto de advertencia 2 2 3 2 4" xfId="31101" xr:uid="{4148B4BC-0B30-4018-8CD8-D9FE567351CC}"/>
    <cellStyle name="Texto de advertencia 2 2 3 2 5" xfId="36585" xr:uid="{CA52BDC7-80AB-4B36-918A-285D7C4A1B8C}"/>
    <cellStyle name="Texto de advertencia 2 2 3 3" xfId="12399" xr:uid="{BC39F43A-54D8-4DF2-A6D6-6FCFE044BCE4}"/>
    <cellStyle name="Texto de advertencia 2 2 3 4" xfId="17635" xr:uid="{5866F586-2E4D-4710-9BE8-569370B7D540}"/>
    <cellStyle name="Texto de advertencia 2 2 3 5" xfId="19896" xr:uid="{D924F588-9C5C-4126-9D21-C8E25227EC5C}"/>
    <cellStyle name="Texto de advertencia 2 2 3 6" xfId="10274" xr:uid="{BBF13508-2DEA-49EB-AE2A-75D97C31D2FD}"/>
    <cellStyle name="Texto de advertencia 2 2 3 6 2" xfId="21595" xr:uid="{A5945AEA-3CF4-4410-819D-9A52F1E0CB1F}"/>
    <cellStyle name="Texto de advertencia 2 2 3 6 2 2" xfId="27151" xr:uid="{5471628C-197F-40E9-A3E1-307C4A402312}"/>
    <cellStyle name="Texto de advertencia 2 2 3 6 2 3" xfId="32645" xr:uid="{9AB48BE5-1B10-4B66-9271-9A786CB4F4D3}"/>
    <cellStyle name="Texto de advertencia 2 2 3 6 2 4" xfId="38129" xr:uid="{D68106DD-B809-4650-A089-F8E771C3A737}"/>
    <cellStyle name="Texto de advertencia 2 2 3 6 3" xfId="24422" xr:uid="{CFED2CF5-80ED-487F-931C-D9CBE3497EC8}"/>
    <cellStyle name="Texto de advertencia 2 2 3 6 4" xfId="29916" xr:uid="{79E3A21D-D56C-4D7B-8159-90DC54A6B984}"/>
    <cellStyle name="Texto de advertencia 2 2 3 6 5" xfId="35400" xr:uid="{82A3E4BC-3864-4669-B853-DD217ED37736}"/>
    <cellStyle name="Texto de advertencia 2 2 4" xfId="15491" xr:uid="{EEDD4D75-0137-4A0B-8EA7-9235BD727315}"/>
    <cellStyle name="Texto de advertencia 2 2 4 2" xfId="22778" xr:uid="{E6638F08-1E2A-4372-BABC-1F2EDE066239}"/>
    <cellStyle name="Texto de advertencia 2 2 4 2 2" xfId="28334" xr:uid="{DA4FB3FA-FA7F-48A3-A73D-9791A4379B3A}"/>
    <cellStyle name="Texto de advertencia 2 2 4 2 3" xfId="33828" xr:uid="{EC472D0B-6259-4C0A-B729-75C37AD0578B}"/>
    <cellStyle name="Texto de advertencia 2 2 4 2 4" xfId="39312" xr:uid="{48D9EC5A-CA3C-447F-9ABD-0BAF52D0C4F1}"/>
    <cellStyle name="Texto de advertencia 2 2 4 3" xfId="25605" xr:uid="{482ED169-0C04-40B0-A6AA-D181BDA39C82}"/>
    <cellStyle name="Texto de advertencia 2 2 4 4" xfId="31099" xr:uid="{76C1942D-7E48-4CED-B3E7-A1F35643FA49}"/>
    <cellStyle name="Texto de advertencia 2 2 4 5" xfId="36583" xr:uid="{18B8AD31-C8FB-4E4A-8E6B-9C0454626A8B}"/>
    <cellStyle name="Texto de advertencia 2 2 5" xfId="12397" xr:uid="{79ED1A64-8A37-4827-A827-B4BFE5FC1808}"/>
    <cellStyle name="Texto de advertencia 2 2 6" xfId="17633" xr:uid="{3375064B-46FE-4340-AE7C-5EDFCE727024}"/>
    <cellStyle name="Texto de advertencia 2 2 7" xfId="19894" xr:uid="{C4306FCB-A860-4E5B-AEDB-20F53BB68170}"/>
    <cellStyle name="Texto de advertencia 2 2 8" xfId="10272" xr:uid="{A1979A22-A5A2-4E67-ADCF-6C55E99EE17F}"/>
    <cellStyle name="Texto de advertencia 2 2 8 2" xfId="21593" xr:uid="{1596DC2D-FDE5-4020-9E31-F7CC05C82022}"/>
    <cellStyle name="Texto de advertencia 2 2 8 2 2" xfId="27149" xr:uid="{45EDC95B-3452-48E2-9599-2D9C8ED0A2D7}"/>
    <cellStyle name="Texto de advertencia 2 2 8 2 3" xfId="32643" xr:uid="{98307A81-9A72-480E-9216-8CBEA268DFA5}"/>
    <cellStyle name="Texto de advertencia 2 2 8 2 4" xfId="38127" xr:uid="{72110FDB-0D09-4072-8CFF-064E53B311F1}"/>
    <cellStyle name="Texto de advertencia 2 2 8 3" xfId="24420" xr:uid="{BB51F760-41D3-409E-93D7-FD03A587116F}"/>
    <cellStyle name="Texto de advertencia 2 2 8 4" xfId="29914" xr:uid="{5B67F1F6-446F-4E38-8AC5-965A945C26FF}"/>
    <cellStyle name="Texto de advertencia 2 2 8 5" xfId="35398" xr:uid="{DEB98F5D-4329-447D-B333-3D3CB70B0C8B}"/>
    <cellStyle name="Texto de advertencia 2 3" xfId="7087" xr:uid="{795CE8FB-84A2-468C-BC65-C322B6A409B5}"/>
    <cellStyle name="Texto de advertencia 2 3 2" xfId="15494" xr:uid="{2985DDBA-8216-4C13-AB1B-E1BDCCF4BD99}"/>
    <cellStyle name="Texto de advertencia 2 3 2 2" xfId="22781" xr:uid="{00531D9B-FC25-4759-9008-FAB0C7E5D762}"/>
    <cellStyle name="Texto de advertencia 2 3 2 2 2" xfId="28337" xr:uid="{D42E2E56-94E9-444A-8189-76168F557475}"/>
    <cellStyle name="Texto de advertencia 2 3 2 2 3" xfId="33831" xr:uid="{05E8E263-F753-4EDA-8E60-AA9659618E95}"/>
    <cellStyle name="Texto de advertencia 2 3 2 2 4" xfId="39315" xr:uid="{74C54EAF-E565-4F49-9BE4-FE000A64D934}"/>
    <cellStyle name="Texto de advertencia 2 3 2 3" xfId="25608" xr:uid="{BA5DB33A-1B1E-4D4E-ABCB-72FE763812C7}"/>
    <cellStyle name="Texto de advertencia 2 3 2 4" xfId="31102" xr:uid="{53BF9CD3-14B8-4DD5-9E80-58623E663BBF}"/>
    <cellStyle name="Texto de advertencia 2 3 2 5" xfId="36586" xr:uid="{B861601E-626D-4496-8661-E6106CB8288B}"/>
    <cellStyle name="Texto de advertencia 2 3 3" xfId="12400" xr:uid="{913D94C7-F732-4A9A-9DFF-69024447E672}"/>
    <cellStyle name="Texto de advertencia 2 3 4" xfId="17636" xr:uid="{1E57C39A-E131-479A-AAAF-EFBD27414C29}"/>
    <cellStyle name="Texto de advertencia 2 3 5" xfId="19897" xr:uid="{2FAC5F78-F855-4419-B38C-43CA64ACF240}"/>
    <cellStyle name="Texto de advertencia 2 3 6" xfId="10275" xr:uid="{0E186C18-0CA2-4AD4-8945-5C3FA61223F6}"/>
    <cellStyle name="Texto de advertencia 2 3 6 2" xfId="21596" xr:uid="{FD25F2CB-023D-43D5-9C37-8560858DCFC4}"/>
    <cellStyle name="Texto de advertencia 2 3 6 2 2" xfId="27152" xr:uid="{FE7FB92C-8451-4D45-A5BA-35A9C9D2ECBF}"/>
    <cellStyle name="Texto de advertencia 2 3 6 2 3" xfId="32646" xr:uid="{842816D9-7D29-4ED3-AB59-803AC40F542E}"/>
    <cellStyle name="Texto de advertencia 2 3 6 2 4" xfId="38130" xr:uid="{89C95AE7-1769-47C0-BC0D-E43318EE63D2}"/>
    <cellStyle name="Texto de advertencia 2 3 6 3" xfId="24423" xr:uid="{EA4F4AE1-0A1B-440D-88CA-FB660263C5C7}"/>
    <cellStyle name="Texto de advertencia 2 3 6 4" xfId="29917" xr:uid="{3FF67945-73CC-4AAE-BCC2-477E7BEBFE2C}"/>
    <cellStyle name="Texto de advertencia 2 3 6 5" xfId="35401" xr:uid="{9E144362-32F5-478A-A223-E87B4A8BC544}"/>
    <cellStyle name="Texto de advertencia 2 4" xfId="7088" xr:uid="{1D2F8486-D4B1-4DB9-9CB6-2BC16431C2C3}"/>
    <cellStyle name="Texto de advertencia 2 4 2" xfId="15495" xr:uid="{696F6BCD-5CF4-4D34-843A-2A9FCBD8685C}"/>
    <cellStyle name="Texto de advertencia 2 4 2 2" xfId="22782" xr:uid="{2D5A2397-82DC-4D70-8548-0C33652D2F40}"/>
    <cellStyle name="Texto de advertencia 2 4 2 2 2" xfId="28338" xr:uid="{73688861-321C-4F0A-94E1-5504A1DEC1EE}"/>
    <cellStyle name="Texto de advertencia 2 4 2 2 3" xfId="33832" xr:uid="{33AF8B7A-5D0A-47D1-B1A1-328BC5669CE9}"/>
    <cellStyle name="Texto de advertencia 2 4 2 2 4" xfId="39316" xr:uid="{AD35AEAC-2D6B-4488-8286-9BC460808674}"/>
    <cellStyle name="Texto de advertencia 2 4 2 3" xfId="25609" xr:uid="{C296CF83-93DF-482B-BE88-3273C6D6E986}"/>
    <cellStyle name="Texto de advertencia 2 4 2 4" xfId="31103" xr:uid="{3940C8F7-B14E-46AA-A1CC-1B8BC9A380F1}"/>
    <cellStyle name="Texto de advertencia 2 4 2 5" xfId="36587" xr:uid="{002CD209-C982-4282-A7DB-C33227FCE335}"/>
    <cellStyle name="Texto de advertencia 2 4 3" xfId="12401" xr:uid="{EC217080-9C10-47F5-961B-ADF1F494E05F}"/>
    <cellStyle name="Texto de advertencia 2 4 4" xfId="17637" xr:uid="{2A9088BB-483C-42EF-A30F-79EDF9BED9AF}"/>
    <cellStyle name="Texto de advertencia 2 4 5" xfId="19898" xr:uid="{E64A210B-2C76-4B56-9879-423E132DE69F}"/>
    <cellStyle name="Texto de advertencia 2 4 6" xfId="10276" xr:uid="{DA9E0B90-1F4A-495E-BF27-6CCB4B94D5DE}"/>
    <cellStyle name="Texto de advertencia 2 4 6 2" xfId="21597" xr:uid="{4426F577-FF4E-4401-B72A-B22E62A37A07}"/>
    <cellStyle name="Texto de advertencia 2 4 6 2 2" xfId="27153" xr:uid="{3C6DF2E0-DA60-4E83-8061-B1CB45442C44}"/>
    <cellStyle name="Texto de advertencia 2 4 6 2 3" xfId="32647" xr:uid="{A2EC30D6-E128-463D-AC0D-ABF07AF67FF6}"/>
    <cellStyle name="Texto de advertencia 2 4 6 2 4" xfId="38131" xr:uid="{EF471870-B3C3-433C-A8F0-189154473EE1}"/>
    <cellStyle name="Texto de advertencia 2 4 6 3" xfId="24424" xr:uid="{B58E476E-14C7-42DB-A646-0FFC4181B265}"/>
    <cellStyle name="Texto de advertencia 2 4 6 4" xfId="29918" xr:uid="{32D2C15D-60F9-4CAB-BE40-5EABCF5DCA11}"/>
    <cellStyle name="Texto de advertencia 2 4 6 5" xfId="35402" xr:uid="{9032B406-5922-4A73-9AD9-4C05699975E8}"/>
    <cellStyle name="Texto de advertencia 2 5" xfId="15490" xr:uid="{AF3861BA-E859-4BBB-BAB1-763FE91EC7D8}"/>
    <cellStyle name="Texto de advertencia 2 5 2" xfId="22777" xr:uid="{1598D141-97AB-481E-8CEA-C4C094FDFD53}"/>
    <cellStyle name="Texto de advertencia 2 5 2 2" xfId="28333" xr:uid="{90E3D882-6734-49DB-A96B-61070014B129}"/>
    <cellStyle name="Texto de advertencia 2 5 2 3" xfId="33827" xr:uid="{9C3137A8-B6AA-4D26-B300-02D3675200F9}"/>
    <cellStyle name="Texto de advertencia 2 5 2 4" xfId="39311" xr:uid="{67798B55-14FC-46C1-B963-CF434C3C5786}"/>
    <cellStyle name="Texto de advertencia 2 5 3" xfId="25604" xr:uid="{5BBBCA4A-2B46-4500-B3B1-C18E0BA9192E}"/>
    <cellStyle name="Texto de advertencia 2 5 4" xfId="31098" xr:uid="{1B8A552C-B480-434A-8A39-B8FDA9893D97}"/>
    <cellStyle name="Texto de advertencia 2 5 5" xfId="36582" xr:uid="{416D1049-D079-4B65-8A95-19BAC7231594}"/>
    <cellStyle name="Texto de advertencia 2 6" xfId="12396" xr:uid="{AD3E005A-FCF5-41A6-9625-7AF1071F7E12}"/>
    <cellStyle name="Texto de advertencia 2 7" xfId="17632" xr:uid="{D0E34905-B292-47E8-828C-BFEAC5825F19}"/>
    <cellStyle name="Texto de advertencia 2 8" xfId="19893" xr:uid="{B532DBB6-184E-49BC-9583-6B7C5ED4E312}"/>
    <cellStyle name="Texto de advertencia 2 9" xfId="10271" xr:uid="{65D438F3-53BF-4C61-9B18-2411BF6D7D44}"/>
    <cellStyle name="Texto de advertencia 2 9 2" xfId="21592" xr:uid="{C1E336BF-E085-4A83-B738-6B2440C8D483}"/>
    <cellStyle name="Texto de advertencia 2 9 2 2" xfId="27148" xr:uid="{1CE3AA3C-1A79-4E57-BA82-BBCF53FFFE09}"/>
    <cellStyle name="Texto de advertencia 2 9 2 3" xfId="32642" xr:uid="{DAFAE757-6D7F-4BC4-B6F8-C2E8C1587888}"/>
    <cellStyle name="Texto de advertencia 2 9 2 4" xfId="38126" xr:uid="{883D03F5-F555-4086-95CB-A8A7372107F5}"/>
    <cellStyle name="Texto de advertencia 2 9 3" xfId="24419" xr:uid="{C3A25D43-A7E0-4FA2-8323-3845743C2244}"/>
    <cellStyle name="Texto de advertencia 2 9 4" xfId="29913" xr:uid="{6D64DFC6-F445-46C8-B577-B9F26658FA7E}"/>
    <cellStyle name="Texto de advertencia 2 9 5" xfId="35397" xr:uid="{09E70003-2E7F-4681-9224-F3D0EDABD4DF}"/>
    <cellStyle name="Texto de advertencia 3" xfId="915" xr:uid="{1D1216A0-39B9-474D-BF8D-ACE623327AD4}"/>
    <cellStyle name="Texto de advertencia 3 2" xfId="7090" xr:uid="{20E7C995-FE60-45C4-8A5F-74F3C6D2DFB7}"/>
    <cellStyle name="Texto de advertencia 3 2 2" xfId="15497" xr:uid="{A7669371-C7A8-446E-8522-C6B624583D76}"/>
    <cellStyle name="Texto de advertencia 3 2 2 2" xfId="22784" xr:uid="{BB87F44C-8BED-4D8F-8623-DEEBB3607194}"/>
    <cellStyle name="Texto de advertencia 3 2 2 2 2" xfId="28340" xr:uid="{A7E99484-5D7F-436C-8536-F601723F7CD0}"/>
    <cellStyle name="Texto de advertencia 3 2 2 2 3" xfId="33834" xr:uid="{7673D3C9-8E8D-42BD-A579-9AD1C3CB2858}"/>
    <cellStyle name="Texto de advertencia 3 2 2 2 4" xfId="39318" xr:uid="{573C5EDC-E9F8-426F-8686-38753AC2CC33}"/>
    <cellStyle name="Texto de advertencia 3 2 2 3" xfId="25611" xr:uid="{4182E767-DEEB-48E9-A046-629BF2EC063E}"/>
    <cellStyle name="Texto de advertencia 3 2 2 4" xfId="31105" xr:uid="{F633264C-A5AD-4201-BF55-7D48D793D1E2}"/>
    <cellStyle name="Texto de advertencia 3 2 2 5" xfId="36589" xr:uid="{600F9A85-A4F5-408A-9783-F6221417EF04}"/>
    <cellStyle name="Texto de advertencia 3 2 3" xfId="12403" xr:uid="{BA5F6516-0DA2-4E6D-96B6-F5EA09DBC8A4}"/>
    <cellStyle name="Texto de advertencia 3 2 4" xfId="17639" xr:uid="{058760A2-E9F9-41FB-B2A6-171E93A73202}"/>
    <cellStyle name="Texto de advertencia 3 2 5" xfId="19900" xr:uid="{05772A1D-9917-4E30-86D0-65A6BBCC40C0}"/>
    <cellStyle name="Texto de advertencia 3 2 6" xfId="10278" xr:uid="{6FCF9FD2-7A64-4F36-9C5A-7CB234A5A6AE}"/>
    <cellStyle name="Texto de advertencia 3 2 6 2" xfId="21599" xr:uid="{F195B7CC-B54E-4411-8A62-2305A2F174C4}"/>
    <cellStyle name="Texto de advertencia 3 2 6 2 2" xfId="27155" xr:uid="{13750496-DCBE-4172-B245-54455B1DE2E6}"/>
    <cellStyle name="Texto de advertencia 3 2 6 2 3" xfId="32649" xr:uid="{02366DE2-3B67-4E19-AB34-617B28815D23}"/>
    <cellStyle name="Texto de advertencia 3 2 6 2 4" xfId="38133" xr:uid="{ADCF6148-B8B7-4A69-B3BC-EB613709DA93}"/>
    <cellStyle name="Texto de advertencia 3 2 6 3" xfId="24426" xr:uid="{A965E790-0B92-4D18-BDBA-7F0C2E8ECBF4}"/>
    <cellStyle name="Texto de advertencia 3 2 6 4" xfId="29920" xr:uid="{F9F07449-C26B-461B-8580-3797DE94CDB7}"/>
    <cellStyle name="Texto de advertencia 3 2 6 5" xfId="35404" xr:uid="{7C6BC1DC-074B-4F89-8A56-A196266DC56A}"/>
    <cellStyle name="Texto de advertencia 3 3" xfId="15496" xr:uid="{B7EF32B7-DE68-4DEF-AC88-D05F34FD361D}"/>
    <cellStyle name="Texto de advertencia 3 3 2" xfId="22783" xr:uid="{4F9CDD4B-B00D-46EE-A09C-DAEDC0E1E905}"/>
    <cellStyle name="Texto de advertencia 3 3 2 2" xfId="28339" xr:uid="{F0FBF96A-A702-45A9-AE86-AC3BA3AC6B38}"/>
    <cellStyle name="Texto de advertencia 3 3 2 3" xfId="33833" xr:uid="{43D5372A-92B2-43F7-B094-11869F0BD8F5}"/>
    <cellStyle name="Texto de advertencia 3 3 2 4" xfId="39317" xr:uid="{E63EAD54-4A35-4CD1-9D9F-5CD4B64B8ACB}"/>
    <cellStyle name="Texto de advertencia 3 3 3" xfId="25610" xr:uid="{C562F5A8-67BF-448B-989E-CA8C9B2F3041}"/>
    <cellStyle name="Texto de advertencia 3 3 4" xfId="31104" xr:uid="{668EB9AC-7817-4B0C-BA99-D3BE7F2ABBD0}"/>
    <cellStyle name="Texto de advertencia 3 3 5" xfId="36588" xr:uid="{9360B993-3428-493E-9724-18C9C1539AF7}"/>
    <cellStyle name="Texto de advertencia 3 4" xfId="12402" xr:uid="{B7175C57-4DCA-45E0-A315-C582E0DB6B9A}"/>
    <cellStyle name="Texto de advertencia 3 5" xfId="17638" xr:uid="{8A8B85CC-BFDA-484E-956B-BA99BCCCB5E6}"/>
    <cellStyle name="Texto de advertencia 3 6" xfId="19899" xr:uid="{BACA2BCB-AEF6-4AFA-8D1E-8B2AB55684D9}"/>
    <cellStyle name="Texto de advertencia 3 7" xfId="10277" xr:uid="{B7213E3B-7624-4C55-A31F-DD5165BCDC3A}"/>
    <cellStyle name="Texto de advertencia 3 7 2" xfId="21598" xr:uid="{64C7630C-8BEB-4BAA-A4BA-EDF69BC065B6}"/>
    <cellStyle name="Texto de advertencia 3 7 2 2" xfId="27154" xr:uid="{D0BA10A4-9B5E-49C6-A69D-870F81A4DC45}"/>
    <cellStyle name="Texto de advertencia 3 7 2 3" xfId="32648" xr:uid="{D9EC763F-B9DA-4806-B232-49EAB5F1E241}"/>
    <cellStyle name="Texto de advertencia 3 7 2 4" xfId="38132" xr:uid="{F180D83F-AF21-4C36-BEE1-A67C80E7C340}"/>
    <cellStyle name="Texto de advertencia 3 7 3" xfId="24425" xr:uid="{918F961B-DB60-4818-84FE-96274055D633}"/>
    <cellStyle name="Texto de advertencia 3 7 4" xfId="29919" xr:uid="{B8DB3FCF-E92B-4224-8F78-B886E20F0F91}"/>
    <cellStyle name="Texto de advertencia 3 7 5" xfId="35403" xr:uid="{A1CFFCFE-A0CC-4656-BCD6-1130BCEC91C8}"/>
    <cellStyle name="Texto de advertencia 3 8" xfId="7089" xr:uid="{02A0541B-5D1B-4CF0-B9EE-D3DF68989B79}"/>
    <cellStyle name="Texto de advertencia 4" xfId="916" xr:uid="{BFCB64BF-17DD-40EB-8C68-8C490A9F4419}"/>
    <cellStyle name="Texto de advertencia 4 2" xfId="7092" xr:uid="{11C1F3B4-09DA-4EA9-AB15-655F05FC0CF7}"/>
    <cellStyle name="Texto de advertencia 4 2 2" xfId="15499" xr:uid="{BB9E936A-47C3-444A-BF00-7A2CC66FA66A}"/>
    <cellStyle name="Texto de advertencia 4 2 2 2" xfId="22786" xr:uid="{967792F5-509D-4774-B6D2-28FF9F1DE8AF}"/>
    <cellStyle name="Texto de advertencia 4 2 2 2 2" xfId="28342" xr:uid="{E09A4085-233A-45C0-B1B8-BC987CAEFCD9}"/>
    <cellStyle name="Texto de advertencia 4 2 2 2 3" xfId="33836" xr:uid="{AC875F45-F79F-4A96-B5C8-C9397112E0F9}"/>
    <cellStyle name="Texto de advertencia 4 2 2 2 4" xfId="39320" xr:uid="{B0448690-2601-46C9-956A-A9617BAE5FEC}"/>
    <cellStyle name="Texto de advertencia 4 2 2 3" xfId="25613" xr:uid="{52573393-B140-4A6A-9502-39BDD9627D97}"/>
    <cellStyle name="Texto de advertencia 4 2 2 4" xfId="31107" xr:uid="{D006F5F6-40B3-45FB-BB17-95876AB1DDEB}"/>
    <cellStyle name="Texto de advertencia 4 2 2 5" xfId="36591" xr:uid="{911E0B3D-6370-4F43-AF73-2211AF6E7AAD}"/>
    <cellStyle name="Texto de advertencia 4 2 3" xfId="12405" xr:uid="{9D2A7C73-AF20-442F-8E81-5D8F35A2796B}"/>
    <cellStyle name="Texto de advertencia 4 2 4" xfId="17641" xr:uid="{B9436B78-91BD-4F00-BB22-26E38625A4FA}"/>
    <cellStyle name="Texto de advertencia 4 2 5" xfId="19902" xr:uid="{0891E142-104D-4A15-BEB2-421F34E72607}"/>
    <cellStyle name="Texto de advertencia 4 2 6" xfId="10280" xr:uid="{4B7FE5FB-D7F1-4E1D-88D7-086BF2BD6B91}"/>
    <cellStyle name="Texto de advertencia 4 2 6 2" xfId="21601" xr:uid="{6A489BD6-65FA-4B1D-898F-D0DDA8ABD9CE}"/>
    <cellStyle name="Texto de advertencia 4 2 6 2 2" xfId="27157" xr:uid="{F228EFFE-8CF8-46F7-9670-02AC0A623585}"/>
    <cellStyle name="Texto de advertencia 4 2 6 2 3" xfId="32651" xr:uid="{0DA60CF1-1EC6-4782-88F6-31A1404FC6C4}"/>
    <cellStyle name="Texto de advertencia 4 2 6 2 4" xfId="38135" xr:uid="{36FE47D2-5548-4BD7-B780-45CAC5F02689}"/>
    <cellStyle name="Texto de advertencia 4 2 6 3" xfId="24428" xr:uid="{A48C4DD1-596D-446A-987A-0B7E0AD13A9E}"/>
    <cellStyle name="Texto de advertencia 4 2 6 4" xfId="29922" xr:uid="{17BE7044-B392-4B0D-BFA6-080A9E12DFED}"/>
    <cellStyle name="Texto de advertencia 4 2 6 5" xfId="35406" xr:uid="{D416C11D-2638-46B9-B1C2-23595F9C589C}"/>
    <cellStyle name="Texto de advertencia 4 3" xfId="15498" xr:uid="{0620FC6C-4755-4689-A3F3-C2DA61FCDFE9}"/>
    <cellStyle name="Texto de advertencia 4 3 2" xfId="22785" xr:uid="{54F24C74-6250-4AFF-A539-836697FCE7EA}"/>
    <cellStyle name="Texto de advertencia 4 3 2 2" xfId="28341" xr:uid="{52CB3B8A-361F-4249-AB3F-5585574BA2CD}"/>
    <cellStyle name="Texto de advertencia 4 3 2 3" xfId="33835" xr:uid="{9D27C504-DF2B-4803-8DC8-06166B543BB6}"/>
    <cellStyle name="Texto de advertencia 4 3 2 4" xfId="39319" xr:uid="{1BA30997-40D8-430B-A9F4-6F767036B871}"/>
    <cellStyle name="Texto de advertencia 4 3 3" xfId="25612" xr:uid="{254F18C4-0C6F-406F-8C3E-627EE254C0AE}"/>
    <cellStyle name="Texto de advertencia 4 3 4" xfId="31106" xr:uid="{DC4F5780-B854-4707-997B-5750F90BFB7A}"/>
    <cellStyle name="Texto de advertencia 4 3 5" xfId="36590" xr:uid="{B929EAB0-C2A9-46D2-939D-13848A45D6CF}"/>
    <cellStyle name="Texto de advertencia 4 4" xfId="12404" xr:uid="{56560B6C-8ED9-4910-A3DF-5568C3AF0705}"/>
    <cellStyle name="Texto de advertencia 4 5" xfId="17640" xr:uid="{C5C0DB88-C990-49A4-8731-752B7C59EFA9}"/>
    <cellStyle name="Texto de advertencia 4 6" xfId="19901" xr:uid="{2914A101-57A4-4E83-BC75-EAF415A88145}"/>
    <cellStyle name="Texto de advertencia 4 7" xfId="10279" xr:uid="{006531D1-A49E-43F1-A0D3-CC7B28214C23}"/>
    <cellStyle name="Texto de advertencia 4 7 2" xfId="21600" xr:uid="{10B5125D-5CEC-4DAA-A325-F8BDDD2C5E96}"/>
    <cellStyle name="Texto de advertencia 4 7 2 2" xfId="27156" xr:uid="{4E9AC9C1-0096-479D-9793-0CFA9B05331F}"/>
    <cellStyle name="Texto de advertencia 4 7 2 3" xfId="32650" xr:uid="{13C8BCA4-026B-45B4-BF1B-8EB565910A65}"/>
    <cellStyle name="Texto de advertencia 4 7 2 4" xfId="38134" xr:uid="{F96F2BFB-E8F8-40CC-A955-0B56D3E2C4A7}"/>
    <cellStyle name="Texto de advertencia 4 7 3" xfId="24427" xr:uid="{E2657EAA-806E-4F04-AFF0-C907A3BB07C2}"/>
    <cellStyle name="Texto de advertencia 4 7 4" xfId="29921" xr:uid="{07AE2360-2278-4163-8256-86AA66804971}"/>
    <cellStyle name="Texto de advertencia 4 7 5" xfId="35405" xr:uid="{74B23D99-CC5F-4FED-A74A-E8345F2D57CC}"/>
    <cellStyle name="Texto de advertencia 4 8" xfId="7091" xr:uid="{F21AD058-0C45-4FB3-AFF9-94CB3B74C91E}"/>
    <cellStyle name="Texto de advertencia 5" xfId="917" xr:uid="{1133BD37-FFD6-4FB6-860E-B547678D270F}"/>
    <cellStyle name="Texto de advertencia 5 2" xfId="15500" xr:uid="{B9EE7600-1DD5-4D11-A3C7-0AA7FD165E88}"/>
    <cellStyle name="Texto de advertencia 5 2 2" xfId="22787" xr:uid="{EB27892D-0E02-412A-B9D7-B453BC36FEE1}"/>
    <cellStyle name="Texto de advertencia 5 2 2 2" xfId="28343" xr:uid="{EEA6623C-CF84-4497-A421-797F01D0EB53}"/>
    <cellStyle name="Texto de advertencia 5 2 2 3" xfId="33837" xr:uid="{52D6A548-AB22-4AEE-B208-6AED811F60A6}"/>
    <cellStyle name="Texto de advertencia 5 2 2 4" xfId="39321" xr:uid="{5331E06B-69CA-420B-BC1B-8BE9379343C4}"/>
    <cellStyle name="Texto de advertencia 5 2 3" xfId="25614" xr:uid="{4D41E3B9-66EF-4E34-AA50-F5C6E99634E4}"/>
    <cellStyle name="Texto de advertencia 5 2 4" xfId="31108" xr:uid="{5C9B3F41-56DA-455D-9962-B155E654BB77}"/>
    <cellStyle name="Texto de advertencia 5 2 5" xfId="36592" xr:uid="{D015A79A-3C6B-4F98-B96E-24E1480F3490}"/>
    <cellStyle name="Texto de advertencia 5 3" xfId="12406" xr:uid="{54EC9D26-E101-4B94-953F-8B45F2A9541D}"/>
    <cellStyle name="Texto de advertencia 5 4" xfId="17642" xr:uid="{8F5040D3-1285-41DD-9AD4-2C7401EB5C37}"/>
    <cellStyle name="Texto de advertencia 5 5" xfId="19903" xr:uid="{444F95B7-ECF8-466A-B396-3DA28E99CA73}"/>
    <cellStyle name="Texto de advertencia 5 6" xfId="10281" xr:uid="{6AA54A14-FAC3-4939-8361-B8DC5D8A6295}"/>
    <cellStyle name="Texto de advertencia 5 6 2" xfId="21602" xr:uid="{A8EEBBCB-7C73-4D61-9308-A968D12EBC6B}"/>
    <cellStyle name="Texto de advertencia 5 6 2 2" xfId="27158" xr:uid="{61EBC185-D892-48C5-B07F-4A378273B9E7}"/>
    <cellStyle name="Texto de advertencia 5 6 2 3" xfId="32652" xr:uid="{9EA65E49-58DD-44F4-A92A-AE98D89C8A23}"/>
    <cellStyle name="Texto de advertencia 5 6 2 4" xfId="38136" xr:uid="{E091C839-2DF7-49F7-8A8A-4BBF588D46A8}"/>
    <cellStyle name="Texto de advertencia 5 6 3" xfId="24429" xr:uid="{EDA3D316-F922-43C6-9B7B-5A525044E28C}"/>
    <cellStyle name="Texto de advertencia 5 6 4" xfId="29923" xr:uid="{BF47E680-D740-49B6-BE73-7652EE4B2669}"/>
    <cellStyle name="Texto de advertencia 5 6 5" xfId="35407" xr:uid="{4B655060-DC8E-4365-A331-E8F9315871B7}"/>
    <cellStyle name="Texto de advertencia 5 7" xfId="7093" xr:uid="{38FFEA0F-7F9D-48D9-BEAB-1ACD8F2782AB}"/>
    <cellStyle name="Texto de advertencia 6" xfId="918" xr:uid="{863E9627-BED0-4BB8-B855-9875E195B436}"/>
    <cellStyle name="Texto de advertencia 7" xfId="919" xr:uid="{A003F0F6-88D9-4963-9B5B-71B61E18EE9B}"/>
    <cellStyle name="Texto explicativo 2" xfId="920" xr:uid="{914A0F4D-6A20-4021-95B4-FDF3BE9FFE73}"/>
    <cellStyle name="Texto explicativo 2 10" xfId="7094" xr:uid="{1D3774EF-F8E3-4569-A8DA-ACE5166E1F9C}"/>
    <cellStyle name="Texto explicativo 2 2" xfId="7095" xr:uid="{30C0270E-CF3D-46E6-895D-9E3944CEBD27}"/>
    <cellStyle name="Texto explicativo 2 2 2" xfId="7096" xr:uid="{4CE74786-37DD-42D2-9EE6-7421133D695D}"/>
    <cellStyle name="Texto explicativo 2 2 2 2" xfId="15503" xr:uid="{5A467284-C943-4D2E-85F0-D27836ED123F}"/>
    <cellStyle name="Texto explicativo 2 2 2 2 2" xfId="22790" xr:uid="{8C0CB453-6C94-485E-A135-BF9355023EA9}"/>
    <cellStyle name="Texto explicativo 2 2 2 2 2 2" xfId="28346" xr:uid="{BBF55F01-C6B6-43D1-906F-98A1F8A4D0C4}"/>
    <cellStyle name="Texto explicativo 2 2 2 2 2 3" xfId="33840" xr:uid="{E36D8895-6AA8-4B73-9EB3-03E97BD856B9}"/>
    <cellStyle name="Texto explicativo 2 2 2 2 2 4" xfId="39324" xr:uid="{75054E6A-EC39-4F05-B636-010904E1DBE2}"/>
    <cellStyle name="Texto explicativo 2 2 2 2 3" xfId="25617" xr:uid="{653FD223-F9E0-466D-811C-D1356B65A0B6}"/>
    <cellStyle name="Texto explicativo 2 2 2 2 4" xfId="31111" xr:uid="{02D9C340-0766-4606-B3D1-1F93FCF41129}"/>
    <cellStyle name="Texto explicativo 2 2 2 2 5" xfId="36595" xr:uid="{2387F4A2-CFC5-4E52-ABB3-5745B2311FA2}"/>
    <cellStyle name="Texto explicativo 2 2 2 3" xfId="12410" xr:uid="{AD2EFD37-DA28-4D23-98E4-7748B753D3E3}"/>
    <cellStyle name="Texto explicativo 2 2 2 4" xfId="17646" xr:uid="{4A66B7FC-720A-40B5-8B6A-EA926BB77AB2}"/>
    <cellStyle name="Texto explicativo 2 2 2 5" xfId="19906" xr:uid="{3B0D5D79-5EFD-486A-A0B8-23F127660505}"/>
    <cellStyle name="Texto explicativo 2 2 2 6" xfId="10284" xr:uid="{A69C178D-4EED-47EF-8864-D8D36BD9F10C}"/>
    <cellStyle name="Texto explicativo 2 2 2 6 2" xfId="21605" xr:uid="{26232698-E6E6-459C-9A85-BF591D001A05}"/>
    <cellStyle name="Texto explicativo 2 2 2 6 2 2" xfId="27161" xr:uid="{E87CADC7-6F91-42F7-BAA3-0ACB0D0B87B8}"/>
    <cellStyle name="Texto explicativo 2 2 2 6 2 3" xfId="32655" xr:uid="{FEC2FA98-3B68-494A-A578-A7538B144A4B}"/>
    <cellStyle name="Texto explicativo 2 2 2 6 2 4" xfId="38139" xr:uid="{94CC2E0B-7274-438D-9087-B42FEA3DBAF8}"/>
    <cellStyle name="Texto explicativo 2 2 2 6 3" xfId="24432" xr:uid="{57CB77D3-BE5A-43C9-8F2B-5EC8E3CC27DD}"/>
    <cellStyle name="Texto explicativo 2 2 2 6 4" xfId="29926" xr:uid="{D854C245-5509-46B6-903C-8AD6B29FC470}"/>
    <cellStyle name="Texto explicativo 2 2 2 6 5" xfId="35410" xr:uid="{B14A31B2-FA22-4D3D-BCA4-9A0CA7044BB6}"/>
    <cellStyle name="Texto explicativo 2 2 3" xfId="7097" xr:uid="{A40CDFAC-D7F8-4BC4-ADBC-CDA4457A4DC9}"/>
    <cellStyle name="Texto explicativo 2 2 3 2" xfId="15504" xr:uid="{6B471593-4D50-455A-8190-D80E46F5DB68}"/>
    <cellStyle name="Texto explicativo 2 2 3 2 2" xfId="22791" xr:uid="{7C055118-9A04-441E-8DF9-578C5397EA4D}"/>
    <cellStyle name="Texto explicativo 2 2 3 2 2 2" xfId="28347" xr:uid="{06ADDCCD-26EE-404D-BEF6-E3FD5E4B9CCD}"/>
    <cellStyle name="Texto explicativo 2 2 3 2 2 3" xfId="33841" xr:uid="{823DCA72-D181-4CB2-B1CE-C38869EB940C}"/>
    <cellStyle name="Texto explicativo 2 2 3 2 2 4" xfId="39325" xr:uid="{3DC17B1B-1EA5-4DC4-B8F9-6843D648B792}"/>
    <cellStyle name="Texto explicativo 2 2 3 2 3" xfId="25618" xr:uid="{323F5DC2-54C1-4E88-B210-BFD06CD5EC8E}"/>
    <cellStyle name="Texto explicativo 2 2 3 2 4" xfId="31112" xr:uid="{5A4DFF0A-D63A-403E-8FDA-B6C81E80D3A5}"/>
    <cellStyle name="Texto explicativo 2 2 3 2 5" xfId="36596" xr:uid="{E6EC7C3E-B391-47D8-AE05-DCC7025959CD}"/>
    <cellStyle name="Texto explicativo 2 2 3 3" xfId="12411" xr:uid="{2FB60CD5-B00D-46F8-BFB3-8081E027EA52}"/>
    <cellStyle name="Texto explicativo 2 2 3 4" xfId="17647" xr:uid="{8450F1EC-9766-4097-9FBC-4FA0BD7FDAAC}"/>
    <cellStyle name="Texto explicativo 2 2 3 5" xfId="19907" xr:uid="{4208D74D-A30B-494E-B918-04DD920E6517}"/>
    <cellStyle name="Texto explicativo 2 2 3 6" xfId="10285" xr:uid="{E5F05B83-E669-47A8-9073-AC502DECE7D9}"/>
    <cellStyle name="Texto explicativo 2 2 3 6 2" xfId="21606" xr:uid="{5532F367-7082-4C00-B246-B373E6627661}"/>
    <cellStyle name="Texto explicativo 2 2 3 6 2 2" xfId="27162" xr:uid="{8BC6049A-BC6C-41AA-B03C-B0318CD5D65F}"/>
    <cellStyle name="Texto explicativo 2 2 3 6 2 3" xfId="32656" xr:uid="{EC654E8A-8417-4A0B-8B01-C140D8866861}"/>
    <cellStyle name="Texto explicativo 2 2 3 6 2 4" xfId="38140" xr:uid="{C290C511-799F-4029-A65E-F61BC619FE42}"/>
    <cellStyle name="Texto explicativo 2 2 3 6 3" xfId="24433" xr:uid="{0377E247-B944-48C9-B646-D085B40DDE1C}"/>
    <cellStyle name="Texto explicativo 2 2 3 6 4" xfId="29927" xr:uid="{8D6BDDB1-1FC3-4B29-B596-767E34741F4A}"/>
    <cellStyle name="Texto explicativo 2 2 3 6 5" xfId="35411" xr:uid="{5FD01CFB-D407-41EA-854D-6E04CE3B6B0D}"/>
    <cellStyle name="Texto explicativo 2 2 4" xfId="15502" xr:uid="{3636EB12-2097-4DE9-BCF9-2E3C470F50C3}"/>
    <cellStyle name="Texto explicativo 2 2 4 2" xfId="22789" xr:uid="{2DF9A46B-F969-456E-9A22-EDAD4B5B6A8E}"/>
    <cellStyle name="Texto explicativo 2 2 4 2 2" xfId="28345" xr:uid="{8F7B18A0-641E-4C69-84CF-B8AA8E9E65F8}"/>
    <cellStyle name="Texto explicativo 2 2 4 2 3" xfId="33839" xr:uid="{2D2018D0-C00A-411C-BBC0-3EDC3AA67DB4}"/>
    <cellStyle name="Texto explicativo 2 2 4 2 4" xfId="39323" xr:uid="{016F2399-9211-4FC5-9B74-28AECA1DA5E6}"/>
    <cellStyle name="Texto explicativo 2 2 4 3" xfId="25616" xr:uid="{0CC11271-DC6D-4D1B-BABD-9395A6612F86}"/>
    <cellStyle name="Texto explicativo 2 2 4 4" xfId="31110" xr:uid="{5B164394-3C83-4A3A-A927-6B25051BB3F3}"/>
    <cellStyle name="Texto explicativo 2 2 4 5" xfId="36594" xr:uid="{DFB1772C-E394-464D-8306-1A6430CDBFEA}"/>
    <cellStyle name="Texto explicativo 2 2 5" xfId="12409" xr:uid="{B6E0353B-A42A-4091-86D4-ED8FCDD301A5}"/>
    <cellStyle name="Texto explicativo 2 2 6" xfId="17645" xr:uid="{D43082FA-07BE-4073-A18B-4C88340B5173}"/>
    <cellStyle name="Texto explicativo 2 2 7" xfId="19905" xr:uid="{50113CC4-9050-49AC-80FA-088C8967C080}"/>
    <cellStyle name="Texto explicativo 2 2 8" xfId="10283" xr:uid="{6E606170-DD37-4909-8335-F93031231686}"/>
    <cellStyle name="Texto explicativo 2 2 8 2" xfId="21604" xr:uid="{8AB7B7FF-46C0-4470-A153-BCCA4EDFCD15}"/>
    <cellStyle name="Texto explicativo 2 2 8 2 2" xfId="27160" xr:uid="{732D2D6C-6E29-4D8E-B081-4127F9EF60BB}"/>
    <cellStyle name="Texto explicativo 2 2 8 2 3" xfId="32654" xr:uid="{7EB5D374-3368-48FB-82AC-8938481299F4}"/>
    <cellStyle name="Texto explicativo 2 2 8 2 4" xfId="38138" xr:uid="{C8228183-A793-434F-8F46-2B271CBC8074}"/>
    <cellStyle name="Texto explicativo 2 2 8 3" xfId="24431" xr:uid="{8F5EF1C0-B67A-4DB4-AC58-E1D28C0E8EFA}"/>
    <cellStyle name="Texto explicativo 2 2 8 4" xfId="29925" xr:uid="{646C7D1E-A4A8-4299-B485-C7CBF96F6BEC}"/>
    <cellStyle name="Texto explicativo 2 2 8 5" xfId="35409" xr:uid="{BC56F9F6-DFBE-4DBF-9EFF-4F3CFF9B2FCD}"/>
    <cellStyle name="Texto explicativo 2 3" xfId="7098" xr:uid="{11DBA841-581B-41FD-9FA8-6DD6778BB391}"/>
    <cellStyle name="Texto explicativo 2 3 2" xfId="15505" xr:uid="{B4A27D7D-86AC-4447-A4CC-6C529AE840EF}"/>
    <cellStyle name="Texto explicativo 2 3 2 2" xfId="22792" xr:uid="{39897887-343C-44A3-8CF7-E0529B5084D2}"/>
    <cellStyle name="Texto explicativo 2 3 2 2 2" xfId="28348" xr:uid="{B70F58EB-AB82-49F5-A6DE-4B85D4AE09CC}"/>
    <cellStyle name="Texto explicativo 2 3 2 2 3" xfId="33842" xr:uid="{E13084BA-B5A9-46B1-86AC-11B00EF33E12}"/>
    <cellStyle name="Texto explicativo 2 3 2 2 4" xfId="39326" xr:uid="{9691328A-63D7-4C41-9168-5357DDFE08CB}"/>
    <cellStyle name="Texto explicativo 2 3 2 3" xfId="25619" xr:uid="{D52540BE-A516-4C43-85C3-CE52B4615A09}"/>
    <cellStyle name="Texto explicativo 2 3 2 4" xfId="31113" xr:uid="{36B233D7-DA2E-45B4-BF11-85E821A95096}"/>
    <cellStyle name="Texto explicativo 2 3 2 5" xfId="36597" xr:uid="{A991877C-1C31-4727-BF0A-F666DFD335BA}"/>
    <cellStyle name="Texto explicativo 2 3 3" xfId="12412" xr:uid="{7D19B64E-4B1A-47A9-AF6A-63A00494BBB5}"/>
    <cellStyle name="Texto explicativo 2 3 4" xfId="17648" xr:uid="{1FD2C840-752C-46BC-B969-6B8A6D7EA924}"/>
    <cellStyle name="Texto explicativo 2 3 5" xfId="19908" xr:uid="{6F1F995E-585B-4AE7-AD16-5EDEF12555D7}"/>
    <cellStyle name="Texto explicativo 2 3 6" xfId="10286" xr:uid="{32D1FCC7-5B19-461D-9527-F17DC994F058}"/>
    <cellStyle name="Texto explicativo 2 3 6 2" xfId="21607" xr:uid="{0635DB3D-436D-4F31-998D-43AECA9A2B49}"/>
    <cellStyle name="Texto explicativo 2 3 6 2 2" xfId="27163" xr:uid="{B8EE7E6E-8A3E-4FF3-A41D-CA637A885A84}"/>
    <cellStyle name="Texto explicativo 2 3 6 2 3" xfId="32657" xr:uid="{A953EAB7-778E-4382-AB28-DDA8164ABB4C}"/>
    <cellStyle name="Texto explicativo 2 3 6 2 4" xfId="38141" xr:uid="{BA486B17-BDA9-4B56-9876-756D3B1E051A}"/>
    <cellStyle name="Texto explicativo 2 3 6 3" xfId="24434" xr:uid="{8A44A919-3948-42B4-BAC3-B3C4C2B46C13}"/>
    <cellStyle name="Texto explicativo 2 3 6 4" xfId="29928" xr:uid="{268F1DF9-6E29-40A9-B0BC-72AAFB0475DD}"/>
    <cellStyle name="Texto explicativo 2 3 6 5" xfId="35412" xr:uid="{38F9ECFF-EC02-41DA-A4F9-AE28A5041A74}"/>
    <cellStyle name="Texto explicativo 2 4" xfId="7099" xr:uid="{069C6C4C-2A1F-467B-971D-A947BB384C97}"/>
    <cellStyle name="Texto explicativo 2 4 2" xfId="15506" xr:uid="{4FCD4E02-756C-41FB-95B8-359871E2FDB0}"/>
    <cellStyle name="Texto explicativo 2 4 2 2" xfId="22793" xr:uid="{01B9C88F-C830-4C7F-9A76-DEE97B66AF93}"/>
    <cellStyle name="Texto explicativo 2 4 2 2 2" xfId="28349" xr:uid="{F6ED0548-F5C1-4046-AD02-B92D48CD22D3}"/>
    <cellStyle name="Texto explicativo 2 4 2 2 3" xfId="33843" xr:uid="{165F7E95-951E-4C5A-96CF-F7FD49E3E887}"/>
    <cellStyle name="Texto explicativo 2 4 2 2 4" xfId="39327" xr:uid="{B5E28A64-CCA9-43AC-98A8-867F69DCB981}"/>
    <cellStyle name="Texto explicativo 2 4 2 3" xfId="25620" xr:uid="{F1BE3749-CB7B-4202-B1F6-5216F4DB1DA0}"/>
    <cellStyle name="Texto explicativo 2 4 2 4" xfId="31114" xr:uid="{B4FE2D82-F43B-4A19-81B5-7D5541245D21}"/>
    <cellStyle name="Texto explicativo 2 4 2 5" xfId="36598" xr:uid="{9966D6BA-6E36-4BF8-B20D-295DCE3E7CC3}"/>
    <cellStyle name="Texto explicativo 2 4 3" xfId="12413" xr:uid="{6EAEA725-A070-4999-B467-4D4651C0E0F9}"/>
    <cellStyle name="Texto explicativo 2 4 4" xfId="17649" xr:uid="{8C32BB2A-268A-4E4C-AA65-81320719C122}"/>
    <cellStyle name="Texto explicativo 2 4 5" xfId="19909" xr:uid="{A98698CE-D16C-45D6-96FE-0C3B6AF5431E}"/>
    <cellStyle name="Texto explicativo 2 4 6" xfId="10287" xr:uid="{A11F2DCF-00CA-452D-B28F-DFACD63F1B76}"/>
    <cellStyle name="Texto explicativo 2 4 6 2" xfId="21608" xr:uid="{F84B3CFA-F34C-433A-9BA9-234B4F348291}"/>
    <cellStyle name="Texto explicativo 2 4 6 2 2" xfId="27164" xr:uid="{A9A62D6C-7F55-4E01-82DA-21FCCEB8D656}"/>
    <cellStyle name="Texto explicativo 2 4 6 2 3" xfId="32658" xr:uid="{20B66718-4D4F-43F4-AEB5-75DBB27ED911}"/>
    <cellStyle name="Texto explicativo 2 4 6 2 4" xfId="38142" xr:uid="{A372A96F-8A73-4A66-976D-AA62A7CBED27}"/>
    <cellStyle name="Texto explicativo 2 4 6 3" xfId="24435" xr:uid="{4C933646-F696-4C42-8DA2-6EEE10DDDAEF}"/>
    <cellStyle name="Texto explicativo 2 4 6 4" xfId="29929" xr:uid="{43E34920-E097-4EAA-A9AC-04B18618D7DF}"/>
    <cellStyle name="Texto explicativo 2 4 6 5" xfId="35413" xr:uid="{0E752AC5-3DF2-4D76-817E-0BE015FBCBAA}"/>
    <cellStyle name="Texto explicativo 2 5" xfId="15501" xr:uid="{7CBE5ADC-DF38-42DD-A4E8-2326231E8D04}"/>
    <cellStyle name="Texto explicativo 2 5 2" xfId="22788" xr:uid="{ABEE9014-4BA1-4CCA-95F2-4CE5EB009943}"/>
    <cellStyle name="Texto explicativo 2 5 2 2" xfId="28344" xr:uid="{BFDC26B2-D713-4571-8D0E-2C57F8285235}"/>
    <cellStyle name="Texto explicativo 2 5 2 3" xfId="33838" xr:uid="{3B2E2CBA-ADDC-4221-BFF4-1C10139862C1}"/>
    <cellStyle name="Texto explicativo 2 5 2 4" xfId="39322" xr:uid="{15625581-D46C-4DC1-A323-DA3FCD4239BE}"/>
    <cellStyle name="Texto explicativo 2 5 3" xfId="25615" xr:uid="{9CA3550A-BC14-4867-983F-D6B6CABAAFF3}"/>
    <cellStyle name="Texto explicativo 2 5 4" xfId="31109" xr:uid="{24B7E8EA-E7FA-4D8F-BCD8-C1360C839C21}"/>
    <cellStyle name="Texto explicativo 2 5 5" xfId="36593" xr:uid="{B41F257E-FFA6-4930-98E4-551F19AF067D}"/>
    <cellStyle name="Texto explicativo 2 6" xfId="12408" xr:uid="{8B8EA574-35F7-4B58-B43D-53D8B14C02D6}"/>
    <cellStyle name="Texto explicativo 2 7" xfId="17644" xr:uid="{77D68002-611A-4BC3-8129-9DA0B56A66A5}"/>
    <cellStyle name="Texto explicativo 2 8" xfId="19904" xr:uid="{8CCB80CC-535B-46FD-BCF9-0162FBBDAE9D}"/>
    <cellStyle name="Texto explicativo 2 9" xfId="10282" xr:uid="{06B54D8D-0CAB-43C7-BD3A-E2FB9651E8F6}"/>
    <cellStyle name="Texto explicativo 2 9 2" xfId="21603" xr:uid="{2C10A5DD-E3A4-457F-B5E0-0FB246CCB6F1}"/>
    <cellStyle name="Texto explicativo 2 9 2 2" xfId="27159" xr:uid="{3488554C-2B7C-42CF-B2F2-F88D3C30ABDD}"/>
    <cellStyle name="Texto explicativo 2 9 2 3" xfId="32653" xr:uid="{1860B6CB-224B-48F4-893B-8B3B8AE3C534}"/>
    <cellStyle name="Texto explicativo 2 9 2 4" xfId="38137" xr:uid="{57B4BD8E-5DD3-4F6B-ACCD-97282BE27CC1}"/>
    <cellStyle name="Texto explicativo 2 9 3" xfId="24430" xr:uid="{17113395-0BC4-4695-BBF4-B10EDBC6172B}"/>
    <cellStyle name="Texto explicativo 2 9 4" xfId="29924" xr:uid="{C45DF89E-CEA3-43C5-BFB5-56E0E93FFAD1}"/>
    <cellStyle name="Texto explicativo 2 9 5" xfId="35408" xr:uid="{B2671661-C41A-444D-9790-78A5203EDC68}"/>
    <cellStyle name="Texto explicativo 3" xfId="921" xr:uid="{660BE7D1-0BD0-4219-A6E8-767CAE844A7E}"/>
    <cellStyle name="Texto explicativo 3 2" xfId="7101" xr:uid="{8229AEEA-A189-43AE-A21A-493E451A44EE}"/>
    <cellStyle name="Texto explicativo 3 2 2" xfId="15508" xr:uid="{F5CBC3AA-2649-42F5-91F3-4117302272EE}"/>
    <cellStyle name="Texto explicativo 3 2 2 2" xfId="22795" xr:uid="{EABDE806-7721-4306-B9B5-469EAF8C35D4}"/>
    <cellStyle name="Texto explicativo 3 2 2 2 2" xfId="28351" xr:uid="{48B22B98-A037-4101-BDB1-768216273F56}"/>
    <cellStyle name="Texto explicativo 3 2 2 2 3" xfId="33845" xr:uid="{3EAE54E0-4C81-48D6-AD62-D7E32D470FC5}"/>
    <cellStyle name="Texto explicativo 3 2 2 2 4" xfId="39329" xr:uid="{F72A780C-57A1-4733-8C10-2EBE3DC22F36}"/>
    <cellStyle name="Texto explicativo 3 2 2 3" xfId="25622" xr:uid="{5570F112-DF41-404A-B798-132AA361C50F}"/>
    <cellStyle name="Texto explicativo 3 2 2 4" xfId="31116" xr:uid="{522BC8A1-ED24-4685-8B3B-DB711238F396}"/>
    <cellStyle name="Texto explicativo 3 2 2 5" xfId="36600" xr:uid="{8AAD8787-A375-4F1A-A210-CD8F4F8301A6}"/>
    <cellStyle name="Texto explicativo 3 2 3" xfId="12415" xr:uid="{03CA9775-CC00-4E97-A00B-C38E46EBBACA}"/>
    <cellStyle name="Texto explicativo 3 2 4" xfId="17651" xr:uid="{10A19AF1-836A-4BCA-BFF1-C8898BC36203}"/>
    <cellStyle name="Texto explicativo 3 2 5" xfId="19911" xr:uid="{6A5E2C5F-A171-4B26-B29E-BD3D12621B4E}"/>
    <cellStyle name="Texto explicativo 3 2 6" xfId="10289" xr:uid="{4EB4C47B-42A8-487C-9E21-CC3AF064675C}"/>
    <cellStyle name="Texto explicativo 3 2 6 2" xfId="21610" xr:uid="{602A166D-3BEA-4691-8955-0FCEB452AA14}"/>
    <cellStyle name="Texto explicativo 3 2 6 2 2" xfId="27166" xr:uid="{1A2DB266-85B9-404D-A085-279738823009}"/>
    <cellStyle name="Texto explicativo 3 2 6 2 3" xfId="32660" xr:uid="{DB8931FC-C384-4210-A0AB-CA9A08835E8C}"/>
    <cellStyle name="Texto explicativo 3 2 6 2 4" xfId="38144" xr:uid="{42B38D85-893F-4C51-9812-523A7F8ECF10}"/>
    <cellStyle name="Texto explicativo 3 2 6 3" xfId="24437" xr:uid="{50990355-967D-45C0-B49D-F97A9466D773}"/>
    <cellStyle name="Texto explicativo 3 2 6 4" xfId="29931" xr:uid="{EBD2C8F5-00D7-44EE-B4FE-F7317EA0116F}"/>
    <cellStyle name="Texto explicativo 3 2 6 5" xfId="35415" xr:uid="{86C734D5-DE58-43A1-809F-3DD767384E29}"/>
    <cellStyle name="Texto explicativo 3 3" xfId="15507" xr:uid="{1C63771A-8D54-4F64-87AA-9E5CEA71D7D8}"/>
    <cellStyle name="Texto explicativo 3 3 2" xfId="22794" xr:uid="{EFD4EF58-4FAD-4A1E-A037-CE73FF4B044A}"/>
    <cellStyle name="Texto explicativo 3 3 2 2" xfId="28350" xr:uid="{B4445A9B-2BB7-4333-919D-A31FA7D86213}"/>
    <cellStyle name="Texto explicativo 3 3 2 3" xfId="33844" xr:uid="{14C92FDD-BF03-45C5-AB0A-DFC1723F3BD1}"/>
    <cellStyle name="Texto explicativo 3 3 2 4" xfId="39328" xr:uid="{E3990CC1-91AD-477D-BBAD-13B6686B8CE3}"/>
    <cellStyle name="Texto explicativo 3 3 3" xfId="25621" xr:uid="{82EB3DCE-5DFA-4335-A487-DA84204C29E4}"/>
    <cellStyle name="Texto explicativo 3 3 4" xfId="31115" xr:uid="{D4F86890-1A92-46C2-A86D-D0C1BF6EBBBD}"/>
    <cellStyle name="Texto explicativo 3 3 5" xfId="36599" xr:uid="{7820C8B7-9961-458D-977E-B953BFAF3C89}"/>
    <cellStyle name="Texto explicativo 3 4" xfId="12414" xr:uid="{CF32E58E-F01C-416F-9EC9-4E499D8248B9}"/>
    <cellStyle name="Texto explicativo 3 5" xfId="17650" xr:uid="{FEAFC4D8-A1BB-4F13-AECA-F125F9DE258C}"/>
    <cellStyle name="Texto explicativo 3 6" xfId="19910" xr:uid="{BA6505E1-EDC4-47BA-A04E-842C9EC3C5B3}"/>
    <cellStyle name="Texto explicativo 3 7" xfId="10288" xr:uid="{6082272D-B6D0-43BD-8AD0-F8AD4EF8F9E6}"/>
    <cellStyle name="Texto explicativo 3 7 2" xfId="21609" xr:uid="{BF877562-A213-490D-8B0E-73EA1A3AF331}"/>
    <cellStyle name="Texto explicativo 3 7 2 2" xfId="27165" xr:uid="{D9AB4726-FF07-4A47-A0E7-B925BA53558C}"/>
    <cellStyle name="Texto explicativo 3 7 2 3" xfId="32659" xr:uid="{A231ED2E-3758-45C3-87E5-1F3F49878A7C}"/>
    <cellStyle name="Texto explicativo 3 7 2 4" xfId="38143" xr:uid="{FAB145A4-8204-4F1C-9FEB-984906FC01E1}"/>
    <cellStyle name="Texto explicativo 3 7 3" xfId="24436" xr:uid="{D28FA406-390F-4C5A-9AE8-1FD653DAD21C}"/>
    <cellStyle name="Texto explicativo 3 7 4" xfId="29930" xr:uid="{D34341E8-4785-412D-A644-9AACAD657E44}"/>
    <cellStyle name="Texto explicativo 3 7 5" xfId="35414" xr:uid="{4FD88288-B7F5-49D4-87D2-3A162C1A557F}"/>
    <cellStyle name="Texto explicativo 3 8" xfId="7100" xr:uid="{AFF6377A-D4CA-4C32-A7DF-87A84F000B70}"/>
    <cellStyle name="Texto explicativo 4" xfId="922" xr:uid="{05BBF23F-CACB-49FB-ADAB-1C347AE3439B}"/>
    <cellStyle name="Texto explicativo 4 2" xfId="19912" xr:uid="{15FC72FE-BA5B-4F55-8BE6-0E3D3180E5B4}"/>
    <cellStyle name="Texto explicativo 4 3" xfId="10290" xr:uid="{01C60E6C-18E4-4505-8A32-46A77767E7C9}"/>
    <cellStyle name="Texto explicativo 4 3 2" xfId="21611" xr:uid="{0267D2A0-0101-4ABF-A401-F624B2E79F40}"/>
    <cellStyle name="Texto explicativo 4 3 2 2" xfId="27167" xr:uid="{BC928F0A-D94C-4FBF-BAF7-D2BE31E3E2B8}"/>
    <cellStyle name="Texto explicativo 4 3 2 3" xfId="32661" xr:uid="{5DA8D67B-1850-4830-841E-60083CBFF029}"/>
    <cellStyle name="Texto explicativo 4 3 2 4" xfId="38145" xr:uid="{81516C83-63A1-437E-BA86-87B770AEA6B4}"/>
    <cellStyle name="Texto explicativo 4 3 3" xfId="24438" xr:uid="{A042C7EF-B48A-4C3F-864B-4275CD17CCFD}"/>
    <cellStyle name="Texto explicativo 4 3 4" xfId="29932" xr:uid="{4F0C5F3F-D47B-4ABF-9664-2583C76E77B3}"/>
    <cellStyle name="Texto explicativo 4 3 5" xfId="35416" xr:uid="{AC8A17A1-8A4D-4B46-9153-241181F69149}"/>
    <cellStyle name="Texto explicativo 4 4" xfId="7102" xr:uid="{E6B44485-BEF1-4A54-A09F-2F6F27646758}"/>
    <cellStyle name="Texto explicativo 5" xfId="923" xr:uid="{BC983B28-3ECC-486B-A3DA-1265CF306562}"/>
    <cellStyle name="Texto explicativo 5 2" xfId="12407" xr:uid="{7E0629BD-8CDD-4E69-9F06-F92A17FA5D2D}"/>
    <cellStyle name="Texto explicativo 6" xfId="924" xr:uid="{13C85997-9D21-4BA0-8AAE-9501C189E9E7}"/>
    <cellStyle name="Texto explicativo 6 2" xfId="17643" xr:uid="{C37C2C6B-45B8-4EC3-A15A-84914DD5DEF5}"/>
    <cellStyle name="Texto explicativo 7" xfId="925" xr:uid="{9E1C8F06-2469-48DC-8A92-A86907E44E3B}"/>
    <cellStyle name="Tickmark" xfId="7103" xr:uid="{73B44036-882E-488C-88A8-6F1CE660FC88}"/>
    <cellStyle name="Tickmark 10" xfId="10291" xr:uid="{5BD0F3B5-4D84-406B-A90B-3EF2292D8881}"/>
    <cellStyle name="Tickmark 10 2" xfId="21612" xr:uid="{90A921D8-43A7-4233-8126-7DE5CBA4FD16}"/>
    <cellStyle name="Tickmark 10 2 2" xfId="27168" xr:uid="{BFAD4BE0-6EB0-494E-B3B9-812FCB5213C5}"/>
    <cellStyle name="Tickmark 10 2 3" xfId="32662" xr:uid="{EE319841-E010-47B8-8E11-D5B46C7B87D4}"/>
    <cellStyle name="Tickmark 10 2 4" xfId="38146" xr:uid="{BFBB3D9A-B008-4129-B6F5-45ABEAE7A0FD}"/>
    <cellStyle name="Tickmark 10 3" xfId="24439" xr:uid="{8933C7D0-926B-4B53-B50A-FFDFD50E7BA2}"/>
    <cellStyle name="Tickmark 10 4" xfId="29933" xr:uid="{0455AC91-88F6-408C-8B78-DFBE9B49673E}"/>
    <cellStyle name="Tickmark 10 5" xfId="35417" xr:uid="{357E81F9-98D2-49AD-B216-6C7947DD2869}"/>
    <cellStyle name="Tickmark 2" xfId="7104" xr:uid="{C9BB39B4-3D0C-4885-8C02-C0DC5AD50C37}"/>
    <cellStyle name="Tickmark 2 2" xfId="15510" xr:uid="{E3E0A061-3EEC-4FB6-8471-4AB6644A3C22}"/>
    <cellStyle name="Tickmark 2 2 2" xfId="22797" xr:uid="{38AA0431-4516-4C1F-B8B4-BE24906D7B37}"/>
    <cellStyle name="Tickmark 2 2 2 2" xfId="28353" xr:uid="{C5660C73-043F-4BB0-ADD7-F817F51DFB01}"/>
    <cellStyle name="Tickmark 2 2 2 3" xfId="33847" xr:uid="{9FBB6E9D-D1D5-43A1-9658-41777710FF24}"/>
    <cellStyle name="Tickmark 2 2 2 4" xfId="39331" xr:uid="{8F2DDCA7-07F8-49A8-8E84-069D9A08A631}"/>
    <cellStyle name="Tickmark 2 2 3" xfId="25624" xr:uid="{F4BBB8AD-5194-42E4-8A79-CA837B2553FB}"/>
    <cellStyle name="Tickmark 2 2 4" xfId="31118" xr:uid="{FADFEB60-E9D5-47C6-849F-1B30BD3B565F}"/>
    <cellStyle name="Tickmark 2 2 5" xfId="36602" xr:uid="{61AA42FD-9618-4E6E-8854-6EE8A0192431}"/>
    <cellStyle name="Tickmark 2 3" xfId="12417" xr:uid="{B2A3BF3B-7BD5-4CF5-BDEE-301EDDE9653D}"/>
    <cellStyle name="Tickmark 2 4" xfId="17653" xr:uid="{3334775E-AF7F-4455-85B2-54FE53B87CDD}"/>
    <cellStyle name="Tickmark 2 5" xfId="19914" xr:uid="{EEF565C2-3540-4034-947F-B2B28DB1F588}"/>
    <cellStyle name="Tickmark 2 6" xfId="10292" xr:uid="{3713030A-7BBF-419F-A26C-41CB23B68FD1}"/>
    <cellStyle name="Tickmark 2 6 2" xfId="21613" xr:uid="{25385D54-29B1-4559-B24B-FEE350429D6F}"/>
    <cellStyle name="Tickmark 2 6 2 2" xfId="27169" xr:uid="{9958DD68-1FAD-4B92-AFFC-C998C61B1AAA}"/>
    <cellStyle name="Tickmark 2 6 2 3" xfId="32663" xr:uid="{4CFB71F8-DC2A-4A73-95F8-8EF2C2216C6C}"/>
    <cellStyle name="Tickmark 2 6 2 4" xfId="38147" xr:uid="{7333061F-9551-4C2A-8E13-C8E859F85DAA}"/>
    <cellStyle name="Tickmark 2 6 3" xfId="24440" xr:uid="{DE229193-26B0-4BC5-84E5-49357ABA6719}"/>
    <cellStyle name="Tickmark 2 6 4" xfId="29934" xr:uid="{A6A4ECEC-BD26-4996-AC68-60A37B9CD822}"/>
    <cellStyle name="Tickmark 2 6 5" xfId="35418" xr:uid="{D44007A9-687D-4918-8933-011163236A3F}"/>
    <cellStyle name="Tickmark 3" xfId="7105" xr:uid="{7B9973CA-6776-4C22-806B-936DFF46E169}"/>
    <cellStyle name="Tickmark 3 2" xfId="15511" xr:uid="{F090EE52-EE2F-4E84-BD9A-CEE45C424F9C}"/>
    <cellStyle name="Tickmark 3 2 2" xfId="22798" xr:uid="{40D88F16-FD77-4F37-B0B8-1E09211636C7}"/>
    <cellStyle name="Tickmark 3 2 2 2" xfId="28354" xr:uid="{1637E608-6CA4-4749-B43D-4D984C091428}"/>
    <cellStyle name="Tickmark 3 2 2 3" xfId="33848" xr:uid="{22FE00F1-7FB5-453C-B45C-6CA272F01B14}"/>
    <cellStyle name="Tickmark 3 2 2 4" xfId="39332" xr:uid="{5A4C6F68-3945-4F70-A4FF-386294992F5A}"/>
    <cellStyle name="Tickmark 3 2 3" xfId="25625" xr:uid="{6FC2B2F0-F410-4084-8BE3-457BE197882E}"/>
    <cellStyle name="Tickmark 3 2 4" xfId="31119" xr:uid="{76ECB4A6-BDB5-4E01-B8BD-C55261EA1EB4}"/>
    <cellStyle name="Tickmark 3 2 5" xfId="36603" xr:uid="{A9FE301D-5840-4922-92AB-0DF4E3DE5E1F}"/>
    <cellStyle name="Tickmark 3 3" xfId="12695" xr:uid="{928E55F7-D314-4548-A33C-0E75DE5D896A}"/>
    <cellStyle name="Tickmark 3 4" xfId="19915" xr:uid="{358D7717-9926-4EB2-A4A8-0A40836D5977}"/>
    <cellStyle name="Tickmark 3 5" xfId="10293" xr:uid="{242FB390-7995-43A3-9863-F60F8944688A}"/>
    <cellStyle name="Tickmark 3 5 2" xfId="21614" xr:uid="{AA1BD0CA-1AE8-4BB3-BB3D-1CF39129C43A}"/>
    <cellStyle name="Tickmark 3 5 2 2" xfId="27170" xr:uid="{CB0C390B-1018-40AE-9A4E-0924D56F36D9}"/>
    <cellStyle name="Tickmark 3 5 2 3" xfId="32664" xr:uid="{CBDC7833-6F8A-46B1-968A-2FFD8E1C20A3}"/>
    <cellStyle name="Tickmark 3 5 2 4" xfId="38148" xr:uid="{6720D11B-7743-4EC4-9175-A08CDB9ADCA1}"/>
    <cellStyle name="Tickmark 3 5 3" xfId="24441" xr:uid="{26010B61-CD39-4278-962B-E549B61AB250}"/>
    <cellStyle name="Tickmark 3 5 4" xfId="29935" xr:uid="{53D093EC-6349-4E3D-AE01-F122DC44EB9D}"/>
    <cellStyle name="Tickmark 3 5 5" xfId="35419" xr:uid="{17D0C462-9C5B-4535-89C7-A33EAF2000AB}"/>
    <cellStyle name="Tickmark 4" xfId="7313" xr:uid="{BC363F54-1558-405B-AEA0-A4E1E1369E1E}"/>
    <cellStyle name="Tickmark 4 2" xfId="20093" xr:uid="{6634A5FF-1A75-4041-85A9-14035CCF98F3}"/>
    <cellStyle name="Tickmark 4 3" xfId="10294" xr:uid="{1DCC4835-5039-46D0-B5F3-39D0F3767703}"/>
    <cellStyle name="Tickmark 4 3 2" xfId="21615" xr:uid="{7DC1A894-FC9E-4B2A-9529-560D500E7B88}"/>
    <cellStyle name="Tickmark 4 3 2 2" xfId="27171" xr:uid="{488FD5A2-C5E9-40A4-A63B-49587B5839FB}"/>
    <cellStyle name="Tickmark 4 3 2 3" xfId="32665" xr:uid="{9A6F5E8C-C171-49EC-8F69-54E6762DDA35}"/>
    <cellStyle name="Tickmark 4 3 2 4" xfId="38149" xr:uid="{6BD75165-577E-447C-B48D-A3AED18D29D4}"/>
    <cellStyle name="Tickmark 4 3 3" xfId="24442" xr:uid="{9B27E621-8BC0-419B-A472-EE94F2B4319F}"/>
    <cellStyle name="Tickmark 4 3 4" xfId="29936" xr:uid="{D8F8B0C8-758E-4653-8D99-59BA954B3F06}"/>
    <cellStyle name="Tickmark 4 3 5" xfId="35420" xr:uid="{146576F9-862E-4627-B500-C882B9788E92}"/>
    <cellStyle name="Tickmark 5" xfId="10295" xr:uid="{77532AB8-6298-4894-AED2-20D5C1BAAFDD}"/>
    <cellStyle name="Tickmark 5 2" xfId="21616" xr:uid="{7CE7A985-2640-4CE7-8CDF-43E1C1A793E9}"/>
    <cellStyle name="Tickmark 5 2 2" xfId="27172" xr:uid="{8D5D7CFA-EF47-406C-92EB-3D071F59B1B7}"/>
    <cellStyle name="Tickmark 5 2 3" xfId="32666" xr:uid="{029F7D1A-450E-46FA-AC41-A06B5B6EE629}"/>
    <cellStyle name="Tickmark 5 2 4" xfId="38150" xr:uid="{71543B93-15F3-49B2-B1F4-923A97E7090F}"/>
    <cellStyle name="Tickmark 5 3" xfId="24443" xr:uid="{32B2CFF5-E1CB-49A3-BFC2-0B2C95A9DB9D}"/>
    <cellStyle name="Tickmark 5 4" xfId="29937" xr:uid="{B4344CA1-C90F-40A5-A41E-52A7AD1C6760}"/>
    <cellStyle name="Tickmark 5 5" xfId="35421" xr:uid="{282E73E2-0136-4051-ACCF-C21EB5F1F887}"/>
    <cellStyle name="Tickmark 6" xfId="15509" xr:uid="{F39EF43B-C7FA-4E10-ADC1-CECBA84CA634}"/>
    <cellStyle name="Tickmark 6 2" xfId="22796" xr:uid="{247DA4FD-BFBE-42AB-A966-CE8358C7086D}"/>
    <cellStyle name="Tickmark 6 2 2" xfId="28352" xr:uid="{C3313AEF-5259-45F7-A25F-F1E979AC294C}"/>
    <cellStyle name="Tickmark 6 2 3" xfId="33846" xr:uid="{94BC5DD1-95F8-4679-A321-BBF27DCBD177}"/>
    <cellStyle name="Tickmark 6 2 4" xfId="39330" xr:uid="{862BBA55-B3E0-4063-9EB4-AA46C808697C}"/>
    <cellStyle name="Tickmark 6 3" xfId="25623" xr:uid="{9B0AA5C5-323C-49B5-A7A9-8CC40EB3BBBE}"/>
    <cellStyle name="Tickmark 6 4" xfId="31117" xr:uid="{363542F9-0C62-49C7-B9A1-0635C1A23A86}"/>
    <cellStyle name="Tickmark 6 5" xfId="36601" xr:uid="{D552FF6D-F633-4C24-8C37-106E4FFAB9E7}"/>
    <cellStyle name="Tickmark 7" xfId="12416" xr:uid="{F4914821-0AF0-473F-B364-BEC0AA165007}"/>
    <cellStyle name="Tickmark 8" xfId="17652" xr:uid="{7A483E82-05B6-4CF3-A1FF-73EFCAE50EFA}"/>
    <cellStyle name="Tickmark 9" xfId="19913" xr:uid="{5E908998-C67A-4015-A157-F14DEC04EED5}"/>
    <cellStyle name="Title" xfId="49" xr:uid="{E7F6BDE8-FCE9-4D9D-BBDC-23E5C8F69ABD}"/>
    <cellStyle name="Title 10" xfId="12418" xr:uid="{A49DDC41-9E29-472A-813D-2053A26A3A39}"/>
    <cellStyle name="Title 11" xfId="17654" xr:uid="{EA307BDE-A6B5-4070-975C-C71F67AFB8AB}"/>
    <cellStyle name="Title 12" xfId="19916" xr:uid="{13B1BC00-760D-4FE9-ABED-F71F6F631B07}"/>
    <cellStyle name="Title 13" xfId="10296" xr:uid="{A3212ECD-4C44-4155-BFCD-DB721D9327FD}"/>
    <cellStyle name="Title 13 2" xfId="21617" xr:uid="{E8E16974-8EC9-40FF-828D-DAD50DF2E600}"/>
    <cellStyle name="Title 13 2 2" xfId="27173" xr:uid="{4C26EB65-659C-4A7F-A15C-B7431125F7A9}"/>
    <cellStyle name="Title 13 2 3" xfId="32667" xr:uid="{D6DA40F4-FDD3-495F-9033-D9419BB776B8}"/>
    <cellStyle name="Title 13 2 4" xfId="38151" xr:uid="{F5229CF1-7BDF-4F22-AE52-36B4D28EDC7A}"/>
    <cellStyle name="Title 13 3" xfId="24444" xr:uid="{C9E07929-07DF-4392-A558-6FE54B03884F}"/>
    <cellStyle name="Title 13 4" xfId="29938" xr:uid="{C0DA99BC-E58A-4A28-B8A6-7D63221F7DFE}"/>
    <cellStyle name="Title 13 5" xfId="35422" xr:uid="{CB8E9E2E-ED6B-4BEE-8313-3F290EEBBCBE}"/>
    <cellStyle name="Title 2" xfId="7106" xr:uid="{BB2C1240-7665-4664-8755-BDCA749D305C}"/>
    <cellStyle name="Title 2 2" xfId="15513" xr:uid="{B7E69524-8515-40BA-9030-60F62F512AA2}"/>
    <cellStyle name="Title 2 2 2" xfId="22800" xr:uid="{19057036-FB7C-4922-9BBD-BA5B0C59C284}"/>
    <cellStyle name="Title 2 2 2 2" xfId="28356" xr:uid="{045FEAC3-A6EF-49E0-941D-2B875274C50A}"/>
    <cellStyle name="Title 2 2 2 3" xfId="33850" xr:uid="{8FA9E2E2-5FF6-4B5F-954E-68C7F5BF77D1}"/>
    <cellStyle name="Title 2 2 2 4" xfId="39334" xr:uid="{0D3BEF97-02FB-4978-B418-4E5ED479C43F}"/>
    <cellStyle name="Title 2 2 3" xfId="25627" xr:uid="{F362B7F4-2CCC-45A9-A504-201AB38790AF}"/>
    <cellStyle name="Title 2 2 4" xfId="31121" xr:uid="{946F7198-354A-4645-AEFA-16CE45BA5A96}"/>
    <cellStyle name="Title 2 2 5" xfId="36605" xr:uid="{7E511FFB-5621-4455-B680-E9C9BE9EEBB9}"/>
    <cellStyle name="Title 2 3" xfId="12419" xr:uid="{1EE6B492-3AC4-4610-8781-0C4B592E210D}"/>
    <cellStyle name="Title 2 4" xfId="17655" xr:uid="{ADB98471-0BB7-4167-B5A0-9ACC0F546C11}"/>
    <cellStyle name="Title 2 5" xfId="19917" xr:uid="{2E54FFEB-7848-4485-BE23-7A3B3962C80E}"/>
    <cellStyle name="Title 2 6" xfId="10297" xr:uid="{84D85DCE-8230-41DA-87BD-42FF91A5183C}"/>
    <cellStyle name="Title 2 6 2" xfId="21618" xr:uid="{B13000ED-BEF3-41D6-A022-CB579B81ED68}"/>
    <cellStyle name="Title 2 6 2 2" xfId="27174" xr:uid="{ED5E4398-9F84-41C5-A9B6-B43966847ECC}"/>
    <cellStyle name="Title 2 6 2 3" xfId="32668" xr:uid="{CAB05F27-85C3-4669-B5B6-564E29F74C6F}"/>
    <cellStyle name="Title 2 6 2 4" xfId="38152" xr:uid="{44A5F54C-0FE3-45B2-966B-C837C4B3EC09}"/>
    <cellStyle name="Title 2 6 3" xfId="24445" xr:uid="{CFE739B7-5BF9-457D-BDA8-1D611EEB1287}"/>
    <cellStyle name="Title 2 6 4" xfId="29939" xr:uid="{EAFCD711-A163-4EB9-962C-0F603A31A89D}"/>
    <cellStyle name="Title 2 6 5" xfId="35423" xr:uid="{AF3A1CC0-5C25-4708-A674-30D839829D02}"/>
    <cellStyle name="Title 3" xfId="7107" xr:uid="{AEC382E4-1F2E-4150-ABD6-1356D45D531A}"/>
    <cellStyle name="Title 3 2" xfId="7108" xr:uid="{0003B703-FFB7-4746-96A9-1B4CCDD27448}"/>
    <cellStyle name="Title 3 2 2" xfId="15515" xr:uid="{35830035-AC9B-422F-B035-44B4F8A1CDE2}"/>
    <cellStyle name="Title 3 2 2 2" xfId="22802" xr:uid="{E2A81CF2-8EB8-4932-9AE9-E34F825B6433}"/>
    <cellStyle name="Title 3 2 2 2 2" xfId="28358" xr:uid="{760A8DED-1163-463E-8BD4-9D0D6C06F7AB}"/>
    <cellStyle name="Title 3 2 2 2 3" xfId="33852" xr:uid="{AD9B9B51-1952-4F2D-A9D3-1C87B71AD8F9}"/>
    <cellStyle name="Title 3 2 2 2 4" xfId="39336" xr:uid="{466F7B71-646B-4B17-AC08-7E80908BA64D}"/>
    <cellStyle name="Title 3 2 2 3" xfId="25629" xr:uid="{1F73060D-63EC-45D6-B920-C9DF261A0AC9}"/>
    <cellStyle name="Title 3 2 2 4" xfId="31123" xr:uid="{4C2BEEE2-01A7-4ABC-90F2-9D775588D111}"/>
    <cellStyle name="Title 3 2 2 5" xfId="36607" xr:uid="{01224A18-C347-4CC0-AF72-FFC1AA1C23D5}"/>
    <cellStyle name="Title 3 2 3" xfId="12421" xr:uid="{F289D8A0-4465-48FC-B4EC-F3A7149294DA}"/>
    <cellStyle name="Title 3 2 4" xfId="17657" xr:uid="{9CCBCE17-AD83-4E61-ADCC-1F2F1AAF53D9}"/>
    <cellStyle name="Title 3 2 5" xfId="19919" xr:uid="{CB1599FB-5F38-4617-BE12-CF61C5330CE3}"/>
    <cellStyle name="Title 3 2 6" xfId="10299" xr:uid="{2E47FE40-A21B-44EB-8DE7-9CC6E6759AAE}"/>
    <cellStyle name="Title 3 2 6 2" xfId="21620" xr:uid="{B1848770-02E8-4F69-B7DD-FFCFBE297FE2}"/>
    <cellStyle name="Title 3 2 6 2 2" xfId="27176" xr:uid="{54D008EF-651E-4C70-85CC-21CD207E1756}"/>
    <cellStyle name="Title 3 2 6 2 3" xfId="32670" xr:uid="{65A6E02D-B629-48A4-B03C-EFFF58928E1F}"/>
    <cellStyle name="Title 3 2 6 2 4" xfId="38154" xr:uid="{DADEAEAC-9122-4C59-AB6E-372C19871C9B}"/>
    <cellStyle name="Title 3 2 6 3" xfId="24447" xr:uid="{43229026-4217-4895-99A7-31C66C1B0DD8}"/>
    <cellStyle name="Title 3 2 6 4" xfId="29941" xr:uid="{FFD9F4A4-C36D-49E0-818F-D84C9B953DD9}"/>
    <cellStyle name="Title 3 2 6 5" xfId="35425" xr:uid="{F70D1D6B-8FFC-415F-A251-C6152BA7D0A9}"/>
    <cellStyle name="Title 3 3" xfId="15514" xr:uid="{5ADB9AB8-C8F4-4E09-8BB5-64E5336C6F84}"/>
    <cellStyle name="Title 3 3 2" xfId="22801" xr:uid="{D85700F4-877F-4C88-B817-9FEB94EE1E69}"/>
    <cellStyle name="Title 3 3 2 2" xfId="28357" xr:uid="{1A78557A-BB38-4480-9697-E5377D3058C3}"/>
    <cellStyle name="Title 3 3 2 3" xfId="33851" xr:uid="{C46818B8-E315-4182-B8BF-EF0060077744}"/>
    <cellStyle name="Title 3 3 2 4" xfId="39335" xr:uid="{C7585943-12A8-4A07-B763-7E640150AAAE}"/>
    <cellStyle name="Title 3 3 3" xfId="25628" xr:uid="{CB9A8E83-D93A-4362-ACEA-1B6324C221BF}"/>
    <cellStyle name="Title 3 3 4" xfId="31122" xr:uid="{AA46594D-8C13-4EF1-821F-790BA1D6B9FD}"/>
    <cellStyle name="Title 3 3 5" xfId="36606" xr:uid="{E1459725-78BA-4DE0-8E49-45ADC5B2478A}"/>
    <cellStyle name="Title 3 4" xfId="12420" xr:uid="{36859C84-5B38-403C-829C-F700FC66BF0B}"/>
    <cellStyle name="Title 3 5" xfId="17656" xr:uid="{92DB775B-9518-4593-819C-09701D682F2B}"/>
    <cellStyle name="Title 3 6" xfId="19918" xr:uid="{4CEF26A2-4EFD-41DA-9253-DD932AD84719}"/>
    <cellStyle name="Title 3 7" xfId="10298" xr:uid="{0AA3D8DC-494A-4D30-9261-41B0C126E8C5}"/>
    <cellStyle name="Title 3 7 2" xfId="21619" xr:uid="{EFA2918B-186D-4EDC-BFB3-D28CEEC6CA0B}"/>
    <cellStyle name="Title 3 7 2 2" xfId="27175" xr:uid="{07C55DED-F175-47F8-A588-24E90B422F11}"/>
    <cellStyle name="Title 3 7 2 3" xfId="32669" xr:uid="{EEF0C6F0-8BC0-4CB3-8FFE-27EB75C8EBDB}"/>
    <cellStyle name="Title 3 7 2 4" xfId="38153" xr:uid="{E94DF93C-9023-4122-B62E-21A4138F6FD4}"/>
    <cellStyle name="Title 3 7 3" xfId="24446" xr:uid="{AF1B8B6A-7048-4040-837C-7F86E85C8550}"/>
    <cellStyle name="Title 3 7 4" xfId="29940" xr:uid="{03B64A2F-54E4-477C-9A02-532B2C072CCC}"/>
    <cellStyle name="Title 3 7 5" xfId="35424" xr:uid="{680195D0-6F3D-4122-B3F7-E6EDA4E4BB44}"/>
    <cellStyle name="Title 4" xfId="7109" xr:uid="{D80BAA16-8ED5-4736-A63A-472ABD66B6BF}"/>
    <cellStyle name="Title 4 2" xfId="15516" xr:uid="{E83D58B8-7AD9-4F4F-9ECB-AB9489624DCA}"/>
    <cellStyle name="Title 4 2 2" xfId="22803" xr:uid="{FBDE0D8C-9D9C-4EA8-8D65-A304EEA79A37}"/>
    <cellStyle name="Title 4 2 2 2" xfId="28359" xr:uid="{C3ECF2B6-FAA6-4913-AD2B-01928702DFB6}"/>
    <cellStyle name="Title 4 2 2 3" xfId="33853" xr:uid="{2482EE63-B1E5-4586-B46E-AFC69F7D5627}"/>
    <cellStyle name="Title 4 2 2 4" xfId="39337" xr:uid="{9AB6142D-6D92-4FAB-AF27-21DAFED27E39}"/>
    <cellStyle name="Title 4 2 3" xfId="25630" xr:uid="{D280F99A-0F74-48F7-BD2A-21A1E63233F8}"/>
    <cellStyle name="Title 4 2 4" xfId="31124" xr:uid="{36A100ED-05CE-472E-A5CE-83AF609B74FC}"/>
    <cellStyle name="Title 4 2 5" xfId="36608" xr:uid="{0C2AF052-E0C2-4EBD-8BEA-F2C199773A4A}"/>
    <cellStyle name="Title 4 3" xfId="12422" xr:uid="{CA45768B-E6CC-4F70-B299-AABA20E87434}"/>
    <cellStyle name="Title 4 4" xfId="17658" xr:uid="{A8AA7A0A-77BD-422E-957C-4E647B51ECF1}"/>
    <cellStyle name="Title 4 5" xfId="19920" xr:uid="{CBD9AF34-C567-42AE-AD12-3B03B11CF75F}"/>
    <cellStyle name="Title 4 6" xfId="10300" xr:uid="{96740874-20D9-4CE5-8660-EF9D81E63265}"/>
    <cellStyle name="Title 4 6 2" xfId="21621" xr:uid="{647ACCDA-2958-4296-97CB-7BA8DECEEA12}"/>
    <cellStyle name="Title 4 6 2 2" xfId="27177" xr:uid="{0EF0547B-88F5-4468-9800-57017544387D}"/>
    <cellStyle name="Title 4 6 2 3" xfId="32671" xr:uid="{5E91989B-AD2C-4B48-BF18-62A17444FEB4}"/>
    <cellStyle name="Title 4 6 2 4" xfId="38155" xr:uid="{327DDB05-9DAB-463A-A6B4-9C60B7E2380D}"/>
    <cellStyle name="Title 4 6 3" xfId="24448" xr:uid="{FFB80B35-2858-4EED-9D36-B613B2E2AFA7}"/>
    <cellStyle name="Title 4 6 4" xfId="29942" xr:uid="{4D4B1501-0324-4415-83EB-80753A83C767}"/>
    <cellStyle name="Title 4 6 5" xfId="35426" xr:uid="{8BA6F4AB-46BC-45D6-BBC7-B2B9351283EE}"/>
    <cellStyle name="Title 5" xfId="7110" xr:uid="{F1E48749-1946-4D90-B4FE-B7BC89FA482D}"/>
    <cellStyle name="Title 5 2" xfId="15517" xr:uid="{4E8252BD-921A-41D2-B456-AF4B53396081}"/>
    <cellStyle name="Title 5 2 2" xfId="22804" xr:uid="{70807B41-E23B-4DBA-89D3-3CF83115A10F}"/>
    <cellStyle name="Title 5 2 2 2" xfId="28360" xr:uid="{9C939D90-B0D4-4BD8-A0C3-19E5A0AC09CA}"/>
    <cellStyle name="Title 5 2 2 3" xfId="33854" xr:uid="{DFB534F9-4227-4C27-A8CB-96A57AB665B1}"/>
    <cellStyle name="Title 5 2 2 4" xfId="39338" xr:uid="{72BD9F55-EACD-4AC9-BFA7-E9039EAE57E2}"/>
    <cellStyle name="Title 5 2 3" xfId="25631" xr:uid="{EC7D08E3-C698-47C7-9900-0E4C6F60CBF2}"/>
    <cellStyle name="Title 5 2 4" xfId="31125" xr:uid="{EE2D7FA3-6A46-479E-A905-E6771B2E7226}"/>
    <cellStyle name="Title 5 2 5" xfId="36609" xr:uid="{3BF7F61E-6C54-4162-BA06-3E6CBF9C86E2}"/>
    <cellStyle name="Title 5 3" xfId="12423" xr:uid="{0119B82B-9029-4F9D-8561-4D3D480E098E}"/>
    <cellStyle name="Title 5 4" xfId="17659" xr:uid="{D06483B5-3281-4BDE-8798-1DDE70753B71}"/>
    <cellStyle name="Title 5 5" xfId="19921" xr:uid="{12500D1A-DE2E-4F2D-95E4-1B1CA57DF1E5}"/>
    <cellStyle name="Title 5 6" xfId="10301" xr:uid="{4198B575-111E-444C-B874-3D9AA6B97B39}"/>
    <cellStyle name="Title 5 6 2" xfId="21622" xr:uid="{C8034B34-DAE9-4785-B906-5C7A857DDF26}"/>
    <cellStyle name="Title 5 6 2 2" xfId="27178" xr:uid="{FE283C32-19EE-4C93-A285-4675CBCFD36B}"/>
    <cellStyle name="Title 5 6 2 3" xfId="32672" xr:uid="{9D07FFD7-DF63-403D-8947-02F956D74D8F}"/>
    <cellStyle name="Title 5 6 2 4" xfId="38156" xr:uid="{025B090C-9538-4BB6-8604-D2FA1EB2C7EC}"/>
    <cellStyle name="Title 5 6 3" xfId="24449" xr:uid="{799F8A84-378C-45CA-A7FD-F851D31D645E}"/>
    <cellStyle name="Title 5 6 4" xfId="29943" xr:uid="{50B605D6-BD40-45F8-95C8-FEC37BA74B8B}"/>
    <cellStyle name="Title 5 6 5" xfId="35427" xr:uid="{FBE6D084-706B-4C82-A353-C9D7E540ACC1}"/>
    <cellStyle name="Title 6" xfId="7111" xr:uid="{B8F15A8B-6B60-48FD-BF69-7A3160E91655}"/>
    <cellStyle name="Title 6 2" xfId="15518" xr:uid="{7423A403-A558-48D4-BA90-926FD9EC4962}"/>
    <cellStyle name="Title 6 2 2" xfId="22805" xr:uid="{A96D1E27-BABA-4578-B8FE-73CECA6D1B03}"/>
    <cellStyle name="Title 6 2 2 2" xfId="28361" xr:uid="{DD53CBDC-2DA2-490F-8E00-6C3B6FB162A1}"/>
    <cellStyle name="Title 6 2 2 3" xfId="33855" xr:uid="{CC6B5E4B-203F-47E4-A635-3FB22C3B3D86}"/>
    <cellStyle name="Title 6 2 2 4" xfId="39339" xr:uid="{B2E08ABE-CFC6-4A3B-9A49-5D927C41D93D}"/>
    <cellStyle name="Title 6 2 3" xfId="25632" xr:uid="{77FD3B35-B8FE-4EF5-9F29-43C105927F38}"/>
    <cellStyle name="Title 6 2 4" xfId="31126" xr:uid="{B52FA513-BE0D-46DA-8977-23D274F37FFE}"/>
    <cellStyle name="Title 6 2 5" xfId="36610" xr:uid="{308A0282-70D9-47FA-BEB4-184A961DAA04}"/>
    <cellStyle name="Title 6 3" xfId="12696" xr:uid="{DE5AD52D-3A05-4887-BE49-00D185ADAAB1}"/>
    <cellStyle name="Title 6 4" xfId="19922" xr:uid="{5B0B43FD-2737-4E28-845B-E513FBA6261B}"/>
    <cellStyle name="Title 6 5" xfId="10302" xr:uid="{4FAAE207-8709-49E0-B377-28D0F3C4EAD8}"/>
    <cellStyle name="Title 6 5 2" xfId="21623" xr:uid="{3B2B3EC1-4308-4080-A57A-03CA903F0621}"/>
    <cellStyle name="Title 6 5 2 2" xfId="27179" xr:uid="{D67D7102-42B2-48DA-9D82-86BF59112B07}"/>
    <cellStyle name="Title 6 5 2 3" xfId="32673" xr:uid="{28DA02B2-B5A9-474C-AD20-44A1F696A039}"/>
    <cellStyle name="Title 6 5 2 4" xfId="38157" xr:uid="{EF8A77DF-F9D2-462B-99CB-3C4B05C761A4}"/>
    <cellStyle name="Title 6 5 3" xfId="24450" xr:uid="{7EEE86BA-948C-496E-A953-AED43E11AA4A}"/>
    <cellStyle name="Title 6 5 4" xfId="29944" xr:uid="{901F5E28-7660-4DCB-9E84-849147365791}"/>
    <cellStyle name="Title 6 5 5" xfId="35428" xr:uid="{1DE21843-0495-4282-AAC4-A4EC5DB002F4}"/>
    <cellStyle name="Title 7" xfId="7314" xr:uid="{A5D71658-D83C-48F8-9C49-5BEFFF6C70F4}"/>
    <cellStyle name="Title 7 2" xfId="20094" xr:uid="{2007D49F-5681-416D-8307-58A33CC5407E}"/>
    <cellStyle name="Title 7 3" xfId="10303" xr:uid="{26EA3F39-868E-4AC8-AAE7-18808B826D29}"/>
    <cellStyle name="Title 7 3 2" xfId="21624" xr:uid="{4928D582-1C75-4CD4-A0AE-7EB9EFEA2765}"/>
    <cellStyle name="Title 7 3 2 2" xfId="27180" xr:uid="{17C0212C-FF6B-4513-AA83-F0137655F0C6}"/>
    <cellStyle name="Title 7 3 2 3" xfId="32674" xr:uid="{774246BA-1C58-43B7-96D2-58BB5414A570}"/>
    <cellStyle name="Title 7 3 2 4" xfId="38158" xr:uid="{AA0E80F1-F610-4377-A9CD-95FF574707B9}"/>
    <cellStyle name="Title 7 3 3" xfId="24451" xr:uid="{8C8B4F55-1128-407A-BAD6-8C9DE4E3C74E}"/>
    <cellStyle name="Title 7 3 4" xfId="29945" xr:uid="{5E25DE05-232C-4DB0-A617-9FC5E4667DA9}"/>
    <cellStyle name="Title 7 3 5" xfId="35429" xr:uid="{D12BA641-6D68-48B9-82E3-50F11340D1FA}"/>
    <cellStyle name="Title 8" xfId="10304" xr:uid="{2E782B3E-E75B-487B-B9B7-ADB6396EE0C9}"/>
    <cellStyle name="Title 8 2" xfId="21625" xr:uid="{E61C90B3-B89B-4BEF-9598-33EF892C4EB4}"/>
    <cellStyle name="Title 8 2 2" xfId="27181" xr:uid="{880AD383-6D7F-4BC5-83DA-989772CB7613}"/>
    <cellStyle name="Title 8 2 3" xfId="32675" xr:uid="{0C9DC18C-E7A6-470E-8F47-9DC91854AF13}"/>
    <cellStyle name="Title 8 2 4" xfId="38159" xr:uid="{49B79910-D916-4078-9E0D-B8958176F390}"/>
    <cellStyle name="Title 8 3" xfId="24452" xr:uid="{894D0C72-19B2-45F1-836A-A486665D0F3C}"/>
    <cellStyle name="Title 8 4" xfId="29946" xr:uid="{8EA3C137-B57C-45E2-B345-811118C042ED}"/>
    <cellStyle name="Title 8 5" xfId="35430" xr:uid="{10444189-BB08-4862-BA6A-00E16B35CF97}"/>
    <cellStyle name="Title 9" xfId="15512" xr:uid="{DF722C2B-E21B-479E-B01B-46ED6F7DC072}"/>
    <cellStyle name="Title 9 2" xfId="22799" xr:uid="{46E95F56-D3BB-4D1A-AE19-93C6A738DD1E}"/>
    <cellStyle name="Title 9 2 2" xfId="28355" xr:uid="{A3678464-AE65-4B68-B5A9-3646A2F02263}"/>
    <cellStyle name="Title 9 2 3" xfId="33849" xr:uid="{3570E23F-BDAE-474F-A291-47CD9367EE12}"/>
    <cellStyle name="Title 9 2 4" xfId="39333" xr:uid="{3874F9F1-2CC1-42A7-A723-1FA9AA258BFF}"/>
    <cellStyle name="Title 9 3" xfId="25626" xr:uid="{BEE2F2A8-7369-404F-B7A0-9E34F555B042}"/>
    <cellStyle name="Title 9 4" xfId="31120" xr:uid="{D7605683-6A9F-4596-AB47-40A18CEF1B83}"/>
    <cellStyle name="Title 9 5" xfId="36604" xr:uid="{FFD47F0D-E599-4AA3-AFBA-5137D4F990C9}"/>
    <cellStyle name="Título 1 2" xfId="926" xr:uid="{1508981D-1878-4D58-8148-9D492D437DFB}"/>
    <cellStyle name="Título 1 2 10" xfId="7112" xr:uid="{B92E0E36-1B31-412C-AC79-958287E094F9}"/>
    <cellStyle name="Título 1 2 2" xfId="7113" xr:uid="{08D40026-69BC-4CF9-B5A3-F0EAA87DEDBA}"/>
    <cellStyle name="Título 1 2 2 2" xfId="15520" xr:uid="{1D03D64B-8796-4880-B6DC-38C31E7E8421}"/>
    <cellStyle name="Título 1 2 2 2 2" xfId="22807" xr:uid="{7AF2CA09-D58B-415B-A3C3-39DBD6D64BBF}"/>
    <cellStyle name="Título 1 2 2 2 2 2" xfId="28363" xr:uid="{2D2E21E9-AF53-4793-99C1-E4FF381E5CC3}"/>
    <cellStyle name="Título 1 2 2 2 2 3" xfId="33857" xr:uid="{EC1D72EA-14B2-4F1E-9B3D-C0356FE0AFA0}"/>
    <cellStyle name="Título 1 2 2 2 2 4" xfId="39341" xr:uid="{5A9878CF-707D-465A-8440-E904B4A931CF}"/>
    <cellStyle name="Título 1 2 2 2 3" xfId="25634" xr:uid="{3B5B7264-68C0-4607-88F3-A9962F07A43E}"/>
    <cellStyle name="Título 1 2 2 2 4" xfId="31128" xr:uid="{BF5884E9-C931-4559-BF28-206871582656}"/>
    <cellStyle name="Título 1 2 2 2 5" xfId="36612" xr:uid="{4A5D0F87-A55D-4ED7-BB50-0EE5A864D265}"/>
    <cellStyle name="Título 1 2 2 3" xfId="12425" xr:uid="{880C0443-F774-4119-A9C1-ABC013A00A6C}"/>
    <cellStyle name="Título 1 2 2 4" xfId="17661" xr:uid="{7262874A-5BB0-4F1D-8CF3-66BF641863B1}"/>
    <cellStyle name="Título 1 2 2 5" xfId="19924" xr:uid="{96DEBF4E-0FD2-4AC6-AB76-5043A2AFBF09}"/>
    <cellStyle name="Título 1 2 2 6" xfId="10306" xr:uid="{6D8F2798-6014-430B-9491-0167A8937882}"/>
    <cellStyle name="Título 1 2 2 6 2" xfId="21627" xr:uid="{5D94464C-7575-4377-8A5B-5BA816ABA943}"/>
    <cellStyle name="Título 1 2 2 6 2 2" xfId="27183" xr:uid="{BE08386F-7B2C-4FEF-99E8-A3A079A820CB}"/>
    <cellStyle name="Título 1 2 2 6 2 3" xfId="32677" xr:uid="{433850E3-43BD-4E45-A512-44C4A45FD2A3}"/>
    <cellStyle name="Título 1 2 2 6 2 4" xfId="38161" xr:uid="{D2BFE66B-FA56-45D5-824D-F0ADA0540F80}"/>
    <cellStyle name="Título 1 2 2 6 3" xfId="24454" xr:uid="{5EF3CFD2-AADE-468B-A4DF-D5CC68641D75}"/>
    <cellStyle name="Título 1 2 2 6 4" xfId="29948" xr:uid="{C4C64177-490E-45B8-A68C-723CD8B57571}"/>
    <cellStyle name="Título 1 2 2 6 5" xfId="35432" xr:uid="{1B7C3D8D-DA33-4B41-9F8B-929134C2C9FF}"/>
    <cellStyle name="Título 1 2 3" xfId="7114" xr:uid="{0356B954-1A1B-4484-8D62-34D445FBF39C}"/>
    <cellStyle name="Título 1 2 3 2" xfId="15521" xr:uid="{C07C30CF-E21B-4BEF-A7CF-CDD0470B1D8D}"/>
    <cellStyle name="Título 1 2 3 2 2" xfId="22808" xr:uid="{77EC8F31-A4F6-4E96-823D-D3B3B24EB306}"/>
    <cellStyle name="Título 1 2 3 2 2 2" xfId="28364" xr:uid="{8AC24FDE-22B0-4876-B48C-C1374EB8048F}"/>
    <cellStyle name="Título 1 2 3 2 2 3" xfId="33858" xr:uid="{E26F2E32-F0CF-46AB-9759-C9D5D8D8A2CD}"/>
    <cellStyle name="Título 1 2 3 2 2 4" xfId="39342" xr:uid="{AE0D9B4E-A475-41CF-B952-E8EF75121ADC}"/>
    <cellStyle name="Título 1 2 3 2 3" xfId="25635" xr:uid="{B18EC37B-5A70-498F-9754-2A4CB18DD465}"/>
    <cellStyle name="Título 1 2 3 2 4" xfId="31129" xr:uid="{3FC2D6B1-67D1-4209-B41A-3616B4995566}"/>
    <cellStyle name="Título 1 2 3 2 5" xfId="36613" xr:uid="{2F11C631-AD9B-4B75-8990-E54BFD95B25A}"/>
    <cellStyle name="Título 1 2 3 3" xfId="12426" xr:uid="{D33EFEC1-A4A5-4A30-BED1-289D16489A36}"/>
    <cellStyle name="Título 1 2 3 4" xfId="17662" xr:uid="{BB02281E-DBB4-4D87-B949-6A84DC9E9927}"/>
    <cellStyle name="Título 1 2 3 5" xfId="19925" xr:uid="{50531FC9-45A8-4C91-9867-DF390EBBB084}"/>
    <cellStyle name="Título 1 2 3 6" xfId="10307" xr:uid="{B90925BD-310C-41D7-B601-C02545AF3660}"/>
    <cellStyle name="Título 1 2 3 6 2" xfId="21628" xr:uid="{E818C15E-2793-4D37-994E-4D4B42D59298}"/>
    <cellStyle name="Título 1 2 3 6 2 2" xfId="27184" xr:uid="{70326537-FE72-480E-97BB-155B9C38F1C6}"/>
    <cellStyle name="Título 1 2 3 6 2 3" xfId="32678" xr:uid="{E7560871-03A8-4FAC-9155-9E563C1A9E83}"/>
    <cellStyle name="Título 1 2 3 6 2 4" xfId="38162" xr:uid="{78181F11-70F8-45DA-9DB7-DB3FEDEED91D}"/>
    <cellStyle name="Título 1 2 3 6 3" xfId="24455" xr:uid="{459B7D02-AFE7-4E79-ABBF-F6998D0727C1}"/>
    <cellStyle name="Título 1 2 3 6 4" xfId="29949" xr:uid="{849D94FD-4203-475F-9AF1-8856E15A2D3E}"/>
    <cellStyle name="Título 1 2 3 6 5" xfId="35433" xr:uid="{FC3BED8E-86BE-439A-9615-3F975F1C8F7E}"/>
    <cellStyle name="Título 1 2 4" xfId="7115" xr:uid="{B7E3252A-C765-4489-8C3C-93709EB889E3}"/>
    <cellStyle name="Título 1 2 4 2" xfId="15522" xr:uid="{8C65D91D-5E8B-4309-A04F-E1116D41FE3D}"/>
    <cellStyle name="Título 1 2 4 2 2" xfId="22809" xr:uid="{72BFDD48-F830-4996-9547-8BE497324B4E}"/>
    <cellStyle name="Título 1 2 4 2 2 2" xfId="28365" xr:uid="{97EF9ED8-9A97-41F5-A5F8-4FFB37BD0774}"/>
    <cellStyle name="Título 1 2 4 2 2 3" xfId="33859" xr:uid="{3F81A7A1-0AA0-4837-BC51-F45A77264304}"/>
    <cellStyle name="Título 1 2 4 2 2 4" xfId="39343" xr:uid="{06730167-A8F6-4626-A009-68123AD61AAC}"/>
    <cellStyle name="Título 1 2 4 2 3" xfId="25636" xr:uid="{6DA6DE09-FE9E-4C8F-93C6-59A6E74FC9C4}"/>
    <cellStyle name="Título 1 2 4 2 4" xfId="31130" xr:uid="{0B8A3FE2-7865-4793-A6BD-6A6F09867694}"/>
    <cellStyle name="Título 1 2 4 2 5" xfId="36614" xr:uid="{17456FC0-3595-465F-A2FD-013F342EBB44}"/>
    <cellStyle name="Título 1 2 4 3" xfId="12427" xr:uid="{2073ABBE-4A01-4FB0-B1F9-92441FE61E50}"/>
    <cellStyle name="Título 1 2 4 4" xfId="17663" xr:uid="{2DF74C12-C149-4771-84F7-0D5475D49D3B}"/>
    <cellStyle name="Título 1 2 4 5" xfId="19926" xr:uid="{1C3BEB13-DABB-4384-A735-32A9E38E00C1}"/>
    <cellStyle name="Título 1 2 4 6" xfId="10308" xr:uid="{88BB7509-ED89-455C-8D9C-F43059353DF4}"/>
    <cellStyle name="Título 1 2 4 6 2" xfId="21629" xr:uid="{8DFE32E9-D45C-4DD9-900F-080BB693AECD}"/>
    <cellStyle name="Título 1 2 4 6 2 2" xfId="27185" xr:uid="{E5F3D631-3B75-4618-AFE6-B0FF80ADC2A0}"/>
    <cellStyle name="Título 1 2 4 6 2 3" xfId="32679" xr:uid="{CD52344B-310F-40CA-9A38-CD8822E8B767}"/>
    <cellStyle name="Título 1 2 4 6 2 4" xfId="38163" xr:uid="{7F9E0E43-2A27-40E3-801D-B108762F305B}"/>
    <cellStyle name="Título 1 2 4 6 3" xfId="24456" xr:uid="{15FC9C14-A22B-49FD-BA39-BF3A0BE3E9C4}"/>
    <cellStyle name="Título 1 2 4 6 4" xfId="29950" xr:uid="{261D3A94-8F13-496E-B8C1-A5FC3D8D00D5}"/>
    <cellStyle name="Título 1 2 4 6 5" xfId="35434" xr:uid="{A9F10117-3FB9-4F3E-A050-6348D99FACAB}"/>
    <cellStyle name="Título 1 2 5" xfId="15519" xr:uid="{F6490890-DDEA-4C7F-B61B-9C288ED2112F}"/>
    <cellStyle name="Título 1 2 5 2" xfId="22806" xr:uid="{6F786361-FE57-4D5F-B77B-E0F04E1470E6}"/>
    <cellStyle name="Título 1 2 5 2 2" xfId="28362" xr:uid="{3842E391-E2C6-45D0-99FA-3E5757E080A4}"/>
    <cellStyle name="Título 1 2 5 2 3" xfId="33856" xr:uid="{F39D8EB2-54B9-4699-B702-79D8888D8BE9}"/>
    <cellStyle name="Título 1 2 5 2 4" xfId="39340" xr:uid="{CA714866-118B-43A5-909E-BEC5333371DD}"/>
    <cellStyle name="Título 1 2 5 3" xfId="25633" xr:uid="{B6023395-E772-4EBE-8E08-4453F91C2D63}"/>
    <cellStyle name="Título 1 2 5 4" xfId="31127" xr:uid="{B37F8D9D-B746-48DB-8A96-D90FEF283127}"/>
    <cellStyle name="Título 1 2 5 5" xfId="36611" xr:uid="{26FA11D3-D1ED-44D5-91EC-DCAFCC44FE24}"/>
    <cellStyle name="Título 1 2 6" xfId="12424" xr:uid="{DA6F6EF1-A54A-43EF-A3C9-C891C46C5BCD}"/>
    <cellStyle name="Título 1 2 7" xfId="17660" xr:uid="{B7F3E966-55BC-4C1E-A350-99A947F634BD}"/>
    <cellStyle name="Título 1 2 8" xfId="19923" xr:uid="{E4B02583-B2BA-42B7-9CB1-D4E78703D1D5}"/>
    <cellStyle name="Título 1 2 9" xfId="10305" xr:uid="{B0C906FC-6249-4C15-9114-63FE0D8B256F}"/>
    <cellStyle name="Título 1 2 9 2" xfId="21626" xr:uid="{0B631C35-8C10-4E44-B990-CC4AE6DECFE5}"/>
    <cellStyle name="Título 1 2 9 2 2" xfId="27182" xr:uid="{A2A959E9-7089-413F-91B9-C4B999C2963F}"/>
    <cellStyle name="Título 1 2 9 2 3" xfId="32676" xr:uid="{6725846C-73E1-4119-8F50-FFB5496682A8}"/>
    <cellStyle name="Título 1 2 9 2 4" xfId="38160" xr:uid="{9E598CF0-3D95-41ED-8823-25CF7325E167}"/>
    <cellStyle name="Título 1 2 9 3" xfId="24453" xr:uid="{9740FAEB-09FD-48DF-B027-54A505EF3EED}"/>
    <cellStyle name="Título 1 2 9 4" xfId="29947" xr:uid="{829618AC-A99D-4E01-ADE7-2A479B165879}"/>
    <cellStyle name="Título 1 2 9 5" xfId="35431" xr:uid="{F152F9A9-ED76-4B24-945B-CDE64316B7F8}"/>
    <cellStyle name="Título 1 3" xfId="927" xr:uid="{12CBA4DB-A908-46C1-AFE3-0BA13F8E0E82}"/>
    <cellStyle name="Título 1 3 2" xfId="7117" xr:uid="{914D8889-0332-4CDB-B783-64D63954E840}"/>
    <cellStyle name="Título 1 3 2 2" xfId="15524" xr:uid="{40AFFEC9-AC34-4A4C-B39B-D231D834C9B4}"/>
    <cellStyle name="Título 1 3 2 2 2" xfId="22811" xr:uid="{B2085374-70C3-43FD-ABF1-614FB71AE1BC}"/>
    <cellStyle name="Título 1 3 2 2 2 2" xfId="28367" xr:uid="{89937FEC-7BF4-4EC5-AB07-FE7F714BFB52}"/>
    <cellStyle name="Título 1 3 2 2 2 3" xfId="33861" xr:uid="{496BA20A-656E-4732-AAA6-06DCEAACFC1D}"/>
    <cellStyle name="Título 1 3 2 2 2 4" xfId="39345" xr:uid="{953EDBD7-13B7-4CFD-847C-CD02843D0867}"/>
    <cellStyle name="Título 1 3 2 2 3" xfId="25638" xr:uid="{5270AD21-664C-4C0C-9B86-52A48897B659}"/>
    <cellStyle name="Título 1 3 2 2 4" xfId="31132" xr:uid="{AECF15A4-00C8-4D36-97A0-DE083D04F6AC}"/>
    <cellStyle name="Título 1 3 2 2 5" xfId="36616" xr:uid="{CFE821AA-08BE-48DD-935E-31C642DD120C}"/>
    <cellStyle name="Título 1 3 2 3" xfId="12429" xr:uid="{7F2DB097-154B-4DE6-A970-61EA6FC38964}"/>
    <cellStyle name="Título 1 3 2 4" xfId="17665" xr:uid="{46884B38-5CE7-4830-8909-7F5E62495AAC}"/>
    <cellStyle name="Título 1 3 2 5" xfId="19928" xr:uid="{7481A759-231B-48CC-8742-56BBC5E64239}"/>
    <cellStyle name="Título 1 3 2 6" xfId="10310" xr:uid="{85FDCF5F-3043-46B6-8A6B-8D51CBCE98CD}"/>
    <cellStyle name="Título 1 3 2 6 2" xfId="21631" xr:uid="{F0F6C89D-AC65-4B75-9989-71BD60B15180}"/>
    <cellStyle name="Título 1 3 2 6 2 2" xfId="27187" xr:uid="{F054C1EC-3DF2-47E2-874E-DB285AB4918A}"/>
    <cellStyle name="Título 1 3 2 6 2 3" xfId="32681" xr:uid="{FEA1D4CB-F290-4F50-9119-A36606B1E5EB}"/>
    <cellStyle name="Título 1 3 2 6 2 4" xfId="38165" xr:uid="{6E96DF56-26D8-455D-B6B2-36288886E061}"/>
    <cellStyle name="Título 1 3 2 6 3" xfId="24458" xr:uid="{A48958FD-1314-45B9-8503-92219E641AEC}"/>
    <cellStyle name="Título 1 3 2 6 4" xfId="29952" xr:uid="{B35E3222-7C11-4702-96AB-D79C2EA0545B}"/>
    <cellStyle name="Título 1 3 2 6 5" xfId="35436" xr:uid="{AB417714-102D-4CB1-9A15-17F625B016D8}"/>
    <cellStyle name="Título 1 3 3" xfId="15523" xr:uid="{9FF5F026-7DC8-452D-8D94-8AF07973BA71}"/>
    <cellStyle name="Título 1 3 3 2" xfId="22810" xr:uid="{667B4DCE-095F-4571-85B8-707C3D448F38}"/>
    <cellStyle name="Título 1 3 3 2 2" xfId="28366" xr:uid="{57590014-7371-4C47-927F-484BBBD6F934}"/>
    <cellStyle name="Título 1 3 3 2 3" xfId="33860" xr:uid="{DD726DF6-4D0A-4CCA-A3CD-AB5691F7E790}"/>
    <cellStyle name="Título 1 3 3 2 4" xfId="39344" xr:uid="{405DE88A-027D-4BCE-810F-69EE10A23E82}"/>
    <cellStyle name="Título 1 3 3 3" xfId="25637" xr:uid="{717C724D-4704-4398-AF2E-961A88FA488E}"/>
    <cellStyle name="Título 1 3 3 4" xfId="31131" xr:uid="{0099A93E-B0A5-43A4-A0CB-BE0A73DE1A47}"/>
    <cellStyle name="Título 1 3 3 5" xfId="36615" xr:uid="{770FFE2B-4BC8-4485-B9B3-3CF35EAAFFD6}"/>
    <cellStyle name="Título 1 3 4" xfId="12428" xr:uid="{1A23E3B1-7025-4906-BF10-C8DC9D996884}"/>
    <cellStyle name="Título 1 3 5" xfId="17664" xr:uid="{728D5604-4F8A-4849-BD3A-8615C03C7287}"/>
    <cellStyle name="Título 1 3 6" xfId="19927" xr:uid="{D93F8F5E-6920-4732-BABA-1A471B8F6378}"/>
    <cellStyle name="Título 1 3 7" xfId="10309" xr:uid="{5E10E8F1-E493-42B2-A3F1-AAAF7DB80D37}"/>
    <cellStyle name="Título 1 3 7 2" xfId="21630" xr:uid="{9C4686E4-1CE1-4E26-A889-2548760A45AC}"/>
    <cellStyle name="Título 1 3 7 2 2" xfId="27186" xr:uid="{E8111C42-B044-4AD0-B7AF-0A9BF40394F4}"/>
    <cellStyle name="Título 1 3 7 2 3" xfId="32680" xr:uid="{E32232D2-D415-4853-8C1C-1535E2000D2A}"/>
    <cellStyle name="Título 1 3 7 2 4" xfId="38164" xr:uid="{6CB98996-64BF-43C5-9B30-218041247350}"/>
    <cellStyle name="Título 1 3 7 3" xfId="24457" xr:uid="{4B08C11C-1E17-4FFE-B330-FCF99BEB7CCB}"/>
    <cellStyle name="Título 1 3 7 4" xfId="29951" xr:uid="{D860E2FF-C62D-415F-B0BA-14225386E4CB}"/>
    <cellStyle name="Título 1 3 7 5" xfId="35435" xr:uid="{B25B918C-6F06-436C-97FC-7E46E1A51A9C}"/>
    <cellStyle name="Título 1 3 8" xfId="7116" xr:uid="{2D089A01-7549-47F5-A815-F805F0AA9C04}"/>
    <cellStyle name="Título 1 4" xfId="928" xr:uid="{31168BF6-F854-4477-9621-B16599FF6459}"/>
    <cellStyle name="Título 1 4 2" xfId="15525" xr:uid="{9E784F73-7D78-43B9-8B61-45E14ACFDE0D}"/>
    <cellStyle name="Título 1 4 2 2" xfId="22812" xr:uid="{4B1DC7D1-1C8F-426E-A649-700EC3CA9B00}"/>
    <cellStyle name="Título 1 4 2 2 2" xfId="28368" xr:uid="{42B1BB37-62A9-4BD5-9B4B-F51D0F612D9A}"/>
    <cellStyle name="Título 1 4 2 2 3" xfId="33862" xr:uid="{A7465D32-16A1-4758-8912-576FD5263E43}"/>
    <cellStyle name="Título 1 4 2 2 4" xfId="39346" xr:uid="{DFF82DAC-B60B-4891-86D0-6AE1E4B4DB88}"/>
    <cellStyle name="Título 1 4 2 3" xfId="25639" xr:uid="{42A8CE57-5AFC-4159-897C-D2680D936C43}"/>
    <cellStyle name="Título 1 4 2 4" xfId="31133" xr:uid="{25D17652-B18C-4B1A-AF30-EB402280467A}"/>
    <cellStyle name="Título 1 4 2 5" xfId="36617" xr:uid="{C40244EC-6A87-46F8-8FD9-6C155AB31554}"/>
    <cellStyle name="Título 1 4 3" xfId="12430" xr:uid="{7C3AF971-0697-4A50-B85D-9AD8D49FFCD3}"/>
    <cellStyle name="Título 1 4 4" xfId="17666" xr:uid="{38469D94-5E0A-4FA5-9E2D-6F6D377DBDF5}"/>
    <cellStyle name="Título 1 4 5" xfId="19929" xr:uid="{FAB5481D-9DD4-491D-9670-800917CCCB6A}"/>
    <cellStyle name="Título 1 4 6" xfId="10311" xr:uid="{7408E8AA-953E-4637-9078-4AF3223E2AC3}"/>
    <cellStyle name="Título 1 4 6 2" xfId="21632" xr:uid="{A4D4F043-3399-4F68-B6D8-42C8A10B9CAC}"/>
    <cellStyle name="Título 1 4 6 2 2" xfId="27188" xr:uid="{C23232AB-5289-48DC-A124-7B83AAC2E816}"/>
    <cellStyle name="Título 1 4 6 2 3" xfId="32682" xr:uid="{F7DF6598-4275-4839-8BF7-91FCC975C63C}"/>
    <cellStyle name="Título 1 4 6 2 4" xfId="38166" xr:uid="{09D9C03C-6459-4972-A6AF-CDAB661EF031}"/>
    <cellStyle name="Título 1 4 6 3" xfId="24459" xr:uid="{B0EF0B8C-0EC7-4974-8E52-BECBB63FBF37}"/>
    <cellStyle name="Título 1 4 6 4" xfId="29953" xr:uid="{85FC9D9C-812B-48D5-9753-F3E9C966C87B}"/>
    <cellStyle name="Título 1 4 6 5" xfId="35437" xr:uid="{E4088FB1-CB6E-4A05-BB2A-D7BEF98306B0}"/>
    <cellStyle name="Título 1 4 7" xfId="7118" xr:uid="{776BDF01-65F5-4CA5-8DB1-BAC27D29E2A2}"/>
    <cellStyle name="Título 1 5" xfId="929" xr:uid="{64B4B09B-A983-4775-91B3-A281F7DEBF2F}"/>
    <cellStyle name="Título 1 6" xfId="930" xr:uid="{813F4D76-FD0C-4EAC-9713-D98740802C6A}"/>
    <cellStyle name="Título 1 7" xfId="931" xr:uid="{62177A3A-7C6B-4487-8A09-34C1A5A67A12}"/>
    <cellStyle name="Título 2 2" xfId="932" xr:uid="{E60AEA35-F8F4-4870-88D7-42D83378EF6A}"/>
    <cellStyle name="Título 2 2 10" xfId="7119" xr:uid="{7A31B428-E155-4756-9379-E91C4F2E6110}"/>
    <cellStyle name="Título 2 2 2" xfId="7120" xr:uid="{EA65236C-09D1-483A-876D-5C993E3BE726}"/>
    <cellStyle name="Título 2 2 2 2" xfId="15527" xr:uid="{FAD3C707-1CA0-4EA2-8D54-040792A97F57}"/>
    <cellStyle name="Título 2 2 2 2 2" xfId="22814" xr:uid="{33F844E4-88B1-4BDC-B1E7-6DDE80BA1382}"/>
    <cellStyle name="Título 2 2 2 2 2 2" xfId="28370" xr:uid="{43872A3E-8459-43A0-B653-0556E57FB279}"/>
    <cellStyle name="Título 2 2 2 2 2 3" xfId="33864" xr:uid="{D78CBA73-E549-444C-BA61-D80DE7D83775}"/>
    <cellStyle name="Título 2 2 2 2 2 4" xfId="39348" xr:uid="{A4796FF7-0279-42E8-B6D1-52B1039E8958}"/>
    <cellStyle name="Título 2 2 2 2 3" xfId="25641" xr:uid="{EFDE9ECA-6506-426A-AF48-2B4535DDF691}"/>
    <cellStyle name="Título 2 2 2 2 4" xfId="31135" xr:uid="{F943F5C7-322E-459A-8356-1E8925B4D39A}"/>
    <cellStyle name="Título 2 2 2 2 5" xfId="36619" xr:uid="{B17CC654-2E68-45E4-8307-A5E924165B60}"/>
    <cellStyle name="Título 2 2 2 3" xfId="12432" xr:uid="{CDD024AF-B298-46EA-8F71-6D5A043F8469}"/>
    <cellStyle name="Título 2 2 2 4" xfId="17668" xr:uid="{6A28097C-8FD7-4DCC-BB7E-B52AADA126DE}"/>
    <cellStyle name="Título 2 2 2 5" xfId="19931" xr:uid="{3A1BE516-82D7-4AA6-B41B-EE4B087ECCD7}"/>
    <cellStyle name="Título 2 2 2 6" xfId="10313" xr:uid="{817054A8-B13F-43A2-9AEC-F2A1CE5832ED}"/>
    <cellStyle name="Título 2 2 2 6 2" xfId="21634" xr:uid="{3995D37C-CA02-4973-8984-BDC2CA270176}"/>
    <cellStyle name="Título 2 2 2 6 2 2" xfId="27190" xr:uid="{91C17706-5CEC-433D-BD46-886384438604}"/>
    <cellStyle name="Título 2 2 2 6 2 3" xfId="32684" xr:uid="{7342885C-D47A-4E72-B5DC-25A66AD68540}"/>
    <cellStyle name="Título 2 2 2 6 2 4" xfId="38168" xr:uid="{F9278852-7FA1-4041-BE1D-C871F2740860}"/>
    <cellStyle name="Título 2 2 2 6 3" xfId="24461" xr:uid="{4D2847C6-463F-42DC-9C3E-48B1C80036EE}"/>
    <cellStyle name="Título 2 2 2 6 4" xfId="29955" xr:uid="{6EAAA46A-B83A-4168-8178-E8BFA6138D64}"/>
    <cellStyle name="Título 2 2 2 6 5" xfId="35439" xr:uid="{49ED9CC5-2611-413C-A21E-3AF53DDC56B2}"/>
    <cellStyle name="Título 2 2 3" xfId="7121" xr:uid="{9635A2F5-86B7-4ECF-9864-7B92C28E7073}"/>
    <cellStyle name="Título 2 2 3 2" xfId="15528" xr:uid="{04AF03AD-04AC-43A2-AC02-14C8576A48FA}"/>
    <cellStyle name="Título 2 2 3 2 2" xfId="22815" xr:uid="{86343DE3-9A42-4B69-AB72-00F7C06365BC}"/>
    <cellStyle name="Título 2 2 3 2 2 2" xfId="28371" xr:uid="{D98DEB69-A775-49C2-A049-E25D813A60A4}"/>
    <cellStyle name="Título 2 2 3 2 2 3" xfId="33865" xr:uid="{F1ABE0BF-7042-4E3D-A5A5-F821521129DF}"/>
    <cellStyle name="Título 2 2 3 2 2 4" xfId="39349" xr:uid="{0858E1CF-77F6-490D-9922-D620B6BF7847}"/>
    <cellStyle name="Título 2 2 3 2 3" xfId="25642" xr:uid="{68967ECE-C064-407C-A86C-1EC4F2D168C5}"/>
    <cellStyle name="Título 2 2 3 2 4" xfId="31136" xr:uid="{711AD56C-CC6A-4690-B6D9-2E312F0A7390}"/>
    <cellStyle name="Título 2 2 3 2 5" xfId="36620" xr:uid="{27934AEE-FB0C-4245-89A0-EBFF9C35B47F}"/>
    <cellStyle name="Título 2 2 3 3" xfId="12433" xr:uid="{800DA3DC-7D08-4D8D-9B69-CEC960A836C1}"/>
    <cellStyle name="Título 2 2 3 4" xfId="17669" xr:uid="{C8B011ED-2A3D-4B6A-9CFD-46A37A0AC818}"/>
    <cellStyle name="Título 2 2 3 5" xfId="19932" xr:uid="{902786C1-432F-460A-A57F-91EBD8947605}"/>
    <cellStyle name="Título 2 2 3 6" xfId="10314" xr:uid="{F646CA42-B9F4-4134-95B4-7E5E0E6E584E}"/>
    <cellStyle name="Título 2 2 3 6 2" xfId="21635" xr:uid="{1B6A8146-315F-4473-9D72-555A535A6F91}"/>
    <cellStyle name="Título 2 2 3 6 2 2" xfId="27191" xr:uid="{4B57FDC1-25B3-43D2-8C13-98C2AD1107A6}"/>
    <cellStyle name="Título 2 2 3 6 2 3" xfId="32685" xr:uid="{68B318EB-603C-43C3-8AB1-775C7B49C028}"/>
    <cellStyle name="Título 2 2 3 6 2 4" xfId="38169" xr:uid="{7A6458E4-9BEF-4778-A3BF-5D2796E520FB}"/>
    <cellStyle name="Título 2 2 3 6 3" xfId="24462" xr:uid="{6928F5F4-582F-491E-A07D-537BE3C40B0A}"/>
    <cellStyle name="Título 2 2 3 6 4" xfId="29956" xr:uid="{5543FB5B-A21E-4F26-999A-CAE172DC84BA}"/>
    <cellStyle name="Título 2 2 3 6 5" xfId="35440" xr:uid="{24C93674-5FBD-465F-AA83-ABC61EDC0AF8}"/>
    <cellStyle name="Título 2 2 4" xfId="7122" xr:uid="{1734F70A-B541-4AB8-BB51-EC3DAF2714B1}"/>
    <cellStyle name="Título 2 2 4 2" xfId="15529" xr:uid="{CD8D4CF1-65D5-4A5D-87C9-7F8FAF9F6FB3}"/>
    <cellStyle name="Título 2 2 4 2 2" xfId="22816" xr:uid="{5D9A8747-D03D-47DF-BE6B-431A40F93638}"/>
    <cellStyle name="Título 2 2 4 2 2 2" xfId="28372" xr:uid="{AE2D37B1-E891-47BF-8DCA-0BA288F7A5AD}"/>
    <cellStyle name="Título 2 2 4 2 2 3" xfId="33866" xr:uid="{7F02170D-BED4-4E09-B21C-710EAEFFC81D}"/>
    <cellStyle name="Título 2 2 4 2 2 4" xfId="39350" xr:uid="{31123391-6242-43E0-A862-6D6A00D23C66}"/>
    <cellStyle name="Título 2 2 4 2 3" xfId="25643" xr:uid="{5110253C-64C3-41AB-8724-750EC31F8162}"/>
    <cellStyle name="Título 2 2 4 2 4" xfId="31137" xr:uid="{8FA03488-EEFE-44C3-8D47-64E22EB27738}"/>
    <cellStyle name="Título 2 2 4 2 5" xfId="36621" xr:uid="{7BB1CBF3-7DA3-45FE-91CC-4D370566991D}"/>
    <cellStyle name="Título 2 2 4 3" xfId="12434" xr:uid="{AD5C3F8D-8695-4BA2-BB3B-4474B6A5EA1E}"/>
    <cellStyle name="Título 2 2 4 4" xfId="17670" xr:uid="{C0AA0086-D76F-4B96-863F-39DE65218FBE}"/>
    <cellStyle name="Título 2 2 4 5" xfId="19933" xr:uid="{592093E9-7840-4770-955A-ACBB40C82B15}"/>
    <cellStyle name="Título 2 2 4 6" xfId="10315" xr:uid="{288D411D-72DC-4F80-92CA-936DBB5E8DC2}"/>
    <cellStyle name="Título 2 2 4 6 2" xfId="21636" xr:uid="{14C03291-4D1B-4A08-A79B-9FC567B30220}"/>
    <cellStyle name="Título 2 2 4 6 2 2" xfId="27192" xr:uid="{650B6200-C7E8-456C-9413-5E70BF507933}"/>
    <cellStyle name="Título 2 2 4 6 2 3" xfId="32686" xr:uid="{9886C9D9-B7A5-40E9-A671-741D77EC1EA6}"/>
    <cellStyle name="Título 2 2 4 6 2 4" xfId="38170" xr:uid="{D6647B5B-0A43-4EB7-8875-D951748949C2}"/>
    <cellStyle name="Título 2 2 4 6 3" xfId="24463" xr:uid="{579B7BA3-DAF6-4BD7-9DD3-6C57DCE9F44F}"/>
    <cellStyle name="Título 2 2 4 6 4" xfId="29957" xr:uid="{DBF730D2-7241-422B-BEF3-DEC6474131F4}"/>
    <cellStyle name="Título 2 2 4 6 5" xfId="35441" xr:uid="{592D9DF9-22A9-4259-ABBD-394D37FF6280}"/>
    <cellStyle name="Título 2 2 5" xfId="15526" xr:uid="{F0A9279F-4697-4828-AB8B-CAF90BE29F99}"/>
    <cellStyle name="Título 2 2 5 2" xfId="22813" xr:uid="{15927170-28E2-4BC9-90EE-F070B628B582}"/>
    <cellStyle name="Título 2 2 5 2 2" xfId="28369" xr:uid="{073ED91E-27F5-4DBF-A45E-C4248A2A9466}"/>
    <cellStyle name="Título 2 2 5 2 3" xfId="33863" xr:uid="{ECAB6AA9-B299-459C-AD6C-572CC52AAC24}"/>
    <cellStyle name="Título 2 2 5 2 4" xfId="39347" xr:uid="{EEFE405C-F654-4C2C-88D5-D16C89BC01AA}"/>
    <cellStyle name="Título 2 2 5 3" xfId="25640" xr:uid="{559BB9C4-E028-4D0E-B973-141A9DF66B66}"/>
    <cellStyle name="Título 2 2 5 4" xfId="31134" xr:uid="{874226D2-0FB4-4B75-A2B3-5E85F666E8DA}"/>
    <cellStyle name="Título 2 2 5 5" xfId="36618" xr:uid="{43F09C73-4B00-4953-87EE-90E193013AED}"/>
    <cellStyle name="Título 2 2 6" xfId="12431" xr:uid="{0A47C2A5-443D-44FF-802E-E50464E8FC6D}"/>
    <cellStyle name="Título 2 2 7" xfId="17667" xr:uid="{1FE1D640-A9C9-49A3-BCB5-4E83565C9146}"/>
    <cellStyle name="Título 2 2 8" xfId="19930" xr:uid="{F9090C98-6114-4E42-ACC5-89D1653DF8B2}"/>
    <cellStyle name="Título 2 2 9" xfId="10312" xr:uid="{5B1FB3DB-5271-49C9-A5EC-A1047BDA2DA0}"/>
    <cellStyle name="Título 2 2 9 2" xfId="21633" xr:uid="{4BF114A2-5812-4399-9B2E-EADCE6D4B2D8}"/>
    <cellStyle name="Título 2 2 9 2 2" xfId="27189" xr:uid="{1230AA13-AEE0-4E16-818C-81C239243725}"/>
    <cellStyle name="Título 2 2 9 2 3" xfId="32683" xr:uid="{2CC0EEDF-A2B7-4398-ACF2-9AC6A9EC352D}"/>
    <cellStyle name="Título 2 2 9 2 4" xfId="38167" xr:uid="{D00BE1D5-4C9C-4AF8-A21F-78368F94AFB4}"/>
    <cellStyle name="Título 2 2 9 3" xfId="24460" xr:uid="{3C1E433D-4811-4DE7-823C-7A9259A76AB1}"/>
    <cellStyle name="Título 2 2 9 4" xfId="29954" xr:uid="{660CE771-A97B-45A0-9639-9637A774DA27}"/>
    <cellStyle name="Título 2 2 9 5" xfId="35438" xr:uid="{78891DC6-5056-4EF2-A3A3-5B25D5C47924}"/>
    <cellStyle name="Título 2 3" xfId="933" xr:uid="{2476783E-6745-40FD-90C7-48E3994C5E75}"/>
    <cellStyle name="Título 2 3 2" xfId="7124" xr:uid="{2F053327-2D83-4F9F-8CF4-C6D9C6CA11DF}"/>
    <cellStyle name="Título 2 3 2 2" xfId="15531" xr:uid="{A2BB8918-DE15-48DE-9EC4-5348F7D541B3}"/>
    <cellStyle name="Título 2 3 2 2 2" xfId="22818" xr:uid="{0A685E20-6DBE-40B9-98ED-AE3DDD3B1B9B}"/>
    <cellStyle name="Título 2 3 2 2 2 2" xfId="28374" xr:uid="{413F985A-FB3E-44DB-9531-4279763DDAFF}"/>
    <cellStyle name="Título 2 3 2 2 2 3" xfId="33868" xr:uid="{328569BC-9934-4101-AED1-228AAEDAE527}"/>
    <cellStyle name="Título 2 3 2 2 2 4" xfId="39352" xr:uid="{DA122C37-B80E-4D63-840E-7688E4AEB706}"/>
    <cellStyle name="Título 2 3 2 2 3" xfId="25645" xr:uid="{F2940A5A-5CD7-49D3-BA81-00A5FFB9B266}"/>
    <cellStyle name="Título 2 3 2 2 4" xfId="31139" xr:uid="{48B51B97-13F3-4FE8-9B39-B084267D0662}"/>
    <cellStyle name="Título 2 3 2 2 5" xfId="36623" xr:uid="{DD2DEC90-921C-4C8A-9806-6EB60E1B5738}"/>
    <cellStyle name="Título 2 3 2 3" xfId="12436" xr:uid="{F1FF7BD6-EB48-442C-8ACB-A0C6083669CF}"/>
    <cellStyle name="Título 2 3 2 4" xfId="17672" xr:uid="{978D3B09-6357-4B63-B170-3C9E4B072CF2}"/>
    <cellStyle name="Título 2 3 2 5" xfId="19935" xr:uid="{EA738426-1E21-46E6-8DFB-F97A5CD7BA9B}"/>
    <cellStyle name="Título 2 3 2 6" xfId="10317" xr:uid="{828EB164-7210-473C-A6A1-98FD725EADFD}"/>
    <cellStyle name="Título 2 3 2 6 2" xfId="21638" xr:uid="{2AD0143E-82DC-4BDE-95A5-533095386CF3}"/>
    <cellStyle name="Título 2 3 2 6 2 2" xfId="27194" xr:uid="{ED85B49C-8C68-45FB-9E2B-F1FECB133FC5}"/>
    <cellStyle name="Título 2 3 2 6 2 3" xfId="32688" xr:uid="{02982573-6E93-45D3-9AEA-5FBFA5C2BC35}"/>
    <cellStyle name="Título 2 3 2 6 2 4" xfId="38172" xr:uid="{99964871-CC3E-46D7-8ECF-D4F352DFE599}"/>
    <cellStyle name="Título 2 3 2 6 3" xfId="24465" xr:uid="{A974FF21-85A5-49BF-98AC-EFF65E7FACF9}"/>
    <cellStyle name="Título 2 3 2 6 4" xfId="29959" xr:uid="{6CF6501B-3C37-4735-978C-589B9B9845AF}"/>
    <cellStyle name="Título 2 3 2 6 5" xfId="35443" xr:uid="{E9A05015-6D8B-42A6-8977-2F47CEC67AB4}"/>
    <cellStyle name="Título 2 3 3" xfId="15530" xr:uid="{59BD9A7E-7920-4F80-8388-0068140F6345}"/>
    <cellStyle name="Título 2 3 3 2" xfId="22817" xr:uid="{7BF9D5B9-3C04-4CDE-B4D2-687F642EDD49}"/>
    <cellStyle name="Título 2 3 3 2 2" xfId="28373" xr:uid="{610DCD47-627B-475E-8B88-AD43A5C23FF8}"/>
    <cellStyle name="Título 2 3 3 2 3" xfId="33867" xr:uid="{C10E4B93-55A6-4D88-AD73-947F7A44E153}"/>
    <cellStyle name="Título 2 3 3 2 4" xfId="39351" xr:uid="{24E31FA7-40C4-45CD-920F-6C6FD42B5A6B}"/>
    <cellStyle name="Título 2 3 3 3" xfId="25644" xr:uid="{5901D7D6-8663-4320-8BC6-CC954AEDB9CC}"/>
    <cellStyle name="Título 2 3 3 4" xfId="31138" xr:uid="{67EB90AF-D0E7-44FD-B17F-C75ABA6DC8A2}"/>
    <cellStyle name="Título 2 3 3 5" xfId="36622" xr:uid="{C23410FE-704B-4005-8B4E-98F0536DE6E7}"/>
    <cellStyle name="Título 2 3 4" xfId="12435" xr:uid="{5591FC72-7835-499C-995D-38E9E74C9E5F}"/>
    <cellStyle name="Título 2 3 5" xfId="17671" xr:uid="{AE1B420A-9BED-4662-B3BE-D2FB4015396B}"/>
    <cellStyle name="Título 2 3 6" xfId="19934" xr:uid="{03A616D3-9143-4581-B2FA-77D4D2EF4876}"/>
    <cellStyle name="Título 2 3 7" xfId="10316" xr:uid="{A5A376BB-566E-4A8E-8756-564FAFFE5602}"/>
    <cellStyle name="Título 2 3 7 2" xfId="21637" xr:uid="{8AF5C2C5-AA50-4F0F-BF70-57DF44AC167D}"/>
    <cellStyle name="Título 2 3 7 2 2" xfId="27193" xr:uid="{47BDAFF0-6D37-4BDF-82DD-A1036CC67872}"/>
    <cellStyle name="Título 2 3 7 2 3" xfId="32687" xr:uid="{25863505-053F-4B02-8C03-F14B6214E55D}"/>
    <cellStyle name="Título 2 3 7 2 4" xfId="38171" xr:uid="{C9F7B2F0-7274-4DCC-891A-757EF0043EB0}"/>
    <cellStyle name="Título 2 3 7 3" xfId="24464" xr:uid="{B86A4CB7-38FF-4958-A3D0-204E88449CC5}"/>
    <cellStyle name="Título 2 3 7 4" xfId="29958" xr:uid="{D7F531D1-9376-42F5-B8F2-A058FFF035ED}"/>
    <cellStyle name="Título 2 3 7 5" xfId="35442" xr:uid="{BF79C07D-54A4-4FAD-8CB6-40BB31A3D7CC}"/>
    <cellStyle name="Título 2 3 8" xfId="7123" xr:uid="{DD49476A-393F-4C0E-BF06-8EEBA51DE94A}"/>
    <cellStyle name="Título 2 4" xfId="934" xr:uid="{BAB2C166-CEC5-4880-9EA7-E133AE1F6271}"/>
    <cellStyle name="Título 2 4 2" xfId="15532" xr:uid="{0A9933B2-874C-4F6A-BA68-D90D4410556F}"/>
    <cellStyle name="Título 2 4 2 2" xfId="22819" xr:uid="{B10193E7-3868-4130-A92E-AF6FD4E5139E}"/>
    <cellStyle name="Título 2 4 2 2 2" xfId="28375" xr:uid="{25DD7810-11A7-4585-968B-D8A8CBA3F412}"/>
    <cellStyle name="Título 2 4 2 2 3" xfId="33869" xr:uid="{39FD0513-5A1B-4549-912C-E49CCD9ACC34}"/>
    <cellStyle name="Título 2 4 2 2 4" xfId="39353" xr:uid="{3238D37B-F56D-4714-BB56-080F32551094}"/>
    <cellStyle name="Título 2 4 2 3" xfId="25646" xr:uid="{D7C589E1-010C-4BC5-AD82-132B03511956}"/>
    <cellStyle name="Título 2 4 2 4" xfId="31140" xr:uid="{55279B1E-D938-4C13-B1A7-961478F9E51C}"/>
    <cellStyle name="Título 2 4 2 5" xfId="36624" xr:uid="{FB7D3415-42DF-48CF-8125-0FC2E81954E4}"/>
    <cellStyle name="Título 2 4 3" xfId="12437" xr:uid="{362C817E-BD16-4898-944B-9BCB856EA229}"/>
    <cellStyle name="Título 2 4 4" xfId="17673" xr:uid="{F081E3A5-089D-4ED9-8000-C837AACEC2EA}"/>
    <cellStyle name="Título 2 4 5" xfId="19936" xr:uid="{53893CB5-8C47-48A2-87F8-714276FA6A3E}"/>
    <cellStyle name="Título 2 4 6" xfId="10318" xr:uid="{D1A7F62A-0918-414D-B63A-ED17ACB9B06B}"/>
    <cellStyle name="Título 2 4 6 2" xfId="21639" xr:uid="{7FEC65FE-FB05-4C2A-9B8E-739CE1EFB847}"/>
    <cellStyle name="Título 2 4 6 2 2" xfId="27195" xr:uid="{8F4BE0F5-0EF4-4B93-9297-388B056E5A78}"/>
    <cellStyle name="Título 2 4 6 2 3" xfId="32689" xr:uid="{58FBA75A-211F-4229-9D8B-57E2AB973474}"/>
    <cellStyle name="Título 2 4 6 2 4" xfId="38173" xr:uid="{1023AFF4-EF0B-4E45-B26F-19936F6623EB}"/>
    <cellStyle name="Título 2 4 6 3" xfId="24466" xr:uid="{C09B25C4-E93C-4650-BB13-4580BA9FD606}"/>
    <cellStyle name="Título 2 4 6 4" xfId="29960" xr:uid="{859F16F6-A611-4CE0-8243-C7526006C114}"/>
    <cellStyle name="Título 2 4 6 5" xfId="35444" xr:uid="{53608A27-B954-4E10-AD3C-43E7BD0D5E0B}"/>
    <cellStyle name="Título 2 4 7" xfId="7125" xr:uid="{AE3DD348-CD44-49D9-9B5F-D07B8FF811AF}"/>
    <cellStyle name="Título 2 5" xfId="935" xr:uid="{265E7490-0FB3-496F-A583-958616829027}"/>
    <cellStyle name="Título 2 6" xfId="936" xr:uid="{B5CD04E8-5A55-426F-9DDF-A111ABA7B997}"/>
    <cellStyle name="Título 2 7" xfId="937" xr:uid="{B157C4E0-2C07-47BA-AAEC-D66C4AE63133}"/>
    <cellStyle name="Título 3 2" xfId="938" xr:uid="{BB6D1FDE-231F-4205-81D1-C8BFB5D8AE89}"/>
    <cellStyle name="Título 3 2 10" xfId="7126" xr:uid="{5E8476E2-DBC9-4CF2-B633-BD5D51E4FA72}"/>
    <cellStyle name="Título 3 2 2" xfId="7127" xr:uid="{1F0F6E59-5196-4B5C-A4CF-06F38658A0C7}"/>
    <cellStyle name="Título 3 2 2 2" xfId="15534" xr:uid="{F6D00A54-97D6-4172-B0DC-733B327E2AB6}"/>
    <cellStyle name="Título 3 2 2 2 2" xfId="22821" xr:uid="{4D3DA350-AA25-450B-8A7E-12045E14D0E7}"/>
    <cellStyle name="Título 3 2 2 2 2 2" xfId="28377" xr:uid="{D09A213E-B6D4-45A9-9AAC-8DE752DCA9B0}"/>
    <cellStyle name="Título 3 2 2 2 2 3" xfId="33871" xr:uid="{40E89A4A-BC5D-4D3C-A37B-874D430D1421}"/>
    <cellStyle name="Título 3 2 2 2 2 4" xfId="39355" xr:uid="{524AFBF4-2D33-4FA6-A5C1-5517EED21BB8}"/>
    <cellStyle name="Título 3 2 2 2 3" xfId="25648" xr:uid="{3B5C7D3A-B1C2-4C3C-A8CC-2A68B22193F5}"/>
    <cellStyle name="Título 3 2 2 2 4" xfId="31142" xr:uid="{692AC9BD-964A-42E6-83C2-A081EB4EDAC4}"/>
    <cellStyle name="Título 3 2 2 2 5" xfId="36626" xr:uid="{D542D7FA-FAFF-499C-8DD1-15F89DD5F227}"/>
    <cellStyle name="Título 3 2 2 3" xfId="12439" xr:uid="{8831444E-A73D-424B-8ADF-A1D3D21B9A02}"/>
    <cellStyle name="Título 3 2 2 4" xfId="17675" xr:uid="{A12F4734-BE25-4B72-AE2A-BEF21E781818}"/>
    <cellStyle name="Título 3 2 2 5" xfId="19938" xr:uid="{E5D484C2-EC15-4F8F-8184-42016B00B243}"/>
    <cellStyle name="Título 3 2 2 6" xfId="10320" xr:uid="{9E6A9850-BAB2-4C94-ACCD-494D6B2E1580}"/>
    <cellStyle name="Título 3 2 2 6 2" xfId="21641" xr:uid="{7CF8F98E-A77F-404B-8B3A-FBB53B3EACAD}"/>
    <cellStyle name="Título 3 2 2 6 2 2" xfId="27197" xr:uid="{4F1B7740-6B14-44AF-9CA6-9AC82B3603C2}"/>
    <cellStyle name="Título 3 2 2 6 2 3" xfId="32691" xr:uid="{DE6482F6-1C26-462A-9C3E-CEDB332075B7}"/>
    <cellStyle name="Título 3 2 2 6 2 4" xfId="38175" xr:uid="{446F5783-AF67-457A-B1B6-4609D0C00C20}"/>
    <cellStyle name="Título 3 2 2 6 3" xfId="24468" xr:uid="{F84F7243-E471-434F-BEFC-85E2A71F0603}"/>
    <cellStyle name="Título 3 2 2 6 4" xfId="29962" xr:uid="{04BA4068-5561-4EBD-BF5F-F9FA912879DD}"/>
    <cellStyle name="Título 3 2 2 6 5" xfId="35446" xr:uid="{16E56CE1-97F3-477F-A898-87E5FC5820F2}"/>
    <cellStyle name="Título 3 2 3" xfId="7128" xr:uid="{8A449EA9-54E4-4D5F-9096-E43E534316C1}"/>
    <cellStyle name="Título 3 2 3 2" xfId="15535" xr:uid="{95F4CB6E-332C-4F36-9E1E-7E34DEAD78F6}"/>
    <cellStyle name="Título 3 2 3 2 2" xfId="22822" xr:uid="{617EBB39-EBD1-4A61-B634-DEC5D0C6DE1F}"/>
    <cellStyle name="Título 3 2 3 2 2 2" xfId="28378" xr:uid="{42C75839-4BFF-4434-A227-2C7E3F99A299}"/>
    <cellStyle name="Título 3 2 3 2 2 3" xfId="33872" xr:uid="{61230920-9C44-4BA7-9EF5-FD5FA97D039A}"/>
    <cellStyle name="Título 3 2 3 2 2 4" xfId="39356" xr:uid="{BD4160A5-2C13-4548-A862-CC9A0908207E}"/>
    <cellStyle name="Título 3 2 3 2 3" xfId="25649" xr:uid="{569E4A8B-9E2E-47DC-9D7C-DAA855CFCBDC}"/>
    <cellStyle name="Título 3 2 3 2 4" xfId="31143" xr:uid="{4EA2E8AF-8640-45A9-B4DF-59E11C1CA62C}"/>
    <cellStyle name="Título 3 2 3 2 5" xfId="36627" xr:uid="{B63B172D-1E67-40FA-B6A4-CCDF58A5AFEF}"/>
    <cellStyle name="Título 3 2 3 3" xfId="12440" xr:uid="{A2E5342F-489E-4950-B6F5-87E775ADDDB3}"/>
    <cellStyle name="Título 3 2 3 4" xfId="17676" xr:uid="{C343EFA0-13DE-4D40-8DE8-A65C56A45463}"/>
    <cellStyle name="Título 3 2 3 5" xfId="19939" xr:uid="{B579D834-1CAF-47EF-9626-D1CF7954CB6C}"/>
    <cellStyle name="Título 3 2 3 6" xfId="10321" xr:uid="{22B65C49-0CCF-4132-BC3B-152F0E018997}"/>
    <cellStyle name="Título 3 2 3 6 2" xfId="21642" xr:uid="{6DE42D03-A741-49FA-B916-6BD7262F0144}"/>
    <cellStyle name="Título 3 2 3 6 2 2" xfId="27198" xr:uid="{AC5AFF54-FC9C-47B0-9CE1-5037D99D641F}"/>
    <cellStyle name="Título 3 2 3 6 2 3" xfId="32692" xr:uid="{172AE012-BB51-478E-820B-F9C43F3E3D5C}"/>
    <cellStyle name="Título 3 2 3 6 2 4" xfId="38176" xr:uid="{9E86A136-29C3-4E89-8FD5-127F65278902}"/>
    <cellStyle name="Título 3 2 3 6 3" xfId="24469" xr:uid="{ABB2D27A-B72D-490B-AE1C-397FAD5B26D8}"/>
    <cellStyle name="Título 3 2 3 6 4" xfId="29963" xr:uid="{344134CA-577F-4B91-A4E9-C3DB3B87749B}"/>
    <cellStyle name="Título 3 2 3 6 5" xfId="35447" xr:uid="{1BA187E3-40B0-4DCA-9B1A-88CE5304570A}"/>
    <cellStyle name="Título 3 2 4" xfId="7129" xr:uid="{148CE55A-FFDE-4A75-B7A0-7BD83A359DA6}"/>
    <cellStyle name="Título 3 2 4 2" xfId="15536" xr:uid="{FFADA356-2DB3-4A52-8C42-B70DF3C7F2F5}"/>
    <cellStyle name="Título 3 2 4 2 2" xfId="22823" xr:uid="{D8AECD2B-E14E-4BCB-A2A0-1B42FF7AED0B}"/>
    <cellStyle name="Título 3 2 4 2 2 2" xfId="28379" xr:uid="{29F45B0F-8024-4311-BD9D-DCFDB05ABD8D}"/>
    <cellStyle name="Título 3 2 4 2 2 3" xfId="33873" xr:uid="{A3DC9FB1-B3D6-40B0-8E99-D018785CBD7A}"/>
    <cellStyle name="Título 3 2 4 2 2 4" xfId="39357" xr:uid="{96EE426D-6C28-44A0-B985-0E5E3AAA4D2F}"/>
    <cellStyle name="Título 3 2 4 2 3" xfId="25650" xr:uid="{69A445F8-30D6-47E4-A80B-E8E222CD37BC}"/>
    <cellStyle name="Título 3 2 4 2 4" xfId="31144" xr:uid="{19BC15D5-2B98-4157-B11B-491A2A033EB7}"/>
    <cellStyle name="Título 3 2 4 2 5" xfId="36628" xr:uid="{5E72B349-1CDA-49E1-9E8B-DA88CCD4BA33}"/>
    <cellStyle name="Título 3 2 4 3" xfId="12441" xr:uid="{A1DD68EB-3990-403F-9701-E0195C3CF929}"/>
    <cellStyle name="Título 3 2 4 4" xfId="17677" xr:uid="{25436FC9-5313-4A76-AFEC-24B29550BEC0}"/>
    <cellStyle name="Título 3 2 4 5" xfId="19940" xr:uid="{DAFB7E4E-6907-414E-9520-7772FECEB065}"/>
    <cellStyle name="Título 3 2 4 6" xfId="10322" xr:uid="{DF76B0EE-96F5-41BE-B721-966F9AA61A81}"/>
    <cellStyle name="Título 3 2 4 6 2" xfId="21643" xr:uid="{00B1B334-A305-4E21-BAAD-72C3D391AAA8}"/>
    <cellStyle name="Título 3 2 4 6 2 2" xfId="27199" xr:uid="{4738C186-4099-4005-BF8D-54F5DCA50889}"/>
    <cellStyle name="Título 3 2 4 6 2 3" xfId="32693" xr:uid="{162DA6DA-9704-4892-B5B1-2DD093C0C81F}"/>
    <cellStyle name="Título 3 2 4 6 2 4" xfId="38177" xr:uid="{9ADD1648-D5B0-4448-81CF-B810A7080CB1}"/>
    <cellStyle name="Título 3 2 4 6 3" xfId="24470" xr:uid="{73CC58FF-7B75-4BE4-B3CE-08A8863FC791}"/>
    <cellStyle name="Título 3 2 4 6 4" xfId="29964" xr:uid="{AF7501FA-9E9A-47B8-B7BF-98DD44128DF0}"/>
    <cellStyle name="Título 3 2 4 6 5" xfId="35448" xr:uid="{2A169E86-872B-4844-A821-C96AA5762B8E}"/>
    <cellStyle name="Título 3 2 5" xfId="15533" xr:uid="{D7DBB1CD-76BB-4F8C-8F5D-D08F75299489}"/>
    <cellStyle name="Título 3 2 5 2" xfId="22820" xr:uid="{5E12919B-F960-42B0-946B-FBB185380877}"/>
    <cellStyle name="Título 3 2 5 2 2" xfId="28376" xr:uid="{E5BBD56E-CCE7-4D61-8B08-9442148FC3DA}"/>
    <cellStyle name="Título 3 2 5 2 3" xfId="33870" xr:uid="{7D339641-3210-4B56-9DCE-A3D458D8ADC0}"/>
    <cellStyle name="Título 3 2 5 2 4" xfId="39354" xr:uid="{F832A2C4-610F-4B04-8E63-7DD8C15C96A4}"/>
    <cellStyle name="Título 3 2 5 3" xfId="25647" xr:uid="{E8507B90-2FC6-4AB5-B5AE-A01C73A8B7EB}"/>
    <cellStyle name="Título 3 2 5 4" xfId="31141" xr:uid="{F32E85E9-4595-40E3-9A09-F1FCD7163B24}"/>
    <cellStyle name="Título 3 2 5 5" xfId="36625" xr:uid="{2A182FC5-0E5B-4FF4-96B3-95C839B34093}"/>
    <cellStyle name="Título 3 2 6" xfId="12438" xr:uid="{FE4E17BB-42A7-403E-BE2B-629B52E42872}"/>
    <cellStyle name="Título 3 2 7" xfId="17674" xr:uid="{C6D51919-5638-4A86-A69F-AB45D59B6B4E}"/>
    <cellStyle name="Título 3 2 8" xfId="19937" xr:uid="{47201381-4D1C-41C1-BF3D-6A627285DC18}"/>
    <cellStyle name="Título 3 2 9" xfId="10319" xr:uid="{11BD2748-7BB0-46A9-B91C-8F4A9B743342}"/>
    <cellStyle name="Título 3 2 9 2" xfId="21640" xr:uid="{A74F4F6F-2ED2-4686-8AAE-D4A6B0438C08}"/>
    <cellStyle name="Título 3 2 9 2 2" xfId="27196" xr:uid="{5D42CC1D-D46B-4A68-BC94-193E7B0FAC3F}"/>
    <cellStyle name="Título 3 2 9 2 3" xfId="32690" xr:uid="{D620C4D6-7D53-49AA-B253-60C688C43F8A}"/>
    <cellStyle name="Título 3 2 9 2 4" xfId="38174" xr:uid="{D775CD38-50E5-46A3-8525-25A7DC6CA6E5}"/>
    <cellStyle name="Título 3 2 9 3" xfId="24467" xr:uid="{0B047BF9-0222-4E52-9A4E-C2118A3299F7}"/>
    <cellStyle name="Título 3 2 9 4" xfId="29961" xr:uid="{35E7C4F9-2A50-4EDC-BE82-19318A7A0B84}"/>
    <cellStyle name="Título 3 2 9 5" xfId="35445" xr:uid="{BD9D8AF4-4402-4278-A12A-95FE9760DB0E}"/>
    <cellStyle name="Título 3 3" xfId="939" xr:uid="{E515DC65-511A-43D8-90F9-08C609571453}"/>
    <cellStyle name="Título 3 3 2" xfId="7131" xr:uid="{2DE637C0-E589-4DC7-95B4-345FA0C8A494}"/>
    <cellStyle name="Título 3 3 2 2" xfId="15538" xr:uid="{06FA10D2-38BD-4778-B5FB-D6EE81C1C7A1}"/>
    <cellStyle name="Título 3 3 2 2 2" xfId="22825" xr:uid="{263D1C78-5B2E-4A84-8D02-E920DBB95A6D}"/>
    <cellStyle name="Título 3 3 2 2 2 2" xfId="28381" xr:uid="{0DAB5AF1-BC00-4DBE-8D84-B0E94A766831}"/>
    <cellStyle name="Título 3 3 2 2 2 3" xfId="33875" xr:uid="{95F16405-89DB-46F3-AA6B-125ABD2FE1F0}"/>
    <cellStyle name="Título 3 3 2 2 2 4" xfId="39359" xr:uid="{AD9E9F34-F15A-4F3E-8184-8244D7BB114A}"/>
    <cellStyle name="Título 3 3 2 2 3" xfId="25652" xr:uid="{EB5292EF-1A99-4558-B316-FA8745E1A5B2}"/>
    <cellStyle name="Título 3 3 2 2 4" xfId="31146" xr:uid="{BDEAE86A-E033-4293-931B-8FE973F162EA}"/>
    <cellStyle name="Título 3 3 2 2 5" xfId="36630" xr:uid="{8ADC3EAA-A5CB-4F18-8D4A-C2E54862E883}"/>
    <cellStyle name="Título 3 3 2 3" xfId="12443" xr:uid="{2C779199-26B8-4794-AC11-FFE2024F9AF2}"/>
    <cellStyle name="Título 3 3 2 4" xfId="17679" xr:uid="{806DF63F-B7FC-4475-BBA9-9D6E8FBEEF79}"/>
    <cellStyle name="Título 3 3 2 5" xfId="19942" xr:uid="{91A95C1E-EFDE-48B1-ABC4-032ACEA23E9A}"/>
    <cellStyle name="Título 3 3 2 6" xfId="10324" xr:uid="{5F127C69-05ED-4CCC-BB21-1447694A21E6}"/>
    <cellStyle name="Título 3 3 2 6 2" xfId="21645" xr:uid="{F2EA8021-6284-4940-ADC0-FE879C27F356}"/>
    <cellStyle name="Título 3 3 2 6 2 2" xfId="27201" xr:uid="{245ABC47-2C69-4CB6-A23D-93857F91A01D}"/>
    <cellStyle name="Título 3 3 2 6 2 3" xfId="32695" xr:uid="{E508BE4E-B32D-4A95-B1E7-46C6E92F2439}"/>
    <cellStyle name="Título 3 3 2 6 2 4" xfId="38179" xr:uid="{BACCFEC8-181C-45AE-A37B-5EC4E2AD7B63}"/>
    <cellStyle name="Título 3 3 2 6 3" xfId="24472" xr:uid="{B57469D6-7C34-42C5-843A-F2A7C3EC7BB7}"/>
    <cellStyle name="Título 3 3 2 6 4" xfId="29966" xr:uid="{2DCF872C-382B-496D-B40A-8AC5A76B5110}"/>
    <cellStyle name="Título 3 3 2 6 5" xfId="35450" xr:uid="{5C11302C-201D-43F6-83A8-B5A079F95AF7}"/>
    <cellStyle name="Título 3 3 3" xfId="15537" xr:uid="{C17D6DB3-AD20-4534-A212-A5CD40459109}"/>
    <cellStyle name="Título 3 3 3 2" xfId="22824" xr:uid="{4CED8F7A-7727-42C1-B754-C281AC7B1DA8}"/>
    <cellStyle name="Título 3 3 3 2 2" xfId="28380" xr:uid="{E8945F10-AD9C-41A6-B317-153EEA2698F9}"/>
    <cellStyle name="Título 3 3 3 2 3" xfId="33874" xr:uid="{7E033D83-EEB1-43FF-A240-47ED00DCBF60}"/>
    <cellStyle name="Título 3 3 3 2 4" xfId="39358" xr:uid="{B1FBF941-C2FD-44AF-98DD-12F73A9996F7}"/>
    <cellStyle name="Título 3 3 3 3" xfId="25651" xr:uid="{F129D0A8-5B23-4C3F-AEA1-9A7A644D2B69}"/>
    <cellStyle name="Título 3 3 3 4" xfId="31145" xr:uid="{C6871D7B-436C-44B3-A050-C9C3395D1AB8}"/>
    <cellStyle name="Título 3 3 3 5" xfId="36629" xr:uid="{6BFCD845-DF6B-494F-931D-1B4E368496B0}"/>
    <cellStyle name="Título 3 3 4" xfId="12442" xr:uid="{919DCA9D-8B26-45EC-8B93-5158C1944C66}"/>
    <cellStyle name="Título 3 3 5" xfId="17678" xr:uid="{ED7D7A02-0BDD-46A3-BB5A-E400E8B9A6BF}"/>
    <cellStyle name="Título 3 3 6" xfId="19941" xr:uid="{8B7D82DF-A308-4893-9367-A957BDEE13A6}"/>
    <cellStyle name="Título 3 3 7" xfId="10323" xr:uid="{07CDEB19-B66E-4E42-BBF6-846CC710E95A}"/>
    <cellStyle name="Título 3 3 7 2" xfId="21644" xr:uid="{B26E1840-42DB-49E4-BF6A-79BAADAD79A0}"/>
    <cellStyle name="Título 3 3 7 2 2" xfId="27200" xr:uid="{1F0C2652-D9FF-4866-A8BB-2B46A37A3EC4}"/>
    <cellStyle name="Título 3 3 7 2 3" xfId="32694" xr:uid="{D4F9CAC0-ED5D-4755-8DE4-78C4565E70B9}"/>
    <cellStyle name="Título 3 3 7 2 4" xfId="38178" xr:uid="{5FC0B021-D633-48DC-B30E-4737A8ACC1D6}"/>
    <cellStyle name="Título 3 3 7 3" xfId="24471" xr:uid="{6EC16759-69B9-4193-BC1A-C6EBAC30D08D}"/>
    <cellStyle name="Título 3 3 7 4" xfId="29965" xr:uid="{08E472DF-CF52-471E-BB8F-19B6B6831E17}"/>
    <cellStyle name="Título 3 3 7 5" xfId="35449" xr:uid="{2E19CA52-F3E3-46B7-A90F-C3AFB523C0EB}"/>
    <cellStyle name="Título 3 3 8" xfId="7130" xr:uid="{9C486CFC-6AC7-49A6-B290-F28823C06469}"/>
    <cellStyle name="Título 3 4" xfId="940" xr:uid="{545242B5-CDD3-4F9C-A5DE-6E5D1B59BCFE}"/>
    <cellStyle name="Título 3 4 2" xfId="15539" xr:uid="{BCF0E94A-82D0-4675-9FAF-B70F3774AD24}"/>
    <cellStyle name="Título 3 4 2 2" xfId="22826" xr:uid="{041AFEC9-454E-4618-9CBC-5811D7D44F77}"/>
    <cellStyle name="Título 3 4 2 2 2" xfId="28382" xr:uid="{4B71124B-02B4-489A-B129-B7ED7D610470}"/>
    <cellStyle name="Título 3 4 2 2 3" xfId="33876" xr:uid="{BD0592C5-54D8-45F4-8F7B-41C4CCF7F933}"/>
    <cellStyle name="Título 3 4 2 2 4" xfId="39360" xr:uid="{D5C4A7E0-AB16-48D7-8960-0818FA795ADA}"/>
    <cellStyle name="Título 3 4 2 3" xfId="25653" xr:uid="{6E78025F-7DDA-462F-B6DB-E2678B1CC49D}"/>
    <cellStyle name="Título 3 4 2 4" xfId="31147" xr:uid="{F5BE86D0-A83D-41CD-9526-BE921DE4D9D5}"/>
    <cellStyle name="Título 3 4 2 5" xfId="36631" xr:uid="{3D29A94E-F96C-4930-8012-AF3E6D3E5636}"/>
    <cellStyle name="Título 3 4 3" xfId="12444" xr:uid="{881AA25E-29B4-4A98-9CDF-94C0D9005CD5}"/>
    <cellStyle name="Título 3 4 4" xfId="17680" xr:uid="{A520C171-B27F-439B-83DB-495C986BAF4C}"/>
    <cellStyle name="Título 3 4 5" xfId="19943" xr:uid="{B11BBC3A-F396-4DA0-85FA-E1431CF76113}"/>
    <cellStyle name="Título 3 4 6" xfId="10325" xr:uid="{E082614C-A8DF-4263-A5BC-5D5457CC90B4}"/>
    <cellStyle name="Título 3 4 6 2" xfId="21646" xr:uid="{2FBBF1DD-EF21-4DEA-B2E0-0BCD952AF2F5}"/>
    <cellStyle name="Título 3 4 6 2 2" xfId="27202" xr:uid="{4654E9A9-BD0E-4D13-9E81-E4652F0938E8}"/>
    <cellStyle name="Título 3 4 6 2 3" xfId="32696" xr:uid="{B3E48092-2C05-41DD-92BE-375A657AEF6A}"/>
    <cellStyle name="Título 3 4 6 2 4" xfId="38180" xr:uid="{0455C643-86AE-4FE7-AC52-82729A13A87E}"/>
    <cellStyle name="Título 3 4 6 3" xfId="24473" xr:uid="{2F5BBB38-8616-451E-913B-67454F2D7B5E}"/>
    <cellStyle name="Título 3 4 6 4" xfId="29967" xr:uid="{1FC5A32E-C3D2-4751-B6AD-6F6C8D4D0380}"/>
    <cellStyle name="Título 3 4 6 5" xfId="35451" xr:uid="{99761808-D810-4BCF-A37E-593ECC8BFAF0}"/>
    <cellStyle name="Título 3 4 7" xfId="7132" xr:uid="{0DA40EB9-F119-44F9-99A4-115D066C344F}"/>
    <cellStyle name="Título 3 5" xfId="941" xr:uid="{12AE4C8F-0BE2-4DBC-B25E-10C7E4989EB9}"/>
    <cellStyle name="Título 3 6" xfId="942" xr:uid="{15B7A2D2-3136-44C3-A2FF-038735985361}"/>
    <cellStyle name="Título 3 7" xfId="943" xr:uid="{423B725A-C427-48F9-95C6-8FD7BFBFCDEE}"/>
    <cellStyle name="Título 4" xfId="34" xr:uid="{00000000-0005-0000-0000-0000D4000000}"/>
    <cellStyle name="Título 4 10" xfId="7133" xr:uid="{C0297E3B-AD51-49D5-8615-F1C93591FC42}"/>
    <cellStyle name="Título 4 2" xfId="944" xr:uid="{FDCEB344-EC7B-445A-B51D-7A879EF1D51C}"/>
    <cellStyle name="Título 4 2 2" xfId="15541" xr:uid="{12722067-2A46-416A-8B7E-D8DD05809263}"/>
    <cellStyle name="Título 4 2 2 2" xfId="22828" xr:uid="{0345FB22-F508-40BC-ABC8-D4B51E8B4D37}"/>
    <cellStyle name="Título 4 2 2 2 2" xfId="28384" xr:uid="{6494DE2D-6090-421A-AD2F-B4A0001CC265}"/>
    <cellStyle name="Título 4 2 2 2 3" xfId="33878" xr:uid="{5E172EB6-8F57-4F6F-B14F-7B908738D2AD}"/>
    <cellStyle name="Título 4 2 2 2 4" xfId="39362" xr:uid="{DADE6BCC-D3B9-4DD0-A4EF-0685ECBD5742}"/>
    <cellStyle name="Título 4 2 2 3" xfId="25655" xr:uid="{F317C33D-DFE6-425E-8897-7CC2C1F25222}"/>
    <cellStyle name="Título 4 2 2 4" xfId="31149" xr:uid="{06FA1032-157B-4733-9E96-AAD0D10FEC70}"/>
    <cellStyle name="Título 4 2 2 5" xfId="36633" xr:uid="{3F15FD62-38DE-487E-ACA7-2D56AB630657}"/>
    <cellStyle name="Título 4 2 3" xfId="12446" xr:uid="{11564342-1841-4DFF-8317-C1A1994B3059}"/>
    <cellStyle name="Título 4 2 4" xfId="17682" xr:uid="{D9B9A16B-A7CA-4FD5-A410-2ACBD9C4E61D}"/>
    <cellStyle name="Título 4 2 5" xfId="19945" xr:uid="{6E27807C-9400-42F0-9762-9F7FBC247788}"/>
    <cellStyle name="Título 4 2 6" xfId="10327" xr:uid="{E7F3E5AC-5BAF-417B-A225-BF2461269D6F}"/>
    <cellStyle name="Título 4 2 6 2" xfId="21648" xr:uid="{4A01B1E8-005E-4E09-8939-DFC2F0E480C2}"/>
    <cellStyle name="Título 4 2 6 2 2" xfId="27204" xr:uid="{0DB99D97-F033-469E-961C-496ED36D2C70}"/>
    <cellStyle name="Título 4 2 6 2 3" xfId="32698" xr:uid="{6EE594EC-7445-4B07-BB3F-18BF14BF4912}"/>
    <cellStyle name="Título 4 2 6 2 4" xfId="38182" xr:uid="{7E5A13B3-C3FF-42AC-BB58-E16DDF068EF6}"/>
    <cellStyle name="Título 4 2 6 3" xfId="24475" xr:uid="{2EE6E515-0EA4-41D0-8FDB-999D65076135}"/>
    <cellStyle name="Título 4 2 6 4" xfId="29969" xr:uid="{EC436CAD-B9BC-4A36-AC97-E9CCC572D669}"/>
    <cellStyle name="Título 4 2 6 5" xfId="35453" xr:uid="{4645411D-293C-43A5-BD61-0D9DFAF76532}"/>
    <cellStyle name="Título 4 2 7" xfId="7134" xr:uid="{6D890271-B1D7-4D86-89EC-28F254931C50}"/>
    <cellStyle name="Título 4 3" xfId="7135" xr:uid="{1BD54AB4-86A6-4708-ABF3-D9FB56CAA687}"/>
    <cellStyle name="Título 4 3 2" xfId="15542" xr:uid="{14036758-2069-47A1-811F-90F9430EC0DA}"/>
    <cellStyle name="Título 4 3 2 2" xfId="22829" xr:uid="{0F512840-AAE8-4E3E-ADBD-2B9FC3CB17C5}"/>
    <cellStyle name="Título 4 3 2 2 2" xfId="28385" xr:uid="{F599549E-31B6-4BD5-8DB5-2A5A393DF27D}"/>
    <cellStyle name="Título 4 3 2 2 3" xfId="33879" xr:uid="{75C55F94-C10A-4B9A-A083-FBAB6A227D23}"/>
    <cellStyle name="Título 4 3 2 2 4" xfId="39363" xr:uid="{09300958-0EED-48FE-ABFE-109B501C3258}"/>
    <cellStyle name="Título 4 3 2 3" xfId="25656" xr:uid="{5080F1C3-A148-44DA-A9F7-96C925E89DA2}"/>
    <cellStyle name="Título 4 3 2 4" xfId="31150" xr:uid="{AE075577-4662-442F-A3B6-F3C397A04D3F}"/>
    <cellStyle name="Título 4 3 2 5" xfId="36634" xr:uid="{93B7F9DB-DCD7-4C5B-B734-23DC7B863A70}"/>
    <cellStyle name="Título 4 3 3" xfId="12447" xr:uid="{F469A3DB-D98E-41E7-8C3D-65EDB668E9D6}"/>
    <cellStyle name="Título 4 3 4" xfId="17683" xr:uid="{E982F3C7-A136-4070-8E5C-1868C6F5DACC}"/>
    <cellStyle name="Título 4 3 5" xfId="19946" xr:uid="{7D88737B-8310-41E1-9888-89564A4D3FE0}"/>
    <cellStyle name="Título 4 3 6" xfId="10328" xr:uid="{DFEA8B5E-C136-463A-9AB6-7FC57D3170BD}"/>
    <cellStyle name="Título 4 3 6 2" xfId="21649" xr:uid="{9754EB58-6212-48CE-8268-ECA54E8FDAA8}"/>
    <cellStyle name="Título 4 3 6 2 2" xfId="27205" xr:uid="{81D6476B-1E51-4A78-A506-73A75B24099E}"/>
    <cellStyle name="Título 4 3 6 2 3" xfId="32699" xr:uid="{58ACFDB0-BAD1-4F18-8796-A9A38E94EC2A}"/>
    <cellStyle name="Título 4 3 6 2 4" xfId="38183" xr:uid="{7AD5F58B-F6EE-4AA2-9565-06273E6EFFC3}"/>
    <cellStyle name="Título 4 3 6 3" xfId="24476" xr:uid="{9FA8A13D-CF89-474E-B153-6CA3CB73B75A}"/>
    <cellStyle name="Título 4 3 6 4" xfId="29970" xr:uid="{A4957365-932C-41F4-9DDE-B165F6BE66BC}"/>
    <cellStyle name="Título 4 3 6 5" xfId="35454" xr:uid="{90F6BCB1-2FE8-4432-8D24-D5BBD3C2B7DF}"/>
    <cellStyle name="Título 4 4" xfId="7136" xr:uid="{56FDE7DF-0F44-4D87-AD15-B04D7A2B209E}"/>
    <cellStyle name="Título 4 4 2" xfId="15543" xr:uid="{83187641-1F9C-460B-861F-3019A4AF960B}"/>
    <cellStyle name="Título 4 4 2 2" xfId="22830" xr:uid="{35BD53D3-1A17-4428-9AFA-299F990335AD}"/>
    <cellStyle name="Título 4 4 2 2 2" xfId="28386" xr:uid="{19358A0F-24A0-4204-8592-3790AAC71279}"/>
    <cellStyle name="Título 4 4 2 2 3" xfId="33880" xr:uid="{01D2E33C-A4A5-4BD8-AEF2-BCA3E603D737}"/>
    <cellStyle name="Título 4 4 2 2 4" xfId="39364" xr:uid="{C9EAA290-A93A-4FE2-BFFA-8C6E2FB5E90F}"/>
    <cellStyle name="Título 4 4 2 3" xfId="25657" xr:uid="{01AF130A-81D9-4E7F-97ED-30CF72184423}"/>
    <cellStyle name="Título 4 4 2 4" xfId="31151" xr:uid="{447C0D46-5316-48F6-9EBE-ADC7AA0DFA94}"/>
    <cellStyle name="Título 4 4 2 5" xfId="36635" xr:uid="{87733739-F05A-400E-AF8A-BFE4481F9575}"/>
    <cellStyle name="Título 4 4 3" xfId="12448" xr:uid="{188FC6B1-F530-4DE9-8DE0-8FED9E3C79EA}"/>
    <cellStyle name="Título 4 4 4" xfId="17684" xr:uid="{57E941C9-CDDE-4129-A359-716A5BAF15E8}"/>
    <cellStyle name="Título 4 4 5" xfId="19947" xr:uid="{447D1BB7-2023-49AD-919A-CDD50325E193}"/>
    <cellStyle name="Título 4 4 6" xfId="10329" xr:uid="{2201BA2A-8865-4D03-9755-65DBB8D0F6F0}"/>
    <cellStyle name="Título 4 4 6 2" xfId="21650" xr:uid="{17777AFD-2903-4419-BAF1-3B9E7A6D1CC3}"/>
    <cellStyle name="Título 4 4 6 2 2" xfId="27206" xr:uid="{0CABCE32-FBAF-4FC4-B8A5-AE18677F0EB8}"/>
    <cellStyle name="Título 4 4 6 2 3" xfId="32700" xr:uid="{7651B114-76BE-4297-9B86-8B0D24FC96B4}"/>
    <cellStyle name="Título 4 4 6 2 4" xfId="38184" xr:uid="{74D396F0-A331-4083-B1DC-3D7143447B4F}"/>
    <cellStyle name="Título 4 4 6 3" xfId="24477" xr:uid="{602BE542-2AEE-4587-A505-F443B84F30E2}"/>
    <cellStyle name="Título 4 4 6 4" xfId="29971" xr:uid="{72DF7558-76FC-48F5-8E6C-43624135524D}"/>
    <cellStyle name="Título 4 4 6 5" xfId="35455" xr:uid="{A4188505-1570-4135-BC73-AAE9D097B333}"/>
    <cellStyle name="Título 4 5" xfId="15540" xr:uid="{2685438D-2E6E-4F98-91F2-CAF0F0EE0019}"/>
    <cellStyle name="Título 4 5 2" xfId="22827" xr:uid="{936E1B55-624A-40B9-B31E-F6B21AE70495}"/>
    <cellStyle name="Título 4 5 2 2" xfId="28383" xr:uid="{8FFE60A2-B6BD-454F-98CF-374CAA47AB59}"/>
    <cellStyle name="Título 4 5 2 3" xfId="33877" xr:uid="{549D3E24-3792-4339-8D41-800E4281C135}"/>
    <cellStyle name="Título 4 5 2 4" xfId="39361" xr:uid="{13FF70E8-1E59-47DA-A48F-17D03E1224DD}"/>
    <cellStyle name="Título 4 5 3" xfId="25654" xr:uid="{1DF7B7B1-4EC2-48B5-B0A7-C845BFC0C10E}"/>
    <cellStyle name="Título 4 5 4" xfId="31148" xr:uid="{CE320A10-A704-476D-BF36-32FB77B075CF}"/>
    <cellStyle name="Título 4 5 5" xfId="36632" xr:uid="{643B4470-6CD2-4E47-BB43-2A803F5415ED}"/>
    <cellStyle name="Título 4 6" xfId="12445" xr:uid="{FB1B21A9-0C6C-4B7A-B918-A49D61073783}"/>
    <cellStyle name="Título 4 7" xfId="17681" xr:uid="{EDEC28AB-442F-40F3-90E1-E77A2288AD9E}"/>
    <cellStyle name="Título 4 8" xfId="19944" xr:uid="{D29B75EC-31B2-4E1C-A8C3-6D2C522CAB8E}"/>
    <cellStyle name="Título 4 9" xfId="10326" xr:uid="{D407B610-64EA-4CBE-AA3A-50491D609734}"/>
    <cellStyle name="Título 4 9 2" xfId="21647" xr:uid="{F1EE5ADF-E451-441B-B275-0822CA3D7C98}"/>
    <cellStyle name="Título 4 9 2 2" xfId="27203" xr:uid="{8435030D-7034-41A1-902F-6C162BAFB2A1}"/>
    <cellStyle name="Título 4 9 2 3" xfId="32697" xr:uid="{E8A5C55B-6204-4003-8D01-D70B3108AB74}"/>
    <cellStyle name="Título 4 9 2 4" xfId="38181" xr:uid="{9F0259CF-1428-4E7D-B24D-2DB30D2C19F5}"/>
    <cellStyle name="Título 4 9 3" xfId="24474" xr:uid="{02D3F24A-AE38-413D-B400-D594D9808A76}"/>
    <cellStyle name="Título 4 9 4" xfId="29968" xr:uid="{F0600D6D-6780-4232-AAB9-97D4B0D5DB1D}"/>
    <cellStyle name="Título 4 9 5" xfId="35452" xr:uid="{05156D98-3937-4767-8C64-102D6E1A7C03}"/>
    <cellStyle name="Título 5" xfId="945" xr:uid="{D64492A2-AB7E-48AF-B75A-FF661F28259D}"/>
    <cellStyle name="Título 5 2" xfId="7138" xr:uid="{B70A1179-3DC0-44D8-B501-7BAC03D76662}"/>
    <cellStyle name="Título 5 2 2" xfId="15545" xr:uid="{8A54AB6D-B665-4C02-BB98-60412E4C87B4}"/>
    <cellStyle name="Título 5 2 2 2" xfId="22832" xr:uid="{7EC4760E-749F-41CF-AC9E-141FA76E8E30}"/>
    <cellStyle name="Título 5 2 2 2 2" xfId="28388" xr:uid="{8D2A82F2-FBB1-4FE5-8B9B-DDDD88B886EE}"/>
    <cellStyle name="Título 5 2 2 2 3" xfId="33882" xr:uid="{622B8C24-C02C-473F-8199-A28C9EC9B7DB}"/>
    <cellStyle name="Título 5 2 2 2 4" xfId="39366" xr:uid="{7BBFAAD7-C13C-47D3-8C60-9B5B214195E6}"/>
    <cellStyle name="Título 5 2 2 3" xfId="25659" xr:uid="{D040A7DD-C1F4-45FA-B17C-ECD1720A44AD}"/>
    <cellStyle name="Título 5 2 2 4" xfId="31153" xr:uid="{E48DE067-D916-4E59-9A8B-7CEBBCDC78CF}"/>
    <cellStyle name="Título 5 2 2 5" xfId="36637" xr:uid="{C7BEC2E3-56A7-4994-8EB4-25187F5D9C0F}"/>
    <cellStyle name="Título 5 2 3" xfId="12450" xr:uid="{CD9D7A6A-DC00-4EA1-9AA9-B41AE208B12B}"/>
    <cellStyle name="Título 5 2 4" xfId="17686" xr:uid="{95775528-ED55-46D3-9495-958FC1D3D6F3}"/>
    <cellStyle name="Título 5 2 5" xfId="19949" xr:uid="{577D19F2-EDCA-4F2C-A231-74D1856C20B6}"/>
    <cellStyle name="Título 5 2 6" xfId="10331" xr:uid="{05F3FC38-288E-4219-B06F-FD9A4FD5E31F}"/>
    <cellStyle name="Título 5 2 6 2" xfId="21652" xr:uid="{650549C8-BEFE-4F26-B816-FEA1B2F85584}"/>
    <cellStyle name="Título 5 2 6 2 2" xfId="27208" xr:uid="{01C2E69A-B6BB-4785-B578-77439C2456F6}"/>
    <cellStyle name="Título 5 2 6 2 3" xfId="32702" xr:uid="{3A67F0DC-1020-4AF9-8868-54E3BAD9B55D}"/>
    <cellStyle name="Título 5 2 6 2 4" xfId="38186" xr:uid="{68F69818-F090-42E6-B7B3-425EAC44CB4E}"/>
    <cellStyle name="Título 5 2 6 3" xfId="24479" xr:uid="{2E0D5A36-6C12-4957-A990-A9574BD43EBE}"/>
    <cellStyle name="Título 5 2 6 4" xfId="29973" xr:uid="{A5A1AEB0-BB63-4564-972F-F548BD938CD6}"/>
    <cellStyle name="Título 5 2 6 5" xfId="35457" xr:uid="{1C03764C-AB09-4ACF-AFAF-27F6D91C854D}"/>
    <cellStyle name="Título 5 3" xfId="15544" xr:uid="{CAF8A44D-D32B-4A0B-927F-026121B19FA2}"/>
    <cellStyle name="Título 5 3 2" xfId="22831" xr:uid="{5A1D8579-590F-4C34-AE5B-1A964AEE9EFA}"/>
    <cellStyle name="Título 5 3 2 2" xfId="28387" xr:uid="{C9AA8EAB-0A98-496E-B489-3E810CC551E6}"/>
    <cellStyle name="Título 5 3 2 3" xfId="33881" xr:uid="{CDB4F5D8-3A1F-4EC0-B812-10F9380A2805}"/>
    <cellStyle name="Título 5 3 2 4" xfId="39365" xr:uid="{A875320F-5051-4FDE-AB97-920D7C5B5214}"/>
    <cellStyle name="Título 5 3 3" xfId="25658" xr:uid="{AAD36AF6-E71C-4788-9686-BDB421918C21}"/>
    <cellStyle name="Título 5 3 4" xfId="31152" xr:uid="{03B3F9AA-02CC-4A99-ACDB-AC337EBEA5BE}"/>
    <cellStyle name="Título 5 3 5" xfId="36636" xr:uid="{044AF58A-7762-4919-892F-29FC272D5916}"/>
    <cellStyle name="Título 5 4" xfId="12449" xr:uid="{F992873A-6E2F-460F-B2BD-3BDEA5E90368}"/>
    <cellStyle name="Título 5 5" xfId="17685" xr:uid="{0170833D-E250-4187-BBFF-24DF63F90CA1}"/>
    <cellStyle name="Título 5 6" xfId="19948" xr:uid="{4FBD2AA0-7774-46E7-94CE-079392A1CB4D}"/>
    <cellStyle name="Título 5 7" xfId="10330" xr:uid="{D31F628E-CF54-44D5-A449-AFA796E35BAB}"/>
    <cellStyle name="Título 5 7 2" xfId="21651" xr:uid="{32D1E83E-9041-451F-9F34-03182D7F647D}"/>
    <cellStyle name="Título 5 7 2 2" xfId="27207" xr:uid="{093A833D-415B-4D75-8615-DB1B79E864DB}"/>
    <cellStyle name="Título 5 7 2 3" xfId="32701" xr:uid="{ED919917-78BF-43D4-87D6-B6CE1DAF3D66}"/>
    <cellStyle name="Título 5 7 2 4" xfId="38185" xr:uid="{06452653-EA7B-471E-98C7-B09D9F44439F}"/>
    <cellStyle name="Título 5 7 3" xfId="24478" xr:uid="{52409149-B9A6-447A-9A0B-0ACBE9E82E4E}"/>
    <cellStyle name="Título 5 7 4" xfId="29972" xr:uid="{847D42EF-69EE-49CE-A06B-7C13436792E5}"/>
    <cellStyle name="Título 5 7 5" xfId="35456" xr:uid="{D2BCB058-199B-4C43-B8B0-64AA5BD77844}"/>
    <cellStyle name="Título 5 8" xfId="7137" xr:uid="{E7EA9E7C-A6D7-4A09-82E4-92D4895E4FEC}"/>
    <cellStyle name="Título 6" xfId="946" xr:uid="{F9F37CD8-9ED3-49E8-BDA9-F1AA0E7050E5}"/>
    <cellStyle name="Título 6 2" xfId="15546" xr:uid="{54A7D289-43A5-4DE2-8C7A-65BD2C6BDD8F}"/>
    <cellStyle name="Título 6 2 2" xfId="22833" xr:uid="{5577EE37-BDD6-4A4E-AD82-70890E7FEAE0}"/>
    <cellStyle name="Título 6 2 2 2" xfId="28389" xr:uid="{385D733B-72C0-418C-9BD9-8AC9ACB7C295}"/>
    <cellStyle name="Título 6 2 2 3" xfId="33883" xr:uid="{E3287010-EEA5-4D01-8DD6-0DEEBB7A0A92}"/>
    <cellStyle name="Título 6 2 2 4" xfId="39367" xr:uid="{6595C35B-2116-4CEC-AA75-2FA426E3E584}"/>
    <cellStyle name="Título 6 2 3" xfId="25660" xr:uid="{AB6069CB-CF40-423B-8BE9-7B7060908812}"/>
    <cellStyle name="Título 6 2 4" xfId="31154" xr:uid="{DB0F7EAF-50DF-4CC9-B74A-82F99ADCFE99}"/>
    <cellStyle name="Título 6 2 5" xfId="36638" xr:uid="{398D465C-2E4B-4B06-96ED-269055D9BFD4}"/>
    <cellStyle name="Título 6 3" xfId="12451" xr:uid="{4F19A0AE-D3C6-4523-870C-0EDE7EBAA241}"/>
    <cellStyle name="Título 6 4" xfId="17687" xr:uid="{9165A572-E255-4172-8936-A201DDFA3F1F}"/>
    <cellStyle name="Título 6 5" xfId="19950" xr:uid="{F3A60972-D191-425F-B1EF-01B79BB4877A}"/>
    <cellStyle name="Título 6 6" xfId="10332" xr:uid="{DFE4C27D-87AE-4C05-BC49-F99DCF9EBF04}"/>
    <cellStyle name="Título 6 6 2" xfId="21653" xr:uid="{568D0C95-E418-47E0-9EA6-F34BDB34EFDD}"/>
    <cellStyle name="Título 6 6 2 2" xfId="27209" xr:uid="{15A2D6FF-F0CF-41AA-8D07-F012C1060F3A}"/>
    <cellStyle name="Título 6 6 2 3" xfId="32703" xr:uid="{87EAB6BE-4BDF-48CE-BB2D-85D6553ED340}"/>
    <cellStyle name="Título 6 6 2 4" xfId="38187" xr:uid="{818131FC-AE42-4A39-ABB5-FD7BBEC00AB5}"/>
    <cellStyle name="Título 6 6 3" xfId="24480" xr:uid="{ECF3024C-1979-452B-9817-BBCFA254C523}"/>
    <cellStyle name="Título 6 6 4" xfId="29974" xr:uid="{5170AE14-C93F-4002-A714-F5462FEC1F17}"/>
    <cellStyle name="Título 6 6 5" xfId="35458" xr:uid="{EDF16D82-48C3-4203-B9E2-76187EC21D85}"/>
    <cellStyle name="Título 6 7" xfId="7139" xr:uid="{0960F373-F51E-4135-B0E3-3355DAF22B77}"/>
    <cellStyle name="Título 7" xfId="947" xr:uid="{A66DC864-CA8A-4DA6-AC35-262515EB55CB}"/>
    <cellStyle name="Título 8" xfId="948" xr:uid="{E787A1D5-CAFD-4A35-AA45-1279D7FFD276}"/>
    <cellStyle name="Título 9" xfId="949" xr:uid="{5E01E365-D946-42DA-B113-FC938CA0BC0C}"/>
    <cellStyle name="Total" xfId="9" builtinId="25" customBuiltin="1"/>
    <cellStyle name="Total 2" xfId="950" xr:uid="{A9203E4A-78D2-454F-901A-D16BA3278D80}"/>
    <cellStyle name="Total 2 10" xfId="12452" xr:uid="{8A4E3D64-828E-4D50-B402-65BFF47767AE}"/>
    <cellStyle name="Total 2 11" xfId="17688" xr:uid="{BE1368EC-7E64-47AE-AFD4-90F755298FA8}"/>
    <cellStyle name="Total 2 12" xfId="19951" xr:uid="{E14C6BC8-9C15-484E-AA91-BC5967E918DD}"/>
    <cellStyle name="Total 2 13" xfId="10333" xr:uid="{AB5AD1BF-7425-4778-80B5-22BF432B040D}"/>
    <cellStyle name="Total 2 13 2" xfId="21654" xr:uid="{50855DA7-9A34-490F-91B1-F5E127735302}"/>
    <cellStyle name="Total 2 13 2 2" xfId="27210" xr:uid="{467411C8-08E6-4794-B193-0C918B9AFE56}"/>
    <cellStyle name="Total 2 13 2 3" xfId="32704" xr:uid="{4A12B19D-16F0-4B2E-88F2-A6C17B0663C8}"/>
    <cellStyle name="Total 2 13 2 4" xfId="38188" xr:uid="{E0A2B9F3-FA9B-4E4F-B04C-F65B2F87A879}"/>
    <cellStyle name="Total 2 13 3" xfId="24481" xr:uid="{C5494402-E553-47DF-96DA-54B668D06967}"/>
    <cellStyle name="Total 2 13 4" xfId="29975" xr:uid="{52CCB950-7849-4C21-8232-E2F287DEFBE9}"/>
    <cellStyle name="Total 2 13 5" xfId="35459" xr:uid="{EB314510-BEE3-4C94-A03D-CE88E5B893AB}"/>
    <cellStyle name="Total 2 14" xfId="7140" xr:uid="{E3B77225-00D7-4122-BBA7-9C3558D12A9B}"/>
    <cellStyle name="Total 2 2" xfId="7141" xr:uid="{7D9AA59F-4747-49F1-B73C-467C412840C5}"/>
    <cellStyle name="Total 2 2 10" xfId="19952" xr:uid="{08CC884D-D619-4BB7-AAC7-C5CFDA669FC9}"/>
    <cellStyle name="Total 2 2 11" xfId="10334" xr:uid="{3086C041-A191-4B4A-A754-C266A9A9A2C9}"/>
    <cellStyle name="Total 2 2 11 2" xfId="21655" xr:uid="{BD25BEAD-AC63-4EC9-8C13-3BFC12CAA83C}"/>
    <cellStyle name="Total 2 2 11 2 2" xfId="27211" xr:uid="{895DA67F-6E91-419F-98F6-9CAB5EC0C8FE}"/>
    <cellStyle name="Total 2 2 11 2 3" xfId="32705" xr:uid="{249F1F9E-B244-4439-B2F2-E7AB5A4A444E}"/>
    <cellStyle name="Total 2 2 11 2 4" xfId="38189" xr:uid="{0776821D-2C6B-479B-AE15-21F69BABCD11}"/>
    <cellStyle name="Total 2 2 11 3" xfId="24482" xr:uid="{4AAF038E-B04F-4B66-87A6-19C07F0A5447}"/>
    <cellStyle name="Total 2 2 11 4" xfId="29976" xr:uid="{5F0A12D2-E94B-49FB-9316-BBD0CDD33D60}"/>
    <cellStyle name="Total 2 2 11 5" xfId="35460" xr:uid="{6958E94E-114E-45AE-9A1D-9BF371E07A55}"/>
    <cellStyle name="Total 2 2 2" xfId="7142" xr:uid="{09A6379C-7E54-462F-90B4-751A4C4E2744}"/>
    <cellStyle name="Total 2 2 2 2" xfId="15549" xr:uid="{867AFABE-6667-4D04-8AA5-86BEDB17AFD5}"/>
    <cellStyle name="Total 2 2 2 2 2" xfId="22836" xr:uid="{330824E5-76F8-4CFE-BB36-62E413372257}"/>
    <cellStyle name="Total 2 2 2 2 2 2" xfId="28392" xr:uid="{130DCF8E-80F3-444B-9499-538B8CD0BA01}"/>
    <cellStyle name="Total 2 2 2 2 2 3" xfId="33886" xr:uid="{B17D1D40-3DD0-4B58-941A-F2B3E68395B1}"/>
    <cellStyle name="Total 2 2 2 2 2 4" xfId="39370" xr:uid="{0441C964-1592-42B7-8149-544A61F61522}"/>
    <cellStyle name="Total 2 2 2 2 3" xfId="25663" xr:uid="{D2DC1FB8-3D0A-4399-B867-14C504D65270}"/>
    <cellStyle name="Total 2 2 2 2 4" xfId="31157" xr:uid="{17DB57EE-EBEE-4071-8BD2-3F140E55212A}"/>
    <cellStyle name="Total 2 2 2 2 5" xfId="36641" xr:uid="{E20E2CB4-5610-4552-B7DD-DD821265CFB6}"/>
    <cellStyle name="Total 2 2 2 3" xfId="12454" xr:uid="{407F72C8-2062-47C7-B04A-FF49CCFB74D3}"/>
    <cellStyle name="Total 2 2 2 4" xfId="17690" xr:uid="{9C5C705C-CF57-48D1-AC8F-280E2C19A07F}"/>
    <cellStyle name="Total 2 2 2 5" xfId="19953" xr:uid="{DCBFE57C-4A9D-4D22-8251-E896F4A55B4C}"/>
    <cellStyle name="Total 2 2 2 6" xfId="10335" xr:uid="{390B8BAD-962C-454D-856B-D07CE7CD748E}"/>
    <cellStyle name="Total 2 2 2 6 2" xfId="21656" xr:uid="{12D8EAA7-9C81-4B48-85E3-2DCDC8ECA53D}"/>
    <cellStyle name="Total 2 2 2 6 2 2" xfId="27212" xr:uid="{763DB5DA-1AC7-4C35-AC9F-49DB5204466F}"/>
    <cellStyle name="Total 2 2 2 6 2 3" xfId="32706" xr:uid="{A5EEC55D-D50D-40B9-A516-90937A6A1D0F}"/>
    <cellStyle name="Total 2 2 2 6 2 4" xfId="38190" xr:uid="{649E66CB-967F-4188-BA20-173CD2873760}"/>
    <cellStyle name="Total 2 2 2 6 3" xfId="24483" xr:uid="{3782DFA2-CC14-4154-9C6B-85B5CC13013E}"/>
    <cellStyle name="Total 2 2 2 6 4" xfId="29977" xr:uid="{E818E4EE-9E9F-4075-80D4-68A15925E437}"/>
    <cellStyle name="Total 2 2 2 6 5" xfId="35461" xr:uid="{79DF1003-7D08-4E06-B902-ED1A810AF1FD}"/>
    <cellStyle name="Total 2 2 3" xfId="7143" xr:uid="{2C74AA5D-2BFD-40BC-8AC6-E8DA1DCD4AED}"/>
    <cellStyle name="Total 2 2 3 2" xfId="15550" xr:uid="{AEA648D7-0931-4678-ACE0-A1B41A28D2F5}"/>
    <cellStyle name="Total 2 2 3 2 2" xfId="22837" xr:uid="{AC0E2B11-03E3-4BDC-8E95-6F9BB89346A9}"/>
    <cellStyle name="Total 2 2 3 2 2 2" xfId="28393" xr:uid="{380E8037-6BD2-4141-91FA-E192609C54CB}"/>
    <cellStyle name="Total 2 2 3 2 2 3" xfId="33887" xr:uid="{AED4081D-C31B-46DF-9A5F-F25F175A59EF}"/>
    <cellStyle name="Total 2 2 3 2 2 4" xfId="39371" xr:uid="{981650CF-45B7-4E07-963B-C3461A6736DD}"/>
    <cellStyle name="Total 2 2 3 2 3" xfId="25664" xr:uid="{E06B2F2D-99BB-4602-B4EB-0542AFD9B4E3}"/>
    <cellStyle name="Total 2 2 3 2 4" xfId="31158" xr:uid="{D14B826E-4CA6-44B9-8C5D-99D643FB1F92}"/>
    <cellStyle name="Total 2 2 3 2 5" xfId="36642" xr:uid="{3FE252AC-BE83-4130-90D5-4EE9BBAE8CA7}"/>
    <cellStyle name="Total 2 2 3 3" xfId="12455" xr:uid="{10C36828-0848-4F42-83D5-0B16C82BBDDB}"/>
    <cellStyle name="Total 2 2 3 4" xfId="17691" xr:uid="{FB697471-8DA6-440C-87CD-40CFACFC3046}"/>
    <cellStyle name="Total 2 2 3 5" xfId="19954" xr:uid="{E536DE37-C668-4247-AD4D-C4EF0F5C2CA8}"/>
    <cellStyle name="Total 2 2 3 6" xfId="10336" xr:uid="{46CE21B3-B262-4A63-B1BD-2C04082EB0A5}"/>
    <cellStyle name="Total 2 2 3 6 2" xfId="21657" xr:uid="{CFDC3648-CB2C-41D0-A41D-C680D1ED3109}"/>
    <cellStyle name="Total 2 2 3 6 2 2" xfId="27213" xr:uid="{3A523A67-B330-4735-A66A-1F7D9DFC10C5}"/>
    <cellStyle name="Total 2 2 3 6 2 3" xfId="32707" xr:uid="{47F086A0-BF51-4DCC-9B93-B303E4AE4401}"/>
    <cellStyle name="Total 2 2 3 6 2 4" xfId="38191" xr:uid="{90A6FDFD-029F-455A-81E5-40A43050483B}"/>
    <cellStyle name="Total 2 2 3 6 3" xfId="24484" xr:uid="{C912F5BD-645C-4773-9270-AC71CC30BF6B}"/>
    <cellStyle name="Total 2 2 3 6 4" xfId="29978" xr:uid="{92B67041-A8FC-4D6C-94F6-308146465851}"/>
    <cellStyle name="Total 2 2 3 6 5" xfId="35462" xr:uid="{9AC43395-06EB-4DE8-A451-F1EF59C8001E}"/>
    <cellStyle name="Total 2 2 4" xfId="7144" xr:uid="{156E6DD2-2E92-4FE3-8ACD-28D8216EC218}"/>
    <cellStyle name="Total 2 2 4 2" xfId="15551" xr:uid="{CAA9903B-D2EB-48B0-996D-CF1DA8D10534}"/>
    <cellStyle name="Total 2 2 4 2 2" xfId="22838" xr:uid="{917F792C-2875-4C09-9138-79BD07896DFB}"/>
    <cellStyle name="Total 2 2 4 2 2 2" xfId="28394" xr:uid="{B1F4379C-D5C0-44E5-8EEC-4BB41C676265}"/>
    <cellStyle name="Total 2 2 4 2 2 3" xfId="33888" xr:uid="{01B95931-751A-465E-8746-CC84795ABAD2}"/>
    <cellStyle name="Total 2 2 4 2 2 4" xfId="39372" xr:uid="{9A99AEB8-3D97-4E56-A7C5-48161488631F}"/>
    <cellStyle name="Total 2 2 4 2 3" xfId="25665" xr:uid="{816619DA-2082-4363-AF20-BE9AB769C0B3}"/>
    <cellStyle name="Total 2 2 4 2 4" xfId="31159" xr:uid="{0514ECDE-5807-4708-B291-85B12CF6EB27}"/>
    <cellStyle name="Total 2 2 4 2 5" xfId="36643" xr:uid="{6680B912-D1A4-4FE5-A1BD-5C2B88B2960C}"/>
    <cellStyle name="Total 2 2 4 3" xfId="12698" xr:uid="{0E7CB713-44AC-4C41-928F-F83F0ECB7052}"/>
    <cellStyle name="Total 2 2 4 4" xfId="19955" xr:uid="{5093935F-DAFD-485C-A0EA-654A11AD6638}"/>
    <cellStyle name="Total 2 2 4 5" xfId="10337" xr:uid="{6F73A32C-5A34-4544-B724-97873486B26A}"/>
    <cellStyle name="Total 2 2 4 5 2" xfId="21658" xr:uid="{B0B9D762-D400-433A-B95C-21E9FE9A5D20}"/>
    <cellStyle name="Total 2 2 4 5 2 2" xfId="27214" xr:uid="{AFFBC39B-8E1F-42A6-9CAE-2FC2AAF3BD9C}"/>
    <cellStyle name="Total 2 2 4 5 2 3" xfId="32708" xr:uid="{8C95E17C-9C59-46D8-BC99-6AF456F645BC}"/>
    <cellStyle name="Total 2 2 4 5 2 4" xfId="38192" xr:uid="{EFAF2E0D-53DF-40D5-821C-691C98DDC428}"/>
    <cellStyle name="Total 2 2 4 5 3" xfId="24485" xr:uid="{B0A0E498-BFA4-4079-AA47-2C1D5EC041AE}"/>
    <cellStyle name="Total 2 2 4 5 4" xfId="29979" xr:uid="{A16A225A-0AC7-441B-BEA2-C97025C3757F}"/>
    <cellStyle name="Total 2 2 4 5 5" xfId="35463" xr:uid="{F2A800E4-31BE-40B8-8374-4B5D7D0A0083}"/>
    <cellStyle name="Total 2 2 5" xfId="7409" xr:uid="{A8B9D3ED-64BF-41D7-815F-27A50F4CF269}"/>
    <cellStyle name="Total 2 2 5 2" xfId="20168" xr:uid="{5A6E62A9-664E-46E9-81C2-683546193728}"/>
    <cellStyle name="Total 2 2 5 3" xfId="10338" xr:uid="{8DCA6E51-25C0-4CD1-B89A-3FA3BA65F4D8}"/>
    <cellStyle name="Total 2 2 5 3 2" xfId="21659" xr:uid="{50E4B756-E5C7-4281-B30C-931C092C5B69}"/>
    <cellStyle name="Total 2 2 5 3 2 2" xfId="27215" xr:uid="{FC71571B-4F36-4B88-80B6-484F86B9119E}"/>
    <cellStyle name="Total 2 2 5 3 2 3" xfId="32709" xr:uid="{F39D47E2-7426-4261-8ECB-93593020D1F1}"/>
    <cellStyle name="Total 2 2 5 3 2 4" xfId="38193" xr:uid="{AB6F36D0-D9F7-470E-ABBA-C29B46E16F9E}"/>
    <cellStyle name="Total 2 2 5 3 3" xfId="24486" xr:uid="{4EE53DD8-CAB2-45C3-9671-3A993E86263C}"/>
    <cellStyle name="Total 2 2 5 3 4" xfId="29980" xr:uid="{20EDE79E-8A09-4106-8006-B688E0520C8B}"/>
    <cellStyle name="Total 2 2 5 3 5" xfId="35464" xr:uid="{B76BEEC3-6390-4D98-9A6A-85BEFBDB5EA6}"/>
    <cellStyle name="Total 2 2 6" xfId="10339" xr:uid="{F89D465E-7378-40D2-93C0-177397A5924F}"/>
    <cellStyle name="Total 2 2 6 2" xfId="21660" xr:uid="{FC748ABA-4FBD-4370-952B-9402EB79D414}"/>
    <cellStyle name="Total 2 2 6 2 2" xfId="27216" xr:uid="{89E05F01-E90E-499F-87F6-40A60291CDF4}"/>
    <cellStyle name="Total 2 2 6 2 3" xfId="32710" xr:uid="{159CFA70-F55B-4767-A09B-AE718EE72CD4}"/>
    <cellStyle name="Total 2 2 6 2 4" xfId="38194" xr:uid="{997BD96A-5AE3-4C67-A8C4-09B462AAA1F0}"/>
    <cellStyle name="Total 2 2 6 3" xfId="24487" xr:uid="{DCE2C122-533D-476C-8497-AD6B6CD86297}"/>
    <cellStyle name="Total 2 2 6 4" xfId="29981" xr:uid="{F603E7C7-C89D-45B0-8DD9-B30C28E704DC}"/>
    <cellStyle name="Total 2 2 6 5" xfId="35465" xr:uid="{DCC3721C-BBC5-4AEA-A1B0-F08420BDDADA}"/>
    <cellStyle name="Total 2 2 7" xfId="15548" xr:uid="{48414713-641D-4935-B8BB-5D4BF0C61EE1}"/>
    <cellStyle name="Total 2 2 7 2" xfId="22835" xr:uid="{E1E01486-FBE9-4267-9126-DB66E19F4C8B}"/>
    <cellStyle name="Total 2 2 7 2 2" xfId="28391" xr:uid="{28B1B3C4-8F7C-486B-B082-D66637F1F01F}"/>
    <cellStyle name="Total 2 2 7 2 3" xfId="33885" xr:uid="{396FB960-6959-449C-9810-C7995B23E914}"/>
    <cellStyle name="Total 2 2 7 2 4" xfId="39369" xr:uid="{EAED1C9A-B923-4920-9C8A-32D83E56BF0A}"/>
    <cellStyle name="Total 2 2 7 3" xfId="25662" xr:uid="{2973F3F5-5155-4A6F-A239-D1C512F04D9B}"/>
    <cellStyle name="Total 2 2 7 4" xfId="31156" xr:uid="{C5566B21-0803-4B87-B073-4AF5B3E02B85}"/>
    <cellStyle name="Total 2 2 7 5" xfId="36640" xr:uid="{41B3A6A3-53F8-4EB9-8194-789068EF2350}"/>
    <cellStyle name="Total 2 2 8" xfId="12453" xr:uid="{85310EC7-9AE8-42AA-9C5C-7BF65C9382A6}"/>
    <cellStyle name="Total 2 2 9" xfId="17689" xr:uid="{54F1E35C-CEA7-45AE-82D9-4CBDCEE55224}"/>
    <cellStyle name="Total 2 3" xfId="7145" xr:uid="{D909CBCD-54F0-4ABA-9B0E-E8BCAE0706C1}"/>
    <cellStyle name="Total 2 3 2" xfId="7146" xr:uid="{979979B1-0737-45C9-991E-AAD810CE4DB5}"/>
    <cellStyle name="Total 2 3 2 2" xfId="15553" xr:uid="{DA0BE3F4-F736-47AF-AE46-43F1B59E78F6}"/>
    <cellStyle name="Total 2 3 2 2 2" xfId="22840" xr:uid="{1C7E348B-A1C6-4C76-A27E-88AA319EE5E5}"/>
    <cellStyle name="Total 2 3 2 2 2 2" xfId="28396" xr:uid="{97E75D96-A563-4703-ABC9-DAE6AC9496D6}"/>
    <cellStyle name="Total 2 3 2 2 2 3" xfId="33890" xr:uid="{F29CCE36-188E-42B3-816C-A8BE37E26FE9}"/>
    <cellStyle name="Total 2 3 2 2 2 4" xfId="39374" xr:uid="{6F3A3932-3047-4A05-B986-FC6B065DF149}"/>
    <cellStyle name="Total 2 3 2 2 3" xfId="25667" xr:uid="{55E71365-1AF3-44D4-BE0C-7604A433D215}"/>
    <cellStyle name="Total 2 3 2 2 4" xfId="31161" xr:uid="{428326EF-741D-456D-8764-D8A14CB132CD}"/>
    <cellStyle name="Total 2 3 2 2 5" xfId="36645" xr:uid="{90F0A390-524A-40E9-8E15-1311876508F0}"/>
    <cellStyle name="Total 2 3 2 3" xfId="12457" xr:uid="{D6930EE4-1299-4664-9935-940526BBE104}"/>
    <cellStyle name="Total 2 3 2 4" xfId="17693" xr:uid="{DCF1A027-C834-4E72-87BD-74EE71DA673D}"/>
    <cellStyle name="Total 2 3 2 5" xfId="19957" xr:uid="{6622FC4C-AA89-414A-A2F1-7166E435E3D2}"/>
    <cellStyle name="Total 2 3 2 6" xfId="10341" xr:uid="{53EF14F3-D81C-4B2A-8FE8-3CA6778659D5}"/>
    <cellStyle name="Total 2 3 2 6 2" xfId="21662" xr:uid="{37EB42D1-8413-4A53-A59B-D7404D1DA8A7}"/>
    <cellStyle name="Total 2 3 2 6 2 2" xfId="27218" xr:uid="{019D330C-1B71-4F7D-B778-F884D4531427}"/>
    <cellStyle name="Total 2 3 2 6 2 3" xfId="32712" xr:uid="{43D9A993-38FD-4D76-A405-B2E70D252F99}"/>
    <cellStyle name="Total 2 3 2 6 2 4" xfId="38196" xr:uid="{F56F8C3B-421C-410C-B66B-C4543B0D3E99}"/>
    <cellStyle name="Total 2 3 2 6 3" xfId="24489" xr:uid="{12006613-5804-452E-BD1E-514D811241BB}"/>
    <cellStyle name="Total 2 3 2 6 4" xfId="29983" xr:uid="{CDD364F5-3C7B-4947-8F3D-10ED2CF08C7D}"/>
    <cellStyle name="Total 2 3 2 6 5" xfId="35467" xr:uid="{56CF267F-871D-41C7-A408-EAF28096278D}"/>
    <cellStyle name="Total 2 3 3" xfId="15552" xr:uid="{B25E7F5A-CFF6-4B83-9EC3-6D618FFCD3A2}"/>
    <cellStyle name="Total 2 3 3 2" xfId="22839" xr:uid="{8AB675C1-88FC-49BD-B077-6208135BF933}"/>
    <cellStyle name="Total 2 3 3 2 2" xfId="28395" xr:uid="{025B84AE-6AAD-43D9-B99B-F78111B90D29}"/>
    <cellStyle name="Total 2 3 3 2 3" xfId="33889" xr:uid="{56858AB7-3322-466F-93A8-42C75E786A85}"/>
    <cellStyle name="Total 2 3 3 2 4" xfId="39373" xr:uid="{DEBAA0EA-136F-4415-930F-42790E9993DB}"/>
    <cellStyle name="Total 2 3 3 3" xfId="25666" xr:uid="{B0FE239A-C032-44B0-9489-DB684B648C17}"/>
    <cellStyle name="Total 2 3 3 4" xfId="31160" xr:uid="{F1D6060D-DBB1-4FE4-8E95-01F926CC3696}"/>
    <cellStyle name="Total 2 3 3 5" xfId="36644" xr:uid="{9A64C597-F33A-4A09-8FAA-8633D289B6E3}"/>
    <cellStyle name="Total 2 3 4" xfId="12456" xr:uid="{A39663FD-3612-405C-AF38-50095DEB91B0}"/>
    <cellStyle name="Total 2 3 5" xfId="17692" xr:uid="{657A433D-32E5-4234-91E3-2B24199E8DA8}"/>
    <cellStyle name="Total 2 3 6" xfId="19956" xr:uid="{37E945AA-4E05-460F-8C05-021EC3AEC1ED}"/>
    <cellStyle name="Total 2 3 7" xfId="10340" xr:uid="{680771A6-AB93-4DD8-B2BC-EC40627D0C8F}"/>
    <cellStyle name="Total 2 3 7 2" xfId="21661" xr:uid="{EDA40967-B166-42D8-B08D-57AA5212669D}"/>
    <cellStyle name="Total 2 3 7 2 2" xfId="27217" xr:uid="{446DD793-950B-4D66-A018-768C74C169F2}"/>
    <cellStyle name="Total 2 3 7 2 3" xfId="32711" xr:uid="{12D9664B-74A9-493C-A44D-A6B2C043C4B9}"/>
    <cellStyle name="Total 2 3 7 2 4" xfId="38195" xr:uid="{D4657F6F-B400-41A2-AAEC-F6C5B5A859EF}"/>
    <cellStyle name="Total 2 3 7 3" xfId="24488" xr:uid="{8956F9D6-5197-4627-A735-26FE112E9BED}"/>
    <cellStyle name="Total 2 3 7 4" xfId="29982" xr:uid="{A2F3C80F-C08C-404B-96D8-96D47026C7AF}"/>
    <cellStyle name="Total 2 3 7 5" xfId="35466" xr:uid="{3E4D6452-C625-419E-AC9E-E2177AAB9FA9}"/>
    <cellStyle name="Total 2 4" xfId="7147" xr:uid="{AE827459-E6D4-492B-845B-9C92004CFE0B}"/>
    <cellStyle name="Total 2 4 2" xfId="15554" xr:uid="{BBFFD729-751C-411A-93A9-3F43A08C03B4}"/>
    <cellStyle name="Total 2 4 2 2" xfId="22841" xr:uid="{18A49DD8-E319-4ADD-BFCF-24FDBE02729D}"/>
    <cellStyle name="Total 2 4 2 2 2" xfId="28397" xr:uid="{D60A165E-ED4E-4478-8E7F-5747740BF21E}"/>
    <cellStyle name="Total 2 4 2 2 3" xfId="33891" xr:uid="{C925795D-1E36-4D53-AB37-DE0E6D9C8F08}"/>
    <cellStyle name="Total 2 4 2 2 4" xfId="39375" xr:uid="{B2A4320C-6B86-4421-B8C0-3B151C21EB7E}"/>
    <cellStyle name="Total 2 4 2 3" xfId="25668" xr:uid="{D8E0FE6C-472F-44EA-A532-2D5503B26D50}"/>
    <cellStyle name="Total 2 4 2 4" xfId="31162" xr:uid="{1BF70A09-02D2-472A-9850-9E86169A419A}"/>
    <cellStyle name="Total 2 4 2 5" xfId="36646" xr:uid="{D02EF240-C5E7-46BA-803D-4DD303EE559A}"/>
    <cellStyle name="Total 2 4 3" xfId="12458" xr:uid="{7835DCFB-CD60-4D8E-AB06-CA160EE8867E}"/>
    <cellStyle name="Total 2 4 4" xfId="17694" xr:uid="{AB6FE57D-3C49-401E-8950-3F4A8CF65D49}"/>
    <cellStyle name="Total 2 4 5" xfId="19958" xr:uid="{5BE64CEA-2268-4F33-91B4-2CE8C9FB683D}"/>
    <cellStyle name="Total 2 4 6" xfId="10342" xr:uid="{6750FD31-DD8B-469A-A296-1B488160C095}"/>
    <cellStyle name="Total 2 4 6 2" xfId="21663" xr:uid="{D6BBDC24-38ED-4BCE-A450-97E41CA1AE42}"/>
    <cellStyle name="Total 2 4 6 2 2" xfId="27219" xr:uid="{124CB82D-2D53-4457-9FC4-70FD089A33E7}"/>
    <cellStyle name="Total 2 4 6 2 3" xfId="32713" xr:uid="{C0A1B396-7474-479C-8D6C-1FD3D3A85D70}"/>
    <cellStyle name="Total 2 4 6 2 4" xfId="38197" xr:uid="{F5B31DE7-B9EE-4A12-9920-B0DEE26CA635}"/>
    <cellStyle name="Total 2 4 6 3" xfId="24490" xr:uid="{5CFA232D-F4B3-404F-A9B0-14DCE056BF43}"/>
    <cellStyle name="Total 2 4 6 4" xfId="29984" xr:uid="{F5906B9C-753C-47CF-8135-BF885DD23CC4}"/>
    <cellStyle name="Total 2 4 6 5" xfId="35468" xr:uid="{73C0C1A7-49CE-4B87-85AC-1C9143F35C6A}"/>
    <cellStyle name="Total 2 5" xfId="7148" xr:uid="{A9EAD62E-C748-4869-9549-4AD567DB86B1}"/>
    <cellStyle name="Total 2 5 2" xfId="15555" xr:uid="{BB832710-F7FE-498A-8532-8D97D2AC101C}"/>
    <cellStyle name="Total 2 5 2 2" xfId="22842" xr:uid="{8DB77B88-0224-4733-99BD-6827A2E20452}"/>
    <cellStyle name="Total 2 5 2 2 2" xfId="28398" xr:uid="{E54562A9-7D17-441D-B94B-63AABF75B386}"/>
    <cellStyle name="Total 2 5 2 2 3" xfId="33892" xr:uid="{9C972790-F4AF-4C97-8B79-6C48ACC20F25}"/>
    <cellStyle name="Total 2 5 2 2 4" xfId="39376" xr:uid="{1A87A996-4586-4468-AF85-F2F4122B872C}"/>
    <cellStyle name="Total 2 5 2 3" xfId="25669" xr:uid="{9F6EF66E-A83E-4C24-95D6-A928E31B0258}"/>
    <cellStyle name="Total 2 5 2 4" xfId="31163" xr:uid="{3BD9FB56-098D-47E3-831F-04A055F8C6CF}"/>
    <cellStyle name="Total 2 5 2 5" xfId="36647" xr:uid="{AD24AA5D-41DD-4D15-AF6A-88B312D81E34}"/>
    <cellStyle name="Total 2 5 3" xfId="12459" xr:uid="{BBD14FD7-83A2-465B-8CDD-B9614670CFF8}"/>
    <cellStyle name="Total 2 5 4" xfId="17695" xr:uid="{16D7D4C6-25B2-416C-BBAD-800DC490365B}"/>
    <cellStyle name="Total 2 5 5" xfId="19959" xr:uid="{9800BB02-F53C-45F0-A47F-755283E3EF05}"/>
    <cellStyle name="Total 2 5 6" xfId="10343" xr:uid="{CB0FD216-59BF-40C7-B0FC-C2939436D2F4}"/>
    <cellStyle name="Total 2 5 6 2" xfId="21664" xr:uid="{3880343E-F1DB-4F1D-8F01-891E34EF9C2D}"/>
    <cellStyle name="Total 2 5 6 2 2" xfId="27220" xr:uid="{3DC77B6A-6F7C-4988-A5B6-397098E50F24}"/>
    <cellStyle name="Total 2 5 6 2 3" xfId="32714" xr:uid="{0233DA30-0521-4117-B876-F56F3101963E}"/>
    <cellStyle name="Total 2 5 6 2 4" xfId="38198" xr:uid="{92508639-1F5B-42A8-B21D-A8BBAFAE6381}"/>
    <cellStyle name="Total 2 5 6 3" xfId="24491" xr:uid="{D09A4F0E-E92D-44F1-AA17-D29742990152}"/>
    <cellStyle name="Total 2 5 6 4" xfId="29985" xr:uid="{0DE1A89D-A3F9-4796-9035-D96BEA2E4627}"/>
    <cellStyle name="Total 2 5 6 5" xfId="35469" xr:uid="{AA08040F-24ED-45C7-873B-C12136BC98B0}"/>
    <cellStyle name="Total 2 6" xfId="7149" xr:uid="{6D3A47AF-262B-48BF-A19A-ED14AF1C0247}"/>
    <cellStyle name="Total 2 6 2" xfId="15556" xr:uid="{6626614C-FF1C-4519-86E6-D644304AA5F3}"/>
    <cellStyle name="Total 2 6 2 2" xfId="22843" xr:uid="{8A7220B0-77ED-4966-A23F-35C31B33BC2D}"/>
    <cellStyle name="Total 2 6 2 2 2" xfId="28399" xr:uid="{0A29DFDA-1234-49CE-ACCF-8A04F339C502}"/>
    <cellStyle name="Total 2 6 2 2 3" xfId="33893" xr:uid="{444C3F96-76BE-4A4F-BBB9-3604995719F2}"/>
    <cellStyle name="Total 2 6 2 2 4" xfId="39377" xr:uid="{1FDF202C-0640-4E36-94BB-9200BEE53249}"/>
    <cellStyle name="Total 2 6 2 3" xfId="25670" xr:uid="{F1F23B4C-B4A5-407C-9038-938045AC88F6}"/>
    <cellStyle name="Total 2 6 2 4" xfId="31164" xr:uid="{28A85183-00E7-4C89-91DC-B9C23FD627DC}"/>
    <cellStyle name="Total 2 6 2 5" xfId="36648" xr:uid="{1CFA0F0F-1775-4898-90FF-C2CD19DE13D2}"/>
    <cellStyle name="Total 2 6 3" xfId="12697" xr:uid="{59EF24B1-7BEE-4691-89E5-8416DD80BBE5}"/>
    <cellStyle name="Total 2 6 4" xfId="19960" xr:uid="{D8D2F0D9-4C77-4F57-8B14-01613FF0E80C}"/>
    <cellStyle name="Total 2 6 5" xfId="10344" xr:uid="{149F45DF-73E3-4C70-8266-15B175F8D2B6}"/>
    <cellStyle name="Total 2 6 5 2" xfId="21665" xr:uid="{F68E2C3A-F82C-400F-ADCA-60D42A881E98}"/>
    <cellStyle name="Total 2 6 5 2 2" xfId="27221" xr:uid="{3D72647B-812E-422A-B715-A5B43842BF2A}"/>
    <cellStyle name="Total 2 6 5 2 3" xfId="32715" xr:uid="{839D25BA-FBB0-43A4-B45A-5BE3D85ECC17}"/>
    <cellStyle name="Total 2 6 5 2 4" xfId="38199" xr:uid="{D24F27F4-E448-44FE-9DA9-D7CA616A9957}"/>
    <cellStyle name="Total 2 6 5 3" xfId="24492" xr:uid="{40466931-B5B8-4AAD-A57D-142657665509}"/>
    <cellStyle name="Total 2 6 5 4" xfId="29986" xr:uid="{A34E7F96-5BA5-4920-AD26-2555BE53E77D}"/>
    <cellStyle name="Total 2 6 5 5" xfId="35470" xr:uid="{69C79BC9-9E18-4251-889F-9F3FB999007D}"/>
    <cellStyle name="Total 2 7" xfId="7315" xr:uid="{3777AC22-FD71-408A-B398-6B931683DE41}"/>
    <cellStyle name="Total 2 7 2" xfId="20095" xr:uid="{5F01A5C1-72F0-45FA-92DE-DF492CE3C5DB}"/>
    <cellStyle name="Total 2 7 3" xfId="10345" xr:uid="{6D269A7B-47AD-428F-A18A-8F8DC15A0F01}"/>
    <cellStyle name="Total 2 7 3 2" xfId="21666" xr:uid="{18FF0245-D51C-4127-94B8-FB71F1955658}"/>
    <cellStyle name="Total 2 7 3 2 2" xfId="27222" xr:uid="{27FE4112-866F-4053-88B0-C9E7E456621E}"/>
    <cellStyle name="Total 2 7 3 2 3" xfId="32716" xr:uid="{020DCA46-8651-4F2D-8552-0598498C3D0F}"/>
    <cellStyle name="Total 2 7 3 2 4" xfId="38200" xr:uid="{6CE633D6-DC98-446F-9A83-8F4D70A0EB9D}"/>
    <cellStyle name="Total 2 7 3 3" xfId="24493" xr:uid="{AE75E7E9-2EAC-4162-B6D6-C8E8FFEAB086}"/>
    <cellStyle name="Total 2 7 3 4" xfId="29987" xr:uid="{1E33BBC4-E3F8-4C55-8936-9B815D613534}"/>
    <cellStyle name="Total 2 7 3 5" xfId="35471" xr:uid="{D8A10231-94A2-418A-AFC1-C05C7D589A27}"/>
    <cellStyle name="Total 2 8" xfId="10346" xr:uid="{466CF342-D6E7-4568-8810-125D3EE16681}"/>
    <cellStyle name="Total 2 8 2" xfId="21667" xr:uid="{A2E966DA-B785-4478-9D4E-C48A5B283E8A}"/>
    <cellStyle name="Total 2 8 2 2" xfId="27223" xr:uid="{DFA0D1FD-3779-481B-BE57-3853041E175C}"/>
    <cellStyle name="Total 2 8 2 3" xfId="32717" xr:uid="{711902EB-5055-4040-9CBE-F4D826B93C59}"/>
    <cellStyle name="Total 2 8 2 4" xfId="38201" xr:uid="{262FD9FB-8AD5-432C-97CC-4E38C7CF314E}"/>
    <cellStyle name="Total 2 8 3" xfId="24494" xr:uid="{EA2A7264-66F4-42F9-A944-9CE33EF0FA55}"/>
    <cellStyle name="Total 2 8 4" xfId="29988" xr:uid="{889B35DE-5B13-4CFC-A840-544185A40F4F}"/>
    <cellStyle name="Total 2 8 5" xfId="35472" xr:uid="{DA6F33DD-302C-4E46-97E7-7D6E9B7C47E0}"/>
    <cellStyle name="Total 2 9" xfId="15547" xr:uid="{94F7C766-7D9F-4D22-82F7-9A5A993F8055}"/>
    <cellStyle name="Total 2 9 2" xfId="22834" xr:uid="{E3368F77-BEC9-4917-9A5A-0EE0AD829278}"/>
    <cellStyle name="Total 2 9 2 2" xfId="28390" xr:uid="{89A9745B-FD48-4208-81B7-9A39AFF4D0AF}"/>
    <cellStyle name="Total 2 9 2 3" xfId="33884" xr:uid="{6F207676-8B3F-4420-8831-721D3878AE0B}"/>
    <cellStyle name="Total 2 9 2 4" xfId="39368" xr:uid="{CB5A45FC-F9F0-41E4-8C55-7D5ED77EEB55}"/>
    <cellStyle name="Total 2 9 3" xfId="25661" xr:uid="{168701BC-02D3-4896-B3AB-0CDB5471217F}"/>
    <cellStyle name="Total 2 9 4" xfId="31155" xr:uid="{14A3FC9F-B207-489E-BB7F-4F704A3DB048}"/>
    <cellStyle name="Total 2 9 5" xfId="36639" xr:uid="{024A52AD-413D-4715-B645-4CDED6F94E42}"/>
    <cellStyle name="Total 3" xfId="951" xr:uid="{5C04821D-EE89-489C-8D9B-9B66D6B47273}"/>
    <cellStyle name="Total 3 10" xfId="17696" xr:uid="{0B629990-2C26-4F8F-ACE0-C512F4B45F36}"/>
    <cellStyle name="Total 3 11" xfId="19961" xr:uid="{E076C962-3B2D-409C-AB6E-7B48C99C0F68}"/>
    <cellStyle name="Total 3 12" xfId="10347" xr:uid="{21DC3A07-2B95-49C1-811E-38D38DA095D9}"/>
    <cellStyle name="Total 3 12 2" xfId="21668" xr:uid="{F10CAF2F-7DA6-4615-91EA-54C8F7B66311}"/>
    <cellStyle name="Total 3 12 2 2" xfId="27224" xr:uid="{CAAF80A8-0EDF-4D38-8135-A7894FF563A5}"/>
    <cellStyle name="Total 3 12 2 3" xfId="32718" xr:uid="{BFA9D6AF-0F24-49B1-9EB1-9E6FC730CF62}"/>
    <cellStyle name="Total 3 12 2 4" xfId="38202" xr:uid="{B2E5A23F-7CD2-434C-A8FD-4DAAB102A5E6}"/>
    <cellStyle name="Total 3 12 3" xfId="24495" xr:uid="{4A71144C-EED3-4F13-808B-E66A235E2F28}"/>
    <cellStyle name="Total 3 12 4" xfId="29989" xr:uid="{3E39846D-09E9-41F0-AD05-1E59D1DB6165}"/>
    <cellStyle name="Total 3 12 5" xfId="35473" xr:uid="{AC72038D-9726-47E7-9662-6D063F24E689}"/>
    <cellStyle name="Total 3 13" xfId="7150" xr:uid="{0A79D39D-BD7E-4B6B-940D-4E9A4D4F23AA}"/>
    <cellStyle name="Total 3 2" xfId="7151" xr:uid="{5F1179D8-6DA6-49D3-91C4-54861A434E05}"/>
    <cellStyle name="Total 3 2 10" xfId="19962" xr:uid="{0E2545BB-BE94-45A6-A27B-45AC2BEA9B02}"/>
    <cellStyle name="Total 3 2 11" xfId="10348" xr:uid="{E1C57EDC-4CD3-41E7-8051-E2B50720A7E6}"/>
    <cellStyle name="Total 3 2 11 2" xfId="21669" xr:uid="{912E303F-02EE-4645-86FC-3B13A2BAA0B0}"/>
    <cellStyle name="Total 3 2 11 2 2" xfId="27225" xr:uid="{97E44153-4C90-45AB-B0C0-D4BBDAE1D8D4}"/>
    <cellStyle name="Total 3 2 11 2 3" xfId="32719" xr:uid="{2269A41F-5808-4D22-90DF-734DBB5888F9}"/>
    <cellStyle name="Total 3 2 11 2 4" xfId="38203" xr:uid="{3B387F21-5865-4593-BD4A-F69AB03F3CDC}"/>
    <cellStyle name="Total 3 2 11 3" xfId="24496" xr:uid="{367A383D-7B8E-45AA-8743-1A9D9CFDC447}"/>
    <cellStyle name="Total 3 2 11 4" xfId="29990" xr:uid="{A2D5D858-1873-4E4B-B43B-0FCAE08F4974}"/>
    <cellStyle name="Total 3 2 11 5" xfId="35474" xr:uid="{2B47241A-8A60-48E9-AD5A-F0968B2008A1}"/>
    <cellStyle name="Total 3 2 2" xfId="7152" xr:uid="{E1700065-DC38-446C-9992-416C1EFDAD15}"/>
    <cellStyle name="Total 3 2 2 2" xfId="15559" xr:uid="{5E2D2B06-F4A6-412F-BECC-756ACF9768E3}"/>
    <cellStyle name="Total 3 2 2 2 2" xfId="22846" xr:uid="{5E6CF31D-18AA-440E-9D80-4F44312A8D22}"/>
    <cellStyle name="Total 3 2 2 2 2 2" xfId="28402" xr:uid="{C8A3E631-DAB1-43D7-B288-B25153AC23E1}"/>
    <cellStyle name="Total 3 2 2 2 2 3" xfId="33896" xr:uid="{4FDD5384-307B-433C-8D17-A1DDBCD8AF2F}"/>
    <cellStyle name="Total 3 2 2 2 2 4" xfId="39380" xr:uid="{49ADEA89-D939-400E-B3A3-C806F7F4BC7C}"/>
    <cellStyle name="Total 3 2 2 2 3" xfId="25673" xr:uid="{A0E50004-6874-405E-8722-447E0F4B7447}"/>
    <cellStyle name="Total 3 2 2 2 4" xfId="31167" xr:uid="{B4D46425-C499-493F-8D4B-C0C6DBAFC9AE}"/>
    <cellStyle name="Total 3 2 2 2 5" xfId="36651" xr:uid="{F0A8C20A-AE74-450A-92A3-0518D7A1BCA9}"/>
    <cellStyle name="Total 3 2 2 3" xfId="12462" xr:uid="{D52C02B5-E558-460A-9C54-2C14007E97C9}"/>
    <cellStyle name="Total 3 2 2 4" xfId="17698" xr:uid="{D19C01FC-62AC-4872-8F09-108BD22DEF2C}"/>
    <cellStyle name="Total 3 2 2 5" xfId="19963" xr:uid="{407BFE51-4DBE-4D6A-AB55-906D46E710B9}"/>
    <cellStyle name="Total 3 2 2 6" xfId="10349" xr:uid="{792F69AA-2CC8-48FC-9E30-D318C65858B4}"/>
    <cellStyle name="Total 3 2 2 6 2" xfId="21670" xr:uid="{E03152C5-1D93-4312-A2F6-98F9083906D0}"/>
    <cellStyle name="Total 3 2 2 6 2 2" xfId="27226" xr:uid="{57C22783-1622-4CD2-942D-5C9F9F1A34F3}"/>
    <cellStyle name="Total 3 2 2 6 2 3" xfId="32720" xr:uid="{453EB400-18EA-49E5-BB94-1AB150E6A050}"/>
    <cellStyle name="Total 3 2 2 6 2 4" xfId="38204" xr:uid="{0940C557-CB5E-4D75-B809-6C4A40F93DF4}"/>
    <cellStyle name="Total 3 2 2 6 3" xfId="24497" xr:uid="{46148CAF-CF0F-45E4-A0F2-6FF382E520A2}"/>
    <cellStyle name="Total 3 2 2 6 4" xfId="29991" xr:uid="{5C72540D-7041-47C4-8385-601713046DB1}"/>
    <cellStyle name="Total 3 2 2 6 5" xfId="35475" xr:uid="{89C0BA85-34FF-4A21-BBDE-E6408A8579F8}"/>
    <cellStyle name="Total 3 2 3" xfId="7153" xr:uid="{5D41DD34-C6F4-4485-90BB-58AA354FC57F}"/>
    <cellStyle name="Total 3 2 3 2" xfId="15560" xr:uid="{D2099FDB-4460-4A22-A419-4E4F8C2E8451}"/>
    <cellStyle name="Total 3 2 3 2 2" xfId="22847" xr:uid="{D298C58D-4152-4642-B0B1-2C1DEA7F0735}"/>
    <cellStyle name="Total 3 2 3 2 2 2" xfId="28403" xr:uid="{A9D08C9D-FA67-4276-A6AC-0E5663F32C2F}"/>
    <cellStyle name="Total 3 2 3 2 2 3" xfId="33897" xr:uid="{A69E1564-0A9B-4A04-B337-13C10EDFB565}"/>
    <cellStyle name="Total 3 2 3 2 2 4" xfId="39381" xr:uid="{DAD5B476-1D77-4F82-9ED1-CD466B257896}"/>
    <cellStyle name="Total 3 2 3 2 3" xfId="25674" xr:uid="{885C9EB2-6201-4B65-9476-9F44DE659763}"/>
    <cellStyle name="Total 3 2 3 2 4" xfId="31168" xr:uid="{ADB2AB88-46C5-4461-8710-5EEB481F9124}"/>
    <cellStyle name="Total 3 2 3 2 5" xfId="36652" xr:uid="{F7D7025D-F191-4AFD-9D64-43D467BC2E4F}"/>
    <cellStyle name="Total 3 2 3 3" xfId="12463" xr:uid="{BBD1AE42-4DDF-48DB-94DD-4E71AC7ACD15}"/>
    <cellStyle name="Total 3 2 3 4" xfId="17699" xr:uid="{6401D2E8-88F4-4397-893F-3E2B0772E96C}"/>
    <cellStyle name="Total 3 2 3 5" xfId="19964" xr:uid="{25817109-81AD-41FF-9EFD-69EFC1DC0647}"/>
    <cellStyle name="Total 3 2 3 6" xfId="10350" xr:uid="{A3B1077F-A3A9-4ACC-A518-89586DD03EFC}"/>
    <cellStyle name="Total 3 2 3 6 2" xfId="21671" xr:uid="{EE776B25-1100-4498-A783-A1B9FF45FF82}"/>
    <cellStyle name="Total 3 2 3 6 2 2" xfId="27227" xr:uid="{51A1838F-14D0-4842-B998-5FD3A7BAE7DE}"/>
    <cellStyle name="Total 3 2 3 6 2 3" xfId="32721" xr:uid="{78274329-E647-4DAC-96C1-769025D24122}"/>
    <cellStyle name="Total 3 2 3 6 2 4" xfId="38205" xr:uid="{18845220-6874-46F5-BBB9-A5800149FCDA}"/>
    <cellStyle name="Total 3 2 3 6 3" xfId="24498" xr:uid="{DE64FD14-AB48-463F-BEC8-389836743296}"/>
    <cellStyle name="Total 3 2 3 6 4" xfId="29992" xr:uid="{7F697A27-C46A-4E02-8D4A-845997C0D9E8}"/>
    <cellStyle name="Total 3 2 3 6 5" xfId="35476" xr:uid="{68C50477-C082-4914-83A4-7E6AEFF56FE9}"/>
    <cellStyle name="Total 3 2 4" xfId="7154" xr:uid="{8F5B928C-6217-4382-B819-327A984281BC}"/>
    <cellStyle name="Total 3 2 4 2" xfId="15561" xr:uid="{F2EF640F-782C-482F-81A8-B95D8EBC95C1}"/>
    <cellStyle name="Total 3 2 4 2 2" xfId="22848" xr:uid="{1579DA8B-A441-4647-81DC-B094A06E0BC3}"/>
    <cellStyle name="Total 3 2 4 2 2 2" xfId="28404" xr:uid="{85087532-A346-44F4-AB72-FDDF6BFD7D0B}"/>
    <cellStyle name="Total 3 2 4 2 2 3" xfId="33898" xr:uid="{4683BB67-F020-4B80-929A-F4BA9203A2ED}"/>
    <cellStyle name="Total 3 2 4 2 2 4" xfId="39382" xr:uid="{9D8DC6A6-6240-494A-A93B-055573A0BB47}"/>
    <cellStyle name="Total 3 2 4 2 3" xfId="25675" xr:uid="{E04D011B-B0FA-443E-9599-67AD769E0D35}"/>
    <cellStyle name="Total 3 2 4 2 4" xfId="31169" xr:uid="{6DA9B35F-3DF3-46F7-AE73-95705DC40C1F}"/>
    <cellStyle name="Total 3 2 4 2 5" xfId="36653" xr:uid="{66697C22-3564-4A90-B246-512005F2BDA6}"/>
    <cellStyle name="Total 3 2 4 3" xfId="12700" xr:uid="{32EAC521-FA35-4A35-882B-BB39DD1F44EA}"/>
    <cellStyle name="Total 3 2 4 4" xfId="19965" xr:uid="{9EEABFA0-1EDD-45DF-8BB7-81694E46755A}"/>
    <cellStyle name="Total 3 2 4 5" xfId="10351" xr:uid="{22186E01-AF4F-4966-8A83-944310B182A4}"/>
    <cellStyle name="Total 3 2 4 5 2" xfId="21672" xr:uid="{FD727905-4BC8-4A34-8883-24F24FBDA1CF}"/>
    <cellStyle name="Total 3 2 4 5 2 2" xfId="27228" xr:uid="{4DF21064-ADBA-4143-AA62-66E4F22A1FA4}"/>
    <cellStyle name="Total 3 2 4 5 2 3" xfId="32722" xr:uid="{A52C03E6-8EE1-4A95-97C2-CB3918C379CB}"/>
    <cellStyle name="Total 3 2 4 5 2 4" xfId="38206" xr:uid="{16042080-A327-4FC9-AAC6-5C3A12683910}"/>
    <cellStyle name="Total 3 2 4 5 3" xfId="24499" xr:uid="{B08FC5AE-6EFC-4E16-B4D8-8D2B098176BC}"/>
    <cellStyle name="Total 3 2 4 5 4" xfId="29993" xr:uid="{807B735F-C5CF-4731-91D5-75144A1DE09E}"/>
    <cellStyle name="Total 3 2 4 5 5" xfId="35477" xr:uid="{646CAFC4-8788-4A78-9814-F7872BAA0129}"/>
    <cellStyle name="Total 3 2 5" xfId="7410" xr:uid="{9F4ED9B2-6AD7-4029-85C7-BAFAFCD7A555}"/>
    <cellStyle name="Total 3 2 5 2" xfId="20169" xr:uid="{A38E5F8C-198E-48E0-90DB-2CD93AEEB929}"/>
    <cellStyle name="Total 3 2 5 3" xfId="10352" xr:uid="{3DC6F581-D46A-44B3-8817-CF43DFE770A0}"/>
    <cellStyle name="Total 3 2 5 3 2" xfId="21673" xr:uid="{9CE1549E-78FA-4A46-9C86-97D04FB7534D}"/>
    <cellStyle name="Total 3 2 5 3 2 2" xfId="27229" xr:uid="{CD78D372-4111-464A-AAB5-9C74026F5911}"/>
    <cellStyle name="Total 3 2 5 3 2 3" xfId="32723" xr:uid="{A19B17CD-EBFF-45E8-ACDA-EC7499005B11}"/>
    <cellStyle name="Total 3 2 5 3 2 4" xfId="38207" xr:uid="{413D3D66-F159-49A9-BADC-1A4DFDEA775E}"/>
    <cellStyle name="Total 3 2 5 3 3" xfId="24500" xr:uid="{26467DD6-CC6D-40CA-BAF4-98D7D5ED1546}"/>
    <cellStyle name="Total 3 2 5 3 4" xfId="29994" xr:uid="{9BED5811-1F7A-4B5B-B6E0-68F04F6FE480}"/>
    <cellStyle name="Total 3 2 5 3 5" xfId="35478" xr:uid="{0E858915-A8D0-4FF8-93A6-B885EED1AD45}"/>
    <cellStyle name="Total 3 2 6" xfId="10353" xr:uid="{80497FE5-93D7-4B36-9B1C-19F9457926BB}"/>
    <cellStyle name="Total 3 2 6 2" xfId="21674" xr:uid="{586799FE-7372-452C-9971-1E8DD552DFE7}"/>
    <cellStyle name="Total 3 2 6 2 2" xfId="27230" xr:uid="{DD49C642-13A6-4A61-A3AB-2F2D272E2A44}"/>
    <cellStyle name="Total 3 2 6 2 3" xfId="32724" xr:uid="{EBCAC0B5-812D-4164-B920-428E584E1D08}"/>
    <cellStyle name="Total 3 2 6 2 4" xfId="38208" xr:uid="{9F92EA72-7802-418C-945B-D19892F546E9}"/>
    <cellStyle name="Total 3 2 6 3" xfId="24501" xr:uid="{AA50F672-7C51-49CC-B705-99AAF9FA6082}"/>
    <cellStyle name="Total 3 2 6 4" xfId="29995" xr:uid="{7649A902-A33F-4A43-B042-5F1D05186B50}"/>
    <cellStyle name="Total 3 2 6 5" xfId="35479" xr:uid="{1645C803-E756-42D0-B42B-22B804E4BBBA}"/>
    <cellStyle name="Total 3 2 7" xfId="15558" xr:uid="{270A3CE6-C2AA-4976-B82A-E0198EA93A74}"/>
    <cellStyle name="Total 3 2 7 2" xfId="22845" xr:uid="{8232602E-4FCB-4EF9-B350-4E39AAB2E51B}"/>
    <cellStyle name="Total 3 2 7 2 2" xfId="28401" xr:uid="{71B42FDA-68AE-4FB5-AD1E-0B0EEA343183}"/>
    <cellStyle name="Total 3 2 7 2 3" xfId="33895" xr:uid="{1550847D-8036-4619-97A2-596A0DDB881E}"/>
    <cellStyle name="Total 3 2 7 2 4" xfId="39379" xr:uid="{5BFAD01B-F538-46AC-9555-3F2B40817667}"/>
    <cellStyle name="Total 3 2 7 3" xfId="25672" xr:uid="{8DDBBFD9-F78D-4333-A822-A0DAF4DD4C7D}"/>
    <cellStyle name="Total 3 2 7 4" xfId="31166" xr:uid="{49010059-C625-49EE-95BA-9448D296F351}"/>
    <cellStyle name="Total 3 2 7 5" xfId="36650" xr:uid="{781F4F3F-57F0-4C0D-B69E-B349EDD038F4}"/>
    <cellStyle name="Total 3 2 8" xfId="12461" xr:uid="{19AB4B60-C134-4302-BB69-ED74BDDB05EC}"/>
    <cellStyle name="Total 3 2 9" xfId="17697" xr:uid="{20188229-3DBD-479F-985E-DF06BF9FB4FB}"/>
    <cellStyle name="Total 3 3" xfId="7155" xr:uid="{E1289792-C1E6-45CA-8EBF-749D38B41175}"/>
    <cellStyle name="Total 3 3 2" xfId="15562" xr:uid="{14B3E2A7-B0E2-4EBD-96C1-60A4467B1A26}"/>
    <cellStyle name="Total 3 3 2 2" xfId="22849" xr:uid="{51F14AC4-946B-47FE-99BD-0E5FFFA4B046}"/>
    <cellStyle name="Total 3 3 2 2 2" xfId="28405" xr:uid="{FFFFDCBE-048C-4219-938A-24265E646B0C}"/>
    <cellStyle name="Total 3 3 2 2 3" xfId="33899" xr:uid="{07C1BCEA-E1D8-47D0-9ED2-336249A2362A}"/>
    <cellStyle name="Total 3 3 2 2 4" xfId="39383" xr:uid="{3C599C2C-600B-46C0-BE50-AE55B6B420D6}"/>
    <cellStyle name="Total 3 3 2 3" xfId="25676" xr:uid="{3ECD526D-1F46-47AA-BB00-46BD06484CFC}"/>
    <cellStyle name="Total 3 3 2 4" xfId="31170" xr:uid="{84527108-B89A-4A9B-9F32-B213F9746AB1}"/>
    <cellStyle name="Total 3 3 2 5" xfId="36654" xr:uid="{0EEE4FF5-0217-441F-BE56-F72C7631DBED}"/>
    <cellStyle name="Total 3 3 3" xfId="12464" xr:uid="{6648F9B8-6600-46AF-881A-47538CB4C8CA}"/>
    <cellStyle name="Total 3 3 4" xfId="17700" xr:uid="{F7765D29-C70F-49CF-879C-3808162AFA68}"/>
    <cellStyle name="Total 3 3 5" xfId="19966" xr:uid="{53851134-5CE7-4A84-803F-F561C5B407D6}"/>
    <cellStyle name="Total 3 3 6" xfId="10354" xr:uid="{8D09AA64-2D40-4BA1-8FCF-5FAB112F3D2D}"/>
    <cellStyle name="Total 3 3 6 2" xfId="21675" xr:uid="{AC2B2699-8616-4075-82F9-E1F78F1F5419}"/>
    <cellStyle name="Total 3 3 6 2 2" xfId="27231" xr:uid="{45989781-4113-4ABF-ADA3-0D453F6BBA04}"/>
    <cellStyle name="Total 3 3 6 2 3" xfId="32725" xr:uid="{98243532-7F3D-41D5-A3F8-548C01433BAB}"/>
    <cellStyle name="Total 3 3 6 2 4" xfId="38209" xr:uid="{B20F08A5-D48F-431A-80C3-11892F77C6EF}"/>
    <cellStyle name="Total 3 3 6 3" xfId="24502" xr:uid="{9D1DB366-EE5F-4204-AE1B-3786B9846830}"/>
    <cellStyle name="Total 3 3 6 4" xfId="29996" xr:uid="{1C997B09-B3E9-4B40-8EEB-41F5BC493888}"/>
    <cellStyle name="Total 3 3 6 5" xfId="35480" xr:uid="{87E312EC-38DC-4812-9A8E-B883AA700A36}"/>
    <cellStyle name="Total 3 4" xfId="7156" xr:uid="{8D251C13-834C-44FB-891D-173758C2FA08}"/>
    <cellStyle name="Total 3 4 2" xfId="15563" xr:uid="{0D762430-3DF3-46C1-A896-3E08D29CF269}"/>
    <cellStyle name="Total 3 4 2 2" xfId="22850" xr:uid="{03F9F869-0FB3-4CB7-85FE-776415A85396}"/>
    <cellStyle name="Total 3 4 2 2 2" xfId="28406" xr:uid="{E8933A63-9165-402D-83B3-6D83F7BB20F9}"/>
    <cellStyle name="Total 3 4 2 2 3" xfId="33900" xr:uid="{7C8DF358-04DE-4BF6-BF4B-EB52EEB70085}"/>
    <cellStyle name="Total 3 4 2 2 4" xfId="39384" xr:uid="{2F67AC7A-75DA-4D6F-A05C-D62D6AC16553}"/>
    <cellStyle name="Total 3 4 2 3" xfId="25677" xr:uid="{A1F8F72A-A272-41BB-B242-F5F8DB0F5EB3}"/>
    <cellStyle name="Total 3 4 2 4" xfId="31171" xr:uid="{57824D9E-3ECA-4A74-BCED-D485B2EDFC19}"/>
    <cellStyle name="Total 3 4 2 5" xfId="36655" xr:uid="{ADB4A1B6-712B-484A-BB53-DDB7666B7418}"/>
    <cellStyle name="Total 3 4 3" xfId="12465" xr:uid="{208A1105-7C7A-4EAE-9880-F3A72034B6A7}"/>
    <cellStyle name="Total 3 4 4" xfId="17701" xr:uid="{CFE5DAAD-F00A-4303-BED6-A13E2B7DC0DB}"/>
    <cellStyle name="Total 3 4 5" xfId="19967" xr:uid="{97EB709F-E7A7-433A-A85D-222FB21F4E43}"/>
    <cellStyle name="Total 3 4 6" xfId="10355" xr:uid="{307BF298-A792-4CE1-8568-9C52CE0C18B9}"/>
    <cellStyle name="Total 3 4 6 2" xfId="21676" xr:uid="{6A18AE0E-8D58-4B04-BB9B-EF65BDBF2625}"/>
    <cellStyle name="Total 3 4 6 2 2" xfId="27232" xr:uid="{8A90EC50-D439-4382-83B1-7FE36E42E662}"/>
    <cellStyle name="Total 3 4 6 2 3" xfId="32726" xr:uid="{C0DA521B-B262-4502-B27C-1D99FAFBA2D3}"/>
    <cellStyle name="Total 3 4 6 2 4" xfId="38210" xr:uid="{80DD69DD-6E73-41C7-820B-90749E870DFF}"/>
    <cellStyle name="Total 3 4 6 3" xfId="24503" xr:uid="{17A931F7-B244-40A6-A65B-BE7600E75687}"/>
    <cellStyle name="Total 3 4 6 4" xfId="29997" xr:uid="{FBACFD36-64B3-4D7E-A11F-C4DA57977ADA}"/>
    <cellStyle name="Total 3 4 6 5" xfId="35481" xr:uid="{45FECA90-ABAD-4CCB-82CA-D3A453569842}"/>
    <cellStyle name="Total 3 5" xfId="7157" xr:uid="{E8DAF478-B5FE-4630-B87D-EC3B92DFE4BB}"/>
    <cellStyle name="Total 3 5 2" xfId="15564" xr:uid="{36F7C36E-99EF-44BB-AFE7-0CE676AA12D6}"/>
    <cellStyle name="Total 3 5 2 2" xfId="22851" xr:uid="{7BFAE624-F91D-43BE-BB52-BA292CF8A86D}"/>
    <cellStyle name="Total 3 5 2 2 2" xfId="28407" xr:uid="{45326FCD-DD93-4995-99BA-48805458DE68}"/>
    <cellStyle name="Total 3 5 2 2 3" xfId="33901" xr:uid="{D9182153-14DE-40AD-A3F1-0F6BDAA57BD5}"/>
    <cellStyle name="Total 3 5 2 2 4" xfId="39385" xr:uid="{2AC9CC3E-5ADA-4392-A23A-98758C63FC4E}"/>
    <cellStyle name="Total 3 5 2 3" xfId="25678" xr:uid="{6A3138B7-BC3F-486E-A275-71B8B5B1B028}"/>
    <cellStyle name="Total 3 5 2 4" xfId="31172" xr:uid="{FFE0F974-6923-4E3D-9AA7-96769331F2FB}"/>
    <cellStyle name="Total 3 5 2 5" xfId="36656" xr:uid="{BC86FE26-55B1-43D9-A377-E5859373FAE4}"/>
    <cellStyle name="Total 3 5 3" xfId="12699" xr:uid="{FA336451-3F2F-4D93-942B-08E0E8AE671C}"/>
    <cellStyle name="Total 3 5 4" xfId="19968" xr:uid="{95A2593C-1E6E-436C-870F-29B70A7F732A}"/>
    <cellStyle name="Total 3 5 5" xfId="10356" xr:uid="{80F14F09-4EF7-4395-B043-57D680B5E69C}"/>
    <cellStyle name="Total 3 5 5 2" xfId="21677" xr:uid="{D5433E59-0ACC-4858-B84B-3876319B91A9}"/>
    <cellStyle name="Total 3 5 5 2 2" xfId="27233" xr:uid="{0B898F11-13C7-44DD-BC18-C5A6C8A5494D}"/>
    <cellStyle name="Total 3 5 5 2 3" xfId="32727" xr:uid="{36211420-1F11-4C77-95DE-B8CC98DC37D3}"/>
    <cellStyle name="Total 3 5 5 2 4" xfId="38211" xr:uid="{E1D37A34-6299-4A64-A888-A78B3C4506CD}"/>
    <cellStyle name="Total 3 5 5 3" xfId="24504" xr:uid="{2B2081D8-83EF-49A8-9262-14B456D50DE4}"/>
    <cellStyle name="Total 3 5 5 4" xfId="29998" xr:uid="{013BC7FA-1CA0-4F9C-AF1A-3592101EAB5A}"/>
    <cellStyle name="Total 3 5 5 5" xfId="35482" xr:uid="{C843E94E-FB59-421D-87F7-9731A9A14333}"/>
    <cellStyle name="Total 3 6" xfId="7316" xr:uid="{2CFB0359-29CF-426D-9782-D3ABF7076EFB}"/>
    <cellStyle name="Total 3 6 2" xfId="20096" xr:uid="{296FFAA2-986D-4F31-8992-74738901BFDD}"/>
    <cellStyle name="Total 3 6 3" xfId="10357" xr:uid="{EE3FD4FC-88E0-4C65-89AA-E67914BF4FE5}"/>
    <cellStyle name="Total 3 6 3 2" xfId="21678" xr:uid="{550239B0-FD25-4CB6-A1B0-EEEDE0B0F73B}"/>
    <cellStyle name="Total 3 6 3 2 2" xfId="27234" xr:uid="{CED3F434-E1AE-4BDA-AA16-2A652CC5D6DA}"/>
    <cellStyle name="Total 3 6 3 2 3" xfId="32728" xr:uid="{34453ED9-7464-4DD4-9285-0820B5094CA5}"/>
    <cellStyle name="Total 3 6 3 2 4" xfId="38212" xr:uid="{DD51822C-C12D-449D-BD8A-B3B48719F967}"/>
    <cellStyle name="Total 3 6 3 3" xfId="24505" xr:uid="{0FBC5FD4-E606-4806-8942-CEE43F5B3A31}"/>
    <cellStyle name="Total 3 6 3 4" xfId="29999" xr:uid="{5B39D855-E8AB-401A-B758-7757E468E298}"/>
    <cellStyle name="Total 3 6 3 5" xfId="35483" xr:uid="{25CE81E7-CA2F-44FD-9AFC-E1A016E04F37}"/>
    <cellStyle name="Total 3 7" xfId="10358" xr:uid="{6A2FD95B-9347-4CD3-9077-5EF433CAD5B6}"/>
    <cellStyle name="Total 3 7 2" xfId="21679" xr:uid="{D12B953E-1639-4CC3-8B4E-FF4F5092BBCD}"/>
    <cellStyle name="Total 3 7 2 2" xfId="27235" xr:uid="{560891AD-053F-422F-A6A7-7310FAAF2A9A}"/>
    <cellStyle name="Total 3 7 2 3" xfId="32729" xr:uid="{0C59098B-CE27-4C1F-8654-BDF1CA022F56}"/>
    <cellStyle name="Total 3 7 2 4" xfId="38213" xr:uid="{EDDBD7EE-F6EF-41E7-B173-803685DDAF49}"/>
    <cellStyle name="Total 3 7 3" xfId="24506" xr:uid="{6D790653-3A9E-49E8-9858-75912BD55C00}"/>
    <cellStyle name="Total 3 7 4" xfId="30000" xr:uid="{AC258FC9-165D-4893-904C-E91014A1B945}"/>
    <cellStyle name="Total 3 7 5" xfId="35484" xr:uid="{72B32751-1403-4391-8249-88F55CEB4C75}"/>
    <cellStyle name="Total 3 8" xfId="15557" xr:uid="{44CD276E-3BFA-45C1-AE84-D3221087754D}"/>
    <cellStyle name="Total 3 8 2" xfId="22844" xr:uid="{CD9B4624-D041-4AAE-9DF5-146048326780}"/>
    <cellStyle name="Total 3 8 2 2" xfId="28400" xr:uid="{CBBF9168-6783-4216-91F9-FF9FC3195E56}"/>
    <cellStyle name="Total 3 8 2 3" xfId="33894" xr:uid="{44D06002-4DC8-4C49-9AA9-E287CB316139}"/>
    <cellStyle name="Total 3 8 2 4" xfId="39378" xr:uid="{153A7BF1-96D5-4372-95F9-859F4E7C4222}"/>
    <cellStyle name="Total 3 8 3" xfId="25671" xr:uid="{743FBF67-696D-4509-A2A8-CF8D3B2BB2D7}"/>
    <cellStyle name="Total 3 8 4" xfId="31165" xr:uid="{57C59DC4-A153-417F-856F-205B4B2FC89E}"/>
    <cellStyle name="Total 3 8 5" xfId="36649" xr:uid="{56BFCECD-50E2-43E3-B697-148FD933FEAA}"/>
    <cellStyle name="Total 3 9" xfId="12460" xr:uid="{C1B0B857-9983-495E-AA88-FB2699383052}"/>
    <cellStyle name="Total 4" xfId="952" xr:uid="{850E2A25-31D1-472A-BE11-4E94DDD58451}"/>
    <cellStyle name="Total 4 10" xfId="7158" xr:uid="{FE542D74-AEE6-4568-B04D-BD09F1C7CBDF}"/>
    <cellStyle name="Total 4 2" xfId="7159" xr:uid="{1528A6C5-8288-43E2-BA76-B50375F32F34}"/>
    <cellStyle name="Total 4 2 2" xfId="7160" xr:uid="{FBF77E31-435A-4B23-A288-8A31BA5F8294}"/>
    <cellStyle name="Total 4 2 2 2" xfId="15567" xr:uid="{1434E508-8C1C-4580-A416-E9479C503B78}"/>
    <cellStyle name="Total 4 2 2 2 2" xfId="22854" xr:uid="{310C9975-25CD-4B28-84C5-07BB0C60AB91}"/>
    <cellStyle name="Total 4 2 2 2 2 2" xfId="28410" xr:uid="{C8286967-EBD1-4347-8B2C-484E60B30CB3}"/>
    <cellStyle name="Total 4 2 2 2 2 3" xfId="33904" xr:uid="{B840CABD-236B-4D90-9E70-AE1D5E93736E}"/>
    <cellStyle name="Total 4 2 2 2 2 4" xfId="39388" xr:uid="{C19A607D-0D66-4A74-A3BA-9FEE35F53687}"/>
    <cellStyle name="Total 4 2 2 2 3" xfId="25681" xr:uid="{CD9AFDC8-B489-4CD6-8847-789B40D64D96}"/>
    <cellStyle name="Total 4 2 2 2 4" xfId="31175" xr:uid="{CC8F7353-BA70-4868-A57F-3FA4AAF3C64D}"/>
    <cellStyle name="Total 4 2 2 2 5" xfId="36659" xr:uid="{7DC3427F-76BA-4C2D-8D3E-1DAC7523720F}"/>
    <cellStyle name="Total 4 2 2 3" xfId="12468" xr:uid="{9707EEF6-F104-4EB7-982F-79D0BF26A266}"/>
    <cellStyle name="Total 4 2 2 4" xfId="17704" xr:uid="{6D9D0EA1-BEBF-4154-8ECC-EA61D50535F0}"/>
    <cellStyle name="Total 4 2 2 5" xfId="19971" xr:uid="{BB719C46-02F8-4F42-A91E-C048D73FC6C2}"/>
    <cellStyle name="Total 4 2 2 6" xfId="10361" xr:uid="{4DA404F4-2646-4257-A89D-7557B795CF6C}"/>
    <cellStyle name="Total 4 2 2 6 2" xfId="21682" xr:uid="{8D9B2B9B-0AC2-4195-B079-71BF56DAC33D}"/>
    <cellStyle name="Total 4 2 2 6 2 2" xfId="27238" xr:uid="{2E021F30-C61D-4919-9913-1DD2CFC32096}"/>
    <cellStyle name="Total 4 2 2 6 2 3" xfId="32732" xr:uid="{647F13D7-911C-4F7C-AB03-F8051B33D728}"/>
    <cellStyle name="Total 4 2 2 6 2 4" xfId="38216" xr:uid="{04DE9973-EE9A-43D5-8B55-66011CF702EA}"/>
    <cellStyle name="Total 4 2 2 6 3" xfId="24509" xr:uid="{2223906C-D419-47D9-BFAD-5044DDF901F0}"/>
    <cellStyle name="Total 4 2 2 6 4" xfId="30003" xr:uid="{69B7402B-8081-419E-9DB3-8669A533E8AD}"/>
    <cellStyle name="Total 4 2 2 6 5" xfId="35487" xr:uid="{8DC2AC93-B484-4BF4-855D-B8EE5D5412F6}"/>
    <cellStyle name="Total 4 2 3" xfId="15566" xr:uid="{9973A397-9522-4E83-A5BE-6B65886A3ACD}"/>
    <cellStyle name="Total 4 2 3 2" xfId="22853" xr:uid="{1DE1DFE5-9B6A-455C-B759-5F23DD99CCCD}"/>
    <cellStyle name="Total 4 2 3 2 2" xfId="28409" xr:uid="{65325E18-F56E-41E9-A018-A7711A5FC725}"/>
    <cellStyle name="Total 4 2 3 2 3" xfId="33903" xr:uid="{8A1AB7B8-5BC5-41CF-A294-409F1368B777}"/>
    <cellStyle name="Total 4 2 3 2 4" xfId="39387" xr:uid="{F6286752-EDA2-4B02-9D24-2815AE94DF65}"/>
    <cellStyle name="Total 4 2 3 3" xfId="25680" xr:uid="{78115468-F320-4E3B-81BB-1E9DF17CF59C}"/>
    <cellStyle name="Total 4 2 3 4" xfId="31174" xr:uid="{1604B03F-C359-4DAD-9CE3-61B817A52C6F}"/>
    <cellStyle name="Total 4 2 3 5" xfId="36658" xr:uid="{305D6C4A-6F0D-4F41-B118-87FD3C9D65F4}"/>
    <cellStyle name="Total 4 2 4" xfId="12467" xr:uid="{4FC4A805-5357-457A-B5E1-DD3DFD6B6DC1}"/>
    <cellStyle name="Total 4 2 5" xfId="17703" xr:uid="{8983CFC9-F0F8-4E1A-ABDC-22E6775BC47F}"/>
    <cellStyle name="Total 4 2 6" xfId="19970" xr:uid="{F10A96B1-2124-4670-BB73-7BFE9DEB0838}"/>
    <cellStyle name="Total 4 2 7" xfId="10360" xr:uid="{4DE0123E-0238-49D9-AE45-B193FE1E25D4}"/>
    <cellStyle name="Total 4 2 7 2" xfId="21681" xr:uid="{560A0488-4791-4906-AE39-56D9CFEF3539}"/>
    <cellStyle name="Total 4 2 7 2 2" xfId="27237" xr:uid="{9214CCD0-5297-47D9-8035-40DADC57362E}"/>
    <cellStyle name="Total 4 2 7 2 3" xfId="32731" xr:uid="{8B4E7163-E159-4738-8A3F-2E0EAF1F34A5}"/>
    <cellStyle name="Total 4 2 7 2 4" xfId="38215" xr:uid="{8CD11363-8B1B-4BDC-B9FA-D8A9716B952F}"/>
    <cellStyle name="Total 4 2 7 3" xfId="24508" xr:uid="{9F0D6440-10C1-40A7-89A7-F84CAB8897E5}"/>
    <cellStyle name="Total 4 2 7 4" xfId="30002" xr:uid="{9970BC84-D1F0-4A36-A647-78B7C0C41208}"/>
    <cellStyle name="Total 4 2 7 5" xfId="35486" xr:uid="{A697D49B-0F3C-4426-AEC3-955B0936B86C}"/>
    <cellStyle name="Total 4 3" xfId="7161" xr:uid="{DACCF506-A5AA-4884-A29C-756EF0A5120E}"/>
    <cellStyle name="Total 4 3 2" xfId="15568" xr:uid="{406D8069-26C5-4AD4-9334-C655ECD310E1}"/>
    <cellStyle name="Total 4 3 2 2" xfId="22855" xr:uid="{F5B3D15D-2F5D-4C9C-8BBE-AAB24381CDAA}"/>
    <cellStyle name="Total 4 3 2 2 2" xfId="28411" xr:uid="{A0173651-E426-4B7C-AFAA-C7595E19B9F9}"/>
    <cellStyle name="Total 4 3 2 2 3" xfId="33905" xr:uid="{F5D81232-6B00-4C1A-A620-FFF6CC758105}"/>
    <cellStyle name="Total 4 3 2 2 4" xfId="39389" xr:uid="{BBC389DB-4E81-40B9-9A89-D3DB9A3136D8}"/>
    <cellStyle name="Total 4 3 2 3" xfId="25682" xr:uid="{A95FF4D6-B357-4314-86CD-E64257E1F03D}"/>
    <cellStyle name="Total 4 3 2 4" xfId="31176" xr:uid="{406D5F5C-E201-4346-8C92-EF9A92A749E0}"/>
    <cellStyle name="Total 4 3 2 5" xfId="36660" xr:uid="{40867B68-95ED-499A-BDC7-E835A7178AE5}"/>
    <cellStyle name="Total 4 3 3" xfId="12469" xr:uid="{ED0D5A65-8AAB-4803-B2B0-E7C2BAC62D65}"/>
    <cellStyle name="Total 4 3 4" xfId="17705" xr:uid="{485B8F56-1B82-41A4-915B-5713224A1618}"/>
    <cellStyle name="Total 4 3 5" xfId="19972" xr:uid="{C6BF30A2-8D6D-4DDC-B54A-43B99CE9DEC8}"/>
    <cellStyle name="Total 4 3 6" xfId="10362" xr:uid="{E9CAACCC-596B-4EEF-B803-9E2F7D293566}"/>
    <cellStyle name="Total 4 3 6 2" xfId="21683" xr:uid="{0C27B70E-8557-48AC-8DA6-572F3C7BEE0A}"/>
    <cellStyle name="Total 4 3 6 2 2" xfId="27239" xr:uid="{49277A7E-E394-4177-9658-7D6E287F31FC}"/>
    <cellStyle name="Total 4 3 6 2 3" xfId="32733" xr:uid="{573D2DB9-9E3A-4087-A7F9-17FCAD97865D}"/>
    <cellStyle name="Total 4 3 6 2 4" xfId="38217" xr:uid="{1AD552EE-F9D8-4712-A0BA-245F621A6631}"/>
    <cellStyle name="Total 4 3 6 3" xfId="24510" xr:uid="{2C1DF1BF-A34D-4FA8-AD0F-C3FD784488EC}"/>
    <cellStyle name="Total 4 3 6 4" xfId="30004" xr:uid="{92F5930A-B649-444D-BA8F-782B46AD5804}"/>
    <cellStyle name="Total 4 3 6 5" xfId="35488" xr:uid="{E2AD7795-B810-44E0-BA65-92B63EC4CDA9}"/>
    <cellStyle name="Total 4 4" xfId="7162" xr:uid="{7C5F49C1-2D63-48C6-B90A-B5AD2E7981DD}"/>
    <cellStyle name="Total 4 4 2" xfId="15569" xr:uid="{AB6E208E-12FA-4C97-B9AC-E1B67DE142EE}"/>
    <cellStyle name="Total 4 4 2 2" xfId="22856" xr:uid="{9417D4E6-B162-4033-8E06-F21E084AF721}"/>
    <cellStyle name="Total 4 4 2 2 2" xfId="28412" xr:uid="{BABA7F89-DCFB-4589-9508-44CF90F0AC3F}"/>
    <cellStyle name="Total 4 4 2 2 3" xfId="33906" xr:uid="{5D4CDF9B-57A6-4868-876E-8C8F5EAB3D52}"/>
    <cellStyle name="Total 4 4 2 2 4" xfId="39390" xr:uid="{2BC7E331-B456-4085-A410-822FCCE2BA7B}"/>
    <cellStyle name="Total 4 4 2 3" xfId="25683" xr:uid="{90D5C1F2-8E13-4CDA-8488-DCBE04CB892F}"/>
    <cellStyle name="Total 4 4 2 4" xfId="31177" xr:uid="{DF83041A-A4D9-4D91-8449-B741DA4D3266}"/>
    <cellStyle name="Total 4 4 2 5" xfId="36661" xr:uid="{99FB0840-3108-4E24-B42A-EAC8E62D0EB9}"/>
    <cellStyle name="Total 4 4 3" xfId="12470" xr:uid="{7973DF6E-A890-4491-A8D6-295CBC026A03}"/>
    <cellStyle name="Total 4 4 4" xfId="17706" xr:uid="{E743D9F4-82EB-48AB-890D-2E30FBC69536}"/>
    <cellStyle name="Total 4 4 5" xfId="19973" xr:uid="{91AA7004-B68D-47D7-9C07-26BDD8D0FF49}"/>
    <cellStyle name="Total 4 4 6" xfId="10363" xr:uid="{834917EA-D210-4E8D-B04F-24D3D3F9F74C}"/>
    <cellStyle name="Total 4 4 6 2" xfId="21684" xr:uid="{4B8B4C55-FE71-44F2-A1D5-8D30CB87F7C2}"/>
    <cellStyle name="Total 4 4 6 2 2" xfId="27240" xr:uid="{5C381908-891D-45A6-A1B6-C96AA7813C23}"/>
    <cellStyle name="Total 4 4 6 2 3" xfId="32734" xr:uid="{707595BB-7055-40A1-A521-7BA5E39D45B5}"/>
    <cellStyle name="Total 4 4 6 2 4" xfId="38218" xr:uid="{25DFE125-A850-4C83-9E01-B91D34FB95F4}"/>
    <cellStyle name="Total 4 4 6 3" xfId="24511" xr:uid="{3EF816C4-FA3F-49C2-923C-63EB8DA2A408}"/>
    <cellStyle name="Total 4 4 6 4" xfId="30005" xr:uid="{46261CC6-5437-412D-8D59-4FB2FD598CA4}"/>
    <cellStyle name="Total 4 4 6 5" xfId="35489" xr:uid="{47F0936A-F085-441E-B84D-0C12E79724E5}"/>
    <cellStyle name="Total 4 5" xfId="15565" xr:uid="{B2447C66-3A58-4BF3-9E52-02A82AB3E0F4}"/>
    <cellStyle name="Total 4 5 2" xfId="22852" xr:uid="{BF6C3CE7-3103-4E28-81E9-E41A440F2B3C}"/>
    <cellStyle name="Total 4 5 2 2" xfId="28408" xr:uid="{F4424B58-4199-4D40-8B3D-ED2A46D01B28}"/>
    <cellStyle name="Total 4 5 2 3" xfId="33902" xr:uid="{F9A7426A-56C7-4C62-A729-9B797C19B640}"/>
    <cellStyle name="Total 4 5 2 4" xfId="39386" xr:uid="{419D5CCD-83FC-408C-BEB6-B88AAE6A805C}"/>
    <cellStyle name="Total 4 5 3" xfId="25679" xr:uid="{C288AE1F-B2DF-4BA0-AAF1-F073A6F7668A}"/>
    <cellStyle name="Total 4 5 4" xfId="31173" xr:uid="{640023C1-22B2-4A8F-9B81-0D5FEDFE1B42}"/>
    <cellStyle name="Total 4 5 5" xfId="36657" xr:uid="{CFC99146-1ECD-40EB-826B-1AE4191DCFAE}"/>
    <cellStyle name="Total 4 6" xfId="12466" xr:uid="{464B7E5D-D201-4B54-BD83-9C1D288D5373}"/>
    <cellStyle name="Total 4 7" xfId="17702" xr:uid="{2E8A8C5B-3187-4CAD-BE5A-4A98DCA00DCB}"/>
    <cellStyle name="Total 4 8" xfId="19969" xr:uid="{E968867A-A6CB-4A9B-9AA6-BF9925A5FB2E}"/>
    <cellStyle name="Total 4 9" xfId="10359" xr:uid="{2BBADDEA-91DD-4607-A7A5-83BF381D90A6}"/>
    <cellStyle name="Total 4 9 2" xfId="21680" xr:uid="{FC253538-9624-41A5-91D7-0B53625A15C0}"/>
    <cellStyle name="Total 4 9 2 2" xfId="27236" xr:uid="{16D2DC9A-E2D9-4595-B043-C1A7AF04D629}"/>
    <cellStyle name="Total 4 9 2 3" xfId="32730" xr:uid="{9BEA6188-DCE2-41E2-8999-7554922F377F}"/>
    <cellStyle name="Total 4 9 2 4" xfId="38214" xr:uid="{BE547C7F-45B2-4470-8FEA-DD0F537C0E05}"/>
    <cellStyle name="Total 4 9 3" xfId="24507" xr:uid="{5347FFAF-769C-492A-8283-DFEA4C40A83F}"/>
    <cellStyle name="Total 4 9 4" xfId="30001" xr:uid="{1139211B-9D98-4A23-A0C7-B6D1A5BF277A}"/>
    <cellStyle name="Total 4 9 5" xfId="35485" xr:uid="{2813E682-D8F9-45A8-A0EA-29F08C4432D9}"/>
    <cellStyle name="Total 5" xfId="953" xr:uid="{B3DEEAA7-15D2-4E5F-B707-465A6112DD3C}"/>
    <cellStyle name="Total 5 2" xfId="7164" xr:uid="{B51F99DD-6BC5-4510-A6BB-3BFF4B6061F3}"/>
    <cellStyle name="Total 5 2 2" xfId="15571" xr:uid="{9852D69E-084F-405B-9B31-29DAC8B8CB64}"/>
    <cellStyle name="Total 5 2 2 2" xfId="22858" xr:uid="{AAFDB176-296C-4933-9CD9-A660CD74C2E9}"/>
    <cellStyle name="Total 5 2 2 2 2" xfId="28414" xr:uid="{5E2B5801-5EFE-41CC-9C88-025488B62E3A}"/>
    <cellStyle name="Total 5 2 2 2 3" xfId="33908" xr:uid="{D4524F85-EAE7-46A2-8B75-4E982448BFA2}"/>
    <cellStyle name="Total 5 2 2 2 4" xfId="39392" xr:uid="{216A95EF-2D8D-4B47-B7B4-E7A8D8D27A58}"/>
    <cellStyle name="Total 5 2 2 3" xfId="25685" xr:uid="{DFA1FD80-81A7-4AEA-BAF4-98AD91D3154D}"/>
    <cellStyle name="Total 5 2 2 4" xfId="31179" xr:uid="{549F47AE-D237-4E81-B89D-10C8AD220AA4}"/>
    <cellStyle name="Total 5 2 2 5" xfId="36663" xr:uid="{3D38227E-CB60-4E38-BE52-16822A83E562}"/>
    <cellStyle name="Total 5 2 3" xfId="12472" xr:uid="{4E414429-5D10-4197-8D71-9086B618BFCC}"/>
    <cellStyle name="Total 5 2 4" xfId="17708" xr:uid="{5CD6203E-4881-4B61-919E-8FF4D0D4CBCF}"/>
    <cellStyle name="Total 5 2 5" xfId="19975" xr:uid="{CDF7CBFC-8F74-4D49-A5FF-7A21F18DB4FD}"/>
    <cellStyle name="Total 5 2 6" xfId="10365" xr:uid="{1C0A4514-B927-4266-BA18-25A7EF6788E6}"/>
    <cellStyle name="Total 5 2 6 2" xfId="21686" xr:uid="{8937A0B4-B1AC-4931-A1AA-1B604806B8F2}"/>
    <cellStyle name="Total 5 2 6 2 2" xfId="27242" xr:uid="{AD003DF4-D155-442D-AD9E-D96234E38AB1}"/>
    <cellStyle name="Total 5 2 6 2 3" xfId="32736" xr:uid="{1026768D-48A8-43C6-B739-E8FFDA7890AD}"/>
    <cellStyle name="Total 5 2 6 2 4" xfId="38220" xr:uid="{82B22CAC-6AE8-46CC-BFDB-5B8969F4BFA8}"/>
    <cellStyle name="Total 5 2 6 3" xfId="24513" xr:uid="{17B0076E-73E1-4FBD-BC84-7FB68C470139}"/>
    <cellStyle name="Total 5 2 6 4" xfId="30007" xr:uid="{F90A907C-20F4-45E7-92D6-D8FFE0128778}"/>
    <cellStyle name="Total 5 2 6 5" xfId="35491" xr:uid="{82FF39E0-25CB-4223-92D3-7F0771381039}"/>
    <cellStyle name="Total 5 3" xfId="7165" xr:uid="{C6CE49A2-4E6A-4F87-9144-1AF984088834}"/>
    <cellStyle name="Total 5 3 2" xfId="15572" xr:uid="{3D3636C4-B8B6-48ED-AA43-81CBEB017C68}"/>
    <cellStyle name="Total 5 3 2 2" xfId="22859" xr:uid="{FCDB7E50-61F2-4EDC-AB51-495F7871E354}"/>
    <cellStyle name="Total 5 3 2 2 2" xfId="28415" xr:uid="{5035B0F1-4FC5-4CC1-9B5E-51CC10286FE1}"/>
    <cellStyle name="Total 5 3 2 2 3" xfId="33909" xr:uid="{112B3654-B93B-4DB5-8772-C7642CF45CA8}"/>
    <cellStyle name="Total 5 3 2 2 4" xfId="39393" xr:uid="{29BB7E32-5056-4315-80FE-970C44AA12C8}"/>
    <cellStyle name="Total 5 3 2 3" xfId="25686" xr:uid="{4BCA8A91-D1F1-4170-9740-705917C00C5C}"/>
    <cellStyle name="Total 5 3 2 4" xfId="31180" xr:uid="{7E83B4E6-2D62-4C1D-BDD3-39D7E226E320}"/>
    <cellStyle name="Total 5 3 2 5" xfId="36664" xr:uid="{6541DDA8-927F-4985-A73E-A5BF55DBE35D}"/>
    <cellStyle name="Total 5 3 3" xfId="12473" xr:uid="{0501697F-D536-4C24-B8CB-69AC00642A2E}"/>
    <cellStyle name="Total 5 3 4" xfId="17709" xr:uid="{46D7376A-B360-42BF-87C8-A173A9E3A019}"/>
    <cellStyle name="Total 5 3 5" xfId="19976" xr:uid="{B4B53233-C63C-4CBC-973A-AF5D89B4D1CA}"/>
    <cellStyle name="Total 5 3 6" xfId="10366" xr:uid="{404B84C5-B2D6-44B5-B469-ADF7171D7EF6}"/>
    <cellStyle name="Total 5 3 6 2" xfId="21687" xr:uid="{BD79B78D-DE74-4EBC-8FF0-339075A88932}"/>
    <cellStyle name="Total 5 3 6 2 2" xfId="27243" xr:uid="{8ACE972F-242C-4AE6-9223-B14998425597}"/>
    <cellStyle name="Total 5 3 6 2 3" xfId="32737" xr:uid="{FE1B15FF-67A7-4A7F-90E2-BE006E9E32FF}"/>
    <cellStyle name="Total 5 3 6 2 4" xfId="38221" xr:uid="{9B84470E-681A-4492-A95A-26D7EBBA455A}"/>
    <cellStyle name="Total 5 3 6 3" xfId="24514" xr:uid="{E2552026-C008-46E0-A374-1311A988438C}"/>
    <cellStyle name="Total 5 3 6 4" xfId="30008" xr:uid="{2A621CD3-2B3C-4CE5-8653-583FF46CDA54}"/>
    <cellStyle name="Total 5 3 6 5" xfId="35492" xr:uid="{2F124D2A-9780-4E3E-903A-75F808E25DCF}"/>
    <cellStyle name="Total 5 4" xfId="15570" xr:uid="{8A97FC87-D623-4122-AE60-9689C245034A}"/>
    <cellStyle name="Total 5 4 2" xfId="22857" xr:uid="{4074B265-71CB-4B23-A851-A88F9341A07C}"/>
    <cellStyle name="Total 5 4 2 2" xfId="28413" xr:uid="{17F10EB9-985A-4AAC-A924-BFB06D6BD2FA}"/>
    <cellStyle name="Total 5 4 2 3" xfId="33907" xr:uid="{D9FBDE8F-4445-4D4F-9E64-1E9273634148}"/>
    <cellStyle name="Total 5 4 2 4" xfId="39391" xr:uid="{520EDD59-B925-4A8B-916C-6964C90E9428}"/>
    <cellStyle name="Total 5 4 3" xfId="25684" xr:uid="{F0FE4F55-7208-4D6B-B5E4-C18593F4D5F0}"/>
    <cellStyle name="Total 5 4 4" xfId="31178" xr:uid="{7DB1118D-5330-410D-A044-B993CF7AC377}"/>
    <cellStyle name="Total 5 4 5" xfId="36662" xr:uid="{013CA4A3-F0EF-442B-AD05-66929809363E}"/>
    <cellStyle name="Total 5 5" xfId="12471" xr:uid="{335B9429-9F43-47DB-B548-21E50A9C43BF}"/>
    <cellStyle name="Total 5 6" xfId="17707" xr:uid="{D6515535-1535-4A98-8B32-CF786C216196}"/>
    <cellStyle name="Total 5 7" xfId="19974" xr:uid="{13FF9991-B601-4E8A-8248-57B35F7EB82F}"/>
    <cellStyle name="Total 5 8" xfId="10364" xr:uid="{9E3FAC6C-1B63-4D61-9F1E-64D1DBBBB5B4}"/>
    <cellStyle name="Total 5 8 2" xfId="21685" xr:uid="{CEA81294-FBFD-473A-87E6-7897A911051D}"/>
    <cellStyle name="Total 5 8 2 2" xfId="27241" xr:uid="{2883552C-089B-43A6-B4D2-1126867C270C}"/>
    <cellStyle name="Total 5 8 2 3" xfId="32735" xr:uid="{DD95E2FD-314D-4298-888A-22B78028A640}"/>
    <cellStyle name="Total 5 8 2 4" xfId="38219" xr:uid="{4CC4B57C-67C1-4515-B751-056CD7FECCD2}"/>
    <cellStyle name="Total 5 8 3" xfId="24512" xr:uid="{FEB96CAE-5E5D-4C23-8757-C37AA46C86C6}"/>
    <cellStyle name="Total 5 8 4" xfId="30006" xr:uid="{8EC4C8C1-026D-4AAE-8B1E-06CC3DEEB5BE}"/>
    <cellStyle name="Total 5 8 5" xfId="35490" xr:uid="{07833AAB-746F-4946-90B8-5BF2B5CBA5C3}"/>
    <cellStyle name="Total 5 9" xfId="7163" xr:uid="{B9DB50E3-2BCE-40E2-817F-E0D574FE2B3E}"/>
    <cellStyle name="Total 6" xfId="954" xr:uid="{A62B3E10-BA51-456B-9A4F-262CDF4DD521}"/>
    <cellStyle name="Total 6 2" xfId="15573" xr:uid="{628756C9-8828-4553-9655-D430A75F61FC}"/>
    <cellStyle name="Total 6 2 2" xfId="22860" xr:uid="{C577EC1B-4583-4055-B67B-C03B9258604E}"/>
    <cellStyle name="Total 6 2 2 2" xfId="28416" xr:uid="{21A3E94B-D033-4804-BB92-95EDF8A30FED}"/>
    <cellStyle name="Total 6 2 2 3" xfId="33910" xr:uid="{56C287B1-E3A5-4DA1-B248-0B4DABD86856}"/>
    <cellStyle name="Total 6 2 2 4" xfId="39394" xr:uid="{C6C7D0BC-A746-44E0-B096-69942DC79C3A}"/>
    <cellStyle name="Total 6 2 3" xfId="25687" xr:uid="{C1C078EF-D538-4031-A12D-0717A79EE2DD}"/>
    <cellStyle name="Total 6 2 4" xfId="31181" xr:uid="{6FBAA597-1BFE-4353-B8B6-E7D30D116BB0}"/>
    <cellStyle name="Total 6 2 5" xfId="36665" xr:uid="{6EB259F3-76E3-45AA-8130-A5B40B373DC3}"/>
    <cellStyle name="Total 6 3" xfId="12474" xr:uid="{1DE2D1D3-867C-441C-B81D-F34699277606}"/>
    <cellStyle name="Total 6 4" xfId="17710" xr:uid="{5381FD93-B693-4B14-BC30-FB57C5C817C6}"/>
    <cellStyle name="Total 6 5" xfId="19977" xr:uid="{00D53A48-A22B-40EC-A223-A86FD2F86F8A}"/>
    <cellStyle name="Total 6 6" xfId="10367" xr:uid="{39641960-C337-4A6E-B14E-ABA1325DBA1B}"/>
    <cellStyle name="Total 6 6 2" xfId="21688" xr:uid="{E891E5FD-580F-43C8-8FC3-C52D4A985FD3}"/>
    <cellStyle name="Total 6 6 2 2" xfId="27244" xr:uid="{439CA156-79B7-4BFD-9D2F-C2968BA05EF0}"/>
    <cellStyle name="Total 6 6 2 3" xfId="32738" xr:uid="{018D98D1-E1C1-4BC2-A498-ED6B8ED83723}"/>
    <cellStyle name="Total 6 6 2 4" xfId="38222" xr:uid="{BFEB0F76-59BA-4863-B0BA-499CA1C98C93}"/>
    <cellStyle name="Total 6 6 3" xfId="24515" xr:uid="{94343831-DA0D-4455-8F59-E0AB5A99F33F}"/>
    <cellStyle name="Total 6 6 4" xfId="30009" xr:uid="{1E0AA088-0BFB-44A4-BEF7-99DF39752C81}"/>
    <cellStyle name="Total 6 6 5" xfId="35493" xr:uid="{00D01712-218E-4AD6-AE3C-2D4C80D0B910}"/>
    <cellStyle name="Total 6 7" xfId="7166" xr:uid="{9D14BD07-6757-4B27-9D8A-27F2A8580200}"/>
    <cellStyle name="Total 7" xfId="955" xr:uid="{4170DAD6-1F53-4416-A337-D6C10A4AD84C}"/>
    <cellStyle name="Total 7 2" xfId="15574" xr:uid="{5FE06EBF-EF0A-4BC2-81B3-66625BD0FB2B}"/>
    <cellStyle name="Total 7 2 2" xfId="22861" xr:uid="{B9FD2B55-558A-4866-9B53-DDA141466FC6}"/>
    <cellStyle name="Total 7 2 2 2" xfId="28417" xr:uid="{5B0D8E65-6432-49C2-AC04-5ACBA28D05E5}"/>
    <cellStyle name="Total 7 2 2 3" xfId="33911" xr:uid="{6A326F4A-3BE9-4937-8A11-F50C6F96E1E4}"/>
    <cellStyle name="Total 7 2 2 4" xfId="39395" xr:uid="{8D53256F-53B6-4BC2-BA31-48D269B4ECC5}"/>
    <cellStyle name="Total 7 2 3" xfId="25688" xr:uid="{8DA2AAEE-4A25-4852-964A-7F8E231DA88F}"/>
    <cellStyle name="Total 7 2 4" xfId="31182" xr:uid="{72C5913C-4F38-4E1D-8390-9EBFFF68CD02}"/>
    <cellStyle name="Total 7 2 5" xfId="36666" xr:uid="{915F73F6-3859-48C5-A500-2F654DAF9F9F}"/>
    <cellStyle name="Total 7 3" xfId="12475" xr:uid="{E7ED0977-1FB1-4E5F-A451-A62743305338}"/>
    <cellStyle name="Total 7 4" xfId="17711" xr:uid="{831C39AB-9CDD-48C6-846B-D08410EB4D20}"/>
    <cellStyle name="Total 7 5" xfId="19978" xr:uid="{7EF1B257-2A8F-4AFA-B447-005B2BF9ADDE}"/>
    <cellStyle name="Total 7 6" xfId="10368" xr:uid="{94211AF0-CB53-4E12-89AE-069F04B779BB}"/>
    <cellStyle name="Total 7 6 2" xfId="21689" xr:uid="{85CFFCC9-AD64-4699-B4E7-231393B68219}"/>
    <cellStyle name="Total 7 6 2 2" xfId="27245" xr:uid="{66D249E2-706A-47CF-A8CB-960B8085E50B}"/>
    <cellStyle name="Total 7 6 2 3" xfId="32739" xr:uid="{AD2BE7F0-FD51-4F2C-8B4B-D1CD5A5559EB}"/>
    <cellStyle name="Total 7 6 2 4" xfId="38223" xr:uid="{AD164387-35C4-4A0F-A91C-3DB2644F0938}"/>
    <cellStyle name="Total 7 6 3" xfId="24516" xr:uid="{57FA6695-7EC0-491E-8DEF-701B2BBA63C0}"/>
    <cellStyle name="Total 7 6 4" xfId="30010" xr:uid="{18614D6D-9A7B-429A-950A-23A219F7481B}"/>
    <cellStyle name="Total 7 6 5" xfId="35494" xr:uid="{563D6F8E-BCC1-4E8D-A761-760EEE31C952}"/>
    <cellStyle name="Total 7 7" xfId="7167" xr:uid="{5711B612-987D-4208-B52A-E51A9DB6CFED}"/>
    <cellStyle name="Warning Text 10" xfId="17712" xr:uid="{FBD63ACE-6911-4BF0-81B2-B916D595F056}"/>
    <cellStyle name="Warning Text 11" xfId="19979" xr:uid="{2F8B952B-0719-4247-AF4B-B8C0B4B78239}"/>
    <cellStyle name="Warning Text 12" xfId="10369" xr:uid="{4632CCF0-DC55-4E0E-ABA0-EE0A623FA495}"/>
    <cellStyle name="Warning Text 12 2" xfId="21690" xr:uid="{4858DAC4-CB1B-475C-A16B-1DCB1D8CE187}"/>
    <cellStyle name="Warning Text 12 2 2" xfId="27246" xr:uid="{52FC5DCF-D4C1-4378-97AE-CB9CA84C14A7}"/>
    <cellStyle name="Warning Text 12 2 3" xfId="32740" xr:uid="{71BDBAF3-75F3-4F90-9BF2-80FE4836F487}"/>
    <cellStyle name="Warning Text 12 2 4" xfId="38224" xr:uid="{5A2823CD-FDCF-4E40-B31A-E43544F5D270}"/>
    <cellStyle name="Warning Text 12 3" xfId="24517" xr:uid="{5884B79B-2DE9-4C97-882D-DD8446875ECF}"/>
    <cellStyle name="Warning Text 12 4" xfId="30011" xr:uid="{472BD61F-4C29-4165-B17C-8063A37D434E}"/>
    <cellStyle name="Warning Text 12 5" xfId="35495" xr:uid="{123968CE-9AAF-48E6-8128-802D962847D8}"/>
    <cellStyle name="Warning Text 2" xfId="7169" xr:uid="{4D46C530-A8F6-44BC-9BA6-872C8473C697}"/>
    <cellStyle name="Warning Text 2 10" xfId="19980" xr:uid="{217502F2-38B2-48AA-9777-F91226C5BCB4}"/>
    <cellStyle name="Warning Text 2 11" xfId="10370" xr:uid="{6F830060-22C8-4D34-9B11-9C99F908587E}"/>
    <cellStyle name="Warning Text 2 11 2" xfId="21691" xr:uid="{EC5AF209-D747-4003-8837-E3CE62F22DEE}"/>
    <cellStyle name="Warning Text 2 11 2 2" xfId="27247" xr:uid="{F69A2A6A-F4C4-41EB-A3EF-2F47A243A4E6}"/>
    <cellStyle name="Warning Text 2 11 2 3" xfId="32741" xr:uid="{F210CF07-4367-40D0-8C07-1D805D9E14D3}"/>
    <cellStyle name="Warning Text 2 11 2 4" xfId="38225" xr:uid="{5A8E26C2-9188-4DF2-8CC4-D02136C55913}"/>
    <cellStyle name="Warning Text 2 11 3" xfId="24518" xr:uid="{AAF6C838-E465-446E-BA77-3B321A084F5C}"/>
    <cellStyle name="Warning Text 2 11 4" xfId="30012" xr:uid="{60C0A682-3DB5-4122-AC26-D91E343BEB7F}"/>
    <cellStyle name="Warning Text 2 11 5" xfId="35496" xr:uid="{9365B67E-E6C2-4E9C-8AA0-85571DF0CCE1}"/>
    <cellStyle name="Warning Text 2 2" xfId="7170" xr:uid="{6EE894A1-2583-4513-9670-0BAF4F26E15D}"/>
    <cellStyle name="Warning Text 2 2 2" xfId="15577" xr:uid="{9D93FC4E-F769-4C2E-BBA5-EEEB4E4FD281}"/>
    <cellStyle name="Warning Text 2 2 2 2" xfId="22864" xr:uid="{0DCCEC0F-6301-4D7D-AD87-6CF94DB28275}"/>
    <cellStyle name="Warning Text 2 2 2 2 2" xfId="28420" xr:uid="{EABC05A0-7E00-4EF0-B3ED-7B2D3CA55BCA}"/>
    <cellStyle name="Warning Text 2 2 2 2 3" xfId="33914" xr:uid="{779D829F-A387-4175-A587-D94B6CDF1C53}"/>
    <cellStyle name="Warning Text 2 2 2 2 4" xfId="39398" xr:uid="{F33D79DC-77A3-4326-BC45-EE8E8952302A}"/>
    <cellStyle name="Warning Text 2 2 2 3" xfId="25691" xr:uid="{7B53F0FB-0598-419C-A78A-818B676E7DE1}"/>
    <cellStyle name="Warning Text 2 2 2 4" xfId="31185" xr:uid="{A8A424BD-7BC2-4638-B57D-F1681A771683}"/>
    <cellStyle name="Warning Text 2 2 2 5" xfId="36669" xr:uid="{DAC6F8C5-2FDB-42FB-A769-F5B7EE5C70C4}"/>
    <cellStyle name="Warning Text 2 2 3" xfId="12478" xr:uid="{0F0B29CB-E6DA-4DAE-8F88-09B70F2E0CD4}"/>
    <cellStyle name="Warning Text 2 2 4" xfId="17714" xr:uid="{AB2C2296-ABBD-4808-85E0-18532CEEE612}"/>
    <cellStyle name="Warning Text 2 2 5" xfId="19981" xr:uid="{33769EC8-351D-41A2-A532-FF1C39A3E9FF}"/>
    <cellStyle name="Warning Text 2 2 6" xfId="10371" xr:uid="{6FBC9949-8EDC-4BA1-BC20-C0F37C2D2F23}"/>
    <cellStyle name="Warning Text 2 2 6 2" xfId="21692" xr:uid="{7448FA24-B819-4A12-A96D-7BDD64571252}"/>
    <cellStyle name="Warning Text 2 2 6 2 2" xfId="27248" xr:uid="{E68D60EC-A553-4564-93E9-9E6228FF1998}"/>
    <cellStyle name="Warning Text 2 2 6 2 3" xfId="32742" xr:uid="{7559B82C-EE9B-484B-92DB-BCE85FF23F7C}"/>
    <cellStyle name="Warning Text 2 2 6 2 4" xfId="38226" xr:uid="{F94A8F53-CF00-48BD-AB62-C435B43DC5A6}"/>
    <cellStyle name="Warning Text 2 2 6 3" xfId="24519" xr:uid="{9DDE45C1-A47C-4C49-8F9A-20C2C86F95EF}"/>
    <cellStyle name="Warning Text 2 2 6 4" xfId="30013" xr:uid="{36F4572B-A647-4AF5-9E51-2F39812158FB}"/>
    <cellStyle name="Warning Text 2 2 6 5" xfId="35497" xr:uid="{DA5A5858-FA67-431C-BB26-0F10DA95D852}"/>
    <cellStyle name="Warning Text 2 3" xfId="7171" xr:uid="{26D2432B-2E18-4878-9045-120E1E82486F}"/>
    <cellStyle name="Warning Text 2 3 2" xfId="15578" xr:uid="{D3771639-1EB3-40FD-BE16-F8B6EEF4AE01}"/>
    <cellStyle name="Warning Text 2 3 2 2" xfId="22865" xr:uid="{3173A1E1-143A-477E-B228-D2D5F507AAE8}"/>
    <cellStyle name="Warning Text 2 3 2 2 2" xfId="28421" xr:uid="{F4C97455-8CAA-4DF0-B0F8-EDE3AE22161F}"/>
    <cellStyle name="Warning Text 2 3 2 2 3" xfId="33915" xr:uid="{4D182ECF-8C24-43A5-81F7-E7ED6D3D35AF}"/>
    <cellStyle name="Warning Text 2 3 2 2 4" xfId="39399" xr:uid="{756E9274-FEE1-4622-9374-C97AC6494F6A}"/>
    <cellStyle name="Warning Text 2 3 2 3" xfId="25692" xr:uid="{F0FD6811-2577-4F95-BA21-E00AD6471DA3}"/>
    <cellStyle name="Warning Text 2 3 2 4" xfId="31186" xr:uid="{F9639C98-4B2E-4FF7-80E2-0C3EDC63C43D}"/>
    <cellStyle name="Warning Text 2 3 2 5" xfId="36670" xr:uid="{59FF5086-1742-44E8-97C0-B8AA5890B66C}"/>
    <cellStyle name="Warning Text 2 3 3" xfId="12479" xr:uid="{52928F61-E0CE-46EA-B9EF-415349DC4C32}"/>
    <cellStyle name="Warning Text 2 3 4" xfId="17715" xr:uid="{2F29DEDE-DE37-432F-B98B-BC6EF49F520A}"/>
    <cellStyle name="Warning Text 2 3 5" xfId="19982" xr:uid="{DE424BD7-03DD-4D86-8A43-06D60A3327FD}"/>
    <cellStyle name="Warning Text 2 3 6" xfId="10372" xr:uid="{1FC8FDEA-BFCA-40CF-9452-AC2D66E5CDE8}"/>
    <cellStyle name="Warning Text 2 3 6 2" xfId="21693" xr:uid="{DA4ADB91-1B3C-4779-AAA1-4C256D5002A0}"/>
    <cellStyle name="Warning Text 2 3 6 2 2" xfId="27249" xr:uid="{824F7E92-A1A6-4C3C-95D6-4819FE0A44A1}"/>
    <cellStyle name="Warning Text 2 3 6 2 3" xfId="32743" xr:uid="{F02DFCD9-9CEB-4D25-BE94-96C63DA3BAD5}"/>
    <cellStyle name="Warning Text 2 3 6 2 4" xfId="38227" xr:uid="{1576EC19-D846-4DFF-BD30-BA2E7F09E5FA}"/>
    <cellStyle name="Warning Text 2 3 6 3" xfId="24520" xr:uid="{D1A9E057-EB94-4C1E-9876-65CAA2A2B895}"/>
    <cellStyle name="Warning Text 2 3 6 4" xfId="30014" xr:uid="{CDB39934-2E87-4C87-99B7-E9D59A0AA9FE}"/>
    <cellStyle name="Warning Text 2 3 6 5" xfId="35498" xr:uid="{6793B024-2255-41F9-AB28-ADFEE2D69049}"/>
    <cellStyle name="Warning Text 2 4" xfId="7172" xr:uid="{D3356D16-BA08-4457-8662-83A65F99BD26}"/>
    <cellStyle name="Warning Text 2 4 2" xfId="15579" xr:uid="{870F9E6E-6EC1-4C8A-8951-98437843F4EE}"/>
    <cellStyle name="Warning Text 2 4 2 2" xfId="22866" xr:uid="{0C33953B-EF24-4B54-82A6-C7AB47686220}"/>
    <cellStyle name="Warning Text 2 4 2 2 2" xfId="28422" xr:uid="{DB7686DA-7E8F-4334-AB63-2E171B1ED7F6}"/>
    <cellStyle name="Warning Text 2 4 2 2 3" xfId="33916" xr:uid="{7A32931D-0F0C-4E9C-BF8F-490D41A9A237}"/>
    <cellStyle name="Warning Text 2 4 2 2 4" xfId="39400" xr:uid="{12906121-7F9E-4A90-BDDA-796390B32834}"/>
    <cellStyle name="Warning Text 2 4 2 3" xfId="25693" xr:uid="{7766CA26-381F-4514-8055-4855C4E6EDA6}"/>
    <cellStyle name="Warning Text 2 4 2 4" xfId="31187" xr:uid="{BD85E9EB-1E11-482B-9D46-4ED316FDFB60}"/>
    <cellStyle name="Warning Text 2 4 2 5" xfId="36671" xr:uid="{07FAE85F-6FC9-445D-921C-97C4CA42BF51}"/>
    <cellStyle name="Warning Text 2 4 3" xfId="12702" xr:uid="{D0F9F67C-8173-49D5-B63D-815B0275703C}"/>
    <cellStyle name="Warning Text 2 4 4" xfId="19983" xr:uid="{DB476A88-E213-473B-B25F-FB681625907B}"/>
    <cellStyle name="Warning Text 2 4 5" xfId="10373" xr:uid="{66A1E4EA-FD00-4C6D-AF71-E52CFA267EBF}"/>
    <cellStyle name="Warning Text 2 4 5 2" xfId="21694" xr:uid="{96AB0405-6693-46C1-A4B0-7BDE5333BE7F}"/>
    <cellStyle name="Warning Text 2 4 5 2 2" xfId="27250" xr:uid="{0A186A96-8494-41C4-B1A1-A2E4E85AD5BB}"/>
    <cellStyle name="Warning Text 2 4 5 2 3" xfId="32744" xr:uid="{B8DCF87A-59BF-4E83-A9F2-4DF4BB1985A3}"/>
    <cellStyle name="Warning Text 2 4 5 2 4" xfId="38228" xr:uid="{3C4C6CED-A7E9-465A-9156-C608EC18B75E}"/>
    <cellStyle name="Warning Text 2 4 5 3" xfId="24521" xr:uid="{EF23F1A4-AE2B-40E7-94F8-1A5DF0F6CA53}"/>
    <cellStyle name="Warning Text 2 4 5 4" xfId="30015" xr:uid="{D9C1CA9D-17A5-4D89-9BBC-E55E6FFAE6CE}"/>
    <cellStyle name="Warning Text 2 4 5 5" xfId="35499" xr:uid="{61399F9F-792C-49C4-897D-6C746C012985}"/>
    <cellStyle name="Warning Text 2 5" xfId="7411" xr:uid="{544C4EEC-8F3E-4BBA-AE46-DAE77EE3EE10}"/>
    <cellStyle name="Warning Text 2 5 2" xfId="20170" xr:uid="{D607024C-E5F3-48E7-895D-082A3066A5CC}"/>
    <cellStyle name="Warning Text 2 5 3" xfId="10374" xr:uid="{EE5A975D-6563-4CC4-9392-CA6FCC601BAB}"/>
    <cellStyle name="Warning Text 2 5 3 2" xfId="21695" xr:uid="{AB342B6D-EAEF-4E0C-AB58-E181987DB9D5}"/>
    <cellStyle name="Warning Text 2 5 3 2 2" xfId="27251" xr:uid="{A51E62F8-193D-4571-BE41-2A67B83E12D5}"/>
    <cellStyle name="Warning Text 2 5 3 2 3" xfId="32745" xr:uid="{1EDA3CB6-A986-4888-9E15-79E6690AC411}"/>
    <cellStyle name="Warning Text 2 5 3 2 4" xfId="38229" xr:uid="{87B671DD-3A4E-408E-965C-7490F1AFA6E9}"/>
    <cellStyle name="Warning Text 2 5 3 3" xfId="24522" xr:uid="{CC9E5224-68E3-4A1B-BF52-FA4D229DE647}"/>
    <cellStyle name="Warning Text 2 5 3 4" xfId="30016" xr:uid="{7F0AA389-4A1C-4283-957A-27CF8F101F87}"/>
    <cellStyle name="Warning Text 2 5 3 5" xfId="35500" xr:uid="{402E171A-A750-4008-A2B4-5CD20F9E3C0B}"/>
    <cellStyle name="Warning Text 2 6" xfId="10375" xr:uid="{D944FB6E-FE02-45AF-A4D4-4813A7641766}"/>
    <cellStyle name="Warning Text 2 6 2" xfId="21696" xr:uid="{45684966-664D-4B9E-AB60-E995C93783D3}"/>
    <cellStyle name="Warning Text 2 6 2 2" xfId="27252" xr:uid="{572E572E-8424-4C70-8F4C-098676C6E0A4}"/>
    <cellStyle name="Warning Text 2 6 2 3" xfId="32746" xr:uid="{46EE472A-13FA-4287-9C62-6BF013FA565F}"/>
    <cellStyle name="Warning Text 2 6 2 4" xfId="38230" xr:uid="{5B05219E-8E85-4B66-A933-908562FD4364}"/>
    <cellStyle name="Warning Text 2 6 3" xfId="24523" xr:uid="{29CBAB07-A5B6-43BF-B4AF-97D668B615AA}"/>
    <cellStyle name="Warning Text 2 6 4" xfId="30017" xr:uid="{161815EE-F031-427C-B2DA-E66DD35C9FBB}"/>
    <cellStyle name="Warning Text 2 6 5" xfId="35501" xr:uid="{8D949C0E-B59A-4EB7-9058-7E4DB229C0A6}"/>
    <cellStyle name="Warning Text 2 7" xfId="15576" xr:uid="{3D79B8F7-53FD-404C-A6F2-C28DF34A15AE}"/>
    <cellStyle name="Warning Text 2 7 2" xfId="22863" xr:uid="{64E1C0B9-225C-4B19-A67F-B5C353C9FCB4}"/>
    <cellStyle name="Warning Text 2 7 2 2" xfId="28419" xr:uid="{E7432EE7-1559-490F-8589-14531EAFFDEC}"/>
    <cellStyle name="Warning Text 2 7 2 3" xfId="33913" xr:uid="{FF691AF4-556F-407D-B8FE-2D1E91B6C285}"/>
    <cellStyle name="Warning Text 2 7 2 4" xfId="39397" xr:uid="{FDF3DD9C-6506-4314-A22D-970903A29143}"/>
    <cellStyle name="Warning Text 2 7 3" xfId="25690" xr:uid="{6A147017-27CC-47EC-81DD-C857A3FEE491}"/>
    <cellStyle name="Warning Text 2 7 4" xfId="31184" xr:uid="{A6794964-2DF8-42E8-8573-D0B31EF96C8E}"/>
    <cellStyle name="Warning Text 2 7 5" xfId="36668" xr:uid="{B281314E-ABA6-456D-AC4B-F975D8A5D128}"/>
    <cellStyle name="Warning Text 2 8" xfId="12477" xr:uid="{67736F90-5461-44E1-8EE9-D66217D12595}"/>
    <cellStyle name="Warning Text 2 9" xfId="17713" xr:uid="{7DFC2965-85FC-4313-B6EC-3028CD9E47E2}"/>
    <cellStyle name="Warning Text 3" xfId="7173" xr:uid="{F54230A7-43A8-46BA-8212-19FC3F476B35}"/>
    <cellStyle name="Warning Text 3 2" xfId="15580" xr:uid="{92E83E3B-23C6-4342-B30A-8DFB92BCA584}"/>
    <cellStyle name="Warning Text 3 2 2" xfId="22867" xr:uid="{B014B5D0-BAC5-4112-B843-2F68DD286933}"/>
    <cellStyle name="Warning Text 3 2 2 2" xfId="28423" xr:uid="{41249AF1-7736-4DB6-8E05-6915487B1790}"/>
    <cellStyle name="Warning Text 3 2 2 3" xfId="33917" xr:uid="{680D3200-FD91-4718-982C-5339EC4D215E}"/>
    <cellStyle name="Warning Text 3 2 2 4" xfId="39401" xr:uid="{C944AE33-29AB-4695-B468-F9E0DEAD4AD4}"/>
    <cellStyle name="Warning Text 3 2 3" xfId="25694" xr:uid="{66314866-EBBB-4BF2-90A5-8152294A89B6}"/>
    <cellStyle name="Warning Text 3 2 4" xfId="31188" xr:uid="{2B5A1351-71B4-48B8-A45F-81716DDEB8B4}"/>
    <cellStyle name="Warning Text 3 2 5" xfId="36672" xr:uid="{321A5F42-EAF4-444A-8C6E-A32DE1B30D6A}"/>
    <cellStyle name="Warning Text 3 3" xfId="12480" xr:uid="{96D657A0-94DF-4692-9401-26C0F739C9C1}"/>
    <cellStyle name="Warning Text 3 4" xfId="17716" xr:uid="{0D4464D1-2369-4C31-94DF-35C29D3873C2}"/>
    <cellStyle name="Warning Text 3 5" xfId="19984" xr:uid="{4E7D0B60-96EE-4042-8604-D84156BCAA2B}"/>
    <cellStyle name="Warning Text 3 6" xfId="10376" xr:uid="{CB2C45E7-3563-4055-A86F-9202A309A768}"/>
    <cellStyle name="Warning Text 3 6 2" xfId="21697" xr:uid="{41077B15-074F-4DBD-8723-7FB2996C47F5}"/>
    <cellStyle name="Warning Text 3 6 2 2" xfId="27253" xr:uid="{3E6CB7D5-3732-4522-B196-6E664C6ACDA4}"/>
    <cellStyle name="Warning Text 3 6 2 3" xfId="32747" xr:uid="{E7BE003B-2A62-4EF5-95EB-8E2DFDFFDF59}"/>
    <cellStyle name="Warning Text 3 6 2 4" xfId="38231" xr:uid="{9B8DD99E-4361-4793-9CE6-474D57249A52}"/>
    <cellStyle name="Warning Text 3 6 3" xfId="24524" xr:uid="{BF44848F-96B3-4F39-8D86-EFE222381452}"/>
    <cellStyle name="Warning Text 3 6 4" xfId="30018" xr:uid="{D361D3EE-CB07-4AFC-9806-08DEAD40FC52}"/>
    <cellStyle name="Warning Text 3 6 5" xfId="35502" xr:uid="{171F136C-6FAD-4411-9624-D6625C8A3430}"/>
    <cellStyle name="Warning Text 4" xfId="7174" xr:uid="{42FC61BE-5CC4-4FE9-9FC4-13042A4DC0F7}"/>
    <cellStyle name="Warning Text 4 2" xfId="15581" xr:uid="{BC66047F-ADA2-4680-AFB3-8C93ABFF9C0E}"/>
    <cellStyle name="Warning Text 4 2 2" xfId="22868" xr:uid="{E12FE80C-372A-4FBE-8E4A-4C27BC3788FB}"/>
    <cellStyle name="Warning Text 4 2 2 2" xfId="28424" xr:uid="{3F32F00D-DC36-4FFC-B416-383156805DC5}"/>
    <cellStyle name="Warning Text 4 2 2 3" xfId="33918" xr:uid="{160E00F3-8F6F-42E9-B194-16F97305EDB2}"/>
    <cellStyle name="Warning Text 4 2 2 4" xfId="39402" xr:uid="{695C9327-A0A7-4CA6-A03B-6FADE0C6C99C}"/>
    <cellStyle name="Warning Text 4 2 3" xfId="25695" xr:uid="{54552C4B-5659-4618-9494-87750FE82A00}"/>
    <cellStyle name="Warning Text 4 2 4" xfId="31189" xr:uid="{FC7ECD6C-89CE-48CC-A44A-0B0A4200471F}"/>
    <cellStyle name="Warning Text 4 2 5" xfId="36673" xr:uid="{BCB053D5-5588-417F-9260-D8984FB1B4FB}"/>
    <cellStyle name="Warning Text 4 3" xfId="12481" xr:uid="{7FE292EB-000E-4E60-BB09-327CA80D44D8}"/>
    <cellStyle name="Warning Text 4 4" xfId="17717" xr:uid="{F9B4DE54-2D95-484E-B3A5-145575008F1E}"/>
    <cellStyle name="Warning Text 4 5" xfId="19985" xr:uid="{8EBE3740-FD66-45AD-B3BF-6AED08E3D072}"/>
    <cellStyle name="Warning Text 4 6" xfId="10377" xr:uid="{1893D6D9-6265-46A6-8A01-065A289467DE}"/>
    <cellStyle name="Warning Text 4 6 2" xfId="21698" xr:uid="{AA7BA10E-BFC4-4F19-A592-3D227C0809BB}"/>
    <cellStyle name="Warning Text 4 6 2 2" xfId="27254" xr:uid="{21DD52D3-3DD2-47FD-9C3B-2F2C16810A4C}"/>
    <cellStyle name="Warning Text 4 6 2 3" xfId="32748" xr:uid="{D7487EA2-A412-444A-87EC-A51C49D65E0E}"/>
    <cellStyle name="Warning Text 4 6 2 4" xfId="38232" xr:uid="{D3DD97C9-B857-4FB3-BF2C-47383C86E464}"/>
    <cellStyle name="Warning Text 4 6 3" xfId="24525" xr:uid="{C505EBDB-46C1-43B8-AB01-634A1DEDE52F}"/>
    <cellStyle name="Warning Text 4 6 4" xfId="30019" xr:uid="{E725E749-6019-4AE7-8001-802E42078FF7}"/>
    <cellStyle name="Warning Text 4 6 5" xfId="35503" xr:uid="{C62912D0-C883-4D74-A5DC-C5EFAE569E9C}"/>
    <cellStyle name="Warning Text 5" xfId="7175" xr:uid="{BE38586F-99BD-4558-B9B8-A7487F83F547}"/>
    <cellStyle name="Warning Text 5 2" xfId="15582" xr:uid="{A81E4F5A-E8F0-417D-AB0B-CA473AEA126B}"/>
    <cellStyle name="Warning Text 5 2 2" xfId="22869" xr:uid="{83B90691-8DBD-4DDD-B38B-46C73DCE6BE3}"/>
    <cellStyle name="Warning Text 5 2 2 2" xfId="28425" xr:uid="{70D3B1D1-3A5B-4BBB-9D67-EDA43B6A3F00}"/>
    <cellStyle name="Warning Text 5 2 2 3" xfId="33919" xr:uid="{014C5047-571C-4D6B-B4FA-F7CD099DF547}"/>
    <cellStyle name="Warning Text 5 2 2 4" xfId="39403" xr:uid="{EBD3BE2E-39C0-47A8-91CB-57EC79F8D4C8}"/>
    <cellStyle name="Warning Text 5 2 3" xfId="25696" xr:uid="{C2E0CDB3-65FC-4B11-9FB0-99EC953E8A80}"/>
    <cellStyle name="Warning Text 5 2 4" xfId="31190" xr:uid="{4816CB7F-017B-4DFE-8011-020307752F47}"/>
    <cellStyle name="Warning Text 5 2 5" xfId="36674" xr:uid="{8503D1B6-1DF8-4598-AB18-9501E9BC9C11}"/>
    <cellStyle name="Warning Text 5 3" xfId="12701" xr:uid="{AA3EFA8F-C676-4171-8BF6-E4E0033304B4}"/>
    <cellStyle name="Warning Text 5 4" xfId="19986" xr:uid="{91686B99-B99A-4FE7-BE1D-C257732CE24D}"/>
    <cellStyle name="Warning Text 5 5" xfId="10378" xr:uid="{44A8EA9E-0A11-4027-85EF-94546C489B28}"/>
    <cellStyle name="Warning Text 5 5 2" xfId="21699" xr:uid="{C5C700DF-235F-49D7-9D0A-4DF4E9504E2D}"/>
    <cellStyle name="Warning Text 5 5 2 2" xfId="27255" xr:uid="{E0CCB0EA-C9EB-4EEB-9C2F-0C97274F27B3}"/>
    <cellStyle name="Warning Text 5 5 2 3" xfId="32749" xr:uid="{41213F9F-8B24-468D-B9F0-35BD3DE3F30A}"/>
    <cellStyle name="Warning Text 5 5 2 4" xfId="38233" xr:uid="{DCE76065-F9A8-4B2C-80E2-75CC26E6E477}"/>
    <cellStyle name="Warning Text 5 5 3" xfId="24526" xr:uid="{EB4FAC14-63C3-4623-B039-3B07D59DC781}"/>
    <cellStyle name="Warning Text 5 5 4" xfId="30020" xr:uid="{29EBE7F6-DE9E-473F-B1AB-67D8CCB86755}"/>
    <cellStyle name="Warning Text 5 5 5" xfId="35504" xr:uid="{9250F0D0-B727-48F1-9A2E-ACCDE76DAE21}"/>
    <cellStyle name="Warning Text 6" xfId="7317" xr:uid="{E3EC93BC-D1BE-47AF-A984-664005E91CF7}"/>
    <cellStyle name="Warning Text 6 2" xfId="20097" xr:uid="{084A9A30-3667-4265-92C0-679F31BA451D}"/>
    <cellStyle name="Warning Text 6 3" xfId="10379" xr:uid="{08F5A9C2-4582-4B1C-B022-C342840EF864}"/>
    <cellStyle name="Warning Text 6 3 2" xfId="21700" xr:uid="{277F0F32-C45E-4E06-84B9-B3E83F97BFDB}"/>
    <cellStyle name="Warning Text 6 3 2 2" xfId="27256" xr:uid="{D5671A94-624F-4291-9ECE-5BAF996AA53D}"/>
    <cellStyle name="Warning Text 6 3 2 3" xfId="32750" xr:uid="{404BEC7D-2C44-4857-8F50-26BE0376A8D7}"/>
    <cellStyle name="Warning Text 6 3 2 4" xfId="38234" xr:uid="{66465C1F-758F-460F-A03E-863D2F16AD0E}"/>
    <cellStyle name="Warning Text 6 3 3" xfId="24527" xr:uid="{C5163F6B-4067-4A0B-841D-1A96F026E744}"/>
    <cellStyle name="Warning Text 6 3 4" xfId="30021" xr:uid="{8F4B4C2D-22C3-400B-B46B-2A7318B208DC}"/>
    <cellStyle name="Warning Text 6 3 5" xfId="35505" xr:uid="{1FF896B0-8645-4B95-8CAD-9641A3EBBF83}"/>
    <cellStyle name="Warning Text 7" xfId="10380" xr:uid="{5C17A276-0F65-40CE-96F9-793386134986}"/>
    <cellStyle name="Warning Text 7 2" xfId="21701" xr:uid="{BA6DB210-A85D-4454-92E1-6DE29F309D18}"/>
    <cellStyle name="Warning Text 7 2 2" xfId="27257" xr:uid="{165AF2EF-BE0B-4F20-AA71-43F2BFFE0B2E}"/>
    <cellStyle name="Warning Text 7 2 3" xfId="32751" xr:uid="{F1BDE414-8709-4694-8EE3-FACC8730C6C7}"/>
    <cellStyle name="Warning Text 7 2 4" xfId="38235" xr:uid="{2118C9A2-04AC-4132-A400-854DBD1FD27B}"/>
    <cellStyle name="Warning Text 7 3" xfId="24528" xr:uid="{B62586EF-A31B-4C44-8CCF-51E4F62547A5}"/>
    <cellStyle name="Warning Text 7 4" xfId="30022" xr:uid="{FF02E737-658C-4536-8E8F-978E9C762139}"/>
    <cellStyle name="Warning Text 7 5" xfId="35506" xr:uid="{14A8D95A-3E2B-4864-8045-55C99B5456F3}"/>
    <cellStyle name="Warning Text 8" xfId="15575" xr:uid="{DDA3BABE-E528-4786-90CE-6A80E792311E}"/>
    <cellStyle name="Warning Text 8 2" xfId="22862" xr:uid="{96AD2118-1B85-4C69-8324-05A70DD26A72}"/>
    <cellStyle name="Warning Text 8 2 2" xfId="28418" xr:uid="{3E3F807A-2555-4D4F-BF7F-198BBF8EE506}"/>
    <cellStyle name="Warning Text 8 2 3" xfId="33912" xr:uid="{AA4FFE37-BA5B-443A-9CBC-081185B31CDC}"/>
    <cellStyle name="Warning Text 8 2 4" xfId="39396" xr:uid="{19AC34DA-5466-4024-9B9B-4655AB84907C}"/>
    <cellStyle name="Warning Text 8 3" xfId="25689" xr:uid="{D7CAD9F9-3D58-41C9-94FE-8116CED7CCF9}"/>
    <cellStyle name="Warning Text 8 4" xfId="31183" xr:uid="{7A14CB4B-41A2-4969-80CA-5B892CC2BEF5}"/>
    <cellStyle name="Warning Text 8 5" xfId="36667" xr:uid="{6595BBA0-8319-4BFC-92A0-D9D0C3AF30C2}"/>
    <cellStyle name="Warning Text 9" xfId="12476" xr:uid="{A9EF26AB-E0AA-49ED-94F8-84A6866AFAE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0000"/>
      <color rgb="FFCCFFFF"/>
      <color rgb="FF66FFCC"/>
      <color rgb="FF006699"/>
      <color rgb="FF336699"/>
      <color rgb="FF000066"/>
      <color rgb="FF333399"/>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63" Type="http://schemas.openxmlformats.org/officeDocument/2006/relationships/externalLink" Target="externalLinks/externalLink49.xml"/><Relationship Id="rId84" Type="http://schemas.openxmlformats.org/officeDocument/2006/relationships/externalLink" Target="externalLinks/externalLink70.xml"/><Relationship Id="rId138" Type="http://schemas.openxmlformats.org/officeDocument/2006/relationships/externalLink" Target="externalLinks/externalLink124.xml"/><Relationship Id="rId159" Type="http://schemas.openxmlformats.org/officeDocument/2006/relationships/externalLink" Target="externalLinks/externalLink145.xml"/><Relationship Id="rId170" Type="http://schemas.openxmlformats.org/officeDocument/2006/relationships/externalLink" Target="externalLinks/externalLink156.xml"/><Relationship Id="rId191" Type="http://schemas.openxmlformats.org/officeDocument/2006/relationships/externalLink" Target="externalLinks/externalLink177.xml"/><Relationship Id="rId205" Type="http://schemas.openxmlformats.org/officeDocument/2006/relationships/externalLink" Target="externalLinks/externalLink191.xml"/><Relationship Id="rId226" Type="http://schemas.openxmlformats.org/officeDocument/2006/relationships/externalLink" Target="externalLinks/externalLink212.xml"/><Relationship Id="rId247" Type="http://schemas.openxmlformats.org/officeDocument/2006/relationships/customXml" Target="../customXml/item3.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53" Type="http://schemas.openxmlformats.org/officeDocument/2006/relationships/externalLink" Target="externalLinks/externalLink39.xml"/><Relationship Id="rId74" Type="http://schemas.openxmlformats.org/officeDocument/2006/relationships/externalLink" Target="externalLinks/externalLink60.xml"/><Relationship Id="rId128" Type="http://schemas.openxmlformats.org/officeDocument/2006/relationships/externalLink" Target="externalLinks/externalLink114.xml"/><Relationship Id="rId149" Type="http://schemas.openxmlformats.org/officeDocument/2006/relationships/externalLink" Target="externalLinks/externalLink135.xml"/><Relationship Id="rId5" Type="http://schemas.openxmlformats.org/officeDocument/2006/relationships/worksheet" Target="worksheets/sheet5.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181" Type="http://schemas.openxmlformats.org/officeDocument/2006/relationships/externalLink" Target="externalLinks/externalLink167.xml"/><Relationship Id="rId216" Type="http://schemas.openxmlformats.org/officeDocument/2006/relationships/externalLink" Target="externalLinks/externalLink202.xml"/><Relationship Id="rId237" Type="http://schemas.openxmlformats.org/officeDocument/2006/relationships/externalLink" Target="externalLinks/externalLink223.xml"/><Relationship Id="rId22" Type="http://schemas.openxmlformats.org/officeDocument/2006/relationships/externalLink" Target="externalLinks/externalLink8.xml"/><Relationship Id="rId43" Type="http://schemas.openxmlformats.org/officeDocument/2006/relationships/externalLink" Target="externalLinks/externalLink29.xml"/><Relationship Id="rId64" Type="http://schemas.openxmlformats.org/officeDocument/2006/relationships/externalLink" Target="externalLinks/externalLink50.xml"/><Relationship Id="rId118" Type="http://schemas.openxmlformats.org/officeDocument/2006/relationships/externalLink" Target="externalLinks/externalLink104.xml"/><Relationship Id="rId139" Type="http://schemas.openxmlformats.org/officeDocument/2006/relationships/externalLink" Target="externalLinks/externalLink125.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71" Type="http://schemas.openxmlformats.org/officeDocument/2006/relationships/externalLink" Target="externalLinks/externalLink157.xml"/><Relationship Id="rId192" Type="http://schemas.openxmlformats.org/officeDocument/2006/relationships/externalLink" Target="externalLinks/externalLink178.xml"/><Relationship Id="rId206" Type="http://schemas.openxmlformats.org/officeDocument/2006/relationships/externalLink" Target="externalLinks/externalLink192.xml"/><Relationship Id="rId227" Type="http://schemas.openxmlformats.org/officeDocument/2006/relationships/externalLink" Target="externalLinks/externalLink213.xml"/><Relationship Id="rId248" Type="http://schemas.openxmlformats.org/officeDocument/2006/relationships/customXml" Target="../customXml/item4.xml"/><Relationship Id="rId12" Type="http://schemas.openxmlformats.org/officeDocument/2006/relationships/worksheet" Target="worksheets/sheet12.xml"/><Relationship Id="rId33" Type="http://schemas.openxmlformats.org/officeDocument/2006/relationships/externalLink" Target="externalLinks/externalLink19.xml"/><Relationship Id="rId108" Type="http://schemas.openxmlformats.org/officeDocument/2006/relationships/externalLink" Target="externalLinks/externalLink94.xml"/><Relationship Id="rId129" Type="http://schemas.openxmlformats.org/officeDocument/2006/relationships/externalLink" Target="externalLinks/externalLink115.xml"/><Relationship Id="rId54" Type="http://schemas.openxmlformats.org/officeDocument/2006/relationships/externalLink" Target="externalLinks/externalLink40.xml"/><Relationship Id="rId75" Type="http://schemas.openxmlformats.org/officeDocument/2006/relationships/externalLink" Target="externalLinks/externalLink61.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61" Type="http://schemas.openxmlformats.org/officeDocument/2006/relationships/externalLink" Target="externalLinks/externalLink147.xml"/><Relationship Id="rId182" Type="http://schemas.openxmlformats.org/officeDocument/2006/relationships/externalLink" Target="externalLinks/externalLink168.xml"/><Relationship Id="rId217" Type="http://schemas.openxmlformats.org/officeDocument/2006/relationships/externalLink" Target="externalLinks/externalLink203.xml"/><Relationship Id="rId6" Type="http://schemas.openxmlformats.org/officeDocument/2006/relationships/worksheet" Target="worksheets/sheet6.xml"/><Relationship Id="rId238" Type="http://schemas.openxmlformats.org/officeDocument/2006/relationships/externalLink" Target="externalLinks/externalLink224.xml"/><Relationship Id="rId23" Type="http://schemas.openxmlformats.org/officeDocument/2006/relationships/externalLink" Target="externalLinks/externalLink9.xml"/><Relationship Id="rId119" Type="http://schemas.openxmlformats.org/officeDocument/2006/relationships/externalLink" Target="externalLinks/externalLink105.xml"/><Relationship Id="rId44" Type="http://schemas.openxmlformats.org/officeDocument/2006/relationships/externalLink" Target="externalLinks/externalLink30.xml"/><Relationship Id="rId65" Type="http://schemas.openxmlformats.org/officeDocument/2006/relationships/externalLink" Target="externalLinks/externalLink51.xml"/><Relationship Id="rId86" Type="http://schemas.openxmlformats.org/officeDocument/2006/relationships/externalLink" Target="externalLinks/externalLink72.xml"/><Relationship Id="rId130" Type="http://schemas.openxmlformats.org/officeDocument/2006/relationships/externalLink" Target="externalLinks/externalLink116.xml"/><Relationship Id="rId151" Type="http://schemas.openxmlformats.org/officeDocument/2006/relationships/externalLink" Target="externalLinks/externalLink137.xml"/><Relationship Id="rId172" Type="http://schemas.openxmlformats.org/officeDocument/2006/relationships/externalLink" Target="externalLinks/externalLink158.xml"/><Relationship Id="rId193" Type="http://schemas.openxmlformats.org/officeDocument/2006/relationships/externalLink" Target="externalLinks/externalLink179.xml"/><Relationship Id="rId207" Type="http://schemas.openxmlformats.org/officeDocument/2006/relationships/externalLink" Target="externalLinks/externalLink193.xml"/><Relationship Id="rId228" Type="http://schemas.openxmlformats.org/officeDocument/2006/relationships/externalLink" Target="externalLinks/externalLink214.xml"/><Relationship Id="rId13" Type="http://schemas.openxmlformats.org/officeDocument/2006/relationships/worksheet" Target="worksheets/sheet13.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20" Type="http://schemas.openxmlformats.org/officeDocument/2006/relationships/externalLink" Target="externalLinks/externalLink106.xml"/><Relationship Id="rId141" Type="http://schemas.openxmlformats.org/officeDocument/2006/relationships/externalLink" Target="externalLinks/externalLink127.xml"/><Relationship Id="rId7" Type="http://schemas.openxmlformats.org/officeDocument/2006/relationships/worksheet" Target="worksheets/sheet7.xml"/><Relationship Id="rId162" Type="http://schemas.openxmlformats.org/officeDocument/2006/relationships/externalLink" Target="externalLinks/externalLink148.xml"/><Relationship Id="rId183" Type="http://schemas.openxmlformats.org/officeDocument/2006/relationships/externalLink" Target="externalLinks/externalLink169.xml"/><Relationship Id="rId218" Type="http://schemas.openxmlformats.org/officeDocument/2006/relationships/externalLink" Target="externalLinks/externalLink204.xml"/><Relationship Id="rId239" Type="http://schemas.openxmlformats.org/officeDocument/2006/relationships/externalLink" Target="externalLinks/externalLink225.xml"/><Relationship Id="rId24" Type="http://schemas.openxmlformats.org/officeDocument/2006/relationships/externalLink" Target="externalLinks/externalLink10.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31" Type="http://schemas.openxmlformats.org/officeDocument/2006/relationships/externalLink" Target="externalLinks/externalLink117.xml"/><Relationship Id="rId152" Type="http://schemas.openxmlformats.org/officeDocument/2006/relationships/externalLink" Target="externalLinks/externalLink138.xml"/><Relationship Id="rId173" Type="http://schemas.openxmlformats.org/officeDocument/2006/relationships/externalLink" Target="externalLinks/externalLink159.xml"/><Relationship Id="rId194" Type="http://schemas.openxmlformats.org/officeDocument/2006/relationships/externalLink" Target="externalLinks/externalLink180.xml"/><Relationship Id="rId208" Type="http://schemas.openxmlformats.org/officeDocument/2006/relationships/externalLink" Target="externalLinks/externalLink194.xml"/><Relationship Id="rId229" Type="http://schemas.openxmlformats.org/officeDocument/2006/relationships/externalLink" Target="externalLinks/externalLink215.xml"/><Relationship Id="rId240" Type="http://schemas.openxmlformats.org/officeDocument/2006/relationships/externalLink" Target="externalLinks/externalLink226.xml"/><Relationship Id="rId14" Type="http://schemas.openxmlformats.org/officeDocument/2006/relationships/worksheet" Target="worksheets/sheet14.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8" Type="http://schemas.openxmlformats.org/officeDocument/2006/relationships/worksheet" Target="worksheets/sheet8.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184" Type="http://schemas.openxmlformats.org/officeDocument/2006/relationships/externalLink" Target="externalLinks/externalLink170.xml"/><Relationship Id="rId219" Type="http://schemas.openxmlformats.org/officeDocument/2006/relationships/externalLink" Target="externalLinks/externalLink205.xml"/><Relationship Id="rId230" Type="http://schemas.openxmlformats.org/officeDocument/2006/relationships/externalLink" Target="externalLinks/externalLink216.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externalLink" Target="externalLinks/externalLink160.xml"/><Relationship Id="rId195" Type="http://schemas.openxmlformats.org/officeDocument/2006/relationships/externalLink" Target="externalLinks/externalLink181.xml"/><Relationship Id="rId209" Type="http://schemas.openxmlformats.org/officeDocument/2006/relationships/externalLink" Target="externalLinks/externalLink195.xml"/><Relationship Id="rId220" Type="http://schemas.openxmlformats.org/officeDocument/2006/relationships/externalLink" Target="externalLinks/externalLink206.xml"/><Relationship Id="rId241" Type="http://schemas.openxmlformats.org/officeDocument/2006/relationships/theme" Target="theme/theme1.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52" Type="http://schemas.openxmlformats.org/officeDocument/2006/relationships/externalLink" Target="externalLinks/externalLink38.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64" Type="http://schemas.openxmlformats.org/officeDocument/2006/relationships/externalLink" Target="externalLinks/externalLink150.xml"/><Relationship Id="rId169" Type="http://schemas.openxmlformats.org/officeDocument/2006/relationships/externalLink" Target="externalLinks/externalLink155.xml"/><Relationship Id="rId185" Type="http://schemas.openxmlformats.org/officeDocument/2006/relationships/externalLink" Target="externalLinks/externalLink17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6.xml"/><Relationship Id="rId210" Type="http://schemas.openxmlformats.org/officeDocument/2006/relationships/externalLink" Target="externalLinks/externalLink196.xml"/><Relationship Id="rId215" Type="http://schemas.openxmlformats.org/officeDocument/2006/relationships/externalLink" Target="externalLinks/externalLink201.xml"/><Relationship Id="rId236" Type="http://schemas.openxmlformats.org/officeDocument/2006/relationships/externalLink" Target="externalLinks/externalLink222.xml"/><Relationship Id="rId26" Type="http://schemas.openxmlformats.org/officeDocument/2006/relationships/externalLink" Target="externalLinks/externalLink12.xml"/><Relationship Id="rId231" Type="http://schemas.openxmlformats.org/officeDocument/2006/relationships/externalLink" Target="externalLinks/externalLink217.xml"/><Relationship Id="rId47" Type="http://schemas.openxmlformats.org/officeDocument/2006/relationships/externalLink" Target="externalLinks/externalLink33.xml"/><Relationship Id="rId68" Type="http://schemas.openxmlformats.org/officeDocument/2006/relationships/externalLink" Target="externalLinks/externalLink54.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54" Type="http://schemas.openxmlformats.org/officeDocument/2006/relationships/externalLink" Target="externalLinks/externalLink140.xml"/><Relationship Id="rId175" Type="http://schemas.openxmlformats.org/officeDocument/2006/relationships/externalLink" Target="externalLinks/externalLink161.xml"/><Relationship Id="rId196" Type="http://schemas.openxmlformats.org/officeDocument/2006/relationships/externalLink" Target="externalLinks/externalLink182.xml"/><Relationship Id="rId200" Type="http://schemas.openxmlformats.org/officeDocument/2006/relationships/externalLink" Target="externalLinks/externalLink186.xml"/><Relationship Id="rId16" Type="http://schemas.openxmlformats.org/officeDocument/2006/relationships/externalLink" Target="externalLinks/externalLink2.xml"/><Relationship Id="rId221" Type="http://schemas.openxmlformats.org/officeDocument/2006/relationships/externalLink" Target="externalLinks/externalLink207.xml"/><Relationship Id="rId242" Type="http://schemas.openxmlformats.org/officeDocument/2006/relationships/styles" Target="styles.xml"/><Relationship Id="rId37" Type="http://schemas.openxmlformats.org/officeDocument/2006/relationships/externalLink" Target="externalLinks/externalLink23.xml"/><Relationship Id="rId58" Type="http://schemas.openxmlformats.org/officeDocument/2006/relationships/externalLink" Target="externalLinks/externalLink44.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44" Type="http://schemas.openxmlformats.org/officeDocument/2006/relationships/externalLink" Target="externalLinks/externalLink130.xml"/><Relationship Id="rId90" Type="http://schemas.openxmlformats.org/officeDocument/2006/relationships/externalLink" Target="externalLinks/externalLink76.xml"/><Relationship Id="rId165" Type="http://schemas.openxmlformats.org/officeDocument/2006/relationships/externalLink" Target="externalLinks/externalLink151.xml"/><Relationship Id="rId186" Type="http://schemas.openxmlformats.org/officeDocument/2006/relationships/externalLink" Target="externalLinks/externalLink172.xml"/><Relationship Id="rId211" Type="http://schemas.openxmlformats.org/officeDocument/2006/relationships/externalLink" Target="externalLinks/externalLink197.xml"/><Relationship Id="rId232" Type="http://schemas.openxmlformats.org/officeDocument/2006/relationships/externalLink" Target="externalLinks/externalLink218.xml"/><Relationship Id="rId27" Type="http://schemas.openxmlformats.org/officeDocument/2006/relationships/externalLink" Target="externalLinks/externalLink13.xml"/><Relationship Id="rId48" Type="http://schemas.openxmlformats.org/officeDocument/2006/relationships/externalLink" Target="externalLinks/externalLink34.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34" Type="http://schemas.openxmlformats.org/officeDocument/2006/relationships/externalLink" Target="externalLinks/externalLink120.xml"/><Relationship Id="rId80" Type="http://schemas.openxmlformats.org/officeDocument/2006/relationships/externalLink" Target="externalLinks/externalLink66.xml"/><Relationship Id="rId155" Type="http://schemas.openxmlformats.org/officeDocument/2006/relationships/externalLink" Target="externalLinks/externalLink141.xml"/><Relationship Id="rId176" Type="http://schemas.openxmlformats.org/officeDocument/2006/relationships/externalLink" Target="externalLinks/externalLink162.xml"/><Relationship Id="rId197" Type="http://schemas.openxmlformats.org/officeDocument/2006/relationships/externalLink" Target="externalLinks/externalLink183.xml"/><Relationship Id="rId201" Type="http://schemas.openxmlformats.org/officeDocument/2006/relationships/externalLink" Target="externalLinks/externalLink187.xml"/><Relationship Id="rId222" Type="http://schemas.openxmlformats.org/officeDocument/2006/relationships/externalLink" Target="externalLinks/externalLink208.xml"/><Relationship Id="rId243" Type="http://schemas.openxmlformats.org/officeDocument/2006/relationships/sharedStrings" Target="sharedStrings.xml"/><Relationship Id="rId17" Type="http://schemas.openxmlformats.org/officeDocument/2006/relationships/externalLink" Target="externalLinks/externalLink3.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24" Type="http://schemas.openxmlformats.org/officeDocument/2006/relationships/externalLink" Target="externalLinks/externalLink110.xml"/><Relationship Id="rId70" Type="http://schemas.openxmlformats.org/officeDocument/2006/relationships/externalLink" Target="externalLinks/externalLink56.xml"/><Relationship Id="rId91" Type="http://schemas.openxmlformats.org/officeDocument/2006/relationships/externalLink" Target="externalLinks/externalLink77.xml"/><Relationship Id="rId145" Type="http://schemas.openxmlformats.org/officeDocument/2006/relationships/externalLink" Target="externalLinks/externalLink131.xml"/><Relationship Id="rId166" Type="http://schemas.openxmlformats.org/officeDocument/2006/relationships/externalLink" Target="externalLinks/externalLink152.xml"/><Relationship Id="rId187" Type="http://schemas.openxmlformats.org/officeDocument/2006/relationships/externalLink" Target="externalLinks/externalLink173.xml"/><Relationship Id="rId1" Type="http://schemas.openxmlformats.org/officeDocument/2006/relationships/worksheet" Target="worksheets/sheet1.xml"/><Relationship Id="rId212" Type="http://schemas.openxmlformats.org/officeDocument/2006/relationships/externalLink" Target="externalLinks/externalLink198.xml"/><Relationship Id="rId233" Type="http://schemas.openxmlformats.org/officeDocument/2006/relationships/externalLink" Target="externalLinks/externalLink219.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60" Type="http://schemas.openxmlformats.org/officeDocument/2006/relationships/externalLink" Target="externalLinks/externalLink46.xml"/><Relationship Id="rId81" Type="http://schemas.openxmlformats.org/officeDocument/2006/relationships/externalLink" Target="externalLinks/externalLink67.xml"/><Relationship Id="rId135" Type="http://schemas.openxmlformats.org/officeDocument/2006/relationships/externalLink" Target="externalLinks/externalLink121.xml"/><Relationship Id="rId156" Type="http://schemas.openxmlformats.org/officeDocument/2006/relationships/externalLink" Target="externalLinks/externalLink142.xml"/><Relationship Id="rId177" Type="http://schemas.openxmlformats.org/officeDocument/2006/relationships/externalLink" Target="externalLinks/externalLink163.xml"/><Relationship Id="rId198" Type="http://schemas.openxmlformats.org/officeDocument/2006/relationships/externalLink" Target="externalLinks/externalLink184.xml"/><Relationship Id="rId202" Type="http://schemas.openxmlformats.org/officeDocument/2006/relationships/externalLink" Target="externalLinks/externalLink188.xml"/><Relationship Id="rId223" Type="http://schemas.openxmlformats.org/officeDocument/2006/relationships/externalLink" Target="externalLinks/externalLink209.xml"/><Relationship Id="rId244" Type="http://schemas.openxmlformats.org/officeDocument/2006/relationships/calcChain" Target="calcChain.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50" Type="http://schemas.openxmlformats.org/officeDocument/2006/relationships/externalLink" Target="externalLinks/externalLink36.xml"/><Relationship Id="rId104" Type="http://schemas.openxmlformats.org/officeDocument/2006/relationships/externalLink" Target="externalLinks/externalLink90.xml"/><Relationship Id="rId125" Type="http://schemas.openxmlformats.org/officeDocument/2006/relationships/externalLink" Target="externalLinks/externalLink111.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188" Type="http://schemas.openxmlformats.org/officeDocument/2006/relationships/externalLink" Target="externalLinks/externalLink174.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13" Type="http://schemas.openxmlformats.org/officeDocument/2006/relationships/externalLink" Target="externalLinks/externalLink199.xml"/><Relationship Id="rId234" Type="http://schemas.openxmlformats.org/officeDocument/2006/relationships/externalLink" Target="externalLinks/externalLink220.xml"/><Relationship Id="rId2" Type="http://schemas.openxmlformats.org/officeDocument/2006/relationships/worksheet" Target="worksheets/sheet2.xml"/><Relationship Id="rId29" Type="http://schemas.openxmlformats.org/officeDocument/2006/relationships/externalLink" Target="externalLinks/externalLink15.xml"/><Relationship Id="rId40" Type="http://schemas.openxmlformats.org/officeDocument/2006/relationships/externalLink" Target="externalLinks/externalLink26.xml"/><Relationship Id="rId115" Type="http://schemas.openxmlformats.org/officeDocument/2006/relationships/externalLink" Target="externalLinks/externalLink101.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externalLink" Target="externalLinks/externalLink164.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9" Type="http://schemas.openxmlformats.org/officeDocument/2006/relationships/externalLink" Target="externalLinks/externalLink185.xml"/><Relationship Id="rId203" Type="http://schemas.openxmlformats.org/officeDocument/2006/relationships/externalLink" Target="externalLinks/externalLink189.xml"/><Relationship Id="rId19" Type="http://schemas.openxmlformats.org/officeDocument/2006/relationships/externalLink" Target="externalLinks/externalLink5.xml"/><Relationship Id="rId224" Type="http://schemas.openxmlformats.org/officeDocument/2006/relationships/externalLink" Target="externalLinks/externalLink210.xml"/><Relationship Id="rId245" Type="http://schemas.openxmlformats.org/officeDocument/2006/relationships/customXml" Target="../customXml/item1.xml"/><Relationship Id="rId30" Type="http://schemas.openxmlformats.org/officeDocument/2006/relationships/externalLink" Target="externalLinks/externalLink1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189" Type="http://schemas.openxmlformats.org/officeDocument/2006/relationships/externalLink" Target="externalLinks/externalLink175.xml"/><Relationship Id="rId3" Type="http://schemas.openxmlformats.org/officeDocument/2006/relationships/worksheet" Target="worksheets/sheet3.xml"/><Relationship Id="rId214" Type="http://schemas.openxmlformats.org/officeDocument/2006/relationships/externalLink" Target="externalLinks/externalLink200.xml"/><Relationship Id="rId235" Type="http://schemas.openxmlformats.org/officeDocument/2006/relationships/externalLink" Target="externalLinks/externalLink221.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179" Type="http://schemas.openxmlformats.org/officeDocument/2006/relationships/externalLink" Target="externalLinks/externalLink165.xml"/><Relationship Id="rId190" Type="http://schemas.openxmlformats.org/officeDocument/2006/relationships/externalLink" Target="externalLinks/externalLink176.xml"/><Relationship Id="rId204" Type="http://schemas.openxmlformats.org/officeDocument/2006/relationships/externalLink" Target="externalLinks/externalLink190.xml"/><Relationship Id="rId225" Type="http://schemas.openxmlformats.org/officeDocument/2006/relationships/externalLink" Target="externalLinks/externalLink211.xml"/><Relationship Id="rId246" Type="http://schemas.openxmlformats.org/officeDocument/2006/relationships/customXml" Target="../customXml/item2.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s>
</file>

<file path=xl/activeX/activeX1.xml><?xml version="1.0" encoding="utf-8"?>
<ax:ocx xmlns:ax="http://schemas.microsoft.com/office/2006/activeX" xmlns:r="http://schemas.openxmlformats.org/officeDocument/2006/relationships" ax:classid="{3108CF85-674C-47D9-B4A9-D6BE4826A42D}" ax:persistence="persistPropertyBag">
  <ax:ocxPr ax:name="_Version" ax:value="65536"/>
  <ax:ocxPr ax:name="_ExtentX" ax:value="423"/>
  <ax:ocxPr ax:name="_ExtentY" ax:value="423"/>
  <ax:ocxPr ax:name="_StockProps" ax:value="0"/>
  <ax:ocxPr ax:name="ControlInfo" ax:value="3583319924100000453, 1003, 34, |"/>
  <ax:ocxPr ax:name="RangeName" ax:value="DA_3583319924100000454"/>
</ax:ocx>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251884</xdr:colOff>
      <xdr:row>23</xdr:row>
      <xdr:rowOff>82126</xdr:rowOff>
    </xdr:from>
    <xdr:to>
      <xdr:col>15</xdr:col>
      <xdr:colOff>217593</xdr:colOff>
      <xdr:row>31</xdr:row>
      <xdr:rowOff>56266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4868" t="50696" r="5047" b="19217"/>
        <a:stretch/>
      </xdr:blipFill>
      <xdr:spPr>
        <a:xfrm>
          <a:off x="762424" y="4242646"/>
          <a:ext cx="11639549" cy="1376220"/>
        </a:xfrm>
        <a:prstGeom prst="rect">
          <a:avLst/>
        </a:prstGeom>
      </xdr:spPr>
    </xdr:pic>
    <xdr:clientData/>
  </xdr:twoCellAnchor>
  <xdr:twoCellAnchor>
    <xdr:from>
      <xdr:col>1</xdr:col>
      <xdr:colOff>312420</xdr:colOff>
      <xdr:row>1</xdr:row>
      <xdr:rowOff>129328</xdr:rowOff>
    </xdr:from>
    <xdr:to>
      <xdr:col>4</xdr:col>
      <xdr:colOff>236220</xdr:colOff>
      <xdr:row>4</xdr:row>
      <xdr:rowOff>45720</xdr:rowOff>
    </xdr:to>
    <xdr:grpSp>
      <xdr:nvGrpSpPr>
        <xdr:cNvPr id="4" name="Group 352">
          <a:extLst>
            <a:ext uri="{FF2B5EF4-FFF2-40B4-BE49-F238E27FC236}">
              <a16:creationId xmlns:a16="http://schemas.microsoft.com/office/drawing/2014/main" id="{00000000-0008-0000-0000-000004000000}"/>
            </a:ext>
          </a:extLst>
        </xdr:cNvPr>
        <xdr:cNvGrpSpPr/>
      </xdr:nvGrpSpPr>
      <xdr:grpSpPr>
        <a:xfrm>
          <a:off x="823408" y="308622"/>
          <a:ext cx="2496671" cy="454274"/>
          <a:chOff x="0" y="0"/>
          <a:chExt cx="2757732" cy="479637"/>
        </a:xfrm>
      </xdr:grpSpPr>
      <xdr:sp macro="" textlink="">
        <xdr:nvSpPr>
          <xdr:cNvPr id="5" name="Shape 6">
            <a:extLst>
              <a:ext uri="{FF2B5EF4-FFF2-40B4-BE49-F238E27FC236}">
                <a16:creationId xmlns:a16="http://schemas.microsoft.com/office/drawing/2014/main" id="{00000000-0008-0000-0000-000005000000}"/>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7">
            <a:extLst>
              <a:ext uri="{FF2B5EF4-FFF2-40B4-BE49-F238E27FC236}">
                <a16:creationId xmlns:a16="http://schemas.microsoft.com/office/drawing/2014/main" id="{00000000-0008-0000-0000-000006000000}"/>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8">
            <a:extLst>
              <a:ext uri="{FF2B5EF4-FFF2-40B4-BE49-F238E27FC236}">
                <a16:creationId xmlns:a16="http://schemas.microsoft.com/office/drawing/2014/main" id="{00000000-0008-0000-0000-000007000000}"/>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9">
            <a:extLst>
              <a:ext uri="{FF2B5EF4-FFF2-40B4-BE49-F238E27FC236}">
                <a16:creationId xmlns:a16="http://schemas.microsoft.com/office/drawing/2014/main" id="{00000000-0008-0000-0000-000008000000}"/>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0">
            <a:extLst>
              <a:ext uri="{FF2B5EF4-FFF2-40B4-BE49-F238E27FC236}">
                <a16:creationId xmlns:a16="http://schemas.microsoft.com/office/drawing/2014/main" id="{00000000-0008-0000-0000-000009000000}"/>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1">
            <a:extLst>
              <a:ext uri="{FF2B5EF4-FFF2-40B4-BE49-F238E27FC236}">
                <a16:creationId xmlns:a16="http://schemas.microsoft.com/office/drawing/2014/main" id="{00000000-0008-0000-0000-00000A000000}"/>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2">
            <a:extLst>
              <a:ext uri="{FF2B5EF4-FFF2-40B4-BE49-F238E27FC236}">
                <a16:creationId xmlns:a16="http://schemas.microsoft.com/office/drawing/2014/main" id="{00000000-0008-0000-0000-00000B000000}"/>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2" name="Shape 13">
            <a:extLst>
              <a:ext uri="{FF2B5EF4-FFF2-40B4-BE49-F238E27FC236}">
                <a16:creationId xmlns:a16="http://schemas.microsoft.com/office/drawing/2014/main" id="{00000000-0008-0000-0000-00000C000000}"/>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3" name="Shape 14">
            <a:extLst>
              <a:ext uri="{FF2B5EF4-FFF2-40B4-BE49-F238E27FC236}">
                <a16:creationId xmlns:a16="http://schemas.microsoft.com/office/drawing/2014/main" id="{00000000-0008-0000-0000-00000D000000}"/>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5">
            <a:extLst>
              <a:ext uri="{FF2B5EF4-FFF2-40B4-BE49-F238E27FC236}">
                <a16:creationId xmlns:a16="http://schemas.microsoft.com/office/drawing/2014/main" id="{00000000-0008-0000-0000-00000E000000}"/>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16">
            <a:extLst>
              <a:ext uri="{FF2B5EF4-FFF2-40B4-BE49-F238E27FC236}">
                <a16:creationId xmlns:a16="http://schemas.microsoft.com/office/drawing/2014/main" id="{00000000-0008-0000-0000-00000F00000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6" name="Shape 367">
            <a:extLst>
              <a:ext uri="{FF2B5EF4-FFF2-40B4-BE49-F238E27FC236}">
                <a16:creationId xmlns:a16="http://schemas.microsoft.com/office/drawing/2014/main" id="{00000000-0008-0000-0000-000010000000}"/>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8">
            <a:extLst>
              <a:ext uri="{FF2B5EF4-FFF2-40B4-BE49-F238E27FC236}">
                <a16:creationId xmlns:a16="http://schemas.microsoft.com/office/drawing/2014/main" id="{00000000-0008-0000-0000-000011000000}"/>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19">
            <a:extLst>
              <a:ext uri="{FF2B5EF4-FFF2-40B4-BE49-F238E27FC236}">
                <a16:creationId xmlns:a16="http://schemas.microsoft.com/office/drawing/2014/main" id="{00000000-0008-0000-0000-000012000000}"/>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0">
            <a:extLst>
              <a:ext uri="{FF2B5EF4-FFF2-40B4-BE49-F238E27FC236}">
                <a16:creationId xmlns:a16="http://schemas.microsoft.com/office/drawing/2014/main" id="{00000000-0008-0000-0000-000013000000}"/>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1">
            <a:extLst>
              <a:ext uri="{FF2B5EF4-FFF2-40B4-BE49-F238E27FC236}">
                <a16:creationId xmlns:a16="http://schemas.microsoft.com/office/drawing/2014/main" id="{00000000-0008-0000-0000-000014000000}"/>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2">
            <a:extLst>
              <a:ext uri="{FF2B5EF4-FFF2-40B4-BE49-F238E27FC236}">
                <a16:creationId xmlns:a16="http://schemas.microsoft.com/office/drawing/2014/main" id="{00000000-0008-0000-0000-000015000000}"/>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23">
            <a:extLst>
              <a:ext uri="{FF2B5EF4-FFF2-40B4-BE49-F238E27FC236}">
                <a16:creationId xmlns:a16="http://schemas.microsoft.com/office/drawing/2014/main" id="{00000000-0008-0000-0000-000016000000}"/>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368">
            <a:extLst>
              <a:ext uri="{FF2B5EF4-FFF2-40B4-BE49-F238E27FC236}">
                <a16:creationId xmlns:a16="http://schemas.microsoft.com/office/drawing/2014/main" id="{00000000-0008-0000-0000-000017000000}"/>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5">
            <a:extLst>
              <a:ext uri="{FF2B5EF4-FFF2-40B4-BE49-F238E27FC236}">
                <a16:creationId xmlns:a16="http://schemas.microsoft.com/office/drawing/2014/main" id="{00000000-0008-0000-0000-000018000000}"/>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6">
            <a:extLst>
              <a:ext uri="{FF2B5EF4-FFF2-40B4-BE49-F238E27FC236}">
                <a16:creationId xmlns:a16="http://schemas.microsoft.com/office/drawing/2014/main" id="{00000000-0008-0000-0000-000019000000}"/>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7">
            <a:extLst>
              <a:ext uri="{FF2B5EF4-FFF2-40B4-BE49-F238E27FC236}">
                <a16:creationId xmlns:a16="http://schemas.microsoft.com/office/drawing/2014/main" id="{00000000-0008-0000-0000-00001A000000}"/>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8">
            <a:extLst>
              <a:ext uri="{FF2B5EF4-FFF2-40B4-BE49-F238E27FC236}">
                <a16:creationId xmlns:a16="http://schemas.microsoft.com/office/drawing/2014/main" id="{00000000-0008-0000-0000-00001B000000}"/>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8" name="Shape 29">
            <a:extLst>
              <a:ext uri="{FF2B5EF4-FFF2-40B4-BE49-F238E27FC236}">
                <a16:creationId xmlns:a16="http://schemas.microsoft.com/office/drawing/2014/main" id="{00000000-0008-0000-0000-00001C000000}"/>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160867</xdr:colOff>
      <xdr:row>1</xdr:row>
      <xdr:rowOff>42333</xdr:rowOff>
    </xdr:from>
    <xdr:to>
      <xdr:col>2</xdr:col>
      <xdr:colOff>1557867</xdr:colOff>
      <xdr:row>3</xdr:row>
      <xdr:rowOff>127000</xdr:rowOff>
    </xdr:to>
    <xdr:grpSp>
      <xdr:nvGrpSpPr>
        <xdr:cNvPr id="3" name="Group 352">
          <a:extLst>
            <a:ext uri="{FF2B5EF4-FFF2-40B4-BE49-F238E27FC236}">
              <a16:creationId xmlns:a16="http://schemas.microsoft.com/office/drawing/2014/main" id="{00000000-0008-0000-0100-000003000000}"/>
            </a:ext>
          </a:extLst>
        </xdr:cNvPr>
        <xdr:cNvGrpSpPr/>
      </xdr:nvGrpSpPr>
      <xdr:grpSpPr>
        <a:xfrm>
          <a:off x="160867" y="211666"/>
          <a:ext cx="2556933" cy="423334"/>
          <a:chOff x="0" y="0"/>
          <a:chExt cx="2757732" cy="479637"/>
        </a:xfrm>
      </xdr:grpSpPr>
      <xdr:sp macro="" textlink="">
        <xdr:nvSpPr>
          <xdr:cNvPr id="4" name="Shape 6">
            <a:extLst>
              <a:ext uri="{FF2B5EF4-FFF2-40B4-BE49-F238E27FC236}">
                <a16:creationId xmlns:a16="http://schemas.microsoft.com/office/drawing/2014/main" id="{00000000-0008-0000-0100-000004000000}"/>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00000000-0008-0000-0100-000005000000}"/>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00000000-0008-0000-0100-000006000000}"/>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00000000-0008-0000-0100-000007000000}"/>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00000000-0008-0000-0100-000008000000}"/>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00000000-0008-0000-0100-000009000000}"/>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00000000-0008-0000-0100-00000A000000}"/>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00000000-0008-0000-0100-00000B000000}"/>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00000000-0008-0000-0100-00000C000000}"/>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00000000-0008-0000-0100-00000D000000}"/>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00000000-0008-0000-0100-00000E00000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00000000-0008-0000-0100-00000F000000}"/>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00000000-0008-0000-0100-000010000000}"/>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00000000-0008-0000-0100-000011000000}"/>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00000000-0008-0000-0100-000012000000}"/>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00000000-0008-0000-0100-000013000000}"/>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00000000-0008-0000-0100-000014000000}"/>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00000000-0008-0000-0100-000015000000}"/>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00000000-0008-0000-0100-000016000000}"/>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00000000-0008-0000-0100-000017000000}"/>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00000000-0008-0000-0100-000018000000}"/>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00000000-0008-0000-0100-000019000000}"/>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00000000-0008-0000-0100-00001A000000}"/>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00000000-0008-0000-0100-00001B000000}"/>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21353</xdr:colOff>
      <xdr:row>1</xdr:row>
      <xdr:rowOff>1675</xdr:rowOff>
    </xdr:from>
    <xdr:to>
      <xdr:col>1</xdr:col>
      <xdr:colOff>2578286</xdr:colOff>
      <xdr:row>3</xdr:row>
      <xdr:rowOff>92110</xdr:rowOff>
    </xdr:to>
    <xdr:grpSp>
      <xdr:nvGrpSpPr>
        <xdr:cNvPr id="2" name="Group 352">
          <a:extLst>
            <a:ext uri="{FF2B5EF4-FFF2-40B4-BE49-F238E27FC236}">
              <a16:creationId xmlns:a16="http://schemas.microsoft.com/office/drawing/2014/main" id="{00000000-0008-0000-0200-000002000000}"/>
            </a:ext>
          </a:extLst>
        </xdr:cNvPr>
        <xdr:cNvGrpSpPr/>
      </xdr:nvGrpSpPr>
      <xdr:grpSpPr>
        <a:xfrm>
          <a:off x="121837" y="169148"/>
          <a:ext cx="2556933" cy="425380"/>
          <a:chOff x="0" y="0"/>
          <a:chExt cx="2757732" cy="479637"/>
        </a:xfrm>
      </xdr:grpSpPr>
      <xdr:sp macro="" textlink="">
        <xdr:nvSpPr>
          <xdr:cNvPr id="3" name="Shape 6">
            <a:extLst>
              <a:ext uri="{FF2B5EF4-FFF2-40B4-BE49-F238E27FC236}">
                <a16:creationId xmlns:a16="http://schemas.microsoft.com/office/drawing/2014/main" id="{00000000-0008-0000-0200-000003000000}"/>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 name="Shape 7">
            <a:extLst>
              <a:ext uri="{FF2B5EF4-FFF2-40B4-BE49-F238E27FC236}">
                <a16:creationId xmlns:a16="http://schemas.microsoft.com/office/drawing/2014/main" id="{00000000-0008-0000-0200-000004000000}"/>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8">
            <a:extLst>
              <a:ext uri="{FF2B5EF4-FFF2-40B4-BE49-F238E27FC236}">
                <a16:creationId xmlns:a16="http://schemas.microsoft.com/office/drawing/2014/main" id="{00000000-0008-0000-0200-000005000000}"/>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9">
            <a:extLst>
              <a:ext uri="{FF2B5EF4-FFF2-40B4-BE49-F238E27FC236}">
                <a16:creationId xmlns:a16="http://schemas.microsoft.com/office/drawing/2014/main" id="{00000000-0008-0000-0200-000006000000}"/>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00000000-0008-0000-0200-000008000000}"/>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00000000-0008-0000-0200-000009000000}"/>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00000000-0008-0000-0200-00000A000000}"/>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00000000-0008-0000-0200-00000B000000}"/>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00000000-0008-0000-0200-00000C000000}"/>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00000000-0008-0000-0200-00000D000000}"/>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00000000-0008-0000-0200-00000E00000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00000000-0008-0000-0200-00000F000000}"/>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00000000-0008-0000-0200-000010000000}"/>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00000000-0008-0000-0200-000011000000}"/>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00000000-0008-0000-0200-000012000000}"/>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00000000-0008-0000-0200-000013000000}"/>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00000000-0008-0000-0200-000014000000}"/>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00000000-0008-0000-0200-000015000000}"/>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00000000-0008-0000-0200-000016000000}"/>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00000000-0008-0000-0200-000017000000}"/>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00000000-0008-0000-0200-000018000000}"/>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00000000-0008-0000-0200-000019000000}"/>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00000000-0008-0000-0200-00001A000000}"/>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00000000-0008-0000-0200-00001B000000}"/>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21772</xdr:colOff>
      <xdr:row>1</xdr:row>
      <xdr:rowOff>112939</xdr:rowOff>
    </xdr:from>
    <xdr:to>
      <xdr:col>1</xdr:col>
      <xdr:colOff>2578705</xdr:colOff>
      <xdr:row>4</xdr:row>
      <xdr:rowOff>14968</xdr:rowOff>
    </xdr:to>
    <xdr:grpSp>
      <xdr:nvGrpSpPr>
        <xdr:cNvPr id="3" name="Group 352">
          <a:extLst>
            <a:ext uri="{FF2B5EF4-FFF2-40B4-BE49-F238E27FC236}">
              <a16:creationId xmlns:a16="http://schemas.microsoft.com/office/drawing/2014/main" id="{00000000-0008-0000-0300-000003000000}"/>
            </a:ext>
          </a:extLst>
        </xdr:cNvPr>
        <xdr:cNvGrpSpPr/>
      </xdr:nvGrpSpPr>
      <xdr:grpSpPr>
        <a:xfrm>
          <a:off x="208039" y="282272"/>
          <a:ext cx="2556933" cy="410029"/>
          <a:chOff x="0" y="0"/>
          <a:chExt cx="2757732" cy="479637"/>
        </a:xfrm>
      </xdr:grpSpPr>
      <xdr:sp macro="" textlink="">
        <xdr:nvSpPr>
          <xdr:cNvPr id="4" name="Shape 6">
            <a:extLst>
              <a:ext uri="{FF2B5EF4-FFF2-40B4-BE49-F238E27FC236}">
                <a16:creationId xmlns:a16="http://schemas.microsoft.com/office/drawing/2014/main" id="{00000000-0008-0000-0300-000004000000}"/>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00000000-0008-0000-0300-000005000000}"/>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00000000-0008-0000-0300-000006000000}"/>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00000000-0008-0000-0300-000007000000}"/>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00000000-0008-0000-0300-000008000000}"/>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00000000-0008-0000-0300-000009000000}"/>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00000000-0008-0000-0300-00000A000000}"/>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00000000-0008-0000-0300-00000B000000}"/>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00000000-0008-0000-0300-00000C000000}"/>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00000000-0008-0000-0300-00000D000000}"/>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00000000-0008-0000-0300-00000E00000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00000000-0008-0000-0300-00000F000000}"/>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00000000-0008-0000-0300-000010000000}"/>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00000000-0008-0000-0300-000011000000}"/>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00000000-0008-0000-0300-000012000000}"/>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00000000-0008-0000-0300-000013000000}"/>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00000000-0008-0000-0300-000014000000}"/>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00000000-0008-0000-0300-000015000000}"/>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00000000-0008-0000-0300-000016000000}"/>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00000000-0008-0000-0300-000017000000}"/>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00000000-0008-0000-0300-000018000000}"/>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00000000-0008-0000-0300-000019000000}"/>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00000000-0008-0000-0300-00001A000000}"/>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00000000-0008-0000-0300-00001B000000}"/>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xdr:row>
      <xdr:rowOff>104775</xdr:rowOff>
    </xdr:from>
    <xdr:to>
      <xdr:col>2</xdr:col>
      <xdr:colOff>214008</xdr:colOff>
      <xdr:row>4</xdr:row>
      <xdr:rowOff>41273</xdr:rowOff>
    </xdr:to>
    <xdr:grpSp>
      <xdr:nvGrpSpPr>
        <xdr:cNvPr id="3" name="Group 352">
          <a:extLst>
            <a:ext uri="{FF2B5EF4-FFF2-40B4-BE49-F238E27FC236}">
              <a16:creationId xmlns:a16="http://schemas.microsoft.com/office/drawing/2014/main" id="{00000000-0008-0000-0400-000003000000}"/>
            </a:ext>
          </a:extLst>
        </xdr:cNvPr>
        <xdr:cNvGrpSpPr/>
      </xdr:nvGrpSpPr>
      <xdr:grpSpPr>
        <a:xfrm>
          <a:off x="171450" y="276225"/>
          <a:ext cx="2757183" cy="450848"/>
          <a:chOff x="0" y="0"/>
          <a:chExt cx="2757732" cy="479637"/>
        </a:xfrm>
      </xdr:grpSpPr>
      <xdr:sp macro="" textlink="">
        <xdr:nvSpPr>
          <xdr:cNvPr id="4" name="Shape 6">
            <a:extLst>
              <a:ext uri="{FF2B5EF4-FFF2-40B4-BE49-F238E27FC236}">
                <a16:creationId xmlns:a16="http://schemas.microsoft.com/office/drawing/2014/main" id="{00000000-0008-0000-0400-000004000000}"/>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00000000-0008-0000-0400-000005000000}"/>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00000000-0008-0000-0400-000006000000}"/>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00000000-0008-0000-0400-000007000000}"/>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00000000-0008-0000-0400-000008000000}"/>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00000000-0008-0000-0400-000009000000}"/>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00000000-0008-0000-0400-00000A000000}"/>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00000000-0008-0000-0400-00000B000000}"/>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00000000-0008-0000-0400-00000C000000}"/>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00000000-0008-0000-0400-00000D000000}"/>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00000000-0008-0000-0400-00000E00000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00000000-0008-0000-0400-00000F000000}"/>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00000000-0008-0000-0400-000010000000}"/>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00000000-0008-0000-0400-000011000000}"/>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00000000-0008-0000-0400-000012000000}"/>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00000000-0008-0000-0400-000013000000}"/>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00000000-0008-0000-0400-000014000000}"/>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00000000-0008-0000-0400-000015000000}"/>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00000000-0008-0000-0400-000016000000}"/>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00000000-0008-0000-0400-000017000000}"/>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00000000-0008-0000-0400-000018000000}"/>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00000000-0008-0000-0400-000019000000}"/>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00000000-0008-0000-0400-00001A000000}"/>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00000000-0008-0000-0400-00001B000000}"/>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1</xdr:row>
      <xdr:rowOff>76200</xdr:rowOff>
    </xdr:from>
    <xdr:to>
      <xdr:col>1</xdr:col>
      <xdr:colOff>2766708</xdr:colOff>
      <xdr:row>4</xdr:row>
      <xdr:rowOff>12698</xdr:rowOff>
    </xdr:to>
    <xdr:grpSp>
      <xdr:nvGrpSpPr>
        <xdr:cNvPr id="3" name="Group 352">
          <a:extLst>
            <a:ext uri="{FF2B5EF4-FFF2-40B4-BE49-F238E27FC236}">
              <a16:creationId xmlns:a16="http://schemas.microsoft.com/office/drawing/2014/main" id="{00000000-0008-0000-0500-000003000000}"/>
            </a:ext>
          </a:extLst>
        </xdr:cNvPr>
        <xdr:cNvGrpSpPr/>
      </xdr:nvGrpSpPr>
      <xdr:grpSpPr>
        <a:xfrm>
          <a:off x="142875" y="247650"/>
          <a:ext cx="2757183" cy="450848"/>
          <a:chOff x="0" y="0"/>
          <a:chExt cx="2757732" cy="479637"/>
        </a:xfrm>
      </xdr:grpSpPr>
      <xdr:sp macro="" textlink="">
        <xdr:nvSpPr>
          <xdr:cNvPr id="4" name="Shape 6">
            <a:extLst>
              <a:ext uri="{FF2B5EF4-FFF2-40B4-BE49-F238E27FC236}">
                <a16:creationId xmlns:a16="http://schemas.microsoft.com/office/drawing/2014/main" id="{00000000-0008-0000-0500-000004000000}"/>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00000000-0008-0000-0500-000005000000}"/>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00000000-0008-0000-0500-000006000000}"/>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00000000-0008-0000-0500-000007000000}"/>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00000000-0008-0000-0500-000008000000}"/>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00000000-0008-0000-0500-000009000000}"/>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00000000-0008-0000-0500-00000A000000}"/>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00000000-0008-0000-0500-00000B000000}"/>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00000000-0008-0000-0500-00000C000000}"/>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00000000-0008-0000-0500-00000D000000}"/>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00000000-0008-0000-0500-00000E00000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00000000-0008-0000-0500-00000F000000}"/>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00000000-0008-0000-0500-000010000000}"/>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00000000-0008-0000-0500-000011000000}"/>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00000000-0008-0000-0500-000012000000}"/>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00000000-0008-0000-0500-000013000000}"/>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00000000-0008-0000-0500-000014000000}"/>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00000000-0008-0000-0500-000015000000}"/>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00000000-0008-0000-0500-000016000000}"/>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00000000-0008-0000-0500-000017000000}"/>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00000000-0008-0000-0500-000018000000}"/>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00000000-0008-0000-0500-000019000000}"/>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00000000-0008-0000-0500-00001A000000}"/>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00000000-0008-0000-0500-00001B000000}"/>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126999</xdr:rowOff>
    </xdr:from>
    <xdr:to>
      <xdr:col>4</xdr:col>
      <xdr:colOff>287866</xdr:colOff>
      <xdr:row>4</xdr:row>
      <xdr:rowOff>84666</xdr:rowOff>
    </xdr:to>
    <xdr:grpSp>
      <xdr:nvGrpSpPr>
        <xdr:cNvPr id="2" name="Group 352">
          <a:extLst>
            <a:ext uri="{FF2B5EF4-FFF2-40B4-BE49-F238E27FC236}">
              <a16:creationId xmlns:a16="http://schemas.microsoft.com/office/drawing/2014/main" id="{00000000-0008-0000-0600-000002000000}"/>
            </a:ext>
          </a:extLst>
        </xdr:cNvPr>
        <xdr:cNvGrpSpPr/>
      </xdr:nvGrpSpPr>
      <xdr:grpSpPr>
        <a:xfrm>
          <a:off x="242047" y="297328"/>
          <a:ext cx="2797984" cy="468656"/>
          <a:chOff x="0" y="0"/>
          <a:chExt cx="2757732" cy="479637"/>
        </a:xfrm>
      </xdr:grpSpPr>
      <xdr:sp macro="" textlink="">
        <xdr:nvSpPr>
          <xdr:cNvPr id="4" name="Shape 6">
            <a:extLst>
              <a:ext uri="{FF2B5EF4-FFF2-40B4-BE49-F238E27FC236}">
                <a16:creationId xmlns:a16="http://schemas.microsoft.com/office/drawing/2014/main" id="{00000000-0008-0000-0600-000004000000}"/>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00000000-0008-0000-0600-000005000000}"/>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00000000-0008-0000-0600-000006000000}"/>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00000000-0008-0000-0600-000007000000}"/>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00000000-0008-0000-0600-000008000000}"/>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00000000-0008-0000-0600-000009000000}"/>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00000000-0008-0000-0600-00000A000000}"/>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00000000-0008-0000-0600-00000B000000}"/>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00000000-0008-0000-0600-00000C000000}"/>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00000000-0008-0000-0600-00000D000000}"/>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00000000-0008-0000-0600-00000E00000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00000000-0008-0000-0600-00000F000000}"/>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00000000-0008-0000-0600-000010000000}"/>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00000000-0008-0000-0600-000011000000}"/>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00000000-0008-0000-0600-000012000000}"/>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00000000-0008-0000-0600-000013000000}"/>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00000000-0008-0000-0600-000014000000}"/>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00000000-0008-0000-0600-000015000000}"/>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00000000-0008-0000-0600-000016000000}"/>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00000000-0008-0000-0600-000017000000}"/>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00000000-0008-0000-0600-000018000000}"/>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00000000-0008-0000-0600-000019000000}"/>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00000000-0008-0000-0600-00001A000000}"/>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00000000-0008-0000-0600-00001B000000}"/>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2322</xdr:row>
          <xdr:rowOff>0</xdr:rowOff>
        </xdr:from>
        <xdr:to>
          <xdr:col>4</xdr:col>
          <xdr:colOff>152400</xdr:colOff>
          <xdr:row>2322</xdr:row>
          <xdr:rowOff>152400</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700-000014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107577</xdr:colOff>
      <xdr:row>0</xdr:row>
      <xdr:rowOff>88526</xdr:rowOff>
    </xdr:from>
    <xdr:to>
      <xdr:col>2</xdr:col>
      <xdr:colOff>2079812</xdr:colOff>
      <xdr:row>3</xdr:row>
      <xdr:rowOff>53788</xdr:rowOff>
    </xdr:to>
    <xdr:grpSp>
      <xdr:nvGrpSpPr>
        <xdr:cNvPr id="2" name="Group 352">
          <a:extLst>
            <a:ext uri="{FF2B5EF4-FFF2-40B4-BE49-F238E27FC236}">
              <a16:creationId xmlns:a16="http://schemas.microsoft.com/office/drawing/2014/main" id="{00000000-0008-0000-0700-000002000000}"/>
            </a:ext>
          </a:extLst>
        </xdr:cNvPr>
        <xdr:cNvGrpSpPr/>
      </xdr:nvGrpSpPr>
      <xdr:grpSpPr>
        <a:xfrm>
          <a:off x="107577" y="88526"/>
          <a:ext cx="2752164" cy="476250"/>
          <a:chOff x="0" y="0"/>
          <a:chExt cx="2757732" cy="479637"/>
        </a:xfrm>
      </xdr:grpSpPr>
      <xdr:sp macro="" textlink="">
        <xdr:nvSpPr>
          <xdr:cNvPr id="4" name="Shape 6">
            <a:extLst>
              <a:ext uri="{FF2B5EF4-FFF2-40B4-BE49-F238E27FC236}">
                <a16:creationId xmlns:a16="http://schemas.microsoft.com/office/drawing/2014/main" id="{00000000-0008-0000-0700-000004000000}"/>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00000000-0008-0000-0700-000005000000}"/>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00000000-0008-0000-0700-000006000000}"/>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00000000-0008-0000-0700-000007000000}"/>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00000000-0008-0000-0700-000008000000}"/>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00000000-0008-0000-0700-000009000000}"/>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00000000-0008-0000-0700-00000A000000}"/>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00000000-0008-0000-0700-00000B000000}"/>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00000000-0008-0000-0700-00000C000000}"/>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00000000-0008-0000-0700-00000D000000}"/>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00000000-0008-0000-0700-00000E00000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00000000-0008-0000-0700-00000F000000}"/>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00000000-0008-0000-0700-000010000000}"/>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00000000-0008-0000-0700-000011000000}"/>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00000000-0008-0000-0700-000012000000}"/>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00000000-0008-0000-0700-000013000000}"/>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00000000-0008-0000-0700-000014000000}"/>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00000000-0008-0000-0700-000015000000}"/>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00000000-0008-0000-0700-000016000000}"/>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00000000-0008-0000-0700-000017000000}"/>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00000000-0008-0000-0700-000018000000}"/>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00000000-0008-0000-0700-000019000000}"/>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00000000-0008-0000-0700-00001A000000}"/>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00000000-0008-0000-0700-00001B000000}"/>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twoCellAnchor editAs="oneCell">
    <xdr:from>
      <xdr:col>4</xdr:col>
      <xdr:colOff>0</xdr:colOff>
      <xdr:row>2405</xdr:row>
      <xdr:rowOff>0</xdr:rowOff>
    </xdr:from>
    <xdr:to>
      <xdr:col>4</xdr:col>
      <xdr:colOff>152400</xdr:colOff>
      <xdr:row>2405</xdr:row>
      <xdr:rowOff>152400</xdr:rowOff>
    </xdr:to>
    <xdr:sp macro="" textlink="">
      <xdr:nvSpPr>
        <xdr:cNvPr id="28" name="Picture 1" hidden="1">
          <a:extLst>
            <a:ext uri="{63B3BB69-23CF-44E3-9099-C40C66FF867C}">
              <a14:compatExt xmlns:a14="http://schemas.microsoft.com/office/drawing/2010/main" spid="_x0000_s17409"/>
            </a:ext>
            <a:ext uri="{FF2B5EF4-FFF2-40B4-BE49-F238E27FC236}">
              <a16:creationId xmlns:a16="http://schemas.microsoft.com/office/drawing/2014/main" id="{00000000-0008-0000-0700-00001C000000}"/>
            </a:ext>
          </a:extLst>
        </xdr:cNvPr>
        <xdr:cNvSpPr/>
      </xdr:nvSpPr>
      <xdr:spPr bwMode="auto">
        <a:xfrm>
          <a:off x="5303520" y="1744980"/>
          <a:ext cx="152400" cy="152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2448</xdr:row>
      <xdr:rowOff>0</xdr:rowOff>
    </xdr:from>
    <xdr:to>
      <xdr:col>5</xdr:col>
      <xdr:colOff>152400</xdr:colOff>
      <xdr:row>2448</xdr:row>
      <xdr:rowOff>152400</xdr:rowOff>
    </xdr:to>
    <xdr:sp macro="" textlink="">
      <xdr:nvSpPr>
        <xdr:cNvPr id="3" name="Picture 1" hidden="1">
          <a:extLst>
            <a:ext uri="{63B3BB69-23CF-44E3-9099-C40C66FF867C}">
              <a14:compatExt xmlns:a14="http://schemas.microsoft.com/office/drawing/2010/main" spid="_x0000_s17409"/>
            </a:ext>
            <a:ext uri="{FF2B5EF4-FFF2-40B4-BE49-F238E27FC236}">
              <a16:creationId xmlns:a16="http://schemas.microsoft.com/office/drawing/2014/main" id="{FFD16B7F-3905-4D79-9507-CC9DAE62E55B}"/>
            </a:ext>
          </a:extLst>
        </xdr:cNvPr>
        <xdr:cNvSpPr/>
      </xdr:nvSpPr>
      <xdr:spPr bwMode="auto">
        <a:xfrm>
          <a:off x="5859780" y="105476040"/>
          <a:ext cx="152400" cy="152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2410</xdr:row>
      <xdr:rowOff>0</xdr:rowOff>
    </xdr:from>
    <xdr:to>
      <xdr:col>4</xdr:col>
      <xdr:colOff>152400</xdr:colOff>
      <xdr:row>2410</xdr:row>
      <xdr:rowOff>152400</xdr:rowOff>
    </xdr:to>
    <xdr:sp macro="" textlink="">
      <xdr:nvSpPr>
        <xdr:cNvPr id="29" name="Picture 1" hidden="1">
          <a:extLst>
            <a:ext uri="{63B3BB69-23CF-44E3-9099-C40C66FF867C}">
              <a14:compatExt xmlns:a14="http://schemas.microsoft.com/office/drawing/2010/main" spid="_x0000_s17409"/>
            </a:ext>
            <a:ext uri="{FF2B5EF4-FFF2-40B4-BE49-F238E27FC236}">
              <a16:creationId xmlns:a16="http://schemas.microsoft.com/office/drawing/2014/main" id="{3879287D-8545-4E9D-A06C-4CA868E1CAED}"/>
            </a:ext>
          </a:extLst>
        </xdr:cNvPr>
        <xdr:cNvSpPr/>
      </xdr:nvSpPr>
      <xdr:spPr bwMode="auto">
        <a:xfrm>
          <a:off x="5859780" y="105476040"/>
          <a:ext cx="152400" cy="152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281940</xdr:colOff>
      <xdr:row>4</xdr:row>
      <xdr:rowOff>0</xdr:rowOff>
    </xdr:to>
    <xdr:pic>
      <xdr:nvPicPr>
        <xdr:cNvPr id="2" name="Picture 1">
          <a:extLst>
            <a:ext uri="{FF2B5EF4-FFF2-40B4-BE49-F238E27FC236}">
              <a16:creationId xmlns:a16="http://schemas.microsoft.com/office/drawing/2014/main" id="{14AFDB90-B82F-45BC-B31A-438BEF187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180" y="342900"/>
          <a:ext cx="146304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NTR_IMPUESTOS\10%20SET\10.5%20Liquidaci&#243;n%20de%20impuestos\10.5.1%20Impuesto%20a%20la%20Renta%20-%20Comercial\IRENDA\A&#241;o%2009\11.%20Noviembre%202009.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Startup" Target="Projets%20Accenture/InBev/Target%20Setting%20&amp;%20Cascading/Target%20S&amp;C%20-%20Excel%20Tool/Sanity%20Check/Print%20-%20Sanity%20Check%20Tool%20v2005-05-1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errerepy02\Impuestos\My%20Documents\Clientes\IRSA\Dic09\Cyrsa\PPC\ANTICIPO%20Y%20DESACOPIOS%20AL%2029.12.0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errerepy02\Impuestos\Documents%20and%20Settings\mcaamano.IRSA\Local%20Settings\Temporary%20Internet%20Files\OLK8\HISTORICO%20IRS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errerepy02\Impuestos\Documents%20and%20Settings\avazquez\Local%20Settings\Temp\wz5c17\Combined%20Targeted%20Testing%20and%20Nonstat%20Sampling%20Templat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errerepy02\Impuestos\MGARRIGA\EXCEL\Bce_1999_2000\Bce_10_1999\Insumos\Consumos_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Documents%20and%20Settings\bvbellot\Mis%20documentos\ID\09-05\CMQ%20ID%2009.0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Mis%20documentos\F.P.V\BsAs\BSAS_DICIEMBRE_04.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Worksheet%20in%201623%20An&#225;lit&#237;co%20Dic.%2006%20vs.%20Dic.%2005%20D&#243;lare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2002\Provisiones%20y%20Analisis\ANANOV.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ocuments%20and%20Settings\jmolinas\Configuraci&#243;n%20local\Archivos%20temporales%20de%20Internet\OLK71\DOCUME~1\GBARTO~1\CONFIG~1\Temp\PCMCIA\My%20Documents\GESTI&#211;N%202002\Alianza\WINDOWS\TEMP\PPC\WINDOWS\TEMP\BUDGETFORM2002%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1%20-%20Soportes%20Grupo%20MCSA\1.3%20-%20Team%20Subsidiarias%20Exterior\Paraguay\0406\AxI\TVD%20-%20AxI%20-%2006.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Documents%20and%20Settings\jmolinas\Configuraci&#243;n%20local\Archivos%20temporales%20de%20Internet\OLK71\DOCUME~1\GBARTO~1\CONFIG~1\Temp\My%20Documents\Oscar_N\PROSEGUR\Oscar_N\FIE%20FFP\PPC\WINDOWS\TEMP\BUDGETFORM2002%20(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20%201611%20Revisi&#243;n%20anal&#237;tica%20preliminar%20al%2030.09.06"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errerepy02\Impuestos\Documents%20and%20Settings\ihernand\Application%20Data\Microsoft\Excel\Templates\Accept%20Reject%20Testing%20Template%20US%20v1.2.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errerepy02\Impuestos\Desktop\Planeamiento\NEW%20RF%20UDEA%20PC.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errerepy02\Impuestos\Groups\LogFiles\Planning\Matrices\RF%20conti%20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errerepy02\Impuestos\Mis%20Documentos\BACKUP\Sector%20Contable%20-%20Archivos%20Compartidos\An&#225;lisis%20de%20Rubros%20Contables\Deudas%20Comerciales\CONTROL%20PROVEEDORES\An&#225;lisisi%20proveedores%202006-12%20bce.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8132%20Anal&#237;tico%20de%20Ventas%20al%2030.09.2006"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Hfranco%20Documents\Clientes\DAP\Revisi&#243;n%20al%2030.06.10\PPC\19-06-10\CONCILIACION%20GRAL%20FAP%20JUNIO%20201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Mis%20documentos\2002\Quinsa\Grupo%20255...Quinsa%20Sept_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webmail.iadb.org/BALANCE/Proyecciones%20-%20i%20APOYO-15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errerepy02\Impuestos\ADMINIST\CONTADUR\EXCEL\BALANCE%20JUNIO%2011\CRESUD%20CONSOLIDADO\Armadores\Consolidado\CRESUD%20CONSO%2006-1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errerepy02\Impuestos\ADMINIST\CONTADUR\EXCEL\BALANCE%20JUNIO%2011\CRESUD%20CONSOLIDADO\Armadores\B&#225;sico\CRESUD%20BASICO%2006-11%20SOX.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CJFUST~1.QUI\CONFIG~1\Temp\notesEA312D\Inventario%2031-05-06%20Paraguay.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MESA\Middle%20Office\Relat&#243;rios\Resultado%20Financeiro\AmBev\2004\Out\Resultado%20Carteiras%2010.0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My%20Documents\Clientes%202006\Colgate\PPC%20Carlos%20Nu&#241;ez\lsc\lucio\2002-LE-06\NVOS-2002-YTD-MAY-LE6-V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RVIDOR1_DNRMT\ESTUDIOS\PROVI\GRAL\CUADROS\C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C)%20%20Rolforward%20de%20Gastos%20al%2031.12.2004"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Documents%20and%20Settings\payala003\Application%20Data\Microsoft\Excel\My%20Documents\kimberly%20Clark\Revisi&#243;n%20mensual\2010\08-%20KC%20Agosto%202010\Wp%20Ferre\Apertura%20de%20Despachos-kimberly%20(Autosaved)pedro.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1%20-%20Soportes%20Grupo%20MCSA\1.3%20-%20Team%20Subsidiarias%20Exterior\Paraguay%20Cortes%20Contables\0412\Revalorizacion\3910%20D&#176;C&#176;%20120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errerepy02\Impuestos\Users\Administrator\AppData\Local\Temp\wz61a1\5340%20Receivables%20Tests%20-%20(Revised%20for%202009%20Alternatives).xlsx"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Worksheet%20in%205333%20Examen%20Cuentas%20a%20Cobrar%20-%20Cliente%20al%2030-11-99" TargetMode="External"/></Relationships>
</file>

<file path=xl/externalLinks/_rels/externalLink139.xml.rels><?xml version="1.0" encoding="UTF-8" standalone="yes"?>
<Relationships xmlns="http://schemas.openxmlformats.org/package/2006/relationships"><Relationship Id="rId1" Type="http://schemas.microsoft.com/office/2006/relationships/xlExternalLinkPath/xlPathMissing" Target="Worksheet%20in%20%20%201611%20Revisi&#243;n%20Anal&#237;tica%20Preliminar%20(08-06)%20%20S%20"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Worksheet%20in%20(C)%208134%20Test%20%20de%20Ventas%20de%20INSUMOS%20al%2031.12.2006"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Accounting%20Services\General%20Accounting\TEAMS\International\Michelle\Miscellaneous\Global%20License%20Fees\LAO\Invoices\Central%20America\11-30-02\Dec%20Central%20American%20Invoices%20-%20SAP.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int_acct\Intercompany%20Files\kcisc\BILLINGS%20APR%2099\BILLINGS%20FEB%2099\100%20DAY%20PROJECT.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7112%20PG%20Combined%20Leadsheet"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1.2.150\Users\jramos008\Documents\Documentos\TLS\TAX\FPV\9-FPV\PwC\01.Ret_201309_fpv.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rbufn01\SHARE\Marketing\An&#225;lisis%20de%20Negocios\Costeos\Precios\Enero%202003\PRECIO01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errerepy02\Impuestos\Contabilidad\Sector%20Contable%20-%20Archivos%20Compartidos\An&#225;lisis%20de%20Rubros%20Contables\Creditos%20por%20Ventas\Previsi&#243;n%20para%20Incobrables\2007\Utilizaci&#243;n%20al%2030-06-0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Users\svichini001\Desktop\CLIENTES%202013\1-%20KC\07%20-%20julio.13\pwc\Definitivo\Share\Accounting%20Services\General%20Accounting\TEAMS\International\Mitch\monthend\Europe\Europe%201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TAX%20&amp;%20LEGAL%20SERVICE\BUNGE%20PY\12-Diciembre\Semana%20del%2026%20al%2030%20de%20diciembre%20de%202011\My%20Documents\Clientes%20Tax\AMX\A&#209;O%202010\05%20-%20Mayo%202010\WP\Retenciones%20Mayo%201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errerepy02\Impuestos\ADMINIST\CONTADUR\EXCEL\BALANCE%20MARZO%2005\CACTUS\Cactus%20armado%20bce%2003-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MESA\Front%20Office\Hedge\Trade_Corn.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My%20Documents\Clientes%202006\Colgate\PPC%20Carlos%20Nu&#241;ez\lucio\2001-GERAL\FINANCE\NVOS-BDG-2002-YTD-DEC.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errerepy02\Impuestos\Comun\PROYECTO%20HORIZONS%20OBRA\octubre%202008\HISTORICO%20BASE%2031.1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Documents%20and%20Settings\payala003\Application%20Data\Microsoft\Excel\Segundo%20Pedido%20CREDITO\10-%20Octubre\RECTIFICATIVA%20OCT.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Documents%20and%20Settings\payala003\Application%20Data\Microsoft\Excel\Segundo%20Pedido%20CREDITO\08-Agosto\Rectificativa%20Agos.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Jos&#233;%20Gim&#233;nez\Macro%20Generar%20Recibo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errerepy02\Impuestos\Documents%20and%20Settings\gfatecha001\Desktop\20100617_Test_of_Detail_Template_-_Clarity.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errerepy02\Impuestos\Users\drolon\APPDATA\LOCAL\TEMP\wzc9e8\SALARIO%20FPV.xlsm"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errerepy02\Impuestos\A%20Pwc\Arcor\Revision%20al%2031_12_2000\Provision%20Ganancias\CANDY.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CONTR_IMPUESTOS\20%20Puerto%20Union\Impuesto%20a%20la%20Renta\2009\Documents%20and%20Settings\dserebre\Local%20Settings\Temp\Temporary%20Directory%201%20for%20Planta_Py.xls0.zip\JV%20Asuncion%20port.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C)%208334%20Test%20de%20Gastos%20AGRORAMA%20S.A.%20al%2031.12.2007"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Documents%20and%20Settings\jmolinas\Configuraci&#243;n%20local\Archivos%20temporales%20de%20Internet\OLK71\My%20Documents\Oscar_N\PROSEGUR\Oscar_N\FIE%20FFP\PPC\WINDOWS\TEMP\BUDGETFORM2002%2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DOCUME~1\precalde\LOCALS~1\Temp\notesC4A9C8\DOCUME~1\precalde\LOCALS~1\Temp\C.Notes.Data\Final\Manegement\Tajetones\Variaciones_Foods.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COSTOS%202002\0%202002-10\inventarios\2002-10\PT\Stocks%20PT%20BS.AS%201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Documents%20and%20Settings\djacquet001\Desktop\IVA%20FPV%200710%20-%20PwC.xlsm"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Documents%20and%20Settings\eledesma001\Desktop\Aura%20TR.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BRANDACC\HYPER\A&#209;O02\JUNYTD0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M:\BRANDACC\HYPER\A&#209;O02\JULYTD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Impuestos%202005\Ledger%2006%200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errerepy02\Impuestos\Mis%20documentos\RUBEN\Costos\Costos%20y%20Stock%20%20Costeado%20Julio%202003.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errerepy02\Impuestos\My%20Documents\Alto%20Palermo%20S.A.%20Group\Alto%20Palermo%20S.A\2010\07.%20Proyecto%20IFRS\Papeles\CRESUD%20CONSO%2006-09%20deprotegido.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G:\Datos\Datos\Datos\datos\datos\datos\datos\datos\Datos\Datos\Datos\Datos\datos\Buckup1203\Bces%20CT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VSNA1\PROJETOS\CAFEZEIRO\Planejamento%202005\DISTRIB\Adm%20Financeiro\Book%202001\Ger%20Rotina\GR_Piores_Ranking_OBZ.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errerepy02\Impuestos\Mis%20documentos\Control%20de%20asistencias%20a&#241;o%202000.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Worksheet%20in%20(C)%202230.2%20Estados%20financieros%20al%2031.12.2009"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SERVER\CONTABLE\Balances\2004\Imp%20Renta\Bal_12Finala&#241;o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ferrerepy02\Impuestos\Documents%20and%20Settings\rcarmona\Escritorio\FAPASA\2010\Corriente\4%20D%20Bienes%20de%20Uso\An&#225;lisis%20del%20Rubro\Documents%20and%20Settings\rcaballero\eudora\attach\Pnl%20Jul%20preliminar.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My%20Documents\kimberly%20Clark\OTROS\Segundo%20Recupero%20Cr&#233;dito\2008\09-%20Setiembre\PWC\RECTIFICATIVA%20SET.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USERS\GRUPOS\Administracion\Adm_contabilidad\20AR\exel\planilla\Ambev\Marzo\BAFA_032003_Consolidacion_USD.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Advisor\User_PROD\REPORTS\MACO\Russia%20Pack%20MIX.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erver\contable\Usuarios\EAlonzo\Control%20Interno\Seguro\SEG9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yming03m\grupos\CONTABIL\DATA\CRESCENC\A&#209;O2002-03\Antelco%20Febrero_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U:\Documents%20and%20Settings\diacosta\Local%20Settings\Temporary%20Internet%20Files\Content.Outlook\CSTB0IC7\52820%20191000_L380_O%20enCurso_02-10%20(2).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Documents%20and%20Settings\payala003\Application%20Data\Microsoft\Excel\Documents%20and%20Settings\kinchausti001\Local%20Settings\Temp\wz1ca5\Retenciones%20KC%20julio%202010.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1.2.150\clientes\Users\ysmaelj\AppData\Local\Microsoft\Windows\Temporary%20Internet%20Files\Content.Outlook\317CI00P\Clientes\Dekalpar%20S.A\5333%20Resumen%20Confirmaciones%20de%20Cuentas%20por%20Cobrar%20al%2031.12.2006.xls" TargetMode="External"/></Relationships>
</file>

<file path=xl/externalLinks/_rels/externalLink198.xml.rels><?xml version="1.0" encoding="UTF-8" standalone="yes"?>
<Relationships xmlns="http://schemas.openxmlformats.org/package/2006/relationships"><Relationship Id="rId1" Type="http://schemas.microsoft.com/office/2006/relationships/xlExternalLinkPath/xlPathMissing" Target="Worksheet%20in%201612%20Revisi&#243;n%20anal&#237;tica%20Septiembre%202007%20U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DOCUME~1\ADMINI~2\CONFIG~1\Temp\prueba%20Rem%20y%20carg%20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ccounting%20Services\General%20Accounting\TEAMS\International\Global%20SAP%20License%20Fees\Central%20America\6-30-03\Central%20American%20Invoices%20-%20SAP%2003-31-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interbrew.net\DfsCorporate\Advisor\User_PROD\REPORTS\MACO\Russia%20Pack%20MIX.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ferrerepy02\Impuestos\Users\aeromero\Desktop\Backup\Pack%20de%20Trico'%2008\5136%20An&#225;lisis%20de%20saldos%20de%20Bancos%20del%20pa&#237;s%20al%2030.06.08.xls" TargetMode="External"/></Relationships>
</file>

<file path=xl/externalLinks/_rels/externalLink201.xml.rels><?xml version="1.0" encoding="UTF-8" standalone="yes"?>
<Relationships xmlns="http://schemas.openxmlformats.org/package/2006/relationships"><Relationship Id="rId1" Type="http://schemas.microsoft.com/office/2006/relationships/xlExternalLinkPath/xlPathMissing" Target="Worksheet%20in%20(C)%208432%20An&#225;lisis%20de%20N&#243;mina%20al%2030.09.08" TargetMode="External"/></Relationships>
</file>

<file path=xl/externalLinks/_rels/externalLink202.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10.1.2.150\clientes\Users\ysmaelj\AppData\Local\Microsoft\Windows\Temporary%20Internet%20Files\Content.Outlook\317CI00P\Users\ralvarenga\Documents\Clientes\2013\SOMAX\pack2012\2214%20Estados%20Financieros%20al%2031.12.201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Clientes%20A&amp;A\Nortesur\Auditoria%202007\Resumen%20de%20Auditoria\Informe\Dictamen%20y%20EECC\Armado%20Estados%20Financieros%20al%2031.12.07%20Norte%20Sur%20S.A.xls" TargetMode="External"/></Relationships>
</file>

<file path=xl/externalLinks/_rels/externalLink205.xml.rels><?xml version="1.0" encoding="UTF-8" standalone="yes"?>
<Relationships xmlns="http://schemas.openxmlformats.org/package/2006/relationships"><Relationship Id="rId1" Type="http://schemas.microsoft.com/office/2006/relationships/xlExternalLinkPath/xlPathMissing" Target="Worksheet%20in%206141%20Analisis%20de%20Prestamos%20Bancarios%20al%2030-09-06" TargetMode="External"/></Relationships>
</file>

<file path=xl/externalLinks/_rels/externalLink206.xml.rels><?xml version="1.0" encoding="UTF-8" standalone="yes"?>
<Relationships xmlns="http://schemas.openxmlformats.org/package/2006/relationships"><Relationship Id="rId1" Type="http://schemas.microsoft.com/office/2006/relationships/xlExternalLinkPath/xlPathMissing" Target="Worksheet%20in%205311%20An&#225;lisis%20de%20Cuentas%20por%20cobrar%20Jun%2005"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08.xml.rels><?xml version="1.0" encoding="UTF-8" standalone="yes"?>
<Relationships xmlns="http://schemas.openxmlformats.org/package/2006/relationships"><Relationship Id="rId1" Type="http://schemas.microsoft.com/office/2006/relationships/xlExternalLinkPath/xlPathMissing" Target="Worksheet%20in%205132%20An&#225;lisis%20de%20Conciliaciones%20Bancarias%20al%2030.04.08" TargetMode="External"/></Relationships>
</file>

<file path=xl/externalLinks/_rels/externalLink209.xml.rels><?xml version="1.0" encoding="UTF-8" standalone="yes"?>
<Relationships xmlns="http://schemas.openxmlformats.org/package/2006/relationships"><Relationship Id="rId1" Type="http://schemas.microsoft.com/office/2006/relationships/xlExternalLinkPath/xlPathMissing" Target="Worksheet%20in%205332%20Resumen%20Confirmaciones%20de%20Cuentas%20por%20Cobrar%20al%2031.12.2006"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interbrew.net\DfsCorporate\Documents%20and%20Settings\Maria.Slouzhenikina\Local%20Settings\Temporary%20Internet%20Files\OLK42\Diagram.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Worksheet%20in%200000%20Papel%20Modelo%20de%20Trabajo%20de%20Auditor&#237;a" TargetMode="External"/></Relationships>
</file>

<file path=xl/externalLinks/_rels/externalLink211.xml.rels><?xml version="1.0" encoding="UTF-8" standalone="yes"?>
<Relationships xmlns="http://schemas.openxmlformats.org/package/2006/relationships"><Relationship Id="rId1" Type="http://schemas.microsoft.com/office/2006/relationships/xlExternalLinkPath/xlPathMissing" Target="Worksheet%20in%207132%20Evoluci&#243;n%20del%20patrimonio%20neto"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FERREREPY02\Impuestos\Users\rolond\AppData\Local\Microsoft\Windows\INetCache\Content.Outlook\JZAE08U7\80062834_REC_201703.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Documents%20and%20Settings\payala003\Application%20Data\Microsoft\Excel\Segundo%20Pedido%20CREDITO\15-%20Marzo\Rectificativa%20Marzo%2009.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U:\Documents%20and%20Settings\jacosta3\My%20Documents\PuertoUnion\Finnancial%20Report\Puerto%20Union%20Report%20(2008-09-Setiembre).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Worksheet%20in%208142%20An&#225;lisis%20de%20Ventas%20al%2031.03.2007"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Worksheet%20in%205339.1%20An&#225;lisis%20de%20Anticipos%20efectuados%20al%2031.12.09" TargetMode="External"/></Relationships>
</file>

<file path=xl/externalLinks/_rels/externalLink218.xml.rels><?xml version="1.0" encoding="UTF-8" standalone="yes"?>
<Relationships xmlns="http://schemas.openxmlformats.org/package/2006/relationships"><Relationship Id="rId1" Type="http://schemas.microsoft.com/office/2006/relationships/xlExternalLinkPath/xlPathMissing" Target="Worksheet%20in%206411%20Impuesto%20al%20Valor%20Agregado%2031.12.04" TargetMode="External"/></Relationships>
</file>

<file path=xl/externalLinks/_rels/externalLink219.xml.rels><?xml version="1.0" encoding="UTF-8" standalone="yes"?>
<Relationships xmlns="http://schemas.openxmlformats.org/package/2006/relationships"><Relationship Id="rId1" Type="http://schemas.microsoft.com/office/2006/relationships/xlExternalLinkPath/xlPathMissing" Target="Worksheet%20in%207120%20An&#225;lisis%20de%20Patrimonio%20neto%20al%2031.12.2012"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Templates\Old%20templates\Financial%20Update%20AM%20v1.0.xlt"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22.xml.rels><?xml version="1.0" encoding="UTF-8" standalone="yes"?>
<Relationships xmlns="http://schemas.openxmlformats.org/package/2006/relationships"><Relationship Id="rId1" Type="http://schemas.microsoft.com/office/2006/relationships/xlExternalLinkPath/xlPathMissing" Target="Worksheet%20in%208611%20Test%20de%20Gastos%20al%2031.12.07" TargetMode="External"/></Relationships>
</file>

<file path=xl/externalLinks/_rels/externalLink223.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errerepy02\Impuestos\ADMINIST\CONTADUR\EXCEL\BALANCE%20MARZO%2005\CRESUD\BCE%20PUBLICACION\ARMADO\CRESUD%20CONSO%2003-05.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G:\Datos\Datos\Datos\Datos\datos\datos\datos\datos\datos\Datos\Datos\Datos\Datos\datos\Clientes\Impuestos\Trabajos%20en%20curso\CTI\Noviembre_2007\CTI%20-%20Liq.%20IVA%2009-2007.xls" TargetMode="External"/></Relationships>
</file>

<file path=xl/externalLinks/_rels/externalLink226.xml.rels><?xml version="1.0" encoding="UTF-8" standalone="yes"?>
<Relationships xmlns="http://schemas.openxmlformats.org/package/2006/relationships"><Relationship Id="rId2" Type="http://schemas.openxmlformats.org/officeDocument/2006/relationships/externalLinkPath" Target="file:///\\171.10.10.56\Atlas%20Inversiones\Contabilidad\01.%20CONTABILIDAD\LIQUIDACIONES%20IMPOSITIVAS\IRE\2024\12.%20Diciembre\ATLAS%20CB\122024%20-%20C&#193;LCULO%20IRE%20-%20ATLAS%20C.B..xlsx" TargetMode="External"/><Relationship Id="rId1" Type="http://schemas.openxmlformats.org/officeDocument/2006/relationships/externalLinkPath" Target="https://sites.ey.com/Contabilidad/01.%20CONTABILIDAD/LIQUIDACIONES%20IMPOSITIVAS/IRE/2024/12.%20Diciembre/ATLAS%20CB/122024%20-%20C&#193;LCULO%20IRE%20-%20ATLAS%20C.B..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Descarte%20PEQ.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Documents%20and%20Settings\previlla\Escritorio\Visita%20EN-%20MJM\Documents%20and%20Settings\Chris.Paden\Local%20Settings\Temporary%20Internet%20Files\OLKEA\OPR%20spreadsheet%20-%20SUPPL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fmoh0\departments\DATA\NUTS\MDL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CHETAN\MODELS\%05%08untitledCOPAC\FINANCIA\HI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1.2.150\clientes\Users\ysmaelj\AppData\Local\Microsoft\Windows\Temporary%20Internet%20Files\Content.Outlook\317CI00P\Contabilidad\Proyecto\ArmadoLocal\Back%20Up%20Local\2004\junio04\Armado%20Balances06_Hi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FSNA1\PROJETOS\OBZ\Vila%20Guilherme\2000\Gerencial_2000\RESULTADO_OBZ_2000_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EXCEL\&#49688;&#51452;\&#49324;&#50629;&#49457;~1\96\&#49552;&#51061;&#44592;0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2004/Presentaciones/14-Set%20Campana/Filminas_Cervezas.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Documents%20and%20Settings/jank/My%20Documents/userdata/Legislation%20&amp;%20EHS/RG%20depots%20jaa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TAX%20&amp;%20LEGAL%20SERVICE\PARESA\2011\05-Mayo\WP\PWC\TAX%20&amp;%20LEGAL\Clientes%20re%20asignados\AMX%20PARAGUAY%20S.A\IR%202007\formulario%201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TAX%20&amp;%20LEGAL%20SERVICE\PARESA\2011\05-Mayo\WP\Contabilidad\Proyecto\ArmadoLocal\Back%20Up%20Local\2004\junio04\Armado%20Balances06_Hi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10.0.4\Share\Accounting%20Services\General%20Accounting\TEAMS\International\Mitch\monthend\Europe\Europe%201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0.0.4\DATA\Benitc02\Reporting%20Requerimientos\Results%20reporting%20Dec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0.0.4\472%20Mar%209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ER-2K3-FS1\Documents%20and%20Settings\rortiz\Escritorio\Price\Res%20173\Comparativo\Informes%20financieros%20Modelo%20Res.%20173%20.xls%202010%20MODIFICADO.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72.10.0.4\Share\Accounting%20Services\General%20Accounting\TEAMS\International\Betty\ROYALTY%20&amp;%20FEES\2004%20R&amp;F%20Confirmations%20(formerly%201Ds)\10-2004%201D+R&amp;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IDOR\Datos\Public\sop\5steps\step%202\0302\Volumen\budget03ver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ROUPY_FI%20P21\Uruguay\0403\Revalorizaciones\Adesol%20-%20Armado%20Llave%202004-03%20-%20v21-04-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Apoyo%20a%20Auditoria%202015-lpga\PPC\Para%20Tax%20-%20LPG%20Alimentos%202015\E%20An&#225;lisis%20de%20AF.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5310-02%20Selecci&#243;n%20de%20clientes%20-%20Modelo%20MMA%20Nuevo%20Enfoque"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Impuestos\Mis%20documentos\Contabilidad\Cierre\2003\Abril\Composiciones-Abril-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Documents%20and%20Settings\jmolinas\Configuraci&#243;n%20local\Archivos%20temporales%20de%20Internet\OLK71\DOCUME~1\GBARTO~1\CONFIG~1\Temp\My%20Documents\Oscar_N\PROSEGUR\PwC\EXMICAL\PPC\WINDOWS\TEMP\BUDGETFORM2002%20(2).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8332%20An&#225;lisis%20de%20Gastos%20al%2030.10.2006"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C)%208335%20An&#225;lisis%20de%20Gastos%20al%2031.12.05"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My%20Documents\Auditoria%202010\Shoping\Contable200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Datos\Datos\Datos\Datos\datos\datos\datos\datos\datos\Datos\Datos\Datos\Datos\datos\Buckup1203\Bces%20CT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1%20-%20Soportes%20Grupo%20MCSA\1.3%20-%20Team%20Subsidiarias%20Exterior\Paraguay%20Cortes%20Contables\0412\Revalorizacion\3910%20D&#176;C&#176;%2012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MESA\Front%20Office\Hedge\Trade_Sug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hico\Contabilidade\Documents%20and%20Settings\user\Configura&#231;&#245;es%20locais\Temporary%20Internet%20Files\Content.IE5\WLINCH2B\Despesas%20Roullier%20-%20France.xls"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file:///\\10.1.2.150\clientes\Users\ysmaelj\AppData\Local\Microsoft\Windows\Temporary%20Internet%20Files\Content.Outlook\317CI00P\Users\Administrator\AppData\Local\Temp\wz61a1\5340%20Receivables%20Tests%20-%20(Revised%20for%202009%20Alternatives).xlsx?C0ACEBD4" TargetMode="External"/><Relationship Id="rId1" Type="http://schemas.openxmlformats.org/officeDocument/2006/relationships/externalLinkPath" Target="file:///\\C0ACEBD4\5340%20Receivables%20Tests%20-%20(Revised%20for%202009%20Alternative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My%20Documents\kimberly%20Clark\OTROS\Segundo%20Recupero%20Cr&#233;dito\2008\12-%20Diciembre\Rectificativa%20Dic%202008.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errerepy02\Impuestos\Groups\LogFiles\Log_Ventas\2003\KCC\Alarfar%20KC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IDOR\Datos\ADRIAN%20AXI\1000_AxI%20Bs.%20de%20Uso%20300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ROUPY_FI%20P21\Uruguay\0403\Revalorizaciones\Adesol%20-%20Armado%20Llave%202004-03%20-%20v21-04-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lpaiva.006\My%20Documents\CLIENTS\Multicanal\2005\Auditoria%20al%2030.09.05\Validaci&#243;n\Ingresos%20Publicidad%2030092005%20CV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cuments%20and%20Settings\jmolinas\Configuraci&#243;n%20local\Archivos%20temporales%20de%20Internet\OLK71\DOCUME~1\GBARTO~1\CONFIG~1\Temp\My%20Documents\2002\FIE\2002\FIE\PPC\WINDOWS\TEMP\BUDGETFORM2002%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1\gpaglier\LOCALS~1\Temp\notesFD2C40\CVC%20-%20SyS%20al%2031.12.05%20v13.01.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onta1\sue&#241;olar\Revaluo-Depreciacion%2008-09\Revaluo%202008\Activo%20Fijo%20A&#241;o%20enero%202008.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Worksheet%20in%208333%20Test%20de%20gastos%20al%2031.12.06"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Mis%20documentos\2002\Quinsa\Grupo%20255...Quinsa%20Sept_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Documents%20and%20Settings\lpaiva.006\My%20Documents\CLIENTS\Multicanal\2005\Auditoria%20al%2031.12.05\Validaci&#243;n\Altas%20materiales%20CVC%201205.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C)%205332%20Base%20de%20riesgos%20crediticios%20Banco%20Regional%20al%2030.06.2010"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1611%20Ejecutar%20procedimientos%20analiticos%20preliminare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Worksheet%20in%20%20%20%20%20Revisi&#243;n%20Anal&#237;tica%20Sustantiva%20-%20Pobl.%20Disgregada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ROUPY_FI%20P21\Uruguay\0403\Revalorizaciones\Adesol%20-%20Armado%20Llave%202004-03%20-%20v21-04-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portal.agrocom.biz:9443/Documents%20and%20Settings/e.sinkyavichyus/Local%20Settings/Temporary%20Internet%20Files/Content.Outlook/HBXGT8AS/&#1041;&#1063;/&#1041;&#1058;/&#1041;&#1058;-&#1041;&#1063;%202009-201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smbfs\Grupos\Keyfig\Arg0506\Envio1\gckf.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cswva04\op_mp_apr$\Meus%20documentos\Apsis\AmBev\177rj01%20-%20anexo%2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72.10.0.4\Groups\Comercial\Comerasu\2004\Cierres\ACTUAL%2020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BASE%20DE%20DATOS\s.%20fiscal\bd\gastos\ECON809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TAX%20&amp;%20LEGAL%20SERVICE\PARESA\2010\IRACIS\WP\BASE%20DE%20DATOS\s.%20fiscal\bd\gastos\ECON80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lientes%20TLS\Cervepar\2009\IR%202009\Verificaci&#243;n%20Final%20marzo%202010\Provisi&#243;n%20IR%202009%20-%20Verificaci&#243;n%20Fina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ocuments%20and%20Settings\lovera\Configuraci&#243;n%20local\Archivos%20temporales%20de%20Internet\OLK178\Template%20de%20Carga%20de%20asientos%20P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errerepy02\Impuestos\Mis%20documentos\Contabilidad\Cierre\2003\Enero\Composiciones-Enero-20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int_acct\Intercompany%20Files\kcisc\BILLINGS%20MAR%2099\A%20to%20H%20MAR%2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errerepy02\Impuestos\PwC\TARSHOP\REVISI&#211;N%20FINAL%20PARA%20DELOITTE\APSA%20-%20SUD%20Iron%20Curtain%20al%2006-07%20local%20gaap%20Tarshop%203.8.2007.xls" TargetMode="External"/></Relationships>
</file>

<file path=xl/externalLinks/_rels/externalLink84.xml.rels><?xml version="1.0" encoding="UTF-8" standalone="yes"?>
<Relationships xmlns="http://schemas.openxmlformats.org/package/2006/relationships"><Relationship Id="rId2" Type="http://schemas.microsoft.com/office/2019/04/relationships/externalLinkLongPath" Target="file:///\\ferrerepy02\Documents%20and%20Settings\ctorres\My%20Documents\Alto%20Palermo\US%20GAAP%2030%2006%2006\20%20F%202006\Soportes%20s%20C&#237;a\Sector%20Contable%20-%20Archivos%20Compartidos\An&#225;lisis%20de%20Rubros%20Contables\Acreedores%20x%20FPC\Posiciones\Fpc%20-%200605.xls?AC07EF8A" TargetMode="External"/><Relationship Id="rId1" Type="http://schemas.openxmlformats.org/officeDocument/2006/relationships/externalLinkPath" Target="file:///\\AC07EF8A\Fpc%20-%200605.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Worksheet%20in%20(C)%206332%20%20An&#225;lisis%20de%20Prestamos%20Bancarios%20y%20Comerciales%20al%2031.12.10"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My%20Documents\kimberly%20Clark\OTROS\Segundo%20Recupero%20Cr&#233;dito\2008\08-Agosto\Rectificativa%20Agos.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72.10.0.4\Groups\Comercial\Comerasu\Varios\Gastos%20mensuales%20fijos%20200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errerepy02\Impuestos\Documents%20and%20Settings\AESPOSITO\Desktop\CRESUD%20CONSO%2003-06%20cop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Nathy%20Rivas\Office\Clientes%20TLS\Cervepar\2009\IR%202009\Verificaci&#243;n%20Final%20marzo%202010\Provisi&#243;n%20IR%202009%20-%20Verificaci&#243;n%20Fina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y-s-fs01\contabilidadsodru$\Tax\VAT%20recovery\VAT%20schedule%20%20scenario%20wth%20accelerate%20procedure%20MM%2020%2007%2016.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nts%20and%20Settings\usprez\Escritorio\Copia%20de%20Informe%20Partidas%20Pendientes.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361%20Armado%20CRC"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OCUME~1\mbenegas\LOCALS~1\Temp\notesC4A9C8\Control%20acumulado%20CF%20KC%202006-2007-2008-2009-2010-20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DOCUME~1\ADMINI~2\CONFIG~1\Temp\prueba%20Rem%20y%20carg%20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TAX%20&amp;%20LEGAL%20SERVICE\PARESA\2010\IRACIS\WP\BASE%20DE%20DATOS\ARCHIVOS%20MADRE\Sector%20Financiero.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1611%20%20Revisi&#243;n%20Anal&#237;tica%20Preliminar%20Octubre%202006%20%20(08-06)%20%20S%20"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1811%20Realizar%20Libro%20de%20Trabajo%20de%20Revisi&#243;n%20Anal&#237;tica%20Prelimina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R Fiscal del  Mes"/>
      <sheetName val="I.R.Local Casaci"/>
      <sheetName val="Impuesto a la Renta "/>
      <sheetName val="I.R.GAAP"/>
      <sheetName val="I.R.Gaap "/>
      <sheetName val="I.R.Gaap - Clasif.tasa"/>
      <sheetName val="Demostrativo Consolidado  "/>
      <sheetName val="Estimado"/>
      <sheetName val="FRP Gs vs USD"/>
      <sheetName val="IRTA 1 Semes 09"/>
      <sheetName val="IRTA 2 Semes 09"/>
      <sheetName val="Difcbio2008"/>
      <sheetName val="Tartan"/>
      <sheetName val="Sheet1"/>
      <sheetName val="I_R_Fiscal_del__Mes"/>
      <sheetName val="I_R_Local_Casaci"/>
      <sheetName val="Impuesto_a_la_Renta_"/>
      <sheetName val="I_R_GAAP"/>
      <sheetName val="I_R_Gaap_"/>
      <sheetName val="I_R_Gaap_-_Clasif_tasa"/>
      <sheetName val="Demostrativo_Consolidado__"/>
      <sheetName val="FRP_Gs_vs_USD"/>
      <sheetName val="IRTA_1_Semes_09"/>
      <sheetName val="IRTA_2_Semes_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 val="Gráfico de colunas"/>
      <sheetName val="Gráfico de pareto"/>
      <sheetName val="19001"/>
      <sheetName val="Target_Book"/>
      <sheetName val="Pre-Target_Book"/>
      <sheetName val="Employee_Check"/>
      <sheetName val="&gt;Print_Form&gt;"/>
      <sheetName val="&gt;PMP_Checks&gt;"/>
      <sheetName val="To_Check"/>
      <sheetName val="PMP_Check"/>
      <sheetName val="&gt;PMP_Visions&gt;"/>
      <sheetName val="Project_By_Area"/>
      <sheetName val="Employee_by_Project"/>
      <sheetName val="Employee_KPIs_by_Project"/>
      <sheetName val="Gráfico_de_colunas"/>
      <sheetName val="Gráfico_de_pareto"/>
      <sheetName val="Target_Book2"/>
      <sheetName val="Pre-Target_Book2"/>
      <sheetName val="Employee_Check2"/>
      <sheetName val="&gt;Print_Form&gt;2"/>
      <sheetName val="&gt;PMP_Checks&gt;2"/>
      <sheetName val="To_Check2"/>
      <sheetName val="PMP_Check2"/>
      <sheetName val="&gt;PMP_Visions&gt;2"/>
      <sheetName val="Project_By_Area2"/>
      <sheetName val="Employee_by_Project2"/>
      <sheetName val="Employee_KPIs_by_Project2"/>
      <sheetName val="Gráfico_de_colunas2"/>
      <sheetName val="Gráfico_de_pareto2"/>
      <sheetName val="Target_Book1"/>
      <sheetName val="Pre-Target_Book1"/>
      <sheetName val="Employee_Check1"/>
      <sheetName val="&gt;Print_Form&gt;1"/>
      <sheetName val="&gt;PMP_Checks&gt;1"/>
      <sheetName val="To_Check1"/>
      <sheetName val="PMP_Check1"/>
      <sheetName val="&gt;PMP_Visions&gt;1"/>
      <sheetName val="Project_By_Area1"/>
      <sheetName val="Employee_by_Project1"/>
      <sheetName val="Employee_KPIs_by_Project1"/>
      <sheetName val="Gráfico_de_colunas1"/>
      <sheetName val="Gráfico_de_pareto1"/>
      <sheetName val="Target_Book3"/>
      <sheetName val="Pre-Target_Book3"/>
      <sheetName val="Employee_Check3"/>
      <sheetName val="&gt;Print_Form&gt;3"/>
      <sheetName val="&gt;PMP_Checks&gt;3"/>
      <sheetName val="To_Check3"/>
      <sheetName val="PMP_Check3"/>
      <sheetName val="&gt;PMP_Visions&gt;3"/>
      <sheetName val="Project_By_Area3"/>
      <sheetName val="Employee_by_Project3"/>
      <sheetName val="Employee_KPIs_by_Project3"/>
      <sheetName val="Gráfico_de_colunas3"/>
      <sheetName val="Gráfico_de_pareto3"/>
      <sheetName val="Target_Book4"/>
      <sheetName val="Pre-Target_Book4"/>
      <sheetName val="Employee_Check4"/>
      <sheetName val="&gt;Print_Form&gt;4"/>
      <sheetName val="&gt;PMP_Checks&gt;4"/>
      <sheetName val="To_Check4"/>
      <sheetName val="PMP_Check4"/>
      <sheetName val="&gt;PMP_Visions&gt;4"/>
      <sheetName val="Project_By_Area4"/>
      <sheetName val="Employee_by_Project4"/>
      <sheetName val="Employee_KPIs_by_Project4"/>
      <sheetName val="Gráfico_de_colunas4"/>
      <sheetName val="Gráfico_de_pareto4"/>
      <sheetName val="Target_Book5"/>
      <sheetName val="Pre-Target_Book5"/>
      <sheetName val="Employee_Check5"/>
      <sheetName val="&gt;Print_Form&gt;5"/>
      <sheetName val="&gt;PMP_Checks&gt;5"/>
      <sheetName val="To_Check5"/>
      <sheetName val="PMP_Check5"/>
      <sheetName val="&gt;PMP_Visions&gt;5"/>
      <sheetName val="Project_By_Area5"/>
      <sheetName val="Employee_by_Project5"/>
      <sheetName val="Employee_KPIs_by_Project5"/>
      <sheetName val="Gráfico_de_colunas5"/>
      <sheetName val="Gráfico_de_pareto5"/>
      <sheetName val="Target_Book6"/>
      <sheetName val="Pre-Target_Book6"/>
      <sheetName val="Employee_Check6"/>
      <sheetName val="&gt;Print_Form&gt;6"/>
      <sheetName val="&gt;PMP_Checks&gt;6"/>
      <sheetName val="To_Check6"/>
      <sheetName val="PMP_Check6"/>
      <sheetName val="&gt;PMP_Visions&gt;6"/>
      <sheetName val="Project_By_Area6"/>
      <sheetName val="Employee_by_Project6"/>
      <sheetName val="Employee_KPIs_by_Project6"/>
      <sheetName val="Gráfico_de_colunas6"/>
      <sheetName val="Gráfico_de_pareto6"/>
      <sheetName val="Target_Book7"/>
      <sheetName val="Pre-Target_Book7"/>
      <sheetName val="Employee_Check7"/>
      <sheetName val="&gt;Print_Form&gt;7"/>
      <sheetName val="&gt;PMP_Checks&gt;7"/>
      <sheetName val="To_Check7"/>
      <sheetName val="PMP_Check7"/>
      <sheetName val="&gt;PMP_Visions&gt;7"/>
      <sheetName val="Project_By_Area7"/>
      <sheetName val="Employee_by_Project7"/>
      <sheetName val="Employee_KPIs_by_Project7"/>
      <sheetName val="Gráfico_de_colunas7"/>
      <sheetName val="Gráfico_de_pareto7"/>
      <sheetName val="Target_Book8"/>
      <sheetName val="Pre-Target_Book8"/>
      <sheetName val="Employee_Check8"/>
      <sheetName val="&gt;Print_Form&gt;8"/>
      <sheetName val="&gt;PMP_Checks&gt;8"/>
      <sheetName val="To_Check8"/>
      <sheetName val="PMP_Check8"/>
      <sheetName val="&gt;PMP_Visions&gt;8"/>
      <sheetName val="Project_By_Area8"/>
      <sheetName val="Employee_by_Project8"/>
      <sheetName val="Employee_KPIs_by_Project8"/>
      <sheetName val="Gráfico_de_colunas8"/>
      <sheetName val="Gráfico_de_pareto8"/>
      <sheetName val="Target_Book10"/>
      <sheetName val="Pre-Target_Book10"/>
      <sheetName val="Employee_Check10"/>
      <sheetName val="&gt;Print_Form&gt;10"/>
      <sheetName val="&gt;PMP_Checks&gt;10"/>
      <sheetName val="To_Check10"/>
      <sheetName val="PMP_Check10"/>
      <sheetName val="&gt;PMP_Visions&gt;10"/>
      <sheetName val="Project_By_Area10"/>
      <sheetName val="Employee_by_Project10"/>
      <sheetName val="Employee_KPIs_by_Project10"/>
      <sheetName val="Gráfico_de_colunas10"/>
      <sheetName val="Gráfico_de_pareto10"/>
      <sheetName val="Target_Book9"/>
      <sheetName val="Pre-Target_Book9"/>
      <sheetName val="Employee_Check9"/>
      <sheetName val="&gt;Print_Form&gt;9"/>
      <sheetName val="&gt;PMP_Checks&gt;9"/>
      <sheetName val="To_Check9"/>
      <sheetName val="PMP_Check9"/>
      <sheetName val="&gt;PMP_Visions&gt;9"/>
      <sheetName val="Project_By_Area9"/>
      <sheetName val="Employee_by_Project9"/>
      <sheetName val="Employee_KPIs_by_Project9"/>
      <sheetName val="Gráfico_de_colunas9"/>
      <sheetName val="Gráfico_de_pareto9"/>
      <sheetName val="Target_Book11"/>
      <sheetName val="Pre-Target_Book11"/>
      <sheetName val="Employee_Check11"/>
      <sheetName val="&gt;Print_Form&gt;11"/>
      <sheetName val="&gt;PMP_Checks&gt;11"/>
      <sheetName val="To_Check11"/>
      <sheetName val="PMP_Check11"/>
      <sheetName val="&gt;PMP_Visions&gt;11"/>
      <sheetName val="Project_By_Area11"/>
      <sheetName val="Employee_by_Project11"/>
      <sheetName val="Employee_KPIs_by_Project11"/>
      <sheetName val="Gráfico_de_colunas11"/>
      <sheetName val="Gráfico_de_pareto11"/>
      <sheetName val="Target_Book12"/>
      <sheetName val="Pre-Target_Book12"/>
      <sheetName val="Employee_Check12"/>
      <sheetName val="&gt;Print_Form&gt;12"/>
      <sheetName val="&gt;PMP_Checks&gt;12"/>
      <sheetName val="To_Check12"/>
      <sheetName val="PMP_Check12"/>
      <sheetName val="&gt;PMP_Visions&gt;12"/>
      <sheetName val="Project_By_Area12"/>
      <sheetName val="Employee_by_Project12"/>
      <sheetName val="Employee_KPIs_by_Project12"/>
      <sheetName val="Gráfico_de_colunas12"/>
      <sheetName val="Gráfico_de_pareto12"/>
      <sheetName val="Target_Book13"/>
      <sheetName val="Pre-Target_Book13"/>
      <sheetName val="Employee_Check13"/>
      <sheetName val="&gt;Print_Form&gt;13"/>
      <sheetName val="&gt;PMP_Checks&gt;13"/>
      <sheetName val="To_Check13"/>
      <sheetName val="PMP_Check13"/>
      <sheetName val="&gt;PMP_Visions&gt;13"/>
      <sheetName val="Project_By_Area13"/>
      <sheetName val="Employee_by_Project13"/>
      <sheetName val="Employee_KPIs_by_Project13"/>
      <sheetName val="Gráfico_de_colunas13"/>
      <sheetName val="Gráfico_de_pareto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 val="DESACOPIOS_ANALITICO"/>
      <sheetName val="ANTICIPOS_PARA_GRAFOS"/>
      <sheetName val="DESACOPIOS_ANALITICO1"/>
      <sheetName val="ANTICIPOS_PARA_GRAFOS1"/>
      <sheetName val="DESACOPIOS_ANALITICO2"/>
      <sheetName val="ANTICIPOS_PARA_GRAFOS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 val="IRSA_HIST"/>
      <sheetName val="IRSA_AXI"/>
      <sheetName val="IRSA_HIST1"/>
      <sheetName val="IRSA_AXI1"/>
      <sheetName val="IRSA_HIST2"/>
      <sheetName val="IRSA_AXI2"/>
    </sheetNames>
    <sheetDataSet>
      <sheetData sheetId="0"/>
      <sheetData sheetId="1"/>
      <sheetData sheetId="2"/>
      <sheetData sheetId="3"/>
      <sheetData sheetId="4"/>
      <sheetData sheetId="5"/>
      <sheetData sheetId="6"/>
      <sheetData sheetId="7"/>
      <sheetData sheetId="8"/>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 val="Targeted_Testing-1"/>
      <sheetName val="Targeted_Testing-2"/>
      <sheetName val="Non-Statistical_Sampling-1"/>
      <sheetName val="Targeted_Testing"/>
      <sheetName val="Non-Statistical_Sampling"/>
      <sheetName val="Accept_Reject"/>
      <sheetName val="AR_Drop_Downs"/>
      <sheetName val="First_Sample_Res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14"/>
      <sheetData sheetId="15"/>
      <sheetData sheetId="16"/>
      <sheetData sheetId="17"/>
      <sheetData sheetId="18"/>
      <sheetData sheetId="19"/>
      <sheetData sheetId="20"/>
      <sheetData sheetId="2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 val="Con_asto"/>
      <sheetName val="Sin_asto"/>
      <sheetName val="abm_productos"/>
      <sheetName val="Mov_no_stan"/>
      <sheetName val="Con_asto1"/>
      <sheetName val="Sin_asto1"/>
      <sheetName val="abm_productos1"/>
      <sheetName val="Mov_no_stan1"/>
      <sheetName val="Con_asto2"/>
      <sheetName val="Sin_asto2"/>
      <sheetName val="abm_productos2"/>
      <sheetName val="Mov_no_stan2"/>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 sheetId="7">
        <row r="1">
          <cell r="A1" t="str">
            <v>DEPOSI</v>
          </cell>
        </row>
      </sheetData>
      <sheetData sheetId="8"/>
      <sheetData sheetId="9"/>
      <sheetData sheetId="10"/>
      <sheetData sheetId="11">
        <row r="1">
          <cell r="A1" t="str">
            <v>DEPOSI</v>
          </cell>
        </row>
      </sheetData>
      <sheetData sheetId="12"/>
      <sheetData sheetId="13"/>
      <sheetData sheetId="14"/>
      <sheetData sheetId="15">
        <row r="1">
          <cell r="A1" t="str">
            <v>DEPOSI</v>
          </cell>
        </row>
      </sheetData>
      <sheetData sheetId="16"/>
      <sheetData sheetId="17"/>
      <sheetData sheetId="1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go"/>
      <sheetName val="Bce impositivo"/>
      <sheetName val="Det Diferencias"/>
      <sheetName val="Bienes de Uso"/>
      <sheetName val="Aj. resultado"/>
      <sheetName val="Bs de uso Frango"/>
      <sheetName val="A41-B"/>
      <sheetName val="sys ajustado 09-05"/>
      <sheetName val="sys hist 09-05"/>
      <sheetName val="Bce_impositivo"/>
      <sheetName val="Det_Diferencias"/>
      <sheetName val="Bienes_de_Uso"/>
      <sheetName val="Aj__resultado"/>
      <sheetName val="Bs_de_uso_Frango"/>
      <sheetName val="sys_ajustado_09-05"/>
      <sheetName val="sys_hist_09-05"/>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Gs__Prorrat_"/>
      <sheetName val="P_Global"/>
      <sheetName val="Detalle_de_Ref_"/>
      <sheetName val="altas_y_bajas"/>
      <sheetName val="Destino Fletes"/>
      <sheetName val="Gs__Prorrat_1"/>
      <sheetName val="P_Global1"/>
      <sheetName val="Detalle_de_Ref_1"/>
      <sheetName val="altas_y_bajas1"/>
      <sheetName val="Gs__Prorrat_2"/>
      <sheetName val="P_Global2"/>
      <sheetName val="Detalle_de_Ref_2"/>
      <sheetName val="altas_y_bajas2"/>
      <sheetName val="Con asto"/>
      <sheetName val="Currency"/>
      <sheetName val="Non-Statistical Sampling"/>
    </sheetNames>
    <sheetDataSet>
      <sheetData sheetId="0">
        <row r="1">
          <cell r="A1" t="str">
            <v>Detalle de Bienes de Uso Amortizables en 50 años</v>
          </cell>
        </row>
      </sheetData>
      <sheetData sheetId="1">
        <row r="1">
          <cell r="A1" t="str">
            <v>Detalle de Bienes de Uso Amortizables en 50 años</v>
          </cell>
        </row>
      </sheetData>
      <sheetData sheetId="2">
        <row r="2">
          <cell r="B2" t="str">
            <v>REVALUO IMPOSITIVO BIENES DE USO AL 30/09/99</v>
          </cell>
        </row>
      </sheetData>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ow r="2">
          <cell r="B2" t="str">
            <v>REVALUO IMPOSITIVO BIENES DE USO AL 30/09/99</v>
          </cell>
        </row>
      </sheetData>
      <sheetData sheetId="22"/>
      <sheetData sheetId="23">
        <row r="1">
          <cell r="A1" t="str">
            <v>Detalle de Bienes de Uso Amortizables en 50 años</v>
          </cell>
        </row>
      </sheetData>
      <sheetData sheetId="24"/>
      <sheetData sheetId="25" refreshError="1"/>
      <sheetData sheetId="26">
        <row r="2">
          <cell r="B2" t="str">
            <v>REVALUO IMPOSITIVO BIENES DE USO AL 30/09/99</v>
          </cell>
        </row>
      </sheetData>
      <sheetData sheetId="27"/>
      <sheetData sheetId="28">
        <row r="1">
          <cell r="A1" t="str">
            <v>Detalle de Bienes de Uso Amortizables en 50 años</v>
          </cell>
        </row>
      </sheetData>
      <sheetData sheetId="29"/>
      <sheetData sheetId="30">
        <row r="2">
          <cell r="B2" t="str">
            <v>REVALUO IMPOSITIVO BIENES DE USO AL 30/09/99</v>
          </cell>
        </row>
      </sheetData>
      <sheetData sheetId="31"/>
      <sheetData sheetId="32">
        <row r="1">
          <cell r="A1" t="str">
            <v>Detalle de Bienes de Uso Amortizables en 50 años</v>
          </cell>
        </row>
      </sheetData>
      <sheetData sheetId="33"/>
      <sheetData sheetId="34" refreshError="1"/>
      <sheetData sheetId="35" refreshError="1"/>
      <sheetData sheetId="3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AS032003"/>
      <sheetName val="TC"/>
      <sheetName val="Cheques Diferidos"/>
      <sheetName val="Financiamiento Bancos"/>
      <sheetName val="Cheques_Diferidos"/>
      <sheetName val="Financiamiento_Bancos"/>
    </sheetNames>
    <sheetDataSet>
      <sheetData sheetId="0" refreshError="1"/>
      <sheetData sheetId="1" refreshError="1"/>
      <sheetData sheetId="2" refreshError="1"/>
      <sheetData sheetId="3" refreshError="1"/>
      <sheetData sheetId="4"/>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Dic 06 vs. Dic 05 "/>
      <sheetName val="EERR 31.12.06 vs 31.12.05"/>
      <sheetName val="Balance 12-2006 USD Historico"/>
      <sheetName val="Balance 12-2006 USD Cierre"/>
      <sheetName val="Balance Diciembre-05 USD TC Cie"/>
      <sheetName val="Balance Diciembre-05 USD Histor"/>
      <sheetName val="XREF"/>
      <sheetName val="Tickmarks"/>
      <sheetName val="Cálculo auxiliar aumentos"/>
      <sheetName val="Cálculo IR"/>
      <sheetName val="GND"/>
      <sheetName val="Límite honorarios"/>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9100"/>
      <sheetName val="031100"/>
      <sheetName val="031110"/>
      <sheetName val="041100"/>
      <sheetName val="041199"/>
      <sheetName val="051100"/>
      <sheetName val="051199"/>
      <sheetName val="059100"/>
      <sheetName val="063-100"/>
      <sheetName val="521-100"/>
      <sheetName val="536-100"/>
      <sheetName val="536-100(D&amp;S)"/>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 val="Income_Statement_Data"/>
      <sheetName val="Balance_Sheet_Data"/>
      <sheetName val="2001_Projected_IS"/>
      <sheetName val="_2001_Projected_BS"/>
      <sheetName val="Sales-Cash_Budget"/>
      <sheetName val="Sales_By_Channel"/>
      <sheetName val="Inventory_Summary"/>
      <sheetName val="2001_proj-_fixed_and_variable"/>
      <sheetName val="Fixed_and_Variable_Expenses"/>
      <sheetName val="F&amp;V_EXPS_"/>
      <sheetName val="Cost_Ctrs_"/>
      <sheetName val="_sales_by_vendor__"/>
      <sheetName val="Income_Statement_Data1"/>
      <sheetName val="Balance_Sheet_Data1"/>
      <sheetName val="2001_Projected_IS1"/>
      <sheetName val="_2001_Projected_BS1"/>
      <sheetName val="Sales-Cash_Budget1"/>
      <sheetName val="Sales_By_Channel1"/>
      <sheetName val="Inventory_Summary1"/>
      <sheetName val="2001_proj-_fixed_and_variable1"/>
      <sheetName val="Fixed_and_Variable_Expenses1"/>
      <sheetName val="F&amp;V_EXPS_1"/>
      <sheetName val="Cost_Ctrs_1"/>
      <sheetName val="_sales_by_vendor__1"/>
      <sheetName val="Income_Statement_Data2"/>
      <sheetName val="Balance_Sheet_Data2"/>
      <sheetName val="2001_Projected_IS2"/>
      <sheetName val="_2001_Projected_BS2"/>
      <sheetName val="Sales-Cash_Budget2"/>
      <sheetName val="Sales_By_Channel2"/>
      <sheetName val="Inventory_Summary2"/>
      <sheetName val="2001_proj-_fixed_and_variable2"/>
      <sheetName val="Fixed_and_Variable_Expenses2"/>
      <sheetName val="F&amp;V_EXPS_2"/>
      <sheetName val="Cost_Ctrs_2"/>
      <sheetName val="_sales_by_vendor_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Información_Sox"/>
      <sheetName val="Seguimiento_de_Cambios_SOX"/>
      <sheetName val="VPP_APSA-Historico_"/>
      <sheetName val="VPP_APSA-Ajustado__"/>
      <sheetName val="VPP_Altocity_en_ECL"/>
      <sheetName val="PART_MINORITARIA"/>
      <sheetName val="PART_MINORITARIA_AC"/>
      <sheetName val="Ajuste_vpp_PC_a_0603"/>
      <sheetName val="Compra-vta_AInvest"/>
      <sheetName val="CA_Flujo_Ef_2018"/>
      <sheetName val="CA Flujo Ef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30-6 31-5"/>
      <sheetName val="BG ARS 30-6"/>
      <sheetName val="KTP1 TVD 30_06"/>
      <sheetName val="Resumen KTP1 TVD 30_06"/>
      <sheetName val="Control Contable"/>
      <sheetName val="Control Buso"/>
      <sheetName val="BG ARS Post ajuste"/>
      <sheetName val="DTC"/>
      <sheetName val="A x I"/>
      <sheetName val="Minuta AxI 06.04"/>
      <sheetName val="BG PYG"/>
      <sheetName val="BG ARS"/>
      <sheetName val="BG_30-6_31-5"/>
      <sheetName val="BG_ARS_30-6"/>
      <sheetName val="KTP1_TVD_30_06"/>
      <sheetName val="Resumen_KTP1_TVD_30_06"/>
      <sheetName val="Control_Contable"/>
      <sheetName val="Control_Buso"/>
      <sheetName val="BG_ARS_Post_ajuste"/>
      <sheetName val="A_x_I"/>
      <sheetName val="Minuta_AxI_06_04"/>
      <sheetName val="BG_PYG"/>
      <sheetName val="BG_ARS"/>
      <sheetName val="BG_30-6_31-51"/>
      <sheetName val="BG_ARS_30-61"/>
      <sheetName val="KTP1_TVD_30_061"/>
      <sheetName val="Resumen_KTP1_TVD_30_061"/>
      <sheetName val="Control_Contable1"/>
      <sheetName val="Control_Buso1"/>
      <sheetName val="BG_ARS_Post_ajuste1"/>
      <sheetName val="A_x_I1"/>
      <sheetName val="Minuta_AxI_06_041"/>
      <sheetName val="BG_PYG1"/>
      <sheetName val="BG_ARS1"/>
      <sheetName val="BG_30-6_31-52"/>
      <sheetName val="BG_ARS_30-62"/>
      <sheetName val="KTP1_TVD_30_062"/>
      <sheetName val="Resumen_KTP1_TVD_30_062"/>
      <sheetName val="Control_Contable2"/>
      <sheetName val="Control_Buso2"/>
      <sheetName val="BG_ARS_Post_ajuste2"/>
      <sheetName val="A_x_I2"/>
      <sheetName val="Minuta_AxI_06_042"/>
      <sheetName val="BG_PYG2"/>
      <sheetName val="BG_AR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 val="Income_Statement_Data"/>
      <sheetName val="Balance_Sheet_Data"/>
      <sheetName val="2001_Projected_IS"/>
      <sheetName val="_2001_Projected_BS"/>
      <sheetName val="Sales-Cash_Budget"/>
      <sheetName val="Sales_By_Channel"/>
      <sheetName val="Inventory_Summary"/>
      <sheetName val="2001_proj-_fixed_and_variable"/>
      <sheetName val="Fixed_and_Variable_Expenses"/>
      <sheetName val="F&amp;V_EXPS_"/>
      <sheetName val="Cost_Ctrs_"/>
      <sheetName val="_sales_by_vendor__"/>
      <sheetName val="Income_Statement_Data1"/>
      <sheetName val="Balance_Sheet_Data1"/>
      <sheetName val="2001_Projected_IS1"/>
      <sheetName val="_2001_Projected_BS1"/>
      <sheetName val="Sales-Cash_Budget1"/>
      <sheetName val="Sales_By_Channel1"/>
      <sheetName val="Inventory_Summary1"/>
      <sheetName val="2001_proj-_fixed_and_variable1"/>
      <sheetName val="Fixed_and_Variable_Expenses1"/>
      <sheetName val="F&amp;V_EXPS_1"/>
      <sheetName val="Cost_Ctrs_1"/>
      <sheetName val="_sales_by_vendor__1"/>
      <sheetName val="Income_Statement_Data2"/>
      <sheetName val="Balance_Sheet_Data2"/>
      <sheetName val="2001_Projected_IS2"/>
      <sheetName val="_2001_Projected_BS2"/>
      <sheetName val="Sales-Cash_Budget2"/>
      <sheetName val="Sales_By_Channel2"/>
      <sheetName val="Inventory_Summary2"/>
      <sheetName val="2001_proj-_fixed_and_variable2"/>
      <sheetName val="Fixed_and_Variable_Expenses2"/>
      <sheetName val="F&amp;V_EXPS_2"/>
      <sheetName val="Cost_Ctrs_2"/>
      <sheetName val="_sales_by_vendor_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GP311202"/>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 val="BG Arm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 val="ESP_311201"/>
      <sheetName val="EPN_1201"/>
      <sheetName val="Anexo_E"/>
      <sheetName val="Anexo_A"/>
      <sheetName val="Cred_y_Pas__Operat"/>
      <sheetName val="Res_Fin_y_REI"/>
      <sheetName val="contents"/>
      <sheetName val="ESP_3112011"/>
      <sheetName val="EPN_12011"/>
      <sheetName val="Anexo_E1"/>
      <sheetName val="Anexo_A1"/>
      <sheetName val="Cred_y_Pas__Operat1"/>
      <sheetName val="Res_Fin_y_REI1"/>
      <sheetName val="ESP_3112012"/>
      <sheetName val="EPN_12012"/>
      <sheetName val="Anexo_E2"/>
      <sheetName val="Anexo_A2"/>
      <sheetName val="Cred_y_Pas__Operat2"/>
      <sheetName val="Res_Fin_y_REI2"/>
      <sheetName val="Interface Hub"/>
      <sheetName val="FD&amp;FI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lusion"/>
      <sheetName val="Analítico BG"/>
      <sheetName val="Analitico EERR"/>
      <sheetName val="Comparativo BG"/>
      <sheetName val="Armado 2005"/>
      <sheetName val="Razones"/>
      <sheetName val="Compradores"/>
      <sheetName val="Tickmarks"/>
      <sheetName val="N1 19 20"/>
      <sheetName val="Comparativo_BG"/>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 val="Accept_Reject-1"/>
      <sheetName val="Targeted_Testing"/>
      <sheetName val="Non-Statistical_Sampling"/>
      <sheetName val="Accept_Reject"/>
      <sheetName val="AR_Drop_Downs"/>
      <sheetName val="First_Sample_Results"/>
    </sheetNames>
    <sheetDataSet>
      <sheetData sheetId="0"/>
      <sheetData sheetId="1"/>
      <sheetData sheetId="2"/>
      <sheetData sheetId="3"/>
      <sheetData sheetId="4">
        <row r="5">
          <cell r="AR5" t="b">
            <v>0</v>
          </cell>
        </row>
        <row r="6">
          <cell r="AR6" t="b">
            <v>0</v>
          </cell>
        </row>
        <row r="12">
          <cell r="AR12"/>
        </row>
        <row r="13">
          <cell r="AJ13">
            <v>0</v>
          </cell>
        </row>
        <row r="15">
          <cell r="AK15"/>
        </row>
        <row r="20">
          <cell r="Y20"/>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 sheetId="12"/>
      <sheetData sheetId="13"/>
      <sheetData sheetId="14">
        <row r="5">
          <cell r="AR5" t="b">
            <v>0</v>
          </cell>
        </row>
      </sheetData>
      <sheetData sheetId="15"/>
      <sheetData sheetId="16">
        <row r="5">
          <cell r="A5">
            <v>0</v>
          </cell>
        </row>
      </sheetData>
      <sheetData sheetId="17"/>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banda_A12"/>
      <sheetName val="banda_B-_acertar12"/>
      <sheetName val="Emissão_C_03_12_1999_wjo_12"/>
      <sheetName val="Sercomtel-22_12_199912"/>
      <sheetName val="Sctl-canais-22_12_199912"/>
      <sheetName val="SERGIO_TESSARO12"/>
      <sheetName val="Telepar-01_11_199912"/>
      <sheetName val="AUX-diagrama_hexagonos12"/>
      <sheetName val="CANAL_DE_CONTROLE12"/>
      <sheetName val="DADOS__DA_APF_03-12-199912"/>
      <sheetName val="BG_Armado12"/>
      <sheetName val="PG_Cs_Sociales11"/>
      <sheetName val="BG_ARS_Post_ajuste11"/>
      <sheetName val="Table of Contents"/>
      <sheetName val="PARAM_22_12_1999"/>
      <sheetName val="Macro1"/>
      <sheetName val="ERLANGBS"/>
      <sheetName val="EOAF"/>
      <sheetName val="N2"/>
      <sheetName val="VPP"/>
      <sheetName val="News Cost+ Fees 2008"/>
      <sheetName val="Dentro Concesión No Conectadas"/>
      <sheetName val="310"/>
      <sheetName val="311"/>
      <sheetName val="315"/>
      <sheetName val="316"/>
      <sheetName val="317"/>
      <sheetName val="318"/>
      <sheetName val="325"/>
      <sheetName val="326"/>
      <sheetName val="327"/>
      <sheetName val="328"/>
      <sheetName val="329"/>
      <sheetName val="330"/>
      <sheetName val="331"/>
      <sheetName val="332"/>
      <sheetName val="333"/>
      <sheetName val="334"/>
      <sheetName val="340"/>
      <sheetName val="341"/>
      <sheetName val="345"/>
      <sheetName val="346"/>
      <sheetName val="347"/>
      <sheetName val="348"/>
      <sheetName val="349"/>
      <sheetName val="350"/>
      <sheetName val="351"/>
      <sheetName val="352"/>
      <sheetName val="353"/>
      <sheetName val="360"/>
      <sheetName val="361"/>
      <sheetName val="362"/>
      <sheetName val="363"/>
      <sheetName val="364"/>
      <sheetName val="365"/>
      <sheetName val="366"/>
      <sheetName val="367"/>
      <sheetName val="368"/>
      <sheetName val="375"/>
      <sheetName val="376"/>
      <sheetName val="377"/>
      <sheetName val="378"/>
      <sheetName val="379"/>
      <sheetName val="390"/>
      <sheetName val="391"/>
      <sheetName val="392"/>
      <sheetName val="393"/>
      <sheetName val="394"/>
      <sheetName val="395"/>
      <sheetName val="396"/>
      <sheetName val="397"/>
      <sheetName val="mk 244"/>
      <sheetName val="hoja1"/>
      <sheetName val="banda_A13"/>
      <sheetName val="banda_B-_acertar13"/>
      <sheetName val="Emissão_C_03_12_1999_wjo_13"/>
      <sheetName val="Sercomtel-22_12_199913"/>
      <sheetName val="Sctl-canais-22_12_199913"/>
      <sheetName val="SERGIO_TESSARO13"/>
      <sheetName val="Telepar-01_11_199913"/>
      <sheetName val="AUX-diagrama_hexagonos13"/>
      <sheetName val="CANAL_DE_CONTROLE13"/>
      <sheetName val="DADOS__DA_APF_03-12-199913"/>
      <sheetName val="BG_Armado13"/>
      <sheetName val="BG_ARS_Post_ajuste12"/>
      <sheetName val="PG_Cs_Sociales12"/>
      <sheetName val="Table_of_Contents"/>
      <sheetName val="News_Cost+_Fees_2008"/>
      <sheetName val="Dentro_Concesión_No_Conectadas"/>
      <sheetName val="banda_A14"/>
      <sheetName val="banda_B-_acertar14"/>
      <sheetName val="Emissão_C_03_12_1999_wjo_14"/>
      <sheetName val="Sercomtel-22_12_199914"/>
      <sheetName val="Sctl-canais-22_12_199914"/>
      <sheetName val="SERGIO_TESSARO14"/>
      <sheetName val="Telepar-01_11_199914"/>
      <sheetName val="AUX-diagrama_hexagonos14"/>
      <sheetName val="CANAL_DE_CONTROLE14"/>
      <sheetName val="DADOS__DA_APF_03-12-199914"/>
      <sheetName val="BG_Armado14"/>
      <sheetName val="BG_ARS_Post_ajuste13"/>
      <sheetName val="PG_Cs_Sociales13"/>
      <sheetName val="Table_of_Contents1"/>
      <sheetName val="News_Cost+_Fees_20081"/>
      <sheetName val="Dentro_Concesión_No_Conectadas1"/>
      <sheetName val="mk_244"/>
      <sheetName val="Índices"/>
      <sheetName val="KickOff"/>
      <sheetName val="Dados de Entrada"/>
      <sheetName val="LISTA COM $ VARIAVEL"/>
      <sheetName val="Coordenadas"/>
      <sheetName val="MD5500"/>
      <sheetName val="GRUPO"/>
      <sheetName val="R2002"/>
      <sheetName val="tablas y rangos"/>
      <sheetName val="AM-MARGIN"/>
      <sheetName val="APF221299ddtesteglobal"/>
      <sheetName val="Dados_de_Entrada"/>
      <sheetName val="LISTA_COM_$_VARIAVEL"/>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ST 00"/>
      <sheetName val="APERTURA"/>
      <sheetName val="RF"/>
      <sheetName val="Sheet2"/>
      <sheetName val="Comparativo BG"/>
      <sheetName val="N1 19 20"/>
      <sheetName val="EST_00"/>
      <sheetName val="Comparativo_BG"/>
      <sheetName val="N1_19_20"/>
      <sheetName val="EST_001"/>
      <sheetName val="Comparativo_BG1"/>
      <sheetName val="N1_19_201"/>
      <sheetName val="EST_002"/>
      <sheetName val="Comparativo_BG2"/>
      <sheetName val="N1_19_20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 sheetId="5" refreshError="1"/>
      <sheetData sheetId="6" refreshError="1"/>
      <sheetData sheetId="7">
        <row r="3">
          <cell r="A3">
            <v>1304</v>
          </cell>
        </row>
      </sheetData>
      <sheetData sheetId="8"/>
      <sheetData sheetId="9"/>
      <sheetData sheetId="10">
        <row r="3">
          <cell r="A3">
            <v>1304</v>
          </cell>
        </row>
      </sheetData>
      <sheetData sheetId="11"/>
      <sheetData sheetId="12"/>
      <sheetData sheetId="13">
        <row r="3">
          <cell r="A3">
            <v>1304</v>
          </cell>
        </row>
      </sheetData>
      <sheetData sheetId="14"/>
      <sheetData sheetId="1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 val="EST 00"/>
      <sheetName val="Comparativo BG"/>
      <sheetName val="C_A_"/>
      <sheetName val="Pedido_definitivo_Mayo"/>
      <sheetName val="MIRASOL_25_8"/>
      <sheetName val="EST_00"/>
      <sheetName val="Comparativo_BG"/>
      <sheetName val="C_A_1"/>
      <sheetName val="Pedido_definitivo_Mayo1"/>
      <sheetName val="MIRASOL_25_81"/>
      <sheetName val="EST_001"/>
      <sheetName val="Comparativo_BG1"/>
      <sheetName val="C_A_2"/>
      <sheetName val="Pedido_definitivo_Mayo2"/>
      <sheetName val="MIRASOL_25_82"/>
      <sheetName val="EST_002"/>
      <sheetName val="Comparativo_BG2"/>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 Set 06 vs Set 05"/>
      <sheetName val="Ventas vs Costo EERR"/>
      <sheetName val="Picos Mensuales"/>
      <sheetName val="Vtas.en volum.Mensual"/>
      <sheetName val="Comparat.Real vs Budget"/>
      <sheetName val="Vtas U$S línea de prod."/>
      <sheetName val="Vtas. en volúm.Set 06 vs 05"/>
      <sheetName val="XREF"/>
      <sheetName val="Tickmarks"/>
      <sheetName val="Anal. Part. Conc."/>
    </sheetNames>
    <sheetDataSet>
      <sheetData sheetId="0" refreshError="1"/>
      <sheetData sheetId="1" refreshError="1"/>
      <sheetData sheetId="2" refreshError="1">
        <row r="19">
          <cell r="C19">
            <v>-52132826845</v>
          </cell>
        </row>
      </sheetData>
      <sheetData sheetId="3" refreshError="1"/>
      <sheetData sheetId="4" refreshError="1"/>
      <sheetData sheetId="5" refreshError="1"/>
      <sheetData sheetId="6" refreshError="1"/>
      <sheetData sheetId="7" refreshError="1"/>
      <sheetData sheetId="8" refreshError="1">
        <row r="2">
          <cell r="A2">
            <v>-52132826845</v>
          </cell>
          <cell r="B2">
            <v>-52132826845</v>
          </cell>
          <cell r="D2" t="str">
            <v>Ingresos por Ventas Combined Leadsheet</v>
          </cell>
          <cell r="E2" t="str">
            <v>!</v>
          </cell>
        </row>
      </sheetData>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ENTES GS"/>
      <sheetName val="CLIENTES usd real"/>
      <sheetName val="gastos a recuperar"/>
      <sheetName val="a cobrar a dap"/>
      <sheetName val="CUENTAS A COBRAR"/>
      <sheetName val="prestamos al personal"/>
      <sheetName val="a cobrar seg medico y otros al "/>
      <sheetName val="A COBRAR A CONTRATISTAS"/>
      <sheetName val="A COBRAR A DAP ML"/>
      <sheetName val="GARANTIA DE ALQUILER ME"/>
      <sheetName val="ANTIC P GASTOS A RENDIR"/>
      <sheetName val="ANTIC IMPTO A LA RENTA"/>
      <sheetName val="ANTICIPO A PROVEEDORES "/>
      <sheetName val="ANTICIPO A PROVEEDORES ME"/>
      <sheetName val="ANTIC.IMPTO.RENTA IMAGRO "/>
      <sheetName val="ANTIC PARA GASTOS A RENDIR ME"/>
      <sheetName val="ANTICIPO POR INSUMOS ME"/>
      <sheetName val="ANTIC A PROVEED DE SERV DAP"/>
      <sheetName val="anticipo a aparceros"/>
      <sheetName val="ANTICIPO DE IFC DEPOSITADO EN C"/>
      <sheetName val="SEGUROS"/>
      <sheetName val="INTERESES A DEVENGAR CPL"/>
      <sheetName val="BIENES DE USO"/>
      <sheetName val="OBRAS EN CURSO"/>
      <sheetName val="BU-COMBUSTIBLE"/>
      <sheetName val="INTERESES A DEVENGAR LP"/>
      <sheetName val="de la sobera"/>
      <sheetName val="A PAGAR A DAP ME"/>
      <sheetName val="CTA A PAGAR A SIAP ME"/>
      <sheetName val="PROV ME"/>
      <sheetName val="proveed ml"/>
      <sheetName val="REM A FACT USD"/>
      <sheetName val="REM A FACT GS"/>
      <sheetName val="OS A FACT USD"/>
      <sheetName val="CTAS A PAGAR A DAP"/>
      <sheetName val="CUENTAS VARIAS ME"/>
      <sheetName val="PROVISIONES"/>
      <sheetName val="DEUDAS BANCARIAS"/>
      <sheetName val="Antic de clientes ML"/>
      <sheetName val="GASTOS COMERCIALES SOJA ME"/>
      <sheetName val="CLIENTES_GS"/>
      <sheetName val="CLIENTES_usd_real"/>
      <sheetName val="gastos_a_recuperar"/>
      <sheetName val="a_cobrar_a_dap"/>
      <sheetName val="CUENTAS_A_COBRAR"/>
      <sheetName val="prestamos_al_personal"/>
      <sheetName val="a_cobrar_seg_medico_y_otros_al_"/>
      <sheetName val="A_COBRAR_A_CONTRATISTAS"/>
      <sheetName val="A_COBRAR_A_DAP_ML"/>
      <sheetName val="GARANTIA_DE_ALQUILER_ME"/>
      <sheetName val="ANTIC_P_GASTOS_A_RENDIR"/>
      <sheetName val="ANTIC_IMPTO_A_LA_RENTA"/>
      <sheetName val="ANTICIPO_A_PROVEEDORES_"/>
      <sheetName val="ANTICIPO_A_PROVEEDORES_ME"/>
      <sheetName val="ANTIC_IMPTO_RENTA_IMAGRO_"/>
      <sheetName val="ANTIC_PARA_GASTOS_A_RENDIR_ME"/>
      <sheetName val="ANTICIPO_POR_INSUMOS_ME"/>
      <sheetName val="ANTIC_A_PROVEED_DE_SERV_DAP"/>
      <sheetName val="anticipo_a_aparceros"/>
      <sheetName val="ANTICIPO_DE_IFC_DEPOSITADO_EN_C"/>
      <sheetName val="INTERESES_A_DEVENGAR_CPL"/>
      <sheetName val="BIENES_DE_USO"/>
      <sheetName val="OBRAS_EN_CURSO"/>
      <sheetName val="INTERESES_A_DEVENGAR_LP"/>
      <sheetName val="de_la_sobera"/>
      <sheetName val="A_PAGAR_A_DAP_ME"/>
      <sheetName val="CTA_A_PAGAR_A_SIAP_ME"/>
      <sheetName val="PROV_ME"/>
      <sheetName val="proveed_ml"/>
      <sheetName val="REM_A_FACT_USD"/>
      <sheetName val="REM_A_FACT_GS"/>
      <sheetName val="OS_A_FACT_USD"/>
      <sheetName val="CTAS_A_PAGAR_A_DAP"/>
      <sheetName val="CUENTAS_VARIAS_ME"/>
      <sheetName val="DEUDAS_BANCARIAS"/>
      <sheetName val="Antic_de_clientes_ML"/>
      <sheetName val="GASTOS_COMERCIALES_SOJA_ME"/>
      <sheetName val="CLIENTES_GS1"/>
      <sheetName val="CLIENTES_usd_real1"/>
      <sheetName val="gastos_a_recuperar1"/>
      <sheetName val="a_cobrar_a_dap1"/>
      <sheetName val="CUENTAS_A_COBRAR1"/>
      <sheetName val="prestamos_al_personal1"/>
      <sheetName val="a_cobrar_seg_medico_y_otros_al1"/>
      <sheetName val="A_COBRAR_A_CONTRATISTAS1"/>
      <sheetName val="A_COBRAR_A_DAP_ML1"/>
      <sheetName val="GARANTIA_DE_ALQUILER_ME1"/>
      <sheetName val="ANTIC_P_GASTOS_A_RENDIR1"/>
      <sheetName val="ANTIC_IMPTO_A_LA_RENTA1"/>
      <sheetName val="ANTICIPO_A_PROVEEDORES_1"/>
      <sheetName val="ANTICIPO_A_PROVEEDORES_ME1"/>
      <sheetName val="ANTIC_IMPTO_RENTA_IMAGRO_1"/>
      <sheetName val="ANTIC_PARA_GASTOS_A_RENDIR_ME1"/>
      <sheetName val="ANTICIPO_POR_INSUMOS_ME1"/>
      <sheetName val="ANTIC_A_PROVEED_DE_SERV_DAP1"/>
      <sheetName val="anticipo_a_aparceros1"/>
      <sheetName val="ANTICIPO_DE_IFC_DEPOSITADO_EN_1"/>
      <sheetName val="INTERESES_A_DEVENGAR_CPL1"/>
      <sheetName val="BIENES_DE_USO1"/>
      <sheetName val="OBRAS_EN_CURSO1"/>
      <sheetName val="INTERESES_A_DEVENGAR_LP1"/>
      <sheetName val="de_la_sobera1"/>
      <sheetName val="A_PAGAR_A_DAP_ME1"/>
      <sheetName val="CTA_A_PAGAR_A_SIAP_ME1"/>
      <sheetName val="PROV_ME1"/>
      <sheetName val="proveed_ml1"/>
      <sheetName val="REM_A_FACT_USD1"/>
      <sheetName val="REM_A_FACT_GS1"/>
      <sheetName val="OS_A_FACT_USD1"/>
      <sheetName val="CTAS_A_PAGAR_A_DAP1"/>
      <sheetName val="CUENTAS_VARIAS_ME1"/>
      <sheetName val="DEUDAS_BANCARIAS1"/>
      <sheetName val="Antic_de_clientes_ML1"/>
      <sheetName val="GASTOS_COMERCIALES_SOJA_ME1"/>
      <sheetName val="CLIENTES_GS2"/>
      <sheetName val="CLIENTES_usd_real2"/>
      <sheetName val="gastos_a_recuperar2"/>
      <sheetName val="a_cobrar_a_dap2"/>
      <sheetName val="CUENTAS_A_COBRAR2"/>
      <sheetName val="prestamos_al_personal2"/>
      <sheetName val="a_cobrar_seg_medico_y_otros_al2"/>
      <sheetName val="A_COBRAR_A_CONTRATISTAS2"/>
      <sheetName val="A_COBRAR_A_DAP_ML2"/>
      <sheetName val="GARANTIA_DE_ALQUILER_ME2"/>
      <sheetName val="ANTIC_P_GASTOS_A_RENDIR2"/>
      <sheetName val="ANTIC_IMPTO_A_LA_RENTA2"/>
      <sheetName val="ANTICIPO_A_PROVEEDORES_2"/>
      <sheetName val="ANTICIPO_A_PROVEEDORES_ME2"/>
      <sheetName val="ANTIC_IMPTO_RENTA_IMAGRO_2"/>
      <sheetName val="ANTIC_PARA_GASTOS_A_RENDIR_ME2"/>
      <sheetName val="ANTICIPO_POR_INSUMOS_ME2"/>
      <sheetName val="ANTIC_A_PROVEED_DE_SERV_DAP2"/>
      <sheetName val="anticipo_a_aparceros2"/>
      <sheetName val="ANTICIPO_DE_IFC_DEPOSITADO_EN_2"/>
      <sheetName val="INTERESES_A_DEVENGAR_CPL2"/>
      <sheetName val="BIENES_DE_USO2"/>
      <sheetName val="OBRAS_EN_CURSO2"/>
      <sheetName val="INTERESES_A_DEVENGAR_LP2"/>
      <sheetName val="de_la_sobera2"/>
      <sheetName val="A_PAGAR_A_DAP_ME2"/>
      <sheetName val="CTA_A_PAGAR_A_SIAP_ME2"/>
      <sheetName val="PROV_ME2"/>
      <sheetName val="proveed_ml2"/>
      <sheetName val="REM_A_FACT_USD2"/>
      <sheetName val="REM_A_FACT_GS2"/>
      <sheetName val="OS_A_FACT_USD2"/>
      <sheetName val="CTAS_A_PAGAR_A_DAP2"/>
      <sheetName val="CUENTAS_VARIAS_ME2"/>
      <sheetName val="DEUDAS_BANCARIAS2"/>
      <sheetName val="Antic_de_clientes_ML2"/>
      <sheetName val="GASTOS_COMERCIALES_SOJA_M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ertura Resumen 255...."/>
      <sheetName val="255101 Quinsa Sep-02"/>
      <sheetName val="255102 Quinsa Sep-02"/>
      <sheetName val="255200 Quinsa Sep-02"/>
      <sheetName val="255101 Quinsa Sep-01"/>
      <sheetName val="Cost"/>
      <sheetName val="Links"/>
      <sheetName val="Lead"/>
      <sheetName val="10"/>
      <sheetName val="8"/>
      <sheetName val=" VTOS"/>
      <sheetName val="CTO VTAS"/>
      <sheetName val="INVERSIONES"/>
      <sheetName val="MON.EXTRANJERA"/>
      <sheetName val="PREVISIONES"/>
      <sheetName val="Brazil Sovereign"/>
      <sheetName val="atc e dtc"/>
      <sheetName val="RESUMO ATC-DTC"/>
      <sheetName val="resumo dcch e acc"/>
      <sheetName val="resumo color code"/>
      <sheetName val="BG Armado"/>
      <sheetName val="Apertura_Resumen_255____"/>
      <sheetName val="255101_Quinsa_Sep-02"/>
      <sheetName val="255102_Quinsa_Sep-02"/>
      <sheetName val="255200_Quinsa_Sep-02"/>
      <sheetName val="255101_Quinsa_Sep-01"/>
      <sheetName val="_VTOS"/>
      <sheetName val="CTO_VTAS"/>
      <sheetName val="MON_EXTRANJERA"/>
      <sheetName val="Brazil_Sovereign"/>
      <sheetName val="Apertura_Resumen_255____1"/>
      <sheetName val="255101_Quinsa_Sep-021"/>
      <sheetName val="255102_Quinsa_Sep-021"/>
      <sheetName val="255200_Quinsa_Sep-021"/>
      <sheetName val="255101_Quinsa_Sep-011"/>
      <sheetName val="_VTOS1"/>
      <sheetName val="CTO_VTAS1"/>
      <sheetName val="MON_EXTRANJERA1"/>
      <sheetName val="Brazil_Sovereign1"/>
      <sheetName val="Apertura_Resumen_255____2"/>
      <sheetName val="255101_Quinsa_Sep-022"/>
      <sheetName val="255102_Quinsa_Sep-022"/>
      <sheetName val="255200_Quinsa_Sep-022"/>
      <sheetName val="255101_Quinsa_Sep-012"/>
      <sheetName val="_VTOS2"/>
      <sheetName val="CTO_VTAS2"/>
      <sheetName val="MON_EXTRANJERA2"/>
      <sheetName val="Brazil_Sovereign2"/>
      <sheetName val="Apertura_Resumen_255____3"/>
      <sheetName val="255101_Quinsa_Sep-023"/>
      <sheetName val="255102_Quinsa_Sep-023"/>
      <sheetName val="255200_Quinsa_Sep-023"/>
      <sheetName val="255101_Quinsa_Sep-013"/>
      <sheetName val="_VTOS3"/>
      <sheetName val="CTO_VTAS3"/>
      <sheetName val="MON_EXTRANJERA3"/>
      <sheetName val="Brazil_Sovereign3"/>
      <sheetName val="Apertura_Resumen_255____4"/>
      <sheetName val="255101_Quinsa_Sep-024"/>
      <sheetName val="255102_Quinsa_Sep-024"/>
      <sheetName val="255200_Quinsa_Sep-024"/>
      <sheetName val="255101_Quinsa_Sep-014"/>
      <sheetName val="_VTOS4"/>
      <sheetName val="CTO_VTAS4"/>
      <sheetName val="MON_EXTRANJERA4"/>
      <sheetName val="Brazil_Sovereign4"/>
      <sheetName val="Apertura_Resumen_255____5"/>
      <sheetName val="255101_Quinsa_Sep-025"/>
      <sheetName val="255102_Quinsa_Sep-025"/>
      <sheetName val="255200_Quinsa_Sep-025"/>
      <sheetName val="255101_Quinsa_Sep-015"/>
      <sheetName val="_VTOS5"/>
      <sheetName val="CTO_VTAS5"/>
      <sheetName val="MON_EXTRANJERA5"/>
      <sheetName val="Brazil_Sovereign5"/>
      <sheetName val="Apertura_Resumen_255____6"/>
      <sheetName val="255101_Quinsa_Sep-026"/>
      <sheetName val="255102_Quinsa_Sep-026"/>
      <sheetName val="255200_Quinsa_Sep-026"/>
      <sheetName val="255101_Quinsa_Sep-016"/>
      <sheetName val="_VTOS6"/>
      <sheetName val="CTO_VTAS6"/>
      <sheetName val="MON_EXTRANJERA6"/>
      <sheetName val="Brazil_Sovereign6"/>
      <sheetName val="Apertura_Resumen_255____7"/>
      <sheetName val="255101_Quinsa_Sep-027"/>
      <sheetName val="255102_Quinsa_Sep-027"/>
      <sheetName val="255200_Quinsa_Sep-027"/>
      <sheetName val="255101_Quinsa_Sep-017"/>
      <sheetName val="_VTOS7"/>
      <sheetName val="CTO_VTAS7"/>
      <sheetName val="MON_EXTRANJERA7"/>
      <sheetName val="Brazil_Sovereign7"/>
      <sheetName val="Apertura_Resumen_255____8"/>
      <sheetName val="255101_Quinsa_Sep-028"/>
      <sheetName val="255102_Quinsa_Sep-028"/>
      <sheetName val="255200_Quinsa_Sep-028"/>
      <sheetName val="255101_Quinsa_Sep-018"/>
      <sheetName val="_VTOS8"/>
      <sheetName val="CTO_VTAS8"/>
      <sheetName val="MON_EXTRANJERA8"/>
      <sheetName val="Brazil_Sovereign8"/>
      <sheetName val="atc_e_dtc"/>
      <sheetName val="RESUMO_ATC-DTC"/>
      <sheetName val="resumo_dcch_e_acc"/>
      <sheetName val="resumo_color_code"/>
      <sheetName val="BG_Armado"/>
      <sheetName val="Apertura_Resumen_255____10"/>
      <sheetName val="255101_Quinsa_Sep-0210"/>
      <sheetName val="255102_Quinsa_Sep-0210"/>
      <sheetName val="255200_Quinsa_Sep-0210"/>
      <sheetName val="255101_Quinsa_Sep-0110"/>
      <sheetName val="_VTOS10"/>
      <sheetName val="CTO_VTAS10"/>
      <sheetName val="MON_EXTRANJERA10"/>
      <sheetName val="Brazil_Sovereign10"/>
      <sheetName val="atc_e_dtc2"/>
      <sheetName val="RESUMO_ATC-DTC2"/>
      <sheetName val="resumo_dcch_e_acc2"/>
      <sheetName val="resumo_color_code2"/>
      <sheetName val="BG_Armado2"/>
      <sheetName val="Apertura_Resumen_255____9"/>
      <sheetName val="255101_Quinsa_Sep-029"/>
      <sheetName val="255102_Quinsa_Sep-029"/>
      <sheetName val="255200_Quinsa_Sep-029"/>
      <sheetName val="255101_Quinsa_Sep-019"/>
      <sheetName val="_VTOS9"/>
      <sheetName val="CTO_VTAS9"/>
      <sheetName val="MON_EXTRANJERA9"/>
      <sheetName val="Brazil_Sovereign9"/>
      <sheetName val="atc_e_dtc1"/>
      <sheetName val="RESUMO_ATC-DTC1"/>
      <sheetName val="resumo_dcch_e_acc1"/>
      <sheetName val="resumo_color_code1"/>
      <sheetName val="BG_Armado1"/>
      <sheetName val="Apertura_Resumen_255____11"/>
      <sheetName val="255101_Quinsa_Sep-0211"/>
      <sheetName val="255102_Quinsa_Sep-0211"/>
      <sheetName val="255200_Quinsa_Sep-0211"/>
      <sheetName val="255101_Quinsa_Sep-0111"/>
      <sheetName val="_VTOS11"/>
      <sheetName val="CTO_VTAS11"/>
      <sheetName val="MON_EXTRANJERA11"/>
      <sheetName val="Brazil_Sovereign11"/>
      <sheetName val="atc_e_dtc3"/>
      <sheetName val="RESUMO_ATC-DTC3"/>
      <sheetName val="resumo_dcch_e_acc3"/>
      <sheetName val="resumo_color_code3"/>
      <sheetName val="BG_Armado3"/>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BG"/>
      <sheetName val="GP"/>
      <sheetName val="FC"/>
      <sheetName val="Amortización FORD"/>
      <sheetName val="Aportes FORD"/>
      <sheetName val="Tasas"/>
      <sheetName val="Amortización nuevos créditos"/>
      <sheetName val="Empresarial-consumo"/>
      <sheetName val="Gastos administrativos"/>
      <sheetName val="Indicadores"/>
      <sheetName val="Activo"/>
      <sheetName val="Parameters"/>
    </sheetNames>
    <sheetDataSet>
      <sheetData sheetId="0"/>
      <sheetData sheetId="1"/>
      <sheetData sheetId="2"/>
      <sheetData sheetId="3">
        <row r="2">
          <cell r="A2" t="str">
            <v>Escenario intermedio</v>
          </cell>
        </row>
        <row r="3">
          <cell r="A3" t="str">
            <v>FLUJO DE EFECTIVO FORTALECER</v>
          </cell>
        </row>
        <row r="4">
          <cell r="A4" t="str">
            <v>(US$ miles)</v>
          </cell>
        </row>
        <row r="6">
          <cell r="B6">
            <v>2001</v>
          </cell>
          <cell r="C6">
            <v>2002</v>
          </cell>
          <cell r="D6">
            <v>2003</v>
          </cell>
          <cell r="E6">
            <v>2004</v>
          </cell>
          <cell r="F6">
            <v>2005</v>
          </cell>
          <cell r="G6">
            <v>2006</v>
          </cell>
          <cell r="H6">
            <v>2007</v>
          </cell>
          <cell r="I6">
            <v>2008</v>
          </cell>
          <cell r="J6">
            <v>2009</v>
          </cell>
          <cell r="K6">
            <v>2010</v>
          </cell>
          <cell r="L6">
            <v>2011</v>
          </cell>
        </row>
        <row r="8">
          <cell r="A8" t="str">
            <v>Utilidad neta</v>
          </cell>
          <cell r="E8">
            <v>8</v>
          </cell>
          <cell r="F8">
            <v>2.6060273269453802</v>
          </cell>
          <cell r="G8">
            <v>51.409827054338038</v>
          </cell>
          <cell r="H8">
            <v>153.40095554078573</v>
          </cell>
          <cell r="I8">
            <v>239.19052516655734</v>
          </cell>
          <cell r="J8">
            <v>347.23533106839756</v>
          </cell>
          <cell r="K8">
            <v>366.23109195437172</v>
          </cell>
          <cell r="L8">
            <v>492.97537897276027</v>
          </cell>
        </row>
        <row r="9">
          <cell r="A9" t="str">
            <v>Total fuentes de fondos</v>
          </cell>
          <cell r="F9">
            <v>705.56485776468935</v>
          </cell>
          <cell r="G9">
            <v>633.12920622933473</v>
          </cell>
          <cell r="H9">
            <v>663.76163434611362</v>
          </cell>
          <cell r="I9">
            <v>535.02390563875542</v>
          </cell>
          <cell r="J9">
            <v>-1.5150379381843493</v>
          </cell>
          <cell r="K9">
            <v>482.52563222264837</v>
          </cell>
          <cell r="L9">
            <v>-37.134427631066615</v>
          </cell>
        </row>
        <row r="10">
          <cell r="A10" t="str">
            <v>Aporte de capital</v>
          </cell>
          <cell r="F10">
            <v>64.116545454545445</v>
          </cell>
          <cell r="G10">
            <v>64.739397267305449</v>
          </cell>
          <cell r="H10">
            <v>59.859017294566186</v>
          </cell>
          <cell r="I10">
            <v>-5.3400955540785162</v>
          </cell>
          <cell r="J10">
            <v>-13.919052516655711</v>
          </cell>
          <cell r="K10">
            <v>-34.723533106839852</v>
          </cell>
          <cell r="L10">
            <v>-36.623109195437053</v>
          </cell>
        </row>
        <row r="11">
          <cell r="A11" t="str">
            <v>Variación de depósitos y créditos</v>
          </cell>
          <cell r="F11">
            <v>-45.822117093814086</v>
          </cell>
          <cell r="G11">
            <v>27.265471320053393</v>
          </cell>
          <cell r="H11">
            <v>49.70452456163946</v>
          </cell>
          <cell r="I11">
            <v>5.0714239111212009</v>
          </cell>
          <cell r="J11">
            <v>5.3050237338850366</v>
          </cell>
          <cell r="K11">
            <v>5.5493836268285577</v>
          </cell>
          <cell r="L11">
            <v>5.8049992200808447</v>
          </cell>
        </row>
        <row r="12">
          <cell r="A12" t="str">
            <v>Variación de provisiones por colocaciones</v>
          </cell>
          <cell r="F12">
            <v>76.564550616079245</v>
          </cell>
          <cell r="G12">
            <v>44.197068242614534</v>
          </cell>
          <cell r="H12">
            <v>52.39044311780745</v>
          </cell>
          <cell r="I12">
            <v>52.325520921724149</v>
          </cell>
          <cell r="J12">
            <v>27.65607035371022</v>
          </cell>
          <cell r="K12">
            <v>60.085382528905654</v>
          </cell>
          <cell r="L12">
            <v>35.006244141554589</v>
          </cell>
        </row>
        <row r="13">
          <cell r="A13" t="str">
            <v>Variación depreciación de activo fijo</v>
          </cell>
          <cell r="F13">
            <v>-5.7575757575757502E-2</v>
          </cell>
          <cell r="G13">
            <v>0</v>
          </cell>
          <cell r="H13">
            <v>0</v>
          </cell>
          <cell r="I13">
            <v>0</v>
          </cell>
          <cell r="J13">
            <v>0</v>
          </cell>
          <cell r="K13">
            <v>0</v>
          </cell>
          <cell r="L13">
            <v>0</v>
          </cell>
        </row>
        <row r="14">
          <cell r="A14" t="str">
            <v>Variación de provisión</v>
          </cell>
          <cell r="F14">
            <v>0</v>
          </cell>
          <cell r="G14">
            <v>0</v>
          </cell>
          <cell r="H14">
            <v>0</v>
          </cell>
          <cell r="I14">
            <v>0</v>
          </cell>
          <cell r="J14">
            <v>0</v>
          </cell>
          <cell r="K14">
            <v>0</v>
          </cell>
          <cell r="L14">
            <v>0</v>
          </cell>
        </row>
        <row r="15">
          <cell r="A15" t="str">
            <v>Variación de adeudados y otras oblig.financieras</v>
          </cell>
          <cell r="F15">
            <v>509.97272727272724</v>
          </cell>
          <cell r="G15">
            <v>496.66666666666674</v>
          </cell>
          <cell r="H15">
            <v>496.66666666666674</v>
          </cell>
          <cell r="I15">
            <v>467.62696080591013</v>
          </cell>
          <cell r="J15">
            <v>-44.476132025779634</v>
          </cell>
          <cell r="K15">
            <v>416.89086606691421</v>
          </cell>
          <cell r="L15">
            <v>-77.945670992702162</v>
          </cell>
        </row>
        <row r="16">
          <cell r="A16" t="str">
            <v>Variación de reservas</v>
          </cell>
          <cell r="F16">
            <v>100.79072727272727</v>
          </cell>
          <cell r="G16">
            <v>0.2606027326945366</v>
          </cell>
          <cell r="H16">
            <v>5.1409827054337995</v>
          </cell>
          <cell r="I16">
            <v>15.340095554078573</v>
          </cell>
          <cell r="J16">
            <v>23.919052516655739</v>
          </cell>
          <cell r="K16">
            <v>34.723533106839767</v>
          </cell>
          <cell r="L16">
            <v>36.623109195437166</v>
          </cell>
        </row>
        <row r="17">
          <cell r="A17" t="str">
            <v>Total usos de fondos</v>
          </cell>
          <cell r="F17">
            <v>588.88205766863291</v>
          </cell>
          <cell r="G17">
            <v>586.88282357532853</v>
          </cell>
          <cell r="H17">
            <v>696.85487712632687</v>
          </cell>
          <cell r="I17">
            <v>714.98348684660937</v>
          </cell>
          <cell r="J17">
            <v>364.86838711483352</v>
          </cell>
          <cell r="K17">
            <v>800.13689483933331</v>
          </cell>
          <cell r="L17">
            <v>482.52293639626521</v>
          </cell>
        </row>
        <row r="18">
          <cell r="A18" t="str">
            <v>Variación de colocaciones (de fondos)</v>
          </cell>
          <cell r="F18">
            <v>572.87175463832989</v>
          </cell>
          <cell r="G18">
            <v>593.21615690866179</v>
          </cell>
          <cell r="H18">
            <v>703.18821045966013</v>
          </cell>
          <cell r="I18">
            <v>702.31682017994274</v>
          </cell>
          <cell r="J18">
            <v>371.20172044816684</v>
          </cell>
          <cell r="K18">
            <v>806.47022817266657</v>
          </cell>
          <cell r="L18">
            <v>469.85626972959858</v>
          </cell>
        </row>
        <row r="19">
          <cell r="A19" t="str">
            <v>Activo fijo</v>
          </cell>
          <cell r="F19">
            <v>6.0575757575757576</v>
          </cell>
          <cell r="G19">
            <v>-3</v>
          </cell>
          <cell r="H19">
            <v>-3</v>
          </cell>
          <cell r="I19">
            <v>6</v>
          </cell>
          <cell r="J19">
            <v>-3</v>
          </cell>
          <cell r="K19">
            <v>-3</v>
          </cell>
          <cell r="L19">
            <v>6</v>
          </cell>
        </row>
        <row r="20">
          <cell r="A20" t="str">
            <v>Otros activos</v>
          </cell>
          <cell r="F20">
            <v>9.9527272727272731</v>
          </cell>
          <cell r="G20">
            <v>-3.3333333333333002</v>
          </cell>
          <cell r="H20">
            <v>-3.3333333333333006</v>
          </cell>
          <cell r="I20">
            <v>6.6666666666666003</v>
          </cell>
          <cell r="J20">
            <v>-3.3333333333333002</v>
          </cell>
          <cell r="K20">
            <v>-3.3333333333333006</v>
          </cell>
          <cell r="L20">
            <v>6.6666666666666003</v>
          </cell>
        </row>
        <row r="21">
          <cell r="A21" t="str">
            <v>FLUJO DE EFECTIVO ANUAL</v>
          </cell>
          <cell r="F21">
            <v>119.28882742300186</v>
          </cell>
          <cell r="G21">
            <v>97.65620970834425</v>
          </cell>
          <cell r="H21">
            <v>120.30771276057249</v>
          </cell>
          <cell r="I21">
            <v>59.230943958703392</v>
          </cell>
          <cell r="J21">
            <v>-19.148093984620289</v>
          </cell>
          <cell r="K21">
            <v>48.619829337686724</v>
          </cell>
          <cell r="L21">
            <v>-26.681985054571555</v>
          </cell>
        </row>
        <row r="22">
          <cell r="A22" t="str">
            <v>FLUJO DE EFECTIVO ACUMULADO</v>
          </cell>
          <cell r="E22">
            <v>49</v>
          </cell>
          <cell r="F22">
            <v>168.28882742300186</v>
          </cell>
          <cell r="G22">
            <v>265.94503713134611</v>
          </cell>
          <cell r="H22">
            <v>386.2527498919186</v>
          </cell>
          <cell r="I22">
            <v>445.48369385062199</v>
          </cell>
          <cell r="J22">
            <v>426.3355998660017</v>
          </cell>
          <cell r="K22">
            <v>474.95542920368842</v>
          </cell>
          <cell r="L22">
            <v>448.27344414911687</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Datos"/>
      <sheetName val="datos_P_L1"/>
      <sheetName val="DBK_ESPAÑA1"/>
      <sheetName val="datos_balanç1"/>
      <sheetName val="datos_P&amp;L1"/>
      <sheetName val="DBK_INDUSTRIAL1"/>
      <sheetName val="DBK_AIR_TECHNOLOGIES1"/>
      <sheetName val="Ac_IC-12"/>
      <sheetName val="Ac_IC-31"/>
      <sheetName val="Ac_IC-41"/>
      <sheetName val="Ac_IC-91"/>
      <sheetName val="Ac_IC-111"/>
      <sheetName val="Ac_IC-211"/>
      <sheetName val="jun-03"/>
      <sheetName val="BALANCE"/>
      <sheetName val="9setembre00"/>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efreshError="1"/>
      <sheetData sheetId="37">
        <row r="5">
          <cell r="K5" t="str">
            <v>SEP-2000</v>
          </cell>
        </row>
      </sheetData>
      <sheetData sheetId="38">
        <row r="5">
          <cell r="K5" t="str">
            <v>SEP-2000</v>
          </cell>
        </row>
      </sheetData>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 val="Datos_del_Balance"/>
      <sheetName val="Bce_básico_Resumido_AIF_"/>
      <sheetName val="Bce_Conso_Resumido_AIF"/>
      <sheetName val="Bce_Patrim"/>
      <sheetName val="Nota_numérica"/>
      <sheetName val="Eliminaciones_VPP"/>
      <sheetName val="EE_RR"/>
      <sheetName val="q__Resultado_por_tenencia"/>
      <sheetName val="r__Resultados_financieros"/>
      <sheetName val="s__Otros_ingresos_y_egresos"/>
      <sheetName val="Reseña_cuadros"/>
      <sheetName val="Datos_del_Balance1"/>
      <sheetName val="Bce_básico_Resumido_AIF_1"/>
      <sheetName val="Bce_Conso_Resumido_AIF1"/>
      <sheetName val="Bce_Patrim1"/>
      <sheetName val="Nota_numérica1"/>
      <sheetName val="Eliminaciones_VPP1"/>
      <sheetName val="EE_RR1"/>
      <sheetName val="q__Resultado_por_tenencia1"/>
      <sheetName val="r__Resultados_financieros1"/>
      <sheetName val="s__Otros_ingresos_y_egresos1"/>
      <sheetName val="Reseña_cuadros1"/>
      <sheetName val="Datos_del_Balance2"/>
      <sheetName val="Bce_básico_Resumido_AIF_2"/>
      <sheetName val="Bce_Conso_Resumido_AIF2"/>
      <sheetName val="Bce_Patrim2"/>
      <sheetName val="Nota_numérica2"/>
      <sheetName val="Eliminaciones_VPP2"/>
      <sheetName val="EE_RR2"/>
      <sheetName val="q__Resultado_por_tenencia2"/>
      <sheetName val="r__Resultados_financieros2"/>
      <sheetName val="s__Otros_ingresos_y_egresos2"/>
      <sheetName val="Reseña_cuadros2"/>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v>40724</v>
          </cell>
        </row>
      </sheetData>
      <sheetData sheetId="14"/>
      <sheetData sheetId="15"/>
      <sheetData sheetId="16"/>
      <sheetData sheetId="17"/>
      <sheetData sheetId="18"/>
      <sheetData sheetId="19"/>
      <sheetData sheetId="20"/>
      <sheetData sheetId="21"/>
      <sheetData sheetId="22"/>
      <sheetData sheetId="23"/>
      <sheetData sheetId="24">
        <row r="7">
          <cell r="B7">
            <v>40724</v>
          </cell>
        </row>
      </sheetData>
      <sheetData sheetId="25"/>
      <sheetData sheetId="26"/>
      <sheetData sheetId="27"/>
      <sheetData sheetId="28"/>
      <sheetData sheetId="29"/>
      <sheetData sheetId="30"/>
      <sheetData sheetId="31"/>
      <sheetData sheetId="32"/>
      <sheetData sheetId="33"/>
      <sheetData sheetId="34"/>
      <sheetData sheetId="35">
        <row r="7">
          <cell r="B7">
            <v>40724</v>
          </cell>
        </row>
      </sheetData>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 val="Datos_del_Balance"/>
      <sheetName val="Bce_Resumido_AIF"/>
      <sheetName val="SyS_SAP"/>
      <sheetName val="Bce_Patrim"/>
      <sheetName val="nota_numérica"/>
      <sheetName val="Edo_Rdos"/>
      <sheetName val="Detalle_Interco"/>
      <sheetName val="ANEXO_C"/>
      <sheetName val="Nota_Op_Interco"/>
      <sheetName val="Nota_Rdos_interco"/>
      <sheetName val="ANEXO_A"/>
      <sheetName val="ANEXO_B"/>
      <sheetName val="ANEXO_E"/>
      <sheetName val="ANEXO_F_(Vta)"/>
      <sheetName val="ANEXO_F_RT_22_(Producc)"/>
      <sheetName val="ANEXO_G"/>
      <sheetName val="ANEXO_H"/>
      <sheetName val="rt12_activos"/>
      <sheetName val="PT_Inf_adic+RT12-_activos"/>
      <sheetName val="rt12_pasivos"/>
      <sheetName val="Inform_adicional"/>
      <sheetName val="PT_Inf_adic+RT12-pasivos"/>
      <sheetName val="Datos_del_Balance1"/>
      <sheetName val="Bce_Resumido_AIF1"/>
      <sheetName val="SyS_SAP1"/>
      <sheetName val="Bce_Patrim1"/>
      <sheetName val="nota_numérica1"/>
      <sheetName val="Edo_Rdos1"/>
      <sheetName val="Detalle_Interco1"/>
      <sheetName val="ANEXO_C1"/>
      <sheetName val="Nota_Op_Interco1"/>
      <sheetName val="Nota_Rdos_interco1"/>
      <sheetName val="ANEXO_A1"/>
      <sheetName val="ANEXO_B1"/>
      <sheetName val="ANEXO_E1"/>
      <sheetName val="ANEXO_F_(Vta)1"/>
      <sheetName val="ANEXO_F_RT_22_(Producc)1"/>
      <sheetName val="ANEXO_G1"/>
      <sheetName val="ANEXO_H1"/>
      <sheetName val="rt12_activos1"/>
      <sheetName val="PT_Inf_adic+RT12-_activos1"/>
      <sheetName val="rt12_pasivos1"/>
      <sheetName val="Inform_adicional1"/>
      <sheetName val="PT_Inf_adic+RT12-pasivos1"/>
      <sheetName val="Datos_del_Balance2"/>
      <sheetName val="Bce_Resumido_AIF2"/>
      <sheetName val="SyS_SAP2"/>
      <sheetName val="Bce_Patrim2"/>
      <sheetName val="nota_numérica2"/>
      <sheetName val="Edo_Rdos2"/>
      <sheetName val="Detalle_Interco2"/>
      <sheetName val="ANEXO_C2"/>
      <sheetName val="Nota_Op_Interco2"/>
      <sheetName val="Nota_Rdos_interco2"/>
      <sheetName val="ANEXO_A2"/>
      <sheetName val="ANEXO_B2"/>
      <sheetName val="ANEXO_E2"/>
      <sheetName val="ANEXO_F_(Vta)2"/>
      <sheetName val="ANEXO_F_RT_22_(Producc)2"/>
      <sheetName val="ANEXO_G2"/>
      <sheetName val="ANEXO_H2"/>
      <sheetName val="rt12_activos2"/>
      <sheetName val="PT_Inf_adic+RT12-_activos2"/>
      <sheetName val="rt12_pasivos2"/>
      <sheetName val="Inform_adicional2"/>
      <sheetName val="PT_Inf_adic+RT12-pasivos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ow r="9">
          <cell r="C9" t="str">
            <v>30 de junio de 2010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9">
          <cell r="C9" t="str">
            <v>30 de junio de 2010</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9">
          <cell r="C9" t="str">
            <v>30 de junio de 2010</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ctas"/>
      <sheetName val="Resumen ctas 2"/>
      <sheetName val="Ctas manuales"/>
      <sheetName val="AFRS BR (1)"/>
      <sheetName val="Conversión"/>
      <sheetName val="Repuestos"/>
      <sheetName val="Repuestos Hist"/>
      <sheetName val="Insumos MC.9"/>
      <sheetName val="WIP"/>
      <sheetName val="PP"/>
      <sheetName val="PT"/>
      <sheetName val="Det stocks"/>
      <sheetName val="Activacion GF"/>
      <sheetName val="Legal"/>
      <sheetName val="Lux"/>
      <sheetName val="Legal Abr 06"/>
      <sheetName val="Lux Abr 06"/>
      <sheetName val="CURRENCY"/>
      <sheetName val="GLP 2001"/>
      <sheetName val="GLP-DISCOUNT"/>
      <sheetName val="1"/>
      <sheetName val="Resumen_ctas"/>
      <sheetName val="Resumen_ctas_2"/>
      <sheetName val="Ctas_manuales"/>
      <sheetName val="AFRS_BR_(1)"/>
      <sheetName val="Repuestos_Hist"/>
      <sheetName val="Insumos_MC_9"/>
      <sheetName val="Det_stocks"/>
      <sheetName val="Activacion_GF"/>
      <sheetName val="Legal_Abr_06"/>
      <sheetName val="Lux_Abr_06"/>
      <sheetName val="GLP_2001"/>
      <sheetName val="Resumen_ctas1"/>
      <sheetName val="Resumen_ctas_21"/>
      <sheetName val="Ctas_manuales1"/>
      <sheetName val="AFRS_BR_(1)1"/>
      <sheetName val="Repuestos_Hist1"/>
      <sheetName val="Insumos_MC_91"/>
      <sheetName val="Det_stocks1"/>
      <sheetName val="Activacion_GF1"/>
      <sheetName val="Legal_Abr_061"/>
      <sheetName val="Lux_Abr_061"/>
      <sheetName val="GLP_20011"/>
      <sheetName val="Resumen_ctas2"/>
      <sheetName val="Resumen_ctas_22"/>
      <sheetName val="Ctas_manuales2"/>
      <sheetName val="AFRS_BR_(1)2"/>
      <sheetName val="Repuestos_Hist2"/>
      <sheetName val="Insumos_MC_92"/>
      <sheetName val="Det_stocks2"/>
      <sheetName val="Activacion_GF2"/>
      <sheetName val="Legal_Abr_062"/>
      <sheetName val="Lux_Abr_062"/>
      <sheetName val="GLP_20012"/>
      <sheetName val="Resumen_ctas3"/>
      <sheetName val="Resumen_ctas_23"/>
      <sheetName val="Ctas_manuales3"/>
      <sheetName val="AFRS_BR_(1)3"/>
      <sheetName val="Repuestos_Hist3"/>
      <sheetName val="Insumos_MC_93"/>
      <sheetName val="Det_stocks3"/>
      <sheetName val="Activacion_GF3"/>
      <sheetName val="Legal_Abr_063"/>
      <sheetName val="Lux_Abr_063"/>
      <sheetName val="GLP_20013"/>
      <sheetName val="Resumen_ctas4"/>
      <sheetName val="Resumen_ctas_24"/>
      <sheetName val="Ctas_manuales4"/>
      <sheetName val="AFRS_BR_(1)4"/>
      <sheetName val="Repuestos_Hist4"/>
      <sheetName val="Insumos_MC_94"/>
      <sheetName val="Det_stocks4"/>
      <sheetName val="Activacion_GF4"/>
      <sheetName val="Legal_Abr_064"/>
      <sheetName val="Lux_Abr_064"/>
      <sheetName val="GLP_20014"/>
      <sheetName val="Resumen_ctas5"/>
      <sheetName val="Resumen_ctas_25"/>
      <sheetName val="Ctas_manuales5"/>
      <sheetName val="AFRS_BR_(1)5"/>
      <sheetName val="Repuestos_Hist5"/>
      <sheetName val="Insumos_MC_95"/>
      <sheetName val="Det_stocks5"/>
      <sheetName val="Activacion_GF5"/>
      <sheetName val="Legal_Abr_065"/>
      <sheetName val="Lux_Abr_065"/>
      <sheetName val="GLP_20015"/>
      <sheetName val="Resumen_ctas6"/>
      <sheetName val="Resumen_ctas_26"/>
      <sheetName val="Ctas_manuales6"/>
      <sheetName val="AFRS_BR_(1)6"/>
      <sheetName val="Repuestos_Hist6"/>
      <sheetName val="Insumos_MC_96"/>
      <sheetName val="Det_stocks6"/>
      <sheetName val="Activacion_GF6"/>
      <sheetName val="Legal_Abr_066"/>
      <sheetName val="Lux_Abr_066"/>
      <sheetName val="GLP_20016"/>
      <sheetName val="Resumen_ctas7"/>
      <sheetName val="Resumen_ctas_27"/>
      <sheetName val="Ctas_manuales7"/>
      <sheetName val="AFRS_BR_(1)7"/>
      <sheetName val="Repuestos_Hist7"/>
      <sheetName val="Insumos_MC_97"/>
      <sheetName val="Det_stocks7"/>
      <sheetName val="Activacion_GF7"/>
      <sheetName val="Legal_Abr_067"/>
      <sheetName val="Lux_Abr_067"/>
      <sheetName val="GLP_20017"/>
      <sheetName val="Resumen_ctas8"/>
      <sheetName val="Resumen_ctas_28"/>
      <sheetName val="Ctas_manuales8"/>
      <sheetName val="AFRS_BR_(1)8"/>
      <sheetName val="Repuestos_Hist8"/>
      <sheetName val="Insumos_MC_98"/>
      <sheetName val="Det_stocks8"/>
      <sheetName val="Activacion_GF8"/>
      <sheetName val="Legal_Abr_068"/>
      <sheetName val="Lux_Abr_068"/>
      <sheetName val="GLP_20018"/>
      <sheetName val="Resumen_ctas10"/>
      <sheetName val="Resumen_ctas_210"/>
      <sheetName val="Ctas_manuales10"/>
      <sheetName val="AFRS_BR_(1)10"/>
      <sheetName val="Repuestos_Hist10"/>
      <sheetName val="Insumos_MC_910"/>
      <sheetName val="Det_stocks10"/>
      <sheetName val="Activacion_GF10"/>
      <sheetName val="Legal_Abr_0610"/>
      <sheetName val="Lux_Abr_0610"/>
      <sheetName val="GLP_200110"/>
      <sheetName val="Resumen_ctas9"/>
      <sheetName val="Resumen_ctas_29"/>
      <sheetName val="Ctas_manuales9"/>
      <sheetName val="AFRS_BR_(1)9"/>
      <sheetName val="Repuestos_Hist9"/>
      <sheetName val="Insumos_MC_99"/>
      <sheetName val="Det_stocks9"/>
      <sheetName val="Activacion_GF9"/>
      <sheetName val="Legal_Abr_069"/>
      <sheetName val="Lux_Abr_069"/>
      <sheetName val="GLP_20019"/>
      <sheetName val="Resumen_ctas11"/>
      <sheetName val="Resumen_ctas_211"/>
      <sheetName val="Ctas_manuales11"/>
      <sheetName val="AFRS_BR_(1)11"/>
      <sheetName val="Repuestos_Hist11"/>
      <sheetName val="Insumos_MC_911"/>
      <sheetName val="Det_stocks11"/>
      <sheetName val="Activacion_GF11"/>
      <sheetName val="Legal_Abr_0611"/>
      <sheetName val="Lux_Abr_0611"/>
      <sheetName val="GLP_2001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Tables"/>
      <sheetName val="Dolar"/>
      <sheetName val="Açucar"/>
      <sheetName val="Carteira Onshore Profit (2)"/>
      <sheetName val="Income Statement Data"/>
      <sheetName val="Carteira_Onshore_Profit"/>
      <sheetName val="Resultado_CBB"/>
      <sheetName val="Resultado_IBA"/>
      <sheetName val="Resultado_Jupiter"/>
      <sheetName val="Resultado_Itacoatiara"/>
      <sheetName val="Carteira_Offshore_Profit"/>
      <sheetName val="Bonds_-_Hedge_Divida"/>
      <sheetName val="Gerencial_Pactual"/>
      <sheetName val="Resultado_Finimp"/>
      <sheetName val="Cotas_Offshore"/>
      <sheetName val="Bonds_-_Pos__Proprietaria"/>
      <sheetName val="Cx_Restrito_Offshore"/>
      <sheetName val="Carteira_Onshore_Profit_(2)"/>
      <sheetName val="Income_Statement_Data"/>
      <sheetName val="255102 Quinsa Sep-02"/>
      <sheetName val="WIP"/>
      <sheetName val="Carteira_Onshore_Profit1"/>
      <sheetName val="Resultado_CBB1"/>
      <sheetName val="Resultado_IBA1"/>
      <sheetName val="Resultado_Jupiter1"/>
      <sheetName val="Resultado_Itacoatiara1"/>
      <sheetName val="Carteira_Offshore_Profit1"/>
      <sheetName val="Bonds_-_Hedge_Divida1"/>
      <sheetName val="Gerencial_Pactual1"/>
      <sheetName val="Resultado_Finimp1"/>
      <sheetName val="Cotas_Offshore1"/>
      <sheetName val="Bonds_-_Pos__Proprietaria1"/>
      <sheetName val="Cx_Restrito_Offshore1"/>
      <sheetName val="Carteira_Onshore_Profit_(2)1"/>
      <sheetName val="Income_Statement_Data1"/>
      <sheetName val="255102_Quinsa_Sep-02"/>
      <sheetName val="Carteira_Onshore_Profit3"/>
      <sheetName val="Resultado_CBB3"/>
      <sheetName val="Resultado_IBA3"/>
      <sheetName val="Resultado_Jupiter3"/>
      <sheetName val="Resultado_Itacoatiara3"/>
      <sheetName val="Carteira_Offshore_Profit3"/>
      <sheetName val="Bonds_-_Hedge_Divida3"/>
      <sheetName val="Gerencial_Pactual3"/>
      <sheetName val="Resultado_Finimp3"/>
      <sheetName val="Cotas_Offshore3"/>
      <sheetName val="Bonds_-_Pos__Proprietaria3"/>
      <sheetName val="Cx_Restrito_Offshore3"/>
      <sheetName val="Carteira_Onshore_Profit_(2)3"/>
      <sheetName val="Income_Statement_Data3"/>
      <sheetName val="255102_Quinsa_Sep-022"/>
      <sheetName val="Carteira_Onshore_Profit2"/>
      <sheetName val="Resultado_CBB2"/>
      <sheetName val="Resultado_IBA2"/>
      <sheetName val="Resultado_Jupiter2"/>
      <sheetName val="Resultado_Itacoatiara2"/>
      <sheetName val="Carteira_Offshore_Profit2"/>
      <sheetName val="Bonds_-_Hedge_Divida2"/>
      <sheetName val="Gerencial_Pactual2"/>
      <sheetName val="Resultado_Finimp2"/>
      <sheetName val="Cotas_Offshore2"/>
      <sheetName val="Bonds_-_Pos__Proprietaria2"/>
      <sheetName val="Cx_Restrito_Offshore2"/>
      <sheetName val="Carteira_Onshore_Profit_(2)2"/>
      <sheetName val="Income_Statement_Data2"/>
      <sheetName val="255102_Quinsa_Sep-021"/>
      <sheetName val="Carteira_Onshore_Profit4"/>
      <sheetName val="Resultado_CBB4"/>
      <sheetName val="Resultado_IBA4"/>
      <sheetName val="Resultado_Jupiter4"/>
      <sheetName val="Resultado_Itacoatiara4"/>
      <sheetName val="Carteira_Offshore_Profit4"/>
      <sheetName val="Bonds_-_Hedge_Divida4"/>
      <sheetName val="Gerencial_Pactual4"/>
      <sheetName val="Resultado_Finimp4"/>
      <sheetName val="Cotas_Offshore4"/>
      <sheetName val="Bonds_-_Pos__Proprietaria4"/>
      <sheetName val="Cx_Restrito_Offshore4"/>
      <sheetName val="Carteira_Onshore_Profit_(2)4"/>
      <sheetName val="Income_Statement_Data4"/>
      <sheetName val="255102_Quinsa_Sep-023"/>
      <sheetName val="Carteira_Onshore_Profit5"/>
      <sheetName val="Resultado_CBB5"/>
      <sheetName val="Resultado_IBA5"/>
      <sheetName val="Resultado_Jupiter5"/>
      <sheetName val="Resultado_Itacoatiara5"/>
      <sheetName val="Carteira_Offshore_Profit5"/>
      <sheetName val="Bonds_-_Hedge_Divida5"/>
      <sheetName val="Gerencial_Pactual5"/>
      <sheetName val="Resultado_Finimp5"/>
      <sheetName val="Cotas_Offshore5"/>
      <sheetName val="Bonds_-_Pos__Proprietaria5"/>
      <sheetName val="Cx_Restrito_Offshore5"/>
      <sheetName val="Carteira_Onshore_Profit_(2)5"/>
      <sheetName val="Income_Statement_Data5"/>
      <sheetName val="255102_Quinsa_Sep-024"/>
      <sheetName val="Carteira_Onshore_Profit6"/>
      <sheetName val="Resultado_CBB6"/>
      <sheetName val="Resultado_IBA6"/>
      <sheetName val="Resultado_Jupiter6"/>
      <sheetName val="Resultado_Itacoatiara6"/>
      <sheetName val="Carteira_Offshore_Profit6"/>
      <sheetName val="Bonds_-_Hedge_Divida6"/>
      <sheetName val="Gerencial_Pactual6"/>
      <sheetName val="Resultado_Finimp6"/>
      <sheetName val="Cotas_Offshore6"/>
      <sheetName val="Bonds_-_Pos__Proprietaria6"/>
      <sheetName val="Cx_Restrito_Offshore6"/>
      <sheetName val="Carteira_Onshore_Profit_(2)6"/>
      <sheetName val="Income_Statement_Data6"/>
      <sheetName val="255102_Quinsa_Sep-025"/>
      <sheetName val="Carteira_Onshore_Profit7"/>
      <sheetName val="Resultado_CBB7"/>
      <sheetName val="Resultado_IBA7"/>
      <sheetName val="Resultado_Jupiter7"/>
      <sheetName val="Resultado_Itacoatiara7"/>
      <sheetName val="Carteira_Offshore_Profit7"/>
      <sheetName val="Bonds_-_Hedge_Divida7"/>
      <sheetName val="Gerencial_Pactual7"/>
      <sheetName val="Resultado_Finimp7"/>
      <sheetName val="Cotas_Offshore7"/>
      <sheetName val="Bonds_-_Pos__Proprietaria7"/>
      <sheetName val="Cx_Restrito_Offshore7"/>
      <sheetName val="Carteira_Onshore_Profit_(2)7"/>
      <sheetName val="Income_Statement_Data7"/>
      <sheetName val="255102_Quinsa_Sep-026"/>
      <sheetName val="Carteira_Onshore_Profit8"/>
      <sheetName val="Resultado_CBB8"/>
      <sheetName val="Resultado_IBA8"/>
      <sheetName val="Resultado_Jupiter8"/>
      <sheetName val="Resultado_Itacoatiara8"/>
      <sheetName val="Carteira_Offshore_Profit8"/>
      <sheetName val="Bonds_-_Hedge_Divida8"/>
      <sheetName val="Gerencial_Pactual8"/>
      <sheetName val="Resultado_Finimp8"/>
      <sheetName val="Cotas_Offshore8"/>
      <sheetName val="Bonds_-_Pos__Proprietaria8"/>
      <sheetName val="Cx_Restrito_Offshore8"/>
      <sheetName val="Carteira_Onshore_Profit_(2)8"/>
      <sheetName val="Income_Statement_Data8"/>
      <sheetName val="255102_Quinsa_Sep-027"/>
      <sheetName val="Carteira_Onshore_Profit9"/>
      <sheetName val="Resultado_CBB9"/>
      <sheetName val="Resultado_IBA9"/>
      <sheetName val="Resultado_Jupiter9"/>
      <sheetName val="Resultado_Itacoatiara9"/>
      <sheetName val="Carteira_Offshore_Profit9"/>
      <sheetName val="Bonds_-_Hedge_Divida9"/>
      <sheetName val="Gerencial_Pactual9"/>
      <sheetName val="Resultado_Finimp9"/>
      <sheetName val="Cotas_Offshore9"/>
      <sheetName val="Bonds_-_Pos__Proprietaria9"/>
      <sheetName val="Cx_Restrito_Offshore9"/>
      <sheetName val="Carteira_Onshore_Profit_(2)9"/>
      <sheetName val="Income_Statement_Data9"/>
      <sheetName val="255102_Quinsa_Sep-028"/>
      <sheetName val="Carteira_Onshore_Profit11"/>
      <sheetName val="Resultado_CBB11"/>
      <sheetName val="Resultado_IBA11"/>
      <sheetName val="Resultado_Jupiter11"/>
      <sheetName val="Resultado_Itacoatiara11"/>
      <sheetName val="Carteira_Offshore_Profit11"/>
      <sheetName val="Bonds_-_Hedge_Divida11"/>
      <sheetName val="Gerencial_Pactual11"/>
      <sheetName val="Resultado_Finimp11"/>
      <sheetName val="Cotas_Offshore11"/>
      <sheetName val="Bonds_-_Pos__Proprietaria11"/>
      <sheetName val="Cx_Restrito_Offshore11"/>
      <sheetName val="Carteira_Onshore_Profit_(2)11"/>
      <sheetName val="Income_Statement_Data11"/>
      <sheetName val="255102_Quinsa_Sep-0210"/>
      <sheetName val="Carteira_Onshore_Profit10"/>
      <sheetName val="Resultado_CBB10"/>
      <sheetName val="Resultado_IBA10"/>
      <sheetName val="Resultado_Jupiter10"/>
      <sheetName val="Resultado_Itacoatiara10"/>
      <sheetName val="Carteira_Offshore_Profit10"/>
      <sheetName val="Bonds_-_Hedge_Divida10"/>
      <sheetName val="Gerencial_Pactual10"/>
      <sheetName val="Resultado_Finimp10"/>
      <sheetName val="Cotas_Offshore10"/>
      <sheetName val="Bonds_-_Pos__Proprietaria10"/>
      <sheetName val="Cx_Restrito_Offshore10"/>
      <sheetName val="Carteira_Onshore_Profit_(2)10"/>
      <sheetName val="Income_Statement_Data10"/>
      <sheetName val="255102_Quinsa_Sep-029"/>
      <sheetName val="Carteira_Onshore_Profit12"/>
      <sheetName val="Resultado_CBB12"/>
      <sheetName val="Resultado_IBA12"/>
      <sheetName val="Resultado_Jupiter12"/>
      <sheetName val="Resultado_Itacoatiara12"/>
      <sheetName val="Carteira_Offshore_Profit12"/>
      <sheetName val="Bonds_-_Hedge_Divida12"/>
      <sheetName val="Gerencial_Pactual12"/>
      <sheetName val="Resultado_Finimp12"/>
      <sheetName val="Cotas_Offshore12"/>
      <sheetName val="Bonds_-_Pos__Proprietaria12"/>
      <sheetName val="Cx_Restrito_Offshore12"/>
      <sheetName val="Carteira_Onshore_Profit_(2)12"/>
      <sheetName val="Income_Statement_Data12"/>
      <sheetName val="255102_Quinsa_Sep-0211"/>
      <sheetName val="Dados Org"/>
      <sheetName val="contents"/>
      <sheetName val="Resultado Carteiras 10.04.xls"/>
      <sheetName val="Carteira_Onshore_Profit13"/>
      <sheetName val="Resultado_CBB13"/>
      <sheetName val="Resultado_IBA13"/>
      <sheetName val="Resultado_Jupiter13"/>
      <sheetName val="Resultado_Itacoatiara13"/>
      <sheetName val="Carteira_Offshore_Profit13"/>
      <sheetName val="Bonds_-_Hedge_Divida13"/>
      <sheetName val="Gerencial_Pactual13"/>
      <sheetName val="Resultado_Finimp13"/>
      <sheetName val="Cotas_Offshore13"/>
      <sheetName val="Bonds_-_Pos__Proprietaria13"/>
      <sheetName val="Cx_Restrito_Offshore13"/>
      <sheetName val="Carteira_Onshore_Profit_(2)13"/>
      <sheetName val="Income_Statement_Data13"/>
      <sheetName val="255102_Quinsa_Sep-0212"/>
      <sheetName val="Dados_Org"/>
      <sheetName val="Resultado_Carteiras_10_04_xls"/>
      <sheetName val="Carteira_Onshore_Profit14"/>
      <sheetName val="Resultado_CBB14"/>
      <sheetName val="Resultado_IBA14"/>
      <sheetName val="Resultado_Jupiter14"/>
      <sheetName val="Resultado_Itacoatiara14"/>
      <sheetName val="Carteira_Offshore_Profit14"/>
      <sheetName val="Bonds_-_Hedge_Divida14"/>
      <sheetName val="Gerencial_Pactual14"/>
      <sheetName val="Resultado_Finimp14"/>
      <sheetName val="Cotas_Offshore14"/>
      <sheetName val="Bonds_-_Pos__Proprietaria14"/>
      <sheetName val="Cx_Restrito_Offshore14"/>
      <sheetName val="Carteira_Onshore_Profit_(2)14"/>
      <sheetName val="Income_Statement_Data14"/>
      <sheetName val="255102_Quinsa_Sep-0213"/>
      <sheetName val="Dados_Org1"/>
      <sheetName val="Resultado_Carteiras_10_04_xls1"/>
      <sheetName val="Custos"/>
      <sheetName val="resumen_comisiones"/>
      <sheetName val="Resultado Carteiras 10.04"/>
      <sheetName val="Inicio"/>
      <sheetName val="Datos"/>
      <sheetName val="Schedule 1.0. HYP"/>
      <sheetName val="Planilha resulta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sheetName val="CP"/>
      <sheetName val="KB"/>
      <sheetName val="CON2"/>
      <sheetName val="P&amp;L-VY"/>
      <sheetName val="P&amp;L-VY BDG"/>
      <sheetName val="ART"/>
      <sheetName val="P&amp;T le6"/>
      <sheetName val="MONTH-YTD"/>
      <sheetName val="MONTH-BDG"/>
      <sheetName val="RESUMO"/>
      <sheetName val="HEAD"/>
      <sheetName val="PUT&amp;TAKE"/>
      <sheetName val="GROUP"/>
      <sheetName val="total nvos"/>
      <sheetName val="P&amp;T"/>
      <sheetName val="EXPLICAÇÕES"/>
      <sheetName val="IMPRIMIR"/>
      <sheetName val="P&amp;L-VY_BDG"/>
      <sheetName val="P&amp;T_le6"/>
      <sheetName val="total_nvos"/>
      <sheetName val="P&amp;L-VY_BDG1"/>
      <sheetName val="P&amp;T_le61"/>
      <sheetName val="total_nvos1"/>
      <sheetName val="P&amp;L-VY_BDG2"/>
      <sheetName val="P&amp;T_le62"/>
      <sheetName val="total_nv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 val="Cruce-Aging"/>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 val="Summary_Statutory_new"/>
      <sheetName val="Managerial_adjustments"/>
      <sheetName val="Appendix_III_-_Legal_fees"/>
      <sheetName val="Appendix_IV_-_Audit_fees"/>
      <sheetName val="Appendix_V_-_Rental_exp"/>
      <sheetName val="Appendix_VI_-_Trading_HC"/>
      <sheetName val="Employment_cost_recurrent"/>
      <sheetName val="Employment_cost"/>
      <sheetName val="Employment_cost_by_region"/>
      <sheetName val="Consultancy_fees"/>
      <sheetName val="Comm_&amp;_Office_exp"/>
      <sheetName val="Corporate_summary_by_region"/>
      <sheetName val="Empl_cost_by_region_(corp)"/>
      <sheetName val="vs_Budget"/>
      <sheetName val="Overrun_breakdown"/>
      <sheetName val="Detail_by_region"/>
      <sheetName val="G&amp;A_summary"/>
      <sheetName val="G&amp;A_sightseeing"/>
      <sheetName val="Type_of_expenses"/>
      <sheetName val="Type_of_expenses_&amp;_CC"/>
      <sheetName val="G&amp;A_platform"/>
      <sheetName val="G&amp;A_by_CC_&amp;_HC_Platform_(2)"/>
      <sheetName val="Employment_cost_&amp;_CC"/>
      <sheetName val="HC_by_CC"/>
      <sheetName val="Trading_HC_by_Reg_&amp;_Platf"/>
      <sheetName val="Headcount_CORP"/>
      <sheetName val="Budget_07_YTD"/>
      <sheetName val="G&amp;A_evolution"/>
      <sheetName val="G&amp;A_evolution_2006"/>
      <sheetName val="Employment_overrun"/>
      <sheetName val="Summary_Statutory_new1"/>
      <sheetName val="Managerial_adjustments1"/>
      <sheetName val="Appendix_III_-_Legal_fees1"/>
      <sheetName val="Appendix_IV_-_Audit_fees1"/>
      <sheetName val="Appendix_V_-_Rental_exp1"/>
      <sheetName val="Appendix_VI_-_Trading_HC1"/>
      <sheetName val="Employment_cost_recurrent1"/>
      <sheetName val="Employment_cost1"/>
      <sheetName val="Employment_cost_by_region1"/>
      <sheetName val="Consultancy_fees1"/>
      <sheetName val="Comm_&amp;_Office_exp1"/>
      <sheetName val="Corporate_summary_by_region1"/>
      <sheetName val="Empl_cost_by_region_(corp)1"/>
      <sheetName val="vs_Budget1"/>
      <sheetName val="Overrun_breakdown1"/>
      <sheetName val="Detail_by_region1"/>
      <sheetName val="G&amp;A_summary1"/>
      <sheetName val="G&amp;A_sightseeing1"/>
      <sheetName val="Type_of_expenses1"/>
      <sheetName val="Type_of_expenses_&amp;_CC1"/>
      <sheetName val="G&amp;A_platform1"/>
      <sheetName val="G&amp;A_by_CC_&amp;_HC_Platform_(2)1"/>
      <sheetName val="Employment_cost_&amp;_CC1"/>
      <sheetName val="HC_by_CC1"/>
      <sheetName val="Trading_HC_by_Reg_&amp;_Platf1"/>
      <sheetName val="Headcount_CORP1"/>
      <sheetName val="Budget_07_YTD1"/>
      <sheetName val="G&amp;A_evolution1"/>
      <sheetName val="G&amp;A_evolution_20061"/>
      <sheetName val="Employment_overrun1"/>
      <sheetName val="Summary_Statutory_new2"/>
      <sheetName val="Managerial_adjustments2"/>
      <sheetName val="Appendix_III_-_Legal_fees2"/>
      <sheetName val="Appendix_IV_-_Audit_fees2"/>
      <sheetName val="Appendix_V_-_Rental_exp2"/>
      <sheetName val="Appendix_VI_-_Trading_HC2"/>
      <sheetName val="Employment_cost_recurrent2"/>
      <sheetName val="Employment_cost2"/>
      <sheetName val="Employment_cost_by_region2"/>
      <sheetName val="Consultancy_fees2"/>
      <sheetName val="Comm_&amp;_Office_exp2"/>
      <sheetName val="Corporate_summary_by_region2"/>
      <sheetName val="Empl_cost_by_region_(corp)2"/>
      <sheetName val="vs_Budget2"/>
      <sheetName val="Overrun_breakdown2"/>
      <sheetName val="Detail_by_region2"/>
      <sheetName val="G&amp;A_summary2"/>
      <sheetName val="G&amp;A_sightseeing2"/>
      <sheetName val="Type_of_expenses2"/>
      <sheetName val="Type_of_expenses_&amp;_CC2"/>
      <sheetName val="G&amp;A_platform2"/>
      <sheetName val="G&amp;A_by_CC_&amp;_HC_Platform_(2)2"/>
      <sheetName val="Employment_cost_&amp;_CC2"/>
      <sheetName val="HC_by_CC2"/>
      <sheetName val="Trading_HC_by_Reg_&amp;_Platf2"/>
      <sheetName val="Headcount_CORP2"/>
      <sheetName val="Budget_07_YTD2"/>
      <sheetName val="G&amp;A_evolution2"/>
      <sheetName val="G&amp;A_evolution_20062"/>
      <sheetName val="Employment_overrun2"/>
      <sheetName val="SR1"/>
      <sheetName val="CATER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Main_Menu1"/>
      <sheetName val="Balance_Sheets1"/>
      <sheetName val="P&amp;L_FY_19981"/>
      <sheetName val="P&amp;L_FY_19971"/>
      <sheetName val="Base_de_datos1"/>
      <sheetName val="apertura_de_gastos1"/>
      <sheetName val="Non-Pers_Infl1"/>
      <sheetName val="PL_PBC"/>
      <sheetName val="Balance_Definitivo_ASL_30-06-02"/>
      <sheetName val="BEA_Detail"/>
      <sheetName val="ALTAS_2002"/>
      <sheetName val="Graficos_RB"/>
      <sheetName val="UTES_ARG"/>
      <sheetName val="Cover_Page"/>
      <sheetName val="Date_Update"/>
      <sheetName val="PRINCESS_MARISOL"/>
      <sheetName val="Location_Codes"/>
      <sheetName val="CUENTAS"/>
      <sheetName val="Total Financials"/>
      <sheetName val="Main_Menu2"/>
      <sheetName val="Balance_Sheets2"/>
      <sheetName val="P&amp;L_FY_19982"/>
      <sheetName val="P&amp;L_FY_19972"/>
      <sheetName val="Base_de_datos2"/>
      <sheetName val="apertura_de_gastos2"/>
      <sheetName val="Non-Pers_Infl2"/>
      <sheetName val="PL_PBC1"/>
      <sheetName val="Balance_Definitivo_ASL_30-06-01"/>
      <sheetName val="BEA_Detail1"/>
      <sheetName val="ALTAS_20021"/>
      <sheetName val="Graficos_RB1"/>
      <sheetName val="UTES_ARG1"/>
      <sheetName val="Cover_Page1"/>
      <sheetName val="Date_Update1"/>
      <sheetName val="PRINCESS_MARISOL1"/>
      <sheetName val="Location_Codes1"/>
      <sheetName val="Main_Menu3"/>
      <sheetName val="Balance_Sheets3"/>
      <sheetName val="P&amp;L_FY_19983"/>
      <sheetName val="P&amp;L_FY_19973"/>
      <sheetName val="Base_de_datos3"/>
      <sheetName val="apertura_de_gastos3"/>
      <sheetName val="Non-Pers_Infl3"/>
      <sheetName val="PL_PBC2"/>
      <sheetName val="Balance_Definitivo_ASL_30-06-03"/>
      <sheetName val="BEA_Detail2"/>
      <sheetName val="ALTAS_20022"/>
      <sheetName val="Graficos_RB2"/>
      <sheetName val="UTES_ARG2"/>
      <sheetName val="Cover_Page2"/>
      <sheetName val="Date_Update2"/>
      <sheetName val="PRINCESS_MARISOL2"/>
      <sheetName val="Location_Codes2"/>
      <sheetName val="Non-Statistical Sampling Master"/>
      <sheetName val="Two Step Revenue Testing Master"/>
      <sheetName val="Global Data"/>
      <sheetName val="CK por Activos"/>
      <sheetName val="Nómina"/>
      <sheetName val="Bases"/>
      <sheetName val="Garantías"/>
      <sheetName val="Previsión Anterior"/>
      <sheetName val="concssa"/>
      <sheetName val="Base Anexo IX"/>
      <sheetName val="detalle real"/>
      <sheetName val="PREVCINE"/>
      <sheetName val="400800"/>
      <sheetName val="170117"/>
      <sheetName val="Precios"/>
      <sheetName val="BALANCE A U$S"/>
      <sheetName val="BCE GRAL"/>
      <sheetName val="OBRAEJEC"/>
      <sheetName val="Menu"/>
      <sheetName val="Cara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 val="DT 1999 (abst. from model)"/>
      <sheetName val="COMPS"/>
      <sheetName val="Share Price 2002"/>
      <sheetName val="Step2_Histogram"/>
      <sheetName val="Parameters"/>
      <sheetName val="Plan1"/>
      <sheetName val="Cost Elements to Use"/>
      <sheetName val="Named_Ranges"/>
      <sheetName val="Lists"/>
      <sheetName val="Months and Countries"/>
      <sheetName val="Sales Seasonality by Month"/>
      <sheetName val="MODELO"/>
      <sheetName val="Gauge"/>
      <sheetName val="FRA"/>
      <sheetName val="COUPOM"/>
      <sheetName val="Custos"/>
      <sheetName val="c3_ fto"/>
      <sheetName val="C3 Base Tran"/>
      <sheetName val="pbg pbgpc "/>
      <sheetName val="pbg1 pbg2 pbg3"/>
      <sheetName val="vab rem"/>
      <sheetName val="ex"/>
      <sheetName val="pre1_4"/>
      <sheetName val="Par"/>
      <sheetName val="WCOL INDEX"/>
      <sheetName val="WCOL INPUT"/>
      <sheetName val="Validate List"/>
      <sheetName val="Financials"/>
      <sheetName val="EI Calc"/>
      <sheetName val="Dados BLP"/>
      <sheetName val="MK 244"/>
      <sheetName val="Fungicide"/>
      <sheetName val="Others"/>
      <sheetName val="Thiabendazole"/>
      <sheetName val="IRR"/>
      <sheetName val="Base &amp; LBO Assumptions"/>
      <sheetName val="JAII Income"/>
      <sheetName val="Holding Page"/>
      <sheetName val="JAII Balance"/>
      <sheetName val="Sensitivity Data"/>
      <sheetName val="Distribución D"/>
      <sheetName val="validation"/>
      <sheetName val="DB2002"/>
      <sheetName val="Sheet3"/>
      <sheetName val="GRALES"/>
      <sheetName val="COTAÇÕES"/>
      <sheetName val="Qui"/>
      <sheetName val="variable"/>
      <sheetName val="FX rates"/>
      <sheetName val="SAP Budget by Contain_Loc"/>
      <sheetName val="DrillDown"/>
      <sheetName val="FinanceSummary"/>
      <sheetName val="Sheet2"/>
      <sheetName val="Brazil Sovereign"/>
      <sheetName val="Constants"/>
      <sheetName val="NIUs"/>
      <sheetName val="capex"/>
      <sheetName val="Projects list"/>
      <sheetName val="Brainstorming1"/>
      <sheetName val="MOL"/>
      <sheetName val="BLP"/>
      <sheetName val="bud99"/>
      <sheetName val="Prod2001"/>
      <sheetName val="Target Book"/>
      <sheetName val="Volumen"/>
      <sheetName val="Données LMU"/>
      <sheetName val="PPM Waterfall"/>
      <sheetName val="dep_pre"/>
      <sheetName val="DT_1999_(abst__from_model)"/>
      <sheetName val="Share_Price_2002"/>
      <sheetName val="Cost_Elements_to_Use"/>
      <sheetName val="c3__fto"/>
      <sheetName val="C3_Base_Tran"/>
      <sheetName val="pbg_pbgpc_"/>
      <sheetName val="pbg1_pbg2_pbg3"/>
      <sheetName val="vab_rem"/>
      <sheetName val="WCOL_INDEX"/>
      <sheetName val="WCOL_INPUT"/>
      <sheetName val="Validate_List"/>
      <sheetName val="Sales_Seasonality_by_Month"/>
      <sheetName val="MK_244"/>
      <sheetName val="Base_&amp;_LBO_Assumptions"/>
      <sheetName val="JAII_Income"/>
      <sheetName val="Holding_Page"/>
      <sheetName val="JAII_Balance"/>
      <sheetName val="Sensitivity_Data"/>
      <sheetName val="EI_Calc"/>
      <sheetName val="Dados_BLP"/>
      <sheetName val="Months_and_Countries"/>
      <sheetName val="Distribución_D"/>
      <sheetName val="FX_rates"/>
      <sheetName val="SAP_Budget_by_Contain_Loc"/>
      <sheetName val="Brazil_Sovereign"/>
      <sheetName val="Projects_list"/>
      <sheetName val="Target_Book"/>
      <sheetName val="Données_LMU"/>
      <sheetName val="PPM_Waterfall"/>
      <sheetName val="dep_pre1"/>
      <sheetName val="DT_1999_(abst__from_model)1"/>
      <sheetName val="Share_Price_20021"/>
      <sheetName val="Cost_Elements_to_Use1"/>
      <sheetName val="Months_and_Countries1"/>
      <sheetName val="Sales_Seasonality_by_Month1"/>
      <sheetName val="c3__fto1"/>
      <sheetName val="C3_Base_Tran1"/>
      <sheetName val="pbg_pbgpc_1"/>
      <sheetName val="pbg1_pbg2_pbg31"/>
      <sheetName val="vab_rem1"/>
      <sheetName val="WCOL_INDEX1"/>
      <sheetName val="WCOL_INPUT1"/>
      <sheetName val="Validate_List1"/>
      <sheetName val="EI_Calc1"/>
      <sheetName val="Dados_BLP1"/>
      <sheetName val="MK_2441"/>
      <sheetName val="Base_&amp;_LBO_Assumptions1"/>
      <sheetName val="JAII_Income1"/>
      <sheetName val="Holding_Page1"/>
      <sheetName val="JAII_Balance1"/>
      <sheetName val="Sensitivity_Data1"/>
      <sheetName val="Distribución_D1"/>
      <sheetName val="FX_rates1"/>
      <sheetName val="SAP_Budget_by_Contain_Loc1"/>
      <sheetName val="Brazil_Sovereign1"/>
      <sheetName val="Projects_list1"/>
      <sheetName val="Target_Book1"/>
      <sheetName val="Données_LMU1"/>
      <sheetName val="PPM_Waterfall1"/>
      <sheetName val="Salary Costs drivers"/>
      <sheetName val="NEW-PANEL"/>
      <sheetName val="Sheet1"/>
      <sheetName val="list"/>
      <sheetName val="Names"/>
      <sheetName val="ct"/>
      <sheetName val="material data"/>
      <sheetName val="other data"/>
      <sheetName val="Ajustes"/>
      <sheetName val="Bloomberg (Aluminio)"/>
      <sheetName val="Bloomberg (Libor)"/>
      <sheetName val="aux"/>
      <sheetName val="Proced."/>
      <sheetName val="Tabelas"/>
      <sheetName val="Tuc"/>
      <sheetName val="Constantes"/>
      <sheetName val="Summary - LAN"/>
      <sheetName val="ListView"/>
      <sheetName val="data input"/>
      <sheetName val="600ML"/>
      <sheetName val="Лист2"/>
      <sheetName val="Daten"/>
      <sheetName val="IS BS actual"/>
      <sheetName val="BASE BUD Ratios"/>
      <sheetName val="Hoja1"/>
      <sheetName val="Cover Page"/>
      <sheetName val="User Input"/>
      <sheetName val="Controls"/>
      <sheetName val="Budget Summary"/>
      <sheetName val="LDE"/>
      <sheetName val="Engine"/>
      <sheetName val="Validate"/>
      <sheetName val="Assumptions"/>
      <sheetName val="MUG"/>
      <sheetName val="Pg 1"/>
      <sheetName val="4. NWABC"/>
      <sheetName val="MgnEnero"/>
      <sheetName val="Drop Down"/>
      <sheetName val="drop down list"/>
      <sheetName val="Ayuda desplegables"/>
      <sheetName val="RG Depots"/>
      <sheetName val="Quarterly LBO Model"/>
      <sheetName val="Summary Input"/>
      <sheetName val="Salary_Costs_drivers"/>
      <sheetName val="material_data"/>
      <sheetName val="other_data"/>
      <sheetName val="Bloomberg_(Aluminio)"/>
      <sheetName val="Bloomberg_(Libor)"/>
      <sheetName val="data_input"/>
      <sheetName val="Summary_-_LAN"/>
      <sheetName val="Proced_"/>
      <sheetName val="IS_BS_actual"/>
      <sheetName val="RG_Depots"/>
      <sheetName val="Quarterly_LBO_Model"/>
      <sheetName val="Cover_Page"/>
      <sheetName val="User_Input"/>
      <sheetName val="Pg_1"/>
      <sheetName val="4__NWABC"/>
      <sheetName val="Drop_Down"/>
      <sheetName val="drop_down_list"/>
      <sheetName val="Budget_Summary"/>
      <sheetName val="BASE_BUD_Ratios"/>
      <sheetName val="Списки"/>
      <sheetName val="Resumo por P"/>
      <sheetName val="Merger"/>
      <sheetName val="DCF"/>
      <sheetName val="cc"/>
      <sheetName val="packages"/>
      <sheetName val="Database (RUR)Mar YTD"/>
      <sheetName val="Datos"/>
      <sheetName val="Cases"/>
      <sheetName val="Revenues"/>
      <sheetName val="Master"/>
      <sheetName val="Macro"/>
      <sheetName val="RLP"/>
      <sheetName val="Argentina"/>
      <sheetName val="AR_Beer"/>
      <sheetName val="AR_SD"/>
      <sheetName val="AR_DGO"/>
      <sheetName val="AR_EComm"/>
      <sheetName val="AR_Agro"/>
      <sheetName val="Uruguay"/>
      <sheetName val="UY_Beer"/>
      <sheetName val="UY_SD"/>
      <sheetName val="UY_DGO"/>
      <sheetName val="Currency"/>
      <sheetName val="Non-Statistical Sampling"/>
      <sheetName val="AR Drop Downs"/>
      <sheetName val="DropDown"/>
      <sheetName val="Segmentacion"/>
      <sheetName val="Set Up"/>
      <sheetName val="Case"/>
      <sheetName val="SumVal"/>
      <sheetName val="LE - Input"/>
      <sheetName val="VariablesDocumentacionISO"/>
      <sheetName val="Schroder Small Caps"/>
      <sheetName val="x"/>
      <sheetName val="Plan3"/>
      <sheetName val="Completion Instructions"/>
      <sheetName val="Cover"/>
      <sheetName val="Mfg-Curr.Prod. - 14"/>
      <sheetName val="G&amp;A-Controllership - 27"/>
      <sheetName val="G&amp;A-Total - 25"/>
      <sheetName val="Despliegue Legal"/>
      <sheetName val="250CC"/>
      <sheetName val="Mat x categ"/>
      <sheetName val="dep_pre2"/>
      <sheetName val="DT_1999_(abst__from_model)2"/>
      <sheetName val="Share_Price_20022"/>
      <sheetName val="Cost_Elements_to_Use2"/>
      <sheetName val="Sales_Seasonality_by_Month2"/>
      <sheetName val="Months_and_Countries2"/>
      <sheetName val="c3__fto2"/>
      <sheetName val="C3_Base_Tran2"/>
      <sheetName val="pbg_pbgpc_2"/>
      <sheetName val="pbg1_pbg2_pbg32"/>
      <sheetName val="vab_rem2"/>
      <sheetName val="WCOL_INDEX2"/>
      <sheetName val="WCOL_INPUT2"/>
      <sheetName val="Validate_List2"/>
      <sheetName val="Dados_BLP2"/>
      <sheetName val="EI_Calc2"/>
      <sheetName val="MK_2442"/>
      <sheetName val="Base_&amp;_LBO_Assumptions2"/>
      <sheetName val="JAII_Income2"/>
      <sheetName val="Holding_Page2"/>
      <sheetName val="JAII_Balance2"/>
      <sheetName val="Sensitivity_Data2"/>
      <sheetName val="Distribución_D2"/>
      <sheetName val="FX_rates2"/>
      <sheetName val="Brazil_Sovereign2"/>
      <sheetName val="Projects_list2"/>
      <sheetName val="SAP_Budget_by_Contain_Loc2"/>
      <sheetName val="Target_Book2"/>
      <sheetName val="Données_LMU2"/>
      <sheetName val="PPM_Waterfall2"/>
      <sheetName val="Salary_Costs_drivers1"/>
      <sheetName val="material_data1"/>
      <sheetName val="other_data1"/>
      <sheetName val="Bloomberg_(Aluminio)1"/>
      <sheetName val="Bloomberg_(Libor)1"/>
      <sheetName val="Proced_1"/>
      <sheetName val="Summary_-_LAN1"/>
      <sheetName val="data_input1"/>
      <sheetName val="IS_BS_actual1"/>
      <sheetName val="BASE_BUD_Ratios1"/>
      <sheetName val="Cover_Page1"/>
      <sheetName val="User_Input1"/>
      <sheetName val="Budget_Summary1"/>
      <sheetName val="Pg_11"/>
      <sheetName val="4__NWABC1"/>
      <sheetName val="Drop_Down1"/>
      <sheetName val="drop_down_list1"/>
      <sheetName val="Ayuda_desplegables"/>
      <sheetName val="RG_Depots1"/>
      <sheetName val="Quarterly_LBO_Model1"/>
      <sheetName val="Summary_Input"/>
      <sheetName val="Resumo_por_P"/>
      <sheetName val="Database_(RUR)Mar_YTD"/>
      <sheetName val="Set_Up"/>
      <sheetName val="LE_-_Input"/>
      <sheetName val="Schroder_Small_Caps"/>
      <sheetName val=""/>
      <sheetName val="CCTO_COUNTRY"/>
      <sheetName val="GCOA_SUBP"/>
      <sheetName val="Input"/>
      <sheetName val="Help"/>
      <sheetName val="Selection Lists"/>
      <sheetName val="Mat_x_categ"/>
      <sheetName val="Subs_2141"/>
      <sheetName val="Sales Package Input"/>
      <sheetName val="dep_pre3"/>
      <sheetName val="c3__fto3"/>
      <sheetName val="C3_Base_Tran3"/>
      <sheetName val="pbg_pbgpc_3"/>
      <sheetName val="pbg1_pbg2_pbg33"/>
      <sheetName val="vab_rem3"/>
      <sheetName val="WCOL_INDEX3"/>
      <sheetName val="WCOL_INPUT3"/>
      <sheetName val="Validate_List3"/>
      <sheetName val="Share_Price_20023"/>
      <sheetName val="DT_1999_(abst__from_model)3"/>
      <sheetName val="Cost_Elements_to_Use3"/>
      <sheetName val="MK_2443"/>
      <sheetName val="Base_&amp;_LBO_Assumptions3"/>
      <sheetName val="JAII_Income3"/>
      <sheetName val="Holding_Page3"/>
      <sheetName val="JAII_Balance3"/>
      <sheetName val="Sensitivity_Data3"/>
      <sheetName val="Sales_Seasonality_by_Month3"/>
      <sheetName val="EI_Calc3"/>
      <sheetName val="Dados_BLP3"/>
      <sheetName val="Months_and_Countries3"/>
      <sheetName val="Distribución_D3"/>
      <sheetName val="FX_rates3"/>
      <sheetName val="Projects_list3"/>
      <sheetName val="Target_Book3"/>
      <sheetName val="Données_LMU3"/>
      <sheetName val="SAP_Budget_by_Contain_Loc3"/>
      <sheetName val="Brazil_Sovereign3"/>
      <sheetName val="PPM_Waterfall3"/>
      <sheetName val="Salary_Costs_drivers2"/>
      <sheetName val="data_input2"/>
      <sheetName val="material_data2"/>
      <sheetName val="other_data2"/>
      <sheetName val="Summary_-_LAN2"/>
      <sheetName val="Bloomberg_(Aluminio)2"/>
      <sheetName val="Bloomberg_(Libor)2"/>
      <sheetName val="IS_BS_actual2"/>
      <sheetName val="Proced_2"/>
      <sheetName val="Budget_Summary2"/>
      <sheetName val="Pg_12"/>
      <sheetName val="4__NWABC2"/>
      <sheetName val="Drop_Down2"/>
      <sheetName val="drop_down_list2"/>
      <sheetName val="Cover_Page2"/>
      <sheetName val="User_Input2"/>
      <sheetName val="RG_Depots2"/>
      <sheetName val="Quarterly_LBO_Model2"/>
      <sheetName val="BASE_BUD_Ratios2"/>
      <sheetName val="Ayuda_desplegables1"/>
      <sheetName val="Summary_Input1"/>
      <sheetName val="Set_Up1"/>
      <sheetName val="LE_-_Input1"/>
      <sheetName val="Database_(RUR)Mar_YTD1"/>
      <sheetName val="Resumo_por_P1"/>
      <sheetName val="Mat_x_categ1"/>
      <sheetName val="CAD"/>
      <sheetName val="Explanations"/>
      <sheetName val="CUENTAS SAP"/>
      <sheetName val="GEO"/>
      <sheetName val="tab prod"/>
      <sheetName val="Data"/>
      <sheetName val="IPLs"/>
      <sheetName val="Load Data"/>
      <sheetName val="Risk"/>
      <sheetName val="Sales &amp; MKT Cost "/>
      <sheetName val="Sales &amp; MKT Cost AC"/>
      <sheetName val="OHC+OP+CCC"/>
      <sheetName val="OHC+OP+CCC AC"/>
      <sheetName val="Tabla1"/>
      <sheetName val="Maco AC"/>
      <sheetName val="MacoBU"/>
      <sheetName val="Parámetros"/>
      <sheetName val="Cognos"/>
      <sheetName val="análise"/>
      <sheetName val="Masterdata"/>
      <sheetName val="POA"/>
      <sheetName val="Non-Statistical_Sampling"/>
      <sheetName val="AR_Drop_Downs"/>
      <sheetName val="Schroder_Small_Caps1"/>
      <sheetName val="Completion_Instructions"/>
      <sheetName val="Mfg-Curr_Prod__-_14"/>
      <sheetName val="G&amp;A-Controllership_-_27"/>
      <sheetName val="G&amp;A-Total_-_25"/>
      <sheetName val="Despliegue_Legal"/>
      <sheetName val="dep_pre4"/>
      <sheetName val="DT_1999_(abst__from_model)4"/>
      <sheetName val="Share_Price_20024"/>
      <sheetName val="Cost_Elements_to_Use4"/>
      <sheetName val="Months_and_Countries4"/>
      <sheetName val="Sales_Seasonality_by_Month4"/>
      <sheetName val="c3__fto4"/>
      <sheetName val="C3_Base_Tran4"/>
      <sheetName val="pbg_pbgpc_4"/>
      <sheetName val="pbg1_pbg2_pbg34"/>
      <sheetName val="vab_rem4"/>
      <sheetName val="WCOL_INDEX4"/>
      <sheetName val="WCOL_INPUT4"/>
      <sheetName val="Validate_List4"/>
      <sheetName val="EI_Calc4"/>
      <sheetName val="Dados_BLP4"/>
      <sheetName val="MK_2444"/>
      <sheetName val="Base_&amp;_LBO_Assumptions4"/>
      <sheetName val="JAII_Income4"/>
      <sheetName val="Holding_Page4"/>
      <sheetName val="JAII_Balance4"/>
      <sheetName val="Sensitivity_Data4"/>
      <sheetName val="Distribución_D4"/>
      <sheetName val="FX_rates4"/>
      <sheetName val="SAP_Budget_by_Contain_Loc4"/>
      <sheetName val="Brazil_Sovereign4"/>
      <sheetName val="Projects_list4"/>
      <sheetName val="Target_Book4"/>
      <sheetName val="Données_LMU4"/>
      <sheetName val="PPM_Waterfall4"/>
      <sheetName val="Salary_Costs_drivers3"/>
      <sheetName val="material_data3"/>
      <sheetName val="other_data3"/>
      <sheetName val="Bloomberg_(Aluminio)3"/>
      <sheetName val="Bloomberg_(Libor)3"/>
      <sheetName val="Proced_3"/>
      <sheetName val="Summary_-_LAN3"/>
      <sheetName val="data_input3"/>
      <sheetName val="IS_BS_actual3"/>
      <sheetName val="BASE_BUD_Ratios3"/>
      <sheetName val="Cover_Page3"/>
      <sheetName val="User_Input3"/>
      <sheetName val="Budget_Summary3"/>
      <sheetName val="Pg_13"/>
      <sheetName val="4__NWABC3"/>
      <sheetName val="Drop_Down3"/>
      <sheetName val="drop_down_list3"/>
      <sheetName val="Ayuda_desplegables2"/>
      <sheetName val="RG_Depots3"/>
      <sheetName val="Quarterly_LBO_Model3"/>
      <sheetName val="Summary_Input2"/>
      <sheetName val="Resumo_por_P2"/>
      <sheetName val="Database_(RUR)Mar_YTD2"/>
      <sheetName val="Set_Up2"/>
      <sheetName val="LE_-_Input2"/>
      <sheetName val="Mat_x_categ2"/>
      <sheetName val="Selection_Lists"/>
      <sheetName val="Sales_Package_Input"/>
      <sheetName val="CUENTAS_SAP"/>
      <sheetName val="tab_prod"/>
      <sheetName val="Load_Data"/>
      <sheetName val="Sales_&amp;_MKT_Cost_"/>
      <sheetName val="Sales_&amp;_MKT_Cost_AC"/>
      <sheetName val="OHC+OP+CCC_AC"/>
      <sheetName val="Maco_AC"/>
      <sheetName val="Non-Statistical_Sampling1"/>
      <sheetName val="AR_Drop_Downs1"/>
      <sheetName val="Schroder_Small_Caps2"/>
      <sheetName val="Completion_Instructions1"/>
      <sheetName val="Mfg-Curr_Prod__-_141"/>
      <sheetName val="G&amp;A-Controllership_-_271"/>
      <sheetName val="G&amp;A-Total_-_251"/>
      <sheetName val="Despliegue_Legal1"/>
      <sheetName val="dep_pre5"/>
      <sheetName val="DT_1999_(abst__from_model)5"/>
      <sheetName val="Share_Price_20025"/>
      <sheetName val="Cost_Elements_to_Use5"/>
      <sheetName val="Months_and_Countries5"/>
      <sheetName val="Sales_Seasonality_by_Month5"/>
      <sheetName val="c3__fto5"/>
      <sheetName val="C3_Base_Tran5"/>
      <sheetName val="pbg_pbgpc_5"/>
      <sheetName val="pbg1_pbg2_pbg35"/>
      <sheetName val="vab_rem5"/>
      <sheetName val="WCOL_INDEX5"/>
      <sheetName val="WCOL_INPUT5"/>
      <sheetName val="Validate_List5"/>
      <sheetName val="EI_Calc5"/>
      <sheetName val="Dados_BLP5"/>
      <sheetName val="MK_2445"/>
      <sheetName val="Base_&amp;_LBO_Assumptions5"/>
      <sheetName val="JAII_Income5"/>
      <sheetName val="Holding_Page5"/>
      <sheetName val="JAII_Balance5"/>
      <sheetName val="Sensitivity_Data5"/>
      <sheetName val="Distribución_D5"/>
      <sheetName val="FX_rates5"/>
      <sheetName val="SAP_Budget_by_Contain_Loc5"/>
      <sheetName val="Brazil_Sovereign5"/>
      <sheetName val="Projects_list5"/>
      <sheetName val="Target_Book5"/>
      <sheetName val="Données_LMU5"/>
      <sheetName val="PPM_Waterfall5"/>
      <sheetName val="Salary_Costs_drivers4"/>
      <sheetName val="material_data4"/>
      <sheetName val="other_data4"/>
      <sheetName val="Bloomberg_(Aluminio)4"/>
      <sheetName val="Bloomberg_(Libor)4"/>
      <sheetName val="Proced_4"/>
      <sheetName val="Summary_-_LAN4"/>
      <sheetName val="data_input4"/>
      <sheetName val="IS_BS_actual4"/>
      <sheetName val="BASE_BUD_Ratios4"/>
      <sheetName val="Cover_Page4"/>
      <sheetName val="User_Input4"/>
      <sheetName val="Budget_Summary4"/>
      <sheetName val="Pg_14"/>
      <sheetName val="4__NWABC4"/>
      <sheetName val="Drop_Down4"/>
      <sheetName val="drop_down_list4"/>
      <sheetName val="Ayuda_desplegables3"/>
      <sheetName val="RG_Depots4"/>
      <sheetName val="Quarterly_LBO_Model4"/>
      <sheetName val="Summary_Input3"/>
      <sheetName val="Resumo_por_P3"/>
      <sheetName val="Database_(RUR)Mar_YTD3"/>
      <sheetName val="Non-Statistical_Sampling2"/>
      <sheetName val="AR_Drop_Downs2"/>
      <sheetName val="Set_Up3"/>
      <sheetName val="LE_-_Input3"/>
      <sheetName val="Schroder_Small_Caps3"/>
      <sheetName val="Completion_Instructions2"/>
      <sheetName val="Mfg-Curr_Prod__-_142"/>
      <sheetName val="G&amp;A-Controllership_-_272"/>
      <sheetName val="G&amp;A-Total_-_252"/>
      <sheetName val="Despliegue_Legal2"/>
      <sheetName val="Mat_x_categ3"/>
      <sheetName val="Selection_Lists1"/>
      <sheetName val="Sales_Package_Input1"/>
      <sheetName val="CUENTAS_SAP1"/>
      <sheetName val="tab_prod1"/>
      <sheetName val="Load_Data1"/>
      <sheetName val="Sales_&amp;_MKT_Cost_1"/>
      <sheetName val="Sales_&amp;_MKT_Cost_AC1"/>
      <sheetName val="OHC+OP+CCC_AC1"/>
      <sheetName val="Maco_AC1"/>
      <sheetName val="dep_pre6"/>
      <sheetName val="DT_1999_(abst__from_model)6"/>
      <sheetName val="Share_Price_20026"/>
      <sheetName val="Cost_Elements_to_Use6"/>
      <sheetName val="Months_and_Countries6"/>
      <sheetName val="Sales_Seasonality_by_Month6"/>
      <sheetName val="c3__fto6"/>
      <sheetName val="C3_Base_Tran6"/>
      <sheetName val="pbg_pbgpc_6"/>
      <sheetName val="pbg1_pbg2_pbg36"/>
      <sheetName val="vab_rem6"/>
      <sheetName val="WCOL_INDEX6"/>
      <sheetName val="WCOL_INPUT6"/>
      <sheetName val="Validate_List6"/>
      <sheetName val="EI_Calc6"/>
      <sheetName val="Dados_BLP6"/>
      <sheetName val="MK_2446"/>
      <sheetName val="Base_&amp;_LBO_Assumptions6"/>
      <sheetName val="JAII_Income6"/>
      <sheetName val="Holding_Page6"/>
      <sheetName val="JAII_Balance6"/>
      <sheetName val="Sensitivity_Data6"/>
      <sheetName val="Distribución_D6"/>
      <sheetName val="FX_rates6"/>
      <sheetName val="SAP_Budget_by_Contain_Loc6"/>
      <sheetName val="Brazil_Sovereign6"/>
      <sheetName val="Projects_list6"/>
      <sheetName val="Target_Book6"/>
      <sheetName val="Données_LMU6"/>
      <sheetName val="PPM_Waterfall6"/>
      <sheetName val="Salary_Costs_drivers5"/>
      <sheetName val="material_data5"/>
      <sheetName val="other_data5"/>
      <sheetName val="Bloomberg_(Aluminio)5"/>
      <sheetName val="Bloomberg_(Libor)5"/>
      <sheetName val="Proced_5"/>
      <sheetName val="Summary_-_LAN5"/>
      <sheetName val="data_input5"/>
      <sheetName val="IS_BS_actual5"/>
      <sheetName val="BASE_BUD_Ratios5"/>
      <sheetName val="Cover_Page5"/>
      <sheetName val="User_Input5"/>
      <sheetName val="Budget_Summary5"/>
      <sheetName val="Pg_15"/>
      <sheetName val="4__NWABC5"/>
      <sheetName val="Drop_Down5"/>
      <sheetName val="drop_down_list5"/>
      <sheetName val="Ayuda_desplegables4"/>
      <sheetName val="RG_Depots5"/>
      <sheetName val="Quarterly_LBO_Model5"/>
      <sheetName val="Summary_Input4"/>
      <sheetName val="Resumo_por_P4"/>
      <sheetName val="Database_(RUR)Mar_YTD4"/>
      <sheetName val="Non-Statistical_Sampling3"/>
      <sheetName val="AR_Drop_Downs3"/>
      <sheetName val="Set_Up4"/>
      <sheetName val="LE_-_Input4"/>
      <sheetName val="Schroder_Small_Caps4"/>
      <sheetName val="Completion_Instructions3"/>
      <sheetName val="Mfg-Curr_Prod__-_143"/>
      <sheetName val="G&amp;A-Controllership_-_273"/>
      <sheetName val="G&amp;A-Total_-_253"/>
      <sheetName val="Despliegue_Legal3"/>
      <sheetName val="Mat_x_categ4"/>
      <sheetName val="Selection_Lists2"/>
      <sheetName val="Sales_Package_Input2"/>
      <sheetName val="CUENTAS_SAP2"/>
      <sheetName val="tab_prod2"/>
      <sheetName val="Load_Data2"/>
      <sheetName val="Sales_&amp;_MKT_Cost_2"/>
      <sheetName val="Sales_&amp;_MKT_Cost_AC2"/>
      <sheetName val="OHC+OP+CCC_AC2"/>
      <sheetName val="Maco_AC2"/>
      <sheetName val="KF6"/>
      <sheetName val="Dados gefab"/>
      <sheetName val="Summ"/>
      <sheetName val="Validacion #1"/>
      <sheetName val="Listas"/>
      <sheetName val="GASTO-01"/>
      <sheetName val="synthgraph"/>
      <sheetName val="Overview"/>
      <sheetName val="Config"/>
      <sheetName val="Entities"/>
      <sheetName val="Producción"/>
      <sheetName val="Dados_Energia"/>
      <sheetName val="Gráficos volúmen"/>
      <sheetName val="BS Flows"/>
      <sheetName val="Feriados"/>
      <sheetName val="BS_Flows"/>
      <sheetName val="BS_Flows1"/>
      <sheetName val="ConversionNames"/>
      <sheetName val="GCOA"/>
      <sheetName val="UNIDADES"/>
      <sheetName val="EXPL.AGUA"/>
      <sheetName val="BS_Flows2"/>
      <sheetName val="FINALPHP"/>
      <sheetName val="dep_pre7"/>
      <sheetName val="DT_1999_(abst__from_model)7"/>
      <sheetName val="Share_Price_20027"/>
      <sheetName val="Cost_Elements_to_Use7"/>
      <sheetName val="Sales_Seasonality_by_Month7"/>
      <sheetName val="c3__fto7"/>
      <sheetName val="C3_Base_Tran7"/>
      <sheetName val="pbg_pbgpc_7"/>
      <sheetName val="pbg1_pbg2_pbg37"/>
      <sheetName val="vab_rem7"/>
      <sheetName val="WCOL_INDEX7"/>
      <sheetName val="WCOL_INPUT7"/>
      <sheetName val="Validate_List7"/>
      <sheetName val="MK_2447"/>
      <sheetName val="EI_Calc7"/>
      <sheetName val="Dados_BLP7"/>
      <sheetName val="Distribución_D7"/>
      <sheetName val="Months_and_Countries7"/>
      <sheetName val="Base_&amp;_LBO_Assumptions7"/>
      <sheetName val="JAII_Income7"/>
      <sheetName val="Holding_Page7"/>
      <sheetName val="JAII_Balance7"/>
      <sheetName val="Sensitivity_Data7"/>
      <sheetName val="FX_rates7"/>
      <sheetName val="SAP_Budget_by_Contain_Loc7"/>
      <sheetName val="Brazil_Sovereign7"/>
      <sheetName val="Projects_list7"/>
      <sheetName val="Target_Book7"/>
      <sheetName val="Données_LMU7"/>
      <sheetName val="PPM_Waterfall7"/>
      <sheetName val="Salary_Costs_drivers6"/>
      <sheetName val="Bloomberg_(Aluminio)6"/>
      <sheetName val="Bloomberg_(Libor)6"/>
      <sheetName val="material_data6"/>
      <sheetName val="other_data6"/>
      <sheetName val="Summary_-_LAN6"/>
      <sheetName val="data_input6"/>
      <sheetName val="Proced_6"/>
      <sheetName val="Cover_Page6"/>
      <sheetName val="User_Input6"/>
      <sheetName val="IS_BS_actual6"/>
      <sheetName val="Pg_16"/>
      <sheetName val="4__NWABC6"/>
      <sheetName val="Drop_Down6"/>
      <sheetName val="drop_down_list6"/>
      <sheetName val="Budget_Summary6"/>
      <sheetName val="RG_Depots6"/>
      <sheetName val="Quarterly_LBO_Model6"/>
      <sheetName val="BASE_BUD_Ratios6"/>
      <sheetName val="Summary_Input5"/>
      <sheetName val="Ayuda_desplegables5"/>
      <sheetName val="Resumo_por_P5"/>
      <sheetName val="Database_(RUR)Mar_YTD5"/>
      <sheetName val="Set_Up5"/>
      <sheetName val="LE_-_Input5"/>
      <sheetName val="Mat_x_categ5"/>
      <sheetName val="Selection_Lists3"/>
      <sheetName val="CUENTAS_SAP3"/>
      <sheetName val="Sales_Package_Input3"/>
      <sheetName val="tab_prod3"/>
      <sheetName val="Load_Data3"/>
      <sheetName val="Sales_&amp;_MKT_Cost_3"/>
      <sheetName val="Sales_&amp;_MKT_Cost_AC3"/>
      <sheetName val="OHC+OP+CCC_AC3"/>
      <sheetName val="Maco_AC3"/>
      <sheetName val="BS_Flows3"/>
      <sheetName val="EXPL_AGUA"/>
      <sheetName val="Validacion_#1"/>
      <sheetName val="Dados_gefab"/>
      <sheetName val="Gráficos_volúmen"/>
      <sheetName val="dep_pre8"/>
      <sheetName val="DT_1999_(abst__from_model)8"/>
      <sheetName val="Share_Price_20028"/>
      <sheetName val="Cost_Elements_to_Use8"/>
      <sheetName val="Sales_Seasonality_by_Month8"/>
      <sheetName val="c3__fto8"/>
      <sheetName val="C3_Base_Tran8"/>
      <sheetName val="pbg_pbgpc_8"/>
      <sheetName val="pbg1_pbg2_pbg38"/>
      <sheetName val="vab_rem8"/>
      <sheetName val="WCOL_INDEX8"/>
      <sheetName val="WCOL_INPUT8"/>
      <sheetName val="Validate_List8"/>
      <sheetName val="MK_2448"/>
      <sheetName val="EI_Calc8"/>
      <sheetName val="Dados_BLP8"/>
      <sheetName val="Distribución_D8"/>
      <sheetName val="Months_and_Countries8"/>
      <sheetName val="Base_&amp;_LBO_Assumptions8"/>
      <sheetName val="JAII_Income8"/>
      <sheetName val="Holding_Page8"/>
      <sheetName val="JAII_Balance8"/>
      <sheetName val="Sensitivity_Data8"/>
      <sheetName val="FX_rates8"/>
      <sheetName val="SAP_Budget_by_Contain_Loc8"/>
      <sheetName val="Brazil_Sovereign8"/>
      <sheetName val="Projects_list8"/>
      <sheetName val="Target_Book8"/>
      <sheetName val="Données_LMU8"/>
      <sheetName val="PPM_Waterfall8"/>
      <sheetName val="Salary_Costs_drivers7"/>
      <sheetName val="Bloomberg_(Aluminio)7"/>
      <sheetName val="Bloomberg_(Libor)7"/>
      <sheetName val="material_data7"/>
      <sheetName val="other_data7"/>
      <sheetName val="Summary_-_LAN7"/>
      <sheetName val="data_input7"/>
      <sheetName val="Proced_7"/>
      <sheetName val="Cover_Page7"/>
      <sheetName val="User_Input7"/>
      <sheetName val="IS_BS_actual7"/>
      <sheetName val="Pg_17"/>
      <sheetName val="4__NWABC7"/>
      <sheetName val="Drop_Down7"/>
      <sheetName val="drop_down_list7"/>
      <sheetName val="Budget_Summary7"/>
      <sheetName val="RG_Depots7"/>
      <sheetName val="Quarterly_LBO_Model7"/>
      <sheetName val="BASE_BUD_Ratios7"/>
      <sheetName val="Summary_Input6"/>
      <sheetName val="Ayuda_desplegables6"/>
      <sheetName val="Resumo_por_P6"/>
      <sheetName val="Database_(RUR)Mar_YTD6"/>
      <sheetName val="Set_Up6"/>
      <sheetName val="LE_-_Input6"/>
      <sheetName val="Schroder_Small_Caps5"/>
      <sheetName val="Completion_Instructions4"/>
      <sheetName val="Mfg-Curr_Prod__-_144"/>
      <sheetName val="G&amp;A-Controllership_-_274"/>
      <sheetName val="G&amp;A-Total_-_254"/>
      <sheetName val="Despliegue_Legal4"/>
      <sheetName val="Mat_x_categ6"/>
      <sheetName val="Selection_Lists4"/>
      <sheetName val="CUENTAS_SAP4"/>
      <sheetName val="Sales_Package_Input4"/>
      <sheetName val="tab_prod4"/>
      <sheetName val="Load_Data4"/>
      <sheetName val="Sales_&amp;_MKT_Cost_4"/>
      <sheetName val="Sales_&amp;_MKT_Cost_AC4"/>
      <sheetName val="OHC+OP+CCC_AC4"/>
      <sheetName val="Maco_AC4"/>
      <sheetName val="BS_Flows4"/>
      <sheetName val="EXPL_AGUA1"/>
      <sheetName val="Validacion_#11"/>
      <sheetName val="Dados_gefab1"/>
      <sheetName val="Gráficos_volúmen1"/>
      <sheetName val="TOC"/>
      <sheetName val="EU Comps"/>
      <sheetName val="Combined Financials"/>
      <sheetName val="FF"/>
      <sheetName val="Combined_Financials"/>
      <sheetName val="Combined_Financials1"/>
      <sheetName val="Scoring - Do not update"/>
      <sheetName val="Tablas"/>
      <sheetName val="Resumen"/>
      <sheetName val="UNG"/>
      <sheetName val="Validacion_#12"/>
      <sheetName val="Combined_Financials2"/>
      <sheetName val="Scoring_-_Do_not_update"/>
      <sheetName val="SCHEDULE 3 98"/>
      <sheetName val="Quantity"/>
      <sheetName val="Total"/>
      <sheetName val="Asfalto"/>
      <sheetName val="Validacion_#13"/>
      <sheetName val="Combined_Financials3"/>
      <sheetName val="Scoring_-_Do_not_update1"/>
      <sheetName val="SCHEDULE_3_98"/>
      <sheetName val="Setting"/>
      <sheetName val="dep_pre9"/>
      <sheetName val="DT_1999_(abst__from_model)9"/>
      <sheetName val="Share_Price_20029"/>
      <sheetName val="Cost_Elements_to_Use9"/>
      <sheetName val="Sales_Seasonality_by_Month9"/>
      <sheetName val="c3__fto9"/>
      <sheetName val="C3_Base_Tran9"/>
      <sheetName val="pbg_pbgpc_9"/>
      <sheetName val="pbg1_pbg2_pbg39"/>
      <sheetName val="vab_rem9"/>
      <sheetName val="WCOL_INDEX9"/>
      <sheetName val="WCOL_INPUT9"/>
      <sheetName val="Validate_List9"/>
      <sheetName val="MK_2449"/>
      <sheetName val="EI_Calc9"/>
      <sheetName val="Dados_BLP9"/>
      <sheetName val="Distribución_D9"/>
      <sheetName val="Months_and_Countries9"/>
      <sheetName val="Base_&amp;_LBO_Assumptions9"/>
      <sheetName val="JAII_Income9"/>
      <sheetName val="Holding_Page9"/>
      <sheetName val="JAII_Balance9"/>
      <sheetName val="Sensitivity_Data9"/>
      <sheetName val="FX_rates9"/>
      <sheetName val="SAP_Budget_by_Contain_Loc9"/>
      <sheetName val="Brazil_Sovereign9"/>
      <sheetName val="Projects_list9"/>
      <sheetName val="Target_Book9"/>
      <sheetName val="Données_LMU9"/>
      <sheetName val="PPM_Waterfall9"/>
      <sheetName val="Salary_Costs_drivers8"/>
      <sheetName val="Bloomberg_(Aluminio)8"/>
      <sheetName val="Bloomberg_(Libor)8"/>
      <sheetName val="material_data8"/>
      <sheetName val="other_data8"/>
      <sheetName val="Summary_-_LAN8"/>
      <sheetName val="data_input8"/>
      <sheetName val="Proced_8"/>
      <sheetName val="Cover_Page8"/>
      <sheetName val="User_Input8"/>
      <sheetName val="IS_BS_actual8"/>
      <sheetName val="Pg_18"/>
      <sheetName val="4__NWABC8"/>
      <sheetName val="Drop_Down8"/>
      <sheetName val="drop_down_list8"/>
      <sheetName val="Budget_Summary8"/>
      <sheetName val="RG_Depots8"/>
      <sheetName val="Quarterly_LBO_Model8"/>
      <sheetName val="BASE_BUD_Ratios8"/>
      <sheetName val="Summary_Input7"/>
      <sheetName val="Ayuda_desplegables7"/>
      <sheetName val="Resumo_por_P7"/>
      <sheetName val="Database_(RUR)Mar_YTD7"/>
      <sheetName val="Set_Up7"/>
      <sheetName val="LE_-_Input7"/>
      <sheetName val="Schroder_Small_Caps6"/>
      <sheetName val="Completion_Instructions5"/>
      <sheetName val="Mfg-Curr_Prod__-_145"/>
      <sheetName val="G&amp;A-Controllership_-_275"/>
      <sheetName val="G&amp;A-Total_-_255"/>
      <sheetName val="Despliegue_Legal5"/>
      <sheetName val="Mat_x_categ7"/>
      <sheetName val="Selection_Lists5"/>
      <sheetName val="CUENTAS_SAP5"/>
      <sheetName val="Sales_Package_Input5"/>
      <sheetName val="tab_prod5"/>
      <sheetName val="Load_Data5"/>
      <sheetName val="Sales_&amp;_MKT_Cost_5"/>
      <sheetName val="Sales_&amp;_MKT_Cost_AC5"/>
      <sheetName val="OHC+OP+CCC_AC5"/>
      <sheetName val="Maco_AC5"/>
      <sheetName val="BS_Flows5"/>
      <sheetName val="EXPL_AGUA2"/>
      <sheetName val="Dados_gefab2"/>
      <sheetName val="Gráficos_volúmen2"/>
      <sheetName val="EU_Comps"/>
      <sheetName val="SCHEDULE_3_981"/>
      <sheetName val=" "/>
      <sheetName val="drop-down_lists"/>
      <sheetName val="Gen-2"/>
      <sheetName val="Validacion_#14"/>
      <sheetName val="Combined_Financials4"/>
      <sheetName val="Scoring_-_Do_not_update2"/>
      <sheetName val="dep_pre10"/>
      <sheetName val="DT_1999_(abst__from_model)10"/>
      <sheetName val="Share_Price_200210"/>
      <sheetName val="Cost_Elements_to_Use10"/>
      <sheetName val="Sales_Seasonality_by_Month10"/>
      <sheetName val="c3__fto10"/>
      <sheetName val="C3_Base_Tran10"/>
      <sheetName val="pbg_pbgpc_10"/>
      <sheetName val="pbg1_pbg2_pbg310"/>
      <sheetName val="vab_rem10"/>
      <sheetName val="WCOL_INDEX10"/>
      <sheetName val="WCOL_INPUT10"/>
      <sheetName val="Validate_List10"/>
      <sheetName val="MK_24410"/>
      <sheetName val="EI_Calc10"/>
      <sheetName val="Dados_BLP10"/>
      <sheetName val="Distribución_D10"/>
      <sheetName val="Months_and_Countries10"/>
      <sheetName val="Base_&amp;_LBO_Assumptions10"/>
      <sheetName val="JAII_Income10"/>
      <sheetName val="Holding_Page10"/>
      <sheetName val="JAII_Balance10"/>
      <sheetName val="Sensitivity_Data10"/>
      <sheetName val="FX_rates10"/>
      <sheetName val="SAP_Budget_by_Contain_Loc10"/>
      <sheetName val="Brazil_Sovereign10"/>
      <sheetName val="Projects_list10"/>
      <sheetName val="Target_Book10"/>
      <sheetName val="Données_LMU10"/>
      <sheetName val="PPM_Waterfall10"/>
      <sheetName val="Salary_Costs_drivers9"/>
      <sheetName val="Bloomberg_(Aluminio)9"/>
      <sheetName val="Bloomberg_(Libor)9"/>
      <sheetName val="material_data9"/>
      <sheetName val="other_data9"/>
      <sheetName val="Summary_-_LAN9"/>
      <sheetName val="data_input9"/>
      <sheetName val="Proced_9"/>
      <sheetName val="Cover_Page9"/>
      <sheetName val="User_Input9"/>
      <sheetName val="IS_BS_actual9"/>
      <sheetName val="Pg_19"/>
      <sheetName val="4__NWABC9"/>
      <sheetName val="Drop_Down9"/>
      <sheetName val="drop_down_list9"/>
      <sheetName val="Budget_Summary9"/>
      <sheetName val="RG_Depots9"/>
      <sheetName val="Quarterly_LBO_Model9"/>
      <sheetName val="BASE_BUD_Ratios9"/>
      <sheetName val="Summary_Input8"/>
      <sheetName val="Ayuda_desplegables8"/>
      <sheetName val="Resumo_por_P8"/>
      <sheetName val="Database_(RUR)Mar_YTD8"/>
      <sheetName val="Set_Up8"/>
      <sheetName val="LE_-_Input8"/>
      <sheetName val="Schroder_Small_Caps7"/>
      <sheetName val="Completion_Instructions6"/>
      <sheetName val="Mfg-Curr_Prod__-_146"/>
      <sheetName val="G&amp;A-Controllership_-_276"/>
      <sheetName val="G&amp;A-Total_-_256"/>
      <sheetName val="Despliegue_Legal6"/>
      <sheetName val="Mat_x_categ8"/>
      <sheetName val="Selection_Lists6"/>
      <sheetName val="CUENTAS_SAP6"/>
      <sheetName val="Sales_Package_Input6"/>
      <sheetName val="tab_prod6"/>
      <sheetName val="Load_Data6"/>
      <sheetName val="Sales_&amp;_MKT_Cost_6"/>
      <sheetName val="Sales_&amp;_MKT_Cost_AC6"/>
      <sheetName val="OHC+OP+CCC_AC6"/>
      <sheetName val="Maco_AC6"/>
      <sheetName val="BS_Flows6"/>
      <sheetName val="EXPL_AGUA3"/>
      <sheetName val="Dados_gefab3"/>
      <sheetName val="Gráficos_volúmen3"/>
      <sheetName val="EU_Comps1"/>
      <sheetName val="dep_pre11"/>
      <sheetName val="DT_1999_(abst__from_model)11"/>
      <sheetName val="Share_Price_200211"/>
      <sheetName val="Cost_Elements_to_Use11"/>
      <sheetName val="Sales_Seasonality_by_Month11"/>
      <sheetName val="c3__fto11"/>
      <sheetName val="C3_Base_Tran11"/>
      <sheetName val="pbg_pbgpc_11"/>
      <sheetName val="pbg1_pbg2_pbg311"/>
      <sheetName val="vab_rem11"/>
      <sheetName val="WCOL_INDEX11"/>
      <sheetName val="WCOL_INPUT11"/>
      <sheetName val="Validate_List11"/>
      <sheetName val="MK_24411"/>
      <sheetName val="EI_Calc11"/>
      <sheetName val="Dados_BLP11"/>
      <sheetName val="Distribución_D11"/>
      <sheetName val="Months_and_Countries11"/>
      <sheetName val="Base_&amp;_LBO_Assumptions11"/>
      <sheetName val="JAII_Income11"/>
      <sheetName val="Holding_Page11"/>
      <sheetName val="JAII_Balance11"/>
      <sheetName val="Sensitivity_Data11"/>
      <sheetName val="FX_rates11"/>
      <sheetName val="SAP_Budget_by_Contain_Loc11"/>
      <sheetName val="Brazil_Sovereign11"/>
      <sheetName val="Projects_list11"/>
      <sheetName val="Target_Book11"/>
      <sheetName val="Données_LMU11"/>
      <sheetName val="PPM_Waterfall11"/>
      <sheetName val="Salary_Costs_drivers10"/>
      <sheetName val="Bloomberg_(Aluminio)10"/>
      <sheetName val="Bloomberg_(Libor)10"/>
      <sheetName val="material_data10"/>
      <sheetName val="other_data10"/>
      <sheetName val="Summary_-_LAN10"/>
      <sheetName val="data_input10"/>
      <sheetName val="Proced_10"/>
      <sheetName val="Cover_Page10"/>
      <sheetName val="User_Input10"/>
      <sheetName val="IS_BS_actual10"/>
      <sheetName val="Pg_110"/>
      <sheetName val="4__NWABC10"/>
      <sheetName val="Drop_Down10"/>
      <sheetName val="drop_down_list10"/>
      <sheetName val="Budget_Summary10"/>
      <sheetName val="RG_Depots10"/>
      <sheetName val="Quarterly_LBO_Model10"/>
      <sheetName val="BASE_BUD_Ratios10"/>
      <sheetName val="Summary_Input9"/>
      <sheetName val="Ayuda_desplegables9"/>
      <sheetName val="Resumo_por_P9"/>
      <sheetName val="Database_(RUR)Mar_YTD9"/>
      <sheetName val="Set_Up9"/>
      <sheetName val="LE_-_Input9"/>
      <sheetName val="Schroder_Small_Caps8"/>
      <sheetName val="Completion_Instructions7"/>
      <sheetName val="Mfg-Curr_Prod__-_147"/>
      <sheetName val="G&amp;A-Controllership_-_277"/>
      <sheetName val="G&amp;A-Total_-_257"/>
      <sheetName val="Despliegue_Legal7"/>
      <sheetName val="Mat_x_categ9"/>
      <sheetName val="Selection_Lists7"/>
      <sheetName val="CUENTAS_SAP7"/>
      <sheetName val="Sales_Package_Input7"/>
      <sheetName val="tab_prod7"/>
      <sheetName val="Load_Data7"/>
      <sheetName val="Sales_&amp;_MKT_Cost_7"/>
      <sheetName val="Sales_&amp;_MKT_Cost_AC7"/>
      <sheetName val="OHC+OP+CCC_AC7"/>
      <sheetName val="Maco_AC7"/>
      <sheetName val="BS_Flows7"/>
      <sheetName val="Forecast"/>
      <sheetName val="Setup"/>
      <sheetName val="Validacion_#15"/>
      <sheetName val="Combined_Financials5"/>
      <sheetName val="Scoring_-_Do_not_update3"/>
      <sheetName val="SCHEDULE_3_982"/>
      <sheetName val="Validacion_#16"/>
      <sheetName val="Combined_Financials6"/>
      <sheetName val="Scoring_-_Do_not_update4"/>
      <sheetName val="SCHEDULE_3_983"/>
      <sheetName val="Hoja2"/>
      <sheetName val="2022"/>
      <sheetName val="BAM Focus Brands"/>
      <sheetName val="Validacion_#17"/>
      <sheetName val="Combined_Financials7"/>
      <sheetName val="Scoring_-_Do_not_update5"/>
      <sheetName val="EU_Comps2"/>
      <sheetName val="SCHEDULE_3_984"/>
      <sheetName val="EXPL_AGUA4"/>
      <sheetName val="MD"/>
      <sheetName val="BIBLE"/>
      <sheetName val="4"/>
      <sheetName val="dep_pre12"/>
      <sheetName val="DT_1999_(abst__from_model)12"/>
      <sheetName val="Share_Price_200212"/>
      <sheetName val="Cost_Elements_to_Use12"/>
      <sheetName val="Sales_Seasonality_by_Month12"/>
      <sheetName val="c3__fto12"/>
      <sheetName val="C3_Base_Tran12"/>
      <sheetName val="pbg_pbgpc_12"/>
      <sheetName val="pbg1_pbg2_pbg312"/>
      <sheetName val="vab_rem12"/>
      <sheetName val="WCOL_INDEX12"/>
      <sheetName val="WCOL_INPUT12"/>
      <sheetName val="Validate_List12"/>
      <sheetName val="MK_24412"/>
      <sheetName val="EI_Calc12"/>
      <sheetName val="Dados_BLP12"/>
      <sheetName val="Distribución_D12"/>
      <sheetName val="Months_and_Countries12"/>
      <sheetName val="Base_&amp;_LBO_Assumptions12"/>
      <sheetName val="JAII_Income12"/>
      <sheetName val="Holding_Page12"/>
      <sheetName val="JAII_Balance12"/>
      <sheetName val="Sensitivity_Data12"/>
      <sheetName val="FX_rates12"/>
      <sheetName val="SAP_Budget_by_Contain_Loc12"/>
      <sheetName val="Brazil_Sovereign12"/>
      <sheetName val="Projects_list12"/>
      <sheetName val="Target_Book12"/>
      <sheetName val="Données_LMU12"/>
      <sheetName val="PPM_Waterfall12"/>
      <sheetName val="Salary_Costs_drivers11"/>
      <sheetName val="Bloomberg_(Aluminio)11"/>
      <sheetName val="Bloomberg_(Libor)11"/>
      <sheetName val="material_data11"/>
      <sheetName val="other_data11"/>
      <sheetName val="Summary_-_LAN11"/>
      <sheetName val="data_input11"/>
      <sheetName val="Proced_11"/>
      <sheetName val="Cover_Page11"/>
      <sheetName val="User_Input11"/>
      <sheetName val="IS_BS_actual11"/>
      <sheetName val="Pg_111"/>
      <sheetName val="4__NWABC11"/>
      <sheetName val="Drop_Down11"/>
      <sheetName val="drop_down_list11"/>
      <sheetName val="Budget_Summary11"/>
      <sheetName val="RG_Depots11"/>
      <sheetName val="Quarterly_LBO_Model11"/>
      <sheetName val="BASE_BUD_Ratios11"/>
      <sheetName val="Summary_Input10"/>
      <sheetName val="Ayuda_desplegables10"/>
      <sheetName val="Resumo_por_P10"/>
      <sheetName val="Database_(RUR)Mar_YTD10"/>
      <sheetName val="Set_Up10"/>
      <sheetName val="LE_-_Input10"/>
      <sheetName val="Schroder_Small_Caps9"/>
      <sheetName val="Completion_Instructions8"/>
      <sheetName val="Mfg-Curr_Prod__-_148"/>
      <sheetName val="G&amp;A-Controllership_-_278"/>
      <sheetName val="G&amp;A-Total_-_258"/>
      <sheetName val="Despliegue_Legal8"/>
      <sheetName val="Mat_x_categ10"/>
      <sheetName val="Selection_Lists8"/>
      <sheetName val="CUENTAS_SAP8"/>
      <sheetName val="Sales_Package_Input8"/>
      <sheetName val="tab_prod8"/>
      <sheetName val="Load_Data8"/>
      <sheetName val="Sales_&amp;_MKT_Cost_8"/>
      <sheetName val="Sales_&amp;_MKT_Cost_AC8"/>
      <sheetName val="OHC+OP+CCC_AC8"/>
      <sheetName val="Maco_AC8"/>
      <sheetName val="BS_Flows8"/>
      <sheetName val="Dados_gefab4"/>
      <sheetName val="Gráficos_volúmen4"/>
      <sheetName val="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sheetData sheetId="620" refreshError="1"/>
      <sheetData sheetId="621" refreshError="1"/>
      <sheetData sheetId="622" refreshError="1"/>
      <sheetData sheetId="623" refreshError="1"/>
      <sheetData sheetId="624"/>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refreshError="1"/>
      <sheetData sheetId="773" refreshError="1"/>
      <sheetData sheetId="774" refreshError="1"/>
      <sheetData sheetId="775" refreshError="1"/>
      <sheetData sheetId="776"/>
      <sheetData sheetId="777"/>
      <sheetData sheetId="778" refreshError="1"/>
      <sheetData sheetId="779" refreshError="1"/>
      <sheetData sheetId="780" refreshError="1"/>
      <sheetData sheetId="781" refreshError="1"/>
      <sheetData sheetId="782"/>
      <sheetData sheetId="783"/>
      <sheetData sheetId="784"/>
      <sheetData sheetId="785" refreshError="1"/>
      <sheetData sheetId="786" refreshError="1"/>
      <sheetData sheetId="787" refreshError="1"/>
      <sheetData sheetId="788" refreshError="1"/>
      <sheetData sheetId="789"/>
      <sheetData sheetId="790"/>
      <sheetData sheetId="791"/>
      <sheetData sheetId="792"/>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refreshError="1"/>
      <sheetData sheetId="872" refreshError="1"/>
      <sheetData sheetId="873" refreshError="1"/>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refreshError="1"/>
      <sheetData sheetId="1026" refreshError="1"/>
      <sheetData sheetId="1027"/>
      <sheetData sheetId="1028"/>
      <sheetData sheetId="1029"/>
      <sheetData sheetId="1030"/>
      <sheetData sheetId="1031"/>
      <sheetData sheetId="1032"/>
      <sheetData sheetId="1033"/>
      <sheetData sheetId="1034"/>
      <sheetData sheetId="1035"/>
      <sheetData sheetId="1036" refreshError="1"/>
      <sheetData sheetId="1037" refreshError="1"/>
      <sheetData sheetId="1038"/>
      <sheetData sheetId="1039"/>
      <sheetData sheetId="1040"/>
      <sheetData sheetId="1041"/>
      <sheetData sheetId="1042"/>
      <sheetData sheetId="1043"/>
      <sheetData sheetId="1044" refreshError="1"/>
      <sheetData sheetId="1045" refreshError="1"/>
      <sheetData sheetId="1046" refreshError="1"/>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astos No deduc."/>
      <sheetName val="Otros Gravamenes"/>
      <sheetName val="Correos,Tele.Encom."/>
      <sheetName val="Rep. Man.eq. ofi"/>
      <sheetName val="Regis. de Prod."/>
      <sheetName val="Art. de limp"/>
      <sheetName val="Rep. y mant. varios"/>
      <sheetName val="Alquiler Edificio"/>
      <sheetName val="Rep. y Mant. Rodados"/>
      <sheetName val="Seguros"/>
      <sheetName val="Otros Serv Prof"/>
      <sheetName val="Sist Seguridad"/>
      <sheetName val="Telefonos"/>
      <sheetName val="Gastos de Gira"/>
      <sheetName val="Combustibles"/>
      <sheetName val="Otros Serv Ext"/>
      <sheetName val="Fletes x Vta"/>
      <sheetName val="Suscrip Public"/>
      <sheetName val="Audit Externa"/>
      <sheetName val="Publicidad"/>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Sheet1"/>
      <sheetName val="Despacho pwc"/>
      <sheetName val="Ajustes"/>
      <sheetName val="Sheet4"/>
      <sheetName val="Despacho_pwc"/>
      <sheetName val="Bce impositivo"/>
      <sheetName val="Despacho_pwc1"/>
      <sheetName val="Bce_impositivo"/>
    </sheetNames>
    <sheetDataSet>
      <sheetData sheetId="0" refreshError="1"/>
      <sheetData sheetId="1">
        <row r="693">
          <cell r="B693" t="str">
            <v>001-001-0045938</v>
          </cell>
          <cell r="C693">
            <v>29232596</v>
          </cell>
          <cell r="D693">
            <v>40755</v>
          </cell>
          <cell r="E693">
            <v>40387</v>
          </cell>
          <cell r="F693" t="str">
            <v>P.PEDRO ARMINDO</v>
          </cell>
          <cell r="G693">
            <v>189311</v>
          </cell>
          <cell r="H693">
            <v>4</v>
          </cell>
          <cell r="I693">
            <v>1984449</v>
          </cell>
          <cell r="J693">
            <v>198444.90000000002</v>
          </cell>
          <cell r="K693">
            <v>0</v>
          </cell>
          <cell r="L693">
            <v>0</v>
          </cell>
          <cell r="M693">
            <v>0</v>
          </cell>
          <cell r="N693">
            <v>2182893.9</v>
          </cell>
        </row>
        <row r="694">
          <cell r="B694" t="str">
            <v>005-001-0022117</v>
          </cell>
          <cell r="C694">
            <v>64470637</v>
          </cell>
          <cell r="D694">
            <v>40663</v>
          </cell>
          <cell r="E694">
            <v>40387</v>
          </cell>
          <cell r="F694" t="str">
            <v xml:space="preserve">AEDA </v>
          </cell>
          <cell r="G694">
            <v>80031985</v>
          </cell>
          <cell r="H694">
            <v>0</v>
          </cell>
          <cell r="I694">
            <v>40000</v>
          </cell>
          <cell r="J694">
            <v>4000</v>
          </cell>
          <cell r="K694">
            <v>0</v>
          </cell>
          <cell r="L694">
            <v>0</v>
          </cell>
          <cell r="M694">
            <v>0</v>
          </cell>
          <cell r="N694">
            <v>44000</v>
          </cell>
        </row>
        <row r="695">
          <cell r="B695" t="str">
            <v>003-001-0035855</v>
          </cell>
          <cell r="C695">
            <v>22173825</v>
          </cell>
          <cell r="D695">
            <v>40543</v>
          </cell>
          <cell r="E695">
            <v>40388</v>
          </cell>
          <cell r="F695" t="str">
            <v>GICAL S.A.</v>
          </cell>
          <cell r="G695">
            <v>80003369</v>
          </cell>
          <cell r="H695">
            <v>8</v>
          </cell>
          <cell r="I695">
            <v>606733</v>
          </cell>
          <cell r="J695">
            <v>60673.3</v>
          </cell>
          <cell r="K695">
            <v>0</v>
          </cell>
          <cell r="L695">
            <v>0</v>
          </cell>
          <cell r="M695">
            <v>0</v>
          </cell>
          <cell r="N695">
            <v>667406.30000000005</v>
          </cell>
        </row>
        <row r="696">
          <cell r="B696" t="str">
            <v>001-001-0017229</v>
          </cell>
          <cell r="C696">
            <v>38657332</v>
          </cell>
          <cell r="D696">
            <v>40755</v>
          </cell>
          <cell r="E696">
            <v>40387</v>
          </cell>
          <cell r="F696" t="str">
            <v>TRIUNFO S.R.L.</v>
          </cell>
          <cell r="G696">
            <v>80005346</v>
          </cell>
          <cell r="H696">
            <v>0</v>
          </cell>
          <cell r="I696">
            <v>30000</v>
          </cell>
          <cell r="J696">
            <v>3000</v>
          </cell>
          <cell r="K696">
            <v>0</v>
          </cell>
          <cell r="L696">
            <v>0</v>
          </cell>
          <cell r="M696">
            <v>0</v>
          </cell>
          <cell r="N696">
            <v>33000</v>
          </cell>
        </row>
        <row r="697">
          <cell r="B697" t="str">
            <v>10026IC04004983T</v>
          </cell>
          <cell r="C697" t="str">
            <v>N/A</v>
          </cell>
          <cell r="D697" t="str">
            <v>N/A</v>
          </cell>
          <cell r="E697">
            <v>40387</v>
          </cell>
          <cell r="F697" t="str">
            <v>D.N. DE ADUANAS</v>
          </cell>
          <cell r="G697">
            <v>80029222</v>
          </cell>
          <cell r="H697">
            <v>7</v>
          </cell>
          <cell r="I697">
            <v>187062177</v>
          </cell>
          <cell r="J697">
            <v>18706217.699999999</v>
          </cell>
          <cell r="K697">
            <v>0</v>
          </cell>
          <cell r="L697">
            <v>0</v>
          </cell>
          <cell r="M697">
            <v>3907715.1000000015</v>
          </cell>
          <cell r="N697">
            <v>209676109.79999998</v>
          </cell>
        </row>
        <row r="700">
          <cell r="C700">
            <v>43586366</v>
          </cell>
        </row>
        <row r="701">
          <cell r="B701" t="str">
            <v>N° DE FACT/DESP</v>
          </cell>
          <cell r="C701" t="str">
            <v>TIMBRADO</v>
          </cell>
          <cell r="D701" t="str">
            <v>VENCIMIENTO</v>
          </cell>
          <cell r="E701" t="str">
            <v>FECHA</v>
          </cell>
          <cell r="F701" t="str">
            <v>PROVEEDOR</v>
          </cell>
          <cell r="G701" t="str">
            <v>R.U.C.</v>
          </cell>
          <cell r="H701" t="str">
            <v>DIG. VERI</v>
          </cell>
          <cell r="I701">
            <v>0.1</v>
          </cell>
          <cell r="J701" t="str">
            <v>IVA 10%</v>
          </cell>
          <cell r="K701">
            <v>0.05</v>
          </cell>
          <cell r="L701" t="str">
            <v>IVA 5</v>
          </cell>
          <cell r="M701" t="str">
            <v>EXENTA</v>
          </cell>
          <cell r="N701" t="str">
            <v>TOTAL</v>
          </cell>
        </row>
        <row r="702">
          <cell r="B702" t="str">
            <v>001-001-0045939</v>
          </cell>
          <cell r="C702">
            <v>29232596</v>
          </cell>
          <cell r="D702">
            <v>40755</v>
          </cell>
          <cell r="E702">
            <v>40387</v>
          </cell>
          <cell r="F702" t="str">
            <v>P.PEDRO ARMINDO</v>
          </cell>
          <cell r="G702">
            <v>189311</v>
          </cell>
          <cell r="H702">
            <v>4</v>
          </cell>
          <cell r="I702">
            <v>3046101</v>
          </cell>
          <cell r="J702">
            <v>304610.10000000003</v>
          </cell>
          <cell r="K702">
            <v>0</v>
          </cell>
          <cell r="L702">
            <v>0</v>
          </cell>
          <cell r="M702">
            <v>0</v>
          </cell>
          <cell r="N702">
            <v>3350711.1</v>
          </cell>
        </row>
        <row r="703">
          <cell r="B703" t="str">
            <v>003-001-0035856</v>
          </cell>
          <cell r="C703">
            <v>22173825</v>
          </cell>
          <cell r="D703">
            <v>40543</v>
          </cell>
          <cell r="E703">
            <v>40388</v>
          </cell>
          <cell r="F703" t="str">
            <v>GICAL S.A.</v>
          </cell>
          <cell r="G703">
            <v>80003369</v>
          </cell>
          <cell r="H703">
            <v>8</v>
          </cell>
          <cell r="I703">
            <v>1189878</v>
          </cell>
          <cell r="J703">
            <v>118987.8</v>
          </cell>
          <cell r="K703">
            <v>0</v>
          </cell>
          <cell r="L703">
            <v>0</v>
          </cell>
          <cell r="M703">
            <v>0</v>
          </cell>
          <cell r="N703">
            <v>1308865.8</v>
          </cell>
        </row>
        <row r="704">
          <cell r="B704" t="str">
            <v>021-001-000170</v>
          </cell>
          <cell r="C704">
            <v>43812243</v>
          </cell>
          <cell r="D704">
            <v>40755</v>
          </cell>
          <cell r="E704">
            <v>40375</v>
          </cell>
          <cell r="F704" t="str">
            <v>AEDA</v>
          </cell>
          <cell r="G704">
            <v>80031985</v>
          </cell>
          <cell r="H704">
            <v>0</v>
          </cell>
          <cell r="I704">
            <v>43636</v>
          </cell>
          <cell r="J704">
            <v>4363.6000000000004</v>
          </cell>
          <cell r="K704">
            <v>0</v>
          </cell>
          <cell r="L704">
            <v>0</v>
          </cell>
          <cell r="M704">
            <v>0</v>
          </cell>
          <cell r="N704">
            <v>47999.6</v>
          </cell>
        </row>
        <row r="705">
          <cell r="B705" t="str">
            <v>001-001-00017228</v>
          </cell>
          <cell r="C705">
            <v>38657332</v>
          </cell>
          <cell r="D705">
            <v>40755</v>
          </cell>
          <cell r="E705">
            <v>40387</v>
          </cell>
          <cell r="F705" t="str">
            <v>TRIUNFO S.R.L.</v>
          </cell>
          <cell r="G705">
            <v>80005346</v>
          </cell>
          <cell r="H705">
            <v>0</v>
          </cell>
          <cell r="I705">
            <v>30000</v>
          </cell>
          <cell r="J705">
            <v>3000</v>
          </cell>
          <cell r="K705">
            <v>0</v>
          </cell>
          <cell r="L705">
            <v>0</v>
          </cell>
          <cell r="M705">
            <v>0</v>
          </cell>
          <cell r="N705">
            <v>33000</v>
          </cell>
        </row>
        <row r="706">
          <cell r="B706" t="str">
            <v>10026IC04004984U</v>
          </cell>
          <cell r="C706" t="str">
            <v>N/A</v>
          </cell>
          <cell r="D706" t="str">
            <v>N/A</v>
          </cell>
          <cell r="E706">
            <v>40387</v>
          </cell>
          <cell r="F706" t="str">
            <v>D.N. DE ADUANAS</v>
          </cell>
          <cell r="G706">
            <v>80029222</v>
          </cell>
          <cell r="H706">
            <v>7</v>
          </cell>
          <cell r="I706">
            <v>367038519</v>
          </cell>
          <cell r="J706">
            <v>36703851.899999999</v>
          </cell>
          <cell r="K706">
            <v>0</v>
          </cell>
          <cell r="L706">
            <v>0</v>
          </cell>
          <cell r="M706">
            <v>6451551.6000000015</v>
          </cell>
          <cell r="N706">
            <v>410193922.5</v>
          </cell>
        </row>
        <row r="709">
          <cell r="C709">
            <v>48761273</v>
          </cell>
        </row>
        <row r="710">
          <cell r="B710" t="str">
            <v>N° DE FACT/DESP</v>
          </cell>
          <cell r="C710" t="str">
            <v>TIMBRADO</v>
          </cell>
          <cell r="D710" t="str">
            <v>VENCIMIENTO</v>
          </cell>
          <cell r="E710" t="str">
            <v>FECHA</v>
          </cell>
          <cell r="F710" t="str">
            <v>PROVEEDOR</v>
          </cell>
          <cell r="G710" t="str">
            <v>R.U.C.</v>
          </cell>
          <cell r="H710" t="str">
            <v>DIG. VERI</v>
          </cell>
          <cell r="I710">
            <v>0.1</v>
          </cell>
          <cell r="J710" t="str">
            <v>IVA 10%</v>
          </cell>
          <cell r="K710">
            <v>0.05</v>
          </cell>
          <cell r="L710" t="str">
            <v>IVA 5</v>
          </cell>
          <cell r="M710" t="str">
            <v>EXENTA</v>
          </cell>
          <cell r="N710" t="str">
            <v>TOTAL</v>
          </cell>
        </row>
        <row r="711">
          <cell r="B711" t="str">
            <v>001-001-0045937</v>
          </cell>
          <cell r="C711">
            <v>29232596</v>
          </cell>
          <cell r="D711">
            <v>40755</v>
          </cell>
          <cell r="E711">
            <v>40387</v>
          </cell>
          <cell r="F711" t="str">
            <v>P.PEDRO ARMINDO</v>
          </cell>
          <cell r="G711">
            <v>189311</v>
          </cell>
          <cell r="H711">
            <v>4</v>
          </cell>
          <cell r="I711">
            <v>3150362</v>
          </cell>
          <cell r="J711">
            <v>315036.2</v>
          </cell>
          <cell r="K711">
            <v>0</v>
          </cell>
          <cell r="L711">
            <v>0</v>
          </cell>
          <cell r="M711">
            <v>0</v>
          </cell>
          <cell r="N711">
            <v>3465398.2</v>
          </cell>
        </row>
        <row r="712">
          <cell r="B712" t="str">
            <v>005-001-0022001</v>
          </cell>
          <cell r="C712">
            <v>64470637</v>
          </cell>
          <cell r="D712">
            <v>40663</v>
          </cell>
          <cell r="E712">
            <v>40385</v>
          </cell>
          <cell r="F712" t="str">
            <v xml:space="preserve">AEDA </v>
          </cell>
          <cell r="G712">
            <v>80031985</v>
          </cell>
          <cell r="H712">
            <v>0</v>
          </cell>
          <cell r="I712">
            <v>38182</v>
          </cell>
          <cell r="J712">
            <v>3818.2000000000003</v>
          </cell>
          <cell r="K712">
            <v>0</v>
          </cell>
          <cell r="L712">
            <v>0</v>
          </cell>
          <cell r="M712">
            <v>0</v>
          </cell>
          <cell r="N712">
            <v>42000.2</v>
          </cell>
        </row>
        <row r="713">
          <cell r="B713" t="str">
            <v>003-001-0035852</v>
          </cell>
          <cell r="C713">
            <v>22173825</v>
          </cell>
          <cell r="D713">
            <v>40543</v>
          </cell>
          <cell r="E713">
            <v>40388</v>
          </cell>
          <cell r="F713" t="str">
            <v>GICAL S.A</v>
          </cell>
          <cell r="G713">
            <v>80003369</v>
          </cell>
          <cell r="H713">
            <v>8</v>
          </cell>
          <cell r="I713">
            <v>1351277</v>
          </cell>
          <cell r="J713">
            <v>135127.70000000001</v>
          </cell>
          <cell r="K713">
            <v>0</v>
          </cell>
          <cell r="L713">
            <v>0</v>
          </cell>
          <cell r="M713">
            <v>0</v>
          </cell>
          <cell r="N713">
            <v>1486404.7</v>
          </cell>
        </row>
        <row r="714">
          <cell r="B714" t="str">
            <v>001-001-0017227</v>
          </cell>
          <cell r="C714">
            <v>38657332</v>
          </cell>
          <cell r="D714">
            <v>40755</v>
          </cell>
          <cell r="E714">
            <v>40387</v>
          </cell>
          <cell r="F714" t="str">
            <v>TRIUNFO S.R.L.</v>
          </cell>
          <cell r="G714">
            <v>80005346</v>
          </cell>
          <cell r="H714">
            <v>0</v>
          </cell>
          <cell r="I714">
            <v>30000</v>
          </cell>
          <cell r="J714">
            <v>3000</v>
          </cell>
          <cell r="K714">
            <v>0</v>
          </cell>
          <cell r="L714">
            <v>0</v>
          </cell>
          <cell r="M714">
            <v>0</v>
          </cell>
          <cell r="N714">
            <v>33000</v>
          </cell>
        </row>
        <row r="715">
          <cell r="B715" t="str">
            <v>10026IC04004981R</v>
          </cell>
          <cell r="C715" t="str">
            <v>N/A</v>
          </cell>
          <cell r="D715" t="str">
            <v>N/A</v>
          </cell>
          <cell r="E715">
            <v>40387</v>
          </cell>
          <cell r="F715" t="str">
            <v>D.N. DE ADUANAS</v>
          </cell>
          <cell r="G715">
            <v>80029222</v>
          </cell>
          <cell r="H715">
            <v>7</v>
          </cell>
          <cell r="I715">
            <v>413608420</v>
          </cell>
          <cell r="J715">
            <v>41360842</v>
          </cell>
          <cell r="K715">
            <v>0</v>
          </cell>
          <cell r="L715">
            <v>0</v>
          </cell>
          <cell r="M715">
            <v>6943448.8999999985</v>
          </cell>
          <cell r="N715">
            <v>461912710.89999998</v>
          </cell>
        </row>
        <row r="718">
          <cell r="C718">
            <v>26161836</v>
          </cell>
        </row>
        <row r="719">
          <cell r="B719" t="str">
            <v>N° DE FACT/DESP</v>
          </cell>
          <cell r="C719" t="str">
            <v>TIMBRADO</v>
          </cell>
          <cell r="D719" t="str">
            <v>VENCIMIENTO</v>
          </cell>
          <cell r="E719" t="str">
            <v>FECHA</v>
          </cell>
          <cell r="F719" t="str">
            <v>PROVEEDOR</v>
          </cell>
          <cell r="G719" t="str">
            <v>R.U.C.</v>
          </cell>
          <cell r="H719" t="str">
            <v>DIG. VERI</v>
          </cell>
          <cell r="I719">
            <v>0.1</v>
          </cell>
          <cell r="J719" t="str">
            <v>IVA 10%</v>
          </cell>
          <cell r="K719">
            <v>0.05</v>
          </cell>
          <cell r="L719" t="str">
            <v>IVA 5</v>
          </cell>
          <cell r="M719" t="str">
            <v>EXENTA</v>
          </cell>
          <cell r="N719" t="str">
            <v>TOTAL</v>
          </cell>
        </row>
        <row r="720">
          <cell r="B720" t="str">
            <v>001-001-0045931</v>
          </cell>
          <cell r="C720">
            <v>29232596</v>
          </cell>
          <cell r="D720">
            <v>40755</v>
          </cell>
          <cell r="E720">
            <v>40387</v>
          </cell>
          <cell r="F720" t="str">
            <v>P.PEDRO ARMINDO</v>
          </cell>
          <cell r="G720">
            <v>189311</v>
          </cell>
          <cell r="H720">
            <v>4</v>
          </cell>
          <cell r="I720">
            <v>2069421</v>
          </cell>
          <cell r="J720">
            <v>206942.1</v>
          </cell>
          <cell r="K720">
            <v>0</v>
          </cell>
          <cell r="L720">
            <v>0</v>
          </cell>
          <cell r="M720">
            <v>0</v>
          </cell>
          <cell r="N720">
            <v>2276363.1</v>
          </cell>
        </row>
        <row r="721">
          <cell r="B721" t="str">
            <v>003-001-0035854</v>
          </cell>
          <cell r="C721">
            <v>22173825</v>
          </cell>
          <cell r="D721">
            <v>40543</v>
          </cell>
          <cell r="E721">
            <v>40388</v>
          </cell>
          <cell r="F721" t="str">
            <v>GICAL S.A.</v>
          </cell>
          <cell r="G721">
            <v>80003369</v>
          </cell>
          <cell r="H721">
            <v>8</v>
          </cell>
          <cell r="I721">
            <v>685159</v>
          </cell>
          <cell r="J721">
            <v>68515.900000000009</v>
          </cell>
          <cell r="K721">
            <v>0</v>
          </cell>
          <cell r="L721">
            <v>0</v>
          </cell>
          <cell r="M721">
            <v>0</v>
          </cell>
          <cell r="N721">
            <v>753674.9</v>
          </cell>
        </row>
        <row r="722">
          <cell r="B722" t="str">
            <v>005-001-0021866</v>
          </cell>
          <cell r="C722">
            <v>64470637</v>
          </cell>
          <cell r="D722">
            <v>40663</v>
          </cell>
          <cell r="E722">
            <v>40387</v>
          </cell>
          <cell r="F722" t="str">
            <v>AEDA</v>
          </cell>
          <cell r="G722">
            <v>80031985</v>
          </cell>
          <cell r="H722">
            <v>0</v>
          </cell>
          <cell r="I722">
            <v>38182</v>
          </cell>
          <cell r="J722">
            <v>3818.2000000000003</v>
          </cell>
          <cell r="K722">
            <v>0</v>
          </cell>
          <cell r="L722">
            <v>0</v>
          </cell>
          <cell r="M722">
            <v>0</v>
          </cell>
          <cell r="N722">
            <v>42000.2</v>
          </cell>
        </row>
        <row r="723">
          <cell r="B723" t="str">
            <v>001-001-00017220</v>
          </cell>
          <cell r="C723">
            <v>38657332</v>
          </cell>
          <cell r="D723">
            <v>40390</v>
          </cell>
          <cell r="E723">
            <v>40387</v>
          </cell>
          <cell r="F723" t="str">
            <v>TRIUNFO S.R.L.</v>
          </cell>
          <cell r="G723">
            <v>80005346</v>
          </cell>
          <cell r="H723">
            <v>0</v>
          </cell>
          <cell r="I723">
            <v>30000</v>
          </cell>
          <cell r="J723">
            <v>3000</v>
          </cell>
          <cell r="K723">
            <v>0</v>
          </cell>
          <cell r="L723">
            <v>0</v>
          </cell>
          <cell r="M723">
            <v>0</v>
          </cell>
          <cell r="N723">
            <v>33000</v>
          </cell>
        </row>
        <row r="724">
          <cell r="B724" t="str">
            <v>10026IC04004985V</v>
          </cell>
          <cell r="C724" t="str">
            <v>N/A</v>
          </cell>
          <cell r="D724" t="str">
            <v>N/A</v>
          </cell>
          <cell r="E724">
            <v>40387</v>
          </cell>
          <cell r="F724" t="str">
            <v>D.N. DE ADUANAS</v>
          </cell>
          <cell r="G724">
            <v>80029222</v>
          </cell>
          <cell r="H724">
            <v>7</v>
          </cell>
          <cell r="I724">
            <v>209834687</v>
          </cell>
          <cell r="J724">
            <v>20983468.700000003</v>
          </cell>
          <cell r="K724">
            <v>0</v>
          </cell>
          <cell r="L724">
            <v>0</v>
          </cell>
          <cell r="M724">
            <v>4896091.0999999978</v>
          </cell>
          <cell r="N724">
            <v>235714246.79999998</v>
          </cell>
        </row>
        <row r="727">
          <cell r="C727">
            <v>25232255</v>
          </cell>
        </row>
        <row r="728">
          <cell r="B728" t="str">
            <v>N° DE FACT/DESP</v>
          </cell>
          <cell r="C728" t="str">
            <v>TIMBRADO</v>
          </cell>
          <cell r="D728" t="str">
            <v>VENCIMIENTO</v>
          </cell>
          <cell r="E728" t="str">
            <v>FECHA</v>
          </cell>
          <cell r="F728" t="str">
            <v>PROVEEDOR</v>
          </cell>
          <cell r="G728" t="str">
            <v>R.U.C.</v>
          </cell>
          <cell r="H728" t="str">
            <v>DIG. VERI</v>
          </cell>
          <cell r="I728">
            <v>0.1</v>
          </cell>
          <cell r="J728" t="str">
            <v>IVA 10%</v>
          </cell>
          <cell r="K728">
            <v>0.05</v>
          </cell>
          <cell r="L728" t="str">
            <v>IVA 5</v>
          </cell>
          <cell r="M728" t="str">
            <v>EXENTA</v>
          </cell>
          <cell r="N728" t="str">
            <v>TOTAL</v>
          </cell>
        </row>
        <row r="729">
          <cell r="B729" t="str">
            <v>001-001-0045932</v>
          </cell>
          <cell r="C729">
            <v>29232596</v>
          </cell>
          <cell r="D729">
            <v>40755</v>
          </cell>
          <cell r="E729">
            <v>40387</v>
          </cell>
          <cell r="F729" t="str">
            <v>P.PEDRO ARMINDO</v>
          </cell>
          <cell r="G729">
            <v>189311</v>
          </cell>
          <cell r="H729">
            <v>4</v>
          </cell>
          <cell r="I729">
            <v>2062476</v>
          </cell>
          <cell r="J729">
            <v>206247.6</v>
          </cell>
          <cell r="K729">
            <v>0</v>
          </cell>
          <cell r="L729">
            <v>0</v>
          </cell>
          <cell r="M729">
            <v>0</v>
          </cell>
          <cell r="N729">
            <v>2268723.6</v>
          </cell>
        </row>
        <row r="730">
          <cell r="B730" t="str">
            <v>021-001-000079</v>
          </cell>
          <cell r="C730">
            <v>43812243</v>
          </cell>
          <cell r="D730">
            <v>40755</v>
          </cell>
          <cell r="E730">
            <v>40367</v>
          </cell>
          <cell r="F730" t="str">
            <v xml:space="preserve">AEDA </v>
          </cell>
          <cell r="G730">
            <v>80031985</v>
          </cell>
          <cell r="H730">
            <v>0</v>
          </cell>
          <cell r="I730">
            <v>32727</v>
          </cell>
          <cell r="J730">
            <v>3272.7000000000003</v>
          </cell>
          <cell r="K730">
            <v>0</v>
          </cell>
          <cell r="L730">
            <v>0</v>
          </cell>
          <cell r="M730">
            <v>0</v>
          </cell>
          <cell r="N730">
            <v>35999.699999999997</v>
          </cell>
        </row>
        <row r="731">
          <cell r="B731" t="str">
            <v>003-001-0035853</v>
          </cell>
          <cell r="C731">
            <v>22173825</v>
          </cell>
          <cell r="D731">
            <v>40543</v>
          </cell>
          <cell r="E731">
            <v>40388</v>
          </cell>
          <cell r="F731" t="str">
            <v>GICAL S.A.</v>
          </cell>
          <cell r="G731">
            <v>80003369</v>
          </cell>
          <cell r="H731">
            <v>8</v>
          </cell>
          <cell r="I731">
            <v>678709</v>
          </cell>
          <cell r="J731">
            <v>67870.900000000009</v>
          </cell>
          <cell r="K731">
            <v>0</v>
          </cell>
          <cell r="L731">
            <v>0</v>
          </cell>
          <cell r="M731">
            <v>0</v>
          </cell>
          <cell r="N731">
            <v>746579.9</v>
          </cell>
        </row>
        <row r="732">
          <cell r="B732" t="str">
            <v>001-001-0017221</v>
          </cell>
          <cell r="C732">
            <v>38657332</v>
          </cell>
          <cell r="D732">
            <v>40390</v>
          </cell>
          <cell r="E732">
            <v>40387</v>
          </cell>
          <cell r="F732" t="str">
            <v>TRIUNFO S.R.L.</v>
          </cell>
          <cell r="G732">
            <v>80005346</v>
          </cell>
          <cell r="H732">
            <v>0</v>
          </cell>
          <cell r="I732">
            <v>30000</v>
          </cell>
          <cell r="J732">
            <v>3000</v>
          </cell>
          <cell r="K732">
            <v>0</v>
          </cell>
          <cell r="L732">
            <v>0</v>
          </cell>
          <cell r="M732">
            <v>0</v>
          </cell>
          <cell r="N732">
            <v>33000</v>
          </cell>
        </row>
        <row r="733">
          <cell r="B733" t="str">
            <v>10026IC04004986W</v>
          </cell>
          <cell r="C733" t="str">
            <v>N/A</v>
          </cell>
          <cell r="D733" t="str">
            <v>N/A</v>
          </cell>
          <cell r="E733">
            <v>40387</v>
          </cell>
          <cell r="F733" t="str">
            <v>D.N. DE ADUANAS</v>
          </cell>
          <cell r="G733">
            <v>80029222</v>
          </cell>
          <cell r="H733">
            <v>7</v>
          </cell>
          <cell r="I733">
            <v>207973805</v>
          </cell>
          <cell r="J733">
            <v>20797380.5</v>
          </cell>
          <cell r="K733">
            <v>0</v>
          </cell>
          <cell r="L733">
            <v>0</v>
          </cell>
          <cell r="M733">
            <v>4154482.3000000007</v>
          </cell>
          <cell r="N733">
            <v>232925667.80000001</v>
          </cell>
        </row>
        <row r="738">
          <cell r="E738" t="str">
            <v xml:space="preserve">Viernes </v>
          </cell>
          <cell r="F738" t="str">
            <v>Fecha 06/08/2010</v>
          </cell>
        </row>
        <row r="740">
          <cell r="C740">
            <v>21105163</v>
          </cell>
        </row>
        <row r="741">
          <cell r="B741" t="str">
            <v>N° DE FACT/DESP</v>
          </cell>
          <cell r="C741" t="str">
            <v>TIMBRADO</v>
          </cell>
          <cell r="D741" t="str">
            <v>VENCIMIENTO</v>
          </cell>
          <cell r="E741" t="str">
            <v>FECHA</v>
          </cell>
          <cell r="F741" t="str">
            <v>PROVEEDOR</v>
          </cell>
          <cell r="G741" t="str">
            <v>R.U.C.</v>
          </cell>
          <cell r="H741" t="str">
            <v>DIG. VERI</v>
          </cell>
          <cell r="I741">
            <v>0.1</v>
          </cell>
          <cell r="J741" t="str">
            <v>IVA 10%</v>
          </cell>
          <cell r="K741">
            <v>0.05</v>
          </cell>
          <cell r="L741" t="str">
            <v>IVA 5</v>
          </cell>
          <cell r="M741" t="str">
            <v>EXENTA</v>
          </cell>
          <cell r="N741" t="str">
            <v>TOTAL</v>
          </cell>
        </row>
        <row r="742">
          <cell r="B742" t="str">
            <v>001-001-0046264</v>
          </cell>
          <cell r="C742">
            <v>85590611</v>
          </cell>
          <cell r="D742">
            <v>40755</v>
          </cell>
          <cell r="E742">
            <v>40393</v>
          </cell>
          <cell r="F742" t="str">
            <v>P.PEDRO ARMINDO</v>
          </cell>
          <cell r="G742">
            <v>189311</v>
          </cell>
          <cell r="H742">
            <v>4</v>
          </cell>
          <cell r="I742">
            <v>1900221</v>
          </cell>
          <cell r="J742">
            <v>190022.1</v>
          </cell>
          <cell r="K742">
            <v>0</v>
          </cell>
          <cell r="L742">
            <v>0</v>
          </cell>
          <cell r="M742">
            <v>0</v>
          </cell>
          <cell r="N742">
            <v>2090243.1</v>
          </cell>
        </row>
        <row r="743">
          <cell r="B743" t="str">
            <v>021-001-000342</v>
          </cell>
          <cell r="C743">
            <v>43812243</v>
          </cell>
          <cell r="D743">
            <v>40755</v>
          </cell>
          <cell r="E743">
            <v>40389</v>
          </cell>
          <cell r="F743" t="str">
            <v xml:space="preserve">AEDA </v>
          </cell>
          <cell r="G743">
            <v>80031985</v>
          </cell>
          <cell r="H743">
            <v>0</v>
          </cell>
          <cell r="I743">
            <v>43636</v>
          </cell>
          <cell r="J743">
            <v>4363.6000000000004</v>
          </cell>
          <cell r="K743">
            <v>0</v>
          </cell>
          <cell r="L743">
            <v>0</v>
          </cell>
          <cell r="M743">
            <v>0</v>
          </cell>
          <cell r="N743">
            <v>47999.6</v>
          </cell>
        </row>
        <row r="744">
          <cell r="B744" t="str">
            <v>003-001-0035895</v>
          </cell>
          <cell r="C744">
            <v>22173825</v>
          </cell>
          <cell r="D744">
            <v>40543</v>
          </cell>
          <cell r="E744">
            <v>40389</v>
          </cell>
          <cell r="F744" t="str">
            <v>GICAL S.A.</v>
          </cell>
          <cell r="G744">
            <v>80003369</v>
          </cell>
          <cell r="H744">
            <v>8</v>
          </cell>
          <cell r="I744">
            <v>520370</v>
          </cell>
          <cell r="J744">
            <v>52037</v>
          </cell>
          <cell r="K744">
            <v>0</v>
          </cell>
          <cell r="L744">
            <v>0</v>
          </cell>
          <cell r="M744">
            <v>0</v>
          </cell>
          <cell r="N744">
            <v>572407</v>
          </cell>
        </row>
        <row r="745">
          <cell r="B745" t="str">
            <v>001-001-0017334</v>
          </cell>
          <cell r="C745">
            <v>38657332</v>
          </cell>
          <cell r="D745">
            <v>40755</v>
          </cell>
          <cell r="E745">
            <v>40393</v>
          </cell>
          <cell r="F745" t="str">
            <v>TRIUNFO S.R.L.</v>
          </cell>
          <cell r="G745">
            <v>80005346</v>
          </cell>
          <cell r="H745">
            <v>0</v>
          </cell>
          <cell r="I745">
            <v>30000</v>
          </cell>
          <cell r="J745">
            <v>3000</v>
          </cell>
          <cell r="K745">
            <v>0</v>
          </cell>
          <cell r="L745">
            <v>0</v>
          </cell>
          <cell r="M745">
            <v>0</v>
          </cell>
          <cell r="N745">
            <v>33000</v>
          </cell>
        </row>
        <row r="746">
          <cell r="B746" t="str">
            <v>001-001-0007495</v>
          </cell>
          <cell r="C746">
            <v>94234907</v>
          </cell>
          <cell r="D746">
            <v>40724</v>
          </cell>
          <cell r="E746">
            <v>40392</v>
          </cell>
          <cell r="F746" t="str">
            <v>DERLIS R. BLANCO</v>
          </cell>
          <cell r="G746">
            <v>607305</v>
          </cell>
          <cell r="H746">
            <v>0</v>
          </cell>
          <cell r="I746">
            <v>66818</v>
          </cell>
          <cell r="J746">
            <v>6681.8</v>
          </cell>
          <cell r="K746">
            <v>0</v>
          </cell>
          <cell r="L746">
            <v>0</v>
          </cell>
          <cell r="M746">
            <v>0</v>
          </cell>
          <cell r="N746">
            <v>73499.8</v>
          </cell>
        </row>
        <row r="747">
          <cell r="B747" t="str">
            <v>10026IC04005026X</v>
          </cell>
          <cell r="C747" t="str">
            <v>N/A</v>
          </cell>
          <cell r="D747" t="str">
            <v>N/A</v>
          </cell>
          <cell r="E747">
            <v>40389</v>
          </cell>
          <cell r="F747" t="str">
            <v>D.N. DE ADUANAS</v>
          </cell>
          <cell r="G747">
            <v>80029222</v>
          </cell>
          <cell r="H747">
            <v>7</v>
          </cell>
          <cell r="I747">
            <v>164692151</v>
          </cell>
          <cell r="J747">
            <v>16469215.100000001</v>
          </cell>
          <cell r="K747">
            <v>0</v>
          </cell>
          <cell r="L747">
            <v>0</v>
          </cell>
          <cell r="M747">
            <v>4379843.3999999985</v>
          </cell>
          <cell r="N747">
            <v>185541209.5</v>
          </cell>
        </row>
        <row r="750">
          <cell r="C750">
            <v>43619797</v>
          </cell>
        </row>
        <row r="751">
          <cell r="B751" t="str">
            <v>N° DE FACT/DESP</v>
          </cell>
          <cell r="C751" t="str">
            <v>TIMBRADO</v>
          </cell>
          <cell r="D751" t="str">
            <v>VENCIMIENTO</v>
          </cell>
          <cell r="E751" t="str">
            <v>FECHA</v>
          </cell>
          <cell r="F751" t="str">
            <v>PROVEEDOR</v>
          </cell>
          <cell r="G751" t="str">
            <v>R.U.C.</v>
          </cell>
          <cell r="H751" t="str">
            <v>DIG. VERI</v>
          </cell>
          <cell r="I751">
            <v>0.1</v>
          </cell>
          <cell r="J751" t="str">
            <v>IVA 10%</v>
          </cell>
          <cell r="K751">
            <v>0.05</v>
          </cell>
          <cell r="L751" t="str">
            <v>IVA 5</v>
          </cell>
          <cell r="M751" t="str">
            <v>EXENTA</v>
          </cell>
          <cell r="N751" t="str">
            <v>TOTAL</v>
          </cell>
        </row>
        <row r="752">
          <cell r="B752" t="str">
            <v>001-001-0046263</v>
          </cell>
          <cell r="C752">
            <v>85590611</v>
          </cell>
          <cell r="D752">
            <v>40755</v>
          </cell>
          <cell r="E752">
            <v>40393</v>
          </cell>
          <cell r="F752" t="str">
            <v>P.PEDRO ARMINDO</v>
          </cell>
          <cell r="G752">
            <v>189311</v>
          </cell>
          <cell r="H752">
            <v>4</v>
          </cell>
          <cell r="I752">
            <v>3034992</v>
          </cell>
          <cell r="J752">
            <v>303499.2</v>
          </cell>
          <cell r="K752">
            <v>0</v>
          </cell>
          <cell r="L752">
            <v>0</v>
          </cell>
          <cell r="M752">
            <v>0</v>
          </cell>
          <cell r="N752">
            <v>3338491.2</v>
          </cell>
        </row>
        <row r="753">
          <cell r="B753" t="str">
            <v>003-001-0035968</v>
          </cell>
          <cell r="C753">
            <v>22173825</v>
          </cell>
          <cell r="D753">
            <v>40543</v>
          </cell>
          <cell r="E753">
            <v>40393</v>
          </cell>
          <cell r="F753" t="str">
            <v>GICAL S.A.</v>
          </cell>
          <cell r="G753">
            <v>80003369</v>
          </cell>
          <cell r="H753">
            <v>8</v>
          </cell>
          <cell r="I753">
            <v>1180708</v>
          </cell>
          <cell r="J753">
            <v>118070.8</v>
          </cell>
          <cell r="K753">
            <v>0</v>
          </cell>
          <cell r="L753">
            <v>0</v>
          </cell>
          <cell r="M753">
            <v>0</v>
          </cell>
          <cell r="N753">
            <v>1298778.8</v>
          </cell>
        </row>
        <row r="754">
          <cell r="B754" t="str">
            <v>021-001-000408</v>
          </cell>
          <cell r="C754">
            <v>43812243</v>
          </cell>
          <cell r="D754">
            <v>40755</v>
          </cell>
          <cell r="E754">
            <v>40393</v>
          </cell>
          <cell r="F754" t="str">
            <v>AEDA</v>
          </cell>
          <cell r="G754">
            <v>80031985</v>
          </cell>
          <cell r="H754">
            <v>0</v>
          </cell>
          <cell r="I754">
            <v>30909</v>
          </cell>
          <cell r="J754">
            <v>3090.9</v>
          </cell>
          <cell r="K754">
            <v>0</v>
          </cell>
          <cell r="L754">
            <v>0</v>
          </cell>
          <cell r="M754">
            <v>0</v>
          </cell>
          <cell r="N754">
            <v>33999.9</v>
          </cell>
        </row>
        <row r="755">
          <cell r="B755" t="str">
            <v>001-001-0017337</v>
          </cell>
          <cell r="C755">
            <v>38657332</v>
          </cell>
          <cell r="D755">
            <v>40755</v>
          </cell>
          <cell r="E755">
            <v>40393</v>
          </cell>
          <cell r="F755" t="str">
            <v>TRIUNFO S.R.L.</v>
          </cell>
          <cell r="G755">
            <v>80005346</v>
          </cell>
          <cell r="H755">
            <v>0</v>
          </cell>
          <cell r="I755">
            <v>30000</v>
          </cell>
          <cell r="J755">
            <v>3000</v>
          </cell>
          <cell r="K755">
            <v>0</v>
          </cell>
          <cell r="L755">
            <v>0</v>
          </cell>
          <cell r="M755">
            <v>0</v>
          </cell>
          <cell r="N755">
            <v>33000</v>
          </cell>
        </row>
        <row r="756">
          <cell r="B756" t="str">
            <v>10026IC04005096P</v>
          </cell>
          <cell r="C756" t="str">
            <v>N/A</v>
          </cell>
          <cell r="D756" t="str">
            <v>N/A</v>
          </cell>
          <cell r="E756">
            <v>40393</v>
          </cell>
          <cell r="F756" t="str">
            <v>D.N. DE ADUANAS</v>
          </cell>
          <cell r="G756">
            <v>80029222</v>
          </cell>
          <cell r="H756">
            <v>7</v>
          </cell>
          <cell r="I756">
            <v>362075657</v>
          </cell>
          <cell r="J756">
            <v>36207565.700000003</v>
          </cell>
          <cell r="K756">
            <v>0</v>
          </cell>
          <cell r="L756">
            <v>0</v>
          </cell>
          <cell r="M756">
            <v>6984570.3999999985</v>
          </cell>
          <cell r="N756">
            <v>405267793.09999996</v>
          </cell>
        </row>
        <row r="759">
          <cell r="C759">
            <v>23447241</v>
          </cell>
        </row>
        <row r="760">
          <cell r="B760" t="str">
            <v>N° DE FACT/DESP</v>
          </cell>
          <cell r="C760" t="str">
            <v>TIMBRADO</v>
          </cell>
          <cell r="D760" t="str">
            <v>VENCIMIENTO</v>
          </cell>
          <cell r="E760" t="str">
            <v>FECHA</v>
          </cell>
          <cell r="F760" t="str">
            <v>PROVEEDOR</v>
          </cell>
          <cell r="G760" t="str">
            <v>R.U.C.</v>
          </cell>
          <cell r="H760" t="str">
            <v>DIG. VERI</v>
          </cell>
          <cell r="I760">
            <v>0.1</v>
          </cell>
          <cell r="J760" t="str">
            <v>IVA 10%</v>
          </cell>
          <cell r="K760">
            <v>0.05</v>
          </cell>
          <cell r="L760" t="str">
            <v>IVA 5</v>
          </cell>
          <cell r="M760" t="str">
            <v>EXENTA</v>
          </cell>
          <cell r="N760" t="str">
            <v>TOTAL</v>
          </cell>
        </row>
        <row r="761">
          <cell r="B761" t="str">
            <v>001-001-0046262</v>
          </cell>
          <cell r="C761">
            <v>8590611</v>
          </cell>
          <cell r="D761">
            <v>40755</v>
          </cell>
          <cell r="E761">
            <v>40393</v>
          </cell>
          <cell r="F761" t="str">
            <v>P.PEDRO ARMINDO</v>
          </cell>
          <cell r="G761">
            <v>189311</v>
          </cell>
          <cell r="H761">
            <v>4</v>
          </cell>
          <cell r="I761">
            <v>1992852</v>
          </cell>
          <cell r="J761">
            <v>199285.2</v>
          </cell>
          <cell r="K761">
            <v>0</v>
          </cell>
          <cell r="L761">
            <v>0</v>
          </cell>
          <cell r="M761">
            <v>0</v>
          </cell>
          <cell r="N761">
            <v>2192137.2000000002</v>
          </cell>
        </row>
        <row r="762">
          <cell r="B762" t="str">
            <v>021-001-000407</v>
          </cell>
          <cell r="C762">
            <v>43812243</v>
          </cell>
          <cell r="D762">
            <v>40755</v>
          </cell>
          <cell r="E762">
            <v>40385</v>
          </cell>
          <cell r="F762" t="str">
            <v xml:space="preserve">AEDA </v>
          </cell>
          <cell r="G762">
            <v>80031985</v>
          </cell>
          <cell r="H762">
            <v>0</v>
          </cell>
          <cell r="I762">
            <v>30909</v>
          </cell>
          <cell r="J762">
            <v>3090.9</v>
          </cell>
          <cell r="K762">
            <v>0</v>
          </cell>
          <cell r="L762">
            <v>0</v>
          </cell>
          <cell r="M762">
            <v>0</v>
          </cell>
          <cell r="N762">
            <v>33999.9</v>
          </cell>
        </row>
        <row r="763">
          <cell r="B763" t="str">
            <v>003-001-0035971</v>
          </cell>
          <cell r="C763">
            <v>22173825</v>
          </cell>
          <cell r="D763">
            <v>40543</v>
          </cell>
          <cell r="E763">
            <v>40393</v>
          </cell>
          <cell r="F763" t="str">
            <v>GICAL S.A</v>
          </cell>
          <cell r="G763">
            <v>80003369</v>
          </cell>
          <cell r="H763">
            <v>8</v>
          </cell>
          <cell r="I763">
            <v>572994</v>
          </cell>
          <cell r="J763">
            <v>57299.4</v>
          </cell>
          <cell r="K763">
            <v>0</v>
          </cell>
          <cell r="L763">
            <v>0</v>
          </cell>
          <cell r="M763">
            <v>0</v>
          </cell>
          <cell r="N763">
            <v>630293.4</v>
          </cell>
        </row>
        <row r="764">
          <cell r="B764" t="str">
            <v>001-001-0017335</v>
          </cell>
          <cell r="C764">
            <v>38657332</v>
          </cell>
          <cell r="D764">
            <v>40755</v>
          </cell>
          <cell r="E764">
            <v>40393</v>
          </cell>
          <cell r="F764" t="str">
            <v>TRIUNFO S.R.L.</v>
          </cell>
          <cell r="G764">
            <v>80005346</v>
          </cell>
          <cell r="H764">
            <v>0</v>
          </cell>
          <cell r="I764">
            <v>30000</v>
          </cell>
          <cell r="J764">
            <v>3000</v>
          </cell>
          <cell r="K764">
            <v>0</v>
          </cell>
          <cell r="L764">
            <v>0</v>
          </cell>
          <cell r="M764">
            <v>0</v>
          </cell>
          <cell r="N764">
            <v>33000</v>
          </cell>
        </row>
        <row r="765">
          <cell r="B765" t="str">
            <v>10026IC04005097Z</v>
          </cell>
          <cell r="C765" t="str">
            <v>N/A</v>
          </cell>
          <cell r="D765" t="str">
            <v>N/A</v>
          </cell>
          <cell r="E765">
            <v>40393</v>
          </cell>
          <cell r="F765" t="str">
            <v>D.N. DE ADUANAS</v>
          </cell>
          <cell r="G765">
            <v>80029222</v>
          </cell>
          <cell r="H765">
            <v>7</v>
          </cell>
          <cell r="I765">
            <v>189313618</v>
          </cell>
          <cell r="J765">
            <v>18931361.800000001</v>
          </cell>
          <cell r="K765">
            <v>0</v>
          </cell>
          <cell r="L765">
            <v>0</v>
          </cell>
          <cell r="M765">
            <v>4253203.6999999993</v>
          </cell>
          <cell r="N765">
            <v>212498183.5</v>
          </cell>
        </row>
        <row r="768">
          <cell r="C768">
            <v>25568021</v>
          </cell>
        </row>
        <row r="769">
          <cell r="B769" t="str">
            <v>N° DE FACT/DESP</v>
          </cell>
          <cell r="C769" t="str">
            <v>TIMBRADO</v>
          </cell>
          <cell r="D769" t="str">
            <v>VENCIMIENTO</v>
          </cell>
          <cell r="E769" t="str">
            <v>FECHA</v>
          </cell>
          <cell r="F769" t="str">
            <v>PROVEEDOR</v>
          </cell>
          <cell r="G769" t="str">
            <v>R.U.C.</v>
          </cell>
          <cell r="H769" t="str">
            <v>DIG. VERI</v>
          </cell>
          <cell r="I769">
            <v>0.1</v>
          </cell>
          <cell r="J769" t="str">
            <v>IVA 10%</v>
          </cell>
          <cell r="K769">
            <v>0.05</v>
          </cell>
          <cell r="L769" t="str">
            <v>IVA 5</v>
          </cell>
          <cell r="M769" t="str">
            <v>EXENTA</v>
          </cell>
          <cell r="N769" t="str">
            <v>TOTAL</v>
          </cell>
        </row>
        <row r="770">
          <cell r="B770" t="str">
            <v>001-001-0046261</v>
          </cell>
          <cell r="C770">
            <v>85590611</v>
          </cell>
          <cell r="D770">
            <v>40755</v>
          </cell>
          <cell r="E770">
            <v>40393</v>
          </cell>
          <cell r="F770" t="str">
            <v>P.PEDRO ARMINDO</v>
          </cell>
          <cell r="G770">
            <v>189311</v>
          </cell>
          <cell r="H770">
            <v>4</v>
          </cell>
          <cell r="I770">
            <v>2049402</v>
          </cell>
          <cell r="J770">
            <v>204940.2</v>
          </cell>
          <cell r="K770">
            <v>0</v>
          </cell>
          <cell r="L770">
            <v>0</v>
          </cell>
          <cell r="M770">
            <v>0</v>
          </cell>
          <cell r="N770">
            <v>2254342.2000000002</v>
          </cell>
        </row>
        <row r="771">
          <cell r="B771" t="str">
            <v>003-001-0035917</v>
          </cell>
          <cell r="C771">
            <v>22173825</v>
          </cell>
          <cell r="D771">
            <v>40543</v>
          </cell>
          <cell r="E771">
            <v>40389</v>
          </cell>
          <cell r="F771" t="str">
            <v>GICAL S.A.</v>
          </cell>
          <cell r="G771">
            <v>80003369</v>
          </cell>
          <cell r="H771">
            <v>8</v>
          </cell>
          <cell r="I771">
            <v>666215</v>
          </cell>
          <cell r="J771">
            <v>66621.5</v>
          </cell>
          <cell r="K771">
            <v>0</v>
          </cell>
          <cell r="L771">
            <v>0</v>
          </cell>
          <cell r="M771">
            <v>0</v>
          </cell>
          <cell r="N771">
            <v>732836.5</v>
          </cell>
        </row>
        <row r="772">
          <cell r="B772" t="str">
            <v>021-001-000343</v>
          </cell>
          <cell r="C772">
            <v>43812243</v>
          </cell>
          <cell r="D772">
            <v>40755</v>
          </cell>
          <cell r="E772">
            <v>40389</v>
          </cell>
          <cell r="F772" t="str">
            <v>AEDA</v>
          </cell>
          <cell r="G772">
            <v>80031985</v>
          </cell>
          <cell r="H772">
            <v>0</v>
          </cell>
          <cell r="I772">
            <v>32727</v>
          </cell>
          <cell r="J772">
            <v>3272.7000000000003</v>
          </cell>
          <cell r="K772">
            <v>0</v>
          </cell>
          <cell r="L772">
            <v>0</v>
          </cell>
          <cell r="M772">
            <v>0</v>
          </cell>
          <cell r="N772">
            <v>35999.699999999997</v>
          </cell>
        </row>
        <row r="773">
          <cell r="B773" t="str">
            <v>001-001-00017336</v>
          </cell>
          <cell r="C773">
            <v>38657332</v>
          </cell>
          <cell r="D773">
            <v>40390</v>
          </cell>
          <cell r="E773">
            <v>40393</v>
          </cell>
          <cell r="F773" t="str">
            <v>TRIUNFO S.R.L.</v>
          </cell>
          <cell r="G773">
            <v>80005346</v>
          </cell>
          <cell r="H773">
            <v>0</v>
          </cell>
          <cell r="I773">
            <v>30000</v>
          </cell>
          <cell r="J773">
            <v>3000</v>
          </cell>
          <cell r="K773">
            <v>0</v>
          </cell>
          <cell r="L773">
            <v>0</v>
          </cell>
          <cell r="M773">
            <v>0</v>
          </cell>
          <cell r="N773">
            <v>33000</v>
          </cell>
        </row>
        <row r="774">
          <cell r="B774" t="str">
            <v>001-001-0007492</v>
          </cell>
          <cell r="C774">
            <v>94234907</v>
          </cell>
          <cell r="D774">
            <v>40724</v>
          </cell>
          <cell r="E774">
            <v>40392</v>
          </cell>
          <cell r="F774" t="str">
            <v>DERLIS R. BLANCO</v>
          </cell>
          <cell r="G774">
            <v>607305</v>
          </cell>
          <cell r="H774">
            <v>0</v>
          </cell>
          <cell r="I774">
            <v>83636</v>
          </cell>
          <cell r="J774">
            <v>8363.6</v>
          </cell>
          <cell r="K774">
            <v>0</v>
          </cell>
          <cell r="L774">
            <v>0</v>
          </cell>
          <cell r="M774">
            <v>0</v>
          </cell>
          <cell r="N774">
            <v>91999.6</v>
          </cell>
        </row>
        <row r="775">
          <cell r="B775" t="str">
            <v>10026IC04005023F</v>
          </cell>
          <cell r="C775" t="str">
            <v>N/A</v>
          </cell>
          <cell r="D775" t="str">
            <v>N/A</v>
          </cell>
          <cell r="E775">
            <v>40389</v>
          </cell>
          <cell r="F775" t="str">
            <v>D.N. DE ADUANAS</v>
          </cell>
          <cell r="G775">
            <v>80029222</v>
          </cell>
          <cell r="H775">
            <v>7</v>
          </cell>
          <cell r="I775">
            <v>204469343</v>
          </cell>
          <cell r="J775">
            <v>20446934.300000001</v>
          </cell>
          <cell r="K775">
            <v>0</v>
          </cell>
          <cell r="L775">
            <v>0</v>
          </cell>
          <cell r="M775">
            <v>4834887.6999999993</v>
          </cell>
          <cell r="N775">
            <v>229751165</v>
          </cell>
        </row>
        <row r="778">
          <cell r="C778">
            <v>34648789</v>
          </cell>
        </row>
        <row r="779">
          <cell r="B779" t="str">
            <v>N° DE FACT/DESP</v>
          </cell>
          <cell r="C779" t="str">
            <v>TIMBRADO</v>
          </cell>
          <cell r="D779" t="str">
            <v>VENCIMIENTO</v>
          </cell>
          <cell r="E779" t="str">
            <v>FECHA</v>
          </cell>
          <cell r="F779" t="str">
            <v>PROVEEDOR</v>
          </cell>
          <cell r="G779" t="str">
            <v>R.U.C.</v>
          </cell>
          <cell r="H779" t="str">
            <v>DIG. VERI</v>
          </cell>
          <cell r="I779">
            <v>0.1</v>
          </cell>
          <cell r="J779" t="str">
            <v>IVA 10%</v>
          </cell>
          <cell r="K779">
            <v>0.05</v>
          </cell>
          <cell r="L779" t="str">
            <v>IVA 5</v>
          </cell>
          <cell r="M779" t="str">
            <v>EXENTA</v>
          </cell>
          <cell r="N779" t="str">
            <v>TOTAL</v>
          </cell>
        </row>
        <row r="780">
          <cell r="B780" t="str">
            <v>001-001-0046260</v>
          </cell>
          <cell r="C780">
            <v>85590611</v>
          </cell>
          <cell r="D780">
            <v>40755</v>
          </cell>
          <cell r="E780">
            <v>40393</v>
          </cell>
          <cell r="F780" t="str">
            <v>P.PEDRO ARMINDO</v>
          </cell>
          <cell r="G780">
            <v>189311</v>
          </cell>
          <cell r="H780">
            <v>4</v>
          </cell>
          <cell r="I780">
            <v>2217639</v>
          </cell>
          <cell r="J780">
            <v>221763.90000000002</v>
          </cell>
          <cell r="K780">
            <v>0</v>
          </cell>
          <cell r="L780">
            <v>0</v>
          </cell>
          <cell r="M780">
            <v>0</v>
          </cell>
          <cell r="N780">
            <v>2439402.9</v>
          </cell>
          <cell r="O780" t="str">
            <v>a</v>
          </cell>
        </row>
        <row r="781">
          <cell r="B781" t="str">
            <v>021-001-000326</v>
          </cell>
          <cell r="C781">
            <v>43812243</v>
          </cell>
          <cell r="D781">
            <v>40755</v>
          </cell>
          <cell r="E781">
            <v>40388</v>
          </cell>
          <cell r="F781" t="str">
            <v xml:space="preserve">AEDA </v>
          </cell>
          <cell r="G781">
            <v>80031985</v>
          </cell>
          <cell r="H781">
            <v>0</v>
          </cell>
          <cell r="I781">
            <v>52727</v>
          </cell>
          <cell r="J781">
            <v>5272.7000000000007</v>
          </cell>
          <cell r="K781">
            <v>0</v>
          </cell>
          <cell r="L781">
            <v>0</v>
          </cell>
          <cell r="M781">
            <v>0</v>
          </cell>
          <cell r="N781">
            <v>57999.7</v>
          </cell>
        </row>
        <row r="782">
          <cell r="B782" t="str">
            <v>003-001-0035887</v>
          </cell>
          <cell r="C782">
            <v>22173825</v>
          </cell>
          <cell r="D782">
            <v>40543</v>
          </cell>
          <cell r="E782">
            <v>40388</v>
          </cell>
          <cell r="F782" t="str">
            <v>GICAL S.A.</v>
          </cell>
          <cell r="G782">
            <v>80003369</v>
          </cell>
          <cell r="H782">
            <v>8</v>
          </cell>
          <cell r="I782">
            <v>816409</v>
          </cell>
          <cell r="J782">
            <v>81640.900000000009</v>
          </cell>
          <cell r="K782">
            <v>0</v>
          </cell>
          <cell r="L782">
            <v>0</v>
          </cell>
          <cell r="M782">
            <v>0</v>
          </cell>
          <cell r="N782">
            <v>898049.9</v>
          </cell>
        </row>
        <row r="783">
          <cell r="B783" t="str">
            <v>001-001-0017338</v>
          </cell>
          <cell r="C783">
            <v>38657332</v>
          </cell>
          <cell r="D783">
            <v>40390</v>
          </cell>
          <cell r="E783">
            <v>40393</v>
          </cell>
          <cell r="F783" t="str">
            <v>TRIUNFO S.R.L.</v>
          </cell>
          <cell r="G783">
            <v>80005346</v>
          </cell>
          <cell r="H783">
            <v>0</v>
          </cell>
          <cell r="I783">
            <v>30000</v>
          </cell>
          <cell r="J783">
            <v>3000</v>
          </cell>
          <cell r="K783">
            <v>0</v>
          </cell>
          <cell r="L783">
            <v>0</v>
          </cell>
          <cell r="M783">
            <v>0</v>
          </cell>
          <cell r="N783">
            <v>33000</v>
          </cell>
          <cell r="O783" t="str">
            <v>a</v>
          </cell>
        </row>
        <row r="784">
          <cell r="B784" t="str">
            <v>10026IC04005020C</v>
          </cell>
          <cell r="C784" t="str">
            <v>N/A</v>
          </cell>
          <cell r="D784" t="str">
            <v>N/A</v>
          </cell>
          <cell r="E784">
            <v>40388</v>
          </cell>
          <cell r="F784" t="str">
            <v>D.N. DE ADUANAS</v>
          </cell>
          <cell r="G784">
            <v>80029222</v>
          </cell>
          <cell r="H784">
            <v>7</v>
          </cell>
          <cell r="I784">
            <v>253187554</v>
          </cell>
          <cell r="J784">
            <v>25318755.400000002</v>
          </cell>
          <cell r="K784">
            <v>0</v>
          </cell>
          <cell r="L784">
            <v>0</v>
          </cell>
          <cell r="M784">
            <v>9018356.0999999978</v>
          </cell>
          <cell r="N784">
            <v>287524665.5</v>
          </cell>
        </row>
        <row r="788">
          <cell r="C788">
            <v>6047458</v>
          </cell>
        </row>
        <row r="789">
          <cell r="B789" t="str">
            <v>N° DE FACT/DESP</v>
          </cell>
          <cell r="C789" t="str">
            <v>TIMBRADO</v>
          </cell>
          <cell r="D789" t="str">
            <v>VENCIMIENTO</v>
          </cell>
          <cell r="E789" t="str">
            <v>FECHA</v>
          </cell>
          <cell r="F789" t="str">
            <v>PROVEEDOR</v>
          </cell>
          <cell r="G789" t="str">
            <v>R.U.C.</v>
          </cell>
          <cell r="H789" t="str">
            <v>DIG. VERI</v>
          </cell>
          <cell r="I789">
            <v>0.1</v>
          </cell>
          <cell r="J789" t="str">
            <v>IVA 10%</v>
          </cell>
          <cell r="K789">
            <v>0.05</v>
          </cell>
          <cell r="L789" t="str">
            <v>IVA 5</v>
          </cell>
          <cell r="M789" t="str">
            <v>EXENTA</v>
          </cell>
          <cell r="N789" t="str">
            <v>TOTAL</v>
          </cell>
        </row>
        <row r="790">
          <cell r="B790" t="str">
            <v>001-001-0046288</v>
          </cell>
          <cell r="C790">
            <v>85590611</v>
          </cell>
          <cell r="D790">
            <v>40755</v>
          </cell>
          <cell r="E790">
            <v>40395</v>
          </cell>
          <cell r="F790" t="str">
            <v>P.PEDRO ARMINDO</v>
          </cell>
          <cell r="G790">
            <v>189311</v>
          </cell>
          <cell r="H790">
            <v>4</v>
          </cell>
          <cell r="I790">
            <v>673934</v>
          </cell>
          <cell r="J790">
            <v>67393.400000000009</v>
          </cell>
          <cell r="K790">
            <v>0</v>
          </cell>
          <cell r="L790">
            <v>0</v>
          </cell>
          <cell r="M790">
            <v>0</v>
          </cell>
          <cell r="N790">
            <v>741327.4</v>
          </cell>
          <cell r="O790" t="str">
            <v>a</v>
          </cell>
        </row>
        <row r="791">
          <cell r="B791" t="str">
            <v>003-001-0006651</v>
          </cell>
          <cell r="C791">
            <v>39334791</v>
          </cell>
          <cell r="D791">
            <v>40694</v>
          </cell>
          <cell r="E791">
            <v>40395</v>
          </cell>
          <cell r="F791" t="str">
            <v xml:space="preserve">AEDA </v>
          </cell>
          <cell r="G791">
            <v>80031985</v>
          </cell>
          <cell r="H791">
            <v>0</v>
          </cell>
          <cell r="I791">
            <v>21818</v>
          </cell>
          <cell r="J791">
            <v>2181.8000000000002</v>
          </cell>
          <cell r="K791">
            <v>0</v>
          </cell>
          <cell r="L791">
            <v>0</v>
          </cell>
          <cell r="M791">
            <v>0</v>
          </cell>
          <cell r="N791">
            <v>23999.8</v>
          </cell>
          <cell r="O791" t="str">
            <v>a</v>
          </cell>
        </row>
        <row r="792">
          <cell r="B792" t="str">
            <v>001-001-0017352</v>
          </cell>
          <cell r="C792">
            <v>38657332</v>
          </cell>
          <cell r="D792">
            <v>40755</v>
          </cell>
          <cell r="E792">
            <v>40394</v>
          </cell>
          <cell r="F792" t="str">
            <v>TRIUNFO S.R.L.</v>
          </cell>
          <cell r="G792">
            <v>80005346</v>
          </cell>
          <cell r="H792">
            <v>0</v>
          </cell>
          <cell r="I792">
            <v>30000</v>
          </cell>
          <cell r="J792">
            <v>3000</v>
          </cell>
          <cell r="K792">
            <v>0</v>
          </cell>
          <cell r="L792">
            <v>0</v>
          </cell>
          <cell r="M792">
            <v>0</v>
          </cell>
          <cell r="N792">
            <v>33000</v>
          </cell>
          <cell r="O792" t="str">
            <v>a</v>
          </cell>
        </row>
        <row r="793">
          <cell r="B793" t="str">
            <v>10016IC04000088K</v>
          </cell>
          <cell r="C793" t="str">
            <v>N/A</v>
          </cell>
          <cell r="D793" t="str">
            <v>N/A</v>
          </cell>
          <cell r="E793">
            <v>40395</v>
          </cell>
          <cell r="F793" t="str">
            <v>D.N. DE ADUANAS</v>
          </cell>
          <cell r="G793">
            <v>80029222</v>
          </cell>
          <cell r="H793">
            <v>7</v>
          </cell>
          <cell r="I793">
            <v>48711671</v>
          </cell>
          <cell r="J793">
            <v>4871167.1000000006</v>
          </cell>
          <cell r="K793">
            <v>0</v>
          </cell>
          <cell r="L793">
            <v>0</v>
          </cell>
          <cell r="M793">
            <v>1103715.6999999993</v>
          </cell>
          <cell r="N793">
            <v>54686553.799999997</v>
          </cell>
          <cell r="O793" t="str">
            <v>a</v>
          </cell>
        </row>
        <row r="796">
          <cell r="C796">
            <v>86184441</v>
          </cell>
        </row>
        <row r="797">
          <cell r="B797" t="str">
            <v>N° DE FACT/DESP</v>
          </cell>
          <cell r="C797" t="str">
            <v>TIMBRADO</v>
          </cell>
          <cell r="D797" t="str">
            <v>VENCIMIENTO</v>
          </cell>
          <cell r="E797" t="str">
            <v>FECHA</v>
          </cell>
          <cell r="F797" t="str">
            <v>PROVEEDOR</v>
          </cell>
          <cell r="G797" t="str">
            <v>R.U.C.</v>
          </cell>
          <cell r="H797" t="str">
            <v>DIG. VERI</v>
          </cell>
          <cell r="I797">
            <v>0.1</v>
          </cell>
          <cell r="J797" t="str">
            <v>IVA 10%</v>
          </cell>
          <cell r="K797">
            <v>0.05</v>
          </cell>
          <cell r="L797" t="str">
            <v>IVA 5</v>
          </cell>
          <cell r="M797" t="str">
            <v>EXENTA</v>
          </cell>
          <cell r="N797" t="str">
            <v>TOTAL</v>
          </cell>
        </row>
        <row r="798">
          <cell r="B798" t="str">
            <v>001-001-0046286</v>
          </cell>
          <cell r="C798">
            <v>85590611</v>
          </cell>
          <cell r="D798">
            <v>40755</v>
          </cell>
          <cell r="E798">
            <v>40395</v>
          </cell>
          <cell r="F798" t="str">
            <v>P.PEDRO ARMINDO</v>
          </cell>
          <cell r="G798">
            <v>189311</v>
          </cell>
          <cell r="H798">
            <v>4</v>
          </cell>
          <cell r="I798">
            <v>3897871</v>
          </cell>
          <cell r="J798">
            <v>389787.10000000003</v>
          </cell>
          <cell r="K798">
            <v>0</v>
          </cell>
          <cell r="L798">
            <v>0</v>
          </cell>
          <cell r="M798">
            <v>0</v>
          </cell>
          <cell r="N798">
            <v>4287658.0999999996</v>
          </cell>
          <cell r="O798" t="str">
            <v>a</v>
          </cell>
        </row>
        <row r="799">
          <cell r="B799" t="str">
            <v>003-001-0036017</v>
          </cell>
          <cell r="C799">
            <v>22173825</v>
          </cell>
          <cell r="D799">
            <v>40543</v>
          </cell>
          <cell r="E799">
            <v>40395</v>
          </cell>
          <cell r="F799" t="str">
            <v>GICAL S.A.</v>
          </cell>
          <cell r="G799">
            <v>80003369</v>
          </cell>
          <cell r="H799">
            <v>8</v>
          </cell>
          <cell r="I799">
            <v>2433426</v>
          </cell>
          <cell r="J799">
            <v>243342.6</v>
          </cell>
          <cell r="K799">
            <v>0</v>
          </cell>
          <cell r="L799">
            <v>0</v>
          </cell>
          <cell r="M799">
            <v>0</v>
          </cell>
          <cell r="N799">
            <v>2676768.6</v>
          </cell>
          <cell r="O799" t="str">
            <v>a</v>
          </cell>
        </row>
        <row r="800">
          <cell r="B800" t="str">
            <v>021-001-000450</v>
          </cell>
          <cell r="C800">
            <v>43812243</v>
          </cell>
          <cell r="D800">
            <v>40755</v>
          </cell>
          <cell r="E800">
            <v>40395</v>
          </cell>
          <cell r="F800" t="str">
            <v>AEDA</v>
          </cell>
          <cell r="G800">
            <v>80031985</v>
          </cell>
          <cell r="H800">
            <v>0</v>
          </cell>
          <cell r="I800">
            <v>30909</v>
          </cell>
          <cell r="J800">
            <v>3090.9</v>
          </cell>
          <cell r="K800">
            <v>0</v>
          </cell>
          <cell r="L800">
            <v>0</v>
          </cell>
          <cell r="M800">
            <v>0</v>
          </cell>
          <cell r="N800">
            <v>33999.9</v>
          </cell>
          <cell r="O800" t="str">
            <v>a</v>
          </cell>
        </row>
        <row r="801">
          <cell r="B801" t="str">
            <v>001-001-0017350</v>
          </cell>
          <cell r="C801">
            <v>38657332</v>
          </cell>
          <cell r="D801">
            <v>40755</v>
          </cell>
          <cell r="E801">
            <v>40395</v>
          </cell>
          <cell r="F801" t="str">
            <v>TRIUNFO S.R.L.</v>
          </cell>
          <cell r="G801">
            <v>80005346</v>
          </cell>
          <cell r="H801">
            <v>0</v>
          </cell>
          <cell r="I801">
            <v>30000</v>
          </cell>
          <cell r="J801">
            <v>3000</v>
          </cell>
          <cell r="K801">
            <v>0</v>
          </cell>
          <cell r="L801">
            <v>0</v>
          </cell>
          <cell r="M801">
            <v>0</v>
          </cell>
          <cell r="N801">
            <v>33000</v>
          </cell>
          <cell r="O801" t="str">
            <v>a</v>
          </cell>
        </row>
        <row r="802">
          <cell r="B802" t="str">
            <v>10026IC04005146L</v>
          </cell>
          <cell r="C802" t="str">
            <v>N/A</v>
          </cell>
          <cell r="D802" t="str">
            <v>N/A</v>
          </cell>
          <cell r="E802">
            <v>40364</v>
          </cell>
          <cell r="F802" t="str">
            <v>D.N. DE ADUANAS</v>
          </cell>
          <cell r="G802">
            <v>80029222</v>
          </cell>
          <cell r="H802">
            <v>7</v>
          </cell>
          <cell r="I802">
            <v>747495139</v>
          </cell>
          <cell r="J802">
            <v>74749513.900000006</v>
          </cell>
          <cell r="K802">
            <v>0</v>
          </cell>
          <cell r="L802">
            <v>0</v>
          </cell>
          <cell r="M802">
            <v>10795705.5</v>
          </cell>
          <cell r="N802">
            <v>833040358.39999998</v>
          </cell>
          <cell r="O802" t="str">
            <v>a</v>
          </cell>
        </row>
        <row r="805">
          <cell r="C805">
            <v>40181305</v>
          </cell>
        </row>
        <row r="806">
          <cell r="B806" t="str">
            <v>N° DE FACT/DESP</v>
          </cell>
          <cell r="C806" t="str">
            <v>TIMBRADO</v>
          </cell>
          <cell r="D806" t="str">
            <v>VENCIMIENTO</v>
          </cell>
          <cell r="E806" t="str">
            <v>FECHA</v>
          </cell>
          <cell r="F806" t="str">
            <v>PROVEEDOR</v>
          </cell>
          <cell r="G806" t="str">
            <v>R.U.C.</v>
          </cell>
          <cell r="H806" t="str">
            <v>DIG. VERI</v>
          </cell>
          <cell r="I806">
            <v>0.1</v>
          </cell>
          <cell r="J806" t="str">
            <v>IVA 10%</v>
          </cell>
          <cell r="K806">
            <v>0.05</v>
          </cell>
          <cell r="L806" t="str">
            <v>IVA 5</v>
          </cell>
          <cell r="M806" t="str">
            <v>EXENTA</v>
          </cell>
          <cell r="N806" t="str">
            <v>TOTAL</v>
          </cell>
        </row>
        <row r="807">
          <cell r="B807" t="str">
            <v>001-001-0046285</v>
          </cell>
          <cell r="C807">
            <v>8590611</v>
          </cell>
          <cell r="D807">
            <v>40755</v>
          </cell>
          <cell r="E807">
            <v>40394</v>
          </cell>
          <cell r="F807" t="str">
            <v>P.PEDRO ARMINDO</v>
          </cell>
          <cell r="G807">
            <v>189311</v>
          </cell>
          <cell r="H807">
            <v>4</v>
          </cell>
          <cell r="I807">
            <v>2968722</v>
          </cell>
          <cell r="J807">
            <v>296872.2</v>
          </cell>
          <cell r="K807">
            <v>0</v>
          </cell>
          <cell r="L807">
            <v>0</v>
          </cell>
          <cell r="M807">
            <v>0</v>
          </cell>
          <cell r="N807">
            <v>3265594.2</v>
          </cell>
          <cell r="O807" t="str">
            <v>a</v>
          </cell>
        </row>
        <row r="808">
          <cell r="B808" t="str">
            <v>021-001-000449</v>
          </cell>
          <cell r="C808">
            <v>43812243</v>
          </cell>
          <cell r="D808">
            <v>40755</v>
          </cell>
          <cell r="E808">
            <v>40395</v>
          </cell>
          <cell r="F808" t="str">
            <v xml:space="preserve">AEDA </v>
          </cell>
          <cell r="G808">
            <v>80031985</v>
          </cell>
          <cell r="H808">
            <v>0</v>
          </cell>
          <cell r="I808">
            <v>32727</v>
          </cell>
          <cell r="J808">
            <v>3272.7000000000003</v>
          </cell>
          <cell r="K808">
            <v>0</v>
          </cell>
          <cell r="L808">
            <v>0</v>
          </cell>
          <cell r="M808">
            <v>0</v>
          </cell>
          <cell r="N808">
            <v>35999.699999999997</v>
          </cell>
          <cell r="O808" t="str">
            <v>a</v>
          </cell>
        </row>
        <row r="809">
          <cell r="B809" t="str">
            <v>003-001-0036014</v>
          </cell>
          <cell r="C809">
            <v>22173825</v>
          </cell>
          <cell r="D809">
            <v>40543</v>
          </cell>
          <cell r="E809">
            <v>40395</v>
          </cell>
          <cell r="F809" t="str">
            <v>GICAL S.A</v>
          </cell>
          <cell r="G809">
            <v>80003369</v>
          </cell>
          <cell r="H809">
            <v>8</v>
          </cell>
          <cell r="I809">
            <v>1077657</v>
          </cell>
          <cell r="J809">
            <v>107765.70000000001</v>
          </cell>
          <cell r="K809">
            <v>0</v>
          </cell>
          <cell r="L809">
            <v>0</v>
          </cell>
          <cell r="M809">
            <v>0</v>
          </cell>
          <cell r="N809">
            <v>1185422.7</v>
          </cell>
          <cell r="O809" t="str">
            <v>a</v>
          </cell>
        </row>
        <row r="810">
          <cell r="B810" t="str">
            <v>001-001-0017349</v>
          </cell>
          <cell r="C810">
            <v>38657332</v>
          </cell>
          <cell r="D810">
            <v>40755</v>
          </cell>
          <cell r="E810">
            <v>40394</v>
          </cell>
          <cell r="F810" t="str">
            <v>TRIUNFO S.R.L.</v>
          </cell>
          <cell r="G810">
            <v>80005346</v>
          </cell>
          <cell r="H810">
            <v>0</v>
          </cell>
          <cell r="I810">
            <v>30000</v>
          </cell>
          <cell r="J810">
            <v>3000</v>
          </cell>
          <cell r="K810">
            <v>0</v>
          </cell>
          <cell r="L810">
            <v>0</v>
          </cell>
          <cell r="M810">
            <v>0</v>
          </cell>
          <cell r="N810">
            <v>33000</v>
          </cell>
          <cell r="O810" t="str">
            <v>a</v>
          </cell>
        </row>
        <row r="811">
          <cell r="B811" t="str">
            <v>10026IC04005138M</v>
          </cell>
          <cell r="C811" t="str">
            <v>N/A</v>
          </cell>
          <cell r="D811" t="str">
            <v>N/A</v>
          </cell>
          <cell r="E811">
            <v>40394</v>
          </cell>
          <cell r="F811" t="str">
            <v>D.N. DE ADUANAS</v>
          </cell>
          <cell r="G811">
            <v>80029222</v>
          </cell>
          <cell r="H811">
            <v>7</v>
          </cell>
          <cell r="I811">
            <v>332475348</v>
          </cell>
          <cell r="J811">
            <v>33247534.800000001</v>
          </cell>
          <cell r="K811">
            <v>0</v>
          </cell>
          <cell r="L811">
            <v>0</v>
          </cell>
          <cell r="M811">
            <v>6522858.6000000015</v>
          </cell>
          <cell r="N811">
            <v>372245741.40000004</v>
          </cell>
          <cell r="O811" t="str">
            <v>a</v>
          </cell>
        </row>
        <row r="814">
          <cell r="C814">
            <v>44419857</v>
          </cell>
        </row>
        <row r="815">
          <cell r="B815" t="str">
            <v>N° DE FACT/DESP</v>
          </cell>
          <cell r="C815" t="str">
            <v>TIMBRADO</v>
          </cell>
          <cell r="D815" t="str">
            <v>VENCIMIENTO</v>
          </cell>
          <cell r="E815" t="str">
            <v>FECHA</v>
          </cell>
          <cell r="F815" t="str">
            <v>PROVEEDOR</v>
          </cell>
          <cell r="G815" t="str">
            <v>R.U.C.</v>
          </cell>
          <cell r="H815" t="str">
            <v>DIG. VERI</v>
          </cell>
          <cell r="I815">
            <v>0.1</v>
          </cell>
          <cell r="J815" t="str">
            <v>IVA 10%</v>
          </cell>
          <cell r="K815">
            <v>0.05</v>
          </cell>
          <cell r="L815" t="str">
            <v>IVA 5</v>
          </cell>
          <cell r="M815" t="str">
            <v>EXENTA</v>
          </cell>
          <cell r="N815" t="str">
            <v>TOTAL</v>
          </cell>
        </row>
        <row r="816">
          <cell r="B816" t="str">
            <v>001-001-0046289</v>
          </cell>
          <cell r="C816">
            <v>85590611</v>
          </cell>
          <cell r="D816">
            <v>40755</v>
          </cell>
          <cell r="E816">
            <v>40395</v>
          </cell>
          <cell r="F816" t="str">
            <v>P.PEDRO ARMINDO</v>
          </cell>
          <cell r="G816">
            <v>189311</v>
          </cell>
          <cell r="H816">
            <v>4</v>
          </cell>
          <cell r="I816">
            <v>3052707</v>
          </cell>
          <cell r="J816">
            <v>305270.7</v>
          </cell>
          <cell r="K816">
            <v>0</v>
          </cell>
          <cell r="L816">
            <v>0</v>
          </cell>
          <cell r="M816">
            <v>0</v>
          </cell>
          <cell r="N816">
            <v>3357977.7</v>
          </cell>
          <cell r="O816" t="str">
            <v>a</v>
          </cell>
        </row>
        <row r="817">
          <cell r="B817" t="str">
            <v>003-001-0036018</v>
          </cell>
          <cell r="C817">
            <v>22173825</v>
          </cell>
          <cell r="D817">
            <v>40543</v>
          </cell>
          <cell r="E817">
            <v>40395</v>
          </cell>
          <cell r="F817" t="str">
            <v>GICAL S.A.</v>
          </cell>
          <cell r="G817">
            <v>80003369</v>
          </cell>
          <cell r="H817">
            <v>8</v>
          </cell>
          <cell r="I817">
            <v>1198763</v>
          </cell>
          <cell r="J817">
            <v>119876.3</v>
          </cell>
          <cell r="K817">
            <v>0</v>
          </cell>
          <cell r="L817">
            <v>0</v>
          </cell>
          <cell r="M817">
            <v>0</v>
          </cell>
          <cell r="N817">
            <v>1318639.3</v>
          </cell>
          <cell r="O817" t="str">
            <v>a</v>
          </cell>
        </row>
        <row r="818">
          <cell r="B818" t="str">
            <v>021-001-000448</v>
          </cell>
          <cell r="C818">
            <v>43812243</v>
          </cell>
          <cell r="D818">
            <v>40755</v>
          </cell>
          <cell r="E818">
            <v>40395</v>
          </cell>
          <cell r="F818" t="str">
            <v>AEDA</v>
          </cell>
          <cell r="G818">
            <v>80031985</v>
          </cell>
          <cell r="H818">
            <v>0</v>
          </cell>
          <cell r="I818">
            <v>32727</v>
          </cell>
          <cell r="J818">
            <v>3272.7000000000003</v>
          </cell>
          <cell r="K818">
            <v>0</v>
          </cell>
          <cell r="L818">
            <v>0</v>
          </cell>
          <cell r="M818">
            <v>0</v>
          </cell>
          <cell r="N818">
            <v>35999.699999999997</v>
          </cell>
          <cell r="O818" t="str">
            <v>a</v>
          </cell>
        </row>
        <row r="819">
          <cell r="B819" t="str">
            <v>001-001-00017351</v>
          </cell>
          <cell r="C819">
            <v>38657332</v>
          </cell>
          <cell r="D819">
            <v>40390</v>
          </cell>
          <cell r="E819">
            <v>40394</v>
          </cell>
          <cell r="F819" t="str">
            <v>TRIUNFO S.R.L.</v>
          </cell>
          <cell r="G819">
            <v>80005346</v>
          </cell>
          <cell r="H819">
            <v>0</v>
          </cell>
          <cell r="I819">
            <v>30000</v>
          </cell>
          <cell r="J819">
            <v>3000</v>
          </cell>
          <cell r="K819">
            <v>0</v>
          </cell>
          <cell r="L819">
            <v>0</v>
          </cell>
          <cell r="M819">
            <v>0</v>
          </cell>
          <cell r="N819">
            <v>33000</v>
          </cell>
          <cell r="O819" t="str">
            <v>a</v>
          </cell>
        </row>
        <row r="820">
          <cell r="B820" t="str">
            <v>10026IC04005145K</v>
          </cell>
          <cell r="C820" t="str">
            <v>N/A</v>
          </cell>
          <cell r="D820" t="str">
            <v>N/A</v>
          </cell>
          <cell r="E820">
            <v>40395</v>
          </cell>
          <cell r="F820" t="str">
            <v>D.N. DE ADUANAS</v>
          </cell>
          <cell r="G820">
            <v>80029222</v>
          </cell>
          <cell r="H820">
            <v>7</v>
          </cell>
          <cell r="I820">
            <v>369988811</v>
          </cell>
          <cell r="J820">
            <v>36998881.100000001</v>
          </cell>
          <cell r="K820">
            <v>0</v>
          </cell>
          <cell r="L820">
            <v>0</v>
          </cell>
          <cell r="M820">
            <v>6989556.1999999955</v>
          </cell>
          <cell r="N820">
            <v>413977248.30000001</v>
          </cell>
          <cell r="O820" t="str">
            <v>a</v>
          </cell>
        </row>
        <row r="823">
          <cell r="C823">
            <v>42901632</v>
          </cell>
        </row>
        <row r="824">
          <cell r="B824" t="str">
            <v>N° DE FACT/DESP</v>
          </cell>
          <cell r="C824" t="str">
            <v>TIMBRADO</v>
          </cell>
          <cell r="D824" t="str">
            <v>VENCIMIENTO</v>
          </cell>
          <cell r="E824" t="str">
            <v>FECHA</v>
          </cell>
          <cell r="F824" t="str">
            <v>PROVEEDOR</v>
          </cell>
          <cell r="G824" t="str">
            <v>R.U.C.</v>
          </cell>
          <cell r="H824" t="str">
            <v>DIG. VERI</v>
          </cell>
          <cell r="I824">
            <v>0.1</v>
          </cell>
          <cell r="J824" t="str">
            <v>IVA 10%</v>
          </cell>
          <cell r="K824">
            <v>0.05</v>
          </cell>
          <cell r="L824" t="str">
            <v>IVA 5</v>
          </cell>
          <cell r="M824" t="str">
            <v>EXENTA</v>
          </cell>
          <cell r="N824" t="str">
            <v>TOTAL</v>
          </cell>
        </row>
        <row r="825">
          <cell r="B825" t="str">
            <v>001-001-0046290</v>
          </cell>
          <cell r="C825">
            <v>85590611</v>
          </cell>
          <cell r="D825">
            <v>40755</v>
          </cell>
          <cell r="E825">
            <v>40395</v>
          </cell>
          <cell r="F825" t="str">
            <v>P.PEDRO ARMINDO</v>
          </cell>
          <cell r="G825">
            <v>189311</v>
          </cell>
          <cell r="H825">
            <v>4</v>
          </cell>
          <cell r="I825">
            <v>3026486</v>
          </cell>
          <cell r="J825">
            <v>302648.60000000003</v>
          </cell>
          <cell r="K825">
            <v>0</v>
          </cell>
          <cell r="L825">
            <v>0</v>
          </cell>
          <cell r="M825">
            <v>0</v>
          </cell>
          <cell r="N825">
            <v>3329134.6</v>
          </cell>
          <cell r="O825" t="str">
            <v>a</v>
          </cell>
        </row>
        <row r="826">
          <cell r="B826" t="str">
            <v>021-001-000447</v>
          </cell>
          <cell r="C826">
            <v>43812243</v>
          </cell>
          <cell r="D826">
            <v>40755</v>
          </cell>
          <cell r="E826">
            <v>40395</v>
          </cell>
          <cell r="F826" t="str">
            <v xml:space="preserve">AEDA </v>
          </cell>
          <cell r="G826">
            <v>80031985</v>
          </cell>
          <cell r="H826">
            <v>0</v>
          </cell>
          <cell r="I826">
            <v>32727</v>
          </cell>
          <cell r="J826">
            <v>3272.7000000000003</v>
          </cell>
          <cell r="K826">
            <v>0</v>
          </cell>
          <cell r="L826">
            <v>0</v>
          </cell>
          <cell r="M826">
            <v>0</v>
          </cell>
          <cell r="N826">
            <v>35999.699999999997</v>
          </cell>
          <cell r="O826" t="str">
            <v>a</v>
          </cell>
        </row>
        <row r="827">
          <cell r="B827" t="str">
            <v>003-001-0036013</v>
          </cell>
          <cell r="C827">
            <v>22173825</v>
          </cell>
          <cell r="D827">
            <v>40543</v>
          </cell>
          <cell r="E827">
            <v>40395</v>
          </cell>
          <cell r="F827" t="str">
            <v>GICAL S.A.</v>
          </cell>
          <cell r="G827">
            <v>80003369</v>
          </cell>
          <cell r="H827">
            <v>8</v>
          </cell>
          <cell r="I827">
            <v>1167021</v>
          </cell>
          <cell r="J827">
            <v>116702.1</v>
          </cell>
          <cell r="K827">
            <v>0</v>
          </cell>
          <cell r="L827">
            <v>0</v>
          </cell>
          <cell r="M827">
            <v>0</v>
          </cell>
          <cell r="N827">
            <v>1283723.1000000001</v>
          </cell>
          <cell r="O827" t="str">
            <v>a</v>
          </cell>
        </row>
        <row r="828">
          <cell r="B828" t="str">
            <v>001-001-0017354</v>
          </cell>
          <cell r="C828">
            <v>38657332</v>
          </cell>
          <cell r="D828">
            <v>40390</v>
          </cell>
          <cell r="E828">
            <v>40395</v>
          </cell>
          <cell r="F828" t="str">
            <v>TRIUNFO S.R.L.</v>
          </cell>
          <cell r="G828">
            <v>80005346</v>
          </cell>
          <cell r="H828">
            <v>0</v>
          </cell>
          <cell r="I828">
            <v>30000</v>
          </cell>
          <cell r="J828">
            <v>3000</v>
          </cell>
          <cell r="K828">
            <v>0</v>
          </cell>
          <cell r="L828">
            <v>0</v>
          </cell>
          <cell r="M828">
            <v>0</v>
          </cell>
          <cell r="N828">
            <v>33000</v>
          </cell>
          <cell r="O828" t="str">
            <v>a</v>
          </cell>
        </row>
        <row r="829">
          <cell r="B829" t="str">
            <v>10026IC04005139N</v>
          </cell>
          <cell r="C829" t="str">
            <v>N/A</v>
          </cell>
          <cell r="D829" t="str">
            <v>N/A</v>
          </cell>
          <cell r="E829">
            <v>40394</v>
          </cell>
          <cell r="F829" t="str">
            <v>D.N. DE ADUANAS</v>
          </cell>
          <cell r="G829">
            <v>80029222</v>
          </cell>
          <cell r="H829">
            <v>7</v>
          </cell>
          <cell r="I829">
            <v>358276561</v>
          </cell>
          <cell r="J829">
            <v>35827656.100000001</v>
          </cell>
          <cell r="K829">
            <v>0</v>
          </cell>
          <cell r="L829">
            <v>0</v>
          </cell>
          <cell r="M829">
            <v>6648352.4999999925</v>
          </cell>
          <cell r="N829">
            <v>400752569.60000002</v>
          </cell>
          <cell r="O829" t="str">
            <v>a</v>
          </cell>
        </row>
        <row r="831">
          <cell r="C831">
            <v>18703561</v>
          </cell>
        </row>
        <row r="832">
          <cell r="B832" t="str">
            <v>N° DE FACT/DESP</v>
          </cell>
          <cell r="C832" t="str">
            <v>TIMBRADO</v>
          </cell>
          <cell r="D832" t="str">
            <v>VENCIMIENTO</v>
          </cell>
          <cell r="E832" t="str">
            <v>FECHA</v>
          </cell>
          <cell r="F832" t="str">
            <v>PROVEEDOR</v>
          </cell>
          <cell r="G832" t="str">
            <v>R.U.C.</v>
          </cell>
          <cell r="H832" t="str">
            <v>DIG. VERI</v>
          </cell>
          <cell r="I832">
            <v>0.1</v>
          </cell>
          <cell r="J832" t="str">
            <v>IVA 10%</v>
          </cell>
          <cell r="K832">
            <v>0.05</v>
          </cell>
          <cell r="L832" t="str">
            <v>IVA 5</v>
          </cell>
          <cell r="M832" t="str">
            <v>EXENTA</v>
          </cell>
          <cell r="N832" t="str">
            <v>TOTAL</v>
          </cell>
        </row>
        <row r="833">
          <cell r="B833" t="str">
            <v>001-001-0046307</v>
          </cell>
          <cell r="C833">
            <v>85590611</v>
          </cell>
          <cell r="D833">
            <v>40755</v>
          </cell>
          <cell r="E833">
            <v>40395</v>
          </cell>
          <cell r="F833" t="str">
            <v>P.PEDRO ARMINDO</v>
          </cell>
          <cell r="G833">
            <v>189311</v>
          </cell>
          <cell r="H833">
            <v>4</v>
          </cell>
          <cell r="I833">
            <v>1678075</v>
          </cell>
          <cell r="J833">
            <v>167807.5</v>
          </cell>
          <cell r="K833">
            <v>0</v>
          </cell>
          <cell r="L833">
            <v>0</v>
          </cell>
          <cell r="M833">
            <v>0</v>
          </cell>
          <cell r="N833">
            <v>1845882.5</v>
          </cell>
          <cell r="O833" t="str">
            <v>a</v>
          </cell>
        </row>
        <row r="834">
          <cell r="B834" t="str">
            <v>021-001-000445</v>
          </cell>
          <cell r="C834">
            <v>43812243</v>
          </cell>
          <cell r="D834">
            <v>40755</v>
          </cell>
          <cell r="E834">
            <v>40395</v>
          </cell>
          <cell r="F834" t="str">
            <v xml:space="preserve">AEDA </v>
          </cell>
          <cell r="G834">
            <v>80031985</v>
          </cell>
          <cell r="H834">
            <v>0</v>
          </cell>
          <cell r="I834">
            <v>47273</v>
          </cell>
          <cell r="J834">
            <v>4727.3</v>
          </cell>
          <cell r="K834">
            <v>0</v>
          </cell>
          <cell r="L834">
            <v>0</v>
          </cell>
          <cell r="M834">
            <v>0</v>
          </cell>
          <cell r="N834">
            <v>52000.3</v>
          </cell>
          <cell r="O834" t="str">
            <v>a</v>
          </cell>
        </row>
        <row r="835">
          <cell r="B835" t="str">
            <v>003-001-0036019</v>
          </cell>
          <cell r="C835">
            <v>22173825</v>
          </cell>
          <cell r="D835">
            <v>40543</v>
          </cell>
          <cell r="E835">
            <v>40395</v>
          </cell>
          <cell r="F835" t="str">
            <v>GICAL S.A.</v>
          </cell>
          <cell r="G835">
            <v>80003369</v>
          </cell>
          <cell r="H835">
            <v>8</v>
          </cell>
          <cell r="I835">
            <v>315418</v>
          </cell>
          <cell r="J835">
            <v>31541.800000000003</v>
          </cell>
          <cell r="K835">
            <v>0</v>
          </cell>
          <cell r="L835">
            <v>0</v>
          </cell>
          <cell r="M835">
            <v>0</v>
          </cell>
          <cell r="N835">
            <v>346959.8</v>
          </cell>
          <cell r="O835" t="str">
            <v>a</v>
          </cell>
        </row>
        <row r="836">
          <cell r="B836" t="str">
            <v>001-001-0017353</v>
          </cell>
          <cell r="C836">
            <v>38657332</v>
          </cell>
          <cell r="D836">
            <v>40755</v>
          </cell>
          <cell r="E836">
            <v>40395</v>
          </cell>
          <cell r="F836" t="str">
            <v>TRIUNFO S.R.L.</v>
          </cell>
          <cell r="G836">
            <v>80005346</v>
          </cell>
          <cell r="H836">
            <v>0</v>
          </cell>
          <cell r="I836">
            <v>30000</v>
          </cell>
          <cell r="J836">
            <v>3000</v>
          </cell>
          <cell r="K836">
            <v>0</v>
          </cell>
          <cell r="L836">
            <v>0</v>
          </cell>
          <cell r="M836">
            <v>0</v>
          </cell>
          <cell r="N836">
            <v>33000</v>
          </cell>
          <cell r="O836" t="str">
            <v>a</v>
          </cell>
        </row>
        <row r="837">
          <cell r="B837" t="str">
            <v>10026IC04005150G</v>
          </cell>
          <cell r="C837" t="str">
            <v>N/A</v>
          </cell>
          <cell r="D837" t="str">
            <v>N/A</v>
          </cell>
          <cell r="E837">
            <v>40395</v>
          </cell>
          <cell r="F837" t="str">
            <v>D.N. DE ADUANAS</v>
          </cell>
          <cell r="G837">
            <v>80029222</v>
          </cell>
          <cell r="H837">
            <v>7</v>
          </cell>
          <cell r="I837">
            <v>109144177</v>
          </cell>
          <cell r="J837">
            <v>10914416.700000001</v>
          </cell>
          <cell r="K837">
            <v>0</v>
          </cell>
          <cell r="L837">
            <v>0</v>
          </cell>
          <cell r="M837">
            <v>7582066.6999999974</v>
          </cell>
          <cell r="N837">
            <v>127640660.40000001</v>
          </cell>
          <cell r="O837" t="str">
            <v>a</v>
          </cell>
        </row>
        <row r="840">
          <cell r="E840" t="str">
            <v>Miercoles</v>
          </cell>
          <cell r="F840" t="str">
            <v>Fecha 11/08/2010</v>
          </cell>
        </row>
        <row r="841">
          <cell r="C841">
            <v>3457040</v>
          </cell>
        </row>
        <row r="842">
          <cell r="B842" t="str">
            <v>N° DE FACT/DESP</v>
          </cell>
          <cell r="C842" t="str">
            <v>TIMBRADO</v>
          </cell>
          <cell r="D842" t="str">
            <v>VENCIMIENTO</v>
          </cell>
          <cell r="E842" t="str">
            <v>FECHA</v>
          </cell>
          <cell r="F842" t="str">
            <v>PROVEEDOR</v>
          </cell>
          <cell r="G842" t="str">
            <v>R.U.C.</v>
          </cell>
          <cell r="H842" t="str">
            <v>DIG. VERI</v>
          </cell>
          <cell r="I842">
            <v>0.1</v>
          </cell>
          <cell r="J842" t="str">
            <v>IVA 10%</v>
          </cell>
          <cell r="K842">
            <v>0.05</v>
          </cell>
          <cell r="L842" t="str">
            <v>IVA 5</v>
          </cell>
          <cell r="M842" t="str">
            <v>EXENTA</v>
          </cell>
          <cell r="N842" t="str">
            <v>TOTAL</v>
          </cell>
        </row>
        <row r="843">
          <cell r="B843" t="str">
            <v>001-001-0046438</v>
          </cell>
          <cell r="C843">
            <v>85590611</v>
          </cell>
          <cell r="D843">
            <v>40755</v>
          </cell>
          <cell r="E843">
            <v>40396</v>
          </cell>
          <cell r="F843" t="str">
            <v>P.PEDRO ARMINDO</v>
          </cell>
          <cell r="G843">
            <v>189311</v>
          </cell>
          <cell r="H843">
            <v>4</v>
          </cell>
          <cell r="I843">
            <v>625000</v>
          </cell>
          <cell r="J843">
            <v>62500</v>
          </cell>
          <cell r="K843">
            <v>0</v>
          </cell>
          <cell r="L843">
            <v>0</v>
          </cell>
          <cell r="M843">
            <v>0</v>
          </cell>
          <cell r="N843">
            <v>687500</v>
          </cell>
        </row>
        <row r="844">
          <cell r="B844" t="str">
            <v>021-001-000472</v>
          </cell>
          <cell r="C844">
            <v>43812243</v>
          </cell>
          <cell r="D844">
            <v>40755</v>
          </cell>
          <cell r="E844">
            <v>40396</v>
          </cell>
          <cell r="F844" t="str">
            <v xml:space="preserve">AEDA </v>
          </cell>
          <cell r="G844">
            <v>80031985</v>
          </cell>
          <cell r="H844">
            <v>0</v>
          </cell>
          <cell r="I844">
            <v>32727</v>
          </cell>
          <cell r="J844">
            <v>3272.7000000000003</v>
          </cell>
          <cell r="K844">
            <v>0</v>
          </cell>
          <cell r="L844">
            <v>0</v>
          </cell>
          <cell r="M844">
            <v>0</v>
          </cell>
          <cell r="N844">
            <v>35999.699999999997</v>
          </cell>
        </row>
        <row r="845">
          <cell r="B845" t="str">
            <v>003-001-0036084</v>
          </cell>
          <cell r="C845">
            <v>22173825</v>
          </cell>
          <cell r="D845">
            <v>40543</v>
          </cell>
          <cell r="E845">
            <v>40396</v>
          </cell>
          <cell r="F845" t="str">
            <v>GICAL S.A.</v>
          </cell>
          <cell r="G845">
            <v>80003369</v>
          </cell>
          <cell r="H845">
            <v>8</v>
          </cell>
          <cell r="I845">
            <v>25162</v>
          </cell>
          <cell r="J845">
            <v>2516.2000000000003</v>
          </cell>
          <cell r="K845">
            <v>0</v>
          </cell>
          <cell r="L845">
            <v>0</v>
          </cell>
          <cell r="M845">
            <v>0</v>
          </cell>
          <cell r="N845">
            <v>27678.2</v>
          </cell>
        </row>
        <row r="846">
          <cell r="B846" t="str">
            <v>001-001-0017416</v>
          </cell>
          <cell r="C846">
            <v>38657332</v>
          </cell>
          <cell r="D846">
            <v>40755</v>
          </cell>
          <cell r="E846">
            <v>40396</v>
          </cell>
          <cell r="F846" t="str">
            <v>TRIUNFO S.R.L.</v>
          </cell>
          <cell r="G846">
            <v>80005346</v>
          </cell>
          <cell r="H846">
            <v>0</v>
          </cell>
          <cell r="I846">
            <v>30000</v>
          </cell>
          <cell r="J846">
            <v>3000</v>
          </cell>
          <cell r="K846">
            <v>0</v>
          </cell>
          <cell r="L846">
            <v>0</v>
          </cell>
          <cell r="M846">
            <v>0</v>
          </cell>
          <cell r="N846">
            <v>33000</v>
          </cell>
        </row>
        <row r="847">
          <cell r="B847" t="str">
            <v>10026IC04005200C</v>
          </cell>
          <cell r="C847" t="str">
            <v>N/A</v>
          </cell>
          <cell r="D847" t="str">
            <v>N/A</v>
          </cell>
          <cell r="E847">
            <v>40396</v>
          </cell>
          <cell r="F847" t="str">
            <v>D.N. DE ADUANAS</v>
          </cell>
          <cell r="G847">
            <v>80029222</v>
          </cell>
          <cell r="H847">
            <v>7</v>
          </cell>
          <cell r="I847">
            <v>9601728</v>
          </cell>
          <cell r="J847">
            <v>960172.8</v>
          </cell>
          <cell r="K847">
            <v>0</v>
          </cell>
          <cell r="L847">
            <v>0</v>
          </cell>
          <cell r="M847">
            <v>2425578.2999999998</v>
          </cell>
          <cell r="N847">
            <v>12987479.100000001</v>
          </cell>
        </row>
        <row r="853">
          <cell r="E853" t="str">
            <v>Viernes</v>
          </cell>
          <cell r="F853" t="str">
            <v>Fecha 13/08/2010</v>
          </cell>
        </row>
        <row r="854">
          <cell r="C854">
            <v>48417326</v>
          </cell>
        </row>
        <row r="855">
          <cell r="B855" t="str">
            <v>N° DE FACT/DESP</v>
          </cell>
          <cell r="C855" t="str">
            <v>TIMBRADO</v>
          </cell>
          <cell r="D855" t="str">
            <v>VENCIMIENTO</v>
          </cell>
          <cell r="E855" t="str">
            <v>FECHA</v>
          </cell>
          <cell r="F855" t="str">
            <v>PROVEEDOR</v>
          </cell>
          <cell r="G855" t="str">
            <v>R.U.C.</v>
          </cell>
          <cell r="H855" t="str">
            <v>DIG. VERI</v>
          </cell>
          <cell r="I855">
            <v>0.1</v>
          </cell>
          <cell r="J855" t="str">
            <v>IVA 10%</v>
          </cell>
          <cell r="K855">
            <v>0.05</v>
          </cell>
          <cell r="L855" t="str">
            <v>IVA 5</v>
          </cell>
          <cell r="M855" t="str">
            <v>EXENTA</v>
          </cell>
          <cell r="N855" t="str">
            <v>TOTAL</v>
          </cell>
        </row>
        <row r="856">
          <cell r="B856" t="str">
            <v>001-001-0046529</v>
          </cell>
          <cell r="C856">
            <v>85590611</v>
          </cell>
          <cell r="D856">
            <v>40755</v>
          </cell>
          <cell r="E856">
            <v>40400</v>
          </cell>
          <cell r="F856" t="str">
            <v>P.PEDRO ARMINDO</v>
          </cell>
          <cell r="G856">
            <v>189311</v>
          </cell>
          <cell r="H856">
            <v>4</v>
          </cell>
          <cell r="I856">
            <v>3136056</v>
          </cell>
          <cell r="J856">
            <v>313605.60000000003</v>
          </cell>
          <cell r="K856">
            <v>0</v>
          </cell>
          <cell r="L856">
            <v>0</v>
          </cell>
          <cell r="M856">
            <v>0</v>
          </cell>
          <cell r="N856">
            <v>3449661.6</v>
          </cell>
          <cell r="O856" t="str">
            <v>a</v>
          </cell>
        </row>
        <row r="857">
          <cell r="B857" t="str">
            <v>021-001-000483</v>
          </cell>
          <cell r="C857">
            <v>43812243</v>
          </cell>
          <cell r="D857">
            <v>40755</v>
          </cell>
          <cell r="E857">
            <v>40399</v>
          </cell>
          <cell r="F857" t="str">
            <v xml:space="preserve">AEDA </v>
          </cell>
          <cell r="G857">
            <v>80031985</v>
          </cell>
          <cell r="H857">
            <v>0</v>
          </cell>
          <cell r="I857">
            <v>38182</v>
          </cell>
          <cell r="J857">
            <v>3818.2000000000003</v>
          </cell>
          <cell r="K857">
            <v>0</v>
          </cell>
          <cell r="L857">
            <v>0</v>
          </cell>
          <cell r="M857">
            <v>0</v>
          </cell>
          <cell r="N857">
            <v>42000.2</v>
          </cell>
          <cell r="O857" t="str">
            <v>a</v>
          </cell>
        </row>
        <row r="858">
          <cell r="B858" t="str">
            <v>003-001-0036106</v>
          </cell>
          <cell r="C858">
            <v>22173825</v>
          </cell>
          <cell r="D858">
            <v>40543</v>
          </cell>
          <cell r="E858">
            <v>40399</v>
          </cell>
          <cell r="F858" t="str">
            <v>GICAL S.A.</v>
          </cell>
          <cell r="G858">
            <v>80003369</v>
          </cell>
          <cell r="H858">
            <v>8</v>
          </cell>
          <cell r="I858">
            <v>1327369</v>
          </cell>
          <cell r="J858">
            <v>132736.9</v>
          </cell>
          <cell r="K858">
            <v>0</v>
          </cell>
          <cell r="L858">
            <v>0</v>
          </cell>
          <cell r="M858">
            <v>0</v>
          </cell>
          <cell r="N858">
            <v>1460105.9</v>
          </cell>
          <cell r="O858" t="str">
            <v>a</v>
          </cell>
        </row>
        <row r="859">
          <cell r="B859" t="str">
            <v>001-001-0017452</v>
          </cell>
          <cell r="C859">
            <v>38657332</v>
          </cell>
          <cell r="D859">
            <v>40755</v>
          </cell>
          <cell r="E859">
            <v>40400</v>
          </cell>
          <cell r="F859" t="str">
            <v>TRIUNFO S.R.L.</v>
          </cell>
          <cell r="G859">
            <v>80005346</v>
          </cell>
          <cell r="H859">
            <v>0</v>
          </cell>
          <cell r="I859">
            <v>30000</v>
          </cell>
          <cell r="J859">
            <v>3000</v>
          </cell>
          <cell r="K859">
            <v>0</v>
          </cell>
          <cell r="L859">
            <v>0</v>
          </cell>
          <cell r="M859">
            <v>0</v>
          </cell>
          <cell r="N859">
            <v>33000</v>
          </cell>
          <cell r="O859" t="str">
            <v>a</v>
          </cell>
        </row>
        <row r="860">
          <cell r="B860" t="str">
            <v>10026IC04005229N</v>
          </cell>
          <cell r="C860" t="str">
            <v>N/A</v>
          </cell>
          <cell r="D860" t="str">
            <v>N/A</v>
          </cell>
          <cell r="E860">
            <v>40399</v>
          </cell>
          <cell r="F860" t="str">
            <v>D.N. DE ADUANAS</v>
          </cell>
          <cell r="G860">
            <v>80029222</v>
          </cell>
          <cell r="H860">
            <v>7</v>
          </cell>
          <cell r="I860">
            <v>407218354</v>
          </cell>
          <cell r="J860">
            <v>40721835.400000006</v>
          </cell>
          <cell r="K860">
            <v>0</v>
          </cell>
          <cell r="L860">
            <v>0</v>
          </cell>
          <cell r="M860">
            <v>7242329.8999999911</v>
          </cell>
          <cell r="N860">
            <v>455182519.29999995</v>
          </cell>
          <cell r="O860" t="str">
            <v>a</v>
          </cell>
        </row>
        <row r="862">
          <cell r="C862">
            <v>22703404</v>
          </cell>
        </row>
        <row r="863">
          <cell r="B863" t="str">
            <v>N° DE FACT/DESP</v>
          </cell>
          <cell r="C863" t="str">
            <v>TIMBRADO</v>
          </cell>
          <cell r="D863" t="str">
            <v>VENCIMIENTO</v>
          </cell>
          <cell r="E863" t="str">
            <v>FECHA</v>
          </cell>
          <cell r="F863" t="str">
            <v>PROVEEDOR</v>
          </cell>
          <cell r="G863" t="str">
            <v>R.U.C.</v>
          </cell>
          <cell r="H863" t="str">
            <v>DIG. VERI</v>
          </cell>
          <cell r="I863">
            <v>0.1</v>
          </cell>
          <cell r="J863" t="str">
            <v>IVA 10%</v>
          </cell>
          <cell r="K863">
            <v>0.05</v>
          </cell>
          <cell r="L863" t="str">
            <v>IVA 5</v>
          </cell>
          <cell r="M863" t="str">
            <v>EXENTA</v>
          </cell>
          <cell r="N863" t="str">
            <v>TOTAL</v>
          </cell>
        </row>
        <row r="864">
          <cell r="B864" t="str">
            <v>001-001-0046530</v>
          </cell>
          <cell r="C864">
            <v>85590611</v>
          </cell>
          <cell r="D864">
            <v>40755</v>
          </cell>
          <cell r="E864">
            <v>40400</v>
          </cell>
          <cell r="F864" t="str">
            <v>P.PEDRO ARMINDO</v>
          </cell>
          <cell r="G864">
            <v>189311</v>
          </cell>
          <cell r="H864">
            <v>4</v>
          </cell>
          <cell r="I864">
            <v>1961854</v>
          </cell>
          <cell r="J864">
            <v>196185.40000000002</v>
          </cell>
          <cell r="K864">
            <v>0</v>
          </cell>
          <cell r="L864">
            <v>0</v>
          </cell>
          <cell r="M864">
            <v>0</v>
          </cell>
          <cell r="N864">
            <v>2158039.4</v>
          </cell>
          <cell r="O864" t="str">
            <v>a</v>
          </cell>
        </row>
        <row r="865">
          <cell r="B865" t="str">
            <v>021-001-000478</v>
          </cell>
          <cell r="C865">
            <v>43812243</v>
          </cell>
          <cell r="D865">
            <v>40755</v>
          </cell>
          <cell r="E865">
            <v>40399</v>
          </cell>
          <cell r="F865" t="str">
            <v xml:space="preserve">AEDA </v>
          </cell>
          <cell r="G865">
            <v>80031985</v>
          </cell>
          <cell r="H865">
            <v>0</v>
          </cell>
          <cell r="I865">
            <v>32727</v>
          </cell>
          <cell r="J865">
            <v>3272.7000000000003</v>
          </cell>
          <cell r="K865">
            <v>0</v>
          </cell>
          <cell r="L865">
            <v>0</v>
          </cell>
          <cell r="M865">
            <v>0</v>
          </cell>
          <cell r="N865">
            <v>35999.699999999997</v>
          </cell>
          <cell r="O865" t="str">
            <v>a</v>
          </cell>
        </row>
        <row r="866">
          <cell r="B866" t="str">
            <v>003-001-0036093</v>
          </cell>
          <cell r="C866">
            <v>22173825</v>
          </cell>
          <cell r="D866">
            <v>40543</v>
          </cell>
          <cell r="E866">
            <v>40399</v>
          </cell>
          <cell r="F866" t="str">
            <v>GICAL S.A.</v>
          </cell>
          <cell r="G866">
            <v>80003369</v>
          </cell>
          <cell r="H866">
            <v>8</v>
          </cell>
          <cell r="I866">
            <v>584915</v>
          </cell>
          <cell r="J866">
            <v>58491.5</v>
          </cell>
          <cell r="K866">
            <v>0</v>
          </cell>
          <cell r="L866">
            <v>0</v>
          </cell>
          <cell r="M866">
            <v>0</v>
          </cell>
          <cell r="N866">
            <v>643406.5</v>
          </cell>
          <cell r="O866" t="str">
            <v>a</v>
          </cell>
        </row>
        <row r="867">
          <cell r="B867" t="str">
            <v>001-001-0017450</v>
          </cell>
          <cell r="C867">
            <v>38657332</v>
          </cell>
          <cell r="D867">
            <v>40755</v>
          </cell>
          <cell r="E867">
            <v>40400</v>
          </cell>
          <cell r="F867" t="str">
            <v>TRIUNFO S.R.L.</v>
          </cell>
          <cell r="G867">
            <v>80005346</v>
          </cell>
          <cell r="H867">
            <v>0</v>
          </cell>
          <cell r="I867">
            <v>30000</v>
          </cell>
          <cell r="J867">
            <v>3000</v>
          </cell>
          <cell r="K867">
            <v>0</v>
          </cell>
          <cell r="L867">
            <v>0</v>
          </cell>
          <cell r="M867">
            <v>0</v>
          </cell>
          <cell r="N867">
            <v>33000</v>
          </cell>
          <cell r="O867" t="str">
            <v>a</v>
          </cell>
        </row>
        <row r="868">
          <cell r="B868" t="str">
            <v>10026IC04005220C</v>
          </cell>
          <cell r="C868" t="str">
            <v>N/A</v>
          </cell>
          <cell r="D868" t="str">
            <v>N/A</v>
          </cell>
          <cell r="E868">
            <v>40399</v>
          </cell>
          <cell r="F868" t="str">
            <v>D.N. DE ADUANAS</v>
          </cell>
          <cell r="G868">
            <v>80029222</v>
          </cell>
          <cell r="H868">
            <v>7</v>
          </cell>
          <cell r="I868">
            <v>181006663</v>
          </cell>
          <cell r="J868">
            <v>18100666.300000001</v>
          </cell>
          <cell r="K868">
            <v>0</v>
          </cell>
          <cell r="L868">
            <v>0</v>
          </cell>
          <cell r="M868">
            <v>4341788.1000000015</v>
          </cell>
          <cell r="N868">
            <v>203449117.40000001</v>
          </cell>
          <cell r="O868" t="str">
            <v>a</v>
          </cell>
        </row>
        <row r="871">
          <cell r="C871">
            <v>24079061</v>
          </cell>
        </row>
        <row r="872">
          <cell r="B872" t="str">
            <v>N° DE FACT/DESP</v>
          </cell>
          <cell r="C872" t="str">
            <v>TIMBRADO</v>
          </cell>
          <cell r="D872" t="str">
            <v>VENCIMIENTO</v>
          </cell>
          <cell r="E872" t="str">
            <v>FECHA</v>
          </cell>
          <cell r="F872" t="str">
            <v>PROVEEDOR</v>
          </cell>
          <cell r="G872" t="str">
            <v>R.U.C.</v>
          </cell>
          <cell r="H872" t="str">
            <v>DIG. VERI</v>
          </cell>
          <cell r="I872">
            <v>0.1</v>
          </cell>
          <cell r="J872" t="str">
            <v>IVA 10%</v>
          </cell>
          <cell r="K872">
            <v>0.05</v>
          </cell>
          <cell r="L872" t="str">
            <v>IVA 5</v>
          </cell>
          <cell r="M872" t="str">
            <v>EXENTA</v>
          </cell>
          <cell r="N872" t="str">
            <v>TOTAL</v>
          </cell>
        </row>
        <row r="873">
          <cell r="B873" t="str">
            <v>001-001-0046572</v>
          </cell>
          <cell r="C873">
            <v>85590611</v>
          </cell>
          <cell r="D873">
            <v>40755</v>
          </cell>
          <cell r="E873">
            <v>40400</v>
          </cell>
          <cell r="F873" t="str">
            <v>P.PEDRO ARMINDO</v>
          </cell>
          <cell r="G873">
            <v>189311</v>
          </cell>
          <cell r="H873">
            <v>4</v>
          </cell>
          <cell r="I873">
            <v>2008137</v>
          </cell>
          <cell r="J873">
            <v>200813.7</v>
          </cell>
          <cell r="K873">
            <v>0</v>
          </cell>
          <cell r="L873">
            <v>0</v>
          </cell>
          <cell r="M873">
            <v>0</v>
          </cell>
          <cell r="N873">
            <v>2208950.7000000002</v>
          </cell>
          <cell r="O873" t="str">
            <v>a</v>
          </cell>
        </row>
        <row r="874">
          <cell r="B874" t="str">
            <v>021-001-000493</v>
          </cell>
          <cell r="C874">
            <v>43812243</v>
          </cell>
          <cell r="D874">
            <v>40755</v>
          </cell>
          <cell r="E874">
            <v>40400</v>
          </cell>
          <cell r="F874" t="str">
            <v xml:space="preserve">AEDA </v>
          </cell>
          <cell r="G874">
            <v>80031985</v>
          </cell>
          <cell r="H874">
            <v>0</v>
          </cell>
          <cell r="I874">
            <v>32727</v>
          </cell>
          <cell r="J874">
            <v>3272.7000000000003</v>
          </cell>
          <cell r="K874">
            <v>0</v>
          </cell>
          <cell r="L874">
            <v>0</v>
          </cell>
          <cell r="M874">
            <v>0</v>
          </cell>
          <cell r="N874">
            <v>35999.699999999997</v>
          </cell>
          <cell r="O874" t="str">
            <v>a</v>
          </cell>
        </row>
        <row r="875">
          <cell r="B875" t="str">
            <v>003-001-0036127</v>
          </cell>
          <cell r="C875">
            <v>22173825</v>
          </cell>
          <cell r="D875">
            <v>40543</v>
          </cell>
          <cell r="E875">
            <v>40400</v>
          </cell>
          <cell r="F875" t="str">
            <v>GICAL S.A.</v>
          </cell>
          <cell r="G875">
            <v>80003369</v>
          </cell>
          <cell r="H875">
            <v>8</v>
          </cell>
          <cell r="I875">
            <v>627736</v>
          </cell>
          <cell r="J875">
            <v>62773.600000000006</v>
          </cell>
          <cell r="K875">
            <v>0</v>
          </cell>
          <cell r="L875">
            <v>0</v>
          </cell>
          <cell r="M875">
            <v>0</v>
          </cell>
          <cell r="N875">
            <v>690509.6</v>
          </cell>
          <cell r="O875" t="str">
            <v>a</v>
          </cell>
        </row>
        <row r="876">
          <cell r="B876" t="str">
            <v>001-001-0017465</v>
          </cell>
          <cell r="C876">
            <v>38657332</v>
          </cell>
          <cell r="D876">
            <v>40755</v>
          </cell>
          <cell r="E876">
            <v>40400</v>
          </cell>
          <cell r="F876" t="str">
            <v>TRIUNFO S.R.L.</v>
          </cell>
          <cell r="G876">
            <v>80005346</v>
          </cell>
          <cell r="H876">
            <v>0</v>
          </cell>
          <cell r="I876">
            <v>30000</v>
          </cell>
          <cell r="J876">
            <v>3000</v>
          </cell>
          <cell r="K876">
            <v>0</v>
          </cell>
          <cell r="L876">
            <v>0</v>
          </cell>
          <cell r="M876">
            <v>0</v>
          </cell>
          <cell r="N876">
            <v>33000</v>
          </cell>
          <cell r="O876" t="str">
            <v>a</v>
          </cell>
        </row>
        <row r="877">
          <cell r="B877" t="str">
            <v>10026IC04005246M</v>
          </cell>
          <cell r="C877" t="str">
            <v>N/A</v>
          </cell>
          <cell r="D877" t="str">
            <v>N/A</v>
          </cell>
          <cell r="E877">
            <v>40400</v>
          </cell>
          <cell r="F877" t="str">
            <v>D.N. DE ADUANAS</v>
          </cell>
          <cell r="G877">
            <v>80029222</v>
          </cell>
          <cell r="H877">
            <v>7</v>
          </cell>
          <cell r="I877">
            <v>193410679</v>
          </cell>
          <cell r="J877">
            <v>19341067.900000002</v>
          </cell>
          <cell r="K877">
            <v>0</v>
          </cell>
          <cell r="L877">
            <v>0</v>
          </cell>
          <cell r="M877">
            <v>4468132.0999999978</v>
          </cell>
          <cell r="N877">
            <v>217219879</v>
          </cell>
          <cell r="O877" t="str">
            <v>a</v>
          </cell>
        </row>
        <row r="879">
          <cell r="E879" t="str">
            <v>Miercoles</v>
          </cell>
          <cell r="F879" t="str">
            <v>Fecha 18/08/2010</v>
          </cell>
        </row>
        <row r="880">
          <cell r="C880">
            <v>92486533</v>
          </cell>
        </row>
        <row r="881">
          <cell r="B881" t="str">
            <v>N° DE FACT/DESP</v>
          </cell>
          <cell r="C881" t="str">
            <v>TIMBRADO</v>
          </cell>
          <cell r="D881" t="str">
            <v>VENCIMIENTO</v>
          </cell>
          <cell r="E881" t="str">
            <v>FECHA</v>
          </cell>
          <cell r="F881" t="str">
            <v>PROVEEDOR</v>
          </cell>
          <cell r="G881" t="str">
            <v>R.U.C.</v>
          </cell>
          <cell r="H881" t="str">
            <v>DIG. VERI</v>
          </cell>
          <cell r="I881">
            <v>0.1</v>
          </cell>
          <cell r="J881" t="str">
            <v>IVA 10%</v>
          </cell>
          <cell r="K881">
            <v>0.05</v>
          </cell>
          <cell r="L881" t="str">
            <v>IVA 5</v>
          </cell>
          <cell r="M881" t="str">
            <v>EXENTA</v>
          </cell>
          <cell r="N881" t="str">
            <v>TOTAL</v>
          </cell>
        </row>
        <row r="882">
          <cell r="B882" t="str">
            <v>001-001-0046608</v>
          </cell>
          <cell r="C882">
            <v>8590611</v>
          </cell>
          <cell r="D882">
            <v>40755</v>
          </cell>
          <cell r="E882">
            <v>40401</v>
          </cell>
          <cell r="F882" t="str">
            <v>PEDRO ARMINDO PAREDES</v>
          </cell>
          <cell r="G882">
            <v>189311</v>
          </cell>
          <cell r="H882">
            <v>4</v>
          </cell>
          <cell r="I882">
            <v>4015810</v>
          </cell>
          <cell r="J882">
            <v>401581</v>
          </cell>
          <cell r="K882">
            <v>0</v>
          </cell>
          <cell r="L882">
            <v>0</v>
          </cell>
          <cell r="M882">
            <v>0</v>
          </cell>
          <cell r="N882">
            <v>4417391</v>
          </cell>
          <cell r="O882" t="str">
            <v>a</v>
          </cell>
        </row>
        <row r="883">
          <cell r="B883" t="str">
            <v>001-001-0017491</v>
          </cell>
          <cell r="C883">
            <v>38657332</v>
          </cell>
          <cell r="D883">
            <v>40755</v>
          </cell>
          <cell r="E883">
            <v>40401</v>
          </cell>
          <cell r="F883" t="str">
            <v>TRIUNFO S.R.L.</v>
          </cell>
          <cell r="G883">
            <v>80005346</v>
          </cell>
          <cell r="H883">
            <v>0</v>
          </cell>
          <cell r="I883">
            <v>30000</v>
          </cell>
          <cell r="J883">
            <v>3000</v>
          </cell>
          <cell r="K883">
            <v>0</v>
          </cell>
          <cell r="L883">
            <v>0</v>
          </cell>
          <cell r="M883">
            <v>0</v>
          </cell>
          <cell r="N883">
            <v>33000</v>
          </cell>
          <cell r="O883" t="str">
            <v>a</v>
          </cell>
        </row>
        <row r="884">
          <cell r="B884" t="str">
            <v>003-001-0036172</v>
          </cell>
          <cell r="C884">
            <v>22173825</v>
          </cell>
          <cell r="D884">
            <v>40543</v>
          </cell>
          <cell r="E884">
            <v>40401</v>
          </cell>
          <cell r="F884" t="str">
            <v>GICAL S.A.</v>
          </cell>
          <cell r="G884">
            <v>80003369</v>
          </cell>
          <cell r="H884">
            <v>8</v>
          </cell>
          <cell r="I884">
            <v>2610045</v>
          </cell>
          <cell r="J884">
            <v>261005</v>
          </cell>
          <cell r="K884">
            <v>0</v>
          </cell>
          <cell r="L884">
            <v>0</v>
          </cell>
          <cell r="M884">
            <v>0</v>
          </cell>
          <cell r="N884">
            <v>2871050</v>
          </cell>
          <cell r="O884" t="str">
            <v>a</v>
          </cell>
        </row>
        <row r="885">
          <cell r="B885" t="str">
            <v>021-001-000517</v>
          </cell>
          <cell r="C885">
            <v>11775667</v>
          </cell>
          <cell r="D885">
            <v>40786</v>
          </cell>
          <cell r="E885">
            <v>40401</v>
          </cell>
          <cell r="F885" t="str">
            <v>AEDA</v>
          </cell>
          <cell r="G885">
            <v>80031985</v>
          </cell>
          <cell r="H885">
            <v>0</v>
          </cell>
          <cell r="I885">
            <v>38182</v>
          </cell>
          <cell r="J885">
            <v>3818</v>
          </cell>
          <cell r="K885">
            <v>0</v>
          </cell>
          <cell r="L885">
            <v>0</v>
          </cell>
          <cell r="M885">
            <v>0</v>
          </cell>
          <cell r="N885">
            <v>42000</v>
          </cell>
          <cell r="O885" t="str">
            <v>a</v>
          </cell>
        </row>
        <row r="886">
          <cell r="B886" t="str">
            <v>001-002-0000598</v>
          </cell>
          <cell r="C886">
            <v>98312416</v>
          </cell>
          <cell r="D886">
            <v>40602</v>
          </cell>
          <cell r="E886">
            <v>40402</v>
          </cell>
          <cell r="F886" t="str">
            <v>NINFA ELIZABETH PAREDES</v>
          </cell>
          <cell r="G886">
            <v>1037053</v>
          </cell>
          <cell r="H886">
            <v>6</v>
          </cell>
          <cell r="I886">
            <v>400000</v>
          </cell>
          <cell r="J886">
            <v>40000</v>
          </cell>
          <cell r="K886">
            <v>0</v>
          </cell>
          <cell r="L886">
            <v>0</v>
          </cell>
          <cell r="M886">
            <v>0</v>
          </cell>
          <cell r="N886">
            <v>440000</v>
          </cell>
          <cell r="O886" t="str">
            <v>r</v>
          </cell>
          <cell r="P886" t="str">
            <v>esta factura no fue visualizada dentro del legajo del despacho</v>
          </cell>
        </row>
        <row r="887">
          <cell r="B887" t="str">
            <v>10026IC04005304H</v>
          </cell>
          <cell r="C887" t="str">
            <v>N/A</v>
          </cell>
          <cell r="D887" t="str">
            <v>N/A</v>
          </cell>
          <cell r="E887">
            <v>40401</v>
          </cell>
          <cell r="F887" t="str">
            <v>DIRECCION NACIONAL DE ADUANAS</v>
          </cell>
          <cell r="G887">
            <v>80029222</v>
          </cell>
          <cell r="H887">
            <v>7</v>
          </cell>
          <cell r="I887">
            <v>800174486</v>
          </cell>
          <cell r="J887">
            <v>80017449</v>
          </cell>
          <cell r="K887">
            <v>0</v>
          </cell>
          <cell r="L887">
            <v>0</v>
          </cell>
          <cell r="M887">
            <v>709404</v>
          </cell>
          <cell r="N887">
            <v>880191935</v>
          </cell>
          <cell r="O887" t="str">
            <v>a</v>
          </cell>
          <cell r="P887" t="str">
            <v>La porción exenta corresponde 11.359.680</v>
          </cell>
        </row>
        <row r="889">
          <cell r="C889">
            <v>28391267</v>
          </cell>
        </row>
        <row r="890">
          <cell r="B890" t="str">
            <v>N° DE FACT/DESP</v>
          </cell>
          <cell r="C890" t="str">
            <v>TIMBRADO</v>
          </cell>
          <cell r="D890" t="str">
            <v>VENCIMIENTO</v>
          </cell>
          <cell r="E890" t="str">
            <v>FECHA</v>
          </cell>
          <cell r="F890" t="str">
            <v>PROVEEDOR</v>
          </cell>
          <cell r="G890" t="str">
            <v>R.U.C.</v>
          </cell>
          <cell r="H890" t="str">
            <v>DIG. VERI</v>
          </cell>
          <cell r="I890">
            <v>0.1</v>
          </cell>
          <cell r="J890" t="str">
            <v>IVA 10%</v>
          </cell>
          <cell r="K890">
            <v>0.05</v>
          </cell>
          <cell r="L890" t="str">
            <v>IVA 5</v>
          </cell>
          <cell r="M890" t="str">
            <v>EXENTA</v>
          </cell>
          <cell r="N890" t="str">
            <v>TOTAL</v>
          </cell>
        </row>
        <row r="891">
          <cell r="B891" t="str">
            <v>001-001-0046661</v>
          </cell>
          <cell r="C891">
            <v>85590611</v>
          </cell>
          <cell r="D891">
            <v>40755</v>
          </cell>
          <cell r="E891">
            <v>40403</v>
          </cell>
          <cell r="F891" t="str">
            <v>PEDRO ARMINDO PAREDES</v>
          </cell>
          <cell r="G891">
            <v>189311</v>
          </cell>
          <cell r="H891">
            <v>4</v>
          </cell>
          <cell r="I891">
            <v>2102956</v>
          </cell>
          <cell r="J891">
            <v>210296</v>
          </cell>
          <cell r="K891">
            <v>0</v>
          </cell>
          <cell r="L891">
            <v>0</v>
          </cell>
          <cell r="M891">
            <v>0</v>
          </cell>
          <cell r="N891">
            <v>2313252</v>
          </cell>
          <cell r="O891" t="str">
            <v>a</v>
          </cell>
        </row>
        <row r="892">
          <cell r="B892" t="str">
            <v>001-001-0017506</v>
          </cell>
          <cell r="C892">
            <v>38657332</v>
          </cell>
          <cell r="D892">
            <v>40755</v>
          </cell>
          <cell r="E892">
            <v>40403</v>
          </cell>
          <cell r="F892" t="str">
            <v>TRIUNFO S.R.L.</v>
          </cell>
          <cell r="G892">
            <v>80005346</v>
          </cell>
          <cell r="H892">
            <v>0</v>
          </cell>
          <cell r="I892">
            <v>30000</v>
          </cell>
          <cell r="J892">
            <v>3000</v>
          </cell>
          <cell r="K892">
            <v>0</v>
          </cell>
          <cell r="L892">
            <v>0</v>
          </cell>
          <cell r="M892">
            <v>0</v>
          </cell>
          <cell r="N892">
            <v>33000</v>
          </cell>
          <cell r="O892" t="str">
            <v>a</v>
          </cell>
        </row>
        <row r="893">
          <cell r="B893" t="str">
            <v>003-001-0036221</v>
          </cell>
          <cell r="C893">
            <v>22173825</v>
          </cell>
          <cell r="D893">
            <v>40543</v>
          </cell>
          <cell r="E893">
            <v>40402</v>
          </cell>
          <cell r="F893" t="str">
            <v>GICAL S.A.</v>
          </cell>
          <cell r="G893">
            <v>80003369</v>
          </cell>
          <cell r="H893">
            <v>8</v>
          </cell>
          <cell r="I893">
            <v>709935</v>
          </cell>
          <cell r="J893">
            <v>70994</v>
          </cell>
          <cell r="K893">
            <v>0</v>
          </cell>
          <cell r="L893">
            <v>0</v>
          </cell>
          <cell r="M893">
            <v>0</v>
          </cell>
          <cell r="N893">
            <v>780929</v>
          </cell>
          <cell r="O893" t="str">
            <v>a</v>
          </cell>
        </row>
        <row r="894">
          <cell r="B894" t="str">
            <v>021-001-000527</v>
          </cell>
          <cell r="C894">
            <v>11775667</v>
          </cell>
          <cell r="D894">
            <v>40786</v>
          </cell>
          <cell r="E894">
            <v>40402</v>
          </cell>
          <cell r="F894" t="str">
            <v>AEDA</v>
          </cell>
          <cell r="G894">
            <v>80031985</v>
          </cell>
          <cell r="H894">
            <v>0</v>
          </cell>
          <cell r="I894">
            <v>60000</v>
          </cell>
          <cell r="J894">
            <v>6000</v>
          </cell>
          <cell r="K894">
            <v>0</v>
          </cell>
          <cell r="L894">
            <v>0</v>
          </cell>
          <cell r="M894">
            <v>0</v>
          </cell>
          <cell r="N894">
            <v>66000</v>
          </cell>
          <cell r="O894" t="str">
            <v>a</v>
          </cell>
        </row>
        <row r="895">
          <cell r="B895" t="str">
            <v>001-001-0006627</v>
          </cell>
          <cell r="C895">
            <v>94234907</v>
          </cell>
          <cell r="D895">
            <v>40724</v>
          </cell>
          <cell r="E895">
            <v>40403</v>
          </cell>
          <cell r="F895" t="str">
            <v>DERLIS R. BLANCO P.</v>
          </cell>
          <cell r="G895">
            <v>607305</v>
          </cell>
          <cell r="H895">
            <v>0</v>
          </cell>
          <cell r="I895">
            <v>50000</v>
          </cell>
          <cell r="J895">
            <v>5000</v>
          </cell>
          <cell r="K895">
            <v>0</v>
          </cell>
          <cell r="L895">
            <v>0</v>
          </cell>
          <cell r="M895">
            <v>0</v>
          </cell>
          <cell r="N895">
            <v>55000</v>
          </cell>
          <cell r="O895" t="str">
            <v>a</v>
          </cell>
        </row>
        <row r="896">
          <cell r="B896" t="str">
            <v>10026IC04005335L</v>
          </cell>
          <cell r="C896" t="str">
            <v>N/A</v>
          </cell>
          <cell r="D896" t="str">
            <v>N/A</v>
          </cell>
          <cell r="E896">
            <v>40402</v>
          </cell>
          <cell r="F896" t="str">
            <v>DIRECCION NACIONAL DE ADUANAS</v>
          </cell>
          <cell r="G896">
            <v>80029222</v>
          </cell>
          <cell r="H896">
            <v>7</v>
          </cell>
          <cell r="I896">
            <v>219828988</v>
          </cell>
          <cell r="J896">
            <v>21982898</v>
          </cell>
          <cell r="K896">
            <v>0</v>
          </cell>
          <cell r="L896">
            <v>0</v>
          </cell>
          <cell r="M896">
            <v>295290</v>
          </cell>
          <cell r="N896">
            <v>241811886</v>
          </cell>
          <cell r="O896" t="str">
            <v>a</v>
          </cell>
          <cell r="P896" t="str">
            <v>La porcion exenta 6.113.079</v>
          </cell>
        </row>
        <row r="899">
          <cell r="C899">
            <v>27589822</v>
          </cell>
        </row>
        <row r="900">
          <cell r="B900" t="str">
            <v>N° DE FACT/DESP</v>
          </cell>
          <cell r="C900" t="str">
            <v>TIMBRADO</v>
          </cell>
          <cell r="D900" t="str">
            <v>VENCIMIENTO</v>
          </cell>
          <cell r="E900" t="str">
            <v>FECHA</v>
          </cell>
          <cell r="F900" t="str">
            <v>PROVEEDOR</v>
          </cell>
          <cell r="G900" t="str">
            <v>R.U.C.</v>
          </cell>
          <cell r="H900" t="str">
            <v>DIG. VERI</v>
          </cell>
          <cell r="I900">
            <v>0.1</v>
          </cell>
          <cell r="J900" t="str">
            <v>IVA 10%</v>
          </cell>
          <cell r="K900">
            <v>0.05</v>
          </cell>
          <cell r="L900" t="str">
            <v>IVA 5</v>
          </cell>
          <cell r="M900" t="str">
            <v>EXENTA</v>
          </cell>
          <cell r="N900" t="str">
            <v>TOTAL</v>
          </cell>
        </row>
        <row r="901">
          <cell r="B901" t="str">
            <v>001-001-0046660</v>
          </cell>
          <cell r="C901">
            <v>85590611</v>
          </cell>
          <cell r="D901">
            <v>40755</v>
          </cell>
          <cell r="E901">
            <v>40403</v>
          </cell>
          <cell r="F901" t="str">
            <v>PEDRO ARMINDO PAREDES</v>
          </cell>
          <cell r="G901">
            <v>189311</v>
          </cell>
          <cell r="H901">
            <v>4</v>
          </cell>
          <cell r="I901">
            <v>2126385</v>
          </cell>
          <cell r="J901">
            <v>212639</v>
          </cell>
          <cell r="K901">
            <v>0</v>
          </cell>
          <cell r="L901">
            <v>0</v>
          </cell>
          <cell r="M901">
            <v>0</v>
          </cell>
          <cell r="N901">
            <v>2339024</v>
          </cell>
          <cell r="O901" t="str">
            <v>a</v>
          </cell>
        </row>
        <row r="902">
          <cell r="B902" t="str">
            <v>001-001-0017507</v>
          </cell>
          <cell r="C902">
            <v>38657332</v>
          </cell>
          <cell r="D902">
            <v>40755</v>
          </cell>
          <cell r="E902">
            <v>40403</v>
          </cell>
          <cell r="F902" t="str">
            <v>TRIUNFO S.R.L.</v>
          </cell>
          <cell r="G902">
            <v>80005346</v>
          </cell>
          <cell r="H902">
            <v>0</v>
          </cell>
          <cell r="I902">
            <v>30000</v>
          </cell>
          <cell r="J902">
            <v>3000</v>
          </cell>
          <cell r="K902">
            <v>0</v>
          </cell>
          <cell r="L902">
            <v>0</v>
          </cell>
          <cell r="M902">
            <v>0</v>
          </cell>
          <cell r="N902">
            <v>33000</v>
          </cell>
          <cell r="O902" t="str">
            <v>a</v>
          </cell>
        </row>
        <row r="903">
          <cell r="B903" t="str">
            <v>003-001-0036232</v>
          </cell>
          <cell r="C903">
            <v>22173825</v>
          </cell>
          <cell r="D903">
            <v>40543</v>
          </cell>
          <cell r="E903">
            <v>40402</v>
          </cell>
          <cell r="F903" t="str">
            <v>GICAL S.A.</v>
          </cell>
          <cell r="G903">
            <v>80003369</v>
          </cell>
          <cell r="H903">
            <v>8</v>
          </cell>
          <cell r="I903">
            <v>730197</v>
          </cell>
          <cell r="J903">
            <v>73020</v>
          </cell>
          <cell r="K903">
            <v>0</v>
          </cell>
          <cell r="L903">
            <v>0</v>
          </cell>
          <cell r="M903">
            <v>0</v>
          </cell>
          <cell r="N903">
            <v>803217</v>
          </cell>
          <cell r="O903" t="str">
            <v>a</v>
          </cell>
        </row>
        <row r="904">
          <cell r="B904" t="str">
            <v xml:space="preserve"> 021-001-000536</v>
          </cell>
          <cell r="C904">
            <v>11775667</v>
          </cell>
          <cell r="D904">
            <v>40786</v>
          </cell>
          <cell r="E904">
            <v>40402</v>
          </cell>
          <cell r="F904" t="str">
            <v>AEDA</v>
          </cell>
          <cell r="G904">
            <v>80031985</v>
          </cell>
          <cell r="H904">
            <v>0</v>
          </cell>
          <cell r="I904">
            <v>43636</v>
          </cell>
          <cell r="J904">
            <v>4364</v>
          </cell>
          <cell r="K904">
            <v>0</v>
          </cell>
          <cell r="L904">
            <v>0</v>
          </cell>
          <cell r="M904">
            <v>0</v>
          </cell>
          <cell r="N904">
            <v>48000</v>
          </cell>
          <cell r="O904" t="str">
            <v>a</v>
          </cell>
        </row>
        <row r="905">
          <cell r="B905" t="str">
            <v>001-001-0006553</v>
          </cell>
          <cell r="C905">
            <v>94234907</v>
          </cell>
          <cell r="D905">
            <v>40724</v>
          </cell>
          <cell r="E905">
            <v>40396</v>
          </cell>
          <cell r="F905" t="str">
            <v>DERLIS. R. BLANCO P.</v>
          </cell>
          <cell r="G905">
            <v>607305</v>
          </cell>
          <cell r="H905">
            <v>0</v>
          </cell>
          <cell r="I905">
            <v>47273</v>
          </cell>
          <cell r="J905">
            <v>4727</v>
          </cell>
          <cell r="K905">
            <v>0</v>
          </cell>
          <cell r="L905">
            <v>0</v>
          </cell>
          <cell r="M905">
            <v>0</v>
          </cell>
          <cell r="N905">
            <v>52000</v>
          </cell>
          <cell r="O905" t="str">
            <v>a</v>
          </cell>
        </row>
        <row r="906">
          <cell r="B906" t="str">
            <v>10026IC04005344L</v>
          </cell>
          <cell r="C906" t="str">
            <v>N/A</v>
          </cell>
          <cell r="D906" t="str">
            <v>N/A</v>
          </cell>
          <cell r="E906">
            <v>40402</v>
          </cell>
          <cell r="F906" t="str">
            <v>DIRECCION NACIONAL DE ADUANAS</v>
          </cell>
          <cell r="G906">
            <v>8002922</v>
          </cell>
          <cell r="H906">
            <v>7</v>
          </cell>
          <cell r="I906">
            <v>225100587</v>
          </cell>
          <cell r="J906">
            <v>22510059</v>
          </cell>
          <cell r="K906">
            <v>0</v>
          </cell>
          <cell r="L906">
            <v>0</v>
          </cell>
          <cell r="M906">
            <v>297750</v>
          </cell>
          <cell r="N906">
            <v>247610646</v>
          </cell>
          <cell r="O906" t="str">
            <v>a</v>
          </cell>
          <cell r="P906" t="str">
            <v>La porcion exenta 4.782.013</v>
          </cell>
        </row>
        <row r="908">
          <cell r="C908">
            <v>48321343</v>
          </cell>
        </row>
        <row r="909">
          <cell r="B909" t="str">
            <v>N° DE FACT/DESP</v>
          </cell>
          <cell r="C909" t="str">
            <v>TIMBRADO</v>
          </cell>
          <cell r="D909" t="str">
            <v>VENCIMIENTO</v>
          </cell>
          <cell r="E909" t="str">
            <v>FECHA</v>
          </cell>
          <cell r="F909" t="str">
            <v>PROVEEDOR</v>
          </cell>
          <cell r="G909" t="str">
            <v>R.U.C.</v>
          </cell>
          <cell r="H909" t="str">
            <v>DIG. VERI</v>
          </cell>
          <cell r="I909">
            <v>0.1</v>
          </cell>
          <cell r="J909" t="str">
            <v>IVA 10%</v>
          </cell>
          <cell r="K909">
            <v>0.05</v>
          </cell>
          <cell r="L909" t="str">
            <v>IVA 5</v>
          </cell>
          <cell r="M909" t="str">
            <v>EXENTA</v>
          </cell>
          <cell r="N909" t="str">
            <v>TOTAL</v>
          </cell>
        </row>
        <row r="910">
          <cell r="B910" t="str">
            <v>001-001-0046663</v>
          </cell>
          <cell r="C910">
            <v>85590611</v>
          </cell>
          <cell r="D910">
            <v>40755</v>
          </cell>
          <cell r="E910">
            <v>40403</v>
          </cell>
          <cell r="F910" t="str">
            <v>PEDRO ARMINDO PAREDES</v>
          </cell>
          <cell r="G910">
            <v>189311</v>
          </cell>
          <cell r="H910">
            <v>4</v>
          </cell>
          <cell r="I910">
            <v>3134216</v>
          </cell>
          <cell r="J910">
            <v>313422</v>
          </cell>
          <cell r="K910">
            <v>0</v>
          </cell>
          <cell r="L910">
            <v>0</v>
          </cell>
          <cell r="M910">
            <v>0</v>
          </cell>
          <cell r="N910">
            <v>3447638</v>
          </cell>
          <cell r="O910" t="str">
            <v>a</v>
          </cell>
        </row>
        <row r="911">
          <cell r="B911" t="str">
            <v>001-001-0017509</v>
          </cell>
          <cell r="C911">
            <v>38657332</v>
          </cell>
          <cell r="D911">
            <v>40755</v>
          </cell>
          <cell r="E911">
            <v>40403</v>
          </cell>
          <cell r="F911" t="str">
            <v>TRIUNFO S.R.L.</v>
          </cell>
          <cell r="G911">
            <v>80005346</v>
          </cell>
          <cell r="H911">
            <v>0</v>
          </cell>
          <cell r="I911">
            <v>30000</v>
          </cell>
          <cell r="J911">
            <v>3000</v>
          </cell>
          <cell r="K911">
            <v>0</v>
          </cell>
          <cell r="L911">
            <v>0</v>
          </cell>
          <cell r="M911">
            <v>0</v>
          </cell>
          <cell r="N911">
            <v>33000</v>
          </cell>
          <cell r="O911" t="str">
            <v>a</v>
          </cell>
        </row>
        <row r="912">
          <cell r="B912" t="str">
            <v>003-001-0036211</v>
          </cell>
          <cell r="C912">
            <v>22173825</v>
          </cell>
          <cell r="D912">
            <v>40543</v>
          </cell>
          <cell r="E912">
            <v>40402</v>
          </cell>
          <cell r="F912" t="str">
            <v>GICAL S.A</v>
          </cell>
          <cell r="G912">
            <v>80003369</v>
          </cell>
          <cell r="H912">
            <v>8</v>
          </cell>
          <cell r="I912">
            <v>1326003</v>
          </cell>
          <cell r="J912">
            <v>132600</v>
          </cell>
          <cell r="K912">
            <v>0</v>
          </cell>
          <cell r="L912">
            <v>0</v>
          </cell>
          <cell r="M912">
            <v>0</v>
          </cell>
          <cell r="N912">
            <v>1458603</v>
          </cell>
          <cell r="O912" t="str">
            <v>a</v>
          </cell>
        </row>
        <row r="913">
          <cell r="B913" t="str">
            <v>021-001-000529</v>
          </cell>
          <cell r="C913">
            <v>11775667</v>
          </cell>
          <cell r="D913">
            <v>40786</v>
          </cell>
          <cell r="E913">
            <v>40402</v>
          </cell>
          <cell r="F913" t="str">
            <v>AEDA</v>
          </cell>
          <cell r="G913">
            <v>80031985</v>
          </cell>
          <cell r="H913">
            <v>0</v>
          </cell>
          <cell r="I913">
            <v>32727</v>
          </cell>
          <cell r="J913">
            <v>3273</v>
          </cell>
          <cell r="K913">
            <v>0</v>
          </cell>
          <cell r="L913">
            <v>0</v>
          </cell>
          <cell r="M913">
            <v>0</v>
          </cell>
          <cell r="N913">
            <v>36000</v>
          </cell>
          <cell r="O913" t="str">
            <v>a</v>
          </cell>
        </row>
        <row r="914">
          <cell r="B914" t="str">
            <v>10026IC04005322H</v>
          </cell>
          <cell r="C914" t="str">
            <v>N/A</v>
          </cell>
          <cell r="D914" t="str">
            <v>N/A</v>
          </cell>
          <cell r="E914">
            <v>40402</v>
          </cell>
          <cell r="F914" t="str">
            <v>DIRECCION NACIONAL DE ADUANAS</v>
          </cell>
          <cell r="G914">
            <v>80029222</v>
          </cell>
          <cell r="H914">
            <v>7</v>
          </cell>
          <cell r="I914">
            <v>406396122</v>
          </cell>
          <cell r="J914">
            <v>40639612</v>
          </cell>
          <cell r="K914">
            <v>0</v>
          </cell>
          <cell r="L914">
            <v>0</v>
          </cell>
          <cell r="M914">
            <v>452295</v>
          </cell>
          <cell r="N914">
            <v>447035734</v>
          </cell>
          <cell r="O914" t="str">
            <v>a</v>
          </cell>
          <cell r="P914" t="str">
            <v>La porcion exenta 7.229.436</v>
          </cell>
        </row>
        <row r="917">
          <cell r="C917">
            <v>42592728</v>
          </cell>
        </row>
        <row r="918">
          <cell r="B918" t="str">
            <v>N° DE FACT/DESP</v>
          </cell>
          <cell r="C918" t="str">
            <v>TIMBRADO</v>
          </cell>
          <cell r="D918" t="str">
            <v>VENCIMIENTO</v>
          </cell>
          <cell r="E918" t="str">
            <v>FECHA</v>
          </cell>
          <cell r="F918" t="str">
            <v>PROVEEDOR</v>
          </cell>
          <cell r="G918" t="str">
            <v>R.U.C.</v>
          </cell>
          <cell r="H918" t="str">
            <v>DIG. VERI</v>
          </cell>
          <cell r="I918">
            <v>0.1</v>
          </cell>
          <cell r="J918" t="str">
            <v>IVA 10%</v>
          </cell>
          <cell r="K918">
            <v>0.05</v>
          </cell>
          <cell r="L918" t="str">
            <v>IVA 5</v>
          </cell>
          <cell r="M918" t="str">
            <v>EXENTA</v>
          </cell>
          <cell r="N918" t="str">
            <v>TOTAL</v>
          </cell>
        </row>
        <row r="919">
          <cell r="B919" t="str">
            <v>001-001-0046664</v>
          </cell>
          <cell r="C919">
            <v>85590611</v>
          </cell>
          <cell r="D919">
            <v>40755</v>
          </cell>
          <cell r="E919">
            <v>40403</v>
          </cell>
          <cell r="F919" t="str">
            <v>PEDRO A. PAREDES</v>
          </cell>
          <cell r="G919">
            <v>189311</v>
          </cell>
          <cell r="H919">
            <v>4</v>
          </cell>
          <cell r="I919">
            <v>3002695</v>
          </cell>
          <cell r="J919">
            <v>300269</v>
          </cell>
          <cell r="K919">
            <v>0</v>
          </cell>
          <cell r="L919">
            <v>0</v>
          </cell>
          <cell r="M919">
            <v>0</v>
          </cell>
          <cell r="N919">
            <v>3302965</v>
          </cell>
          <cell r="O919" t="str">
            <v>a</v>
          </cell>
        </row>
        <row r="920">
          <cell r="B920" t="str">
            <v>001-001-0017508</v>
          </cell>
          <cell r="C920">
            <v>38657332</v>
          </cell>
          <cell r="D920">
            <v>40755</v>
          </cell>
          <cell r="E920">
            <v>40402</v>
          </cell>
          <cell r="F920" t="str">
            <v>TRIUNFO S.R.L.</v>
          </cell>
          <cell r="G920">
            <v>80005346</v>
          </cell>
          <cell r="H920">
            <v>0</v>
          </cell>
          <cell r="I920">
            <v>30000</v>
          </cell>
          <cell r="J920">
            <v>3000</v>
          </cell>
          <cell r="K920">
            <v>0</v>
          </cell>
          <cell r="L920">
            <v>0</v>
          </cell>
          <cell r="M920">
            <v>0</v>
          </cell>
          <cell r="N920">
            <v>33000</v>
          </cell>
          <cell r="O920" t="str">
            <v>a</v>
          </cell>
        </row>
        <row r="921">
          <cell r="B921" t="str">
            <v>003-001-0036212</v>
          </cell>
          <cell r="C921">
            <v>22173825</v>
          </cell>
          <cell r="D921">
            <v>40543</v>
          </cell>
          <cell r="E921">
            <v>40402</v>
          </cell>
          <cell r="F921" t="str">
            <v>GICAL S.A.</v>
          </cell>
          <cell r="G921">
            <v>80003369</v>
          </cell>
          <cell r="H921">
            <v>8</v>
          </cell>
          <cell r="I921">
            <v>1122319</v>
          </cell>
          <cell r="J921">
            <v>112232</v>
          </cell>
          <cell r="K921">
            <v>0</v>
          </cell>
          <cell r="L921">
            <v>0</v>
          </cell>
          <cell r="M921">
            <v>0</v>
          </cell>
          <cell r="N921">
            <v>1234551</v>
          </cell>
          <cell r="O921" t="str">
            <v>a</v>
          </cell>
        </row>
        <row r="922">
          <cell r="B922" t="str">
            <v>021-001-000528</v>
          </cell>
          <cell r="C922">
            <v>11775667</v>
          </cell>
          <cell r="D922">
            <v>40786</v>
          </cell>
          <cell r="E922">
            <v>40402</v>
          </cell>
          <cell r="F922" t="str">
            <v>AEDA</v>
          </cell>
          <cell r="G922">
            <v>80031985</v>
          </cell>
          <cell r="H922">
            <v>0</v>
          </cell>
          <cell r="I922">
            <v>32727</v>
          </cell>
          <cell r="J922">
            <v>3273</v>
          </cell>
          <cell r="K922">
            <v>0</v>
          </cell>
          <cell r="L922">
            <v>0</v>
          </cell>
          <cell r="M922">
            <v>0</v>
          </cell>
          <cell r="N922">
            <v>36000</v>
          </cell>
          <cell r="O922" t="str">
            <v>a</v>
          </cell>
        </row>
        <row r="923">
          <cell r="B923" t="str">
            <v>10026IC04005323X</v>
          </cell>
          <cell r="C923" t="str">
            <v>N/A</v>
          </cell>
          <cell r="D923" t="str">
            <v>N/A</v>
          </cell>
          <cell r="E923">
            <v>40402</v>
          </cell>
          <cell r="F923" t="str">
            <v>DIRECCION NACIONAL DE ADUANAS</v>
          </cell>
          <cell r="G923">
            <v>80029222</v>
          </cell>
          <cell r="H923">
            <v>7</v>
          </cell>
          <cell r="I923">
            <v>347649930</v>
          </cell>
          <cell r="J923">
            <v>34764993</v>
          </cell>
          <cell r="K923">
            <v>0</v>
          </cell>
          <cell r="L923">
            <v>0</v>
          </cell>
          <cell r="M923">
            <v>418774</v>
          </cell>
          <cell r="N923">
            <v>382414923</v>
          </cell>
          <cell r="O923" t="str">
            <v>a</v>
          </cell>
          <cell r="P923" t="str">
            <v>La porcion exenta 7.408.961</v>
          </cell>
        </row>
        <row r="925">
          <cell r="C925">
            <v>20440973</v>
          </cell>
        </row>
        <row r="926">
          <cell r="B926" t="str">
            <v>N° DE FACT/DESP</v>
          </cell>
          <cell r="C926" t="str">
            <v>TIMBRADO</v>
          </cell>
          <cell r="D926" t="str">
            <v>VENCIMIENTO</v>
          </cell>
          <cell r="E926" t="str">
            <v>FECHA</v>
          </cell>
          <cell r="F926" t="str">
            <v>PROVEEDOR</v>
          </cell>
          <cell r="G926" t="str">
            <v>R.U.C.</v>
          </cell>
          <cell r="H926" t="str">
            <v>DIG. VERI</v>
          </cell>
          <cell r="I926">
            <v>0.1</v>
          </cell>
          <cell r="J926" t="str">
            <v>IVA 10%</v>
          </cell>
          <cell r="K926">
            <v>0.05</v>
          </cell>
          <cell r="L926" t="str">
            <v>IVA 5</v>
          </cell>
          <cell r="M926" t="str">
            <v>EXENTA</v>
          </cell>
          <cell r="N926" t="str">
            <v>TOTAL</v>
          </cell>
        </row>
        <row r="927">
          <cell r="B927" t="str">
            <v>001-001-0046669</v>
          </cell>
          <cell r="C927">
            <v>85590611</v>
          </cell>
          <cell r="D927">
            <v>40755</v>
          </cell>
          <cell r="E927">
            <v>40403</v>
          </cell>
          <cell r="F927" t="str">
            <v>PEDRO A. PAREDES</v>
          </cell>
          <cell r="G927">
            <v>189311</v>
          </cell>
          <cell r="H927">
            <v>4</v>
          </cell>
          <cell r="I927">
            <v>1889517</v>
          </cell>
          <cell r="J927">
            <v>188952</v>
          </cell>
          <cell r="K927">
            <v>0</v>
          </cell>
          <cell r="L927">
            <v>0</v>
          </cell>
          <cell r="M927">
            <v>0</v>
          </cell>
          <cell r="N927">
            <v>2078469</v>
          </cell>
          <cell r="O927" t="str">
            <v>a</v>
          </cell>
        </row>
        <row r="928">
          <cell r="B928" t="str">
            <v>001-001-0017513</v>
          </cell>
          <cell r="C928">
            <v>38657332</v>
          </cell>
          <cell r="D928">
            <v>40755</v>
          </cell>
          <cell r="E928">
            <v>40403</v>
          </cell>
          <cell r="F928" t="str">
            <v>TRIUNFO S.R.L.</v>
          </cell>
          <cell r="G928">
            <v>80005346</v>
          </cell>
          <cell r="H928">
            <v>0</v>
          </cell>
          <cell r="I928">
            <v>30000</v>
          </cell>
          <cell r="J928">
            <v>3000</v>
          </cell>
          <cell r="K928">
            <v>0</v>
          </cell>
          <cell r="L928">
            <v>0</v>
          </cell>
          <cell r="M928">
            <v>0</v>
          </cell>
          <cell r="N928">
            <v>33000</v>
          </cell>
          <cell r="O928" t="str">
            <v>a</v>
          </cell>
        </row>
        <row r="929">
          <cell r="B929" t="str">
            <v>003-001-0036239</v>
          </cell>
          <cell r="C929">
            <v>22173825</v>
          </cell>
          <cell r="D929">
            <v>40543</v>
          </cell>
          <cell r="E929">
            <v>40403</v>
          </cell>
          <cell r="F929" t="str">
            <v>GICAL S.A</v>
          </cell>
          <cell r="G929">
            <v>80003369</v>
          </cell>
          <cell r="H929">
            <v>8</v>
          </cell>
          <cell r="I929">
            <v>516301</v>
          </cell>
          <cell r="J929">
            <v>51630</v>
          </cell>
          <cell r="K929">
            <v>0</v>
          </cell>
          <cell r="L929">
            <v>0</v>
          </cell>
          <cell r="M929">
            <v>0</v>
          </cell>
          <cell r="N929">
            <v>567931</v>
          </cell>
          <cell r="O929" t="str">
            <v>a</v>
          </cell>
        </row>
        <row r="930">
          <cell r="B930" t="str">
            <v>021-001-000552</v>
          </cell>
          <cell r="C930">
            <v>11775667</v>
          </cell>
          <cell r="D930">
            <v>40786</v>
          </cell>
          <cell r="E930">
            <v>40403</v>
          </cell>
          <cell r="F930" t="str">
            <v>AEDA</v>
          </cell>
          <cell r="G930">
            <v>80031985</v>
          </cell>
          <cell r="H930">
            <v>0</v>
          </cell>
          <cell r="I930">
            <v>32727</v>
          </cell>
          <cell r="J930">
            <v>3273</v>
          </cell>
          <cell r="K930">
            <v>0</v>
          </cell>
          <cell r="L930">
            <v>0</v>
          </cell>
          <cell r="M930">
            <v>0</v>
          </cell>
          <cell r="N930">
            <v>36000</v>
          </cell>
          <cell r="O930" t="str">
            <v>a</v>
          </cell>
        </row>
        <row r="931">
          <cell r="B931" t="str">
            <v>10026IC04005350X</v>
          </cell>
          <cell r="C931" t="str">
            <v>N/A</v>
          </cell>
          <cell r="D931" t="str">
            <v>N/A</v>
          </cell>
          <cell r="E931">
            <v>40403</v>
          </cell>
          <cell r="F931" t="str">
            <v>DIRECCION NACIONAL DE ADUANAS</v>
          </cell>
          <cell r="G931">
            <v>80029222</v>
          </cell>
          <cell r="H931">
            <v>7</v>
          </cell>
          <cell r="I931">
            <v>161619898</v>
          </cell>
          <cell r="J931">
            <v>16161990</v>
          </cell>
          <cell r="K931">
            <v>0</v>
          </cell>
          <cell r="L931">
            <v>0</v>
          </cell>
          <cell r="M931">
            <v>246855</v>
          </cell>
          <cell r="N931">
            <v>177781888</v>
          </cell>
          <cell r="O931" t="str">
            <v>a</v>
          </cell>
          <cell r="P931" t="str">
            <v>La porcion exenta 4.032.128</v>
          </cell>
        </row>
        <row r="934">
          <cell r="C934">
            <v>17821796</v>
          </cell>
        </row>
        <row r="935">
          <cell r="B935" t="str">
            <v>N° DE FACT/DESP</v>
          </cell>
          <cell r="C935" t="str">
            <v>TIMBRADO</v>
          </cell>
          <cell r="D935" t="str">
            <v>VENCIMIENTO</v>
          </cell>
          <cell r="E935" t="str">
            <v>FECHA</v>
          </cell>
          <cell r="F935" t="str">
            <v>PROVEEDOR</v>
          </cell>
          <cell r="G935" t="str">
            <v>R.U.C.</v>
          </cell>
          <cell r="H935" t="str">
            <v>DIG. VERI</v>
          </cell>
          <cell r="I935">
            <v>0.1</v>
          </cell>
          <cell r="J935" t="str">
            <v>IVA 10%</v>
          </cell>
          <cell r="K935">
            <v>0.05</v>
          </cell>
          <cell r="L935" t="str">
            <v>IVA 5</v>
          </cell>
          <cell r="M935" t="str">
            <v>EXENTA</v>
          </cell>
          <cell r="N935" t="str">
            <v>TOTAL</v>
          </cell>
        </row>
        <row r="936">
          <cell r="B936" t="str">
            <v>001-001-0046881</v>
          </cell>
          <cell r="C936">
            <v>85590611</v>
          </cell>
          <cell r="D936">
            <v>40755</v>
          </cell>
          <cell r="E936">
            <v>40409</v>
          </cell>
          <cell r="F936" t="str">
            <v>PEDRO A. PAREDES</v>
          </cell>
          <cell r="G936">
            <v>189311</v>
          </cell>
          <cell r="H936">
            <v>4</v>
          </cell>
          <cell r="I936">
            <v>1709146</v>
          </cell>
          <cell r="J936">
            <v>170914.6</v>
          </cell>
          <cell r="K936">
            <v>0</v>
          </cell>
          <cell r="L936">
            <v>0</v>
          </cell>
          <cell r="M936">
            <v>0</v>
          </cell>
          <cell r="N936">
            <v>1880060.6</v>
          </cell>
          <cell r="O936" t="str">
            <v>a</v>
          </cell>
        </row>
        <row r="937">
          <cell r="B937" t="str">
            <v>001-002-32606</v>
          </cell>
          <cell r="C937">
            <v>28417802</v>
          </cell>
          <cell r="D937">
            <v>40755</v>
          </cell>
          <cell r="E937">
            <v>40393</v>
          </cell>
          <cell r="F937" t="str">
            <v>ROSA OCAMPOS ACUÑA</v>
          </cell>
          <cell r="G937">
            <v>1620083</v>
          </cell>
          <cell r="H937">
            <v>7</v>
          </cell>
          <cell r="I937">
            <v>31818</v>
          </cell>
          <cell r="J937">
            <v>3181.8</v>
          </cell>
          <cell r="K937">
            <v>0</v>
          </cell>
          <cell r="L937">
            <v>0</v>
          </cell>
          <cell r="M937">
            <v>0</v>
          </cell>
          <cell r="N937">
            <v>35000</v>
          </cell>
          <cell r="O937" t="str">
            <v>a</v>
          </cell>
        </row>
        <row r="938">
          <cell r="B938" t="str">
            <v>003-001-0036282</v>
          </cell>
          <cell r="C938">
            <v>22173825</v>
          </cell>
          <cell r="D938">
            <v>40543</v>
          </cell>
          <cell r="E938">
            <v>40406</v>
          </cell>
          <cell r="F938" t="str">
            <v>GICAL S.A</v>
          </cell>
          <cell r="G938">
            <v>80003369</v>
          </cell>
          <cell r="H938">
            <v>8</v>
          </cell>
          <cell r="I938">
            <v>354257</v>
          </cell>
          <cell r="J938">
            <v>35425.700000000004</v>
          </cell>
          <cell r="K938">
            <v>0</v>
          </cell>
          <cell r="L938">
            <v>0</v>
          </cell>
          <cell r="M938">
            <v>0</v>
          </cell>
          <cell r="N938">
            <v>389683</v>
          </cell>
          <cell r="O938" t="str">
            <v>a</v>
          </cell>
        </row>
        <row r="939">
          <cell r="B939" t="str">
            <v>021-001-000562</v>
          </cell>
          <cell r="C939">
            <v>11775667</v>
          </cell>
          <cell r="D939">
            <v>40786</v>
          </cell>
          <cell r="E939">
            <v>40406</v>
          </cell>
          <cell r="F939" t="str">
            <v>AEDA</v>
          </cell>
          <cell r="G939">
            <v>80031985</v>
          </cell>
          <cell r="H939">
            <v>0</v>
          </cell>
          <cell r="I939">
            <v>54545</v>
          </cell>
          <cell r="J939">
            <v>5454.5</v>
          </cell>
          <cell r="K939">
            <v>0</v>
          </cell>
          <cell r="L939">
            <v>0</v>
          </cell>
          <cell r="M939">
            <v>0</v>
          </cell>
          <cell r="N939">
            <v>60000</v>
          </cell>
          <cell r="O939" t="str">
            <v>a</v>
          </cell>
        </row>
        <row r="940">
          <cell r="B940" t="str">
            <v>10026IC04005380L</v>
          </cell>
          <cell r="C940" t="str">
            <v>N/A</v>
          </cell>
          <cell r="D940" t="str">
            <v>N/A</v>
          </cell>
          <cell r="E940">
            <v>40406</v>
          </cell>
          <cell r="F940" t="str">
            <v>DIRECCION NACIONAL DE ADUANAS</v>
          </cell>
          <cell r="G940">
            <v>80029222</v>
          </cell>
          <cell r="H940">
            <v>7</v>
          </cell>
          <cell r="I940">
            <v>115912974</v>
          </cell>
          <cell r="J940">
            <v>11591297.4</v>
          </cell>
          <cell r="K940">
            <v>0</v>
          </cell>
          <cell r="L940">
            <v>0</v>
          </cell>
          <cell r="M940">
            <v>6015521</v>
          </cell>
          <cell r="N940">
            <v>127504271</v>
          </cell>
          <cell r="O940" t="str">
            <v>a</v>
          </cell>
        </row>
        <row r="943">
          <cell r="C943">
            <v>74645442</v>
          </cell>
        </row>
        <row r="944">
          <cell r="B944" t="str">
            <v>N° DE FACT/DESP</v>
          </cell>
          <cell r="C944" t="str">
            <v>TIMBRADO</v>
          </cell>
          <cell r="D944" t="str">
            <v>VENCIMIENTO</v>
          </cell>
          <cell r="E944" t="str">
            <v>FECHA</v>
          </cell>
          <cell r="F944" t="str">
            <v>PROVEEDOR</v>
          </cell>
          <cell r="G944" t="str">
            <v>R.U.C.</v>
          </cell>
          <cell r="H944" t="str">
            <v>DIG. VERI</v>
          </cell>
          <cell r="I944">
            <v>0.1</v>
          </cell>
          <cell r="J944" t="str">
            <v>IVA 10%</v>
          </cell>
          <cell r="K944">
            <v>0.05</v>
          </cell>
          <cell r="L944" t="str">
            <v>IVA 5</v>
          </cell>
          <cell r="M944" t="str">
            <v>EXENTA</v>
          </cell>
          <cell r="N944" t="str">
            <v>TOTAL</v>
          </cell>
        </row>
        <row r="945">
          <cell r="B945" t="str">
            <v>001-001-0046882</v>
          </cell>
          <cell r="C945">
            <v>85590611</v>
          </cell>
          <cell r="D945">
            <v>40755</v>
          </cell>
          <cell r="E945">
            <v>40409</v>
          </cell>
          <cell r="F945" t="str">
            <v>PEDRO A. PAREDES</v>
          </cell>
          <cell r="G945">
            <v>189311</v>
          </cell>
          <cell r="H945">
            <v>4</v>
          </cell>
          <cell r="I945">
            <v>3664902</v>
          </cell>
          <cell r="J945">
            <v>366490.2</v>
          </cell>
          <cell r="K945">
            <v>0</v>
          </cell>
          <cell r="L945">
            <v>0</v>
          </cell>
          <cell r="M945">
            <v>0</v>
          </cell>
          <cell r="N945">
            <v>4031392.2</v>
          </cell>
          <cell r="O945" t="str">
            <v>a</v>
          </cell>
        </row>
        <row r="946">
          <cell r="B946" t="str">
            <v>001-002-32609</v>
          </cell>
          <cell r="C946">
            <v>28417802</v>
          </cell>
          <cell r="D946">
            <v>40755</v>
          </cell>
          <cell r="E946">
            <v>40396</v>
          </cell>
          <cell r="F946" t="str">
            <v>ROSA OCAMPOS ACUÑA</v>
          </cell>
          <cell r="G946">
            <v>1620083</v>
          </cell>
          <cell r="H946">
            <v>7</v>
          </cell>
          <cell r="I946">
            <v>31818</v>
          </cell>
          <cell r="J946">
            <v>3181.8</v>
          </cell>
          <cell r="K946">
            <v>0</v>
          </cell>
          <cell r="L946">
            <v>0</v>
          </cell>
          <cell r="M946">
            <v>0</v>
          </cell>
          <cell r="N946">
            <v>35000</v>
          </cell>
          <cell r="O946" t="str">
            <v>a</v>
          </cell>
        </row>
        <row r="947">
          <cell r="B947" t="str">
            <v>003-001-0036279</v>
          </cell>
          <cell r="C947">
            <v>22173825</v>
          </cell>
          <cell r="D947">
            <v>40543</v>
          </cell>
          <cell r="E947">
            <v>40406</v>
          </cell>
          <cell r="F947" t="str">
            <v>GICAL S.A</v>
          </cell>
          <cell r="G947">
            <v>80003369</v>
          </cell>
          <cell r="H947">
            <v>8</v>
          </cell>
          <cell r="I947">
            <v>2106095</v>
          </cell>
          <cell r="J947">
            <v>210609.5</v>
          </cell>
          <cell r="K947">
            <v>0</v>
          </cell>
          <cell r="L947">
            <v>0</v>
          </cell>
          <cell r="M947">
            <v>0</v>
          </cell>
          <cell r="N947">
            <v>2316705</v>
          </cell>
          <cell r="O947" t="str">
            <v>a</v>
          </cell>
        </row>
        <row r="948">
          <cell r="B948" t="str">
            <v>021-001-000560</v>
          </cell>
          <cell r="C948">
            <v>11775667</v>
          </cell>
          <cell r="D948">
            <v>40786</v>
          </cell>
          <cell r="E948">
            <v>40406</v>
          </cell>
          <cell r="F948" t="str">
            <v>AEDA</v>
          </cell>
          <cell r="G948">
            <v>80031985</v>
          </cell>
          <cell r="H948">
            <v>0</v>
          </cell>
          <cell r="I948">
            <v>43636</v>
          </cell>
          <cell r="J948">
            <v>4363.6000000000004</v>
          </cell>
          <cell r="K948">
            <v>0</v>
          </cell>
          <cell r="L948">
            <v>0</v>
          </cell>
          <cell r="M948">
            <v>0</v>
          </cell>
          <cell r="N948">
            <v>48000</v>
          </cell>
          <cell r="O948" t="str">
            <v>a</v>
          </cell>
        </row>
        <row r="949">
          <cell r="B949" t="str">
            <v>10026IC04005378S</v>
          </cell>
          <cell r="C949" t="str">
            <v>N/A</v>
          </cell>
          <cell r="D949" t="str">
            <v>N/A</v>
          </cell>
          <cell r="E949">
            <v>40406</v>
          </cell>
          <cell r="F949" t="str">
            <v>DIRECCION NACIONAL DE ADUANAS</v>
          </cell>
          <cell r="G949">
            <v>80029222</v>
          </cell>
          <cell r="H949">
            <v>7</v>
          </cell>
          <cell r="I949">
            <v>643435551</v>
          </cell>
          <cell r="J949">
            <v>64343555.100000001</v>
          </cell>
          <cell r="K949">
            <v>0</v>
          </cell>
          <cell r="L949">
            <v>0</v>
          </cell>
          <cell r="M949">
            <v>9717241</v>
          </cell>
          <cell r="N949">
            <v>707779106</v>
          </cell>
          <cell r="O949" t="str">
            <v>a</v>
          </cell>
        </row>
        <row r="951">
          <cell r="C951">
            <v>52637765</v>
          </cell>
        </row>
        <row r="952">
          <cell r="B952" t="str">
            <v>N° DE FACT/DESP</v>
          </cell>
          <cell r="C952" t="str">
            <v>TIMBRADO</v>
          </cell>
          <cell r="D952" t="str">
            <v>VENCIMIENTO</v>
          </cell>
          <cell r="E952" t="str">
            <v>FECHA</v>
          </cell>
          <cell r="F952" t="str">
            <v>PROVEEDOR</v>
          </cell>
          <cell r="G952" t="str">
            <v>R.U.C.</v>
          </cell>
          <cell r="H952" t="str">
            <v>DIG. VERI</v>
          </cell>
          <cell r="I952">
            <v>0.1</v>
          </cell>
          <cell r="J952" t="str">
            <v>IVA 10%</v>
          </cell>
          <cell r="K952">
            <v>0.05</v>
          </cell>
          <cell r="L952" t="str">
            <v>IVA 5</v>
          </cell>
          <cell r="M952" t="str">
            <v>EXENTA</v>
          </cell>
          <cell r="N952" t="str">
            <v>TOTAL</v>
          </cell>
        </row>
        <row r="953">
          <cell r="B953" t="str">
            <v>001-001-0046883</v>
          </cell>
          <cell r="C953">
            <v>85590611</v>
          </cell>
          <cell r="D953">
            <v>40755</v>
          </cell>
          <cell r="E953">
            <v>40409</v>
          </cell>
          <cell r="F953" t="str">
            <v>PEDRO A. PAREDES</v>
          </cell>
          <cell r="G953">
            <v>189311</v>
          </cell>
          <cell r="H953">
            <v>4</v>
          </cell>
          <cell r="I953">
            <v>1882708</v>
          </cell>
          <cell r="J953">
            <v>188270.80000000002</v>
          </cell>
          <cell r="K953">
            <v>0</v>
          </cell>
          <cell r="L953">
            <v>0</v>
          </cell>
          <cell r="M953">
            <v>0</v>
          </cell>
          <cell r="N953">
            <v>2070978.8</v>
          </cell>
          <cell r="O953" t="str">
            <v>a</v>
          </cell>
        </row>
        <row r="954">
          <cell r="B954" t="str">
            <v>001-002-32610</v>
          </cell>
          <cell r="C954">
            <v>28417802</v>
          </cell>
          <cell r="D954">
            <v>40755</v>
          </cell>
          <cell r="E954">
            <v>40396</v>
          </cell>
          <cell r="F954" t="str">
            <v>ROSA OCAMPOS ACUÑA</v>
          </cell>
          <cell r="G954">
            <v>1620083</v>
          </cell>
          <cell r="H954">
            <v>7</v>
          </cell>
          <cell r="I954">
            <v>31818</v>
          </cell>
          <cell r="J954">
            <v>3181.8</v>
          </cell>
          <cell r="K954">
            <v>0</v>
          </cell>
          <cell r="L954">
            <v>0</v>
          </cell>
          <cell r="M954">
            <v>0</v>
          </cell>
          <cell r="N954">
            <v>35000</v>
          </cell>
          <cell r="O954" t="str">
            <v>a</v>
          </cell>
        </row>
        <row r="955">
          <cell r="B955" t="str">
            <v>003-001-0036321</v>
          </cell>
          <cell r="C955">
            <v>22173825</v>
          </cell>
          <cell r="D955">
            <v>40543</v>
          </cell>
          <cell r="E955">
            <v>40407</v>
          </cell>
          <cell r="F955" t="str">
            <v>GICAL S.A</v>
          </cell>
          <cell r="G955">
            <v>80003369</v>
          </cell>
          <cell r="H955">
            <v>8</v>
          </cell>
          <cell r="I955">
            <v>522998</v>
          </cell>
          <cell r="J955">
            <v>52299.8</v>
          </cell>
          <cell r="K955">
            <v>0</v>
          </cell>
          <cell r="L955">
            <v>0</v>
          </cell>
          <cell r="M955">
            <v>0</v>
          </cell>
          <cell r="N955">
            <v>575298</v>
          </cell>
          <cell r="O955" t="str">
            <v>a</v>
          </cell>
        </row>
        <row r="956">
          <cell r="B956" t="str">
            <v>021-001-000575</v>
          </cell>
          <cell r="C956">
            <v>11775667</v>
          </cell>
          <cell r="D956">
            <v>40786</v>
          </cell>
          <cell r="E956">
            <v>40407</v>
          </cell>
          <cell r="F956" t="str">
            <v>AEDA</v>
          </cell>
          <cell r="G956">
            <v>80031985</v>
          </cell>
          <cell r="H956">
            <v>0</v>
          </cell>
          <cell r="I956">
            <v>50909</v>
          </cell>
          <cell r="J956">
            <v>5090.9000000000005</v>
          </cell>
          <cell r="K956">
            <v>0</v>
          </cell>
          <cell r="L956">
            <v>0</v>
          </cell>
          <cell r="M956">
            <v>0</v>
          </cell>
          <cell r="N956">
            <v>56000</v>
          </cell>
          <cell r="O956" t="str">
            <v>a</v>
          </cell>
        </row>
        <row r="957">
          <cell r="B957" t="str">
            <v>001-001-0000867</v>
          </cell>
          <cell r="C957">
            <v>37240908</v>
          </cell>
          <cell r="D957">
            <v>40633</v>
          </cell>
          <cell r="E957">
            <v>40407</v>
          </cell>
          <cell r="F957" t="str">
            <v>CBS S.A. COMERCIO INTERNACIONAL</v>
          </cell>
          <cell r="G957">
            <v>80028763</v>
          </cell>
          <cell r="H957">
            <v>0</v>
          </cell>
          <cell r="I957">
            <v>900000</v>
          </cell>
          <cell r="J957">
            <v>90000</v>
          </cell>
          <cell r="K957">
            <v>0</v>
          </cell>
          <cell r="L957">
            <v>0</v>
          </cell>
          <cell r="M957">
            <v>0</v>
          </cell>
          <cell r="N957">
            <v>990000</v>
          </cell>
          <cell r="O957" t="str">
            <v>a</v>
          </cell>
        </row>
        <row r="958">
          <cell r="B958" t="str">
            <v>10026IC04005412H</v>
          </cell>
          <cell r="C958" t="str">
            <v>N/A</v>
          </cell>
          <cell r="D958" t="str">
            <v>N/A</v>
          </cell>
          <cell r="E958">
            <v>40407</v>
          </cell>
          <cell r="F958" t="str">
            <v>DIRECCION NACIONAL DE ADUANAS</v>
          </cell>
          <cell r="G958">
            <v>80029222</v>
          </cell>
          <cell r="H958">
            <v>7</v>
          </cell>
          <cell r="I958">
            <v>188238670</v>
          </cell>
          <cell r="J958">
            <v>18823866</v>
          </cell>
          <cell r="K958">
            <v>0</v>
          </cell>
          <cell r="L958">
            <v>0</v>
          </cell>
          <cell r="M958">
            <v>33475056</v>
          </cell>
          <cell r="N958">
            <v>207062536</v>
          </cell>
          <cell r="O958" t="str">
            <v>a</v>
          </cell>
        </row>
        <row r="960">
          <cell r="C960">
            <v>22503796</v>
          </cell>
        </row>
        <row r="961">
          <cell r="B961" t="str">
            <v>N° DE FACT/DESP</v>
          </cell>
          <cell r="C961" t="str">
            <v>TIMBRADO</v>
          </cell>
          <cell r="D961" t="str">
            <v>VENCIMIENTO</v>
          </cell>
          <cell r="E961" t="str">
            <v>FECHA</v>
          </cell>
          <cell r="F961" t="str">
            <v>PROVEEDOR</v>
          </cell>
          <cell r="G961" t="str">
            <v>R.U.C.</v>
          </cell>
          <cell r="H961" t="str">
            <v>DIG. VERI</v>
          </cell>
          <cell r="I961">
            <v>0.1</v>
          </cell>
          <cell r="J961" t="str">
            <v>IVA 10%</v>
          </cell>
          <cell r="K961">
            <v>0.05</v>
          </cell>
          <cell r="L961" t="str">
            <v>IVA 5</v>
          </cell>
          <cell r="M961" t="str">
            <v>EXENTA</v>
          </cell>
          <cell r="N961" t="str">
            <v>TOTAL</v>
          </cell>
        </row>
        <row r="962">
          <cell r="B962" t="str">
            <v>001-001-0046884</v>
          </cell>
          <cell r="C962">
            <v>85590611</v>
          </cell>
          <cell r="D962">
            <v>40755</v>
          </cell>
          <cell r="E962">
            <v>40409</v>
          </cell>
          <cell r="F962" t="str">
            <v>PEDRO A. PAREDES</v>
          </cell>
          <cell r="G962">
            <v>189311</v>
          </cell>
          <cell r="H962">
            <v>4</v>
          </cell>
          <cell r="I962">
            <v>1960027</v>
          </cell>
          <cell r="J962">
            <v>196002.7</v>
          </cell>
          <cell r="K962">
            <v>0</v>
          </cell>
          <cell r="L962">
            <v>0</v>
          </cell>
          <cell r="M962">
            <v>0</v>
          </cell>
          <cell r="N962">
            <v>2156029.7000000002</v>
          </cell>
          <cell r="O962" t="str">
            <v>a</v>
          </cell>
        </row>
        <row r="963">
          <cell r="B963" t="str">
            <v>001-002-32615</v>
          </cell>
          <cell r="C963">
            <v>28417802</v>
          </cell>
          <cell r="D963">
            <v>40755</v>
          </cell>
          <cell r="E963">
            <v>40396</v>
          </cell>
          <cell r="F963" t="str">
            <v>ROSA OCAMPOS ACUÑA</v>
          </cell>
          <cell r="G963">
            <v>1620083</v>
          </cell>
          <cell r="H963">
            <v>7</v>
          </cell>
          <cell r="I963">
            <v>31818</v>
          </cell>
          <cell r="J963">
            <v>3181.8</v>
          </cell>
          <cell r="K963">
            <v>0</v>
          </cell>
          <cell r="L963">
            <v>0</v>
          </cell>
          <cell r="M963">
            <v>0</v>
          </cell>
          <cell r="N963">
            <v>35000</v>
          </cell>
          <cell r="O963" t="str">
            <v>a</v>
          </cell>
        </row>
        <row r="964">
          <cell r="B964" t="str">
            <v>003-001-0036322</v>
          </cell>
          <cell r="C964">
            <v>22173825</v>
          </cell>
          <cell r="D964">
            <v>40543</v>
          </cell>
          <cell r="E964">
            <v>40407</v>
          </cell>
          <cell r="F964" t="str">
            <v>GICAL S.A</v>
          </cell>
          <cell r="G964">
            <v>80003369</v>
          </cell>
          <cell r="H964">
            <v>8</v>
          </cell>
          <cell r="I964">
            <v>581820</v>
          </cell>
          <cell r="J964">
            <v>58182</v>
          </cell>
          <cell r="K964">
            <v>0</v>
          </cell>
          <cell r="L964">
            <v>0</v>
          </cell>
          <cell r="M964">
            <v>0</v>
          </cell>
          <cell r="N964">
            <v>640002</v>
          </cell>
          <cell r="O964" t="str">
            <v>a</v>
          </cell>
        </row>
        <row r="965">
          <cell r="B965" t="str">
            <v>021-001-000576</v>
          </cell>
          <cell r="C965">
            <v>11775667</v>
          </cell>
          <cell r="D965">
            <v>40786</v>
          </cell>
          <cell r="E965">
            <v>40407</v>
          </cell>
          <cell r="F965" t="str">
            <v>AEDA</v>
          </cell>
          <cell r="G965">
            <v>80031985</v>
          </cell>
          <cell r="H965">
            <v>0</v>
          </cell>
          <cell r="I965">
            <v>34545</v>
          </cell>
          <cell r="J965">
            <v>3454.5</v>
          </cell>
          <cell r="K965">
            <v>0</v>
          </cell>
          <cell r="L965">
            <v>0</v>
          </cell>
          <cell r="M965">
            <v>0</v>
          </cell>
          <cell r="N965">
            <v>38000</v>
          </cell>
          <cell r="O965" t="str">
            <v>a</v>
          </cell>
        </row>
        <row r="966">
          <cell r="B966" t="str">
            <v>10026IC04005433K</v>
          </cell>
          <cell r="C966" t="str">
            <v>N/A</v>
          </cell>
          <cell r="D966" t="str">
            <v>N/A</v>
          </cell>
          <cell r="E966">
            <v>40407</v>
          </cell>
          <cell r="F966" t="str">
            <v>DIRECCION NACIONAL DE ADUANAS</v>
          </cell>
          <cell r="G966">
            <v>80029222</v>
          </cell>
          <cell r="H966">
            <v>7</v>
          </cell>
          <cell r="I966">
            <v>180517350</v>
          </cell>
          <cell r="J966">
            <v>18051734</v>
          </cell>
          <cell r="K966">
            <v>0</v>
          </cell>
          <cell r="L966">
            <v>0</v>
          </cell>
          <cell r="M966">
            <v>4191240</v>
          </cell>
          <cell r="N966">
            <v>198569085</v>
          </cell>
          <cell r="O966" t="str">
            <v>a</v>
          </cell>
          <cell r="P966">
            <v>18051735</v>
          </cell>
        </row>
        <row r="968">
          <cell r="C968">
            <v>40158749</v>
          </cell>
        </row>
        <row r="969">
          <cell r="B969" t="str">
            <v>N° DE FACT/DESP</v>
          </cell>
          <cell r="C969" t="str">
            <v>TIMBRADO</v>
          </cell>
          <cell r="D969" t="str">
            <v>VENCIMIENTO</v>
          </cell>
          <cell r="E969" t="str">
            <v>FECHA</v>
          </cell>
          <cell r="F969" t="str">
            <v>PROVEEDOR</v>
          </cell>
          <cell r="G969" t="str">
            <v>R.U.C.</v>
          </cell>
          <cell r="H969" t="str">
            <v>DIG. VERI</v>
          </cell>
          <cell r="I969">
            <v>0.1</v>
          </cell>
          <cell r="J969" t="str">
            <v>IVA 10%</v>
          </cell>
          <cell r="K969">
            <v>0.05</v>
          </cell>
          <cell r="L969" t="str">
            <v>IVA 5</v>
          </cell>
          <cell r="M969" t="str">
            <v>EXENTA</v>
          </cell>
          <cell r="N969" t="str">
            <v>TOTAL</v>
          </cell>
          <cell r="P969" t="str">
            <v>TODA LA OPERACIÓN ESTABA MAL YA QUE COPIO EL MISMO DE ARRIBA. YA ESTA MODIFICADO</v>
          </cell>
        </row>
        <row r="970">
          <cell r="B970" t="str">
            <v>001-001-0046885</v>
          </cell>
          <cell r="C970">
            <v>85590611</v>
          </cell>
          <cell r="D970">
            <v>40755</v>
          </cell>
          <cell r="E970">
            <v>40409</v>
          </cell>
          <cell r="F970" t="str">
            <v>PEDRO A. PAREDES</v>
          </cell>
          <cell r="G970">
            <v>189311</v>
          </cell>
          <cell r="H970">
            <v>4</v>
          </cell>
          <cell r="I970">
            <v>2969550</v>
          </cell>
          <cell r="J970">
            <v>296955</v>
          </cell>
          <cell r="K970">
            <v>0</v>
          </cell>
          <cell r="L970">
            <v>0</v>
          </cell>
          <cell r="M970">
            <v>0</v>
          </cell>
          <cell r="N970">
            <v>3266505</v>
          </cell>
          <cell r="O970" t="str">
            <v>a</v>
          </cell>
        </row>
        <row r="971">
          <cell r="B971" t="str">
            <v>001-002-32614</v>
          </cell>
          <cell r="C971">
            <v>28417802</v>
          </cell>
          <cell r="D971">
            <v>40755</v>
          </cell>
          <cell r="E971">
            <v>40401</v>
          </cell>
          <cell r="F971" t="str">
            <v>ROSA OCAMPOS ACUÑA</v>
          </cell>
          <cell r="G971">
            <v>1620083</v>
          </cell>
          <cell r="H971">
            <v>7</v>
          </cell>
          <cell r="I971">
            <v>31818</v>
          </cell>
          <cell r="J971">
            <v>3181.8</v>
          </cell>
          <cell r="K971">
            <v>0</v>
          </cell>
          <cell r="L971">
            <v>0</v>
          </cell>
          <cell r="M971">
            <v>0</v>
          </cell>
          <cell r="N971">
            <v>35000</v>
          </cell>
          <cell r="O971" t="str">
            <v>a</v>
          </cell>
        </row>
        <row r="972">
          <cell r="B972" t="str">
            <v>003-001-0036313</v>
          </cell>
          <cell r="C972">
            <v>22173825</v>
          </cell>
          <cell r="D972">
            <v>40543</v>
          </cell>
          <cell r="E972">
            <v>40407</v>
          </cell>
          <cell r="F972" t="str">
            <v>GICAL S.A</v>
          </cell>
          <cell r="G972">
            <v>80003369</v>
          </cell>
          <cell r="H972">
            <v>8</v>
          </cell>
          <cell r="I972">
            <v>1076290</v>
          </cell>
          <cell r="J972">
            <v>107629</v>
          </cell>
          <cell r="K972">
            <v>0</v>
          </cell>
          <cell r="L972">
            <v>0</v>
          </cell>
          <cell r="M972">
            <v>0</v>
          </cell>
          <cell r="N972">
            <v>1183919</v>
          </cell>
          <cell r="O972" t="str">
            <v>a</v>
          </cell>
        </row>
        <row r="973">
          <cell r="B973" t="str">
            <v>021-001-000572</v>
          </cell>
          <cell r="C973">
            <v>11775667</v>
          </cell>
          <cell r="D973">
            <v>40786</v>
          </cell>
          <cell r="E973">
            <v>40407</v>
          </cell>
          <cell r="F973" t="str">
            <v>AEDA</v>
          </cell>
          <cell r="G973">
            <v>80031985</v>
          </cell>
          <cell r="H973">
            <v>0</v>
          </cell>
          <cell r="I973">
            <v>43636.363636363632</v>
          </cell>
          <cell r="J973">
            <v>4363.6363636363676</v>
          </cell>
          <cell r="K973">
            <v>0</v>
          </cell>
          <cell r="L973">
            <v>0</v>
          </cell>
          <cell r="M973">
            <v>0</v>
          </cell>
          <cell r="N973">
            <v>48000</v>
          </cell>
          <cell r="O973" t="str">
            <v>a</v>
          </cell>
        </row>
        <row r="974">
          <cell r="B974" t="str">
            <v>10026IC04005420G</v>
          </cell>
          <cell r="C974" t="str">
            <v>N/A</v>
          </cell>
          <cell r="D974" t="str">
            <v>N/A</v>
          </cell>
          <cell r="E974">
            <v>40407</v>
          </cell>
          <cell r="F974" t="str">
            <v>DIRECCION NACIONAL DE ADUANAS</v>
          </cell>
          <cell r="G974">
            <v>80029222</v>
          </cell>
          <cell r="H974">
            <v>7</v>
          </cell>
          <cell r="I974">
            <v>332844540</v>
          </cell>
          <cell r="J974">
            <v>33284454</v>
          </cell>
          <cell r="K974">
            <v>0</v>
          </cell>
          <cell r="L974">
            <v>0</v>
          </cell>
          <cell r="M974">
            <v>6462166</v>
          </cell>
          <cell r="N974">
            <v>372591160</v>
          </cell>
          <cell r="O974" t="str">
            <v>a</v>
          </cell>
        </row>
        <row r="976">
          <cell r="C976">
            <v>26337711</v>
          </cell>
        </row>
        <row r="977">
          <cell r="B977" t="str">
            <v>N° DE FACT/DESP</v>
          </cell>
          <cell r="C977" t="str">
            <v>TIMBRADO</v>
          </cell>
          <cell r="D977" t="str">
            <v>VENCIMIENTO</v>
          </cell>
          <cell r="E977" t="str">
            <v>FECHA</v>
          </cell>
          <cell r="F977" t="str">
            <v>PROVEEDOR</v>
          </cell>
          <cell r="G977" t="str">
            <v>R.U.C.</v>
          </cell>
          <cell r="H977" t="str">
            <v>DIG. VERI</v>
          </cell>
          <cell r="I977">
            <v>0.1</v>
          </cell>
          <cell r="J977" t="str">
            <v>IVA 10%</v>
          </cell>
          <cell r="K977">
            <v>0.05</v>
          </cell>
          <cell r="L977" t="str">
            <v>IVA 5</v>
          </cell>
          <cell r="M977" t="str">
            <v>EXENTA</v>
          </cell>
          <cell r="N977" t="str">
            <v>TOTAL</v>
          </cell>
        </row>
        <row r="978">
          <cell r="B978" t="str">
            <v>001-001-0046886</v>
          </cell>
          <cell r="C978">
            <v>85590611</v>
          </cell>
          <cell r="D978">
            <v>40755</v>
          </cell>
          <cell r="E978">
            <v>40409</v>
          </cell>
          <cell r="F978" t="str">
            <v>PEDRO A. PAREDES</v>
          </cell>
          <cell r="G978">
            <v>189311</v>
          </cell>
          <cell r="H978">
            <v>4</v>
          </cell>
          <cell r="I978">
            <v>2093349</v>
          </cell>
          <cell r="J978">
            <v>209334.90000000002</v>
          </cell>
          <cell r="K978">
            <v>0</v>
          </cell>
          <cell r="L978">
            <v>0</v>
          </cell>
          <cell r="M978">
            <v>0</v>
          </cell>
          <cell r="N978">
            <v>2302683.9</v>
          </cell>
          <cell r="O978" t="str">
            <v>a</v>
          </cell>
        </row>
        <row r="979">
          <cell r="B979" t="str">
            <v>001-002-32625</v>
          </cell>
          <cell r="C979">
            <v>28417802</v>
          </cell>
          <cell r="D979">
            <v>40755</v>
          </cell>
          <cell r="E979">
            <v>40396</v>
          </cell>
          <cell r="F979" t="str">
            <v>ROSA OCAMPOS ACUÑA</v>
          </cell>
          <cell r="G979">
            <v>1620083</v>
          </cell>
          <cell r="H979">
            <v>7</v>
          </cell>
          <cell r="I979">
            <v>31818</v>
          </cell>
          <cell r="J979">
            <v>3181.8</v>
          </cell>
          <cell r="K979">
            <v>0</v>
          </cell>
          <cell r="L979">
            <v>0</v>
          </cell>
          <cell r="M979">
            <v>0</v>
          </cell>
          <cell r="N979">
            <v>35000</v>
          </cell>
          <cell r="O979" t="str">
            <v>a</v>
          </cell>
        </row>
        <row r="980">
          <cell r="B980" t="str">
            <v>003-001-0036320</v>
          </cell>
          <cell r="C980">
            <v>22173825</v>
          </cell>
          <cell r="D980">
            <v>40543</v>
          </cell>
          <cell r="E980">
            <v>40407</v>
          </cell>
          <cell r="F980" t="str">
            <v>GICAL S.A</v>
          </cell>
          <cell r="G980">
            <v>80003369</v>
          </cell>
          <cell r="H980">
            <v>8</v>
          </cell>
          <cell r="I980">
            <v>705287</v>
          </cell>
          <cell r="J980">
            <v>70528.7</v>
          </cell>
          <cell r="K980">
            <v>0</v>
          </cell>
          <cell r="L980">
            <v>0</v>
          </cell>
          <cell r="M980">
            <v>0</v>
          </cell>
          <cell r="N980">
            <v>775816</v>
          </cell>
          <cell r="O980" t="str">
            <v>a</v>
          </cell>
        </row>
        <row r="981">
          <cell r="B981" t="str">
            <v>021-001-000571</v>
          </cell>
          <cell r="C981">
            <v>11775667</v>
          </cell>
          <cell r="D981">
            <v>40786</v>
          </cell>
          <cell r="E981">
            <v>40407</v>
          </cell>
          <cell r="F981" t="str">
            <v>AEDA</v>
          </cell>
          <cell r="G981">
            <v>80031985</v>
          </cell>
          <cell r="H981">
            <v>0</v>
          </cell>
          <cell r="I981">
            <v>43636</v>
          </cell>
          <cell r="J981">
            <v>4362.6000000000004</v>
          </cell>
          <cell r="K981">
            <v>0</v>
          </cell>
          <cell r="L981">
            <v>0</v>
          </cell>
          <cell r="M981">
            <v>0</v>
          </cell>
          <cell r="N981">
            <v>48000</v>
          </cell>
          <cell r="O981" t="str">
            <v>a</v>
          </cell>
        </row>
        <row r="982">
          <cell r="B982" t="str">
            <v>10026IC04005431X</v>
          </cell>
          <cell r="C982" t="str">
            <v>N/A</v>
          </cell>
          <cell r="D982" t="str">
            <v>N/A</v>
          </cell>
          <cell r="E982">
            <v>40407</v>
          </cell>
          <cell r="F982" t="str">
            <v>DIRECCION NACIONAL DE ADUANAS</v>
          </cell>
          <cell r="G982">
            <v>80029222</v>
          </cell>
          <cell r="H982">
            <v>7</v>
          </cell>
          <cell r="I982">
            <v>216247552</v>
          </cell>
          <cell r="J982">
            <v>21624755.200000003</v>
          </cell>
          <cell r="K982">
            <v>0</v>
          </cell>
          <cell r="L982">
            <v>0</v>
          </cell>
          <cell r="M982">
            <v>4634882</v>
          </cell>
          <cell r="N982">
            <v>237872307</v>
          </cell>
          <cell r="O982" t="str">
            <v>a</v>
          </cell>
        </row>
        <row r="984">
          <cell r="C984">
            <v>11561159</v>
          </cell>
        </row>
        <row r="985">
          <cell r="B985" t="str">
            <v>N° DE FACT/DESP</v>
          </cell>
          <cell r="C985" t="str">
            <v>TIMBRADO</v>
          </cell>
          <cell r="D985" t="str">
            <v>VENCIMIENTO</v>
          </cell>
          <cell r="E985" t="str">
            <v>FECHA</v>
          </cell>
          <cell r="F985" t="str">
            <v>PROVEEDOR</v>
          </cell>
          <cell r="G985" t="str">
            <v>R.U.C.</v>
          </cell>
          <cell r="H985" t="str">
            <v>DIG. VERI</v>
          </cell>
          <cell r="I985">
            <v>0.1</v>
          </cell>
          <cell r="J985" t="str">
            <v>IVA 10%</v>
          </cell>
          <cell r="K985">
            <v>0.05</v>
          </cell>
          <cell r="L985" t="str">
            <v>IVA 5</v>
          </cell>
          <cell r="M985" t="str">
            <v>EXENTA</v>
          </cell>
          <cell r="N985" t="str">
            <v>TOTAL</v>
          </cell>
        </row>
        <row r="986">
          <cell r="B986" t="str">
            <v>001-001-0046887</v>
          </cell>
          <cell r="C986">
            <v>85590611</v>
          </cell>
          <cell r="D986">
            <v>40755</v>
          </cell>
          <cell r="E986">
            <v>40409</v>
          </cell>
          <cell r="F986" t="str">
            <v>PEDRO A. PAREDES</v>
          </cell>
          <cell r="G986">
            <v>189311</v>
          </cell>
          <cell r="H986">
            <v>4</v>
          </cell>
          <cell r="I986">
            <v>1184447</v>
          </cell>
          <cell r="J986">
            <v>118444.70000000001</v>
          </cell>
          <cell r="K986">
            <v>0</v>
          </cell>
          <cell r="L986">
            <v>0</v>
          </cell>
          <cell r="M986">
            <v>0</v>
          </cell>
          <cell r="N986">
            <v>1302891.7</v>
          </cell>
          <cell r="O986" t="str">
            <v>a</v>
          </cell>
        </row>
        <row r="987">
          <cell r="B987" t="str">
            <v>001-002-32626</v>
          </cell>
          <cell r="C987">
            <v>28417802</v>
          </cell>
          <cell r="D987">
            <v>40755</v>
          </cell>
          <cell r="E987">
            <v>40396</v>
          </cell>
          <cell r="F987" t="str">
            <v>ROSA OCAMPOS ACUÑA</v>
          </cell>
          <cell r="G987">
            <v>1620083</v>
          </cell>
          <cell r="H987">
            <v>7</v>
          </cell>
          <cell r="I987">
            <v>31818</v>
          </cell>
          <cell r="J987">
            <v>3181.8</v>
          </cell>
          <cell r="K987">
            <v>0</v>
          </cell>
          <cell r="L987">
            <v>0</v>
          </cell>
          <cell r="M987">
            <v>0</v>
          </cell>
          <cell r="N987">
            <v>35000</v>
          </cell>
          <cell r="O987" t="str">
            <v>a</v>
          </cell>
        </row>
        <row r="988">
          <cell r="B988" t="str">
            <v>003-001-0036312</v>
          </cell>
          <cell r="C988">
            <v>22173825</v>
          </cell>
          <cell r="D988">
            <v>40543</v>
          </cell>
          <cell r="E988">
            <v>40407</v>
          </cell>
          <cell r="F988" t="str">
            <v>GICAL S.A</v>
          </cell>
          <cell r="G988">
            <v>80003369</v>
          </cell>
          <cell r="H988">
            <v>8</v>
          </cell>
          <cell r="I988">
            <v>240406</v>
          </cell>
          <cell r="J988">
            <v>24040.600000000002</v>
          </cell>
          <cell r="K988">
            <v>0</v>
          </cell>
          <cell r="L988">
            <v>0</v>
          </cell>
          <cell r="M988">
            <v>0</v>
          </cell>
          <cell r="N988">
            <v>264447</v>
          </cell>
          <cell r="O988" t="str">
            <v>a</v>
          </cell>
        </row>
        <row r="989">
          <cell r="B989" t="str">
            <v>021-001-000549</v>
          </cell>
          <cell r="C989">
            <v>11775667</v>
          </cell>
          <cell r="D989">
            <v>40786</v>
          </cell>
          <cell r="E989">
            <v>40407</v>
          </cell>
          <cell r="F989" t="str">
            <v>AEDA</v>
          </cell>
          <cell r="G989">
            <v>80031985</v>
          </cell>
          <cell r="H989">
            <v>0</v>
          </cell>
          <cell r="I989">
            <v>10909</v>
          </cell>
          <cell r="J989">
            <v>1089.9000000000001</v>
          </cell>
          <cell r="K989">
            <v>0</v>
          </cell>
          <cell r="L989">
            <v>0</v>
          </cell>
          <cell r="M989">
            <v>0</v>
          </cell>
          <cell r="N989">
            <v>12000</v>
          </cell>
          <cell r="O989" t="str">
            <v>a</v>
          </cell>
        </row>
        <row r="990">
          <cell r="B990" t="str">
            <v>10026IC04005423J</v>
          </cell>
          <cell r="C990" t="str">
            <v>N/A</v>
          </cell>
          <cell r="D990" t="str">
            <v>N/A</v>
          </cell>
          <cell r="E990">
            <v>40407</v>
          </cell>
          <cell r="F990" t="str">
            <v>DIRECCION NACIONAL DE ADUANAS</v>
          </cell>
          <cell r="G990">
            <v>80029222</v>
          </cell>
          <cell r="H990">
            <v>7</v>
          </cell>
          <cell r="I990">
            <v>83518724</v>
          </cell>
          <cell r="J990">
            <v>8351872.4000000004</v>
          </cell>
          <cell r="K990">
            <v>0</v>
          </cell>
          <cell r="L990">
            <v>0</v>
          </cell>
          <cell r="M990">
            <v>3062529</v>
          </cell>
          <cell r="N990">
            <v>91870596</v>
          </cell>
          <cell r="O990" t="str">
            <v>a</v>
          </cell>
        </row>
        <row r="993">
          <cell r="C993">
            <v>46101705</v>
          </cell>
        </row>
        <row r="994">
          <cell r="B994" t="str">
            <v>N° DE FACT/DESP</v>
          </cell>
          <cell r="C994" t="str">
            <v>TIMBRADO</v>
          </cell>
          <cell r="D994" t="str">
            <v>VENCIMIENTO</v>
          </cell>
          <cell r="E994" t="str">
            <v>FECHA</v>
          </cell>
          <cell r="F994" t="str">
            <v>PROVEEDOR</v>
          </cell>
          <cell r="G994" t="str">
            <v>R.U.C.</v>
          </cell>
          <cell r="H994" t="str">
            <v>DIG. VERI</v>
          </cell>
          <cell r="I994">
            <v>0.1</v>
          </cell>
          <cell r="J994" t="str">
            <v>IVA 10%</v>
          </cell>
          <cell r="K994">
            <v>0.05</v>
          </cell>
          <cell r="L994" t="str">
            <v>IVA 5</v>
          </cell>
          <cell r="M994" t="str">
            <v>EXENTA</v>
          </cell>
          <cell r="N994" t="str">
            <v>TOTAL</v>
          </cell>
        </row>
        <row r="995">
          <cell r="B995" t="str">
            <v>001-001-0046888</v>
          </cell>
          <cell r="C995">
            <v>85590611</v>
          </cell>
          <cell r="D995">
            <v>40755</v>
          </cell>
          <cell r="E995">
            <v>40409</v>
          </cell>
          <cell r="F995" t="str">
            <v>PEDRO A. PAREDES</v>
          </cell>
          <cell r="G995">
            <v>189311</v>
          </cell>
          <cell r="H995">
            <v>4</v>
          </cell>
          <cell r="I995">
            <v>3089402</v>
          </cell>
          <cell r="J995">
            <v>308940.2</v>
          </cell>
          <cell r="K995">
            <v>0</v>
          </cell>
          <cell r="L995">
            <v>0</v>
          </cell>
          <cell r="M995">
            <v>0</v>
          </cell>
          <cell r="N995">
            <v>3398342.2</v>
          </cell>
          <cell r="O995" t="str">
            <v>a</v>
          </cell>
        </row>
        <row r="996">
          <cell r="B996" t="str">
            <v>001-002-32616</v>
          </cell>
          <cell r="C996">
            <v>28417802</v>
          </cell>
          <cell r="D996">
            <v>40755</v>
          </cell>
          <cell r="E996">
            <v>40401</v>
          </cell>
          <cell r="F996" t="str">
            <v>ROSA OCAMPOS ACUÑA</v>
          </cell>
          <cell r="G996">
            <v>1620083</v>
          </cell>
          <cell r="H996">
            <v>7</v>
          </cell>
          <cell r="I996">
            <v>31818</v>
          </cell>
          <cell r="J996">
            <v>3181.8</v>
          </cell>
          <cell r="K996">
            <v>0</v>
          </cell>
          <cell r="L996">
            <v>0</v>
          </cell>
          <cell r="M996">
            <v>0</v>
          </cell>
          <cell r="N996">
            <v>35000</v>
          </cell>
          <cell r="O996" t="str">
            <v>a</v>
          </cell>
        </row>
        <row r="997">
          <cell r="B997" t="str">
            <v>003-001-0036397</v>
          </cell>
          <cell r="C997">
            <v>22173825</v>
          </cell>
          <cell r="D997">
            <v>40543</v>
          </cell>
          <cell r="E997">
            <v>40409</v>
          </cell>
          <cell r="F997" t="str">
            <v>GICAL S.A</v>
          </cell>
          <cell r="G997">
            <v>80003369</v>
          </cell>
          <cell r="H997">
            <v>8</v>
          </cell>
          <cell r="I997">
            <v>1255870</v>
          </cell>
          <cell r="J997">
            <v>125587</v>
          </cell>
          <cell r="K997">
            <v>0</v>
          </cell>
          <cell r="L997">
            <v>0</v>
          </cell>
          <cell r="M997">
            <v>0</v>
          </cell>
          <cell r="N997">
            <v>1381457</v>
          </cell>
          <cell r="O997" t="str">
            <v>a</v>
          </cell>
        </row>
        <row r="998">
          <cell r="B998" t="str">
            <v>021-001-000620</v>
          </cell>
          <cell r="C998">
            <v>11775667</v>
          </cell>
          <cell r="D998">
            <v>40786</v>
          </cell>
          <cell r="E998">
            <v>40407</v>
          </cell>
          <cell r="F998" t="str">
            <v>AEDA</v>
          </cell>
          <cell r="G998">
            <v>80031985</v>
          </cell>
          <cell r="H998">
            <v>0</v>
          </cell>
          <cell r="I998">
            <v>38182</v>
          </cell>
          <cell r="J998">
            <v>3818.2000000000003</v>
          </cell>
          <cell r="K998">
            <v>0</v>
          </cell>
          <cell r="L998">
            <v>0</v>
          </cell>
          <cell r="M998">
            <v>0</v>
          </cell>
          <cell r="N998">
            <v>42000</v>
          </cell>
          <cell r="O998" t="str">
            <v>a</v>
          </cell>
        </row>
        <row r="999">
          <cell r="B999" t="str">
            <v>10026IC04005501G</v>
          </cell>
          <cell r="C999" t="str">
            <v>N/A</v>
          </cell>
          <cell r="D999" t="str">
            <v>N/A</v>
          </cell>
          <cell r="E999">
            <v>40409</v>
          </cell>
          <cell r="F999" t="str">
            <v>DIRECCION NACIONAL DE ADUANAS</v>
          </cell>
          <cell r="G999">
            <v>80029222</v>
          </cell>
          <cell r="H999">
            <v>7</v>
          </cell>
          <cell r="I999">
            <v>386379539</v>
          </cell>
          <cell r="J999">
            <v>38637953.899999999</v>
          </cell>
          <cell r="K999">
            <v>0</v>
          </cell>
          <cell r="L999">
            <v>0</v>
          </cell>
          <cell r="M999">
            <v>7022224</v>
          </cell>
          <cell r="N999">
            <v>425017493</v>
          </cell>
          <cell r="O999" t="str">
            <v>a</v>
          </cell>
        </row>
        <row r="1001">
          <cell r="C1001">
            <v>44468058</v>
          </cell>
        </row>
        <row r="1002">
          <cell r="B1002" t="str">
            <v>N° DE FACT/DESP</v>
          </cell>
          <cell r="C1002" t="str">
            <v>TIMBRADO</v>
          </cell>
          <cell r="D1002" t="str">
            <v>VENCIMIENTO</v>
          </cell>
          <cell r="E1002" t="str">
            <v>FECHA</v>
          </cell>
          <cell r="F1002" t="str">
            <v>PROVEEDOR</v>
          </cell>
          <cell r="G1002" t="str">
            <v>R.U.C.</v>
          </cell>
          <cell r="H1002" t="str">
            <v>DIG. VERI</v>
          </cell>
          <cell r="I1002">
            <v>0.1</v>
          </cell>
          <cell r="J1002" t="str">
            <v>IVA 10%</v>
          </cell>
          <cell r="K1002">
            <v>0.05</v>
          </cell>
          <cell r="L1002" t="str">
            <v>IVA 5</v>
          </cell>
          <cell r="M1002" t="str">
            <v>EXENTA</v>
          </cell>
          <cell r="N1002" t="str">
            <v>TOTAL</v>
          </cell>
        </row>
        <row r="1003">
          <cell r="B1003" t="str">
            <v>001-001-0046889</v>
          </cell>
          <cell r="C1003">
            <v>85590611</v>
          </cell>
          <cell r="D1003">
            <v>40755</v>
          </cell>
          <cell r="E1003">
            <v>40409</v>
          </cell>
          <cell r="F1003" t="str">
            <v>PEDRO A. PAREDES</v>
          </cell>
          <cell r="G1003">
            <v>189311</v>
          </cell>
          <cell r="H1003">
            <v>4</v>
          </cell>
          <cell r="I1003">
            <v>3057951</v>
          </cell>
          <cell r="J1003">
            <v>305795.10000000003</v>
          </cell>
          <cell r="K1003">
            <v>0</v>
          </cell>
          <cell r="L1003">
            <v>0</v>
          </cell>
          <cell r="M1003">
            <v>0</v>
          </cell>
          <cell r="N1003">
            <v>3363746.1</v>
          </cell>
          <cell r="O1003" t="str">
            <v>a</v>
          </cell>
        </row>
        <row r="1004">
          <cell r="B1004" t="str">
            <v>001-002-32616</v>
          </cell>
          <cell r="C1004">
            <v>38657332</v>
          </cell>
          <cell r="D1004">
            <v>40755</v>
          </cell>
          <cell r="E1004">
            <v>40409</v>
          </cell>
          <cell r="F1004" t="str">
            <v>TRIUNFO SRL</v>
          </cell>
          <cell r="G1004">
            <v>80005346</v>
          </cell>
          <cell r="H1004">
            <v>0</v>
          </cell>
          <cell r="I1004">
            <v>30000</v>
          </cell>
          <cell r="J1004">
            <v>3000</v>
          </cell>
          <cell r="K1004">
            <v>0</v>
          </cell>
          <cell r="L1004">
            <v>0</v>
          </cell>
          <cell r="M1004">
            <v>0</v>
          </cell>
          <cell r="N1004">
            <v>33000</v>
          </cell>
          <cell r="O1004" t="str">
            <v>a</v>
          </cell>
        </row>
        <row r="1005">
          <cell r="B1005" t="str">
            <v>003-001-0036396</v>
          </cell>
          <cell r="C1005">
            <v>22173825</v>
          </cell>
          <cell r="D1005">
            <v>40543</v>
          </cell>
          <cell r="E1005">
            <v>40409</v>
          </cell>
          <cell r="F1005" t="str">
            <v>GICAL S.A</v>
          </cell>
          <cell r="G1005">
            <v>80003369</v>
          </cell>
          <cell r="H1005">
            <v>8</v>
          </cell>
          <cell r="I1005">
            <v>1207224</v>
          </cell>
          <cell r="J1005">
            <v>120722.40000000001</v>
          </cell>
          <cell r="K1005">
            <v>0</v>
          </cell>
          <cell r="L1005">
            <v>0</v>
          </cell>
          <cell r="M1005">
            <v>0</v>
          </cell>
          <cell r="N1005">
            <v>1327946</v>
          </cell>
          <cell r="O1005" t="str">
            <v>a</v>
          </cell>
        </row>
        <row r="1006">
          <cell r="B1006" t="str">
            <v>021-001-000619</v>
          </cell>
          <cell r="C1006">
            <v>11775667</v>
          </cell>
          <cell r="D1006">
            <v>40786</v>
          </cell>
          <cell r="E1006">
            <v>40409</v>
          </cell>
          <cell r="F1006" t="str">
            <v>AEDA</v>
          </cell>
          <cell r="G1006">
            <v>80031985</v>
          </cell>
          <cell r="H1006">
            <v>0</v>
          </cell>
          <cell r="I1006">
            <v>43636</v>
          </cell>
          <cell r="J1006">
            <v>4362.6000000000004</v>
          </cell>
          <cell r="K1006">
            <v>0</v>
          </cell>
          <cell r="L1006">
            <v>0</v>
          </cell>
          <cell r="M1006">
            <v>0</v>
          </cell>
          <cell r="N1006">
            <v>48000</v>
          </cell>
          <cell r="O1006" t="str">
            <v>a</v>
          </cell>
        </row>
        <row r="1007">
          <cell r="B1007" t="str">
            <v>10026IC04005502H</v>
          </cell>
          <cell r="C1007" t="str">
            <v>N/A</v>
          </cell>
          <cell r="D1007" t="str">
            <v>N/A</v>
          </cell>
          <cell r="E1007">
            <v>40409</v>
          </cell>
          <cell r="F1007" t="str">
            <v>DIRECCION NACIONAL DE ADUANAS</v>
          </cell>
          <cell r="G1007">
            <v>80029222</v>
          </cell>
          <cell r="H1007">
            <v>7</v>
          </cell>
          <cell r="I1007">
            <v>372331252</v>
          </cell>
          <cell r="J1007">
            <v>37233125.200000003</v>
          </cell>
          <cell r="K1007">
            <v>0</v>
          </cell>
          <cell r="L1007">
            <v>0</v>
          </cell>
          <cell r="M1007">
            <v>6801053</v>
          </cell>
          <cell r="N1007">
            <v>409564377</v>
          </cell>
          <cell r="O1007" t="str">
            <v>a</v>
          </cell>
        </row>
        <row r="1009">
          <cell r="E1009" t="str">
            <v>Miercoles</v>
          </cell>
          <cell r="F1009" t="str">
            <v>Fecha 25/08/2010</v>
          </cell>
        </row>
        <row r="1011">
          <cell r="C1011">
            <v>65796279</v>
          </cell>
        </row>
        <row r="1012">
          <cell r="B1012" t="str">
            <v>N° DE FACT/DESP</v>
          </cell>
          <cell r="C1012" t="str">
            <v>TIMBRADO</v>
          </cell>
          <cell r="D1012" t="str">
            <v>VENCIMIENTO</v>
          </cell>
          <cell r="E1012" t="str">
            <v>FECHA</v>
          </cell>
          <cell r="F1012" t="str">
            <v>PROVEEDOR</v>
          </cell>
          <cell r="G1012" t="str">
            <v>R.U.C.</v>
          </cell>
          <cell r="H1012" t="str">
            <v>DIG. VERI</v>
          </cell>
          <cell r="I1012">
            <v>0.1</v>
          </cell>
          <cell r="J1012" t="str">
            <v>IVA 10%</v>
          </cell>
          <cell r="K1012">
            <v>0.05</v>
          </cell>
          <cell r="L1012" t="str">
            <v>IVA 5</v>
          </cell>
          <cell r="M1012" t="str">
            <v>EXENTA</v>
          </cell>
          <cell r="N1012" t="str">
            <v>TOTAL</v>
          </cell>
        </row>
        <row r="1013">
          <cell r="B1013" t="str">
            <v>001-001-0046933</v>
          </cell>
          <cell r="C1013">
            <v>85590611</v>
          </cell>
          <cell r="D1013">
            <v>40755</v>
          </cell>
          <cell r="E1013">
            <v>40410</v>
          </cell>
          <cell r="F1013" t="str">
            <v>PEDRO A. PAREDES</v>
          </cell>
          <cell r="G1013">
            <v>189311</v>
          </cell>
          <cell r="H1013">
            <v>0</v>
          </cell>
          <cell r="I1013">
            <v>3472842</v>
          </cell>
          <cell r="J1013">
            <v>347284.2</v>
          </cell>
          <cell r="K1013">
            <v>0</v>
          </cell>
          <cell r="L1013">
            <v>0</v>
          </cell>
          <cell r="M1013">
            <v>0</v>
          </cell>
          <cell r="N1013">
            <v>3820126.2</v>
          </cell>
          <cell r="O1013" t="str">
            <v>a</v>
          </cell>
        </row>
        <row r="1014">
          <cell r="B1014" t="str">
            <v>001-001-0017621</v>
          </cell>
          <cell r="C1014">
            <v>38657332</v>
          </cell>
          <cell r="D1014">
            <v>40755</v>
          </cell>
          <cell r="E1014">
            <v>40410</v>
          </cell>
          <cell r="F1014" t="str">
            <v>TRIUNFO SRL</v>
          </cell>
          <cell r="G1014">
            <v>80005346</v>
          </cell>
          <cell r="H1014">
            <v>0</v>
          </cell>
          <cell r="I1014">
            <v>30000</v>
          </cell>
          <cell r="J1014">
            <v>3000</v>
          </cell>
          <cell r="K1014">
            <v>0</v>
          </cell>
          <cell r="L1014">
            <v>0</v>
          </cell>
          <cell r="M1014">
            <v>0</v>
          </cell>
          <cell r="N1014">
            <v>33000</v>
          </cell>
          <cell r="O1014" t="str">
            <v>a</v>
          </cell>
        </row>
        <row r="1015">
          <cell r="B1015" t="str">
            <v>003-001-0036421</v>
          </cell>
          <cell r="C1015">
            <v>22173825</v>
          </cell>
          <cell r="D1015">
            <v>40543</v>
          </cell>
          <cell r="E1015">
            <v>40410</v>
          </cell>
          <cell r="F1015" t="str">
            <v>GICAL S.A</v>
          </cell>
          <cell r="G1015">
            <v>80003369</v>
          </cell>
          <cell r="H1015">
            <v>0</v>
          </cell>
          <cell r="I1015">
            <v>1807223</v>
          </cell>
          <cell r="J1015">
            <v>180722.30000000002</v>
          </cell>
          <cell r="K1015">
            <v>0</v>
          </cell>
          <cell r="L1015">
            <v>0</v>
          </cell>
          <cell r="M1015">
            <v>0</v>
          </cell>
          <cell r="N1015">
            <v>1987945</v>
          </cell>
          <cell r="O1015" t="str">
            <v>a</v>
          </cell>
        </row>
        <row r="1016">
          <cell r="B1016" t="str">
            <v>021-001-000632</v>
          </cell>
          <cell r="C1016">
            <v>11775667</v>
          </cell>
          <cell r="D1016">
            <v>40786</v>
          </cell>
          <cell r="E1016">
            <v>40409</v>
          </cell>
          <cell r="F1016" t="str">
            <v>AEDA</v>
          </cell>
          <cell r="G1016">
            <v>80031985</v>
          </cell>
          <cell r="H1016">
            <v>0</v>
          </cell>
          <cell r="I1016">
            <v>38182</v>
          </cell>
          <cell r="J1016">
            <v>3818.2000000000003</v>
          </cell>
          <cell r="K1016">
            <v>0</v>
          </cell>
          <cell r="L1016">
            <v>0</v>
          </cell>
          <cell r="M1016">
            <v>0</v>
          </cell>
          <cell r="N1016">
            <v>48000</v>
          </cell>
          <cell r="O1016" t="str">
            <v>a</v>
          </cell>
        </row>
        <row r="1017">
          <cell r="B1017" t="str">
            <v>10026IC04005521X</v>
          </cell>
          <cell r="C1017" t="str">
            <v>N/A</v>
          </cell>
          <cell r="D1017" t="str">
            <v>N/A</v>
          </cell>
          <cell r="E1017">
            <v>40410</v>
          </cell>
          <cell r="F1017" t="str">
            <v>DIRECCION NACIONAL DE ADUANAS</v>
          </cell>
          <cell r="G1017">
            <v>80029222</v>
          </cell>
          <cell r="H1017">
            <v>0</v>
          </cell>
          <cell r="I1017">
            <v>557649300</v>
          </cell>
          <cell r="J1017">
            <v>55764930</v>
          </cell>
          <cell r="K1017">
            <v>0</v>
          </cell>
          <cell r="L1017">
            <v>0</v>
          </cell>
          <cell r="M1017">
            <v>9496525</v>
          </cell>
          <cell r="N1017">
            <v>613414230</v>
          </cell>
          <cell r="O1017" t="str">
            <v>a</v>
          </cell>
        </row>
        <row r="1019">
          <cell r="C1019">
            <v>16323812</v>
          </cell>
        </row>
        <row r="1020">
          <cell r="B1020" t="str">
            <v>N° DE FACT/DESP</v>
          </cell>
          <cell r="C1020" t="str">
            <v>TIMBRADO</v>
          </cell>
          <cell r="D1020" t="str">
            <v>VENCIMIENTO</v>
          </cell>
          <cell r="E1020" t="str">
            <v>FECHA</v>
          </cell>
          <cell r="F1020" t="str">
            <v>PROVEEDOR</v>
          </cell>
          <cell r="G1020" t="str">
            <v>R.U.C.</v>
          </cell>
          <cell r="H1020" t="str">
            <v>DIG. VERI</v>
          </cell>
          <cell r="I1020">
            <v>0.1</v>
          </cell>
          <cell r="J1020" t="str">
            <v>IVA 10%</v>
          </cell>
          <cell r="K1020">
            <v>0.05</v>
          </cell>
          <cell r="L1020" t="str">
            <v>IVA 5</v>
          </cell>
          <cell r="M1020" t="str">
            <v>EXENTA</v>
          </cell>
          <cell r="N1020" t="str">
            <v>TOTAL</v>
          </cell>
        </row>
        <row r="1021">
          <cell r="B1021" t="str">
            <v>001-001-0046951</v>
          </cell>
          <cell r="C1021">
            <v>85590611</v>
          </cell>
          <cell r="D1021">
            <v>40755</v>
          </cell>
          <cell r="E1021">
            <v>40413</v>
          </cell>
          <cell r="F1021" t="str">
            <v>PEDRO A. PAREDES</v>
          </cell>
          <cell r="G1021">
            <v>189311</v>
          </cell>
          <cell r="H1021">
            <v>0</v>
          </cell>
          <cell r="I1021">
            <v>1732894</v>
          </cell>
          <cell r="J1021">
            <v>173289.40000000002</v>
          </cell>
          <cell r="K1021">
            <v>0</v>
          </cell>
          <cell r="L1021">
            <v>0</v>
          </cell>
          <cell r="M1021">
            <v>0</v>
          </cell>
          <cell r="N1021">
            <v>1906183.4</v>
          </cell>
          <cell r="O1021" t="str">
            <v>a</v>
          </cell>
        </row>
        <row r="1022">
          <cell r="B1022" t="str">
            <v>001-001-0017628</v>
          </cell>
          <cell r="C1022">
            <v>38657332</v>
          </cell>
          <cell r="D1022">
            <v>40755</v>
          </cell>
          <cell r="E1022">
            <v>40413</v>
          </cell>
          <cell r="F1022" t="str">
            <v>TRIUNFO SRL</v>
          </cell>
          <cell r="G1022">
            <v>80005346</v>
          </cell>
          <cell r="H1022">
            <v>0</v>
          </cell>
          <cell r="I1022">
            <v>30000</v>
          </cell>
          <cell r="J1022">
            <v>3000</v>
          </cell>
          <cell r="K1022">
            <v>0</v>
          </cell>
          <cell r="L1022">
            <v>0</v>
          </cell>
          <cell r="M1022">
            <v>0</v>
          </cell>
          <cell r="N1022">
            <v>33000</v>
          </cell>
          <cell r="O1022" t="str">
            <v>a</v>
          </cell>
        </row>
        <row r="1023">
          <cell r="B1023" t="str">
            <v>003-001-0036426</v>
          </cell>
          <cell r="C1023">
            <v>22173825</v>
          </cell>
          <cell r="D1023">
            <v>40543</v>
          </cell>
          <cell r="E1023">
            <v>40413</v>
          </cell>
          <cell r="F1023" t="str">
            <v>GICAL S.A</v>
          </cell>
          <cell r="G1023">
            <v>80003369</v>
          </cell>
          <cell r="H1023">
            <v>0</v>
          </cell>
          <cell r="I1023">
            <v>377140</v>
          </cell>
          <cell r="J1023">
            <v>37714</v>
          </cell>
          <cell r="K1023">
            <v>0</v>
          </cell>
          <cell r="L1023">
            <v>0</v>
          </cell>
          <cell r="M1023">
            <v>0</v>
          </cell>
          <cell r="N1023">
            <v>414854</v>
          </cell>
          <cell r="O1023" t="str">
            <v>a</v>
          </cell>
        </row>
        <row r="1024">
          <cell r="B1024" t="str">
            <v>021-001-000636</v>
          </cell>
          <cell r="C1024">
            <v>11775667</v>
          </cell>
          <cell r="D1024">
            <v>40786</v>
          </cell>
          <cell r="E1024">
            <v>40413</v>
          </cell>
          <cell r="F1024" t="str">
            <v>AEDA</v>
          </cell>
          <cell r="G1024">
            <v>80031985</v>
          </cell>
          <cell r="H1024">
            <v>0</v>
          </cell>
          <cell r="I1024">
            <v>32727</v>
          </cell>
          <cell r="J1024">
            <v>3271.7000000000003</v>
          </cell>
          <cell r="K1024">
            <v>0</v>
          </cell>
          <cell r="L1024">
            <v>0</v>
          </cell>
          <cell r="M1024">
            <v>0</v>
          </cell>
          <cell r="N1024">
            <v>36000</v>
          </cell>
          <cell r="O1024" t="str">
            <v>a</v>
          </cell>
        </row>
        <row r="1025">
          <cell r="B1025" t="str">
            <v>10026IC04005525M</v>
          </cell>
          <cell r="C1025" t="str">
            <v>N/A</v>
          </cell>
          <cell r="D1025" t="str">
            <v>N/A</v>
          </cell>
          <cell r="E1025">
            <v>40413</v>
          </cell>
          <cell r="F1025" t="str">
            <v>DIRECCION NACIONAL DE ADUANAS</v>
          </cell>
          <cell r="G1025">
            <v>80029222</v>
          </cell>
          <cell r="H1025">
            <v>0</v>
          </cell>
          <cell r="I1025">
            <v>119645615</v>
          </cell>
          <cell r="J1025">
            <v>11964561.5</v>
          </cell>
          <cell r="K1025">
            <v>0</v>
          </cell>
          <cell r="L1025">
            <v>0</v>
          </cell>
          <cell r="M1025">
            <v>4141975</v>
          </cell>
          <cell r="N1025">
            <v>131610177</v>
          </cell>
          <cell r="O1025" t="str">
            <v>a</v>
          </cell>
        </row>
        <row r="1027">
          <cell r="C1027">
            <v>15788115</v>
          </cell>
        </row>
        <row r="1028">
          <cell r="B1028" t="str">
            <v>N° DE FACT/DESP</v>
          </cell>
          <cell r="C1028" t="str">
            <v>TIMBRADO</v>
          </cell>
          <cell r="D1028" t="str">
            <v>VENCIMIENTO</v>
          </cell>
          <cell r="E1028" t="str">
            <v>FECHA</v>
          </cell>
          <cell r="F1028" t="str">
            <v>PROVEEDOR</v>
          </cell>
          <cell r="G1028" t="str">
            <v>R.U.C.</v>
          </cell>
          <cell r="H1028" t="str">
            <v>DIG. VERI</v>
          </cell>
          <cell r="I1028">
            <v>0.1</v>
          </cell>
          <cell r="J1028" t="str">
            <v>IVA 10%</v>
          </cell>
          <cell r="K1028">
            <v>0.05</v>
          </cell>
          <cell r="L1028" t="str">
            <v>IVA 5</v>
          </cell>
          <cell r="M1028" t="str">
            <v>EXENTA</v>
          </cell>
          <cell r="N1028" t="str">
            <v>TOTAL</v>
          </cell>
        </row>
        <row r="1029">
          <cell r="B1029" t="str">
            <v>001-001-0046950</v>
          </cell>
          <cell r="C1029">
            <v>85590611</v>
          </cell>
          <cell r="D1029">
            <v>40755</v>
          </cell>
          <cell r="E1029">
            <v>40413</v>
          </cell>
          <cell r="F1029" t="str">
            <v>PEDRO A. PAREDES</v>
          </cell>
          <cell r="G1029">
            <v>189311</v>
          </cell>
          <cell r="H1029">
            <v>0</v>
          </cell>
          <cell r="I1029">
            <v>1678866</v>
          </cell>
          <cell r="J1029">
            <v>167886.6</v>
          </cell>
          <cell r="K1029">
            <v>0</v>
          </cell>
          <cell r="L1029">
            <v>0</v>
          </cell>
          <cell r="M1029">
            <v>0</v>
          </cell>
          <cell r="N1029">
            <v>1846752.6</v>
          </cell>
          <cell r="O1029" t="str">
            <v>a</v>
          </cell>
        </row>
        <row r="1030">
          <cell r="B1030" t="str">
            <v>001-001-0017629</v>
          </cell>
          <cell r="C1030">
            <v>38657332</v>
          </cell>
          <cell r="D1030">
            <v>40755</v>
          </cell>
          <cell r="E1030">
            <v>40413</v>
          </cell>
          <cell r="F1030" t="str">
            <v>TRIUNFO SRL</v>
          </cell>
          <cell r="G1030">
            <v>80005346</v>
          </cell>
          <cell r="H1030">
            <v>0</v>
          </cell>
          <cell r="I1030">
            <v>30000</v>
          </cell>
          <cell r="J1030">
            <v>3000</v>
          </cell>
          <cell r="K1030">
            <v>0</v>
          </cell>
          <cell r="L1030">
            <v>0</v>
          </cell>
          <cell r="M1030">
            <v>0</v>
          </cell>
          <cell r="N1030">
            <v>33000</v>
          </cell>
          <cell r="O1030" t="str">
            <v>a</v>
          </cell>
        </row>
        <row r="1031">
          <cell r="B1031" t="str">
            <v>003-001-0036431</v>
          </cell>
          <cell r="C1031">
            <v>22173825</v>
          </cell>
          <cell r="D1031">
            <v>40543</v>
          </cell>
          <cell r="E1031">
            <v>40413</v>
          </cell>
          <cell r="F1031" t="str">
            <v>GICAL S.A</v>
          </cell>
          <cell r="G1031">
            <v>80003369</v>
          </cell>
          <cell r="H1031">
            <v>0</v>
          </cell>
          <cell r="I1031">
            <v>289295</v>
          </cell>
          <cell r="J1031">
            <v>28929.5</v>
          </cell>
          <cell r="K1031">
            <v>0</v>
          </cell>
          <cell r="L1031">
            <v>0</v>
          </cell>
          <cell r="M1031">
            <v>0</v>
          </cell>
          <cell r="N1031">
            <v>318225</v>
          </cell>
          <cell r="O1031" t="str">
            <v>a</v>
          </cell>
        </row>
        <row r="1032">
          <cell r="B1032" t="str">
            <v>021-001-000650</v>
          </cell>
          <cell r="C1032">
            <v>11775667</v>
          </cell>
          <cell r="D1032">
            <v>40786</v>
          </cell>
          <cell r="E1032">
            <v>40413</v>
          </cell>
          <cell r="F1032" t="str">
            <v>AEDA</v>
          </cell>
          <cell r="G1032">
            <v>80031985</v>
          </cell>
          <cell r="H1032">
            <v>0</v>
          </cell>
          <cell r="I1032">
            <v>38182</v>
          </cell>
          <cell r="J1032">
            <v>3818.2000000000003</v>
          </cell>
          <cell r="K1032">
            <v>0</v>
          </cell>
          <cell r="L1032">
            <v>0</v>
          </cell>
          <cell r="M1032">
            <v>0</v>
          </cell>
          <cell r="N1032">
            <v>42000</v>
          </cell>
          <cell r="O1032" t="str">
            <v>a</v>
          </cell>
        </row>
        <row r="1033">
          <cell r="B1033" t="str">
            <v>10026IC04005532K</v>
          </cell>
          <cell r="C1033" t="str">
            <v>N/A</v>
          </cell>
          <cell r="D1033" t="str">
            <v>N/A</v>
          </cell>
          <cell r="E1033">
            <v>40413</v>
          </cell>
          <cell r="F1033" t="str">
            <v>DIRECCION NACIONAL DE ADUANAS</v>
          </cell>
          <cell r="G1033">
            <v>80029222</v>
          </cell>
          <cell r="H1033">
            <v>0</v>
          </cell>
          <cell r="I1033">
            <v>106508753</v>
          </cell>
          <cell r="J1033">
            <v>10650876.300000001</v>
          </cell>
          <cell r="K1033">
            <v>0</v>
          </cell>
          <cell r="L1033">
            <v>0</v>
          </cell>
          <cell r="M1033">
            <v>4933604</v>
          </cell>
          <cell r="N1033">
            <v>117159629</v>
          </cell>
          <cell r="O1033" t="str">
            <v>a</v>
          </cell>
        </row>
        <row r="1035">
          <cell r="C1035">
            <v>40155741</v>
          </cell>
        </row>
        <row r="1036">
          <cell r="B1036" t="str">
            <v>N° DE FACT/DESP</v>
          </cell>
          <cell r="C1036" t="str">
            <v>TIMBRADO</v>
          </cell>
          <cell r="D1036" t="str">
            <v>VENCIMIENTO</v>
          </cell>
          <cell r="E1036" t="str">
            <v>FECHA</v>
          </cell>
          <cell r="F1036" t="str">
            <v>PROVEEDOR</v>
          </cell>
          <cell r="G1036" t="str">
            <v>R.U.C.</v>
          </cell>
          <cell r="H1036" t="str">
            <v>DIG. VERI</v>
          </cell>
          <cell r="I1036">
            <v>0.1</v>
          </cell>
          <cell r="J1036" t="str">
            <v>IVA 10%</v>
          </cell>
          <cell r="K1036">
            <v>0.05</v>
          </cell>
          <cell r="L1036" t="str">
            <v>IVA 5</v>
          </cell>
          <cell r="M1036" t="str">
            <v>EXENTA</v>
          </cell>
          <cell r="N1036" t="str">
            <v>TOTAL</v>
          </cell>
        </row>
        <row r="1037">
          <cell r="B1037" t="str">
            <v>001-001-0046949</v>
          </cell>
          <cell r="C1037">
            <v>85590611</v>
          </cell>
          <cell r="D1037">
            <v>40755</v>
          </cell>
          <cell r="E1037">
            <v>40413</v>
          </cell>
          <cell r="F1037" t="str">
            <v>PEDRO A. PAREDES</v>
          </cell>
          <cell r="G1037">
            <v>189311</v>
          </cell>
          <cell r="H1037">
            <v>0</v>
          </cell>
          <cell r="I1037">
            <v>2958714</v>
          </cell>
          <cell r="J1037">
            <v>295871.40000000002</v>
          </cell>
          <cell r="K1037">
            <v>0</v>
          </cell>
          <cell r="L1037">
            <v>0</v>
          </cell>
          <cell r="M1037">
            <v>0</v>
          </cell>
          <cell r="N1037">
            <v>3254585.4</v>
          </cell>
          <cell r="O1037" t="str">
            <v>a</v>
          </cell>
        </row>
        <row r="1038">
          <cell r="B1038" t="str">
            <v>001-001-0017630</v>
          </cell>
          <cell r="C1038">
            <v>38657332</v>
          </cell>
          <cell r="D1038">
            <v>40755</v>
          </cell>
          <cell r="E1038">
            <v>40413</v>
          </cell>
          <cell r="F1038" t="str">
            <v>TRIUNFO SRL</v>
          </cell>
          <cell r="G1038">
            <v>80005346</v>
          </cell>
          <cell r="H1038">
            <v>0</v>
          </cell>
          <cell r="I1038">
            <v>30000</v>
          </cell>
          <cell r="J1038">
            <v>3000</v>
          </cell>
          <cell r="K1038">
            <v>0</v>
          </cell>
          <cell r="L1038">
            <v>0</v>
          </cell>
          <cell r="M1038">
            <v>0</v>
          </cell>
          <cell r="N1038">
            <v>33000</v>
          </cell>
          <cell r="O1038" t="str">
            <v>a</v>
          </cell>
        </row>
        <row r="1039">
          <cell r="B1039" t="str">
            <v>003-001-0036445</v>
          </cell>
          <cell r="C1039">
            <v>22173825</v>
          </cell>
          <cell r="D1039">
            <v>40543</v>
          </cell>
          <cell r="E1039">
            <v>40413</v>
          </cell>
          <cell r="F1039" t="str">
            <v>GICAL S.A</v>
          </cell>
          <cell r="G1039">
            <v>80003369</v>
          </cell>
          <cell r="H1039">
            <v>0</v>
          </cell>
          <cell r="I1039">
            <v>1063383</v>
          </cell>
          <cell r="J1039">
            <v>106338.3</v>
          </cell>
          <cell r="K1039">
            <v>0</v>
          </cell>
          <cell r="L1039">
            <v>0</v>
          </cell>
          <cell r="M1039">
            <v>0</v>
          </cell>
          <cell r="N1039">
            <v>1169721</v>
          </cell>
          <cell r="O1039" t="str">
            <v>a</v>
          </cell>
        </row>
        <row r="1040">
          <cell r="B1040" t="str">
            <v>021-001-000652</v>
          </cell>
          <cell r="C1040">
            <v>11775667</v>
          </cell>
          <cell r="D1040">
            <v>40786</v>
          </cell>
          <cell r="E1040">
            <v>40413</v>
          </cell>
          <cell r="F1040" t="str">
            <v>AEDA</v>
          </cell>
          <cell r="G1040">
            <v>80031985</v>
          </cell>
          <cell r="H1040">
            <v>0</v>
          </cell>
          <cell r="I1040">
            <v>38182</v>
          </cell>
          <cell r="J1040">
            <v>3818.2000000000003</v>
          </cell>
          <cell r="K1040">
            <v>0</v>
          </cell>
          <cell r="L1040">
            <v>0</v>
          </cell>
          <cell r="M1040">
            <v>0</v>
          </cell>
          <cell r="N1040">
            <v>42000</v>
          </cell>
          <cell r="O1040" t="str">
            <v>a</v>
          </cell>
        </row>
        <row r="1041">
          <cell r="B1041" t="str">
            <v>10026IC04005548R</v>
          </cell>
          <cell r="C1041" t="str">
            <v>N/A</v>
          </cell>
          <cell r="D1041" t="str">
            <v>N/A</v>
          </cell>
          <cell r="E1041">
            <v>40413</v>
          </cell>
          <cell r="F1041" t="str">
            <v>DIRECCION NACIONAL DE ADUANAS</v>
          </cell>
          <cell r="G1041">
            <v>80029222</v>
          </cell>
          <cell r="H1041">
            <v>0</v>
          </cell>
          <cell r="I1041">
            <v>328006025</v>
          </cell>
          <cell r="J1041">
            <v>32800603.5</v>
          </cell>
          <cell r="K1041">
            <v>0</v>
          </cell>
          <cell r="L1041">
            <v>0</v>
          </cell>
          <cell r="M1041">
            <v>6946111</v>
          </cell>
          <cell r="N1041">
            <v>360806628</v>
          </cell>
          <cell r="O1041" t="str">
            <v>a</v>
          </cell>
        </row>
        <row r="1043">
          <cell r="C1043">
            <v>41678643</v>
          </cell>
        </row>
        <row r="1044">
          <cell r="B1044" t="str">
            <v>N° DE FACT/DESP</v>
          </cell>
          <cell r="C1044" t="str">
            <v>TIMBRADO</v>
          </cell>
          <cell r="D1044" t="str">
            <v>VENCIMIENTO</v>
          </cell>
          <cell r="E1044" t="str">
            <v>FECHA</v>
          </cell>
          <cell r="F1044" t="str">
            <v>PROVEEDOR</v>
          </cell>
          <cell r="G1044" t="str">
            <v>R.U.C.</v>
          </cell>
          <cell r="H1044" t="str">
            <v>DIG. VERI</v>
          </cell>
          <cell r="I1044">
            <v>0.1</v>
          </cell>
          <cell r="J1044" t="str">
            <v>IVA 10%</v>
          </cell>
          <cell r="K1044">
            <v>0.05</v>
          </cell>
          <cell r="L1044" t="str">
            <v>IVA 5</v>
          </cell>
          <cell r="M1044" t="str">
            <v>EXENTA</v>
          </cell>
          <cell r="N1044" t="str">
            <v>TOTAL</v>
          </cell>
        </row>
        <row r="1045">
          <cell r="B1045" t="str">
            <v>001-001-0046948</v>
          </cell>
          <cell r="C1045">
            <v>85590611</v>
          </cell>
          <cell r="D1045">
            <v>40755</v>
          </cell>
          <cell r="E1045">
            <v>40413</v>
          </cell>
          <cell r="F1045" t="str">
            <v>PEDRO A. PAREDES</v>
          </cell>
          <cell r="G1045">
            <v>189311</v>
          </cell>
          <cell r="H1045">
            <v>0</v>
          </cell>
          <cell r="I1045">
            <v>3001983</v>
          </cell>
          <cell r="J1045">
            <v>300198.3</v>
          </cell>
          <cell r="K1045">
            <v>0</v>
          </cell>
          <cell r="L1045">
            <v>0</v>
          </cell>
          <cell r="M1045">
            <v>0</v>
          </cell>
          <cell r="N1045">
            <v>3302181.3</v>
          </cell>
          <cell r="O1045" t="str">
            <v>a</v>
          </cell>
        </row>
        <row r="1046">
          <cell r="B1046" t="str">
            <v>001-001-0017631</v>
          </cell>
          <cell r="C1046">
            <v>38657332</v>
          </cell>
          <cell r="D1046">
            <v>40755</v>
          </cell>
          <cell r="E1046">
            <v>40413</v>
          </cell>
          <cell r="F1046" t="str">
            <v>TRIUNFO SRL</v>
          </cell>
          <cell r="G1046">
            <v>80005346</v>
          </cell>
          <cell r="H1046">
            <v>0</v>
          </cell>
          <cell r="I1046">
            <v>30000</v>
          </cell>
          <cell r="J1046">
            <v>3000</v>
          </cell>
          <cell r="K1046">
            <v>0</v>
          </cell>
          <cell r="L1046">
            <v>0</v>
          </cell>
          <cell r="M1046">
            <v>0</v>
          </cell>
          <cell r="N1046">
            <v>33000</v>
          </cell>
          <cell r="O1046" t="str">
            <v>a</v>
          </cell>
        </row>
        <row r="1047">
          <cell r="B1047" t="str">
            <v>003-001-0036439</v>
          </cell>
          <cell r="C1047">
            <v>22173825</v>
          </cell>
          <cell r="D1047">
            <v>40543</v>
          </cell>
          <cell r="E1047">
            <v>40413</v>
          </cell>
          <cell r="F1047" t="str">
            <v>GICAL S.A</v>
          </cell>
          <cell r="G1047">
            <v>80003369</v>
          </cell>
          <cell r="H1047">
            <v>0</v>
          </cell>
          <cell r="I1047">
            <v>1123810</v>
          </cell>
          <cell r="J1047">
            <v>112381</v>
          </cell>
          <cell r="K1047">
            <v>0</v>
          </cell>
          <cell r="L1047">
            <v>0</v>
          </cell>
          <cell r="M1047">
            <v>0</v>
          </cell>
          <cell r="N1047">
            <v>1236191</v>
          </cell>
          <cell r="O1047" t="str">
            <v>a</v>
          </cell>
        </row>
        <row r="1048">
          <cell r="B1048" t="str">
            <v>021-001-000635</v>
          </cell>
          <cell r="C1048">
            <v>11775667</v>
          </cell>
          <cell r="D1048">
            <v>40786</v>
          </cell>
          <cell r="E1048">
            <v>40413</v>
          </cell>
          <cell r="F1048" t="str">
            <v>AEDA</v>
          </cell>
          <cell r="G1048">
            <v>80031985</v>
          </cell>
          <cell r="H1048">
            <v>0</v>
          </cell>
          <cell r="I1048">
            <v>32727</v>
          </cell>
          <cell r="J1048">
            <v>3271.7000000000003</v>
          </cell>
          <cell r="K1048">
            <v>0</v>
          </cell>
          <cell r="L1048">
            <v>0</v>
          </cell>
          <cell r="M1048">
            <v>0</v>
          </cell>
          <cell r="N1048">
            <v>36000</v>
          </cell>
          <cell r="O1048" t="str">
            <v>a</v>
          </cell>
        </row>
        <row r="1049">
          <cell r="B1049" t="str">
            <v>10026IC04005540J</v>
          </cell>
          <cell r="C1049" t="str">
            <v>N/A</v>
          </cell>
          <cell r="D1049" t="str">
            <v>N/A</v>
          </cell>
          <cell r="E1049">
            <v>40413</v>
          </cell>
          <cell r="F1049" t="str">
            <v>DIRECCION NACIONAL DE ADUANAS</v>
          </cell>
          <cell r="G1049">
            <v>80029222</v>
          </cell>
          <cell r="H1049">
            <v>0</v>
          </cell>
          <cell r="I1049">
            <v>347332857</v>
          </cell>
          <cell r="J1049">
            <v>34733285.700000003</v>
          </cell>
          <cell r="K1049">
            <v>0</v>
          </cell>
          <cell r="L1049">
            <v>0</v>
          </cell>
          <cell r="M1049">
            <v>6526506</v>
          </cell>
          <cell r="N1049">
            <v>382066143</v>
          </cell>
          <cell r="O1049" t="str">
            <v>a</v>
          </cell>
        </row>
        <row r="1051">
          <cell r="C1051">
            <v>11154866</v>
          </cell>
        </row>
        <row r="1052">
          <cell r="B1052" t="str">
            <v>N° DE FACT/DESP</v>
          </cell>
          <cell r="C1052" t="str">
            <v>TIMBRADO</v>
          </cell>
          <cell r="D1052" t="str">
            <v>VENCIMIENTO</v>
          </cell>
          <cell r="E1052" t="str">
            <v>FECHA</v>
          </cell>
          <cell r="F1052" t="str">
            <v>PROVEEDOR</v>
          </cell>
          <cell r="G1052" t="str">
            <v>R.U.C.</v>
          </cell>
          <cell r="H1052" t="str">
            <v>DIG. VERI</v>
          </cell>
          <cell r="I1052">
            <v>0.1</v>
          </cell>
          <cell r="J1052" t="str">
            <v>IVA 10%</v>
          </cell>
          <cell r="K1052">
            <v>0.05</v>
          </cell>
          <cell r="L1052" t="str">
            <v>IVA 5</v>
          </cell>
          <cell r="M1052" t="str">
            <v>EXENTA</v>
          </cell>
          <cell r="N1052" t="str">
            <v>TOTAL</v>
          </cell>
        </row>
        <row r="1053">
          <cell r="B1053" t="str">
            <v>001-001-0046953</v>
          </cell>
          <cell r="C1053">
            <v>85590611</v>
          </cell>
          <cell r="D1053">
            <v>40755</v>
          </cell>
          <cell r="E1053">
            <v>40413</v>
          </cell>
          <cell r="F1053" t="str">
            <v>PEDRO A. PAREDES</v>
          </cell>
          <cell r="G1053">
            <v>189311</v>
          </cell>
          <cell r="H1053">
            <v>0</v>
          </cell>
          <cell r="I1053">
            <v>1231206</v>
          </cell>
          <cell r="J1053">
            <v>123120.6</v>
          </cell>
          <cell r="K1053">
            <v>0</v>
          </cell>
          <cell r="L1053">
            <v>0</v>
          </cell>
          <cell r="M1053">
            <v>0</v>
          </cell>
          <cell r="N1053">
            <v>1354326.6</v>
          </cell>
          <cell r="O1053" t="str">
            <v>a</v>
          </cell>
        </row>
        <row r="1054">
          <cell r="B1054" t="str">
            <v>001-001-0017633</v>
          </cell>
          <cell r="C1054">
            <v>38657332</v>
          </cell>
          <cell r="D1054">
            <v>40755</v>
          </cell>
          <cell r="E1054">
            <v>40413</v>
          </cell>
          <cell r="F1054" t="str">
            <v>TRIUNFO SRL</v>
          </cell>
          <cell r="G1054">
            <v>80005346</v>
          </cell>
          <cell r="H1054">
            <v>0</v>
          </cell>
          <cell r="I1054">
            <v>30000</v>
          </cell>
          <cell r="J1054">
            <v>3000</v>
          </cell>
          <cell r="K1054">
            <v>0</v>
          </cell>
          <cell r="L1054">
            <v>0</v>
          </cell>
          <cell r="M1054">
            <v>0</v>
          </cell>
          <cell r="N1054">
            <v>33000</v>
          </cell>
          <cell r="O1054" t="str">
            <v>a</v>
          </cell>
        </row>
        <row r="1055">
          <cell r="B1055" t="str">
            <v>005-001-0022665</v>
          </cell>
          <cell r="C1055">
            <v>69137384</v>
          </cell>
          <cell r="D1055">
            <v>40724</v>
          </cell>
          <cell r="E1055">
            <v>40413</v>
          </cell>
          <cell r="F1055" t="str">
            <v>AEDA</v>
          </cell>
          <cell r="G1055">
            <v>80031985</v>
          </cell>
          <cell r="H1055">
            <v>0</v>
          </cell>
          <cell r="I1055">
            <v>38182</v>
          </cell>
          <cell r="J1055">
            <v>3818.2000000000003</v>
          </cell>
          <cell r="K1055">
            <v>0</v>
          </cell>
          <cell r="L1055">
            <v>0</v>
          </cell>
          <cell r="M1055">
            <v>0</v>
          </cell>
          <cell r="N1055">
            <v>42000</v>
          </cell>
          <cell r="O1055" t="str">
            <v>a</v>
          </cell>
        </row>
        <row r="1056">
          <cell r="B1056" t="str">
            <v>10016IC04000097K</v>
          </cell>
          <cell r="C1056" t="str">
            <v>N/A</v>
          </cell>
          <cell r="D1056" t="str">
            <v>N/A</v>
          </cell>
          <cell r="E1056">
            <v>40413</v>
          </cell>
          <cell r="F1056" t="str">
            <v>DIRECCION NACIONAL DE ADUANAS</v>
          </cell>
          <cell r="G1056">
            <v>80029222</v>
          </cell>
          <cell r="H1056">
            <v>0</v>
          </cell>
          <cell r="I1056">
            <v>91350957</v>
          </cell>
          <cell r="J1056">
            <v>9135095.7000000011</v>
          </cell>
          <cell r="K1056">
            <v>0</v>
          </cell>
          <cell r="L1056">
            <v>0</v>
          </cell>
          <cell r="M1056">
            <v>1889831</v>
          </cell>
          <cell r="N1056">
            <v>100486053</v>
          </cell>
          <cell r="O1056" t="str">
            <v>a</v>
          </cell>
        </row>
        <row r="1058">
          <cell r="C1058">
            <v>17448154</v>
          </cell>
        </row>
        <row r="1059">
          <cell r="B1059" t="str">
            <v>N° DE FACT/DESP</v>
          </cell>
          <cell r="C1059" t="str">
            <v>TIMBRADO</v>
          </cell>
          <cell r="D1059" t="str">
            <v>VENCIMIENTO</v>
          </cell>
          <cell r="E1059" t="str">
            <v>FECHA</v>
          </cell>
          <cell r="F1059" t="str">
            <v>PROVEEDOR</v>
          </cell>
          <cell r="G1059" t="str">
            <v>R.U.C.</v>
          </cell>
          <cell r="H1059" t="str">
            <v>DIG. VERI</v>
          </cell>
          <cell r="I1059">
            <v>0.1</v>
          </cell>
          <cell r="J1059" t="str">
            <v>IVA 10%</v>
          </cell>
          <cell r="K1059">
            <v>0.05</v>
          </cell>
          <cell r="L1059" t="str">
            <v>IVA 5</v>
          </cell>
          <cell r="M1059" t="str">
            <v>EXENTA</v>
          </cell>
          <cell r="N1059" t="str">
            <v>TOTAL</v>
          </cell>
        </row>
        <row r="1060">
          <cell r="B1060" t="str">
            <v>001-001-0047021</v>
          </cell>
          <cell r="C1060">
            <v>46580791</v>
          </cell>
          <cell r="D1060">
            <v>40786</v>
          </cell>
          <cell r="E1060">
            <v>40414</v>
          </cell>
          <cell r="F1060" t="str">
            <v>PEDRO A. PAREDES</v>
          </cell>
          <cell r="G1060">
            <v>189311</v>
          </cell>
          <cell r="H1060">
            <v>0</v>
          </cell>
          <cell r="I1060">
            <v>1760205</v>
          </cell>
          <cell r="J1060">
            <v>176020.5</v>
          </cell>
          <cell r="K1060">
            <v>0</v>
          </cell>
          <cell r="L1060">
            <v>0</v>
          </cell>
          <cell r="M1060">
            <v>0</v>
          </cell>
          <cell r="N1060">
            <v>1936225.5</v>
          </cell>
          <cell r="O1060" t="str">
            <v>a</v>
          </cell>
        </row>
        <row r="1061">
          <cell r="B1061" t="str">
            <v>001-001-0017668</v>
          </cell>
          <cell r="C1061">
            <v>38657332</v>
          </cell>
          <cell r="D1061">
            <v>40755</v>
          </cell>
          <cell r="E1061">
            <v>40414</v>
          </cell>
          <cell r="F1061" t="str">
            <v>TRIUNFO SRL</v>
          </cell>
          <cell r="G1061">
            <v>80005346</v>
          </cell>
          <cell r="H1061">
            <v>0</v>
          </cell>
          <cell r="I1061">
            <v>30000</v>
          </cell>
          <cell r="J1061">
            <v>3000</v>
          </cell>
          <cell r="K1061">
            <v>0</v>
          </cell>
          <cell r="L1061">
            <v>0</v>
          </cell>
          <cell r="M1061">
            <v>0</v>
          </cell>
          <cell r="N1061">
            <v>33000</v>
          </cell>
          <cell r="O1061" t="str">
            <v>a</v>
          </cell>
        </row>
        <row r="1062">
          <cell r="B1062" t="str">
            <v>003-001-0036476</v>
          </cell>
          <cell r="C1062">
            <v>22173825</v>
          </cell>
          <cell r="D1062">
            <v>40543</v>
          </cell>
          <cell r="E1062">
            <v>40414</v>
          </cell>
          <cell r="F1062" t="str">
            <v>GICAL S.A</v>
          </cell>
          <cell r="G1062">
            <v>80003369</v>
          </cell>
          <cell r="H1062">
            <v>0</v>
          </cell>
          <cell r="I1062">
            <v>390168</v>
          </cell>
          <cell r="J1062">
            <v>39016.800000000003</v>
          </cell>
          <cell r="K1062">
            <v>0</v>
          </cell>
          <cell r="L1062">
            <v>0</v>
          </cell>
          <cell r="M1062">
            <v>0</v>
          </cell>
          <cell r="N1062">
            <v>429185</v>
          </cell>
          <cell r="O1062" t="str">
            <v>a</v>
          </cell>
        </row>
        <row r="1063">
          <cell r="B1063" t="str">
            <v>021-001-000665</v>
          </cell>
          <cell r="C1063">
            <v>11775667</v>
          </cell>
          <cell r="D1063">
            <v>40786</v>
          </cell>
          <cell r="E1063">
            <v>40414</v>
          </cell>
          <cell r="F1063" t="str">
            <v>AEDA</v>
          </cell>
          <cell r="G1063">
            <v>80031985</v>
          </cell>
          <cell r="H1063">
            <v>0</v>
          </cell>
          <cell r="I1063">
            <v>38182</v>
          </cell>
          <cell r="J1063">
            <v>3818.2000000000003</v>
          </cell>
          <cell r="K1063">
            <v>0</v>
          </cell>
          <cell r="L1063">
            <v>0</v>
          </cell>
          <cell r="M1063">
            <v>0</v>
          </cell>
          <cell r="N1063">
            <v>42000</v>
          </cell>
          <cell r="O1063" t="str">
            <v>a</v>
          </cell>
        </row>
        <row r="1064">
          <cell r="B1064" t="str">
            <v>10026IC04005586T</v>
          </cell>
          <cell r="C1064" t="str">
            <v>N/A</v>
          </cell>
          <cell r="D1064" t="str">
            <v>N/A</v>
          </cell>
          <cell r="E1064">
            <v>40414</v>
          </cell>
          <cell r="F1064" t="str">
            <v>DIRECCION NACIONAL DE ADUANAS</v>
          </cell>
          <cell r="G1064">
            <v>80029222</v>
          </cell>
          <cell r="H1064">
            <v>0</v>
          </cell>
          <cell r="I1064">
            <v>128368341</v>
          </cell>
          <cell r="J1064">
            <v>12836835.100000001</v>
          </cell>
          <cell r="K1064">
            <v>0</v>
          </cell>
          <cell r="L1064">
            <v>0</v>
          </cell>
          <cell r="M1064">
            <v>4389463</v>
          </cell>
          <cell r="N1064">
            <v>141205176</v>
          </cell>
        </row>
        <row r="1066">
          <cell r="C1066">
            <v>19463041</v>
          </cell>
        </row>
        <row r="1067">
          <cell r="B1067" t="str">
            <v>N° DE FACT/DESP</v>
          </cell>
          <cell r="C1067" t="str">
            <v>TIMBRADO</v>
          </cell>
          <cell r="D1067" t="str">
            <v>VENCIMIENTO</v>
          </cell>
          <cell r="E1067" t="str">
            <v>FECHA</v>
          </cell>
          <cell r="F1067" t="str">
            <v>PROVEEDOR</v>
          </cell>
          <cell r="G1067" t="str">
            <v>R.U.C.</v>
          </cell>
          <cell r="H1067" t="str">
            <v>DIG. VERI</v>
          </cell>
          <cell r="I1067">
            <v>0.1</v>
          </cell>
          <cell r="J1067" t="str">
            <v>IVA 10%</v>
          </cell>
          <cell r="K1067">
            <v>0.05</v>
          </cell>
          <cell r="L1067" t="str">
            <v>IVA 5</v>
          </cell>
          <cell r="M1067" t="str">
            <v>EXENTA</v>
          </cell>
          <cell r="N1067" t="str">
            <v>TOTAL</v>
          </cell>
        </row>
        <row r="1068">
          <cell r="B1068" t="str">
            <v>001-001-0047022</v>
          </cell>
          <cell r="C1068">
            <v>46580791</v>
          </cell>
          <cell r="D1068">
            <v>40786</v>
          </cell>
          <cell r="E1068">
            <v>40414</v>
          </cell>
          <cell r="F1068" t="str">
            <v>PEDRO A. PAREDES</v>
          </cell>
          <cell r="G1068">
            <v>189311</v>
          </cell>
          <cell r="H1068">
            <v>0</v>
          </cell>
          <cell r="I1068">
            <v>1870874</v>
          </cell>
          <cell r="J1068">
            <v>187087.40000000002</v>
          </cell>
          <cell r="K1068">
            <v>0</v>
          </cell>
          <cell r="L1068">
            <v>0</v>
          </cell>
          <cell r="M1068">
            <v>0</v>
          </cell>
          <cell r="N1068">
            <v>2057961.4</v>
          </cell>
          <cell r="O1068" t="str">
            <v>a</v>
          </cell>
        </row>
        <row r="1069">
          <cell r="B1069" t="str">
            <v>001-001-0017667</v>
          </cell>
          <cell r="C1069">
            <v>38657332</v>
          </cell>
          <cell r="D1069">
            <v>40755</v>
          </cell>
          <cell r="E1069">
            <v>40414</v>
          </cell>
          <cell r="F1069" t="str">
            <v>TRIUNFO SRL</v>
          </cell>
          <cell r="G1069">
            <v>80005346</v>
          </cell>
          <cell r="H1069">
            <v>0</v>
          </cell>
          <cell r="I1069">
            <v>30000</v>
          </cell>
          <cell r="J1069">
            <v>3000</v>
          </cell>
          <cell r="K1069">
            <v>0</v>
          </cell>
          <cell r="L1069">
            <v>0</v>
          </cell>
          <cell r="M1069">
            <v>0</v>
          </cell>
          <cell r="N1069">
            <v>33000</v>
          </cell>
          <cell r="O1069" t="str">
            <v>a</v>
          </cell>
        </row>
        <row r="1070">
          <cell r="B1070" t="str">
            <v>003-001-0036451</v>
          </cell>
          <cell r="C1070">
            <v>22173825</v>
          </cell>
          <cell r="D1070">
            <v>40543</v>
          </cell>
          <cell r="E1070">
            <v>40414</v>
          </cell>
          <cell r="F1070" t="str">
            <v>GICAL S.A</v>
          </cell>
          <cell r="G1070">
            <v>80003369</v>
          </cell>
          <cell r="H1070">
            <v>0</v>
          </cell>
          <cell r="I1070">
            <v>514952</v>
          </cell>
          <cell r="J1070">
            <v>51495.200000000004</v>
          </cell>
          <cell r="K1070">
            <v>0</v>
          </cell>
          <cell r="L1070">
            <v>0</v>
          </cell>
          <cell r="M1070">
            <v>0</v>
          </cell>
          <cell r="N1070">
            <v>566447</v>
          </cell>
          <cell r="O1070" t="str">
            <v>a</v>
          </cell>
        </row>
        <row r="1071">
          <cell r="B1071" t="str">
            <v>021-001-000667</v>
          </cell>
          <cell r="C1071">
            <v>11775667</v>
          </cell>
          <cell r="D1071">
            <v>40786</v>
          </cell>
          <cell r="E1071">
            <v>40414</v>
          </cell>
          <cell r="F1071" t="str">
            <v>AEDA</v>
          </cell>
          <cell r="G1071">
            <v>80031985</v>
          </cell>
          <cell r="H1071">
            <v>0</v>
          </cell>
          <cell r="I1071">
            <v>43636</v>
          </cell>
          <cell r="J1071">
            <v>4363.6000000000004</v>
          </cell>
          <cell r="K1071">
            <v>0</v>
          </cell>
          <cell r="L1071">
            <v>0</v>
          </cell>
          <cell r="M1071">
            <v>0</v>
          </cell>
          <cell r="N1071">
            <v>48000</v>
          </cell>
          <cell r="O1071" t="str">
            <v>a</v>
          </cell>
        </row>
        <row r="1072">
          <cell r="B1072" t="str">
            <v>10026IC04005549S</v>
          </cell>
          <cell r="C1072" t="str">
            <v>N/A</v>
          </cell>
          <cell r="D1072" t="str">
            <v>N/A</v>
          </cell>
          <cell r="E1072">
            <v>40413</v>
          </cell>
          <cell r="F1072" t="str">
            <v>DIRECCION NACIONAL DE ADUANAS</v>
          </cell>
          <cell r="G1072">
            <v>80029222</v>
          </cell>
          <cell r="H1072">
            <v>0</v>
          </cell>
          <cell r="I1072">
            <v>156624454</v>
          </cell>
          <cell r="J1072">
            <v>15662446.4</v>
          </cell>
          <cell r="K1072">
            <v>0</v>
          </cell>
          <cell r="L1072">
            <v>0</v>
          </cell>
          <cell r="M1072">
            <v>3554649</v>
          </cell>
          <cell r="N1072">
            <v>172286900</v>
          </cell>
          <cell r="O1072" t="str">
            <v>a</v>
          </cell>
        </row>
        <row r="1074">
          <cell r="C1074">
            <v>4207778</v>
          </cell>
        </row>
        <row r="1075">
          <cell r="B1075" t="str">
            <v>N° DE FACT/DESP</v>
          </cell>
          <cell r="C1075" t="str">
            <v>TIMBRADO</v>
          </cell>
          <cell r="D1075" t="str">
            <v>VENCIMIENTO</v>
          </cell>
          <cell r="E1075" t="str">
            <v>FECHA</v>
          </cell>
          <cell r="F1075" t="str">
            <v>PROVEEDOR</v>
          </cell>
          <cell r="G1075" t="str">
            <v>R.U.C.</v>
          </cell>
          <cell r="H1075" t="str">
            <v>DIG. VERI</v>
          </cell>
          <cell r="I1075">
            <v>0.1</v>
          </cell>
          <cell r="J1075" t="str">
            <v>IVA 10%</v>
          </cell>
          <cell r="K1075">
            <v>0.05</v>
          </cell>
          <cell r="L1075" t="str">
            <v>IVA 5</v>
          </cell>
          <cell r="M1075" t="str">
            <v>EXENTA</v>
          </cell>
          <cell r="N1075" t="str">
            <v>TOTAL</v>
          </cell>
        </row>
        <row r="1076">
          <cell r="B1076" t="str">
            <v>001-001-0047023</v>
          </cell>
          <cell r="C1076">
            <v>46580791</v>
          </cell>
          <cell r="D1076">
            <v>40786</v>
          </cell>
          <cell r="E1076">
            <v>40414</v>
          </cell>
          <cell r="F1076" t="str">
            <v>PEDRO A. PAREDES</v>
          </cell>
          <cell r="G1076">
            <v>189311</v>
          </cell>
          <cell r="H1076">
            <v>0</v>
          </cell>
          <cell r="I1076">
            <v>532665</v>
          </cell>
          <cell r="J1076">
            <v>53266.5</v>
          </cell>
          <cell r="K1076">
            <v>0</v>
          </cell>
          <cell r="L1076">
            <v>0</v>
          </cell>
          <cell r="M1076">
            <v>0</v>
          </cell>
          <cell r="N1076">
            <v>585931.5</v>
          </cell>
          <cell r="O1076" t="str">
            <v>a</v>
          </cell>
        </row>
        <row r="1077">
          <cell r="B1077" t="str">
            <v>001-001-0017666</v>
          </cell>
          <cell r="C1077">
            <v>38657332</v>
          </cell>
          <cell r="D1077">
            <v>40755</v>
          </cell>
          <cell r="E1077">
            <v>40414</v>
          </cell>
          <cell r="F1077" t="str">
            <v>TRIUNFO SRL</v>
          </cell>
          <cell r="G1077">
            <v>80005346</v>
          </cell>
          <cell r="H1077">
            <v>0</v>
          </cell>
          <cell r="I1077">
            <v>30000</v>
          </cell>
          <cell r="J1077">
            <v>3000</v>
          </cell>
          <cell r="K1077">
            <v>0</v>
          </cell>
          <cell r="L1077">
            <v>0</v>
          </cell>
          <cell r="M1077">
            <v>0</v>
          </cell>
          <cell r="N1077">
            <v>33000</v>
          </cell>
          <cell r="O1077" t="str">
            <v>a</v>
          </cell>
        </row>
        <row r="1078">
          <cell r="B1078" t="str">
            <v>003-001-0036493</v>
          </cell>
          <cell r="C1078">
            <v>22173825</v>
          </cell>
          <cell r="D1078">
            <v>40543</v>
          </cell>
          <cell r="E1078">
            <v>40414</v>
          </cell>
          <cell r="F1078" t="str">
            <v>GICAL S.A</v>
          </cell>
          <cell r="G1078">
            <v>80003369</v>
          </cell>
          <cell r="H1078">
            <v>0</v>
          </cell>
          <cell r="I1078">
            <v>100526</v>
          </cell>
          <cell r="J1078">
            <v>10052.6</v>
          </cell>
          <cell r="K1078">
            <v>0</v>
          </cell>
          <cell r="L1078">
            <v>0</v>
          </cell>
          <cell r="M1078">
            <v>0</v>
          </cell>
          <cell r="N1078">
            <v>110579</v>
          </cell>
          <cell r="O1078" t="str">
            <v>a</v>
          </cell>
        </row>
        <row r="1079">
          <cell r="B1079" t="str">
            <v>021-001-000673</v>
          </cell>
          <cell r="C1079">
            <v>11775667</v>
          </cell>
          <cell r="D1079">
            <v>40786</v>
          </cell>
          <cell r="E1079">
            <v>40414</v>
          </cell>
          <cell r="F1079" t="str">
            <v>AEDA</v>
          </cell>
          <cell r="G1079">
            <v>80031985</v>
          </cell>
          <cell r="H1079">
            <v>0</v>
          </cell>
          <cell r="I1079">
            <v>32727</v>
          </cell>
          <cell r="J1079">
            <v>3272.7000000000003</v>
          </cell>
          <cell r="K1079">
            <v>0</v>
          </cell>
          <cell r="L1079">
            <v>0</v>
          </cell>
          <cell r="M1079">
            <v>0</v>
          </cell>
          <cell r="N1079">
            <v>36000</v>
          </cell>
          <cell r="O1079" t="str">
            <v>a</v>
          </cell>
        </row>
        <row r="1080">
          <cell r="B1080" t="str">
            <v>10026IC04005565Z</v>
          </cell>
          <cell r="C1080" t="str">
            <v>N/A</v>
          </cell>
          <cell r="D1080" t="str">
            <v>N/A</v>
          </cell>
          <cell r="E1080">
            <v>40414</v>
          </cell>
          <cell r="F1080" t="str">
            <v>DIRECCION NACIONAL DE ADUANAS</v>
          </cell>
          <cell r="G1080">
            <v>80029222</v>
          </cell>
          <cell r="H1080">
            <v>0</v>
          </cell>
          <cell r="I1080">
            <v>29782218</v>
          </cell>
          <cell r="J1080">
            <v>2978222.8000000003</v>
          </cell>
          <cell r="K1080">
            <v>0</v>
          </cell>
          <cell r="L1080">
            <v>0</v>
          </cell>
          <cell r="M1080">
            <v>1159963</v>
          </cell>
          <cell r="N1080">
            <v>32760440</v>
          </cell>
          <cell r="O1080" t="str">
            <v>a</v>
          </cell>
          <cell r="P1080">
            <v>2978222</v>
          </cell>
        </row>
        <row r="1082">
          <cell r="C1082">
            <v>23683620</v>
          </cell>
        </row>
        <row r="1083">
          <cell r="B1083" t="str">
            <v>N° DE FACT/DESP</v>
          </cell>
          <cell r="C1083" t="str">
            <v>TIMBRADO</v>
          </cell>
          <cell r="D1083" t="str">
            <v>VENCIMIENTO</v>
          </cell>
          <cell r="E1083" t="str">
            <v>FECHA</v>
          </cell>
          <cell r="F1083" t="str">
            <v>PROVEEDOR</v>
          </cell>
          <cell r="G1083" t="str">
            <v>R.U.C.</v>
          </cell>
          <cell r="H1083" t="str">
            <v>DIG. VERI</v>
          </cell>
          <cell r="I1083">
            <v>0.1</v>
          </cell>
          <cell r="J1083" t="str">
            <v>IVA 10%</v>
          </cell>
          <cell r="K1083">
            <v>0.05</v>
          </cell>
          <cell r="L1083" t="str">
            <v>IVA 5</v>
          </cell>
          <cell r="M1083" t="str">
            <v>EXENTA</v>
          </cell>
          <cell r="N1083" t="str">
            <v>TOTAL</v>
          </cell>
        </row>
        <row r="1084">
          <cell r="B1084" t="str">
            <v>001-001-0047024</v>
          </cell>
          <cell r="C1084">
            <v>46580791</v>
          </cell>
          <cell r="D1084">
            <v>40786</v>
          </cell>
          <cell r="E1084">
            <v>40414</v>
          </cell>
          <cell r="F1084" t="str">
            <v>PEDRO A. PAREDES</v>
          </cell>
          <cell r="G1084">
            <v>189311</v>
          </cell>
          <cell r="H1084">
            <v>0</v>
          </cell>
          <cell r="I1084">
            <v>2011300</v>
          </cell>
          <cell r="J1084">
            <v>201130</v>
          </cell>
          <cell r="K1084">
            <v>0</v>
          </cell>
          <cell r="L1084">
            <v>0</v>
          </cell>
          <cell r="M1084">
            <v>0</v>
          </cell>
          <cell r="N1084">
            <v>2212430</v>
          </cell>
          <cell r="O1084" t="str">
            <v>a</v>
          </cell>
        </row>
        <row r="1085">
          <cell r="B1085" t="str">
            <v>001-001-0017665</v>
          </cell>
          <cell r="C1085">
            <v>38657332</v>
          </cell>
          <cell r="D1085">
            <v>40755</v>
          </cell>
          <cell r="E1085">
            <v>40414</v>
          </cell>
          <cell r="F1085" t="str">
            <v>TRIUNFO SRL</v>
          </cell>
          <cell r="G1085">
            <v>80005346</v>
          </cell>
          <cell r="H1085">
            <v>0</v>
          </cell>
          <cell r="I1085">
            <v>30000</v>
          </cell>
          <cell r="J1085">
            <v>3000</v>
          </cell>
          <cell r="K1085">
            <v>0</v>
          </cell>
          <cell r="L1085">
            <v>0</v>
          </cell>
          <cell r="M1085">
            <v>0</v>
          </cell>
          <cell r="N1085">
            <v>33000</v>
          </cell>
          <cell r="O1085" t="str">
            <v>a</v>
          </cell>
        </row>
        <row r="1086">
          <cell r="B1086" t="str">
            <v>003-001-0036471</v>
          </cell>
          <cell r="C1086">
            <v>22173825</v>
          </cell>
          <cell r="D1086">
            <v>40543</v>
          </cell>
          <cell r="E1086">
            <v>40414</v>
          </cell>
          <cell r="F1086" t="str">
            <v>GICAL S.A</v>
          </cell>
          <cell r="G1086">
            <v>80003369</v>
          </cell>
          <cell r="H1086">
            <v>0</v>
          </cell>
          <cell r="I1086">
            <v>630911</v>
          </cell>
          <cell r="J1086">
            <v>63091.100000000006</v>
          </cell>
          <cell r="K1086">
            <v>0</v>
          </cell>
          <cell r="L1086">
            <v>0</v>
          </cell>
          <cell r="M1086">
            <v>0</v>
          </cell>
          <cell r="N1086">
            <v>694002.1</v>
          </cell>
          <cell r="O1086" t="str">
            <v>a</v>
          </cell>
        </row>
        <row r="1087">
          <cell r="B1087" t="str">
            <v>021-001-000638</v>
          </cell>
          <cell r="C1087">
            <v>11775667</v>
          </cell>
          <cell r="D1087">
            <v>40786</v>
          </cell>
          <cell r="E1087">
            <v>40414</v>
          </cell>
          <cell r="F1087" t="str">
            <v>AEDA</v>
          </cell>
          <cell r="G1087">
            <v>80031985</v>
          </cell>
          <cell r="H1087">
            <v>0</v>
          </cell>
          <cell r="I1087">
            <v>32727</v>
          </cell>
          <cell r="J1087">
            <v>3272.7000000000003</v>
          </cell>
          <cell r="K1087">
            <v>0</v>
          </cell>
          <cell r="L1087">
            <v>0</v>
          </cell>
          <cell r="M1087">
            <v>0</v>
          </cell>
          <cell r="N1087">
            <v>35999.699999999997</v>
          </cell>
          <cell r="O1087" t="str">
            <v>a</v>
          </cell>
        </row>
        <row r="1088">
          <cell r="B1088" t="str">
            <v>10026IC04005579V</v>
          </cell>
          <cell r="C1088" t="str">
            <v>N/A</v>
          </cell>
          <cell r="D1088" t="str">
            <v>N/A</v>
          </cell>
          <cell r="E1088">
            <v>40414</v>
          </cell>
          <cell r="F1088" t="str">
            <v>DIRECCION NACIONAL DE ADUANAS</v>
          </cell>
          <cell r="G1088">
            <v>80029222</v>
          </cell>
          <cell r="H1088">
            <v>0</v>
          </cell>
          <cell r="I1088">
            <v>194258531</v>
          </cell>
          <cell r="J1088">
            <v>19425854.100000001</v>
          </cell>
          <cell r="K1088">
            <v>0</v>
          </cell>
          <cell r="L1088">
            <v>0</v>
          </cell>
          <cell r="M1088">
            <v>3987273.0999999978</v>
          </cell>
          <cell r="N1088">
            <v>213684385.09999999</v>
          </cell>
          <cell r="O1088" t="str">
            <v>a</v>
          </cell>
          <cell r="P1088">
            <v>19425853</v>
          </cell>
        </row>
        <row r="1090">
          <cell r="C1090">
            <v>31812386</v>
          </cell>
        </row>
        <row r="1091">
          <cell r="B1091" t="str">
            <v>N° DE FACT/DESP</v>
          </cell>
          <cell r="C1091" t="str">
            <v>TIMBRADO</v>
          </cell>
          <cell r="D1091" t="str">
            <v>VENCIMIENTO</v>
          </cell>
          <cell r="E1091" t="str">
            <v>FECHA</v>
          </cell>
          <cell r="F1091" t="str">
            <v>PROVEEDOR</v>
          </cell>
          <cell r="G1091" t="str">
            <v>R.U.C.</v>
          </cell>
          <cell r="H1091" t="str">
            <v>DIG. VERI</v>
          </cell>
          <cell r="I1091">
            <v>0.1</v>
          </cell>
          <cell r="J1091" t="str">
            <v>IVA 10%</v>
          </cell>
          <cell r="K1091">
            <v>0.05</v>
          </cell>
          <cell r="L1091" t="str">
            <v>IVA 5</v>
          </cell>
          <cell r="M1091" t="str">
            <v>EXENTA</v>
          </cell>
          <cell r="N1091" t="str">
            <v>TOTAL</v>
          </cell>
        </row>
        <row r="1092">
          <cell r="B1092" t="str">
            <v>001-001-0047025</v>
          </cell>
          <cell r="C1092">
            <v>46580791</v>
          </cell>
          <cell r="D1092">
            <v>40786</v>
          </cell>
          <cell r="E1092">
            <v>40414</v>
          </cell>
          <cell r="F1092" t="str">
            <v>PEDRO A. PAREDES</v>
          </cell>
          <cell r="G1092">
            <v>189311</v>
          </cell>
          <cell r="H1092">
            <v>0</v>
          </cell>
          <cell r="I1092">
            <v>2808190</v>
          </cell>
          <cell r="J1092">
            <v>280819</v>
          </cell>
          <cell r="K1092">
            <v>0</v>
          </cell>
          <cell r="L1092">
            <v>0</v>
          </cell>
          <cell r="M1092">
            <v>0</v>
          </cell>
          <cell r="N1092">
            <v>3089009</v>
          </cell>
          <cell r="O1092" t="str">
            <v>a</v>
          </cell>
        </row>
        <row r="1093">
          <cell r="B1093" t="str">
            <v>001-001-0017664</v>
          </cell>
          <cell r="C1093">
            <v>38657332</v>
          </cell>
          <cell r="D1093">
            <v>40755</v>
          </cell>
          <cell r="E1093">
            <v>40414</v>
          </cell>
          <cell r="F1093" t="str">
            <v>TRIUNFO SRL</v>
          </cell>
          <cell r="G1093">
            <v>80005346</v>
          </cell>
          <cell r="H1093">
            <v>0</v>
          </cell>
          <cell r="I1093">
            <v>30000</v>
          </cell>
          <cell r="J1093">
            <v>3000</v>
          </cell>
          <cell r="K1093">
            <v>0</v>
          </cell>
          <cell r="L1093">
            <v>0</v>
          </cell>
          <cell r="M1093">
            <v>0</v>
          </cell>
          <cell r="N1093">
            <v>33000</v>
          </cell>
          <cell r="O1093" t="str">
            <v>a</v>
          </cell>
        </row>
        <row r="1094">
          <cell r="B1094" t="str">
            <v>003-001-0036474</v>
          </cell>
          <cell r="C1094">
            <v>22173825</v>
          </cell>
          <cell r="D1094">
            <v>40543</v>
          </cell>
          <cell r="E1094">
            <v>40414</v>
          </cell>
          <cell r="F1094" t="str">
            <v>GICAL S.A</v>
          </cell>
          <cell r="G1094">
            <v>80003369</v>
          </cell>
          <cell r="H1094">
            <v>0</v>
          </cell>
          <cell r="I1094">
            <v>870864</v>
          </cell>
          <cell r="J1094">
            <v>87086.400000000009</v>
          </cell>
          <cell r="K1094">
            <v>0</v>
          </cell>
          <cell r="L1094">
            <v>0</v>
          </cell>
          <cell r="M1094">
            <v>0</v>
          </cell>
          <cell r="N1094">
            <v>957950.4</v>
          </cell>
          <cell r="O1094" t="str">
            <v>a</v>
          </cell>
        </row>
        <row r="1095">
          <cell r="B1095" t="str">
            <v>021-001-000666</v>
          </cell>
          <cell r="C1095">
            <v>11775667</v>
          </cell>
          <cell r="D1095">
            <v>40786</v>
          </cell>
          <cell r="E1095">
            <v>40414</v>
          </cell>
          <cell r="F1095" t="str">
            <v>AEDA</v>
          </cell>
          <cell r="G1095">
            <v>80031985</v>
          </cell>
          <cell r="H1095">
            <v>0</v>
          </cell>
          <cell r="I1095">
            <v>38182</v>
          </cell>
          <cell r="J1095">
            <v>3818.2000000000003</v>
          </cell>
          <cell r="K1095">
            <v>0</v>
          </cell>
          <cell r="L1095">
            <v>0</v>
          </cell>
          <cell r="M1095">
            <v>0</v>
          </cell>
          <cell r="N1095">
            <v>42000.2</v>
          </cell>
          <cell r="O1095" t="str">
            <v>a</v>
          </cell>
        </row>
        <row r="1096">
          <cell r="B1096" t="str">
            <v>10026IC04005581Y</v>
          </cell>
          <cell r="C1096" t="str">
            <v>N/A</v>
          </cell>
          <cell r="D1096" t="str">
            <v>N/A</v>
          </cell>
          <cell r="E1096">
            <v>40414</v>
          </cell>
          <cell r="F1096" t="str">
            <v>DIRECCION NACIONAL DE ADUANAS</v>
          </cell>
          <cell r="G1096">
            <v>80029222</v>
          </cell>
          <cell r="H1096">
            <v>0</v>
          </cell>
          <cell r="I1096">
            <v>260771796</v>
          </cell>
          <cell r="J1096">
            <v>26077179.600000001</v>
          </cell>
          <cell r="K1096">
            <v>0</v>
          </cell>
          <cell r="L1096">
            <v>0</v>
          </cell>
          <cell r="M1096">
            <v>5360482.799999997</v>
          </cell>
          <cell r="N1096">
            <v>286848975.60000002</v>
          </cell>
          <cell r="O1096" t="str">
            <v>a</v>
          </cell>
        </row>
        <row r="1098">
          <cell r="C1098">
            <v>21946022</v>
          </cell>
        </row>
        <row r="1099">
          <cell r="B1099" t="str">
            <v>N° DE FACT/DESP</v>
          </cell>
          <cell r="C1099" t="str">
            <v>TIMBRADO</v>
          </cell>
          <cell r="D1099" t="str">
            <v>VENCIMIENTO</v>
          </cell>
          <cell r="E1099" t="str">
            <v>FECHA</v>
          </cell>
          <cell r="F1099" t="str">
            <v>PROVEEDOR</v>
          </cell>
          <cell r="G1099" t="str">
            <v>R.U.C.</v>
          </cell>
          <cell r="H1099" t="str">
            <v>DIG. VERI</v>
          </cell>
          <cell r="I1099">
            <v>0.1</v>
          </cell>
          <cell r="J1099" t="str">
            <v>IVA 10%</v>
          </cell>
          <cell r="K1099">
            <v>0.05</v>
          </cell>
          <cell r="L1099" t="str">
            <v>IVA 5</v>
          </cell>
          <cell r="M1099" t="str">
            <v>EXENTA</v>
          </cell>
          <cell r="N1099" t="str">
            <v>TOTAL</v>
          </cell>
        </row>
        <row r="1100">
          <cell r="B1100" t="str">
            <v>001-001-0047026</v>
          </cell>
          <cell r="C1100">
            <v>46580791</v>
          </cell>
          <cell r="D1100">
            <v>40786</v>
          </cell>
          <cell r="E1100">
            <v>40414</v>
          </cell>
          <cell r="F1100" t="str">
            <v>PEDRO A. PAREDES</v>
          </cell>
          <cell r="G1100">
            <v>189311</v>
          </cell>
          <cell r="H1100">
            <v>0</v>
          </cell>
          <cell r="I1100">
            <v>1959515</v>
          </cell>
          <cell r="J1100">
            <v>195951.5</v>
          </cell>
          <cell r="K1100">
            <v>0</v>
          </cell>
          <cell r="L1100">
            <v>0</v>
          </cell>
          <cell r="M1100">
            <v>0</v>
          </cell>
          <cell r="N1100">
            <v>2155466.5</v>
          </cell>
          <cell r="O1100" t="str">
            <v>a</v>
          </cell>
        </row>
        <row r="1101">
          <cell r="B1101" t="str">
            <v>001-001-0017663</v>
          </cell>
          <cell r="C1101">
            <v>38657332</v>
          </cell>
          <cell r="D1101">
            <v>40755</v>
          </cell>
          <cell r="E1101">
            <v>40414</v>
          </cell>
          <cell r="F1101" t="str">
            <v>TRIUNFO SRL</v>
          </cell>
          <cell r="G1101">
            <v>80005346</v>
          </cell>
          <cell r="H1101">
            <v>0</v>
          </cell>
          <cell r="I1101">
            <v>30000</v>
          </cell>
          <cell r="J1101">
            <v>3000</v>
          </cell>
          <cell r="K1101">
            <v>0</v>
          </cell>
          <cell r="L1101">
            <v>0</v>
          </cell>
          <cell r="M1101">
            <v>0</v>
          </cell>
          <cell r="N1101">
            <v>33000</v>
          </cell>
          <cell r="O1101" t="str">
            <v>a</v>
          </cell>
        </row>
        <row r="1102">
          <cell r="B1102" t="str">
            <v>003-001-0036468</v>
          </cell>
          <cell r="C1102">
            <v>22173825</v>
          </cell>
          <cell r="D1102">
            <v>40543</v>
          </cell>
          <cell r="E1102">
            <v>40414</v>
          </cell>
          <cell r="F1102" t="str">
            <v>GICAL S.A</v>
          </cell>
          <cell r="G1102">
            <v>80003369</v>
          </cell>
          <cell r="H1102">
            <v>0</v>
          </cell>
          <cell r="I1102">
            <v>580236</v>
          </cell>
          <cell r="J1102">
            <v>58023.600000000006</v>
          </cell>
          <cell r="K1102">
            <v>0</v>
          </cell>
          <cell r="L1102">
            <v>0</v>
          </cell>
          <cell r="M1102">
            <v>0</v>
          </cell>
          <cell r="N1102">
            <v>638259.6</v>
          </cell>
          <cell r="O1102" t="str">
            <v>a</v>
          </cell>
        </row>
        <row r="1103">
          <cell r="B1103" t="str">
            <v>021-001-000670</v>
          </cell>
          <cell r="C1103">
            <v>11775667</v>
          </cell>
          <cell r="D1103">
            <v>40786</v>
          </cell>
          <cell r="E1103">
            <v>40414</v>
          </cell>
          <cell r="F1103" t="str">
            <v>AEDA</v>
          </cell>
          <cell r="G1103">
            <v>80031985</v>
          </cell>
          <cell r="H1103">
            <v>0</v>
          </cell>
          <cell r="I1103">
            <v>43636</v>
          </cell>
          <cell r="J1103">
            <v>4363.6000000000004</v>
          </cell>
          <cell r="K1103">
            <v>0</v>
          </cell>
          <cell r="L1103">
            <v>0</v>
          </cell>
          <cell r="M1103">
            <v>0</v>
          </cell>
          <cell r="N1103">
            <v>47999.6</v>
          </cell>
          <cell r="O1103" t="str">
            <v>a</v>
          </cell>
        </row>
        <row r="1104">
          <cell r="B1104" t="str">
            <v>10026IC04005572Y</v>
          </cell>
          <cell r="C1104" t="str">
            <v>N/A</v>
          </cell>
          <cell r="D1104" t="str">
            <v>N/A</v>
          </cell>
          <cell r="E1104">
            <v>40414</v>
          </cell>
          <cell r="F1104" t="str">
            <v>DIRECCION NACIONAL DE ADUANAS</v>
          </cell>
          <cell r="G1104">
            <v>80029222</v>
          </cell>
          <cell r="H1104">
            <v>0</v>
          </cell>
          <cell r="I1104">
            <v>180380056</v>
          </cell>
          <cell r="J1104">
            <v>18038005.600000001</v>
          </cell>
          <cell r="K1104">
            <v>0</v>
          </cell>
          <cell r="L1104">
            <v>0</v>
          </cell>
          <cell r="M1104">
            <v>3646675.6999999993</v>
          </cell>
          <cell r="N1104">
            <v>198418061.59999999</v>
          </cell>
          <cell r="O1104" t="str">
            <v>a</v>
          </cell>
        </row>
        <row r="1106">
          <cell r="C1106">
            <v>14624382</v>
          </cell>
        </row>
        <row r="1107">
          <cell r="B1107" t="str">
            <v>N° DE FACT/DESP</v>
          </cell>
          <cell r="C1107" t="str">
            <v>TIMBRADO</v>
          </cell>
          <cell r="D1107" t="str">
            <v>VENCIMIENTO</v>
          </cell>
          <cell r="E1107" t="str">
            <v>FECHA</v>
          </cell>
          <cell r="F1107" t="str">
            <v>PROVEEDOR</v>
          </cell>
          <cell r="G1107" t="str">
            <v>R.U.C.</v>
          </cell>
          <cell r="H1107" t="str">
            <v>DIG. VERI</v>
          </cell>
          <cell r="I1107">
            <v>0.1</v>
          </cell>
          <cell r="J1107" t="str">
            <v>IVA 10%</v>
          </cell>
          <cell r="K1107">
            <v>0.05</v>
          </cell>
          <cell r="L1107" t="str">
            <v>IVA 5</v>
          </cell>
          <cell r="M1107" t="str">
            <v>EXENTA</v>
          </cell>
          <cell r="N1107" t="str">
            <v>TOTAL</v>
          </cell>
        </row>
        <row r="1108">
          <cell r="B1108" t="str">
            <v>001-001-0047027</v>
          </cell>
          <cell r="C1108">
            <v>46580791</v>
          </cell>
          <cell r="D1108">
            <v>40786</v>
          </cell>
          <cell r="E1108">
            <v>40414</v>
          </cell>
          <cell r="F1108" t="str">
            <v>PEDRO A. PAREDES</v>
          </cell>
          <cell r="G1108">
            <v>189311</v>
          </cell>
          <cell r="H1108">
            <v>0</v>
          </cell>
          <cell r="I1108">
            <v>1088452</v>
          </cell>
          <cell r="J1108">
            <v>108845.20000000001</v>
          </cell>
          <cell r="K1108">
            <v>0</v>
          </cell>
          <cell r="L1108">
            <v>0</v>
          </cell>
          <cell r="M1108">
            <v>0</v>
          </cell>
          <cell r="N1108">
            <v>1197297.2</v>
          </cell>
          <cell r="O1108" t="str">
            <v>a</v>
          </cell>
        </row>
        <row r="1109">
          <cell r="B1109" t="str">
            <v>001-001-0017661</v>
          </cell>
          <cell r="C1109">
            <v>38657332</v>
          </cell>
          <cell r="D1109">
            <v>40755</v>
          </cell>
          <cell r="E1109">
            <v>40414</v>
          </cell>
          <cell r="F1109" t="str">
            <v>TRIUNFO SRL</v>
          </cell>
          <cell r="G1109">
            <v>80005346</v>
          </cell>
          <cell r="H1109">
            <v>0</v>
          </cell>
          <cell r="I1109">
            <v>30000</v>
          </cell>
          <cell r="J1109">
            <v>3000</v>
          </cell>
          <cell r="K1109">
            <v>0</v>
          </cell>
          <cell r="L1109">
            <v>0</v>
          </cell>
          <cell r="M1109">
            <v>0</v>
          </cell>
          <cell r="N1109">
            <v>33000</v>
          </cell>
          <cell r="O1109" t="str">
            <v>a</v>
          </cell>
        </row>
        <row r="1110">
          <cell r="B1110" t="str">
            <v>003-001-0036469</v>
          </cell>
          <cell r="C1110">
            <v>22173825</v>
          </cell>
          <cell r="D1110">
            <v>40543</v>
          </cell>
          <cell r="E1110">
            <v>40414</v>
          </cell>
          <cell r="F1110" t="str">
            <v>GICAL S.A</v>
          </cell>
          <cell r="G1110">
            <v>80003369</v>
          </cell>
          <cell r="H1110">
            <v>0</v>
          </cell>
          <cell r="I1110">
            <v>185303</v>
          </cell>
          <cell r="J1110">
            <v>18530.3</v>
          </cell>
          <cell r="K1110">
            <v>0</v>
          </cell>
          <cell r="L1110">
            <v>0</v>
          </cell>
          <cell r="M1110">
            <v>0</v>
          </cell>
          <cell r="N1110">
            <v>203833.3</v>
          </cell>
          <cell r="O1110" t="str">
            <v>a</v>
          </cell>
        </row>
        <row r="1111">
          <cell r="B1111" t="str">
            <v>021-001-000664</v>
          </cell>
          <cell r="C1111">
            <v>11775667</v>
          </cell>
          <cell r="D1111">
            <v>40786</v>
          </cell>
          <cell r="E1111">
            <v>40414</v>
          </cell>
          <cell r="F1111" t="str">
            <v>AEDA</v>
          </cell>
          <cell r="G1111">
            <v>80031985</v>
          </cell>
          <cell r="H1111">
            <v>0</v>
          </cell>
          <cell r="I1111">
            <v>38182</v>
          </cell>
          <cell r="J1111">
            <v>3818.2000000000003</v>
          </cell>
          <cell r="K1111">
            <v>0</v>
          </cell>
          <cell r="L1111">
            <v>0</v>
          </cell>
          <cell r="M1111">
            <v>0</v>
          </cell>
          <cell r="N1111">
            <v>42000.2</v>
          </cell>
          <cell r="O1111" t="str">
            <v>a</v>
          </cell>
        </row>
        <row r="1112">
          <cell r="B1112" t="str">
            <v>10026IC04005569U</v>
          </cell>
          <cell r="C1112" t="str">
            <v>N/A</v>
          </cell>
          <cell r="D1112" t="str">
            <v>N/A</v>
          </cell>
          <cell r="E1112">
            <v>40414</v>
          </cell>
          <cell r="F1112" t="str">
            <v>DIRECCION NACIONAL DE ADUANAS</v>
          </cell>
          <cell r="G1112">
            <v>80029222</v>
          </cell>
          <cell r="H1112">
            <v>0</v>
          </cell>
          <cell r="I1112">
            <v>72832908</v>
          </cell>
          <cell r="J1112">
            <v>7283289.8000000007</v>
          </cell>
          <cell r="K1112">
            <v>0</v>
          </cell>
          <cell r="L1112">
            <v>0</v>
          </cell>
          <cell r="M1112">
            <v>7206898.4999999991</v>
          </cell>
          <cell r="N1112">
            <v>80116197.799999997</v>
          </cell>
          <cell r="O1112" t="str">
            <v>a</v>
          </cell>
        </row>
        <row r="1114">
          <cell r="C1114">
            <v>22307110</v>
          </cell>
        </row>
        <row r="1115">
          <cell r="B1115" t="str">
            <v>N° DE FACT/DESP</v>
          </cell>
          <cell r="C1115" t="str">
            <v>TIMBRADO</v>
          </cell>
          <cell r="D1115" t="str">
            <v>VENCIMIENTO</v>
          </cell>
          <cell r="E1115" t="str">
            <v>FECHA</v>
          </cell>
          <cell r="F1115" t="str">
            <v>PROVEEDOR</v>
          </cell>
          <cell r="G1115" t="str">
            <v>R.U.C.</v>
          </cell>
          <cell r="H1115" t="str">
            <v>DIG. VERI</v>
          </cell>
          <cell r="I1115">
            <v>0.1</v>
          </cell>
          <cell r="J1115" t="str">
            <v>IVA 10%</v>
          </cell>
          <cell r="K1115">
            <v>0.05</v>
          </cell>
          <cell r="L1115" t="str">
            <v>IVA 5</v>
          </cell>
          <cell r="M1115" t="str">
            <v>EXENTA</v>
          </cell>
          <cell r="N1115" t="str">
            <v>TOTAL</v>
          </cell>
        </row>
        <row r="1116">
          <cell r="B1116" t="str">
            <v>001-001-0047030</v>
          </cell>
          <cell r="C1116">
            <v>46580791</v>
          </cell>
          <cell r="D1116">
            <v>40786</v>
          </cell>
          <cell r="E1116">
            <v>40414</v>
          </cell>
          <cell r="F1116" t="str">
            <v>PEDRO A. PAREDES</v>
          </cell>
          <cell r="G1116">
            <v>189311</v>
          </cell>
          <cell r="H1116">
            <v>0</v>
          </cell>
          <cell r="I1116">
            <v>1971665</v>
          </cell>
          <cell r="J1116">
            <v>197166.5</v>
          </cell>
          <cell r="K1116">
            <v>0</v>
          </cell>
          <cell r="L1116">
            <v>0</v>
          </cell>
          <cell r="M1116">
            <v>0</v>
          </cell>
          <cell r="N1116">
            <v>2168831.5</v>
          </cell>
          <cell r="O1116" t="str">
            <v>a</v>
          </cell>
        </row>
        <row r="1117">
          <cell r="B1117" t="str">
            <v>001-001-0017659</v>
          </cell>
          <cell r="C1117">
            <v>38657332</v>
          </cell>
          <cell r="D1117">
            <v>40755</v>
          </cell>
          <cell r="E1117">
            <v>40414</v>
          </cell>
          <cell r="F1117" t="str">
            <v>TRIUNFO SRL</v>
          </cell>
          <cell r="G1117">
            <v>80005346</v>
          </cell>
          <cell r="H1117">
            <v>0</v>
          </cell>
          <cell r="I1117">
            <v>30000</v>
          </cell>
          <cell r="J1117">
            <v>3000</v>
          </cell>
          <cell r="K1117">
            <v>0</v>
          </cell>
          <cell r="L1117">
            <v>0</v>
          </cell>
          <cell r="M1117">
            <v>0</v>
          </cell>
          <cell r="N1117">
            <v>33000</v>
          </cell>
          <cell r="O1117" t="str">
            <v>a</v>
          </cell>
        </row>
        <row r="1118">
          <cell r="B1118" t="str">
            <v>003-001-0036485</v>
          </cell>
          <cell r="C1118">
            <v>22173825</v>
          </cell>
          <cell r="D1118">
            <v>40543</v>
          </cell>
          <cell r="E1118">
            <v>40414</v>
          </cell>
          <cell r="F1118" t="str">
            <v>GICAL S.A</v>
          </cell>
          <cell r="G1118">
            <v>80003369</v>
          </cell>
          <cell r="H1118">
            <v>0</v>
          </cell>
          <cell r="I1118">
            <v>596516</v>
          </cell>
          <cell r="J1118">
            <v>59651.600000000006</v>
          </cell>
          <cell r="K1118">
            <v>0</v>
          </cell>
          <cell r="L1118">
            <v>0</v>
          </cell>
          <cell r="M1118">
            <v>0</v>
          </cell>
          <cell r="N1118">
            <v>656167.6</v>
          </cell>
          <cell r="O1118" t="str">
            <v>a</v>
          </cell>
        </row>
        <row r="1119">
          <cell r="B1119" t="str">
            <v>021-001-000639</v>
          </cell>
          <cell r="C1119">
            <v>11775667</v>
          </cell>
          <cell r="D1119">
            <v>40786</v>
          </cell>
          <cell r="E1119">
            <v>40414</v>
          </cell>
          <cell r="F1119" t="str">
            <v>AEDA</v>
          </cell>
          <cell r="G1119">
            <v>80031985</v>
          </cell>
          <cell r="H1119">
            <v>0</v>
          </cell>
          <cell r="I1119">
            <v>32727</v>
          </cell>
          <cell r="J1119">
            <v>3272.7000000000003</v>
          </cell>
          <cell r="K1119">
            <v>0</v>
          </cell>
          <cell r="L1119">
            <v>0</v>
          </cell>
          <cell r="M1119">
            <v>0</v>
          </cell>
          <cell r="N1119">
            <v>35999.699999999997</v>
          </cell>
          <cell r="O1119" t="str">
            <v>a</v>
          </cell>
        </row>
        <row r="1120">
          <cell r="B1120" t="str">
            <v>10026IC04005593R</v>
          </cell>
          <cell r="C1120" t="str">
            <v>N/A</v>
          </cell>
          <cell r="D1120" t="str">
            <v>N/A</v>
          </cell>
          <cell r="E1120">
            <v>40414</v>
          </cell>
          <cell r="F1120" t="str">
            <v>DIRECCION NACIONAL DE ADUANAS</v>
          </cell>
          <cell r="G1120">
            <v>80029222</v>
          </cell>
          <cell r="H1120">
            <v>0</v>
          </cell>
          <cell r="I1120">
            <v>183636215</v>
          </cell>
          <cell r="J1120">
            <v>18363621.5</v>
          </cell>
          <cell r="K1120">
            <v>0</v>
          </cell>
          <cell r="L1120">
            <v>0</v>
          </cell>
          <cell r="M1120">
            <v>3680395.6999999993</v>
          </cell>
          <cell r="N1120">
            <v>201999836.5</v>
          </cell>
          <cell r="O1120" t="str">
            <v>a</v>
          </cell>
        </row>
        <row r="1122">
          <cell r="C1122">
            <v>35229237</v>
          </cell>
        </row>
        <row r="1123">
          <cell r="B1123" t="str">
            <v>N° DE FACT/DESP</v>
          </cell>
          <cell r="C1123" t="str">
            <v>TIMBRADO</v>
          </cell>
          <cell r="D1123" t="str">
            <v>VENCIMIENTO</v>
          </cell>
          <cell r="E1123" t="str">
            <v>FECHA</v>
          </cell>
          <cell r="F1123" t="str">
            <v>PROVEEDOR</v>
          </cell>
          <cell r="G1123" t="str">
            <v>R.U.C.</v>
          </cell>
          <cell r="H1123" t="str">
            <v>DIG. VERI</v>
          </cell>
          <cell r="I1123">
            <v>0.1</v>
          </cell>
          <cell r="J1123" t="str">
            <v>IVA 10%</v>
          </cell>
          <cell r="K1123">
            <v>0.05</v>
          </cell>
          <cell r="L1123" t="str">
            <v>IVA 5</v>
          </cell>
          <cell r="M1123" t="str">
            <v>EXENTA</v>
          </cell>
          <cell r="N1123" t="str">
            <v>TOTAL</v>
          </cell>
        </row>
        <row r="1124">
          <cell r="B1124" t="str">
            <v>001-001-0047034</v>
          </cell>
          <cell r="C1124">
            <v>46580791</v>
          </cell>
          <cell r="D1124">
            <v>40786</v>
          </cell>
          <cell r="E1124">
            <v>40414</v>
          </cell>
          <cell r="F1124" t="str">
            <v>PEDRO A. PAREDES</v>
          </cell>
          <cell r="G1124">
            <v>189311</v>
          </cell>
          <cell r="H1124">
            <v>0</v>
          </cell>
          <cell r="I1124">
            <v>2196681</v>
          </cell>
          <cell r="J1124">
            <v>219668.1</v>
          </cell>
          <cell r="K1124">
            <v>0</v>
          </cell>
          <cell r="L1124">
            <v>0</v>
          </cell>
          <cell r="M1124">
            <v>0</v>
          </cell>
          <cell r="N1124">
            <v>2416349.1</v>
          </cell>
          <cell r="O1124" t="str">
            <v>a</v>
          </cell>
        </row>
        <row r="1125">
          <cell r="B1125" t="str">
            <v>001-001-0017660</v>
          </cell>
          <cell r="C1125">
            <v>38657332</v>
          </cell>
          <cell r="D1125">
            <v>40755</v>
          </cell>
          <cell r="E1125">
            <v>40414</v>
          </cell>
          <cell r="F1125" t="str">
            <v>TRIUNFO SRL</v>
          </cell>
          <cell r="G1125">
            <v>80005346</v>
          </cell>
          <cell r="H1125">
            <v>0</v>
          </cell>
          <cell r="I1125">
            <v>30000</v>
          </cell>
          <cell r="J1125">
            <v>3000</v>
          </cell>
          <cell r="K1125">
            <v>0</v>
          </cell>
          <cell r="L1125">
            <v>0</v>
          </cell>
          <cell r="M1125">
            <v>0</v>
          </cell>
          <cell r="N1125">
            <v>33000</v>
          </cell>
          <cell r="O1125" t="str">
            <v>a</v>
          </cell>
        </row>
        <row r="1126">
          <cell r="B1126" t="str">
            <v>003-001-0036454</v>
          </cell>
          <cell r="C1126">
            <v>22173825</v>
          </cell>
          <cell r="D1126">
            <v>40543</v>
          </cell>
          <cell r="E1126">
            <v>40414</v>
          </cell>
          <cell r="F1126" t="str">
            <v>GICAL S.A</v>
          </cell>
          <cell r="G1126">
            <v>80003369</v>
          </cell>
          <cell r="H1126">
            <v>0</v>
          </cell>
          <cell r="I1126">
            <v>807957</v>
          </cell>
          <cell r="J1126">
            <v>80795.700000000012</v>
          </cell>
          <cell r="K1126">
            <v>0</v>
          </cell>
          <cell r="L1126">
            <v>0</v>
          </cell>
          <cell r="M1126">
            <v>0</v>
          </cell>
          <cell r="N1126">
            <v>888752.7</v>
          </cell>
          <cell r="O1126" t="str">
            <v>a</v>
          </cell>
        </row>
        <row r="1127">
          <cell r="B1127" t="str">
            <v>021-001-000671</v>
          </cell>
          <cell r="C1127">
            <v>11775667</v>
          </cell>
          <cell r="D1127">
            <v>40786</v>
          </cell>
          <cell r="E1127">
            <v>40414</v>
          </cell>
          <cell r="F1127" t="str">
            <v>AEDA</v>
          </cell>
          <cell r="G1127">
            <v>80031985</v>
          </cell>
          <cell r="H1127">
            <v>0</v>
          </cell>
          <cell r="I1127">
            <v>54545</v>
          </cell>
          <cell r="J1127">
            <v>5454.5</v>
          </cell>
          <cell r="K1127">
            <v>0</v>
          </cell>
          <cell r="L1127">
            <v>0</v>
          </cell>
          <cell r="M1127">
            <v>0</v>
          </cell>
          <cell r="N1127">
            <v>59999.5</v>
          </cell>
          <cell r="O1127" t="str">
            <v>a</v>
          </cell>
        </row>
        <row r="1128">
          <cell r="B1128" t="str">
            <v>10026IC04005554Y</v>
          </cell>
          <cell r="C1128" t="str">
            <v>N/A</v>
          </cell>
          <cell r="D1128" t="str">
            <v>N/A</v>
          </cell>
          <cell r="E1128">
            <v>40413</v>
          </cell>
          <cell r="F1128" t="str">
            <v>DIRECCION NACIONAL DE ADUANAS</v>
          </cell>
          <cell r="G1128">
            <v>80029222</v>
          </cell>
          <cell r="H1128">
            <v>0</v>
          </cell>
          <cell r="I1128">
            <v>249539629</v>
          </cell>
          <cell r="J1128">
            <v>24953962.900000002</v>
          </cell>
          <cell r="K1128">
            <v>0</v>
          </cell>
          <cell r="L1128">
            <v>0</v>
          </cell>
          <cell r="M1128">
            <v>9966354.799999997</v>
          </cell>
          <cell r="N1128">
            <v>274493591.89999998</v>
          </cell>
          <cell r="O1128" t="str">
            <v>a</v>
          </cell>
        </row>
        <row r="1131">
          <cell r="E1131" t="str">
            <v>Viernes</v>
          </cell>
          <cell r="F1131" t="str">
            <v>Fecha 27/08/2010</v>
          </cell>
        </row>
        <row r="1134">
          <cell r="C1134">
            <v>21909924</v>
          </cell>
        </row>
        <row r="1135">
          <cell r="B1135" t="str">
            <v>N° DE FACT/DESP</v>
          </cell>
          <cell r="C1135" t="str">
            <v>TIMBRADO</v>
          </cell>
          <cell r="D1135" t="str">
            <v>VENCIMIENTO</v>
          </cell>
          <cell r="E1135" t="str">
            <v>FECHA</v>
          </cell>
          <cell r="F1135" t="str">
            <v>PROVEEDOR</v>
          </cell>
          <cell r="G1135" t="str">
            <v>R.U.C.</v>
          </cell>
          <cell r="H1135" t="str">
            <v>DIG. VERI</v>
          </cell>
          <cell r="I1135">
            <v>0.1</v>
          </cell>
          <cell r="J1135" t="str">
            <v>IVA 10%</v>
          </cell>
          <cell r="K1135">
            <v>0.05</v>
          </cell>
          <cell r="L1135" t="str">
            <v>IVA 5</v>
          </cell>
          <cell r="M1135" t="str">
            <v>EXENTA</v>
          </cell>
          <cell r="N1135" t="str">
            <v>TOTAL</v>
          </cell>
        </row>
        <row r="1136">
          <cell r="B1136" t="str">
            <v>001-001-0047127</v>
          </cell>
          <cell r="C1136">
            <v>46580791</v>
          </cell>
          <cell r="D1136">
            <v>40786</v>
          </cell>
          <cell r="E1136">
            <v>40417</v>
          </cell>
          <cell r="F1136" t="str">
            <v>PEDRO A. PAREDES</v>
          </cell>
          <cell r="G1136">
            <v>189311</v>
          </cell>
          <cell r="H1136">
            <v>4</v>
          </cell>
          <cell r="I1136">
            <v>1886171</v>
          </cell>
          <cell r="J1136">
            <v>188617.1</v>
          </cell>
          <cell r="K1136">
            <v>0</v>
          </cell>
          <cell r="L1136">
            <v>0</v>
          </cell>
          <cell r="M1136">
            <v>0</v>
          </cell>
          <cell r="N1136">
            <v>2074788.1</v>
          </cell>
          <cell r="O1136" t="str">
            <v>a</v>
          </cell>
        </row>
        <row r="1137">
          <cell r="B1137" t="str">
            <v>001-001-0017713</v>
          </cell>
          <cell r="C1137">
            <v>38657332</v>
          </cell>
          <cell r="D1137">
            <v>40755</v>
          </cell>
          <cell r="E1137">
            <v>40417</v>
          </cell>
          <cell r="F1137" t="str">
            <v>TRIUNFO SRL</v>
          </cell>
          <cell r="G1137">
            <v>80005346</v>
          </cell>
          <cell r="H1137">
            <v>0</v>
          </cell>
          <cell r="I1137">
            <v>30000</v>
          </cell>
          <cell r="J1137">
            <v>3000</v>
          </cell>
          <cell r="K1137">
            <v>0</v>
          </cell>
          <cell r="L1137">
            <v>0</v>
          </cell>
          <cell r="M1137">
            <v>0</v>
          </cell>
          <cell r="N1137">
            <v>33000</v>
          </cell>
          <cell r="O1137" t="str">
            <v>a</v>
          </cell>
        </row>
        <row r="1138">
          <cell r="B1138" t="str">
            <v>003-001-0036516</v>
          </cell>
          <cell r="C1138">
            <v>22173825</v>
          </cell>
          <cell r="D1138">
            <v>40543</v>
          </cell>
          <cell r="E1138">
            <v>40415</v>
          </cell>
          <cell r="F1138" t="str">
            <v>GICAL S.A</v>
          </cell>
          <cell r="G1138">
            <v>80003369</v>
          </cell>
          <cell r="H1138">
            <v>8</v>
          </cell>
          <cell r="I1138">
            <v>539692</v>
          </cell>
          <cell r="J1138">
            <v>53969.200000000004</v>
          </cell>
          <cell r="K1138">
            <v>0</v>
          </cell>
          <cell r="L1138">
            <v>0</v>
          </cell>
          <cell r="M1138">
            <v>0</v>
          </cell>
          <cell r="N1138">
            <v>593661.19999999995</v>
          </cell>
          <cell r="O1138" t="str">
            <v>a</v>
          </cell>
        </row>
        <row r="1139">
          <cell r="B1139" t="str">
            <v>021-001-000641</v>
          </cell>
          <cell r="C1139">
            <v>11775667</v>
          </cell>
          <cell r="D1139">
            <v>40786</v>
          </cell>
          <cell r="E1139">
            <v>40415</v>
          </cell>
          <cell r="F1139" t="str">
            <v>AEDA</v>
          </cell>
          <cell r="G1139">
            <v>80031985</v>
          </cell>
          <cell r="H1139">
            <v>0</v>
          </cell>
          <cell r="I1139">
            <v>32727</v>
          </cell>
          <cell r="J1139">
            <v>3272.7000000000003</v>
          </cell>
          <cell r="K1139">
            <v>0</v>
          </cell>
          <cell r="L1139">
            <v>0</v>
          </cell>
          <cell r="M1139">
            <v>0</v>
          </cell>
          <cell r="N1139">
            <v>35999.699999999997</v>
          </cell>
          <cell r="O1139" t="str">
            <v>a</v>
          </cell>
        </row>
        <row r="1140">
          <cell r="B1140" t="str">
            <v>10026IC04005612J</v>
          </cell>
          <cell r="C1140" t="str">
            <v>N/A</v>
          </cell>
          <cell r="D1140" t="str">
            <v>N/A</v>
          </cell>
          <cell r="E1140">
            <v>40413</v>
          </cell>
          <cell r="F1140" t="str">
            <v>DIRECCION NACIONAL DE ADUANAS</v>
          </cell>
          <cell r="G1140">
            <v>80029222</v>
          </cell>
          <cell r="H1140">
            <v>7</v>
          </cell>
          <cell r="I1140">
            <v>167959787</v>
          </cell>
          <cell r="J1140">
            <v>16795978.699999999</v>
          </cell>
          <cell r="K1140">
            <v>0</v>
          </cell>
          <cell r="L1140">
            <v>0</v>
          </cell>
          <cell r="M1140">
            <v>4865086.3000000007</v>
          </cell>
          <cell r="N1140">
            <v>184755765.69999999</v>
          </cell>
          <cell r="O1140" t="str">
            <v>a</v>
          </cell>
        </row>
        <row r="1142">
          <cell r="C1142">
            <v>19507762</v>
          </cell>
        </row>
        <row r="1143">
          <cell r="B1143" t="str">
            <v>N° DE FACT/DESP</v>
          </cell>
          <cell r="C1143" t="str">
            <v>TIMBRADO</v>
          </cell>
          <cell r="D1143" t="str">
            <v>VENCIMIENTO</v>
          </cell>
          <cell r="E1143" t="str">
            <v>FECHA</v>
          </cell>
          <cell r="F1143" t="str">
            <v>PROVEEDOR</v>
          </cell>
          <cell r="G1143" t="str">
            <v>R.U.C.</v>
          </cell>
          <cell r="H1143" t="str">
            <v>DIG. VERI</v>
          </cell>
          <cell r="I1143">
            <v>0.1</v>
          </cell>
          <cell r="J1143" t="str">
            <v>IVA 10%</v>
          </cell>
          <cell r="K1143">
            <v>0.05</v>
          </cell>
          <cell r="L1143" t="str">
            <v>IVA 5</v>
          </cell>
          <cell r="M1143" t="str">
            <v>EXENTA</v>
          </cell>
          <cell r="N1143" t="str">
            <v>TOTAL</v>
          </cell>
        </row>
        <row r="1144">
          <cell r="B1144" t="str">
            <v>001-001-0047126</v>
          </cell>
          <cell r="C1144">
            <v>46580791</v>
          </cell>
          <cell r="D1144">
            <v>40786</v>
          </cell>
          <cell r="E1144">
            <v>40417</v>
          </cell>
          <cell r="F1144" t="str">
            <v>PEDRO A. PAREDES</v>
          </cell>
          <cell r="G1144">
            <v>189311</v>
          </cell>
          <cell r="H1144">
            <v>4</v>
          </cell>
          <cell r="I1144">
            <v>1849697</v>
          </cell>
          <cell r="J1144">
            <v>184969.7</v>
          </cell>
          <cell r="K1144">
            <v>0</v>
          </cell>
          <cell r="L1144">
            <v>0</v>
          </cell>
          <cell r="M1144">
            <v>0</v>
          </cell>
          <cell r="N1144">
            <v>2034666.7</v>
          </cell>
          <cell r="O1144" t="str">
            <v>a</v>
          </cell>
        </row>
        <row r="1145">
          <cell r="B1145" t="str">
            <v>001-001-0017714</v>
          </cell>
          <cell r="C1145">
            <v>38657332</v>
          </cell>
          <cell r="D1145">
            <v>40755</v>
          </cell>
          <cell r="E1145">
            <v>40417</v>
          </cell>
          <cell r="F1145" t="str">
            <v>TRIUNFO SRL</v>
          </cell>
          <cell r="G1145">
            <v>80005346</v>
          </cell>
          <cell r="H1145">
            <v>0</v>
          </cell>
          <cell r="I1145">
            <v>30000</v>
          </cell>
          <cell r="J1145">
            <v>3000</v>
          </cell>
          <cell r="K1145">
            <v>0</v>
          </cell>
          <cell r="L1145">
            <v>0</v>
          </cell>
          <cell r="M1145">
            <v>0</v>
          </cell>
          <cell r="N1145">
            <v>33000</v>
          </cell>
          <cell r="O1145" t="str">
            <v>a</v>
          </cell>
        </row>
        <row r="1146">
          <cell r="B1146" t="str">
            <v>003-001-0036515</v>
          </cell>
          <cell r="C1146">
            <v>22173825</v>
          </cell>
          <cell r="D1146">
            <v>40543</v>
          </cell>
          <cell r="E1146">
            <v>40415</v>
          </cell>
          <cell r="F1146" t="str">
            <v>GICAL S.A</v>
          </cell>
          <cell r="G1146">
            <v>80003369</v>
          </cell>
          <cell r="H1146">
            <v>8</v>
          </cell>
          <cell r="I1146">
            <v>480773</v>
          </cell>
          <cell r="J1146">
            <v>48077.3</v>
          </cell>
          <cell r="K1146">
            <v>0</v>
          </cell>
          <cell r="L1146">
            <v>0</v>
          </cell>
          <cell r="M1146">
            <v>0</v>
          </cell>
          <cell r="N1146">
            <v>528850.30000000005</v>
          </cell>
          <cell r="O1146" t="str">
            <v>a</v>
          </cell>
        </row>
        <row r="1147">
          <cell r="B1147" t="str">
            <v>021-001-000640</v>
          </cell>
          <cell r="C1147">
            <v>11775667</v>
          </cell>
          <cell r="D1147">
            <v>40786</v>
          </cell>
          <cell r="E1147">
            <v>40415</v>
          </cell>
          <cell r="F1147" t="str">
            <v>AEDA</v>
          </cell>
          <cell r="G1147">
            <v>80031985</v>
          </cell>
          <cell r="H1147">
            <v>0</v>
          </cell>
          <cell r="I1147">
            <v>32727</v>
          </cell>
          <cell r="J1147">
            <v>3272.7000000000003</v>
          </cell>
          <cell r="K1147">
            <v>0</v>
          </cell>
          <cell r="L1147">
            <v>0</v>
          </cell>
          <cell r="M1147">
            <v>0</v>
          </cell>
          <cell r="N1147">
            <v>35999.699999999997</v>
          </cell>
          <cell r="O1147" t="str">
            <v>a</v>
          </cell>
        </row>
        <row r="1148">
          <cell r="B1148" t="str">
            <v>10026IC04005613K</v>
          </cell>
          <cell r="C1148" t="str">
            <v>N/A</v>
          </cell>
          <cell r="D1148" t="str">
            <v>N/A</v>
          </cell>
          <cell r="E1148">
            <v>40415</v>
          </cell>
          <cell r="F1148" t="str">
            <v>DIRECCION NACIONAL DE ADUANAS</v>
          </cell>
          <cell r="G1148">
            <v>80029222</v>
          </cell>
          <cell r="H1148">
            <v>7</v>
          </cell>
          <cell r="I1148">
            <v>150948807</v>
          </cell>
          <cell r="J1148">
            <v>15094880.700000001</v>
          </cell>
          <cell r="K1148">
            <v>0</v>
          </cell>
          <cell r="L1148">
            <v>0</v>
          </cell>
          <cell r="M1148">
            <v>4173560.5999999996</v>
          </cell>
          <cell r="N1148">
            <v>166043687.69999999</v>
          </cell>
          <cell r="O1148" t="str">
            <v>a</v>
          </cell>
        </row>
        <row r="1150">
          <cell r="C1150">
            <v>71036948</v>
          </cell>
        </row>
        <row r="1151">
          <cell r="B1151" t="str">
            <v>N° DE FACT/DESP</v>
          </cell>
          <cell r="C1151" t="str">
            <v>TIMBRADO</v>
          </cell>
          <cell r="D1151" t="str">
            <v>VENCIMIENTO</v>
          </cell>
          <cell r="E1151" t="str">
            <v>FECHA</v>
          </cell>
          <cell r="F1151" t="str">
            <v>PROVEEDOR</v>
          </cell>
          <cell r="G1151" t="str">
            <v>R.U.C.</v>
          </cell>
          <cell r="H1151" t="str">
            <v>DIG. VERI</v>
          </cell>
          <cell r="I1151">
            <v>0.1</v>
          </cell>
          <cell r="J1151" t="str">
            <v>IVA 10%</v>
          </cell>
          <cell r="K1151">
            <v>0.05</v>
          </cell>
          <cell r="L1151" t="str">
            <v>IVA 5</v>
          </cell>
          <cell r="M1151" t="str">
            <v>EXENTA</v>
          </cell>
          <cell r="N1151" t="str">
            <v>TOTAL</v>
          </cell>
        </row>
        <row r="1152">
          <cell r="B1152" t="str">
            <v>001-001-0047124</v>
          </cell>
          <cell r="C1152">
            <v>46580791</v>
          </cell>
          <cell r="D1152">
            <v>40786</v>
          </cell>
          <cell r="E1152">
            <v>40417</v>
          </cell>
          <cell r="F1152" t="str">
            <v>PEDRO A. PAREDES</v>
          </cell>
          <cell r="G1152">
            <v>189311</v>
          </cell>
          <cell r="H1152">
            <v>4</v>
          </cell>
          <cell r="I1152">
            <v>3592140</v>
          </cell>
          <cell r="J1152">
            <v>359214</v>
          </cell>
          <cell r="K1152">
            <v>0</v>
          </cell>
          <cell r="L1152">
            <v>0</v>
          </cell>
          <cell r="M1152">
            <v>0</v>
          </cell>
          <cell r="N1152">
            <v>3951354</v>
          </cell>
          <cell r="O1152" t="str">
            <v>a</v>
          </cell>
        </row>
        <row r="1153">
          <cell r="B1153" t="str">
            <v>001-001-0017715</v>
          </cell>
          <cell r="C1153">
            <v>38657332</v>
          </cell>
          <cell r="D1153">
            <v>40755</v>
          </cell>
          <cell r="E1153">
            <v>40417</v>
          </cell>
          <cell r="F1153" t="str">
            <v>TRIUNFO SRL</v>
          </cell>
          <cell r="G1153">
            <v>80005346</v>
          </cell>
          <cell r="H1153">
            <v>0</v>
          </cell>
          <cell r="I1153">
            <v>30000</v>
          </cell>
          <cell r="J1153">
            <v>3000</v>
          </cell>
          <cell r="K1153">
            <v>0</v>
          </cell>
          <cell r="L1153">
            <v>0</v>
          </cell>
          <cell r="M1153">
            <v>0</v>
          </cell>
          <cell r="N1153">
            <v>33000</v>
          </cell>
          <cell r="O1153" t="str">
            <v>a</v>
          </cell>
        </row>
        <row r="1154">
          <cell r="B1154" t="str">
            <v>003-001-0036517</v>
          </cell>
          <cell r="C1154">
            <v>22173825</v>
          </cell>
          <cell r="D1154">
            <v>40543</v>
          </cell>
          <cell r="E1154">
            <v>40415</v>
          </cell>
          <cell r="F1154" t="str">
            <v>GICAL S.A</v>
          </cell>
          <cell r="G1154">
            <v>80003369</v>
          </cell>
          <cell r="H1154">
            <v>8</v>
          </cell>
          <cell r="I1154">
            <v>1993300</v>
          </cell>
          <cell r="J1154">
            <v>199330</v>
          </cell>
          <cell r="K1154">
            <v>0</v>
          </cell>
          <cell r="L1154">
            <v>0</v>
          </cell>
          <cell r="M1154">
            <v>0</v>
          </cell>
          <cell r="N1154">
            <v>2192630</v>
          </cell>
          <cell r="O1154" t="str">
            <v>a</v>
          </cell>
        </row>
        <row r="1155">
          <cell r="B1155" t="str">
            <v>021-001-000687</v>
          </cell>
          <cell r="C1155">
            <v>11775667</v>
          </cell>
          <cell r="D1155">
            <v>40786</v>
          </cell>
          <cell r="E1155">
            <v>40415</v>
          </cell>
          <cell r="F1155" t="str">
            <v>AEDA</v>
          </cell>
          <cell r="G1155">
            <v>80031985</v>
          </cell>
          <cell r="H1155">
            <v>0</v>
          </cell>
          <cell r="I1155">
            <v>38182</v>
          </cell>
          <cell r="J1155">
            <v>3818.2000000000003</v>
          </cell>
          <cell r="K1155">
            <v>0</v>
          </cell>
          <cell r="L1155">
            <v>0</v>
          </cell>
          <cell r="M1155">
            <v>0</v>
          </cell>
          <cell r="N1155">
            <v>42000.2</v>
          </cell>
          <cell r="O1155" t="str">
            <v>a</v>
          </cell>
        </row>
        <row r="1156">
          <cell r="B1156" t="str">
            <v>10026IC04005611X</v>
          </cell>
          <cell r="C1156" t="str">
            <v>N/A</v>
          </cell>
          <cell r="D1156" t="str">
            <v>N/A</v>
          </cell>
          <cell r="E1156">
            <v>40415</v>
          </cell>
          <cell r="F1156" t="str">
            <v>DIRECCION NACIONAL DE ADUANAS</v>
          </cell>
          <cell r="G1156">
            <v>80029222</v>
          </cell>
          <cell r="H1156">
            <v>7</v>
          </cell>
          <cell r="I1156">
            <v>610936061</v>
          </cell>
          <cell r="J1156">
            <v>61093606.100000001</v>
          </cell>
          <cell r="K1156">
            <v>0</v>
          </cell>
          <cell r="L1156">
            <v>0</v>
          </cell>
          <cell r="M1156">
            <v>9377979.6999999955</v>
          </cell>
          <cell r="N1156">
            <v>672029667.10000002</v>
          </cell>
          <cell r="O1156" t="str">
            <v>a</v>
          </cell>
        </row>
        <row r="1159">
          <cell r="E1159" t="str">
            <v>Lunes</v>
          </cell>
          <cell r="F1159" t="str">
            <v>Fecha 30/08/2010</v>
          </cell>
        </row>
        <row r="1160">
          <cell r="C1160">
            <v>22062647</v>
          </cell>
        </row>
        <row r="1161">
          <cell r="B1161" t="str">
            <v>N° DE FACT/DESP</v>
          </cell>
          <cell r="C1161" t="str">
            <v>TIMBRADO</v>
          </cell>
          <cell r="D1161" t="str">
            <v>VENCIMIENTO</v>
          </cell>
          <cell r="E1161" t="str">
            <v>FECHA</v>
          </cell>
          <cell r="F1161" t="str">
            <v>PROVEEDOR</v>
          </cell>
          <cell r="G1161" t="str">
            <v>R.U.C.</v>
          </cell>
          <cell r="H1161" t="str">
            <v>DIG. VERI</v>
          </cell>
          <cell r="I1161">
            <v>0.1</v>
          </cell>
          <cell r="J1161" t="str">
            <v>IVA 10%</v>
          </cell>
          <cell r="K1161">
            <v>0.05</v>
          </cell>
          <cell r="L1161" t="str">
            <v>IVA 5</v>
          </cell>
          <cell r="M1161" t="str">
            <v>EXENTA</v>
          </cell>
          <cell r="N1161" t="str">
            <v>TOTAL</v>
          </cell>
        </row>
        <row r="1162">
          <cell r="B1162" t="str">
            <v>001-001-0047174</v>
          </cell>
          <cell r="C1162">
            <v>46580791</v>
          </cell>
          <cell r="D1162">
            <v>40786</v>
          </cell>
          <cell r="E1162">
            <v>40417</v>
          </cell>
          <cell r="F1162" t="str">
            <v>PEDRO A. PAREDES</v>
          </cell>
          <cell r="G1162">
            <v>189311</v>
          </cell>
          <cell r="H1162">
            <v>4</v>
          </cell>
          <cell r="I1162">
            <v>1956237</v>
          </cell>
          <cell r="J1162">
            <v>195623.7</v>
          </cell>
          <cell r="K1162">
            <v>0</v>
          </cell>
          <cell r="L1162">
            <v>0</v>
          </cell>
          <cell r="M1162">
            <v>0</v>
          </cell>
          <cell r="N1162">
            <v>2151860.7000000002</v>
          </cell>
          <cell r="O1162" t="str">
            <v>a</v>
          </cell>
        </row>
        <row r="1163">
          <cell r="B1163" t="str">
            <v>001-001-0017735</v>
          </cell>
          <cell r="C1163">
            <v>38657332</v>
          </cell>
          <cell r="D1163">
            <v>40755</v>
          </cell>
          <cell r="E1163">
            <v>40417</v>
          </cell>
          <cell r="F1163" t="str">
            <v>TRIUNFO SRL</v>
          </cell>
          <cell r="G1163">
            <v>80005346</v>
          </cell>
          <cell r="H1163">
            <v>0</v>
          </cell>
          <cell r="I1163">
            <v>30000</v>
          </cell>
          <cell r="J1163">
            <v>3000</v>
          </cell>
          <cell r="K1163">
            <v>0</v>
          </cell>
          <cell r="L1163">
            <v>0</v>
          </cell>
          <cell r="M1163">
            <v>0</v>
          </cell>
          <cell r="N1163">
            <v>33000</v>
          </cell>
          <cell r="O1163" t="str">
            <v>a</v>
          </cell>
        </row>
        <row r="1164">
          <cell r="B1164" t="str">
            <v>003-001-0036587</v>
          </cell>
          <cell r="C1164">
            <v>22173825</v>
          </cell>
          <cell r="D1164">
            <v>40543</v>
          </cell>
          <cell r="E1164">
            <v>40417</v>
          </cell>
          <cell r="F1164" t="str">
            <v>GICAL S.A</v>
          </cell>
          <cell r="G1164">
            <v>80003369</v>
          </cell>
          <cell r="H1164">
            <v>8</v>
          </cell>
          <cell r="I1164">
            <v>573558</v>
          </cell>
          <cell r="J1164">
            <v>57355.8</v>
          </cell>
          <cell r="K1164">
            <v>0</v>
          </cell>
          <cell r="L1164">
            <v>0</v>
          </cell>
          <cell r="M1164">
            <v>0</v>
          </cell>
          <cell r="N1164">
            <v>630913.80000000005</v>
          </cell>
          <cell r="O1164" t="str">
            <v>a</v>
          </cell>
        </row>
        <row r="1165">
          <cell r="B1165" t="str">
            <v>021-001-000715</v>
          </cell>
          <cell r="C1165">
            <v>11775667</v>
          </cell>
          <cell r="D1165">
            <v>40786</v>
          </cell>
          <cell r="E1165">
            <v>40417</v>
          </cell>
          <cell r="F1165" t="str">
            <v>AEDA</v>
          </cell>
          <cell r="G1165">
            <v>80031985</v>
          </cell>
          <cell r="H1165">
            <v>0</v>
          </cell>
          <cell r="I1165">
            <v>49091</v>
          </cell>
          <cell r="J1165">
            <v>4909.1000000000004</v>
          </cell>
          <cell r="K1165">
            <v>0</v>
          </cell>
          <cell r="L1165">
            <v>0</v>
          </cell>
          <cell r="M1165">
            <v>0</v>
          </cell>
          <cell r="N1165">
            <v>54000.1</v>
          </cell>
          <cell r="O1165" t="str">
            <v>a</v>
          </cell>
        </row>
        <row r="1166">
          <cell r="B1166" t="str">
            <v>10026IC04005680Y</v>
          </cell>
          <cell r="C1166" t="str">
            <v>N/A</v>
          </cell>
          <cell r="D1166" t="str">
            <v>N/A</v>
          </cell>
          <cell r="E1166">
            <v>40417</v>
          </cell>
          <cell r="F1166" t="str">
            <v>DIRECCION NACIONAL DE ADUANAS</v>
          </cell>
          <cell r="G1166">
            <v>80029222</v>
          </cell>
          <cell r="H1166">
            <v>7</v>
          </cell>
          <cell r="I1166">
            <v>179705335</v>
          </cell>
          <cell r="J1166">
            <v>17970533.5</v>
          </cell>
          <cell r="K1166">
            <v>0</v>
          </cell>
          <cell r="L1166">
            <v>0</v>
          </cell>
          <cell r="M1166">
            <v>3831223.8999999985</v>
          </cell>
          <cell r="N1166">
            <v>197675868.5</v>
          </cell>
          <cell r="O1166" t="str">
            <v>a</v>
          </cell>
        </row>
        <row r="1168">
          <cell r="C1168">
            <v>20879769</v>
          </cell>
        </row>
        <row r="1169">
          <cell r="B1169" t="str">
            <v>N° DE FACT/DESP</v>
          </cell>
          <cell r="C1169" t="str">
            <v>TIMBRADO</v>
          </cell>
          <cell r="D1169" t="str">
            <v>VENCIMIENTO</v>
          </cell>
          <cell r="E1169" t="str">
            <v>FECHA</v>
          </cell>
          <cell r="F1169" t="str">
            <v>PROVEEDOR</v>
          </cell>
          <cell r="G1169" t="str">
            <v>R.U.C.</v>
          </cell>
          <cell r="H1169" t="str">
            <v>DIG. VERI</v>
          </cell>
          <cell r="I1169">
            <v>0.1</v>
          </cell>
          <cell r="J1169" t="str">
            <v>IVA 10%</v>
          </cell>
          <cell r="K1169">
            <v>0.05</v>
          </cell>
          <cell r="L1169" t="str">
            <v>IVA 5</v>
          </cell>
          <cell r="M1169" t="str">
            <v>EXENTA</v>
          </cell>
          <cell r="N1169" t="str">
            <v>TOTAL</v>
          </cell>
        </row>
        <row r="1170">
          <cell r="B1170" t="str">
            <v>001-001-0047173</v>
          </cell>
          <cell r="C1170">
            <v>46580791</v>
          </cell>
          <cell r="D1170">
            <v>40786</v>
          </cell>
          <cell r="E1170">
            <v>40417</v>
          </cell>
          <cell r="F1170" t="str">
            <v>PEDRO A. PAREDES</v>
          </cell>
          <cell r="G1170">
            <v>189311</v>
          </cell>
          <cell r="H1170">
            <v>4</v>
          </cell>
          <cell r="I1170">
            <v>1924410</v>
          </cell>
          <cell r="J1170">
            <v>192441</v>
          </cell>
          <cell r="K1170">
            <v>0</v>
          </cell>
          <cell r="L1170">
            <v>0</v>
          </cell>
          <cell r="M1170">
            <v>0</v>
          </cell>
          <cell r="N1170">
            <v>2116851</v>
          </cell>
          <cell r="O1170" t="str">
            <v>a</v>
          </cell>
        </row>
        <row r="1171">
          <cell r="B1171" t="str">
            <v>001-001-0017736</v>
          </cell>
          <cell r="C1171">
            <v>38657332</v>
          </cell>
          <cell r="D1171">
            <v>40755</v>
          </cell>
          <cell r="E1171">
            <v>40417</v>
          </cell>
          <cell r="F1171" t="str">
            <v>TRIUNFO SRL</v>
          </cell>
          <cell r="G1171">
            <v>80005346</v>
          </cell>
          <cell r="H1171">
            <v>0</v>
          </cell>
          <cell r="I1171">
            <v>30000</v>
          </cell>
          <cell r="J1171">
            <v>3000</v>
          </cell>
          <cell r="K1171">
            <v>0</v>
          </cell>
          <cell r="L1171">
            <v>0</v>
          </cell>
          <cell r="M1171">
            <v>0</v>
          </cell>
          <cell r="N1171">
            <v>33000</v>
          </cell>
          <cell r="O1171" t="str">
            <v>a</v>
          </cell>
        </row>
        <row r="1172">
          <cell r="B1172" t="str">
            <v>003-001-0036580</v>
          </cell>
          <cell r="C1172">
            <v>22173825</v>
          </cell>
          <cell r="D1172">
            <v>40543</v>
          </cell>
          <cell r="E1172">
            <v>40417</v>
          </cell>
          <cell r="F1172" t="str">
            <v>GICAL S.A</v>
          </cell>
          <cell r="G1172">
            <v>80003369</v>
          </cell>
          <cell r="H1172">
            <v>8</v>
          </cell>
          <cell r="I1172">
            <v>554656</v>
          </cell>
          <cell r="J1172">
            <v>55465.600000000006</v>
          </cell>
          <cell r="K1172">
            <v>0</v>
          </cell>
          <cell r="L1172">
            <v>0</v>
          </cell>
          <cell r="M1172">
            <v>0</v>
          </cell>
          <cell r="N1172">
            <v>610121.6</v>
          </cell>
          <cell r="O1172" t="str">
            <v>a</v>
          </cell>
        </row>
        <row r="1173">
          <cell r="B1173" t="str">
            <v>021-001-000716</v>
          </cell>
          <cell r="C1173">
            <v>11775667</v>
          </cell>
          <cell r="D1173">
            <v>40786</v>
          </cell>
          <cell r="E1173">
            <v>40417</v>
          </cell>
          <cell r="F1173" t="str">
            <v>AEDA</v>
          </cell>
          <cell r="G1173">
            <v>80031985</v>
          </cell>
          <cell r="H1173">
            <v>0</v>
          </cell>
          <cell r="I1173">
            <v>32727</v>
          </cell>
          <cell r="J1173">
            <v>3272.7000000000003</v>
          </cell>
          <cell r="K1173">
            <v>0</v>
          </cell>
          <cell r="L1173">
            <v>0</v>
          </cell>
          <cell r="M1173">
            <v>0</v>
          </cell>
          <cell r="N1173">
            <v>35999.699999999997</v>
          </cell>
          <cell r="O1173" t="str">
            <v>a</v>
          </cell>
        </row>
        <row r="1174">
          <cell r="B1174" t="str">
            <v>10026IC04005676T</v>
          </cell>
          <cell r="C1174" t="str">
            <v>N/A</v>
          </cell>
          <cell r="D1174" t="str">
            <v>N/A</v>
          </cell>
          <cell r="E1174">
            <v>40417</v>
          </cell>
          <cell r="F1174" t="str">
            <v>DIRECCION NACIONAL DE ADUANAS</v>
          </cell>
          <cell r="G1174">
            <v>80029222</v>
          </cell>
          <cell r="H1174">
            <v>7</v>
          </cell>
          <cell r="I1174">
            <v>170972266</v>
          </cell>
          <cell r="J1174">
            <v>17097226.600000001</v>
          </cell>
          <cell r="K1174">
            <v>0</v>
          </cell>
          <cell r="L1174">
            <v>0</v>
          </cell>
          <cell r="M1174">
            <v>3528362.0999999978</v>
          </cell>
          <cell r="N1174">
            <v>188069492.59999999</v>
          </cell>
          <cell r="O1174" t="str">
            <v>a</v>
          </cell>
        </row>
        <row r="1176">
          <cell r="C1176">
            <v>20333286</v>
          </cell>
        </row>
        <row r="1177">
          <cell r="B1177" t="str">
            <v>N° DE FACT/DESP</v>
          </cell>
          <cell r="C1177" t="str">
            <v>TIMBRADO</v>
          </cell>
          <cell r="D1177" t="str">
            <v>VENCIMIENTO</v>
          </cell>
          <cell r="E1177" t="str">
            <v>FECHA</v>
          </cell>
          <cell r="F1177" t="str">
            <v>PROVEEDOR</v>
          </cell>
          <cell r="G1177" t="str">
            <v>R.U.C.</v>
          </cell>
          <cell r="H1177" t="str">
            <v>DIG. VERI</v>
          </cell>
          <cell r="I1177">
            <v>0.1</v>
          </cell>
          <cell r="J1177" t="str">
            <v>IVA 10%</v>
          </cell>
          <cell r="K1177">
            <v>0.05</v>
          </cell>
          <cell r="L1177" t="str">
            <v>IVA 5</v>
          </cell>
          <cell r="M1177" t="str">
            <v>EXENTA</v>
          </cell>
          <cell r="N1177" t="str">
            <v>TOTAL</v>
          </cell>
        </row>
        <row r="1178">
          <cell r="B1178" t="str">
            <v>001-001-0047172</v>
          </cell>
          <cell r="C1178">
            <v>46580791</v>
          </cell>
          <cell r="D1178">
            <v>40786</v>
          </cell>
          <cell r="E1178">
            <v>40417</v>
          </cell>
          <cell r="F1178" t="str">
            <v>PEDRO A. PAREDES</v>
          </cell>
          <cell r="G1178">
            <v>189311</v>
          </cell>
          <cell r="H1178">
            <v>4</v>
          </cell>
          <cell r="I1178">
            <v>1888532</v>
          </cell>
          <cell r="J1178">
            <v>188853.2</v>
          </cell>
          <cell r="K1178">
            <v>0</v>
          </cell>
          <cell r="L1178">
            <v>0</v>
          </cell>
          <cell r="M1178">
            <v>0</v>
          </cell>
          <cell r="N1178">
            <v>2077385.2</v>
          </cell>
          <cell r="O1178" t="str">
            <v>a</v>
          </cell>
        </row>
        <row r="1179">
          <cell r="B1179" t="str">
            <v>001-001-0017737</v>
          </cell>
          <cell r="C1179">
            <v>38657332</v>
          </cell>
          <cell r="D1179">
            <v>40755</v>
          </cell>
          <cell r="E1179">
            <v>40417</v>
          </cell>
          <cell r="F1179" t="str">
            <v>TRIUNFO SRL</v>
          </cell>
          <cell r="G1179">
            <v>80005346</v>
          </cell>
          <cell r="H1179">
            <v>0</v>
          </cell>
          <cell r="I1179">
            <v>30000</v>
          </cell>
          <cell r="J1179">
            <v>3000</v>
          </cell>
          <cell r="K1179">
            <v>0</v>
          </cell>
          <cell r="L1179">
            <v>0</v>
          </cell>
          <cell r="M1179">
            <v>0</v>
          </cell>
          <cell r="N1179">
            <v>33000</v>
          </cell>
          <cell r="O1179" t="str">
            <v>a</v>
          </cell>
        </row>
        <row r="1180">
          <cell r="B1180" t="str">
            <v>003-001-0036579</v>
          </cell>
          <cell r="C1180">
            <v>22173825</v>
          </cell>
          <cell r="D1180">
            <v>40543</v>
          </cell>
          <cell r="E1180">
            <v>40417</v>
          </cell>
          <cell r="F1180" t="str">
            <v>GICAL S.A</v>
          </cell>
          <cell r="G1180">
            <v>80003369</v>
          </cell>
          <cell r="H1180">
            <v>8</v>
          </cell>
          <cell r="I1180">
            <v>521353</v>
          </cell>
          <cell r="J1180">
            <v>52135.3</v>
          </cell>
          <cell r="K1180">
            <v>0</v>
          </cell>
          <cell r="L1180">
            <v>0</v>
          </cell>
          <cell r="M1180">
            <v>0</v>
          </cell>
          <cell r="N1180">
            <v>573488.30000000005</v>
          </cell>
          <cell r="O1180" t="str">
            <v>a</v>
          </cell>
        </row>
        <row r="1181">
          <cell r="B1181" t="str">
            <v>021-001-000717</v>
          </cell>
          <cell r="C1181">
            <v>11775667</v>
          </cell>
          <cell r="D1181">
            <v>40786</v>
          </cell>
          <cell r="E1181">
            <v>40417</v>
          </cell>
          <cell r="F1181" t="str">
            <v>AEDA</v>
          </cell>
          <cell r="G1181">
            <v>80031985</v>
          </cell>
          <cell r="H1181">
            <v>0</v>
          </cell>
          <cell r="I1181">
            <v>32727</v>
          </cell>
          <cell r="J1181">
            <v>3272.7000000000003</v>
          </cell>
          <cell r="K1181">
            <v>0</v>
          </cell>
          <cell r="L1181">
            <v>0</v>
          </cell>
          <cell r="M1181">
            <v>0</v>
          </cell>
          <cell r="N1181">
            <v>35999.699999999997</v>
          </cell>
          <cell r="O1181" t="str">
            <v>a</v>
          </cell>
        </row>
        <row r="1182">
          <cell r="B1182" t="str">
            <v>10026IC04005673Z</v>
          </cell>
          <cell r="C1182" t="str">
            <v>N/A</v>
          </cell>
          <cell r="D1182" t="str">
            <v>N/A</v>
          </cell>
          <cell r="E1182">
            <v>40417</v>
          </cell>
          <cell r="F1182" t="str">
            <v>DIRECCION NACIONAL DE ADUANAS</v>
          </cell>
          <cell r="G1182">
            <v>80029222</v>
          </cell>
          <cell r="H1182">
            <v>7</v>
          </cell>
          <cell r="I1182">
            <v>161356817</v>
          </cell>
          <cell r="J1182">
            <v>16135681.700000001</v>
          </cell>
          <cell r="K1182">
            <v>0</v>
          </cell>
          <cell r="L1182">
            <v>0</v>
          </cell>
          <cell r="M1182">
            <v>3950343.0999999996</v>
          </cell>
          <cell r="N1182">
            <v>177492498.69999999</v>
          </cell>
          <cell r="O1182" t="str">
            <v>a</v>
          </cell>
        </row>
        <row r="1184">
          <cell r="C1184">
            <v>9567851</v>
          </cell>
        </row>
        <row r="1185">
          <cell r="B1185" t="str">
            <v>N° DE FACT/DESP</v>
          </cell>
          <cell r="C1185" t="str">
            <v>TIMBRADO</v>
          </cell>
          <cell r="D1185" t="str">
            <v>VENCIMIENTO</v>
          </cell>
          <cell r="E1185" t="str">
            <v>FECHA</v>
          </cell>
          <cell r="F1185" t="str">
            <v>PROVEEDOR</v>
          </cell>
          <cell r="G1185" t="str">
            <v>R.U.C.</v>
          </cell>
          <cell r="H1185" t="str">
            <v>DIG. VERI</v>
          </cell>
          <cell r="I1185">
            <v>0.1</v>
          </cell>
          <cell r="J1185" t="str">
            <v>IVA 10%</v>
          </cell>
          <cell r="K1185">
            <v>0.05</v>
          </cell>
          <cell r="L1185" t="str">
            <v>IVA 5</v>
          </cell>
          <cell r="M1185" t="str">
            <v>EXENTA</v>
          </cell>
          <cell r="N1185" t="str">
            <v>TOTAL</v>
          </cell>
        </row>
        <row r="1188">
          <cell r="P1188" t="str">
            <v>El comprobante no tiene fecha, ni ruc de KC</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 val="Kuky mantequilla"/>
      <sheetName val="maria"/>
      <sheetName val="ESTADO_PATRIM1"/>
      <sheetName val="ESTADO_DE_RESULTADOS1"/>
      <sheetName val="ORIGEN_Y_APLICACION_DE_FONDOS1"/>
      <sheetName val="ANEXO_A1"/>
      <sheetName val="ANEXO_B1"/>
      <sheetName val="ANEXO_D1"/>
      <sheetName val="ANEXO_D_1"/>
      <sheetName val="ANEXO_F1"/>
      <sheetName val="ANEXO_E_AXI1"/>
      <sheetName val="ANEXO_G1"/>
      <sheetName val="ANEXO_H1"/>
      <sheetName val="B_1-3_Non-Statistical_Sampling1"/>
      <sheetName val="diferencia_cbio_prest1"/>
      <sheetName val="Sarmiento_5171"/>
      <sheetName val="Reconquista_8231"/>
      <sheetName val="1_-_Banco_ITAU1"/>
      <sheetName val="Kuky_mantequilla"/>
      <sheetName val="ESTADO_PATRIM2"/>
      <sheetName val="ESTADO_DE_RESULTADOS2"/>
      <sheetName val="ORIGEN_Y_APLICACION_DE_FONDOS2"/>
      <sheetName val="ANEXO_A2"/>
      <sheetName val="ANEXO_B2"/>
      <sheetName val="ANEXO_D2"/>
      <sheetName val="ANEXO_D_2"/>
      <sheetName val="ANEXO_F2"/>
      <sheetName val="ANEXO_E_AXI2"/>
      <sheetName val="ANEXO_G2"/>
      <sheetName val="ANEXO_H2"/>
      <sheetName val="B_1-3_Non-Statistical_Sampling2"/>
      <sheetName val="diferencia_cbio_prest2"/>
      <sheetName val="Sarmiento_5172"/>
      <sheetName val="Reconquista_8232"/>
      <sheetName val="1_-_Banco_ITAU2"/>
      <sheetName val="Kuky_mantequilla1"/>
      <sheetName val="ICP"/>
      <sheetName val="Master"/>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C"/>
      <sheetName val="Cred x Vtas"/>
      <sheetName val="Ant Proveed 12.04"/>
      <sheetName val="Prov Interco 12.04"/>
      <sheetName val="Prov 12.04"/>
      <sheetName val="504010016"/>
      <sheetName val="504010071"/>
      <sheetName val="504010019"/>
      <sheetName val="504010030"/>
      <sheetName val="Cred_x_Vtas"/>
      <sheetName val="Ant_Proveed_12_04"/>
      <sheetName val="Prov_Interco_12_04"/>
      <sheetName val="Prov_12_04"/>
      <sheetName val="Cred_x_Vtas1"/>
      <sheetName val="Ant_Proveed_12_041"/>
      <sheetName val="Prov_Interco_12_041"/>
      <sheetName val="Prov_12_041"/>
      <sheetName val="Cred_x_Vtas2"/>
      <sheetName val="Ant_Proveed_12_042"/>
      <sheetName val="Prov_Interco_12_042"/>
      <sheetName val="Prov_12_04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harts"/>
      <sheetName val="Recon {pbe}"/>
      <sheetName val="Allow {pbe}"/>
      <sheetName val="Confirm"/>
      <sheetName val="Statistics {pbe}"/>
      <sheetName val="Audit Sampling Table"/>
      <sheetName val="Tickmarks"/>
      <sheetName val="modRollFWD"/>
    </sheetNames>
    <sheetDataSet>
      <sheetData sheetId="0" refreshError="1"/>
      <sheetData sheetId="1" refreshError="1"/>
      <sheetData sheetId="2" refreshError="1"/>
      <sheetData sheetId="3"/>
      <sheetData sheetId="4" refreshError="1"/>
      <sheetData sheetId="5">
        <row r="2">
          <cell r="A2" t="str">
            <v>Trend Data (ideally user would link this to TB)</v>
          </cell>
        </row>
      </sheetData>
      <sheetData sheetId="6" refreshError="1"/>
      <sheetData sheetId="7" refreshError="1"/>
      <sheetData sheetId="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30.11.99 "/>
      <sheetName val="Conexión"/>
      <sheetName val="Viariación de Nov a Dic."/>
      <sheetName val="Prev. Incobrables"/>
      <sheetName val="Antiguedad"/>
      <sheetName val="Tickmarks"/>
    </sheetNames>
    <sheetDataSet>
      <sheetData sheetId="0" refreshError="1"/>
      <sheetData sheetId="1"/>
      <sheetData sheetId="2" refreshError="1"/>
      <sheetData sheetId="3" refreshError="1"/>
      <sheetData sheetId="4"/>
      <sheetData sheetId="5" refreshError="1"/>
      <sheetData sheetId="6"/>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sheetName val="Balance_General"/>
      <sheetName val="Estado_Resultados"/>
      <sheetName val="Razones"/>
      <sheetName val="Gráficas"/>
      <sheetName val="Graphs Data"/>
      <sheetName val="Otros_Procedimientos"/>
      <sheetName val="BG reporte"/>
      <sheetName val="ER Reporte"/>
      <sheetName val="Trial Balance 2006"/>
      <sheetName val="Tickmarks"/>
      <sheetName val="Cálculo ID"/>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 val="RESUMEN_"/>
      <sheetName val="Maipu_1300"/>
      <sheetName val="Libertador_498"/>
      <sheetName val="Madero_1020"/>
      <sheetName val="Costero_A"/>
      <sheetName val="Costero_B"/>
      <sheetName val="Costero_Dique_4"/>
      <sheetName val="Reconquista_823"/>
      <sheetName val="Suipacha_664"/>
      <sheetName val="Av__de_Mayo_589"/>
      <sheetName val="Av__Madero_940"/>
      <sheetName val="Libertador_602"/>
      <sheetName val="Sarmiento_517"/>
      <sheetName val="Intercontinental_Plaza"/>
      <sheetName val="Alsina_934"/>
      <sheetName val="Constitucion_1111"/>
      <sheetName val="Rivadavia__2774"/>
      <sheetName val="A_P__Park"/>
      <sheetName val="Coch_Maipu_1300"/>
      <sheetName val="Coch_Madero1020"/>
      <sheetName val="Coch_Costero_&quot;A&quot;"/>
      <sheetName val="Coch_Suipacha_664_"/>
      <sheetName val="Coch_Av__Mayo_589"/>
      <sheetName val="Coch_Inter"/>
      <sheetName val="ANEXO_A"/>
      <sheetName val="RESUMEN_1"/>
      <sheetName val="Maipu_13001"/>
      <sheetName val="Libertador_4981"/>
      <sheetName val="Madero_10201"/>
      <sheetName val="Costero_A1"/>
      <sheetName val="Costero_B1"/>
      <sheetName val="Costero_Dique_41"/>
      <sheetName val="Reconquista_8231"/>
      <sheetName val="Suipacha_6641"/>
      <sheetName val="Av__de_Mayo_5891"/>
      <sheetName val="Av__Madero_9401"/>
      <sheetName val="Libertador_6021"/>
      <sheetName val="Sarmiento_5171"/>
      <sheetName val="Intercontinental_Plaza1"/>
      <sheetName val="Alsina_9341"/>
      <sheetName val="Constitucion_11111"/>
      <sheetName val="Rivadavia__27741"/>
      <sheetName val="A_P__Park1"/>
      <sheetName val="Coch_Maipu_13001"/>
      <sheetName val="Coch_Madero10201"/>
      <sheetName val="Coch_Costero_&quot;A&quot;1"/>
      <sheetName val="Coch_Suipacha_664_1"/>
      <sheetName val="Coch_Av__Mayo_5891"/>
      <sheetName val="Coch_Inter1"/>
      <sheetName val="ANEXO_A1"/>
      <sheetName val="RESUMEN_2"/>
      <sheetName val="Maipu_13002"/>
      <sheetName val="Libertador_4982"/>
      <sheetName val="Madero_10202"/>
      <sheetName val="Costero_A2"/>
      <sheetName val="Costero_B2"/>
      <sheetName val="Costero_Dique_42"/>
      <sheetName val="Reconquista_8232"/>
      <sheetName val="Suipacha_6642"/>
      <sheetName val="Av__de_Mayo_5892"/>
      <sheetName val="Av__Madero_9402"/>
      <sheetName val="Libertador_6022"/>
      <sheetName val="Sarmiento_5172"/>
      <sheetName val="Intercontinental_Plaza2"/>
      <sheetName val="Alsina_9342"/>
      <sheetName val="Constitucion_11112"/>
      <sheetName val="Rivadavia__27742"/>
      <sheetName val="A_P__Park2"/>
      <sheetName val="Coch_Maipu_13002"/>
      <sheetName val="Coch_Madero10202"/>
      <sheetName val="Coch_Costero_&quot;A&quot;2"/>
      <sheetName val="Coch_Suipacha_664_2"/>
      <sheetName val="Coch_Av__Mayo_5892"/>
      <sheetName val="Coch_Inter2"/>
      <sheetName val="ANEXO_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o NORMAL"/>
      <sheetName val="Proceso TOTALIZADORA"/>
      <sheetName val="Conciliacion Universo con E.R"/>
      <sheetName val="Test de Ventas"/>
      <sheetName val="P.S"/>
      <sheetName val="Universo a Muestrear INSUMOS"/>
      <sheetName val="Saida por venda com p"/>
      <sheetName val="Saida por Venta"/>
      <sheetName val="Relacion de Facturas Base"/>
      <sheetName val="PPC - Relacion de Facturas"/>
      <sheetName val="Tickmarks"/>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3-53583"/>
      <sheetName val="513-53584"/>
      <sheetName val="513-53585"/>
      <sheetName val="513-53586"/>
      <sheetName val="513-53587"/>
      <sheetName val="513-53588"/>
      <sheetName val="513-53589"/>
      <sheetName val="513-53590"/>
      <sheetName val="513-53591"/>
      <sheetName val="513-53592"/>
      <sheetName val="513-53593"/>
      <sheetName val="513-53594"/>
      <sheetName val="Back-up"/>
      <sheetName val="AF"/>
      <sheetName val="Hidden"/>
      <sheetName val="Plan1"/>
      <sheetName val="CUENTAS_SAP"/>
      <sheetName val="472"/>
      <sheetName val="DDJJ_122_RET_IVA"/>
      <sheetName val="Lista"/>
      <sheetName val="INPUT"/>
      <sheetName val="AJUSTES"/>
      <sheetName val="Tabla"/>
      <sheetName val="atc_e_dtc"/>
      <sheetName val="INDICE"/>
      <sheetName val="CVC"/>
      <sheetName val="RESUMO_ATC-DTC"/>
      <sheetName val="Precio"/>
      <sheetName val="PRESUP_AJUSTADO"/>
      <sheetName val="plan_de_cuentas_PY"/>
      <sheetName val="ABER"/>
      <sheetName val="resumo_dcch_e_acc"/>
      <sheetName val="Coeficientes"/>
      <sheetName val="resumo_color_code"/>
      <sheetName val="A_DESAFECTAR"/>
      <sheetName val="DETALLE"/>
      <sheetName val="0708"/>
      <sheetName val="MAYOR_COMPRAS"/>
      <sheetName val="CURRENCY"/>
      <sheetName val="AGREGADOS"/>
      <sheetName val="DETALLE-OTROS"/>
      <sheetName val="Non-Statistical_Sampling"/>
      <sheetName val="PARAM-22-12-1999"/>
      <sheetName val="2"/>
      <sheetName val="GLP_2001"/>
      <sheetName val="Compra"/>
      <sheetName val="LIBRO_COMPRAS_PPC"/>
      <sheetName val="VENTAS_PwC"/>
      <sheetName val="AR_Drop_Downs"/>
      <sheetName val="DropDown"/>
      <sheetName val="Mayor_Cpra"/>
      <sheetName val="Mayor_Ventas"/>
      <sheetName val="Menu"/>
      <sheetName val="Libro_ventas_Ago-08"/>
      <sheetName val="Income_SAP_PCS"/>
      <sheetName val="Income_SAP_LD"/>
      <sheetName val="INICIO"/>
      <sheetName val="Libro_Ventas_0710"/>
      <sheetName val="RESUMEN"/>
      <sheetName val="RetencComp"/>
      <sheetName val="Income_SAP_N_S_H"/>
      <sheetName val="AGREGADOS_PwC"/>
      <sheetName val="GLP-DISCOUNT"/>
      <sheetName val="1"/>
      <sheetName val="Datos"/>
      <sheetName val="TC-SET"/>
      <sheetName val="Conciliaciones"/>
      <sheetName val="MSS_400K"/>
      <sheetName val="BG ARS Post ajuste"/>
      <sheetName val="Sheet1"/>
      <sheetName val="BG_ARS_Post_ajuste"/>
      <sheetName val="BG_ARS_Post_ajuste1"/>
      <sheetName val="BG_ARS_Post_ajust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 DAY PROJECT"/>
      <sheetName val="100_DAY_PROJECT"/>
      <sheetName val="100_DAY_PROJECT1"/>
      <sheetName val="100%20DAY%20PROJECT.xls"/>
      <sheetName val="536-100"/>
      <sheetName val="dep pre"/>
      <sheetName val="100_DAY_PROJECT2"/>
      <sheetName val="100%20DAY%20PROJECT_xls"/>
      <sheetName val="dep_pre"/>
      <sheetName val="100_DAY_PROJECT3"/>
      <sheetName val="100%20DAY%20PROJECT_xls1"/>
      <sheetName val="dep_pre1"/>
      <sheetName val="100_DAY_PROJECT4"/>
      <sheetName val="100%20DAY%20PROJECT_xls2"/>
      <sheetName val="dep_pre2"/>
      <sheetName val="100_DAY_PROJECT7"/>
      <sheetName val="100_DAY_PROJECT5"/>
      <sheetName val="100_DAY_PROJECT6"/>
      <sheetName val="100_DAY_PROJECT8"/>
      <sheetName val="100_DAY_PROJECT9"/>
      <sheetName val="100_DAY_PROJECT10"/>
      <sheetName val="100_DAY_PROJECT11"/>
      <sheetName val="100 DAY PROJECT.xls"/>
    </sheetNames>
    <definedNames>
      <definedName name="KCCSEA"/>
    </definedNames>
    <sheetDataSet>
      <sheetData sheetId="0" refreshError="1"/>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XREF"/>
      <sheetName val="Tickmarks"/>
      <sheetName val="CCR"/>
      <sheetName val="Fixed and Variable Expenses"/>
      <sheetName val="Cash_Flow"/>
      <sheetName val="Premissas"/>
      <sheetName val="A-4 JOB DATA"/>
      <sheetName val="Cadena Valor Gs Metro"/>
      <sheetName val="Control"/>
      <sheetName val="Tables"/>
      <sheetName val="A-2 COUNTRY DATA"/>
      <sheetName val="Plano de Ação - Escore"/>
      <sheetName val="Sheet1"/>
      <sheetName val="Sheet5"/>
      <sheetName val="Sheet4"/>
      <sheetName val="Sheet6"/>
      <sheetName val="Sheet7"/>
      <sheetName val="2"/>
      <sheetName val="Income Statement Data"/>
      <sheetName val="Income_Statement"/>
      <sheetName val="Fixed_and_Variable_Expenses3"/>
      <sheetName val="A-4_JOB_DATA3"/>
      <sheetName val="Cadena_Valor_Gs_Metro3"/>
      <sheetName val="A-2_COUNTRY_DATA3"/>
      <sheetName val="Income_Statement_Data3"/>
      <sheetName val="Plano_de_Ação_-_Escore3"/>
      <sheetName val="Fixed_and_Variable_Expenses"/>
      <sheetName val="A-4_JOB_DATA"/>
      <sheetName val="Cadena_Valor_Gs_Metro"/>
      <sheetName val="A-2_COUNTRY_DATA"/>
      <sheetName val="Income_Statement_Data"/>
      <sheetName val="Plano_de_Ação_-_Escore"/>
      <sheetName val="Fixed_and_Variable_Expenses1"/>
      <sheetName val="A-4_JOB_DATA1"/>
      <sheetName val="Cadena_Valor_Gs_Metro1"/>
      <sheetName val="A-2_COUNTRY_DATA1"/>
      <sheetName val="Income_Statement_Data1"/>
      <sheetName val="Plano_de_Ação_-_Escore1"/>
      <sheetName val="Fixed_and_Variable_Expenses2"/>
      <sheetName val="A-4_JOB_DATA2"/>
      <sheetName val="Cadena_Valor_Gs_Metro2"/>
      <sheetName val="A-2_COUNTRY_DATA2"/>
      <sheetName val="Income_Statement_Data2"/>
      <sheetName val="Plano_de_Ação_-_Escore2"/>
      <sheetName val="Fixed_and_Variable_Expenses4"/>
      <sheetName val="Cadena_Valor_Gs_Metro4"/>
      <sheetName val="A-4_JOB_DATA4"/>
      <sheetName val="A-2_COUNTRY_DATA4"/>
      <sheetName val="Plano_de_Ação_-_Escore4"/>
      <sheetName val="Income_Statement_Data4"/>
      <sheetName val="Assumptions"/>
    </sheetNames>
    <sheetDataSet>
      <sheetData sheetId="0" refreshError="1">
        <row r="1">
          <cell r="F1" t="str">
            <v>30-06-03</v>
          </cell>
          <cell r="H1" t="str">
            <v>Adjusted</v>
          </cell>
          <cell r="I1" t="str">
            <v>RJE</v>
          </cell>
          <cell r="J1" t="str">
            <v>30-06-03</v>
          </cell>
          <cell r="K1" t="str">
            <v>31-12-02</v>
          </cell>
        </row>
        <row r="2">
          <cell r="F2" t="str">
            <v>30-06-03</v>
          </cell>
          <cell r="H2" t="str">
            <v>AJE</v>
          </cell>
          <cell r="I2" t="str">
            <v>Adjusted</v>
          </cell>
          <cell r="J2" t="str">
            <v>RJE</v>
          </cell>
          <cell r="K2" t="str">
            <v>30-06-03</v>
          </cell>
          <cell r="M2" t="str">
            <v>31-12-02</v>
          </cell>
        </row>
        <row r="3">
          <cell r="F3">
            <v>-126954906.81999999</v>
          </cell>
          <cell r="H3">
            <v>-126954906.81999999</v>
          </cell>
          <cell r="I3">
            <v>0</v>
          </cell>
          <cell r="J3">
            <v>-126954906.81999999</v>
          </cell>
          <cell r="K3">
            <v>-270578743.44999999</v>
          </cell>
        </row>
        <row r="4">
          <cell r="F4">
            <v>-126954906.81999999</v>
          </cell>
          <cell r="H4">
            <v>0</v>
          </cell>
          <cell r="I4">
            <v>-126954906.81999999</v>
          </cell>
          <cell r="J4">
            <v>0</v>
          </cell>
          <cell r="K4">
            <v>-126954906.81999999</v>
          </cell>
          <cell r="M4">
            <v>-270578743.44999999</v>
          </cell>
        </row>
        <row r="5">
          <cell r="F5">
            <v>1226070.1200000001</v>
          </cell>
          <cell r="H5">
            <v>0</v>
          </cell>
          <cell r="I5">
            <v>1226070.1200000001</v>
          </cell>
          <cell r="J5">
            <v>0</v>
          </cell>
          <cell r="K5">
            <v>1226070.1200000001</v>
          </cell>
          <cell r="M5">
            <v>1813046.88</v>
          </cell>
        </row>
        <row r="6">
          <cell r="F6">
            <v>24702.1</v>
          </cell>
          <cell r="H6">
            <v>0</v>
          </cell>
          <cell r="I6">
            <v>24702.1</v>
          </cell>
          <cell r="J6">
            <v>0</v>
          </cell>
          <cell r="K6">
            <v>24702.1</v>
          </cell>
          <cell r="M6">
            <v>0</v>
          </cell>
        </row>
        <row r="7">
          <cell r="F7">
            <v>-79.06</v>
          </cell>
          <cell r="H7">
            <v>0</v>
          </cell>
          <cell r="I7">
            <v>-79.06</v>
          </cell>
          <cell r="J7">
            <v>0</v>
          </cell>
          <cell r="K7">
            <v>-79.06</v>
          </cell>
          <cell r="M7">
            <v>-250.45</v>
          </cell>
        </row>
        <row r="8">
          <cell r="F8">
            <v>-125704213.66</v>
          </cell>
          <cell r="H8">
            <v>0</v>
          </cell>
          <cell r="I8">
            <v>-125704213.66</v>
          </cell>
          <cell r="J8">
            <v>0</v>
          </cell>
          <cell r="K8">
            <v>-125704213.66</v>
          </cell>
          <cell r="M8">
            <v>-268765947.01999998</v>
          </cell>
        </row>
        <row r="9">
          <cell r="F9">
            <v>-63990518.380000003</v>
          </cell>
          <cell r="H9">
            <v>-63990518.380000003</v>
          </cell>
          <cell r="I9">
            <v>0</v>
          </cell>
          <cell r="J9">
            <v>-63990518.380000003</v>
          </cell>
          <cell r="K9">
            <v>-79192119.760000005</v>
          </cell>
        </row>
        <row r="10">
          <cell r="F10">
            <v>-63990518.380000003</v>
          </cell>
          <cell r="H10">
            <v>0</v>
          </cell>
          <cell r="I10">
            <v>-63990518.380000003</v>
          </cell>
          <cell r="J10">
            <v>0</v>
          </cell>
          <cell r="K10">
            <v>-63990518.380000003</v>
          </cell>
          <cell r="M10">
            <v>-79192119.760000005</v>
          </cell>
        </row>
        <row r="11">
          <cell r="F11">
            <v>-149646.5</v>
          </cell>
          <cell r="H11">
            <v>0</v>
          </cell>
          <cell r="I11">
            <v>-149646.5</v>
          </cell>
          <cell r="J11">
            <v>0</v>
          </cell>
          <cell r="K11">
            <v>-149646.5</v>
          </cell>
          <cell r="M11">
            <v>-0.02</v>
          </cell>
        </row>
        <row r="12">
          <cell r="F12">
            <v>-64140164.880000003</v>
          </cell>
          <cell r="H12">
            <v>0</v>
          </cell>
          <cell r="I12">
            <v>-64140164.880000003</v>
          </cell>
          <cell r="J12">
            <v>0</v>
          </cell>
          <cell r="K12">
            <v>-64140164.880000003</v>
          </cell>
          <cell r="M12">
            <v>-79192119.780000001</v>
          </cell>
        </row>
        <row r="13">
          <cell r="F13">
            <v>895108.83</v>
          </cell>
          <cell r="H13">
            <v>895108.83</v>
          </cell>
          <cell r="I13">
            <v>0</v>
          </cell>
          <cell r="J13">
            <v>895108.83</v>
          </cell>
          <cell r="K13">
            <v>1056726.97</v>
          </cell>
        </row>
        <row r="14">
          <cell r="F14">
            <v>895108.83</v>
          </cell>
          <cell r="H14">
            <v>0</v>
          </cell>
          <cell r="I14">
            <v>895108.83</v>
          </cell>
          <cell r="J14">
            <v>0</v>
          </cell>
          <cell r="K14">
            <v>895108.83</v>
          </cell>
          <cell r="M14">
            <v>1056726.97</v>
          </cell>
        </row>
        <row r="15">
          <cell r="F15">
            <v>90564.47</v>
          </cell>
          <cell r="H15">
            <v>0</v>
          </cell>
          <cell r="I15">
            <v>90564.47</v>
          </cell>
          <cell r="J15">
            <v>0</v>
          </cell>
          <cell r="K15">
            <v>90564.47</v>
          </cell>
          <cell r="M15">
            <v>41458.339999999997</v>
          </cell>
        </row>
        <row r="16">
          <cell r="F16">
            <v>12591.88</v>
          </cell>
          <cell r="H16">
            <v>0</v>
          </cell>
          <cell r="I16">
            <v>12591.88</v>
          </cell>
          <cell r="J16">
            <v>0</v>
          </cell>
          <cell r="K16">
            <v>12591.88</v>
          </cell>
          <cell r="M16">
            <v>8389.1200000000008</v>
          </cell>
        </row>
        <row r="17">
          <cell r="F17">
            <v>998265.18</v>
          </cell>
          <cell r="H17">
            <v>0</v>
          </cell>
          <cell r="I17">
            <v>998265.18</v>
          </cell>
          <cell r="J17">
            <v>0</v>
          </cell>
          <cell r="K17">
            <v>998265.18</v>
          </cell>
          <cell r="M17">
            <v>1106574.43</v>
          </cell>
        </row>
        <row r="18">
          <cell r="F18">
            <v>-623093.6</v>
          </cell>
          <cell r="H18">
            <v>-623093.6</v>
          </cell>
          <cell r="I18">
            <v>0</v>
          </cell>
          <cell r="J18">
            <v>-623093.6</v>
          </cell>
          <cell r="K18">
            <v>-965214.51</v>
          </cell>
        </row>
        <row r="19">
          <cell r="F19">
            <v>-623093.6</v>
          </cell>
          <cell r="H19">
            <v>0</v>
          </cell>
          <cell r="I19">
            <v>-623093.6</v>
          </cell>
          <cell r="J19">
            <v>0</v>
          </cell>
          <cell r="K19">
            <v>-623093.6</v>
          </cell>
          <cell r="M19">
            <v>-965214.51</v>
          </cell>
        </row>
        <row r="20">
          <cell r="F20">
            <v>-960928.97</v>
          </cell>
          <cell r="H20">
            <v>0</v>
          </cell>
          <cell r="I20">
            <v>-960928.97</v>
          </cell>
          <cell r="J20">
            <v>0</v>
          </cell>
          <cell r="K20">
            <v>-960928.97</v>
          </cell>
          <cell r="M20">
            <v>-1371099.59</v>
          </cell>
        </row>
        <row r="21">
          <cell r="F21">
            <v>-1584022.57</v>
          </cell>
          <cell r="H21">
            <v>0</v>
          </cell>
          <cell r="I21">
            <v>-1584022.57</v>
          </cell>
          <cell r="J21">
            <v>0</v>
          </cell>
          <cell r="K21">
            <v>-1584022.57</v>
          </cell>
          <cell r="M21">
            <v>-2336314.1</v>
          </cell>
        </row>
        <row r="22">
          <cell r="F22">
            <v>-2630406.5299999998</v>
          </cell>
          <cell r="H22">
            <v>-2630406.5299999998</v>
          </cell>
          <cell r="I22">
            <v>0</v>
          </cell>
          <cell r="J22">
            <v>-2630406.5299999998</v>
          </cell>
          <cell r="K22">
            <v>-1742832.36</v>
          </cell>
        </row>
        <row r="23">
          <cell r="F23">
            <v>-2630406.5299999998</v>
          </cell>
          <cell r="H23">
            <v>0</v>
          </cell>
          <cell r="I23">
            <v>-2630406.5299999998</v>
          </cell>
          <cell r="J23">
            <v>0</v>
          </cell>
          <cell r="K23">
            <v>-2630406.5299999998</v>
          </cell>
          <cell r="M23">
            <v>-1742832.36</v>
          </cell>
        </row>
        <row r="24">
          <cell r="F24">
            <v>-2630406.5299999998</v>
          </cell>
          <cell r="H24">
            <v>0</v>
          </cell>
          <cell r="I24">
            <v>-2630406.5299999998</v>
          </cell>
          <cell r="J24">
            <v>0</v>
          </cell>
          <cell r="K24">
            <v>-2630406.5299999998</v>
          </cell>
          <cell r="M24">
            <v>-1742832.36</v>
          </cell>
        </row>
        <row r="25">
          <cell r="F25">
            <v>-438591.43</v>
          </cell>
          <cell r="H25">
            <v>-438591.43</v>
          </cell>
          <cell r="I25">
            <v>0</v>
          </cell>
          <cell r="J25">
            <v>-438591.43</v>
          </cell>
          <cell r="K25">
            <v>-688823.54</v>
          </cell>
        </row>
        <row r="26">
          <cell r="F26">
            <v>-438591.43</v>
          </cell>
          <cell r="H26">
            <v>0</v>
          </cell>
          <cell r="I26">
            <v>-438591.43</v>
          </cell>
          <cell r="J26">
            <v>0</v>
          </cell>
          <cell r="K26">
            <v>-438591.43</v>
          </cell>
          <cell r="M26">
            <v>-688823.54</v>
          </cell>
        </row>
        <row r="27">
          <cell r="F27">
            <v>0</v>
          </cell>
          <cell r="H27">
            <v>0</v>
          </cell>
          <cell r="I27">
            <v>0</v>
          </cell>
          <cell r="J27">
            <v>0</v>
          </cell>
          <cell r="K27">
            <v>0</v>
          </cell>
          <cell r="M27">
            <v>142103.85</v>
          </cell>
        </row>
        <row r="28">
          <cell r="F28">
            <v>1641571.1</v>
          </cell>
          <cell r="H28">
            <v>0</v>
          </cell>
          <cell r="I28">
            <v>1641571.1</v>
          </cell>
          <cell r="J28">
            <v>0</v>
          </cell>
          <cell r="K28">
            <v>1641571.1</v>
          </cell>
          <cell r="M28">
            <v>12327437.57</v>
          </cell>
        </row>
        <row r="29">
          <cell r="F29">
            <v>7203202.2599999998</v>
          </cell>
          <cell r="H29">
            <v>0</v>
          </cell>
          <cell r="I29">
            <v>7203202.2599999998</v>
          </cell>
          <cell r="J29">
            <v>0</v>
          </cell>
          <cell r="K29">
            <v>7203202.2599999998</v>
          </cell>
          <cell r="M29">
            <v>3282903.89</v>
          </cell>
        </row>
        <row r="30">
          <cell r="F30">
            <v>-783.51</v>
          </cell>
          <cell r="H30">
            <v>0</v>
          </cell>
          <cell r="I30">
            <v>-783.51</v>
          </cell>
          <cell r="J30">
            <v>0</v>
          </cell>
          <cell r="K30">
            <v>-783.51</v>
          </cell>
          <cell r="M30">
            <v>286.77999999999997</v>
          </cell>
        </row>
        <row r="31">
          <cell r="F31">
            <v>351.12</v>
          </cell>
          <cell r="H31">
            <v>0</v>
          </cell>
          <cell r="I31">
            <v>351.12</v>
          </cell>
          <cell r="J31">
            <v>0</v>
          </cell>
          <cell r="K31">
            <v>351.12</v>
          </cell>
          <cell r="M31">
            <v>-92.12</v>
          </cell>
        </row>
        <row r="32">
          <cell r="F32">
            <v>6905692.5099999998</v>
          </cell>
          <cell r="H32">
            <v>0</v>
          </cell>
          <cell r="I32">
            <v>6905692.5099999998</v>
          </cell>
          <cell r="J32">
            <v>0</v>
          </cell>
          <cell r="K32">
            <v>6905692.5099999998</v>
          </cell>
          <cell r="M32">
            <v>2557957.8199999998</v>
          </cell>
        </row>
        <row r="33">
          <cell r="F33">
            <v>-1473660.38</v>
          </cell>
          <cell r="H33">
            <v>0</v>
          </cell>
          <cell r="I33">
            <v>-1473660.38</v>
          </cell>
          <cell r="J33">
            <v>0</v>
          </cell>
          <cell r="K33">
            <v>-1473660.38</v>
          </cell>
          <cell r="M33">
            <v>42112550.57</v>
          </cell>
        </row>
        <row r="34">
          <cell r="F34">
            <v>6475217.7599999998</v>
          </cell>
          <cell r="H34">
            <v>0</v>
          </cell>
          <cell r="I34">
            <v>6475217.7599999998</v>
          </cell>
          <cell r="J34">
            <v>0</v>
          </cell>
          <cell r="K34">
            <v>6475217.7599999998</v>
          </cell>
          <cell r="M34">
            <v>22594352.120000001</v>
          </cell>
        </row>
        <row r="35">
          <cell r="F35">
            <v>46830.12</v>
          </cell>
          <cell r="H35">
            <v>0</v>
          </cell>
          <cell r="I35">
            <v>46830.12</v>
          </cell>
          <cell r="J35">
            <v>0</v>
          </cell>
          <cell r="K35">
            <v>46830.12</v>
          </cell>
          <cell r="M35">
            <v>102241.48</v>
          </cell>
        </row>
        <row r="36">
          <cell r="F36">
            <v>30348814.57</v>
          </cell>
          <cell r="H36">
            <v>0</v>
          </cell>
          <cell r="I36">
            <v>30348814.57</v>
          </cell>
          <cell r="J36">
            <v>0</v>
          </cell>
          <cell r="K36">
            <v>30348814.57</v>
          </cell>
          <cell r="M36">
            <v>21470610.129999999</v>
          </cell>
        </row>
        <row r="37">
          <cell r="F37">
            <v>-832502.39</v>
          </cell>
          <cell r="H37">
            <v>0</v>
          </cell>
          <cell r="I37">
            <v>-832502.39</v>
          </cell>
          <cell r="J37">
            <v>0</v>
          </cell>
          <cell r="K37">
            <v>-832502.39</v>
          </cell>
          <cell r="M37">
            <v>677228.97</v>
          </cell>
        </row>
        <row r="38">
          <cell r="F38">
            <v>5403454.6500000004</v>
          </cell>
          <cell r="H38">
            <v>0</v>
          </cell>
          <cell r="I38">
            <v>5403454.6500000004</v>
          </cell>
          <cell r="J38">
            <v>0</v>
          </cell>
          <cell r="K38">
            <v>5403454.6500000004</v>
          </cell>
          <cell r="M38">
            <v>3606372.76</v>
          </cell>
        </row>
        <row r="39">
          <cell r="F39">
            <v>0</v>
          </cell>
          <cell r="H39">
            <v>0</v>
          </cell>
          <cell r="I39">
            <v>0</v>
          </cell>
          <cell r="J39">
            <v>0</v>
          </cell>
          <cell r="K39">
            <v>0</v>
          </cell>
          <cell r="M39">
            <v>12930.91</v>
          </cell>
        </row>
        <row r="40">
          <cell r="F40">
            <v>572713.56000000006</v>
          </cell>
          <cell r="H40">
            <v>0</v>
          </cell>
          <cell r="I40">
            <v>572713.56000000006</v>
          </cell>
          <cell r="J40">
            <v>0</v>
          </cell>
          <cell r="K40">
            <v>572713.56000000006</v>
          </cell>
          <cell r="M40">
            <v>910638.49</v>
          </cell>
        </row>
        <row r="41">
          <cell r="F41">
            <v>9831.02</v>
          </cell>
          <cell r="H41">
            <v>0</v>
          </cell>
          <cell r="I41">
            <v>9831.02</v>
          </cell>
          <cell r="J41">
            <v>0</v>
          </cell>
          <cell r="K41">
            <v>9831.02</v>
          </cell>
          <cell r="M41">
            <v>8641.77</v>
          </cell>
        </row>
        <row r="42">
          <cell r="F42">
            <v>19595.400000000001</v>
          </cell>
          <cell r="H42">
            <v>0</v>
          </cell>
          <cell r="I42">
            <v>19595.400000000001</v>
          </cell>
          <cell r="J42">
            <v>0</v>
          </cell>
          <cell r="K42">
            <v>19595.400000000001</v>
          </cell>
          <cell r="M42">
            <v>-1510.75</v>
          </cell>
        </row>
        <row r="43">
          <cell r="F43">
            <v>0</v>
          </cell>
          <cell r="H43">
            <v>0</v>
          </cell>
          <cell r="I43">
            <v>0</v>
          </cell>
          <cell r="J43">
            <v>0</v>
          </cell>
          <cell r="K43">
            <v>0</v>
          </cell>
          <cell r="M43">
            <v>-6912.36</v>
          </cell>
        </row>
        <row r="44">
          <cell r="F44">
            <v>268.68</v>
          </cell>
          <cell r="H44">
            <v>0</v>
          </cell>
          <cell r="I44">
            <v>268.68</v>
          </cell>
          <cell r="J44">
            <v>0</v>
          </cell>
          <cell r="K44">
            <v>268.68</v>
          </cell>
          <cell r="M44">
            <v>777.62</v>
          </cell>
        </row>
        <row r="45">
          <cell r="F45">
            <v>0</v>
          </cell>
          <cell r="H45">
            <v>0</v>
          </cell>
          <cell r="I45">
            <v>0</v>
          </cell>
          <cell r="J45">
            <v>0</v>
          </cell>
          <cell r="K45">
            <v>0</v>
          </cell>
          <cell r="M45">
            <v>2605.96</v>
          </cell>
        </row>
        <row r="46">
          <cell r="F46">
            <v>64482.239999999998</v>
          </cell>
          <cell r="H46">
            <v>0</v>
          </cell>
          <cell r="I46">
            <v>64482.239999999998</v>
          </cell>
          <cell r="J46">
            <v>0</v>
          </cell>
          <cell r="K46">
            <v>64482.239999999998</v>
          </cell>
          <cell r="M46">
            <v>-506878.37</v>
          </cell>
        </row>
        <row r="47">
          <cell r="F47">
            <v>55946487.280000009</v>
          </cell>
          <cell r="H47">
            <v>0</v>
          </cell>
          <cell r="I47">
            <v>55946487.280000009</v>
          </cell>
          <cell r="J47">
            <v>0</v>
          </cell>
          <cell r="K47">
            <v>55946487.280000009</v>
          </cell>
          <cell r="M47">
            <v>108605423.54999998</v>
          </cell>
        </row>
        <row r="48">
          <cell r="F48">
            <v>104573434.65000001</v>
          </cell>
          <cell r="H48">
            <v>104573434.65000001</v>
          </cell>
          <cell r="I48">
            <v>0</v>
          </cell>
          <cell r="J48">
            <v>104573434.65000001</v>
          </cell>
          <cell r="K48">
            <v>56742859.159999996</v>
          </cell>
        </row>
        <row r="49">
          <cell r="F49">
            <v>104573434.65000001</v>
          </cell>
          <cell r="H49">
            <v>0</v>
          </cell>
          <cell r="I49">
            <v>104573434.65000001</v>
          </cell>
          <cell r="J49">
            <v>0</v>
          </cell>
          <cell r="K49">
            <v>104573434.65000001</v>
          </cell>
          <cell r="M49">
            <v>56742859.159999996</v>
          </cell>
        </row>
        <row r="50">
          <cell r="F50">
            <v>-31983.79</v>
          </cell>
          <cell r="H50">
            <v>0</v>
          </cell>
          <cell r="I50">
            <v>-31983.79</v>
          </cell>
          <cell r="J50">
            <v>0</v>
          </cell>
          <cell r="K50">
            <v>-31983.79</v>
          </cell>
          <cell r="M50">
            <v>-1048295.91</v>
          </cell>
        </row>
        <row r="51">
          <cell r="F51">
            <v>539732.14</v>
          </cell>
          <cell r="H51">
            <v>0</v>
          </cell>
          <cell r="I51">
            <v>539732.14</v>
          </cell>
          <cell r="J51">
            <v>0</v>
          </cell>
          <cell r="K51">
            <v>539732.14</v>
          </cell>
          <cell r="M51">
            <v>158612.07</v>
          </cell>
        </row>
        <row r="52">
          <cell r="F52">
            <v>143268.72</v>
          </cell>
          <cell r="H52">
            <v>0</v>
          </cell>
          <cell r="I52">
            <v>143268.72</v>
          </cell>
          <cell r="J52">
            <v>0</v>
          </cell>
          <cell r="K52">
            <v>143268.72</v>
          </cell>
          <cell r="M52">
            <v>447213.75</v>
          </cell>
        </row>
        <row r="53">
          <cell r="F53">
            <v>-72248.87</v>
          </cell>
          <cell r="H53">
            <v>0</v>
          </cell>
          <cell r="I53">
            <v>-72248.87</v>
          </cell>
          <cell r="J53">
            <v>0</v>
          </cell>
          <cell r="K53">
            <v>-72248.87</v>
          </cell>
          <cell r="M53">
            <v>-194368.52</v>
          </cell>
        </row>
        <row r="54">
          <cell r="F54">
            <v>-1437770.18</v>
          </cell>
          <cell r="H54">
            <v>0</v>
          </cell>
          <cell r="I54">
            <v>-1437770.18</v>
          </cell>
          <cell r="J54">
            <v>0</v>
          </cell>
          <cell r="K54">
            <v>-1437770.18</v>
          </cell>
          <cell r="M54">
            <v>-1399985.12</v>
          </cell>
        </row>
        <row r="55">
          <cell r="F55">
            <v>2572884.16</v>
          </cell>
          <cell r="H55">
            <v>0</v>
          </cell>
          <cell r="I55">
            <v>2572884.16</v>
          </cell>
          <cell r="J55">
            <v>0</v>
          </cell>
          <cell r="K55">
            <v>2572884.16</v>
          </cell>
          <cell r="M55">
            <v>1242689.71</v>
          </cell>
        </row>
        <row r="56">
          <cell r="F56">
            <v>-13456.88</v>
          </cell>
          <cell r="H56">
            <v>0</v>
          </cell>
          <cell r="I56">
            <v>-13456.88</v>
          </cell>
          <cell r="J56">
            <v>0</v>
          </cell>
          <cell r="K56">
            <v>-13456.88</v>
          </cell>
          <cell r="M56">
            <v>2455.2800000000002</v>
          </cell>
        </row>
        <row r="57">
          <cell r="F57">
            <v>3778759.13</v>
          </cell>
          <cell r="H57">
            <v>0</v>
          </cell>
          <cell r="I57">
            <v>3778759.13</v>
          </cell>
          <cell r="J57">
            <v>0</v>
          </cell>
          <cell r="K57">
            <v>3778759.13</v>
          </cell>
          <cell r="M57">
            <v>2268362.13</v>
          </cell>
        </row>
        <row r="58">
          <cell r="F58">
            <v>833.72</v>
          </cell>
          <cell r="H58">
            <v>0</v>
          </cell>
          <cell r="I58">
            <v>833.72</v>
          </cell>
          <cell r="J58">
            <v>0</v>
          </cell>
          <cell r="K58">
            <v>833.72</v>
          </cell>
          <cell r="M58">
            <v>-5375.64</v>
          </cell>
        </row>
        <row r="59">
          <cell r="F59">
            <v>94.38</v>
          </cell>
          <cell r="H59">
            <v>0</v>
          </cell>
          <cell r="I59">
            <v>94.38</v>
          </cell>
          <cell r="J59">
            <v>0</v>
          </cell>
          <cell r="K59">
            <v>94.38</v>
          </cell>
          <cell r="M59">
            <v>84475178.549999997</v>
          </cell>
        </row>
        <row r="60">
          <cell r="F60">
            <v>0</v>
          </cell>
          <cell r="H60">
            <v>0</v>
          </cell>
          <cell r="I60">
            <v>0</v>
          </cell>
          <cell r="J60">
            <v>0</v>
          </cell>
          <cell r="K60">
            <v>0</v>
          </cell>
          <cell r="M60">
            <v>23.98</v>
          </cell>
        </row>
        <row r="61">
          <cell r="F61">
            <v>5956033.25</v>
          </cell>
          <cell r="H61">
            <v>0</v>
          </cell>
          <cell r="I61">
            <v>5956033.25</v>
          </cell>
          <cell r="J61">
            <v>0</v>
          </cell>
          <cell r="K61">
            <v>5956033.25</v>
          </cell>
          <cell r="M61">
            <v>3865357.22</v>
          </cell>
        </row>
        <row r="62">
          <cell r="F62">
            <v>5435.29</v>
          </cell>
          <cell r="H62">
            <v>0</v>
          </cell>
          <cell r="I62">
            <v>5435.29</v>
          </cell>
          <cell r="J62">
            <v>0</v>
          </cell>
          <cell r="K62">
            <v>5435.29</v>
          </cell>
          <cell r="M62">
            <v>-44936.77</v>
          </cell>
        </row>
        <row r="63">
          <cell r="F63">
            <v>20035.71</v>
          </cell>
          <cell r="H63">
            <v>0</v>
          </cell>
          <cell r="I63">
            <v>20035.71</v>
          </cell>
          <cell r="J63">
            <v>0</v>
          </cell>
          <cell r="K63">
            <v>20035.71</v>
          </cell>
          <cell r="M63">
            <v>87965.7</v>
          </cell>
        </row>
        <row r="64">
          <cell r="F64">
            <v>181421.22</v>
          </cell>
          <cell r="H64">
            <v>0</v>
          </cell>
          <cell r="I64">
            <v>181421.22</v>
          </cell>
          <cell r="J64">
            <v>0</v>
          </cell>
          <cell r="K64">
            <v>181421.22</v>
          </cell>
          <cell r="M64">
            <v>-94.83</v>
          </cell>
        </row>
        <row r="65">
          <cell r="F65">
            <v>12824030.619999999</v>
          </cell>
          <cell r="H65">
            <v>0</v>
          </cell>
          <cell r="I65">
            <v>12824030.619999999</v>
          </cell>
          <cell r="J65">
            <v>0</v>
          </cell>
          <cell r="K65">
            <v>12824030.619999999</v>
          </cell>
          <cell r="M65">
            <v>6220881.9800000004</v>
          </cell>
        </row>
        <row r="66">
          <cell r="F66">
            <v>0</v>
          </cell>
          <cell r="H66">
            <v>0</v>
          </cell>
          <cell r="I66">
            <v>0</v>
          </cell>
          <cell r="J66">
            <v>0</v>
          </cell>
          <cell r="K66">
            <v>0</v>
          </cell>
          <cell r="M66">
            <v>-12456.77</v>
          </cell>
        </row>
        <row r="67">
          <cell r="F67">
            <v>-11212.77</v>
          </cell>
          <cell r="H67">
            <v>0</v>
          </cell>
          <cell r="I67">
            <v>-11212.77</v>
          </cell>
          <cell r="J67">
            <v>0</v>
          </cell>
          <cell r="K67">
            <v>-11212.77</v>
          </cell>
          <cell r="M67">
            <v>30513.41</v>
          </cell>
        </row>
        <row r="68">
          <cell r="F68">
            <v>167242.69</v>
          </cell>
          <cell r="H68">
            <v>0</v>
          </cell>
          <cell r="I68">
            <v>167242.69</v>
          </cell>
          <cell r="J68">
            <v>0</v>
          </cell>
          <cell r="K68">
            <v>167242.69</v>
          </cell>
          <cell r="M68">
            <v>156929.29</v>
          </cell>
        </row>
        <row r="69">
          <cell r="F69">
            <v>0</v>
          </cell>
          <cell r="H69">
            <v>0</v>
          </cell>
          <cell r="I69">
            <v>0</v>
          </cell>
          <cell r="J69">
            <v>0</v>
          </cell>
          <cell r="K69">
            <v>0</v>
          </cell>
          <cell r="M69">
            <v>11.04</v>
          </cell>
        </row>
        <row r="70">
          <cell r="F70">
            <v>6544407.0800000001</v>
          </cell>
          <cell r="H70">
            <v>0</v>
          </cell>
          <cell r="I70">
            <v>6544407.0800000001</v>
          </cell>
          <cell r="J70">
            <v>0</v>
          </cell>
          <cell r="K70">
            <v>6544407.0800000001</v>
          </cell>
          <cell r="M70">
            <v>2783187.19</v>
          </cell>
        </row>
        <row r="71">
          <cell r="F71">
            <v>-9895.9500000000007</v>
          </cell>
          <cell r="H71">
            <v>0</v>
          </cell>
          <cell r="I71">
            <v>-9895.9500000000007</v>
          </cell>
          <cell r="J71">
            <v>0</v>
          </cell>
          <cell r="K71">
            <v>-9895.9500000000007</v>
          </cell>
          <cell r="M71">
            <v>3810.31</v>
          </cell>
        </row>
        <row r="72">
          <cell r="F72">
            <v>-22837.439999999999</v>
          </cell>
          <cell r="H72">
            <v>0</v>
          </cell>
          <cell r="I72">
            <v>-22837.439999999999</v>
          </cell>
          <cell r="J72">
            <v>0</v>
          </cell>
          <cell r="K72">
            <v>-22837.439999999999</v>
          </cell>
          <cell r="M72">
            <v>-5382548.8099999996</v>
          </cell>
        </row>
        <row r="73">
          <cell r="F73">
            <v>0</v>
          </cell>
          <cell r="H73">
            <v>0</v>
          </cell>
          <cell r="I73">
            <v>0</v>
          </cell>
          <cell r="J73">
            <v>0</v>
          </cell>
          <cell r="K73">
            <v>0</v>
          </cell>
          <cell r="M73">
            <v>5223602.76</v>
          </cell>
        </row>
        <row r="74">
          <cell r="F74">
            <v>787802.83</v>
          </cell>
          <cell r="H74">
            <v>0</v>
          </cell>
          <cell r="I74">
            <v>787802.83</v>
          </cell>
          <cell r="J74">
            <v>0</v>
          </cell>
          <cell r="K74">
            <v>787802.83</v>
          </cell>
          <cell r="M74">
            <v>330355.52</v>
          </cell>
        </row>
        <row r="75">
          <cell r="F75">
            <v>12.75</v>
          </cell>
          <cell r="H75">
            <v>0</v>
          </cell>
          <cell r="I75">
            <v>12.75</v>
          </cell>
          <cell r="J75">
            <v>0</v>
          </cell>
          <cell r="K75">
            <v>12.75</v>
          </cell>
          <cell r="M75">
            <v>4.4800000000000004</v>
          </cell>
        </row>
        <row r="76">
          <cell r="F76">
            <v>70.81</v>
          </cell>
          <cell r="H76">
            <v>0</v>
          </cell>
          <cell r="I76">
            <v>70.81</v>
          </cell>
          <cell r="J76">
            <v>0</v>
          </cell>
          <cell r="K76">
            <v>70.81</v>
          </cell>
          <cell r="M76">
            <v>-17248.68</v>
          </cell>
        </row>
        <row r="77">
          <cell r="F77">
            <v>0</v>
          </cell>
          <cell r="H77">
            <v>0</v>
          </cell>
          <cell r="I77">
            <v>0</v>
          </cell>
          <cell r="J77">
            <v>0</v>
          </cell>
          <cell r="K77">
            <v>0</v>
          </cell>
          <cell r="M77">
            <v>-156.49</v>
          </cell>
        </row>
        <row r="78">
          <cell r="F78">
            <v>23204.11</v>
          </cell>
          <cell r="H78">
            <v>0</v>
          </cell>
          <cell r="I78">
            <v>23204.11</v>
          </cell>
          <cell r="J78">
            <v>0</v>
          </cell>
          <cell r="K78">
            <v>23204.11</v>
          </cell>
          <cell r="M78">
            <v>10157</v>
          </cell>
        </row>
        <row r="79">
          <cell r="F79">
            <v>0</v>
          </cell>
          <cell r="H79">
            <v>0</v>
          </cell>
          <cell r="I79">
            <v>0</v>
          </cell>
          <cell r="J79">
            <v>0</v>
          </cell>
          <cell r="K79">
            <v>0</v>
          </cell>
          <cell r="M79">
            <v>1350.1</v>
          </cell>
        </row>
        <row r="80">
          <cell r="F80">
            <v>0</v>
          </cell>
          <cell r="H80">
            <v>0</v>
          </cell>
          <cell r="I80">
            <v>0</v>
          </cell>
          <cell r="J80">
            <v>0</v>
          </cell>
          <cell r="K80">
            <v>0</v>
          </cell>
          <cell r="M80">
            <v>4364.6000000000004</v>
          </cell>
        </row>
        <row r="81">
          <cell r="F81">
            <v>1476588.59</v>
          </cell>
          <cell r="H81">
            <v>0</v>
          </cell>
          <cell r="I81">
            <v>1476588.59</v>
          </cell>
          <cell r="J81">
            <v>0</v>
          </cell>
          <cell r="K81">
            <v>1476588.59</v>
          </cell>
          <cell r="M81">
            <v>3003131.71</v>
          </cell>
        </row>
        <row r="82">
          <cell r="F82">
            <v>-398.45</v>
          </cell>
          <cell r="H82">
            <v>0</v>
          </cell>
          <cell r="I82">
            <v>-398.45</v>
          </cell>
          <cell r="J82">
            <v>0</v>
          </cell>
          <cell r="K82">
            <v>-398.45</v>
          </cell>
          <cell r="M82">
            <v>-5809.12</v>
          </cell>
        </row>
        <row r="83">
          <cell r="F83">
            <v>2592.4299999999998</v>
          </cell>
          <cell r="H83">
            <v>0</v>
          </cell>
          <cell r="I83">
            <v>2592.4299999999998</v>
          </cell>
          <cell r="J83">
            <v>0</v>
          </cell>
          <cell r="K83">
            <v>2592.4299999999998</v>
          </cell>
          <cell r="M83">
            <v>8536.9699999999993</v>
          </cell>
        </row>
        <row r="84">
          <cell r="F84">
            <v>545552.43999999994</v>
          </cell>
          <cell r="H84">
            <v>0</v>
          </cell>
          <cell r="I84">
            <v>545552.43999999994</v>
          </cell>
          <cell r="J84">
            <v>0</v>
          </cell>
          <cell r="K84">
            <v>545552.43999999994</v>
          </cell>
          <cell r="M84">
            <v>603938.27</v>
          </cell>
        </row>
        <row r="85">
          <cell r="F85">
            <v>0</v>
          </cell>
          <cell r="H85">
            <v>0</v>
          </cell>
          <cell r="I85">
            <v>0</v>
          </cell>
          <cell r="J85">
            <v>0</v>
          </cell>
          <cell r="K85">
            <v>0</v>
          </cell>
          <cell r="M85">
            <v>4883.28</v>
          </cell>
        </row>
        <row r="86">
          <cell r="F86">
            <v>91842.39</v>
          </cell>
          <cell r="H86">
            <v>0</v>
          </cell>
          <cell r="I86">
            <v>91842.39</v>
          </cell>
          <cell r="J86">
            <v>0</v>
          </cell>
          <cell r="K86">
            <v>91842.39</v>
          </cell>
          <cell r="M86">
            <v>88796.08</v>
          </cell>
        </row>
        <row r="87">
          <cell r="F87">
            <v>0</v>
          </cell>
          <cell r="H87">
            <v>0</v>
          </cell>
          <cell r="I87">
            <v>0</v>
          </cell>
          <cell r="J87">
            <v>0</v>
          </cell>
          <cell r="K87">
            <v>0</v>
          </cell>
          <cell r="M87">
            <v>5871.88</v>
          </cell>
        </row>
        <row r="88">
          <cell r="F88">
            <v>138635474.78000003</v>
          </cell>
          <cell r="H88">
            <v>0</v>
          </cell>
          <cell r="I88">
            <v>138635474.78000003</v>
          </cell>
          <cell r="J88">
            <v>0</v>
          </cell>
          <cell r="K88">
            <v>138635474.78000003</v>
          </cell>
          <cell r="M88">
            <v>159659766.7599999</v>
          </cell>
        </row>
        <row r="89">
          <cell r="F89">
            <v>361408.93</v>
          </cell>
          <cell r="H89">
            <v>361408.93</v>
          </cell>
          <cell r="I89">
            <v>0</v>
          </cell>
          <cell r="J89">
            <v>361408.93</v>
          </cell>
          <cell r="K89">
            <v>188025.03</v>
          </cell>
        </row>
        <row r="90">
          <cell r="F90">
            <v>361408.93</v>
          </cell>
          <cell r="H90">
            <v>0</v>
          </cell>
          <cell r="I90">
            <v>361408.93</v>
          </cell>
          <cell r="J90">
            <v>0</v>
          </cell>
          <cell r="K90">
            <v>361408.93</v>
          </cell>
          <cell r="M90">
            <v>188025.03</v>
          </cell>
        </row>
        <row r="91">
          <cell r="F91">
            <v>-162060</v>
          </cell>
          <cell r="H91">
            <v>0</v>
          </cell>
          <cell r="I91">
            <v>-162060</v>
          </cell>
          <cell r="J91">
            <v>0</v>
          </cell>
          <cell r="K91">
            <v>-162060</v>
          </cell>
          <cell r="M91">
            <v>0</v>
          </cell>
        </row>
        <row r="92">
          <cell r="F92">
            <v>-873000</v>
          </cell>
          <cell r="H92">
            <v>0</v>
          </cell>
          <cell r="I92">
            <v>-873000</v>
          </cell>
          <cell r="J92">
            <v>0</v>
          </cell>
          <cell r="K92">
            <v>-873000</v>
          </cell>
          <cell r="M92">
            <v>0</v>
          </cell>
        </row>
        <row r="93">
          <cell r="F93">
            <v>-1315736</v>
          </cell>
          <cell r="H93">
            <v>0</v>
          </cell>
          <cell r="I93">
            <v>-1315736</v>
          </cell>
          <cell r="J93">
            <v>0</v>
          </cell>
          <cell r="K93">
            <v>-1315736</v>
          </cell>
          <cell r="M93">
            <v>-3913943.33</v>
          </cell>
        </row>
        <row r="94">
          <cell r="F94">
            <v>16913408.940000001</v>
          </cell>
          <cell r="H94">
            <v>0</v>
          </cell>
          <cell r="I94">
            <v>16913408.940000001</v>
          </cell>
          <cell r="J94">
            <v>0</v>
          </cell>
          <cell r="K94">
            <v>16913408.940000001</v>
          </cell>
          <cell r="M94">
            <v>9036952.4900000002</v>
          </cell>
        </row>
        <row r="95">
          <cell r="F95">
            <v>806.25</v>
          </cell>
          <cell r="H95">
            <v>0</v>
          </cell>
          <cell r="I95">
            <v>806.25</v>
          </cell>
          <cell r="J95">
            <v>0</v>
          </cell>
          <cell r="K95">
            <v>806.25</v>
          </cell>
          <cell r="M95">
            <v>1.67</v>
          </cell>
        </row>
        <row r="96">
          <cell r="F96">
            <v>-10652.36</v>
          </cell>
          <cell r="H96">
            <v>0</v>
          </cell>
          <cell r="I96">
            <v>-10652.36</v>
          </cell>
          <cell r="J96">
            <v>0</v>
          </cell>
          <cell r="K96">
            <v>-10652.36</v>
          </cell>
          <cell r="M96">
            <v>33775.480000000003</v>
          </cell>
        </row>
        <row r="97">
          <cell r="F97">
            <v>2336492.85</v>
          </cell>
          <cell r="H97">
            <v>0</v>
          </cell>
          <cell r="I97">
            <v>2336492.85</v>
          </cell>
          <cell r="J97">
            <v>0</v>
          </cell>
          <cell r="K97">
            <v>2336492.85</v>
          </cell>
          <cell r="M97">
            <v>938881.05</v>
          </cell>
        </row>
        <row r="98">
          <cell r="F98">
            <v>1068.8800000000001</v>
          </cell>
          <cell r="H98">
            <v>0</v>
          </cell>
          <cell r="I98">
            <v>1068.8800000000001</v>
          </cell>
          <cell r="J98">
            <v>0</v>
          </cell>
          <cell r="K98">
            <v>1068.8800000000001</v>
          </cell>
          <cell r="M98">
            <v>-44.84</v>
          </cell>
        </row>
        <row r="99">
          <cell r="F99">
            <v>25147390.41</v>
          </cell>
          <cell r="H99">
            <v>0</v>
          </cell>
          <cell r="I99">
            <v>25147390.41</v>
          </cell>
          <cell r="J99">
            <v>0</v>
          </cell>
          <cell r="K99">
            <v>25147390.41</v>
          </cell>
          <cell r="M99">
            <v>9205014.5</v>
          </cell>
        </row>
        <row r="100">
          <cell r="F100">
            <v>-29.24</v>
          </cell>
          <cell r="H100">
            <v>0</v>
          </cell>
          <cell r="I100">
            <v>-29.24</v>
          </cell>
          <cell r="J100">
            <v>0</v>
          </cell>
          <cell r="K100">
            <v>-29.24</v>
          </cell>
          <cell r="M100">
            <v>2.09</v>
          </cell>
        </row>
        <row r="101">
          <cell r="F101">
            <v>526878.31000000006</v>
          </cell>
          <cell r="H101">
            <v>0</v>
          </cell>
          <cell r="I101">
            <v>526878.31000000006</v>
          </cell>
          <cell r="J101">
            <v>0</v>
          </cell>
          <cell r="K101">
            <v>526878.31000000006</v>
          </cell>
          <cell r="M101">
            <v>139470.45000000001</v>
          </cell>
        </row>
        <row r="102">
          <cell r="F102">
            <v>7042285.75</v>
          </cell>
          <cell r="H102">
            <v>0</v>
          </cell>
          <cell r="I102">
            <v>7042285.75</v>
          </cell>
          <cell r="J102">
            <v>0</v>
          </cell>
          <cell r="K102">
            <v>7042285.75</v>
          </cell>
          <cell r="M102">
            <v>4295115.96</v>
          </cell>
        </row>
        <row r="103">
          <cell r="F103">
            <v>-15893.12</v>
          </cell>
          <cell r="H103">
            <v>0</v>
          </cell>
          <cell r="I103">
            <v>-15893.12</v>
          </cell>
          <cell r="J103">
            <v>0</v>
          </cell>
          <cell r="K103">
            <v>-15893.12</v>
          </cell>
          <cell r="M103">
            <v>-20435.54</v>
          </cell>
        </row>
        <row r="104">
          <cell r="F104">
            <v>-398156.93</v>
          </cell>
          <cell r="H104">
            <v>0</v>
          </cell>
          <cell r="I104">
            <v>-398156.93</v>
          </cell>
          <cell r="J104">
            <v>0</v>
          </cell>
          <cell r="K104">
            <v>-398156.93</v>
          </cell>
          <cell r="M104">
            <v>-9.09</v>
          </cell>
        </row>
        <row r="105">
          <cell r="F105">
            <v>0</v>
          </cell>
          <cell r="H105">
            <v>0</v>
          </cell>
          <cell r="I105">
            <v>0</v>
          </cell>
          <cell r="J105">
            <v>0</v>
          </cell>
          <cell r="K105">
            <v>0</v>
          </cell>
          <cell r="M105">
            <v>15742.33</v>
          </cell>
        </row>
        <row r="106">
          <cell r="F106">
            <v>8754269.2699999996</v>
          </cell>
          <cell r="H106">
            <v>0</v>
          </cell>
          <cell r="I106">
            <v>8754269.2699999996</v>
          </cell>
          <cell r="J106">
            <v>0</v>
          </cell>
          <cell r="K106">
            <v>8754269.2699999996</v>
          </cell>
          <cell r="M106">
            <v>3416478.75</v>
          </cell>
        </row>
        <row r="107">
          <cell r="F107">
            <v>0</v>
          </cell>
          <cell r="H107">
            <v>0</v>
          </cell>
          <cell r="I107">
            <v>0</v>
          </cell>
          <cell r="J107">
            <v>0</v>
          </cell>
          <cell r="K107">
            <v>0</v>
          </cell>
          <cell r="M107">
            <v>-4833.7299999999996</v>
          </cell>
        </row>
        <row r="108">
          <cell r="F108">
            <v>-7321.91</v>
          </cell>
          <cell r="H108">
            <v>0</v>
          </cell>
          <cell r="I108">
            <v>-7321.91</v>
          </cell>
          <cell r="J108">
            <v>0</v>
          </cell>
          <cell r="K108">
            <v>-7321.91</v>
          </cell>
          <cell r="M108">
            <v>1999.06</v>
          </cell>
        </row>
        <row r="109">
          <cell r="F109">
            <v>2159108.96</v>
          </cell>
          <cell r="H109">
            <v>0</v>
          </cell>
          <cell r="I109">
            <v>2159108.96</v>
          </cell>
          <cell r="J109">
            <v>0</v>
          </cell>
          <cell r="K109">
            <v>2159108.96</v>
          </cell>
          <cell r="M109">
            <v>1726789.09</v>
          </cell>
        </row>
        <row r="110">
          <cell r="F110">
            <v>10829146.970000001</v>
          </cell>
          <cell r="H110">
            <v>0</v>
          </cell>
          <cell r="I110">
            <v>10829146.970000001</v>
          </cell>
          <cell r="J110">
            <v>0</v>
          </cell>
          <cell r="K110">
            <v>10829146.970000001</v>
          </cell>
          <cell r="M110">
            <v>2152766.37</v>
          </cell>
        </row>
        <row r="111">
          <cell r="F111">
            <v>10251568.640000001</v>
          </cell>
          <cell r="H111">
            <v>0</v>
          </cell>
          <cell r="I111">
            <v>10251568.640000001</v>
          </cell>
          <cell r="J111">
            <v>0</v>
          </cell>
          <cell r="K111">
            <v>10251568.640000001</v>
          </cell>
          <cell r="M111">
            <v>3637902.5</v>
          </cell>
        </row>
        <row r="112">
          <cell r="F112">
            <v>-133058665.93000001</v>
          </cell>
          <cell r="H112">
            <v>0</v>
          </cell>
          <cell r="I112">
            <v>-133058665.93000001</v>
          </cell>
          <cell r="J112">
            <v>0</v>
          </cell>
          <cell r="K112">
            <v>-133058665.93000001</v>
          </cell>
          <cell r="M112">
            <v>-60242966.259999998</v>
          </cell>
        </row>
        <row r="113">
          <cell r="F113">
            <v>-51517681.329999983</v>
          </cell>
          <cell r="H113">
            <v>0</v>
          </cell>
          <cell r="I113">
            <v>-51517681.329999983</v>
          </cell>
          <cell r="J113">
            <v>0</v>
          </cell>
          <cell r="K113">
            <v>-51517681.329999983</v>
          </cell>
          <cell r="M113">
            <v>-29393315.969999999</v>
          </cell>
        </row>
        <row r="114">
          <cell r="F114">
            <v>291128.58</v>
          </cell>
          <cell r="H114">
            <v>291128.58</v>
          </cell>
          <cell r="I114">
            <v>0</v>
          </cell>
          <cell r="J114">
            <v>291128.58</v>
          </cell>
          <cell r="K114">
            <v>574692.84</v>
          </cell>
        </row>
        <row r="115">
          <cell r="F115">
            <v>291128.58</v>
          </cell>
          <cell r="H115">
            <v>0</v>
          </cell>
          <cell r="I115">
            <v>291128.58</v>
          </cell>
          <cell r="J115">
            <v>0</v>
          </cell>
          <cell r="K115">
            <v>291128.58</v>
          </cell>
          <cell r="M115">
            <v>574692.84</v>
          </cell>
        </row>
        <row r="116">
          <cell r="F116">
            <v>2960480.88</v>
          </cell>
          <cell r="H116">
            <v>0</v>
          </cell>
          <cell r="I116">
            <v>2960480.88</v>
          </cell>
          <cell r="J116">
            <v>0</v>
          </cell>
          <cell r="K116">
            <v>2960480.88</v>
          </cell>
          <cell r="M116">
            <v>5135637.62</v>
          </cell>
        </row>
        <row r="117">
          <cell r="F117">
            <v>3251609.46</v>
          </cell>
          <cell r="H117">
            <v>0</v>
          </cell>
          <cell r="I117">
            <v>3251609.46</v>
          </cell>
          <cell r="J117">
            <v>0</v>
          </cell>
          <cell r="K117">
            <v>3251609.46</v>
          </cell>
          <cell r="M117">
            <v>5710330.46</v>
          </cell>
        </row>
        <row r="118">
          <cell r="F118">
            <v>0</v>
          </cell>
          <cell r="H118">
            <v>0</v>
          </cell>
          <cell r="I118">
            <v>0</v>
          </cell>
          <cell r="J118">
            <v>0</v>
          </cell>
          <cell r="K118">
            <v>0</v>
          </cell>
        </row>
        <row r="119">
          <cell r="F119">
            <v>0</v>
          </cell>
          <cell r="H119">
            <v>0</v>
          </cell>
          <cell r="I119">
            <v>0</v>
          </cell>
          <cell r="J119">
            <v>0</v>
          </cell>
          <cell r="K119">
            <v>0</v>
          </cell>
          <cell r="M119">
            <v>0</v>
          </cell>
        </row>
        <row r="120">
          <cell r="F120">
            <v>5261573.1500000004</v>
          </cell>
          <cell r="H120">
            <v>5261573.1500000004</v>
          </cell>
          <cell r="I120">
            <v>0</v>
          </cell>
          <cell r="J120">
            <v>5261573.1500000004</v>
          </cell>
          <cell r="K120">
            <v>9011424.2300000004</v>
          </cell>
        </row>
        <row r="121">
          <cell r="F121">
            <v>5261573.1500000004</v>
          </cell>
          <cell r="H121">
            <v>0</v>
          </cell>
          <cell r="I121">
            <v>5261573.1500000004</v>
          </cell>
          <cell r="J121">
            <v>0</v>
          </cell>
          <cell r="K121">
            <v>5261573.1500000004</v>
          </cell>
          <cell r="M121">
            <v>9011424.2300000004</v>
          </cell>
        </row>
        <row r="122">
          <cell r="F122">
            <v>1629738.81</v>
          </cell>
          <cell r="H122">
            <v>0</v>
          </cell>
          <cell r="I122">
            <v>1629738.81</v>
          </cell>
          <cell r="J122">
            <v>0</v>
          </cell>
          <cell r="K122">
            <v>1629738.81</v>
          </cell>
          <cell r="M122">
            <v>3126501.5</v>
          </cell>
        </row>
        <row r="123">
          <cell r="F123">
            <v>212759.07</v>
          </cell>
          <cell r="H123">
            <v>0</v>
          </cell>
          <cell r="I123">
            <v>212759.07</v>
          </cell>
          <cell r="J123">
            <v>0</v>
          </cell>
          <cell r="K123">
            <v>212759.07</v>
          </cell>
          <cell r="M123">
            <v>158510.35999999999</v>
          </cell>
        </row>
        <row r="124">
          <cell r="F124">
            <v>218107.5</v>
          </cell>
          <cell r="H124">
            <v>0</v>
          </cell>
          <cell r="I124">
            <v>218107.5</v>
          </cell>
          <cell r="J124">
            <v>0</v>
          </cell>
          <cell r="K124">
            <v>218107.5</v>
          </cell>
          <cell r="M124">
            <v>161247.32999999999</v>
          </cell>
        </row>
        <row r="125">
          <cell r="F125">
            <v>418053.96</v>
          </cell>
          <cell r="H125">
            <v>0</v>
          </cell>
          <cell r="I125">
            <v>418053.96</v>
          </cell>
          <cell r="J125">
            <v>0</v>
          </cell>
          <cell r="K125">
            <v>418053.96</v>
          </cell>
          <cell r="M125">
            <v>314214.24</v>
          </cell>
        </row>
        <row r="126">
          <cell r="F126">
            <v>646.41</v>
          </cell>
          <cell r="H126">
            <v>0</v>
          </cell>
          <cell r="I126">
            <v>646.41</v>
          </cell>
          <cell r="J126">
            <v>0</v>
          </cell>
          <cell r="K126">
            <v>646.41</v>
          </cell>
          <cell r="M126">
            <v>159873.62</v>
          </cell>
        </row>
        <row r="127">
          <cell r="F127">
            <v>-248543.59</v>
          </cell>
          <cell r="H127">
            <v>0</v>
          </cell>
          <cell r="I127">
            <v>-248543.59</v>
          </cell>
          <cell r="J127">
            <v>0</v>
          </cell>
          <cell r="K127">
            <v>-248543.59</v>
          </cell>
          <cell r="M127">
            <v>3012836.73</v>
          </cell>
        </row>
        <row r="128">
          <cell r="F128">
            <v>20433</v>
          </cell>
          <cell r="H128">
            <v>0</v>
          </cell>
          <cell r="I128">
            <v>20433</v>
          </cell>
          <cell r="J128">
            <v>0</v>
          </cell>
          <cell r="K128">
            <v>20433</v>
          </cell>
          <cell r="M128">
            <v>2700</v>
          </cell>
        </row>
        <row r="129">
          <cell r="F129">
            <v>536001.67000000004</v>
          </cell>
          <cell r="H129">
            <v>0</v>
          </cell>
          <cell r="I129">
            <v>536001.67000000004</v>
          </cell>
          <cell r="J129">
            <v>0</v>
          </cell>
          <cell r="K129">
            <v>536001.67000000004</v>
          </cell>
          <cell r="M129">
            <v>716572.74</v>
          </cell>
        </row>
        <row r="130">
          <cell r="F130">
            <v>57102.48</v>
          </cell>
          <cell r="H130">
            <v>0</v>
          </cell>
          <cell r="I130">
            <v>57102.48</v>
          </cell>
          <cell r="J130">
            <v>0</v>
          </cell>
          <cell r="K130">
            <v>57102.48</v>
          </cell>
          <cell r="M130">
            <v>80576.42</v>
          </cell>
        </row>
        <row r="131">
          <cell r="F131">
            <v>49259.96</v>
          </cell>
          <cell r="H131">
            <v>0</v>
          </cell>
          <cell r="I131">
            <v>49259.96</v>
          </cell>
          <cell r="J131">
            <v>0</v>
          </cell>
          <cell r="K131">
            <v>49259.96</v>
          </cell>
          <cell r="M131">
            <v>796727.1</v>
          </cell>
        </row>
        <row r="132">
          <cell r="F132">
            <v>1726307.23</v>
          </cell>
          <cell r="H132">
            <v>0</v>
          </cell>
          <cell r="I132">
            <v>1726307.23</v>
          </cell>
          <cell r="J132">
            <v>0</v>
          </cell>
          <cell r="K132">
            <v>1726307.23</v>
          </cell>
          <cell r="M132">
            <v>2979147.52</v>
          </cell>
        </row>
        <row r="133">
          <cell r="F133">
            <v>191137.06</v>
          </cell>
          <cell r="H133">
            <v>0</v>
          </cell>
          <cell r="I133">
            <v>191137.06</v>
          </cell>
          <cell r="J133">
            <v>0</v>
          </cell>
          <cell r="K133">
            <v>191137.06</v>
          </cell>
          <cell r="M133">
            <v>775201.66</v>
          </cell>
        </row>
        <row r="134">
          <cell r="F134">
            <v>639365</v>
          </cell>
          <cell r="H134">
            <v>0</v>
          </cell>
          <cell r="I134">
            <v>639365</v>
          </cell>
          <cell r="J134">
            <v>0</v>
          </cell>
          <cell r="K134">
            <v>639365</v>
          </cell>
          <cell r="M134">
            <v>392314.04</v>
          </cell>
        </row>
        <row r="135">
          <cell r="F135">
            <v>10711941.710000003</v>
          </cell>
          <cell r="H135">
            <v>0</v>
          </cell>
          <cell r="I135">
            <v>10711941.710000003</v>
          </cell>
          <cell r="J135">
            <v>0</v>
          </cell>
          <cell r="K135">
            <v>10711941.710000003</v>
          </cell>
          <cell r="M135">
            <v>21687847.489999998</v>
          </cell>
        </row>
        <row r="136">
          <cell r="F136">
            <v>1523333.85</v>
          </cell>
          <cell r="H136">
            <v>1523333.85</v>
          </cell>
          <cell r="I136">
            <v>0</v>
          </cell>
          <cell r="J136">
            <v>1523333.85</v>
          </cell>
          <cell r="K136">
            <v>3059726.75</v>
          </cell>
        </row>
        <row r="137">
          <cell r="F137">
            <v>1523333.85</v>
          </cell>
          <cell r="H137">
            <v>0</v>
          </cell>
          <cell r="I137">
            <v>1523333.85</v>
          </cell>
          <cell r="J137">
            <v>0</v>
          </cell>
          <cell r="K137">
            <v>1523333.85</v>
          </cell>
          <cell r="M137">
            <v>3059726.75</v>
          </cell>
        </row>
        <row r="138">
          <cell r="F138">
            <v>553173.46</v>
          </cell>
          <cell r="H138">
            <v>0</v>
          </cell>
          <cell r="I138">
            <v>553173.46</v>
          </cell>
          <cell r="J138">
            <v>0</v>
          </cell>
          <cell r="K138">
            <v>553173.46</v>
          </cell>
          <cell r="M138">
            <v>840396.85</v>
          </cell>
        </row>
        <row r="139">
          <cell r="F139">
            <v>2076507.31</v>
          </cell>
          <cell r="H139">
            <v>0</v>
          </cell>
          <cell r="I139">
            <v>2076507.31</v>
          </cell>
          <cell r="J139">
            <v>0</v>
          </cell>
          <cell r="K139">
            <v>2076507.31</v>
          </cell>
          <cell r="M139">
            <v>3900123.6</v>
          </cell>
        </row>
        <row r="140">
          <cell r="F140">
            <v>1049299.17</v>
          </cell>
          <cell r="H140">
            <v>1049299.17</v>
          </cell>
          <cell r="I140">
            <v>0</v>
          </cell>
          <cell r="J140">
            <v>1049299.17</v>
          </cell>
          <cell r="K140">
            <v>4464569.5</v>
          </cell>
        </row>
        <row r="141">
          <cell r="F141">
            <v>1049299.17</v>
          </cell>
          <cell r="H141">
            <v>0</v>
          </cell>
          <cell r="I141">
            <v>1049299.17</v>
          </cell>
          <cell r="J141">
            <v>0</v>
          </cell>
          <cell r="K141">
            <v>1049299.17</v>
          </cell>
          <cell r="M141">
            <v>4464569.5</v>
          </cell>
        </row>
        <row r="142">
          <cell r="F142">
            <v>1049299.17</v>
          </cell>
          <cell r="H142">
            <v>0</v>
          </cell>
          <cell r="I142">
            <v>1049299.17</v>
          </cell>
          <cell r="J142">
            <v>0</v>
          </cell>
          <cell r="K142">
            <v>1049299.17</v>
          </cell>
          <cell r="M142">
            <v>4464569.5</v>
          </cell>
        </row>
        <row r="143">
          <cell r="F143">
            <v>4885.54</v>
          </cell>
          <cell r="H143">
            <v>4885.54</v>
          </cell>
          <cell r="I143">
            <v>0</v>
          </cell>
          <cell r="J143">
            <v>4885.54</v>
          </cell>
          <cell r="K143">
            <v>25433.35</v>
          </cell>
        </row>
        <row r="144">
          <cell r="F144">
            <v>4885.54</v>
          </cell>
          <cell r="H144">
            <v>0</v>
          </cell>
          <cell r="I144">
            <v>4885.54</v>
          </cell>
          <cell r="J144">
            <v>0</v>
          </cell>
          <cell r="K144">
            <v>4885.54</v>
          </cell>
          <cell r="M144">
            <v>25433.35</v>
          </cell>
        </row>
        <row r="145">
          <cell r="F145">
            <v>970630.77</v>
          </cell>
          <cell r="H145">
            <v>0</v>
          </cell>
          <cell r="I145">
            <v>970630.77</v>
          </cell>
          <cell r="J145">
            <v>0</v>
          </cell>
          <cell r="K145">
            <v>970630.77</v>
          </cell>
          <cell r="M145">
            <v>1248884.6299999999</v>
          </cell>
        </row>
        <row r="146">
          <cell r="F146">
            <v>975516.31</v>
          </cell>
          <cell r="H146">
            <v>0</v>
          </cell>
          <cell r="I146">
            <v>975516.31</v>
          </cell>
          <cell r="J146">
            <v>0</v>
          </cell>
          <cell r="K146">
            <v>975516.31</v>
          </cell>
          <cell r="M146">
            <v>1274317.98</v>
          </cell>
        </row>
        <row r="147">
          <cell r="F147">
            <v>42408.56</v>
          </cell>
          <cell r="H147">
            <v>42408.56</v>
          </cell>
          <cell r="I147">
            <v>0</v>
          </cell>
          <cell r="J147">
            <v>42408.56</v>
          </cell>
          <cell r="K147">
            <v>-3866.18</v>
          </cell>
        </row>
        <row r="148">
          <cell r="F148">
            <v>42408.56</v>
          </cell>
          <cell r="H148">
            <v>0</v>
          </cell>
          <cell r="I148">
            <v>42408.56</v>
          </cell>
          <cell r="J148">
            <v>0</v>
          </cell>
          <cell r="K148">
            <v>42408.56</v>
          </cell>
          <cell r="M148">
            <v>-3866.18</v>
          </cell>
        </row>
        <row r="149">
          <cell r="F149">
            <v>341652.65</v>
          </cell>
          <cell r="H149">
            <v>0</v>
          </cell>
          <cell r="I149">
            <v>341652.65</v>
          </cell>
          <cell r="J149">
            <v>0</v>
          </cell>
          <cell r="K149">
            <v>341652.65</v>
          </cell>
          <cell r="M149">
            <v>2436260.81</v>
          </cell>
        </row>
        <row r="150">
          <cell r="F150">
            <v>0</v>
          </cell>
          <cell r="H150">
            <v>0</v>
          </cell>
          <cell r="I150">
            <v>0</v>
          </cell>
          <cell r="J150">
            <v>0</v>
          </cell>
          <cell r="K150">
            <v>0</v>
          </cell>
          <cell r="M150">
            <v>-1277203.99</v>
          </cell>
        </row>
        <row r="151">
          <cell r="F151">
            <v>2470277.9</v>
          </cell>
          <cell r="H151">
            <v>0</v>
          </cell>
          <cell r="I151">
            <v>2470277.9</v>
          </cell>
          <cell r="J151">
            <v>0</v>
          </cell>
          <cell r="K151">
            <v>2470277.9</v>
          </cell>
          <cell r="M151">
            <v>902042.82</v>
          </cell>
        </row>
        <row r="152">
          <cell r="F152">
            <v>2854339.11</v>
          </cell>
          <cell r="H152">
            <v>0</v>
          </cell>
          <cell r="I152">
            <v>2854339.11</v>
          </cell>
          <cell r="J152">
            <v>0</v>
          </cell>
          <cell r="K152">
            <v>2854339.11</v>
          </cell>
          <cell r="M152">
            <v>2057233.46</v>
          </cell>
        </row>
        <row r="153">
          <cell r="F153">
            <v>-383500</v>
          </cell>
          <cell r="H153">
            <v>-383500</v>
          </cell>
          <cell r="I153">
            <v>0</v>
          </cell>
          <cell r="J153">
            <v>-383500</v>
          </cell>
          <cell r="K153">
            <v>1616949.21</v>
          </cell>
        </row>
        <row r="154">
          <cell r="F154">
            <v>-383500</v>
          </cell>
          <cell r="H154">
            <v>0</v>
          </cell>
          <cell r="I154">
            <v>-383500</v>
          </cell>
          <cell r="J154">
            <v>0</v>
          </cell>
          <cell r="K154">
            <v>-383500</v>
          </cell>
          <cell r="M154">
            <v>1616949.21</v>
          </cell>
        </row>
        <row r="155">
          <cell r="F155">
            <v>-383500</v>
          </cell>
          <cell r="H155">
            <v>0</v>
          </cell>
          <cell r="I155">
            <v>-383500</v>
          </cell>
          <cell r="J155">
            <v>0</v>
          </cell>
          <cell r="K155">
            <v>-383500</v>
          </cell>
          <cell r="M155">
            <v>1616949.21</v>
          </cell>
        </row>
        <row r="156">
          <cell r="F156">
            <v>0</v>
          </cell>
          <cell r="H156">
            <v>0</v>
          </cell>
          <cell r="I156">
            <v>0</v>
          </cell>
          <cell r="J156">
            <v>0</v>
          </cell>
          <cell r="K156">
            <v>9307</v>
          </cell>
        </row>
        <row r="157">
          <cell r="F157">
            <v>0</v>
          </cell>
          <cell r="H157">
            <v>0</v>
          </cell>
          <cell r="I157">
            <v>0</v>
          </cell>
          <cell r="J157">
            <v>0</v>
          </cell>
          <cell r="K157">
            <v>0</v>
          </cell>
          <cell r="M157">
            <v>9307</v>
          </cell>
        </row>
        <row r="158">
          <cell r="F158">
            <v>297181.48</v>
          </cell>
          <cell r="H158">
            <v>0</v>
          </cell>
          <cell r="I158">
            <v>297181.48</v>
          </cell>
          <cell r="J158">
            <v>0</v>
          </cell>
          <cell r="K158">
            <v>297181.48</v>
          </cell>
          <cell r="M158">
            <v>100669.17</v>
          </cell>
        </row>
        <row r="159">
          <cell r="F159">
            <v>2014679.83</v>
          </cell>
          <cell r="H159">
            <v>0</v>
          </cell>
          <cell r="I159">
            <v>2014679.83</v>
          </cell>
          <cell r="J159">
            <v>0</v>
          </cell>
          <cell r="K159">
            <v>2014679.83</v>
          </cell>
          <cell r="M159">
            <v>2791963.27</v>
          </cell>
        </row>
        <row r="160">
          <cell r="F160">
            <v>593343.37</v>
          </cell>
          <cell r="H160">
            <v>0</v>
          </cell>
          <cell r="I160">
            <v>593343.37</v>
          </cell>
          <cell r="J160">
            <v>0</v>
          </cell>
          <cell r="K160">
            <v>593343.37</v>
          </cell>
          <cell r="M160">
            <v>288254.81</v>
          </cell>
        </row>
        <row r="161">
          <cell r="F161">
            <v>13788</v>
          </cell>
          <cell r="H161">
            <v>0</v>
          </cell>
          <cell r="I161">
            <v>13788</v>
          </cell>
          <cell r="J161">
            <v>0</v>
          </cell>
          <cell r="K161">
            <v>13788</v>
          </cell>
          <cell r="M161">
            <v>4311</v>
          </cell>
        </row>
        <row r="162">
          <cell r="F162">
            <v>3179.05</v>
          </cell>
          <cell r="H162">
            <v>0</v>
          </cell>
          <cell r="I162">
            <v>3179.05</v>
          </cell>
          <cell r="J162">
            <v>0</v>
          </cell>
          <cell r="K162">
            <v>3179.05</v>
          </cell>
          <cell r="M162">
            <v>4361.1099999999997</v>
          </cell>
        </row>
        <row r="163">
          <cell r="F163">
            <v>2922171.73</v>
          </cell>
          <cell r="H163">
            <v>0</v>
          </cell>
          <cell r="I163">
            <v>2922171.73</v>
          </cell>
          <cell r="J163">
            <v>0</v>
          </cell>
          <cell r="K163">
            <v>2922171.73</v>
          </cell>
          <cell r="M163">
            <v>3198866.36</v>
          </cell>
        </row>
        <row r="164">
          <cell r="F164">
            <v>1086637</v>
          </cell>
          <cell r="H164">
            <v>1086637</v>
          </cell>
          <cell r="I164">
            <v>0</v>
          </cell>
          <cell r="J164">
            <v>1086637</v>
          </cell>
          <cell r="K164">
            <v>1053503.81</v>
          </cell>
        </row>
        <row r="165">
          <cell r="F165">
            <v>1086637</v>
          </cell>
          <cell r="H165">
            <v>0</v>
          </cell>
          <cell r="I165">
            <v>1086637</v>
          </cell>
          <cell r="J165">
            <v>0</v>
          </cell>
          <cell r="K165">
            <v>1086637</v>
          </cell>
          <cell r="M165">
            <v>1053503.81</v>
          </cell>
        </row>
        <row r="166">
          <cell r="F166">
            <v>1086637</v>
          </cell>
          <cell r="H166">
            <v>0</v>
          </cell>
          <cell r="I166">
            <v>1086637</v>
          </cell>
          <cell r="J166">
            <v>0</v>
          </cell>
          <cell r="K166">
            <v>1086637</v>
          </cell>
          <cell r="M166">
            <v>1053503.81</v>
          </cell>
        </row>
        <row r="167">
          <cell r="F167">
            <v>330353.73</v>
          </cell>
          <cell r="H167">
            <v>330353.73</v>
          </cell>
          <cell r="I167">
            <v>0</v>
          </cell>
          <cell r="J167">
            <v>330353.73</v>
          </cell>
          <cell r="K167">
            <v>399546.73</v>
          </cell>
        </row>
        <row r="168">
          <cell r="F168">
            <v>330353.73</v>
          </cell>
          <cell r="H168">
            <v>0</v>
          </cell>
          <cell r="I168">
            <v>330353.73</v>
          </cell>
          <cell r="J168">
            <v>0</v>
          </cell>
          <cell r="K168">
            <v>330353.73</v>
          </cell>
          <cell r="M168">
            <v>399546.73</v>
          </cell>
        </row>
        <row r="169">
          <cell r="F169">
            <v>295853.90000000002</v>
          </cell>
          <cell r="H169">
            <v>0</v>
          </cell>
          <cell r="I169">
            <v>295853.90000000002</v>
          </cell>
          <cell r="J169">
            <v>0</v>
          </cell>
          <cell r="K169">
            <v>295853.90000000002</v>
          </cell>
          <cell r="M169">
            <v>210907.77</v>
          </cell>
        </row>
        <row r="170">
          <cell r="F170">
            <v>611381.6</v>
          </cell>
          <cell r="H170">
            <v>0</v>
          </cell>
          <cell r="I170">
            <v>611381.6</v>
          </cell>
          <cell r="J170">
            <v>0</v>
          </cell>
          <cell r="K170">
            <v>611381.6</v>
          </cell>
          <cell r="M170">
            <v>244843.8</v>
          </cell>
        </row>
        <row r="171">
          <cell r="F171">
            <v>325994.15000000002</v>
          </cell>
          <cell r="H171">
            <v>0</v>
          </cell>
          <cell r="I171">
            <v>325994.15000000002</v>
          </cell>
          <cell r="J171">
            <v>0</v>
          </cell>
          <cell r="K171">
            <v>325994.15000000002</v>
          </cell>
          <cell r="M171">
            <v>1067091.31</v>
          </cell>
        </row>
        <row r="172">
          <cell r="F172">
            <v>-66831.77</v>
          </cell>
          <cell r="H172">
            <v>0</v>
          </cell>
          <cell r="I172">
            <v>-66831.77</v>
          </cell>
          <cell r="J172">
            <v>0</v>
          </cell>
          <cell r="K172">
            <v>-66831.77</v>
          </cell>
          <cell r="M172">
            <v>-172704.54</v>
          </cell>
        </row>
        <row r="173">
          <cell r="F173">
            <v>1496751.61</v>
          </cell>
          <cell r="H173">
            <v>0</v>
          </cell>
          <cell r="I173">
            <v>1496751.61</v>
          </cell>
          <cell r="J173">
            <v>0</v>
          </cell>
          <cell r="K173">
            <v>1496751.61</v>
          </cell>
          <cell r="M173">
            <v>1749685.07</v>
          </cell>
        </row>
        <row r="174">
          <cell r="F174">
            <v>627189.43000000005</v>
          </cell>
          <cell r="H174">
            <v>627189.43000000005</v>
          </cell>
          <cell r="I174">
            <v>0</v>
          </cell>
          <cell r="J174">
            <v>627189.43000000005</v>
          </cell>
          <cell r="K174">
            <v>964869.35</v>
          </cell>
        </row>
        <row r="175">
          <cell r="F175">
            <v>627189.43000000005</v>
          </cell>
          <cell r="H175">
            <v>0</v>
          </cell>
          <cell r="I175">
            <v>627189.43000000005</v>
          </cell>
          <cell r="J175">
            <v>0</v>
          </cell>
          <cell r="K175">
            <v>627189.43000000005</v>
          </cell>
          <cell r="M175">
            <v>964869.35</v>
          </cell>
        </row>
        <row r="176">
          <cell r="F176">
            <v>4696.82</v>
          </cell>
          <cell r="H176">
            <v>0</v>
          </cell>
          <cell r="I176">
            <v>4696.82</v>
          </cell>
          <cell r="J176">
            <v>0</v>
          </cell>
          <cell r="K176">
            <v>4696.82</v>
          </cell>
          <cell r="M176">
            <v>102766.56</v>
          </cell>
        </row>
        <row r="177">
          <cell r="F177">
            <v>26463.37</v>
          </cell>
          <cell r="H177">
            <v>0</v>
          </cell>
          <cell r="I177">
            <v>26463.37</v>
          </cell>
          <cell r="J177">
            <v>0</v>
          </cell>
          <cell r="K177">
            <v>26463.37</v>
          </cell>
          <cell r="M177">
            <v>99529.66</v>
          </cell>
        </row>
        <row r="178">
          <cell r="F178">
            <v>17290.080000000002</v>
          </cell>
          <cell r="H178">
            <v>0</v>
          </cell>
          <cell r="I178">
            <v>17290.080000000002</v>
          </cell>
          <cell r="J178">
            <v>0</v>
          </cell>
          <cell r="K178">
            <v>17290.080000000002</v>
          </cell>
          <cell r="M178">
            <v>2659.46</v>
          </cell>
        </row>
        <row r="179">
          <cell r="F179">
            <v>15900</v>
          </cell>
          <cell r="H179">
            <v>0</v>
          </cell>
          <cell r="I179">
            <v>15900</v>
          </cell>
          <cell r="J179">
            <v>0</v>
          </cell>
          <cell r="K179">
            <v>15900</v>
          </cell>
          <cell r="M179">
            <v>41889.81</v>
          </cell>
        </row>
        <row r="180">
          <cell r="F180">
            <v>441157.67</v>
          </cell>
          <cell r="H180">
            <v>0</v>
          </cell>
          <cell r="I180">
            <v>441157.67</v>
          </cell>
          <cell r="J180">
            <v>0</v>
          </cell>
          <cell r="K180">
            <v>441157.67</v>
          </cell>
          <cell r="M180">
            <v>738990</v>
          </cell>
        </row>
        <row r="181">
          <cell r="F181">
            <v>3765.34</v>
          </cell>
          <cell r="H181">
            <v>0</v>
          </cell>
          <cell r="I181">
            <v>3765.34</v>
          </cell>
          <cell r="J181">
            <v>0</v>
          </cell>
          <cell r="K181">
            <v>3765.34</v>
          </cell>
          <cell r="M181">
            <v>140894.07</v>
          </cell>
        </row>
        <row r="182">
          <cell r="F182">
            <v>1136462.71</v>
          </cell>
          <cell r="H182">
            <v>0</v>
          </cell>
          <cell r="I182">
            <v>1136462.71</v>
          </cell>
          <cell r="J182">
            <v>0</v>
          </cell>
          <cell r="K182">
            <v>1136462.71</v>
          </cell>
          <cell r="M182">
            <v>2091598.91</v>
          </cell>
        </row>
        <row r="183">
          <cell r="F183">
            <v>14529.62</v>
          </cell>
          <cell r="H183">
            <v>14529.62</v>
          </cell>
          <cell r="I183">
            <v>0</v>
          </cell>
          <cell r="J183">
            <v>14529.62</v>
          </cell>
          <cell r="K183">
            <v>32042.68</v>
          </cell>
        </row>
        <row r="184">
          <cell r="F184">
            <v>14529.62</v>
          </cell>
          <cell r="H184">
            <v>0</v>
          </cell>
          <cell r="I184">
            <v>14529.62</v>
          </cell>
          <cell r="J184">
            <v>0</v>
          </cell>
          <cell r="K184">
            <v>14529.62</v>
          </cell>
          <cell r="M184">
            <v>32042.68</v>
          </cell>
        </row>
        <row r="185">
          <cell r="F185">
            <v>854166.09</v>
          </cell>
          <cell r="H185">
            <v>0</v>
          </cell>
          <cell r="I185">
            <v>854166.09</v>
          </cell>
          <cell r="J185">
            <v>0</v>
          </cell>
          <cell r="K185">
            <v>854166.09</v>
          </cell>
          <cell r="M185">
            <v>1526432.22</v>
          </cell>
        </row>
        <row r="186">
          <cell r="F186">
            <v>-103448.01</v>
          </cell>
          <cell r="H186">
            <v>0</v>
          </cell>
          <cell r="I186">
            <v>-103448.01</v>
          </cell>
          <cell r="J186">
            <v>0</v>
          </cell>
          <cell r="K186">
            <v>-103448.01</v>
          </cell>
          <cell r="M186">
            <v>18907.16</v>
          </cell>
        </row>
        <row r="187">
          <cell r="F187">
            <v>0</v>
          </cell>
          <cell r="H187">
            <v>0</v>
          </cell>
          <cell r="I187">
            <v>0</v>
          </cell>
          <cell r="J187">
            <v>0</v>
          </cell>
          <cell r="K187">
            <v>0</v>
          </cell>
          <cell r="M187">
            <v>292.49</v>
          </cell>
        </row>
        <row r="188">
          <cell r="F188">
            <v>775904.69</v>
          </cell>
          <cell r="H188">
            <v>0</v>
          </cell>
          <cell r="I188">
            <v>775904.69</v>
          </cell>
          <cell r="J188">
            <v>0</v>
          </cell>
          <cell r="K188">
            <v>775904.69</v>
          </cell>
          <cell r="M188">
            <v>1294715.8899999999</v>
          </cell>
        </row>
        <row r="189">
          <cell r="F189">
            <v>216289.85</v>
          </cell>
          <cell r="H189">
            <v>0</v>
          </cell>
          <cell r="I189">
            <v>216289.85</v>
          </cell>
          <cell r="J189">
            <v>0</v>
          </cell>
          <cell r="K189">
            <v>216289.85</v>
          </cell>
          <cell r="M189">
            <v>517215.31</v>
          </cell>
        </row>
        <row r="190">
          <cell r="F190">
            <v>1757442.24</v>
          </cell>
          <cell r="H190">
            <v>0</v>
          </cell>
          <cell r="I190">
            <v>1757442.24</v>
          </cell>
          <cell r="J190">
            <v>0</v>
          </cell>
          <cell r="K190">
            <v>1757442.24</v>
          </cell>
          <cell r="M190">
            <v>3389605.75</v>
          </cell>
        </row>
        <row r="191">
          <cell r="F191">
            <v>11679.43</v>
          </cell>
          <cell r="H191">
            <v>11679.43</v>
          </cell>
          <cell r="I191">
            <v>0</v>
          </cell>
          <cell r="J191">
            <v>11679.43</v>
          </cell>
          <cell r="K191">
            <v>17710.150000000001</v>
          </cell>
        </row>
        <row r="192">
          <cell r="F192">
            <v>11679.43</v>
          </cell>
          <cell r="H192">
            <v>0</v>
          </cell>
          <cell r="I192">
            <v>11679.43</v>
          </cell>
          <cell r="J192">
            <v>0</v>
          </cell>
          <cell r="K192">
            <v>11679.43</v>
          </cell>
          <cell r="M192">
            <v>17710.150000000001</v>
          </cell>
        </row>
        <row r="193">
          <cell r="F193">
            <v>182573.77</v>
          </cell>
          <cell r="H193">
            <v>0</v>
          </cell>
          <cell r="I193">
            <v>182573.77</v>
          </cell>
          <cell r="J193">
            <v>0</v>
          </cell>
          <cell r="K193">
            <v>182573.77</v>
          </cell>
          <cell r="M193">
            <v>305531.78999999998</v>
          </cell>
        </row>
        <row r="194">
          <cell r="F194">
            <v>449709.72</v>
          </cell>
          <cell r="H194">
            <v>0</v>
          </cell>
          <cell r="I194">
            <v>449709.72</v>
          </cell>
          <cell r="J194">
            <v>0</v>
          </cell>
          <cell r="K194">
            <v>449709.72</v>
          </cell>
          <cell r="M194">
            <v>369649.65</v>
          </cell>
        </row>
        <row r="195">
          <cell r="F195">
            <v>103564.34</v>
          </cell>
          <cell r="H195">
            <v>0</v>
          </cell>
          <cell r="I195">
            <v>103564.34</v>
          </cell>
          <cell r="J195">
            <v>0</v>
          </cell>
          <cell r="K195">
            <v>103564.34</v>
          </cell>
          <cell r="M195">
            <v>106967.09</v>
          </cell>
        </row>
        <row r="196">
          <cell r="F196">
            <v>747527.26</v>
          </cell>
          <cell r="H196">
            <v>0</v>
          </cell>
          <cell r="I196">
            <v>747527.26</v>
          </cell>
          <cell r="J196">
            <v>0</v>
          </cell>
          <cell r="K196">
            <v>747527.26</v>
          </cell>
          <cell r="M196">
            <v>799858.68</v>
          </cell>
        </row>
        <row r="197">
          <cell r="F197">
            <v>63807.74</v>
          </cell>
          <cell r="H197">
            <v>63807.74</v>
          </cell>
          <cell r="I197">
            <v>0</v>
          </cell>
          <cell r="J197">
            <v>63807.74</v>
          </cell>
          <cell r="K197">
            <v>178173.48</v>
          </cell>
        </row>
        <row r="198">
          <cell r="F198">
            <v>63807.74</v>
          </cell>
          <cell r="H198">
            <v>0</v>
          </cell>
          <cell r="I198">
            <v>63807.74</v>
          </cell>
          <cell r="J198">
            <v>0</v>
          </cell>
          <cell r="K198">
            <v>63807.74</v>
          </cell>
          <cell r="M198">
            <v>178173.48</v>
          </cell>
        </row>
        <row r="199">
          <cell r="F199">
            <v>25141.42</v>
          </cell>
          <cell r="H199">
            <v>0</v>
          </cell>
          <cell r="I199">
            <v>25141.42</v>
          </cell>
          <cell r="J199">
            <v>0</v>
          </cell>
          <cell r="K199">
            <v>25141.42</v>
          </cell>
          <cell r="M199">
            <v>146897.32999999999</v>
          </cell>
        </row>
        <row r="200">
          <cell r="F200">
            <v>153673.98000000001</v>
          </cell>
          <cell r="H200">
            <v>0</v>
          </cell>
          <cell r="I200">
            <v>153673.98000000001</v>
          </cell>
          <cell r="J200">
            <v>0</v>
          </cell>
          <cell r="K200">
            <v>153673.98000000001</v>
          </cell>
          <cell r="M200">
            <v>267153.7</v>
          </cell>
        </row>
        <row r="201">
          <cell r="F201">
            <v>269360.05</v>
          </cell>
          <cell r="H201">
            <v>0</v>
          </cell>
          <cell r="I201">
            <v>269360.05</v>
          </cell>
          <cell r="J201">
            <v>0</v>
          </cell>
          <cell r="K201">
            <v>269360.05</v>
          </cell>
          <cell r="M201">
            <v>472963.68</v>
          </cell>
        </row>
        <row r="202">
          <cell r="F202">
            <v>-446.99</v>
          </cell>
          <cell r="H202">
            <v>0</v>
          </cell>
          <cell r="I202">
            <v>-446.99</v>
          </cell>
          <cell r="J202">
            <v>0</v>
          </cell>
          <cell r="K202">
            <v>-446.99</v>
          </cell>
          <cell r="M202">
            <v>0</v>
          </cell>
        </row>
        <row r="203">
          <cell r="F203">
            <v>31121.7</v>
          </cell>
          <cell r="H203">
            <v>0</v>
          </cell>
          <cell r="I203">
            <v>31121.7</v>
          </cell>
          <cell r="J203">
            <v>0</v>
          </cell>
          <cell r="K203">
            <v>31121.7</v>
          </cell>
          <cell r="M203">
            <v>0</v>
          </cell>
        </row>
        <row r="204">
          <cell r="F204">
            <v>610028.75</v>
          </cell>
          <cell r="H204">
            <v>0</v>
          </cell>
          <cell r="I204">
            <v>610028.75</v>
          </cell>
          <cell r="J204">
            <v>0</v>
          </cell>
          <cell r="K204">
            <v>610028.75</v>
          </cell>
          <cell r="M204">
            <v>750533.08</v>
          </cell>
        </row>
        <row r="205">
          <cell r="F205">
            <v>40389.51</v>
          </cell>
          <cell r="H205">
            <v>0</v>
          </cell>
          <cell r="I205">
            <v>40389.51</v>
          </cell>
          <cell r="J205">
            <v>0</v>
          </cell>
          <cell r="K205">
            <v>40389.51</v>
          </cell>
          <cell r="M205">
            <v>108692.6</v>
          </cell>
        </row>
        <row r="206">
          <cell r="F206">
            <v>13165.48</v>
          </cell>
          <cell r="H206">
            <v>0</v>
          </cell>
          <cell r="I206">
            <v>13165.48</v>
          </cell>
          <cell r="J206">
            <v>0</v>
          </cell>
          <cell r="K206">
            <v>13165.48</v>
          </cell>
          <cell r="M206">
            <v>145089.79</v>
          </cell>
        </row>
        <row r="207">
          <cell r="F207">
            <v>69834.98</v>
          </cell>
          <cell r="H207">
            <v>0</v>
          </cell>
          <cell r="I207">
            <v>69834.98</v>
          </cell>
          <cell r="J207">
            <v>0</v>
          </cell>
          <cell r="K207">
            <v>69834.98</v>
          </cell>
          <cell r="M207">
            <v>710424.53</v>
          </cell>
        </row>
        <row r="208">
          <cell r="F208">
            <v>51938.23</v>
          </cell>
          <cell r="H208">
            <v>0</v>
          </cell>
          <cell r="I208">
            <v>51938.23</v>
          </cell>
          <cell r="J208">
            <v>0</v>
          </cell>
          <cell r="K208">
            <v>51938.23</v>
          </cell>
          <cell r="M208">
            <v>81659.67</v>
          </cell>
        </row>
        <row r="209">
          <cell r="F209">
            <v>26987.83</v>
          </cell>
          <cell r="H209">
            <v>0</v>
          </cell>
          <cell r="I209">
            <v>26987.83</v>
          </cell>
          <cell r="J209">
            <v>0</v>
          </cell>
          <cell r="K209">
            <v>26987.83</v>
          </cell>
          <cell r="M209">
            <v>372557.2</v>
          </cell>
        </row>
        <row r="210">
          <cell r="F210">
            <v>143408.42000000001</v>
          </cell>
          <cell r="H210">
            <v>0</v>
          </cell>
          <cell r="I210">
            <v>143408.42000000001</v>
          </cell>
          <cell r="J210">
            <v>0</v>
          </cell>
          <cell r="K210">
            <v>143408.42000000001</v>
          </cell>
          <cell r="M210">
            <v>238638.13</v>
          </cell>
        </row>
        <row r="211">
          <cell r="F211">
            <v>7365.09</v>
          </cell>
          <cell r="H211">
            <v>0</v>
          </cell>
          <cell r="I211">
            <v>7365.09</v>
          </cell>
          <cell r="J211">
            <v>0</v>
          </cell>
          <cell r="K211">
            <v>7365.09</v>
          </cell>
          <cell r="M211">
            <v>22542.45</v>
          </cell>
        </row>
        <row r="212">
          <cell r="F212">
            <v>39893.919999999998</v>
          </cell>
          <cell r="H212">
            <v>0</v>
          </cell>
          <cell r="I212">
            <v>39893.919999999998</v>
          </cell>
          <cell r="J212">
            <v>0</v>
          </cell>
          <cell r="K212">
            <v>39893.919999999998</v>
          </cell>
          <cell r="M212">
            <v>46161.59</v>
          </cell>
        </row>
        <row r="213">
          <cell r="F213">
            <v>52355.48</v>
          </cell>
          <cell r="H213">
            <v>0</v>
          </cell>
          <cell r="I213">
            <v>52355.48</v>
          </cell>
          <cell r="J213">
            <v>0</v>
          </cell>
          <cell r="K213">
            <v>52355.48</v>
          </cell>
          <cell r="M213">
            <v>49243.76</v>
          </cell>
        </row>
        <row r="214">
          <cell r="F214">
            <v>159306.06</v>
          </cell>
          <cell r="H214">
            <v>0</v>
          </cell>
          <cell r="I214">
            <v>159306.06</v>
          </cell>
          <cell r="J214">
            <v>0</v>
          </cell>
          <cell r="K214">
            <v>159306.06</v>
          </cell>
          <cell r="M214">
            <v>224126.71</v>
          </cell>
        </row>
        <row r="215">
          <cell r="F215">
            <v>-5019213.47</v>
          </cell>
          <cell r="H215">
            <v>0</v>
          </cell>
          <cell r="I215">
            <v>-5019213.47</v>
          </cell>
          <cell r="J215">
            <v>0</v>
          </cell>
          <cell r="K215">
            <v>-5019213.47</v>
          </cell>
          <cell r="M215">
            <v>-6262883.7699999996</v>
          </cell>
        </row>
        <row r="216">
          <cell r="F216">
            <v>55410.38</v>
          </cell>
          <cell r="H216">
            <v>0</v>
          </cell>
          <cell r="I216">
            <v>55410.38</v>
          </cell>
          <cell r="J216">
            <v>0</v>
          </cell>
          <cell r="K216">
            <v>55410.38</v>
          </cell>
          <cell r="M216">
            <v>9305.42</v>
          </cell>
        </row>
        <row r="217">
          <cell r="F217">
            <v>1344834.6</v>
          </cell>
          <cell r="H217">
            <v>0</v>
          </cell>
          <cell r="I217">
            <v>1344834.6</v>
          </cell>
          <cell r="J217">
            <v>0</v>
          </cell>
          <cell r="K217">
            <v>1344834.6</v>
          </cell>
          <cell r="M217">
            <v>2511312.48</v>
          </cell>
        </row>
        <row r="218">
          <cell r="F218">
            <v>17631.16</v>
          </cell>
          <cell r="H218">
            <v>0</v>
          </cell>
          <cell r="I218">
            <v>17631.16</v>
          </cell>
          <cell r="J218">
            <v>0</v>
          </cell>
          <cell r="K218">
            <v>17631.16</v>
          </cell>
          <cell r="M218">
            <v>201515.47</v>
          </cell>
        </row>
        <row r="219">
          <cell r="F219">
            <v>2367.6799999999998</v>
          </cell>
          <cell r="H219">
            <v>0</v>
          </cell>
          <cell r="I219">
            <v>2367.6799999999998</v>
          </cell>
          <cell r="J219">
            <v>0</v>
          </cell>
          <cell r="K219">
            <v>2367.6799999999998</v>
          </cell>
          <cell r="M219">
            <v>0</v>
          </cell>
        </row>
        <row r="220">
          <cell r="F220">
            <v>-1841638</v>
          </cell>
          <cell r="H220">
            <v>0</v>
          </cell>
          <cell r="I220">
            <v>-1841638</v>
          </cell>
          <cell r="J220">
            <v>0</v>
          </cell>
          <cell r="K220">
            <v>-1841638</v>
          </cell>
          <cell r="M220">
            <v>274107.30000000051</v>
          </cell>
        </row>
        <row r="221">
          <cell r="F221">
            <v>316714.03000000003</v>
          </cell>
          <cell r="H221">
            <v>316714.03000000003</v>
          </cell>
          <cell r="I221">
            <v>0</v>
          </cell>
          <cell r="J221">
            <v>316714.03000000003</v>
          </cell>
          <cell r="K221">
            <v>620293.38</v>
          </cell>
        </row>
        <row r="222">
          <cell r="F222">
            <v>316714.03000000003</v>
          </cell>
          <cell r="H222">
            <v>0</v>
          </cell>
          <cell r="I222">
            <v>316714.03000000003</v>
          </cell>
          <cell r="J222">
            <v>0</v>
          </cell>
          <cell r="K222">
            <v>316714.03000000003</v>
          </cell>
          <cell r="M222">
            <v>620293.38</v>
          </cell>
        </row>
        <row r="223">
          <cell r="F223">
            <v>162295.88</v>
          </cell>
          <cell r="H223">
            <v>0</v>
          </cell>
          <cell r="I223">
            <v>162295.88</v>
          </cell>
          <cell r="J223">
            <v>0</v>
          </cell>
          <cell r="K223">
            <v>162295.88</v>
          </cell>
          <cell r="M223">
            <v>328888.93</v>
          </cell>
        </row>
        <row r="224">
          <cell r="F224">
            <v>117408.99</v>
          </cell>
          <cell r="H224">
            <v>0</v>
          </cell>
          <cell r="I224">
            <v>117408.99</v>
          </cell>
          <cell r="J224">
            <v>0</v>
          </cell>
          <cell r="K224">
            <v>117408.99</v>
          </cell>
          <cell r="M224">
            <v>382040.35</v>
          </cell>
        </row>
        <row r="225">
          <cell r="F225">
            <v>239194.75</v>
          </cell>
          <cell r="H225">
            <v>0</v>
          </cell>
          <cell r="I225">
            <v>239194.75</v>
          </cell>
          <cell r="J225">
            <v>0</v>
          </cell>
          <cell r="K225">
            <v>239194.75</v>
          </cell>
          <cell r="M225">
            <v>343980.23</v>
          </cell>
        </row>
        <row r="226">
          <cell r="F226">
            <v>623127.03</v>
          </cell>
          <cell r="H226">
            <v>0</v>
          </cell>
          <cell r="I226">
            <v>623127.03</v>
          </cell>
          <cell r="J226">
            <v>0</v>
          </cell>
          <cell r="K226">
            <v>623127.03</v>
          </cell>
          <cell r="M226">
            <v>606283.04</v>
          </cell>
        </row>
        <row r="227">
          <cell r="F227">
            <v>449383.98</v>
          </cell>
          <cell r="H227">
            <v>0</v>
          </cell>
          <cell r="I227">
            <v>449383.98</v>
          </cell>
          <cell r="J227">
            <v>0</v>
          </cell>
          <cell r="K227">
            <v>449383.98</v>
          </cell>
          <cell r="M227">
            <v>248746.9</v>
          </cell>
        </row>
        <row r="228">
          <cell r="F228">
            <v>641158.17000000004</v>
          </cell>
          <cell r="H228">
            <v>0</v>
          </cell>
          <cell r="I228">
            <v>641158.17000000004</v>
          </cell>
          <cell r="J228">
            <v>0</v>
          </cell>
          <cell r="K228">
            <v>641158.17000000004</v>
          </cell>
          <cell r="M228">
            <v>694273.37</v>
          </cell>
        </row>
        <row r="229">
          <cell r="F229">
            <v>20259.7</v>
          </cell>
          <cell r="H229">
            <v>0</v>
          </cell>
          <cell r="I229">
            <v>20259.7</v>
          </cell>
          <cell r="J229">
            <v>0</v>
          </cell>
          <cell r="K229">
            <v>20259.7</v>
          </cell>
          <cell r="M229">
            <v>80740.179999999993</v>
          </cell>
        </row>
        <row r="230">
          <cell r="F230">
            <v>3402516.09</v>
          </cell>
          <cell r="H230">
            <v>0</v>
          </cell>
          <cell r="I230">
            <v>3402516.09</v>
          </cell>
          <cell r="J230">
            <v>0</v>
          </cell>
          <cell r="K230">
            <v>3402516.09</v>
          </cell>
          <cell r="M230">
            <v>4859613.3600000003</v>
          </cell>
        </row>
        <row r="231">
          <cell r="F231">
            <v>10682.73</v>
          </cell>
          <cell r="H231">
            <v>0</v>
          </cell>
          <cell r="I231">
            <v>10682.73</v>
          </cell>
          <cell r="J231">
            <v>0</v>
          </cell>
          <cell r="K231">
            <v>10682.73</v>
          </cell>
          <cell r="M231">
            <v>159058.54999999999</v>
          </cell>
        </row>
        <row r="232">
          <cell r="F232">
            <v>14945.55</v>
          </cell>
          <cell r="H232">
            <v>0</v>
          </cell>
          <cell r="I232">
            <v>14945.55</v>
          </cell>
          <cell r="J232">
            <v>0</v>
          </cell>
          <cell r="K232">
            <v>14945.55</v>
          </cell>
          <cell r="M232">
            <v>54750.39</v>
          </cell>
        </row>
        <row r="233">
          <cell r="F233">
            <v>161841.95000000001</v>
          </cell>
          <cell r="H233">
            <v>0</v>
          </cell>
          <cell r="I233">
            <v>161841.95000000001</v>
          </cell>
          <cell r="J233">
            <v>0</v>
          </cell>
          <cell r="K233">
            <v>161841.95000000001</v>
          </cell>
          <cell r="M233">
            <v>53874.01</v>
          </cell>
        </row>
        <row r="234">
          <cell r="F234">
            <v>920298.7</v>
          </cell>
          <cell r="H234">
            <v>0</v>
          </cell>
          <cell r="I234">
            <v>920298.7</v>
          </cell>
          <cell r="J234">
            <v>0</v>
          </cell>
          <cell r="K234">
            <v>920298.7</v>
          </cell>
          <cell r="M234">
            <v>1782000</v>
          </cell>
        </row>
        <row r="235">
          <cell r="F235">
            <v>-168746.17</v>
          </cell>
          <cell r="H235">
            <v>0</v>
          </cell>
          <cell r="I235">
            <v>-168746.17</v>
          </cell>
          <cell r="J235">
            <v>0</v>
          </cell>
          <cell r="K235">
            <v>-168746.17</v>
          </cell>
          <cell r="M235">
            <v>500399.43</v>
          </cell>
        </row>
        <row r="236">
          <cell r="F236">
            <v>6911081.3800000008</v>
          </cell>
          <cell r="H236">
            <v>0</v>
          </cell>
          <cell r="I236">
            <v>6911081.3800000008</v>
          </cell>
          <cell r="J236">
            <v>0</v>
          </cell>
          <cell r="K236">
            <v>6911081.3800000008</v>
          </cell>
          <cell r="M236">
            <v>10714942.119999999</v>
          </cell>
        </row>
        <row r="237">
          <cell r="F237">
            <v>-118598.39999999999</v>
          </cell>
          <cell r="H237">
            <v>-118598.39999999999</v>
          </cell>
          <cell r="I237">
            <v>0</v>
          </cell>
          <cell r="J237">
            <v>-118598.39999999999</v>
          </cell>
          <cell r="K237">
            <v>0</v>
          </cell>
        </row>
        <row r="238">
          <cell r="F238">
            <v>-118598.39999999999</v>
          </cell>
          <cell r="H238">
            <v>0</v>
          </cell>
          <cell r="I238">
            <v>-118598.39999999999</v>
          </cell>
          <cell r="J238">
            <v>0</v>
          </cell>
          <cell r="K238">
            <v>-118598.39999999999</v>
          </cell>
          <cell r="M238">
            <v>0</v>
          </cell>
        </row>
        <row r="239">
          <cell r="F239">
            <v>-51608.6</v>
          </cell>
          <cell r="H239">
            <v>0</v>
          </cell>
          <cell r="I239">
            <v>-51608.6</v>
          </cell>
          <cell r="J239">
            <v>0</v>
          </cell>
          <cell r="K239">
            <v>-51608.6</v>
          </cell>
          <cell r="M239">
            <v>-81625.34</v>
          </cell>
        </row>
        <row r="240">
          <cell r="F240">
            <v>-455233.67</v>
          </cell>
          <cell r="H240">
            <v>0</v>
          </cell>
          <cell r="I240">
            <v>-455233.67</v>
          </cell>
          <cell r="J240">
            <v>0</v>
          </cell>
          <cell r="K240">
            <v>-455233.67</v>
          </cell>
          <cell r="M240">
            <v>-1178577.3799999999</v>
          </cell>
        </row>
        <row r="241">
          <cell r="F241">
            <v>-625440.67000000004</v>
          </cell>
          <cell r="H241">
            <v>0</v>
          </cell>
          <cell r="I241">
            <v>-625440.67000000004</v>
          </cell>
          <cell r="J241">
            <v>0</v>
          </cell>
          <cell r="K241">
            <v>-625440.67000000004</v>
          </cell>
          <cell r="M241">
            <v>-1260202.72</v>
          </cell>
        </row>
        <row r="242">
          <cell r="F242">
            <v>266805.44</v>
          </cell>
          <cell r="H242">
            <v>266805.44</v>
          </cell>
          <cell r="I242">
            <v>0</v>
          </cell>
          <cell r="J242">
            <v>266805.44</v>
          </cell>
          <cell r="K242">
            <v>674353.84</v>
          </cell>
        </row>
        <row r="243">
          <cell r="F243">
            <v>266805.44</v>
          </cell>
          <cell r="H243">
            <v>0</v>
          </cell>
          <cell r="I243">
            <v>266805.44</v>
          </cell>
          <cell r="J243">
            <v>0</v>
          </cell>
          <cell r="K243">
            <v>266805.44</v>
          </cell>
          <cell r="M243">
            <v>674353.84</v>
          </cell>
        </row>
        <row r="244">
          <cell r="F244">
            <v>473460.38</v>
          </cell>
          <cell r="H244">
            <v>0</v>
          </cell>
          <cell r="I244">
            <v>473460.38</v>
          </cell>
          <cell r="J244">
            <v>0</v>
          </cell>
          <cell r="K244">
            <v>473460.38</v>
          </cell>
          <cell r="M244">
            <v>874104.68</v>
          </cell>
        </row>
        <row r="245">
          <cell r="F245">
            <v>15279.81</v>
          </cell>
          <cell r="H245">
            <v>0</v>
          </cell>
          <cell r="I245">
            <v>15279.81</v>
          </cell>
          <cell r="J245">
            <v>0</v>
          </cell>
          <cell r="K245">
            <v>15279.81</v>
          </cell>
          <cell r="M245">
            <v>57178.36</v>
          </cell>
        </row>
        <row r="246">
          <cell r="F246">
            <v>244670.58</v>
          </cell>
          <cell r="H246">
            <v>0</v>
          </cell>
          <cell r="I246">
            <v>244670.58</v>
          </cell>
          <cell r="J246">
            <v>0</v>
          </cell>
          <cell r="K246">
            <v>244670.58</v>
          </cell>
          <cell r="M246">
            <v>0</v>
          </cell>
        </row>
        <row r="247">
          <cell r="F247">
            <v>152.13</v>
          </cell>
          <cell r="H247">
            <v>0</v>
          </cell>
          <cell r="I247">
            <v>152.13</v>
          </cell>
          <cell r="J247">
            <v>0</v>
          </cell>
          <cell r="K247">
            <v>152.13</v>
          </cell>
          <cell r="M247">
            <v>12252.4</v>
          </cell>
        </row>
        <row r="248">
          <cell r="F248">
            <v>418.88</v>
          </cell>
          <cell r="H248">
            <v>0</v>
          </cell>
          <cell r="I248">
            <v>418.88</v>
          </cell>
          <cell r="J248">
            <v>0</v>
          </cell>
          <cell r="K248">
            <v>418.88</v>
          </cell>
          <cell r="M248">
            <v>414831.69</v>
          </cell>
        </row>
        <row r="249">
          <cell r="F249">
            <v>1000787.22</v>
          </cell>
          <cell r="H249">
            <v>0</v>
          </cell>
          <cell r="I249">
            <v>1000787.22</v>
          </cell>
          <cell r="J249">
            <v>0</v>
          </cell>
          <cell r="K249">
            <v>1000787.22</v>
          </cell>
          <cell r="M249">
            <v>2032720.97</v>
          </cell>
        </row>
        <row r="250">
          <cell r="F250">
            <v>-26966137.539999999</v>
          </cell>
          <cell r="H250">
            <v>-26966137.539999999</v>
          </cell>
          <cell r="I250">
            <v>0</v>
          </cell>
          <cell r="J250">
            <v>-26966137.539999999</v>
          </cell>
          <cell r="K250">
            <v>-38244859.710000001</v>
          </cell>
        </row>
        <row r="251">
          <cell r="F251">
            <v>-26966137.539999999</v>
          </cell>
          <cell r="H251">
            <v>0</v>
          </cell>
          <cell r="I251">
            <v>-26966137.539999999</v>
          </cell>
          <cell r="J251">
            <v>0</v>
          </cell>
          <cell r="K251">
            <v>-26966137.539999999</v>
          </cell>
          <cell r="M251">
            <v>-38244859.710000001</v>
          </cell>
        </row>
        <row r="252">
          <cell r="F252">
            <v>44285140.369999997</v>
          </cell>
          <cell r="H252">
            <v>0</v>
          </cell>
          <cell r="I252">
            <v>44285140.369999997</v>
          </cell>
          <cell r="J252">
            <v>0</v>
          </cell>
          <cell r="K252">
            <v>44285140.369999997</v>
          </cell>
          <cell r="M252">
            <v>1500666.87</v>
          </cell>
        </row>
        <row r="253">
          <cell r="F253">
            <v>17319002.829999998</v>
          </cell>
          <cell r="H253">
            <v>0</v>
          </cell>
          <cell r="I253">
            <v>17319002.829999998</v>
          </cell>
          <cell r="J253">
            <v>0</v>
          </cell>
          <cell r="K253">
            <v>17319002.829999998</v>
          </cell>
          <cell r="M253">
            <v>-36744192.840000004</v>
          </cell>
        </row>
        <row r="254">
          <cell r="F254">
            <v>-42064.29</v>
          </cell>
          <cell r="H254">
            <v>-42064.29</v>
          </cell>
          <cell r="I254">
            <v>0</v>
          </cell>
          <cell r="J254">
            <v>-42064.29</v>
          </cell>
          <cell r="K254">
            <v>47906.01</v>
          </cell>
        </row>
        <row r="255">
          <cell r="F255">
            <v>-42064.29</v>
          </cell>
          <cell r="H255">
            <v>0</v>
          </cell>
          <cell r="I255">
            <v>-42064.29</v>
          </cell>
          <cell r="J255">
            <v>0</v>
          </cell>
          <cell r="K255">
            <v>-42064.29</v>
          </cell>
          <cell r="M255">
            <v>47906.01</v>
          </cell>
        </row>
        <row r="256">
          <cell r="F256">
            <v>667414.87</v>
          </cell>
          <cell r="H256">
            <v>0</v>
          </cell>
          <cell r="I256">
            <v>667414.87</v>
          </cell>
          <cell r="J256">
            <v>0</v>
          </cell>
          <cell r="K256">
            <v>667414.87</v>
          </cell>
          <cell r="M256">
            <v>420376.15</v>
          </cell>
        </row>
        <row r="257">
          <cell r="F257">
            <v>-191031.29</v>
          </cell>
          <cell r="H257">
            <v>0</v>
          </cell>
          <cell r="I257">
            <v>-191031.29</v>
          </cell>
          <cell r="J257">
            <v>0</v>
          </cell>
          <cell r="K257">
            <v>-191031.29</v>
          </cell>
          <cell r="M257">
            <v>-69604.39</v>
          </cell>
        </row>
        <row r="258">
          <cell r="F258">
            <v>71.819999999999993</v>
          </cell>
          <cell r="H258">
            <v>0</v>
          </cell>
          <cell r="I258">
            <v>71.819999999999993</v>
          </cell>
          <cell r="J258">
            <v>0</v>
          </cell>
          <cell r="K258">
            <v>71.819999999999993</v>
          </cell>
          <cell r="M258">
            <v>-1216893.81</v>
          </cell>
        </row>
        <row r="259">
          <cell r="F259">
            <v>-782699.52000000002</v>
          </cell>
          <cell r="H259">
            <v>0</v>
          </cell>
          <cell r="I259">
            <v>-782699.52000000002</v>
          </cell>
          <cell r="J259">
            <v>0</v>
          </cell>
          <cell r="K259">
            <v>-782699.52000000002</v>
          </cell>
          <cell r="M259">
            <v>-4108346.31</v>
          </cell>
        </row>
        <row r="260">
          <cell r="F260">
            <v>-160000</v>
          </cell>
          <cell r="H260">
            <v>0</v>
          </cell>
          <cell r="I260">
            <v>-160000</v>
          </cell>
          <cell r="J260">
            <v>0</v>
          </cell>
          <cell r="K260">
            <v>-160000</v>
          </cell>
          <cell r="M260">
            <v>-8473.17</v>
          </cell>
        </row>
        <row r="261">
          <cell r="F261">
            <v>-4425.62</v>
          </cell>
          <cell r="H261">
            <v>0</v>
          </cell>
          <cell r="I261">
            <v>-4425.62</v>
          </cell>
          <cell r="J261">
            <v>0</v>
          </cell>
          <cell r="K261">
            <v>-4425.62</v>
          </cell>
          <cell r="M261">
            <v>0</v>
          </cell>
        </row>
        <row r="262">
          <cell r="F262">
            <v>0</v>
          </cell>
          <cell r="H262">
            <v>0</v>
          </cell>
          <cell r="I262">
            <v>0</v>
          </cell>
          <cell r="J262">
            <v>0</v>
          </cell>
          <cell r="K262">
            <v>0</v>
          </cell>
          <cell r="M262">
            <v>-6876.66</v>
          </cell>
        </row>
        <row r="263">
          <cell r="F263">
            <v>-512734.03</v>
          </cell>
          <cell r="H263">
            <v>0</v>
          </cell>
          <cell r="I263">
            <v>-512734.03</v>
          </cell>
          <cell r="J263">
            <v>0</v>
          </cell>
          <cell r="K263">
            <v>-512734.03</v>
          </cell>
          <cell r="M263">
            <v>-4941912.18</v>
          </cell>
        </row>
        <row r="264">
          <cell r="F264">
            <v>73541.11</v>
          </cell>
          <cell r="H264">
            <v>73541.11</v>
          </cell>
          <cell r="I264">
            <v>0</v>
          </cell>
          <cell r="J264">
            <v>73541.11</v>
          </cell>
          <cell r="K264">
            <v>27943.55</v>
          </cell>
        </row>
        <row r="265">
          <cell r="F265">
            <v>73541.11</v>
          </cell>
          <cell r="H265">
            <v>0</v>
          </cell>
          <cell r="I265">
            <v>73541.11</v>
          </cell>
          <cell r="J265">
            <v>0</v>
          </cell>
          <cell r="K265">
            <v>73541.11</v>
          </cell>
          <cell r="M265">
            <v>27943.55</v>
          </cell>
        </row>
        <row r="266">
          <cell r="F266">
            <v>11491.36</v>
          </cell>
          <cell r="H266">
            <v>0</v>
          </cell>
          <cell r="I266">
            <v>11491.36</v>
          </cell>
          <cell r="J266">
            <v>0</v>
          </cell>
          <cell r="K266">
            <v>11491.36</v>
          </cell>
          <cell r="M266">
            <v>61257.88</v>
          </cell>
        </row>
        <row r="267">
          <cell r="F267">
            <v>0</v>
          </cell>
          <cell r="H267">
            <v>0</v>
          </cell>
          <cell r="I267">
            <v>0</v>
          </cell>
          <cell r="J267">
            <v>0</v>
          </cell>
          <cell r="K267">
            <v>0</v>
          </cell>
          <cell r="M267">
            <v>1784414.78</v>
          </cell>
        </row>
        <row r="268">
          <cell r="F268">
            <v>85032.47</v>
          </cell>
          <cell r="H268">
            <v>0</v>
          </cell>
          <cell r="I268">
            <v>85032.47</v>
          </cell>
          <cell r="J268">
            <v>0</v>
          </cell>
          <cell r="K268">
            <v>85032.47</v>
          </cell>
          <cell r="M268">
            <v>1873616.21</v>
          </cell>
        </row>
        <row r="269">
          <cell r="F269">
            <v>1537462.06</v>
          </cell>
          <cell r="H269">
            <v>1537462.06</v>
          </cell>
          <cell r="I269">
            <v>0</v>
          </cell>
          <cell r="J269">
            <v>1537462.06</v>
          </cell>
          <cell r="K269">
            <v>22715358.449999999</v>
          </cell>
        </row>
        <row r="270">
          <cell r="F270">
            <v>1537462.06</v>
          </cell>
          <cell r="H270">
            <v>0</v>
          </cell>
          <cell r="I270">
            <v>1537462.06</v>
          </cell>
          <cell r="J270">
            <v>0</v>
          </cell>
          <cell r="K270">
            <v>1537462.06</v>
          </cell>
          <cell r="M270">
            <v>22715358.449999999</v>
          </cell>
        </row>
        <row r="271">
          <cell r="F271">
            <v>-2724233.45</v>
          </cell>
          <cell r="H271">
            <v>0</v>
          </cell>
          <cell r="I271">
            <v>-2724233.45</v>
          </cell>
          <cell r="J271">
            <v>0</v>
          </cell>
          <cell r="K271">
            <v>-2724233.45</v>
          </cell>
          <cell r="M271">
            <v>5886720.4400000004</v>
          </cell>
        </row>
        <row r="272">
          <cell r="F272">
            <v>-1186771.3899999999</v>
          </cell>
          <cell r="H272">
            <v>0</v>
          </cell>
          <cell r="I272">
            <v>-1186771.3899999999</v>
          </cell>
          <cell r="J272">
            <v>0</v>
          </cell>
          <cell r="K272">
            <v>-1186771.3899999999</v>
          </cell>
          <cell r="M272">
            <v>28602078.890000001</v>
          </cell>
        </row>
        <row r="273">
          <cell r="F273">
            <v>0</v>
          </cell>
          <cell r="H273">
            <v>0</v>
          </cell>
          <cell r="I273">
            <v>0</v>
          </cell>
          <cell r="J273">
            <v>0</v>
          </cell>
          <cell r="K273">
            <v>0</v>
          </cell>
        </row>
        <row r="274">
          <cell r="F274">
            <v>0</v>
          </cell>
          <cell r="H274">
            <v>0</v>
          </cell>
          <cell r="I274">
            <v>0</v>
          </cell>
          <cell r="J274">
            <v>0</v>
          </cell>
          <cell r="K274">
            <v>0</v>
          </cell>
          <cell r="M274">
            <v>0</v>
          </cell>
        </row>
        <row r="275">
          <cell r="F275">
            <v>835763.70000007283</v>
          </cell>
          <cell r="H275">
            <v>0</v>
          </cell>
          <cell r="I275">
            <v>835763.70000007283</v>
          </cell>
          <cell r="J275">
            <v>0</v>
          </cell>
          <cell r="K275">
            <v>835763.70000007283</v>
          </cell>
          <cell r="M275">
            <v>-58513116.459999993</v>
          </cell>
        </row>
      </sheetData>
      <sheetData sheetId="1" refreshError="1">
        <row r="1">
          <cell r="F1" t="str">
            <v>30-06-03</v>
          </cell>
          <cell r="G1" t="str">
            <v>AJE</v>
          </cell>
          <cell r="H1" t="str">
            <v>Adjusted</v>
          </cell>
          <cell r="I1" t="str">
            <v>RJE</v>
          </cell>
          <cell r="J1" t="str">
            <v>30-06-03</v>
          </cell>
          <cell r="K1" t="str">
            <v>31-12-02</v>
          </cell>
        </row>
        <row r="2">
          <cell r="F2" t="str">
            <v>30-06-03</v>
          </cell>
          <cell r="G2">
            <v>0</v>
          </cell>
          <cell r="H2" t="str">
            <v>AJE</v>
          </cell>
          <cell r="I2" t="str">
            <v>Adjusted</v>
          </cell>
          <cell r="J2" t="str">
            <v>RJE</v>
          </cell>
          <cell r="K2" t="str">
            <v>30-06-03</v>
          </cell>
        </row>
        <row r="3">
          <cell r="F3">
            <v>-126954906.81999999</v>
          </cell>
          <cell r="G3">
            <v>0</v>
          </cell>
          <cell r="H3">
            <v>-126954906.81999999</v>
          </cell>
          <cell r="I3">
            <v>0</v>
          </cell>
          <cell r="J3">
            <v>-126954906.81999999</v>
          </cell>
          <cell r="K3">
            <v>-270578743.44999999</v>
          </cell>
        </row>
        <row r="4">
          <cell r="F4">
            <v>1226070.1200000001</v>
          </cell>
          <cell r="G4">
            <v>0</v>
          </cell>
          <cell r="H4">
            <v>1226070.1200000001</v>
          </cell>
          <cell r="I4">
            <v>0</v>
          </cell>
          <cell r="J4">
            <v>1226070.1200000001</v>
          </cell>
          <cell r="K4">
            <v>1813046.88</v>
          </cell>
        </row>
        <row r="5">
          <cell r="F5">
            <v>24702.1</v>
          </cell>
          <cell r="G5">
            <v>0</v>
          </cell>
          <cell r="H5">
            <v>24702.1</v>
          </cell>
          <cell r="I5">
            <v>0</v>
          </cell>
          <cell r="J5">
            <v>24702.1</v>
          </cell>
          <cell r="K5">
            <v>0</v>
          </cell>
        </row>
        <row r="6">
          <cell r="F6">
            <v>-79.06</v>
          </cell>
          <cell r="G6">
            <v>0</v>
          </cell>
          <cell r="H6">
            <v>-79.06</v>
          </cell>
          <cell r="I6">
            <v>0</v>
          </cell>
          <cell r="J6">
            <v>-79.06</v>
          </cell>
          <cell r="K6">
            <v>-250.45</v>
          </cell>
        </row>
        <row r="7">
          <cell r="F7">
            <v>-125704213.66</v>
          </cell>
          <cell r="G7">
            <v>0</v>
          </cell>
          <cell r="H7">
            <v>-125704213.66</v>
          </cell>
          <cell r="I7">
            <v>0</v>
          </cell>
          <cell r="J7">
            <v>-125704213.66</v>
          </cell>
          <cell r="K7">
            <v>-268765947.01999998</v>
          </cell>
        </row>
        <row r="8">
          <cell r="F8">
            <v>-125704213.66</v>
          </cell>
          <cell r="G8">
            <v>0</v>
          </cell>
          <cell r="H8">
            <v>0</v>
          </cell>
          <cell r="I8">
            <v>-125704213.66</v>
          </cell>
          <cell r="J8">
            <v>0</v>
          </cell>
          <cell r="K8">
            <v>-125704213.66</v>
          </cell>
        </row>
        <row r="9">
          <cell r="F9">
            <v>-63990518.380000003</v>
          </cell>
          <cell r="G9">
            <v>0</v>
          </cell>
          <cell r="H9">
            <v>-63990518.380000003</v>
          </cell>
          <cell r="I9">
            <v>0</v>
          </cell>
          <cell r="J9">
            <v>-63990518.380000003</v>
          </cell>
          <cell r="K9">
            <v>-79192119.760000005</v>
          </cell>
        </row>
        <row r="10">
          <cell r="F10">
            <v>-149646.5</v>
          </cell>
          <cell r="G10">
            <v>0</v>
          </cell>
          <cell r="H10">
            <v>-149646.5</v>
          </cell>
          <cell r="I10">
            <v>0</v>
          </cell>
          <cell r="J10">
            <v>-149646.5</v>
          </cell>
          <cell r="K10">
            <v>-0.02</v>
          </cell>
        </row>
        <row r="11">
          <cell r="F11">
            <v>-64140164.880000003</v>
          </cell>
          <cell r="G11">
            <v>0</v>
          </cell>
          <cell r="H11">
            <v>-64140164.880000003</v>
          </cell>
          <cell r="I11">
            <v>0</v>
          </cell>
          <cell r="J11">
            <v>-64140164.880000003</v>
          </cell>
          <cell r="K11">
            <v>-79192119.780000001</v>
          </cell>
        </row>
        <row r="12">
          <cell r="F12">
            <v>-64140164.880000003</v>
          </cell>
          <cell r="G12">
            <v>0</v>
          </cell>
          <cell r="H12">
            <v>0</v>
          </cell>
          <cell r="I12">
            <v>-64140164.880000003</v>
          </cell>
          <cell r="J12">
            <v>0</v>
          </cell>
          <cell r="K12">
            <v>-64140164.880000003</v>
          </cell>
        </row>
        <row r="13">
          <cell r="F13">
            <v>895108.83</v>
          </cell>
          <cell r="G13">
            <v>0</v>
          </cell>
          <cell r="H13">
            <v>895108.83</v>
          </cell>
          <cell r="I13">
            <v>0</v>
          </cell>
          <cell r="J13">
            <v>895108.83</v>
          </cell>
          <cell r="K13">
            <v>1056726.97</v>
          </cell>
        </row>
        <row r="14">
          <cell r="F14">
            <v>90564.47</v>
          </cell>
          <cell r="G14">
            <v>0</v>
          </cell>
          <cell r="H14">
            <v>90564.47</v>
          </cell>
          <cell r="I14">
            <v>0</v>
          </cell>
          <cell r="J14">
            <v>90564.47</v>
          </cell>
          <cell r="K14">
            <v>41458.339999999997</v>
          </cell>
        </row>
        <row r="15">
          <cell r="F15">
            <v>12591.88</v>
          </cell>
          <cell r="G15">
            <v>0</v>
          </cell>
          <cell r="H15">
            <v>12591.88</v>
          </cell>
          <cell r="I15">
            <v>0</v>
          </cell>
          <cell r="J15">
            <v>12591.88</v>
          </cell>
          <cell r="K15">
            <v>8389.1200000000008</v>
          </cell>
        </row>
        <row r="16">
          <cell r="F16">
            <v>998265.18</v>
          </cell>
          <cell r="G16">
            <v>0</v>
          </cell>
          <cell r="H16">
            <v>998265.18</v>
          </cell>
          <cell r="I16">
            <v>0</v>
          </cell>
          <cell r="J16">
            <v>998265.18</v>
          </cell>
          <cell r="K16">
            <v>1106574.43</v>
          </cell>
        </row>
        <row r="17">
          <cell r="F17">
            <v>998265.18</v>
          </cell>
          <cell r="G17">
            <v>0</v>
          </cell>
          <cell r="H17">
            <v>0</v>
          </cell>
          <cell r="I17">
            <v>998265.18</v>
          </cell>
          <cell r="J17">
            <v>0</v>
          </cell>
          <cell r="K17">
            <v>998265.18</v>
          </cell>
        </row>
        <row r="18">
          <cell r="F18">
            <v>-623093.6</v>
          </cell>
          <cell r="G18">
            <v>0</v>
          </cell>
          <cell r="H18">
            <v>-623093.6</v>
          </cell>
          <cell r="I18">
            <v>0</v>
          </cell>
          <cell r="J18">
            <v>-623093.6</v>
          </cell>
          <cell r="K18">
            <v>-965214.51</v>
          </cell>
        </row>
        <row r="19">
          <cell r="F19">
            <v>-960928.97</v>
          </cell>
          <cell r="G19">
            <v>0</v>
          </cell>
          <cell r="H19">
            <v>-960928.97</v>
          </cell>
          <cell r="I19">
            <v>0</v>
          </cell>
          <cell r="J19">
            <v>-960928.97</v>
          </cell>
          <cell r="K19">
            <v>-1371099.59</v>
          </cell>
        </row>
        <row r="20">
          <cell r="F20">
            <v>-1584022.57</v>
          </cell>
          <cell r="G20">
            <v>0</v>
          </cell>
          <cell r="H20">
            <v>-1584022.57</v>
          </cell>
          <cell r="I20">
            <v>0</v>
          </cell>
          <cell r="J20">
            <v>-1584022.57</v>
          </cell>
          <cell r="K20">
            <v>-2336314.1</v>
          </cell>
        </row>
        <row r="21">
          <cell r="F21">
            <v>-1584022.57</v>
          </cell>
          <cell r="G21">
            <v>0</v>
          </cell>
          <cell r="H21">
            <v>0</v>
          </cell>
          <cell r="I21">
            <v>-1584022.57</v>
          </cell>
          <cell r="J21">
            <v>0</v>
          </cell>
          <cell r="K21">
            <v>-1584022.57</v>
          </cell>
        </row>
        <row r="22">
          <cell r="F22">
            <v>-2630406.5299999998</v>
          </cell>
          <cell r="G22">
            <v>0</v>
          </cell>
          <cell r="H22">
            <v>-2630406.5299999998</v>
          </cell>
          <cell r="I22">
            <v>0</v>
          </cell>
          <cell r="J22">
            <v>-2630406.5299999998</v>
          </cell>
          <cell r="K22">
            <v>-1742832.36</v>
          </cell>
        </row>
        <row r="23">
          <cell r="F23">
            <v>-2630406.5299999998</v>
          </cell>
          <cell r="G23">
            <v>0</v>
          </cell>
          <cell r="H23">
            <v>-2630406.5299999998</v>
          </cell>
          <cell r="I23">
            <v>0</v>
          </cell>
          <cell r="J23">
            <v>-2630406.5299999998</v>
          </cell>
          <cell r="K23">
            <v>-1742832.36</v>
          </cell>
        </row>
        <row r="24">
          <cell r="F24">
            <v>-2630406.5299999998</v>
          </cell>
          <cell r="G24">
            <v>0</v>
          </cell>
          <cell r="H24">
            <v>0</v>
          </cell>
          <cell r="I24">
            <v>-2630406.5299999998</v>
          </cell>
          <cell r="J24">
            <v>0</v>
          </cell>
          <cell r="K24">
            <v>-2630406.5299999998</v>
          </cell>
        </row>
        <row r="25">
          <cell r="F25">
            <v>-438591.43</v>
          </cell>
          <cell r="G25">
            <v>0</v>
          </cell>
          <cell r="H25">
            <v>-438591.43</v>
          </cell>
          <cell r="I25">
            <v>0</v>
          </cell>
          <cell r="J25">
            <v>-438591.43</v>
          </cell>
          <cell r="K25">
            <v>-688823.54</v>
          </cell>
        </row>
        <row r="26">
          <cell r="F26">
            <v>0</v>
          </cell>
          <cell r="G26">
            <v>0</v>
          </cell>
          <cell r="H26">
            <v>0</v>
          </cell>
          <cell r="I26">
            <v>0</v>
          </cell>
          <cell r="J26">
            <v>0</v>
          </cell>
          <cell r="K26">
            <v>142103.85</v>
          </cell>
        </row>
        <row r="27">
          <cell r="F27">
            <v>1641571.1</v>
          </cell>
          <cell r="G27">
            <v>0</v>
          </cell>
          <cell r="H27">
            <v>1641571.1</v>
          </cell>
          <cell r="I27">
            <v>0</v>
          </cell>
          <cell r="J27">
            <v>1641571.1</v>
          </cell>
          <cell r="K27">
            <v>12327437.57</v>
          </cell>
        </row>
        <row r="28">
          <cell r="F28">
            <v>7203202.2599999998</v>
          </cell>
          <cell r="G28">
            <v>0</v>
          </cell>
          <cell r="H28">
            <v>7203202.2599999998</v>
          </cell>
          <cell r="I28">
            <v>0</v>
          </cell>
          <cell r="J28">
            <v>7203202.2599999998</v>
          </cell>
          <cell r="K28">
            <v>3282903.89</v>
          </cell>
        </row>
        <row r="29">
          <cell r="F29">
            <v>-783.51</v>
          </cell>
          <cell r="G29">
            <v>0</v>
          </cell>
          <cell r="H29">
            <v>-783.51</v>
          </cell>
          <cell r="I29">
            <v>0</v>
          </cell>
          <cell r="J29">
            <v>-783.51</v>
          </cell>
          <cell r="K29">
            <v>286.77999999999997</v>
          </cell>
        </row>
        <row r="30">
          <cell r="F30">
            <v>351.12</v>
          </cell>
          <cell r="G30">
            <v>0</v>
          </cell>
          <cell r="H30">
            <v>351.12</v>
          </cell>
          <cell r="I30">
            <v>0</v>
          </cell>
          <cell r="J30">
            <v>351.12</v>
          </cell>
          <cell r="K30">
            <v>-92.12</v>
          </cell>
        </row>
        <row r="31">
          <cell r="F31">
            <v>6905692.5099999998</v>
          </cell>
          <cell r="G31">
            <v>0</v>
          </cell>
          <cell r="H31">
            <v>6905692.5099999998</v>
          </cell>
          <cell r="I31">
            <v>0</v>
          </cell>
          <cell r="J31">
            <v>6905692.5099999998</v>
          </cell>
          <cell r="K31">
            <v>2557957.8199999998</v>
          </cell>
        </row>
        <row r="32">
          <cell r="F32">
            <v>-1473660.38</v>
          </cell>
          <cell r="G32">
            <v>0</v>
          </cell>
          <cell r="H32">
            <v>-1473660.38</v>
          </cell>
          <cell r="I32">
            <v>0</v>
          </cell>
          <cell r="J32">
            <v>-1473660.38</v>
          </cell>
          <cell r="K32">
            <v>42112550.57</v>
          </cell>
        </row>
        <row r="33">
          <cell r="F33">
            <v>6475217.7599999998</v>
          </cell>
          <cell r="G33">
            <v>0</v>
          </cell>
          <cell r="H33">
            <v>6475217.7599999998</v>
          </cell>
          <cell r="I33">
            <v>0</v>
          </cell>
          <cell r="J33">
            <v>6475217.7599999998</v>
          </cell>
          <cell r="K33">
            <v>22594352.120000001</v>
          </cell>
        </row>
        <row r="34">
          <cell r="F34">
            <v>46830.12</v>
          </cell>
          <cell r="G34">
            <v>0</v>
          </cell>
          <cell r="H34">
            <v>46830.12</v>
          </cell>
          <cell r="I34">
            <v>0</v>
          </cell>
          <cell r="J34">
            <v>46830.12</v>
          </cell>
          <cell r="K34">
            <v>102241.48</v>
          </cell>
        </row>
        <row r="35">
          <cell r="F35">
            <v>30348814.57</v>
          </cell>
          <cell r="G35">
            <v>0</v>
          </cell>
          <cell r="H35">
            <v>30348814.57</v>
          </cell>
          <cell r="I35">
            <v>0</v>
          </cell>
          <cell r="J35">
            <v>30348814.57</v>
          </cell>
          <cell r="K35">
            <v>21470610.129999999</v>
          </cell>
        </row>
        <row r="36">
          <cell r="F36">
            <v>-832502.39</v>
          </cell>
          <cell r="G36">
            <v>0</v>
          </cell>
          <cell r="H36">
            <v>-832502.39</v>
          </cell>
          <cell r="I36">
            <v>0</v>
          </cell>
          <cell r="J36">
            <v>-832502.39</v>
          </cell>
          <cell r="K36">
            <v>677228.97</v>
          </cell>
        </row>
        <row r="37">
          <cell r="F37">
            <v>5403454.6500000004</v>
          </cell>
          <cell r="G37">
            <v>0</v>
          </cell>
          <cell r="H37">
            <v>5403454.6500000004</v>
          </cell>
          <cell r="I37">
            <v>0</v>
          </cell>
          <cell r="J37">
            <v>5403454.6500000004</v>
          </cell>
          <cell r="K37">
            <v>3606372.76</v>
          </cell>
        </row>
        <row r="38">
          <cell r="F38">
            <v>0</v>
          </cell>
          <cell r="G38">
            <v>0</v>
          </cell>
          <cell r="H38">
            <v>0</v>
          </cell>
          <cell r="I38">
            <v>0</v>
          </cell>
          <cell r="J38">
            <v>0</v>
          </cell>
          <cell r="K38">
            <v>12930.91</v>
          </cell>
        </row>
        <row r="39">
          <cell r="F39">
            <v>572713.56000000006</v>
          </cell>
          <cell r="G39">
            <v>0</v>
          </cell>
          <cell r="H39">
            <v>572713.56000000006</v>
          </cell>
          <cell r="I39">
            <v>0</v>
          </cell>
          <cell r="J39">
            <v>572713.56000000006</v>
          </cell>
          <cell r="K39">
            <v>910638.49</v>
          </cell>
        </row>
        <row r="40">
          <cell r="F40">
            <v>9831.02</v>
          </cell>
          <cell r="G40">
            <v>0</v>
          </cell>
          <cell r="H40">
            <v>9831.02</v>
          </cell>
          <cell r="I40">
            <v>0</v>
          </cell>
          <cell r="J40">
            <v>9831.02</v>
          </cell>
          <cell r="K40">
            <v>8641.77</v>
          </cell>
        </row>
        <row r="41">
          <cell r="F41">
            <v>19595.400000000001</v>
          </cell>
          <cell r="G41">
            <v>0</v>
          </cell>
          <cell r="H41">
            <v>19595.400000000001</v>
          </cell>
          <cell r="I41">
            <v>0</v>
          </cell>
          <cell r="J41">
            <v>19595.400000000001</v>
          </cell>
          <cell r="K41">
            <v>-1510.75</v>
          </cell>
        </row>
        <row r="42">
          <cell r="F42">
            <v>0</v>
          </cell>
          <cell r="G42">
            <v>0</v>
          </cell>
          <cell r="H42">
            <v>0</v>
          </cell>
          <cell r="I42">
            <v>0</v>
          </cell>
          <cell r="J42">
            <v>0</v>
          </cell>
          <cell r="K42">
            <v>-6912.36</v>
          </cell>
        </row>
        <row r="43">
          <cell r="F43">
            <v>268.68</v>
          </cell>
          <cell r="G43">
            <v>0</v>
          </cell>
          <cell r="H43">
            <v>268.68</v>
          </cell>
          <cell r="I43">
            <v>0</v>
          </cell>
          <cell r="J43">
            <v>268.68</v>
          </cell>
          <cell r="K43">
            <v>777.62</v>
          </cell>
        </row>
        <row r="44">
          <cell r="F44">
            <v>0</v>
          </cell>
          <cell r="G44">
            <v>0</v>
          </cell>
          <cell r="H44">
            <v>0</v>
          </cell>
          <cell r="I44">
            <v>0</v>
          </cell>
          <cell r="J44">
            <v>0</v>
          </cell>
          <cell r="K44">
            <v>2605.96</v>
          </cell>
        </row>
        <row r="45">
          <cell r="F45">
            <v>64482.239999999998</v>
          </cell>
          <cell r="G45">
            <v>0</v>
          </cell>
          <cell r="H45">
            <v>64482.239999999998</v>
          </cell>
          <cell r="I45">
            <v>0</v>
          </cell>
          <cell r="J45">
            <v>64482.239999999998</v>
          </cell>
          <cell r="K45">
            <v>-506878.37</v>
          </cell>
        </row>
        <row r="46">
          <cell r="F46">
            <v>55946487.280000009</v>
          </cell>
          <cell r="G46">
            <v>0</v>
          </cell>
          <cell r="H46">
            <v>55946487.280000009</v>
          </cell>
          <cell r="I46">
            <v>0</v>
          </cell>
          <cell r="J46">
            <v>55946487.280000009</v>
          </cell>
          <cell r="K46">
            <v>108605423.54999998</v>
          </cell>
        </row>
        <row r="47">
          <cell r="F47">
            <v>55946487.280000009</v>
          </cell>
          <cell r="G47">
            <v>0</v>
          </cell>
          <cell r="H47">
            <v>0</v>
          </cell>
          <cell r="I47">
            <v>55946487.280000009</v>
          </cell>
          <cell r="J47">
            <v>0</v>
          </cell>
          <cell r="K47">
            <v>55946487.280000009</v>
          </cell>
        </row>
        <row r="48">
          <cell r="F48">
            <v>104573434.65000001</v>
          </cell>
          <cell r="G48">
            <v>0</v>
          </cell>
          <cell r="H48">
            <v>104573434.65000001</v>
          </cell>
          <cell r="I48">
            <v>0</v>
          </cell>
          <cell r="J48">
            <v>104573434.65000001</v>
          </cell>
          <cell r="K48">
            <v>56742859.159999996</v>
          </cell>
        </row>
        <row r="49">
          <cell r="F49">
            <v>-31983.79</v>
          </cell>
          <cell r="G49">
            <v>0</v>
          </cell>
          <cell r="H49">
            <v>-31983.79</v>
          </cell>
          <cell r="I49">
            <v>0</v>
          </cell>
          <cell r="J49">
            <v>-31983.79</v>
          </cell>
          <cell r="K49">
            <v>-1048295.91</v>
          </cell>
        </row>
        <row r="50">
          <cell r="F50">
            <v>539732.14</v>
          </cell>
          <cell r="G50">
            <v>0</v>
          </cell>
          <cell r="H50">
            <v>539732.14</v>
          </cell>
          <cell r="I50">
            <v>0</v>
          </cell>
          <cell r="J50">
            <v>539732.14</v>
          </cell>
          <cell r="K50">
            <v>158612.07</v>
          </cell>
        </row>
        <row r="51">
          <cell r="F51">
            <v>143268.72</v>
          </cell>
          <cell r="G51">
            <v>0</v>
          </cell>
          <cell r="H51">
            <v>143268.72</v>
          </cell>
          <cell r="I51">
            <v>0</v>
          </cell>
          <cell r="J51">
            <v>143268.72</v>
          </cell>
          <cell r="K51">
            <v>447213.75</v>
          </cell>
        </row>
        <row r="52">
          <cell r="F52">
            <v>-72248.87</v>
          </cell>
          <cell r="G52">
            <v>0</v>
          </cell>
          <cell r="H52">
            <v>-72248.87</v>
          </cell>
          <cell r="I52">
            <v>0</v>
          </cell>
          <cell r="J52">
            <v>-72248.87</v>
          </cell>
          <cell r="K52">
            <v>-194368.52</v>
          </cell>
        </row>
        <row r="53">
          <cell r="F53">
            <v>-1437770.18</v>
          </cell>
          <cell r="G53">
            <v>0</v>
          </cell>
          <cell r="H53">
            <v>-1437770.18</v>
          </cell>
          <cell r="I53">
            <v>0</v>
          </cell>
          <cell r="J53">
            <v>-1437770.18</v>
          </cell>
          <cell r="K53">
            <v>-1399985.12</v>
          </cell>
        </row>
        <row r="54">
          <cell r="F54">
            <v>2572884.16</v>
          </cell>
          <cell r="G54">
            <v>0</v>
          </cell>
          <cell r="H54">
            <v>2572884.16</v>
          </cell>
          <cell r="I54">
            <v>0</v>
          </cell>
          <cell r="J54">
            <v>2572884.16</v>
          </cell>
          <cell r="K54">
            <v>1242689.71</v>
          </cell>
        </row>
        <row r="55">
          <cell r="F55">
            <v>-13456.88</v>
          </cell>
          <cell r="G55">
            <v>0</v>
          </cell>
          <cell r="H55">
            <v>-13456.88</v>
          </cell>
          <cell r="I55">
            <v>0</v>
          </cell>
          <cell r="J55">
            <v>-13456.88</v>
          </cell>
          <cell r="K55">
            <v>2455.2800000000002</v>
          </cell>
        </row>
        <row r="56">
          <cell r="F56">
            <v>3778759.13</v>
          </cell>
          <cell r="G56">
            <v>0</v>
          </cell>
          <cell r="H56">
            <v>3778759.13</v>
          </cell>
          <cell r="I56">
            <v>0</v>
          </cell>
          <cell r="J56">
            <v>3778759.13</v>
          </cell>
          <cell r="K56">
            <v>2268362.13</v>
          </cell>
        </row>
        <row r="57">
          <cell r="F57">
            <v>833.72</v>
          </cell>
          <cell r="G57">
            <v>0</v>
          </cell>
          <cell r="H57">
            <v>833.72</v>
          </cell>
          <cell r="I57">
            <v>0</v>
          </cell>
          <cell r="J57">
            <v>833.72</v>
          </cell>
          <cell r="K57">
            <v>-5375.64</v>
          </cell>
        </row>
        <row r="58">
          <cell r="F58">
            <v>94.38</v>
          </cell>
          <cell r="G58">
            <v>0</v>
          </cell>
          <cell r="H58">
            <v>94.38</v>
          </cell>
          <cell r="I58">
            <v>0</v>
          </cell>
          <cell r="J58">
            <v>94.38</v>
          </cell>
          <cell r="K58">
            <v>84475178.549999997</v>
          </cell>
        </row>
        <row r="59">
          <cell r="F59">
            <v>0</v>
          </cell>
          <cell r="G59">
            <v>0</v>
          </cell>
          <cell r="H59">
            <v>0</v>
          </cell>
          <cell r="I59">
            <v>0</v>
          </cell>
          <cell r="J59">
            <v>0</v>
          </cell>
          <cell r="K59">
            <v>23.98</v>
          </cell>
        </row>
        <row r="60">
          <cell r="F60">
            <v>5956033.25</v>
          </cell>
          <cell r="G60">
            <v>0</v>
          </cell>
          <cell r="H60">
            <v>5956033.25</v>
          </cell>
          <cell r="I60">
            <v>0</v>
          </cell>
          <cell r="J60">
            <v>5956033.25</v>
          </cell>
          <cell r="K60">
            <v>3865357.22</v>
          </cell>
        </row>
        <row r="61">
          <cell r="F61">
            <v>5435.29</v>
          </cell>
          <cell r="G61">
            <v>0</v>
          </cell>
          <cell r="H61">
            <v>5435.29</v>
          </cell>
          <cell r="I61">
            <v>0</v>
          </cell>
          <cell r="J61">
            <v>5435.29</v>
          </cell>
          <cell r="K61">
            <v>-44936.77</v>
          </cell>
        </row>
        <row r="62">
          <cell r="F62">
            <v>20035.71</v>
          </cell>
          <cell r="G62">
            <v>0</v>
          </cell>
          <cell r="H62">
            <v>20035.71</v>
          </cell>
          <cell r="I62">
            <v>0</v>
          </cell>
          <cell r="J62">
            <v>20035.71</v>
          </cell>
          <cell r="K62">
            <v>87965.7</v>
          </cell>
        </row>
        <row r="63">
          <cell r="F63">
            <v>181421.22</v>
          </cell>
          <cell r="G63">
            <v>0</v>
          </cell>
          <cell r="H63">
            <v>181421.22</v>
          </cell>
          <cell r="I63">
            <v>0</v>
          </cell>
          <cell r="J63">
            <v>181421.22</v>
          </cell>
          <cell r="K63">
            <v>-94.83</v>
          </cell>
        </row>
        <row r="64">
          <cell r="F64">
            <v>12824030.619999999</v>
          </cell>
          <cell r="G64">
            <v>0</v>
          </cell>
          <cell r="H64">
            <v>12824030.619999999</v>
          </cell>
          <cell r="I64">
            <v>0</v>
          </cell>
          <cell r="J64">
            <v>12824030.619999999</v>
          </cell>
          <cell r="K64">
            <v>6220881.9800000004</v>
          </cell>
        </row>
        <row r="65">
          <cell r="F65">
            <v>0</v>
          </cell>
          <cell r="G65">
            <v>0</v>
          </cell>
          <cell r="H65">
            <v>0</v>
          </cell>
          <cell r="I65">
            <v>0</v>
          </cell>
          <cell r="J65">
            <v>0</v>
          </cell>
          <cell r="K65">
            <v>-12456.77</v>
          </cell>
        </row>
        <row r="66">
          <cell r="F66">
            <v>-11212.77</v>
          </cell>
          <cell r="G66">
            <v>0</v>
          </cell>
          <cell r="H66">
            <v>-11212.77</v>
          </cell>
          <cell r="I66">
            <v>0</v>
          </cell>
          <cell r="J66">
            <v>-11212.77</v>
          </cell>
          <cell r="K66">
            <v>30513.41</v>
          </cell>
        </row>
        <row r="67">
          <cell r="F67">
            <v>167242.69</v>
          </cell>
          <cell r="G67">
            <v>0</v>
          </cell>
          <cell r="H67">
            <v>167242.69</v>
          </cell>
          <cell r="I67">
            <v>0</v>
          </cell>
          <cell r="J67">
            <v>167242.69</v>
          </cell>
          <cell r="K67">
            <v>156929.29</v>
          </cell>
        </row>
        <row r="68">
          <cell r="F68">
            <v>0</v>
          </cell>
          <cell r="G68">
            <v>0</v>
          </cell>
          <cell r="H68">
            <v>0</v>
          </cell>
          <cell r="I68">
            <v>0</v>
          </cell>
          <cell r="J68">
            <v>0</v>
          </cell>
          <cell r="K68">
            <v>11.04</v>
          </cell>
        </row>
        <row r="69">
          <cell r="F69">
            <v>6544407.0800000001</v>
          </cell>
          <cell r="G69">
            <v>0</v>
          </cell>
          <cell r="H69">
            <v>6544407.0800000001</v>
          </cell>
          <cell r="I69">
            <v>0</v>
          </cell>
          <cell r="J69">
            <v>6544407.0800000001</v>
          </cell>
          <cell r="K69">
            <v>2783187.19</v>
          </cell>
        </row>
        <row r="70">
          <cell r="F70">
            <v>-9895.9500000000007</v>
          </cell>
          <cell r="G70">
            <v>0</v>
          </cell>
          <cell r="H70">
            <v>-9895.9500000000007</v>
          </cell>
          <cell r="I70">
            <v>0</v>
          </cell>
          <cell r="J70">
            <v>-9895.9500000000007</v>
          </cell>
          <cell r="K70">
            <v>3810.31</v>
          </cell>
        </row>
        <row r="71">
          <cell r="F71">
            <v>-22837.439999999999</v>
          </cell>
          <cell r="G71">
            <v>0</v>
          </cell>
          <cell r="H71">
            <v>-22837.439999999999</v>
          </cell>
          <cell r="I71">
            <v>0</v>
          </cell>
          <cell r="J71">
            <v>-22837.439999999999</v>
          </cell>
          <cell r="K71">
            <v>-5382548.8099999996</v>
          </cell>
        </row>
        <row r="72">
          <cell r="F72">
            <v>0</v>
          </cell>
          <cell r="G72">
            <v>0</v>
          </cell>
          <cell r="H72">
            <v>0</v>
          </cell>
          <cell r="I72">
            <v>0</v>
          </cell>
          <cell r="J72">
            <v>0</v>
          </cell>
          <cell r="K72">
            <v>5223602.76</v>
          </cell>
        </row>
        <row r="73">
          <cell r="F73">
            <v>787802.83</v>
          </cell>
          <cell r="G73">
            <v>0</v>
          </cell>
          <cell r="H73">
            <v>787802.83</v>
          </cell>
          <cell r="I73">
            <v>0</v>
          </cell>
          <cell r="J73">
            <v>787802.83</v>
          </cell>
          <cell r="K73">
            <v>330355.52</v>
          </cell>
        </row>
        <row r="74">
          <cell r="F74">
            <v>12.75</v>
          </cell>
          <cell r="G74">
            <v>0</v>
          </cell>
          <cell r="H74">
            <v>12.75</v>
          </cell>
          <cell r="I74">
            <v>0</v>
          </cell>
          <cell r="J74">
            <v>12.75</v>
          </cell>
          <cell r="K74">
            <v>4.4800000000000004</v>
          </cell>
        </row>
        <row r="75">
          <cell r="F75">
            <v>70.81</v>
          </cell>
          <cell r="G75">
            <v>0</v>
          </cell>
          <cell r="H75">
            <v>70.81</v>
          </cell>
          <cell r="I75">
            <v>0</v>
          </cell>
          <cell r="J75">
            <v>70.81</v>
          </cell>
          <cell r="K75">
            <v>-17248.68</v>
          </cell>
        </row>
        <row r="76">
          <cell r="F76">
            <v>0</v>
          </cell>
          <cell r="G76">
            <v>0</v>
          </cell>
          <cell r="H76">
            <v>0</v>
          </cell>
          <cell r="I76">
            <v>0</v>
          </cell>
          <cell r="J76">
            <v>0</v>
          </cell>
          <cell r="K76">
            <v>-156.49</v>
          </cell>
        </row>
        <row r="77">
          <cell r="F77">
            <v>23204.11</v>
          </cell>
          <cell r="G77">
            <v>0</v>
          </cell>
          <cell r="H77">
            <v>23204.11</v>
          </cell>
          <cell r="I77">
            <v>0</v>
          </cell>
          <cell r="J77">
            <v>23204.11</v>
          </cell>
          <cell r="K77">
            <v>10157</v>
          </cell>
        </row>
        <row r="78">
          <cell r="F78">
            <v>0</v>
          </cell>
          <cell r="G78">
            <v>0</v>
          </cell>
          <cell r="H78">
            <v>0</v>
          </cell>
          <cell r="I78">
            <v>0</v>
          </cell>
          <cell r="J78">
            <v>0</v>
          </cell>
          <cell r="K78">
            <v>1350.1</v>
          </cell>
        </row>
        <row r="79">
          <cell r="F79">
            <v>0</v>
          </cell>
          <cell r="G79">
            <v>0</v>
          </cell>
          <cell r="H79">
            <v>0</v>
          </cell>
          <cell r="I79">
            <v>0</v>
          </cell>
          <cell r="J79">
            <v>0</v>
          </cell>
          <cell r="K79">
            <v>4364.6000000000004</v>
          </cell>
        </row>
        <row r="80">
          <cell r="F80">
            <v>1476588.59</v>
          </cell>
          <cell r="G80">
            <v>0</v>
          </cell>
          <cell r="H80">
            <v>1476588.59</v>
          </cell>
          <cell r="I80">
            <v>0</v>
          </cell>
          <cell r="J80">
            <v>1476588.59</v>
          </cell>
          <cell r="K80">
            <v>3003131.71</v>
          </cell>
        </row>
        <row r="81">
          <cell r="F81">
            <v>-398.45</v>
          </cell>
          <cell r="G81">
            <v>0</v>
          </cell>
          <cell r="H81">
            <v>-398.45</v>
          </cell>
          <cell r="I81">
            <v>0</v>
          </cell>
          <cell r="J81">
            <v>-398.45</v>
          </cell>
          <cell r="K81">
            <v>-5809.12</v>
          </cell>
        </row>
        <row r="82">
          <cell r="F82">
            <v>2592.4299999999998</v>
          </cell>
          <cell r="G82">
            <v>0</v>
          </cell>
          <cell r="H82">
            <v>2592.4299999999998</v>
          </cell>
          <cell r="I82">
            <v>0</v>
          </cell>
          <cell r="J82">
            <v>2592.4299999999998</v>
          </cell>
          <cell r="K82">
            <v>8536.9699999999993</v>
          </cell>
        </row>
        <row r="83">
          <cell r="F83">
            <v>545552.43999999994</v>
          </cell>
          <cell r="G83">
            <v>0</v>
          </cell>
          <cell r="H83">
            <v>545552.43999999994</v>
          </cell>
          <cell r="I83">
            <v>0</v>
          </cell>
          <cell r="J83">
            <v>545552.43999999994</v>
          </cell>
          <cell r="K83">
            <v>603938.27</v>
          </cell>
        </row>
        <row r="84">
          <cell r="F84">
            <v>0</v>
          </cell>
          <cell r="G84">
            <v>0</v>
          </cell>
          <cell r="H84">
            <v>0</v>
          </cell>
          <cell r="I84">
            <v>0</v>
          </cell>
          <cell r="J84">
            <v>0</v>
          </cell>
          <cell r="K84">
            <v>4883.28</v>
          </cell>
        </row>
        <row r="85">
          <cell r="F85">
            <v>91842.39</v>
          </cell>
          <cell r="G85">
            <v>0</v>
          </cell>
          <cell r="H85">
            <v>91842.39</v>
          </cell>
          <cell r="I85">
            <v>0</v>
          </cell>
          <cell r="J85">
            <v>91842.39</v>
          </cell>
          <cell r="K85">
            <v>88796.08</v>
          </cell>
        </row>
        <row r="86">
          <cell r="F86">
            <v>0</v>
          </cell>
          <cell r="G86">
            <v>0</v>
          </cell>
          <cell r="H86">
            <v>0</v>
          </cell>
          <cell r="I86">
            <v>0</v>
          </cell>
          <cell r="J86">
            <v>0</v>
          </cell>
          <cell r="K86">
            <v>5871.88</v>
          </cell>
        </row>
        <row r="87">
          <cell r="F87">
            <v>138635474.78000003</v>
          </cell>
          <cell r="G87">
            <v>0</v>
          </cell>
          <cell r="H87">
            <v>138635474.78000003</v>
          </cell>
          <cell r="I87">
            <v>0</v>
          </cell>
          <cell r="J87">
            <v>138635474.78000003</v>
          </cell>
          <cell r="K87">
            <v>159659766.7599999</v>
          </cell>
        </row>
        <row r="88">
          <cell r="F88">
            <v>138635474.78000003</v>
          </cell>
          <cell r="G88">
            <v>0</v>
          </cell>
          <cell r="H88">
            <v>0</v>
          </cell>
          <cell r="I88">
            <v>138635474.78000003</v>
          </cell>
          <cell r="J88">
            <v>0</v>
          </cell>
          <cell r="K88">
            <v>138635474.78000003</v>
          </cell>
        </row>
        <row r="89">
          <cell r="F89">
            <v>361408.93</v>
          </cell>
          <cell r="G89">
            <v>0</v>
          </cell>
          <cell r="H89">
            <v>361408.93</v>
          </cell>
          <cell r="I89">
            <v>0</v>
          </cell>
          <cell r="J89">
            <v>361408.93</v>
          </cell>
          <cell r="K89">
            <v>188025.03</v>
          </cell>
        </row>
        <row r="90">
          <cell r="F90">
            <v>-162060</v>
          </cell>
          <cell r="G90">
            <v>0</v>
          </cell>
          <cell r="H90">
            <v>-162060</v>
          </cell>
          <cell r="I90">
            <v>0</v>
          </cell>
          <cell r="J90">
            <v>-162060</v>
          </cell>
          <cell r="K90">
            <v>0</v>
          </cell>
        </row>
        <row r="91">
          <cell r="F91">
            <v>-873000</v>
          </cell>
          <cell r="G91">
            <v>0</v>
          </cell>
          <cell r="H91">
            <v>-873000</v>
          </cell>
          <cell r="I91">
            <v>0</v>
          </cell>
          <cell r="J91">
            <v>-873000</v>
          </cell>
          <cell r="K91">
            <v>0</v>
          </cell>
        </row>
        <row r="92">
          <cell r="F92">
            <v>-1315736</v>
          </cell>
          <cell r="G92">
            <v>0</v>
          </cell>
          <cell r="H92">
            <v>-1315736</v>
          </cell>
          <cell r="I92">
            <v>0</v>
          </cell>
          <cell r="J92">
            <v>-1315736</v>
          </cell>
          <cell r="K92">
            <v>-3913943.33</v>
          </cell>
        </row>
        <row r="93">
          <cell r="F93">
            <v>16913408.940000001</v>
          </cell>
          <cell r="G93">
            <v>0</v>
          </cell>
          <cell r="H93">
            <v>16913408.940000001</v>
          </cell>
          <cell r="I93">
            <v>0</v>
          </cell>
          <cell r="J93">
            <v>16913408.940000001</v>
          </cell>
          <cell r="K93">
            <v>9036952.4900000002</v>
          </cell>
        </row>
        <row r="94">
          <cell r="F94">
            <v>806.25</v>
          </cell>
          <cell r="G94">
            <v>0</v>
          </cell>
          <cell r="H94">
            <v>806.25</v>
          </cell>
          <cell r="I94">
            <v>0</v>
          </cell>
          <cell r="J94">
            <v>806.25</v>
          </cell>
          <cell r="K94">
            <v>1.67</v>
          </cell>
        </row>
        <row r="95">
          <cell r="F95">
            <v>-10652.36</v>
          </cell>
          <cell r="G95">
            <v>0</v>
          </cell>
          <cell r="H95">
            <v>-10652.36</v>
          </cell>
          <cell r="I95">
            <v>0</v>
          </cell>
          <cell r="J95">
            <v>-10652.36</v>
          </cell>
          <cell r="K95">
            <v>33775.480000000003</v>
          </cell>
        </row>
        <row r="96">
          <cell r="F96">
            <v>2336492.85</v>
          </cell>
          <cell r="G96">
            <v>0</v>
          </cell>
          <cell r="H96">
            <v>2336492.85</v>
          </cell>
          <cell r="I96">
            <v>0</v>
          </cell>
          <cell r="J96">
            <v>2336492.85</v>
          </cell>
          <cell r="K96">
            <v>938881.05</v>
          </cell>
        </row>
        <row r="97">
          <cell r="F97">
            <v>1068.8800000000001</v>
          </cell>
          <cell r="G97">
            <v>0</v>
          </cell>
          <cell r="H97">
            <v>1068.8800000000001</v>
          </cell>
          <cell r="I97">
            <v>0</v>
          </cell>
          <cell r="J97">
            <v>1068.8800000000001</v>
          </cell>
          <cell r="K97">
            <v>-44.84</v>
          </cell>
        </row>
        <row r="98">
          <cell r="F98">
            <v>25147390.41</v>
          </cell>
          <cell r="G98">
            <v>0</v>
          </cell>
          <cell r="H98">
            <v>25147390.41</v>
          </cell>
          <cell r="I98">
            <v>0</v>
          </cell>
          <cell r="J98">
            <v>25147390.41</v>
          </cell>
          <cell r="K98">
            <v>9205014.5</v>
          </cell>
        </row>
        <row r="99">
          <cell r="F99">
            <v>-29.24</v>
          </cell>
          <cell r="G99">
            <v>0</v>
          </cell>
          <cell r="H99">
            <v>-29.24</v>
          </cell>
          <cell r="I99">
            <v>0</v>
          </cell>
          <cell r="J99">
            <v>-29.24</v>
          </cell>
          <cell r="K99">
            <v>2.09</v>
          </cell>
        </row>
        <row r="100">
          <cell r="F100">
            <v>526878.31000000006</v>
          </cell>
          <cell r="G100">
            <v>0</v>
          </cell>
          <cell r="H100">
            <v>526878.31000000006</v>
          </cell>
          <cell r="I100">
            <v>0</v>
          </cell>
          <cell r="J100">
            <v>526878.31000000006</v>
          </cell>
          <cell r="K100">
            <v>139470.45000000001</v>
          </cell>
        </row>
        <row r="101">
          <cell r="F101">
            <v>7042285.75</v>
          </cell>
          <cell r="G101">
            <v>0</v>
          </cell>
          <cell r="H101">
            <v>7042285.75</v>
          </cell>
          <cell r="I101">
            <v>0</v>
          </cell>
          <cell r="J101">
            <v>7042285.75</v>
          </cell>
          <cell r="K101">
            <v>4295115.96</v>
          </cell>
        </row>
        <row r="102">
          <cell r="F102">
            <v>-15893.12</v>
          </cell>
          <cell r="G102">
            <v>0</v>
          </cell>
          <cell r="H102">
            <v>-15893.12</v>
          </cell>
          <cell r="I102">
            <v>0</v>
          </cell>
          <cell r="J102">
            <v>-15893.12</v>
          </cell>
          <cell r="K102">
            <v>-20435.54</v>
          </cell>
        </row>
        <row r="103">
          <cell r="F103">
            <v>-398156.93</v>
          </cell>
          <cell r="G103">
            <v>0</v>
          </cell>
          <cell r="H103">
            <v>-398156.93</v>
          </cell>
          <cell r="I103">
            <v>0</v>
          </cell>
          <cell r="J103">
            <v>-398156.93</v>
          </cell>
          <cell r="K103">
            <v>-9.09</v>
          </cell>
        </row>
        <row r="104">
          <cell r="F104">
            <v>0</v>
          </cell>
          <cell r="G104">
            <v>0</v>
          </cell>
          <cell r="H104">
            <v>0</v>
          </cell>
          <cell r="I104">
            <v>0</v>
          </cell>
          <cell r="J104">
            <v>0</v>
          </cell>
          <cell r="K104">
            <v>15742.33</v>
          </cell>
        </row>
        <row r="105">
          <cell r="F105">
            <v>8754269.2699999996</v>
          </cell>
          <cell r="G105">
            <v>0</v>
          </cell>
          <cell r="H105">
            <v>8754269.2699999996</v>
          </cell>
          <cell r="I105">
            <v>0</v>
          </cell>
          <cell r="J105">
            <v>8754269.2699999996</v>
          </cell>
          <cell r="K105">
            <v>3416478.75</v>
          </cell>
        </row>
        <row r="106">
          <cell r="F106">
            <v>0</v>
          </cell>
          <cell r="G106">
            <v>0</v>
          </cell>
          <cell r="H106">
            <v>0</v>
          </cell>
          <cell r="I106">
            <v>0</v>
          </cell>
          <cell r="J106">
            <v>0</v>
          </cell>
          <cell r="K106">
            <v>-4833.7299999999996</v>
          </cell>
        </row>
        <row r="107">
          <cell r="F107">
            <v>-7321.91</v>
          </cell>
          <cell r="G107">
            <v>0</v>
          </cell>
          <cell r="H107">
            <v>-7321.91</v>
          </cell>
          <cell r="I107">
            <v>0</v>
          </cell>
          <cell r="J107">
            <v>-7321.91</v>
          </cell>
          <cell r="K107">
            <v>1999.06</v>
          </cell>
        </row>
        <row r="108">
          <cell r="F108">
            <v>2159108.96</v>
          </cell>
          <cell r="G108">
            <v>0</v>
          </cell>
          <cell r="H108">
            <v>2159108.96</v>
          </cell>
          <cell r="I108">
            <v>0</v>
          </cell>
          <cell r="J108">
            <v>2159108.96</v>
          </cell>
          <cell r="K108">
            <v>1726789.09</v>
          </cell>
        </row>
        <row r="109">
          <cell r="F109">
            <v>10829146.970000001</v>
          </cell>
          <cell r="G109">
            <v>0</v>
          </cell>
          <cell r="H109">
            <v>10829146.970000001</v>
          </cell>
          <cell r="I109">
            <v>0</v>
          </cell>
          <cell r="J109">
            <v>10829146.970000001</v>
          </cell>
          <cell r="K109">
            <v>2152766.37</v>
          </cell>
        </row>
        <row r="110">
          <cell r="F110">
            <v>10251568.640000001</v>
          </cell>
          <cell r="G110">
            <v>0</v>
          </cell>
          <cell r="H110">
            <v>10251568.640000001</v>
          </cell>
          <cell r="I110">
            <v>0</v>
          </cell>
          <cell r="J110">
            <v>10251568.640000001</v>
          </cell>
          <cell r="K110">
            <v>3637902.5</v>
          </cell>
        </row>
        <row r="111">
          <cell r="F111">
            <v>-133058665.93000001</v>
          </cell>
          <cell r="G111">
            <v>0</v>
          </cell>
          <cell r="H111">
            <v>-133058665.93000001</v>
          </cell>
          <cell r="I111">
            <v>0</v>
          </cell>
          <cell r="J111">
            <v>-133058665.93000001</v>
          </cell>
          <cell r="K111">
            <v>-60242966.259999998</v>
          </cell>
        </row>
        <row r="112">
          <cell r="F112">
            <v>-51517681.329999983</v>
          </cell>
          <cell r="G112">
            <v>0</v>
          </cell>
          <cell r="H112">
            <v>-51517681.329999983</v>
          </cell>
          <cell r="I112">
            <v>0</v>
          </cell>
          <cell r="J112">
            <v>-51517681.329999983</v>
          </cell>
          <cell r="K112">
            <v>-29393315.969999999</v>
          </cell>
        </row>
        <row r="113">
          <cell r="F113">
            <v>-51517681.329999983</v>
          </cell>
          <cell r="G113">
            <v>0</v>
          </cell>
          <cell r="H113">
            <v>0</v>
          </cell>
          <cell r="I113">
            <v>-51517681.329999983</v>
          </cell>
          <cell r="J113">
            <v>0</v>
          </cell>
          <cell r="K113">
            <v>-51517681.329999983</v>
          </cell>
        </row>
        <row r="114">
          <cell r="F114">
            <v>291128.58</v>
          </cell>
          <cell r="G114">
            <v>0</v>
          </cell>
          <cell r="H114">
            <v>291128.58</v>
          </cell>
          <cell r="I114">
            <v>0</v>
          </cell>
          <cell r="J114">
            <v>291128.58</v>
          </cell>
          <cell r="K114">
            <v>574692.84</v>
          </cell>
        </row>
        <row r="115">
          <cell r="F115">
            <v>2960480.88</v>
          </cell>
          <cell r="G115">
            <v>0</v>
          </cell>
          <cell r="H115">
            <v>2960480.88</v>
          </cell>
          <cell r="I115">
            <v>0</v>
          </cell>
          <cell r="J115">
            <v>2960480.88</v>
          </cell>
          <cell r="K115">
            <v>5135637.62</v>
          </cell>
        </row>
        <row r="116">
          <cell r="F116">
            <v>3251609.46</v>
          </cell>
          <cell r="G116">
            <v>0</v>
          </cell>
          <cell r="H116">
            <v>3251609.46</v>
          </cell>
          <cell r="I116">
            <v>0</v>
          </cell>
          <cell r="J116">
            <v>3251609.46</v>
          </cell>
          <cell r="K116">
            <v>5710330.46</v>
          </cell>
        </row>
        <row r="117">
          <cell r="F117">
            <v>3251609.46</v>
          </cell>
          <cell r="G117">
            <v>0</v>
          </cell>
          <cell r="H117">
            <v>0</v>
          </cell>
          <cell r="I117">
            <v>3251609.46</v>
          </cell>
          <cell r="J117">
            <v>0</v>
          </cell>
          <cell r="K117">
            <v>3251609.46</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5261573.1500000004</v>
          </cell>
          <cell r="G120">
            <v>0</v>
          </cell>
          <cell r="H120">
            <v>5261573.1500000004</v>
          </cell>
          <cell r="I120">
            <v>0</v>
          </cell>
          <cell r="J120">
            <v>5261573.1500000004</v>
          </cell>
          <cell r="K120">
            <v>9011424.2300000004</v>
          </cell>
        </row>
        <row r="121">
          <cell r="F121">
            <v>1629738.81</v>
          </cell>
          <cell r="G121">
            <v>0</v>
          </cell>
          <cell r="H121">
            <v>1629738.81</v>
          </cell>
          <cell r="I121">
            <v>0</v>
          </cell>
          <cell r="J121">
            <v>1629738.81</v>
          </cell>
          <cell r="K121">
            <v>3126501.5</v>
          </cell>
        </row>
        <row r="122">
          <cell r="F122">
            <v>212759.07</v>
          </cell>
          <cell r="G122">
            <v>0</v>
          </cell>
          <cell r="H122">
            <v>212759.07</v>
          </cell>
          <cell r="I122">
            <v>0</v>
          </cell>
          <cell r="J122">
            <v>212759.07</v>
          </cell>
          <cell r="K122">
            <v>158510.35999999999</v>
          </cell>
        </row>
        <row r="123">
          <cell r="F123">
            <v>218107.5</v>
          </cell>
          <cell r="G123">
            <v>0</v>
          </cell>
          <cell r="H123">
            <v>218107.5</v>
          </cell>
          <cell r="I123">
            <v>0</v>
          </cell>
          <cell r="J123">
            <v>218107.5</v>
          </cell>
          <cell r="K123">
            <v>161247.32999999999</v>
          </cell>
        </row>
        <row r="124">
          <cell r="F124">
            <v>418053.96</v>
          </cell>
          <cell r="G124">
            <v>0</v>
          </cell>
          <cell r="H124">
            <v>418053.96</v>
          </cell>
          <cell r="I124">
            <v>0</v>
          </cell>
          <cell r="J124">
            <v>418053.96</v>
          </cell>
          <cell r="K124">
            <v>314214.24</v>
          </cell>
        </row>
        <row r="125">
          <cell r="F125">
            <v>646.41</v>
          </cell>
          <cell r="G125">
            <v>0</v>
          </cell>
          <cell r="H125">
            <v>646.41</v>
          </cell>
          <cell r="I125">
            <v>0</v>
          </cell>
          <cell r="J125">
            <v>646.41</v>
          </cell>
          <cell r="K125">
            <v>159873.62</v>
          </cell>
        </row>
        <row r="126">
          <cell r="F126">
            <v>-248543.59</v>
          </cell>
          <cell r="G126">
            <v>0</v>
          </cell>
          <cell r="H126">
            <v>-248543.59</v>
          </cell>
          <cell r="I126">
            <v>0</v>
          </cell>
          <cell r="J126">
            <v>-248543.59</v>
          </cell>
          <cell r="K126">
            <v>3012836.73</v>
          </cell>
        </row>
        <row r="127">
          <cell r="F127">
            <v>20433</v>
          </cell>
          <cell r="G127">
            <v>0</v>
          </cell>
          <cell r="H127">
            <v>20433</v>
          </cell>
          <cell r="I127">
            <v>0</v>
          </cell>
          <cell r="J127">
            <v>20433</v>
          </cell>
          <cell r="K127">
            <v>2700</v>
          </cell>
        </row>
        <row r="128">
          <cell r="F128">
            <v>536001.67000000004</v>
          </cell>
          <cell r="G128">
            <v>0</v>
          </cell>
          <cell r="H128">
            <v>536001.67000000004</v>
          </cell>
          <cell r="I128">
            <v>0</v>
          </cell>
          <cell r="J128">
            <v>536001.67000000004</v>
          </cell>
          <cell r="K128">
            <v>716572.74</v>
          </cell>
        </row>
        <row r="129">
          <cell r="F129">
            <v>57102.48</v>
          </cell>
          <cell r="G129">
            <v>0</v>
          </cell>
          <cell r="H129">
            <v>57102.48</v>
          </cell>
          <cell r="I129">
            <v>0</v>
          </cell>
          <cell r="J129">
            <v>57102.48</v>
          </cell>
          <cell r="K129">
            <v>80576.42</v>
          </cell>
        </row>
        <row r="130">
          <cell r="F130">
            <v>49259.96</v>
          </cell>
          <cell r="G130">
            <v>0</v>
          </cell>
          <cell r="H130">
            <v>49259.96</v>
          </cell>
          <cell r="I130">
            <v>0</v>
          </cell>
          <cell r="J130">
            <v>49259.96</v>
          </cell>
          <cell r="K130">
            <v>796727.1</v>
          </cell>
        </row>
        <row r="131">
          <cell r="F131">
            <v>1726307.23</v>
          </cell>
          <cell r="G131">
            <v>0</v>
          </cell>
          <cell r="H131">
            <v>1726307.23</v>
          </cell>
          <cell r="I131">
            <v>0</v>
          </cell>
          <cell r="J131">
            <v>1726307.23</v>
          </cell>
          <cell r="K131">
            <v>2979147.52</v>
          </cell>
        </row>
        <row r="132">
          <cell r="F132">
            <v>191137.06</v>
          </cell>
          <cell r="G132">
            <v>0</v>
          </cell>
          <cell r="H132">
            <v>191137.06</v>
          </cell>
          <cell r="I132">
            <v>0</v>
          </cell>
          <cell r="J132">
            <v>191137.06</v>
          </cell>
          <cell r="K132">
            <v>775201.66</v>
          </cell>
        </row>
        <row r="133">
          <cell r="F133">
            <v>639365</v>
          </cell>
          <cell r="G133">
            <v>0</v>
          </cell>
          <cell r="H133">
            <v>639365</v>
          </cell>
          <cell r="I133">
            <v>0</v>
          </cell>
          <cell r="J133">
            <v>639365</v>
          </cell>
          <cell r="K133">
            <v>392314.04</v>
          </cell>
        </row>
        <row r="134">
          <cell r="F134">
            <v>10711941.710000003</v>
          </cell>
          <cell r="G134">
            <v>0</v>
          </cell>
          <cell r="H134">
            <v>10711941.710000003</v>
          </cell>
          <cell r="I134">
            <v>0</v>
          </cell>
          <cell r="J134">
            <v>10711941.710000003</v>
          </cell>
          <cell r="K134">
            <v>21687847.489999998</v>
          </cell>
        </row>
        <row r="135">
          <cell r="F135">
            <v>10711941.710000003</v>
          </cell>
          <cell r="G135">
            <v>0</v>
          </cell>
          <cell r="H135">
            <v>0</v>
          </cell>
          <cell r="I135">
            <v>10711941.710000003</v>
          </cell>
          <cell r="J135">
            <v>0</v>
          </cell>
          <cell r="K135">
            <v>10711941.710000003</v>
          </cell>
        </row>
        <row r="136">
          <cell r="F136">
            <v>1523333.85</v>
          </cell>
          <cell r="G136">
            <v>0</v>
          </cell>
          <cell r="H136">
            <v>1523333.85</v>
          </cell>
          <cell r="I136">
            <v>0</v>
          </cell>
          <cell r="J136">
            <v>1523333.85</v>
          </cell>
          <cell r="K136">
            <v>3059726.75</v>
          </cell>
        </row>
        <row r="137">
          <cell r="F137">
            <v>553173.46</v>
          </cell>
          <cell r="G137">
            <v>0</v>
          </cell>
          <cell r="H137">
            <v>553173.46</v>
          </cell>
          <cell r="I137">
            <v>0</v>
          </cell>
          <cell r="J137">
            <v>553173.46</v>
          </cell>
          <cell r="K137">
            <v>840396.85</v>
          </cell>
        </row>
        <row r="138">
          <cell r="F138">
            <v>2076507.31</v>
          </cell>
          <cell r="G138">
            <v>0</v>
          </cell>
          <cell r="H138">
            <v>2076507.31</v>
          </cell>
          <cell r="I138">
            <v>0</v>
          </cell>
          <cell r="J138">
            <v>2076507.31</v>
          </cell>
          <cell r="K138">
            <v>3900123.6</v>
          </cell>
        </row>
        <row r="139">
          <cell r="F139">
            <v>2076507.31</v>
          </cell>
          <cell r="G139">
            <v>0</v>
          </cell>
          <cell r="H139">
            <v>0</v>
          </cell>
          <cell r="I139">
            <v>2076507.31</v>
          </cell>
          <cell r="J139">
            <v>0</v>
          </cell>
          <cell r="K139">
            <v>2076507.31</v>
          </cell>
        </row>
        <row r="140">
          <cell r="F140">
            <v>1049299.17</v>
          </cell>
          <cell r="G140">
            <v>0</v>
          </cell>
          <cell r="H140">
            <v>1049299.17</v>
          </cell>
          <cell r="I140">
            <v>0</v>
          </cell>
          <cell r="J140">
            <v>1049299.17</v>
          </cell>
          <cell r="K140">
            <v>4464569.5</v>
          </cell>
        </row>
        <row r="141">
          <cell r="F141">
            <v>1049299.17</v>
          </cell>
          <cell r="G141">
            <v>0</v>
          </cell>
          <cell r="H141">
            <v>1049299.17</v>
          </cell>
          <cell r="I141">
            <v>0</v>
          </cell>
          <cell r="J141">
            <v>1049299.17</v>
          </cell>
          <cell r="K141">
            <v>4464569.5</v>
          </cell>
        </row>
        <row r="142">
          <cell r="F142">
            <v>1049299.17</v>
          </cell>
          <cell r="G142">
            <v>0</v>
          </cell>
          <cell r="H142">
            <v>0</v>
          </cell>
          <cell r="I142">
            <v>1049299.17</v>
          </cell>
          <cell r="J142">
            <v>0</v>
          </cell>
          <cell r="K142">
            <v>1049299.17</v>
          </cell>
        </row>
        <row r="143">
          <cell r="F143">
            <v>4885.54</v>
          </cell>
          <cell r="G143">
            <v>0</v>
          </cell>
          <cell r="H143">
            <v>4885.54</v>
          </cell>
          <cell r="I143">
            <v>0</v>
          </cell>
          <cell r="J143">
            <v>4885.54</v>
          </cell>
          <cell r="K143">
            <v>25433.35</v>
          </cell>
        </row>
        <row r="144">
          <cell r="F144">
            <v>970630.77</v>
          </cell>
          <cell r="G144">
            <v>0</v>
          </cell>
          <cell r="H144">
            <v>970630.77</v>
          </cell>
          <cell r="I144">
            <v>0</v>
          </cell>
          <cell r="J144">
            <v>970630.77</v>
          </cell>
          <cell r="K144">
            <v>1248884.6299999999</v>
          </cell>
        </row>
        <row r="145">
          <cell r="F145">
            <v>975516.31</v>
          </cell>
          <cell r="G145">
            <v>0</v>
          </cell>
          <cell r="H145">
            <v>975516.31</v>
          </cell>
          <cell r="I145">
            <v>0</v>
          </cell>
          <cell r="J145">
            <v>975516.31</v>
          </cell>
          <cell r="K145">
            <v>1274317.98</v>
          </cell>
        </row>
        <row r="146">
          <cell r="F146">
            <v>975516.31</v>
          </cell>
          <cell r="G146">
            <v>0</v>
          </cell>
          <cell r="H146">
            <v>0</v>
          </cell>
          <cell r="I146">
            <v>975516.31</v>
          </cell>
          <cell r="J146">
            <v>0</v>
          </cell>
          <cell r="K146">
            <v>975516.31</v>
          </cell>
        </row>
        <row r="147">
          <cell r="F147">
            <v>42408.56</v>
          </cell>
          <cell r="G147">
            <v>0</v>
          </cell>
          <cell r="H147">
            <v>42408.56</v>
          </cell>
          <cell r="I147">
            <v>0</v>
          </cell>
          <cell r="J147">
            <v>42408.56</v>
          </cell>
          <cell r="K147">
            <v>-3866.18</v>
          </cell>
        </row>
        <row r="148">
          <cell r="F148">
            <v>341652.65</v>
          </cell>
          <cell r="G148">
            <v>0</v>
          </cell>
          <cell r="H148">
            <v>341652.65</v>
          </cell>
          <cell r="I148">
            <v>0</v>
          </cell>
          <cell r="J148">
            <v>341652.65</v>
          </cell>
          <cell r="K148">
            <v>2436260.81</v>
          </cell>
        </row>
        <row r="149">
          <cell r="F149">
            <v>0</v>
          </cell>
          <cell r="G149">
            <v>0</v>
          </cell>
          <cell r="H149">
            <v>0</v>
          </cell>
          <cell r="I149">
            <v>0</v>
          </cell>
          <cell r="J149">
            <v>0</v>
          </cell>
          <cell r="K149">
            <v>-1277203.99</v>
          </cell>
        </row>
        <row r="150">
          <cell r="F150">
            <v>2470277.9</v>
          </cell>
          <cell r="G150">
            <v>0</v>
          </cell>
          <cell r="H150">
            <v>2470277.9</v>
          </cell>
          <cell r="I150">
            <v>0</v>
          </cell>
          <cell r="J150">
            <v>2470277.9</v>
          </cell>
          <cell r="K150">
            <v>902042.82</v>
          </cell>
        </row>
        <row r="151">
          <cell r="F151">
            <v>2854339.11</v>
          </cell>
          <cell r="G151">
            <v>0</v>
          </cell>
          <cell r="H151">
            <v>2854339.11</v>
          </cell>
          <cell r="I151">
            <v>0</v>
          </cell>
          <cell r="J151">
            <v>2854339.11</v>
          </cell>
          <cell r="K151">
            <v>2057233.46</v>
          </cell>
        </row>
        <row r="152">
          <cell r="F152">
            <v>2854339.11</v>
          </cell>
          <cell r="G152">
            <v>0</v>
          </cell>
          <cell r="H152">
            <v>0</v>
          </cell>
          <cell r="I152">
            <v>2854339.11</v>
          </cell>
          <cell r="J152">
            <v>0</v>
          </cell>
          <cell r="K152">
            <v>2854339.11</v>
          </cell>
        </row>
        <row r="153">
          <cell r="F153">
            <v>-383500</v>
          </cell>
          <cell r="G153">
            <v>0</v>
          </cell>
          <cell r="H153">
            <v>-383500</v>
          </cell>
          <cell r="I153">
            <v>0</v>
          </cell>
          <cell r="J153">
            <v>-383500</v>
          </cell>
          <cell r="K153">
            <v>1616949.21</v>
          </cell>
        </row>
        <row r="154">
          <cell r="F154">
            <v>-383500</v>
          </cell>
          <cell r="G154">
            <v>0</v>
          </cell>
          <cell r="H154">
            <v>-383500</v>
          </cell>
          <cell r="I154">
            <v>0</v>
          </cell>
          <cell r="J154">
            <v>-383500</v>
          </cell>
          <cell r="K154">
            <v>1616949.21</v>
          </cell>
        </row>
        <row r="155">
          <cell r="F155">
            <v>-383500</v>
          </cell>
          <cell r="G155">
            <v>0</v>
          </cell>
          <cell r="H155">
            <v>0</v>
          </cell>
          <cell r="I155">
            <v>-383500</v>
          </cell>
          <cell r="J155">
            <v>0</v>
          </cell>
          <cell r="K155">
            <v>-383500</v>
          </cell>
        </row>
        <row r="156">
          <cell r="F156">
            <v>0</v>
          </cell>
          <cell r="G156">
            <v>0</v>
          </cell>
          <cell r="H156">
            <v>0</v>
          </cell>
          <cell r="I156">
            <v>0</v>
          </cell>
          <cell r="J156">
            <v>0</v>
          </cell>
          <cell r="K156">
            <v>9307</v>
          </cell>
        </row>
        <row r="157">
          <cell r="F157">
            <v>297181.48</v>
          </cell>
          <cell r="G157">
            <v>0</v>
          </cell>
          <cell r="H157">
            <v>297181.48</v>
          </cell>
          <cell r="I157">
            <v>0</v>
          </cell>
          <cell r="J157">
            <v>297181.48</v>
          </cell>
          <cell r="K157">
            <v>100669.17</v>
          </cell>
        </row>
        <row r="158">
          <cell r="F158">
            <v>2014679.83</v>
          </cell>
          <cell r="G158">
            <v>0</v>
          </cell>
          <cell r="H158">
            <v>2014679.83</v>
          </cell>
          <cell r="I158">
            <v>0</v>
          </cell>
          <cell r="J158">
            <v>2014679.83</v>
          </cell>
          <cell r="K158">
            <v>2791963.27</v>
          </cell>
        </row>
        <row r="159">
          <cell r="F159">
            <v>593343.37</v>
          </cell>
          <cell r="G159">
            <v>0</v>
          </cell>
          <cell r="H159">
            <v>593343.37</v>
          </cell>
          <cell r="I159">
            <v>0</v>
          </cell>
          <cell r="J159">
            <v>593343.37</v>
          </cell>
          <cell r="K159">
            <v>288254.81</v>
          </cell>
        </row>
        <row r="160">
          <cell r="F160">
            <v>13788</v>
          </cell>
          <cell r="G160">
            <v>0</v>
          </cell>
          <cell r="H160">
            <v>13788</v>
          </cell>
          <cell r="I160">
            <v>0</v>
          </cell>
          <cell r="J160">
            <v>13788</v>
          </cell>
          <cell r="K160">
            <v>4311</v>
          </cell>
        </row>
        <row r="161">
          <cell r="F161">
            <v>3179.05</v>
          </cell>
          <cell r="G161">
            <v>0</v>
          </cell>
          <cell r="H161">
            <v>3179.05</v>
          </cell>
          <cell r="I161">
            <v>0</v>
          </cell>
          <cell r="J161">
            <v>3179.05</v>
          </cell>
          <cell r="K161">
            <v>4361.1099999999997</v>
          </cell>
        </row>
        <row r="162">
          <cell r="F162">
            <v>2922171.73</v>
          </cell>
          <cell r="G162">
            <v>0</v>
          </cell>
          <cell r="H162">
            <v>2922171.73</v>
          </cell>
          <cell r="I162">
            <v>0</v>
          </cell>
          <cell r="J162">
            <v>2922171.73</v>
          </cell>
          <cell r="K162">
            <v>3198866.36</v>
          </cell>
        </row>
        <row r="163">
          <cell r="F163">
            <v>2922171.73</v>
          </cell>
          <cell r="G163">
            <v>0</v>
          </cell>
          <cell r="H163">
            <v>0</v>
          </cell>
          <cell r="I163">
            <v>2922171.73</v>
          </cell>
          <cell r="J163">
            <v>0</v>
          </cell>
          <cell r="K163">
            <v>2922171.73</v>
          </cell>
        </row>
        <row r="164">
          <cell r="F164">
            <v>1086637</v>
          </cell>
          <cell r="G164">
            <v>0</v>
          </cell>
          <cell r="H164">
            <v>1086637</v>
          </cell>
          <cell r="I164">
            <v>0</v>
          </cell>
          <cell r="J164">
            <v>1086637</v>
          </cell>
          <cell r="K164">
            <v>1053503.81</v>
          </cell>
        </row>
        <row r="165">
          <cell r="F165">
            <v>1086637</v>
          </cell>
          <cell r="G165">
            <v>0</v>
          </cell>
          <cell r="H165">
            <v>1086637</v>
          </cell>
          <cell r="I165">
            <v>0</v>
          </cell>
          <cell r="J165">
            <v>1086637</v>
          </cell>
          <cell r="K165">
            <v>1053503.81</v>
          </cell>
        </row>
        <row r="166">
          <cell r="F166">
            <v>1086637</v>
          </cell>
          <cell r="G166">
            <v>0</v>
          </cell>
          <cell r="H166">
            <v>0</v>
          </cell>
          <cell r="I166">
            <v>1086637</v>
          </cell>
          <cell r="J166">
            <v>0</v>
          </cell>
          <cell r="K166">
            <v>1086637</v>
          </cell>
        </row>
        <row r="167">
          <cell r="F167">
            <v>330353.73</v>
          </cell>
          <cell r="G167">
            <v>0</v>
          </cell>
          <cell r="H167">
            <v>330353.73</v>
          </cell>
          <cell r="I167">
            <v>0</v>
          </cell>
          <cell r="J167">
            <v>330353.73</v>
          </cell>
          <cell r="K167">
            <v>399546.73</v>
          </cell>
        </row>
        <row r="168">
          <cell r="F168">
            <v>295853.90000000002</v>
          </cell>
          <cell r="G168">
            <v>0</v>
          </cell>
          <cell r="H168">
            <v>295853.90000000002</v>
          </cell>
          <cell r="I168">
            <v>0</v>
          </cell>
          <cell r="J168">
            <v>295853.90000000002</v>
          </cell>
          <cell r="K168">
            <v>210907.77</v>
          </cell>
        </row>
        <row r="169">
          <cell r="F169">
            <v>611381.6</v>
          </cell>
          <cell r="G169">
            <v>0</v>
          </cell>
          <cell r="H169">
            <v>611381.6</v>
          </cell>
          <cell r="I169">
            <v>0</v>
          </cell>
          <cell r="J169">
            <v>611381.6</v>
          </cell>
          <cell r="K169">
            <v>244843.8</v>
          </cell>
        </row>
        <row r="170">
          <cell r="F170">
            <v>325994.15000000002</v>
          </cell>
          <cell r="G170">
            <v>0</v>
          </cell>
          <cell r="H170">
            <v>325994.15000000002</v>
          </cell>
          <cell r="I170">
            <v>0</v>
          </cell>
          <cell r="J170">
            <v>325994.15000000002</v>
          </cell>
          <cell r="K170">
            <v>1067091.31</v>
          </cell>
        </row>
        <row r="171">
          <cell r="F171">
            <v>-66831.77</v>
          </cell>
          <cell r="G171">
            <v>0</v>
          </cell>
          <cell r="H171">
            <v>-66831.77</v>
          </cell>
          <cell r="I171">
            <v>0</v>
          </cell>
          <cell r="J171">
            <v>-66831.77</v>
          </cell>
          <cell r="K171">
            <v>-172704.54</v>
          </cell>
        </row>
        <row r="172">
          <cell r="F172">
            <v>1496751.61</v>
          </cell>
          <cell r="G172">
            <v>0</v>
          </cell>
          <cell r="H172">
            <v>1496751.61</v>
          </cell>
          <cell r="I172">
            <v>0</v>
          </cell>
          <cell r="J172">
            <v>1496751.61</v>
          </cell>
          <cell r="K172">
            <v>1749685.07</v>
          </cell>
        </row>
        <row r="173">
          <cell r="F173">
            <v>1496751.61</v>
          </cell>
          <cell r="G173">
            <v>0</v>
          </cell>
          <cell r="H173">
            <v>0</v>
          </cell>
          <cell r="I173">
            <v>1496751.61</v>
          </cell>
          <cell r="J173">
            <v>0</v>
          </cell>
          <cell r="K173">
            <v>1496751.61</v>
          </cell>
        </row>
        <row r="174">
          <cell r="F174">
            <v>627189.43000000005</v>
          </cell>
          <cell r="G174">
            <v>0</v>
          </cell>
          <cell r="H174">
            <v>627189.43000000005</v>
          </cell>
          <cell r="I174">
            <v>0</v>
          </cell>
          <cell r="J174">
            <v>627189.43000000005</v>
          </cell>
          <cell r="K174">
            <v>964869.35</v>
          </cell>
        </row>
        <row r="175">
          <cell r="F175">
            <v>4696.82</v>
          </cell>
          <cell r="G175">
            <v>0</v>
          </cell>
          <cell r="H175">
            <v>4696.82</v>
          </cell>
          <cell r="I175">
            <v>0</v>
          </cell>
          <cell r="J175">
            <v>4696.82</v>
          </cell>
          <cell r="K175">
            <v>102766.56</v>
          </cell>
        </row>
        <row r="176">
          <cell r="F176">
            <v>26463.37</v>
          </cell>
          <cell r="G176">
            <v>0</v>
          </cell>
          <cell r="H176">
            <v>26463.37</v>
          </cell>
          <cell r="I176">
            <v>0</v>
          </cell>
          <cell r="J176">
            <v>26463.37</v>
          </cell>
          <cell r="K176">
            <v>99529.66</v>
          </cell>
        </row>
        <row r="177">
          <cell r="F177">
            <v>17290.080000000002</v>
          </cell>
          <cell r="G177">
            <v>0</v>
          </cell>
          <cell r="H177">
            <v>17290.080000000002</v>
          </cell>
          <cell r="I177">
            <v>0</v>
          </cell>
          <cell r="J177">
            <v>17290.080000000002</v>
          </cell>
          <cell r="K177">
            <v>2659.46</v>
          </cell>
        </row>
        <row r="178">
          <cell r="F178">
            <v>15900</v>
          </cell>
          <cell r="G178">
            <v>0</v>
          </cell>
          <cell r="H178">
            <v>15900</v>
          </cell>
          <cell r="I178">
            <v>0</v>
          </cell>
          <cell r="J178">
            <v>15900</v>
          </cell>
          <cell r="K178">
            <v>41889.81</v>
          </cell>
        </row>
        <row r="179">
          <cell r="F179">
            <v>441157.67</v>
          </cell>
          <cell r="G179">
            <v>0</v>
          </cell>
          <cell r="H179">
            <v>441157.67</v>
          </cell>
          <cell r="I179">
            <v>0</v>
          </cell>
          <cell r="J179">
            <v>441157.67</v>
          </cell>
          <cell r="K179">
            <v>738990</v>
          </cell>
        </row>
        <row r="180">
          <cell r="F180">
            <v>3765.34</v>
          </cell>
          <cell r="G180">
            <v>0</v>
          </cell>
          <cell r="H180">
            <v>3765.34</v>
          </cell>
          <cell r="I180">
            <v>0</v>
          </cell>
          <cell r="J180">
            <v>3765.34</v>
          </cell>
          <cell r="K180">
            <v>140894.07</v>
          </cell>
        </row>
        <row r="181">
          <cell r="F181">
            <v>1136462.71</v>
          </cell>
          <cell r="G181">
            <v>0</v>
          </cell>
          <cell r="H181">
            <v>1136462.71</v>
          </cell>
          <cell r="I181">
            <v>0</v>
          </cell>
          <cell r="J181">
            <v>1136462.71</v>
          </cell>
          <cell r="K181">
            <v>2091598.91</v>
          </cell>
        </row>
        <row r="182">
          <cell r="F182">
            <v>1136462.71</v>
          </cell>
          <cell r="G182">
            <v>0</v>
          </cell>
          <cell r="H182">
            <v>0</v>
          </cell>
          <cell r="I182">
            <v>1136462.71</v>
          </cell>
          <cell r="J182">
            <v>0</v>
          </cell>
          <cell r="K182">
            <v>1136462.71</v>
          </cell>
        </row>
        <row r="183">
          <cell r="F183">
            <v>14529.62</v>
          </cell>
          <cell r="G183">
            <v>0</v>
          </cell>
          <cell r="H183">
            <v>14529.62</v>
          </cell>
          <cell r="I183">
            <v>0</v>
          </cell>
          <cell r="J183">
            <v>14529.62</v>
          </cell>
          <cell r="K183">
            <v>32042.68</v>
          </cell>
        </row>
        <row r="184">
          <cell r="F184">
            <v>854166.09</v>
          </cell>
          <cell r="G184">
            <v>0</v>
          </cell>
          <cell r="H184">
            <v>854166.09</v>
          </cell>
          <cell r="I184">
            <v>0</v>
          </cell>
          <cell r="J184">
            <v>854166.09</v>
          </cell>
          <cell r="K184">
            <v>1526432.22</v>
          </cell>
        </row>
        <row r="185">
          <cell r="F185">
            <v>-103448.01</v>
          </cell>
          <cell r="G185">
            <v>0</v>
          </cell>
          <cell r="H185">
            <v>-103448.01</v>
          </cell>
          <cell r="I185">
            <v>0</v>
          </cell>
          <cell r="J185">
            <v>-103448.01</v>
          </cell>
          <cell r="K185">
            <v>18907.16</v>
          </cell>
        </row>
        <row r="186">
          <cell r="F186">
            <v>0</v>
          </cell>
          <cell r="G186">
            <v>0</v>
          </cell>
          <cell r="H186">
            <v>0</v>
          </cell>
          <cell r="I186">
            <v>0</v>
          </cell>
          <cell r="J186">
            <v>0</v>
          </cell>
          <cell r="K186">
            <v>292.49</v>
          </cell>
        </row>
        <row r="187">
          <cell r="F187">
            <v>775904.69</v>
          </cell>
          <cell r="G187">
            <v>0</v>
          </cell>
          <cell r="H187">
            <v>775904.69</v>
          </cell>
          <cell r="I187">
            <v>0</v>
          </cell>
          <cell r="J187">
            <v>775904.69</v>
          </cell>
          <cell r="K187">
            <v>1294715.8899999999</v>
          </cell>
        </row>
        <row r="188">
          <cell r="F188">
            <v>216289.85</v>
          </cell>
          <cell r="G188">
            <v>0</v>
          </cell>
          <cell r="H188">
            <v>216289.85</v>
          </cell>
          <cell r="I188">
            <v>0</v>
          </cell>
          <cell r="J188">
            <v>216289.85</v>
          </cell>
          <cell r="K188">
            <v>517215.31</v>
          </cell>
        </row>
        <row r="189">
          <cell r="F189">
            <v>1757442.24</v>
          </cell>
          <cell r="G189">
            <v>0</v>
          </cell>
          <cell r="H189">
            <v>1757442.24</v>
          </cell>
          <cell r="I189">
            <v>0</v>
          </cell>
          <cell r="J189">
            <v>1757442.24</v>
          </cell>
          <cell r="K189">
            <v>3389605.75</v>
          </cell>
        </row>
        <row r="190">
          <cell r="F190">
            <v>1757442.24</v>
          </cell>
          <cell r="G190">
            <v>0</v>
          </cell>
          <cell r="H190">
            <v>0</v>
          </cell>
          <cell r="I190">
            <v>1757442.24</v>
          </cell>
          <cell r="J190">
            <v>0</v>
          </cell>
          <cell r="K190">
            <v>1757442.24</v>
          </cell>
        </row>
        <row r="191">
          <cell r="F191">
            <v>11679.43</v>
          </cell>
          <cell r="G191">
            <v>0</v>
          </cell>
          <cell r="H191">
            <v>11679.43</v>
          </cell>
          <cell r="I191">
            <v>0</v>
          </cell>
          <cell r="J191">
            <v>11679.43</v>
          </cell>
          <cell r="K191">
            <v>17710.150000000001</v>
          </cell>
        </row>
        <row r="192">
          <cell r="F192">
            <v>182573.77</v>
          </cell>
          <cell r="G192">
            <v>0</v>
          </cell>
          <cell r="H192">
            <v>182573.77</v>
          </cell>
          <cell r="I192">
            <v>0</v>
          </cell>
          <cell r="J192">
            <v>182573.77</v>
          </cell>
          <cell r="K192">
            <v>305531.78999999998</v>
          </cell>
        </row>
        <row r="193">
          <cell r="F193">
            <v>449709.72</v>
          </cell>
          <cell r="G193">
            <v>0</v>
          </cell>
          <cell r="H193">
            <v>449709.72</v>
          </cell>
          <cell r="I193">
            <v>0</v>
          </cell>
          <cell r="J193">
            <v>449709.72</v>
          </cell>
          <cell r="K193">
            <v>369649.65</v>
          </cell>
        </row>
        <row r="194">
          <cell r="F194">
            <v>103564.34</v>
          </cell>
          <cell r="G194">
            <v>0</v>
          </cell>
          <cell r="H194">
            <v>103564.34</v>
          </cell>
          <cell r="I194">
            <v>0</v>
          </cell>
          <cell r="J194">
            <v>103564.34</v>
          </cell>
          <cell r="K194">
            <v>106967.09</v>
          </cell>
        </row>
        <row r="195">
          <cell r="F195">
            <v>747527.26</v>
          </cell>
          <cell r="G195">
            <v>0</v>
          </cell>
          <cell r="H195">
            <v>747527.26</v>
          </cell>
          <cell r="I195">
            <v>0</v>
          </cell>
          <cell r="J195">
            <v>747527.26</v>
          </cell>
          <cell r="K195">
            <v>799858.68</v>
          </cell>
        </row>
        <row r="196">
          <cell r="F196">
            <v>747527.26</v>
          </cell>
          <cell r="G196">
            <v>0</v>
          </cell>
          <cell r="H196">
            <v>0</v>
          </cell>
          <cell r="I196">
            <v>747527.26</v>
          </cell>
          <cell r="J196">
            <v>0</v>
          </cell>
          <cell r="K196">
            <v>747527.26</v>
          </cell>
        </row>
        <row r="197">
          <cell r="F197">
            <v>63807.74</v>
          </cell>
          <cell r="G197">
            <v>0</v>
          </cell>
          <cell r="H197">
            <v>63807.74</v>
          </cell>
          <cell r="I197">
            <v>0</v>
          </cell>
          <cell r="J197">
            <v>63807.74</v>
          </cell>
          <cell r="K197">
            <v>178173.48</v>
          </cell>
        </row>
        <row r="198">
          <cell r="F198">
            <v>25141.42</v>
          </cell>
          <cell r="G198">
            <v>0</v>
          </cell>
          <cell r="H198">
            <v>25141.42</v>
          </cell>
          <cell r="I198">
            <v>0</v>
          </cell>
          <cell r="J198">
            <v>25141.42</v>
          </cell>
          <cell r="K198">
            <v>146897.32999999999</v>
          </cell>
        </row>
        <row r="199">
          <cell r="F199">
            <v>153673.98000000001</v>
          </cell>
          <cell r="G199">
            <v>0</v>
          </cell>
          <cell r="H199">
            <v>153673.98000000001</v>
          </cell>
          <cell r="I199">
            <v>0</v>
          </cell>
          <cell r="J199">
            <v>153673.98000000001</v>
          </cell>
          <cell r="K199">
            <v>267153.7</v>
          </cell>
        </row>
        <row r="200">
          <cell r="F200">
            <v>269360.05</v>
          </cell>
          <cell r="G200">
            <v>0</v>
          </cell>
          <cell r="H200">
            <v>269360.05</v>
          </cell>
          <cell r="I200">
            <v>0</v>
          </cell>
          <cell r="J200">
            <v>269360.05</v>
          </cell>
          <cell r="K200">
            <v>472963.68</v>
          </cell>
        </row>
        <row r="201">
          <cell r="F201">
            <v>-446.99</v>
          </cell>
          <cell r="G201">
            <v>0</v>
          </cell>
          <cell r="H201">
            <v>-446.99</v>
          </cell>
          <cell r="I201">
            <v>0</v>
          </cell>
          <cell r="J201">
            <v>-446.99</v>
          </cell>
          <cell r="K201">
            <v>0</v>
          </cell>
        </row>
        <row r="202">
          <cell r="F202">
            <v>31121.7</v>
          </cell>
          <cell r="G202">
            <v>0</v>
          </cell>
          <cell r="H202">
            <v>31121.7</v>
          </cell>
          <cell r="I202">
            <v>0</v>
          </cell>
          <cell r="J202">
            <v>31121.7</v>
          </cell>
          <cell r="K202">
            <v>0</v>
          </cell>
        </row>
        <row r="203">
          <cell r="F203">
            <v>610028.75</v>
          </cell>
          <cell r="G203">
            <v>0</v>
          </cell>
          <cell r="H203">
            <v>610028.75</v>
          </cell>
          <cell r="I203">
            <v>0</v>
          </cell>
          <cell r="J203">
            <v>610028.75</v>
          </cell>
          <cell r="K203">
            <v>750533.08</v>
          </cell>
        </row>
        <row r="204">
          <cell r="F204">
            <v>40389.51</v>
          </cell>
          <cell r="G204">
            <v>0</v>
          </cell>
          <cell r="H204">
            <v>40389.51</v>
          </cell>
          <cell r="I204">
            <v>0</v>
          </cell>
          <cell r="J204">
            <v>40389.51</v>
          </cell>
          <cell r="K204">
            <v>108692.6</v>
          </cell>
        </row>
        <row r="205">
          <cell r="F205">
            <v>13165.48</v>
          </cell>
          <cell r="G205">
            <v>0</v>
          </cell>
          <cell r="H205">
            <v>13165.48</v>
          </cell>
          <cell r="I205">
            <v>0</v>
          </cell>
          <cell r="J205">
            <v>13165.48</v>
          </cell>
          <cell r="K205">
            <v>145089.79</v>
          </cell>
        </row>
        <row r="206">
          <cell r="F206">
            <v>69834.98</v>
          </cell>
          <cell r="G206">
            <v>0</v>
          </cell>
          <cell r="H206">
            <v>69834.98</v>
          </cell>
          <cell r="I206">
            <v>0</v>
          </cell>
          <cell r="J206">
            <v>69834.98</v>
          </cell>
          <cell r="K206">
            <v>710424.53</v>
          </cell>
        </row>
        <row r="207">
          <cell r="F207">
            <v>51938.23</v>
          </cell>
          <cell r="G207">
            <v>0</v>
          </cell>
          <cell r="H207">
            <v>51938.23</v>
          </cell>
          <cell r="I207">
            <v>0</v>
          </cell>
          <cell r="J207">
            <v>51938.23</v>
          </cell>
          <cell r="K207">
            <v>81659.67</v>
          </cell>
        </row>
        <row r="208">
          <cell r="F208">
            <v>26987.83</v>
          </cell>
          <cell r="G208">
            <v>0</v>
          </cell>
          <cell r="H208">
            <v>26987.83</v>
          </cell>
          <cell r="I208">
            <v>0</v>
          </cell>
          <cell r="J208">
            <v>26987.83</v>
          </cell>
          <cell r="K208">
            <v>372557.2</v>
          </cell>
        </row>
        <row r="209">
          <cell r="F209">
            <v>143408.42000000001</v>
          </cell>
          <cell r="G209">
            <v>0</v>
          </cell>
          <cell r="H209">
            <v>143408.42000000001</v>
          </cell>
          <cell r="I209">
            <v>0</v>
          </cell>
          <cell r="J209">
            <v>143408.42000000001</v>
          </cell>
          <cell r="K209">
            <v>238638.13</v>
          </cell>
        </row>
        <row r="210">
          <cell r="F210">
            <v>7365.09</v>
          </cell>
          <cell r="G210">
            <v>0</v>
          </cell>
          <cell r="H210">
            <v>7365.09</v>
          </cell>
          <cell r="I210">
            <v>0</v>
          </cell>
          <cell r="J210">
            <v>7365.09</v>
          </cell>
          <cell r="K210">
            <v>22542.45</v>
          </cell>
        </row>
        <row r="211">
          <cell r="F211">
            <v>39893.919999999998</v>
          </cell>
          <cell r="G211">
            <v>0</v>
          </cell>
          <cell r="H211">
            <v>39893.919999999998</v>
          </cell>
          <cell r="I211">
            <v>0</v>
          </cell>
          <cell r="J211">
            <v>39893.919999999998</v>
          </cell>
          <cell r="K211">
            <v>46161.59</v>
          </cell>
        </row>
        <row r="212">
          <cell r="F212">
            <v>52355.48</v>
          </cell>
          <cell r="G212">
            <v>0</v>
          </cell>
          <cell r="H212">
            <v>52355.48</v>
          </cell>
          <cell r="I212">
            <v>0</v>
          </cell>
          <cell r="J212">
            <v>52355.48</v>
          </cell>
          <cell r="K212">
            <v>49243.76</v>
          </cell>
        </row>
        <row r="213">
          <cell r="F213">
            <v>159306.06</v>
          </cell>
          <cell r="G213">
            <v>0</v>
          </cell>
          <cell r="H213">
            <v>159306.06</v>
          </cell>
          <cell r="I213">
            <v>0</v>
          </cell>
          <cell r="J213">
            <v>159306.06</v>
          </cell>
          <cell r="K213">
            <v>224126.71</v>
          </cell>
        </row>
        <row r="214">
          <cell r="F214">
            <v>-5019213.47</v>
          </cell>
          <cell r="G214">
            <v>0</v>
          </cell>
          <cell r="H214">
            <v>-5019213.47</v>
          </cell>
          <cell r="I214">
            <v>0</v>
          </cell>
          <cell r="J214">
            <v>-5019213.47</v>
          </cell>
          <cell r="K214">
            <v>-6262883.7699999996</v>
          </cell>
        </row>
        <row r="215">
          <cell r="F215">
            <v>55410.38</v>
          </cell>
          <cell r="G215">
            <v>0</v>
          </cell>
          <cell r="H215">
            <v>55410.38</v>
          </cell>
          <cell r="I215">
            <v>0</v>
          </cell>
          <cell r="J215">
            <v>55410.38</v>
          </cell>
          <cell r="K215">
            <v>9305.42</v>
          </cell>
        </row>
        <row r="216">
          <cell r="F216">
            <v>1344834.6</v>
          </cell>
          <cell r="G216">
            <v>0</v>
          </cell>
          <cell r="H216">
            <v>1344834.6</v>
          </cell>
          <cell r="I216">
            <v>0</v>
          </cell>
          <cell r="J216">
            <v>1344834.6</v>
          </cell>
          <cell r="K216">
            <v>2511312.48</v>
          </cell>
        </row>
        <row r="217">
          <cell r="F217">
            <v>17631.16</v>
          </cell>
          <cell r="G217">
            <v>0</v>
          </cell>
          <cell r="H217">
            <v>17631.16</v>
          </cell>
          <cell r="I217">
            <v>0</v>
          </cell>
          <cell r="J217">
            <v>17631.16</v>
          </cell>
          <cell r="K217">
            <v>201515.47</v>
          </cell>
        </row>
        <row r="218">
          <cell r="F218">
            <v>2367.6799999999998</v>
          </cell>
          <cell r="G218">
            <v>0</v>
          </cell>
          <cell r="H218">
            <v>2367.6799999999998</v>
          </cell>
          <cell r="I218">
            <v>0</v>
          </cell>
          <cell r="J218">
            <v>2367.6799999999998</v>
          </cell>
          <cell r="K218">
            <v>0</v>
          </cell>
        </row>
        <row r="219">
          <cell r="F219">
            <v>-1841638</v>
          </cell>
          <cell r="G219">
            <v>0</v>
          </cell>
          <cell r="H219">
            <v>-1841638</v>
          </cell>
          <cell r="I219">
            <v>0</v>
          </cell>
          <cell r="J219">
            <v>-1841638</v>
          </cell>
          <cell r="K219">
            <v>274107.30000000051</v>
          </cell>
        </row>
        <row r="220">
          <cell r="F220">
            <v>-1841638</v>
          </cell>
          <cell r="G220">
            <v>0</v>
          </cell>
          <cell r="H220">
            <v>0</v>
          </cell>
          <cell r="I220">
            <v>-1841638</v>
          </cell>
          <cell r="J220">
            <v>0</v>
          </cell>
          <cell r="K220">
            <v>-1841638</v>
          </cell>
        </row>
        <row r="221">
          <cell r="F221">
            <v>316714.03000000003</v>
          </cell>
          <cell r="G221">
            <v>0</v>
          </cell>
          <cell r="H221">
            <v>316714.03000000003</v>
          </cell>
          <cell r="I221">
            <v>0</v>
          </cell>
          <cell r="J221">
            <v>316714.03000000003</v>
          </cell>
          <cell r="K221">
            <v>620293.38</v>
          </cell>
        </row>
        <row r="222">
          <cell r="F222">
            <v>162295.88</v>
          </cell>
          <cell r="G222">
            <v>0</v>
          </cell>
          <cell r="H222">
            <v>162295.88</v>
          </cell>
          <cell r="I222">
            <v>0</v>
          </cell>
          <cell r="J222">
            <v>162295.88</v>
          </cell>
          <cell r="K222">
            <v>328888.93</v>
          </cell>
        </row>
        <row r="223">
          <cell r="F223">
            <v>117408.99</v>
          </cell>
          <cell r="G223">
            <v>0</v>
          </cell>
          <cell r="H223">
            <v>117408.99</v>
          </cell>
          <cell r="I223">
            <v>0</v>
          </cell>
          <cell r="J223">
            <v>117408.99</v>
          </cell>
          <cell r="K223">
            <v>382040.35</v>
          </cell>
        </row>
        <row r="224">
          <cell r="F224">
            <v>239194.75</v>
          </cell>
          <cell r="G224">
            <v>0</v>
          </cell>
          <cell r="H224">
            <v>239194.75</v>
          </cell>
          <cell r="I224">
            <v>0</v>
          </cell>
          <cell r="J224">
            <v>239194.75</v>
          </cell>
          <cell r="K224">
            <v>343980.23</v>
          </cell>
        </row>
        <row r="225">
          <cell r="F225">
            <v>623127.03</v>
          </cell>
          <cell r="G225">
            <v>0</v>
          </cell>
          <cell r="H225">
            <v>623127.03</v>
          </cell>
          <cell r="I225">
            <v>0</v>
          </cell>
          <cell r="J225">
            <v>623127.03</v>
          </cell>
          <cell r="K225">
            <v>606283.04</v>
          </cell>
        </row>
        <row r="226">
          <cell r="F226">
            <v>449383.98</v>
          </cell>
          <cell r="G226">
            <v>0</v>
          </cell>
          <cell r="H226">
            <v>449383.98</v>
          </cell>
          <cell r="I226">
            <v>0</v>
          </cell>
          <cell r="J226">
            <v>449383.98</v>
          </cell>
          <cell r="K226">
            <v>248746.9</v>
          </cell>
        </row>
        <row r="227">
          <cell r="F227">
            <v>641158.17000000004</v>
          </cell>
          <cell r="G227">
            <v>0</v>
          </cell>
          <cell r="H227">
            <v>641158.17000000004</v>
          </cell>
          <cell r="I227">
            <v>0</v>
          </cell>
          <cell r="J227">
            <v>641158.17000000004</v>
          </cell>
          <cell r="K227">
            <v>694273.37</v>
          </cell>
        </row>
        <row r="228">
          <cell r="F228">
            <v>20259.7</v>
          </cell>
          <cell r="G228">
            <v>0</v>
          </cell>
          <cell r="H228">
            <v>20259.7</v>
          </cell>
          <cell r="I228">
            <v>0</v>
          </cell>
          <cell r="J228">
            <v>20259.7</v>
          </cell>
          <cell r="K228">
            <v>80740.179999999993</v>
          </cell>
        </row>
        <row r="229">
          <cell r="F229">
            <v>3402516.09</v>
          </cell>
          <cell r="G229">
            <v>0</v>
          </cell>
          <cell r="H229">
            <v>3402516.09</v>
          </cell>
          <cell r="I229">
            <v>0</v>
          </cell>
          <cell r="J229">
            <v>3402516.09</v>
          </cell>
          <cell r="K229">
            <v>4859613.3600000003</v>
          </cell>
        </row>
        <row r="230">
          <cell r="F230">
            <v>10682.73</v>
          </cell>
          <cell r="G230">
            <v>0</v>
          </cell>
          <cell r="H230">
            <v>10682.73</v>
          </cell>
          <cell r="I230">
            <v>0</v>
          </cell>
          <cell r="J230">
            <v>10682.73</v>
          </cell>
          <cell r="K230">
            <v>159058.54999999999</v>
          </cell>
        </row>
        <row r="231">
          <cell r="F231">
            <v>14945.55</v>
          </cell>
          <cell r="G231">
            <v>0</v>
          </cell>
          <cell r="H231">
            <v>14945.55</v>
          </cell>
          <cell r="I231">
            <v>0</v>
          </cell>
          <cell r="J231">
            <v>14945.55</v>
          </cell>
          <cell r="K231">
            <v>54750.39</v>
          </cell>
        </row>
        <row r="232">
          <cell r="F232">
            <v>161841.95000000001</v>
          </cell>
          <cell r="G232">
            <v>0</v>
          </cell>
          <cell r="H232">
            <v>161841.95000000001</v>
          </cell>
          <cell r="I232">
            <v>0</v>
          </cell>
          <cell r="J232">
            <v>161841.95000000001</v>
          </cell>
          <cell r="K232">
            <v>53874.01</v>
          </cell>
        </row>
        <row r="233">
          <cell r="F233">
            <v>920298.7</v>
          </cell>
          <cell r="G233">
            <v>0</v>
          </cell>
          <cell r="H233">
            <v>920298.7</v>
          </cell>
          <cell r="I233">
            <v>0</v>
          </cell>
          <cell r="J233">
            <v>920298.7</v>
          </cell>
          <cell r="K233">
            <v>1782000</v>
          </cell>
        </row>
        <row r="234">
          <cell r="F234">
            <v>-168746.17</v>
          </cell>
          <cell r="G234">
            <v>0</v>
          </cell>
          <cell r="H234">
            <v>-168746.17</v>
          </cell>
          <cell r="I234">
            <v>0</v>
          </cell>
          <cell r="J234">
            <v>-168746.17</v>
          </cell>
          <cell r="K234">
            <v>500399.43</v>
          </cell>
        </row>
        <row r="235">
          <cell r="F235">
            <v>6911081.3800000008</v>
          </cell>
          <cell r="G235">
            <v>0</v>
          </cell>
          <cell r="H235">
            <v>6911081.3800000008</v>
          </cell>
          <cell r="I235">
            <v>0</v>
          </cell>
          <cell r="J235">
            <v>6911081.3800000008</v>
          </cell>
          <cell r="K235">
            <v>10714942.119999999</v>
          </cell>
        </row>
        <row r="236">
          <cell r="F236">
            <v>6911081.3800000008</v>
          </cell>
          <cell r="G236">
            <v>0</v>
          </cell>
          <cell r="H236">
            <v>0</v>
          </cell>
          <cell r="I236">
            <v>6911081.3800000008</v>
          </cell>
          <cell r="J236">
            <v>0</v>
          </cell>
          <cell r="K236">
            <v>6911081.3800000008</v>
          </cell>
        </row>
        <row r="237">
          <cell r="F237">
            <v>-118598.39999999999</v>
          </cell>
          <cell r="G237">
            <v>0</v>
          </cell>
          <cell r="H237">
            <v>-118598.39999999999</v>
          </cell>
          <cell r="I237">
            <v>0</v>
          </cell>
          <cell r="J237">
            <v>-118598.39999999999</v>
          </cell>
          <cell r="K237">
            <v>0</v>
          </cell>
        </row>
        <row r="238">
          <cell r="F238">
            <v>-51608.6</v>
          </cell>
          <cell r="G238">
            <v>0</v>
          </cell>
          <cell r="H238">
            <v>-51608.6</v>
          </cell>
          <cell r="I238">
            <v>0</v>
          </cell>
          <cell r="J238">
            <v>-51608.6</v>
          </cell>
          <cell r="K238">
            <v>-81625.34</v>
          </cell>
        </row>
        <row r="239">
          <cell r="F239">
            <v>-455233.67</v>
          </cell>
          <cell r="G239">
            <v>0</v>
          </cell>
          <cell r="H239">
            <v>-455233.67</v>
          </cell>
          <cell r="I239">
            <v>0</v>
          </cell>
          <cell r="J239">
            <v>-455233.67</v>
          </cell>
          <cell r="K239">
            <v>-1178577.3799999999</v>
          </cell>
        </row>
        <row r="240">
          <cell r="F240">
            <v>-625440.67000000004</v>
          </cell>
          <cell r="G240">
            <v>0</v>
          </cell>
          <cell r="H240">
            <v>-625440.67000000004</v>
          </cell>
          <cell r="I240">
            <v>0</v>
          </cell>
          <cell r="J240">
            <v>-625440.67000000004</v>
          </cell>
          <cell r="K240">
            <v>-1260202.72</v>
          </cell>
        </row>
        <row r="241">
          <cell r="F241">
            <v>-625440.67000000004</v>
          </cell>
          <cell r="G241">
            <v>0</v>
          </cell>
          <cell r="H241">
            <v>0</v>
          </cell>
          <cell r="I241">
            <v>-625440.67000000004</v>
          </cell>
          <cell r="J241">
            <v>0</v>
          </cell>
          <cell r="K241">
            <v>-625440.67000000004</v>
          </cell>
        </row>
        <row r="242">
          <cell r="F242">
            <v>266805.44</v>
          </cell>
          <cell r="G242">
            <v>0</v>
          </cell>
          <cell r="H242">
            <v>266805.44</v>
          </cell>
          <cell r="I242">
            <v>0</v>
          </cell>
          <cell r="J242">
            <v>266805.44</v>
          </cell>
          <cell r="K242">
            <v>674353.84</v>
          </cell>
        </row>
        <row r="243">
          <cell r="F243">
            <v>473460.38</v>
          </cell>
          <cell r="G243">
            <v>0</v>
          </cell>
          <cell r="H243">
            <v>473460.38</v>
          </cell>
          <cell r="I243">
            <v>0</v>
          </cell>
          <cell r="J243">
            <v>473460.38</v>
          </cell>
          <cell r="K243">
            <v>874104.68</v>
          </cell>
        </row>
        <row r="244">
          <cell r="F244">
            <v>15279.81</v>
          </cell>
          <cell r="G244">
            <v>0</v>
          </cell>
          <cell r="H244">
            <v>15279.81</v>
          </cell>
          <cell r="I244">
            <v>0</v>
          </cell>
          <cell r="J244">
            <v>15279.81</v>
          </cell>
          <cell r="K244">
            <v>57178.36</v>
          </cell>
        </row>
        <row r="245">
          <cell r="F245">
            <v>244670.58</v>
          </cell>
          <cell r="G245">
            <v>0</v>
          </cell>
          <cell r="H245">
            <v>244670.58</v>
          </cell>
          <cell r="I245">
            <v>0</v>
          </cell>
          <cell r="J245">
            <v>244670.58</v>
          </cell>
          <cell r="K245">
            <v>0</v>
          </cell>
        </row>
        <row r="246">
          <cell r="F246">
            <v>152.13</v>
          </cell>
          <cell r="G246">
            <v>0</v>
          </cell>
          <cell r="H246">
            <v>152.13</v>
          </cell>
          <cell r="I246">
            <v>0</v>
          </cell>
          <cell r="J246">
            <v>152.13</v>
          </cell>
          <cell r="K246">
            <v>12252.4</v>
          </cell>
        </row>
        <row r="247">
          <cell r="F247">
            <v>418.88</v>
          </cell>
          <cell r="G247">
            <v>0</v>
          </cell>
          <cell r="H247">
            <v>418.88</v>
          </cell>
          <cell r="I247">
            <v>0</v>
          </cell>
          <cell r="J247">
            <v>418.88</v>
          </cell>
          <cell r="K247">
            <v>414831.69</v>
          </cell>
        </row>
        <row r="248">
          <cell r="F248">
            <v>1000787.22</v>
          </cell>
          <cell r="G248">
            <v>0</v>
          </cell>
          <cell r="H248">
            <v>1000787.22</v>
          </cell>
          <cell r="I248">
            <v>0</v>
          </cell>
          <cell r="J248">
            <v>1000787.22</v>
          </cell>
          <cell r="K248">
            <v>2032720.97</v>
          </cell>
        </row>
        <row r="249">
          <cell r="F249">
            <v>1000787.22</v>
          </cell>
          <cell r="G249">
            <v>0</v>
          </cell>
          <cell r="H249">
            <v>0</v>
          </cell>
          <cell r="I249">
            <v>1000787.22</v>
          </cell>
          <cell r="J249">
            <v>0</v>
          </cell>
          <cell r="K249">
            <v>1000787.22</v>
          </cell>
        </row>
        <row r="250">
          <cell r="F250">
            <v>-26966137.539999999</v>
          </cell>
          <cell r="G250">
            <v>0</v>
          </cell>
          <cell r="H250">
            <v>-26966137.539999999</v>
          </cell>
          <cell r="I250">
            <v>0</v>
          </cell>
          <cell r="J250">
            <v>-26966137.539999999</v>
          </cell>
          <cell r="K250">
            <v>-38244859.710000001</v>
          </cell>
        </row>
        <row r="251">
          <cell r="F251">
            <v>44285140.369999997</v>
          </cell>
          <cell r="G251">
            <v>0</v>
          </cell>
          <cell r="H251">
            <v>44285140.369999997</v>
          </cell>
          <cell r="I251">
            <v>0</v>
          </cell>
          <cell r="J251">
            <v>44285140.369999997</v>
          </cell>
          <cell r="K251">
            <v>1500666.87</v>
          </cell>
        </row>
        <row r="252">
          <cell r="F252">
            <v>17319002.829999998</v>
          </cell>
          <cell r="G252">
            <v>0</v>
          </cell>
          <cell r="H252">
            <v>17319002.829999998</v>
          </cell>
          <cell r="I252">
            <v>0</v>
          </cell>
          <cell r="J252">
            <v>17319002.829999998</v>
          </cell>
          <cell r="K252">
            <v>-36744192.840000004</v>
          </cell>
        </row>
        <row r="253">
          <cell r="F253">
            <v>17319002.829999998</v>
          </cell>
          <cell r="G253">
            <v>0</v>
          </cell>
          <cell r="H253">
            <v>0</v>
          </cell>
          <cell r="I253">
            <v>17319002.829999998</v>
          </cell>
          <cell r="J253">
            <v>0</v>
          </cell>
          <cell r="K253">
            <v>17319002.829999998</v>
          </cell>
        </row>
        <row r="254">
          <cell r="F254">
            <v>-42064.29</v>
          </cell>
          <cell r="G254">
            <v>0</v>
          </cell>
          <cell r="H254">
            <v>-42064.29</v>
          </cell>
          <cell r="I254">
            <v>0</v>
          </cell>
          <cell r="J254">
            <v>-42064.29</v>
          </cell>
          <cell r="K254">
            <v>47906.01</v>
          </cell>
        </row>
        <row r="255">
          <cell r="F255">
            <v>667414.87</v>
          </cell>
          <cell r="G255">
            <v>0</v>
          </cell>
          <cell r="H255">
            <v>667414.87</v>
          </cell>
          <cell r="I255">
            <v>0</v>
          </cell>
          <cell r="J255">
            <v>667414.87</v>
          </cell>
          <cell r="K255">
            <v>420376.15</v>
          </cell>
        </row>
        <row r="256">
          <cell r="F256">
            <v>-191031.29</v>
          </cell>
          <cell r="G256">
            <v>0</v>
          </cell>
          <cell r="H256">
            <v>-191031.29</v>
          </cell>
          <cell r="I256">
            <v>0</v>
          </cell>
          <cell r="J256">
            <v>-191031.29</v>
          </cell>
          <cell r="K256">
            <v>-69604.39</v>
          </cell>
        </row>
        <row r="257">
          <cell r="F257">
            <v>71.819999999999993</v>
          </cell>
          <cell r="G257">
            <v>0</v>
          </cell>
          <cell r="H257">
            <v>71.819999999999993</v>
          </cell>
          <cell r="I257">
            <v>0</v>
          </cell>
          <cell r="J257">
            <v>71.819999999999993</v>
          </cell>
          <cell r="K257">
            <v>-1216893.81</v>
          </cell>
        </row>
        <row r="258">
          <cell r="F258">
            <v>-782699.52000000002</v>
          </cell>
          <cell r="G258">
            <v>0</v>
          </cell>
          <cell r="H258">
            <v>-782699.52000000002</v>
          </cell>
          <cell r="I258">
            <v>0</v>
          </cell>
          <cell r="J258">
            <v>-782699.52000000002</v>
          </cell>
          <cell r="K258">
            <v>-4108346.31</v>
          </cell>
        </row>
        <row r="259">
          <cell r="F259">
            <v>-160000</v>
          </cell>
          <cell r="G259">
            <v>0</v>
          </cell>
          <cell r="H259">
            <v>-160000</v>
          </cell>
          <cell r="I259">
            <v>0</v>
          </cell>
          <cell r="J259">
            <v>-160000</v>
          </cell>
          <cell r="K259">
            <v>-8473.17</v>
          </cell>
        </row>
        <row r="260">
          <cell r="F260">
            <v>-4425.62</v>
          </cell>
          <cell r="G260">
            <v>0</v>
          </cell>
          <cell r="H260">
            <v>-4425.62</v>
          </cell>
          <cell r="I260">
            <v>0</v>
          </cell>
          <cell r="J260">
            <v>-4425.62</v>
          </cell>
          <cell r="K260">
            <v>0</v>
          </cell>
        </row>
        <row r="261">
          <cell r="F261">
            <v>0</v>
          </cell>
          <cell r="G261">
            <v>0</v>
          </cell>
          <cell r="H261">
            <v>0</v>
          </cell>
          <cell r="I261">
            <v>0</v>
          </cell>
          <cell r="J261">
            <v>0</v>
          </cell>
          <cell r="K261">
            <v>-6876.66</v>
          </cell>
        </row>
        <row r="262">
          <cell r="F262">
            <v>-512734.03</v>
          </cell>
          <cell r="G262">
            <v>0</v>
          </cell>
          <cell r="H262">
            <v>-512734.03</v>
          </cell>
          <cell r="I262">
            <v>0</v>
          </cell>
          <cell r="J262">
            <v>-512734.03</v>
          </cell>
          <cell r="K262">
            <v>-4941912.18</v>
          </cell>
        </row>
        <row r="263">
          <cell r="F263">
            <v>-512734.03</v>
          </cell>
          <cell r="G263">
            <v>0</v>
          </cell>
          <cell r="H263">
            <v>0</v>
          </cell>
          <cell r="I263">
            <v>-512734.03</v>
          </cell>
          <cell r="J263">
            <v>0</v>
          </cell>
          <cell r="K263">
            <v>-512734.03</v>
          </cell>
        </row>
        <row r="264">
          <cell r="F264">
            <v>73541.11</v>
          </cell>
          <cell r="G264">
            <v>0</v>
          </cell>
          <cell r="H264">
            <v>73541.11</v>
          </cell>
          <cell r="I264">
            <v>0</v>
          </cell>
          <cell r="J264">
            <v>73541.11</v>
          </cell>
          <cell r="K264">
            <v>27943.55</v>
          </cell>
        </row>
        <row r="265">
          <cell r="F265">
            <v>11491.36</v>
          </cell>
          <cell r="G265">
            <v>0</v>
          </cell>
          <cell r="H265">
            <v>11491.36</v>
          </cell>
          <cell r="I265">
            <v>0</v>
          </cell>
          <cell r="J265">
            <v>11491.36</v>
          </cell>
          <cell r="K265">
            <v>61257.88</v>
          </cell>
        </row>
        <row r="266">
          <cell r="F266">
            <v>0</v>
          </cell>
          <cell r="G266">
            <v>0</v>
          </cell>
          <cell r="H266">
            <v>0</v>
          </cell>
          <cell r="I266">
            <v>0</v>
          </cell>
          <cell r="J266">
            <v>0</v>
          </cell>
          <cell r="K266">
            <v>1784414.78</v>
          </cell>
        </row>
        <row r="267">
          <cell r="F267">
            <v>85032.47</v>
          </cell>
          <cell r="G267">
            <v>0</v>
          </cell>
          <cell r="H267">
            <v>85032.47</v>
          </cell>
          <cell r="I267">
            <v>0</v>
          </cell>
          <cell r="J267">
            <v>85032.47</v>
          </cell>
          <cell r="K267">
            <v>1873616.21</v>
          </cell>
        </row>
        <row r="268">
          <cell r="F268">
            <v>85032.47</v>
          </cell>
          <cell r="G268">
            <v>0</v>
          </cell>
          <cell r="H268">
            <v>0</v>
          </cell>
          <cell r="I268">
            <v>85032.47</v>
          </cell>
          <cell r="J268">
            <v>0</v>
          </cell>
          <cell r="K268">
            <v>85032.47</v>
          </cell>
        </row>
        <row r="269">
          <cell r="F269">
            <v>1537462.06</v>
          </cell>
          <cell r="G269">
            <v>0</v>
          </cell>
          <cell r="H269">
            <v>1537462.06</v>
          </cell>
          <cell r="I269">
            <v>0</v>
          </cell>
          <cell r="J269">
            <v>1537462.06</v>
          </cell>
          <cell r="K269">
            <v>22715358.449999999</v>
          </cell>
        </row>
        <row r="270">
          <cell r="F270">
            <v>-2724233.45</v>
          </cell>
          <cell r="G270">
            <v>0</v>
          </cell>
          <cell r="H270">
            <v>-2724233.45</v>
          </cell>
          <cell r="I270">
            <v>0</v>
          </cell>
          <cell r="J270">
            <v>-2724233.45</v>
          </cell>
          <cell r="K270">
            <v>5886720.4400000004</v>
          </cell>
        </row>
        <row r="271">
          <cell r="F271">
            <v>-1186771.3899999999</v>
          </cell>
          <cell r="G271">
            <v>0</v>
          </cell>
          <cell r="H271">
            <v>-1186771.3899999999</v>
          </cell>
          <cell r="I271">
            <v>0</v>
          </cell>
          <cell r="J271">
            <v>-1186771.3899999999</v>
          </cell>
          <cell r="K271">
            <v>28602078.890000001</v>
          </cell>
        </row>
        <row r="272">
          <cell r="F272">
            <v>-1186771.3899999999</v>
          </cell>
          <cell r="G272">
            <v>0</v>
          </cell>
          <cell r="H272">
            <v>0</v>
          </cell>
          <cell r="I272">
            <v>-1186771.3899999999</v>
          </cell>
          <cell r="J272">
            <v>0</v>
          </cell>
          <cell r="K272">
            <v>-1186771.3899999999</v>
          </cell>
        </row>
        <row r="273">
          <cell r="F273">
            <v>0</v>
          </cell>
          <cell r="G273">
            <v>0</v>
          </cell>
          <cell r="H273">
            <v>0</v>
          </cell>
          <cell r="I273">
            <v>0</v>
          </cell>
          <cell r="J273">
            <v>0</v>
          </cell>
          <cell r="K273">
            <v>0</v>
          </cell>
        </row>
        <row r="274">
          <cell r="F274">
            <v>835763.70000007283</v>
          </cell>
          <cell r="G274">
            <v>0</v>
          </cell>
          <cell r="H274">
            <v>835763.70000007283</v>
          </cell>
          <cell r="I274">
            <v>0</v>
          </cell>
          <cell r="J274">
            <v>835763.70000007283</v>
          </cell>
          <cell r="K274">
            <v>-58513116.459999993</v>
          </cell>
        </row>
        <row r="275">
          <cell r="F275">
            <v>835763.70000007283</v>
          </cell>
          <cell r="G275">
            <v>0</v>
          </cell>
          <cell r="H275">
            <v>0</v>
          </cell>
          <cell r="I275">
            <v>835763.70000007283</v>
          </cell>
          <cell r="J275">
            <v>0</v>
          </cell>
          <cell r="K275">
            <v>835763.70000007283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lle de Info. Solicitada"/>
      <sheetName val="Resúmen de puntos"/>
      <sheetName val="Remesas_092013"/>
      <sheetName val="Ret .Loc.4730069_0913"/>
      <sheetName val="Acreed"/>
      <sheetName val="Ret"/>
      <sheetName val="Form 122"/>
      <sheetName val="Form 111"/>
      <sheetName val="Asiento"/>
      <sheetName val="Tasas a Aplicar"/>
      <sheetName val="TC_SET"/>
      <sheetName val="plan de cuentas PY"/>
      <sheetName val="Asiento Prov KHS"/>
      <sheetName val="Base Resultados"/>
      <sheetName val="base ceco"/>
      <sheetName val="Tabla Orden"/>
      <sheetName val="Detalle_de_Info__Solicitada"/>
      <sheetName val="Resúmen_de_puntos"/>
      <sheetName val="Ret__Loc_4730069_0913"/>
      <sheetName val="Form_122"/>
      <sheetName val="Form_111"/>
      <sheetName val="Tasas_a_Aplicar"/>
      <sheetName val="plan_de_cuentas_PY"/>
      <sheetName val="Asiento_Prov_KHS"/>
      <sheetName val="Base_Resultados"/>
      <sheetName val="base_ceco"/>
      <sheetName val="Tabla_Or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ccept_Reject_RSU"/>
      <sheetName val="Targeted_Testing"/>
      <sheetName val="Non-Statistical_Sampling"/>
      <sheetName val="Accept_Reject"/>
      <sheetName val="AR_Drop_Downs"/>
      <sheetName val="First_Sample_Results"/>
      <sheetName val="AP"/>
      <sheetName val="Links"/>
      <sheetName val="TipoBienes"/>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sheetData sheetId="13"/>
      <sheetData sheetId="14"/>
      <sheetData sheetId="15"/>
      <sheetData sheetId="16">
        <row r="6">
          <cell r="A6" t="str">
            <v>Low</v>
          </cell>
        </row>
      </sheetData>
      <sheetData sheetId="17"/>
      <sheetData sheetId="18"/>
      <sheetData sheetId="19" refreshError="1"/>
      <sheetData sheetId="2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AR"/>
      <sheetName val="PILAR Temporal"/>
      <sheetName val="SAN LUIS"/>
      <sheetName val="SAN LUIS Temporal"/>
      <sheetName val="PT"/>
      <sheetName val="Lista de Precios Julio"/>
      <sheetName val="(8) Wghtd check"/>
      <sheetName val="Links"/>
      <sheetName val="Lead"/>
      <sheetName val="Mar 05 PPC"/>
      <sheetName val="PILAR_Temporal"/>
      <sheetName val="SAN_LUIS"/>
      <sheetName val="SAN_LUIS_Temporal"/>
      <sheetName val="Lista_de_Precios_Julio"/>
      <sheetName val="(8)_Wghtd_check"/>
      <sheetName val="Mar_05_PPC"/>
      <sheetName val="Local"/>
      <sheetName val="PILAR_Temporal1"/>
      <sheetName val="SAN_LUIS1"/>
      <sheetName val="SAN_LUIS_Temporal1"/>
      <sheetName val="Lista_de_Precios_Julio1"/>
      <sheetName val="(8)_Wghtd_check1"/>
      <sheetName val="Mar_05_PPC1"/>
      <sheetName val="PILAR_Temporal2"/>
      <sheetName val="SAN_LUIS2"/>
      <sheetName val="SAN_LUIS_Temporal2"/>
      <sheetName val="Lista_de_Precios_Julio2"/>
      <sheetName val="(8)_Wghtd_check2"/>
      <sheetName val="Mar_05_PPC2"/>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cell r="P2"/>
          <cell r="Q2"/>
        </row>
        <row r="3">
          <cell r="N3"/>
          <cell r="P3"/>
          <cell r="Q3"/>
        </row>
        <row r="7">
          <cell r="N7" t="str">
            <v>SocGLA</v>
          </cell>
          <cell r="P7" t="str">
            <v>Acreedor</v>
          </cell>
          <cell r="Q7" t="str">
            <v>Doc.comp.</v>
          </cell>
        </row>
        <row r="8">
          <cell r="N8"/>
          <cell r="P8"/>
          <cell r="Q8"/>
        </row>
        <row r="11">
          <cell r="N11" t="str">
            <v>SocGLA</v>
          </cell>
          <cell r="P11" t="str">
            <v>Acreedor</v>
          </cell>
          <cell r="Q11" t="str">
            <v>Doc.comp.</v>
          </cell>
        </row>
        <row r="12">
          <cell r="N12"/>
          <cell r="P12"/>
          <cell r="Q12"/>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 info"/>
      <sheetName val="1E_info"/>
      <sheetName val="1E_info1"/>
      <sheetName val="1E_info2"/>
    </sheetNames>
    <sheetDataSet>
      <sheetData sheetId="0" refreshError="1"/>
      <sheetData sheetId="1"/>
      <sheetData sheetId="2"/>
      <sheetData sheetId="3"/>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Partidas conciliatorias"/>
      <sheetName val="Listado de Pago"/>
      <sheetName val="Mayor Ret IVA"/>
      <sheetName val="Mayor Ret Renta"/>
      <sheetName val="Hech Reten Pwc"/>
      <sheetName val="Correcciones al Hechauka"/>
      <sheetName val="Internacionales"/>
      <sheetName val="LProv"/>
      <sheetName val="Reporte Ret"/>
      <sheetName val="TC"/>
      <sheetName val="Alquileres"/>
      <sheetName val="Form_109"/>
      <sheetName val="Form_122"/>
      <sheetName val="Partidas_conciliatorias"/>
      <sheetName val="Listado_de_Pago"/>
      <sheetName val="Mayor_Ret_IVA"/>
      <sheetName val="Mayor_Ret_Renta"/>
      <sheetName val="Hech_Reten_Pwc"/>
      <sheetName val="Correcciones_al_Hechauka"/>
      <sheetName val="Reporte_Ret"/>
    </sheetNames>
    <sheetDataSet>
      <sheetData sheetId="0"/>
      <sheetData sheetId="1"/>
      <sheetData sheetId="2"/>
      <sheetData sheetId="3"/>
      <sheetData sheetId="4">
        <row r="2">
          <cell r="D2">
            <v>251</v>
          </cell>
        </row>
        <row r="3">
          <cell r="D3">
            <v>252</v>
          </cell>
        </row>
        <row r="4">
          <cell r="D4">
            <v>254</v>
          </cell>
        </row>
        <row r="5">
          <cell r="D5">
            <v>255</v>
          </cell>
        </row>
        <row r="6">
          <cell r="D6">
            <v>256</v>
          </cell>
        </row>
        <row r="7">
          <cell r="D7">
            <v>259</v>
          </cell>
        </row>
        <row r="8">
          <cell r="D8">
            <v>260</v>
          </cell>
        </row>
        <row r="9">
          <cell r="D9">
            <v>261</v>
          </cell>
        </row>
        <row r="10">
          <cell r="D10">
            <v>262</v>
          </cell>
        </row>
        <row r="11">
          <cell r="D11">
            <v>263</v>
          </cell>
        </row>
        <row r="12">
          <cell r="D12">
            <v>264</v>
          </cell>
        </row>
        <row r="13">
          <cell r="D13">
            <v>4500096979</v>
          </cell>
        </row>
        <row r="14">
          <cell r="D14">
            <v>4500096999</v>
          </cell>
        </row>
        <row r="15">
          <cell r="D15">
            <v>4500097000</v>
          </cell>
        </row>
        <row r="16">
          <cell r="D16">
            <v>4500097094</v>
          </cell>
        </row>
        <row r="17">
          <cell r="D17">
            <v>4500097270</v>
          </cell>
        </row>
        <row r="18">
          <cell r="D18">
            <v>4500097547</v>
          </cell>
        </row>
        <row r="19">
          <cell r="D19">
            <v>4500097560</v>
          </cell>
        </row>
        <row r="20">
          <cell r="D20">
            <v>4500097572</v>
          </cell>
        </row>
        <row r="21">
          <cell r="D21">
            <v>4500097573</v>
          </cell>
        </row>
        <row r="22">
          <cell r="D22">
            <v>4500097574</v>
          </cell>
        </row>
        <row r="23">
          <cell r="D23">
            <v>4500097579</v>
          </cell>
        </row>
        <row r="24">
          <cell r="D24">
            <v>4500097580</v>
          </cell>
        </row>
        <row r="25">
          <cell r="D25">
            <v>4500097581</v>
          </cell>
        </row>
        <row r="26">
          <cell r="D26">
            <v>4500097599</v>
          </cell>
        </row>
        <row r="27">
          <cell r="D27">
            <v>4500097600</v>
          </cell>
        </row>
        <row r="28">
          <cell r="D28">
            <v>4500097782</v>
          </cell>
        </row>
        <row r="29">
          <cell r="D29">
            <v>4500097885</v>
          </cell>
        </row>
        <row r="30">
          <cell r="D30">
            <v>4500097886</v>
          </cell>
        </row>
        <row r="31">
          <cell r="D31">
            <v>4500097887</v>
          </cell>
        </row>
        <row r="32">
          <cell r="D32">
            <v>4500097888</v>
          </cell>
        </row>
        <row r="33">
          <cell r="D33">
            <v>4900001986</v>
          </cell>
        </row>
        <row r="34">
          <cell r="D34">
            <v>4900001988</v>
          </cell>
        </row>
        <row r="35">
          <cell r="D35">
            <v>4900001989</v>
          </cell>
        </row>
        <row r="36">
          <cell r="D36">
            <v>4900001990</v>
          </cell>
        </row>
        <row r="37">
          <cell r="D37">
            <v>4900001991</v>
          </cell>
        </row>
        <row r="38">
          <cell r="D38">
            <v>4900001993</v>
          </cell>
        </row>
        <row r="39">
          <cell r="D39">
            <v>4900001994</v>
          </cell>
        </row>
        <row r="40">
          <cell r="D40">
            <v>4900001995</v>
          </cell>
        </row>
        <row r="41">
          <cell r="D41">
            <v>4900001997</v>
          </cell>
        </row>
        <row r="42">
          <cell r="D42">
            <v>4900001999</v>
          </cell>
        </row>
        <row r="43">
          <cell r="D43">
            <v>4900002000</v>
          </cell>
        </row>
        <row r="44">
          <cell r="D44">
            <v>4900002002</v>
          </cell>
        </row>
        <row r="45">
          <cell r="D45">
            <v>4900002003</v>
          </cell>
        </row>
        <row r="46">
          <cell r="D46">
            <v>4900002004</v>
          </cell>
        </row>
        <row r="47">
          <cell r="D47">
            <v>4900002005</v>
          </cell>
        </row>
        <row r="48">
          <cell r="D48">
            <v>4900002007</v>
          </cell>
        </row>
        <row r="49">
          <cell r="D49">
            <v>4900002008</v>
          </cell>
        </row>
        <row r="50">
          <cell r="D50">
            <v>4900002017</v>
          </cell>
        </row>
        <row r="51">
          <cell r="D51">
            <v>4900002018</v>
          </cell>
        </row>
        <row r="52">
          <cell r="D52">
            <v>4900002019</v>
          </cell>
        </row>
        <row r="53">
          <cell r="D53">
            <v>4900002020</v>
          </cell>
        </row>
        <row r="54">
          <cell r="D54">
            <v>4900002021</v>
          </cell>
        </row>
        <row r="55">
          <cell r="D55">
            <v>4900002022</v>
          </cell>
        </row>
        <row r="56">
          <cell r="D56">
            <v>4900002022</v>
          </cell>
        </row>
        <row r="57">
          <cell r="D57">
            <v>4900002023</v>
          </cell>
        </row>
        <row r="58">
          <cell r="D58">
            <v>4900002024</v>
          </cell>
        </row>
        <row r="59">
          <cell r="D59">
            <v>4900002025</v>
          </cell>
        </row>
        <row r="60">
          <cell r="D60">
            <v>4900002026</v>
          </cell>
        </row>
        <row r="61">
          <cell r="D61">
            <v>4900002027</v>
          </cell>
        </row>
        <row r="62">
          <cell r="D62">
            <v>4900002028</v>
          </cell>
        </row>
        <row r="63">
          <cell r="D63">
            <v>4900002029</v>
          </cell>
        </row>
        <row r="64">
          <cell r="D64">
            <v>4900002030</v>
          </cell>
        </row>
        <row r="65">
          <cell r="D65">
            <v>4900002031</v>
          </cell>
        </row>
        <row r="66">
          <cell r="D66">
            <v>4900002032</v>
          </cell>
        </row>
        <row r="67">
          <cell r="D67">
            <v>4900002033</v>
          </cell>
        </row>
        <row r="68">
          <cell r="D68">
            <v>4900002034</v>
          </cell>
        </row>
        <row r="69">
          <cell r="D69">
            <v>4900002035</v>
          </cell>
        </row>
        <row r="70">
          <cell r="D70">
            <v>4900002036</v>
          </cell>
        </row>
        <row r="71">
          <cell r="D71">
            <v>4900002037</v>
          </cell>
        </row>
        <row r="72">
          <cell r="D72">
            <v>4900002038</v>
          </cell>
        </row>
        <row r="73">
          <cell r="D73">
            <v>4900002039</v>
          </cell>
        </row>
        <row r="74">
          <cell r="D74">
            <v>4900002040</v>
          </cell>
        </row>
        <row r="75">
          <cell r="D75">
            <v>4900002043</v>
          </cell>
        </row>
        <row r="76">
          <cell r="D76">
            <v>4900002047</v>
          </cell>
        </row>
        <row r="77">
          <cell r="D77">
            <v>4900002052</v>
          </cell>
        </row>
        <row r="78">
          <cell r="D78">
            <v>4900002053</v>
          </cell>
        </row>
        <row r="79">
          <cell r="D79">
            <v>4900002054</v>
          </cell>
        </row>
        <row r="80">
          <cell r="D80">
            <v>4900002058</v>
          </cell>
        </row>
        <row r="81">
          <cell r="D81">
            <v>4900002059</v>
          </cell>
        </row>
        <row r="82">
          <cell r="D82">
            <v>4900002060</v>
          </cell>
        </row>
        <row r="83">
          <cell r="D83">
            <v>4900002061</v>
          </cell>
        </row>
        <row r="84">
          <cell r="D84">
            <v>4900002062</v>
          </cell>
        </row>
        <row r="85">
          <cell r="D85">
            <v>4900002064</v>
          </cell>
        </row>
        <row r="86">
          <cell r="D86">
            <v>4900002065</v>
          </cell>
        </row>
        <row r="87">
          <cell r="D87">
            <v>4900002066</v>
          </cell>
        </row>
        <row r="88">
          <cell r="D88">
            <v>4900002068</v>
          </cell>
        </row>
        <row r="89">
          <cell r="D89">
            <v>4900002069</v>
          </cell>
        </row>
        <row r="90">
          <cell r="D90">
            <v>4900002072</v>
          </cell>
        </row>
        <row r="91">
          <cell r="D91">
            <v>4900002073</v>
          </cell>
        </row>
        <row r="92">
          <cell r="D92">
            <v>4900002074</v>
          </cell>
        </row>
        <row r="93">
          <cell r="D93">
            <v>4900002075</v>
          </cell>
        </row>
        <row r="94">
          <cell r="D94">
            <v>4900002076</v>
          </cell>
        </row>
        <row r="95">
          <cell r="D95">
            <v>4900002082</v>
          </cell>
        </row>
        <row r="96">
          <cell r="D96">
            <v>4900002083</v>
          </cell>
        </row>
        <row r="97">
          <cell r="D97">
            <v>4900002084</v>
          </cell>
        </row>
        <row r="98">
          <cell r="D98">
            <v>4900002088</v>
          </cell>
        </row>
        <row r="99">
          <cell r="D99">
            <v>4900002089</v>
          </cell>
        </row>
        <row r="100">
          <cell r="D100">
            <v>4900002090</v>
          </cell>
        </row>
        <row r="101">
          <cell r="D101">
            <v>4900002091</v>
          </cell>
        </row>
        <row r="102">
          <cell r="D102">
            <v>4900002092</v>
          </cell>
        </row>
        <row r="103">
          <cell r="D103">
            <v>4900002094</v>
          </cell>
        </row>
        <row r="104">
          <cell r="D104">
            <v>4900002122</v>
          </cell>
        </row>
        <row r="105">
          <cell r="D105">
            <v>4900002126</v>
          </cell>
        </row>
        <row r="106">
          <cell r="D106">
            <v>4900002128</v>
          </cell>
        </row>
        <row r="107">
          <cell r="D107">
            <v>4900002130</v>
          </cell>
        </row>
        <row r="108">
          <cell r="D108">
            <v>4900002131</v>
          </cell>
        </row>
        <row r="109">
          <cell r="D109">
            <v>4900002132</v>
          </cell>
        </row>
        <row r="110">
          <cell r="D110">
            <v>4900002138</v>
          </cell>
        </row>
        <row r="111">
          <cell r="D111">
            <v>4900002139</v>
          </cell>
        </row>
        <row r="112">
          <cell r="D112">
            <v>4900002140</v>
          </cell>
        </row>
        <row r="113">
          <cell r="D113">
            <v>4900002141</v>
          </cell>
        </row>
        <row r="114">
          <cell r="D114">
            <v>4900002143</v>
          </cell>
        </row>
        <row r="115">
          <cell r="D115">
            <v>4900002144</v>
          </cell>
        </row>
        <row r="116">
          <cell r="D116">
            <v>4900002145</v>
          </cell>
        </row>
        <row r="117">
          <cell r="D117">
            <v>4900002146</v>
          </cell>
        </row>
        <row r="118">
          <cell r="D118">
            <v>4900002147</v>
          </cell>
        </row>
        <row r="119">
          <cell r="D119">
            <v>4900002148</v>
          </cell>
        </row>
        <row r="120">
          <cell r="D120">
            <v>4900002148</v>
          </cell>
        </row>
        <row r="121">
          <cell r="D121">
            <v>4900002149</v>
          </cell>
        </row>
        <row r="122">
          <cell r="D122">
            <v>4900002150</v>
          </cell>
        </row>
        <row r="123">
          <cell r="D123">
            <v>4900002151</v>
          </cell>
        </row>
        <row r="124">
          <cell r="D124">
            <v>4900002154</v>
          </cell>
        </row>
        <row r="125">
          <cell r="D125">
            <v>4900002155</v>
          </cell>
        </row>
        <row r="126">
          <cell r="D126">
            <v>4900002156</v>
          </cell>
        </row>
        <row r="127">
          <cell r="D127">
            <v>4900002157</v>
          </cell>
        </row>
        <row r="128">
          <cell r="D128">
            <v>4900002158</v>
          </cell>
        </row>
        <row r="129">
          <cell r="D129">
            <v>4900002159</v>
          </cell>
        </row>
        <row r="130">
          <cell r="D130">
            <v>4900002160</v>
          </cell>
        </row>
        <row r="131">
          <cell r="D131">
            <v>4900002161</v>
          </cell>
        </row>
        <row r="132">
          <cell r="D132">
            <v>4900002163</v>
          </cell>
        </row>
        <row r="133">
          <cell r="D133">
            <v>4900002164</v>
          </cell>
        </row>
        <row r="134">
          <cell r="D134">
            <v>4900002165</v>
          </cell>
        </row>
        <row r="135">
          <cell r="D135">
            <v>4900002169</v>
          </cell>
        </row>
        <row r="136">
          <cell r="D136">
            <v>4900002170</v>
          </cell>
        </row>
        <row r="137">
          <cell r="D137">
            <v>4900002171</v>
          </cell>
        </row>
        <row r="138">
          <cell r="D138">
            <v>4900002173</v>
          </cell>
        </row>
        <row r="139">
          <cell r="D139">
            <v>4900002175</v>
          </cell>
        </row>
        <row r="140">
          <cell r="D140">
            <v>4900002176</v>
          </cell>
        </row>
        <row r="141">
          <cell r="D141">
            <v>4900002178</v>
          </cell>
        </row>
        <row r="142">
          <cell r="D142">
            <v>4900002179</v>
          </cell>
        </row>
        <row r="143">
          <cell r="D143">
            <v>4900002183</v>
          </cell>
        </row>
        <row r="144">
          <cell r="D144">
            <v>4900002183</v>
          </cell>
        </row>
        <row r="145">
          <cell r="D145">
            <v>4900002184</v>
          </cell>
        </row>
        <row r="146">
          <cell r="D146">
            <v>4900002185</v>
          </cell>
        </row>
        <row r="147">
          <cell r="D147">
            <v>4900002187</v>
          </cell>
        </row>
        <row r="148">
          <cell r="D148">
            <v>4900002188</v>
          </cell>
        </row>
        <row r="149">
          <cell r="D149">
            <v>4900002189</v>
          </cell>
        </row>
        <row r="150">
          <cell r="D150">
            <v>4900002190</v>
          </cell>
        </row>
        <row r="151">
          <cell r="D151">
            <v>4900002191</v>
          </cell>
        </row>
        <row r="152">
          <cell r="D152">
            <v>4900002193</v>
          </cell>
        </row>
        <row r="153">
          <cell r="D153">
            <v>4900002194</v>
          </cell>
        </row>
        <row r="154">
          <cell r="D154">
            <v>4900002195</v>
          </cell>
        </row>
        <row r="155">
          <cell r="D155">
            <v>4900002196</v>
          </cell>
        </row>
        <row r="156">
          <cell r="D156">
            <v>4900002196</v>
          </cell>
        </row>
        <row r="157">
          <cell r="D157">
            <v>4900002197</v>
          </cell>
        </row>
        <row r="158">
          <cell r="D158">
            <v>4900002198</v>
          </cell>
        </row>
        <row r="159">
          <cell r="D159">
            <v>4900002199</v>
          </cell>
        </row>
        <row r="160">
          <cell r="D160">
            <v>4900002211</v>
          </cell>
        </row>
        <row r="161">
          <cell r="D161">
            <v>4900002212</v>
          </cell>
        </row>
        <row r="162">
          <cell r="D162">
            <v>4900002213</v>
          </cell>
        </row>
        <row r="163">
          <cell r="D163">
            <v>4900002214</v>
          </cell>
        </row>
        <row r="164">
          <cell r="D164">
            <v>4900002216</v>
          </cell>
        </row>
        <row r="165">
          <cell r="D165">
            <v>4900002217</v>
          </cell>
        </row>
        <row r="166">
          <cell r="D166">
            <v>4900002218</v>
          </cell>
        </row>
        <row r="167">
          <cell r="D167">
            <v>4900002221</v>
          </cell>
        </row>
        <row r="168">
          <cell r="D168">
            <v>4900002223</v>
          </cell>
        </row>
        <row r="169">
          <cell r="D169">
            <v>4900002224</v>
          </cell>
        </row>
        <row r="170">
          <cell r="D170">
            <v>4900002227</v>
          </cell>
        </row>
        <row r="171">
          <cell r="D171">
            <v>4900002229</v>
          </cell>
        </row>
        <row r="172">
          <cell r="D172">
            <v>4900002230</v>
          </cell>
        </row>
        <row r="173">
          <cell r="D173">
            <v>4900002231</v>
          </cell>
        </row>
        <row r="174">
          <cell r="D174">
            <v>4900002233</v>
          </cell>
        </row>
        <row r="175">
          <cell r="D175">
            <v>4900002235</v>
          </cell>
        </row>
        <row r="176">
          <cell r="D176">
            <v>4900002236</v>
          </cell>
        </row>
        <row r="177">
          <cell r="D177">
            <v>4900002237</v>
          </cell>
        </row>
        <row r="178">
          <cell r="D178">
            <v>4900002238</v>
          </cell>
        </row>
        <row r="179">
          <cell r="D179">
            <v>4900002239</v>
          </cell>
        </row>
        <row r="180">
          <cell r="D180">
            <v>4900002240</v>
          </cell>
        </row>
        <row r="181">
          <cell r="D181">
            <v>4900002241</v>
          </cell>
        </row>
        <row r="182">
          <cell r="D182">
            <v>4900002242</v>
          </cell>
        </row>
        <row r="183">
          <cell r="D183">
            <v>4900002243</v>
          </cell>
        </row>
        <row r="184">
          <cell r="D184">
            <v>4900002244</v>
          </cell>
        </row>
        <row r="185">
          <cell r="D185">
            <v>4900002245</v>
          </cell>
        </row>
        <row r="186">
          <cell r="D186">
            <v>4900002246</v>
          </cell>
        </row>
        <row r="187">
          <cell r="D187">
            <v>4900002247</v>
          </cell>
        </row>
        <row r="188">
          <cell r="D188">
            <v>4900002248</v>
          </cell>
        </row>
        <row r="189">
          <cell r="D189">
            <v>4900002252</v>
          </cell>
        </row>
        <row r="190">
          <cell r="D190">
            <v>4900002253</v>
          </cell>
        </row>
        <row r="191">
          <cell r="D191">
            <v>4900002254</v>
          </cell>
        </row>
        <row r="192">
          <cell r="D192">
            <v>4900002255</v>
          </cell>
        </row>
        <row r="193">
          <cell r="D193">
            <v>4900002256</v>
          </cell>
        </row>
        <row r="194">
          <cell r="D194">
            <v>4900002257</v>
          </cell>
        </row>
        <row r="195">
          <cell r="D195">
            <v>4900002258</v>
          </cell>
        </row>
        <row r="196">
          <cell r="D196">
            <v>4900002259</v>
          </cell>
        </row>
        <row r="197">
          <cell r="D197">
            <v>4900002260</v>
          </cell>
        </row>
        <row r="198">
          <cell r="D198">
            <v>4900002261</v>
          </cell>
        </row>
        <row r="199">
          <cell r="D199">
            <v>4900002262</v>
          </cell>
        </row>
        <row r="200">
          <cell r="D200">
            <v>4900002263</v>
          </cell>
        </row>
        <row r="201">
          <cell r="D201">
            <v>4900002266</v>
          </cell>
        </row>
        <row r="202">
          <cell r="D202">
            <v>4900002268</v>
          </cell>
        </row>
        <row r="203">
          <cell r="D203">
            <v>4900002268</v>
          </cell>
        </row>
        <row r="204">
          <cell r="D204">
            <v>4900002269</v>
          </cell>
        </row>
        <row r="205">
          <cell r="D205">
            <v>4900002270</v>
          </cell>
        </row>
        <row r="206">
          <cell r="D206">
            <v>4900002271</v>
          </cell>
        </row>
        <row r="207">
          <cell r="D207">
            <v>4900002272</v>
          </cell>
        </row>
        <row r="208">
          <cell r="D208">
            <v>4900002273</v>
          </cell>
        </row>
        <row r="209">
          <cell r="D209">
            <v>4900002273</v>
          </cell>
        </row>
        <row r="210">
          <cell r="D210">
            <v>4900002274</v>
          </cell>
        </row>
        <row r="211">
          <cell r="D211">
            <v>4900002275</v>
          </cell>
        </row>
        <row r="212">
          <cell r="D212">
            <v>4900002276</v>
          </cell>
        </row>
        <row r="213">
          <cell r="D213">
            <v>4900002277</v>
          </cell>
        </row>
        <row r="214">
          <cell r="D214">
            <v>4900002278</v>
          </cell>
        </row>
        <row r="215">
          <cell r="D215">
            <v>4900002279</v>
          </cell>
        </row>
        <row r="216">
          <cell r="D216">
            <v>4900002280</v>
          </cell>
        </row>
        <row r="217">
          <cell r="D217">
            <v>4900002281</v>
          </cell>
        </row>
        <row r="218">
          <cell r="D218">
            <v>4900002282</v>
          </cell>
        </row>
        <row r="219">
          <cell r="D219">
            <v>4900002283</v>
          </cell>
        </row>
        <row r="220">
          <cell r="D220">
            <v>4900002284</v>
          </cell>
        </row>
        <row r="221">
          <cell r="D221">
            <v>4900002285</v>
          </cell>
        </row>
        <row r="222">
          <cell r="D222">
            <v>4900002286</v>
          </cell>
        </row>
        <row r="223">
          <cell r="D223">
            <v>4900002287</v>
          </cell>
        </row>
        <row r="224">
          <cell r="D224">
            <v>4900002288</v>
          </cell>
        </row>
        <row r="225">
          <cell r="D225">
            <v>4900002289</v>
          </cell>
        </row>
        <row r="226">
          <cell r="D226">
            <v>4900002290</v>
          </cell>
        </row>
        <row r="227">
          <cell r="D227">
            <v>4900002291</v>
          </cell>
        </row>
        <row r="228">
          <cell r="D228">
            <v>4900002293</v>
          </cell>
        </row>
        <row r="229">
          <cell r="D229">
            <v>4900002294</v>
          </cell>
        </row>
        <row r="230">
          <cell r="D230">
            <v>4900002295</v>
          </cell>
        </row>
        <row r="231">
          <cell r="D231">
            <v>4900002296</v>
          </cell>
        </row>
        <row r="232">
          <cell r="D232">
            <v>4900002297</v>
          </cell>
        </row>
        <row r="233">
          <cell r="D233">
            <v>4900002298</v>
          </cell>
        </row>
        <row r="234">
          <cell r="D234">
            <v>4900002299</v>
          </cell>
        </row>
        <row r="235">
          <cell r="D235">
            <v>4900002300</v>
          </cell>
        </row>
        <row r="236">
          <cell r="D236">
            <v>4900002301</v>
          </cell>
        </row>
        <row r="237">
          <cell r="D237">
            <v>4900002303</v>
          </cell>
        </row>
        <row r="238">
          <cell r="D238">
            <v>4900002304</v>
          </cell>
        </row>
        <row r="239">
          <cell r="D239">
            <v>4900002305</v>
          </cell>
        </row>
        <row r="240">
          <cell r="D240">
            <v>4900002307</v>
          </cell>
        </row>
        <row r="241">
          <cell r="D241">
            <v>4900002309</v>
          </cell>
        </row>
        <row r="242">
          <cell r="D242">
            <v>4900002310</v>
          </cell>
        </row>
        <row r="243">
          <cell r="D243">
            <v>4900002311</v>
          </cell>
        </row>
        <row r="244">
          <cell r="D244">
            <v>4900002312</v>
          </cell>
        </row>
        <row r="245">
          <cell r="D245">
            <v>4900002313</v>
          </cell>
        </row>
        <row r="246">
          <cell r="D246">
            <v>4900002314</v>
          </cell>
        </row>
        <row r="247">
          <cell r="D247">
            <v>4900002315</v>
          </cell>
        </row>
        <row r="248">
          <cell r="D248">
            <v>4900002316</v>
          </cell>
        </row>
        <row r="249">
          <cell r="D249">
            <v>4900002317</v>
          </cell>
        </row>
        <row r="250">
          <cell r="D250">
            <v>4900002318</v>
          </cell>
        </row>
        <row r="251">
          <cell r="D251">
            <v>4900002319</v>
          </cell>
        </row>
        <row r="252">
          <cell r="D252">
            <v>4900002320</v>
          </cell>
        </row>
        <row r="253">
          <cell r="D253">
            <v>4900002321</v>
          </cell>
        </row>
        <row r="254">
          <cell r="D254">
            <v>4900002323</v>
          </cell>
        </row>
        <row r="255">
          <cell r="D255">
            <v>4900002324</v>
          </cell>
        </row>
        <row r="256">
          <cell r="D256">
            <v>9900060418</v>
          </cell>
        </row>
        <row r="257">
          <cell r="D257">
            <v>4900001985</v>
          </cell>
        </row>
        <row r="258">
          <cell r="D258">
            <v>4900002050</v>
          </cell>
        </row>
        <row r="259">
          <cell r="D259">
            <v>4900002207</v>
          </cell>
        </row>
        <row r="260">
          <cell r="D260">
            <v>4900002306</v>
          </cell>
        </row>
      </sheetData>
      <sheetData sheetId="5">
        <row r="2">
          <cell r="D2">
            <v>4500097548</v>
          </cell>
        </row>
        <row r="3">
          <cell r="D3">
            <v>4500097559</v>
          </cell>
        </row>
        <row r="4">
          <cell r="D4">
            <v>4500097602</v>
          </cell>
        </row>
        <row r="5">
          <cell r="D5">
            <v>4900002031</v>
          </cell>
        </row>
        <row r="6">
          <cell r="D6">
            <v>4900002034</v>
          </cell>
        </row>
        <row r="7">
          <cell r="D7">
            <v>4900002035</v>
          </cell>
        </row>
        <row r="8">
          <cell r="D8">
            <v>4900002036</v>
          </cell>
        </row>
        <row r="9">
          <cell r="D9">
            <v>4900002037</v>
          </cell>
        </row>
        <row r="10">
          <cell r="D10">
            <v>4900002039</v>
          </cell>
        </row>
        <row r="11">
          <cell r="D11">
            <v>4900002040</v>
          </cell>
        </row>
        <row r="12">
          <cell r="D12">
            <v>4900002046</v>
          </cell>
        </row>
        <row r="13">
          <cell r="D13">
            <v>4900002047</v>
          </cell>
        </row>
        <row r="14">
          <cell r="D14">
            <v>4900002053</v>
          </cell>
        </row>
        <row r="15">
          <cell r="D15">
            <v>4900002054</v>
          </cell>
        </row>
        <row r="16">
          <cell r="D16">
            <v>4900002072</v>
          </cell>
        </row>
        <row r="17">
          <cell r="D17">
            <v>4900002084</v>
          </cell>
        </row>
        <row r="18">
          <cell r="D18">
            <v>4900002086</v>
          </cell>
        </row>
        <row r="19">
          <cell r="D19">
            <v>4900002087</v>
          </cell>
        </row>
        <row r="20">
          <cell r="D20">
            <v>4900002130</v>
          </cell>
        </row>
        <row r="21">
          <cell r="D21">
            <v>4900002131</v>
          </cell>
        </row>
        <row r="22">
          <cell r="D22">
            <v>4900002143</v>
          </cell>
        </row>
        <row r="23">
          <cell r="D23">
            <v>4900002180</v>
          </cell>
        </row>
        <row r="24">
          <cell r="D24">
            <v>4900002181</v>
          </cell>
        </row>
        <row r="25">
          <cell r="D25">
            <v>4900002182</v>
          </cell>
        </row>
        <row r="26">
          <cell r="D26">
            <v>4900002183</v>
          </cell>
        </row>
        <row r="27">
          <cell r="D27">
            <v>4900002183</v>
          </cell>
        </row>
        <row r="28">
          <cell r="D28">
            <v>4900002185</v>
          </cell>
        </row>
        <row r="29">
          <cell r="D29">
            <v>4900002199</v>
          </cell>
        </row>
        <row r="30">
          <cell r="D30">
            <v>4900002204</v>
          </cell>
        </row>
        <row r="31">
          <cell r="D31">
            <v>4900002212</v>
          </cell>
        </row>
        <row r="32">
          <cell r="D32">
            <v>4900002213</v>
          </cell>
        </row>
        <row r="33">
          <cell r="D33">
            <v>4900002243</v>
          </cell>
        </row>
        <row r="34">
          <cell r="D34">
            <v>4900002256</v>
          </cell>
        </row>
        <row r="35">
          <cell r="D35">
            <v>4900002257</v>
          </cell>
        </row>
        <row r="36">
          <cell r="D36">
            <v>4900002268</v>
          </cell>
        </row>
        <row r="37">
          <cell r="D37">
            <v>4900002314</v>
          </cell>
        </row>
      </sheetData>
      <sheetData sheetId="6"/>
      <sheetData sheetId="7"/>
      <sheetData sheetId="8"/>
      <sheetData sheetId="9"/>
      <sheetData sheetId="10"/>
      <sheetData sheetId="11"/>
      <sheetData sheetId="12"/>
      <sheetData sheetId="13"/>
      <sheetData sheetId="14"/>
      <sheetData sheetId="15"/>
      <sheetData sheetId="16"/>
      <sheetData sheetId="17">
        <row r="2">
          <cell r="D2">
            <v>251</v>
          </cell>
        </row>
      </sheetData>
      <sheetData sheetId="18">
        <row r="2">
          <cell r="D2">
            <v>4500097548</v>
          </cell>
        </row>
      </sheetData>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 val="Datos_del_Balance1"/>
      <sheetName val="Bce_Patrim1"/>
      <sheetName val="EOAF_(2)1"/>
      <sheetName val="PT_EOAF1"/>
      <sheetName val="Armado_nota_numérica1"/>
      <sheetName val="nota_numérica1"/>
      <sheetName val="ANEXO_A1"/>
      <sheetName val="ANEXO_C1"/>
      <sheetName val="ANEXO_E1"/>
      <sheetName val="ANEXO_G1"/>
      <sheetName val="ANEXO_F1"/>
      <sheetName val="Edo_Rdos1"/>
      <sheetName val="ANEXO_H1"/>
      <sheetName val="Datos_del_Balance2"/>
      <sheetName val="Bce_Patrim2"/>
      <sheetName val="EOAF_(2)2"/>
      <sheetName val="PT_EOAF2"/>
      <sheetName val="Armado_nota_numérica2"/>
      <sheetName val="nota_numérica2"/>
      <sheetName val="ANEXO_A2"/>
      <sheetName val="ANEXO_C2"/>
      <sheetName val="ANEXO_E2"/>
      <sheetName val="ANEXO_G2"/>
      <sheetName val="ANEXO_F2"/>
      <sheetName val="Edo_Rdos2"/>
      <sheetName val="ANEXO_H2"/>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B8">
            <v>38442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ow r="8">
          <cell r="B8">
            <v>38442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row r="8">
          <cell r="B8">
            <v>38442</v>
          </cell>
        </row>
      </sheetData>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 val="0_1_Control_General"/>
      <sheetName val="0_2_Detalle_de_tareas"/>
      <sheetName val="0_3_Check_list"/>
      <sheetName val="0_4_Relevamiento"/>
      <sheetName val="0_5_Planilla_para_1er_Informe"/>
      <sheetName val="0_6_Planilla_Impuganciones"/>
      <sheetName val="0_7_Planillas_p-_2do__Infor_(1)"/>
      <sheetName val="0_8_Planillas_p-_2do__Infor_(2)"/>
      <sheetName val="0_9_Resumen_Control"/>
      <sheetName val="0_10_Verif__Hechuka_Soc_"/>
      <sheetName val="0_11_Verif__Hechauka_A&amp;A"/>
      <sheetName val="1_1_DDJJ_del_IVA_s-Soc_"/>
      <sheetName val="1_2_DDJJ_del_IVA_s-A&amp;A"/>
      <sheetName val="1_3_Diferen__en_llenado_de_DDJJ"/>
      <sheetName val="1_4_DDJJ_Ret__IVA_-_Form__122"/>
      <sheetName val="1_5_DDJJ_Ret__Renta_-_Form__109"/>
      <sheetName val="1_6_DDJJ_del_IVA_s-Soc__(Rect_)"/>
      <sheetName val="1_7_Diferen__en_llenado_(Rect_)"/>
      <sheetName val="2_1_LHV_-_Consolidado_Soc_"/>
      <sheetName val="2_2_LHV_-_Consolidado_A&amp;A"/>
      <sheetName val="2_3_NC_Emitidas_Soc_"/>
      <sheetName val="2_4_NC_Emitidas_A&amp;A"/>
      <sheetName val="2_5_Mayor_IVA_DF"/>
      <sheetName val="2_6_Conciliación_DF"/>
      <sheetName val="3_1_Ingresos_Acumulados"/>
      <sheetName val="3_2_Mayores_Ingresos"/>
      <sheetName val="3_3_Conciliación_de_ingresos"/>
      <sheetName val="3_4_Clasificación_mensual"/>
      <sheetName val="3_5_EERR-Ingresos"/>
      <sheetName val="3_6_Dif__Ingresos_vs_DDJJ"/>
      <sheetName val="3_7_Control_Final_Ingresos_"/>
      <sheetName val="4_1_LC_-_Original"/>
      <sheetName val="4_2_LC_-_Observaciones_Grav_"/>
      <sheetName val="4_3_LC_-_Definitivo_Grav_"/>
      <sheetName val="4_4_LHC_-_Soc__Original"/>
      <sheetName val="4_5_LHC_-_Definitivo_Integral"/>
      <sheetName val="4_6_Mayor_IVA_CF"/>
      <sheetName val="4_7_Conciliación_CF_Original"/>
      <sheetName val="4_8_Conciliación_CF_Definitivo"/>
      <sheetName val="4_9_Control_Final"/>
      <sheetName val="5_1_Control_de_pagos"/>
      <sheetName val="LHR-Soc_"/>
      <sheetName val="Ret_Recibidas"/>
      <sheetName val="Seguimientos_de_Saldos"/>
      <sheetName val="3_1_Ingresos_Acumulados_(2)"/>
      <sheetName val="0_1_Control_General1"/>
      <sheetName val="0_2_Detalle_de_tareas1"/>
      <sheetName val="0_3_Check_list1"/>
      <sheetName val="0_4_Relevamiento1"/>
      <sheetName val="0_5_Planilla_para_1er_Informe1"/>
      <sheetName val="0_6_Planilla_Impuganciones1"/>
      <sheetName val="0_7_Planillas_p-_2do__Infor_(11"/>
      <sheetName val="0_8_Planillas_p-_2do__Infor_(21"/>
      <sheetName val="0_9_Resumen_Control1"/>
      <sheetName val="0_10_Verif__Hechuka_Soc_1"/>
      <sheetName val="0_11_Verif__Hechauka_A&amp;A1"/>
      <sheetName val="1_1_DDJJ_del_IVA_s-Soc_1"/>
      <sheetName val="1_2_DDJJ_del_IVA_s-A&amp;A1"/>
      <sheetName val="1_3_Diferen__en_llenado_de_DDJ1"/>
      <sheetName val="1_4_DDJJ_Ret__IVA_-_Form__1221"/>
      <sheetName val="1_5_DDJJ_Ret__Renta_-_Form__101"/>
      <sheetName val="1_6_DDJJ_del_IVA_s-Soc__(Rect_1"/>
      <sheetName val="1_7_Diferen__en_llenado_(Rect_1"/>
      <sheetName val="2_1_LHV_-_Consolidado_Soc_1"/>
      <sheetName val="2_2_LHV_-_Consolidado_A&amp;A1"/>
      <sheetName val="2_3_NC_Emitidas_Soc_1"/>
      <sheetName val="2_4_NC_Emitidas_A&amp;A1"/>
      <sheetName val="2_5_Mayor_IVA_DF1"/>
      <sheetName val="2_6_Conciliación_DF1"/>
      <sheetName val="3_1_Ingresos_Acumulados1"/>
      <sheetName val="3_2_Mayores_Ingresos1"/>
      <sheetName val="3_3_Conciliación_de_ingresos1"/>
      <sheetName val="3_4_Clasificación_mensual1"/>
      <sheetName val="3_5_EERR-Ingresos1"/>
      <sheetName val="3_6_Dif__Ingresos_vs_DDJJ1"/>
      <sheetName val="3_7_Control_Final_Ingresos_1"/>
      <sheetName val="4_1_LC_-_Original1"/>
      <sheetName val="4_2_LC_-_Observaciones_Grav_1"/>
      <sheetName val="4_3_LC_-_Definitivo_Grav_1"/>
      <sheetName val="4_4_LHC_-_Soc__Original1"/>
      <sheetName val="4_5_LHC_-_Definitivo_Integral1"/>
      <sheetName val="4_6_Mayor_IVA_CF1"/>
      <sheetName val="4_7_Conciliación_CF_Original1"/>
      <sheetName val="4_8_Conciliación_CF_Definitivo1"/>
      <sheetName val="4_9_Control_Final1"/>
      <sheetName val="5_1_Control_de_pagos1"/>
      <sheetName val="LHR-Soc_1"/>
      <sheetName val="Ret_Recibidas1"/>
      <sheetName val="Seguimientos_de_Saldos1"/>
      <sheetName val="3_1_Ingresos_Acumulados_(2)1"/>
      <sheetName val="0_1_Control_General2"/>
      <sheetName val="0_2_Detalle_de_tareas2"/>
      <sheetName val="0_3_Check_list2"/>
      <sheetName val="0_4_Relevamiento2"/>
      <sheetName val="0_5_Planilla_para_1er_Informe2"/>
      <sheetName val="0_6_Planilla_Impuganciones2"/>
      <sheetName val="0_7_Planillas_p-_2do__Infor_(12"/>
      <sheetName val="0_8_Planillas_p-_2do__Infor_(22"/>
      <sheetName val="0_9_Resumen_Control2"/>
      <sheetName val="0_10_Verif__Hechuka_Soc_2"/>
      <sheetName val="0_11_Verif__Hechauka_A&amp;A2"/>
      <sheetName val="1_1_DDJJ_del_IVA_s-Soc_2"/>
      <sheetName val="1_2_DDJJ_del_IVA_s-A&amp;A2"/>
      <sheetName val="1_3_Diferen__en_llenado_de_DDJ2"/>
      <sheetName val="1_4_DDJJ_Ret__IVA_-_Form__1222"/>
      <sheetName val="1_5_DDJJ_Ret__Renta_-_Form__102"/>
      <sheetName val="1_6_DDJJ_del_IVA_s-Soc__(Rect_2"/>
      <sheetName val="1_7_Diferen__en_llenado_(Rect_2"/>
      <sheetName val="2_1_LHV_-_Consolidado_Soc_2"/>
      <sheetName val="2_2_LHV_-_Consolidado_A&amp;A2"/>
      <sheetName val="2_3_NC_Emitidas_Soc_2"/>
      <sheetName val="2_4_NC_Emitidas_A&amp;A2"/>
      <sheetName val="2_5_Mayor_IVA_DF2"/>
      <sheetName val="2_6_Conciliación_DF2"/>
      <sheetName val="3_1_Ingresos_Acumulados2"/>
      <sheetName val="3_2_Mayores_Ingresos2"/>
      <sheetName val="3_3_Conciliación_de_ingresos2"/>
      <sheetName val="3_4_Clasificación_mensual2"/>
      <sheetName val="3_5_EERR-Ingresos2"/>
      <sheetName val="3_6_Dif__Ingresos_vs_DDJJ2"/>
      <sheetName val="3_7_Control_Final_Ingresos_2"/>
      <sheetName val="4_1_LC_-_Original2"/>
      <sheetName val="4_2_LC_-_Observaciones_Grav_2"/>
      <sheetName val="4_3_LC_-_Definitivo_Grav_2"/>
      <sheetName val="4_4_LHC_-_Soc__Original2"/>
      <sheetName val="4_5_LHC_-_Definitivo_Integral2"/>
      <sheetName val="4_6_Mayor_IVA_CF2"/>
      <sheetName val="4_7_Conciliación_CF_Original2"/>
      <sheetName val="4_8_Conciliación_CF_Definitivo2"/>
      <sheetName val="4_9_Control_Final2"/>
      <sheetName val="5_1_Control_de_pagos2"/>
      <sheetName val="LHR-Soc_2"/>
      <sheetName val="Ret_Recibidas2"/>
      <sheetName val="Seguimientos_de_Saldos2"/>
      <sheetName val="3_1_Ingresos_Acumulados_(2)2"/>
      <sheetName val="Ca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 BOLETOS"/>
      <sheetName val="RegBMF"/>
      <sheetName val="RegCBOT"/>
      <sheetName val="Lista"/>
      <sheetName val="Medios"/>
      <sheetName val="255102 Quinsa Sep-02"/>
      <sheetName val="GERA_BOLETOS"/>
      <sheetName val="255102_Quinsa_Sep-02"/>
      <sheetName val="1E info"/>
      <sheetName val="GERA_BOLETOS1"/>
      <sheetName val="255102_Quinsa_Sep-021"/>
      <sheetName val="1E_info"/>
      <sheetName val="GERA_BOLETOS3"/>
      <sheetName val="255102_Quinsa_Sep-023"/>
      <sheetName val="1E_info2"/>
      <sheetName val="GERA_BOLETOS2"/>
      <sheetName val="255102_Quinsa_Sep-022"/>
      <sheetName val="1E_info1"/>
      <sheetName val="GERA_BOLETOS4"/>
      <sheetName val="255102_Quinsa_Sep-024"/>
      <sheetName val="1E_info3"/>
      <sheetName val="GERA_BOLETOS5"/>
      <sheetName val="255102_Quinsa_Sep-025"/>
      <sheetName val="1E_info4"/>
      <sheetName val="GERA_BOLETOS6"/>
      <sheetName val="255102_Quinsa_Sep-026"/>
      <sheetName val="1E_info5"/>
      <sheetName val="GERA_BOLETOS7"/>
      <sheetName val="255102_Quinsa_Sep-027"/>
      <sheetName val="1E_info6"/>
      <sheetName val="GERA_BOLETOS8"/>
      <sheetName val="255102_Quinsa_Sep-028"/>
      <sheetName val="1E_info7"/>
      <sheetName val="GERA_BOLETOS9"/>
      <sheetName val="255102_Quinsa_Sep-029"/>
      <sheetName val="1E_info8"/>
      <sheetName val="GERA_BOLETOS11"/>
      <sheetName val="255102_Quinsa_Sep-0211"/>
      <sheetName val="1E_info10"/>
      <sheetName val="GERA_BOLETOS10"/>
      <sheetName val="255102_Quinsa_Sep-0210"/>
      <sheetName val="1E_info9"/>
      <sheetName val="GERA_BOLETOS12"/>
      <sheetName val="255102_Quinsa_Sep-0212"/>
      <sheetName val="1E_info11"/>
      <sheetName val="Macros"/>
      <sheetName val="I R Fiscal del  Mes"/>
      <sheetName val="Cash"/>
      <sheetName val="GERA_BOLETOS13"/>
      <sheetName val="255102_Quinsa_Sep-0213"/>
      <sheetName val="1E_info12"/>
      <sheetName val="I_R_Fiscal_del__Mes"/>
      <sheetName val="GERA_BOLETOS14"/>
      <sheetName val="255102_Quinsa_Sep-0214"/>
      <sheetName val="1E_info13"/>
      <sheetName val="I_R_Fiscal_del__Mes1"/>
      <sheetName val="Schroder Small Caps"/>
    </sheetNames>
    <sheetDataSet>
      <sheetData sheetId="0">
        <row r="3">
          <cell r="B3" t="str">
            <v>HCV Hedge Milho Set03</v>
          </cell>
        </row>
      </sheetData>
      <sheetData sheetId="1">
        <row r="3">
          <cell r="B3" t="str">
            <v>HCV Hedge Milho Set03</v>
          </cell>
        </row>
      </sheetData>
      <sheetData sheetId="2"/>
      <sheetData sheetId="3"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 val="evol_sdos_rtdo"/>
      <sheetName val="DIEN02_(2)"/>
      <sheetName val="Sarmiento_517"/>
      <sheetName val="Reconquista_823"/>
      <sheetName val="control_anexo_deloitte"/>
      <sheetName val="Datos_del_Balance"/>
      <sheetName val="evol_sdos_rtdo1"/>
      <sheetName val="DIEN02_(2)1"/>
      <sheetName val="Sarmiento_5171"/>
      <sheetName val="Reconquista_8231"/>
      <sheetName val="control_anexo_deloitte1"/>
      <sheetName val="Datos_del_Balance1"/>
      <sheetName val="evol_sdos_rtdo2"/>
      <sheetName val="DIEN02_(2)2"/>
      <sheetName val="Sarmiento_5172"/>
      <sheetName val="Reconquista_8232"/>
      <sheetName val="control_anexo_deloitte2"/>
      <sheetName val="Datos_del_Balance2"/>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sheetName val="CP"/>
      <sheetName val="KB"/>
      <sheetName val="CON2"/>
      <sheetName val="P&amp;L-VY"/>
      <sheetName val="P&amp;L-VY BDG"/>
      <sheetName val="ART"/>
      <sheetName val="MONTH-YTD"/>
      <sheetName val="MONTH-BDG"/>
      <sheetName val="RESUMO"/>
      <sheetName val="HEAD"/>
      <sheetName val="PUT&amp;TAKE"/>
      <sheetName val="GROUP"/>
      <sheetName val="total nvos"/>
      <sheetName val="P&amp;T"/>
      <sheetName val="EXPLICAÇÕES"/>
      <sheetName val="IMPRIMIR"/>
      <sheetName val="P&amp;L-VY_BDG"/>
      <sheetName val="total_nvos"/>
      <sheetName val="P&amp;L-VY_BDG1"/>
      <sheetName val="total_nvos1"/>
      <sheetName val="P&amp;L-VY_BDG2"/>
      <sheetName val="total_nvos2"/>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J OCT"/>
      <sheetName val="Conciliaciones"/>
      <sheetName val="Ret.Comp."/>
      <sheetName val="libro ventas PWC"/>
      <sheetName val="Mayor Vtas"/>
      <sheetName val="Libro compras definitivo PwC"/>
      <sheetName val="LIBRO COMPRAS (2)"/>
      <sheetName val="PY COMPRAS"/>
      <sheetName val="LIBRO COMPRAS PPC"/>
      <sheetName val="Mayor Compras"/>
      <sheetName val="AJUSTE PwC"/>
      <sheetName val="LIBRO COMPRAS"/>
      <sheetName val="Reversiones"/>
      <sheetName val="A desafectar"/>
      <sheetName val="AGREGADO POR PwC"/>
      <sheetName val="Sheet2"/>
      <sheetName val="Sheet2 (2)"/>
      <sheetName val="Ret.Iva"/>
      <sheetName val="DJ_OCT"/>
      <sheetName val="Ret_Comp_"/>
      <sheetName val="libro_ventas_PWC"/>
      <sheetName val="Mayor_Vtas"/>
      <sheetName val="Libro_compras_definitivo_PwC"/>
      <sheetName val="LIBRO_COMPRAS_(2)"/>
      <sheetName val="PY_COMPRAS"/>
      <sheetName val="LIBRO_COMPRAS_PPC"/>
      <sheetName val="Mayor_Compras"/>
      <sheetName val="AJUSTE_PwC"/>
      <sheetName val="LIBRO_COMPRAS"/>
      <sheetName val="A_desafectar"/>
      <sheetName val="AGREGADO_POR_PwC"/>
      <sheetName val="Sheet2_(2)"/>
      <sheetName val="Ret_Iva"/>
      <sheetName val="AUX"/>
      <sheetName val="DJ_OCT1"/>
      <sheetName val="Ret_Comp_1"/>
      <sheetName val="libro_ventas_PWC1"/>
      <sheetName val="Mayor_Vtas1"/>
      <sheetName val="Libro_compras_definitivo_PwC1"/>
      <sheetName val="LIBRO_COMPRAS_(2)1"/>
      <sheetName val="PY_COMPRAS1"/>
      <sheetName val="LIBRO_COMPRAS_PPC1"/>
      <sheetName val="Mayor_Compras1"/>
      <sheetName val="AJUSTE_PwC1"/>
      <sheetName val="LIBRO_COMPRAS1"/>
      <sheetName val="A_desafectar1"/>
      <sheetName val="AGREGADO_POR_PwC1"/>
      <sheetName val="Sheet2_(2)1"/>
      <sheetName val="Ret_Iva1"/>
    </sheetNames>
    <sheetDataSet>
      <sheetData sheetId="0" refreshError="1"/>
      <sheetData sheetId="1">
        <row r="19">
          <cell r="E19">
            <v>-822847528</v>
          </cell>
        </row>
        <row r="44">
          <cell r="G44">
            <v>238337</v>
          </cell>
        </row>
      </sheetData>
      <sheetData sheetId="2">
        <row r="23">
          <cell r="D23">
            <v>120916906</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23">
          <cell r="D23">
            <v>120916906</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J AGOSTO"/>
      <sheetName val="Libro compras 08-08 WP PwC"/>
      <sheetName val="Bajada Libro compras 08_2008 "/>
      <sheetName val="Conciliaciones"/>
      <sheetName val="Ret.Comp."/>
      <sheetName val="Libro ventas Ago-08"/>
      <sheetName val="MAYOR VENTAS"/>
      <sheetName val="Libro compras 08-08 PwC"/>
      <sheetName val="Libro compras 08-08 PPC"/>
      <sheetName val="MAYOR COMPRAS"/>
      <sheetName val="A DESAFECTAR"/>
      <sheetName val="Sheet3"/>
      <sheetName val="AGREGADOS"/>
      <sheetName val="AJUSTES EN PPC"/>
      <sheetName val="REVERSIONES"/>
      <sheetName val="DJ_AGOSTO"/>
      <sheetName val="Libro_compras_08-08_WP_PwC"/>
      <sheetName val="Bajada_Libro_compras_08_2008_"/>
      <sheetName val="Ret_Comp_"/>
      <sheetName val="Libro_ventas_Ago-08"/>
      <sheetName val="MAYOR_VENTAS"/>
      <sheetName val="Libro_compras_08-08_PwC"/>
      <sheetName val="Libro_compras_08-08_PPC"/>
      <sheetName val="MAYOR_COMPRAS"/>
      <sheetName val="A_DESAFECTAR"/>
      <sheetName val="AJUSTES_EN_PPC"/>
      <sheetName val="WIP"/>
      <sheetName val="DJ_AGOSTO1"/>
      <sheetName val="Libro_compras_08-08_WP_PwC1"/>
      <sheetName val="Bajada_Libro_compras_08_2008_1"/>
      <sheetName val="Ret_Comp_1"/>
      <sheetName val="Libro_ventas_Ago-081"/>
      <sheetName val="MAYOR_VENTAS1"/>
      <sheetName val="Libro_compras_08-08_PwC1"/>
      <sheetName val="Libro_compras_08-08_PPC1"/>
      <sheetName val="MAYOR_COMPRAS1"/>
      <sheetName val="A_DESAFECTAR1"/>
      <sheetName val="AJUSTES_EN_PPC1"/>
    </sheetNames>
    <sheetDataSet>
      <sheetData sheetId="0"/>
      <sheetData sheetId="1"/>
      <sheetData sheetId="2"/>
      <sheetData sheetId="3">
        <row r="19">
          <cell r="E19">
            <v>-826122666</v>
          </cell>
        </row>
        <row r="42">
          <cell r="F42">
            <v>1012983106.3636364</v>
          </cell>
        </row>
      </sheetData>
      <sheetData sheetId="4"/>
      <sheetData sheetId="5">
        <row r="109">
          <cell r="I109">
            <v>0</v>
          </cell>
        </row>
      </sheetData>
      <sheetData sheetId="6"/>
      <sheetData sheetId="7">
        <row r="589">
          <cell r="J589">
            <v>-137959</v>
          </cell>
        </row>
      </sheetData>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row r="109">
          <cell r="I109">
            <v>0</v>
          </cell>
        </row>
      </sheetData>
      <sheetData sheetId="32"/>
      <sheetData sheetId="33">
        <row r="589">
          <cell r="J589">
            <v>-137959</v>
          </cell>
        </row>
      </sheetData>
      <sheetData sheetId="34"/>
      <sheetData sheetId="35"/>
      <sheetData sheetId="36"/>
      <sheetData sheetId="3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ga de Facturas"/>
      <sheetName val="Imprimir Recibos"/>
      <sheetName val="RUC"/>
      <sheetName val="Control de Límites de Crédito"/>
      <sheetName val="Hoja1"/>
      <sheetName val="Carga_de_Facturas"/>
      <sheetName val="Imprimir_Recibos"/>
      <sheetName val="Control_de_Límites_de_Crédito"/>
      <sheetName val="Carga_de_Facturas1"/>
      <sheetName val="Imprimir_Recibos1"/>
      <sheetName val="Control_de_Límites_de_Crédito1"/>
      <sheetName val="Carga_de_Facturas2"/>
      <sheetName val="Imprimir_Recibos2"/>
      <sheetName val="Control_de_Límites_de_Crédit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Form_109"/>
      <sheetName val="Form_122"/>
      <sheetName val="Conciliación_de_Retenciones"/>
      <sheetName val="Resumen_Retenciones_a_Ingresar"/>
      <sheetName val="Mayor_Ret__IVA_Local"/>
      <sheetName val="Hechauka_Ret__Locales_(A&amp;A)"/>
      <sheetName val="Consulta_2"/>
      <sheetName val="Diferencia_Mayor_vs_Hechauka"/>
      <sheetName val="Hechauka_Consolidado"/>
      <sheetName val="Retenciones_al_Exterior_(A&amp;A)"/>
      <sheetName val="Fact__Incluidas_en_el_LC"/>
      <sheetName val="TC_BCP_-_2011"/>
      <sheetName val="Mayor_RSC"/>
      <sheetName val="Consulta_1"/>
      <sheetName val="Hechauka_Retenciones_PPC"/>
      <sheetName val="Fecha_de_pago"/>
      <sheetName val="Form__109_(Banco)"/>
      <sheetName val="Form__122_(Banco)"/>
      <sheetName val="Check_list"/>
      <sheetName val="Inventario_CDA_BBVA_Suiza"/>
      <sheetName val="Mayores_Retenciones_Diciembre"/>
      <sheetName val="Retenciones_Exterior_PPC"/>
      <sheetName val="Interes_por_prestamos"/>
      <sheetName val="PPC_Conciliación_Octubre_Rta_"/>
      <sheetName val="TC-2011_(Exterior)"/>
      <sheetName val="Mayor_Ret_IVA_Exterior"/>
      <sheetName val="Mayor_Ret_Renta_Exterior"/>
      <sheetName val="Form_1091"/>
      <sheetName val="Form_1221"/>
      <sheetName val="Conciliación_de_Retenciones1"/>
      <sheetName val="Resumen_Retenciones_a_Ingresar1"/>
      <sheetName val="Mayor_Ret__IVA_Local1"/>
      <sheetName val="Hechauka_Ret__Locales_(A&amp;A)1"/>
      <sheetName val="Consulta_21"/>
      <sheetName val="Diferencia_Mayor_vs_Hechauka1"/>
      <sheetName val="Hechauka_Consolidado1"/>
      <sheetName val="Retenciones_al_Exterior_(A&amp;A)1"/>
      <sheetName val="Fact__Incluidas_en_el_LC1"/>
      <sheetName val="TC_BCP_-_20111"/>
      <sheetName val="Mayor_RSC1"/>
      <sheetName val="Consulta_11"/>
      <sheetName val="Hechauka_Retenciones_PPC1"/>
      <sheetName val="Fecha_de_pago1"/>
      <sheetName val="Form__109_(Banco)1"/>
      <sheetName val="Form__122_(Banco)1"/>
      <sheetName val="Check_list1"/>
      <sheetName val="Inventario_CDA_BBVA_Suiza1"/>
      <sheetName val="Mayores_Retenciones_Diciembre1"/>
      <sheetName val="Retenciones_Exterior_PPC1"/>
      <sheetName val="Interes_por_prestamos1"/>
      <sheetName val="PPC_Conciliación_Octubre_Rta_1"/>
      <sheetName val="TC-2011_(Exterior)1"/>
      <sheetName val="Mayor_Ret_IVA_Exterior1"/>
      <sheetName val="Mayor_Ret_Renta_Exterior1"/>
      <sheetName val="Form_1092"/>
      <sheetName val="Form_1222"/>
      <sheetName val="Conciliación_de_Retenciones2"/>
      <sheetName val="Resumen_Retenciones_a_Ingresar2"/>
      <sheetName val="Mayor_Ret__IVA_Local2"/>
      <sheetName val="Hechauka_Ret__Locales_(A&amp;A)2"/>
      <sheetName val="Consulta_22"/>
      <sheetName val="Diferencia_Mayor_vs_Hechauka2"/>
      <sheetName val="Hechauka_Consolidado2"/>
      <sheetName val="Retenciones_al_Exterior_(A&amp;A)2"/>
      <sheetName val="Fact__Incluidas_en_el_LC2"/>
      <sheetName val="TC_BCP_-_20112"/>
      <sheetName val="Mayor_RSC2"/>
      <sheetName val="Consulta_12"/>
      <sheetName val="Hechauka_Retenciones_PPC2"/>
      <sheetName val="Fecha_de_pago2"/>
      <sheetName val="Form__109_(Banco)2"/>
      <sheetName val="Form__122_(Banco)2"/>
      <sheetName val="Check_list2"/>
      <sheetName val="Inventario_CDA_BBVA_Suiza2"/>
      <sheetName val="Mayores_Retenciones_Diciembre2"/>
      <sheetName val="Retenciones_Exterior_PPC2"/>
      <sheetName val="Interes_por_prestamos2"/>
      <sheetName val="PPC_Conciliación_Octubre_Rta_2"/>
      <sheetName val="TC-2011_(Exterior)2"/>
      <sheetName val="Mayor_Ret_IVA_Exterior2"/>
      <sheetName val="Mayor_Ret_Renta_Exterior2"/>
      <sheetName val="criollitas 100 - 200"/>
      <sheetName val="212405"/>
      <sheetName val="otr_r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G13">
            <v>1945600</v>
          </cell>
        </row>
      </sheetData>
      <sheetData sheetId="53"/>
      <sheetData sheetId="54">
        <row r="101">
          <cell r="E101">
            <v>287944.09000000003</v>
          </cell>
        </row>
      </sheetData>
      <sheetData sheetId="55"/>
      <sheetData sheetId="56">
        <row r="346">
          <cell r="E346">
            <v>4203</v>
          </cell>
        </row>
      </sheetData>
      <sheetData sheetId="57">
        <row r="18">
          <cell r="G18">
            <v>779462</v>
          </cell>
        </row>
      </sheetData>
      <sheetData sheetId="58">
        <row r="18">
          <cell r="G18">
            <v>1375750</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3">
          <cell r="G13">
            <v>1945600</v>
          </cell>
        </row>
      </sheetData>
      <sheetData sheetId="80"/>
      <sheetData sheetId="81">
        <row r="101">
          <cell r="E101">
            <v>287944.09000000003</v>
          </cell>
        </row>
      </sheetData>
      <sheetData sheetId="82"/>
      <sheetData sheetId="83">
        <row r="346">
          <cell r="E346">
            <v>4203</v>
          </cell>
        </row>
      </sheetData>
      <sheetData sheetId="84">
        <row r="18">
          <cell r="G18">
            <v>779462</v>
          </cell>
        </row>
      </sheetData>
      <sheetData sheetId="85">
        <row r="18">
          <cell r="G18">
            <v>1375750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13">
          <cell r="G13">
            <v>1945600</v>
          </cell>
        </row>
      </sheetData>
      <sheetData sheetId="107"/>
      <sheetData sheetId="108">
        <row r="101">
          <cell r="E101">
            <v>287944.09000000003</v>
          </cell>
        </row>
      </sheetData>
      <sheetData sheetId="109"/>
      <sheetData sheetId="110">
        <row r="346">
          <cell r="E346">
            <v>4203</v>
          </cell>
        </row>
      </sheetData>
      <sheetData sheetId="111">
        <row r="18">
          <cell r="G18">
            <v>779462</v>
          </cell>
        </row>
      </sheetData>
      <sheetData sheetId="112">
        <row r="18">
          <cell r="G18">
            <v>1375750</v>
          </cell>
        </row>
      </sheetData>
      <sheetData sheetId="113" refreshError="1"/>
      <sheetData sheetId="114" refreshError="1"/>
      <sheetData sheetId="11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enu Master"/>
      <sheetName val="Targeted Testing Master"/>
      <sheetName val="Targeted Testing-2"/>
      <sheetName val="Non-Statistical Sampling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 val="Menu_Master"/>
      <sheetName val="Targeted_Testing_Master"/>
      <sheetName val="Targeted_Testing-2"/>
      <sheetName val="Non-Statistical_Sampling_Master"/>
      <sheetName val="Accept_Reject_Master"/>
      <sheetName val="AR_Confirmation_Log_Master"/>
      <sheetName val="Fixed_Asset_Additions_Master"/>
      <sheetName val="Fixed_Asset_Disposals_Master"/>
      <sheetName val="Unrecord_Liab_-_Pd_Inv_Master"/>
      <sheetName val="Unrecord_Liab_-_Unpd_Inv_Master"/>
      <sheetName val="Testing_Detail_Master"/>
      <sheetName val="First_Sample_Results_Master"/>
      <sheetName val="Global_Data"/>
      <sheetName val="Menu_Master1"/>
      <sheetName val="Targeted_Testing_Master1"/>
      <sheetName val="Targeted_Testing-21"/>
      <sheetName val="Non-Statistical_Sampling_Maste1"/>
      <sheetName val="Accept_Reject_Master1"/>
      <sheetName val="AR_Confirmation_Log_Master1"/>
      <sheetName val="Fixed_Asset_Additions_Master1"/>
      <sheetName val="Fixed_Asset_Disposals_Master1"/>
      <sheetName val="Unrecord_Liab_-_Pd_Inv_Master1"/>
      <sheetName val="Unrecord_Liab_-_Unpd_Inv_Maste1"/>
      <sheetName val="Testing_Detail_Master1"/>
      <sheetName val="First_Sample_Results_Master1"/>
      <sheetName val="Global_Data1"/>
      <sheetName val="Menu_Master2"/>
      <sheetName val="Targeted_Testing_Master2"/>
      <sheetName val="Targeted_Testing-22"/>
      <sheetName val="Non-Statistical_Sampling_Maste2"/>
      <sheetName val="Accept_Reject_Master2"/>
      <sheetName val="AR_Confirmation_Log_Master2"/>
      <sheetName val="Fixed_Asset_Additions_Master2"/>
      <sheetName val="Fixed_Asset_Disposals_Master2"/>
      <sheetName val="Unrecord_Liab_-_Pd_Inv_Master2"/>
      <sheetName val="Unrecord_Liab_-_Unpd_Inv_Maste2"/>
      <sheetName val="Testing_Detail_Master2"/>
      <sheetName val="First_Sample_Results_Master2"/>
      <sheetName val="Global_Data2"/>
    </sheetNames>
    <sheetDataSet>
      <sheetData sheetId="0"/>
      <sheetData sheetId="1"/>
      <sheetData sheetId="2"/>
      <sheetData sheetId="3"/>
      <sheetData sheetId="4">
        <row r="50">
          <cell r="C50" t="str">
            <v xml:space="preserve">   ?</v>
          </cell>
        </row>
        <row r="51">
          <cell r="C51" t="str">
            <v>Low</v>
          </cell>
        </row>
        <row r="52">
          <cell r="C52" t="str">
            <v>Moderate</v>
          </cell>
        </row>
        <row r="53">
          <cell r="C53" t="str">
            <v>High</v>
          </cell>
        </row>
        <row r="63">
          <cell r="C6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row r="50">
          <cell r="C50" t="str">
            <v xml:space="preserve">   ?</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50">
          <cell r="C50" t="str">
            <v xml:space="preserve">   ?</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50">
          <cell r="C50" t="str">
            <v xml:space="preserve">   ?</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 val="PBC2"/>
      <sheetName val="Bs_Uso_Trim_"/>
      <sheetName val="Asset_Explanations"/>
      <sheetName val="Bs_Uso_Trim_1"/>
      <sheetName val="Asset_Explanations1"/>
      <sheetName val="Bs_Uso_Trim_2"/>
      <sheetName val="Asset_Explanations2"/>
      <sheetName val="Hoja1"/>
      <sheetName val="Datos ADESA"/>
      <sheetName val="diferencia cbio prest"/>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 sheetId="3">
        <row r="5">
          <cell r="Z5">
            <v>1.0295000000000001</v>
          </cell>
        </row>
      </sheetData>
      <sheetData sheetId="4"/>
      <sheetData sheetId="5">
        <row r="5">
          <cell r="Z5">
            <v>1.0295000000000001</v>
          </cell>
        </row>
      </sheetData>
      <sheetData sheetId="6"/>
      <sheetData sheetId="7">
        <row r="5">
          <cell r="Z5">
            <v>1.0295000000000001</v>
          </cell>
        </row>
      </sheetData>
      <sheetData sheetId="8"/>
      <sheetData sheetId="9"/>
      <sheetData sheetId="10" refreshError="1"/>
      <sheetData sheetId="1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
      <sheetName val="Menu Master"/>
      <sheetName val="Targeted Testing Master"/>
      <sheetName val="Non-Statistical Sampling Master"/>
      <sheetName val="Suppl Non-Stat Sample Master"/>
      <sheetName val="Two Step Revenue Testing Master"/>
      <sheetName val="Accept Reject Master"/>
      <sheetName val="First Sample Results Master"/>
      <sheetName val="Global Data"/>
      <sheetName val="BG al 31.12.13"/>
      <sheetName val="Pasos"/>
      <sheetName val="Cuentas Afectadas"/>
      <sheetName val="Cruce EE.RR - Conceptos"/>
      <sheetName val="Planilla Salarios"/>
      <sheetName val="Planilla IPS"/>
      <sheetName val="Cruces &amp; Cálculos"/>
      <sheetName val="Bonos"/>
      <sheetName val="Bajas"/>
      <sheetName val="Altas"/>
      <sheetName val="Recibos"/>
      <sheetName val="Accept Bajas"/>
      <sheetName val="Accept Altas"/>
      <sheetName val="Accept Recibos"/>
      <sheetName val="ToD Template"/>
      <sheetName val="Library_Procedures_"/>
      <sheetName val="Menu_Master"/>
      <sheetName val="Targeted_Testing_Master"/>
      <sheetName val="Non-Statistical_Sampling_Master"/>
      <sheetName val="Suppl_Non-Stat_Sample_Master"/>
      <sheetName val="Two_Step_Revenue_Testing_Master"/>
      <sheetName val="Accept_Reject_Master"/>
      <sheetName val="First_Sample_Results_Master"/>
      <sheetName val="Global_Data"/>
      <sheetName val="BG_al_31_12_13"/>
      <sheetName val="Cuentas_Afectadas"/>
      <sheetName val="Cruce_EE_RR_-_Conceptos"/>
      <sheetName val="Planilla_Salarios"/>
      <sheetName val="Planilla_IPS"/>
      <sheetName val="Cruces_&amp;_Cálculos"/>
      <sheetName val="Accept_Bajas"/>
      <sheetName val="Accept_Altas"/>
      <sheetName val="Accept_Recibos"/>
      <sheetName val="ToD_Template"/>
      <sheetName val="Library_Procedures_1"/>
      <sheetName val="Menu_Master1"/>
      <sheetName val="Targeted_Testing_Master1"/>
      <sheetName val="Non-Statistical_Sampling_Maste1"/>
      <sheetName val="Suppl_Non-Stat_Sample_Master1"/>
      <sheetName val="Two_Step_Revenue_Testing_Maste1"/>
      <sheetName val="Accept_Reject_Master1"/>
      <sheetName val="First_Sample_Results_Master1"/>
      <sheetName val="Global_Data1"/>
      <sheetName val="BG_al_31_12_131"/>
      <sheetName val="Cuentas_Afectadas1"/>
      <sheetName val="Cruce_EE_RR_-_Conceptos1"/>
      <sheetName val="Planilla_Salarios1"/>
      <sheetName val="Planilla_IPS1"/>
      <sheetName val="Cruces_&amp;_Cálculos1"/>
      <sheetName val="Accept_Bajas1"/>
      <sheetName val="Accept_Altas1"/>
      <sheetName val="Accept_Recibos1"/>
      <sheetName val="ToD_Template1"/>
      <sheetName val="Library_Procedures_2"/>
      <sheetName val="Menu_Master2"/>
      <sheetName val="Targeted_Testing_Master2"/>
      <sheetName val="Non-Statistical_Sampling_Maste2"/>
      <sheetName val="Suppl_Non-Stat_Sample_Master2"/>
      <sheetName val="Two_Step_Revenue_Testing_Maste2"/>
      <sheetName val="Accept_Reject_Master2"/>
      <sheetName val="First_Sample_Results_Master2"/>
      <sheetName val="Global_Data2"/>
      <sheetName val="BG_al_31_12_132"/>
      <sheetName val="Cuentas_Afectadas2"/>
      <sheetName val="Cruce_EE_RR_-_Conceptos2"/>
      <sheetName val="Planilla_Salarios2"/>
      <sheetName val="Planilla_IPS2"/>
      <sheetName val="Cruces_&amp;_Cálculos2"/>
      <sheetName val="Accept_Bajas2"/>
      <sheetName val="Accept_Altas2"/>
      <sheetName val="Accept_Recibos2"/>
      <sheetName val="ToD_Template2"/>
    </sheetNames>
    <sheetDataSet>
      <sheetData sheetId="0"/>
      <sheetData sheetId="1"/>
      <sheetData sheetId="2"/>
      <sheetData sheetId="3">
        <row r="50">
          <cell r="C50" t="str">
            <v xml:space="preserve">   ?</v>
          </cell>
        </row>
      </sheetData>
      <sheetData sheetId="4"/>
      <sheetData sheetId="5">
        <row r="45">
          <cell r="T45">
            <v>0</v>
          </cell>
        </row>
        <row r="47">
          <cell r="E47">
            <v>0</v>
          </cell>
        </row>
        <row r="85">
          <cell r="C85">
            <v>0</v>
          </cell>
        </row>
        <row r="87">
          <cell r="C87">
            <v>0</v>
          </cell>
        </row>
      </sheetData>
      <sheetData sheetId="6"/>
      <sheetData sheetId="7"/>
      <sheetData sheetId="8">
        <row r="92">
          <cell r="B92" t="str">
            <v xml:space="preserve">   ?</v>
          </cell>
        </row>
        <row r="93">
          <cell r="B93" t="str">
            <v>Low</v>
          </cell>
        </row>
        <row r="94">
          <cell r="B94" t="str">
            <v>Moderate</v>
          </cell>
        </row>
        <row r="95">
          <cell r="B95" t="str">
            <v>High</v>
          </cell>
        </row>
      </sheetData>
      <sheetData sheetId="9">
        <row r="134">
          <cell r="C134" t="str">
            <v>Accrual for bonuses</v>
          </cell>
        </row>
      </sheetData>
      <sheetData sheetId="10"/>
      <sheetData sheetId="11"/>
      <sheetData sheetId="12"/>
      <sheetData sheetId="13">
        <row r="11">
          <cell r="C11" t="str">
            <v>Sueldos</v>
          </cell>
        </row>
      </sheetData>
      <sheetData sheetId="14">
        <row r="49">
          <cell r="G49">
            <v>6297711898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row r="50">
          <cell r="C50" t="str">
            <v xml:space="preserve">   ?</v>
          </cell>
        </row>
      </sheetData>
      <sheetData sheetId="28"/>
      <sheetData sheetId="29">
        <row r="45">
          <cell r="T45">
            <v>0</v>
          </cell>
        </row>
      </sheetData>
      <sheetData sheetId="30"/>
      <sheetData sheetId="31"/>
      <sheetData sheetId="32">
        <row r="92">
          <cell r="B92" t="str">
            <v xml:space="preserve">   ?</v>
          </cell>
        </row>
      </sheetData>
      <sheetData sheetId="33">
        <row r="134">
          <cell r="C134" t="str">
            <v>Accrual for bonuses</v>
          </cell>
        </row>
      </sheetData>
      <sheetData sheetId="34"/>
      <sheetData sheetId="35"/>
      <sheetData sheetId="36">
        <row r="11">
          <cell r="C11" t="str">
            <v>Sueldos</v>
          </cell>
        </row>
      </sheetData>
      <sheetData sheetId="37">
        <row r="49">
          <cell r="G49">
            <v>6297711898</v>
          </cell>
        </row>
      </sheetData>
      <sheetData sheetId="38"/>
      <sheetData sheetId="39"/>
      <sheetData sheetId="40"/>
      <sheetData sheetId="41"/>
      <sheetData sheetId="42"/>
      <sheetData sheetId="43"/>
      <sheetData sheetId="44"/>
      <sheetData sheetId="45"/>
      <sheetData sheetId="46">
        <row r="50">
          <cell r="C50" t="str">
            <v xml:space="preserve">   ?</v>
          </cell>
        </row>
      </sheetData>
      <sheetData sheetId="47"/>
      <sheetData sheetId="48">
        <row r="45">
          <cell r="T45">
            <v>0</v>
          </cell>
        </row>
      </sheetData>
      <sheetData sheetId="49"/>
      <sheetData sheetId="50"/>
      <sheetData sheetId="51">
        <row r="92">
          <cell r="B92" t="str">
            <v xml:space="preserve">   ?</v>
          </cell>
        </row>
      </sheetData>
      <sheetData sheetId="52">
        <row r="134">
          <cell r="C134" t="str">
            <v>Accrual for bonuses</v>
          </cell>
        </row>
      </sheetData>
      <sheetData sheetId="53"/>
      <sheetData sheetId="54"/>
      <sheetData sheetId="55">
        <row r="11">
          <cell r="C11" t="str">
            <v>Sueldos</v>
          </cell>
        </row>
      </sheetData>
      <sheetData sheetId="56">
        <row r="49">
          <cell r="G49">
            <v>6297711898</v>
          </cell>
        </row>
      </sheetData>
      <sheetData sheetId="57"/>
      <sheetData sheetId="58"/>
      <sheetData sheetId="59"/>
      <sheetData sheetId="60"/>
      <sheetData sheetId="61"/>
      <sheetData sheetId="62"/>
      <sheetData sheetId="63"/>
      <sheetData sheetId="64"/>
      <sheetData sheetId="65">
        <row r="50">
          <cell r="C50" t="str">
            <v xml:space="preserve">   ?</v>
          </cell>
        </row>
      </sheetData>
      <sheetData sheetId="66"/>
      <sheetData sheetId="67">
        <row r="45">
          <cell r="T45">
            <v>0</v>
          </cell>
        </row>
      </sheetData>
      <sheetData sheetId="68"/>
      <sheetData sheetId="69"/>
      <sheetData sheetId="70">
        <row r="92">
          <cell r="B92" t="str">
            <v xml:space="preserve">   ?</v>
          </cell>
        </row>
      </sheetData>
      <sheetData sheetId="71">
        <row r="134">
          <cell r="C134" t="str">
            <v>Accrual for bonuses</v>
          </cell>
        </row>
      </sheetData>
      <sheetData sheetId="72"/>
      <sheetData sheetId="73"/>
      <sheetData sheetId="74">
        <row r="11">
          <cell r="C11" t="str">
            <v>Sueldos</v>
          </cell>
        </row>
      </sheetData>
      <sheetData sheetId="75">
        <row r="49">
          <cell r="G49">
            <v>6297711898</v>
          </cell>
        </row>
      </sheetData>
      <sheetData sheetId="76"/>
      <sheetData sheetId="77"/>
      <sheetData sheetId="78"/>
      <sheetData sheetId="79"/>
      <sheetData sheetId="8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 val="I_G_M_P_"/>
      <sheetName val="Rtado_Vta_Bs_Uso"/>
    </sheetNames>
    <sheetDataSet>
      <sheetData sheetId="0"/>
      <sheetData sheetId="1" refreshError="1"/>
      <sheetData sheetId="2" refreshError="1"/>
      <sheetData sheetId="3" refreshError="1"/>
      <sheetData sheetId="4"/>
      <sheetData sheetId="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 val="Bal_Impositivo"/>
      <sheetName val="cuadro_Revaluo"/>
      <sheetName val="Anexo_IV"/>
      <sheetName val="Bal_Impositivo1"/>
      <sheetName val="cuadro_Revaluo1"/>
      <sheetName val="Anexo_IV1"/>
      <sheetName val="Bal_Impositivo2"/>
      <sheetName val="cuadro_Revaluo2"/>
      <sheetName val="Anexo_IV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Version_Information"/>
      <sheetName val="Input-Expected_Case"/>
      <sheetName val="Lease_Versus_Buy"/>
      <sheetName val="Input-Best_Case"/>
      <sheetName val="Input-Worst_Case"/>
      <sheetName val="JV_100%_Cash_Flow_Analysis"/>
      <sheetName val="Non-Consolidated_JV"/>
      <sheetName val="Consolidated_JV"/>
      <sheetName val="JV_Cash_Flow_To_Cargill"/>
      <sheetName val="Balance_Sheet"/>
      <sheetName val="Non-Consolidated_JV_-_Best_Case"/>
      <sheetName val="Consolidated_JV_-_Best_Case"/>
      <sheetName val="JV_Cash_Flow_-_Best_Case"/>
      <sheetName val="Non-Consolidated_JV_-_Worst_Cas"/>
      <sheetName val="Consolidated_JV_-_Worst_Case"/>
      <sheetName val="JV_Cash_Flow_-_Worst_Case"/>
      <sheetName val="Capital_Investment"/>
      <sheetName val="Capitalized_Interest"/>
      <sheetName val="Cargill_Business_Contributed"/>
      <sheetName val="Deferred_Taxes"/>
      <sheetName val="Detail_Schedule"/>
      <sheetName val="Discount_Rate"/>
      <sheetName val="Expense_Detail"/>
      <sheetName val="Key_Drivers_Best_Worst_Case"/>
      <sheetName val="Working_Capital"/>
      <sheetName val="Other_Cargill_BU_Synergies"/>
      <sheetName val="Revenue_Detail"/>
    </sheetNames>
    <sheetDataSet>
      <sheetData sheetId="0"/>
      <sheetData sheetId="1"/>
      <sheetData sheetId="2"/>
      <sheetData sheetId="3">
        <row r="54">
          <cell r="AA54">
            <v>15</v>
          </cell>
        </row>
        <row r="122">
          <cell r="D122">
            <v>0.12</v>
          </cell>
        </row>
        <row r="2649">
          <cell r="AA2649">
            <v>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Ctas.Analizadas"/>
      <sheetName val="P.S. Regalías Monsanto Pagadas"/>
      <sheetName val="P.S. Interes Comercial"/>
      <sheetName val="P.S. Otros Honorarios"/>
      <sheetName val="P.S.Honorarios Profesionales"/>
      <sheetName val="P.S. Lavado y Engrase"/>
      <sheetName val="P.S.Mtto.y Reparac.de Silo"/>
      <sheetName val="P.S.Flete terr.Soja"/>
      <sheetName val="P.S.Flete Terr.Maíz"/>
      <sheetName val="P.S.Proces.Soja"/>
      <sheetName val="P.S.Proces.Maíz"/>
      <sheetName val="Partidas Conciliatorias"/>
      <sheetName val="P.S.Otros Gts.de Silo"/>
      <sheetName val="P.S.Comis.Pag.a Gts.Insumos"/>
      <sheetName val="XREF"/>
      <sheetName val="Tickmark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
          <cell r="I23">
            <v>61090909</v>
          </cell>
        </row>
      </sheetData>
      <sheetData sheetId="13"/>
      <sheetData sheetId="14"/>
      <sheetData sheetId="15"/>
      <sheetData sheetId="16"/>
      <sheetData sheetId="1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 val="Income_Statement_Data"/>
      <sheetName val="Balance_Sheet_Data"/>
      <sheetName val="2001_Projected_IS"/>
      <sheetName val="_2001_Projected_BS"/>
      <sheetName val="Sales-Cash_Budget"/>
      <sheetName val="Sales_By_Channel"/>
      <sheetName val="Inventory_Summary"/>
      <sheetName val="2001_proj-_fixed_and_variable"/>
      <sheetName val="Fixed_and_Variable_Expenses"/>
      <sheetName val="F&amp;V_EXPS_"/>
      <sheetName val="Cost_Ctrs_"/>
      <sheetName val="_sales_by_vendor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Set_RB1"/>
      <sheetName val="cadencias_1"/>
      <sheetName val="Raw_Materials_(2)1"/>
      <sheetName val="WHITE_NIGHT1"/>
      <sheetName val="MO_Jones1"/>
      <sheetName val="MULTIPACK_1921"/>
      <sheetName val="MULTIPACK_3841"/>
      <sheetName val="MULTIPACK_2401"/>
      <sheetName val="DIAL_Wo__SWITCH1"/>
      <sheetName val="White_Nights1"/>
      <sheetName val="Set_MK08_DIAL_USA_WoS1"/>
      <sheetName val="Refill_RB1"/>
      <sheetName val="Set_RB_jones1"/>
      <sheetName val="Set_RB2"/>
      <sheetName val="cadencias_2"/>
      <sheetName val="Raw_Materials_(2)2"/>
      <sheetName val="WHITE_NIGHT2"/>
      <sheetName val="MO_Jones2"/>
      <sheetName val="MULTIPACK_1922"/>
      <sheetName val="MULTIPACK_3842"/>
      <sheetName val="MULTIPACK_2402"/>
      <sheetName val="DIAL_Wo__SWITCH2"/>
      <sheetName val="White_Nights2"/>
      <sheetName val="Set_MK08_DIAL_USA_WoS2"/>
      <sheetName val="Refill_RB2"/>
      <sheetName val="Set_RB_jones2"/>
      <sheetName val="pantalla efectivo"/>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ow r="6">
          <cell r="J6">
            <v>10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row r="6">
          <cell r="J6">
            <v>10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NPS-RET"/>
      <sheetName val="SCC-RET"/>
      <sheetName val="NPS-FS"/>
      <sheetName val="SCC-FS"/>
      <sheetName val="MS RETAIL"/>
      <sheetName val="VARIANCES"/>
      <sheetName val="P &amp; L MES"/>
      <sheetName val="TARJETON"/>
      <sheetName val="Retail"/>
      <sheetName val="Foodsolutions"/>
      <sheetName val="VOLUMEN"/>
      <sheetName val="COMMENTS"/>
      <sheetName val="FSERV"/>
      <sheetName val="PY"/>
      <sheetName val="AC05"/>
      <sheetName val="PRF05"/>
      <sheetName val="TRF05"/>
      <sheetName val="AC06-1"/>
      <sheetName val="AC06-2"/>
      <sheetName val="MS_RETAIL"/>
      <sheetName val="P_&amp;_L_MES"/>
      <sheetName val="MS_RETAIL1"/>
      <sheetName val="P_&amp;_L_MES1"/>
      <sheetName val="MS_RETAIL2"/>
      <sheetName val="P_&amp;_L_MES2"/>
    </sheetNames>
    <sheetDataSet>
      <sheetData sheetId="0">
        <row r="8">
          <cell r="E8">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pt sur "/>
      <sheetName val="STOCKS LAVALLOL "/>
      <sheetName val="STOCKS CAF"/>
      <sheetName val="Stock Gatorade"/>
      <sheetName val="TRANSITOS"/>
      <sheetName val="RESUMEN"/>
      <sheetName val="Stocks PT BS.AS 1002"/>
      <sheetName val="Stock_pt_sur_"/>
      <sheetName val="STOCKS_LAVALLOL_"/>
      <sheetName val="STOCKS_CAF"/>
      <sheetName val="Stock_Gatorade"/>
      <sheetName val="Stocks_PT_BS_AS_1002"/>
    </sheetNames>
    <definedNames>
      <definedName name="Print1"/>
      <definedName name="Print2"/>
    </definedNames>
    <sheetDataSet>
      <sheetData sheetId="0" refreshError="1"/>
      <sheetData sheetId="1" refreshError="1"/>
      <sheetData sheetId="2" refreshError="1"/>
      <sheetData sheetId="3" refreshError="1"/>
      <sheetData sheetId="4" refreshError="1"/>
      <sheetData sheetId="5" refreshError="1">
        <row r="1">
          <cell r="A1" t="str">
            <v>COD TRUCK</v>
          </cell>
          <cell r="B1" t="str">
            <v>DESCRIPCION</v>
          </cell>
          <cell r="C1" t="str">
            <v>CAJAS</v>
          </cell>
          <cell r="D1" t="str">
            <v>HL</v>
          </cell>
          <cell r="E1" t="str">
            <v>COD STD</v>
          </cell>
          <cell r="F1" t="str">
            <v>GRUPO</v>
          </cell>
          <cell r="I1" t="str">
            <v>HL</v>
          </cell>
          <cell r="J1" t="str">
            <v>PLANTA SUR</v>
          </cell>
        </row>
        <row r="2">
          <cell r="A2">
            <v>460</v>
          </cell>
          <cell r="B2" t="str">
            <v>7 UP 1,25X12PET</v>
          </cell>
          <cell r="C2">
            <v>51</v>
          </cell>
          <cell r="D2">
            <v>7.6499999999999995</v>
          </cell>
          <cell r="E2">
            <v>1125460</v>
          </cell>
          <cell r="F2" t="str">
            <v xml:space="preserve">7UP   </v>
          </cell>
          <cell r="G2" t="str">
            <v>Suma de HL</v>
          </cell>
        </row>
        <row r="3">
          <cell r="A3">
            <v>364</v>
          </cell>
          <cell r="B3" t="str">
            <v>7 UP 1,5 X4 PET</v>
          </cell>
          <cell r="C3">
            <v>11282</v>
          </cell>
          <cell r="D3">
            <v>676.92</v>
          </cell>
          <cell r="E3">
            <v>1125364</v>
          </cell>
          <cell r="F3" t="str">
            <v xml:space="preserve">7UP   </v>
          </cell>
          <cell r="G3" t="str">
            <v>GRUPO</v>
          </cell>
          <cell r="H3" t="str">
            <v>COD STD</v>
          </cell>
          <cell r="I3" t="str">
            <v>Total</v>
          </cell>
          <cell r="J3" t="str">
            <v>COD STD</v>
          </cell>
          <cell r="K3" t="str">
            <v>DESCRIPCION</v>
          </cell>
          <cell r="L3" t="str">
            <v>BULTOS</v>
          </cell>
          <cell r="M3" t="str">
            <v>UNIT</v>
          </cell>
          <cell r="N3" t="str">
            <v>PESOS</v>
          </cell>
          <cell r="O3" t="str">
            <v>cs 8oz</v>
          </cell>
          <cell r="P3" t="str">
            <v>CALIBRE</v>
          </cell>
          <cell r="Q3" t="str">
            <v>SABOR</v>
          </cell>
          <cell r="T3" t="str">
            <v>SABOR</v>
          </cell>
          <cell r="U3" t="str">
            <v>CALIBRE</v>
          </cell>
          <cell r="V3" t="str">
            <v>Datos</v>
          </cell>
          <cell r="W3" t="str">
            <v>Total</v>
          </cell>
        </row>
        <row r="4">
          <cell r="A4">
            <v>19</v>
          </cell>
          <cell r="B4" t="str">
            <v>7 UP 1,5X6 PET</v>
          </cell>
          <cell r="C4">
            <v>9955</v>
          </cell>
          <cell r="D4">
            <v>895.94999999999993</v>
          </cell>
          <cell r="E4">
            <v>1125019</v>
          </cell>
          <cell r="F4" t="str">
            <v xml:space="preserve">7UP   </v>
          </cell>
          <cell r="G4" t="str">
            <v xml:space="preserve">7UP   </v>
          </cell>
          <cell r="H4">
            <v>1125012</v>
          </cell>
          <cell r="I4">
            <v>1.2</v>
          </cell>
          <cell r="J4">
            <v>1125012</v>
          </cell>
          <cell r="K4" t="str">
            <v>7UP Reg. Ret 1.0 x 12</v>
          </cell>
          <cell r="L4">
            <v>10</v>
          </cell>
          <cell r="N4">
            <v>0</v>
          </cell>
          <cell r="O4">
            <v>176.11667</v>
          </cell>
          <cell r="P4" t="str">
            <v>VIDRIO</v>
          </cell>
          <cell r="Q4" t="str">
            <v xml:space="preserve">7UP   </v>
          </cell>
          <cell r="T4" t="str">
            <v xml:space="preserve">7UP   </v>
          </cell>
          <cell r="U4">
            <v>1.5</v>
          </cell>
          <cell r="V4" t="str">
            <v>Suma de cs 8oz</v>
          </cell>
          <cell r="W4">
            <v>1472934.1578780003</v>
          </cell>
        </row>
        <row r="5">
          <cell r="A5">
            <v>13</v>
          </cell>
          <cell r="B5" t="str">
            <v>7 UP 2,0X8 PET</v>
          </cell>
          <cell r="C5">
            <v>13933</v>
          </cell>
          <cell r="D5">
            <v>2229.2800000000002</v>
          </cell>
          <cell r="E5">
            <v>1125013</v>
          </cell>
          <cell r="F5" t="str">
            <v xml:space="preserve">7UP   </v>
          </cell>
          <cell r="H5">
            <v>1125013</v>
          </cell>
          <cell r="I5">
            <v>2314.88</v>
          </cell>
          <cell r="J5">
            <v>1125013</v>
          </cell>
          <cell r="K5" t="str">
            <v>7UP Reg. 2.00 lt. Pet x 8</v>
          </cell>
          <cell r="L5">
            <v>14468</v>
          </cell>
          <cell r="N5">
            <v>0</v>
          </cell>
          <cell r="O5">
            <v>254805.59815600002</v>
          </cell>
          <cell r="P5">
            <v>2</v>
          </cell>
          <cell r="Q5" t="str">
            <v xml:space="preserve">7UP   </v>
          </cell>
          <cell r="V5" t="str">
            <v>Suma de PESOS</v>
          </cell>
          <cell r="W5">
            <v>0</v>
          </cell>
        </row>
        <row r="6">
          <cell r="A6">
            <v>463</v>
          </cell>
          <cell r="B6" t="str">
            <v>7 UP 2,25X4 PET</v>
          </cell>
          <cell r="C6">
            <v>22838</v>
          </cell>
          <cell r="D6">
            <v>2055.42</v>
          </cell>
          <cell r="E6">
            <v>1125463</v>
          </cell>
          <cell r="F6" t="str">
            <v xml:space="preserve">7UP   </v>
          </cell>
          <cell r="H6">
            <v>1125019</v>
          </cell>
          <cell r="I6">
            <v>925.02</v>
          </cell>
          <cell r="J6">
            <v>1125019</v>
          </cell>
          <cell r="K6" t="str">
            <v>7UP Reg. Pet 1.5 lt. x 6</v>
          </cell>
          <cell r="L6">
            <v>10278</v>
          </cell>
          <cell r="N6">
            <v>0</v>
          </cell>
          <cell r="O6">
            <v>181012.713426</v>
          </cell>
          <cell r="P6">
            <v>1.5</v>
          </cell>
          <cell r="Q6" t="str">
            <v xml:space="preserve">7UP   </v>
          </cell>
          <cell r="U6">
            <v>2</v>
          </cell>
          <cell r="V6" t="str">
            <v>Suma de cs 8oz</v>
          </cell>
          <cell r="W6">
            <v>620159.63007099996</v>
          </cell>
        </row>
        <row r="7">
          <cell r="A7">
            <v>822</v>
          </cell>
          <cell r="B7" t="str">
            <v>7 UP 2,25X8 PET</v>
          </cell>
          <cell r="C7">
            <v>18390</v>
          </cell>
          <cell r="D7">
            <v>3310.2</v>
          </cell>
          <cell r="E7">
            <v>1125822</v>
          </cell>
          <cell r="F7" t="str">
            <v xml:space="preserve">7UP   </v>
          </cell>
          <cell r="H7">
            <v>1125026</v>
          </cell>
          <cell r="I7">
            <v>853.16831999999977</v>
          </cell>
          <cell r="J7">
            <v>1125026</v>
          </cell>
          <cell r="K7" t="str">
            <v>7UP Reg. Latas 354 x 24</v>
          </cell>
          <cell r="L7">
            <v>10042</v>
          </cell>
          <cell r="N7">
            <v>0</v>
          </cell>
          <cell r="O7">
            <v>176856.36001400001</v>
          </cell>
          <cell r="P7" t="str">
            <v>LATA</v>
          </cell>
          <cell r="Q7" t="str">
            <v xml:space="preserve">7UP   </v>
          </cell>
          <cell r="V7" t="str">
            <v>Suma de PESOS</v>
          </cell>
          <cell r="W7">
            <v>0</v>
          </cell>
        </row>
        <row r="8">
          <cell r="A8">
            <v>667</v>
          </cell>
          <cell r="B8" t="str">
            <v>7 UP 500X12 PET</v>
          </cell>
          <cell r="C8">
            <v>59866</v>
          </cell>
          <cell r="D8">
            <v>3591.96</v>
          </cell>
          <cell r="E8">
            <v>1125667</v>
          </cell>
          <cell r="F8" t="str">
            <v xml:space="preserve">7UP   </v>
          </cell>
          <cell r="H8">
            <v>1125158</v>
          </cell>
          <cell r="I8">
            <v>3116.88</v>
          </cell>
          <cell r="J8">
            <v>1125158</v>
          </cell>
          <cell r="K8" t="str">
            <v>7UP 2.25 4 Trans</v>
          </cell>
          <cell r="L8">
            <v>34632</v>
          </cell>
          <cell r="N8">
            <v>0</v>
          </cell>
          <cell r="O8">
            <v>609927.251544</v>
          </cell>
          <cell r="P8">
            <v>2.25</v>
          </cell>
          <cell r="Q8" t="str">
            <v xml:space="preserve">7UP   </v>
          </cell>
          <cell r="U8">
            <v>2.25</v>
          </cell>
          <cell r="V8" t="str">
            <v>Suma de cs 8oz</v>
          </cell>
          <cell r="W8">
            <v>1340212.635366</v>
          </cell>
        </row>
        <row r="9">
          <cell r="A9">
            <v>26</v>
          </cell>
          <cell r="B9" t="str">
            <v>7 UP LATA X 24</v>
          </cell>
          <cell r="C9">
            <v>9198</v>
          </cell>
          <cell r="D9">
            <v>781.46207999999979</v>
          </cell>
          <cell r="E9">
            <v>1125026</v>
          </cell>
          <cell r="F9" t="str">
            <v xml:space="preserve">7UP   </v>
          </cell>
          <cell r="H9">
            <v>1125204</v>
          </cell>
          <cell r="I9">
            <v>1635.8403600000001</v>
          </cell>
          <cell r="J9">
            <v>1125204</v>
          </cell>
          <cell r="K9" t="str">
            <v>Seven Up 237 x 12</v>
          </cell>
          <cell r="L9">
            <v>57519.000000000007</v>
          </cell>
          <cell r="N9">
            <v>0</v>
          </cell>
          <cell r="O9">
            <v>1013005.4741730002</v>
          </cell>
          <cell r="P9" t="str">
            <v>VARIOS</v>
          </cell>
          <cell r="Q9" t="str">
            <v xml:space="preserve">7UP   </v>
          </cell>
          <cell r="V9" t="str">
            <v>Suma de PESOS</v>
          </cell>
          <cell r="W9">
            <v>0</v>
          </cell>
        </row>
        <row r="10">
          <cell r="A10">
            <v>1106</v>
          </cell>
          <cell r="B10" t="str">
            <v>7UP 1,25 X8 VID</v>
          </cell>
          <cell r="C10">
            <v>38727</v>
          </cell>
          <cell r="D10">
            <v>3872.7000000000003</v>
          </cell>
          <cell r="E10">
            <v>1126106</v>
          </cell>
          <cell r="F10" t="str">
            <v xml:space="preserve">7UP   </v>
          </cell>
          <cell r="H10">
            <v>1125239</v>
          </cell>
          <cell r="I10">
            <v>127.2</v>
          </cell>
          <cell r="J10">
            <v>1125239</v>
          </cell>
          <cell r="K10" t="str">
            <v>Seven Up Reg. 1250 x 8</v>
          </cell>
          <cell r="L10">
            <v>1272</v>
          </cell>
          <cell r="N10">
            <v>0</v>
          </cell>
          <cell r="O10">
            <v>22402.040424000003</v>
          </cell>
          <cell r="P10" t="str">
            <v>VIDRIO</v>
          </cell>
          <cell r="Q10" t="str">
            <v xml:space="preserve">7UP   </v>
          </cell>
          <cell r="U10" t="str">
            <v>LATA</v>
          </cell>
          <cell r="V10" t="str">
            <v>Suma de cs 8oz</v>
          </cell>
          <cell r="W10">
            <v>384022.398935</v>
          </cell>
        </row>
        <row r="11">
          <cell r="A11">
            <v>239</v>
          </cell>
          <cell r="B11" t="str">
            <v>7UP 1250 PET 8</v>
          </cell>
          <cell r="C11">
            <v>1272</v>
          </cell>
          <cell r="D11">
            <v>127.2</v>
          </cell>
          <cell r="E11">
            <v>1125239</v>
          </cell>
          <cell r="F11" t="str">
            <v xml:space="preserve">7UP   </v>
          </cell>
          <cell r="H11">
            <v>1125352</v>
          </cell>
          <cell r="I11">
            <v>1545.6</v>
          </cell>
          <cell r="J11">
            <v>1125352</v>
          </cell>
          <cell r="K11" t="str">
            <v>Bag in Box 7UP Reg x 20 L</v>
          </cell>
          <cell r="L11">
            <v>1104</v>
          </cell>
          <cell r="N11">
            <v>0</v>
          </cell>
          <cell r="O11">
            <v>19443.280368</v>
          </cell>
          <cell r="P11" t="str">
            <v>VARIOS</v>
          </cell>
          <cell r="Q11" t="str">
            <v xml:space="preserve">7UP   </v>
          </cell>
          <cell r="V11" t="str">
            <v>Suma de PESOS</v>
          </cell>
          <cell r="W11">
            <v>0</v>
          </cell>
        </row>
        <row r="12">
          <cell r="A12">
            <v>12</v>
          </cell>
          <cell r="B12" t="str">
            <v>7UP 1LT X 12 VD</v>
          </cell>
          <cell r="C12">
            <v>10</v>
          </cell>
          <cell r="D12">
            <v>1.2</v>
          </cell>
          <cell r="E12">
            <v>1125012</v>
          </cell>
          <cell r="F12" t="str">
            <v xml:space="preserve">7UP   </v>
          </cell>
          <cell r="H12">
            <v>1125364</v>
          </cell>
          <cell r="I12">
            <v>676.92</v>
          </cell>
          <cell r="J12">
            <v>1125364</v>
          </cell>
          <cell r="K12" t="str">
            <v>7UP Reg. Pet 1.5 lt. x 4</v>
          </cell>
          <cell r="L12">
            <v>11282</v>
          </cell>
          <cell r="N12">
            <v>0</v>
          </cell>
          <cell r="O12">
            <v>198694.82709400001</v>
          </cell>
          <cell r="P12">
            <v>1.5</v>
          </cell>
          <cell r="Q12" t="str">
            <v xml:space="preserve">7UP   </v>
          </cell>
          <cell r="U12" t="str">
            <v>VARIOS</v>
          </cell>
          <cell r="V12" t="str">
            <v>Suma de cs 8oz</v>
          </cell>
          <cell r="W12">
            <v>2141966.1638740003</v>
          </cell>
        </row>
        <row r="13">
          <cell r="A13">
            <v>158</v>
          </cell>
          <cell r="B13" t="str">
            <v>7UP 2.25 4 TRAN</v>
          </cell>
          <cell r="C13">
            <v>27612</v>
          </cell>
          <cell r="D13">
            <v>2485.08</v>
          </cell>
          <cell r="E13">
            <v>1125158</v>
          </cell>
          <cell r="F13" t="str">
            <v xml:space="preserve">7UP   </v>
          </cell>
          <cell r="H13">
            <v>1125374</v>
          </cell>
          <cell r="I13">
            <v>2498.67</v>
          </cell>
          <cell r="J13">
            <v>1125374</v>
          </cell>
          <cell r="K13" t="str">
            <v>7UP Light Pet 1.5 lt. x 6</v>
          </cell>
          <cell r="L13">
            <v>27763.000000000004</v>
          </cell>
          <cell r="N13">
            <v>0</v>
          </cell>
          <cell r="O13">
            <v>488952.71092100011</v>
          </cell>
          <cell r="P13">
            <v>1.5</v>
          </cell>
          <cell r="Q13" t="str">
            <v xml:space="preserve">7UP   </v>
          </cell>
          <cell r="V13" t="str">
            <v>Suma de PESOS</v>
          </cell>
          <cell r="W13">
            <v>0</v>
          </cell>
        </row>
        <row r="14">
          <cell r="A14">
            <v>204</v>
          </cell>
          <cell r="B14" t="str">
            <v>7UP 237cc 12N/R</v>
          </cell>
          <cell r="C14">
            <v>57275</v>
          </cell>
          <cell r="D14">
            <v>1628.9010000000001</v>
          </cell>
          <cell r="E14">
            <v>1125204</v>
          </cell>
          <cell r="F14" t="str">
            <v xml:space="preserve">7UP   </v>
          </cell>
          <cell r="H14">
            <v>1125421</v>
          </cell>
          <cell r="I14">
            <v>304.9214399999999</v>
          </cell>
          <cell r="J14">
            <v>1125421</v>
          </cell>
          <cell r="K14" t="str">
            <v>7UP Reg. Latas 354 6 x 4</v>
          </cell>
          <cell r="L14">
            <v>3588.9999999999995</v>
          </cell>
          <cell r="N14">
            <v>0</v>
          </cell>
          <cell r="O14">
            <v>63208.272862999991</v>
          </cell>
          <cell r="P14" t="str">
            <v>LATA</v>
          </cell>
          <cell r="Q14" t="str">
            <v xml:space="preserve">7UP   </v>
          </cell>
          <cell r="U14" t="str">
            <v>VIDRIO</v>
          </cell>
          <cell r="V14" t="str">
            <v>Suma de cs 8oz</v>
          </cell>
          <cell r="W14">
            <v>819717.42884800013</v>
          </cell>
        </row>
        <row r="15">
          <cell r="A15">
            <v>421</v>
          </cell>
          <cell r="B15" t="str">
            <v>7UP LATA 6X4</v>
          </cell>
          <cell r="C15">
            <v>3589</v>
          </cell>
          <cell r="D15">
            <v>304.9214399999999</v>
          </cell>
          <cell r="E15">
            <v>1125421</v>
          </cell>
          <cell r="F15" t="str">
            <v xml:space="preserve">7UP   </v>
          </cell>
          <cell r="H15">
            <v>1125460</v>
          </cell>
          <cell r="I15">
            <v>7.65</v>
          </cell>
          <cell r="J15">
            <v>1125460</v>
          </cell>
          <cell r="K15" t="str">
            <v>7UP Reg. Pet 1.25 x 12</v>
          </cell>
          <cell r="L15">
            <v>51.000000000000007</v>
          </cell>
          <cell r="N15">
            <v>0</v>
          </cell>
          <cell r="O15">
            <v>898.19501700000012</v>
          </cell>
          <cell r="P15" t="str">
            <v>VARIOS</v>
          </cell>
          <cell r="Q15" t="str">
            <v xml:space="preserve">7UP   </v>
          </cell>
          <cell r="V15" t="str">
            <v>Suma de PESOS</v>
          </cell>
          <cell r="W15">
            <v>0</v>
          </cell>
        </row>
        <row r="16">
          <cell r="A16">
            <v>812</v>
          </cell>
          <cell r="B16" t="str">
            <v>7UP LHT 350cc</v>
          </cell>
          <cell r="C16">
            <v>1699</v>
          </cell>
          <cell r="D16">
            <v>142.71599999999998</v>
          </cell>
          <cell r="E16">
            <v>1125812</v>
          </cell>
          <cell r="F16" t="str">
            <v xml:space="preserve">7UP   </v>
          </cell>
          <cell r="H16">
            <v>1125463</v>
          </cell>
          <cell r="I16">
            <v>2055.42</v>
          </cell>
          <cell r="J16">
            <v>1125463</v>
          </cell>
          <cell r="K16" t="str">
            <v>7UP Reg. 2.25 lt. Pet x 4</v>
          </cell>
          <cell r="L16">
            <v>22838</v>
          </cell>
          <cell r="N16">
            <v>0</v>
          </cell>
          <cell r="O16">
            <v>402215.25094599999</v>
          </cell>
          <cell r="P16">
            <v>2.25</v>
          </cell>
          <cell r="Q16" t="str">
            <v xml:space="preserve">7UP   </v>
          </cell>
          <cell r="T16" t="str">
            <v>GATORADE</v>
          </cell>
          <cell r="U16">
            <v>473</v>
          </cell>
          <cell r="V16" t="str">
            <v>Suma de cs 8oz</v>
          </cell>
          <cell r="W16">
            <v>578719.37762000004</v>
          </cell>
        </row>
        <row r="17">
          <cell r="A17">
            <v>811</v>
          </cell>
          <cell r="B17" t="str">
            <v>7UP MED 350 24</v>
          </cell>
          <cell r="C17">
            <v>3653</v>
          </cell>
          <cell r="D17">
            <v>306.85199999999998</v>
          </cell>
          <cell r="E17">
            <v>1125811</v>
          </cell>
          <cell r="F17" t="str">
            <v xml:space="preserve">7UP   </v>
          </cell>
          <cell r="H17">
            <v>1125555</v>
          </cell>
          <cell r="I17">
            <v>2058.66</v>
          </cell>
          <cell r="J17">
            <v>1125555</v>
          </cell>
          <cell r="K17" t="str">
            <v>7UP Light 1.5 lt. x 4 Pet</v>
          </cell>
          <cell r="L17">
            <v>34311</v>
          </cell>
          <cell r="N17">
            <v>0</v>
          </cell>
          <cell r="O17">
            <v>604273.90643700003</v>
          </cell>
          <cell r="P17">
            <v>1.5</v>
          </cell>
          <cell r="Q17" t="str">
            <v xml:space="preserve">7UP   </v>
          </cell>
          <cell r="V17" t="str">
            <v>Suma de PESOS</v>
          </cell>
          <cell r="W17">
            <v>0</v>
          </cell>
        </row>
        <row r="18">
          <cell r="A18">
            <v>1155</v>
          </cell>
          <cell r="B18" t="str">
            <v>7UPLGH 2,0X8PET</v>
          </cell>
          <cell r="C18">
            <v>20725</v>
          </cell>
          <cell r="D18">
            <v>3316</v>
          </cell>
          <cell r="E18">
            <v>1126155</v>
          </cell>
          <cell r="F18" t="str">
            <v xml:space="preserve">7UP   </v>
          </cell>
          <cell r="H18">
            <v>1125667</v>
          </cell>
          <cell r="I18">
            <v>3755.76</v>
          </cell>
          <cell r="J18">
            <v>1125667</v>
          </cell>
          <cell r="K18" t="str">
            <v>7UP Reg. 0.50 lt. Pet x 12</v>
          </cell>
          <cell r="L18">
            <v>62596.000000000007</v>
          </cell>
          <cell r="N18">
            <v>0</v>
          </cell>
          <cell r="O18">
            <v>1102419.9075320002</v>
          </cell>
          <cell r="P18" t="str">
            <v>VARIOS</v>
          </cell>
          <cell r="Q18" t="str">
            <v xml:space="preserve">7UP   </v>
          </cell>
          <cell r="U18">
            <v>946</v>
          </cell>
          <cell r="V18" t="str">
            <v>Suma de cs 8oz</v>
          </cell>
          <cell r="W18">
            <v>113700.922152</v>
          </cell>
        </row>
        <row r="19">
          <cell r="A19">
            <v>374</v>
          </cell>
          <cell r="B19" t="str">
            <v>7UPLHT 1.5X6PET</v>
          </cell>
          <cell r="C19">
            <v>21011</v>
          </cell>
          <cell r="D19">
            <v>1890.99</v>
          </cell>
          <cell r="E19">
            <v>1125374</v>
          </cell>
          <cell r="F19" t="str">
            <v xml:space="preserve">7UP   </v>
          </cell>
          <cell r="H19">
            <v>1125811</v>
          </cell>
          <cell r="I19">
            <v>307.35599999999999</v>
          </cell>
          <cell r="J19">
            <v>1125811</v>
          </cell>
          <cell r="K19" t="str">
            <v>Seven Up 12 OZ</v>
          </cell>
          <cell r="L19">
            <v>3659.0000000000005</v>
          </cell>
          <cell r="N19">
            <v>0</v>
          </cell>
          <cell r="O19">
            <v>64441.089553000013</v>
          </cell>
          <cell r="P19" t="str">
            <v>VIDRIO</v>
          </cell>
          <cell r="Q19" t="str">
            <v xml:space="preserve">7UP   </v>
          </cell>
          <cell r="V19" t="str">
            <v>Suma de PESOS</v>
          </cell>
          <cell r="W19">
            <v>0</v>
          </cell>
        </row>
        <row r="20">
          <cell r="A20">
            <v>987</v>
          </cell>
          <cell r="B20" t="str">
            <v>7UPLHT LAx24</v>
          </cell>
          <cell r="C20">
            <v>8134</v>
          </cell>
          <cell r="D20">
            <v>691.06463999999983</v>
          </cell>
          <cell r="E20">
            <v>1125987</v>
          </cell>
          <cell r="F20" t="str">
            <v xml:space="preserve">7UP   </v>
          </cell>
          <cell r="H20">
            <v>1125812</v>
          </cell>
          <cell r="I20">
            <v>142.80000000000001</v>
          </cell>
          <cell r="J20">
            <v>1125812</v>
          </cell>
          <cell r="K20" t="str">
            <v>Seven Light 12 OZ</v>
          </cell>
          <cell r="L20">
            <v>1700.0000000000002</v>
          </cell>
          <cell r="N20">
            <v>0</v>
          </cell>
          <cell r="O20">
            <v>29939.833900000005</v>
          </cell>
          <cell r="P20" t="str">
            <v>VIDRIO</v>
          </cell>
          <cell r="Q20" t="str">
            <v xml:space="preserve">7UP   </v>
          </cell>
          <cell r="T20" t="str">
            <v xml:space="preserve">KAS  </v>
          </cell>
          <cell r="U20">
            <v>2.25</v>
          </cell>
          <cell r="V20" t="str">
            <v>Suma de cs 8oz</v>
          </cell>
          <cell r="W20">
            <v>44768.857514000003</v>
          </cell>
        </row>
        <row r="21">
          <cell r="A21">
            <v>555</v>
          </cell>
          <cell r="B21" t="str">
            <v>7upLIGHT 1.5x4P</v>
          </cell>
          <cell r="C21">
            <v>27941</v>
          </cell>
          <cell r="D21">
            <v>1676.46</v>
          </cell>
          <cell r="E21">
            <v>1125555</v>
          </cell>
          <cell r="F21" t="str">
            <v xml:space="preserve">7UP   </v>
          </cell>
          <cell r="H21">
            <v>1125822</v>
          </cell>
          <cell r="I21">
            <v>3353.04</v>
          </cell>
          <cell r="J21">
            <v>1125822</v>
          </cell>
          <cell r="K21" t="str">
            <v>7UP Reg. 2.25 lt. Pet x 8</v>
          </cell>
          <cell r="L21">
            <v>18628</v>
          </cell>
          <cell r="N21">
            <v>0</v>
          </cell>
          <cell r="O21">
            <v>328070.13287600002</v>
          </cell>
          <cell r="P21">
            <v>2.25</v>
          </cell>
          <cell r="Q21" t="str">
            <v xml:space="preserve">7UP   </v>
          </cell>
          <cell r="V21" t="str">
            <v>Suma de PESOS</v>
          </cell>
          <cell r="W21">
            <v>0</v>
          </cell>
        </row>
        <row r="22">
          <cell r="A22">
            <v>352</v>
          </cell>
          <cell r="B22" t="str">
            <v>BIB 7UP 20LTS</v>
          </cell>
          <cell r="C22">
            <v>1093</v>
          </cell>
          <cell r="D22">
            <v>1530.1999999999998</v>
          </cell>
          <cell r="E22">
            <v>1125352</v>
          </cell>
          <cell r="F22" t="str">
            <v xml:space="preserve">7UP   </v>
          </cell>
          <cell r="H22">
            <v>1125860</v>
          </cell>
          <cell r="I22">
            <v>246.4</v>
          </cell>
          <cell r="J22">
            <v>1125860</v>
          </cell>
          <cell r="K22" t="str">
            <v>Bag in Box Seven Up Light 10 L</v>
          </cell>
          <cell r="L22">
            <v>352.00000000000006</v>
          </cell>
          <cell r="N22">
            <v>0</v>
          </cell>
          <cell r="O22">
            <v>6199.3067840000012</v>
          </cell>
          <cell r="P22" t="str">
            <v>VARIOS</v>
          </cell>
          <cell r="Q22" t="str">
            <v xml:space="preserve">7UP   </v>
          </cell>
          <cell r="T22" t="str">
            <v>KASFRUIT</v>
          </cell>
          <cell r="U22">
            <v>1</v>
          </cell>
          <cell r="V22" t="str">
            <v>Suma de cs 8oz</v>
          </cell>
          <cell r="W22">
            <v>89414.433359000002</v>
          </cell>
        </row>
        <row r="23">
          <cell r="A23">
            <v>860</v>
          </cell>
          <cell r="B23" t="str">
            <v>BIB 7up LHT 10L</v>
          </cell>
          <cell r="C23">
            <v>352</v>
          </cell>
          <cell r="D23">
            <v>246.39999999999998</v>
          </cell>
          <cell r="E23">
            <v>1125860</v>
          </cell>
          <cell r="F23" t="str">
            <v xml:space="preserve">7UP   </v>
          </cell>
          <cell r="H23">
            <v>1125987</v>
          </cell>
          <cell r="I23">
            <v>694.46303999999986</v>
          </cell>
          <cell r="J23">
            <v>1125987</v>
          </cell>
          <cell r="K23" t="str">
            <v>7UP Light Latas 354 x 24</v>
          </cell>
          <cell r="L23">
            <v>8174</v>
          </cell>
          <cell r="N23">
            <v>0</v>
          </cell>
          <cell r="O23">
            <v>143957.76605800001</v>
          </cell>
          <cell r="P23" t="str">
            <v>LATA</v>
          </cell>
          <cell r="Q23" t="str">
            <v xml:space="preserve">7UP   </v>
          </cell>
          <cell r="V23" t="str">
            <v>Suma de PESOS</v>
          </cell>
          <cell r="W23">
            <v>0</v>
          </cell>
        </row>
        <row r="24">
          <cell r="A24">
            <v>946</v>
          </cell>
          <cell r="B24" t="str">
            <v>BIB MNAR 10 LTS</v>
          </cell>
          <cell r="C24">
            <v>148</v>
          </cell>
          <cell r="D24">
            <v>88.8</v>
          </cell>
          <cell r="E24">
            <v>1125946</v>
          </cell>
          <cell r="F24" t="str">
            <v>MIRINDA</v>
          </cell>
          <cell r="H24">
            <v>1126106</v>
          </cell>
          <cell r="I24">
            <v>3990.3</v>
          </cell>
          <cell r="J24">
            <v>1126106</v>
          </cell>
          <cell r="K24" t="str">
            <v>7UP Reg. Ret 1.25 x 8</v>
          </cell>
          <cell r="L24">
            <v>39903</v>
          </cell>
          <cell r="N24">
            <v>0</v>
          </cell>
          <cell r="O24">
            <v>702758.34830100008</v>
          </cell>
          <cell r="P24" t="str">
            <v>VIDRIO</v>
          </cell>
          <cell r="Q24" t="str">
            <v xml:space="preserve">7UP   </v>
          </cell>
          <cell r="T24" t="str">
            <v>MIRINDA</v>
          </cell>
          <cell r="U24">
            <v>1.5</v>
          </cell>
          <cell r="V24" t="str">
            <v>Suma de cs 8oz</v>
          </cell>
          <cell r="W24">
            <v>304593.78076500003</v>
          </cell>
        </row>
        <row r="25">
          <cell r="A25">
            <v>425</v>
          </cell>
          <cell r="B25" t="str">
            <v>BIB PCLIGHT 10L</v>
          </cell>
          <cell r="C25">
            <v>809</v>
          </cell>
          <cell r="D25">
            <v>485.4</v>
          </cell>
          <cell r="E25">
            <v>1125425</v>
          </cell>
          <cell r="F25" t="str">
            <v>PEPSI</v>
          </cell>
          <cell r="H25">
            <v>1126155</v>
          </cell>
          <cell r="I25">
            <v>3319.2</v>
          </cell>
          <cell r="J25">
            <v>1126155</v>
          </cell>
          <cell r="K25" t="str">
            <v>7UP Light 2.00 lt. Pet x 8</v>
          </cell>
          <cell r="L25">
            <v>20745</v>
          </cell>
          <cell r="N25">
            <v>0</v>
          </cell>
          <cell r="O25">
            <v>365354.031915</v>
          </cell>
          <cell r="P25">
            <v>2</v>
          </cell>
          <cell r="Q25" t="str">
            <v xml:space="preserve">7UP   </v>
          </cell>
          <cell r="V25" t="str">
            <v>Suma de PESOS</v>
          </cell>
          <cell r="W25">
            <v>0</v>
          </cell>
        </row>
        <row r="26">
          <cell r="A26">
            <v>353</v>
          </cell>
          <cell r="B26" t="str">
            <v>BIB PEPSI 20L</v>
          </cell>
          <cell r="C26">
            <v>1399</v>
          </cell>
          <cell r="D26">
            <v>1678.8</v>
          </cell>
          <cell r="E26">
            <v>1125353</v>
          </cell>
          <cell r="F26" t="str">
            <v>PEPSI</v>
          </cell>
          <cell r="G26" t="str">
            <v>GATORADE</v>
          </cell>
          <cell r="H26">
            <v>1125027</v>
          </cell>
          <cell r="I26">
            <v>9.705960000000001</v>
          </cell>
          <cell r="J26">
            <v>1125027</v>
          </cell>
          <cell r="K26" t="str">
            <v>Gtdo Blue 473 6</v>
          </cell>
          <cell r="L26">
            <v>342</v>
          </cell>
          <cell r="N26">
            <v>0</v>
          </cell>
          <cell r="O26">
            <v>6023.190114</v>
          </cell>
          <cell r="P26">
            <v>473</v>
          </cell>
          <cell r="Q26" t="str">
            <v>GATORADE</v>
          </cell>
          <cell r="U26">
            <v>2</v>
          </cell>
          <cell r="V26" t="str">
            <v>Suma de cs 8oz</v>
          </cell>
          <cell r="W26">
            <v>538635.22352800006</v>
          </cell>
        </row>
        <row r="27">
          <cell r="A27">
            <v>945</v>
          </cell>
          <cell r="B27" t="str">
            <v>BIB POM 10 LTS</v>
          </cell>
          <cell r="C27">
            <v>431</v>
          </cell>
          <cell r="D27">
            <v>258.59999999999997</v>
          </cell>
          <cell r="E27">
            <v>1125945</v>
          </cell>
          <cell r="F27" t="str">
            <v>PDT</v>
          </cell>
          <cell r="H27">
            <v>1125078</v>
          </cell>
          <cell r="I27">
            <v>41.888880000000007</v>
          </cell>
          <cell r="J27">
            <v>1125078</v>
          </cell>
          <cell r="K27" t="str">
            <v>Gtdo Man 473 6</v>
          </cell>
          <cell r="L27">
            <v>1476.0000000000002</v>
          </cell>
          <cell r="N27">
            <v>0</v>
          </cell>
          <cell r="O27">
            <v>25994.820492000006</v>
          </cell>
          <cell r="P27">
            <v>473</v>
          </cell>
          <cell r="Q27" t="str">
            <v>GATORADE</v>
          </cell>
          <cell r="V27" t="str">
            <v>Suma de PESOS</v>
          </cell>
          <cell r="W27">
            <v>0</v>
          </cell>
        </row>
        <row r="28">
          <cell r="A28">
            <v>957</v>
          </cell>
          <cell r="B28" t="str">
            <v>GTDO BLU 473 24</v>
          </cell>
          <cell r="C28">
            <v>1225</v>
          </cell>
          <cell r="D28">
            <v>139.06200000000001</v>
          </cell>
          <cell r="E28">
            <v>1125957</v>
          </cell>
          <cell r="F28" t="str">
            <v>GATORADE</v>
          </cell>
          <cell r="H28">
            <v>1125088</v>
          </cell>
          <cell r="I28">
            <v>27.443460000000002</v>
          </cell>
          <cell r="J28">
            <v>1125088</v>
          </cell>
          <cell r="K28" t="str">
            <v>Gtdo Nar 473 6</v>
          </cell>
          <cell r="L28">
            <v>967</v>
          </cell>
          <cell r="N28">
            <v>0</v>
          </cell>
          <cell r="O28">
            <v>17030.481989</v>
          </cell>
          <cell r="P28">
            <v>473</v>
          </cell>
          <cell r="Q28" t="str">
            <v>GATORADE</v>
          </cell>
          <cell r="U28">
            <v>2.25</v>
          </cell>
          <cell r="V28" t="str">
            <v>Suma de cs 8oz</v>
          </cell>
          <cell r="W28">
            <v>61587.999499000012</v>
          </cell>
        </row>
        <row r="29">
          <cell r="A29">
            <v>967</v>
          </cell>
          <cell r="B29" t="str">
            <v>GTDO BLU 946 12</v>
          </cell>
          <cell r="C29">
            <v>2</v>
          </cell>
          <cell r="D29">
            <v>0.22704000000000002</v>
          </cell>
          <cell r="E29">
            <v>1125967</v>
          </cell>
          <cell r="F29" t="str">
            <v>GATORADE</v>
          </cell>
          <cell r="H29">
            <v>1125089</v>
          </cell>
          <cell r="I29">
            <v>22.335060000000002</v>
          </cell>
          <cell r="J29">
            <v>1125089</v>
          </cell>
          <cell r="K29" t="str">
            <v>Gtdo N-P 473 6</v>
          </cell>
          <cell r="L29">
            <v>787</v>
          </cell>
          <cell r="N29">
            <v>0</v>
          </cell>
          <cell r="O29">
            <v>13860.381929000001</v>
          </cell>
          <cell r="P29">
            <v>473</v>
          </cell>
          <cell r="Q29" t="str">
            <v>GATORADE</v>
          </cell>
          <cell r="V29" t="str">
            <v>Suma de PESOS</v>
          </cell>
          <cell r="W29">
            <v>0</v>
          </cell>
        </row>
        <row r="30">
          <cell r="A30">
            <v>125</v>
          </cell>
          <cell r="B30" t="str">
            <v>GTDO BLUE 473 6</v>
          </cell>
          <cell r="C30">
            <v>342</v>
          </cell>
          <cell r="D30">
            <v>9.705960000000001</v>
          </cell>
          <cell r="E30">
            <v>1125027</v>
          </cell>
          <cell r="F30" t="str">
            <v>GATORADE</v>
          </cell>
          <cell r="H30">
            <v>1125102</v>
          </cell>
          <cell r="I30">
            <v>10.756020000000001</v>
          </cell>
          <cell r="J30">
            <v>1125102</v>
          </cell>
          <cell r="K30" t="str">
            <v>Gtdo Pom 473 6</v>
          </cell>
          <cell r="L30">
            <v>379</v>
          </cell>
          <cell r="N30">
            <v>0</v>
          </cell>
          <cell r="O30">
            <v>6674.8217930000001</v>
          </cell>
          <cell r="P30">
            <v>473</v>
          </cell>
          <cell r="Q30" t="str">
            <v>GATORADE</v>
          </cell>
          <cell r="U30" t="str">
            <v>LATA</v>
          </cell>
          <cell r="V30" t="str">
            <v>Suma de cs 8oz</v>
          </cell>
          <cell r="W30">
            <v>120798.42395300002</v>
          </cell>
        </row>
        <row r="31">
          <cell r="A31">
            <v>956</v>
          </cell>
          <cell r="B31" t="str">
            <v>GTDO FTR 473 24</v>
          </cell>
          <cell r="C31">
            <v>2964</v>
          </cell>
          <cell r="D31">
            <v>336.47328000000005</v>
          </cell>
          <cell r="E31">
            <v>1125956</v>
          </cell>
          <cell r="F31" t="str">
            <v>GATORADE</v>
          </cell>
          <cell r="H31">
            <v>1125103</v>
          </cell>
          <cell r="I31">
            <v>38.171100000000003</v>
          </cell>
          <cell r="J31">
            <v>1125103</v>
          </cell>
          <cell r="K31" t="str">
            <v>Gtdo Ftro 473 6</v>
          </cell>
          <cell r="L31">
            <v>1345</v>
          </cell>
          <cell r="N31">
            <v>0</v>
          </cell>
          <cell r="O31">
            <v>23687.692115000002</v>
          </cell>
          <cell r="P31">
            <v>473</v>
          </cell>
          <cell r="Q31" t="str">
            <v>GATORADE</v>
          </cell>
          <cell r="V31" t="str">
            <v>Suma de PESOS</v>
          </cell>
          <cell r="W31">
            <v>0</v>
          </cell>
        </row>
        <row r="32">
          <cell r="A32">
            <v>964</v>
          </cell>
          <cell r="B32" t="str">
            <v>GTDO FTR 946 12</v>
          </cell>
          <cell r="C32">
            <v>227</v>
          </cell>
          <cell r="D32">
            <v>25.769040000000004</v>
          </cell>
          <cell r="E32">
            <v>1125964</v>
          </cell>
          <cell r="F32" t="str">
            <v>GATORADE</v>
          </cell>
          <cell r="H32">
            <v>1125129</v>
          </cell>
          <cell r="I32">
            <v>50.828580000000002</v>
          </cell>
          <cell r="J32">
            <v>1125129</v>
          </cell>
          <cell r="K32" t="str">
            <v>Gtdo L-L 473 6</v>
          </cell>
          <cell r="L32">
            <v>1791</v>
          </cell>
          <cell r="N32">
            <v>0</v>
          </cell>
          <cell r="O32">
            <v>31542.495597000001</v>
          </cell>
          <cell r="P32">
            <v>473</v>
          </cell>
          <cell r="Q32" t="str">
            <v>GATORADE</v>
          </cell>
          <cell r="U32" t="str">
            <v>VARIOS</v>
          </cell>
          <cell r="V32" t="str">
            <v>Suma de cs 8oz</v>
          </cell>
          <cell r="W32">
            <v>2853.0900540000002</v>
          </cell>
        </row>
        <row r="33">
          <cell r="A33">
            <v>103</v>
          </cell>
          <cell r="B33" t="str">
            <v>GTDO FTRO 473 6</v>
          </cell>
          <cell r="C33">
            <v>482</v>
          </cell>
          <cell r="D33">
            <v>13.679160000000001</v>
          </cell>
          <cell r="E33">
            <v>1125103</v>
          </cell>
          <cell r="F33" t="str">
            <v>GATORADE</v>
          </cell>
          <cell r="H33">
            <v>1125130</v>
          </cell>
          <cell r="I33">
            <v>1.1352000000000002</v>
          </cell>
          <cell r="J33">
            <v>1125130</v>
          </cell>
          <cell r="K33" t="str">
            <v>Gtdo Lim 473 6</v>
          </cell>
          <cell r="L33">
            <v>40.000000000000007</v>
          </cell>
          <cell r="N33">
            <v>0</v>
          </cell>
          <cell r="O33">
            <v>704.46668000000011</v>
          </cell>
          <cell r="P33">
            <v>473</v>
          </cell>
          <cell r="Q33" t="str">
            <v>GATORADE</v>
          </cell>
          <cell r="V33" t="str">
            <v>Suma de PESOS</v>
          </cell>
          <cell r="W33">
            <v>0</v>
          </cell>
        </row>
        <row r="34">
          <cell r="A34">
            <v>952</v>
          </cell>
          <cell r="B34" t="str">
            <v>GTDO LIM 473 24</v>
          </cell>
          <cell r="C34">
            <v>38</v>
          </cell>
          <cell r="D34">
            <v>4.3137600000000003</v>
          </cell>
          <cell r="E34">
            <v>1125952</v>
          </cell>
          <cell r="F34" t="str">
            <v>GATORADE</v>
          </cell>
          <cell r="H34">
            <v>1125948</v>
          </cell>
          <cell r="I34">
            <v>319.55880000000002</v>
          </cell>
          <cell r="J34">
            <v>1125948</v>
          </cell>
          <cell r="K34" t="str">
            <v>Gatorade Pomelo 473 x 24</v>
          </cell>
          <cell r="L34">
            <v>2815</v>
          </cell>
          <cell r="N34">
            <v>0</v>
          </cell>
          <cell r="O34">
            <v>49576.842605000005</v>
          </cell>
          <cell r="P34">
            <v>473</v>
          </cell>
          <cell r="Q34" t="str">
            <v>GATORADE</v>
          </cell>
          <cell r="U34" t="str">
            <v>VIDRIO</v>
          </cell>
          <cell r="V34" t="str">
            <v>Suma de cs 8oz</v>
          </cell>
          <cell r="W34">
            <v>2870.7017209999999</v>
          </cell>
        </row>
        <row r="35">
          <cell r="A35">
            <v>130</v>
          </cell>
          <cell r="B35" t="str">
            <v>GTDO LIM 473 6</v>
          </cell>
          <cell r="C35">
            <v>40</v>
          </cell>
          <cell r="D35">
            <v>1.1352000000000002</v>
          </cell>
          <cell r="E35">
            <v>1125130</v>
          </cell>
          <cell r="F35" t="str">
            <v>GATORADE</v>
          </cell>
          <cell r="H35">
            <v>1125949</v>
          </cell>
          <cell r="I35">
            <v>296.40072000000004</v>
          </cell>
          <cell r="J35">
            <v>1125949</v>
          </cell>
          <cell r="K35" t="str">
            <v>Gatorade Naranja 473 x 24</v>
          </cell>
          <cell r="L35">
            <v>2611</v>
          </cell>
          <cell r="N35">
            <v>0</v>
          </cell>
          <cell r="O35">
            <v>45984.062537000005</v>
          </cell>
          <cell r="P35">
            <v>473</v>
          </cell>
          <cell r="Q35" t="str">
            <v>GATORADE</v>
          </cell>
          <cell r="V35" t="str">
            <v>Suma de PESOS</v>
          </cell>
          <cell r="W35">
            <v>0</v>
          </cell>
        </row>
        <row r="36">
          <cell r="A36">
            <v>960</v>
          </cell>
          <cell r="B36" t="str">
            <v>GTDO LIM 946 12</v>
          </cell>
          <cell r="C36">
            <v>26</v>
          </cell>
          <cell r="D36">
            <v>2.9515200000000004</v>
          </cell>
          <cell r="E36">
            <v>1125960</v>
          </cell>
          <cell r="F36" t="str">
            <v>GATORADE</v>
          </cell>
          <cell r="H36">
            <v>1125952</v>
          </cell>
          <cell r="I36">
            <v>4.3137600000000003</v>
          </cell>
          <cell r="J36">
            <v>1125952</v>
          </cell>
          <cell r="K36" t="str">
            <v>Gatorade Limón 473 x 24</v>
          </cell>
          <cell r="L36">
            <v>38</v>
          </cell>
          <cell r="N36">
            <v>0</v>
          </cell>
          <cell r="O36">
            <v>669.24334599999997</v>
          </cell>
          <cell r="P36">
            <v>473</v>
          </cell>
          <cell r="Q36" t="str">
            <v>GATORADE</v>
          </cell>
          <cell r="T36" t="str">
            <v>PDT</v>
          </cell>
          <cell r="U36">
            <v>1.5</v>
          </cell>
          <cell r="V36" t="str">
            <v>Suma de cs 8oz</v>
          </cell>
          <cell r="W36">
            <v>675671.60445500002</v>
          </cell>
        </row>
        <row r="37">
          <cell r="A37">
            <v>953</v>
          </cell>
          <cell r="B37" t="str">
            <v>GTDO L-L 473 24</v>
          </cell>
          <cell r="C37">
            <v>352</v>
          </cell>
          <cell r="D37">
            <v>39.959040000000002</v>
          </cell>
          <cell r="E37">
            <v>1125953</v>
          </cell>
          <cell r="F37" t="str">
            <v>GATORADE</v>
          </cell>
          <cell r="H37">
            <v>1125953</v>
          </cell>
          <cell r="I37">
            <v>510.49944000000005</v>
          </cell>
          <cell r="J37">
            <v>1125953</v>
          </cell>
          <cell r="K37" t="str">
            <v>Gatorade Lima Limón 473 x 24</v>
          </cell>
          <cell r="L37">
            <v>4497</v>
          </cell>
          <cell r="N37">
            <v>0</v>
          </cell>
          <cell r="O37">
            <v>79199.666498999999</v>
          </cell>
          <cell r="P37">
            <v>473</v>
          </cell>
          <cell r="Q37" t="str">
            <v>GATORADE</v>
          </cell>
          <cell r="V37" t="str">
            <v>Suma de PESOS</v>
          </cell>
          <cell r="W37">
            <v>0</v>
          </cell>
        </row>
        <row r="38">
          <cell r="A38">
            <v>129</v>
          </cell>
          <cell r="B38" t="str">
            <v>GTDO L-L 473 6</v>
          </cell>
          <cell r="C38">
            <v>1143</v>
          </cell>
          <cell r="D38">
            <v>32.438340000000004</v>
          </cell>
          <cell r="E38">
            <v>1125129</v>
          </cell>
          <cell r="F38" t="str">
            <v>GATORADE</v>
          </cell>
          <cell r="H38">
            <v>1125954</v>
          </cell>
          <cell r="I38">
            <v>253.71720000000002</v>
          </cell>
          <cell r="J38">
            <v>1125954</v>
          </cell>
          <cell r="K38" t="str">
            <v>Gatorade Naranja Pomelo 473 x 24</v>
          </cell>
          <cell r="L38">
            <v>2235</v>
          </cell>
          <cell r="N38">
            <v>0</v>
          </cell>
          <cell r="O38">
            <v>39362.075745000002</v>
          </cell>
          <cell r="P38">
            <v>473</v>
          </cell>
          <cell r="Q38" t="str">
            <v>GATORADE</v>
          </cell>
          <cell r="U38">
            <v>2</v>
          </cell>
          <cell r="V38" t="str">
            <v>Suma de cs 8oz</v>
          </cell>
          <cell r="W38">
            <v>113049.290473</v>
          </cell>
        </row>
        <row r="39">
          <cell r="A39">
            <v>961</v>
          </cell>
          <cell r="B39" t="str">
            <v>GTDO L-L 946 12</v>
          </cell>
          <cell r="C39">
            <v>387</v>
          </cell>
          <cell r="D39">
            <v>43.932240000000007</v>
          </cell>
          <cell r="E39">
            <v>1125961</v>
          </cell>
          <cell r="F39" t="str">
            <v>GATORADE</v>
          </cell>
          <cell r="H39">
            <v>1125955</v>
          </cell>
          <cell r="I39">
            <v>757.40544000000023</v>
          </cell>
          <cell r="J39">
            <v>1125955</v>
          </cell>
          <cell r="K39" t="str">
            <v>Gatorade Manzana 473 x 24</v>
          </cell>
          <cell r="L39">
            <v>6672.0000000000018</v>
          </cell>
          <cell r="N39">
            <v>0</v>
          </cell>
          <cell r="O39">
            <v>117505.04222400003</v>
          </cell>
          <cell r="P39">
            <v>473</v>
          </cell>
          <cell r="Q39" t="str">
            <v>GATORADE</v>
          </cell>
          <cell r="V39" t="str">
            <v>Suma de PESOS</v>
          </cell>
          <cell r="W39">
            <v>0</v>
          </cell>
        </row>
        <row r="40">
          <cell r="A40">
            <v>955</v>
          </cell>
          <cell r="B40" t="str">
            <v>GTDO MAN 473 24</v>
          </cell>
          <cell r="C40">
            <v>1949</v>
          </cell>
          <cell r="D40">
            <v>221.25048000000001</v>
          </cell>
          <cell r="E40">
            <v>1125955</v>
          </cell>
          <cell r="F40" t="str">
            <v>GATORADE</v>
          </cell>
          <cell r="H40">
            <v>1125956</v>
          </cell>
          <cell r="I40">
            <v>618.3434400000001</v>
          </cell>
          <cell r="J40">
            <v>1125956</v>
          </cell>
          <cell r="K40" t="str">
            <v>Gatorade F.Tropicales 473 x 24</v>
          </cell>
          <cell r="L40">
            <v>5447</v>
          </cell>
          <cell r="N40">
            <v>0</v>
          </cell>
          <cell r="O40">
            <v>95930.750149</v>
          </cell>
          <cell r="P40">
            <v>473</v>
          </cell>
          <cell r="Q40" t="str">
            <v>GATORADE</v>
          </cell>
          <cell r="U40">
            <v>2.25</v>
          </cell>
          <cell r="V40" t="str">
            <v>Suma de cs 8oz</v>
          </cell>
          <cell r="W40">
            <v>102235.72693500001</v>
          </cell>
        </row>
        <row r="41">
          <cell r="A41">
            <v>78</v>
          </cell>
          <cell r="B41" t="str">
            <v>GTDO MAN 473 6</v>
          </cell>
          <cell r="C41">
            <v>180</v>
          </cell>
          <cell r="D41">
            <v>5.1084000000000005</v>
          </cell>
          <cell r="E41">
            <v>1125078</v>
          </cell>
          <cell r="F41" t="str">
            <v>GATORADE</v>
          </cell>
          <cell r="H41">
            <v>1125957</v>
          </cell>
          <cell r="I41">
            <v>160.97136000000003</v>
          </cell>
          <cell r="J41">
            <v>1125957</v>
          </cell>
          <cell r="K41" t="str">
            <v>Gatorade Cool Blue 473 x 24</v>
          </cell>
          <cell r="L41">
            <v>1418.0000000000002</v>
          </cell>
          <cell r="N41">
            <v>0</v>
          </cell>
          <cell r="O41">
            <v>24973.343806000004</v>
          </cell>
          <cell r="P41">
            <v>473</v>
          </cell>
          <cell r="Q41" t="str">
            <v>GATORADE</v>
          </cell>
          <cell r="V41" t="str">
            <v>Suma de PESOS</v>
          </cell>
          <cell r="W41">
            <v>0</v>
          </cell>
        </row>
        <row r="42">
          <cell r="A42">
            <v>963</v>
          </cell>
          <cell r="B42" t="str">
            <v>GTDO MAN 946 12</v>
          </cell>
          <cell r="C42">
            <v>448</v>
          </cell>
          <cell r="D42">
            <v>50.856960000000001</v>
          </cell>
          <cell r="E42">
            <v>1125963</v>
          </cell>
          <cell r="F42" t="str">
            <v>GATORADE</v>
          </cell>
          <cell r="H42">
            <v>1125958</v>
          </cell>
          <cell r="I42">
            <v>61.414320000000004</v>
          </cell>
          <cell r="J42">
            <v>1125958</v>
          </cell>
          <cell r="K42" t="str">
            <v>Gatorade Pomelo 946 x 12</v>
          </cell>
          <cell r="L42">
            <v>541</v>
          </cell>
          <cell r="N42">
            <v>0</v>
          </cell>
          <cell r="O42">
            <v>9527.9118470000012</v>
          </cell>
          <cell r="P42">
            <v>946</v>
          </cell>
          <cell r="Q42" t="str">
            <v>GATORADE</v>
          </cell>
          <cell r="U42" t="str">
            <v>LATA</v>
          </cell>
          <cell r="V42" t="str">
            <v>Suma de cs 8oz</v>
          </cell>
          <cell r="W42">
            <v>285397.06373499997</v>
          </cell>
        </row>
        <row r="43">
          <cell r="A43">
            <v>949</v>
          </cell>
          <cell r="B43" t="str">
            <v>GTDO NAR 473 24</v>
          </cell>
          <cell r="C43">
            <v>1129</v>
          </cell>
          <cell r="D43">
            <v>128.16408000000001</v>
          </cell>
          <cell r="E43">
            <v>1125949</v>
          </cell>
          <cell r="F43" t="str">
            <v>GATORADE</v>
          </cell>
          <cell r="H43">
            <v>1125959</v>
          </cell>
          <cell r="I43">
            <v>166.19328000000002</v>
          </cell>
          <cell r="J43">
            <v>1125959</v>
          </cell>
          <cell r="K43" t="str">
            <v>Gatorade Naranja 946 x 12</v>
          </cell>
          <cell r="L43">
            <v>1464</v>
          </cell>
          <cell r="N43">
            <v>0</v>
          </cell>
          <cell r="O43">
            <v>25783.480488000001</v>
          </cell>
          <cell r="P43">
            <v>946</v>
          </cell>
          <cell r="Q43" t="str">
            <v>GATORADE</v>
          </cell>
          <cell r="V43" t="str">
            <v>Suma de PESOS</v>
          </cell>
          <cell r="W43">
            <v>0</v>
          </cell>
        </row>
        <row r="44">
          <cell r="A44">
            <v>88</v>
          </cell>
          <cell r="B44" t="str">
            <v>GTDO NAR 473 6</v>
          </cell>
          <cell r="C44">
            <v>97</v>
          </cell>
          <cell r="D44">
            <v>2.7528600000000001</v>
          </cell>
          <cell r="E44">
            <v>1125088</v>
          </cell>
          <cell r="F44" t="str">
            <v>GATORADE</v>
          </cell>
          <cell r="H44">
            <v>1125960</v>
          </cell>
          <cell r="I44">
            <v>7.7193600000000009</v>
          </cell>
          <cell r="J44">
            <v>1125960</v>
          </cell>
          <cell r="K44" t="str">
            <v>Gatorade Limón 946 x 12</v>
          </cell>
          <cell r="L44">
            <v>68</v>
          </cell>
          <cell r="N44">
            <v>0</v>
          </cell>
          <cell r="O44">
            <v>1197.5933560000001</v>
          </cell>
          <cell r="P44">
            <v>946</v>
          </cell>
          <cell r="Q44" t="str">
            <v>GATORADE</v>
          </cell>
          <cell r="U44" t="str">
            <v>VARIOS</v>
          </cell>
          <cell r="V44" t="str">
            <v>Suma de cs 8oz</v>
          </cell>
          <cell r="W44">
            <v>7678.6868120000008</v>
          </cell>
        </row>
        <row r="45">
          <cell r="A45">
            <v>959</v>
          </cell>
          <cell r="B45" t="str">
            <v>GTDO NAR 946 12</v>
          </cell>
          <cell r="C45">
            <v>636</v>
          </cell>
          <cell r="D45">
            <v>72.198720000000009</v>
          </cell>
          <cell r="E45">
            <v>1125959</v>
          </cell>
          <cell r="F45" t="str">
            <v>GATORADE</v>
          </cell>
          <cell r="H45">
            <v>1125961</v>
          </cell>
          <cell r="I45">
            <v>85.821120000000008</v>
          </cell>
          <cell r="J45">
            <v>1125961</v>
          </cell>
          <cell r="K45" t="str">
            <v>Gatorade Lima Limón 946 x 12</v>
          </cell>
          <cell r="L45">
            <v>756</v>
          </cell>
          <cell r="N45">
            <v>0</v>
          </cell>
          <cell r="O45">
            <v>13314.420252</v>
          </cell>
          <cell r="P45">
            <v>946</v>
          </cell>
          <cell r="Q45" t="str">
            <v>GATORADE</v>
          </cell>
          <cell r="V45" t="str">
            <v>Suma de PESOS</v>
          </cell>
          <cell r="W45">
            <v>0</v>
          </cell>
        </row>
        <row r="46">
          <cell r="A46">
            <v>954</v>
          </cell>
          <cell r="B46" t="str">
            <v>GTDO N-P 473 24</v>
          </cell>
          <cell r="C46">
            <v>1442</v>
          </cell>
          <cell r="D46">
            <v>163.69584</v>
          </cell>
          <cell r="E46">
            <v>1125954</v>
          </cell>
          <cell r="F46" t="str">
            <v>GATORADE</v>
          </cell>
          <cell r="H46">
            <v>1125962</v>
          </cell>
          <cell r="I46">
            <v>102.05448000000001</v>
          </cell>
          <cell r="J46">
            <v>1125962</v>
          </cell>
          <cell r="K46" t="str">
            <v>Gatorade Naranja Pomelo 946 x 12</v>
          </cell>
          <cell r="L46">
            <v>899</v>
          </cell>
          <cell r="N46">
            <v>0</v>
          </cell>
          <cell r="O46">
            <v>15832.888633</v>
          </cell>
          <cell r="P46">
            <v>946</v>
          </cell>
          <cell r="Q46" t="str">
            <v>GATORADE</v>
          </cell>
          <cell r="U46" t="str">
            <v>VIDRIO</v>
          </cell>
          <cell r="V46" t="str">
            <v>Suma de cs 8oz</v>
          </cell>
          <cell r="W46">
            <v>19954.018711000001</v>
          </cell>
        </row>
        <row r="47">
          <cell r="A47">
            <v>89</v>
          </cell>
          <cell r="B47" t="str">
            <v>GTDO N-P 473 6</v>
          </cell>
          <cell r="C47">
            <v>787</v>
          </cell>
          <cell r="D47">
            <v>22.335060000000002</v>
          </cell>
          <cell r="E47">
            <v>1125089</v>
          </cell>
          <cell r="F47" t="str">
            <v>GATORADE</v>
          </cell>
          <cell r="H47">
            <v>1125963</v>
          </cell>
          <cell r="I47">
            <v>214.66632000000001</v>
          </cell>
          <cell r="J47">
            <v>1125963</v>
          </cell>
          <cell r="K47" t="str">
            <v>Gatorade Manzana 946 x 12</v>
          </cell>
          <cell r="L47">
            <v>1891</v>
          </cell>
          <cell r="N47">
            <v>0</v>
          </cell>
          <cell r="O47">
            <v>33303.662297000003</v>
          </cell>
          <cell r="P47">
            <v>946</v>
          </cell>
          <cell r="Q47" t="str">
            <v>GATORADE</v>
          </cell>
          <cell r="V47" t="str">
            <v>Suma de PESOS</v>
          </cell>
          <cell r="W47">
            <v>0</v>
          </cell>
        </row>
        <row r="48">
          <cell r="A48">
            <v>962</v>
          </cell>
          <cell r="B48" t="str">
            <v>GTDO N-P 946 12</v>
          </cell>
          <cell r="C48">
            <v>569</v>
          </cell>
          <cell r="D48">
            <v>64.592880000000008</v>
          </cell>
          <cell r="E48">
            <v>1125962</v>
          </cell>
          <cell r="F48" t="str">
            <v>GATORADE</v>
          </cell>
          <cell r="H48">
            <v>1125964</v>
          </cell>
          <cell r="I48">
            <v>94.789200000000008</v>
          </cell>
          <cell r="J48">
            <v>1125964</v>
          </cell>
          <cell r="K48" t="str">
            <v>Gatorade F.Tropicales 946 x 12</v>
          </cell>
          <cell r="L48">
            <v>835</v>
          </cell>
          <cell r="N48">
            <v>0</v>
          </cell>
          <cell r="O48">
            <v>14705.741945</v>
          </cell>
          <cell r="P48">
            <v>946</v>
          </cell>
          <cell r="Q48" t="str">
            <v>GATORADE</v>
          </cell>
          <cell r="T48" t="str">
            <v>PEPSI</v>
          </cell>
          <cell r="U48">
            <v>1.5</v>
          </cell>
          <cell r="V48" t="str">
            <v>Suma de cs 8oz</v>
          </cell>
          <cell r="W48">
            <v>1021916.9776750001</v>
          </cell>
        </row>
        <row r="49">
          <cell r="A49">
            <v>948</v>
          </cell>
          <cell r="B49" t="str">
            <v>GTDO POM 473 24</v>
          </cell>
          <cell r="C49">
            <v>1686</v>
          </cell>
          <cell r="D49">
            <v>191.39472000000001</v>
          </cell>
          <cell r="E49">
            <v>1125948</v>
          </cell>
          <cell r="F49" t="str">
            <v>GATORADE</v>
          </cell>
          <cell r="H49">
            <v>1125967</v>
          </cell>
          <cell r="I49">
            <v>0.22704000000000002</v>
          </cell>
          <cell r="J49">
            <v>1125967</v>
          </cell>
          <cell r="K49" t="str">
            <v>Gatorade Cool Blue 946 x 12</v>
          </cell>
          <cell r="L49">
            <v>2</v>
          </cell>
          <cell r="N49">
            <v>0</v>
          </cell>
          <cell r="O49">
            <v>35.223334000000001</v>
          </cell>
          <cell r="P49">
            <v>946</v>
          </cell>
          <cell r="Q49" t="str">
            <v>GATORADE</v>
          </cell>
          <cell r="V49" t="str">
            <v>Suma de PESOS</v>
          </cell>
          <cell r="W49">
            <v>0</v>
          </cell>
        </row>
        <row r="50">
          <cell r="A50">
            <v>102</v>
          </cell>
          <cell r="B50" t="str">
            <v>GTDO POM 473 6</v>
          </cell>
          <cell r="C50">
            <v>379</v>
          </cell>
          <cell r="D50">
            <v>10.756020000000001</v>
          </cell>
          <cell r="E50">
            <v>1125102</v>
          </cell>
          <cell r="F50" t="str">
            <v>GATORADE</v>
          </cell>
          <cell r="G50" t="str">
            <v xml:space="preserve">KAS  </v>
          </cell>
          <cell r="H50">
            <v>1125580</v>
          </cell>
          <cell r="I50">
            <v>457.56</v>
          </cell>
          <cell r="J50">
            <v>1125580</v>
          </cell>
          <cell r="K50" t="str">
            <v>Kas Pomelo Rosado 2.25 x 8</v>
          </cell>
          <cell r="L50">
            <v>2542</v>
          </cell>
          <cell r="N50">
            <v>0</v>
          </cell>
          <cell r="O50">
            <v>44768.857514000003</v>
          </cell>
          <cell r="P50">
            <v>2.25</v>
          </cell>
          <cell r="Q50" t="str">
            <v xml:space="preserve">KAS  </v>
          </cell>
          <cell r="U50">
            <v>2</v>
          </cell>
          <cell r="V50" t="str">
            <v>Suma de cs 8oz</v>
          </cell>
          <cell r="W50">
            <v>425163.25304700003</v>
          </cell>
        </row>
        <row r="51">
          <cell r="A51">
            <v>958</v>
          </cell>
          <cell r="B51" t="str">
            <v>GTDO POM 946 12</v>
          </cell>
          <cell r="C51">
            <v>217</v>
          </cell>
          <cell r="D51">
            <v>24.633840000000003</v>
          </cell>
          <cell r="E51">
            <v>1125958</v>
          </cell>
          <cell r="F51" t="str">
            <v>GATORADE</v>
          </cell>
          <cell r="G51" t="str">
            <v>KASFRUIT</v>
          </cell>
          <cell r="H51">
            <v>1125069</v>
          </cell>
          <cell r="I51">
            <v>507.7</v>
          </cell>
          <cell r="J51">
            <v>1125069</v>
          </cell>
          <cell r="K51" t="str">
            <v>Kasfruit Néctar Naranja 1 x 10</v>
          </cell>
          <cell r="L51">
            <v>5077</v>
          </cell>
          <cell r="N51">
            <v>0</v>
          </cell>
          <cell r="O51">
            <v>89414.433359000002</v>
          </cell>
          <cell r="P51">
            <v>1</v>
          </cell>
          <cell r="Q51" t="str">
            <v>KASFRUIT</v>
          </cell>
          <cell r="V51" t="str">
            <v>Suma de PESOS</v>
          </cell>
          <cell r="W51">
            <v>0</v>
          </cell>
        </row>
        <row r="52">
          <cell r="A52">
            <v>580</v>
          </cell>
          <cell r="B52" t="str">
            <v>KASPROS 2.25PE8</v>
          </cell>
          <cell r="C52">
            <v>2396</v>
          </cell>
          <cell r="D52">
            <v>431.28</v>
          </cell>
          <cell r="E52">
            <v>1125580</v>
          </cell>
          <cell r="F52" t="str">
            <v xml:space="preserve">KAS  </v>
          </cell>
          <cell r="G52" t="str">
            <v>MIRINDA</v>
          </cell>
          <cell r="H52">
            <v>1125062</v>
          </cell>
          <cell r="I52">
            <v>540.94031999999993</v>
          </cell>
          <cell r="J52">
            <v>1125062</v>
          </cell>
          <cell r="K52" t="str">
            <v>Mirinda Naranja Latas x 24</v>
          </cell>
          <cell r="L52">
            <v>6367.0000000000009</v>
          </cell>
          <cell r="N52">
            <v>0</v>
          </cell>
          <cell r="O52">
            <v>112133.48378900002</v>
          </cell>
          <cell r="P52" t="str">
            <v>LATA</v>
          </cell>
          <cell r="Q52" t="str">
            <v>MIRINDA</v>
          </cell>
          <cell r="U52">
            <v>2.25</v>
          </cell>
          <cell r="V52" t="str">
            <v>Suma de cs 8oz</v>
          </cell>
          <cell r="W52">
            <v>1183292.682396</v>
          </cell>
        </row>
        <row r="53">
          <cell r="A53">
            <v>69</v>
          </cell>
          <cell r="B53" t="str">
            <v>KF NECTAR 10</v>
          </cell>
          <cell r="C53">
            <v>955</v>
          </cell>
          <cell r="D53">
            <v>95.5</v>
          </cell>
          <cell r="E53">
            <v>1125069</v>
          </cell>
          <cell r="F53" t="str">
            <v>KASFRUIT</v>
          </cell>
          <cell r="H53">
            <v>1125360</v>
          </cell>
          <cell r="I53">
            <v>1364.16</v>
          </cell>
          <cell r="J53">
            <v>1125360</v>
          </cell>
          <cell r="K53" t="str">
            <v>Mirinda Limón 2.0 Pet x 8</v>
          </cell>
          <cell r="L53">
            <v>8526</v>
          </cell>
          <cell r="N53">
            <v>0</v>
          </cell>
          <cell r="O53">
            <v>150157.07284199999</v>
          </cell>
          <cell r="P53">
            <v>2</v>
          </cell>
          <cell r="Q53" t="str">
            <v>MIRINDA</v>
          </cell>
          <cell r="V53" t="str">
            <v>Suma de PESOS</v>
          </cell>
          <cell r="W53">
            <v>0</v>
          </cell>
        </row>
        <row r="54">
          <cell r="A54">
            <v>360</v>
          </cell>
          <cell r="B54" t="str">
            <v>MIR LIM 2,0X8</v>
          </cell>
          <cell r="C54">
            <v>3966</v>
          </cell>
          <cell r="D54">
            <v>634.56000000000006</v>
          </cell>
          <cell r="E54">
            <v>1125360</v>
          </cell>
          <cell r="F54" t="str">
            <v>MIRINDA</v>
          </cell>
          <cell r="H54">
            <v>1125361</v>
          </cell>
          <cell r="I54">
            <v>1132.1600000000001</v>
          </cell>
          <cell r="J54">
            <v>1125361</v>
          </cell>
          <cell r="K54" t="str">
            <v>Mirinda Manzana 2.0 Pet x 8</v>
          </cell>
          <cell r="L54">
            <v>7076</v>
          </cell>
          <cell r="N54">
            <v>0</v>
          </cell>
          <cell r="O54">
            <v>124620.155692</v>
          </cell>
          <cell r="P54">
            <v>2</v>
          </cell>
          <cell r="Q54" t="str">
            <v>MIRINDA</v>
          </cell>
          <cell r="U54" t="str">
            <v>LATA</v>
          </cell>
          <cell r="V54" t="str">
            <v>Suma de cs 8oz</v>
          </cell>
          <cell r="W54">
            <v>558166.56223100005</v>
          </cell>
        </row>
        <row r="55">
          <cell r="A55">
            <v>361</v>
          </cell>
          <cell r="B55" t="str">
            <v>MIR MAN 2,0X8</v>
          </cell>
          <cell r="C55">
            <v>7076</v>
          </cell>
          <cell r="D55">
            <v>1132.1600000000001</v>
          </cell>
          <cell r="E55">
            <v>1125361</v>
          </cell>
          <cell r="F55" t="str">
            <v>MIRINDA</v>
          </cell>
          <cell r="H55">
            <v>1125362</v>
          </cell>
          <cell r="I55">
            <v>1523.36</v>
          </cell>
          <cell r="J55">
            <v>1125362</v>
          </cell>
          <cell r="K55" t="str">
            <v>Mirinda Naranja 2.0 Pet x 8</v>
          </cell>
          <cell r="L55">
            <v>9521</v>
          </cell>
          <cell r="N55">
            <v>0</v>
          </cell>
          <cell r="O55">
            <v>167680.681507</v>
          </cell>
          <cell r="P55">
            <v>2</v>
          </cell>
          <cell r="Q55" t="str">
            <v>MIRINDA</v>
          </cell>
          <cell r="V55" t="str">
            <v>Suma de PESOS</v>
          </cell>
          <cell r="W55">
            <v>0</v>
          </cell>
        </row>
        <row r="56">
          <cell r="A56">
            <v>362</v>
          </cell>
          <cell r="B56" t="str">
            <v>MIR NAR 2,0X8</v>
          </cell>
          <cell r="C56">
            <v>8930</v>
          </cell>
          <cell r="D56">
            <v>1428.8</v>
          </cell>
          <cell r="E56">
            <v>1125362</v>
          </cell>
          <cell r="F56" t="str">
            <v>MIRINDA</v>
          </cell>
          <cell r="H56">
            <v>1125627</v>
          </cell>
          <cell r="I56">
            <v>629.46</v>
          </cell>
          <cell r="J56">
            <v>1125627</v>
          </cell>
          <cell r="K56" t="str">
            <v>Mirinda Naranja Pet 2.25 x 8</v>
          </cell>
          <cell r="L56">
            <v>3497.0000000000005</v>
          </cell>
          <cell r="N56">
            <v>0</v>
          </cell>
          <cell r="O56">
            <v>61587.999499000012</v>
          </cell>
          <cell r="P56">
            <v>2.25</v>
          </cell>
          <cell r="Q56" t="str">
            <v>MIRINDA</v>
          </cell>
          <cell r="U56" t="str">
            <v>VARIOS</v>
          </cell>
          <cell r="V56" t="str">
            <v>Suma de cs 8oz</v>
          </cell>
          <cell r="W56">
            <v>1021194.8993280001</v>
          </cell>
        </row>
        <row r="57">
          <cell r="A57">
            <v>627</v>
          </cell>
          <cell r="B57" t="str">
            <v>MIR NAR 2,25X8</v>
          </cell>
          <cell r="C57">
            <v>3437</v>
          </cell>
          <cell r="D57">
            <v>618.66</v>
          </cell>
          <cell r="E57">
            <v>1125627</v>
          </cell>
          <cell r="F57" t="str">
            <v>MIRINDA</v>
          </cell>
          <cell r="H57">
            <v>1125641</v>
          </cell>
          <cell r="I57">
            <v>41.800319999999992</v>
          </cell>
          <cell r="J57">
            <v>1125641</v>
          </cell>
          <cell r="K57" t="str">
            <v>Mirinda Naranja Lata 6 x 4</v>
          </cell>
          <cell r="L57">
            <v>492</v>
          </cell>
          <cell r="N57">
            <v>0</v>
          </cell>
          <cell r="O57">
            <v>8664.9401639999996</v>
          </cell>
          <cell r="P57" t="str">
            <v>LATA</v>
          </cell>
          <cell r="Q57" t="str">
            <v>MIRINDA</v>
          </cell>
          <cell r="V57" t="str">
            <v>Suma de PESOS</v>
          </cell>
          <cell r="W57">
            <v>0</v>
          </cell>
        </row>
        <row r="58">
          <cell r="A58">
            <v>816</v>
          </cell>
          <cell r="B58" t="str">
            <v>MIR NAR 350cc24</v>
          </cell>
          <cell r="C58">
            <v>162</v>
          </cell>
          <cell r="D58">
            <v>13.607999999999999</v>
          </cell>
          <cell r="E58">
            <v>1125030</v>
          </cell>
          <cell r="F58" t="str">
            <v>MIRINDA</v>
          </cell>
          <cell r="H58">
            <v>1125864</v>
          </cell>
          <cell r="I58">
            <v>873.76</v>
          </cell>
          <cell r="J58">
            <v>1125864</v>
          </cell>
          <cell r="K58" t="str">
            <v>Mirinda Pomelo 2.0 Pet x 8</v>
          </cell>
          <cell r="L58">
            <v>5461</v>
          </cell>
          <cell r="N58">
            <v>0</v>
          </cell>
          <cell r="O58">
            <v>96177.313487000007</v>
          </cell>
          <cell r="P58">
            <v>2</v>
          </cell>
          <cell r="Q58" t="str">
            <v>MIRINDA</v>
          </cell>
          <cell r="U58" t="str">
            <v>VIDRIO</v>
          </cell>
          <cell r="V58" t="str">
            <v>Suma de cs 8oz</v>
          </cell>
          <cell r="W58">
            <v>1829535.1912939998</v>
          </cell>
        </row>
        <row r="59">
          <cell r="A59">
            <v>62</v>
          </cell>
          <cell r="B59" t="str">
            <v>MIR NAR LATAX24</v>
          </cell>
          <cell r="C59">
            <v>6317</v>
          </cell>
          <cell r="D59">
            <v>536.69231999999988</v>
          </cell>
          <cell r="E59">
            <v>1125062</v>
          </cell>
          <cell r="F59" t="str">
            <v>MIRINDA</v>
          </cell>
          <cell r="H59">
            <v>1125946</v>
          </cell>
          <cell r="I59">
            <v>97.2</v>
          </cell>
          <cell r="J59">
            <v>1125946</v>
          </cell>
          <cell r="K59" t="str">
            <v>Bag in Box Mirinda Nar 10 L</v>
          </cell>
          <cell r="L59">
            <v>162</v>
          </cell>
          <cell r="N59">
            <v>0</v>
          </cell>
          <cell r="O59">
            <v>2853.0900540000002</v>
          </cell>
          <cell r="P59" t="str">
            <v>VARIOS</v>
          </cell>
          <cell r="Q59" t="str">
            <v>MIRINDA</v>
          </cell>
          <cell r="V59" t="str">
            <v>Suma de PESOS</v>
          </cell>
          <cell r="W59">
            <v>0</v>
          </cell>
        </row>
        <row r="60">
          <cell r="A60">
            <v>864</v>
          </cell>
          <cell r="B60" t="str">
            <v>MIR POMROS 2L 8</v>
          </cell>
          <cell r="C60">
            <v>1501</v>
          </cell>
          <cell r="D60">
            <v>240.16</v>
          </cell>
          <cell r="E60">
            <v>1125864</v>
          </cell>
          <cell r="F60" t="str">
            <v>MIRINDA</v>
          </cell>
          <cell r="H60">
            <v>1126003</v>
          </cell>
          <cell r="I60">
            <v>1556.55</v>
          </cell>
          <cell r="J60">
            <v>1126003</v>
          </cell>
          <cell r="K60" t="str">
            <v>Mirinda Naranja Pet 1.5 x 6</v>
          </cell>
          <cell r="L60">
            <v>17295</v>
          </cell>
          <cell r="N60">
            <v>0</v>
          </cell>
          <cell r="O60">
            <v>304593.78076500003</v>
          </cell>
          <cell r="P60">
            <v>1.5</v>
          </cell>
          <cell r="Q60" t="str">
            <v>MIRINDA</v>
          </cell>
          <cell r="T60" t="str">
            <v>TROPICANA</v>
          </cell>
          <cell r="U60">
            <v>1</v>
          </cell>
          <cell r="V60" t="str">
            <v>Suma de cs 8oz</v>
          </cell>
          <cell r="W60">
            <v>456740.97197799996</v>
          </cell>
        </row>
        <row r="61">
          <cell r="A61">
            <v>1003</v>
          </cell>
          <cell r="B61" t="str">
            <v>MIRNAR 1,5X6PET</v>
          </cell>
          <cell r="C61">
            <v>17293</v>
          </cell>
          <cell r="D61">
            <v>1556.37</v>
          </cell>
          <cell r="E61">
            <v>1126003</v>
          </cell>
          <cell r="F61" t="str">
            <v>MIRINDA</v>
          </cell>
          <cell r="H61">
            <v>1125030</v>
          </cell>
          <cell r="I61">
            <v>13.691999999999998</v>
          </cell>
          <cell r="J61">
            <v>1125030</v>
          </cell>
          <cell r="K61" t="str">
            <v>Mirinda Naranja 12 OZ</v>
          </cell>
          <cell r="L61">
            <v>163</v>
          </cell>
          <cell r="N61">
            <v>0</v>
          </cell>
          <cell r="O61">
            <v>2870.7017209999999</v>
          </cell>
          <cell r="P61" t="str">
            <v>VIDRIO</v>
          </cell>
          <cell r="Q61" t="str">
            <v>MIRINDA</v>
          </cell>
          <cell r="V61" t="str">
            <v>Suma de PESOS</v>
          </cell>
          <cell r="W61">
            <v>0</v>
          </cell>
        </row>
        <row r="62">
          <cell r="A62">
            <v>641</v>
          </cell>
          <cell r="B62" t="str">
            <v>MIRNAR LATA 6X4</v>
          </cell>
          <cell r="C62">
            <v>492</v>
          </cell>
          <cell r="D62">
            <v>41.800319999999992</v>
          </cell>
          <cell r="E62">
            <v>1125641</v>
          </cell>
          <cell r="F62" t="str">
            <v>MIRINDA</v>
          </cell>
          <cell r="G62" t="str">
            <v>PDT</v>
          </cell>
          <cell r="H62">
            <v>1125003</v>
          </cell>
          <cell r="I62">
            <v>1229.04</v>
          </cell>
          <cell r="J62">
            <v>1125003</v>
          </cell>
          <cell r="K62" t="str">
            <v>PDT Pomelo Reg. Pet 1.5 x 6</v>
          </cell>
          <cell r="L62">
            <v>13656</v>
          </cell>
          <cell r="N62">
            <v>0</v>
          </cell>
          <cell r="O62">
            <v>240504.92455200001</v>
          </cell>
          <cell r="P62">
            <v>1.5</v>
          </cell>
          <cell r="Q62" t="str">
            <v>PDT</v>
          </cell>
          <cell r="U62">
            <v>200</v>
          </cell>
          <cell r="V62" t="str">
            <v>Suma de cs 8oz</v>
          </cell>
          <cell r="W62">
            <v>216112.76575700002</v>
          </cell>
        </row>
        <row r="63">
          <cell r="A63">
            <v>420</v>
          </cell>
          <cell r="B63" t="str">
            <v>PC LATA 6X4</v>
          </cell>
          <cell r="C63">
            <v>2472</v>
          </cell>
          <cell r="D63">
            <v>210.02111999999994</v>
          </cell>
          <cell r="E63">
            <v>1125420</v>
          </cell>
          <cell r="F63" t="str">
            <v>PEPSI</v>
          </cell>
          <cell r="H63">
            <v>1125004</v>
          </cell>
          <cell r="I63">
            <v>86.04</v>
          </cell>
          <cell r="J63">
            <v>1125004</v>
          </cell>
          <cell r="K63" t="str">
            <v>PDT Naranja 1.50 x 6</v>
          </cell>
          <cell r="L63">
            <v>956.00000000000011</v>
          </cell>
          <cell r="N63">
            <v>0</v>
          </cell>
          <cell r="O63">
            <v>16836.753652000003</v>
          </cell>
          <cell r="P63">
            <v>1.5</v>
          </cell>
          <cell r="Q63" t="str">
            <v>PDT</v>
          </cell>
          <cell r="V63" t="str">
            <v>Suma de PESOS</v>
          </cell>
          <cell r="W63">
            <v>0</v>
          </cell>
        </row>
        <row r="64">
          <cell r="A64">
            <v>1062</v>
          </cell>
          <cell r="B64" t="str">
            <v>PC LHT 1,5X6PET</v>
          </cell>
          <cell r="C64">
            <v>3501</v>
          </cell>
          <cell r="D64">
            <v>315.08999999999997</v>
          </cell>
          <cell r="E64">
            <v>1126062</v>
          </cell>
          <cell r="F64" t="str">
            <v>PEPSI</v>
          </cell>
          <cell r="H64">
            <v>1125008</v>
          </cell>
          <cell r="I64">
            <v>1513.89</v>
          </cell>
          <cell r="J64">
            <v>1125008</v>
          </cell>
          <cell r="K64" t="str">
            <v>PDT Tónica Pet 1.5 x 6</v>
          </cell>
          <cell r="L64">
            <v>16821</v>
          </cell>
          <cell r="N64">
            <v>0</v>
          </cell>
          <cell r="O64">
            <v>296245.850607</v>
          </cell>
          <cell r="P64">
            <v>1.5</v>
          </cell>
          <cell r="Q64" t="str">
            <v>PDT</v>
          </cell>
          <cell r="T64" t="str">
            <v>(vacías)</v>
          </cell>
          <cell r="U64" t="str">
            <v>(vacías)</v>
          </cell>
          <cell r="V64" t="str">
            <v>Suma de cs 8oz</v>
          </cell>
        </row>
        <row r="65">
          <cell r="A65">
            <v>1156</v>
          </cell>
          <cell r="B65" t="str">
            <v>PC LHT 2L PET 8</v>
          </cell>
          <cell r="C65">
            <v>4098</v>
          </cell>
          <cell r="D65">
            <v>655.68000000000006</v>
          </cell>
          <cell r="E65">
            <v>1126156</v>
          </cell>
          <cell r="F65" t="str">
            <v>PEPSI</v>
          </cell>
          <cell r="H65">
            <v>1125082</v>
          </cell>
          <cell r="I65">
            <v>458.01935999999984</v>
          </cell>
          <cell r="J65">
            <v>1125082</v>
          </cell>
          <cell r="K65" t="str">
            <v>PDT Tónica Latas 354  x 24</v>
          </cell>
          <cell r="L65">
            <v>5390.9999999999991</v>
          </cell>
          <cell r="N65">
            <v>0</v>
          </cell>
          <cell r="O65">
            <v>94944.496796999985</v>
          </cell>
          <cell r="P65" t="str">
            <v>LATA</v>
          </cell>
          <cell r="Q65" t="str">
            <v>PDT</v>
          </cell>
          <cell r="V65" t="str">
            <v>Suma de PESOS</v>
          </cell>
        </row>
        <row r="66">
          <cell r="A66">
            <v>50</v>
          </cell>
          <cell r="B66" t="str">
            <v>PC LHT 50012PET</v>
          </cell>
          <cell r="C66">
            <v>5105</v>
          </cell>
          <cell r="D66">
            <v>306.3</v>
          </cell>
          <cell r="E66">
            <v>1125050</v>
          </cell>
          <cell r="F66" t="str">
            <v>PEPSI</v>
          </cell>
          <cell r="H66">
            <v>1125138</v>
          </cell>
          <cell r="I66">
            <v>427.8585599999999</v>
          </cell>
          <cell r="J66">
            <v>1125138</v>
          </cell>
          <cell r="K66" t="str">
            <v>PDT Pomelo Reg. Latas x 24</v>
          </cell>
          <cell r="L66">
            <v>5036</v>
          </cell>
          <cell r="N66">
            <v>0</v>
          </cell>
          <cell r="O66">
            <v>88692.355012</v>
          </cell>
          <cell r="P66" t="str">
            <v>LATA</v>
          </cell>
          <cell r="Q66" t="str">
            <v>PDT</v>
          </cell>
          <cell r="T66" t="str">
            <v>Total Suma de cs 8oz</v>
          </cell>
          <cell r="W66">
            <v>16553064.919964002</v>
          </cell>
        </row>
        <row r="67">
          <cell r="A67">
            <v>648</v>
          </cell>
          <cell r="B67" t="str">
            <v>PCLHT LATx24</v>
          </cell>
          <cell r="C67">
            <v>9351</v>
          </cell>
          <cell r="D67">
            <v>794.46095999999977</v>
          </cell>
          <cell r="E67">
            <v>1125648</v>
          </cell>
          <cell r="F67" t="str">
            <v>PEPSI</v>
          </cell>
          <cell r="H67">
            <v>1125146</v>
          </cell>
          <cell r="I67">
            <v>1027.04</v>
          </cell>
          <cell r="J67">
            <v>1125146</v>
          </cell>
          <cell r="K67" t="str">
            <v>PDT Pomelo Reg. 2.0 Pet x 8</v>
          </cell>
          <cell r="L67">
            <v>6419</v>
          </cell>
          <cell r="N67">
            <v>0</v>
          </cell>
          <cell r="O67">
            <v>113049.290473</v>
          </cell>
          <cell r="P67">
            <v>2</v>
          </cell>
          <cell r="Q67" t="str">
            <v>PDT</v>
          </cell>
          <cell r="T67" t="str">
            <v>Total Suma de PESOS</v>
          </cell>
          <cell r="W67">
            <v>0</v>
          </cell>
        </row>
        <row r="68">
          <cell r="A68">
            <v>813</v>
          </cell>
          <cell r="B68" t="str">
            <v>PDT TON 350cc</v>
          </cell>
          <cell r="C68">
            <v>329</v>
          </cell>
          <cell r="D68">
            <v>27.635999999999996</v>
          </cell>
          <cell r="E68">
            <v>1125813</v>
          </cell>
          <cell r="F68" t="str">
            <v>PDT</v>
          </cell>
          <cell r="H68">
            <v>1125451</v>
          </cell>
          <cell r="I68">
            <v>138.22991999999996</v>
          </cell>
          <cell r="J68">
            <v>1125451</v>
          </cell>
          <cell r="K68" t="str">
            <v>PDT Pomelo Reg. Latas 6 x 4</v>
          </cell>
          <cell r="L68">
            <v>1627</v>
          </cell>
          <cell r="N68">
            <v>0</v>
          </cell>
          <cell r="O68">
            <v>28654.182209000002</v>
          </cell>
          <cell r="P68" t="str">
            <v>LATA</v>
          </cell>
          <cell r="Q68" t="str">
            <v>PDT</v>
          </cell>
        </row>
        <row r="69">
          <cell r="A69">
            <v>647</v>
          </cell>
          <cell r="B69" t="str">
            <v>PDTPLIGHT LAT24</v>
          </cell>
          <cell r="C69">
            <v>4131</v>
          </cell>
          <cell r="D69">
            <v>350.96975999999989</v>
          </cell>
          <cell r="E69">
            <v>1125647</v>
          </cell>
          <cell r="F69" t="str">
            <v>PDT</v>
          </cell>
          <cell r="H69">
            <v>1125647</v>
          </cell>
          <cell r="I69">
            <v>352.66895999999991</v>
          </cell>
          <cell r="J69">
            <v>1125647</v>
          </cell>
          <cell r="K69" t="str">
            <v>PDT P Light Lat 24</v>
          </cell>
          <cell r="L69">
            <v>4151</v>
          </cell>
          <cell r="N69">
            <v>0</v>
          </cell>
          <cell r="O69">
            <v>73106.029716999998</v>
          </cell>
          <cell r="P69" t="str">
            <v>LATA</v>
          </cell>
          <cell r="Q69" t="str">
            <v>PDT</v>
          </cell>
        </row>
        <row r="70">
          <cell r="A70">
            <v>1105</v>
          </cell>
          <cell r="B70" t="str">
            <v>PEPSI 1,25X8VID</v>
          </cell>
          <cell r="C70">
            <v>32239</v>
          </cell>
          <cell r="D70">
            <v>3223.9</v>
          </cell>
          <cell r="E70">
            <v>1126105</v>
          </cell>
          <cell r="F70" t="str">
            <v>PEPSI</v>
          </cell>
          <cell r="H70">
            <v>1125697</v>
          </cell>
          <cell r="I70">
            <v>623.88</v>
          </cell>
          <cell r="J70">
            <v>1125697</v>
          </cell>
          <cell r="K70" t="str">
            <v>PDT Pomelo Light Pet 1.5 x 6</v>
          </cell>
          <cell r="L70">
            <v>6932</v>
          </cell>
          <cell r="N70">
            <v>0</v>
          </cell>
          <cell r="O70">
            <v>122084.07564400001</v>
          </cell>
          <cell r="P70">
            <v>1.5</v>
          </cell>
          <cell r="Q70" t="str">
            <v>PDT</v>
          </cell>
        </row>
        <row r="71">
          <cell r="A71">
            <v>363</v>
          </cell>
          <cell r="B71" t="str">
            <v>PEPSI 1,5 X4PET</v>
          </cell>
          <cell r="C71">
            <v>6578</v>
          </cell>
          <cell r="D71">
            <v>394.68</v>
          </cell>
          <cell r="E71">
            <v>1125363</v>
          </cell>
          <cell r="F71" t="str">
            <v>PEPSI</v>
          </cell>
          <cell r="H71">
            <v>1125813</v>
          </cell>
          <cell r="I71">
            <v>65.183999999999997</v>
          </cell>
          <cell r="J71">
            <v>1125813</v>
          </cell>
          <cell r="K71" t="str">
            <v>PDT Tónica 12 OZ</v>
          </cell>
          <cell r="L71">
            <v>776</v>
          </cell>
          <cell r="N71">
            <v>0</v>
          </cell>
          <cell r="O71">
            <v>13666.653592000001</v>
          </cell>
          <cell r="P71" t="str">
            <v>VIDRIO</v>
          </cell>
          <cell r="Q71" t="str">
            <v>PDT</v>
          </cell>
          <cell r="V71">
            <v>16553064.919963997</v>
          </cell>
        </row>
        <row r="72">
          <cell r="A72">
            <v>55</v>
          </cell>
          <cell r="B72" t="str">
            <v>PEPSI 1,5X6PET</v>
          </cell>
          <cell r="C72">
            <v>37808</v>
          </cell>
          <cell r="D72">
            <v>3402.72</v>
          </cell>
          <cell r="E72">
            <v>1125055</v>
          </cell>
          <cell r="F72" t="str">
            <v>PEPSI</v>
          </cell>
          <cell r="H72">
            <v>1125814</v>
          </cell>
          <cell r="I72">
            <v>29.988</v>
          </cell>
          <cell r="J72">
            <v>1125814</v>
          </cell>
          <cell r="K72" t="str">
            <v>PDT Pomelo 12 OZ</v>
          </cell>
          <cell r="L72">
            <v>357.00000000000006</v>
          </cell>
          <cell r="N72">
            <v>0</v>
          </cell>
          <cell r="O72">
            <v>6287.365119000001</v>
          </cell>
          <cell r="P72" t="str">
            <v>VIDRIO</v>
          </cell>
          <cell r="Q72" t="str">
            <v>PDT</v>
          </cell>
        </row>
        <row r="73">
          <cell r="A73">
            <v>240</v>
          </cell>
          <cell r="B73" t="str">
            <v>PEPSI 1250 PET8</v>
          </cell>
          <cell r="C73">
            <v>5434</v>
          </cell>
          <cell r="D73">
            <v>543.4</v>
          </cell>
          <cell r="E73">
            <v>1125240</v>
          </cell>
          <cell r="F73" t="str">
            <v>PEPSI</v>
          </cell>
          <cell r="H73">
            <v>1125824</v>
          </cell>
          <cell r="I73">
            <v>1044.9000000000001</v>
          </cell>
          <cell r="J73">
            <v>1125824</v>
          </cell>
          <cell r="K73" t="str">
            <v>PDT Pomelo Reg. Pet 2.25 x 8</v>
          </cell>
          <cell r="L73">
            <v>5805.0000000000009</v>
          </cell>
          <cell r="N73">
            <v>0</v>
          </cell>
          <cell r="O73">
            <v>102235.72693500001</v>
          </cell>
          <cell r="P73">
            <v>2.25</v>
          </cell>
          <cell r="Q73" t="str">
            <v>PDT</v>
          </cell>
        </row>
        <row r="74">
          <cell r="A74">
            <v>61</v>
          </cell>
          <cell r="B74" t="str">
            <v>PEPSI 2,0X8PET</v>
          </cell>
          <cell r="C74">
            <v>15901</v>
          </cell>
          <cell r="D74">
            <v>2544.16</v>
          </cell>
          <cell r="E74">
            <v>1125061</v>
          </cell>
          <cell r="F74" t="str">
            <v>PEPSI</v>
          </cell>
          <cell r="H74">
            <v>1125945</v>
          </cell>
          <cell r="I74">
            <v>261.60000000000002</v>
          </cell>
          <cell r="J74">
            <v>1125945</v>
          </cell>
          <cell r="K74" t="str">
            <v>Bag in Box PDT Pomelo 10 L</v>
          </cell>
          <cell r="L74">
            <v>436.00000000000006</v>
          </cell>
          <cell r="N74">
            <v>0</v>
          </cell>
          <cell r="O74">
            <v>7678.6868120000008</v>
          </cell>
          <cell r="P74" t="str">
            <v>VARIOS</v>
          </cell>
          <cell r="Q74" t="str">
            <v>PDT</v>
          </cell>
        </row>
        <row r="75">
          <cell r="A75">
            <v>462</v>
          </cell>
          <cell r="B75" t="str">
            <v>PEPSI 2,25X4PET</v>
          </cell>
          <cell r="C75">
            <v>29142</v>
          </cell>
          <cell r="D75">
            <v>2622.7799999999997</v>
          </cell>
          <cell r="E75">
            <v>1125462</v>
          </cell>
          <cell r="F75" t="str">
            <v>PEPSI</v>
          </cell>
          <cell r="G75" t="str">
            <v>PEPSI</v>
          </cell>
          <cell r="H75">
            <v>1125050</v>
          </cell>
          <cell r="I75">
            <v>310.68</v>
          </cell>
          <cell r="J75">
            <v>1125050</v>
          </cell>
          <cell r="K75" t="str">
            <v>Pepsi Light 0.5 lt. x 12</v>
          </cell>
          <cell r="L75">
            <v>5178</v>
          </cell>
          <cell r="N75">
            <v>0</v>
          </cell>
          <cell r="O75">
            <v>91193.211726000009</v>
          </cell>
          <cell r="P75" t="str">
            <v>VARIOS</v>
          </cell>
          <cell r="Q75" t="str">
            <v>PEPSI</v>
          </cell>
        </row>
        <row r="76">
          <cell r="A76">
            <v>823</v>
          </cell>
          <cell r="B76" t="str">
            <v>PEPSI 2,25X8PET</v>
          </cell>
          <cell r="C76">
            <v>27901</v>
          </cell>
          <cell r="D76">
            <v>5022.1799999999994</v>
          </cell>
          <cell r="E76">
            <v>1125823</v>
          </cell>
          <cell r="F76" t="str">
            <v>PEPSI</v>
          </cell>
          <cell r="H76">
            <v>1125055</v>
          </cell>
          <cell r="I76">
            <v>3438.81</v>
          </cell>
          <cell r="J76">
            <v>1125055</v>
          </cell>
          <cell r="K76" t="str">
            <v>Pepsi Reg. Pet 1.5 lt. x 6</v>
          </cell>
          <cell r="L76">
            <v>38209</v>
          </cell>
          <cell r="N76">
            <v>0</v>
          </cell>
          <cell r="O76">
            <v>672924.18440300005</v>
          </cell>
          <cell r="P76">
            <v>1.5</v>
          </cell>
          <cell r="Q76" t="str">
            <v>PEPSI</v>
          </cell>
        </row>
        <row r="77">
          <cell r="A77">
            <v>666</v>
          </cell>
          <cell r="B77" t="str">
            <v>PEPSI 500X12PET</v>
          </cell>
          <cell r="C77">
            <v>33218</v>
          </cell>
          <cell r="D77">
            <v>1993.08</v>
          </cell>
          <cell r="E77">
            <v>1125666</v>
          </cell>
          <cell r="F77" t="str">
            <v>PEPSI</v>
          </cell>
          <cell r="H77">
            <v>1125061</v>
          </cell>
          <cell r="I77">
            <v>3206.88</v>
          </cell>
          <cell r="J77">
            <v>1125061</v>
          </cell>
          <cell r="K77" t="str">
            <v>Pepsi Reg. 2.00 lt. Pet x 8</v>
          </cell>
          <cell r="L77">
            <v>20043</v>
          </cell>
          <cell r="N77">
            <v>0</v>
          </cell>
          <cell r="O77">
            <v>352990.64168100001</v>
          </cell>
          <cell r="P77">
            <v>2</v>
          </cell>
          <cell r="Q77" t="str">
            <v>PEPSI</v>
          </cell>
        </row>
        <row r="78">
          <cell r="A78">
            <v>100</v>
          </cell>
          <cell r="B78" t="str">
            <v>PEPSI LATA X 24</v>
          </cell>
          <cell r="C78">
            <v>8528</v>
          </cell>
          <cell r="D78">
            <v>724.53887999999984</v>
          </cell>
          <cell r="E78">
            <v>1125100</v>
          </cell>
          <cell r="F78" t="str">
            <v>PEPSI</v>
          </cell>
          <cell r="H78">
            <v>1125100</v>
          </cell>
          <cell r="I78">
            <v>739.40687999999989</v>
          </cell>
          <cell r="J78">
            <v>1125100</v>
          </cell>
          <cell r="K78" t="str">
            <v>Pepsi Reg. Latas 354 x 24</v>
          </cell>
          <cell r="L78">
            <v>8703</v>
          </cell>
          <cell r="N78">
            <v>0</v>
          </cell>
          <cell r="O78">
            <v>153274.33790099999</v>
          </cell>
          <cell r="P78" t="str">
            <v>LATA</v>
          </cell>
          <cell r="Q78" t="str">
            <v>PEPSI</v>
          </cell>
        </row>
        <row r="79">
          <cell r="A79">
            <v>810</v>
          </cell>
          <cell r="B79" t="str">
            <v>PEPSI LHT 350cc</v>
          </cell>
          <cell r="C79">
            <v>1212</v>
          </cell>
          <cell r="D79">
            <v>101.80799999999999</v>
          </cell>
          <cell r="E79">
            <v>1125810</v>
          </cell>
          <cell r="F79" t="str">
            <v>PEPSI</v>
          </cell>
          <cell r="H79">
            <v>1125163</v>
          </cell>
          <cell r="I79">
            <v>948.74831999999981</v>
          </cell>
          <cell r="J79">
            <v>1125163</v>
          </cell>
          <cell r="K79" t="str">
            <v>Pepsi Reg. Latas 354 x 24 TWIST</v>
          </cell>
          <cell r="L79">
            <v>11167</v>
          </cell>
          <cell r="N79">
            <v>0</v>
          </cell>
          <cell r="O79">
            <v>196669.48538900001</v>
          </cell>
          <cell r="P79" t="str">
            <v>LATA</v>
          </cell>
          <cell r="Q79" t="str">
            <v>PEPSI</v>
          </cell>
        </row>
        <row r="80">
          <cell r="A80">
            <v>808</v>
          </cell>
          <cell r="B80" t="str">
            <v>PEPSI MED 350cc</v>
          </cell>
          <cell r="C80">
            <v>16764</v>
          </cell>
          <cell r="D80">
            <v>1408.1759999999999</v>
          </cell>
          <cell r="E80">
            <v>1125808</v>
          </cell>
          <cell r="F80" t="str">
            <v>PEPSI</v>
          </cell>
          <cell r="H80">
            <v>1125167</v>
          </cell>
          <cell r="I80">
            <v>927.12</v>
          </cell>
          <cell r="J80">
            <v>1125167</v>
          </cell>
          <cell r="K80" t="str">
            <v>Pepsi 0.50 Pet x 12 TWIST</v>
          </cell>
          <cell r="L80">
            <v>15452</v>
          </cell>
          <cell r="N80">
            <v>0</v>
          </cell>
          <cell r="O80">
            <v>272135.47848400002</v>
          </cell>
          <cell r="P80" t="str">
            <v>VARIOS</v>
          </cell>
          <cell r="Q80" t="str">
            <v>PEPSI</v>
          </cell>
        </row>
        <row r="81">
          <cell r="A81">
            <v>174</v>
          </cell>
          <cell r="B81" t="str">
            <v>PEPSI TW 1.5 6</v>
          </cell>
          <cell r="C81">
            <v>9201</v>
          </cell>
          <cell r="D81">
            <v>828.08999999999992</v>
          </cell>
          <cell r="E81">
            <v>1125174</v>
          </cell>
          <cell r="F81" t="str">
            <v>PEPSI</v>
          </cell>
          <cell r="H81">
            <v>1125174</v>
          </cell>
          <cell r="I81">
            <v>844.65</v>
          </cell>
          <cell r="J81">
            <v>1125174</v>
          </cell>
          <cell r="K81" t="str">
            <v>Pepsi Reg. Pet 1.5 lt. x 6 TWIST</v>
          </cell>
          <cell r="L81">
            <v>9385</v>
          </cell>
          <cell r="N81">
            <v>0</v>
          </cell>
          <cell r="O81">
            <v>165285.49479500001</v>
          </cell>
          <cell r="P81">
            <v>1.5</v>
          </cell>
          <cell r="Q81" t="str">
            <v>PEPSI</v>
          </cell>
        </row>
        <row r="82">
          <cell r="A82">
            <v>167</v>
          </cell>
          <cell r="B82" t="str">
            <v>PEPSI TW 500 12</v>
          </cell>
          <cell r="C82">
            <v>15164</v>
          </cell>
          <cell r="D82">
            <v>909.83999999999992</v>
          </cell>
          <cell r="E82">
            <v>1125167</v>
          </cell>
          <cell r="F82" t="str">
            <v>PEPSI</v>
          </cell>
          <cell r="H82">
            <v>1125202</v>
          </cell>
          <cell r="I82">
            <v>40.583880000000001</v>
          </cell>
          <cell r="J82">
            <v>1125202</v>
          </cell>
          <cell r="K82" t="str">
            <v>Pepsi 237</v>
          </cell>
          <cell r="L82">
            <v>1427</v>
          </cell>
          <cell r="N82">
            <v>0</v>
          </cell>
          <cell r="O82">
            <v>25131.848808999999</v>
          </cell>
          <cell r="P82" t="str">
            <v>VARIOS</v>
          </cell>
          <cell r="Q82" t="str">
            <v>PEPSI</v>
          </cell>
        </row>
        <row r="83">
          <cell r="A83">
            <v>163</v>
          </cell>
          <cell r="B83" t="str">
            <v>PEPSI TW LAT 24</v>
          </cell>
          <cell r="C83">
            <v>11167</v>
          </cell>
          <cell r="D83">
            <v>948.74831999999981</v>
          </cell>
          <cell r="E83">
            <v>1125163</v>
          </cell>
          <cell r="F83" t="str">
            <v>PEPSI</v>
          </cell>
          <cell r="H83">
            <v>1125240</v>
          </cell>
          <cell r="I83">
            <v>543.4</v>
          </cell>
          <cell r="J83">
            <v>1125240</v>
          </cell>
          <cell r="K83" t="str">
            <v>Pepsi Reg. 1250 x 8</v>
          </cell>
          <cell r="L83">
            <v>5433.9999999999991</v>
          </cell>
          <cell r="N83">
            <v>0</v>
          </cell>
          <cell r="O83">
            <v>95701.798477999982</v>
          </cell>
          <cell r="P83" t="str">
            <v>VIDRIO</v>
          </cell>
          <cell r="Q83" t="str">
            <v>PEPSI</v>
          </cell>
        </row>
        <row r="84">
          <cell r="A84">
            <v>459</v>
          </cell>
          <cell r="B84" t="str">
            <v>PEPSI1,25X12PET</v>
          </cell>
          <cell r="C84">
            <v>406</v>
          </cell>
          <cell r="D84">
            <v>60.9</v>
          </cell>
          <cell r="E84">
            <v>1125459</v>
          </cell>
          <cell r="F84" t="str">
            <v>PEPSI</v>
          </cell>
          <cell r="H84">
            <v>1125353</v>
          </cell>
          <cell r="I84">
            <v>1690.8</v>
          </cell>
          <cell r="J84">
            <v>1125353</v>
          </cell>
          <cell r="K84" t="str">
            <v>Bag in Box Pepsi Reg x 20 L</v>
          </cell>
          <cell r="L84">
            <v>1409</v>
          </cell>
          <cell r="N84">
            <v>0</v>
          </cell>
          <cell r="O84">
            <v>24814.838803000002</v>
          </cell>
          <cell r="P84" t="str">
            <v>VARIOS</v>
          </cell>
          <cell r="Q84" t="str">
            <v>PEPSI</v>
          </cell>
        </row>
        <row r="85">
          <cell r="A85">
            <v>814</v>
          </cell>
          <cell r="B85" t="str">
            <v>POM MED 350 24</v>
          </cell>
          <cell r="C85">
            <v>29</v>
          </cell>
          <cell r="D85">
            <v>2.4359999999999999</v>
          </cell>
          <cell r="E85">
            <v>1125814</v>
          </cell>
          <cell r="F85" t="str">
            <v>PDT</v>
          </cell>
          <cell r="H85">
            <v>1125363</v>
          </cell>
          <cell r="I85">
            <v>394.68</v>
          </cell>
          <cell r="J85">
            <v>1125363</v>
          </cell>
          <cell r="K85" t="str">
            <v>Pepsi Reg. Pet 1.5 lt. x 4</v>
          </cell>
          <cell r="L85">
            <v>6578</v>
          </cell>
          <cell r="N85">
            <v>0</v>
          </cell>
          <cell r="O85">
            <v>115849.545526</v>
          </cell>
          <cell r="P85">
            <v>1.5</v>
          </cell>
          <cell r="Q85" t="str">
            <v>PEPSI</v>
          </cell>
        </row>
        <row r="86">
          <cell r="A86">
            <v>4</v>
          </cell>
          <cell r="B86" t="str">
            <v>PT NAR 1,5X6PET</v>
          </cell>
          <cell r="C86">
            <v>941</v>
          </cell>
          <cell r="D86">
            <v>84.69</v>
          </cell>
          <cell r="E86">
            <v>1125004</v>
          </cell>
          <cell r="F86" t="str">
            <v>PDT</v>
          </cell>
          <cell r="H86">
            <v>1125420</v>
          </cell>
          <cell r="I86">
            <v>210.02111999999994</v>
          </cell>
          <cell r="J86">
            <v>1125420</v>
          </cell>
          <cell r="K86" t="str">
            <v>Pepsi Reg. Latas 354 6 x 4</v>
          </cell>
          <cell r="L86">
            <v>2472</v>
          </cell>
          <cell r="N86">
            <v>0</v>
          </cell>
          <cell r="O86">
            <v>43536.040824000003</v>
          </cell>
          <cell r="P86" t="str">
            <v>LATA</v>
          </cell>
          <cell r="Q86" t="str">
            <v>PEPSI</v>
          </cell>
        </row>
        <row r="87">
          <cell r="A87">
            <v>3</v>
          </cell>
          <cell r="B87" t="str">
            <v>PT POM 1,5X6PET</v>
          </cell>
          <cell r="C87">
            <v>11776</v>
          </cell>
          <cell r="D87">
            <v>1059.8399999999999</v>
          </cell>
          <cell r="E87">
            <v>1125003</v>
          </cell>
          <cell r="F87" t="str">
            <v>PDT</v>
          </cell>
          <cell r="H87">
            <v>1125425</v>
          </cell>
          <cell r="I87">
            <v>485.4</v>
          </cell>
          <cell r="J87">
            <v>1125425</v>
          </cell>
          <cell r="K87" t="str">
            <v>Bag in Box Pepsi Light 10 L</v>
          </cell>
          <cell r="L87">
            <v>809</v>
          </cell>
          <cell r="N87">
            <v>0</v>
          </cell>
          <cell r="O87">
            <v>14247.838603</v>
          </cell>
          <cell r="P87" t="str">
            <v>VARIOS</v>
          </cell>
          <cell r="Q87" t="str">
            <v>PEPSI</v>
          </cell>
        </row>
        <row r="88">
          <cell r="A88">
            <v>146</v>
          </cell>
          <cell r="B88" t="str">
            <v>PT POM 2,0X8PET</v>
          </cell>
          <cell r="C88">
            <v>1019</v>
          </cell>
          <cell r="D88">
            <v>163.04</v>
          </cell>
          <cell r="E88">
            <v>1125146</v>
          </cell>
          <cell r="F88" t="str">
            <v>PDT</v>
          </cell>
          <cell r="H88">
            <v>1125459</v>
          </cell>
          <cell r="I88">
            <v>60.9</v>
          </cell>
          <cell r="J88">
            <v>1125459</v>
          </cell>
          <cell r="K88" t="str">
            <v>Pepsi Reg. Pet 1.25 x 12</v>
          </cell>
          <cell r="L88">
            <v>406</v>
          </cell>
          <cell r="N88">
            <v>0</v>
          </cell>
          <cell r="O88">
            <v>7150.3368019999998</v>
          </cell>
          <cell r="P88" t="str">
            <v>VARIOS</v>
          </cell>
          <cell r="Q88" t="str">
            <v>PEPSI</v>
          </cell>
        </row>
        <row r="89">
          <cell r="A89">
            <v>138</v>
          </cell>
          <cell r="B89" t="str">
            <v>PT POM LATAX24</v>
          </cell>
          <cell r="C89">
            <v>4929</v>
          </cell>
          <cell r="D89">
            <v>418.76783999999992</v>
          </cell>
          <cell r="E89">
            <v>1125138</v>
          </cell>
          <cell r="F89" t="str">
            <v>PDT</v>
          </cell>
          <cell r="H89">
            <v>1125462</v>
          </cell>
          <cell r="I89">
            <v>2623.23</v>
          </cell>
          <cell r="J89">
            <v>1125462</v>
          </cell>
          <cell r="K89" t="str">
            <v>Pepsi Reg. 2.25 lt. Pet x 4</v>
          </cell>
          <cell r="L89">
            <v>29147</v>
          </cell>
          <cell r="N89">
            <v>0</v>
          </cell>
          <cell r="O89">
            <v>513327.258049</v>
          </cell>
          <cell r="P89">
            <v>2.25</v>
          </cell>
          <cell r="Q89" t="str">
            <v>PEPSI</v>
          </cell>
        </row>
        <row r="90">
          <cell r="A90">
            <v>8</v>
          </cell>
          <cell r="B90" t="str">
            <v>PT TON 1,5X6PET</v>
          </cell>
          <cell r="C90">
            <v>16673</v>
          </cell>
          <cell r="D90">
            <v>1500.57</v>
          </cell>
          <cell r="E90">
            <v>1125008</v>
          </cell>
          <cell r="F90" t="str">
            <v>PDT</v>
          </cell>
          <cell r="H90">
            <v>1125648</v>
          </cell>
          <cell r="I90">
            <v>794.46095999999977</v>
          </cell>
          <cell r="J90">
            <v>1125648</v>
          </cell>
          <cell r="K90" t="str">
            <v>Pepsi Light Lata 354 x 24</v>
          </cell>
          <cell r="L90">
            <v>9351</v>
          </cell>
          <cell r="N90">
            <v>0</v>
          </cell>
          <cell r="O90">
            <v>164686.69811699999</v>
          </cell>
          <cell r="P90" t="str">
            <v>LATA</v>
          </cell>
          <cell r="Q90" t="str">
            <v>PEPSI</v>
          </cell>
        </row>
        <row r="91">
          <cell r="A91">
            <v>82</v>
          </cell>
          <cell r="B91" t="str">
            <v>PT TON LATAX24</v>
          </cell>
          <cell r="C91">
            <v>3813</v>
          </cell>
          <cell r="D91">
            <v>323.95247999999992</v>
          </cell>
          <cell r="E91">
            <v>1125082</v>
          </cell>
          <cell r="F91" t="str">
            <v>PDT</v>
          </cell>
          <cell r="H91">
            <v>1125652</v>
          </cell>
          <cell r="I91">
            <v>5.4</v>
          </cell>
          <cell r="J91">
            <v>1125652</v>
          </cell>
          <cell r="K91" t="str">
            <v>Bag in Box Pepsi Reg. 10 L</v>
          </cell>
          <cell r="L91">
            <v>9.0000000000000018</v>
          </cell>
          <cell r="N91">
            <v>0</v>
          </cell>
          <cell r="O91">
            <v>158.50500300000004</v>
          </cell>
          <cell r="P91" t="str">
            <v>VARIOS</v>
          </cell>
          <cell r="Q91" t="str">
            <v>PEPSI</v>
          </cell>
        </row>
        <row r="92">
          <cell r="A92">
            <v>824</v>
          </cell>
          <cell r="B92" t="str">
            <v>PTPOM 2,25X8PET</v>
          </cell>
          <cell r="C92">
            <v>4605</v>
          </cell>
          <cell r="D92">
            <v>828.9</v>
          </cell>
          <cell r="E92">
            <v>1125824</v>
          </cell>
          <cell r="F92" t="str">
            <v>PDT</v>
          </cell>
          <cell r="H92">
            <v>1125666</v>
          </cell>
          <cell r="I92">
            <v>1997.64</v>
          </cell>
          <cell r="J92">
            <v>1125666</v>
          </cell>
          <cell r="K92" t="str">
            <v>Pepsi Reg. 0.50 lt. Pet x 12</v>
          </cell>
          <cell r="L92">
            <v>33294</v>
          </cell>
          <cell r="N92">
            <v>0</v>
          </cell>
          <cell r="O92">
            <v>586362.84109800006</v>
          </cell>
          <cell r="P92" t="str">
            <v>VARIOS</v>
          </cell>
          <cell r="Q92" t="str">
            <v>PEPSI</v>
          </cell>
        </row>
        <row r="93">
          <cell r="A93">
            <v>451</v>
          </cell>
          <cell r="B93" t="str">
            <v>PTPOM LATA 6X4</v>
          </cell>
          <cell r="C93">
            <v>1627</v>
          </cell>
          <cell r="D93">
            <v>138.22991999999996</v>
          </cell>
          <cell r="E93">
            <v>1125451</v>
          </cell>
          <cell r="F93" t="str">
            <v>PDT</v>
          </cell>
          <cell r="H93">
            <v>1125808</v>
          </cell>
          <cell r="I93">
            <v>1411.0319999999999</v>
          </cell>
          <cell r="J93">
            <v>1125808</v>
          </cell>
          <cell r="K93" t="str">
            <v>Pepsi 12 OZ</v>
          </cell>
          <cell r="L93">
            <v>16798</v>
          </cell>
          <cell r="N93">
            <v>0</v>
          </cell>
          <cell r="O93">
            <v>295840.78226599999</v>
          </cell>
          <cell r="P93" t="str">
            <v>VIDRIO</v>
          </cell>
          <cell r="Q93" t="str">
            <v>PEPSI</v>
          </cell>
        </row>
        <row r="94">
          <cell r="A94">
            <v>697</v>
          </cell>
          <cell r="B94" t="str">
            <v>PTPOM LHT 1,5X6</v>
          </cell>
          <cell r="C94">
            <v>6932</v>
          </cell>
          <cell r="D94">
            <v>623.88</v>
          </cell>
          <cell r="E94">
            <v>1125697</v>
          </cell>
          <cell r="F94" t="str">
            <v>PDT</v>
          </cell>
          <cell r="H94">
            <v>1125810</v>
          </cell>
          <cell r="I94">
            <v>130.70399999999998</v>
          </cell>
          <cell r="J94">
            <v>1125810</v>
          </cell>
          <cell r="K94" t="str">
            <v>Pepsi Light 12 OZ</v>
          </cell>
          <cell r="L94">
            <v>1556</v>
          </cell>
          <cell r="N94">
            <v>0</v>
          </cell>
          <cell r="O94">
            <v>27403.753852000002</v>
          </cell>
          <cell r="P94" t="str">
            <v>VIDRIO</v>
          </cell>
          <cell r="Q94" t="str">
            <v>PEPSI</v>
          </cell>
        </row>
        <row r="95">
          <cell r="A95">
            <v>941</v>
          </cell>
          <cell r="B95" t="str">
            <v>TANAR100%200 18</v>
          </cell>
          <cell r="C95">
            <v>815</v>
          </cell>
          <cell r="D95">
            <v>29.340000000000003</v>
          </cell>
          <cell r="E95">
            <v>1125941</v>
          </cell>
          <cell r="F95" t="str">
            <v>TROPICANA</v>
          </cell>
          <cell r="H95">
            <v>1125823</v>
          </cell>
          <cell r="I95">
            <v>6847.38</v>
          </cell>
          <cell r="J95">
            <v>1125823</v>
          </cell>
          <cell r="K95" t="str">
            <v>Pepsi Reg. 2.25 lt. Pet x 8</v>
          </cell>
          <cell r="L95">
            <v>38041</v>
          </cell>
          <cell r="N95">
            <v>0</v>
          </cell>
          <cell r="O95">
            <v>669965.42434700008</v>
          </cell>
          <cell r="P95">
            <v>2.25</v>
          </cell>
          <cell r="Q95" t="str">
            <v>PEPSI</v>
          </cell>
        </row>
        <row r="96">
          <cell r="A96">
            <v>942</v>
          </cell>
          <cell r="B96" t="str">
            <v>TAUVAc/Pu200 18</v>
          </cell>
          <cell r="C96">
            <v>3497</v>
          </cell>
          <cell r="D96">
            <v>125.89200000000001</v>
          </cell>
          <cell r="E96">
            <v>1125942</v>
          </cell>
          <cell r="F96" t="str">
            <v>TROPICANA</v>
          </cell>
          <cell r="H96">
            <v>1126062</v>
          </cell>
          <cell r="I96">
            <v>346.77</v>
          </cell>
          <cell r="J96">
            <v>1126062</v>
          </cell>
          <cell r="K96" t="str">
            <v>Pepsi Light Pet 1.5 lt. x 6</v>
          </cell>
          <cell r="L96">
            <v>3853</v>
          </cell>
          <cell r="N96">
            <v>0</v>
          </cell>
          <cell r="O96">
            <v>67857.752951000002</v>
          </cell>
          <cell r="P96">
            <v>1.5</v>
          </cell>
          <cell r="Q96" t="str">
            <v>PEPSI</v>
          </cell>
        </row>
        <row r="97">
          <cell r="A97">
            <v>938</v>
          </cell>
          <cell r="B97" t="str">
            <v>TAUVAc/Puc1L 10</v>
          </cell>
          <cell r="C97">
            <v>1047</v>
          </cell>
          <cell r="D97">
            <v>104.7</v>
          </cell>
          <cell r="E97">
            <v>1125938</v>
          </cell>
          <cell r="F97" t="str">
            <v>TROPICANA</v>
          </cell>
          <cell r="H97">
            <v>1126105</v>
          </cell>
          <cell r="I97">
            <v>8009.4</v>
          </cell>
          <cell r="J97">
            <v>1126105</v>
          </cell>
          <cell r="K97" t="str">
            <v>Pepsi Reg. Ret 1.25 x 8</v>
          </cell>
          <cell r="L97">
            <v>80093.999999999985</v>
          </cell>
          <cell r="N97">
            <v>0</v>
          </cell>
          <cell r="O97">
            <v>1410588.8566979999</v>
          </cell>
          <cell r="P97" t="str">
            <v>VIDRIO</v>
          </cell>
          <cell r="Q97" t="str">
            <v>PEPSI</v>
          </cell>
        </row>
        <row r="98">
          <cell r="A98">
            <v>939</v>
          </cell>
          <cell r="B98" t="str">
            <v>TAUVAs/Pu 1L 10</v>
          </cell>
          <cell r="C98">
            <v>6080</v>
          </cell>
          <cell r="D98">
            <v>608</v>
          </cell>
          <cell r="E98">
            <v>1125939</v>
          </cell>
          <cell r="F98" t="str">
            <v>TROPICANA</v>
          </cell>
          <cell r="H98">
            <v>1126156</v>
          </cell>
          <cell r="I98">
            <v>655.68</v>
          </cell>
          <cell r="J98">
            <v>1126156</v>
          </cell>
          <cell r="K98" t="str">
            <v>Pepsi Light 2.00 lt. x 8 Pet</v>
          </cell>
          <cell r="L98">
            <v>4098</v>
          </cell>
          <cell r="N98">
            <v>0</v>
          </cell>
          <cell r="O98">
            <v>72172.611365999997</v>
          </cell>
          <cell r="P98">
            <v>2</v>
          </cell>
          <cell r="Q98" t="str">
            <v>PEPSI</v>
          </cell>
        </row>
        <row r="99">
          <cell r="A99">
            <v>943</v>
          </cell>
          <cell r="B99" t="str">
            <v>TAUVAs/Pu200 18</v>
          </cell>
          <cell r="C99">
            <v>3105</v>
          </cell>
          <cell r="D99">
            <v>111.78000000000002</v>
          </cell>
          <cell r="E99">
            <v>1125943</v>
          </cell>
          <cell r="F99" t="str">
            <v>TROPICANA</v>
          </cell>
          <cell r="G99" t="str">
            <v>TROPICANA</v>
          </cell>
          <cell r="H99">
            <v>1125937</v>
          </cell>
          <cell r="I99">
            <v>1043.8</v>
          </cell>
          <cell r="J99">
            <v>1125937</v>
          </cell>
          <cell r="K99" t="str">
            <v>Tropicana Naranja 1 x 10 100 % CP</v>
          </cell>
          <cell r="L99">
            <v>10437.999999999998</v>
          </cell>
          <cell r="N99">
            <v>0</v>
          </cell>
          <cell r="O99">
            <v>183830.58014599996</v>
          </cell>
          <cell r="P99">
            <v>1</v>
          </cell>
          <cell r="Q99" t="str">
            <v>TROPICANA</v>
          </cell>
        </row>
        <row r="100">
          <cell r="A100">
            <v>940</v>
          </cell>
          <cell r="B100" t="str">
            <v>TNA MANZ 1L 10</v>
          </cell>
          <cell r="C100">
            <v>3982</v>
          </cell>
          <cell r="D100">
            <v>398.20000000000005</v>
          </cell>
          <cell r="E100">
            <v>1125940</v>
          </cell>
          <cell r="F100" t="str">
            <v>TROPICANA</v>
          </cell>
          <cell r="H100">
            <v>1125938</v>
          </cell>
          <cell r="I100">
            <v>104.7</v>
          </cell>
          <cell r="J100">
            <v>1125938</v>
          </cell>
          <cell r="K100" t="str">
            <v>Tropicana Naranja 1 x 10 CU-CP</v>
          </cell>
          <cell r="L100">
            <v>1047</v>
          </cell>
          <cell r="N100">
            <v>0</v>
          </cell>
          <cell r="O100">
            <v>18439.415348999999</v>
          </cell>
          <cell r="P100">
            <v>1</v>
          </cell>
          <cell r="Q100" t="str">
            <v>TROPICANA</v>
          </cell>
        </row>
        <row r="101">
          <cell r="A101">
            <v>944</v>
          </cell>
          <cell r="B101" t="str">
            <v>TNA MANZ 200 18</v>
          </cell>
          <cell r="C101">
            <v>1592</v>
          </cell>
          <cell r="D101">
            <v>57.312000000000005</v>
          </cell>
          <cell r="E101">
            <v>1125944</v>
          </cell>
          <cell r="F101" t="str">
            <v>TROPICANA</v>
          </cell>
          <cell r="H101">
            <v>1125939</v>
          </cell>
          <cell r="I101">
            <v>615.4</v>
          </cell>
          <cell r="J101">
            <v>1125939</v>
          </cell>
          <cell r="K101" t="str">
            <v>Tropicana Naranja 1 x 10 CU-SP</v>
          </cell>
          <cell r="L101">
            <v>6153.9999999999991</v>
          </cell>
          <cell r="N101">
            <v>0</v>
          </cell>
          <cell r="O101">
            <v>108382.19871799999</v>
          </cell>
          <cell r="P101">
            <v>1</v>
          </cell>
          <cell r="Q101" t="str">
            <v>TROPICANA</v>
          </cell>
        </row>
        <row r="102">
          <cell r="A102">
            <v>937</v>
          </cell>
          <cell r="B102" t="str">
            <v>TNANAR100%cPu1L</v>
          </cell>
          <cell r="C102">
            <v>10340</v>
          </cell>
          <cell r="D102">
            <v>1034</v>
          </cell>
          <cell r="E102">
            <v>1125937</v>
          </cell>
          <cell r="F102" t="str">
            <v>TROPICANA</v>
          </cell>
          <cell r="H102">
            <v>1125940</v>
          </cell>
          <cell r="I102">
            <v>829.5</v>
          </cell>
          <cell r="J102">
            <v>1125940</v>
          </cell>
          <cell r="K102" t="str">
            <v>Tropicana Manzana 1 x 10</v>
          </cell>
          <cell r="L102">
            <v>8295</v>
          </cell>
          <cell r="N102">
            <v>0</v>
          </cell>
          <cell r="O102">
            <v>146088.77776500001</v>
          </cell>
          <cell r="P102">
            <v>1</v>
          </cell>
          <cell r="Q102" t="str">
            <v>TROPICANA</v>
          </cell>
        </row>
        <row r="103">
          <cell r="A103">
            <v>19</v>
          </cell>
          <cell r="B103" t="str">
            <v>7 UP 1,5X6 PET</v>
          </cell>
          <cell r="C103">
            <v>170</v>
          </cell>
          <cell r="D103">
            <v>15.299999999999999</v>
          </cell>
          <cell r="E103">
            <v>1125019</v>
          </cell>
          <cell r="F103" t="str">
            <v xml:space="preserve">7UP   </v>
          </cell>
          <cell r="H103">
            <v>1125941</v>
          </cell>
          <cell r="I103">
            <v>29.34</v>
          </cell>
          <cell r="J103">
            <v>1125941</v>
          </cell>
          <cell r="K103" t="str">
            <v>Tropicana Naranja 200 x 18 100 % CP</v>
          </cell>
          <cell r="L103">
            <v>814.99999999999989</v>
          </cell>
          <cell r="N103">
            <v>0</v>
          </cell>
          <cell r="O103">
            <v>14353.508604999999</v>
          </cell>
          <cell r="P103">
            <v>200</v>
          </cell>
          <cell r="Q103" t="str">
            <v>TROPICANA</v>
          </cell>
        </row>
        <row r="104">
          <cell r="A104">
            <v>822</v>
          </cell>
          <cell r="B104" t="str">
            <v>7 UP 2,25X8 PET</v>
          </cell>
          <cell r="C104">
            <v>174</v>
          </cell>
          <cell r="D104">
            <v>31.32</v>
          </cell>
          <cell r="E104">
            <v>1125822</v>
          </cell>
          <cell r="F104" t="str">
            <v xml:space="preserve">7UP   </v>
          </cell>
          <cell r="H104">
            <v>1125942</v>
          </cell>
          <cell r="I104">
            <v>125.89200000000001</v>
          </cell>
          <cell r="J104">
            <v>1125942</v>
          </cell>
          <cell r="K104" t="str">
            <v>Tropicana Naranja 200 x 18 CU-CP</v>
          </cell>
          <cell r="L104">
            <v>3497</v>
          </cell>
          <cell r="N104">
            <v>0</v>
          </cell>
          <cell r="O104">
            <v>61587.999499000005</v>
          </cell>
          <cell r="P104">
            <v>200</v>
          </cell>
          <cell r="Q104" t="str">
            <v>TROPICANA</v>
          </cell>
        </row>
        <row r="105">
          <cell r="A105">
            <v>667</v>
          </cell>
          <cell r="B105" t="str">
            <v>7 UP 500X12 PET</v>
          </cell>
          <cell r="C105">
            <v>69</v>
          </cell>
          <cell r="D105">
            <v>4.1399999999999997</v>
          </cell>
          <cell r="E105">
            <v>1125667</v>
          </cell>
          <cell r="F105" t="str">
            <v xml:space="preserve">7UP   </v>
          </cell>
          <cell r="H105">
            <v>1125943</v>
          </cell>
          <cell r="I105">
            <v>111.78</v>
          </cell>
          <cell r="J105">
            <v>1125943</v>
          </cell>
          <cell r="K105" t="str">
            <v>Tropicana Naranja 200 x 18 CU-SP</v>
          </cell>
          <cell r="L105">
            <v>3104.9999999999995</v>
          </cell>
          <cell r="N105">
            <v>0</v>
          </cell>
          <cell r="O105">
            <v>54684.226034999992</v>
          </cell>
          <cell r="P105">
            <v>200</v>
          </cell>
          <cell r="Q105" t="str">
            <v>TROPICANA</v>
          </cell>
        </row>
        <row r="106">
          <cell r="A106">
            <v>204</v>
          </cell>
          <cell r="B106" t="str">
            <v>7UP 237cc 12N/R</v>
          </cell>
          <cell r="C106">
            <v>244</v>
          </cell>
          <cell r="D106">
            <v>6.9393599999999998</v>
          </cell>
          <cell r="E106">
            <v>1125204</v>
          </cell>
          <cell r="F106" t="str">
            <v xml:space="preserve">7UP   </v>
          </cell>
          <cell r="H106">
            <v>1125944</v>
          </cell>
          <cell r="I106">
            <v>174.74400000000003</v>
          </cell>
          <cell r="J106">
            <v>1125944</v>
          </cell>
          <cell r="K106" t="str">
            <v>Tropicana Manzana 200 x 18</v>
          </cell>
          <cell r="L106">
            <v>4854</v>
          </cell>
          <cell r="N106">
            <v>0</v>
          </cell>
          <cell r="O106">
            <v>85487.031618000008</v>
          </cell>
          <cell r="P106">
            <v>200</v>
          </cell>
          <cell r="Q106" t="str">
            <v>TROPICANA</v>
          </cell>
        </row>
        <row r="107">
          <cell r="A107">
            <v>352</v>
          </cell>
          <cell r="B107" t="str">
            <v>BIB 7UP 20LTS</v>
          </cell>
          <cell r="C107">
            <v>11</v>
          </cell>
          <cell r="D107">
            <v>15.399999999999999</v>
          </cell>
          <cell r="E107">
            <v>1125352</v>
          </cell>
          <cell r="F107" t="str">
            <v xml:space="preserve">7UP   </v>
          </cell>
          <cell r="G107" t="str">
            <v>(vacías)</v>
          </cell>
          <cell r="H107" t="str">
            <v>(vacías)</v>
          </cell>
        </row>
        <row r="108">
          <cell r="A108">
            <v>353</v>
          </cell>
          <cell r="B108" t="str">
            <v>BIB PEPSI 20L</v>
          </cell>
          <cell r="C108">
            <v>1</v>
          </cell>
          <cell r="D108">
            <v>1.2</v>
          </cell>
          <cell r="E108">
            <v>1125353</v>
          </cell>
          <cell r="F108" t="str">
            <v>PEPSI</v>
          </cell>
          <cell r="G108" t="str">
            <v>Total general</v>
          </cell>
          <cell r="I108">
            <v>93483.323299999975</v>
          </cell>
        </row>
        <row r="109">
          <cell r="A109">
            <v>945</v>
          </cell>
          <cell r="B109" t="str">
            <v>BIB POM 10 LTS</v>
          </cell>
          <cell r="C109">
            <v>3</v>
          </cell>
          <cell r="D109">
            <v>1.7999999999999998</v>
          </cell>
          <cell r="E109">
            <v>1125945</v>
          </cell>
          <cell r="F109" t="str">
            <v>PDT</v>
          </cell>
        </row>
        <row r="110">
          <cell r="A110">
            <v>963</v>
          </cell>
          <cell r="B110" t="str">
            <v>GTDO MAN 946 12</v>
          </cell>
          <cell r="C110">
            <v>315</v>
          </cell>
          <cell r="D110">
            <v>35.758800000000001</v>
          </cell>
          <cell r="E110">
            <v>1125963</v>
          </cell>
          <cell r="F110" t="str">
            <v>GATORADE</v>
          </cell>
          <cell r="G110">
            <v>93483.323300000062</v>
          </cell>
        </row>
        <row r="111">
          <cell r="A111">
            <v>949</v>
          </cell>
          <cell r="B111" t="str">
            <v>GTDO NAR 473 24</v>
          </cell>
          <cell r="C111">
            <v>738</v>
          </cell>
          <cell r="D111">
            <v>83.777760000000001</v>
          </cell>
          <cell r="E111">
            <v>1125949</v>
          </cell>
          <cell r="F111" t="str">
            <v>GATORADE</v>
          </cell>
        </row>
        <row r="112">
          <cell r="A112">
            <v>88</v>
          </cell>
          <cell r="B112" t="str">
            <v>GTDO NAR 473 6</v>
          </cell>
          <cell r="C112">
            <v>6</v>
          </cell>
          <cell r="D112">
            <v>0.17028000000000001</v>
          </cell>
          <cell r="E112">
            <v>1125088</v>
          </cell>
          <cell r="F112" t="str">
            <v>GATORADE</v>
          </cell>
        </row>
        <row r="113">
          <cell r="A113">
            <v>580</v>
          </cell>
          <cell r="B113" t="str">
            <v>KASPROS 2.25PE8</v>
          </cell>
          <cell r="C113">
            <v>146</v>
          </cell>
          <cell r="D113">
            <v>26.279999999999998</v>
          </cell>
          <cell r="E113">
            <v>1125580</v>
          </cell>
          <cell r="F113" t="str">
            <v xml:space="preserve">KAS  </v>
          </cell>
        </row>
        <row r="114">
          <cell r="A114">
            <v>362</v>
          </cell>
          <cell r="B114" t="str">
            <v>MIR NAR 2,0X8</v>
          </cell>
          <cell r="C114">
            <v>33</v>
          </cell>
          <cell r="D114">
            <v>5.28</v>
          </cell>
          <cell r="E114">
            <v>1125362</v>
          </cell>
          <cell r="F114" t="str">
            <v>MIRINDA</v>
          </cell>
        </row>
        <row r="115">
          <cell r="A115">
            <v>62</v>
          </cell>
          <cell r="B115" t="str">
            <v>MIR NAR LATAX24</v>
          </cell>
          <cell r="C115">
            <v>50</v>
          </cell>
          <cell r="D115">
            <v>4.2479999999999993</v>
          </cell>
          <cell r="E115">
            <v>1125062</v>
          </cell>
          <cell r="F115" t="str">
            <v>MIRINDA</v>
          </cell>
        </row>
        <row r="116">
          <cell r="A116">
            <v>1062</v>
          </cell>
          <cell r="B116" t="str">
            <v>PC LHT 1,5X6PET</v>
          </cell>
          <cell r="C116">
            <v>324</v>
          </cell>
          <cell r="D116">
            <v>29.16</v>
          </cell>
          <cell r="E116">
            <v>1126062</v>
          </cell>
          <cell r="F116" t="str">
            <v>PEPSI</v>
          </cell>
        </row>
        <row r="117">
          <cell r="A117">
            <v>100</v>
          </cell>
          <cell r="B117" t="str">
            <v>PEPSI LATA X 24</v>
          </cell>
          <cell r="C117">
            <v>55</v>
          </cell>
          <cell r="D117">
            <v>4.6727999999999987</v>
          </cell>
          <cell r="E117">
            <v>1125100</v>
          </cell>
          <cell r="F117" t="str">
            <v>PEPSI</v>
          </cell>
        </row>
        <row r="118">
          <cell r="A118">
            <v>174</v>
          </cell>
          <cell r="B118" t="str">
            <v>PEPSI TW 1.5 6</v>
          </cell>
          <cell r="C118">
            <v>180</v>
          </cell>
          <cell r="D118">
            <v>16.2</v>
          </cell>
          <cell r="E118">
            <v>1125174</v>
          </cell>
          <cell r="F118" t="str">
            <v>PEPSI</v>
          </cell>
        </row>
        <row r="119">
          <cell r="A119">
            <v>138</v>
          </cell>
          <cell r="B119" t="str">
            <v>PT POM LATAX24</v>
          </cell>
          <cell r="C119">
            <v>64</v>
          </cell>
          <cell r="D119">
            <v>5.4374399999999987</v>
          </cell>
          <cell r="E119">
            <v>1125138</v>
          </cell>
          <cell r="F119" t="str">
            <v>PDT</v>
          </cell>
          <cell r="L119">
            <v>939892</v>
          </cell>
          <cell r="N119">
            <v>0</v>
          </cell>
          <cell r="O119">
            <v>16553064.919963997</v>
          </cell>
          <cell r="P119">
            <v>0</v>
          </cell>
          <cell r="Q119" t="str">
            <v>P EN P</v>
          </cell>
        </row>
        <row r="120">
          <cell r="A120">
            <v>939</v>
          </cell>
          <cell r="B120" t="str">
            <v>TAUVAs/Pu 1L 10</v>
          </cell>
          <cell r="C120">
            <v>22</v>
          </cell>
          <cell r="D120">
            <v>2.2000000000000002</v>
          </cell>
          <cell r="E120">
            <v>1125939</v>
          </cell>
          <cell r="F120" t="str">
            <v>TROPICANA</v>
          </cell>
          <cell r="O120">
            <v>0</v>
          </cell>
        </row>
        <row r="121">
          <cell r="A121">
            <v>937</v>
          </cell>
          <cell r="B121" t="str">
            <v>TNANAR100%cPu1L</v>
          </cell>
          <cell r="C121">
            <v>98</v>
          </cell>
          <cell r="D121">
            <v>9.8000000000000007</v>
          </cell>
          <cell r="E121">
            <v>1125937</v>
          </cell>
          <cell r="F121" t="str">
            <v>TROPICANA</v>
          </cell>
          <cell r="L121">
            <v>0</v>
          </cell>
        </row>
        <row r="122">
          <cell r="A122">
            <v>69</v>
          </cell>
          <cell r="B122" t="str">
            <v>KF NECTAR 10</v>
          </cell>
          <cell r="C122">
            <v>3762</v>
          </cell>
          <cell r="D122">
            <v>376.20000000000005</v>
          </cell>
          <cell r="E122">
            <v>1125069</v>
          </cell>
          <cell r="F122" t="str">
            <v>KASFRUIT</v>
          </cell>
          <cell r="H122" t="str">
            <v>Actualizar para CFF</v>
          </cell>
        </row>
        <row r="123">
          <cell r="A123">
            <v>940</v>
          </cell>
          <cell r="B123" t="str">
            <v>TNA MANZ 1L 10</v>
          </cell>
          <cell r="C123">
            <v>4313</v>
          </cell>
          <cell r="D123">
            <v>431.3</v>
          </cell>
          <cell r="E123">
            <v>1125940</v>
          </cell>
          <cell r="F123" t="str">
            <v>TROPICANA</v>
          </cell>
          <cell r="H123" t="str">
            <v>HL t.d.</v>
          </cell>
          <cell r="J123" t="str">
            <v>CAJAS DE 8 oz</v>
          </cell>
          <cell r="K123" t="str">
            <v>no mover estas celdas de lugar ( fila o columna)</v>
          </cell>
          <cell r="M123" t="str">
            <v>Pesos por tipo de bebida</v>
          </cell>
        </row>
        <row r="124">
          <cell r="A124">
            <v>944</v>
          </cell>
          <cell r="B124" t="str">
            <v>TNA MANZ 200 18</v>
          </cell>
          <cell r="C124">
            <v>3262</v>
          </cell>
          <cell r="D124">
            <v>117.43200000000002</v>
          </cell>
          <cell r="E124">
            <v>1125944</v>
          </cell>
          <cell r="F124" t="str">
            <v>TROPICANA</v>
          </cell>
          <cell r="J124">
            <v>17.611666700000001</v>
          </cell>
          <cell r="O124" t="str">
            <v>control</v>
          </cell>
        </row>
        <row r="125">
          <cell r="A125">
            <v>13</v>
          </cell>
          <cell r="B125" t="str">
            <v>7 UP 2,0X8 PET</v>
          </cell>
          <cell r="C125">
            <v>516</v>
          </cell>
          <cell r="D125">
            <v>82.56</v>
          </cell>
          <cell r="E125">
            <v>1125013</v>
          </cell>
          <cell r="F125" t="str">
            <v xml:space="preserve">7UP   </v>
          </cell>
          <cell r="H125">
            <v>0</v>
          </cell>
          <cell r="I125" t="str">
            <v>Botellas</v>
          </cell>
          <cell r="M125" t="str">
            <v>P. En P.</v>
          </cell>
          <cell r="N125">
            <v>0</v>
          </cell>
          <cell r="O125">
            <v>0</v>
          </cell>
        </row>
        <row r="126">
          <cell r="A126">
            <v>822</v>
          </cell>
          <cell r="B126" t="str">
            <v>7 UP 2,25X8 PET</v>
          </cell>
          <cell r="C126">
            <v>59</v>
          </cell>
          <cell r="D126">
            <v>10.62</v>
          </cell>
          <cell r="E126">
            <v>1125822</v>
          </cell>
          <cell r="F126" t="str">
            <v xml:space="preserve">7UP   </v>
          </cell>
        </row>
        <row r="127">
          <cell r="A127">
            <v>667</v>
          </cell>
          <cell r="B127" t="str">
            <v>7 UP 500X12 PET</v>
          </cell>
          <cell r="C127">
            <v>2591</v>
          </cell>
          <cell r="D127">
            <v>155.46</v>
          </cell>
          <cell r="E127">
            <v>1125667</v>
          </cell>
          <cell r="F127" t="str">
            <v xml:space="preserve">7UP   </v>
          </cell>
          <cell r="H127">
            <v>86591.807759999967</v>
          </cell>
          <cell r="I127" t="str">
            <v>GASEOSAS</v>
          </cell>
          <cell r="J127">
            <v>1525026.0572195931</v>
          </cell>
          <cell r="K127" t="str">
            <v>CFF</v>
          </cell>
          <cell r="M127" t="str">
            <v>GASEOSAS</v>
          </cell>
          <cell r="N127">
            <v>0</v>
          </cell>
        </row>
        <row r="128">
          <cell r="A128">
            <v>26</v>
          </cell>
          <cell r="B128" t="str">
            <v>7 UP LATA X 24</v>
          </cell>
          <cell r="C128">
            <v>720</v>
          </cell>
          <cell r="D128">
            <v>61.171199999999985</v>
          </cell>
          <cell r="E128">
            <v>1125026</v>
          </cell>
          <cell r="F128" t="str">
            <v xml:space="preserve">7UP   </v>
          </cell>
        </row>
        <row r="129">
          <cell r="A129">
            <v>1106</v>
          </cell>
          <cell r="B129" t="str">
            <v>7UP 1,25 X8 VID</v>
          </cell>
          <cell r="C129">
            <v>75</v>
          </cell>
          <cell r="D129">
            <v>7.5</v>
          </cell>
          <cell r="E129">
            <v>1126106</v>
          </cell>
          <cell r="F129" t="str">
            <v xml:space="preserve">7UP   </v>
          </cell>
          <cell r="H129">
            <v>3035.1560000000004</v>
          </cell>
          <cell r="I129" t="str">
            <v>TROPICANA</v>
          </cell>
          <cell r="J129">
            <v>53454.15585450521</v>
          </cell>
          <cell r="K129" t="str">
            <v>CFF</v>
          </cell>
          <cell r="M129" t="str">
            <v>TROPICANA</v>
          </cell>
          <cell r="N129">
            <v>0</v>
          </cell>
        </row>
        <row r="130">
          <cell r="A130">
            <v>374</v>
          </cell>
          <cell r="B130" t="str">
            <v>7UPLHT 1.5X6PET</v>
          </cell>
          <cell r="C130">
            <v>6750</v>
          </cell>
          <cell r="D130">
            <v>607.5</v>
          </cell>
          <cell r="E130">
            <v>1125374</v>
          </cell>
          <cell r="F130" t="str">
            <v xml:space="preserve">7UP   </v>
          </cell>
        </row>
        <row r="131">
          <cell r="A131">
            <v>555</v>
          </cell>
          <cell r="B131" t="str">
            <v>7upLIGHT 1.5x4P</v>
          </cell>
          <cell r="C131">
            <v>6370</v>
          </cell>
          <cell r="D131">
            <v>382.2</v>
          </cell>
          <cell r="E131">
            <v>1125555</v>
          </cell>
          <cell r="F131" t="str">
            <v xml:space="preserve">7UP   </v>
          </cell>
          <cell r="H131">
            <v>3856.3595400000004</v>
          </cell>
          <cell r="I131" t="str">
            <v>GATORADE</v>
          </cell>
          <cell r="J131">
            <v>67916.91889384533</v>
          </cell>
          <cell r="K131" t="str">
            <v>CFF</v>
          </cell>
          <cell r="M131" t="str">
            <v>GATORADE</v>
          </cell>
          <cell r="N131">
            <v>0</v>
          </cell>
        </row>
        <row r="132">
          <cell r="A132">
            <v>652</v>
          </cell>
          <cell r="B132" t="str">
            <v>B.BOX PEPSI 10L</v>
          </cell>
          <cell r="C132">
            <v>9</v>
          </cell>
          <cell r="D132">
            <v>5.3999999999999995</v>
          </cell>
          <cell r="E132">
            <v>1125652</v>
          </cell>
          <cell r="F132" t="str">
            <v>PEPSI</v>
          </cell>
        </row>
        <row r="133">
          <cell r="A133">
            <v>946</v>
          </cell>
          <cell r="B133" t="str">
            <v>BIB MNAR 10 LTS</v>
          </cell>
          <cell r="C133">
            <v>14</v>
          </cell>
          <cell r="D133">
            <v>8.4</v>
          </cell>
          <cell r="E133">
            <v>1125946</v>
          </cell>
          <cell r="F133" t="str">
            <v>MIRINDA</v>
          </cell>
          <cell r="H133">
            <v>93483.323299999975</v>
          </cell>
          <cell r="I133" t="str">
            <v>TOTAL sin botellas</v>
          </cell>
          <cell r="J133">
            <v>1646397.1319679436</v>
          </cell>
          <cell r="M133" t="str">
            <v>Total</v>
          </cell>
          <cell r="N133">
            <v>0</v>
          </cell>
        </row>
        <row r="134">
          <cell r="A134">
            <v>353</v>
          </cell>
          <cell r="B134" t="str">
            <v>BIB PEPSI 20L</v>
          </cell>
          <cell r="C134">
            <v>9</v>
          </cell>
          <cell r="D134">
            <v>10.799999999999999</v>
          </cell>
          <cell r="E134">
            <v>1125353</v>
          </cell>
          <cell r="F134" t="str">
            <v>PEPSI</v>
          </cell>
        </row>
        <row r="135">
          <cell r="A135">
            <v>945</v>
          </cell>
          <cell r="B135" t="str">
            <v>BIB POM 10 LTS</v>
          </cell>
          <cell r="C135">
            <v>2</v>
          </cell>
          <cell r="D135">
            <v>1.2</v>
          </cell>
          <cell r="E135">
            <v>1125945</v>
          </cell>
          <cell r="F135" t="str">
            <v>PDT</v>
          </cell>
          <cell r="I135" t="str">
            <v>CONTROL</v>
          </cell>
          <cell r="J135">
            <v>0</v>
          </cell>
        </row>
        <row r="136">
          <cell r="A136">
            <v>69</v>
          </cell>
          <cell r="B136" t="str">
            <v>KF NECTAR 10</v>
          </cell>
          <cell r="C136">
            <v>360</v>
          </cell>
          <cell r="D136">
            <v>36</v>
          </cell>
          <cell r="E136">
            <v>1125069</v>
          </cell>
          <cell r="F136" t="str">
            <v>KASFRUIT</v>
          </cell>
        </row>
        <row r="137">
          <cell r="A137">
            <v>362</v>
          </cell>
          <cell r="B137" t="str">
            <v>MIR NAR 2,0X8</v>
          </cell>
          <cell r="C137">
            <v>524</v>
          </cell>
          <cell r="D137">
            <v>83.84</v>
          </cell>
          <cell r="E137">
            <v>1125362</v>
          </cell>
          <cell r="F137" t="str">
            <v>MIRINDA</v>
          </cell>
          <cell r="I137" t="str">
            <v>control Stocks</v>
          </cell>
        </row>
        <row r="138">
          <cell r="A138">
            <v>627</v>
          </cell>
          <cell r="B138" t="str">
            <v>MIR NAR 2,25X8</v>
          </cell>
          <cell r="C138">
            <v>60</v>
          </cell>
          <cell r="D138">
            <v>10.799999999999999</v>
          </cell>
          <cell r="E138">
            <v>1125627</v>
          </cell>
          <cell r="F138" t="str">
            <v>MIRINDA</v>
          </cell>
          <cell r="I138">
            <v>939892</v>
          </cell>
        </row>
        <row r="139">
          <cell r="A139">
            <v>202</v>
          </cell>
          <cell r="B139" t="str">
            <v>PC 237cc 12 N/R</v>
          </cell>
          <cell r="C139">
            <v>1427</v>
          </cell>
          <cell r="D139">
            <v>40.583880000000001</v>
          </cell>
          <cell r="E139">
            <v>1125202</v>
          </cell>
          <cell r="F139" t="str">
            <v>PEPSI</v>
          </cell>
          <cell r="I139">
            <v>939892</v>
          </cell>
        </row>
        <row r="140">
          <cell r="A140">
            <v>813</v>
          </cell>
          <cell r="B140" t="str">
            <v>PDT TON 350cc</v>
          </cell>
          <cell r="C140">
            <v>127</v>
          </cell>
          <cell r="D140">
            <v>10.667999999999999</v>
          </cell>
          <cell r="E140">
            <v>1125813</v>
          </cell>
          <cell r="F140" t="str">
            <v>PDT</v>
          </cell>
          <cell r="I140">
            <v>0</v>
          </cell>
        </row>
        <row r="141">
          <cell r="A141">
            <v>1105</v>
          </cell>
          <cell r="B141" t="str">
            <v>PEPSI 1,25X8VID</v>
          </cell>
          <cell r="C141">
            <v>47854</v>
          </cell>
          <cell r="D141">
            <v>4785.4000000000005</v>
          </cell>
          <cell r="E141">
            <v>1126105</v>
          </cell>
          <cell r="F141" t="str">
            <v>PEPSI</v>
          </cell>
        </row>
        <row r="142">
          <cell r="A142">
            <v>55</v>
          </cell>
          <cell r="B142" t="str">
            <v>PEPSI 1,5X6PET</v>
          </cell>
          <cell r="C142">
            <v>291</v>
          </cell>
          <cell r="D142">
            <v>26.189999999999998</v>
          </cell>
          <cell r="E142">
            <v>1125055</v>
          </cell>
          <cell r="F142" t="str">
            <v>PEPSI</v>
          </cell>
        </row>
        <row r="143">
          <cell r="A143">
            <v>61</v>
          </cell>
          <cell r="B143" t="str">
            <v>PEPSI 2,0X8PET</v>
          </cell>
          <cell r="C143">
            <v>4140</v>
          </cell>
          <cell r="D143">
            <v>662.4</v>
          </cell>
          <cell r="E143">
            <v>1125061</v>
          </cell>
          <cell r="F143" t="str">
            <v>PEPSI</v>
          </cell>
        </row>
        <row r="144">
          <cell r="A144">
            <v>808</v>
          </cell>
          <cell r="B144" t="str">
            <v>PEPSI MED 350cc</v>
          </cell>
          <cell r="C144">
            <v>30</v>
          </cell>
          <cell r="D144">
            <v>2.5199999999999996</v>
          </cell>
          <cell r="E144">
            <v>1125808</v>
          </cell>
          <cell r="F144" t="str">
            <v>PEPSI</v>
          </cell>
        </row>
        <row r="145">
          <cell r="A145">
            <v>167</v>
          </cell>
          <cell r="B145" t="str">
            <v>PEPSI TW 500 12</v>
          </cell>
          <cell r="C145">
            <v>288</v>
          </cell>
          <cell r="D145">
            <v>17.28</v>
          </cell>
          <cell r="E145">
            <v>1125167</v>
          </cell>
          <cell r="F145" t="str">
            <v>PEPSI</v>
          </cell>
        </row>
        <row r="146">
          <cell r="A146">
            <v>814</v>
          </cell>
          <cell r="B146" t="str">
            <v>POM MED 350 24</v>
          </cell>
          <cell r="C146">
            <v>8</v>
          </cell>
          <cell r="D146">
            <v>0.67199999999999993</v>
          </cell>
          <cell r="E146">
            <v>1125814</v>
          </cell>
          <cell r="F146" t="str">
            <v>PDT</v>
          </cell>
        </row>
        <row r="147">
          <cell r="A147">
            <v>3</v>
          </cell>
          <cell r="B147" t="str">
            <v>PT POM 1,5X6PET</v>
          </cell>
          <cell r="C147">
            <v>1852</v>
          </cell>
          <cell r="D147">
            <v>166.68</v>
          </cell>
          <cell r="E147">
            <v>1125003</v>
          </cell>
          <cell r="F147" t="str">
            <v>PDT</v>
          </cell>
        </row>
        <row r="148">
          <cell r="A148">
            <v>138</v>
          </cell>
          <cell r="B148" t="str">
            <v>PT POM LATAX24</v>
          </cell>
          <cell r="C148">
            <v>23</v>
          </cell>
          <cell r="D148">
            <v>1.9540799999999996</v>
          </cell>
          <cell r="E148">
            <v>1125138</v>
          </cell>
          <cell r="F148" t="str">
            <v>PDT</v>
          </cell>
        </row>
        <row r="149">
          <cell r="A149">
            <v>82</v>
          </cell>
          <cell r="B149" t="str">
            <v>PT TON LATAX24</v>
          </cell>
          <cell r="C149">
            <v>1538</v>
          </cell>
          <cell r="D149">
            <v>130.66847999999996</v>
          </cell>
          <cell r="E149">
            <v>1125082</v>
          </cell>
          <cell r="F149" t="str">
            <v>PDT</v>
          </cell>
        </row>
        <row r="150">
          <cell r="A150">
            <v>939</v>
          </cell>
          <cell r="B150" t="str">
            <v>TAUVAs/Pu 1L 10</v>
          </cell>
          <cell r="C150">
            <v>52</v>
          </cell>
          <cell r="D150">
            <v>5.2</v>
          </cell>
          <cell r="E150">
            <v>1125939</v>
          </cell>
          <cell r="F150" t="str">
            <v>TROPICANA</v>
          </cell>
        </row>
        <row r="152">
          <cell r="A152">
            <v>957</v>
          </cell>
          <cell r="B152" t="str">
            <v>GTDO BLU 473 24</v>
          </cell>
          <cell r="C152">
            <v>127</v>
          </cell>
          <cell r="D152">
            <v>14.417040000000002</v>
          </cell>
          <cell r="E152">
            <v>1125957</v>
          </cell>
          <cell r="F152" t="str">
            <v>GATORADE</v>
          </cell>
        </row>
        <row r="153">
          <cell r="A153">
            <v>956</v>
          </cell>
          <cell r="B153" t="str">
            <v>GTDO FTR 473 24</v>
          </cell>
          <cell r="C153">
            <v>2369</v>
          </cell>
          <cell r="D153">
            <v>268.92888000000005</v>
          </cell>
          <cell r="E153">
            <v>1125956</v>
          </cell>
          <cell r="F153" t="str">
            <v>GATORADE</v>
          </cell>
        </row>
        <row r="154">
          <cell r="A154">
            <v>964</v>
          </cell>
          <cell r="B154" t="str">
            <v>GTDO FTR 946 12</v>
          </cell>
          <cell r="C154">
            <v>608</v>
          </cell>
          <cell r="D154">
            <v>69.020160000000004</v>
          </cell>
          <cell r="E154">
            <v>1125964</v>
          </cell>
          <cell r="F154" t="str">
            <v>GATORADE</v>
          </cell>
        </row>
        <row r="155">
          <cell r="A155">
            <v>103</v>
          </cell>
          <cell r="B155" t="str">
            <v>GTDO FTRO 473 6</v>
          </cell>
          <cell r="C155">
            <v>863</v>
          </cell>
          <cell r="D155">
            <v>24.491940000000003</v>
          </cell>
          <cell r="E155">
            <v>1125103</v>
          </cell>
          <cell r="F155" t="str">
            <v>GATORADE</v>
          </cell>
        </row>
        <row r="156">
          <cell r="A156">
            <v>953</v>
          </cell>
          <cell r="B156" t="str">
            <v>GTDO L-L 473 24</v>
          </cell>
          <cell r="C156">
            <v>3812</v>
          </cell>
          <cell r="D156">
            <v>432.73824000000002</v>
          </cell>
          <cell r="E156">
            <v>1125953</v>
          </cell>
          <cell r="F156" t="str">
            <v>GATORADE</v>
          </cell>
        </row>
        <row r="157">
          <cell r="A157">
            <v>129</v>
          </cell>
          <cell r="B157" t="str">
            <v>GTDO L-L 473 6</v>
          </cell>
          <cell r="C157">
            <v>648</v>
          </cell>
          <cell r="D157">
            <v>18.390240000000002</v>
          </cell>
          <cell r="E157">
            <v>1125129</v>
          </cell>
          <cell r="F157" t="str">
            <v>GATORADE</v>
          </cell>
        </row>
        <row r="158">
          <cell r="A158">
            <v>961</v>
          </cell>
          <cell r="B158" t="str">
            <v>GTDO L-L 946 12</v>
          </cell>
          <cell r="C158">
            <v>369</v>
          </cell>
          <cell r="D158">
            <v>41.88888</v>
          </cell>
          <cell r="E158">
            <v>1125961</v>
          </cell>
          <cell r="F158" t="str">
            <v>GATORADE</v>
          </cell>
        </row>
        <row r="159">
          <cell r="A159">
            <v>955</v>
          </cell>
          <cell r="B159" t="str">
            <v>GTDO MAN 473 24</v>
          </cell>
          <cell r="C159">
            <v>4566</v>
          </cell>
          <cell r="D159">
            <v>518.3323200000001</v>
          </cell>
          <cell r="E159">
            <v>1125955</v>
          </cell>
          <cell r="F159" t="str">
            <v>GATORADE</v>
          </cell>
        </row>
        <row r="160">
          <cell r="A160">
            <v>78</v>
          </cell>
          <cell r="B160" t="str">
            <v>GTDO MAN 473 6</v>
          </cell>
          <cell r="C160">
            <v>1296</v>
          </cell>
          <cell r="D160">
            <v>36.780480000000004</v>
          </cell>
          <cell r="E160">
            <v>1125078</v>
          </cell>
          <cell r="F160" t="str">
            <v>GATORADE</v>
          </cell>
        </row>
        <row r="161">
          <cell r="A161">
            <v>963</v>
          </cell>
          <cell r="B161" t="str">
            <v>GTDO MAN 946 12</v>
          </cell>
          <cell r="C161">
            <v>1074</v>
          </cell>
          <cell r="D161">
            <v>121.92048000000001</v>
          </cell>
          <cell r="E161">
            <v>1125963</v>
          </cell>
          <cell r="F161" t="str">
            <v>GATORADE</v>
          </cell>
        </row>
        <row r="162">
          <cell r="A162">
            <v>949</v>
          </cell>
          <cell r="B162" t="str">
            <v>GTDO NAR 473 24</v>
          </cell>
          <cell r="C162">
            <v>522</v>
          </cell>
          <cell r="D162">
            <v>59.257440000000003</v>
          </cell>
          <cell r="E162">
            <v>1125949</v>
          </cell>
          <cell r="F162" t="str">
            <v>GATORADE</v>
          </cell>
        </row>
        <row r="163">
          <cell r="A163">
            <v>88</v>
          </cell>
          <cell r="B163" t="str">
            <v>GTDO NAR 473 6</v>
          </cell>
          <cell r="C163">
            <v>864</v>
          </cell>
          <cell r="D163">
            <v>24.520320000000002</v>
          </cell>
          <cell r="E163">
            <v>1125088</v>
          </cell>
          <cell r="F163" t="str">
            <v>GATORADE</v>
          </cell>
        </row>
        <row r="164">
          <cell r="A164">
            <v>959</v>
          </cell>
          <cell r="B164" t="str">
            <v>GTDO NAR 946 12</v>
          </cell>
          <cell r="C164">
            <v>758</v>
          </cell>
          <cell r="D164">
            <v>86.04816000000001</v>
          </cell>
          <cell r="E164">
            <v>1125959</v>
          </cell>
          <cell r="F164" t="str">
            <v>GATORADE</v>
          </cell>
        </row>
        <row r="165">
          <cell r="A165">
            <v>954</v>
          </cell>
          <cell r="B165" t="str">
            <v>GTDO N-P 473 24</v>
          </cell>
          <cell r="C165">
            <v>685</v>
          </cell>
          <cell r="D165">
            <v>77.761200000000002</v>
          </cell>
          <cell r="E165">
            <v>1125954</v>
          </cell>
          <cell r="F165" t="str">
            <v>GATORADE</v>
          </cell>
        </row>
        <row r="166">
          <cell r="A166">
            <v>962</v>
          </cell>
          <cell r="B166" t="str">
            <v>GTDO N-P 946 12</v>
          </cell>
          <cell r="C166">
            <v>330</v>
          </cell>
          <cell r="D166">
            <v>37.461600000000004</v>
          </cell>
          <cell r="E166">
            <v>1125962</v>
          </cell>
          <cell r="F166" t="str">
            <v>GATORADE</v>
          </cell>
        </row>
        <row r="167">
          <cell r="A167">
            <v>948</v>
          </cell>
          <cell r="B167" t="str">
            <v>GTDO POM 473 24</v>
          </cell>
          <cell r="C167">
            <v>1117</v>
          </cell>
          <cell r="D167">
            <v>126.80184000000001</v>
          </cell>
          <cell r="E167">
            <v>1125948</v>
          </cell>
          <cell r="F167" t="str">
            <v>GATORADE</v>
          </cell>
        </row>
        <row r="168">
          <cell r="A168">
            <v>958</v>
          </cell>
          <cell r="B168" t="str">
            <v>GTDO POM 946 12</v>
          </cell>
          <cell r="C168">
            <v>324</v>
          </cell>
          <cell r="D168">
            <v>36.780480000000004</v>
          </cell>
          <cell r="E168">
            <v>1125958</v>
          </cell>
          <cell r="F168" t="str">
            <v>GATORADE</v>
          </cell>
        </row>
        <row r="169">
          <cell r="A169">
            <v>953</v>
          </cell>
          <cell r="B169" t="str">
            <v>GTDO L-L 473 24</v>
          </cell>
          <cell r="C169">
            <v>279</v>
          </cell>
          <cell r="D169">
            <v>31.672080000000001</v>
          </cell>
          <cell r="E169">
            <v>1125953</v>
          </cell>
          <cell r="F169" t="str">
            <v>GATORADE</v>
          </cell>
        </row>
        <row r="170">
          <cell r="A170">
            <v>19</v>
          </cell>
          <cell r="B170" t="str">
            <v>7 UP 1,5X6 PET</v>
          </cell>
          <cell r="C170">
            <v>48</v>
          </cell>
          <cell r="D170">
            <v>4.32</v>
          </cell>
          <cell r="E170">
            <v>1125019</v>
          </cell>
          <cell r="F170" t="str">
            <v xml:space="preserve">7UP   </v>
          </cell>
        </row>
        <row r="171">
          <cell r="A171">
            <v>13</v>
          </cell>
          <cell r="B171" t="str">
            <v>7 UP 2,0X8 PET</v>
          </cell>
          <cell r="C171">
            <v>17</v>
          </cell>
          <cell r="D171">
            <v>2.72</v>
          </cell>
          <cell r="E171">
            <v>1125013</v>
          </cell>
          <cell r="F171" t="str">
            <v xml:space="preserve">7UP   </v>
          </cell>
        </row>
        <row r="172">
          <cell r="A172">
            <v>822</v>
          </cell>
          <cell r="B172" t="str">
            <v>7 UP 2,25X8 PET</v>
          </cell>
          <cell r="C172">
            <v>6</v>
          </cell>
          <cell r="D172">
            <v>1.08</v>
          </cell>
          <cell r="E172">
            <v>1125822</v>
          </cell>
          <cell r="F172" t="str">
            <v xml:space="preserve">7UP   </v>
          </cell>
        </row>
        <row r="173">
          <cell r="A173">
            <v>667</v>
          </cell>
          <cell r="B173" t="str">
            <v>7 UP 500X12 PET</v>
          </cell>
          <cell r="C173">
            <v>65</v>
          </cell>
          <cell r="D173">
            <v>3.9</v>
          </cell>
          <cell r="E173">
            <v>1125667</v>
          </cell>
          <cell r="F173" t="str">
            <v xml:space="preserve">7UP   </v>
          </cell>
        </row>
        <row r="174">
          <cell r="A174">
            <v>957</v>
          </cell>
          <cell r="B174" t="str">
            <v>GTDO BLU 473 24</v>
          </cell>
          <cell r="C174">
            <v>12</v>
          </cell>
          <cell r="D174">
            <v>1.3622400000000001</v>
          </cell>
          <cell r="E174">
            <v>1125957</v>
          </cell>
          <cell r="F174" t="str">
            <v>GATORADE</v>
          </cell>
        </row>
        <row r="175">
          <cell r="A175">
            <v>956</v>
          </cell>
          <cell r="B175" t="str">
            <v>GTDO FTR 473 24</v>
          </cell>
          <cell r="C175">
            <v>6</v>
          </cell>
          <cell r="D175">
            <v>0.68112000000000006</v>
          </cell>
          <cell r="E175">
            <v>1125956</v>
          </cell>
          <cell r="F175" t="str">
            <v>GATORADE</v>
          </cell>
        </row>
        <row r="176">
          <cell r="A176">
            <v>960</v>
          </cell>
          <cell r="B176" t="str">
            <v>GTDO LIM 946 12</v>
          </cell>
          <cell r="C176">
            <v>42</v>
          </cell>
          <cell r="D176">
            <v>4.7678400000000005</v>
          </cell>
          <cell r="E176">
            <v>1125960</v>
          </cell>
          <cell r="F176" t="str">
            <v>GATORADE</v>
          </cell>
        </row>
        <row r="177">
          <cell r="A177">
            <v>955</v>
          </cell>
          <cell r="B177" t="str">
            <v>GTDO MAN 473 24</v>
          </cell>
          <cell r="C177">
            <v>49</v>
          </cell>
          <cell r="D177">
            <v>5.5624800000000008</v>
          </cell>
          <cell r="E177">
            <v>1125955</v>
          </cell>
          <cell r="F177" t="str">
            <v>GATORADE</v>
          </cell>
        </row>
        <row r="178">
          <cell r="A178">
            <v>949</v>
          </cell>
          <cell r="B178" t="str">
            <v>GTDO NAR 473 24</v>
          </cell>
          <cell r="C178">
            <v>60</v>
          </cell>
          <cell r="D178">
            <v>6.8112000000000004</v>
          </cell>
          <cell r="E178">
            <v>1125949</v>
          </cell>
          <cell r="F178" t="str">
            <v>GATORADE</v>
          </cell>
        </row>
        <row r="179">
          <cell r="A179">
            <v>959</v>
          </cell>
          <cell r="B179" t="str">
            <v>GTDO NAR 946 12</v>
          </cell>
          <cell r="C179">
            <v>16</v>
          </cell>
          <cell r="D179">
            <v>1.8163200000000002</v>
          </cell>
          <cell r="E179">
            <v>1125959</v>
          </cell>
          <cell r="F179" t="str">
            <v>GATORADE</v>
          </cell>
        </row>
        <row r="180">
          <cell r="A180">
            <v>948</v>
          </cell>
          <cell r="B180" t="str">
            <v>GTDO POM 473 24</v>
          </cell>
          <cell r="C180">
            <v>12</v>
          </cell>
          <cell r="D180">
            <v>1.3622400000000001</v>
          </cell>
          <cell r="E180">
            <v>1125948</v>
          </cell>
          <cell r="F180" t="str">
            <v>GATORADE</v>
          </cell>
        </row>
        <row r="181">
          <cell r="A181">
            <v>362</v>
          </cell>
          <cell r="B181" t="str">
            <v>MIR NAR 2,0X8</v>
          </cell>
          <cell r="C181">
            <v>33</v>
          </cell>
          <cell r="D181">
            <v>5.28</v>
          </cell>
          <cell r="E181">
            <v>1125362</v>
          </cell>
          <cell r="F181" t="str">
            <v>MIRINDA</v>
          </cell>
        </row>
        <row r="182">
          <cell r="A182">
            <v>61</v>
          </cell>
          <cell r="B182" t="str">
            <v>PEPSI 2,0X8PET</v>
          </cell>
          <cell r="C182">
            <v>2</v>
          </cell>
          <cell r="D182">
            <v>0.32</v>
          </cell>
          <cell r="E182">
            <v>1125061</v>
          </cell>
          <cell r="F182" t="str">
            <v>PEPSI</v>
          </cell>
        </row>
        <row r="183">
          <cell r="A183">
            <v>666</v>
          </cell>
          <cell r="B183" t="str">
            <v>PEPSI 500X12PET</v>
          </cell>
          <cell r="C183">
            <v>71</v>
          </cell>
          <cell r="D183">
            <v>4.26</v>
          </cell>
          <cell r="E183">
            <v>1125666</v>
          </cell>
          <cell r="F183" t="str">
            <v>PEPSI</v>
          </cell>
        </row>
        <row r="184">
          <cell r="A184">
            <v>4</v>
          </cell>
          <cell r="B184" t="str">
            <v>PT NAR 1,5X6PET</v>
          </cell>
          <cell r="C184">
            <v>15</v>
          </cell>
          <cell r="D184">
            <v>1.3499999999999999</v>
          </cell>
          <cell r="E184">
            <v>1125004</v>
          </cell>
          <cell r="F184" t="str">
            <v>PDT</v>
          </cell>
        </row>
        <row r="185">
          <cell r="A185">
            <v>8</v>
          </cell>
          <cell r="B185" t="str">
            <v>PT TON 1,5X6PET</v>
          </cell>
          <cell r="C185">
            <v>145</v>
          </cell>
          <cell r="D185">
            <v>13.049999999999999</v>
          </cell>
          <cell r="E185">
            <v>1125008</v>
          </cell>
          <cell r="F185" t="str">
            <v>PDT</v>
          </cell>
        </row>
        <row r="187">
          <cell r="A187">
            <v>822</v>
          </cell>
          <cell r="B187" t="str">
            <v>7 UP 2,25 X 8</v>
          </cell>
          <cell r="C187">
            <v>-1</v>
          </cell>
          <cell r="D187">
            <v>-0.18</v>
          </cell>
          <cell r="E187">
            <v>1125822</v>
          </cell>
          <cell r="F187" t="str">
            <v xml:space="preserve">7UP   </v>
          </cell>
        </row>
        <row r="188">
          <cell r="A188">
            <v>13</v>
          </cell>
          <cell r="B188" t="str">
            <v>7 UP 2 X 8</v>
          </cell>
          <cell r="C188">
            <v>2</v>
          </cell>
          <cell r="D188">
            <v>0.32</v>
          </cell>
          <cell r="E188">
            <v>1125013</v>
          </cell>
          <cell r="F188" t="str">
            <v xml:space="preserve">7UP   </v>
          </cell>
        </row>
        <row r="189">
          <cell r="A189">
            <v>824</v>
          </cell>
          <cell r="B189" t="str">
            <v>PDT POME 2,25 X 8</v>
          </cell>
          <cell r="C189">
            <v>1200</v>
          </cell>
          <cell r="D189">
            <v>216</v>
          </cell>
          <cell r="E189">
            <v>1125824</v>
          </cell>
          <cell r="F189" t="str">
            <v>PDT</v>
          </cell>
        </row>
        <row r="190">
          <cell r="A190">
            <v>864</v>
          </cell>
          <cell r="B190" t="str">
            <v>MIR POM ROS 2 8</v>
          </cell>
          <cell r="C190">
            <v>3960</v>
          </cell>
          <cell r="D190">
            <v>633.6</v>
          </cell>
          <cell r="E190">
            <v>1125864</v>
          </cell>
          <cell r="F190" t="str">
            <v>MIRINDA</v>
          </cell>
        </row>
        <row r="191">
          <cell r="A191">
            <v>360</v>
          </cell>
          <cell r="B191" t="str">
            <v>MIR LIM 2 8</v>
          </cell>
          <cell r="C191">
            <v>4560</v>
          </cell>
          <cell r="D191">
            <v>729.6</v>
          </cell>
          <cell r="E191">
            <v>1125360</v>
          </cell>
          <cell r="F191" t="str">
            <v>MIRINDA</v>
          </cell>
        </row>
        <row r="192">
          <cell r="A192">
            <v>823</v>
          </cell>
          <cell r="B192" t="str">
            <v>PEPSI 2,25 X 8</v>
          </cell>
          <cell r="C192">
            <v>4800</v>
          </cell>
          <cell r="D192">
            <v>864</v>
          </cell>
          <cell r="E192">
            <v>1125823</v>
          </cell>
          <cell r="F192" t="str">
            <v>PEPSI</v>
          </cell>
        </row>
        <row r="193">
          <cell r="A193">
            <v>146</v>
          </cell>
          <cell r="B193" t="str">
            <v>PT POM 2 X 8</v>
          </cell>
          <cell r="C193">
            <v>5400</v>
          </cell>
          <cell r="D193">
            <v>864</v>
          </cell>
          <cell r="E193">
            <v>1125146</v>
          </cell>
          <cell r="F193" t="str">
            <v>PDT</v>
          </cell>
        </row>
        <row r="194">
          <cell r="A194">
            <v>158</v>
          </cell>
          <cell r="B194" t="str">
            <v>7 UP 2,25 4 TRAN</v>
          </cell>
          <cell r="C194">
            <v>7020</v>
          </cell>
          <cell r="D194">
            <v>631.79999999999995</v>
          </cell>
          <cell r="E194">
            <v>1125158</v>
          </cell>
          <cell r="F194" t="str">
            <v xml:space="preserve">7UP   </v>
          </cell>
        </row>
        <row r="196">
          <cell r="A196">
            <v>810</v>
          </cell>
          <cell r="B196" t="str">
            <v>PEPSI LHT 350 CC</v>
          </cell>
          <cell r="C196">
            <v>320</v>
          </cell>
          <cell r="D196">
            <v>26.879999999999995</v>
          </cell>
          <cell r="E196">
            <v>1125810</v>
          </cell>
          <cell r="F196" t="str">
            <v>PEPSI</v>
          </cell>
        </row>
        <row r="197">
          <cell r="A197">
            <v>813</v>
          </cell>
          <cell r="B197" t="str">
            <v>PDT TON 350 CC</v>
          </cell>
          <cell r="C197">
            <v>320</v>
          </cell>
          <cell r="D197">
            <v>26.879999999999995</v>
          </cell>
          <cell r="E197">
            <v>1125813</v>
          </cell>
          <cell r="F197" t="str">
            <v>PDT</v>
          </cell>
        </row>
        <row r="198">
          <cell r="A198">
            <v>814</v>
          </cell>
          <cell r="B198" t="str">
            <v>POM MED 350 X 24</v>
          </cell>
          <cell r="C198">
            <v>320</v>
          </cell>
          <cell r="D198">
            <v>26.879999999999995</v>
          </cell>
          <cell r="E198">
            <v>1125814</v>
          </cell>
          <cell r="F198" t="str">
            <v>PDT</v>
          </cell>
        </row>
        <row r="200">
          <cell r="A200">
            <v>1106</v>
          </cell>
          <cell r="C200">
            <v>1100</v>
          </cell>
          <cell r="D200">
            <v>110</v>
          </cell>
          <cell r="E200">
            <v>1126106</v>
          </cell>
          <cell r="F200" t="str">
            <v xml:space="preserve">7UP   </v>
          </cell>
        </row>
        <row r="201">
          <cell r="A201">
            <v>3</v>
          </cell>
          <cell r="C201">
            <v>25</v>
          </cell>
          <cell r="D201">
            <v>2.25</v>
          </cell>
          <cell r="E201">
            <v>1125003</v>
          </cell>
          <cell r="F201" t="str">
            <v>PDT</v>
          </cell>
        </row>
        <row r="202">
          <cell r="A202">
            <v>19</v>
          </cell>
          <cell r="C202">
            <v>100</v>
          </cell>
          <cell r="D202">
            <v>9</v>
          </cell>
          <cell r="E202">
            <v>1125019</v>
          </cell>
          <cell r="F202" t="str">
            <v xml:space="preserve">7UP   </v>
          </cell>
        </row>
        <row r="203">
          <cell r="A203">
            <v>26</v>
          </cell>
          <cell r="C203">
            <v>120</v>
          </cell>
          <cell r="D203">
            <v>10.195199999999998</v>
          </cell>
          <cell r="E203">
            <v>1125026</v>
          </cell>
          <cell r="F203" t="str">
            <v xml:space="preserve">7UP   </v>
          </cell>
        </row>
        <row r="204">
          <cell r="A204">
            <v>987</v>
          </cell>
          <cell r="C204">
            <v>40</v>
          </cell>
          <cell r="D204">
            <v>3.3983999999999992</v>
          </cell>
          <cell r="E204">
            <v>1125987</v>
          </cell>
          <cell r="F204" t="str">
            <v xml:space="preserve">7UP   </v>
          </cell>
        </row>
        <row r="205">
          <cell r="A205">
            <v>1155</v>
          </cell>
          <cell r="C205">
            <v>20</v>
          </cell>
          <cell r="D205">
            <v>3.2</v>
          </cell>
          <cell r="E205">
            <v>1126155</v>
          </cell>
          <cell r="F205" t="str">
            <v xml:space="preserve">7UP   </v>
          </cell>
        </row>
        <row r="206">
          <cell r="A206">
            <v>667</v>
          </cell>
          <cell r="C206">
            <v>5</v>
          </cell>
          <cell r="D206">
            <v>0.3</v>
          </cell>
          <cell r="E206">
            <v>1125667</v>
          </cell>
          <cell r="F206" t="str">
            <v xml:space="preserve">7UP   </v>
          </cell>
        </row>
        <row r="207">
          <cell r="A207">
            <v>811</v>
          </cell>
          <cell r="C207">
            <v>4</v>
          </cell>
          <cell r="D207">
            <v>0.33599999999999997</v>
          </cell>
          <cell r="E207">
            <v>1125811</v>
          </cell>
          <cell r="F207" t="str">
            <v xml:space="preserve">7UP   </v>
          </cell>
        </row>
        <row r="208">
          <cell r="A208">
            <v>812</v>
          </cell>
          <cell r="C208">
            <v>1</v>
          </cell>
          <cell r="D208">
            <v>8.3999999999999991E-2</v>
          </cell>
          <cell r="E208">
            <v>1125812</v>
          </cell>
          <cell r="F208" t="str">
            <v xml:space="preserve">7UP   </v>
          </cell>
        </row>
        <row r="209">
          <cell r="A209">
            <v>1106</v>
          </cell>
          <cell r="C209">
            <v>1</v>
          </cell>
          <cell r="D209">
            <v>0.1</v>
          </cell>
          <cell r="E209">
            <v>1126106</v>
          </cell>
          <cell r="F209" t="str">
            <v xml:space="preserve">7UP   </v>
          </cell>
        </row>
        <row r="210">
          <cell r="A210">
            <v>19</v>
          </cell>
          <cell r="C210">
            <v>3</v>
          </cell>
          <cell r="D210">
            <v>0.27</v>
          </cell>
          <cell r="E210">
            <v>1125019</v>
          </cell>
          <cell r="F210" t="str">
            <v xml:space="preserve">7UP   </v>
          </cell>
        </row>
        <row r="211">
          <cell r="A211">
            <v>374</v>
          </cell>
          <cell r="C211">
            <v>1</v>
          </cell>
          <cell r="D211">
            <v>0.09</v>
          </cell>
          <cell r="E211">
            <v>1125374</v>
          </cell>
          <cell r="F211" t="str">
            <v xml:space="preserve">7UP   </v>
          </cell>
        </row>
        <row r="212">
          <cell r="A212">
            <v>811</v>
          </cell>
          <cell r="C212">
            <v>2</v>
          </cell>
          <cell r="D212">
            <v>0.16799999999999998</v>
          </cell>
          <cell r="E212">
            <v>1125811</v>
          </cell>
          <cell r="F212" t="str">
            <v xml:space="preserve">7UP   </v>
          </cell>
        </row>
        <row r="213">
          <cell r="A213">
            <v>19</v>
          </cell>
          <cell r="C213">
            <v>2</v>
          </cell>
          <cell r="D213">
            <v>0.18</v>
          </cell>
          <cell r="E213">
            <v>1125019</v>
          </cell>
          <cell r="F213" t="str">
            <v xml:space="preserve">7UP   </v>
          </cell>
        </row>
        <row r="214">
          <cell r="A214">
            <v>374</v>
          </cell>
          <cell r="C214">
            <v>1</v>
          </cell>
          <cell r="D214">
            <v>0.09</v>
          </cell>
          <cell r="E214">
            <v>1125374</v>
          </cell>
          <cell r="F214" t="str">
            <v xml:space="preserve">7UP   </v>
          </cell>
        </row>
        <row r="215">
          <cell r="A215">
            <v>26</v>
          </cell>
          <cell r="C215">
            <v>4</v>
          </cell>
          <cell r="D215">
            <v>0.33983999999999992</v>
          </cell>
          <cell r="E215">
            <v>1125026</v>
          </cell>
          <cell r="F215" t="str">
            <v xml:space="preserve">7UP   </v>
          </cell>
        </row>
        <row r="216">
          <cell r="A216">
            <v>816</v>
          </cell>
          <cell r="C216">
            <v>1</v>
          </cell>
          <cell r="D216">
            <v>8.3999999999999991E-2</v>
          </cell>
          <cell r="E216">
            <v>1125030</v>
          </cell>
          <cell r="F216" t="str">
            <v>MIRINDA</v>
          </cell>
        </row>
        <row r="217">
          <cell r="A217">
            <v>1003</v>
          </cell>
          <cell r="C217">
            <v>2</v>
          </cell>
          <cell r="D217">
            <v>0.18</v>
          </cell>
          <cell r="E217">
            <v>1126003</v>
          </cell>
          <cell r="F217" t="str">
            <v>MIRINDA</v>
          </cell>
        </row>
        <row r="218">
          <cell r="A218">
            <v>362</v>
          </cell>
          <cell r="C218">
            <v>1</v>
          </cell>
          <cell r="D218">
            <v>0.16</v>
          </cell>
          <cell r="E218">
            <v>1125362</v>
          </cell>
          <cell r="F218" t="str">
            <v>MIRINDA</v>
          </cell>
        </row>
        <row r="219">
          <cell r="A219">
            <v>82</v>
          </cell>
          <cell r="C219">
            <v>40</v>
          </cell>
          <cell r="D219">
            <v>3.3983999999999992</v>
          </cell>
          <cell r="E219">
            <v>1125082</v>
          </cell>
          <cell r="F219" t="str">
            <v>PDT</v>
          </cell>
        </row>
        <row r="220">
          <cell r="A220">
            <v>138</v>
          </cell>
          <cell r="C220">
            <v>20</v>
          </cell>
          <cell r="D220">
            <v>1.6991999999999996</v>
          </cell>
          <cell r="E220">
            <v>1125138</v>
          </cell>
          <cell r="F220" t="str">
            <v>PDT</v>
          </cell>
        </row>
        <row r="221">
          <cell r="A221">
            <v>647</v>
          </cell>
          <cell r="C221">
            <v>20</v>
          </cell>
          <cell r="D221">
            <v>1.6991999999999996</v>
          </cell>
          <cell r="E221">
            <v>1125647</v>
          </cell>
          <cell r="F221" t="str">
            <v>PDT</v>
          </cell>
        </row>
        <row r="222">
          <cell r="A222">
            <v>3</v>
          </cell>
          <cell r="C222">
            <v>3</v>
          </cell>
          <cell r="D222">
            <v>0.27</v>
          </cell>
          <cell r="E222">
            <v>1125003</v>
          </cell>
          <cell r="F222" t="str">
            <v>PDT</v>
          </cell>
        </row>
        <row r="223">
          <cell r="A223">
            <v>8</v>
          </cell>
          <cell r="C223">
            <v>3</v>
          </cell>
          <cell r="D223">
            <v>0.27</v>
          </cell>
          <cell r="E223">
            <v>1125008</v>
          </cell>
          <cell r="F223" t="str">
            <v>PDT</v>
          </cell>
        </row>
        <row r="224">
          <cell r="A224">
            <v>50</v>
          </cell>
          <cell r="C224">
            <v>72</v>
          </cell>
          <cell r="D224">
            <v>4.32</v>
          </cell>
          <cell r="E224">
            <v>1125050</v>
          </cell>
          <cell r="F224" t="str">
            <v>PEPSI</v>
          </cell>
        </row>
        <row r="225">
          <cell r="A225">
            <v>55</v>
          </cell>
          <cell r="C225">
            <v>100</v>
          </cell>
          <cell r="D225">
            <v>9</v>
          </cell>
          <cell r="E225">
            <v>1125055</v>
          </cell>
          <cell r="F225" t="str">
            <v>PEPSI</v>
          </cell>
        </row>
        <row r="226">
          <cell r="A226">
            <v>100</v>
          </cell>
          <cell r="C226">
            <v>120</v>
          </cell>
          <cell r="D226">
            <v>10.195199999999998</v>
          </cell>
          <cell r="E226">
            <v>1125100</v>
          </cell>
          <cell r="F226" t="str">
            <v>PEPSI</v>
          </cell>
        </row>
        <row r="227">
          <cell r="A227">
            <v>823</v>
          </cell>
          <cell r="C227">
            <v>60</v>
          </cell>
          <cell r="D227">
            <v>10.799999999999999</v>
          </cell>
          <cell r="E227">
            <v>1125823</v>
          </cell>
          <cell r="F227" t="str">
            <v>PEPSI</v>
          </cell>
        </row>
        <row r="228">
          <cell r="A228">
            <v>1062</v>
          </cell>
          <cell r="C228">
            <v>25</v>
          </cell>
          <cell r="D228">
            <v>2.25</v>
          </cell>
          <cell r="E228">
            <v>1126062</v>
          </cell>
          <cell r="F228" t="str">
            <v>PEPSI</v>
          </cell>
        </row>
        <row r="229">
          <cell r="A229">
            <v>50</v>
          </cell>
          <cell r="C229">
            <v>1</v>
          </cell>
          <cell r="D229">
            <v>0.06</v>
          </cell>
          <cell r="E229">
            <v>1125050</v>
          </cell>
          <cell r="F229" t="str">
            <v>PEPSI</v>
          </cell>
        </row>
        <row r="230">
          <cell r="A230">
            <v>666</v>
          </cell>
          <cell r="C230">
            <v>5</v>
          </cell>
          <cell r="D230">
            <v>0.3</v>
          </cell>
          <cell r="E230">
            <v>1125666</v>
          </cell>
          <cell r="F230" t="str">
            <v>PEPSI</v>
          </cell>
        </row>
        <row r="231">
          <cell r="A231">
            <v>808</v>
          </cell>
          <cell r="C231">
            <v>4</v>
          </cell>
          <cell r="D231">
            <v>0.33599999999999997</v>
          </cell>
          <cell r="E231">
            <v>1125808</v>
          </cell>
          <cell r="F231" t="str">
            <v>PEPSI</v>
          </cell>
        </row>
        <row r="232">
          <cell r="A232">
            <v>810</v>
          </cell>
          <cell r="C232">
            <v>16</v>
          </cell>
          <cell r="D232">
            <v>1.3439999999999999</v>
          </cell>
          <cell r="E232">
            <v>1125810</v>
          </cell>
          <cell r="F232" t="str">
            <v>PEPSI</v>
          </cell>
        </row>
        <row r="233">
          <cell r="A233">
            <v>1105</v>
          </cell>
          <cell r="C233">
            <v>1</v>
          </cell>
          <cell r="D233">
            <v>0.1</v>
          </cell>
          <cell r="E233">
            <v>1126105</v>
          </cell>
          <cell r="F233" t="str">
            <v>PEPSI</v>
          </cell>
        </row>
        <row r="234">
          <cell r="A234">
            <v>810</v>
          </cell>
          <cell r="C234">
            <v>5</v>
          </cell>
          <cell r="D234">
            <v>0.41999999999999993</v>
          </cell>
          <cell r="E234">
            <v>1125810</v>
          </cell>
          <cell r="F234" t="str">
            <v>PEPSI</v>
          </cell>
        </row>
        <row r="235">
          <cell r="A235">
            <v>55</v>
          </cell>
          <cell r="C235">
            <v>8</v>
          </cell>
          <cell r="D235">
            <v>0.72</v>
          </cell>
          <cell r="E235">
            <v>1125055</v>
          </cell>
          <cell r="F235" t="str">
            <v>PEPSI</v>
          </cell>
        </row>
        <row r="236">
          <cell r="A236">
            <v>174</v>
          </cell>
          <cell r="C236">
            <v>3</v>
          </cell>
          <cell r="D236">
            <v>0.27</v>
          </cell>
          <cell r="E236">
            <v>1125174</v>
          </cell>
          <cell r="F236" t="str">
            <v>PEPSI</v>
          </cell>
        </row>
        <row r="237">
          <cell r="A237">
            <v>810</v>
          </cell>
          <cell r="C237">
            <v>3</v>
          </cell>
          <cell r="D237">
            <v>0.252</v>
          </cell>
          <cell r="E237">
            <v>1125810</v>
          </cell>
          <cell r="F237" t="str">
            <v>PEPSI</v>
          </cell>
        </row>
        <row r="238">
          <cell r="A238">
            <v>1062</v>
          </cell>
          <cell r="C238">
            <v>2</v>
          </cell>
          <cell r="D238">
            <v>0.18</v>
          </cell>
          <cell r="E238">
            <v>1126062</v>
          </cell>
          <cell r="F238" t="str">
            <v>PEPSI</v>
          </cell>
        </row>
        <row r="239">
          <cell r="A239">
            <v>55</v>
          </cell>
          <cell r="C239">
            <v>2</v>
          </cell>
          <cell r="D239">
            <v>0.18</v>
          </cell>
          <cell r="E239">
            <v>1125055</v>
          </cell>
          <cell r="F239" t="str">
            <v>PEPSI</v>
          </cell>
        </row>
        <row r="240">
          <cell r="A240">
            <v>174</v>
          </cell>
          <cell r="C240">
            <v>1</v>
          </cell>
          <cell r="D240">
            <v>0.09</v>
          </cell>
          <cell r="E240">
            <v>1125174</v>
          </cell>
          <cell r="F240" t="str">
            <v>PEPSI</v>
          </cell>
        </row>
        <row r="241">
          <cell r="A241">
            <v>462</v>
          </cell>
          <cell r="C241">
            <v>5</v>
          </cell>
          <cell r="D241">
            <v>0.44999999999999996</v>
          </cell>
          <cell r="E241">
            <v>1125462</v>
          </cell>
          <cell r="F241" t="str">
            <v>PEPSI</v>
          </cell>
        </row>
        <row r="242">
          <cell r="A242">
            <v>1062</v>
          </cell>
          <cell r="C242">
            <v>1</v>
          </cell>
          <cell r="D242">
            <v>0.09</v>
          </cell>
          <cell r="E242">
            <v>1126062</v>
          </cell>
          <cell r="F242" t="str">
            <v>PEPSI</v>
          </cell>
        </row>
        <row r="244">
          <cell r="A244">
            <v>823</v>
          </cell>
          <cell r="C244">
            <v>5280</v>
          </cell>
          <cell r="D244">
            <v>950.4</v>
          </cell>
          <cell r="E244">
            <v>1125823</v>
          </cell>
          <cell r="F244" t="str">
            <v>PEPSI</v>
          </cell>
        </row>
        <row r="246">
          <cell r="A246">
            <v>949</v>
          </cell>
          <cell r="C246">
            <v>162</v>
          </cell>
          <cell r="D246">
            <v>18.390240000000002</v>
          </cell>
          <cell r="E246">
            <v>1125949</v>
          </cell>
          <cell r="F246" t="str">
            <v>GATORADE</v>
          </cell>
        </row>
        <row r="247">
          <cell r="A247">
            <v>953</v>
          </cell>
          <cell r="C247">
            <v>54</v>
          </cell>
          <cell r="D247">
            <v>6.1300800000000004</v>
          </cell>
          <cell r="E247">
            <v>1125953</v>
          </cell>
          <cell r="F247" t="str">
            <v>GATORADE</v>
          </cell>
        </row>
        <row r="248">
          <cell r="A248">
            <v>954</v>
          </cell>
          <cell r="C248">
            <v>108</v>
          </cell>
          <cell r="D248">
            <v>12.260160000000001</v>
          </cell>
          <cell r="E248">
            <v>1125954</v>
          </cell>
          <cell r="F248" t="str">
            <v>GATORADE</v>
          </cell>
        </row>
        <row r="249">
          <cell r="A249">
            <v>955</v>
          </cell>
          <cell r="C249">
            <v>108</v>
          </cell>
          <cell r="D249">
            <v>12.260160000000001</v>
          </cell>
          <cell r="E249">
            <v>1125955</v>
          </cell>
          <cell r="F249" t="str">
            <v>GATORADE</v>
          </cell>
        </row>
        <row r="250">
          <cell r="A250">
            <v>956</v>
          </cell>
          <cell r="C250">
            <v>108</v>
          </cell>
          <cell r="D250">
            <v>12.260160000000001</v>
          </cell>
          <cell r="E250">
            <v>1125956</v>
          </cell>
          <cell r="F250" t="str">
            <v>GATORADE</v>
          </cell>
        </row>
        <row r="251">
          <cell r="A251">
            <v>957</v>
          </cell>
          <cell r="C251">
            <v>54</v>
          </cell>
          <cell r="D251">
            <v>6.1300800000000004</v>
          </cell>
          <cell r="E251">
            <v>1125957</v>
          </cell>
          <cell r="F251" t="str">
            <v>GATORADE</v>
          </cell>
        </row>
        <row r="252">
          <cell r="A252">
            <v>959</v>
          </cell>
          <cell r="C252">
            <v>54</v>
          </cell>
          <cell r="D252">
            <v>6.1300800000000004</v>
          </cell>
          <cell r="E252">
            <v>1125959</v>
          </cell>
          <cell r="F252" t="str">
            <v>GATORADE</v>
          </cell>
        </row>
        <row r="253">
          <cell r="A253">
            <v>963</v>
          </cell>
          <cell r="C253">
            <v>54</v>
          </cell>
          <cell r="D253">
            <v>6.1300800000000004</v>
          </cell>
          <cell r="E253">
            <v>1125963</v>
          </cell>
          <cell r="F253" t="str">
            <v>GATORADE</v>
          </cell>
        </row>
      </sheetData>
      <sheetData sheetId="6" refreshError="1"/>
      <sheetData sheetId="7"/>
      <sheetData sheetId="8"/>
      <sheetData sheetId="9"/>
      <sheetData sheetId="10"/>
      <sheetData sheetId="1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Interface_Hub"/>
      <sheetName val="Summary_Platform_Results"/>
      <sheetName val="Summary_Region_Results"/>
      <sheetName val="Platform_&amp;_Region_DLY"/>
      <sheetName val="Platform_&amp;_Region_MTD"/>
      <sheetName val="Platform_&amp;_Region_YTD"/>
      <sheetName val="Est_MTD-2"/>
      <sheetName val="Est_MTD-1"/>
      <sheetName val="EVP_UPLOAD"/>
      <sheetName val="YTD_ACTUALS"/>
      <sheetName val="Email_Distribution"/>
      <sheetName val="Risk_Summary"/>
      <sheetName val="Financials_by_profit_centre"/>
      <sheetName val="criollitas 100 - 200"/>
      <sheetName val="Interface_Hub1"/>
      <sheetName val="Summary_Platform_Results1"/>
      <sheetName val="Summary_Region_Results1"/>
      <sheetName val="Platform_&amp;_Region_DLY1"/>
      <sheetName val="Platform_&amp;_Region_MTD1"/>
      <sheetName val="Platform_&amp;_Region_YTD1"/>
      <sheetName val="Est_MTD-21"/>
      <sheetName val="Est_MTD-11"/>
      <sheetName val="EVP_UPLOAD1"/>
      <sheetName val="YTD_ACTUALS1"/>
      <sheetName val="Email_Distribution1"/>
      <sheetName val="Risk_Summary1"/>
      <sheetName val="Financials_by_profit_centre1"/>
      <sheetName val="criollitas_100_-_200"/>
      <sheetName val="Interface_Hub2"/>
      <sheetName val="Summary_Platform_Results2"/>
      <sheetName val="Summary_Region_Results2"/>
      <sheetName val="Platform_&amp;_Region_DLY2"/>
      <sheetName val="Platform_&amp;_Region_MTD2"/>
      <sheetName val="Platform_&amp;_Region_YTD2"/>
      <sheetName val="Est_MTD-22"/>
      <sheetName val="Est_MTD-12"/>
      <sheetName val="EVP_UPLOAD2"/>
      <sheetName val="YTD_ACTUALS2"/>
      <sheetName val="Email_Distribution2"/>
      <sheetName val="Risk_Summary2"/>
      <sheetName val="Financials_by_profit_centre2"/>
      <sheetName val="criollitas_100_-_2001"/>
      <sheetName val="Registro"/>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
          <cell r="C12">
            <v>39078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ow r="12">
          <cell r="C12">
            <v>39078</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2">
          <cell r="C12">
            <v>39078</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Control_de_asistencias_año_2001"/>
      <sheetName val="Estado_de_Resultados1"/>
      <sheetName val="Sueldos_y_Jornales1"/>
      <sheetName val="Listas"/>
      <sheetName val="1 Listas de validación"/>
      <sheetName val="Marcos Battisitini"/>
      <sheetName val="TD Exp. vs nac. 2"/>
      <sheetName val="TD por prod."/>
      <sheetName val="10-Lista"/>
      <sheetName val="Borrowing"/>
      <sheetName val="RUC"/>
      <sheetName val="Hoja4"/>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Acumulado"/>
      <sheetName val="LIQUIDACION"/>
      <sheetName val="INF Compl"/>
      <sheetName val="Form. 120 IVA Julio"/>
      <sheetName val="Form. 120 IVA Junio"/>
      <sheetName val="Anexo"/>
      <sheetName val="SAP"/>
      <sheetName val="Libro Ventas 0710"/>
      <sheetName val="Libro Compras 0710 5% "/>
      <sheetName val="Asiento "/>
      <sheetName val="RetencComp"/>
      <sheetName val="Iva Compras SAP"/>
      <sheetName val="TC"/>
      <sheetName val="Check_Acumulado"/>
      <sheetName val="INF_Compl"/>
      <sheetName val="Form__120_IVA_Julio"/>
      <sheetName val="Form__120_IVA_Junio"/>
      <sheetName val="Libro_Ventas_0710"/>
      <sheetName val="Libro_Compras_0710_5%_"/>
      <sheetName val="Asiento_"/>
      <sheetName val="Iva_Compras_SAP"/>
      <sheetName val="Check_Acumulado1"/>
      <sheetName val="INF_Compl1"/>
      <sheetName val="Form__120_IVA_Julio1"/>
      <sheetName val="Form__120_IVA_Junio1"/>
      <sheetName val="Libro_Ventas_07101"/>
      <sheetName val="Libro_Compras_0710_5%_1"/>
      <sheetName val="Asiento_1"/>
      <sheetName val="Iva_Compras_SAP1"/>
      <sheetName val="Check_Acumulado2"/>
      <sheetName val="INF_Compl2"/>
      <sheetName val="Form__120_IVA_Julio2"/>
      <sheetName val="Form__120_IVA_Junio2"/>
      <sheetName val="Libro_Ventas_07102"/>
      <sheetName val="Libro_Compras_0710_5%_2"/>
      <sheetName val="Asiento_2"/>
      <sheetName val="Iva_Compras_SA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AG11">
            <v>859003</v>
          </cell>
          <cell r="AH11">
            <v>81681818.181818172</v>
          </cell>
        </row>
        <row r="12">
          <cell r="AG12">
            <v>700090</v>
          </cell>
          <cell r="AH12">
            <v>151148293.63636363</v>
          </cell>
        </row>
        <row r="13">
          <cell r="AG13">
            <v>707000</v>
          </cell>
          <cell r="AH13">
            <v>318380614.1074546</v>
          </cell>
        </row>
        <row r="14">
          <cell r="AG14">
            <v>708000</v>
          </cell>
          <cell r="AH14">
            <v>5248390749.2992001</v>
          </cell>
        </row>
      </sheetData>
      <sheetData sheetId="8" refreshError="1"/>
      <sheetData sheetId="9" refreshError="1"/>
      <sheetData sheetId="10" refreshError="1">
        <row r="20">
          <cell r="N20">
            <v>10387658</v>
          </cell>
        </row>
      </sheetData>
      <sheetData sheetId="11" refreshError="1"/>
      <sheetData sheetId="12" refreshError="1"/>
      <sheetData sheetId="13"/>
      <sheetData sheetId="14"/>
      <sheetData sheetId="15"/>
      <sheetData sheetId="16"/>
      <sheetData sheetId="17">
        <row r="11">
          <cell r="AG11">
            <v>859003</v>
          </cell>
        </row>
      </sheetData>
      <sheetData sheetId="18"/>
      <sheetData sheetId="19"/>
      <sheetData sheetId="20"/>
      <sheetData sheetId="21"/>
      <sheetData sheetId="22"/>
      <sheetData sheetId="23"/>
      <sheetData sheetId="24"/>
      <sheetData sheetId="25">
        <row r="11">
          <cell r="AG11">
            <v>859003</v>
          </cell>
        </row>
      </sheetData>
      <sheetData sheetId="26"/>
      <sheetData sheetId="27"/>
      <sheetData sheetId="28"/>
      <sheetData sheetId="29"/>
      <sheetData sheetId="30"/>
      <sheetData sheetId="31"/>
      <sheetData sheetId="32"/>
      <sheetData sheetId="33">
        <row r="11">
          <cell r="AG11">
            <v>859003</v>
          </cell>
        </row>
      </sheetData>
      <sheetData sheetId="34"/>
      <sheetData sheetId="35"/>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Calculo PPC"/>
      <sheetName val="Reproceso IR PwC "/>
      <sheetName val="RPS"/>
      <sheetName val="IR - Cálculos Auxiliares"/>
      <sheetName val="IVA"/>
      <sheetName val="Debitos"/>
      <sheetName val="Creditos"/>
      <sheetName val="Retenciones Impositivas"/>
      <sheetName val="Retencion IVA"/>
      <sheetName val="Retencion Renta"/>
      <sheetName val="Compras J"/>
      <sheetName val="Compras D"/>
      <sheetName val="Ret Locales J"/>
      <sheetName val="Ret Locales D"/>
      <sheetName val="Ventas "/>
      <sheetName val="Ret Computables"/>
      <sheetName val="Resolucion 20"/>
      <sheetName val="Calculo_PPC"/>
      <sheetName val="Reproceso_IR_PwC_"/>
      <sheetName val="IR_-_Cálculos_Auxiliares"/>
      <sheetName val="Retenciones_Impositivas"/>
      <sheetName val="Retencion_IVA"/>
      <sheetName val="Retencion_Renta"/>
      <sheetName val="Compras_J"/>
      <sheetName val="Compras_D"/>
      <sheetName val="Ret_Locales_J"/>
      <sheetName val="Ret_Locales_D"/>
      <sheetName val="Ventas_"/>
      <sheetName val="Ret_Computables"/>
      <sheetName val="Resolucion_20"/>
      <sheetName val="Calculo_PPC1"/>
      <sheetName val="Reproceso_IR_PwC_1"/>
      <sheetName val="IR_-_Cálculos_Auxiliares1"/>
      <sheetName val="Retenciones_Impositivas1"/>
      <sheetName val="Retencion_IVA1"/>
      <sheetName val="Retencion_Renta1"/>
      <sheetName val="Compras_J1"/>
      <sheetName val="Compras_D1"/>
      <sheetName val="Ret_Locales_J1"/>
      <sheetName val="Ret_Locales_D1"/>
      <sheetName val="Ventas_1"/>
      <sheetName val="Ret_Computables1"/>
      <sheetName val="Resolucion_201"/>
      <sheetName val="Calculo_PPC2"/>
      <sheetName val="Reproceso_IR_PwC_2"/>
      <sheetName val="IR_-_Cálculos_Auxiliares2"/>
      <sheetName val="Retenciones_Impositivas2"/>
      <sheetName val="Retencion_IVA2"/>
      <sheetName val="Retencion_Renta2"/>
      <sheetName val="Compras_J2"/>
      <sheetName val="Compras_D2"/>
      <sheetName val="Ret_Locales_J2"/>
      <sheetName val="Ret_Locales_D2"/>
      <sheetName val="Ventas_2"/>
      <sheetName val="Ret_Computables2"/>
      <sheetName val="Resolucion_2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 Rates"/>
      <sheetName val="LC Fin'ls"/>
      <sheetName val="Off-Line Calc"/>
      <sheetName val="Inventory"/>
      <sheetName val="PP&amp;E - Owned"/>
      <sheetName val="Prepaid Adv."/>
      <sheetName val="Long-Term Assets"/>
      <sheetName val="Equity"/>
      <sheetName val="Cash, Debt, Taxes"/>
      <sheetName val="ABC - YTD"/>
      <sheetName val="$ Fin'ls"/>
      <sheetName val="SAPdata"/>
      <sheetName val="BJSExport"/>
      <sheetName val="BJSHide"/>
      <sheetName val="BJSBox Info"/>
      <sheetName val="BJSDialog1"/>
      <sheetName val="BJSDialog2"/>
      <sheetName val="BJSPrint Macro"/>
      <sheetName val="BJSModule2"/>
      <sheetName val="BJSModule1"/>
      <sheetName val="FX_Rates"/>
      <sheetName val="LC_Fin'ls"/>
      <sheetName val="Off-Line_Calc"/>
      <sheetName val="PP&amp;E_-_Owned"/>
      <sheetName val="Prepaid_Adv_"/>
      <sheetName val="Long-Term_Assets"/>
      <sheetName val="Cash,_Debt,_Taxes"/>
      <sheetName val="ABC_-_YTD"/>
      <sheetName val="$_Fin'ls"/>
      <sheetName val="BJSBox_Info"/>
      <sheetName val="BJSPrint_Macro"/>
      <sheetName val="FX_Rates1"/>
      <sheetName val="LC_Fin'ls1"/>
      <sheetName val="Off-Line_Calc1"/>
      <sheetName val="PP&amp;E_-_Owned1"/>
      <sheetName val="Prepaid_Adv_1"/>
      <sheetName val="Long-Term_Assets1"/>
      <sheetName val="Cash,_Debt,_Taxes1"/>
      <sheetName val="ABC_-_YTD1"/>
      <sheetName val="$_Fin'ls1"/>
      <sheetName val="BJSBox_Info1"/>
      <sheetName val="BJSPrint_Macro1"/>
      <sheetName val="FX_Rates2"/>
      <sheetName val="LC_Fin'ls2"/>
      <sheetName val="Off-Line_Calc2"/>
      <sheetName val="PP&amp;E_-_Owned2"/>
      <sheetName val="Prepaid_Adv_2"/>
      <sheetName val="Long-Term_Assets2"/>
      <sheetName val="Cash,_Debt,_Taxes2"/>
      <sheetName val="ABC_-_YTD2"/>
      <sheetName val="$_Fin'ls2"/>
      <sheetName val="BJSBox_Info2"/>
      <sheetName val="BJSPrint_Macro2"/>
    </sheetNames>
    <sheetDataSet>
      <sheetData sheetId="0" refreshError="1">
        <row r="51">
          <cell r="F51">
            <v>0.28752156411730878</v>
          </cell>
          <cell r="G51">
            <v>0.28810141169691733</v>
          </cell>
          <cell r="H51">
            <v>0.2901915264074289</v>
          </cell>
          <cell r="I51">
            <v>0.29112081513828236</v>
          </cell>
          <cell r="J51">
            <v>0.28885037550548814</v>
          </cell>
          <cell r="K51">
            <v>0.28498147620404674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1">
          <cell r="F51">
            <v>0.28752156411730878</v>
          </cell>
        </row>
      </sheetData>
      <sheetData sheetId="21"/>
      <sheetData sheetId="22"/>
      <sheetData sheetId="23"/>
      <sheetData sheetId="24"/>
      <sheetData sheetId="25"/>
      <sheetData sheetId="26"/>
      <sheetData sheetId="27"/>
      <sheetData sheetId="28"/>
      <sheetData sheetId="29"/>
      <sheetData sheetId="30"/>
      <sheetData sheetId="31">
        <row r="51">
          <cell r="F51">
            <v>0.28752156411730878</v>
          </cell>
        </row>
      </sheetData>
      <sheetData sheetId="32"/>
      <sheetData sheetId="33"/>
      <sheetData sheetId="34"/>
      <sheetData sheetId="35"/>
      <sheetData sheetId="36"/>
      <sheetData sheetId="37"/>
      <sheetData sheetId="38"/>
      <sheetData sheetId="39"/>
      <sheetData sheetId="40"/>
      <sheetData sheetId="41"/>
      <sheetData sheetId="42">
        <row r="51">
          <cell r="F51">
            <v>0.28752156411730878</v>
          </cell>
        </row>
      </sheetData>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 Rates"/>
      <sheetName val="LC Fin'ls"/>
      <sheetName val="Off-Line Calc"/>
      <sheetName val="Inventory"/>
      <sheetName val="PP&amp;E - Owned"/>
      <sheetName val="Prepaid Adv."/>
      <sheetName val="Long-Term Assets"/>
      <sheetName val="Equity"/>
      <sheetName val="Cash, Debt, Taxes"/>
      <sheetName val="ABC - YTD"/>
      <sheetName val="$ Fin'ls"/>
      <sheetName val="SAPdata"/>
      <sheetName val="BJSExport"/>
      <sheetName val="BJSHide"/>
      <sheetName val="BJSBox Info"/>
      <sheetName val="BJSDialog1"/>
      <sheetName val="BJSDialog2"/>
      <sheetName val="BJSPrint Macro"/>
      <sheetName val="BJSModule2"/>
      <sheetName val="BJSModule1"/>
      <sheetName val="FX_Rates"/>
      <sheetName val="LC_Fin'ls"/>
      <sheetName val="Off-Line_Calc"/>
      <sheetName val="PP&amp;E_-_Owned"/>
      <sheetName val="Prepaid_Adv_"/>
      <sheetName val="Long-Term_Assets"/>
      <sheetName val="Cash,_Debt,_Taxes"/>
      <sheetName val="ABC_-_YTD"/>
      <sheetName val="$_Fin'ls"/>
      <sheetName val="BJSBox_Info"/>
      <sheetName val="BJSPrint_Macro"/>
      <sheetName val="FX_Rates1"/>
      <sheetName val="LC_Fin'ls1"/>
      <sheetName val="Off-Line_Calc1"/>
      <sheetName val="PP&amp;E_-_Owned1"/>
      <sheetName val="Prepaid_Adv_1"/>
      <sheetName val="Long-Term_Assets1"/>
      <sheetName val="Cash,_Debt,_Taxes1"/>
      <sheetName val="ABC_-_YTD1"/>
      <sheetName val="$_Fin'ls1"/>
      <sheetName val="BJSBox_Info1"/>
      <sheetName val="BJSPrint_Macro1"/>
      <sheetName val="FX_Rates2"/>
      <sheetName val="LC_Fin'ls2"/>
      <sheetName val="Off-Line_Calc2"/>
      <sheetName val="PP&amp;E_-_Owned2"/>
      <sheetName val="Prepaid_Adv_2"/>
      <sheetName val="Long-Term_Assets2"/>
      <sheetName val="Cash,_Debt,_Taxes2"/>
      <sheetName val="ABC_-_YTD2"/>
      <sheetName val="$_Fin'ls2"/>
      <sheetName val="BJSBox_Info2"/>
      <sheetName val="BJSPrint_Macro2"/>
    </sheetNames>
    <sheetDataSet>
      <sheetData sheetId="0" refreshError="1">
        <row r="51">
          <cell r="L51">
            <v>0.28169014084507044</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ow r="51">
          <cell r="L51">
            <v>0.28169014084507044</v>
          </cell>
        </row>
      </sheetData>
      <sheetData sheetId="21"/>
      <sheetData sheetId="22"/>
      <sheetData sheetId="23"/>
      <sheetData sheetId="24"/>
      <sheetData sheetId="25"/>
      <sheetData sheetId="26"/>
      <sheetData sheetId="27"/>
      <sheetData sheetId="28"/>
      <sheetData sheetId="29"/>
      <sheetData sheetId="30"/>
      <sheetData sheetId="31">
        <row r="51">
          <cell r="L51">
            <v>0.28169014084507044</v>
          </cell>
        </row>
      </sheetData>
      <sheetData sheetId="32"/>
      <sheetData sheetId="33"/>
      <sheetData sheetId="34"/>
      <sheetData sheetId="35"/>
      <sheetData sheetId="36"/>
      <sheetData sheetId="37"/>
      <sheetData sheetId="38"/>
      <sheetData sheetId="39"/>
      <sheetData sheetId="40"/>
      <sheetData sheetId="41"/>
      <sheetData sheetId="42">
        <row r="51">
          <cell r="L51">
            <v>0.28169014084507044</v>
          </cell>
        </row>
      </sheetData>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 val="P&amp;L_summary"/>
      <sheetName val="Quarterly_P&amp;L_overview"/>
      <sheetName val="P&amp;L_by_platform_USD"/>
      <sheetName val="P&amp;L_by_platform_INR"/>
      <sheetName val="Gross_margin_summary"/>
      <sheetName val="Capex_summary"/>
      <sheetName val="Statutory_G&amp;A"/>
      <sheetName val="MUG"/>
      <sheetName val="P&amp;L_summary1"/>
      <sheetName val="Quarterly_P&amp;L_overview1"/>
      <sheetName val="P&amp;L_by_platform_USD1"/>
      <sheetName val="P&amp;L_by_platform_INR1"/>
      <sheetName val="Gross_margin_summary1"/>
      <sheetName val="Capex_summary1"/>
      <sheetName val="Statutory_G&amp;A1"/>
      <sheetName val="P&amp;L_summary2"/>
      <sheetName val="Quarterly_P&amp;L_overview2"/>
      <sheetName val="P&amp;L_by_platform_USD2"/>
      <sheetName val="P&amp;L_by_platform_INR2"/>
      <sheetName val="Gross_margin_summary2"/>
      <sheetName val="Capex_summary2"/>
      <sheetName val="Statutory_G&amp;A2"/>
      <sheetName val="Interface Hub"/>
      <sheetName val="Feuil1"/>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ow r="1">
          <cell r="A1">
            <v>44.811300000000003</v>
          </cell>
        </row>
      </sheetData>
      <sheetData sheetId="9"/>
      <sheetData sheetId="10"/>
      <sheetData sheetId="11"/>
      <sheetData sheetId="12"/>
      <sheetData sheetId="13"/>
      <sheetData sheetId="14"/>
      <sheetData sheetId="15" refreshError="1"/>
      <sheetData sheetId="16">
        <row r="1">
          <cell r="A1">
            <v>44.811300000000003</v>
          </cell>
        </row>
      </sheetData>
      <sheetData sheetId="17"/>
      <sheetData sheetId="18"/>
      <sheetData sheetId="19"/>
      <sheetData sheetId="20"/>
      <sheetData sheetId="21"/>
      <sheetData sheetId="22"/>
      <sheetData sheetId="23">
        <row r="1">
          <cell r="A1">
            <v>44.811300000000003</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amp;L_summary"/>
      <sheetName val="Quarterly_P&amp;L_overview"/>
      <sheetName val="P&amp;L_by_platform_USD"/>
      <sheetName val="P&amp;L_by_platform_RMB"/>
      <sheetName val="Gross_margin_summary"/>
      <sheetName val="Capex_summary"/>
      <sheetName val="Statutory_G&amp;A"/>
      <sheetName val="LC-Original"/>
      <sheetName val="P&amp;L_summary1"/>
      <sheetName val="Quarterly_P&amp;L_overview1"/>
      <sheetName val="P&amp;L_by_platform_USD1"/>
      <sheetName val="P&amp;L_by_platform_RMB1"/>
      <sheetName val="Gross_margin_summary1"/>
      <sheetName val="Capex_summary1"/>
      <sheetName val="Statutory_G&amp;A1"/>
      <sheetName val="P&amp;L_summary2"/>
      <sheetName val="Quarterly_P&amp;L_overview2"/>
      <sheetName val="P&amp;L_by_platform_USD2"/>
      <sheetName val="P&amp;L_by_platform_RMB2"/>
      <sheetName val="Gross_margin_summary2"/>
      <sheetName val="Capex_summary2"/>
      <sheetName val="Statutory_G&amp;A2"/>
      <sheetName val="Interface Hub"/>
      <sheetName val="Feuil1"/>
      <sheetName val="juic"/>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v>7.8</v>
          </cell>
        </row>
      </sheetData>
      <sheetData sheetId="10"/>
      <sheetData sheetId="11"/>
      <sheetData sheetId="12"/>
      <sheetData sheetId="13"/>
      <sheetData sheetId="14"/>
      <sheetData sheetId="15"/>
      <sheetData sheetId="16" refreshError="1"/>
      <sheetData sheetId="17">
        <row r="1">
          <cell r="A1">
            <v>7.8</v>
          </cell>
        </row>
      </sheetData>
      <sheetData sheetId="18"/>
      <sheetData sheetId="19"/>
      <sheetData sheetId="20"/>
      <sheetData sheetId="21"/>
      <sheetData sheetId="22"/>
      <sheetData sheetId="23"/>
      <sheetData sheetId="24">
        <row r="1">
          <cell r="A1">
            <v>7.8</v>
          </cell>
        </row>
      </sheetData>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yS"/>
      <sheetName val="Comparat Fisc y Gest"/>
      <sheetName val="Balance Gestion"/>
      <sheetName val="CUADRO DE RESULTADOS"/>
      <sheetName val="BALANCE GENERAL E &amp; Y"/>
      <sheetName val="CUADRO DE RESULTADOS E &amp; Y"/>
      <sheetName val="BALANCE GENERAL"/>
      <sheetName val="Balance Municipalidad"/>
      <sheetName val="Res.173 Balance"/>
      <sheetName val="Res.173 Cuadro Res"/>
      <sheetName val="Evol PN Res 173"/>
      <sheetName val="Anexo II Res 173"/>
      <sheetName val="Flujo Efect Res 173"/>
      <sheetName val="AD post al cierre "/>
      <sheetName val="Cua.Result. USGAAP"/>
      <sheetName val="KF Legal"/>
      <sheetName val="AD Imp.Diferidos "/>
      <sheetName val="Imp Diferido 0605"/>
      <sheetName val="prev estatfisc Jun05"/>
      <sheetName val="Saldos ME Jun05"/>
      <sheetName val="Base_SyS"/>
      <sheetName val="Comparat_Fisc_y_Gest"/>
      <sheetName val="Balance_Gestion"/>
      <sheetName val="CUADRO_DE_RESULTADOS"/>
      <sheetName val="BALANCE_GENERAL_E_&amp;_Y"/>
      <sheetName val="CUADRO_DE_RESULTADOS_E_&amp;_Y"/>
      <sheetName val="BALANCE_GENERAL"/>
      <sheetName val="Balance_Municipalidad"/>
      <sheetName val="Res_173_Balance"/>
      <sheetName val="Res_173_Cuadro_Res"/>
      <sheetName val="Evol_PN_Res_173"/>
      <sheetName val="Anexo_II_Res_173"/>
      <sheetName val="Flujo_Efect_Res_173"/>
      <sheetName val="AD_post_al_cierre_"/>
      <sheetName val="Cua_Result__USGAAP"/>
      <sheetName val="KF_Legal"/>
      <sheetName val="AD_Imp_Diferidos_"/>
      <sheetName val="Imp_Diferido_0605"/>
      <sheetName val="prev_estatfisc_Jun05"/>
      <sheetName val="Saldos_ME_Jun05"/>
      <sheetName val="Base_SyS1"/>
      <sheetName val="Comparat_Fisc_y_Gest1"/>
      <sheetName val="Balance_Gestion1"/>
      <sheetName val="CUADRO_DE_RESULTADOS1"/>
      <sheetName val="BALANCE_GENERAL_E_&amp;_Y1"/>
      <sheetName val="CUADRO_DE_RESULTADOS_E_&amp;_Y1"/>
      <sheetName val="BALANCE_GENERAL1"/>
      <sheetName val="Balance_Municipalidad1"/>
      <sheetName val="Res_173_Balance1"/>
      <sheetName val="Res_173_Cuadro_Res1"/>
      <sheetName val="Evol_PN_Res_1731"/>
      <sheetName val="Anexo_II_Res_1731"/>
      <sheetName val="Flujo_Efect_Res_1731"/>
      <sheetName val="AD_post_al_cierre_1"/>
      <sheetName val="Cua_Result__USGAAP1"/>
      <sheetName val="KF_Legal1"/>
      <sheetName val="AD_Imp_Diferidos_1"/>
      <sheetName val="Imp_Diferido_06051"/>
      <sheetName val="prev_estatfisc_Jun051"/>
      <sheetName val="Saldos_ME_Jun051"/>
      <sheetName val="Base_SyS2"/>
      <sheetName val="Comparat_Fisc_y_Gest2"/>
      <sheetName val="Balance_Gestion2"/>
      <sheetName val="CUADRO_DE_RESULTADOS2"/>
      <sheetName val="BALANCE_GENERAL_E_&amp;_Y2"/>
      <sheetName val="CUADRO_DE_RESULTADOS_E_&amp;_Y2"/>
      <sheetName val="BALANCE_GENERAL2"/>
      <sheetName val="Balance_Municipalidad2"/>
      <sheetName val="Res_173_Balance2"/>
      <sheetName val="Res_173_Cuadro_Res2"/>
      <sheetName val="Evol_PN_Res_1732"/>
      <sheetName val="Anexo_II_Res_1732"/>
      <sheetName val="Flujo_Efect_Res_1732"/>
      <sheetName val="AD_post_al_cierre_2"/>
      <sheetName val="Cua_Result__USGAAP2"/>
      <sheetName val="KF_Legal2"/>
      <sheetName val="AD_Imp_Diferidos_2"/>
      <sheetName val="Imp_Diferido_06052"/>
      <sheetName val="prev_estatfisc_Jun052"/>
      <sheetName val="Saldos_ME_Jun0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nue"/>
      <sheetName val="Cos-nue (2)"/>
      <sheetName val="Análisis Gs."/>
      <sheetName val="Análisis detallado"/>
      <sheetName val="Estimación de Comisiones"/>
      <sheetName val="Cos-nue_(2)"/>
      <sheetName val="Análisis_Gs_"/>
      <sheetName val="Análisis_detallado"/>
      <sheetName val="Estimación_de_Comisiones"/>
      <sheetName val="Cos-nue_(2)1"/>
      <sheetName val="Análisis_Gs_1"/>
      <sheetName val="Análisis_detallado1"/>
      <sheetName val="Estimación_de_Comisiones1"/>
      <sheetName val="Cos-nue_(2)2"/>
      <sheetName val="Análisis_Gs_2"/>
      <sheetName val="Análisis_detallado2"/>
      <sheetName val="Estimación_de_Comisiones2"/>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 val="Datos_del_Balance"/>
      <sheetName val="Bce_básico_Resumido_AIF_"/>
      <sheetName val="Bce_Conso_Resumido_AIF"/>
      <sheetName val="Bce_Patrim"/>
      <sheetName val="Nota_numérica"/>
      <sheetName val="EE_RR"/>
      <sheetName val="Resultado_por_tenencia"/>
      <sheetName val="Otros_ingresos_y_egresos"/>
      <sheetName val="Info_por_segmento"/>
      <sheetName val="Soporte_Segment"/>
      <sheetName val="Reseña_cuadros"/>
      <sheetName val="Elim_InterCo"/>
      <sheetName val="Rdos_elim_interCo"/>
      <sheetName val="Mayores_valores"/>
      <sheetName val="Mayores_valores_2"/>
      <sheetName val="Eliminaciones_VPP"/>
      <sheetName val="Comprobacion_art_33"/>
      <sheetName val="Datos_del_Balance1"/>
      <sheetName val="Bce_básico_Resumido_AIF_1"/>
      <sheetName val="Bce_Conso_Resumido_AIF1"/>
      <sheetName val="Bce_Patrim1"/>
      <sheetName val="Nota_numérica1"/>
      <sheetName val="EE_RR1"/>
      <sheetName val="Resultado_por_tenencia1"/>
      <sheetName val="Otros_ingresos_y_egresos1"/>
      <sheetName val="Info_por_segmento1"/>
      <sheetName val="Soporte_Segment1"/>
      <sheetName val="Reseña_cuadros1"/>
      <sheetName val="Elim_InterCo1"/>
      <sheetName val="Rdos_elim_interCo1"/>
      <sheetName val="Mayores_valores1"/>
      <sheetName val="Mayores_valores_21"/>
      <sheetName val="Eliminaciones_VPP1"/>
      <sheetName val="Comprobacion_art_331"/>
      <sheetName val="Datos_del_Balance2"/>
      <sheetName val="Bce_básico_Resumido_AIF_2"/>
      <sheetName val="Bce_Conso_Resumido_AIF2"/>
      <sheetName val="Bce_Patrim2"/>
      <sheetName val="Nota_numérica2"/>
      <sheetName val="EE_RR2"/>
      <sheetName val="Resultado_por_tenencia2"/>
      <sheetName val="Otros_ingresos_y_egresos2"/>
      <sheetName val="Info_por_segmento2"/>
      <sheetName val="Soporte_Segment2"/>
      <sheetName val="Reseña_cuadros2"/>
      <sheetName val="Elim_InterCo2"/>
      <sheetName val="Rdos_elim_interCo2"/>
      <sheetName val="Mayores_valores2"/>
      <sheetName val="Mayores_valores_22"/>
      <sheetName val="Eliminaciones_VPP2"/>
      <sheetName val="Comprobacion_art_332"/>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7">
          <cell r="B7">
            <v>39994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7">
          <cell r="B7">
            <v>39994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7">
          <cell r="B7">
            <v>39994</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ções"/>
      <sheetName val="DDD"/>
      <sheetName val="ABC"/>
      <sheetName val="AGU"/>
      <sheetName val="ANA"/>
      <sheetName val="ARA"/>
      <sheetName val="BAH"/>
      <sheetName val="BRA"/>
      <sheetName val="CUR"/>
      <sheetName val="FLO"/>
      <sheetName val="FOR"/>
      <sheetName val="ILH"/>
      <sheetName val="LON"/>
      <sheetName val="MAC"/>
      <sheetName val="MIN"/>
      <sheetName val="NAT"/>
      <sheetName val="NIT"/>
      <sheetName val="PEL"/>
      <sheetName val="PF"/>
      <sheetName val="PIR"/>
      <sheetName val="POA"/>
      <sheetName val="PRB"/>
      <sheetName val="PRNG"/>
      <sheetName val="REC"/>
      <sheetName val="RIO"/>
      <sheetName val="RP"/>
      <sheetName val="SAP"/>
      <sheetName val="SER"/>
      <sheetName val="SJRP"/>
      <sheetName val="SP"/>
      <sheetName val="BEL"/>
      <sheetName val="CGDE"/>
      <sheetName val="CUI"/>
      <sheetName val="GOI"/>
      <sheetName val="JAC"/>
      <sheetName val="MAN"/>
      <sheetName val="MOO"/>
      <sheetName val="UBE"/>
      <sheetName val="VIA"/>
      <sheetName val="CAX"/>
      <sheetName val="COMPS"/>
      <sheetName val="Company"/>
      <sheetName val="DATA"/>
      <sheetName val="Select"/>
      <sheetName val="Target Book"/>
      <sheetName val="Principal"/>
      <sheetName val="Calendário"/>
      <sheetName val="Passo"/>
      <sheetName val="Plan1"/>
      <sheetName val="Obj"/>
      <sheetName val="Real"/>
      <sheetName val="Vol_Cob"/>
      <sheetName val="Indicadores"/>
      <sheetName val="Can1.1"/>
      <sheetName val="Crit"/>
      <sheetName val="Posit"/>
      <sheetName val="Devol"/>
      <sheetName val="Inad"/>
      <sheetName val="RKG_COB"/>
      <sheetName val="Coberturas"/>
      <sheetName val="Cob_Cerv"/>
      <sheetName val="Cob_Ref"/>
      <sheetName val="Cob_Int"/>
      <sheetName val="Cob_Gca"/>
      <sheetName val="Cob_Ref12"/>
      <sheetName val="Cob_Lipt"/>
      <sheetName val="Cob_PT"/>
      <sheetName val="Cob_BOH"/>
      <sheetName val="Cob_Mar"/>
      <sheetName val="Cob_Orig"/>
      <sheetName val="Cob_Agua"/>
      <sheetName val="Gerot"/>
      <sheetName val="IC_GV"/>
      <sheetName val="IC_SV1 "/>
      <sheetName val="IC_SV2"/>
      <sheetName val="IC_SV3"/>
      <sheetName val="IC_SV4 "/>
      <sheetName val="IC_SV5"/>
      <sheetName val="IC_SV6"/>
      <sheetName val="IC_SV7"/>
      <sheetName val="IC_SV8"/>
      <sheetName val="ìtens críticos.1 "/>
      <sheetName val="ìtens críticos.2"/>
      <sheetName val="REMUNERAÇÃO VEND BH"/>
      <sheetName val="Aderência Refrigeração"/>
      <sheetName val="Cobertura_GSP"/>
      <sheetName val="Cobertura_GSP_%"/>
      <sheetName val="Estoque EQUIP."/>
      <sheetName val="Contra Partida Cerveja"/>
      <sheetName val="Contra Partida Refri"/>
      <sheetName val="Recup_Giro Junho"/>
      <sheetName val="Recup_Giro Julho"/>
      <sheetName val="Acompanhamento Portifólio_Junho"/>
      <sheetName val="Acompanhamento Portifólio_Julho"/>
      <sheetName val="MCD Original_GSP"/>
      <sheetName val="Mat Merchandising_GSP"/>
      <sheetName val="Faixas"/>
      <sheetName val="PDVs c Refrig 2002"/>
      <sheetName val="PDVs c Refrig 2003"/>
      <sheetName val="2002ANTARCTICA"/>
      <sheetName val="2003ANTARCTICA"/>
      <sheetName val="Instruções de Preenchimento"/>
      <sheetName val="Painel"/>
      <sheetName val="Gerencial"/>
      <sheetName val="Dados Incorporação"/>
      <sheetName val="Ocupação"/>
      <sheetName val="Puxada 2004 "/>
      <sheetName val="Devolução"/>
      <sheetName val="Puxada 2003"/>
      <sheetName val="01"/>
      <sheetName val="MODELO"/>
      <sheetName val="Premissas"/>
      <sheetName val="ModAssump"/>
      <sheetName val="DBF"/>
      <sheetName val="Custos"/>
      <sheetName val="Dados Org"/>
      <sheetName val="Roll Out_AQ"/>
      <sheetName val="Matriz_Unidade"/>
      <sheetName val="600ML"/>
      <sheetName val="Empresas"/>
      <sheetName val="Descrição PDCAC"/>
      <sheetName val="2C"/>
      <sheetName val="Matriz de Criticidade_Captação"/>
      <sheetName val="Planejamento 6x1 (ano)"/>
      <sheetName val="Prod"/>
      <sheetName val="Eficiencia"/>
      <sheetName val="Can1_1"/>
      <sheetName val="IC_SV1_"/>
      <sheetName val="IC_SV4_"/>
      <sheetName val="ìtens_críticos_1_"/>
      <sheetName val="ìtens_críticos_2"/>
      <sheetName val="REMUNERAÇÃO_VEND_BH"/>
      <sheetName val="Aderência_Refrigeração"/>
      <sheetName val="Estoque_EQUIP_"/>
      <sheetName val="Contra_Partida_Cerveja"/>
      <sheetName val="Contra_Partida_Refri"/>
      <sheetName val="Recup_Giro_Junho"/>
      <sheetName val="Recup_Giro_Julho"/>
      <sheetName val="Acompanhamento_Portifólio_Junho"/>
      <sheetName val="Acompanhamento_Portifólio_Julho"/>
      <sheetName val="MCD_Original_GSP"/>
      <sheetName val="Mat_Merchandising_GSP"/>
      <sheetName val="PDVs_c_Refrig_2002"/>
      <sheetName val="PDVs_c_Refrig_2003"/>
      <sheetName val="Instruções_de_Preenchimento"/>
      <sheetName val="Dados_Incorporação"/>
      <sheetName val="Puxada_2004_"/>
      <sheetName val="Puxada_2003"/>
      <sheetName val="Dados_Org"/>
      <sheetName val="Roll_Out_AQ"/>
      <sheetName val="Descrição_PDCAC"/>
      <sheetName val="Matriz_de_Criticidade_Captação"/>
      <sheetName val="Planejamento_6x1_(ano)"/>
      <sheetName val="Setup"/>
      <sheetName val="Check List Visita"/>
      <sheetName val="2004"/>
      <sheetName val="은행"/>
      <sheetName val="GR_Piores_Ranking_OBZ"/>
      <sheetName val="BH - Bruna"/>
      <sheetName val="PM"/>
      <sheetName val="DADOS"/>
      <sheetName val="Industria"/>
      <sheetName val="XLR_NoRangeSheet"/>
      <sheetName val="BASE DADOS"/>
      <sheetName val="Árvore"/>
      <sheetName val="Ret cond 2011"/>
      <sheetName val="Plan3"/>
      <sheetName val="Hidden"/>
      <sheetName val="AlertaACA- Preenchimento Manual"/>
      <sheetName val="Pirâmide"/>
      <sheetName val="KPI-Preenchimento Manual"/>
      <sheetName val="Incidente-Preen.Manual Cel.azul"/>
      <sheetName val="Yellow Belts - Relatório"/>
      <sheetName val="Parameters"/>
      <sheetName val="Sheet1"/>
      <sheetName val="BH_-_Bruna"/>
      <sheetName val="Cadastro"/>
      <sheetName val="Perda_Lata"/>
      <sheetName val="Vieja"/>
      <sheetName val="Ferias"/>
      <sheetName val="STARTSHEET"/>
      <sheetName val="LDE"/>
      <sheetName val="Volume_Charts"/>
      <sheetName val="Farol Metas"/>
      <sheetName val="Agenda"/>
      <sheetName val="AO"/>
      <sheetName val="BG"/>
      <sheetName val="EE"/>
      <sheetName val="PV"/>
      <sheetName val="SG"/>
      <sheetName val="TI"/>
      <sheetName val="SUMMARY"/>
      <sheetName val="Movimiento"/>
      <sheetName val="CONCILIACIÓN (2010)"/>
      <sheetName val="FE"/>
      <sheetName val="Meta"/>
      <sheetName val="Types"/>
      <sheetName val="Master"/>
      <sheetName val="Target_Book"/>
      <sheetName val="Can1_11"/>
      <sheetName val="IC_SV1_1"/>
      <sheetName val="IC_SV4_1"/>
      <sheetName val="ìtens_críticos_1_1"/>
      <sheetName val="ìtens_críticos_21"/>
      <sheetName val="REMUNERAÇÃO_VEND_BH1"/>
      <sheetName val="Aderência_Refrigeração1"/>
      <sheetName val="Estoque_EQUIP_1"/>
      <sheetName val="Contra_Partida_Cerveja1"/>
      <sheetName val="Contra_Partida_Refri1"/>
      <sheetName val="Recup_Giro_Junho1"/>
      <sheetName val="Recup_Giro_Julho1"/>
      <sheetName val="Acompanhamento_Portifólio_Junh1"/>
      <sheetName val="Acompanhamento_Portifólio_Julh1"/>
      <sheetName val="MCD_Original_GSP1"/>
      <sheetName val="Mat_Merchandising_GSP1"/>
      <sheetName val="PDVs_c_Refrig_20021"/>
      <sheetName val="PDVs_c_Refrig_20031"/>
      <sheetName val="Instruções_de_Preenchimento1"/>
      <sheetName val="Dados_Incorporação1"/>
      <sheetName val="Puxada_2004_1"/>
      <sheetName val="Puxada_20031"/>
      <sheetName val="Dados_Org1"/>
      <sheetName val="Roll_Out_AQ1"/>
      <sheetName val="Descrição_PDCAC1"/>
      <sheetName val="Matriz_de_Criticidade_Captação1"/>
      <sheetName val="Planejamento_6x1_(ano)1"/>
      <sheetName val="Check_List_Visita"/>
      <sheetName val="BH_-_Bruna1"/>
      <sheetName val="BASE_DADOS"/>
      <sheetName val="Ret_cond_2011"/>
      <sheetName val="AlertaACA-_Preenchimento_Manual"/>
      <sheetName val="KPI-Preenchimento_Manual"/>
      <sheetName val="Incidente-Preen_Manual_Cel_azul"/>
      <sheetName val="Yellow_Belts_-_Relatório"/>
      <sheetName val="Farol_Metas"/>
      <sheetName val="CONCILIACIÓN_(2010)"/>
      <sheetName val="Target_Book2"/>
      <sheetName val="Target_Book1"/>
      <sheetName val="Target_Book3"/>
      <sheetName val="Target_Book4"/>
      <sheetName val="Target_Book5"/>
      <sheetName val="Target_Book6"/>
      <sheetName val="Target_Book7"/>
      <sheetName val="Target_Book8"/>
      <sheetName val="Can1_12"/>
      <sheetName val="IC_SV1_2"/>
      <sheetName val="IC_SV4_2"/>
      <sheetName val="ìtens_críticos_1_2"/>
      <sheetName val="ìtens_críticos_22"/>
      <sheetName val="REMUNERAÇÃO_VEND_BH2"/>
      <sheetName val="Aderência_Refrigeração2"/>
      <sheetName val="Estoque_EQUIP_2"/>
      <sheetName val="Contra_Partida_Cerveja2"/>
      <sheetName val="Contra_Partida_Refri2"/>
      <sheetName val="Recup_Giro_Junho2"/>
      <sheetName val="Recup_Giro_Julho2"/>
      <sheetName val="Acompanhamento_Portifólio_Junh2"/>
      <sheetName val="Acompanhamento_Portifólio_Julh2"/>
      <sheetName val="MCD_Original_GSP2"/>
      <sheetName val="Mat_Merchandising_GSP2"/>
      <sheetName val="PDVs_c_Refrig_20022"/>
      <sheetName val="PDVs_c_Refrig_20032"/>
      <sheetName val="Instruções_de_Preenchimento2"/>
      <sheetName val="Dados_Incorporação2"/>
      <sheetName val="Puxada_2004_2"/>
      <sheetName val="Puxada_20032"/>
      <sheetName val="Dados_Org2"/>
      <sheetName val="Roll_Out_AQ2"/>
      <sheetName val="Descrição_PDCAC2"/>
      <sheetName val="Matriz_de_Criticidade_Captação2"/>
      <sheetName val="Planejamento_6x1_(ano)2"/>
      <sheetName val="Check_List_Visita1"/>
      <sheetName val="BH_-_Bruna2"/>
      <sheetName val="BASE_DADOS1"/>
      <sheetName val="Ret_cond_20111"/>
      <sheetName val="AlertaACA-_Preenchimento_Manua1"/>
      <sheetName val="KPI-Preenchimento_Manual1"/>
      <sheetName val="Incidente-Preen_Manual_Cel_azu1"/>
      <sheetName val="Yellow_Belts_-_Relatório1"/>
      <sheetName val="Farol_Metas1"/>
      <sheetName val="CONCILIACIÓN_(2010)1"/>
      <sheetName val="Target_Book10"/>
      <sheetName val="Can1_14"/>
      <sheetName val="IC_SV1_4"/>
      <sheetName val="IC_SV4_4"/>
      <sheetName val="ìtens_críticos_1_4"/>
      <sheetName val="ìtens_críticos_24"/>
      <sheetName val="REMUNERAÇÃO_VEND_BH4"/>
      <sheetName val="Aderência_Refrigeração4"/>
      <sheetName val="Estoque_EQUIP_4"/>
      <sheetName val="Contra_Partida_Cerveja4"/>
      <sheetName val="Contra_Partida_Refri4"/>
      <sheetName val="Recup_Giro_Junho4"/>
      <sheetName val="Recup_Giro_Julho4"/>
      <sheetName val="Acompanhamento_Portifólio_Junh4"/>
      <sheetName val="Acompanhamento_Portifólio_Julh4"/>
      <sheetName val="MCD_Original_GSP4"/>
      <sheetName val="Mat_Merchandising_GSP4"/>
      <sheetName val="PDVs_c_Refrig_20024"/>
      <sheetName val="PDVs_c_Refrig_20034"/>
      <sheetName val="Instruções_de_Preenchimento4"/>
      <sheetName val="Dados_Incorporação4"/>
      <sheetName val="Puxada_2004_4"/>
      <sheetName val="Puxada_20034"/>
      <sheetName val="Dados_Org4"/>
      <sheetName val="Roll_Out_AQ4"/>
      <sheetName val="Descrição_PDCAC4"/>
      <sheetName val="Matriz_de_Criticidade_Captação4"/>
      <sheetName val="Planejamento_6x1_(ano)4"/>
      <sheetName val="Check_List_Visita3"/>
      <sheetName val="BH_-_Bruna4"/>
      <sheetName val="BASE_DADOS3"/>
      <sheetName val="Ret_cond_20113"/>
      <sheetName val="AlertaACA-_Preenchimento_Manua3"/>
      <sheetName val="KPI-Preenchimento_Manual3"/>
      <sheetName val="Incidente-Preen_Manual_Cel_azu3"/>
      <sheetName val="Yellow_Belts_-_Relatório3"/>
      <sheetName val="Farol_Metas3"/>
      <sheetName val="CONCILIACIÓN_(2010)3"/>
      <sheetName val="Target_Book9"/>
      <sheetName val="Can1_13"/>
      <sheetName val="IC_SV1_3"/>
      <sheetName val="IC_SV4_3"/>
      <sheetName val="ìtens_críticos_1_3"/>
      <sheetName val="ìtens_críticos_23"/>
      <sheetName val="REMUNERAÇÃO_VEND_BH3"/>
      <sheetName val="Aderência_Refrigeração3"/>
      <sheetName val="Estoque_EQUIP_3"/>
      <sheetName val="Contra_Partida_Cerveja3"/>
      <sheetName val="Contra_Partida_Refri3"/>
      <sheetName val="Recup_Giro_Junho3"/>
      <sheetName val="Recup_Giro_Julho3"/>
      <sheetName val="Acompanhamento_Portifólio_Junh3"/>
      <sheetName val="Acompanhamento_Portifólio_Julh3"/>
      <sheetName val="MCD_Original_GSP3"/>
      <sheetName val="Mat_Merchandising_GSP3"/>
      <sheetName val="PDVs_c_Refrig_20023"/>
      <sheetName val="PDVs_c_Refrig_20033"/>
      <sheetName val="Instruções_de_Preenchimento3"/>
      <sheetName val="Dados_Incorporação3"/>
      <sheetName val="Puxada_2004_3"/>
      <sheetName val="Puxada_20033"/>
      <sheetName val="Dados_Org3"/>
      <sheetName val="Roll_Out_AQ3"/>
      <sheetName val="Descrição_PDCAC3"/>
      <sheetName val="Matriz_de_Criticidade_Captação3"/>
      <sheetName val="Planejamento_6x1_(ano)3"/>
      <sheetName val="Check_List_Visita2"/>
      <sheetName val="BH_-_Bruna3"/>
      <sheetName val="BASE_DADOS2"/>
      <sheetName val="Ret_cond_20112"/>
      <sheetName val="AlertaACA-_Preenchimento_Manua2"/>
      <sheetName val="KPI-Preenchimento_Manual2"/>
      <sheetName val="Incidente-Preen_Manual_Cel_azu2"/>
      <sheetName val="Yellow_Belts_-_Relatório2"/>
      <sheetName val="Farol_Metas2"/>
      <sheetName val="CONCILIACIÓN_(2010)2"/>
      <sheetName val="Target_Book11"/>
      <sheetName val="Can1_15"/>
      <sheetName val="IC_SV1_5"/>
      <sheetName val="IC_SV4_5"/>
      <sheetName val="ìtens_críticos_1_5"/>
      <sheetName val="ìtens_críticos_25"/>
      <sheetName val="REMUNERAÇÃO_VEND_BH5"/>
      <sheetName val="Aderência_Refrigeração5"/>
      <sheetName val="Estoque_EQUIP_5"/>
      <sheetName val="Contra_Partida_Cerveja5"/>
      <sheetName val="Contra_Partida_Refri5"/>
      <sheetName val="Recup_Giro_Junho5"/>
      <sheetName val="Recup_Giro_Julho5"/>
      <sheetName val="Acompanhamento_Portifólio_Junh5"/>
      <sheetName val="Acompanhamento_Portifólio_Julh5"/>
      <sheetName val="MCD_Original_GSP5"/>
      <sheetName val="Mat_Merchandising_GSP5"/>
      <sheetName val="PDVs_c_Refrig_20025"/>
      <sheetName val="PDVs_c_Refrig_20035"/>
      <sheetName val="Instruções_de_Preenchimento5"/>
      <sheetName val="Dados_Incorporação5"/>
      <sheetName val="Puxada_2004_5"/>
      <sheetName val="Puxada_20035"/>
      <sheetName val="Dados_Org5"/>
      <sheetName val="Roll_Out_AQ5"/>
      <sheetName val="Descrição_PDCAC5"/>
      <sheetName val="Matriz_de_Criticidade_Captação5"/>
      <sheetName val="Planejamento_6x1_(ano)5"/>
      <sheetName val="Check_List_Visita4"/>
      <sheetName val="BH_-_Bruna5"/>
      <sheetName val="BASE_DADOS4"/>
      <sheetName val="Ret_cond_20114"/>
      <sheetName val="AlertaACA-_Preenchimento_Manua4"/>
      <sheetName val="KPI-Preenchimento_Manual4"/>
      <sheetName val="Incidente-Preen_Manual_Cel_azu4"/>
      <sheetName val="Yellow_Belts_-_Relatório4"/>
      <sheetName val="Farol_Metas4"/>
      <sheetName val="CONCILIACIÓN_(2010)4"/>
      <sheetName val="Target_Book12"/>
      <sheetName val="Can1_16"/>
      <sheetName val="IC_SV1_6"/>
      <sheetName val="IC_SV4_6"/>
      <sheetName val="ìtens_críticos_1_6"/>
      <sheetName val="ìtens_críticos_26"/>
      <sheetName val="REMUNERAÇÃO_VEND_BH6"/>
      <sheetName val="Aderência_Refrigeração6"/>
      <sheetName val="Estoque_EQUIP_6"/>
      <sheetName val="Contra_Partida_Cerveja6"/>
      <sheetName val="Contra_Partida_Refri6"/>
      <sheetName val="Recup_Giro_Junho6"/>
      <sheetName val="Recup_Giro_Julho6"/>
      <sheetName val="Acompanhamento_Portifólio_Junh6"/>
      <sheetName val="Acompanhamento_Portifólio_Julh6"/>
      <sheetName val="MCD_Original_GSP6"/>
      <sheetName val="Mat_Merchandising_GSP6"/>
      <sheetName val="PDVs_c_Refrig_20026"/>
      <sheetName val="PDVs_c_Refrig_20036"/>
      <sheetName val="Instruções_de_Preenchimento6"/>
      <sheetName val="Dados_Incorporação6"/>
      <sheetName val="Puxada_2004_6"/>
      <sheetName val="Puxada_20036"/>
      <sheetName val="Dados_Org6"/>
      <sheetName val="Roll_Out_AQ6"/>
      <sheetName val="Descrição_PDCAC6"/>
      <sheetName val="Matriz_de_Criticidade_Captação6"/>
      <sheetName val="Planejamento_6x1_(ano)6"/>
      <sheetName val="Check_List_Visita5"/>
      <sheetName val="BH_-_Bruna6"/>
      <sheetName val="BASE_DADOS5"/>
      <sheetName val="Ret_cond_20115"/>
      <sheetName val="AlertaACA-_Preenchimento_Manua5"/>
      <sheetName val="KPI-Preenchimento_Manual5"/>
      <sheetName val="Incidente-Preen_Manual_Cel_azu5"/>
      <sheetName val="Yellow_Belts_-_Relatório5"/>
      <sheetName val="Farol_Metas5"/>
      <sheetName val="CONCILIACIÓN_(2010)5"/>
      <sheetName val="Target_Book13"/>
      <sheetName val="Can1_17"/>
      <sheetName val="IC_SV1_7"/>
      <sheetName val="IC_SV4_7"/>
      <sheetName val="ìtens_críticos_1_7"/>
      <sheetName val="ìtens_críticos_27"/>
      <sheetName val="REMUNERAÇÃO_VEND_BH7"/>
      <sheetName val="Aderência_Refrigeração7"/>
      <sheetName val="Estoque_EQUIP_7"/>
      <sheetName val="Contra_Partida_Cerveja7"/>
      <sheetName val="Contra_Partida_Refri7"/>
      <sheetName val="Recup_Giro_Junho7"/>
      <sheetName val="Recup_Giro_Julho7"/>
      <sheetName val="Acompanhamento_Portifólio_Junh7"/>
      <sheetName val="Acompanhamento_Portifólio_Julh7"/>
      <sheetName val="MCD_Original_GSP7"/>
      <sheetName val="Mat_Merchandising_GSP7"/>
      <sheetName val="PDVs_c_Refrig_20027"/>
      <sheetName val="PDVs_c_Refrig_20037"/>
      <sheetName val="Instruções_de_Preenchimento7"/>
      <sheetName val="Dados_Incorporação7"/>
      <sheetName val="Puxada_2004_7"/>
      <sheetName val="Puxada_20037"/>
      <sheetName val="Dados_Org7"/>
      <sheetName val="Roll_Out_AQ7"/>
      <sheetName val="Descrição_PDCAC7"/>
      <sheetName val="Matriz_de_Criticidade_Captação7"/>
      <sheetName val="Planejamento_6x1_(ano)7"/>
      <sheetName val="Check_List_Visita6"/>
      <sheetName val="BH_-_Bruna7"/>
      <sheetName val="BASE_DADOS6"/>
      <sheetName val="Ret_cond_20116"/>
      <sheetName val="AlertaACA-_Preenchimento_Manua6"/>
      <sheetName val="KPI-Preenchimento_Manual6"/>
      <sheetName val="Incidente-Preen_Manual_Cel_azu6"/>
      <sheetName val="Yellow_Belts_-_Relatório6"/>
      <sheetName val="Farol_Metas6"/>
      <sheetName val="CONCILIACIÓN_(2010)6"/>
      <sheetName val="Données LMU"/>
      <sheetName val="Brazil Sovereign"/>
      <sheetName val="COTAÇÕES"/>
      <sheetName val="F.01"/>
      <sheetName val="Reclasificaciones 2018"/>
      <sheetName val="UFV"/>
      <sheetName val="Ajustes y Reclasificaciones"/>
      <sheetName val="EEPN"/>
      <sheetName val="EGYP"/>
      <sheetName val="EFE"/>
      <sheetName val="WP EFE"/>
      <sheetName val=" NOTAS"/>
      <sheetName val="Nota 10 y 11"/>
      <sheetName val="Nota 20"/>
      <sheetName val="Nota 29"/>
      <sheetName val="Nota 30"/>
      <sheetName val="CAF 2020"/>
      <sheetName val="CAF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Marcos Battisitini"/>
      <sheetName val="10-Lista"/>
      <sheetName val="Control_de_asistencias_año_2001"/>
      <sheetName val="Estado_de_Resultados1"/>
      <sheetName val="Sueldos_y_Jornales1"/>
      <sheetName val="1_Listas_de_validación"/>
      <sheetName val="Marcos_Battisitini"/>
      <sheetName val="TD Exp. vs nac. 2"/>
      <sheetName val="TD por prod."/>
      <sheetName val="Hoja4"/>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b."/>
      <sheetName val="EERR pub."/>
      <sheetName val="Evolucion PN"/>
      <sheetName val="CF direto"/>
      <sheetName val="TB - BG"/>
      <sheetName val="Links"/>
      <sheetName val="TB - EERR"/>
      <sheetName val="Ajustes y reclasificaciones"/>
      <sheetName val="Tickmarks"/>
      <sheetName val="TR"/>
    </sheetNames>
    <sheetDataSet>
      <sheetData sheetId="0"/>
      <sheetData sheetId="1" refreshError="1"/>
      <sheetData sheetId="2"/>
      <sheetData sheetId="3" refreshError="1"/>
      <sheetData sheetId="4">
        <row r="2">
          <cell r="F2" t="str">
            <v>31.12.2009</v>
          </cell>
        </row>
      </sheetData>
      <sheetData sheetId="5">
        <row r="1">
          <cell r="F1" t="str">
            <v>31.12.2009</v>
          </cell>
        </row>
      </sheetData>
      <sheetData sheetId="6"/>
      <sheetData sheetId="7" refreshError="1"/>
      <sheetData sheetId="8" refreshError="1"/>
      <sheetData sheetId="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
      <sheetName val="Datos"/>
      <sheetName val="RENTA"/>
      <sheetName val="F805"/>
      <sheetName val="SALDOS"/>
      <sheetName val="1a"/>
      <sheetName val="1b"/>
      <sheetName val="1c"/>
      <sheetName val="1d"/>
      <sheetName val="1e"/>
      <sheetName val="2"/>
      <sheetName val="3a"/>
      <sheetName val="3b"/>
      <sheetName val="3c"/>
      <sheetName val="3d"/>
      <sheetName val="3e"/>
      <sheetName val="4a"/>
      <sheetName val="4b"/>
      <sheetName val="5"/>
      <sheetName val="6"/>
      <sheetName val="7"/>
      <sheetName val="8"/>
      <sheetName val="9"/>
      <sheetName val="10"/>
      <sheetName val="11"/>
      <sheetName val="12"/>
      <sheetName val="13"/>
    </sheetNames>
    <sheetDataSet>
      <sheetData sheetId="0" refreshError="1"/>
      <sheetData sheetId="1"/>
      <sheetData sheetId="2" refreshError="1"/>
      <sheetData sheetId="3" refreshError="1"/>
      <sheetData sheetId="4" refreshError="1">
        <row r="1">
          <cell r="A1" t="str">
            <v>NUMERO</v>
          </cell>
          <cell r="B1" t="str">
            <v>DESCRIPCIO</v>
          </cell>
          <cell r="C1" t="str">
            <v>DEB_EJER</v>
          </cell>
          <cell r="D1" t="str">
            <v>CRE_EJER</v>
          </cell>
          <cell r="E1" t="str">
            <v>DEB_PER</v>
          </cell>
          <cell r="F1" t="str">
            <v>CRE_PER</v>
          </cell>
          <cell r="G1" t="str">
            <v>Saldo Ejercicio</v>
          </cell>
        </row>
        <row r="2">
          <cell r="A2" t="str">
            <v>110101</v>
          </cell>
          <cell r="B2" t="str">
            <v>Bancos Moneda Nacional</v>
          </cell>
          <cell r="C2">
            <v>5449944350207.7002</v>
          </cell>
          <cell r="D2">
            <v>5447974229156.5996</v>
          </cell>
          <cell r="E2">
            <v>7600524204</v>
          </cell>
          <cell r="F2">
            <v>8578731135</v>
          </cell>
          <cell r="G2">
            <v>1970121051</v>
          </cell>
        </row>
        <row r="3">
          <cell r="A3" t="str">
            <v>110102</v>
          </cell>
          <cell r="B3" t="str">
            <v>Bancos Moneda Extranjera</v>
          </cell>
          <cell r="C3">
            <v>11841534059135</v>
          </cell>
          <cell r="D3">
            <v>11839354445072</v>
          </cell>
          <cell r="E3">
            <v>4645512237</v>
          </cell>
          <cell r="F3">
            <v>2698871546.4000001</v>
          </cell>
          <cell r="G3">
            <v>2179614063</v>
          </cell>
        </row>
        <row r="4">
          <cell r="A4" t="str">
            <v>110201</v>
          </cell>
          <cell r="B4" t="str">
            <v>Fondo Fijo Moneda Local</v>
          </cell>
          <cell r="C4">
            <v>289616510</v>
          </cell>
          <cell r="D4">
            <v>284920875</v>
          </cell>
          <cell r="E4">
            <v>18954692</v>
          </cell>
          <cell r="F4">
            <v>17891405</v>
          </cell>
          <cell r="G4">
            <v>4695635</v>
          </cell>
        </row>
        <row r="5">
          <cell r="A5" t="str">
            <v>110202</v>
          </cell>
          <cell r="B5" t="str">
            <v>Fondo Fijo Moneda Extranjera</v>
          </cell>
          <cell r="C5">
            <v>162138367.40000001</v>
          </cell>
          <cell r="D5">
            <v>152600367.40000001</v>
          </cell>
          <cell r="E5">
            <v>21317382</v>
          </cell>
          <cell r="F5">
            <v>21088118</v>
          </cell>
          <cell r="G5">
            <v>9538000</v>
          </cell>
        </row>
        <row r="6">
          <cell r="A6" t="str">
            <v>110301</v>
          </cell>
          <cell r="B6" t="str">
            <v>Cert.Credito Tributario - IVA</v>
          </cell>
          <cell r="C6">
            <v>3233688561</v>
          </cell>
          <cell r="D6">
            <v>3233688561</v>
          </cell>
          <cell r="E6">
            <v>306163660</v>
          </cell>
          <cell r="F6">
            <v>306163660</v>
          </cell>
          <cell r="G6">
            <v>0</v>
          </cell>
        </row>
        <row r="7">
          <cell r="A7" t="str">
            <v>110302</v>
          </cell>
          <cell r="B7" t="str">
            <v>Cert.Credito Tributario - Imp.Renta</v>
          </cell>
          <cell r="C7">
            <v>0</v>
          </cell>
          <cell r="D7">
            <v>0</v>
          </cell>
          <cell r="E7">
            <v>0</v>
          </cell>
          <cell r="F7">
            <v>0</v>
          </cell>
          <cell r="G7">
            <v>0</v>
          </cell>
        </row>
        <row r="8">
          <cell r="A8" t="str">
            <v>120101</v>
          </cell>
          <cell r="B8" t="str">
            <v>Deudores por Ventas Moneda Local</v>
          </cell>
          <cell r="C8">
            <v>491710532687.72998</v>
          </cell>
          <cell r="D8">
            <v>484550351136.29999</v>
          </cell>
          <cell r="E8">
            <v>7692540094</v>
          </cell>
          <cell r="F8">
            <v>7605966846.6599998</v>
          </cell>
          <cell r="G8">
            <v>7160181552</v>
          </cell>
        </row>
        <row r="9">
          <cell r="A9" t="str">
            <v>120102</v>
          </cell>
          <cell r="B9" t="str">
            <v>Deud.p/Vtas.Morosos ML-Doc.a Cobrar ML</v>
          </cell>
          <cell r="C9">
            <v>923058439</v>
          </cell>
          <cell r="D9">
            <v>777641284</v>
          </cell>
          <cell r="E9">
            <v>12314719</v>
          </cell>
          <cell r="F9">
            <v>33856227</v>
          </cell>
          <cell r="G9">
            <v>145417155</v>
          </cell>
        </row>
        <row r="10">
          <cell r="A10" t="str">
            <v>120104</v>
          </cell>
          <cell r="B10" t="str">
            <v>Deudores en Gesti¾n - Incobrables ML</v>
          </cell>
          <cell r="C10">
            <v>10373670461.809999</v>
          </cell>
          <cell r="D10">
            <v>9157816754.0699997</v>
          </cell>
          <cell r="E10">
            <v>490577518</v>
          </cell>
          <cell r="F10">
            <v>57256250</v>
          </cell>
          <cell r="G10">
            <v>1215853708</v>
          </cell>
        </row>
        <row r="11">
          <cell r="A11" t="str">
            <v>120201</v>
          </cell>
          <cell r="B11" t="str">
            <v>Deudores por Ventas Moneda Extranjera</v>
          </cell>
          <cell r="C11">
            <v>15664390972</v>
          </cell>
          <cell r="D11">
            <v>15664390972</v>
          </cell>
          <cell r="E11">
            <v>0</v>
          </cell>
          <cell r="F11">
            <v>0</v>
          </cell>
          <cell r="G11">
            <v>0</v>
          </cell>
        </row>
        <row r="12">
          <cell r="A12" t="str">
            <v>120202</v>
          </cell>
          <cell r="B12" t="str">
            <v>Documentos a Cobrar Moneda Extranjera</v>
          </cell>
          <cell r="C12">
            <v>399805000</v>
          </cell>
          <cell r="D12">
            <v>399805000</v>
          </cell>
          <cell r="E12">
            <v>0</v>
          </cell>
          <cell r="F12">
            <v>0</v>
          </cell>
          <cell r="G12">
            <v>0</v>
          </cell>
        </row>
        <row r="13">
          <cell r="A13" t="str">
            <v>120204</v>
          </cell>
          <cell r="B13" t="str">
            <v>Deudores en Gestion-Incobrables M.E.</v>
          </cell>
          <cell r="C13">
            <v>14941049676</v>
          </cell>
          <cell r="D13">
            <v>14941049676</v>
          </cell>
          <cell r="E13">
            <v>0</v>
          </cell>
          <cell r="F13">
            <v>0</v>
          </cell>
          <cell r="G13">
            <v>0</v>
          </cell>
        </row>
        <row r="14">
          <cell r="A14" t="str">
            <v>120301</v>
          </cell>
          <cell r="B14" t="str">
            <v>Valores a Depositar Moneda Local</v>
          </cell>
          <cell r="C14">
            <v>206064440179</v>
          </cell>
          <cell r="D14">
            <v>204622365655</v>
          </cell>
          <cell r="E14">
            <v>4982230086</v>
          </cell>
          <cell r="F14">
            <v>4882889864</v>
          </cell>
          <cell r="G14">
            <v>1442074524</v>
          </cell>
        </row>
        <row r="15">
          <cell r="A15" t="str">
            <v>120302</v>
          </cell>
          <cell r="B15" t="str">
            <v>Valores a Depositar Moneda Extranjera</v>
          </cell>
          <cell r="C15">
            <v>3666868806</v>
          </cell>
          <cell r="D15">
            <v>3666868806</v>
          </cell>
          <cell r="E15">
            <v>0</v>
          </cell>
          <cell r="F15">
            <v>0</v>
          </cell>
          <cell r="G15">
            <v>0</v>
          </cell>
        </row>
        <row r="16">
          <cell r="A16" t="str">
            <v>120401</v>
          </cell>
          <cell r="B16" t="str">
            <v>Previsi¾n Cuentas Incobrables ML</v>
          </cell>
          <cell r="C16">
            <v>9097250550</v>
          </cell>
          <cell r="D16">
            <v>10258245595</v>
          </cell>
          <cell r="E16">
            <v>0</v>
          </cell>
          <cell r="F16">
            <v>66738284</v>
          </cell>
          <cell r="G16">
            <v>-1160995045</v>
          </cell>
        </row>
        <row r="17">
          <cell r="A17" t="str">
            <v>120402</v>
          </cell>
          <cell r="B17" t="str">
            <v>Previsi¾n Cuentas Incobrables ME</v>
          </cell>
          <cell r="C17">
            <v>13500560666</v>
          </cell>
          <cell r="D17">
            <v>13500560666</v>
          </cell>
          <cell r="E17">
            <v>0</v>
          </cell>
          <cell r="F17">
            <v>0</v>
          </cell>
          <cell r="G17">
            <v>0</v>
          </cell>
        </row>
        <row r="18">
          <cell r="A18" t="str">
            <v>130101</v>
          </cell>
          <cell r="B18" t="str">
            <v>Adelanto a Empleados</v>
          </cell>
          <cell r="C18">
            <v>153053717</v>
          </cell>
          <cell r="D18">
            <v>153053717</v>
          </cell>
          <cell r="E18">
            <v>0</v>
          </cell>
          <cell r="F18">
            <v>0</v>
          </cell>
          <cell r="G18">
            <v>0</v>
          </cell>
        </row>
        <row r="19">
          <cell r="A19" t="str">
            <v>130102</v>
          </cell>
          <cell r="B19" t="str">
            <v>Adelantos a Obreros</v>
          </cell>
          <cell r="C19">
            <v>20877500</v>
          </cell>
          <cell r="D19">
            <v>20877500</v>
          </cell>
          <cell r="E19">
            <v>0</v>
          </cell>
          <cell r="F19">
            <v>0</v>
          </cell>
          <cell r="G19">
            <v>0</v>
          </cell>
        </row>
        <row r="20">
          <cell r="A20" t="str">
            <v>130103</v>
          </cell>
          <cell r="B20" t="str">
            <v>PrÚstamos a Empleados</v>
          </cell>
          <cell r="C20">
            <v>579722702</v>
          </cell>
          <cell r="D20">
            <v>551040863</v>
          </cell>
          <cell r="E20">
            <v>0</v>
          </cell>
          <cell r="F20">
            <v>4218187</v>
          </cell>
          <cell r="G20">
            <v>28681839</v>
          </cell>
        </row>
        <row r="21">
          <cell r="A21" t="str">
            <v>130104</v>
          </cell>
          <cell r="B21" t="str">
            <v>PrÚstamos a Obreros</v>
          </cell>
          <cell r="C21">
            <v>152100916</v>
          </cell>
          <cell r="D21">
            <v>144334416</v>
          </cell>
          <cell r="E21">
            <v>1000000</v>
          </cell>
          <cell r="F21">
            <v>1159000</v>
          </cell>
          <cell r="G21">
            <v>7766500</v>
          </cell>
        </row>
        <row r="22">
          <cell r="A22" t="str">
            <v>130105</v>
          </cell>
          <cell r="B22" t="str">
            <v>Gastos a rendir</v>
          </cell>
          <cell r="C22">
            <v>872421098</v>
          </cell>
          <cell r="D22">
            <v>870438438</v>
          </cell>
          <cell r="E22">
            <v>2509674</v>
          </cell>
          <cell r="F22">
            <v>3412485</v>
          </cell>
          <cell r="G22">
            <v>1982660</v>
          </cell>
        </row>
        <row r="23">
          <cell r="A23" t="str">
            <v>130106</v>
          </cell>
          <cell r="B23" t="str">
            <v>Prestamo a Directores</v>
          </cell>
          <cell r="C23">
            <v>362682000</v>
          </cell>
          <cell r="D23">
            <v>264286110</v>
          </cell>
          <cell r="E23">
            <v>98395890</v>
          </cell>
          <cell r="F23">
            <v>90000000</v>
          </cell>
          <cell r="G23">
            <v>98395890</v>
          </cell>
        </row>
        <row r="24">
          <cell r="A24" t="str">
            <v>130107</v>
          </cell>
          <cell r="B24" t="str">
            <v>Viaticos a Rendir</v>
          </cell>
          <cell r="C24">
            <v>48069025</v>
          </cell>
          <cell r="D24">
            <v>48069025</v>
          </cell>
          <cell r="E24">
            <v>0</v>
          </cell>
          <cell r="F24">
            <v>0</v>
          </cell>
          <cell r="G24">
            <v>0</v>
          </cell>
        </row>
        <row r="25">
          <cell r="A25" t="str">
            <v>130108</v>
          </cell>
          <cell r="B25" t="str">
            <v>Gastos a Rendir - Tesoreria</v>
          </cell>
          <cell r="C25">
            <v>1309778240</v>
          </cell>
          <cell r="D25">
            <v>1321040551</v>
          </cell>
          <cell r="E25">
            <v>54293611</v>
          </cell>
          <cell r="F25">
            <v>80628451</v>
          </cell>
          <cell r="G25">
            <v>-11262311</v>
          </cell>
        </row>
        <row r="26">
          <cell r="A26" t="str">
            <v>130109</v>
          </cell>
          <cell r="B26" t="str">
            <v>Anticipo de Aguinaldo</v>
          </cell>
          <cell r="C26">
            <v>10256022</v>
          </cell>
          <cell r="D26">
            <v>10256022</v>
          </cell>
          <cell r="E26">
            <v>1298917</v>
          </cell>
          <cell r="F26">
            <v>10256022</v>
          </cell>
          <cell r="G26">
            <v>0</v>
          </cell>
        </row>
        <row r="27">
          <cell r="A27" t="str">
            <v>140101</v>
          </cell>
          <cell r="B27" t="str">
            <v>Trigo Nacional</v>
          </cell>
          <cell r="C27">
            <v>1730005867949</v>
          </cell>
          <cell r="D27">
            <v>1719061813767</v>
          </cell>
          <cell r="E27">
            <v>11737865723</v>
          </cell>
          <cell r="F27">
            <v>5741257286</v>
          </cell>
          <cell r="G27">
            <v>10944054182</v>
          </cell>
        </row>
        <row r="28">
          <cell r="A28" t="str">
            <v>140102</v>
          </cell>
          <cell r="B28" t="str">
            <v>Trigo Importado</v>
          </cell>
          <cell r="C28">
            <v>41870015381.5</v>
          </cell>
          <cell r="D28">
            <v>41870015381.5</v>
          </cell>
          <cell r="E28">
            <v>0</v>
          </cell>
          <cell r="F28">
            <v>0</v>
          </cell>
          <cell r="G28">
            <v>0</v>
          </cell>
        </row>
        <row r="29">
          <cell r="A29" t="str">
            <v>140103</v>
          </cell>
          <cell r="B29" t="str">
            <v>Maiz Importado</v>
          </cell>
          <cell r="C29">
            <v>1431195378</v>
          </cell>
          <cell r="D29">
            <v>1431195378</v>
          </cell>
          <cell r="E29">
            <v>0</v>
          </cell>
          <cell r="F29">
            <v>0</v>
          </cell>
          <cell r="G29">
            <v>0</v>
          </cell>
        </row>
        <row r="30">
          <cell r="A30" t="str">
            <v>140201</v>
          </cell>
          <cell r="B30" t="str">
            <v>Insumos - Harinas Industriales</v>
          </cell>
          <cell r="C30">
            <v>5985260211</v>
          </cell>
          <cell r="D30">
            <v>5885010125</v>
          </cell>
          <cell r="E30">
            <v>200864578</v>
          </cell>
          <cell r="F30">
            <v>171632397</v>
          </cell>
          <cell r="G30">
            <v>100250086</v>
          </cell>
        </row>
        <row r="31">
          <cell r="A31" t="str">
            <v>140202</v>
          </cell>
          <cell r="B31" t="str">
            <v>Insumos - Harinas Fraccionadas</v>
          </cell>
          <cell r="C31">
            <v>2447195305</v>
          </cell>
          <cell r="D31">
            <v>2417322534</v>
          </cell>
          <cell r="E31">
            <v>55603585</v>
          </cell>
          <cell r="F31">
            <v>59306250</v>
          </cell>
          <cell r="G31">
            <v>29872771</v>
          </cell>
        </row>
        <row r="32">
          <cell r="A32" t="str">
            <v>140203</v>
          </cell>
          <cell r="B32" t="str">
            <v>Insumos - Fabrica Balanceados</v>
          </cell>
          <cell r="C32">
            <v>22684186147.5</v>
          </cell>
          <cell r="D32">
            <v>22069788252.5</v>
          </cell>
          <cell r="E32">
            <v>556315353</v>
          </cell>
          <cell r="F32">
            <v>503250956</v>
          </cell>
          <cell r="G32">
            <v>614397895</v>
          </cell>
        </row>
        <row r="33">
          <cell r="A33" t="str">
            <v>140301</v>
          </cell>
          <cell r="B33" t="str">
            <v>Envases - Harinas Industriales</v>
          </cell>
          <cell r="C33">
            <v>5339925139</v>
          </cell>
          <cell r="D33">
            <v>5017103391</v>
          </cell>
          <cell r="E33">
            <v>552578758</v>
          </cell>
          <cell r="F33">
            <v>433191301</v>
          </cell>
          <cell r="G33">
            <v>322821748</v>
          </cell>
        </row>
        <row r="34">
          <cell r="A34" t="str">
            <v>140302</v>
          </cell>
          <cell r="B34" t="str">
            <v>Envases - Harinas Fraccionadas</v>
          </cell>
          <cell r="C34">
            <v>7312211074</v>
          </cell>
          <cell r="D34">
            <v>7148205105</v>
          </cell>
          <cell r="E34">
            <v>181317094</v>
          </cell>
          <cell r="F34">
            <v>187840280</v>
          </cell>
          <cell r="G34">
            <v>164005969</v>
          </cell>
        </row>
        <row r="35">
          <cell r="A35" t="str">
            <v>140303</v>
          </cell>
          <cell r="B35" t="str">
            <v>Envases - Fabrica Balanceados</v>
          </cell>
          <cell r="C35">
            <v>5023047072</v>
          </cell>
          <cell r="D35">
            <v>4786528592</v>
          </cell>
          <cell r="E35">
            <v>350806751</v>
          </cell>
          <cell r="F35">
            <v>309855443</v>
          </cell>
          <cell r="G35">
            <v>236518480</v>
          </cell>
        </row>
        <row r="36">
          <cell r="A36" t="str">
            <v>140401</v>
          </cell>
          <cell r="B36" t="str">
            <v>Productos Terminados Industriales</v>
          </cell>
          <cell r="C36">
            <v>362791181097</v>
          </cell>
          <cell r="D36">
            <v>361759130150</v>
          </cell>
          <cell r="E36">
            <v>12534269882</v>
          </cell>
          <cell r="F36">
            <v>12239936421</v>
          </cell>
          <cell r="G36">
            <v>1032050947</v>
          </cell>
        </row>
        <row r="37">
          <cell r="A37" t="str">
            <v>140402</v>
          </cell>
          <cell r="B37" t="str">
            <v>Productos Terminados Fraccionados</v>
          </cell>
          <cell r="C37">
            <v>73277059505</v>
          </cell>
          <cell r="D37">
            <v>73026027314</v>
          </cell>
          <cell r="E37">
            <v>1820430580</v>
          </cell>
          <cell r="F37">
            <v>1842650925</v>
          </cell>
          <cell r="G37">
            <v>251032191</v>
          </cell>
        </row>
        <row r="38">
          <cell r="A38" t="str">
            <v>140403</v>
          </cell>
          <cell r="B38" t="str">
            <v>Productos Terminados FB</v>
          </cell>
          <cell r="C38">
            <v>66419806615</v>
          </cell>
          <cell r="D38">
            <v>66254124937</v>
          </cell>
          <cell r="E38">
            <v>2920263510</v>
          </cell>
          <cell r="F38">
            <v>3050783316</v>
          </cell>
          <cell r="G38">
            <v>165681678</v>
          </cell>
        </row>
        <row r="39">
          <cell r="A39" t="str">
            <v>140404</v>
          </cell>
          <cell r="B39" t="str">
            <v>Productos Terminados Otros</v>
          </cell>
          <cell r="C39">
            <v>23714602</v>
          </cell>
          <cell r="D39">
            <v>23714602</v>
          </cell>
          <cell r="E39">
            <v>0</v>
          </cell>
          <cell r="F39">
            <v>0</v>
          </cell>
          <cell r="G39">
            <v>0</v>
          </cell>
        </row>
        <row r="40">
          <cell r="A40" t="str">
            <v>140501</v>
          </cell>
          <cell r="B40" t="str">
            <v>Importaci¾n Insumos</v>
          </cell>
          <cell r="C40">
            <v>10875047623</v>
          </cell>
          <cell r="D40">
            <v>10875047624</v>
          </cell>
          <cell r="E40">
            <v>27177859</v>
          </cell>
          <cell r="F40">
            <v>27177859</v>
          </cell>
          <cell r="G40">
            <v>-1</v>
          </cell>
        </row>
        <row r="41">
          <cell r="A41" t="str">
            <v>140502</v>
          </cell>
          <cell r="B41" t="str">
            <v>Importaci¾n Materia Prima</v>
          </cell>
          <cell r="C41">
            <v>122171863084.34</v>
          </cell>
          <cell r="D41">
            <v>122171886553.34</v>
          </cell>
          <cell r="E41">
            <v>2407118</v>
          </cell>
          <cell r="F41">
            <v>2430556</v>
          </cell>
          <cell r="G41">
            <v>-23469</v>
          </cell>
        </row>
        <row r="42">
          <cell r="A42" t="str">
            <v>140601</v>
          </cell>
          <cell r="B42" t="str">
            <v>Revaluaci¾n de Contratos Open con Precio</v>
          </cell>
          <cell r="C42">
            <v>125467040</v>
          </cell>
          <cell r="D42">
            <v>125467040</v>
          </cell>
          <cell r="E42">
            <v>0</v>
          </cell>
          <cell r="F42">
            <v>0</v>
          </cell>
          <cell r="G42">
            <v>0</v>
          </cell>
        </row>
        <row r="43">
          <cell r="A43" t="str">
            <v>140701</v>
          </cell>
          <cell r="B43" t="str">
            <v>Anticipo a Proveedores Comunes ML</v>
          </cell>
          <cell r="C43">
            <v>1979747950</v>
          </cell>
          <cell r="D43">
            <v>1953101815</v>
          </cell>
          <cell r="E43">
            <v>44695082</v>
          </cell>
          <cell r="F43">
            <v>44695082</v>
          </cell>
          <cell r="G43">
            <v>26646135</v>
          </cell>
        </row>
        <row r="44">
          <cell r="A44" t="str">
            <v>140702</v>
          </cell>
          <cell r="B44" t="str">
            <v>Anticipo a Proveedores Trigo ML</v>
          </cell>
          <cell r="C44">
            <v>13246131085</v>
          </cell>
          <cell r="D44">
            <v>13246131085</v>
          </cell>
          <cell r="E44">
            <v>0</v>
          </cell>
          <cell r="F44">
            <v>0</v>
          </cell>
          <cell r="G44">
            <v>0</v>
          </cell>
        </row>
        <row r="45">
          <cell r="A45" t="str">
            <v>140703</v>
          </cell>
          <cell r="B45" t="str">
            <v>Anticipo a Proveedores Trigo ME</v>
          </cell>
          <cell r="C45">
            <v>10959934865</v>
          </cell>
          <cell r="D45">
            <v>10959934865</v>
          </cell>
          <cell r="E45">
            <v>0</v>
          </cell>
          <cell r="F45">
            <v>0</v>
          </cell>
          <cell r="G45">
            <v>0</v>
          </cell>
        </row>
        <row r="46">
          <cell r="A46" t="str">
            <v>140704</v>
          </cell>
          <cell r="B46" t="str">
            <v>Anticipo a Proveedores Comunes ME</v>
          </cell>
          <cell r="C46">
            <v>871598660.20000005</v>
          </cell>
          <cell r="D46">
            <v>871598660.60000002</v>
          </cell>
          <cell r="E46">
            <v>0</v>
          </cell>
          <cell r="F46">
            <v>0</v>
          </cell>
          <cell r="G46">
            <v>-1</v>
          </cell>
        </row>
        <row r="47">
          <cell r="A47" t="str">
            <v>140801</v>
          </cell>
          <cell r="B47" t="str">
            <v>Contrato de trigo - Abierto ML</v>
          </cell>
          <cell r="C47">
            <v>0</v>
          </cell>
          <cell r="D47">
            <v>0</v>
          </cell>
          <cell r="E47">
            <v>0</v>
          </cell>
          <cell r="F47">
            <v>0</v>
          </cell>
          <cell r="G47">
            <v>0</v>
          </cell>
        </row>
        <row r="48">
          <cell r="A48" t="str">
            <v>140802</v>
          </cell>
          <cell r="B48" t="str">
            <v>Contrato de Trigo - Abierto ME</v>
          </cell>
          <cell r="C48">
            <v>5824672710</v>
          </cell>
          <cell r="D48">
            <v>5824672710</v>
          </cell>
          <cell r="E48">
            <v>0</v>
          </cell>
          <cell r="F48">
            <v>0</v>
          </cell>
          <cell r="G48">
            <v>0</v>
          </cell>
        </row>
        <row r="49">
          <cell r="A49" t="str">
            <v>150101</v>
          </cell>
          <cell r="B49" t="str">
            <v>Inversiones</v>
          </cell>
          <cell r="C49">
            <v>299832896</v>
          </cell>
          <cell r="D49">
            <v>291694264</v>
          </cell>
          <cell r="E49">
            <v>0</v>
          </cell>
          <cell r="F49">
            <v>0</v>
          </cell>
          <cell r="G49">
            <v>8138632</v>
          </cell>
        </row>
        <row r="50">
          <cell r="A50" t="str">
            <v>150102</v>
          </cell>
          <cell r="B50" t="str">
            <v>Reinversiones</v>
          </cell>
          <cell r="C50">
            <v>114130000</v>
          </cell>
          <cell r="D50">
            <v>114130000</v>
          </cell>
          <cell r="E50">
            <v>0</v>
          </cell>
          <cell r="F50">
            <v>0</v>
          </cell>
          <cell r="G50">
            <v>0</v>
          </cell>
        </row>
        <row r="51">
          <cell r="A51" t="str">
            <v>160101</v>
          </cell>
          <cell r="B51" t="str">
            <v>Muebles y Utiles</v>
          </cell>
          <cell r="C51">
            <v>2282282505</v>
          </cell>
          <cell r="D51">
            <v>1740162483</v>
          </cell>
          <cell r="E51">
            <v>4132004</v>
          </cell>
          <cell r="F51">
            <v>0</v>
          </cell>
          <cell r="G51">
            <v>542120022</v>
          </cell>
        </row>
        <row r="52">
          <cell r="A52" t="str">
            <v>160201</v>
          </cell>
          <cell r="B52" t="str">
            <v>Maquinarias, Herramientas y Equipos</v>
          </cell>
          <cell r="C52">
            <v>91486001369</v>
          </cell>
          <cell r="D52">
            <v>67237578715</v>
          </cell>
          <cell r="E52">
            <v>300464564</v>
          </cell>
          <cell r="F52">
            <v>0</v>
          </cell>
          <cell r="G52">
            <v>24248422654</v>
          </cell>
        </row>
        <row r="53">
          <cell r="A53" t="str">
            <v>160301</v>
          </cell>
          <cell r="B53" t="str">
            <v>Equipos y Sistemas de Computaci¾n</v>
          </cell>
          <cell r="C53">
            <v>4648249722</v>
          </cell>
          <cell r="D53">
            <v>3170547179</v>
          </cell>
          <cell r="E53">
            <v>13795905</v>
          </cell>
          <cell r="F53">
            <v>0</v>
          </cell>
          <cell r="G53">
            <v>1477702543</v>
          </cell>
        </row>
        <row r="54">
          <cell r="A54" t="str">
            <v>160401</v>
          </cell>
          <cell r="B54" t="str">
            <v>Vehiculos</v>
          </cell>
          <cell r="C54">
            <v>4427407422</v>
          </cell>
          <cell r="D54">
            <v>3535001076</v>
          </cell>
          <cell r="E54">
            <v>9386860</v>
          </cell>
          <cell r="F54">
            <v>0</v>
          </cell>
          <cell r="G54">
            <v>892406346</v>
          </cell>
        </row>
        <row r="55">
          <cell r="A55" t="str">
            <v>160501</v>
          </cell>
          <cell r="B55" t="str">
            <v>Inmuebles</v>
          </cell>
          <cell r="C55">
            <v>34945097508</v>
          </cell>
          <cell r="D55">
            <v>25631481664</v>
          </cell>
          <cell r="E55">
            <v>129971324</v>
          </cell>
          <cell r="F55">
            <v>0</v>
          </cell>
          <cell r="G55">
            <v>9313615844</v>
          </cell>
        </row>
        <row r="56">
          <cell r="A56" t="str">
            <v>160601</v>
          </cell>
          <cell r="B56" t="str">
            <v>Terrenos</v>
          </cell>
          <cell r="C56">
            <v>5572019602</v>
          </cell>
          <cell r="D56">
            <v>4075278833</v>
          </cell>
          <cell r="E56">
            <v>24189589</v>
          </cell>
          <cell r="F56">
            <v>0</v>
          </cell>
          <cell r="G56">
            <v>1496740769</v>
          </cell>
        </row>
        <row r="57">
          <cell r="A57" t="str">
            <v>160701</v>
          </cell>
          <cell r="B57" t="str">
            <v>Obras en Ejecuci¾n</v>
          </cell>
          <cell r="C57">
            <v>9588220041.1900005</v>
          </cell>
          <cell r="D57">
            <v>9091925095.1900005</v>
          </cell>
          <cell r="E57">
            <v>56528030</v>
          </cell>
          <cell r="F57">
            <v>1886977</v>
          </cell>
          <cell r="G57">
            <v>496294946</v>
          </cell>
        </row>
        <row r="58">
          <cell r="A58" t="str">
            <v>160702</v>
          </cell>
          <cell r="B58" t="str">
            <v>Importaciones en Curso - Bienes  de Uso</v>
          </cell>
          <cell r="C58">
            <v>0</v>
          </cell>
          <cell r="D58">
            <v>0</v>
          </cell>
          <cell r="E58">
            <v>0</v>
          </cell>
          <cell r="F58">
            <v>0</v>
          </cell>
          <cell r="G58">
            <v>0</v>
          </cell>
        </row>
        <row r="59">
          <cell r="A59" t="str">
            <v>161001</v>
          </cell>
          <cell r="B59" t="str">
            <v>A.A. Muebles y Utiles</v>
          </cell>
          <cell r="C59">
            <v>1110462488</v>
          </cell>
          <cell r="D59">
            <v>1534244414</v>
          </cell>
          <cell r="E59">
            <v>0</v>
          </cell>
          <cell r="F59">
            <v>4252701</v>
          </cell>
          <cell r="G59">
            <v>-423781926</v>
          </cell>
        </row>
        <row r="60">
          <cell r="A60" t="str">
            <v>161101</v>
          </cell>
          <cell r="B60" t="str">
            <v>A.A.Maquinarias Herramientas y Equipos</v>
          </cell>
          <cell r="C60">
            <v>38060417237</v>
          </cell>
          <cell r="D60">
            <v>54474410695</v>
          </cell>
          <cell r="E60">
            <v>0</v>
          </cell>
          <cell r="F60">
            <v>306137900</v>
          </cell>
          <cell r="G60">
            <v>-16413993458</v>
          </cell>
        </row>
        <row r="61">
          <cell r="A61" t="str">
            <v>161201</v>
          </cell>
          <cell r="B61" t="str">
            <v>A.A.Equipos y Sistemas de Computaci¾n</v>
          </cell>
          <cell r="C61">
            <v>2080700036</v>
          </cell>
          <cell r="D61">
            <v>3144259411</v>
          </cell>
          <cell r="E61">
            <v>0</v>
          </cell>
          <cell r="F61">
            <v>28182899</v>
          </cell>
          <cell r="G61">
            <v>-1063559375</v>
          </cell>
        </row>
        <row r="62">
          <cell r="A62" t="str">
            <v>161301</v>
          </cell>
          <cell r="B62" t="str">
            <v>A.A.Vehiculos</v>
          </cell>
          <cell r="C62">
            <v>2960923378</v>
          </cell>
          <cell r="D62">
            <v>3713837846</v>
          </cell>
          <cell r="E62">
            <v>0</v>
          </cell>
          <cell r="F62">
            <v>14797765</v>
          </cell>
          <cell r="G62">
            <v>-752914468</v>
          </cell>
        </row>
        <row r="63">
          <cell r="A63" t="str">
            <v>161401</v>
          </cell>
          <cell r="B63" t="str">
            <v>A.A. Inmuebles</v>
          </cell>
          <cell r="C63">
            <v>16333849556</v>
          </cell>
          <cell r="D63">
            <v>22800186508</v>
          </cell>
          <cell r="E63">
            <v>0</v>
          </cell>
          <cell r="F63">
            <v>118491201</v>
          </cell>
          <cell r="G63">
            <v>-6466336952</v>
          </cell>
        </row>
        <row r="64">
          <cell r="A64" t="str">
            <v>170101</v>
          </cell>
          <cell r="B64" t="str">
            <v>Creditos a Cobrar a LP Moneda Local</v>
          </cell>
          <cell r="C64">
            <v>4529343700</v>
          </cell>
          <cell r="D64">
            <v>3695657757</v>
          </cell>
          <cell r="E64">
            <v>0</v>
          </cell>
          <cell r="F64">
            <v>0</v>
          </cell>
          <cell r="G64">
            <v>833685943</v>
          </cell>
        </row>
        <row r="65">
          <cell r="A65" t="str">
            <v>170401</v>
          </cell>
          <cell r="B65" t="str">
            <v>Prevision Cuentas Incobrables ML- LP</v>
          </cell>
          <cell r="C65">
            <v>833685943</v>
          </cell>
          <cell r="D65">
            <v>1667371886</v>
          </cell>
          <cell r="E65">
            <v>833685943</v>
          </cell>
          <cell r="F65">
            <v>1667371886</v>
          </cell>
          <cell r="G65">
            <v>-833685943</v>
          </cell>
        </row>
        <row r="66">
          <cell r="A66" t="str">
            <v>180101</v>
          </cell>
          <cell r="B66" t="str">
            <v>Seguros Pagados por Adelantado-ML</v>
          </cell>
          <cell r="C66">
            <v>1325891062</v>
          </cell>
          <cell r="D66">
            <v>1285091731</v>
          </cell>
          <cell r="E66">
            <v>0</v>
          </cell>
          <cell r="F66">
            <v>4629446</v>
          </cell>
          <cell r="G66">
            <v>40799331</v>
          </cell>
        </row>
        <row r="67">
          <cell r="A67" t="str">
            <v>180102</v>
          </cell>
          <cell r="B67" t="str">
            <v>Seguros Pagados por Adelantado-ME</v>
          </cell>
          <cell r="C67">
            <v>1181381015</v>
          </cell>
          <cell r="D67">
            <v>1081381052</v>
          </cell>
          <cell r="E67">
            <v>2178798</v>
          </cell>
          <cell r="F67">
            <v>16967041</v>
          </cell>
          <cell r="G67">
            <v>99999963</v>
          </cell>
        </row>
        <row r="68">
          <cell r="A68" t="str">
            <v>180201</v>
          </cell>
          <cell r="B68" t="str">
            <v>Impuestos Municipales</v>
          </cell>
          <cell r="C68">
            <v>515722507</v>
          </cell>
          <cell r="D68">
            <v>515722507</v>
          </cell>
          <cell r="E68">
            <v>0</v>
          </cell>
          <cell r="F68">
            <v>15161729</v>
          </cell>
          <cell r="G68">
            <v>0</v>
          </cell>
        </row>
        <row r="69">
          <cell r="A69" t="str">
            <v>180202</v>
          </cell>
          <cell r="B69" t="str">
            <v>Servicios a Vencer</v>
          </cell>
          <cell r="C69">
            <v>16949782</v>
          </cell>
          <cell r="D69">
            <v>16949782</v>
          </cell>
          <cell r="E69">
            <v>0</v>
          </cell>
          <cell r="F69">
            <v>0</v>
          </cell>
          <cell r="G69">
            <v>0</v>
          </cell>
        </row>
        <row r="70">
          <cell r="A70" t="str">
            <v>180203</v>
          </cell>
          <cell r="B70" t="str">
            <v>Activo por Impuesto Diferido - CP</v>
          </cell>
          <cell r="C70">
            <v>18261043096</v>
          </cell>
          <cell r="D70">
            <v>17693694067</v>
          </cell>
          <cell r="E70">
            <v>269587413</v>
          </cell>
          <cell r="F70">
            <v>106139006</v>
          </cell>
          <cell r="G70">
            <v>567349029</v>
          </cell>
        </row>
        <row r="71">
          <cell r="A71" t="str">
            <v>180204</v>
          </cell>
          <cell r="B71" t="str">
            <v>Activo por Impuesto Diferido - L.P.</v>
          </cell>
          <cell r="C71">
            <v>2941809093</v>
          </cell>
          <cell r="D71">
            <v>1156658432</v>
          </cell>
          <cell r="E71">
            <v>977975534</v>
          </cell>
          <cell r="F71">
            <v>647196134</v>
          </cell>
          <cell r="G71">
            <v>1785150661</v>
          </cell>
        </row>
        <row r="72">
          <cell r="A72" t="str">
            <v>210101</v>
          </cell>
          <cell r="B72" t="str">
            <v>Proveedores Comunes Moneda Local</v>
          </cell>
          <cell r="C72">
            <v>101857352760.99001</v>
          </cell>
          <cell r="D72">
            <v>102894175059.99001</v>
          </cell>
          <cell r="E72">
            <v>2115807430</v>
          </cell>
          <cell r="F72">
            <v>2520890507</v>
          </cell>
          <cell r="G72">
            <v>-1036822299</v>
          </cell>
        </row>
        <row r="73">
          <cell r="A73" t="str">
            <v>210201</v>
          </cell>
          <cell r="B73" t="str">
            <v>Proveedores de Materia Prima Moneda Loca</v>
          </cell>
          <cell r="C73">
            <v>82644731472</v>
          </cell>
          <cell r="D73">
            <v>88928704556</v>
          </cell>
          <cell r="E73">
            <v>1340130000</v>
          </cell>
          <cell r="F73">
            <v>7021181584</v>
          </cell>
          <cell r="G73">
            <v>-6283973084</v>
          </cell>
        </row>
        <row r="74">
          <cell r="A74" t="str">
            <v>210301</v>
          </cell>
          <cell r="B74" t="str">
            <v>Proveedores de Materia Prima Moneda Extr</v>
          </cell>
          <cell r="C74">
            <v>151537435902.29999</v>
          </cell>
          <cell r="D74">
            <v>156065871027.25</v>
          </cell>
          <cell r="E74">
            <v>2048828184</v>
          </cell>
          <cell r="F74">
            <v>4603508717</v>
          </cell>
          <cell r="G74">
            <v>-4528435125</v>
          </cell>
        </row>
        <row r="75">
          <cell r="A75" t="str">
            <v>210401</v>
          </cell>
          <cell r="B75" t="str">
            <v>Proveedores Comunes Moneda Extranjera</v>
          </cell>
          <cell r="C75">
            <v>84299095459.839996</v>
          </cell>
          <cell r="D75">
            <v>85149281211.740005</v>
          </cell>
          <cell r="E75">
            <v>593990658</v>
          </cell>
          <cell r="F75">
            <v>818593405</v>
          </cell>
          <cell r="G75">
            <v>-850185752</v>
          </cell>
        </row>
        <row r="76">
          <cell r="A76" t="str">
            <v>220101</v>
          </cell>
          <cell r="B76" t="str">
            <v>Remuneraciones a Pagar</v>
          </cell>
          <cell r="C76">
            <v>3938713860</v>
          </cell>
          <cell r="D76">
            <v>4057484508</v>
          </cell>
          <cell r="E76">
            <v>108947312</v>
          </cell>
          <cell r="F76">
            <v>99437921</v>
          </cell>
          <cell r="G76">
            <v>-118770648</v>
          </cell>
        </row>
        <row r="77">
          <cell r="A77" t="str">
            <v>220201</v>
          </cell>
          <cell r="B77" t="str">
            <v>Leyes Sociales a Pagar</v>
          </cell>
          <cell r="C77">
            <v>56917777604</v>
          </cell>
          <cell r="D77">
            <v>56973810995</v>
          </cell>
          <cell r="E77">
            <v>76401005</v>
          </cell>
          <cell r="F77">
            <v>73233774</v>
          </cell>
          <cell r="G77">
            <v>-56033391</v>
          </cell>
        </row>
        <row r="78">
          <cell r="A78" t="str">
            <v>220301</v>
          </cell>
          <cell r="B78" t="str">
            <v>Retenciones  Judiciales Sobre Haberes</v>
          </cell>
          <cell r="C78">
            <v>28266776</v>
          </cell>
          <cell r="D78">
            <v>28516776</v>
          </cell>
          <cell r="E78">
            <v>250000</v>
          </cell>
          <cell r="F78">
            <v>250000</v>
          </cell>
          <cell r="G78">
            <v>-250000</v>
          </cell>
        </row>
        <row r="79">
          <cell r="A79" t="str">
            <v>220402</v>
          </cell>
          <cell r="B79" t="str">
            <v>Garantias Recibidas de Clientes ME</v>
          </cell>
          <cell r="C79">
            <v>0</v>
          </cell>
          <cell r="D79">
            <v>75000000</v>
          </cell>
          <cell r="E79">
            <v>0</v>
          </cell>
          <cell r="F79">
            <v>1380000</v>
          </cell>
          <cell r="G79">
            <v>-75000000</v>
          </cell>
        </row>
        <row r="80">
          <cell r="A80" t="str">
            <v>230101</v>
          </cell>
          <cell r="B80" t="str">
            <v>Obligaciones Bancarias  ML Corto Plazo</v>
          </cell>
          <cell r="C80">
            <v>4763726907674.5</v>
          </cell>
          <cell r="D80">
            <v>4764327302194.5</v>
          </cell>
          <cell r="E80">
            <v>5351612</v>
          </cell>
          <cell r="F80">
            <v>605746132</v>
          </cell>
          <cell r="G80">
            <v>-600394520</v>
          </cell>
        </row>
        <row r="81">
          <cell r="A81" t="str">
            <v>230102</v>
          </cell>
          <cell r="B81" t="str">
            <v>Obligaciones Bancarias ME Corto Plazos</v>
          </cell>
          <cell r="C81">
            <v>87053348547</v>
          </cell>
          <cell r="D81">
            <v>87053348547</v>
          </cell>
          <cell r="E81">
            <v>0</v>
          </cell>
          <cell r="F81">
            <v>0</v>
          </cell>
          <cell r="G81">
            <v>0</v>
          </cell>
        </row>
        <row r="82">
          <cell r="A82" t="str">
            <v>240101</v>
          </cell>
          <cell r="B82" t="str">
            <v>Cargill SACI</v>
          </cell>
          <cell r="C82">
            <v>11103523783.790001</v>
          </cell>
          <cell r="D82">
            <v>11119386908.959999</v>
          </cell>
          <cell r="E82">
            <v>148026760.40000001</v>
          </cell>
          <cell r="F82">
            <v>66186329</v>
          </cell>
          <cell r="G82">
            <v>-15863125</v>
          </cell>
        </row>
        <row r="83">
          <cell r="A83" t="str">
            <v>240102</v>
          </cell>
          <cell r="B83" t="str">
            <v>Cargill de Venezuela, C.A.</v>
          </cell>
          <cell r="C83">
            <v>51177176.25</v>
          </cell>
          <cell r="D83">
            <v>51177176.25</v>
          </cell>
          <cell r="E83">
            <v>0</v>
          </cell>
          <cell r="F83">
            <v>0</v>
          </cell>
          <cell r="G83">
            <v>0</v>
          </cell>
        </row>
        <row r="84">
          <cell r="A84" t="str">
            <v>240201</v>
          </cell>
          <cell r="B84" t="str">
            <v>Trigalia S.A.</v>
          </cell>
          <cell r="C84">
            <v>7010645868.3500004</v>
          </cell>
          <cell r="D84">
            <v>7082333367.8999996</v>
          </cell>
          <cell r="E84">
            <v>44527826</v>
          </cell>
          <cell r="F84">
            <v>71857435</v>
          </cell>
          <cell r="G84">
            <v>-71687500</v>
          </cell>
        </row>
        <row r="85">
          <cell r="A85" t="str">
            <v>250101</v>
          </cell>
          <cell r="B85" t="str">
            <v>Provisi¾n para Sueldo Anual Complementar</v>
          </cell>
          <cell r="C85">
            <v>32563693777</v>
          </cell>
          <cell r="D85">
            <v>32566051515</v>
          </cell>
          <cell r="E85">
            <v>294253640</v>
          </cell>
          <cell r="F85">
            <v>32711257</v>
          </cell>
          <cell r="G85">
            <v>-2357738</v>
          </cell>
        </row>
        <row r="86">
          <cell r="A86" t="str">
            <v>250201</v>
          </cell>
          <cell r="B86" t="str">
            <v>Provisi¾n para EnergÝa ElÚctrica</v>
          </cell>
          <cell r="C86">
            <v>6334734004</v>
          </cell>
          <cell r="D86">
            <v>6429286625</v>
          </cell>
          <cell r="E86">
            <v>161955771</v>
          </cell>
          <cell r="F86">
            <v>150693523</v>
          </cell>
          <cell r="G86">
            <v>-94552621</v>
          </cell>
        </row>
        <row r="87">
          <cell r="A87" t="str">
            <v>250202</v>
          </cell>
          <cell r="B87" t="str">
            <v>Provisi¾n para Gastos de Comunicaciones</v>
          </cell>
          <cell r="C87">
            <v>973644956</v>
          </cell>
          <cell r="D87">
            <v>998644956</v>
          </cell>
          <cell r="E87">
            <v>26520059</v>
          </cell>
          <cell r="F87">
            <v>26520059</v>
          </cell>
          <cell r="G87">
            <v>-25000000</v>
          </cell>
        </row>
        <row r="88">
          <cell r="A88" t="str">
            <v>250203</v>
          </cell>
          <cell r="B88" t="str">
            <v>Provisi¾n para Consumo Agua</v>
          </cell>
          <cell r="C88">
            <v>10170802</v>
          </cell>
          <cell r="D88">
            <v>12370802</v>
          </cell>
          <cell r="E88">
            <v>4443769</v>
          </cell>
          <cell r="F88">
            <v>4443769</v>
          </cell>
          <cell r="G88">
            <v>-2200000</v>
          </cell>
        </row>
        <row r="89">
          <cell r="A89" t="str">
            <v>250301</v>
          </cell>
          <cell r="B89" t="str">
            <v>Provisi¾n para Gastos de Ventas</v>
          </cell>
          <cell r="C89">
            <v>10650577072</v>
          </cell>
          <cell r="D89">
            <v>10885201300</v>
          </cell>
          <cell r="E89">
            <v>235410037</v>
          </cell>
          <cell r="F89">
            <v>231351266</v>
          </cell>
          <cell r="G89">
            <v>-234624228</v>
          </cell>
        </row>
        <row r="90">
          <cell r="A90" t="str">
            <v>250401</v>
          </cell>
          <cell r="B90" t="str">
            <v>Provisi¾n para Juicios ML</v>
          </cell>
          <cell r="C90">
            <v>5139118123</v>
          </cell>
          <cell r="D90">
            <v>5176806944</v>
          </cell>
          <cell r="E90">
            <v>104693372</v>
          </cell>
          <cell r="F90">
            <v>52346686</v>
          </cell>
          <cell r="G90">
            <v>-37688821</v>
          </cell>
        </row>
        <row r="91">
          <cell r="A91" t="str">
            <v>250402</v>
          </cell>
          <cell r="B91" t="str">
            <v>Provisi¾n para Juicios ME</v>
          </cell>
          <cell r="C91">
            <v>740850000</v>
          </cell>
          <cell r="D91">
            <v>865850000</v>
          </cell>
          <cell r="E91">
            <v>620750000</v>
          </cell>
          <cell r="F91">
            <v>316300000</v>
          </cell>
          <cell r="G91">
            <v>-125000000</v>
          </cell>
        </row>
        <row r="92">
          <cell r="A92" t="str">
            <v>250501</v>
          </cell>
          <cell r="B92" t="str">
            <v>Fact. Recib. Prov.Comunes ML</v>
          </cell>
          <cell r="C92">
            <v>45431938102</v>
          </cell>
          <cell r="D92">
            <v>45437238102</v>
          </cell>
          <cell r="E92">
            <v>0</v>
          </cell>
          <cell r="F92">
            <v>5300000</v>
          </cell>
          <cell r="G92">
            <v>-5300000</v>
          </cell>
        </row>
        <row r="93">
          <cell r="A93" t="str">
            <v>250502</v>
          </cell>
          <cell r="B93" t="str">
            <v>Fact. Recib. Prov.Trigo ML</v>
          </cell>
          <cell r="C93">
            <v>0</v>
          </cell>
          <cell r="D93">
            <v>0</v>
          </cell>
          <cell r="E93">
            <v>0</v>
          </cell>
          <cell r="F93">
            <v>0</v>
          </cell>
          <cell r="G93">
            <v>0</v>
          </cell>
        </row>
        <row r="94">
          <cell r="A94" t="str">
            <v>250503</v>
          </cell>
          <cell r="B94" t="str">
            <v>Fact. Recib. Prov.Trigo ME</v>
          </cell>
          <cell r="C94">
            <v>671071783</v>
          </cell>
          <cell r="D94">
            <v>671071783</v>
          </cell>
          <cell r="E94">
            <v>0</v>
          </cell>
          <cell r="F94">
            <v>0</v>
          </cell>
          <cell r="G94">
            <v>0</v>
          </cell>
        </row>
        <row r="95">
          <cell r="A95" t="str">
            <v>250504</v>
          </cell>
          <cell r="B95" t="str">
            <v>Fact. Recib. Prov.Comunes ME</v>
          </cell>
          <cell r="C95">
            <v>110437500</v>
          </cell>
          <cell r="D95">
            <v>172312500</v>
          </cell>
          <cell r="E95">
            <v>0</v>
          </cell>
          <cell r="F95">
            <v>50832000</v>
          </cell>
          <cell r="G95">
            <v>-61875000</v>
          </cell>
        </row>
        <row r="96">
          <cell r="A96" t="str">
            <v>250505</v>
          </cell>
          <cell r="B96" t="str">
            <v>Trigo a Recib.s/Contrat.Open ML</v>
          </cell>
          <cell r="C96">
            <v>0</v>
          </cell>
          <cell r="D96">
            <v>0</v>
          </cell>
          <cell r="E96">
            <v>0</v>
          </cell>
          <cell r="F96">
            <v>0</v>
          </cell>
          <cell r="G96">
            <v>0</v>
          </cell>
        </row>
        <row r="97">
          <cell r="A97" t="str">
            <v>250601</v>
          </cell>
          <cell r="B97" t="str">
            <v>Provisiones Varias</v>
          </cell>
          <cell r="C97">
            <v>24179816975</v>
          </cell>
          <cell r="D97">
            <v>24280159345</v>
          </cell>
          <cell r="E97">
            <v>2506341</v>
          </cell>
          <cell r="F97">
            <v>35203968</v>
          </cell>
          <cell r="G97">
            <v>-100342370</v>
          </cell>
        </row>
        <row r="98">
          <cell r="A98" t="str">
            <v>250701</v>
          </cell>
          <cell r="B98" t="str">
            <v>Provisiones Proveedores Comunes ML</v>
          </cell>
          <cell r="C98">
            <v>13078298714</v>
          </cell>
          <cell r="D98">
            <v>13097456767</v>
          </cell>
          <cell r="E98">
            <v>487699091</v>
          </cell>
          <cell r="F98">
            <v>468875732</v>
          </cell>
          <cell r="G98">
            <v>-19158053</v>
          </cell>
        </row>
        <row r="99">
          <cell r="A99" t="str">
            <v>250702</v>
          </cell>
          <cell r="B99" t="str">
            <v>Provisiones Proveedores Materia Prima ML</v>
          </cell>
          <cell r="C99">
            <v>16671418814</v>
          </cell>
          <cell r="D99">
            <v>17062600515</v>
          </cell>
          <cell r="E99">
            <v>7046983347</v>
          </cell>
          <cell r="F99">
            <v>6479767074</v>
          </cell>
          <cell r="G99">
            <v>-391181701</v>
          </cell>
        </row>
        <row r="100">
          <cell r="A100" t="str">
            <v>250703</v>
          </cell>
          <cell r="B100" t="str">
            <v>Provisiones Proveedores Materia Prima ME</v>
          </cell>
          <cell r="C100">
            <v>110170084345</v>
          </cell>
          <cell r="D100">
            <v>110449638450</v>
          </cell>
          <cell r="E100">
            <v>4892916006</v>
          </cell>
          <cell r="F100">
            <v>3223783499</v>
          </cell>
          <cell r="G100">
            <v>-279554105</v>
          </cell>
        </row>
        <row r="101">
          <cell r="A101" t="str">
            <v>250704</v>
          </cell>
          <cell r="B101" t="str">
            <v>Provisiones Proveedores Comunes ME</v>
          </cell>
          <cell r="C101">
            <v>18354916884</v>
          </cell>
          <cell r="D101">
            <v>18388445875</v>
          </cell>
          <cell r="E101">
            <v>1357524803</v>
          </cell>
          <cell r="F101">
            <v>1390886737</v>
          </cell>
          <cell r="G101">
            <v>-33528991</v>
          </cell>
        </row>
        <row r="102">
          <cell r="A102" t="str">
            <v>260101</v>
          </cell>
          <cell r="B102" t="str">
            <v>Impuesto a la Renta</v>
          </cell>
          <cell r="C102">
            <v>17079186015.5</v>
          </cell>
          <cell r="D102">
            <v>17420084644.5</v>
          </cell>
          <cell r="E102">
            <v>14642095</v>
          </cell>
          <cell r="F102">
            <v>457518067</v>
          </cell>
          <cell r="G102">
            <v>-340898629</v>
          </cell>
        </row>
        <row r="103">
          <cell r="A103" t="str">
            <v>260201</v>
          </cell>
          <cell r="B103" t="str">
            <v>I.V.A. CrÚdito Fiscal</v>
          </cell>
          <cell r="C103">
            <v>11734031318.9</v>
          </cell>
          <cell r="D103">
            <v>11507272272.9</v>
          </cell>
          <cell r="E103">
            <v>228070148</v>
          </cell>
          <cell r="F103">
            <v>135772398</v>
          </cell>
          <cell r="G103">
            <v>226759046</v>
          </cell>
        </row>
        <row r="104">
          <cell r="A104" t="str">
            <v>260301</v>
          </cell>
          <cell r="B104" t="str">
            <v>I.V.A. DÚbito Fiscal</v>
          </cell>
          <cell r="C104">
            <v>43819465446.5</v>
          </cell>
          <cell r="D104">
            <v>44490430025.650002</v>
          </cell>
          <cell r="E104">
            <v>729301652</v>
          </cell>
          <cell r="F104">
            <v>715514155</v>
          </cell>
          <cell r="G104">
            <v>-670964579</v>
          </cell>
        </row>
        <row r="105">
          <cell r="A105" t="str">
            <v>260401</v>
          </cell>
          <cell r="B105" t="str">
            <v>Impuesto Diferido</v>
          </cell>
          <cell r="C105">
            <v>0</v>
          </cell>
          <cell r="D105">
            <v>0</v>
          </cell>
          <cell r="E105">
            <v>0</v>
          </cell>
          <cell r="F105">
            <v>0</v>
          </cell>
          <cell r="G105">
            <v>0</v>
          </cell>
        </row>
        <row r="106">
          <cell r="A106" t="str">
            <v>260402</v>
          </cell>
          <cell r="B106" t="str">
            <v>Impuesto Diferido - L.P.</v>
          </cell>
          <cell r="C106">
            <v>0</v>
          </cell>
          <cell r="D106">
            <v>0</v>
          </cell>
          <cell r="E106">
            <v>0</v>
          </cell>
          <cell r="F106">
            <v>0</v>
          </cell>
          <cell r="G106">
            <v>0</v>
          </cell>
        </row>
        <row r="107">
          <cell r="A107" t="str">
            <v>270101</v>
          </cell>
          <cell r="B107" t="str">
            <v>Dividendos a Pagar</v>
          </cell>
          <cell r="C107">
            <v>5916472214</v>
          </cell>
          <cell r="D107">
            <v>5916472214</v>
          </cell>
          <cell r="E107">
            <v>0</v>
          </cell>
          <cell r="F107">
            <v>0</v>
          </cell>
          <cell r="G107">
            <v>0</v>
          </cell>
        </row>
        <row r="108">
          <cell r="A108" t="str">
            <v>280101</v>
          </cell>
          <cell r="B108" t="str">
            <v>InterÚs a Devengar</v>
          </cell>
          <cell r="C108">
            <v>261651704</v>
          </cell>
          <cell r="D108">
            <v>261651704</v>
          </cell>
          <cell r="E108">
            <v>0</v>
          </cell>
          <cell r="F108">
            <v>0</v>
          </cell>
          <cell r="G108">
            <v>0</v>
          </cell>
        </row>
        <row r="109">
          <cell r="A109" t="str">
            <v>290101</v>
          </cell>
          <cell r="B109" t="str">
            <v>Capital</v>
          </cell>
          <cell r="C109">
            <v>65550000000</v>
          </cell>
          <cell r="D109">
            <v>83550000000</v>
          </cell>
          <cell r="E109">
            <v>0</v>
          </cell>
          <cell r="F109">
            <v>0</v>
          </cell>
          <cell r="G109">
            <v>-18000000000</v>
          </cell>
        </row>
        <row r="110">
          <cell r="A110" t="str">
            <v>290201</v>
          </cell>
          <cell r="B110" t="str">
            <v>Reserva Legal</v>
          </cell>
          <cell r="C110">
            <v>6520714133</v>
          </cell>
          <cell r="D110">
            <v>8595894674</v>
          </cell>
          <cell r="E110">
            <v>0</v>
          </cell>
          <cell r="F110">
            <v>0</v>
          </cell>
          <cell r="G110">
            <v>-2075180541</v>
          </cell>
        </row>
        <row r="111">
          <cell r="A111" t="str">
            <v>290301</v>
          </cell>
          <cell r="B111" t="str">
            <v>Reserva Contingencias</v>
          </cell>
          <cell r="C111">
            <v>33905346175.68</v>
          </cell>
          <cell r="D111">
            <v>44041981828.360001</v>
          </cell>
          <cell r="E111">
            <v>235529701</v>
          </cell>
          <cell r="F111">
            <v>481940246</v>
          </cell>
          <cell r="G111">
            <v>-10136635652</v>
          </cell>
        </row>
        <row r="112">
          <cell r="A112" t="str">
            <v>290401</v>
          </cell>
          <cell r="B112" t="str">
            <v>Resultados Acumulados</v>
          </cell>
          <cell r="C112">
            <v>29825031761.290001</v>
          </cell>
          <cell r="D112">
            <v>24217335258.09</v>
          </cell>
          <cell r="E112">
            <v>0</v>
          </cell>
          <cell r="F112">
            <v>0</v>
          </cell>
          <cell r="G112">
            <v>5607696503</v>
          </cell>
        </row>
        <row r="113">
          <cell r="A113" t="str">
            <v>290501</v>
          </cell>
          <cell r="B113" t="str">
            <v>Dividendos</v>
          </cell>
          <cell r="C113">
            <v>0</v>
          </cell>
          <cell r="D113">
            <v>0</v>
          </cell>
          <cell r="E113">
            <v>0</v>
          </cell>
          <cell r="F113">
            <v>0</v>
          </cell>
          <cell r="G113">
            <v>0</v>
          </cell>
        </row>
        <row r="114">
          <cell r="A114" t="str">
            <v>290601</v>
          </cell>
          <cell r="B114" t="str">
            <v>Reserva por Ajuste de Traducci¾n ME</v>
          </cell>
          <cell r="C114">
            <v>0</v>
          </cell>
          <cell r="D114">
            <v>0</v>
          </cell>
          <cell r="E114">
            <v>0</v>
          </cell>
          <cell r="F114">
            <v>0</v>
          </cell>
          <cell r="G114">
            <v>0</v>
          </cell>
        </row>
        <row r="115">
          <cell r="A115" t="str">
            <v>290602</v>
          </cell>
          <cell r="B115" t="str">
            <v>Impuesto Diferido-Ajuste Traduccion Acum</v>
          </cell>
          <cell r="C115">
            <v>0</v>
          </cell>
          <cell r="D115">
            <v>0</v>
          </cell>
          <cell r="E115">
            <v>0</v>
          </cell>
          <cell r="F115">
            <v>0</v>
          </cell>
          <cell r="G115">
            <v>0</v>
          </cell>
        </row>
        <row r="116">
          <cell r="A116" t="str">
            <v>310101</v>
          </cell>
          <cell r="B116" t="str">
            <v>Ventas Harinas Industriales</v>
          </cell>
          <cell r="C116">
            <v>147740732487.67999</v>
          </cell>
          <cell r="D116">
            <v>196130543469.67999</v>
          </cell>
          <cell r="E116">
            <v>182360939</v>
          </cell>
          <cell r="F116">
            <v>4086781479</v>
          </cell>
          <cell r="G116">
            <v>-48389810982</v>
          </cell>
        </row>
        <row r="117">
          <cell r="A117" t="str">
            <v>310102</v>
          </cell>
          <cell r="B117" t="str">
            <v>Ventas Harinas Fraccionadas</v>
          </cell>
          <cell r="C117">
            <v>53372798037</v>
          </cell>
          <cell r="D117">
            <v>69821639545</v>
          </cell>
          <cell r="E117">
            <v>76532328</v>
          </cell>
          <cell r="F117">
            <v>1420219056</v>
          </cell>
          <cell r="G117">
            <v>-16448841508</v>
          </cell>
        </row>
        <row r="118">
          <cell r="A118" t="str">
            <v>310103</v>
          </cell>
          <cell r="B118" t="str">
            <v>Ventas Fabrica de Balanceados</v>
          </cell>
          <cell r="C118">
            <v>27524230116.330002</v>
          </cell>
          <cell r="D118">
            <v>39160761078.330002</v>
          </cell>
          <cell r="E118">
            <v>18032425</v>
          </cell>
          <cell r="F118">
            <v>1204423462</v>
          </cell>
          <cell r="G118">
            <v>-11636530962</v>
          </cell>
        </row>
        <row r="119">
          <cell r="A119" t="str">
            <v>310104</v>
          </cell>
          <cell r="B119" t="str">
            <v>Ventas Materias Primas</v>
          </cell>
          <cell r="C119">
            <v>805274933</v>
          </cell>
          <cell r="D119">
            <v>1565352433</v>
          </cell>
          <cell r="E119">
            <v>0</v>
          </cell>
          <cell r="F119">
            <v>0</v>
          </cell>
          <cell r="G119">
            <v>-760077500</v>
          </cell>
        </row>
        <row r="120">
          <cell r="A120" t="str">
            <v>310105</v>
          </cell>
          <cell r="B120" t="str">
            <v>Ventas varias otras</v>
          </cell>
          <cell r="C120">
            <v>35168399</v>
          </cell>
          <cell r="D120">
            <v>38685899</v>
          </cell>
          <cell r="E120">
            <v>0</v>
          </cell>
          <cell r="F120">
            <v>0</v>
          </cell>
          <cell r="G120">
            <v>-3517500</v>
          </cell>
        </row>
        <row r="121">
          <cell r="A121" t="str">
            <v>310201</v>
          </cell>
          <cell r="B121" t="str">
            <v>Bonificaciones Harinas Industriales</v>
          </cell>
          <cell r="C121">
            <v>1621120389</v>
          </cell>
          <cell r="D121">
            <v>1348960265</v>
          </cell>
          <cell r="E121">
            <v>25215313</v>
          </cell>
          <cell r="F121">
            <v>0</v>
          </cell>
          <cell r="G121">
            <v>272160124</v>
          </cell>
        </row>
        <row r="122">
          <cell r="A122" t="str">
            <v>310202</v>
          </cell>
          <cell r="B122" t="str">
            <v>Bonificaciones Harinas Fraccionadas</v>
          </cell>
          <cell r="C122">
            <v>556082087</v>
          </cell>
          <cell r="D122">
            <v>491816049</v>
          </cell>
          <cell r="E122">
            <v>5428953</v>
          </cell>
          <cell r="F122">
            <v>0</v>
          </cell>
          <cell r="G122">
            <v>64266038</v>
          </cell>
        </row>
        <row r="123">
          <cell r="A123" t="str">
            <v>310203</v>
          </cell>
          <cell r="B123" t="str">
            <v>Bonificaciones Raciones Balanceadas</v>
          </cell>
          <cell r="C123">
            <v>635436621</v>
          </cell>
          <cell r="D123">
            <v>563077899</v>
          </cell>
          <cell r="E123">
            <v>114545</v>
          </cell>
          <cell r="F123">
            <v>0</v>
          </cell>
          <cell r="G123">
            <v>72358722</v>
          </cell>
        </row>
        <row r="124">
          <cell r="A124" t="str">
            <v>310301</v>
          </cell>
          <cell r="B124" t="str">
            <v>Devoluciones Harinas Industriales</v>
          </cell>
          <cell r="C124">
            <v>2355468491</v>
          </cell>
          <cell r="D124">
            <v>1941424964</v>
          </cell>
          <cell r="E124">
            <v>122188270</v>
          </cell>
          <cell r="F124">
            <v>0</v>
          </cell>
          <cell r="G124">
            <v>414043527</v>
          </cell>
        </row>
        <row r="125">
          <cell r="A125" t="str">
            <v>310302</v>
          </cell>
          <cell r="B125" t="str">
            <v>Devoluciones Harinas Fraccionadas</v>
          </cell>
          <cell r="C125">
            <v>433844453</v>
          </cell>
          <cell r="D125">
            <v>287402672</v>
          </cell>
          <cell r="E125">
            <v>17073450</v>
          </cell>
          <cell r="F125">
            <v>0</v>
          </cell>
          <cell r="G125">
            <v>146441781</v>
          </cell>
        </row>
        <row r="126">
          <cell r="A126" t="str">
            <v>310303</v>
          </cell>
          <cell r="B126" t="str">
            <v>Devoluciones Raciones Balanceadas</v>
          </cell>
          <cell r="C126">
            <v>78707574</v>
          </cell>
          <cell r="D126">
            <v>48557108</v>
          </cell>
          <cell r="E126">
            <v>145000</v>
          </cell>
          <cell r="F126">
            <v>0</v>
          </cell>
          <cell r="G126">
            <v>30150466</v>
          </cell>
        </row>
        <row r="127">
          <cell r="A127" t="str">
            <v>310304</v>
          </cell>
          <cell r="B127" t="str">
            <v>Devoluciones de Trigo</v>
          </cell>
          <cell r="C127">
            <v>0</v>
          </cell>
          <cell r="D127">
            <v>0</v>
          </cell>
          <cell r="E127">
            <v>0</v>
          </cell>
          <cell r="F127">
            <v>0</v>
          </cell>
          <cell r="G127">
            <v>0</v>
          </cell>
        </row>
        <row r="128">
          <cell r="A128" t="str">
            <v>310305</v>
          </cell>
          <cell r="B128" t="str">
            <v>Devoluciones Otros Varios</v>
          </cell>
          <cell r="C128">
            <v>440000</v>
          </cell>
          <cell r="D128">
            <v>440000</v>
          </cell>
          <cell r="E128">
            <v>0</v>
          </cell>
          <cell r="F128">
            <v>0</v>
          </cell>
          <cell r="G128">
            <v>0</v>
          </cell>
        </row>
        <row r="129">
          <cell r="A129" t="str">
            <v>410101</v>
          </cell>
          <cell r="B129" t="str">
            <v>Fletes Harinas Industriales</v>
          </cell>
          <cell r="C129">
            <v>3504203201</v>
          </cell>
          <cell r="D129">
            <v>2381004021</v>
          </cell>
          <cell r="E129">
            <v>117163143</v>
          </cell>
          <cell r="F129">
            <v>0</v>
          </cell>
          <cell r="G129">
            <v>1123199180</v>
          </cell>
        </row>
        <row r="130">
          <cell r="A130" t="str">
            <v>410102</v>
          </cell>
          <cell r="B130" t="str">
            <v>Fletes Harinas Fraccionadas</v>
          </cell>
          <cell r="C130">
            <v>1054137461</v>
          </cell>
          <cell r="D130">
            <v>694210765</v>
          </cell>
          <cell r="E130">
            <v>36518694</v>
          </cell>
          <cell r="F130">
            <v>0</v>
          </cell>
          <cell r="G130">
            <v>359926696</v>
          </cell>
        </row>
        <row r="131">
          <cell r="A131" t="str">
            <v>410103</v>
          </cell>
          <cell r="B131" t="str">
            <v>Fletes Raciones Balanceadas</v>
          </cell>
          <cell r="C131">
            <v>2042363089</v>
          </cell>
          <cell r="D131">
            <v>1341679051</v>
          </cell>
          <cell r="E131">
            <v>77143793</v>
          </cell>
          <cell r="F131">
            <v>0</v>
          </cell>
          <cell r="G131">
            <v>700684038</v>
          </cell>
        </row>
        <row r="132">
          <cell r="A132" t="str">
            <v>410104</v>
          </cell>
          <cell r="B132" t="str">
            <v>Fletes Maiz</v>
          </cell>
          <cell r="C132">
            <v>0</v>
          </cell>
          <cell r="D132">
            <v>0</v>
          </cell>
          <cell r="E132">
            <v>0</v>
          </cell>
          <cell r="F132">
            <v>0</v>
          </cell>
          <cell r="G132">
            <v>0</v>
          </cell>
        </row>
        <row r="133">
          <cell r="A133" t="str">
            <v>410105</v>
          </cell>
          <cell r="B133" t="str">
            <v>Fletes Interno</v>
          </cell>
          <cell r="C133">
            <v>10263300</v>
          </cell>
          <cell r="D133">
            <v>10263300</v>
          </cell>
          <cell r="E133">
            <v>0</v>
          </cell>
          <cell r="F133">
            <v>0</v>
          </cell>
          <cell r="G133">
            <v>0</v>
          </cell>
        </row>
        <row r="134">
          <cell r="A134" t="str">
            <v>410106</v>
          </cell>
          <cell r="B134" t="str">
            <v>Fletes Varios Otros</v>
          </cell>
          <cell r="C134">
            <v>735873</v>
          </cell>
          <cell r="D134">
            <v>597903</v>
          </cell>
          <cell r="E134">
            <v>0</v>
          </cell>
          <cell r="F134">
            <v>0</v>
          </cell>
          <cell r="G134">
            <v>137970</v>
          </cell>
        </row>
        <row r="135">
          <cell r="A135" t="str">
            <v>410201</v>
          </cell>
          <cell r="B135" t="str">
            <v>Comisiones Harinas Industriales</v>
          </cell>
          <cell r="C135">
            <v>4243598528</v>
          </cell>
          <cell r="D135">
            <v>3822671844</v>
          </cell>
          <cell r="E135">
            <v>38244261</v>
          </cell>
          <cell r="F135">
            <v>0</v>
          </cell>
          <cell r="G135">
            <v>420926684</v>
          </cell>
        </row>
        <row r="136">
          <cell r="A136" t="str">
            <v>410202</v>
          </cell>
          <cell r="B136" t="str">
            <v>Comisiones Harinas Fraccionadas</v>
          </cell>
          <cell r="C136">
            <v>2611418271</v>
          </cell>
          <cell r="D136">
            <v>2461572748</v>
          </cell>
          <cell r="E136">
            <v>13725923</v>
          </cell>
          <cell r="F136">
            <v>0</v>
          </cell>
          <cell r="G136">
            <v>149845523</v>
          </cell>
        </row>
        <row r="137">
          <cell r="A137" t="str">
            <v>410203</v>
          </cell>
          <cell r="B137" t="str">
            <v>Comisiones Raciones Balanceadas</v>
          </cell>
          <cell r="C137">
            <v>1388615495</v>
          </cell>
          <cell r="D137">
            <v>1113372680</v>
          </cell>
          <cell r="E137">
            <v>24812879</v>
          </cell>
          <cell r="F137">
            <v>0</v>
          </cell>
          <cell r="G137">
            <v>275242815</v>
          </cell>
        </row>
        <row r="138">
          <cell r="A138" t="str">
            <v>410401</v>
          </cell>
          <cell r="B138" t="str">
            <v>Otros variables s/vtas Harinas Industria</v>
          </cell>
          <cell r="C138">
            <v>23352979</v>
          </cell>
          <cell r="D138">
            <v>17180362</v>
          </cell>
          <cell r="E138">
            <v>0</v>
          </cell>
          <cell r="F138">
            <v>0</v>
          </cell>
          <cell r="G138">
            <v>6172617</v>
          </cell>
        </row>
        <row r="139">
          <cell r="A139" t="str">
            <v>410402</v>
          </cell>
          <cell r="B139" t="str">
            <v>Otros variables s/vtas Harinas Fracciona</v>
          </cell>
          <cell r="C139">
            <v>10846614</v>
          </cell>
          <cell r="D139">
            <v>9528132</v>
          </cell>
          <cell r="E139">
            <v>0</v>
          </cell>
          <cell r="F139">
            <v>0</v>
          </cell>
          <cell r="G139">
            <v>1318482</v>
          </cell>
        </row>
        <row r="140">
          <cell r="A140" t="str">
            <v>410404</v>
          </cell>
          <cell r="B140" t="str">
            <v>Otras variables s/vtas. Afrecho exportac</v>
          </cell>
          <cell r="C140">
            <v>42136676</v>
          </cell>
          <cell r="D140">
            <v>41148224</v>
          </cell>
          <cell r="E140">
            <v>0</v>
          </cell>
          <cell r="F140">
            <v>0</v>
          </cell>
          <cell r="G140">
            <v>988452</v>
          </cell>
        </row>
        <row r="141">
          <cell r="A141" t="str">
            <v>420101</v>
          </cell>
          <cell r="B141" t="str">
            <v>Trigo Harinas Industriales</v>
          </cell>
          <cell r="C141">
            <v>173847112133</v>
          </cell>
          <cell r="D141">
            <v>137763013130</v>
          </cell>
          <cell r="E141">
            <v>3838544592</v>
          </cell>
          <cell r="F141">
            <v>1189410048</v>
          </cell>
          <cell r="G141">
            <v>36084099003</v>
          </cell>
        </row>
        <row r="142">
          <cell r="A142" t="str">
            <v>420102</v>
          </cell>
          <cell r="B142" t="str">
            <v>Trigo Harinas Fraccionadas</v>
          </cell>
          <cell r="C142">
            <v>52856939072</v>
          </cell>
          <cell r="D142">
            <v>42172424835</v>
          </cell>
          <cell r="E142">
            <v>1193722663</v>
          </cell>
          <cell r="F142">
            <v>355327855</v>
          </cell>
          <cell r="G142">
            <v>10684514237</v>
          </cell>
        </row>
        <row r="143">
          <cell r="A143" t="str">
            <v>420103</v>
          </cell>
          <cell r="B143" t="str">
            <v>Trigo Raciones Balanceadas</v>
          </cell>
          <cell r="C143">
            <v>336885217</v>
          </cell>
          <cell r="D143">
            <v>332911647</v>
          </cell>
          <cell r="E143">
            <v>282573</v>
          </cell>
          <cell r="F143">
            <v>282573</v>
          </cell>
          <cell r="G143">
            <v>3973570</v>
          </cell>
        </row>
        <row r="144">
          <cell r="A144" t="str">
            <v>420104</v>
          </cell>
          <cell r="B144" t="str">
            <v>Trigo Harinas Industriales Gastos</v>
          </cell>
          <cell r="C144">
            <v>5347873435</v>
          </cell>
          <cell r="D144">
            <v>5349860220</v>
          </cell>
          <cell r="E144">
            <v>0</v>
          </cell>
          <cell r="F144">
            <v>0</v>
          </cell>
          <cell r="G144">
            <v>-1986785</v>
          </cell>
        </row>
        <row r="145">
          <cell r="A145" t="str">
            <v>420105</v>
          </cell>
          <cell r="B145" t="str">
            <v>Trigo Harinas Fraccionadas Gastos</v>
          </cell>
          <cell r="C145">
            <v>912906052</v>
          </cell>
          <cell r="D145">
            <v>912906052</v>
          </cell>
          <cell r="E145">
            <v>0</v>
          </cell>
          <cell r="F145">
            <v>0</v>
          </cell>
          <cell r="G145">
            <v>0</v>
          </cell>
        </row>
        <row r="146">
          <cell r="A146" t="str">
            <v>420106</v>
          </cell>
          <cell r="B146" t="str">
            <v>Costo de Venta de Trigo</v>
          </cell>
          <cell r="C146">
            <v>1834326497</v>
          </cell>
          <cell r="D146">
            <v>1136106960</v>
          </cell>
          <cell r="E146">
            <v>0</v>
          </cell>
          <cell r="F146">
            <v>0</v>
          </cell>
          <cell r="G146">
            <v>698219537</v>
          </cell>
        </row>
        <row r="147">
          <cell r="A147" t="str">
            <v>420201</v>
          </cell>
          <cell r="B147" t="str">
            <v>Subproducto Harinas Industriales</v>
          </cell>
          <cell r="C147">
            <v>11260662474</v>
          </cell>
          <cell r="D147">
            <v>14659463766</v>
          </cell>
          <cell r="E147">
            <v>0</v>
          </cell>
          <cell r="F147">
            <v>402515264</v>
          </cell>
          <cell r="G147">
            <v>-3398801292</v>
          </cell>
        </row>
        <row r="148">
          <cell r="A148" t="str">
            <v>420202</v>
          </cell>
          <cell r="B148" t="str">
            <v>Subproducto Harinas Fraccionadas</v>
          </cell>
          <cell r="C148">
            <v>3121041871</v>
          </cell>
          <cell r="D148">
            <v>4266122853</v>
          </cell>
          <cell r="E148">
            <v>0</v>
          </cell>
          <cell r="F148">
            <v>148196549</v>
          </cell>
          <cell r="G148">
            <v>-1145080982</v>
          </cell>
        </row>
        <row r="149">
          <cell r="A149" t="str">
            <v>420203</v>
          </cell>
          <cell r="B149" t="str">
            <v>Subproducto Raciones Balanceadas</v>
          </cell>
          <cell r="C149">
            <v>23884124707</v>
          </cell>
          <cell r="D149">
            <v>19340242433</v>
          </cell>
          <cell r="E149">
            <v>835347285</v>
          </cell>
          <cell r="F149">
            <v>284635472</v>
          </cell>
          <cell r="G149">
            <v>4543882274</v>
          </cell>
        </row>
        <row r="150">
          <cell r="A150" t="str">
            <v>420301</v>
          </cell>
          <cell r="B150" t="str">
            <v>Envases Harinas Industriales</v>
          </cell>
          <cell r="C150">
            <v>3561175453</v>
          </cell>
          <cell r="D150">
            <v>2803694401</v>
          </cell>
          <cell r="E150">
            <v>116925951</v>
          </cell>
          <cell r="F150">
            <v>40052106</v>
          </cell>
          <cell r="G150">
            <v>757481052</v>
          </cell>
        </row>
        <row r="151">
          <cell r="A151" t="str">
            <v>420302</v>
          </cell>
          <cell r="B151" t="str">
            <v>Envases Harinas Fraccionadas</v>
          </cell>
          <cell r="C151">
            <v>5788126821</v>
          </cell>
          <cell r="D151">
            <v>4564984245</v>
          </cell>
          <cell r="E151">
            <v>196384735</v>
          </cell>
          <cell r="F151">
            <v>67636102</v>
          </cell>
          <cell r="G151">
            <v>1223142576</v>
          </cell>
        </row>
        <row r="152">
          <cell r="A152" t="str">
            <v>420303</v>
          </cell>
          <cell r="B152" t="str">
            <v>Envases Raciones Balanceadas</v>
          </cell>
          <cell r="C152">
            <v>3850871902</v>
          </cell>
          <cell r="D152">
            <v>3133961542</v>
          </cell>
          <cell r="E152">
            <v>111186390</v>
          </cell>
          <cell r="F152">
            <v>42754240</v>
          </cell>
          <cell r="G152">
            <v>716910360</v>
          </cell>
        </row>
        <row r="153">
          <cell r="A153" t="str">
            <v>420401</v>
          </cell>
          <cell r="B153" t="str">
            <v>Aditivos Harinas Industriales</v>
          </cell>
          <cell r="C153">
            <v>4205420771</v>
          </cell>
          <cell r="D153">
            <v>3323900808</v>
          </cell>
          <cell r="E153">
            <v>133006553</v>
          </cell>
          <cell r="F153">
            <v>44541903</v>
          </cell>
          <cell r="G153">
            <v>881519963</v>
          </cell>
        </row>
        <row r="154">
          <cell r="A154" t="str">
            <v>420402</v>
          </cell>
          <cell r="B154" t="str">
            <v>Aditivos Harinas Fraccionadas</v>
          </cell>
          <cell r="C154">
            <v>1885122504</v>
          </cell>
          <cell r="D154">
            <v>1436377569</v>
          </cell>
          <cell r="E154">
            <v>65528134</v>
          </cell>
          <cell r="F154">
            <v>24352456</v>
          </cell>
          <cell r="G154">
            <v>448744935</v>
          </cell>
        </row>
        <row r="155">
          <cell r="A155" t="str">
            <v>420403</v>
          </cell>
          <cell r="B155" t="str">
            <v>Aditivos Raciones Balanceadas</v>
          </cell>
          <cell r="C155">
            <v>13286662989</v>
          </cell>
          <cell r="D155">
            <v>9674155613</v>
          </cell>
          <cell r="E155">
            <v>493190741</v>
          </cell>
          <cell r="F155">
            <v>163554839</v>
          </cell>
          <cell r="G155">
            <v>3612507376</v>
          </cell>
        </row>
        <row r="156">
          <cell r="A156" t="str">
            <v>420501</v>
          </cell>
          <cell r="B156" t="str">
            <v>Otras Variables Industrial</v>
          </cell>
          <cell r="C156">
            <v>136871393</v>
          </cell>
          <cell r="D156">
            <v>135498181</v>
          </cell>
          <cell r="E156">
            <v>0</v>
          </cell>
          <cell r="F156">
            <v>0</v>
          </cell>
          <cell r="G156">
            <v>1373212</v>
          </cell>
        </row>
        <row r="157">
          <cell r="A157" t="str">
            <v>420502</v>
          </cell>
          <cell r="B157" t="str">
            <v>Otras variables Fraccionadas</v>
          </cell>
          <cell r="C157">
            <v>137270435</v>
          </cell>
          <cell r="D157">
            <v>137105435</v>
          </cell>
          <cell r="E157">
            <v>0</v>
          </cell>
          <cell r="F157">
            <v>0</v>
          </cell>
          <cell r="G157">
            <v>165000</v>
          </cell>
        </row>
        <row r="158">
          <cell r="A158" t="str">
            <v>420503</v>
          </cell>
          <cell r="B158" t="str">
            <v>Variaci¾n Raciones Balanceadas</v>
          </cell>
          <cell r="C158">
            <v>84827957</v>
          </cell>
          <cell r="D158">
            <v>84827957</v>
          </cell>
          <cell r="E158">
            <v>0</v>
          </cell>
          <cell r="F158">
            <v>0</v>
          </cell>
          <cell r="G158">
            <v>0</v>
          </cell>
        </row>
        <row r="159">
          <cell r="A159" t="str">
            <v>420601</v>
          </cell>
          <cell r="B159" t="str">
            <v>Ajustes de Inventario Harinas Industrial</v>
          </cell>
          <cell r="C159">
            <v>1895657036</v>
          </cell>
          <cell r="D159">
            <v>1773504074</v>
          </cell>
          <cell r="E159">
            <v>16304480</v>
          </cell>
          <cell r="F159">
            <v>6782075</v>
          </cell>
          <cell r="G159">
            <v>122152962</v>
          </cell>
        </row>
        <row r="160">
          <cell r="A160" t="str">
            <v>420602</v>
          </cell>
          <cell r="B160" t="str">
            <v>Ajustes de Inventario Harinas Fraccionad</v>
          </cell>
          <cell r="C160">
            <v>729641025</v>
          </cell>
          <cell r="D160">
            <v>563731757</v>
          </cell>
          <cell r="E160">
            <v>4900833</v>
          </cell>
          <cell r="F160">
            <v>1979150</v>
          </cell>
          <cell r="G160">
            <v>165909268</v>
          </cell>
        </row>
        <row r="161">
          <cell r="A161" t="str">
            <v>420603</v>
          </cell>
          <cell r="B161" t="str">
            <v>Ajustes de Inventario Raciones Balancead</v>
          </cell>
          <cell r="C161">
            <v>208781506</v>
          </cell>
          <cell r="D161">
            <v>263655613</v>
          </cell>
          <cell r="E161">
            <v>4264034</v>
          </cell>
          <cell r="F161">
            <v>1052517</v>
          </cell>
          <cell r="G161">
            <v>-54874107</v>
          </cell>
        </row>
        <row r="162">
          <cell r="A162" t="str">
            <v>420604</v>
          </cell>
          <cell r="B162" t="str">
            <v>ajuste de inventario de maiz</v>
          </cell>
          <cell r="C162">
            <v>197946199</v>
          </cell>
          <cell r="D162">
            <v>197946199</v>
          </cell>
          <cell r="E162">
            <v>0</v>
          </cell>
          <cell r="F162">
            <v>0</v>
          </cell>
          <cell r="G162">
            <v>0</v>
          </cell>
        </row>
        <row r="163">
          <cell r="A163" t="str">
            <v>420605</v>
          </cell>
          <cell r="B163" t="str">
            <v>Ajuste de Inventario Trigo</v>
          </cell>
          <cell r="C163">
            <v>1377947546</v>
          </cell>
          <cell r="D163">
            <v>1748835722</v>
          </cell>
          <cell r="E163">
            <v>2407118</v>
          </cell>
          <cell r="F163">
            <v>2407118</v>
          </cell>
          <cell r="G163">
            <v>-370888176</v>
          </cell>
        </row>
        <row r="164">
          <cell r="A164" t="str">
            <v>420701</v>
          </cell>
          <cell r="B164" t="str">
            <v>Resultado por tenencia (trading)</v>
          </cell>
          <cell r="C164">
            <v>125467040</v>
          </cell>
          <cell r="D164">
            <v>125467040</v>
          </cell>
          <cell r="E164">
            <v>0</v>
          </cell>
          <cell r="F164">
            <v>0</v>
          </cell>
          <cell r="G164">
            <v>0</v>
          </cell>
        </row>
        <row r="165">
          <cell r="A165" t="str">
            <v>420702</v>
          </cell>
          <cell r="B165" t="str">
            <v>Ajuste Costo Trigo - Variaci¾n TC</v>
          </cell>
          <cell r="C165">
            <v>0</v>
          </cell>
          <cell r="D165">
            <v>0</v>
          </cell>
          <cell r="E165">
            <v>0</v>
          </cell>
          <cell r="F165">
            <v>0</v>
          </cell>
          <cell r="G165">
            <v>0</v>
          </cell>
        </row>
        <row r="166">
          <cell r="A166" t="str">
            <v>420801</v>
          </cell>
          <cell r="B166" t="str">
            <v>Costo de Venta Maiz</v>
          </cell>
          <cell r="C166">
            <v>661244357</v>
          </cell>
          <cell r="D166">
            <v>660176857</v>
          </cell>
          <cell r="E166">
            <v>0</v>
          </cell>
          <cell r="F166">
            <v>0</v>
          </cell>
          <cell r="G166">
            <v>1067500</v>
          </cell>
        </row>
        <row r="167">
          <cell r="A167" t="str">
            <v>420901</v>
          </cell>
          <cell r="B167" t="str">
            <v>Costo de Venta Hna. Importada</v>
          </cell>
          <cell r="C167">
            <v>3299494423</v>
          </cell>
          <cell r="D167">
            <v>3150249545</v>
          </cell>
          <cell r="E167">
            <v>22982199</v>
          </cell>
          <cell r="F167">
            <v>0</v>
          </cell>
          <cell r="G167">
            <v>149244878</v>
          </cell>
        </row>
        <row r="168">
          <cell r="A168" t="str">
            <v>421001</v>
          </cell>
          <cell r="B168" t="str">
            <v>Costo de Venta Varios Otros</v>
          </cell>
          <cell r="C168">
            <v>14891966</v>
          </cell>
          <cell r="D168">
            <v>14891966</v>
          </cell>
          <cell r="E168">
            <v>0</v>
          </cell>
          <cell r="F168">
            <v>0</v>
          </cell>
          <cell r="G168">
            <v>0</v>
          </cell>
        </row>
        <row r="169">
          <cell r="A169" t="str">
            <v>421101</v>
          </cell>
          <cell r="B169" t="str">
            <v>Variaciones Hnas. Industriales</v>
          </cell>
          <cell r="C169">
            <v>415754793</v>
          </cell>
          <cell r="D169">
            <v>513222891</v>
          </cell>
          <cell r="E169">
            <v>29283511</v>
          </cell>
          <cell r="F169">
            <v>38960691</v>
          </cell>
          <cell r="G169">
            <v>-97468098</v>
          </cell>
        </row>
        <row r="170">
          <cell r="A170" t="str">
            <v>421102</v>
          </cell>
          <cell r="B170" t="str">
            <v>Variaciones Hnas. Fraccionadas</v>
          </cell>
          <cell r="C170">
            <v>375904263</v>
          </cell>
          <cell r="D170">
            <v>424952561</v>
          </cell>
          <cell r="E170">
            <v>10966722</v>
          </cell>
          <cell r="F170">
            <v>12685610</v>
          </cell>
          <cell r="G170">
            <v>-49048298</v>
          </cell>
        </row>
        <row r="171">
          <cell r="A171" t="str">
            <v>421103</v>
          </cell>
          <cell r="B171" t="str">
            <v>Variaciones Raciones Balanceadas.</v>
          </cell>
          <cell r="C171">
            <v>807291684</v>
          </cell>
          <cell r="D171">
            <v>1003776133</v>
          </cell>
          <cell r="E171">
            <v>55151425</v>
          </cell>
          <cell r="F171">
            <v>82760787</v>
          </cell>
          <cell r="G171">
            <v>-196484449</v>
          </cell>
        </row>
        <row r="172">
          <cell r="A172" t="str">
            <v>430101</v>
          </cell>
          <cell r="B172" t="str">
            <v>Energia</v>
          </cell>
          <cell r="C172">
            <v>5934039528</v>
          </cell>
          <cell r="D172">
            <v>4777244089</v>
          </cell>
          <cell r="E172">
            <v>153930746</v>
          </cell>
          <cell r="F172">
            <v>56980095</v>
          </cell>
          <cell r="G172">
            <v>1156795439</v>
          </cell>
        </row>
        <row r="173">
          <cell r="A173" t="str">
            <v>430201</v>
          </cell>
          <cell r="B173" t="str">
            <v>Jefatura de Produccion</v>
          </cell>
          <cell r="C173">
            <v>8682679624.1599998</v>
          </cell>
          <cell r="D173">
            <v>7024484953.6000004</v>
          </cell>
          <cell r="E173">
            <v>175225610.59999999</v>
          </cell>
          <cell r="F173">
            <v>16893126</v>
          </cell>
          <cell r="G173">
            <v>1658194670</v>
          </cell>
        </row>
        <row r="174">
          <cell r="A174" t="str">
            <v>430202</v>
          </cell>
          <cell r="B174" t="str">
            <v>Descarga Rejilla y Silos</v>
          </cell>
          <cell r="C174">
            <v>894790108.79999995</v>
          </cell>
          <cell r="D174">
            <v>768462915.79999995</v>
          </cell>
          <cell r="E174">
            <v>13806654</v>
          </cell>
          <cell r="F174">
            <v>0</v>
          </cell>
          <cell r="G174">
            <v>126327193</v>
          </cell>
        </row>
        <row r="175">
          <cell r="A175" t="str">
            <v>430203</v>
          </cell>
          <cell r="B175" t="str">
            <v>Molino de  Trigo</v>
          </cell>
          <cell r="C175">
            <v>3488554294</v>
          </cell>
          <cell r="D175">
            <v>2856012810</v>
          </cell>
          <cell r="E175">
            <v>67813195</v>
          </cell>
          <cell r="F175">
            <v>130000</v>
          </cell>
          <cell r="G175">
            <v>632541484</v>
          </cell>
        </row>
        <row r="176">
          <cell r="A176" t="str">
            <v>430204</v>
          </cell>
          <cell r="B176" t="str">
            <v>Envasamiento de Harinas Industriales</v>
          </cell>
          <cell r="C176">
            <v>578625696</v>
          </cell>
          <cell r="D176">
            <v>440629129</v>
          </cell>
          <cell r="E176">
            <v>8960180</v>
          </cell>
          <cell r="F176">
            <v>0</v>
          </cell>
          <cell r="G176">
            <v>137996567</v>
          </cell>
        </row>
        <row r="177">
          <cell r="A177" t="str">
            <v>430205</v>
          </cell>
          <cell r="B177" t="str">
            <v>Envasamiento de Harinas Fraccionadas</v>
          </cell>
          <cell r="C177">
            <v>695512474</v>
          </cell>
          <cell r="D177">
            <v>551475269</v>
          </cell>
          <cell r="E177">
            <v>11445347</v>
          </cell>
          <cell r="F177">
            <v>1530788</v>
          </cell>
          <cell r="G177">
            <v>144037205</v>
          </cell>
        </row>
        <row r="178">
          <cell r="A178" t="str">
            <v>430206</v>
          </cell>
          <cell r="B178" t="str">
            <v>Fabrica de Balanceados</v>
          </cell>
          <cell r="C178">
            <v>1247509354</v>
          </cell>
          <cell r="D178">
            <v>967175372</v>
          </cell>
          <cell r="E178">
            <v>17317658</v>
          </cell>
          <cell r="F178">
            <v>360000</v>
          </cell>
          <cell r="G178">
            <v>280333982</v>
          </cell>
        </row>
        <row r="179">
          <cell r="A179" t="str">
            <v>430207</v>
          </cell>
          <cell r="B179" t="str">
            <v>Deposito de Envases e Insumos</v>
          </cell>
          <cell r="C179">
            <v>33411311</v>
          </cell>
          <cell r="D179">
            <v>33411311</v>
          </cell>
          <cell r="E179">
            <v>0</v>
          </cell>
          <cell r="F179">
            <v>0</v>
          </cell>
          <cell r="G179">
            <v>0</v>
          </cell>
        </row>
        <row r="180">
          <cell r="A180" t="str">
            <v>430208</v>
          </cell>
          <cell r="B180" t="str">
            <v>Deposito de Productos Terminados</v>
          </cell>
          <cell r="C180">
            <v>1643537117</v>
          </cell>
          <cell r="D180">
            <v>1312359334</v>
          </cell>
          <cell r="E180">
            <v>51579603</v>
          </cell>
          <cell r="F180">
            <v>6200000</v>
          </cell>
          <cell r="G180">
            <v>331177783</v>
          </cell>
        </row>
        <row r="181">
          <cell r="A181" t="str">
            <v>430209</v>
          </cell>
          <cell r="B181" t="str">
            <v>Mantenimiento</v>
          </cell>
          <cell r="C181">
            <v>1966042080.3</v>
          </cell>
          <cell r="D181">
            <v>1513252837.3</v>
          </cell>
          <cell r="E181">
            <v>49512996</v>
          </cell>
          <cell r="F181">
            <v>8461462</v>
          </cell>
          <cell r="G181">
            <v>452789243</v>
          </cell>
        </row>
        <row r="182">
          <cell r="A182" t="str">
            <v>430210</v>
          </cell>
          <cell r="B182" t="str">
            <v>Control de Calidad</v>
          </cell>
          <cell r="C182">
            <v>537675385</v>
          </cell>
          <cell r="D182">
            <v>437563667</v>
          </cell>
          <cell r="E182">
            <v>11138220</v>
          </cell>
          <cell r="F182">
            <v>92146</v>
          </cell>
          <cell r="G182">
            <v>100111718</v>
          </cell>
        </row>
        <row r="183">
          <cell r="A183" t="str">
            <v>430301</v>
          </cell>
          <cell r="B183" t="str">
            <v>Amortizaciones</v>
          </cell>
          <cell r="C183">
            <v>9600122938</v>
          </cell>
          <cell r="D183">
            <v>7197533903</v>
          </cell>
          <cell r="E183">
            <v>236332765</v>
          </cell>
          <cell r="F183">
            <v>0</v>
          </cell>
          <cell r="G183">
            <v>2402589035</v>
          </cell>
        </row>
        <row r="184">
          <cell r="A184" t="str">
            <v>440101</v>
          </cell>
          <cell r="B184" t="str">
            <v>Gastos Fijos Comerciales</v>
          </cell>
          <cell r="C184">
            <v>3658611424.7199998</v>
          </cell>
          <cell r="D184">
            <v>2730903719.7199998</v>
          </cell>
          <cell r="E184">
            <v>108693709</v>
          </cell>
          <cell r="F184">
            <v>7940952</v>
          </cell>
          <cell r="G184">
            <v>927707705</v>
          </cell>
        </row>
        <row r="185">
          <cell r="A185" t="str">
            <v>440201</v>
          </cell>
          <cell r="B185" t="str">
            <v>Incobrables CP</v>
          </cell>
          <cell r="C185">
            <v>4431766752</v>
          </cell>
          <cell r="D185">
            <v>4425488351</v>
          </cell>
          <cell r="E185">
            <v>66738284</v>
          </cell>
          <cell r="F185">
            <v>0</v>
          </cell>
          <cell r="G185">
            <v>6278401</v>
          </cell>
        </row>
        <row r="186">
          <cell r="A186" t="str">
            <v>440202</v>
          </cell>
          <cell r="B186" t="str">
            <v>Incobrables LP</v>
          </cell>
          <cell r="C186">
            <v>1667371886</v>
          </cell>
          <cell r="D186">
            <v>833685943</v>
          </cell>
          <cell r="E186">
            <v>1667371886</v>
          </cell>
          <cell r="F186">
            <v>833685943</v>
          </cell>
          <cell r="G186">
            <v>833685943</v>
          </cell>
        </row>
        <row r="187">
          <cell r="A187" t="str">
            <v>440301</v>
          </cell>
          <cell r="B187" t="str">
            <v>Gerencias</v>
          </cell>
          <cell r="C187">
            <v>426148275868</v>
          </cell>
          <cell r="D187">
            <v>424555383391</v>
          </cell>
          <cell r="E187">
            <v>619273308</v>
          </cell>
          <cell r="F187">
            <v>783094918</v>
          </cell>
          <cell r="G187">
            <v>1592892477</v>
          </cell>
        </row>
        <row r="188">
          <cell r="A188" t="str">
            <v>440302</v>
          </cell>
          <cell r="B188" t="str">
            <v>RRHH</v>
          </cell>
          <cell r="C188">
            <v>2391921044</v>
          </cell>
          <cell r="D188">
            <v>1716955995</v>
          </cell>
          <cell r="E188">
            <v>90849893</v>
          </cell>
          <cell r="F188">
            <v>917319</v>
          </cell>
          <cell r="G188">
            <v>674965049</v>
          </cell>
        </row>
        <row r="189">
          <cell r="A189" t="str">
            <v>440303</v>
          </cell>
          <cell r="B189" t="str">
            <v>Sistemas</v>
          </cell>
          <cell r="C189">
            <v>1234559870</v>
          </cell>
          <cell r="D189">
            <v>918381971</v>
          </cell>
          <cell r="E189">
            <v>20991091</v>
          </cell>
          <cell r="F189">
            <v>813312</v>
          </cell>
          <cell r="G189">
            <v>316177899</v>
          </cell>
        </row>
        <row r="190">
          <cell r="A190" t="str">
            <v>440304</v>
          </cell>
          <cell r="B190" t="str">
            <v>Compras</v>
          </cell>
          <cell r="C190">
            <v>231242098</v>
          </cell>
          <cell r="D190">
            <v>200967815</v>
          </cell>
          <cell r="E190">
            <v>3487777</v>
          </cell>
          <cell r="F190">
            <v>0</v>
          </cell>
          <cell r="G190">
            <v>30274283</v>
          </cell>
        </row>
        <row r="191">
          <cell r="A191" t="str">
            <v>440305</v>
          </cell>
          <cell r="B191" t="str">
            <v>Servicios Generales</v>
          </cell>
          <cell r="C191">
            <v>1041742293.84</v>
          </cell>
          <cell r="D191">
            <v>811360056.39999998</v>
          </cell>
          <cell r="E191">
            <v>34452413.399999999</v>
          </cell>
          <cell r="F191">
            <v>10345572</v>
          </cell>
          <cell r="G191">
            <v>230382238</v>
          </cell>
        </row>
        <row r="192">
          <cell r="A192" t="str">
            <v>440401</v>
          </cell>
          <cell r="B192" t="str">
            <v>Balances y Presupuestos</v>
          </cell>
          <cell r="C192">
            <v>2398280466.25</v>
          </cell>
          <cell r="D192">
            <v>1618135465.25</v>
          </cell>
          <cell r="E192">
            <v>93466160</v>
          </cell>
          <cell r="F192">
            <v>17418180</v>
          </cell>
          <cell r="G192">
            <v>780145001</v>
          </cell>
        </row>
        <row r="193">
          <cell r="A193" t="str">
            <v>440402</v>
          </cell>
          <cell r="B193" t="str">
            <v>Administracion de Creditos y Ventas</v>
          </cell>
          <cell r="C193">
            <v>769431282</v>
          </cell>
          <cell r="D193">
            <v>617843689</v>
          </cell>
          <cell r="E193">
            <v>21419057</v>
          </cell>
          <cell r="F193">
            <v>149228</v>
          </cell>
          <cell r="G193">
            <v>151587593</v>
          </cell>
        </row>
        <row r="194">
          <cell r="A194" t="str">
            <v>440403</v>
          </cell>
          <cell r="B194" t="str">
            <v>Administracion de Planta</v>
          </cell>
          <cell r="C194">
            <v>299351675</v>
          </cell>
          <cell r="D194">
            <v>246769874</v>
          </cell>
          <cell r="E194">
            <v>5348984</v>
          </cell>
          <cell r="F194">
            <v>0</v>
          </cell>
          <cell r="G194">
            <v>52581801</v>
          </cell>
        </row>
        <row r="195">
          <cell r="A195" t="str">
            <v>450101</v>
          </cell>
          <cell r="B195" t="str">
            <v>Intereses Financieros Pagados CP</v>
          </cell>
          <cell r="C195">
            <v>11850769432.91</v>
          </cell>
          <cell r="D195">
            <v>10099264986.91</v>
          </cell>
          <cell r="E195">
            <v>0</v>
          </cell>
          <cell r="F195">
            <v>0</v>
          </cell>
          <cell r="G195">
            <v>1751504446</v>
          </cell>
        </row>
        <row r="196">
          <cell r="A196" t="str">
            <v>450102</v>
          </cell>
          <cell r="B196" t="str">
            <v>Intereses Financieros por Warrant</v>
          </cell>
          <cell r="C196">
            <v>104984461</v>
          </cell>
          <cell r="D196">
            <v>104984461</v>
          </cell>
          <cell r="E196">
            <v>0</v>
          </cell>
          <cell r="F196">
            <v>0</v>
          </cell>
          <cell r="G196">
            <v>0</v>
          </cell>
        </row>
        <row r="197">
          <cell r="A197" t="str">
            <v>450103</v>
          </cell>
          <cell r="B197" t="str">
            <v>Int. Fin. Pag. C.P. - Deudores p/ Ventas</v>
          </cell>
          <cell r="C197">
            <v>406144730</v>
          </cell>
          <cell r="D197">
            <v>84183130</v>
          </cell>
          <cell r="E197">
            <v>208979</v>
          </cell>
          <cell r="F197">
            <v>0</v>
          </cell>
          <cell r="G197">
            <v>321961600</v>
          </cell>
        </row>
        <row r="198">
          <cell r="A198" t="str">
            <v>450104</v>
          </cell>
          <cell r="B198" t="str">
            <v>Intereses Pagados p/ Stock Trigo</v>
          </cell>
          <cell r="C198">
            <v>526317521</v>
          </cell>
          <cell r="D198">
            <v>130013651</v>
          </cell>
          <cell r="E198">
            <v>2702379</v>
          </cell>
          <cell r="F198">
            <v>0</v>
          </cell>
          <cell r="G198">
            <v>396303870</v>
          </cell>
        </row>
        <row r="199">
          <cell r="A199" t="str">
            <v>450105</v>
          </cell>
          <cell r="B199" t="str">
            <v>Impuestos a los Actos y Documentos</v>
          </cell>
          <cell r="C199">
            <v>2834774</v>
          </cell>
          <cell r="D199">
            <v>0</v>
          </cell>
          <cell r="E199">
            <v>2834774</v>
          </cell>
          <cell r="F199">
            <v>0</v>
          </cell>
          <cell r="G199">
            <v>2834774</v>
          </cell>
        </row>
        <row r="200">
          <cell r="A200" t="str">
            <v>450301</v>
          </cell>
          <cell r="B200" t="str">
            <v>Diferencia de cambio</v>
          </cell>
          <cell r="C200">
            <v>11565527630895</v>
          </cell>
          <cell r="D200">
            <v>11565689232657</v>
          </cell>
          <cell r="E200">
            <v>107611148.04000001</v>
          </cell>
          <cell r="F200">
            <v>2561458.38</v>
          </cell>
          <cell r="G200">
            <v>-161601762</v>
          </cell>
        </row>
        <row r="201">
          <cell r="A201" t="str">
            <v>450401</v>
          </cell>
          <cell r="B201" t="str">
            <v>Ventas de bienes de uso</v>
          </cell>
          <cell r="C201">
            <v>108582554885</v>
          </cell>
          <cell r="D201">
            <v>108614672463</v>
          </cell>
          <cell r="E201">
            <v>0</v>
          </cell>
          <cell r="F201">
            <v>0</v>
          </cell>
          <cell r="G201">
            <v>-32117578</v>
          </cell>
        </row>
        <row r="202">
          <cell r="A202" t="str">
            <v>450402</v>
          </cell>
          <cell r="B202" t="str">
            <v>Costo venta bienes de uso</v>
          </cell>
          <cell r="C202">
            <v>21763279</v>
          </cell>
          <cell r="D202">
            <v>21763279</v>
          </cell>
          <cell r="E202">
            <v>0</v>
          </cell>
          <cell r="F202">
            <v>0</v>
          </cell>
          <cell r="G202">
            <v>0</v>
          </cell>
        </row>
        <row r="203">
          <cell r="A203" t="str">
            <v>450403</v>
          </cell>
          <cell r="B203" t="str">
            <v>Ventas Varias</v>
          </cell>
          <cell r="C203">
            <v>4427467435.5</v>
          </cell>
          <cell r="D203">
            <v>4466552262.5</v>
          </cell>
          <cell r="E203">
            <v>4365266</v>
          </cell>
          <cell r="F203">
            <v>1798636</v>
          </cell>
          <cell r="G203">
            <v>-39084827</v>
          </cell>
        </row>
        <row r="204">
          <cell r="A204" t="str">
            <v>450404</v>
          </cell>
          <cell r="B204" t="str">
            <v>Costo ventas varias</v>
          </cell>
          <cell r="C204">
            <v>49510729</v>
          </cell>
          <cell r="D204">
            <v>38750000</v>
          </cell>
          <cell r="E204">
            <v>0</v>
          </cell>
          <cell r="F204">
            <v>0</v>
          </cell>
          <cell r="G204">
            <v>10760729</v>
          </cell>
        </row>
        <row r="205">
          <cell r="A205" t="str">
            <v>450405</v>
          </cell>
          <cell r="B205" t="str">
            <v>Ingresos y egresos varios</v>
          </cell>
          <cell r="C205">
            <v>3369179451.1199999</v>
          </cell>
          <cell r="D205">
            <v>3833606330.1199999</v>
          </cell>
          <cell r="E205">
            <v>28200398</v>
          </cell>
          <cell r="F205">
            <v>453178151</v>
          </cell>
          <cell r="G205">
            <v>-464426879</v>
          </cell>
        </row>
        <row r="206">
          <cell r="A206" t="str">
            <v>450408</v>
          </cell>
          <cell r="B206" t="str">
            <v>Ajuste Ejercicios Anteriores-G.N.D.</v>
          </cell>
          <cell r="C206">
            <v>80223529</v>
          </cell>
          <cell r="D206">
            <v>88635607</v>
          </cell>
          <cell r="E206">
            <v>0</v>
          </cell>
          <cell r="F206">
            <v>0</v>
          </cell>
          <cell r="G206">
            <v>-8412078</v>
          </cell>
        </row>
        <row r="207">
          <cell r="A207" t="str">
            <v>450409</v>
          </cell>
          <cell r="B207" t="str">
            <v>I.V.A. Gastos</v>
          </cell>
          <cell r="C207">
            <v>10973227</v>
          </cell>
          <cell r="D207">
            <v>3261183</v>
          </cell>
          <cell r="E207">
            <v>1561706</v>
          </cell>
          <cell r="F207">
            <v>0</v>
          </cell>
          <cell r="G207">
            <v>7712044</v>
          </cell>
        </row>
        <row r="208">
          <cell r="A208" t="str">
            <v>450410</v>
          </cell>
          <cell r="B208" t="str">
            <v>Desc.Obtenidos Compra Cert.Cred.Trib.</v>
          </cell>
          <cell r="C208">
            <v>29737935</v>
          </cell>
          <cell r="D208">
            <v>116154612</v>
          </cell>
          <cell r="E208">
            <v>0</v>
          </cell>
          <cell r="F208">
            <v>10715728</v>
          </cell>
          <cell r="G208">
            <v>-86416677</v>
          </cell>
        </row>
        <row r="209">
          <cell r="A209" t="str">
            <v>450411</v>
          </cell>
          <cell r="B209" t="str">
            <v>Retencion s/ Contrataciones Publicas</v>
          </cell>
          <cell r="C209">
            <v>5191321</v>
          </cell>
          <cell r="D209">
            <v>0</v>
          </cell>
          <cell r="E209">
            <v>323223</v>
          </cell>
          <cell r="F209">
            <v>0</v>
          </cell>
          <cell r="G209">
            <v>5191321</v>
          </cell>
        </row>
        <row r="210">
          <cell r="A210" t="str">
            <v>460101</v>
          </cell>
          <cell r="B210" t="str">
            <v>Impuesto a la Renta Ejercicios Anteriore</v>
          </cell>
          <cell r="C210">
            <v>0</v>
          </cell>
          <cell r="D210">
            <v>0</v>
          </cell>
          <cell r="E210">
            <v>0</v>
          </cell>
          <cell r="F210">
            <v>0</v>
          </cell>
          <cell r="G210">
            <v>0</v>
          </cell>
        </row>
        <row r="211">
          <cell r="A211" t="str">
            <v>460102</v>
          </cell>
          <cell r="B211" t="str">
            <v>Impuesto a la Renta del Ejercicio</v>
          </cell>
          <cell r="C211">
            <v>6845144795</v>
          </cell>
          <cell r="D211">
            <v>5165435073</v>
          </cell>
          <cell r="E211">
            <v>453554246</v>
          </cell>
          <cell r="F211">
            <v>0</v>
          </cell>
          <cell r="G211">
            <v>1679709722</v>
          </cell>
        </row>
        <row r="212">
          <cell r="A212" t="str">
            <v>460103</v>
          </cell>
          <cell r="B212" t="str">
            <v>Impuesto diferido a±os anteriores</v>
          </cell>
          <cell r="C212">
            <v>2726577607</v>
          </cell>
          <cell r="D212">
            <v>3036882476</v>
          </cell>
          <cell r="E212">
            <v>647196134</v>
          </cell>
          <cell r="F212">
            <v>977975534</v>
          </cell>
          <cell r="G212">
            <v>-310304869</v>
          </cell>
        </row>
        <row r="213">
          <cell r="A213" t="str">
            <v>460104</v>
          </cell>
          <cell r="B213" t="str">
            <v>Impuesto diferido del ejercicio</v>
          </cell>
          <cell r="C213">
            <v>7763784803</v>
          </cell>
          <cell r="D213">
            <v>7824856997</v>
          </cell>
          <cell r="E213">
            <v>106139006</v>
          </cell>
          <cell r="F213">
            <v>269587413</v>
          </cell>
          <cell r="G213">
            <v>-61072194</v>
          </cell>
        </row>
        <row r="214">
          <cell r="A214" t="str">
            <v>3101010001</v>
          </cell>
          <cell r="B214" t="str">
            <v>Ventas Harinas Industriales 000</v>
          </cell>
          <cell r="C214">
            <v>110450068159.39999</v>
          </cell>
          <cell r="D214">
            <v>146695525345.39999</v>
          </cell>
          <cell r="E214">
            <v>58449344</v>
          </cell>
          <cell r="F214">
            <v>3016724562</v>
          </cell>
          <cell r="G214">
            <v>-36245457186</v>
          </cell>
        </row>
        <row r="215">
          <cell r="A215" t="str">
            <v>3101010002</v>
          </cell>
          <cell r="B215" t="str">
            <v>Ventas Harinas Industriales 0000</v>
          </cell>
          <cell r="C215">
            <v>30277117205.439999</v>
          </cell>
          <cell r="D215">
            <v>40817380699.440002</v>
          </cell>
          <cell r="E215">
            <v>115547933</v>
          </cell>
          <cell r="F215">
            <v>882972686</v>
          </cell>
          <cell r="G215">
            <v>-10540263494</v>
          </cell>
        </row>
        <row r="216">
          <cell r="A216" t="str">
            <v>3101010003</v>
          </cell>
          <cell r="B216" t="str">
            <v>Ventas Harinas Industriales otras</v>
          </cell>
          <cell r="C216">
            <v>3398072038.9400001</v>
          </cell>
          <cell r="D216">
            <v>4821898832.9399996</v>
          </cell>
          <cell r="E216">
            <v>8363662</v>
          </cell>
          <cell r="F216">
            <v>163157031</v>
          </cell>
          <cell r="G216">
            <v>-1423826794</v>
          </cell>
        </row>
        <row r="217">
          <cell r="A217" t="str">
            <v>3101010004</v>
          </cell>
          <cell r="B217" t="str">
            <v>Ventas Harinas Industriales Importadas</v>
          </cell>
          <cell r="C217">
            <v>3615475083.9000001</v>
          </cell>
          <cell r="D217">
            <v>3795738591.9000001</v>
          </cell>
          <cell r="E217">
            <v>0</v>
          </cell>
          <cell r="F217">
            <v>23927200</v>
          </cell>
          <cell r="G217">
            <v>-180263508</v>
          </cell>
        </row>
        <row r="218">
          <cell r="A218" t="str">
            <v>3101020001</v>
          </cell>
          <cell r="B218" t="str">
            <v>Ventas Harinas Fraccionadas 5 Kg</v>
          </cell>
          <cell r="C218">
            <v>22419447404</v>
          </cell>
          <cell r="D218">
            <v>29959058453</v>
          </cell>
          <cell r="E218">
            <v>48735572</v>
          </cell>
          <cell r="F218">
            <v>662632826</v>
          </cell>
          <cell r="G218">
            <v>-7539611049</v>
          </cell>
        </row>
        <row r="219">
          <cell r="A219" t="str">
            <v>3101020002</v>
          </cell>
          <cell r="B219" t="str">
            <v>Ventas Harinas Fraccionadas 1 Kg</v>
          </cell>
          <cell r="C219">
            <v>15715347595</v>
          </cell>
          <cell r="D219">
            <v>19758076858</v>
          </cell>
          <cell r="E219">
            <v>14847640</v>
          </cell>
          <cell r="F219">
            <v>327143249</v>
          </cell>
          <cell r="G219">
            <v>-4042729263</v>
          </cell>
        </row>
        <row r="220">
          <cell r="A220" t="str">
            <v>3101020003</v>
          </cell>
          <cell r="B220" t="str">
            <v>Ventas Harinas Leudantes</v>
          </cell>
          <cell r="C220">
            <v>13722369630</v>
          </cell>
          <cell r="D220">
            <v>18504526684</v>
          </cell>
          <cell r="E220">
            <v>12949116</v>
          </cell>
          <cell r="F220">
            <v>425897557</v>
          </cell>
          <cell r="G220">
            <v>-4782157054</v>
          </cell>
        </row>
        <row r="221">
          <cell r="A221" t="str">
            <v>3101020004</v>
          </cell>
          <cell r="B221" t="str">
            <v>Ventas Harinas Fraccionado 4 K</v>
          </cell>
          <cell r="C221">
            <v>1462661980</v>
          </cell>
          <cell r="D221">
            <v>1547006122</v>
          </cell>
          <cell r="E221">
            <v>0</v>
          </cell>
          <cell r="F221">
            <v>4545424</v>
          </cell>
          <cell r="G221">
            <v>-84344142</v>
          </cell>
        </row>
        <row r="222">
          <cell r="A222" t="str">
            <v>3101020005</v>
          </cell>
          <cell r="B222" t="str">
            <v>Ventas Harinas Fraccionado 0.9Kg</v>
          </cell>
          <cell r="C222">
            <v>52971428</v>
          </cell>
          <cell r="D222">
            <v>52971428</v>
          </cell>
          <cell r="E222">
            <v>0</v>
          </cell>
          <cell r="F222">
            <v>0</v>
          </cell>
          <cell r="G222">
            <v>0</v>
          </cell>
        </row>
        <row r="223">
          <cell r="A223" t="str">
            <v>3101030001</v>
          </cell>
          <cell r="B223" t="str">
            <v>Ventas Raciones Balanceadas</v>
          </cell>
          <cell r="C223">
            <v>15692695713</v>
          </cell>
          <cell r="D223">
            <v>23576034996</v>
          </cell>
          <cell r="E223">
            <v>11732535</v>
          </cell>
          <cell r="F223">
            <v>764037581</v>
          </cell>
          <cell r="G223">
            <v>-7883339283</v>
          </cell>
        </row>
        <row r="224">
          <cell r="A224" t="str">
            <v>3101030002</v>
          </cell>
          <cell r="B224" t="str">
            <v>Ventas Afrecho</v>
          </cell>
          <cell r="C224">
            <v>11831534403.33</v>
          </cell>
          <cell r="D224">
            <v>15584726082.33</v>
          </cell>
          <cell r="E224">
            <v>6299890</v>
          </cell>
          <cell r="F224">
            <v>440385881</v>
          </cell>
          <cell r="G224">
            <v>-3753191679</v>
          </cell>
        </row>
        <row r="225">
          <cell r="A225" t="str">
            <v>3101040001</v>
          </cell>
          <cell r="B225" t="str">
            <v>Venta Maiz</v>
          </cell>
          <cell r="C225">
            <v>804792388</v>
          </cell>
          <cell r="D225">
            <v>804792388</v>
          </cell>
          <cell r="E225">
            <v>0</v>
          </cell>
          <cell r="F225">
            <v>0</v>
          </cell>
          <cell r="G225">
            <v>0</v>
          </cell>
        </row>
        <row r="226">
          <cell r="A226" t="str">
            <v>3101040002</v>
          </cell>
          <cell r="B226" t="str">
            <v>Ventas Trigo</v>
          </cell>
          <cell r="C226">
            <v>482545</v>
          </cell>
          <cell r="D226">
            <v>760560045</v>
          </cell>
          <cell r="E226">
            <v>0</v>
          </cell>
          <cell r="F226">
            <v>0</v>
          </cell>
          <cell r="G226">
            <v>-760077500</v>
          </cell>
        </row>
        <row r="227">
          <cell r="A227" t="str">
            <v>3101050001</v>
          </cell>
          <cell r="B227" t="str">
            <v>Ventas de Uva Pasa</v>
          </cell>
          <cell r="C227">
            <v>3274546</v>
          </cell>
          <cell r="D227">
            <v>3274546</v>
          </cell>
          <cell r="E227">
            <v>0</v>
          </cell>
          <cell r="F227">
            <v>0</v>
          </cell>
          <cell r="G227">
            <v>0</v>
          </cell>
        </row>
        <row r="228">
          <cell r="A228" t="str">
            <v>3101050002</v>
          </cell>
          <cell r="B228" t="str">
            <v>Venta de Frutas Abrillantadas</v>
          </cell>
          <cell r="C228">
            <v>0</v>
          </cell>
          <cell r="D228">
            <v>0</v>
          </cell>
          <cell r="E228">
            <v>0</v>
          </cell>
          <cell r="F228">
            <v>0</v>
          </cell>
          <cell r="G228">
            <v>0</v>
          </cell>
        </row>
        <row r="229">
          <cell r="A229" t="str">
            <v>3101050003</v>
          </cell>
          <cell r="B229" t="str">
            <v>Venta de Sal Gruesa com·n yodada</v>
          </cell>
          <cell r="C229">
            <v>753005</v>
          </cell>
          <cell r="D229">
            <v>753005</v>
          </cell>
          <cell r="E229">
            <v>0</v>
          </cell>
          <cell r="F229">
            <v>0</v>
          </cell>
          <cell r="G229">
            <v>0</v>
          </cell>
        </row>
        <row r="230">
          <cell r="A230" t="str">
            <v>3101050004</v>
          </cell>
          <cell r="B230" t="str">
            <v>Venta de Sal Entrefina com·n yodada</v>
          </cell>
          <cell r="C230">
            <v>2774727</v>
          </cell>
          <cell r="D230">
            <v>2774727</v>
          </cell>
          <cell r="E230">
            <v>0</v>
          </cell>
          <cell r="F230">
            <v>0</v>
          </cell>
          <cell r="G230">
            <v>0</v>
          </cell>
        </row>
        <row r="231">
          <cell r="A231" t="str">
            <v>3101050005</v>
          </cell>
          <cell r="B231" t="str">
            <v>Venta de Sal Fina seca yodada</v>
          </cell>
          <cell r="C231">
            <v>694455</v>
          </cell>
          <cell r="D231">
            <v>694455</v>
          </cell>
          <cell r="E231">
            <v>0</v>
          </cell>
          <cell r="F231">
            <v>0</v>
          </cell>
          <cell r="G231">
            <v>0</v>
          </cell>
        </row>
        <row r="232">
          <cell r="A232" t="str">
            <v>3101050006</v>
          </cell>
          <cell r="B232" t="str">
            <v>Venta de Sal Gruesa seca yodada</v>
          </cell>
          <cell r="C232">
            <v>0</v>
          </cell>
          <cell r="D232">
            <v>0</v>
          </cell>
          <cell r="E232">
            <v>0</v>
          </cell>
          <cell r="F232">
            <v>0</v>
          </cell>
          <cell r="G232">
            <v>0</v>
          </cell>
        </row>
        <row r="233">
          <cell r="A233" t="str">
            <v>3101050007</v>
          </cell>
          <cell r="B233" t="str">
            <v>Venta de Sal Entrefina seca yodada</v>
          </cell>
          <cell r="C233">
            <v>0</v>
          </cell>
          <cell r="D233">
            <v>0</v>
          </cell>
          <cell r="E233">
            <v>0</v>
          </cell>
          <cell r="F233">
            <v>0</v>
          </cell>
          <cell r="G233">
            <v>0</v>
          </cell>
        </row>
        <row r="234">
          <cell r="A234" t="str">
            <v>3101050008</v>
          </cell>
          <cell r="B234" t="str">
            <v>Venta de Sal Fina impalpable yodada</v>
          </cell>
          <cell r="C234">
            <v>0</v>
          </cell>
          <cell r="D234">
            <v>0</v>
          </cell>
          <cell r="E234">
            <v>0</v>
          </cell>
          <cell r="F234">
            <v>0</v>
          </cell>
          <cell r="G234">
            <v>0</v>
          </cell>
        </row>
        <row r="235">
          <cell r="A235" t="str">
            <v>3101050009</v>
          </cell>
          <cell r="B235" t="str">
            <v>Venta de Sal Fina Comun Yodada 50kls</v>
          </cell>
          <cell r="C235">
            <v>2133072</v>
          </cell>
          <cell r="D235">
            <v>2133072</v>
          </cell>
          <cell r="E235">
            <v>0</v>
          </cell>
          <cell r="F235">
            <v>0</v>
          </cell>
          <cell r="G235">
            <v>0</v>
          </cell>
        </row>
        <row r="236">
          <cell r="A236" t="str">
            <v>3101050010</v>
          </cell>
          <cell r="B236" t="str">
            <v>Ventas de Gluten 25 Kg.</v>
          </cell>
          <cell r="C236">
            <v>16309096</v>
          </cell>
          <cell r="D236">
            <v>16309096</v>
          </cell>
          <cell r="E236">
            <v>0</v>
          </cell>
          <cell r="F236">
            <v>0</v>
          </cell>
          <cell r="G236">
            <v>0</v>
          </cell>
        </row>
        <row r="237">
          <cell r="A237" t="str">
            <v>3101050011</v>
          </cell>
          <cell r="B237" t="str">
            <v>Ventas de Gluten 10 Kg.</v>
          </cell>
          <cell r="C237">
            <v>1999998</v>
          </cell>
          <cell r="D237">
            <v>1999998</v>
          </cell>
          <cell r="E237">
            <v>0</v>
          </cell>
          <cell r="F237">
            <v>0</v>
          </cell>
          <cell r="G237">
            <v>0</v>
          </cell>
        </row>
        <row r="238">
          <cell r="A238" t="str">
            <v>3101050012</v>
          </cell>
          <cell r="B238" t="str">
            <v>Ventas Maiz Granos 50kls.</v>
          </cell>
          <cell r="C238">
            <v>7229500</v>
          </cell>
          <cell r="D238">
            <v>10747000</v>
          </cell>
          <cell r="E238">
            <v>0</v>
          </cell>
          <cell r="F238">
            <v>0</v>
          </cell>
          <cell r="G238">
            <v>-3517500</v>
          </cell>
        </row>
        <row r="239">
          <cell r="A239" t="str">
            <v>3101050013</v>
          </cell>
          <cell r="B239" t="str">
            <v>Ventas Maiz Partido 50kls.</v>
          </cell>
          <cell r="C239">
            <v>0</v>
          </cell>
          <cell r="D239">
            <v>0</v>
          </cell>
          <cell r="E239">
            <v>0</v>
          </cell>
          <cell r="F239">
            <v>0</v>
          </cell>
          <cell r="G239">
            <v>0</v>
          </cell>
        </row>
        <row r="240">
          <cell r="A240" t="str">
            <v>3102010001</v>
          </cell>
          <cell r="B240" t="str">
            <v>Bonificaciones Harinas Industriales 000</v>
          </cell>
          <cell r="C240">
            <v>865959996</v>
          </cell>
          <cell r="D240">
            <v>746954082</v>
          </cell>
          <cell r="E240">
            <v>21018014</v>
          </cell>
          <cell r="F240">
            <v>0</v>
          </cell>
          <cell r="G240">
            <v>119005914</v>
          </cell>
        </row>
        <row r="241">
          <cell r="A241" t="str">
            <v>3102010002</v>
          </cell>
          <cell r="B241" t="str">
            <v>Bonificaciones Harinas Industriales 0000</v>
          </cell>
          <cell r="C241">
            <v>691682141</v>
          </cell>
          <cell r="D241">
            <v>548102675</v>
          </cell>
          <cell r="E241">
            <v>3567072</v>
          </cell>
          <cell r="F241">
            <v>0</v>
          </cell>
          <cell r="G241">
            <v>143579466</v>
          </cell>
        </row>
        <row r="242">
          <cell r="A242" t="str">
            <v>3102010003</v>
          </cell>
          <cell r="B242" t="str">
            <v>Bonificaciones Harinas Industriales otra</v>
          </cell>
          <cell r="C242">
            <v>58455487</v>
          </cell>
          <cell r="D242">
            <v>48971652</v>
          </cell>
          <cell r="E242">
            <v>630227</v>
          </cell>
          <cell r="F242">
            <v>0</v>
          </cell>
          <cell r="G242">
            <v>9483835</v>
          </cell>
        </row>
        <row r="243">
          <cell r="A243" t="str">
            <v>3102010004</v>
          </cell>
          <cell r="B243" t="str">
            <v>Bonificaciones Harinas Industriales Impo</v>
          </cell>
          <cell r="C243">
            <v>5022765</v>
          </cell>
          <cell r="D243">
            <v>4931856</v>
          </cell>
          <cell r="E243">
            <v>0</v>
          </cell>
          <cell r="F243">
            <v>0</v>
          </cell>
          <cell r="G243">
            <v>90909</v>
          </cell>
        </row>
        <row r="244">
          <cell r="A244" t="str">
            <v>3102020001</v>
          </cell>
          <cell r="B244" t="str">
            <v>Bonificaciones Harinas Fraccionadas 5 Kg</v>
          </cell>
          <cell r="C244">
            <v>225196351</v>
          </cell>
          <cell r="D244">
            <v>190034420</v>
          </cell>
          <cell r="E244">
            <v>1987918</v>
          </cell>
          <cell r="F244">
            <v>0</v>
          </cell>
          <cell r="G244">
            <v>35161931</v>
          </cell>
        </row>
        <row r="245">
          <cell r="A245" t="str">
            <v>3102020002</v>
          </cell>
          <cell r="B245" t="str">
            <v>Bonificaciones Harinas Fraccionadas 1 Kg</v>
          </cell>
          <cell r="C245">
            <v>201352903</v>
          </cell>
          <cell r="D245">
            <v>181673182</v>
          </cell>
          <cell r="E245">
            <v>2147470</v>
          </cell>
          <cell r="F245">
            <v>0</v>
          </cell>
          <cell r="G245">
            <v>19679721</v>
          </cell>
        </row>
        <row r="246">
          <cell r="A246" t="str">
            <v>3102020003</v>
          </cell>
          <cell r="B246" t="str">
            <v>Bonificaciones Harinas Leudantes</v>
          </cell>
          <cell r="C246">
            <v>125152618</v>
          </cell>
          <cell r="D246">
            <v>115992271</v>
          </cell>
          <cell r="E246">
            <v>1273534</v>
          </cell>
          <cell r="F246">
            <v>0</v>
          </cell>
          <cell r="G246">
            <v>9160347</v>
          </cell>
        </row>
        <row r="247">
          <cell r="A247" t="str">
            <v>3102020004</v>
          </cell>
          <cell r="B247" t="str">
            <v>Bonificaciones Harinas Fraccionadas 4 Kg</v>
          </cell>
          <cell r="C247">
            <v>4380215</v>
          </cell>
          <cell r="D247">
            <v>4116176</v>
          </cell>
          <cell r="E247">
            <v>20031</v>
          </cell>
          <cell r="F247">
            <v>0</v>
          </cell>
          <cell r="G247">
            <v>264039</v>
          </cell>
        </row>
        <row r="248">
          <cell r="A248" t="str">
            <v>3102020005</v>
          </cell>
          <cell r="B248" t="str">
            <v>Bonificaciones Harinas Fraccionadas 0.9k</v>
          </cell>
          <cell r="C248">
            <v>0</v>
          </cell>
          <cell r="D248">
            <v>0</v>
          </cell>
          <cell r="E248">
            <v>0</v>
          </cell>
          <cell r="F248">
            <v>0</v>
          </cell>
          <cell r="G248">
            <v>0</v>
          </cell>
        </row>
        <row r="249">
          <cell r="A249" t="str">
            <v>3102030001</v>
          </cell>
          <cell r="B249" t="str">
            <v>Bonificaciones Raciones Balanceadas</v>
          </cell>
          <cell r="C249">
            <v>191598230</v>
          </cell>
          <cell r="D249">
            <v>148078608</v>
          </cell>
          <cell r="E249">
            <v>0</v>
          </cell>
          <cell r="F249">
            <v>0</v>
          </cell>
          <cell r="G249">
            <v>43519622</v>
          </cell>
        </row>
        <row r="250">
          <cell r="A250" t="str">
            <v>3102030002</v>
          </cell>
          <cell r="B250" t="str">
            <v>Bonificaciones Afrecho</v>
          </cell>
          <cell r="C250">
            <v>443838391</v>
          </cell>
          <cell r="D250">
            <v>414999291</v>
          </cell>
          <cell r="E250">
            <v>114545</v>
          </cell>
          <cell r="F250">
            <v>0</v>
          </cell>
          <cell r="G250">
            <v>28839100</v>
          </cell>
        </row>
        <row r="251">
          <cell r="A251" t="str">
            <v>3103010001</v>
          </cell>
          <cell r="B251" t="str">
            <v>Devoluciones Harinas Industriales 000</v>
          </cell>
          <cell r="C251">
            <v>885361246</v>
          </cell>
          <cell r="D251">
            <v>622339256</v>
          </cell>
          <cell r="E251">
            <v>99105864</v>
          </cell>
          <cell r="F251">
            <v>0</v>
          </cell>
          <cell r="G251">
            <v>263021990</v>
          </cell>
        </row>
        <row r="252">
          <cell r="A252" t="str">
            <v>3103010002</v>
          </cell>
          <cell r="B252" t="str">
            <v>Devoluciones Harinas Industriales 0000</v>
          </cell>
          <cell r="C252">
            <v>1376007328</v>
          </cell>
          <cell r="D252">
            <v>1233084694</v>
          </cell>
          <cell r="E252">
            <v>22814440</v>
          </cell>
          <cell r="F252">
            <v>0</v>
          </cell>
          <cell r="G252">
            <v>142922634</v>
          </cell>
        </row>
        <row r="253">
          <cell r="A253" t="str">
            <v>3103010003</v>
          </cell>
          <cell r="B253" t="str">
            <v>Devoluciones Harinas Industriales otras</v>
          </cell>
          <cell r="C253">
            <v>76119916</v>
          </cell>
          <cell r="D253">
            <v>68021013</v>
          </cell>
          <cell r="E253">
            <v>267966</v>
          </cell>
          <cell r="F253">
            <v>0</v>
          </cell>
          <cell r="G253">
            <v>8098903</v>
          </cell>
        </row>
        <row r="254">
          <cell r="A254" t="str">
            <v>3103010004</v>
          </cell>
          <cell r="B254" t="str">
            <v>Devoluciones Harinas Industriales Import</v>
          </cell>
          <cell r="C254">
            <v>17980001</v>
          </cell>
          <cell r="D254">
            <v>17980001</v>
          </cell>
          <cell r="E254">
            <v>0</v>
          </cell>
          <cell r="F254">
            <v>0</v>
          </cell>
          <cell r="G254">
            <v>0</v>
          </cell>
        </row>
        <row r="255">
          <cell r="A255" t="str">
            <v>3103020001</v>
          </cell>
          <cell r="B255" t="str">
            <v>Devoluciones Harinas Fraccionadas 5 Kg</v>
          </cell>
          <cell r="C255">
            <v>206282931</v>
          </cell>
          <cell r="D255">
            <v>120775947</v>
          </cell>
          <cell r="E255">
            <v>2080620</v>
          </cell>
          <cell r="F255">
            <v>0</v>
          </cell>
          <cell r="G255">
            <v>85506984</v>
          </cell>
        </row>
        <row r="256">
          <cell r="A256" t="str">
            <v>3103020002</v>
          </cell>
          <cell r="B256" t="str">
            <v>Devoluciones Harinas Fraccionadas 1 Kg</v>
          </cell>
          <cell r="C256">
            <v>170504969</v>
          </cell>
          <cell r="D256">
            <v>138962087</v>
          </cell>
          <cell r="E256">
            <v>7514471</v>
          </cell>
          <cell r="F256">
            <v>0</v>
          </cell>
          <cell r="G256">
            <v>31542882</v>
          </cell>
        </row>
        <row r="257">
          <cell r="A257" t="str">
            <v>3103020003</v>
          </cell>
          <cell r="B257" t="str">
            <v>Devoluciones Harinas Leudantes</v>
          </cell>
          <cell r="C257">
            <v>47935911</v>
          </cell>
          <cell r="D257">
            <v>21883030</v>
          </cell>
          <cell r="E257">
            <v>6592575</v>
          </cell>
          <cell r="F257">
            <v>0</v>
          </cell>
          <cell r="G257">
            <v>26052881</v>
          </cell>
        </row>
        <row r="258">
          <cell r="A258" t="str">
            <v>3103020004</v>
          </cell>
          <cell r="B258" t="str">
            <v>Devoluciones Harinas Fraccionadas 4kg.</v>
          </cell>
          <cell r="C258">
            <v>4956682</v>
          </cell>
          <cell r="D258">
            <v>1617648</v>
          </cell>
          <cell r="E258">
            <v>885784</v>
          </cell>
          <cell r="F258">
            <v>0</v>
          </cell>
          <cell r="G258">
            <v>3339034</v>
          </cell>
        </row>
        <row r="259">
          <cell r="A259" t="str">
            <v>3103020005</v>
          </cell>
          <cell r="B259" t="str">
            <v>Devoluciones Harinas Fraccionadas 0.9kg</v>
          </cell>
          <cell r="C259">
            <v>4163960</v>
          </cell>
          <cell r="D259">
            <v>4163960</v>
          </cell>
          <cell r="E259">
            <v>0</v>
          </cell>
          <cell r="F259">
            <v>0</v>
          </cell>
          <cell r="G259">
            <v>0</v>
          </cell>
        </row>
        <row r="260">
          <cell r="A260" t="str">
            <v>3103030001</v>
          </cell>
          <cell r="B260" t="str">
            <v>Devoluciones Raciones Balanceadas</v>
          </cell>
          <cell r="C260">
            <v>72839078</v>
          </cell>
          <cell r="D260">
            <v>43904281</v>
          </cell>
          <cell r="E260">
            <v>136082</v>
          </cell>
          <cell r="F260">
            <v>0</v>
          </cell>
          <cell r="G260">
            <v>28934797</v>
          </cell>
        </row>
        <row r="261">
          <cell r="A261" t="str">
            <v>3103030002</v>
          </cell>
          <cell r="B261" t="str">
            <v>Devoluciones Afrecho</v>
          </cell>
          <cell r="C261">
            <v>5868496</v>
          </cell>
          <cell r="D261">
            <v>4652827</v>
          </cell>
          <cell r="E261">
            <v>8918</v>
          </cell>
          <cell r="F261">
            <v>0</v>
          </cell>
          <cell r="G261">
            <v>1215669</v>
          </cell>
        </row>
        <row r="262">
          <cell r="A262" t="str">
            <v>3103040001</v>
          </cell>
          <cell r="B262" t="str">
            <v>Devoluci¾n de Granos Importados</v>
          </cell>
          <cell r="C262">
            <v>0</v>
          </cell>
          <cell r="D262">
            <v>0</v>
          </cell>
          <cell r="E262">
            <v>0</v>
          </cell>
          <cell r="F262">
            <v>0</v>
          </cell>
          <cell r="G262">
            <v>0</v>
          </cell>
        </row>
        <row r="263">
          <cell r="A263" t="str">
            <v>3103050001</v>
          </cell>
          <cell r="B263" t="str">
            <v>Devoluciones Uva Pasa</v>
          </cell>
          <cell r="C263">
            <v>0</v>
          </cell>
          <cell r="D263">
            <v>0</v>
          </cell>
          <cell r="E263">
            <v>0</v>
          </cell>
          <cell r="F263">
            <v>0</v>
          </cell>
          <cell r="G263">
            <v>0</v>
          </cell>
        </row>
        <row r="264">
          <cell r="A264" t="str">
            <v>3103050002</v>
          </cell>
          <cell r="B264" t="str">
            <v>Devoluciones Fruta Abrillantada</v>
          </cell>
          <cell r="C264">
            <v>0</v>
          </cell>
          <cell r="D264">
            <v>0</v>
          </cell>
          <cell r="E264">
            <v>0</v>
          </cell>
          <cell r="F264">
            <v>0</v>
          </cell>
          <cell r="G264">
            <v>0</v>
          </cell>
        </row>
        <row r="265">
          <cell r="A265" t="str">
            <v>3103050003</v>
          </cell>
          <cell r="B265" t="str">
            <v>Devoluciones Sal Gruesa Com·n Yodada</v>
          </cell>
          <cell r="C265">
            <v>0</v>
          </cell>
          <cell r="D265">
            <v>0</v>
          </cell>
          <cell r="E265">
            <v>0</v>
          </cell>
          <cell r="F265">
            <v>0</v>
          </cell>
          <cell r="G265">
            <v>0</v>
          </cell>
        </row>
        <row r="266">
          <cell r="A266" t="str">
            <v>3103050004</v>
          </cell>
          <cell r="B266" t="str">
            <v>Devoluciones Sal Entrefina Com·n Yodada</v>
          </cell>
          <cell r="C266">
            <v>440000</v>
          </cell>
          <cell r="D266">
            <v>440000</v>
          </cell>
          <cell r="E266">
            <v>0</v>
          </cell>
          <cell r="F266">
            <v>0</v>
          </cell>
          <cell r="G266">
            <v>0</v>
          </cell>
        </row>
        <row r="267">
          <cell r="A267" t="str">
            <v>3103050005</v>
          </cell>
          <cell r="B267" t="str">
            <v>Devoluciones Sal Fina Seca Yodada</v>
          </cell>
          <cell r="C267">
            <v>0</v>
          </cell>
          <cell r="D267">
            <v>0</v>
          </cell>
          <cell r="E267">
            <v>0</v>
          </cell>
          <cell r="F267">
            <v>0</v>
          </cell>
          <cell r="G267">
            <v>0</v>
          </cell>
        </row>
        <row r="268">
          <cell r="A268" t="str">
            <v>3103050006</v>
          </cell>
          <cell r="B268" t="str">
            <v>Devoluciones Sal Gruesa Seca Yodada</v>
          </cell>
          <cell r="C268">
            <v>0</v>
          </cell>
          <cell r="D268">
            <v>0</v>
          </cell>
          <cell r="E268">
            <v>0</v>
          </cell>
          <cell r="F268">
            <v>0</v>
          </cell>
          <cell r="G268">
            <v>0</v>
          </cell>
        </row>
        <row r="269">
          <cell r="A269" t="str">
            <v>3103050007</v>
          </cell>
          <cell r="B269" t="str">
            <v>Devoluciones Sal Entrefina Seca Yodada</v>
          </cell>
          <cell r="C269">
            <v>0</v>
          </cell>
          <cell r="D269">
            <v>0</v>
          </cell>
          <cell r="E269">
            <v>0</v>
          </cell>
          <cell r="F269">
            <v>0</v>
          </cell>
          <cell r="G269">
            <v>0</v>
          </cell>
        </row>
        <row r="270">
          <cell r="A270" t="str">
            <v>3103050008</v>
          </cell>
          <cell r="B270" t="str">
            <v>Devoluciones Sal Fina Impalpable Yodada</v>
          </cell>
          <cell r="C270">
            <v>0</v>
          </cell>
          <cell r="D270">
            <v>0</v>
          </cell>
          <cell r="E270">
            <v>0</v>
          </cell>
          <cell r="F270">
            <v>0</v>
          </cell>
          <cell r="G270">
            <v>0</v>
          </cell>
        </row>
        <row r="271">
          <cell r="A271" t="str">
            <v>4101010001</v>
          </cell>
          <cell r="B271" t="str">
            <v>Fletes Harinas Industrailes 000</v>
          </cell>
          <cell r="C271">
            <v>2667694577</v>
          </cell>
          <cell r="D271">
            <v>1800360807</v>
          </cell>
          <cell r="E271">
            <v>90798994</v>
          </cell>
          <cell r="F271">
            <v>0</v>
          </cell>
          <cell r="G271">
            <v>867333770</v>
          </cell>
        </row>
        <row r="272">
          <cell r="A272" t="str">
            <v>4101010002</v>
          </cell>
          <cell r="B272" t="str">
            <v>Fletes Harinas Industriales 0000</v>
          </cell>
          <cell r="C272">
            <v>756103145</v>
          </cell>
          <cell r="D272">
            <v>530601205</v>
          </cell>
          <cell r="E272">
            <v>22351994</v>
          </cell>
          <cell r="F272">
            <v>0</v>
          </cell>
          <cell r="G272">
            <v>225501940</v>
          </cell>
        </row>
        <row r="273">
          <cell r="A273" t="str">
            <v>4101010003</v>
          </cell>
          <cell r="B273" t="str">
            <v>Fletes Harinas Industriales otras</v>
          </cell>
          <cell r="C273">
            <v>74434063</v>
          </cell>
          <cell r="D273">
            <v>46610373</v>
          </cell>
          <cell r="E273">
            <v>3575522</v>
          </cell>
          <cell r="F273">
            <v>0</v>
          </cell>
          <cell r="G273">
            <v>27823690</v>
          </cell>
        </row>
        <row r="274">
          <cell r="A274" t="str">
            <v>4101010004</v>
          </cell>
          <cell r="B274" t="str">
            <v>Fletes Harinas Industriales Importadas</v>
          </cell>
          <cell r="C274">
            <v>5971416</v>
          </cell>
          <cell r="D274">
            <v>3431636</v>
          </cell>
          <cell r="E274">
            <v>436633</v>
          </cell>
          <cell r="F274">
            <v>0</v>
          </cell>
          <cell r="G274">
            <v>2539780</v>
          </cell>
        </row>
        <row r="275">
          <cell r="A275" t="str">
            <v>4101020001</v>
          </cell>
          <cell r="B275" t="str">
            <v>Fletes Harinas Fraccionadas 5 Kg</v>
          </cell>
          <cell r="C275">
            <v>559722088</v>
          </cell>
          <cell r="D275">
            <v>343151575</v>
          </cell>
          <cell r="E275">
            <v>22040927</v>
          </cell>
          <cell r="F275">
            <v>0</v>
          </cell>
          <cell r="G275">
            <v>216570513</v>
          </cell>
        </row>
        <row r="276">
          <cell r="A276" t="str">
            <v>4101020002</v>
          </cell>
          <cell r="B276" t="str">
            <v>Fletes Harinas Fraccionadas 1 Kg</v>
          </cell>
          <cell r="C276">
            <v>255133695</v>
          </cell>
          <cell r="D276">
            <v>183458652</v>
          </cell>
          <cell r="E276">
            <v>6909984</v>
          </cell>
          <cell r="F276">
            <v>0</v>
          </cell>
          <cell r="G276">
            <v>71675043</v>
          </cell>
        </row>
        <row r="277">
          <cell r="A277" t="str">
            <v>4101020003</v>
          </cell>
          <cell r="B277" t="str">
            <v>Fletes Harinas Leudantes</v>
          </cell>
          <cell r="C277">
            <v>215416924</v>
          </cell>
          <cell r="D277">
            <v>147364666</v>
          </cell>
          <cell r="E277">
            <v>7311202</v>
          </cell>
          <cell r="F277">
            <v>0</v>
          </cell>
          <cell r="G277">
            <v>68052258</v>
          </cell>
        </row>
        <row r="278">
          <cell r="A278" t="str">
            <v>4101020004</v>
          </cell>
          <cell r="B278" t="str">
            <v>Fletes Harinas Fraccionadas  10 x 900gs.</v>
          </cell>
          <cell r="C278">
            <v>424118</v>
          </cell>
          <cell r="D278">
            <v>424118</v>
          </cell>
          <cell r="E278">
            <v>0</v>
          </cell>
          <cell r="F278">
            <v>0</v>
          </cell>
          <cell r="G278">
            <v>0</v>
          </cell>
        </row>
        <row r="279">
          <cell r="A279" t="str">
            <v>4101020005</v>
          </cell>
          <cell r="B279" t="str">
            <v>Fletes Harinas Fraccionada 3 x 4</v>
          </cell>
          <cell r="C279">
            <v>23440636</v>
          </cell>
          <cell r="D279">
            <v>19811754</v>
          </cell>
          <cell r="E279">
            <v>256581</v>
          </cell>
          <cell r="F279">
            <v>0</v>
          </cell>
          <cell r="G279">
            <v>3628882</v>
          </cell>
        </row>
        <row r="280">
          <cell r="A280" t="str">
            <v>4101030001</v>
          </cell>
          <cell r="B280" t="str">
            <v>Fletes Raciones Balanceadas</v>
          </cell>
          <cell r="C280">
            <v>890092788</v>
          </cell>
          <cell r="D280">
            <v>530364229</v>
          </cell>
          <cell r="E280">
            <v>38384287</v>
          </cell>
          <cell r="F280">
            <v>0</v>
          </cell>
          <cell r="G280">
            <v>359728559</v>
          </cell>
        </row>
        <row r="281">
          <cell r="A281" t="str">
            <v>4101030002</v>
          </cell>
          <cell r="B281" t="str">
            <v>Fletes Afrecho</v>
          </cell>
          <cell r="C281">
            <v>1152270301</v>
          </cell>
          <cell r="D281">
            <v>811314822</v>
          </cell>
          <cell r="E281">
            <v>38759506</v>
          </cell>
          <cell r="F281">
            <v>0</v>
          </cell>
          <cell r="G281">
            <v>340955479</v>
          </cell>
        </row>
        <row r="282">
          <cell r="A282" t="str">
            <v>4101040001</v>
          </cell>
          <cell r="B282" t="str">
            <v>Fletes Maiz</v>
          </cell>
          <cell r="C282">
            <v>0</v>
          </cell>
          <cell r="D282">
            <v>0</v>
          </cell>
          <cell r="E282">
            <v>0</v>
          </cell>
          <cell r="F282">
            <v>0</v>
          </cell>
          <cell r="G282">
            <v>0</v>
          </cell>
        </row>
        <row r="283">
          <cell r="A283" t="str">
            <v>4101050001</v>
          </cell>
          <cell r="B283" t="str">
            <v>Fletes Interno</v>
          </cell>
          <cell r="C283">
            <v>10263300</v>
          </cell>
          <cell r="D283">
            <v>10263300</v>
          </cell>
          <cell r="E283">
            <v>0</v>
          </cell>
          <cell r="F283">
            <v>0</v>
          </cell>
          <cell r="G283">
            <v>0</v>
          </cell>
        </row>
        <row r="284">
          <cell r="A284" t="str">
            <v>4101060001</v>
          </cell>
          <cell r="B284" t="str">
            <v>Flete Sal Gruesa com·n yodada</v>
          </cell>
          <cell r="C284">
            <v>26964</v>
          </cell>
          <cell r="D284">
            <v>26964</v>
          </cell>
          <cell r="E284">
            <v>0</v>
          </cell>
          <cell r="F284">
            <v>0</v>
          </cell>
          <cell r="G284">
            <v>0</v>
          </cell>
        </row>
        <row r="285">
          <cell r="A285" t="str">
            <v>4101060002</v>
          </cell>
          <cell r="B285" t="str">
            <v>Flete Sal Entrefina com·n yodada</v>
          </cell>
          <cell r="C285">
            <v>188416</v>
          </cell>
          <cell r="D285">
            <v>188416</v>
          </cell>
          <cell r="E285">
            <v>0</v>
          </cell>
          <cell r="F285">
            <v>0</v>
          </cell>
          <cell r="G285">
            <v>0</v>
          </cell>
        </row>
        <row r="286">
          <cell r="A286" t="str">
            <v>4101060003</v>
          </cell>
          <cell r="B286" t="str">
            <v>Flete Sal Fina seca yodada</v>
          </cell>
          <cell r="C286">
            <v>83471</v>
          </cell>
          <cell r="D286">
            <v>83471</v>
          </cell>
          <cell r="E286">
            <v>0</v>
          </cell>
          <cell r="F286">
            <v>0</v>
          </cell>
          <cell r="G286">
            <v>0</v>
          </cell>
        </row>
        <row r="287">
          <cell r="A287" t="str">
            <v>4101060004</v>
          </cell>
          <cell r="B287" t="str">
            <v>Flete Sal Gruesa seca yodada</v>
          </cell>
          <cell r="C287">
            <v>0</v>
          </cell>
          <cell r="D287">
            <v>0</v>
          </cell>
          <cell r="E287">
            <v>0</v>
          </cell>
          <cell r="F287">
            <v>0</v>
          </cell>
          <cell r="G287">
            <v>0</v>
          </cell>
        </row>
        <row r="288">
          <cell r="A288" t="str">
            <v>4101060005</v>
          </cell>
          <cell r="B288" t="str">
            <v>Flete Sal Entrefina seca yodada</v>
          </cell>
          <cell r="C288">
            <v>0</v>
          </cell>
          <cell r="D288">
            <v>0</v>
          </cell>
          <cell r="E288">
            <v>0</v>
          </cell>
          <cell r="F288">
            <v>0</v>
          </cell>
          <cell r="G288">
            <v>0</v>
          </cell>
        </row>
        <row r="289">
          <cell r="A289" t="str">
            <v>4101060006</v>
          </cell>
          <cell r="B289" t="str">
            <v>Flete Sal Fina impalpable yodada</v>
          </cell>
          <cell r="C289">
            <v>0</v>
          </cell>
          <cell r="D289">
            <v>0</v>
          </cell>
          <cell r="E289">
            <v>0</v>
          </cell>
          <cell r="F289">
            <v>0</v>
          </cell>
          <cell r="G289">
            <v>0</v>
          </cell>
        </row>
        <row r="290">
          <cell r="A290" t="str">
            <v>4101060007</v>
          </cell>
          <cell r="B290" t="str">
            <v>Flete Uva Pasa</v>
          </cell>
          <cell r="C290">
            <v>9198</v>
          </cell>
          <cell r="D290">
            <v>9198</v>
          </cell>
          <cell r="E290">
            <v>0</v>
          </cell>
          <cell r="F290">
            <v>0</v>
          </cell>
          <cell r="G290">
            <v>0</v>
          </cell>
        </row>
        <row r="291">
          <cell r="A291" t="str">
            <v>4101060008</v>
          </cell>
          <cell r="B291" t="str">
            <v>Fletes Varios - Fruta Abrillantada</v>
          </cell>
          <cell r="C291">
            <v>123335</v>
          </cell>
          <cell r="D291">
            <v>67285</v>
          </cell>
          <cell r="E291">
            <v>0</v>
          </cell>
          <cell r="F291">
            <v>0</v>
          </cell>
          <cell r="G291">
            <v>56050</v>
          </cell>
        </row>
        <row r="292">
          <cell r="A292" t="str">
            <v>4101060009</v>
          </cell>
          <cell r="B292" t="str">
            <v>Flete Sal Fina com·n yodada</v>
          </cell>
          <cell r="C292">
            <v>65323</v>
          </cell>
          <cell r="D292">
            <v>65323</v>
          </cell>
          <cell r="E292">
            <v>0</v>
          </cell>
          <cell r="F292">
            <v>0</v>
          </cell>
          <cell r="G292">
            <v>0</v>
          </cell>
        </row>
        <row r="293">
          <cell r="A293" t="str">
            <v>4101060010</v>
          </cell>
          <cell r="B293" t="str">
            <v>Flete Gluten Vital 25 Kg.</v>
          </cell>
          <cell r="C293">
            <v>13463</v>
          </cell>
          <cell r="D293">
            <v>13463</v>
          </cell>
          <cell r="E293">
            <v>0</v>
          </cell>
          <cell r="F293">
            <v>0</v>
          </cell>
          <cell r="G293">
            <v>0</v>
          </cell>
        </row>
        <row r="294">
          <cell r="A294" t="str">
            <v>4101060011</v>
          </cell>
          <cell r="B294" t="str">
            <v>Flete Gluten Vital 10 Kg.</v>
          </cell>
          <cell r="C294">
            <v>3640</v>
          </cell>
          <cell r="D294">
            <v>3640</v>
          </cell>
          <cell r="E294">
            <v>0</v>
          </cell>
          <cell r="F294">
            <v>0</v>
          </cell>
          <cell r="G294">
            <v>0</v>
          </cell>
        </row>
        <row r="295">
          <cell r="A295" t="str">
            <v>4101060012</v>
          </cell>
          <cell r="B295" t="str">
            <v>Flete Maiz granos 50 kls</v>
          </cell>
          <cell r="C295">
            <v>222063</v>
          </cell>
          <cell r="D295">
            <v>140143</v>
          </cell>
          <cell r="E295">
            <v>0</v>
          </cell>
          <cell r="F295">
            <v>0</v>
          </cell>
          <cell r="G295">
            <v>81920</v>
          </cell>
        </row>
        <row r="296">
          <cell r="A296" t="str">
            <v>4101060013</v>
          </cell>
          <cell r="B296" t="str">
            <v>Flete Maiz Partido 50kls.</v>
          </cell>
          <cell r="C296">
            <v>0</v>
          </cell>
          <cell r="D296">
            <v>0</v>
          </cell>
          <cell r="E296">
            <v>0</v>
          </cell>
          <cell r="F296">
            <v>0</v>
          </cell>
          <cell r="G296">
            <v>0</v>
          </cell>
        </row>
        <row r="297">
          <cell r="A297" t="str">
            <v>4102010001</v>
          </cell>
          <cell r="B297" t="str">
            <v>Comisiones Harinas Industriales 000</v>
          </cell>
          <cell r="C297">
            <v>3898136268</v>
          </cell>
          <cell r="D297">
            <v>3550119591</v>
          </cell>
          <cell r="E297">
            <v>31669352</v>
          </cell>
          <cell r="F297">
            <v>0</v>
          </cell>
          <cell r="G297">
            <v>348016677</v>
          </cell>
        </row>
        <row r="298">
          <cell r="A298" t="str">
            <v>4102010002</v>
          </cell>
          <cell r="B298" t="str">
            <v>Comisiones Harinas Industriales 0000</v>
          </cell>
          <cell r="C298">
            <v>245028594</v>
          </cell>
          <cell r="D298">
            <v>183170229</v>
          </cell>
          <cell r="E298">
            <v>4941240</v>
          </cell>
          <cell r="F298">
            <v>0</v>
          </cell>
          <cell r="G298">
            <v>61858365</v>
          </cell>
        </row>
        <row r="299">
          <cell r="A299" t="str">
            <v>4102010003</v>
          </cell>
          <cell r="B299" t="str">
            <v>Comisiones Harinas Industriales otras</v>
          </cell>
          <cell r="C299">
            <v>89601045</v>
          </cell>
          <cell r="D299">
            <v>79278007</v>
          </cell>
          <cell r="E299">
            <v>1570127</v>
          </cell>
          <cell r="F299">
            <v>0</v>
          </cell>
          <cell r="G299">
            <v>10323038</v>
          </cell>
        </row>
        <row r="300">
          <cell r="A300" t="str">
            <v>4102010004</v>
          </cell>
          <cell r="B300" t="str">
            <v>Comisiones Harinas Industriales Importad</v>
          </cell>
          <cell r="C300">
            <v>10832621</v>
          </cell>
          <cell r="D300">
            <v>10104017</v>
          </cell>
          <cell r="E300">
            <v>63542</v>
          </cell>
          <cell r="F300">
            <v>0</v>
          </cell>
          <cell r="G300">
            <v>728604</v>
          </cell>
        </row>
        <row r="301">
          <cell r="A301" t="str">
            <v>4102020001</v>
          </cell>
          <cell r="B301" t="str">
            <v>Comisiones Harinas Fraccionadas 5 Kg</v>
          </cell>
          <cell r="C301">
            <v>1106279300</v>
          </cell>
          <cell r="D301">
            <v>1028660205</v>
          </cell>
          <cell r="E301">
            <v>7007468</v>
          </cell>
          <cell r="F301">
            <v>0</v>
          </cell>
          <cell r="G301">
            <v>77619095</v>
          </cell>
        </row>
        <row r="302">
          <cell r="A302" t="str">
            <v>4102020002</v>
          </cell>
          <cell r="B302" t="str">
            <v>Comisiones Harinas Fraccionadas 1 Kg</v>
          </cell>
          <cell r="C302">
            <v>725282023</v>
          </cell>
          <cell r="D302">
            <v>692679658</v>
          </cell>
          <cell r="E302">
            <v>2622113</v>
          </cell>
          <cell r="F302">
            <v>0</v>
          </cell>
          <cell r="G302">
            <v>32602365</v>
          </cell>
        </row>
        <row r="303">
          <cell r="A303" t="str">
            <v>4102020003</v>
          </cell>
          <cell r="B303" t="str">
            <v>Comisiones Harinas Leudantes</v>
          </cell>
          <cell r="C303">
            <v>713870332</v>
          </cell>
          <cell r="D303">
            <v>674246269</v>
          </cell>
          <cell r="E303">
            <v>4096342</v>
          </cell>
          <cell r="F303">
            <v>0</v>
          </cell>
          <cell r="G303">
            <v>39624063</v>
          </cell>
        </row>
        <row r="304">
          <cell r="A304" t="str">
            <v>4102020004</v>
          </cell>
          <cell r="B304" t="str">
            <v>Comisiones Harinas Fraccionadas 10 x 900</v>
          </cell>
          <cell r="C304">
            <v>2128744</v>
          </cell>
          <cell r="D304">
            <v>2128744</v>
          </cell>
          <cell r="E304">
            <v>0</v>
          </cell>
          <cell r="F304">
            <v>0</v>
          </cell>
          <cell r="G304">
            <v>0</v>
          </cell>
        </row>
        <row r="305">
          <cell r="A305" t="str">
            <v>4102020005</v>
          </cell>
          <cell r="B305" t="str">
            <v>Comisiones Harinas Fraccionadas 3 x 4</v>
          </cell>
          <cell r="C305">
            <v>63857872</v>
          </cell>
          <cell r="D305">
            <v>63857872</v>
          </cell>
          <cell r="E305">
            <v>0</v>
          </cell>
          <cell r="F305">
            <v>0</v>
          </cell>
          <cell r="G305">
            <v>0</v>
          </cell>
        </row>
        <row r="306">
          <cell r="A306" t="str">
            <v>4102030001</v>
          </cell>
          <cell r="B306" t="str">
            <v>Comisiones Raciones Balanceadas</v>
          </cell>
          <cell r="C306">
            <v>1308224484</v>
          </cell>
          <cell r="D306">
            <v>1085691943</v>
          </cell>
          <cell r="E306">
            <v>19271168</v>
          </cell>
          <cell r="F306">
            <v>0</v>
          </cell>
          <cell r="G306">
            <v>222532541</v>
          </cell>
        </row>
        <row r="307">
          <cell r="A307" t="str">
            <v>4102030002</v>
          </cell>
          <cell r="B307" t="str">
            <v>Comisiones Afrecho</v>
          </cell>
          <cell r="C307">
            <v>80391011</v>
          </cell>
          <cell r="D307">
            <v>27680737</v>
          </cell>
          <cell r="E307">
            <v>5541711</v>
          </cell>
          <cell r="F307">
            <v>0</v>
          </cell>
          <cell r="G307">
            <v>52710274</v>
          </cell>
        </row>
        <row r="308">
          <cell r="A308" t="str">
            <v>4104010001</v>
          </cell>
          <cell r="B308" t="str">
            <v>Otros gastos de ventas Harinas Industria</v>
          </cell>
          <cell r="C308">
            <v>1700980</v>
          </cell>
          <cell r="D308">
            <v>1700000</v>
          </cell>
          <cell r="E308">
            <v>0</v>
          </cell>
          <cell r="F308">
            <v>0</v>
          </cell>
          <cell r="G308">
            <v>980</v>
          </cell>
        </row>
        <row r="309">
          <cell r="A309" t="str">
            <v>4104010002</v>
          </cell>
          <cell r="B309" t="str">
            <v>Gastos de exportaci¾n harina industrial</v>
          </cell>
          <cell r="C309">
            <v>21651999</v>
          </cell>
          <cell r="D309">
            <v>15480362</v>
          </cell>
          <cell r="E309">
            <v>0</v>
          </cell>
          <cell r="F309">
            <v>0</v>
          </cell>
          <cell r="G309">
            <v>6171637</v>
          </cell>
        </row>
        <row r="310">
          <cell r="A310" t="str">
            <v>4104020001</v>
          </cell>
          <cell r="B310" t="str">
            <v>Gastos exportaci¾n harina fraccionada</v>
          </cell>
          <cell r="C310">
            <v>10846614</v>
          </cell>
          <cell r="D310">
            <v>9528132</v>
          </cell>
          <cell r="E310">
            <v>0</v>
          </cell>
          <cell r="F310">
            <v>0</v>
          </cell>
          <cell r="G310">
            <v>1318482</v>
          </cell>
        </row>
        <row r="311">
          <cell r="A311" t="str">
            <v>4104040001</v>
          </cell>
          <cell r="B311" t="str">
            <v>Gastos de exportaci¾n - Afrecho.</v>
          </cell>
          <cell r="C311">
            <v>42136676</v>
          </cell>
          <cell r="D311">
            <v>41148224</v>
          </cell>
          <cell r="E311">
            <v>0</v>
          </cell>
          <cell r="F311">
            <v>0</v>
          </cell>
          <cell r="G311">
            <v>988452</v>
          </cell>
        </row>
        <row r="312">
          <cell r="A312" t="str">
            <v>4201010001</v>
          </cell>
          <cell r="B312" t="str">
            <v>Trigo Harinas Industriales 000</v>
          </cell>
          <cell r="C312">
            <v>143862335503</v>
          </cell>
          <cell r="D312">
            <v>112695157254</v>
          </cell>
          <cell r="E312">
            <v>3105400401</v>
          </cell>
          <cell r="F312">
            <v>892060044</v>
          </cell>
          <cell r="G312">
            <v>31167178249</v>
          </cell>
        </row>
        <row r="313">
          <cell r="A313" t="str">
            <v>4201010002</v>
          </cell>
          <cell r="B313" t="str">
            <v>Trigo Harinas Industriales 0000</v>
          </cell>
          <cell r="C313">
            <v>24876098333</v>
          </cell>
          <cell r="D313">
            <v>21111862045</v>
          </cell>
          <cell r="E313">
            <v>555373180</v>
          </cell>
          <cell r="F313">
            <v>226998178</v>
          </cell>
          <cell r="G313">
            <v>3764236288</v>
          </cell>
        </row>
        <row r="314">
          <cell r="A314" t="str">
            <v>4201010003</v>
          </cell>
          <cell r="B314" t="str">
            <v>Trigo Harinas Industriales otras</v>
          </cell>
          <cell r="C314">
            <v>5108678297</v>
          </cell>
          <cell r="D314">
            <v>3955993831</v>
          </cell>
          <cell r="E314">
            <v>177771011</v>
          </cell>
          <cell r="F314">
            <v>70351826</v>
          </cell>
          <cell r="G314">
            <v>1152684466</v>
          </cell>
        </row>
        <row r="315">
          <cell r="A315" t="str">
            <v>4201010004</v>
          </cell>
          <cell r="B315" t="str">
            <v>Trigo Harinas Industriales Import.</v>
          </cell>
          <cell r="C315">
            <v>0</v>
          </cell>
          <cell r="D315">
            <v>0</v>
          </cell>
          <cell r="E315">
            <v>0</v>
          </cell>
          <cell r="F315">
            <v>0</v>
          </cell>
          <cell r="G315">
            <v>0</v>
          </cell>
        </row>
        <row r="316">
          <cell r="A316" t="str">
            <v>4201010005</v>
          </cell>
          <cell r="B316" t="str">
            <v>Trigo Hnas. - Ajuste P.U.Compra</v>
          </cell>
          <cell r="C316">
            <v>0</v>
          </cell>
          <cell r="D316">
            <v>0</v>
          </cell>
          <cell r="E316">
            <v>0</v>
          </cell>
          <cell r="F316">
            <v>0</v>
          </cell>
          <cell r="G316">
            <v>0</v>
          </cell>
        </row>
        <row r="317">
          <cell r="A317" t="str">
            <v>4201020001</v>
          </cell>
          <cell r="B317" t="str">
            <v>Trigo Harinas Fraccionadas 5 Kg</v>
          </cell>
          <cell r="C317">
            <v>28355821084</v>
          </cell>
          <cell r="D317">
            <v>22262128944</v>
          </cell>
          <cell r="E317">
            <v>696004050</v>
          </cell>
          <cell r="F317">
            <v>179621334</v>
          </cell>
          <cell r="G317">
            <v>6093692140</v>
          </cell>
        </row>
        <row r="318">
          <cell r="A318" t="str">
            <v>4201020002</v>
          </cell>
          <cell r="B318" t="str">
            <v>Trigo Harinas Fraccionadas 1 Kg</v>
          </cell>
          <cell r="C318">
            <v>13855566410</v>
          </cell>
          <cell r="D318">
            <v>11450363160</v>
          </cell>
          <cell r="E318">
            <v>247762843</v>
          </cell>
          <cell r="F318">
            <v>88282569</v>
          </cell>
          <cell r="G318">
            <v>2405203250</v>
          </cell>
        </row>
        <row r="319">
          <cell r="A319" t="str">
            <v>4201020003</v>
          </cell>
          <cell r="B319" t="str">
            <v>Trigo Harinas Leudantes</v>
          </cell>
          <cell r="C319">
            <v>9931504788</v>
          </cell>
          <cell r="D319">
            <v>7798355409</v>
          </cell>
          <cell r="E319">
            <v>246488449</v>
          </cell>
          <cell r="F319">
            <v>86039315</v>
          </cell>
          <cell r="G319">
            <v>2133149379</v>
          </cell>
        </row>
        <row r="320">
          <cell r="A320" t="str">
            <v>4201020004</v>
          </cell>
          <cell r="B320" t="str">
            <v>Trigo Harina Fraccionada 4kg.</v>
          </cell>
          <cell r="C320">
            <v>689708244</v>
          </cell>
          <cell r="D320">
            <v>637238776</v>
          </cell>
          <cell r="E320">
            <v>3467321</v>
          </cell>
          <cell r="F320">
            <v>1384637</v>
          </cell>
          <cell r="G320">
            <v>52469468</v>
          </cell>
        </row>
        <row r="321">
          <cell r="A321" t="str">
            <v>4201020005</v>
          </cell>
          <cell r="B321" t="str">
            <v>Trigo Harina Fraccionada 0.9Kg. c/fibra</v>
          </cell>
          <cell r="C321">
            <v>24338546</v>
          </cell>
          <cell r="D321">
            <v>24338546</v>
          </cell>
          <cell r="E321">
            <v>0</v>
          </cell>
          <cell r="F321">
            <v>0</v>
          </cell>
          <cell r="G321">
            <v>0</v>
          </cell>
        </row>
        <row r="322">
          <cell r="A322" t="str">
            <v>4201030001</v>
          </cell>
          <cell r="B322" t="str">
            <v>Trigo Raciones Balanceadas</v>
          </cell>
          <cell r="C322">
            <v>282573</v>
          </cell>
          <cell r="D322">
            <v>282573</v>
          </cell>
          <cell r="E322">
            <v>282573</v>
          </cell>
          <cell r="F322">
            <v>282573</v>
          </cell>
          <cell r="G322">
            <v>0</v>
          </cell>
        </row>
        <row r="323">
          <cell r="A323" t="str">
            <v>4201030002</v>
          </cell>
          <cell r="B323" t="str">
            <v>Trigo Afrecho</v>
          </cell>
          <cell r="C323">
            <v>336602644</v>
          </cell>
          <cell r="D323">
            <v>332629074</v>
          </cell>
          <cell r="E323">
            <v>0</v>
          </cell>
          <cell r="F323">
            <v>0</v>
          </cell>
          <cell r="G323">
            <v>3973570</v>
          </cell>
        </row>
        <row r="324">
          <cell r="A324" t="str">
            <v>4201040001</v>
          </cell>
          <cell r="B324" t="str">
            <v>Trigo Harinas Industriales 000</v>
          </cell>
          <cell r="C324">
            <v>4890632226</v>
          </cell>
          <cell r="D324">
            <v>4892619011</v>
          </cell>
          <cell r="E324">
            <v>0</v>
          </cell>
          <cell r="F324">
            <v>0</v>
          </cell>
          <cell r="G324">
            <v>-1986785</v>
          </cell>
        </row>
        <row r="325">
          <cell r="A325" t="str">
            <v>4201040002</v>
          </cell>
          <cell r="B325" t="str">
            <v>Trigo Harinas Industriales 0000</v>
          </cell>
          <cell r="C325">
            <v>353777552</v>
          </cell>
          <cell r="D325">
            <v>353777552</v>
          </cell>
          <cell r="E325">
            <v>0</v>
          </cell>
          <cell r="F325">
            <v>0</v>
          </cell>
          <cell r="G325">
            <v>0</v>
          </cell>
        </row>
        <row r="326">
          <cell r="A326" t="str">
            <v>4201040003</v>
          </cell>
          <cell r="B326" t="str">
            <v>Trigo Harinas Industriales Otras</v>
          </cell>
          <cell r="C326">
            <v>103463657</v>
          </cell>
          <cell r="D326">
            <v>103463657</v>
          </cell>
          <cell r="E326">
            <v>0</v>
          </cell>
          <cell r="F326">
            <v>0</v>
          </cell>
          <cell r="G326">
            <v>0</v>
          </cell>
        </row>
        <row r="327">
          <cell r="A327" t="str">
            <v>4201050001</v>
          </cell>
          <cell r="B327" t="str">
            <v>Trigo Harinas Fraccionadas 5 kg</v>
          </cell>
          <cell r="C327">
            <v>457632253</v>
          </cell>
          <cell r="D327">
            <v>457632253</v>
          </cell>
          <cell r="E327">
            <v>0</v>
          </cell>
          <cell r="F327">
            <v>0</v>
          </cell>
          <cell r="G327">
            <v>0</v>
          </cell>
        </row>
        <row r="328">
          <cell r="A328" t="str">
            <v>4201050002</v>
          </cell>
          <cell r="B328" t="str">
            <v>Trigo Harinas Fraccionadas 1 kg</v>
          </cell>
          <cell r="C328">
            <v>270265445</v>
          </cell>
          <cell r="D328">
            <v>270265445</v>
          </cell>
          <cell r="E328">
            <v>0</v>
          </cell>
          <cell r="F328">
            <v>0</v>
          </cell>
          <cell r="G328">
            <v>0</v>
          </cell>
        </row>
        <row r="329">
          <cell r="A329" t="str">
            <v>4201050003</v>
          </cell>
          <cell r="B329" t="str">
            <v>Trigo Harinas Leudantes</v>
          </cell>
          <cell r="C329">
            <v>185008354</v>
          </cell>
          <cell r="D329">
            <v>185008354</v>
          </cell>
          <cell r="E329">
            <v>0</v>
          </cell>
          <cell r="F329">
            <v>0</v>
          </cell>
          <cell r="G329">
            <v>0</v>
          </cell>
        </row>
        <row r="330">
          <cell r="A330" t="str">
            <v>4201060001</v>
          </cell>
          <cell r="B330" t="str">
            <v>Costo de Venta de Trigo</v>
          </cell>
          <cell r="C330">
            <v>1834326497</v>
          </cell>
          <cell r="D330">
            <v>1136106960</v>
          </cell>
          <cell r="E330">
            <v>0</v>
          </cell>
          <cell r="F330">
            <v>0</v>
          </cell>
          <cell r="G330">
            <v>698219537</v>
          </cell>
        </row>
        <row r="331">
          <cell r="A331" t="str">
            <v>4202010001</v>
          </cell>
          <cell r="B331" t="str">
            <v>Subproductos Harinas Industriales</v>
          </cell>
          <cell r="C331">
            <v>11260662474</v>
          </cell>
          <cell r="D331">
            <v>14659463766</v>
          </cell>
          <cell r="E331">
            <v>0</v>
          </cell>
          <cell r="F331">
            <v>402515264</v>
          </cell>
          <cell r="G331">
            <v>-3398801292</v>
          </cell>
        </row>
        <row r="332">
          <cell r="A332" t="str">
            <v>4202020001</v>
          </cell>
          <cell r="B332" t="str">
            <v>Subproducto Harinas Fraccionadas 5 Kg</v>
          </cell>
          <cell r="C332">
            <v>3078286784</v>
          </cell>
          <cell r="D332">
            <v>4223367766</v>
          </cell>
          <cell r="E332">
            <v>0</v>
          </cell>
          <cell r="F332">
            <v>148196549</v>
          </cell>
          <cell r="G332">
            <v>-1145080982</v>
          </cell>
        </row>
        <row r="333">
          <cell r="A333" t="str">
            <v>4202020002</v>
          </cell>
          <cell r="B333" t="str">
            <v>Subproducto Harinas Fraccionadas 1 Kg</v>
          </cell>
          <cell r="C333">
            <v>42755087</v>
          </cell>
          <cell r="D333">
            <v>42755087</v>
          </cell>
          <cell r="E333">
            <v>0</v>
          </cell>
          <cell r="F333">
            <v>0</v>
          </cell>
          <cell r="G333">
            <v>0</v>
          </cell>
        </row>
        <row r="334">
          <cell r="A334" t="str">
            <v>4202030001</v>
          </cell>
          <cell r="B334" t="str">
            <v>Subproducto Raciones Balanceados</v>
          </cell>
          <cell r="C334">
            <v>22594722894</v>
          </cell>
          <cell r="D334">
            <v>18846754483</v>
          </cell>
          <cell r="E334">
            <v>326420657</v>
          </cell>
          <cell r="F334">
            <v>94423013</v>
          </cell>
          <cell r="G334">
            <v>3747968411</v>
          </cell>
        </row>
        <row r="335">
          <cell r="A335" t="str">
            <v>4202030002</v>
          </cell>
          <cell r="B335" t="str">
            <v>Subproducto Afrecho</v>
          </cell>
          <cell r="C335">
            <v>1289401813</v>
          </cell>
          <cell r="D335">
            <v>493487950</v>
          </cell>
          <cell r="E335">
            <v>508926628</v>
          </cell>
          <cell r="F335">
            <v>190212459</v>
          </cell>
          <cell r="G335">
            <v>795913863</v>
          </cell>
        </row>
        <row r="336">
          <cell r="A336" t="str">
            <v>4203010001</v>
          </cell>
          <cell r="B336" t="str">
            <v>Envases Harinas Industriales 000</v>
          </cell>
          <cell r="C336">
            <v>2834527935</v>
          </cell>
          <cell r="D336">
            <v>2224970263</v>
          </cell>
          <cell r="E336">
            <v>90333326</v>
          </cell>
          <cell r="F336">
            <v>29935107</v>
          </cell>
          <cell r="G336">
            <v>609557672</v>
          </cell>
        </row>
        <row r="337">
          <cell r="A337" t="str">
            <v>4203010002</v>
          </cell>
          <cell r="B337" t="str">
            <v>Envases Harinas Industriales 0000</v>
          </cell>
          <cell r="C337">
            <v>586356781</v>
          </cell>
          <cell r="D337">
            <v>476564473</v>
          </cell>
          <cell r="E337">
            <v>20448004</v>
          </cell>
          <cell r="F337">
            <v>7749120</v>
          </cell>
          <cell r="G337">
            <v>109792308</v>
          </cell>
        </row>
        <row r="338">
          <cell r="A338" t="str">
            <v>4203010003</v>
          </cell>
          <cell r="B338" t="str">
            <v>Envases Harinas Industriales otras</v>
          </cell>
          <cell r="C338">
            <v>140290737</v>
          </cell>
          <cell r="D338">
            <v>102159665</v>
          </cell>
          <cell r="E338">
            <v>6144621</v>
          </cell>
          <cell r="F338">
            <v>2367879</v>
          </cell>
          <cell r="G338">
            <v>38131072</v>
          </cell>
        </row>
        <row r="339">
          <cell r="A339" t="str">
            <v>4203010004</v>
          </cell>
          <cell r="B339" t="str">
            <v>Envases Harinas Industriales Impor</v>
          </cell>
          <cell r="C339">
            <v>0</v>
          </cell>
          <cell r="D339">
            <v>0</v>
          </cell>
          <cell r="E339">
            <v>0</v>
          </cell>
          <cell r="F339">
            <v>0</v>
          </cell>
          <cell r="G339">
            <v>0</v>
          </cell>
        </row>
        <row r="340">
          <cell r="A340" t="str">
            <v>4203020001</v>
          </cell>
          <cell r="B340" t="str">
            <v>Envases Harinas Fraccionadas 5 Kg</v>
          </cell>
          <cell r="C340">
            <v>2519036538</v>
          </cell>
          <cell r="D340">
            <v>1958048581</v>
          </cell>
          <cell r="E340">
            <v>86345245</v>
          </cell>
          <cell r="F340">
            <v>28101762</v>
          </cell>
          <cell r="G340">
            <v>560987957</v>
          </cell>
        </row>
        <row r="341">
          <cell r="A341" t="str">
            <v>4203020002</v>
          </cell>
          <cell r="B341" t="str">
            <v>Envases Harinas Fraccionadas 1 Kg</v>
          </cell>
          <cell r="C341">
            <v>1880735711</v>
          </cell>
          <cell r="D341">
            <v>1521577490</v>
          </cell>
          <cell r="E341">
            <v>57242628</v>
          </cell>
          <cell r="F341">
            <v>20515141</v>
          </cell>
          <cell r="G341">
            <v>359158221</v>
          </cell>
        </row>
        <row r="342">
          <cell r="A342" t="str">
            <v>4203020003</v>
          </cell>
          <cell r="B342" t="str">
            <v>Envases Harinas Leudantes</v>
          </cell>
          <cell r="C342">
            <v>1313891981</v>
          </cell>
          <cell r="D342">
            <v>1018846654</v>
          </cell>
          <cell r="E342">
            <v>52215528</v>
          </cell>
          <cell r="F342">
            <v>18798895</v>
          </cell>
          <cell r="G342">
            <v>295045327</v>
          </cell>
        </row>
        <row r="343">
          <cell r="A343" t="str">
            <v>4203020004</v>
          </cell>
          <cell r="B343" t="str">
            <v>Envases Harinas Fraccionadas 4 kg.</v>
          </cell>
          <cell r="C343">
            <v>69810780</v>
          </cell>
          <cell r="D343">
            <v>61859709</v>
          </cell>
          <cell r="E343">
            <v>581334</v>
          </cell>
          <cell r="F343">
            <v>220304</v>
          </cell>
          <cell r="G343">
            <v>7951071</v>
          </cell>
        </row>
        <row r="344">
          <cell r="A344" t="str">
            <v>4203020005</v>
          </cell>
          <cell r="B344" t="str">
            <v>Envases Harinas Fraccion 0.9 Kg con fibr</v>
          </cell>
          <cell r="C344">
            <v>4651811</v>
          </cell>
          <cell r="D344">
            <v>4651811</v>
          </cell>
          <cell r="E344">
            <v>0</v>
          </cell>
          <cell r="F344">
            <v>0</v>
          </cell>
          <cell r="G344">
            <v>0</v>
          </cell>
        </row>
        <row r="345">
          <cell r="A345" t="str">
            <v>4203030001</v>
          </cell>
          <cell r="B345" t="str">
            <v>Envases Raciones Balanceadas</v>
          </cell>
          <cell r="C345">
            <v>1742456313</v>
          </cell>
          <cell r="D345">
            <v>1321933462</v>
          </cell>
          <cell r="E345">
            <v>57432628</v>
          </cell>
          <cell r="F345">
            <v>18569764</v>
          </cell>
          <cell r="G345">
            <v>420522851</v>
          </cell>
        </row>
        <row r="346">
          <cell r="A346" t="str">
            <v>4203030002</v>
          </cell>
          <cell r="B346" t="str">
            <v>Envases Afrecho</v>
          </cell>
          <cell r="C346">
            <v>2108415589</v>
          </cell>
          <cell r="D346">
            <v>1812028080</v>
          </cell>
          <cell r="E346">
            <v>53753762</v>
          </cell>
          <cell r="F346">
            <v>24184476</v>
          </cell>
          <cell r="G346">
            <v>296387509</v>
          </cell>
        </row>
        <row r="347">
          <cell r="A347" t="str">
            <v>4204010001</v>
          </cell>
          <cell r="B347" t="str">
            <v>Aditivos Harinas Industriales 000</v>
          </cell>
          <cell r="C347">
            <v>3598096656</v>
          </cell>
          <cell r="D347">
            <v>2797104248</v>
          </cell>
          <cell r="E347">
            <v>117478145</v>
          </cell>
          <cell r="F347">
            <v>38884563</v>
          </cell>
          <cell r="G347">
            <v>800992408</v>
          </cell>
        </row>
        <row r="348">
          <cell r="A348" t="str">
            <v>4204010002</v>
          </cell>
          <cell r="B348" t="str">
            <v>Aditivos Harinas Industriales 0000</v>
          </cell>
          <cell r="C348">
            <v>472963116</v>
          </cell>
          <cell r="D348">
            <v>422918476</v>
          </cell>
          <cell r="E348">
            <v>10013104</v>
          </cell>
          <cell r="F348">
            <v>3710877</v>
          </cell>
          <cell r="G348">
            <v>50044640</v>
          </cell>
        </row>
        <row r="349">
          <cell r="A349" t="str">
            <v>4204010003</v>
          </cell>
          <cell r="B349" t="str">
            <v>Aditivos Harinas Industriales otra</v>
          </cell>
          <cell r="C349">
            <v>134360999</v>
          </cell>
          <cell r="D349">
            <v>103878084</v>
          </cell>
          <cell r="E349">
            <v>5515304</v>
          </cell>
          <cell r="F349">
            <v>1946463</v>
          </cell>
          <cell r="G349">
            <v>30482915</v>
          </cell>
        </row>
        <row r="350">
          <cell r="A350" t="str">
            <v>4204010004</v>
          </cell>
          <cell r="B350" t="str">
            <v>Aditivos Harinas Industriales Impo</v>
          </cell>
          <cell r="C350">
            <v>0</v>
          </cell>
          <cell r="D350">
            <v>0</v>
          </cell>
          <cell r="E350">
            <v>0</v>
          </cell>
          <cell r="F350">
            <v>0</v>
          </cell>
          <cell r="G350">
            <v>0</v>
          </cell>
        </row>
        <row r="351">
          <cell r="A351" t="str">
            <v>4204020001</v>
          </cell>
          <cell r="B351" t="str">
            <v>Aditivos Harinas Fraccionadas 5 Kg</v>
          </cell>
          <cell r="C351">
            <v>137162550</v>
          </cell>
          <cell r="D351">
            <v>100527292</v>
          </cell>
          <cell r="E351">
            <v>4859733</v>
          </cell>
          <cell r="F351">
            <v>2636408</v>
          </cell>
          <cell r="G351">
            <v>36635258</v>
          </cell>
        </row>
        <row r="352">
          <cell r="A352" t="str">
            <v>4204020002</v>
          </cell>
          <cell r="B352" t="str">
            <v>Aditivos Harinas Fraccionadas 1 Kg</v>
          </cell>
          <cell r="C352">
            <v>48424121</v>
          </cell>
          <cell r="D352">
            <v>27679073</v>
          </cell>
          <cell r="E352">
            <v>2636832</v>
          </cell>
          <cell r="F352">
            <v>901429</v>
          </cell>
          <cell r="G352">
            <v>20745048</v>
          </cell>
        </row>
        <row r="353">
          <cell r="A353" t="str">
            <v>4204020003</v>
          </cell>
          <cell r="B353" t="str">
            <v>Aditivos Harinas Leudantes</v>
          </cell>
          <cell r="C353">
            <v>1699535833</v>
          </cell>
          <cell r="D353">
            <v>1308171204</v>
          </cell>
          <cell r="E353">
            <v>58031569</v>
          </cell>
          <cell r="F353">
            <v>20814619</v>
          </cell>
          <cell r="G353">
            <v>391364629</v>
          </cell>
        </row>
        <row r="354">
          <cell r="A354" t="str">
            <v>4204030001</v>
          </cell>
          <cell r="B354" t="str">
            <v>Aditivos Raciones Balanceadas</v>
          </cell>
          <cell r="C354">
            <v>13282772355</v>
          </cell>
          <cell r="D354">
            <v>9673545692</v>
          </cell>
          <cell r="E354">
            <v>490573429</v>
          </cell>
          <cell r="F354">
            <v>163473232</v>
          </cell>
          <cell r="G354">
            <v>3609226663</v>
          </cell>
        </row>
        <row r="355">
          <cell r="A355" t="str">
            <v>4204030002</v>
          </cell>
          <cell r="B355" t="str">
            <v>Aditivos Afrecho</v>
          </cell>
          <cell r="C355">
            <v>3890634</v>
          </cell>
          <cell r="D355">
            <v>609921</v>
          </cell>
          <cell r="E355">
            <v>2617312</v>
          </cell>
          <cell r="F355">
            <v>81607</v>
          </cell>
          <cell r="G355">
            <v>3280713</v>
          </cell>
        </row>
        <row r="356">
          <cell r="A356" t="str">
            <v>4205010001</v>
          </cell>
          <cell r="B356" t="str">
            <v>Otras Variables Industrial</v>
          </cell>
          <cell r="C356">
            <v>123551870</v>
          </cell>
          <cell r="D356">
            <v>123551870</v>
          </cell>
          <cell r="E356">
            <v>0</v>
          </cell>
          <cell r="F356">
            <v>0</v>
          </cell>
          <cell r="G356">
            <v>0</v>
          </cell>
        </row>
        <row r="357">
          <cell r="A357" t="str">
            <v>4205010002</v>
          </cell>
          <cell r="B357" t="str">
            <v>Variaci¾n Aditivos (Cantidad)</v>
          </cell>
          <cell r="C357">
            <v>2793209</v>
          </cell>
          <cell r="D357">
            <v>2793209</v>
          </cell>
          <cell r="E357">
            <v>0</v>
          </cell>
          <cell r="F357">
            <v>0</v>
          </cell>
          <cell r="G357">
            <v>0</v>
          </cell>
        </row>
        <row r="358">
          <cell r="A358" t="str">
            <v>4205010003</v>
          </cell>
          <cell r="B358" t="str">
            <v>Variaci¾n Envases (Precio)</v>
          </cell>
          <cell r="C358">
            <v>4957987</v>
          </cell>
          <cell r="D358">
            <v>4957987</v>
          </cell>
          <cell r="E358">
            <v>0</v>
          </cell>
          <cell r="F358">
            <v>0</v>
          </cell>
          <cell r="G358">
            <v>0</v>
          </cell>
        </row>
        <row r="359">
          <cell r="A359" t="str">
            <v>4205010004</v>
          </cell>
          <cell r="B359" t="str">
            <v>Variaci¾n Envases (Cantidad)</v>
          </cell>
          <cell r="C359">
            <v>5568327</v>
          </cell>
          <cell r="D359">
            <v>4195115</v>
          </cell>
          <cell r="E359">
            <v>0</v>
          </cell>
          <cell r="F359">
            <v>0</v>
          </cell>
          <cell r="G359">
            <v>1373212</v>
          </cell>
        </row>
        <row r="360">
          <cell r="A360" t="str">
            <v>4205020001</v>
          </cell>
          <cell r="B360" t="str">
            <v>Otras Variables Fraccionadas</v>
          </cell>
          <cell r="C360">
            <v>4763337</v>
          </cell>
          <cell r="D360">
            <v>4763337</v>
          </cell>
          <cell r="E360">
            <v>0</v>
          </cell>
          <cell r="F360">
            <v>0</v>
          </cell>
          <cell r="G360">
            <v>0</v>
          </cell>
        </row>
        <row r="361">
          <cell r="A361" t="str">
            <v>4205020002</v>
          </cell>
          <cell r="B361" t="str">
            <v>Variaci¾n Aditivos (Cantidad)</v>
          </cell>
          <cell r="C361">
            <v>8272504</v>
          </cell>
          <cell r="D361">
            <v>8272504</v>
          </cell>
          <cell r="E361">
            <v>0</v>
          </cell>
          <cell r="F361">
            <v>0</v>
          </cell>
          <cell r="G361">
            <v>0</v>
          </cell>
        </row>
        <row r="362">
          <cell r="A362" t="str">
            <v>4205020003</v>
          </cell>
          <cell r="B362" t="str">
            <v>Variaci¾n Envases (Precios)</v>
          </cell>
          <cell r="C362">
            <v>111406981</v>
          </cell>
          <cell r="D362">
            <v>111241981</v>
          </cell>
          <cell r="E362">
            <v>0</v>
          </cell>
          <cell r="F362">
            <v>0</v>
          </cell>
          <cell r="G362">
            <v>165000</v>
          </cell>
        </row>
        <row r="363">
          <cell r="A363" t="str">
            <v>4205020004</v>
          </cell>
          <cell r="B363" t="str">
            <v>Variaci¾n Envases (Cantidad)</v>
          </cell>
          <cell r="C363">
            <v>12827613</v>
          </cell>
          <cell r="D363">
            <v>12827613</v>
          </cell>
          <cell r="E363">
            <v>0</v>
          </cell>
          <cell r="F363">
            <v>0</v>
          </cell>
          <cell r="G363">
            <v>0</v>
          </cell>
        </row>
        <row r="364">
          <cell r="A364" t="str">
            <v>4205030001</v>
          </cell>
          <cell r="B364" t="str">
            <v>Variaci¾n Aditivos (Precios)</v>
          </cell>
          <cell r="C364">
            <v>6864179</v>
          </cell>
          <cell r="D364">
            <v>6864179</v>
          </cell>
          <cell r="E364">
            <v>0</v>
          </cell>
          <cell r="F364">
            <v>0</v>
          </cell>
          <cell r="G364">
            <v>0</v>
          </cell>
        </row>
        <row r="365">
          <cell r="A365" t="str">
            <v>4205030002</v>
          </cell>
          <cell r="B365" t="str">
            <v>Variaci¾n Aditivos (Cantidad)</v>
          </cell>
          <cell r="C365">
            <v>72106819</v>
          </cell>
          <cell r="D365">
            <v>72106819</v>
          </cell>
          <cell r="E365">
            <v>0</v>
          </cell>
          <cell r="F365">
            <v>0</v>
          </cell>
          <cell r="G365">
            <v>0</v>
          </cell>
        </row>
        <row r="366">
          <cell r="A366" t="str">
            <v>4205030003</v>
          </cell>
          <cell r="B366" t="str">
            <v>Variaci¾n Envases (Precios)</v>
          </cell>
          <cell r="C366">
            <v>4060333</v>
          </cell>
          <cell r="D366">
            <v>4060333</v>
          </cell>
          <cell r="E366">
            <v>0</v>
          </cell>
          <cell r="F366">
            <v>0</v>
          </cell>
          <cell r="G366">
            <v>0</v>
          </cell>
        </row>
        <row r="367">
          <cell r="A367" t="str">
            <v>4205030004</v>
          </cell>
          <cell r="B367" t="str">
            <v>Variaci¾n Envases (Cantidad)</v>
          </cell>
          <cell r="C367">
            <v>1796626</v>
          </cell>
          <cell r="D367">
            <v>1796626</v>
          </cell>
          <cell r="E367">
            <v>0</v>
          </cell>
          <cell r="F367">
            <v>0</v>
          </cell>
          <cell r="G367">
            <v>0</v>
          </cell>
        </row>
        <row r="368">
          <cell r="A368" t="str">
            <v>4206010001</v>
          </cell>
          <cell r="B368" t="str">
            <v>Ajuste Invent.Harinas Industriales 000</v>
          </cell>
          <cell r="C368">
            <v>1643324816</v>
          </cell>
          <cell r="D368">
            <v>1514928495</v>
          </cell>
          <cell r="E368">
            <v>16304480</v>
          </cell>
          <cell r="F368">
            <v>6782075</v>
          </cell>
          <cell r="G368">
            <v>128396321</v>
          </cell>
        </row>
        <row r="369">
          <cell r="A369" t="str">
            <v>4206010002</v>
          </cell>
          <cell r="B369" t="str">
            <v>Ajuste Invent.Harinas Industriales 0000</v>
          </cell>
          <cell r="C369">
            <v>211302470</v>
          </cell>
          <cell r="D369">
            <v>216263051</v>
          </cell>
          <cell r="E369">
            <v>0</v>
          </cell>
          <cell r="F369">
            <v>0</v>
          </cell>
          <cell r="G369">
            <v>-4960581</v>
          </cell>
        </row>
        <row r="370">
          <cell r="A370" t="str">
            <v>4206010003</v>
          </cell>
          <cell r="B370" t="str">
            <v>Ajuste Invent.Harinas Industriales otras</v>
          </cell>
          <cell r="C370">
            <v>41029750</v>
          </cell>
          <cell r="D370">
            <v>42312528</v>
          </cell>
          <cell r="E370">
            <v>0</v>
          </cell>
          <cell r="F370">
            <v>0</v>
          </cell>
          <cell r="G370">
            <v>-1282778</v>
          </cell>
        </row>
        <row r="371">
          <cell r="A371" t="str">
            <v>4206010004</v>
          </cell>
          <cell r="B371" t="str">
            <v>Ajuste Invent.Harinas Industriales Impor</v>
          </cell>
          <cell r="C371">
            <v>0</v>
          </cell>
          <cell r="D371">
            <v>0</v>
          </cell>
          <cell r="E371">
            <v>0</v>
          </cell>
          <cell r="F371">
            <v>0</v>
          </cell>
          <cell r="G371">
            <v>0</v>
          </cell>
        </row>
        <row r="372">
          <cell r="A372" t="str">
            <v>4206020001</v>
          </cell>
          <cell r="B372" t="str">
            <v>Ajuste Invent.Harinas Fraccionadas 5 Kg</v>
          </cell>
          <cell r="C372">
            <v>570987028</v>
          </cell>
          <cell r="D372">
            <v>419137765</v>
          </cell>
          <cell r="E372">
            <v>4900833</v>
          </cell>
          <cell r="F372">
            <v>1979150</v>
          </cell>
          <cell r="G372">
            <v>151849263</v>
          </cell>
        </row>
        <row r="373">
          <cell r="A373" t="str">
            <v>4206020002</v>
          </cell>
          <cell r="B373" t="str">
            <v>Ajuste Invent.Harinas Fraccionadas 1 Kg</v>
          </cell>
          <cell r="C373">
            <v>122248447</v>
          </cell>
          <cell r="D373">
            <v>108029809</v>
          </cell>
          <cell r="E373">
            <v>0</v>
          </cell>
          <cell r="F373">
            <v>0</v>
          </cell>
          <cell r="G373">
            <v>14218638</v>
          </cell>
        </row>
        <row r="374">
          <cell r="A374" t="str">
            <v>4206020003</v>
          </cell>
          <cell r="B374" t="str">
            <v>Ajuste Invent.Harinas Leudantes</v>
          </cell>
          <cell r="C374">
            <v>31198512</v>
          </cell>
          <cell r="D374">
            <v>31357145</v>
          </cell>
          <cell r="E374">
            <v>0</v>
          </cell>
          <cell r="F374">
            <v>0</v>
          </cell>
          <cell r="G374">
            <v>-158633</v>
          </cell>
        </row>
        <row r="375">
          <cell r="A375" t="str">
            <v>4206020004</v>
          </cell>
          <cell r="B375" t="str">
            <v>Ajuste Invent.Harinas Fraccionadas 4 Kg</v>
          </cell>
          <cell r="C375">
            <v>886071</v>
          </cell>
          <cell r="D375">
            <v>886071</v>
          </cell>
          <cell r="E375">
            <v>0</v>
          </cell>
          <cell r="F375">
            <v>0</v>
          </cell>
          <cell r="G375">
            <v>0</v>
          </cell>
        </row>
        <row r="376">
          <cell r="A376" t="str">
            <v>4206020005</v>
          </cell>
          <cell r="B376" t="str">
            <v>Ajuste Invent.Harinas Fraccionad. 0.9 Kg</v>
          </cell>
          <cell r="C376">
            <v>4320967</v>
          </cell>
          <cell r="D376">
            <v>4320967</v>
          </cell>
          <cell r="E376">
            <v>0</v>
          </cell>
          <cell r="F376">
            <v>0</v>
          </cell>
          <cell r="G376">
            <v>0</v>
          </cell>
        </row>
        <row r="377">
          <cell r="A377" t="str">
            <v>4206030001</v>
          </cell>
          <cell r="B377" t="str">
            <v>Ajuste Invent.Raciones Balanceadas</v>
          </cell>
          <cell r="C377">
            <v>98259422</v>
          </cell>
          <cell r="D377">
            <v>150843032</v>
          </cell>
          <cell r="E377">
            <v>2905450</v>
          </cell>
          <cell r="F377">
            <v>1052517</v>
          </cell>
          <cell r="G377">
            <v>-52583610</v>
          </cell>
        </row>
        <row r="378">
          <cell r="A378" t="str">
            <v>4206030002</v>
          </cell>
          <cell r="B378" t="str">
            <v>Ajuste Invent.Afrecho</v>
          </cell>
          <cell r="C378">
            <v>110522084</v>
          </cell>
          <cell r="D378">
            <v>112812581</v>
          </cell>
          <cell r="E378">
            <v>1358584</v>
          </cell>
          <cell r="F378">
            <v>0</v>
          </cell>
          <cell r="G378">
            <v>-2290497</v>
          </cell>
        </row>
        <row r="379">
          <cell r="A379" t="str">
            <v>4206040001</v>
          </cell>
          <cell r="B379" t="str">
            <v>Ajuste de inventario de maiz</v>
          </cell>
          <cell r="C379">
            <v>197946199</v>
          </cell>
          <cell r="D379">
            <v>197946199</v>
          </cell>
          <cell r="E379">
            <v>0</v>
          </cell>
          <cell r="F379">
            <v>0</v>
          </cell>
          <cell r="G379">
            <v>0</v>
          </cell>
        </row>
        <row r="380">
          <cell r="A380" t="str">
            <v>4206050001</v>
          </cell>
          <cell r="B380" t="str">
            <v>Ajuste de Inventario Trigo</v>
          </cell>
          <cell r="C380">
            <v>1007059370</v>
          </cell>
          <cell r="D380">
            <v>1007059370</v>
          </cell>
          <cell r="E380">
            <v>2407118</v>
          </cell>
          <cell r="F380">
            <v>2407118</v>
          </cell>
          <cell r="G380">
            <v>0</v>
          </cell>
        </row>
        <row r="381">
          <cell r="A381" t="str">
            <v>4206050002</v>
          </cell>
          <cell r="B381" t="str">
            <v>Ajuste de Inventario Trigo-Industriales</v>
          </cell>
          <cell r="C381">
            <v>285752633</v>
          </cell>
          <cell r="D381">
            <v>571505266</v>
          </cell>
          <cell r="E381">
            <v>0</v>
          </cell>
          <cell r="F381">
            <v>0</v>
          </cell>
          <cell r="G381">
            <v>-285752633</v>
          </cell>
        </row>
        <row r="382">
          <cell r="A382" t="str">
            <v>4206050003</v>
          </cell>
          <cell r="B382" t="str">
            <v>Ajuste de Inventario Trigo-Fraccionadas</v>
          </cell>
          <cell r="C382">
            <v>85135543</v>
          </cell>
          <cell r="D382">
            <v>170271086</v>
          </cell>
          <cell r="E382">
            <v>0</v>
          </cell>
          <cell r="F382">
            <v>0</v>
          </cell>
          <cell r="G382">
            <v>-85135543</v>
          </cell>
        </row>
        <row r="383">
          <cell r="A383" t="str">
            <v>4207010001</v>
          </cell>
          <cell r="B383" t="str">
            <v>Resultado Por Tenencia (Trading)</v>
          </cell>
          <cell r="C383">
            <v>125467040</v>
          </cell>
          <cell r="D383">
            <v>125467040</v>
          </cell>
          <cell r="E383">
            <v>0</v>
          </cell>
          <cell r="F383">
            <v>0</v>
          </cell>
          <cell r="G383">
            <v>0</v>
          </cell>
        </row>
        <row r="384">
          <cell r="A384" t="str">
            <v>4207010002</v>
          </cell>
          <cell r="B384" t="str">
            <v>Revaluo Stock Fisico Trigo Nacional</v>
          </cell>
          <cell r="C384">
            <v>0</v>
          </cell>
          <cell r="D384">
            <v>0</v>
          </cell>
          <cell r="E384">
            <v>0</v>
          </cell>
          <cell r="F384">
            <v>0</v>
          </cell>
          <cell r="G384">
            <v>0</v>
          </cell>
        </row>
        <row r="385">
          <cell r="A385" t="str">
            <v>4207020001</v>
          </cell>
          <cell r="B385" t="str">
            <v>Ajuste Costo Trigo - Variaci¾n TC</v>
          </cell>
          <cell r="C385">
            <v>0</v>
          </cell>
          <cell r="D385">
            <v>0</v>
          </cell>
          <cell r="E385">
            <v>0</v>
          </cell>
          <cell r="F385">
            <v>0</v>
          </cell>
          <cell r="G385">
            <v>0</v>
          </cell>
        </row>
        <row r="386">
          <cell r="A386" t="str">
            <v>4207020002</v>
          </cell>
          <cell r="B386" t="str">
            <v>Cuenta Nueva</v>
          </cell>
          <cell r="C386">
            <v>0</v>
          </cell>
          <cell r="D386">
            <v>0</v>
          </cell>
          <cell r="E386">
            <v>0</v>
          </cell>
          <cell r="F386">
            <v>0</v>
          </cell>
          <cell r="G386">
            <v>0</v>
          </cell>
        </row>
        <row r="387">
          <cell r="A387" t="str">
            <v>4208010001</v>
          </cell>
          <cell r="B387" t="str">
            <v>Costo de Venta Maiz</v>
          </cell>
          <cell r="C387">
            <v>661244357</v>
          </cell>
          <cell r="D387">
            <v>660176857</v>
          </cell>
          <cell r="E387">
            <v>0</v>
          </cell>
          <cell r="F387">
            <v>0</v>
          </cell>
          <cell r="G387">
            <v>1067500</v>
          </cell>
        </row>
        <row r="388">
          <cell r="A388" t="str">
            <v>4209010001</v>
          </cell>
          <cell r="B388" t="str">
            <v>Costo de Venta Hna. Importada</v>
          </cell>
          <cell r="C388">
            <v>3299494423</v>
          </cell>
          <cell r="D388">
            <v>3150249545</v>
          </cell>
          <cell r="E388">
            <v>22982199</v>
          </cell>
          <cell r="F388">
            <v>0</v>
          </cell>
          <cell r="G388">
            <v>149244878</v>
          </cell>
        </row>
        <row r="389">
          <cell r="A389" t="str">
            <v>4210010001</v>
          </cell>
          <cell r="B389" t="str">
            <v>Costo Venta Uva Pasa</v>
          </cell>
          <cell r="C389">
            <v>1000000</v>
          </cell>
          <cell r="D389">
            <v>1000000</v>
          </cell>
          <cell r="E389">
            <v>0</v>
          </cell>
          <cell r="F389">
            <v>0</v>
          </cell>
          <cell r="G389">
            <v>0</v>
          </cell>
        </row>
        <row r="390">
          <cell r="A390" t="str">
            <v>4210010002</v>
          </cell>
          <cell r="B390" t="str">
            <v>Costo Venta Fruta Abrillantada</v>
          </cell>
          <cell r="C390">
            <v>0</v>
          </cell>
          <cell r="D390">
            <v>0</v>
          </cell>
          <cell r="E390">
            <v>0</v>
          </cell>
          <cell r="F390">
            <v>0</v>
          </cell>
          <cell r="G390">
            <v>0</v>
          </cell>
        </row>
        <row r="391">
          <cell r="A391" t="str">
            <v>4210010003</v>
          </cell>
          <cell r="B391" t="str">
            <v>Costo Venta Sal Gruesa Comun Yodada</v>
          </cell>
          <cell r="C391">
            <v>283632</v>
          </cell>
          <cell r="D391">
            <v>283632</v>
          </cell>
          <cell r="E391">
            <v>0</v>
          </cell>
          <cell r="F391">
            <v>0</v>
          </cell>
          <cell r="G391">
            <v>0</v>
          </cell>
        </row>
        <row r="392">
          <cell r="A392" t="str">
            <v>4210010004</v>
          </cell>
          <cell r="B392" t="str">
            <v>Costo Venta Sal Entref.Com.Yodada</v>
          </cell>
          <cell r="C392">
            <v>403646</v>
          </cell>
          <cell r="D392">
            <v>403646</v>
          </cell>
          <cell r="E392">
            <v>0</v>
          </cell>
          <cell r="F392">
            <v>0</v>
          </cell>
          <cell r="G392">
            <v>0</v>
          </cell>
        </row>
        <row r="393">
          <cell r="A393" t="str">
            <v>4210010005</v>
          </cell>
          <cell r="B393" t="str">
            <v>Costo Venta Sal Fina Seca Yodada</v>
          </cell>
          <cell r="C393">
            <v>447276</v>
          </cell>
          <cell r="D393">
            <v>447276</v>
          </cell>
          <cell r="E393">
            <v>0</v>
          </cell>
          <cell r="F393">
            <v>0</v>
          </cell>
          <cell r="G393">
            <v>0</v>
          </cell>
        </row>
        <row r="394">
          <cell r="A394" t="str">
            <v>4210010006</v>
          </cell>
          <cell r="B394" t="str">
            <v>Costo Venta Sal Gruesa Seca Yodada</v>
          </cell>
          <cell r="C394">
            <v>0</v>
          </cell>
          <cell r="D394">
            <v>0</v>
          </cell>
          <cell r="E394">
            <v>0</v>
          </cell>
          <cell r="F394">
            <v>0</v>
          </cell>
          <cell r="G394">
            <v>0</v>
          </cell>
        </row>
        <row r="395">
          <cell r="A395" t="str">
            <v>4210010007</v>
          </cell>
          <cell r="B395" t="str">
            <v>Costo Venta Sal Entref.Seca yodada</v>
          </cell>
          <cell r="C395">
            <v>0</v>
          </cell>
          <cell r="D395">
            <v>0</v>
          </cell>
          <cell r="E395">
            <v>0</v>
          </cell>
          <cell r="F395">
            <v>0</v>
          </cell>
          <cell r="G395">
            <v>0</v>
          </cell>
        </row>
        <row r="396">
          <cell r="A396" t="str">
            <v>4210010008</v>
          </cell>
          <cell r="B396" t="str">
            <v>Costo Venta Sal Fina Impalp. yodada</v>
          </cell>
          <cell r="C396">
            <v>0</v>
          </cell>
          <cell r="D396">
            <v>0</v>
          </cell>
          <cell r="E396">
            <v>0</v>
          </cell>
          <cell r="F396">
            <v>0</v>
          </cell>
          <cell r="G396">
            <v>0</v>
          </cell>
        </row>
        <row r="397">
          <cell r="A397" t="str">
            <v>4210010009</v>
          </cell>
          <cell r="B397" t="str">
            <v>Costo Venta Sal Fina Comun Yod.50kl.</v>
          </cell>
          <cell r="C397">
            <v>1578940</v>
          </cell>
          <cell r="D397">
            <v>1578940</v>
          </cell>
          <cell r="E397">
            <v>0</v>
          </cell>
          <cell r="F397">
            <v>0</v>
          </cell>
          <cell r="G397">
            <v>0</v>
          </cell>
        </row>
        <row r="398">
          <cell r="A398" t="str">
            <v>4210010010</v>
          </cell>
          <cell r="B398" t="str">
            <v>Costo Venta Gluten Vital 25kg.</v>
          </cell>
          <cell r="C398">
            <v>10288360</v>
          </cell>
          <cell r="D398">
            <v>10288360</v>
          </cell>
          <cell r="E398">
            <v>0</v>
          </cell>
          <cell r="F398">
            <v>0</v>
          </cell>
          <cell r="G398">
            <v>0</v>
          </cell>
        </row>
        <row r="399">
          <cell r="A399" t="str">
            <v>4210010011</v>
          </cell>
          <cell r="B399" t="str">
            <v>Costo Venta Gluten Vital 10kg.</v>
          </cell>
          <cell r="C399">
            <v>890112</v>
          </cell>
          <cell r="D399">
            <v>890112</v>
          </cell>
          <cell r="E399">
            <v>0</v>
          </cell>
          <cell r="F399">
            <v>0</v>
          </cell>
          <cell r="G399">
            <v>0</v>
          </cell>
        </row>
        <row r="400">
          <cell r="A400" t="str">
            <v>4210010012</v>
          </cell>
          <cell r="B400" t="str">
            <v>Costo Vta. Maiz Granos 50kls.</v>
          </cell>
          <cell r="C400">
            <v>0</v>
          </cell>
          <cell r="D400">
            <v>0</v>
          </cell>
          <cell r="E400">
            <v>0</v>
          </cell>
          <cell r="F400">
            <v>0</v>
          </cell>
          <cell r="G400">
            <v>0</v>
          </cell>
        </row>
        <row r="401">
          <cell r="A401" t="str">
            <v>4210010013</v>
          </cell>
          <cell r="B401" t="str">
            <v>Costo Vta. Maiz Partido 50kls.</v>
          </cell>
          <cell r="C401">
            <v>0</v>
          </cell>
          <cell r="D401">
            <v>0</v>
          </cell>
          <cell r="E401">
            <v>0</v>
          </cell>
          <cell r="F401">
            <v>0</v>
          </cell>
          <cell r="G401">
            <v>0</v>
          </cell>
        </row>
        <row r="402">
          <cell r="A402" t="str">
            <v>4211010001</v>
          </cell>
          <cell r="B402" t="str">
            <v>Variaci¾n Aditivos Hna. Ind. (Precios)</v>
          </cell>
          <cell r="C402">
            <v>17302336</v>
          </cell>
          <cell r="D402">
            <v>32610562</v>
          </cell>
          <cell r="E402">
            <v>1239606</v>
          </cell>
          <cell r="F402">
            <v>856646</v>
          </cell>
          <cell r="G402">
            <v>-15308226</v>
          </cell>
        </row>
        <row r="403">
          <cell r="A403" t="str">
            <v>4211010002</v>
          </cell>
          <cell r="B403" t="str">
            <v>Variaci¾n Aditivos Hna. Ind.(Cantidad)</v>
          </cell>
          <cell r="C403">
            <v>219531140</v>
          </cell>
          <cell r="D403">
            <v>281565225</v>
          </cell>
          <cell r="E403">
            <v>3341601</v>
          </cell>
          <cell r="F403">
            <v>12491991</v>
          </cell>
          <cell r="G403">
            <v>-62034085</v>
          </cell>
        </row>
        <row r="404">
          <cell r="A404" t="str">
            <v>4211010003</v>
          </cell>
          <cell r="B404" t="str">
            <v>Variaci¾n Envases Hna. Ind (Precios)</v>
          </cell>
          <cell r="C404">
            <v>14455727</v>
          </cell>
          <cell r="D404">
            <v>24707147</v>
          </cell>
          <cell r="E404">
            <v>1046416</v>
          </cell>
          <cell r="F404">
            <v>785719</v>
          </cell>
          <cell r="G404">
            <v>-10251420</v>
          </cell>
        </row>
        <row r="405">
          <cell r="A405" t="str">
            <v>4211010004</v>
          </cell>
          <cell r="B405" t="str">
            <v>Variaci¾n Envases Hna Ind (Cantidad)</v>
          </cell>
          <cell r="C405">
            <v>164465590</v>
          </cell>
          <cell r="D405">
            <v>174339957</v>
          </cell>
          <cell r="E405">
            <v>23655888</v>
          </cell>
          <cell r="F405">
            <v>24826335</v>
          </cell>
          <cell r="G405">
            <v>-9874367</v>
          </cell>
        </row>
        <row r="406">
          <cell r="A406" t="str">
            <v>4211020001</v>
          </cell>
          <cell r="B406" t="str">
            <v>Variaci¾n Aditivos Hna Fr (Precios)</v>
          </cell>
          <cell r="C406">
            <v>11104073</v>
          </cell>
          <cell r="D406">
            <v>14491267</v>
          </cell>
          <cell r="E406">
            <v>1840150</v>
          </cell>
          <cell r="F406">
            <v>21000</v>
          </cell>
          <cell r="G406">
            <v>-3387194</v>
          </cell>
        </row>
        <row r="407">
          <cell r="A407" t="str">
            <v>4211020002</v>
          </cell>
          <cell r="B407" t="str">
            <v>Variaci¾n Aditivos Hna Fr (Cantidad)</v>
          </cell>
          <cell r="C407">
            <v>45182208</v>
          </cell>
          <cell r="D407">
            <v>33860100</v>
          </cell>
          <cell r="E407">
            <v>771</v>
          </cell>
          <cell r="F407">
            <v>2485413</v>
          </cell>
          <cell r="G407">
            <v>11322108</v>
          </cell>
        </row>
        <row r="408">
          <cell r="A408" t="str">
            <v>4211020003</v>
          </cell>
          <cell r="B408" t="str">
            <v>Variaci¾n Envases Hna Fr (Precios)</v>
          </cell>
          <cell r="C408">
            <v>170793513</v>
          </cell>
          <cell r="D408">
            <v>181287325</v>
          </cell>
          <cell r="E408">
            <v>4050536</v>
          </cell>
          <cell r="F408">
            <v>170964</v>
          </cell>
          <cell r="G408">
            <v>-10493812</v>
          </cell>
        </row>
        <row r="409">
          <cell r="A409" t="str">
            <v>4211020004</v>
          </cell>
          <cell r="B409" t="str">
            <v>Variaci¾n Envases Hna Fr (Cantidad)</v>
          </cell>
          <cell r="C409">
            <v>148824469</v>
          </cell>
          <cell r="D409">
            <v>195313869</v>
          </cell>
          <cell r="E409">
            <v>5075265</v>
          </cell>
          <cell r="F409">
            <v>10008233</v>
          </cell>
          <cell r="G409">
            <v>-46489400</v>
          </cell>
        </row>
        <row r="410">
          <cell r="A410" t="str">
            <v>4211030001</v>
          </cell>
          <cell r="B410" t="str">
            <v>Variaci¾n Aditivos FB (Precios)</v>
          </cell>
          <cell r="C410">
            <v>132130977</v>
          </cell>
          <cell r="D410">
            <v>91908820</v>
          </cell>
          <cell r="E410">
            <v>4546909</v>
          </cell>
          <cell r="F410">
            <v>3742472</v>
          </cell>
          <cell r="G410">
            <v>40222157</v>
          </cell>
        </row>
        <row r="411">
          <cell r="A411" t="str">
            <v>4211030002</v>
          </cell>
          <cell r="B411" t="str">
            <v>Variaci¾n Aditivos FB (Cantidad)</v>
          </cell>
          <cell r="C411">
            <v>563814406</v>
          </cell>
          <cell r="D411">
            <v>819265023</v>
          </cell>
          <cell r="E411">
            <v>39593288</v>
          </cell>
          <cell r="F411">
            <v>73260427</v>
          </cell>
          <cell r="G411">
            <v>-255450617</v>
          </cell>
        </row>
        <row r="412">
          <cell r="A412" t="str">
            <v>4211030003</v>
          </cell>
          <cell r="B412" t="str">
            <v>Variaci¾n Envases FB (Precios)</v>
          </cell>
          <cell r="C412">
            <v>37023140</v>
          </cell>
          <cell r="D412">
            <v>20286917</v>
          </cell>
          <cell r="E412">
            <v>5642169</v>
          </cell>
          <cell r="F412">
            <v>492911</v>
          </cell>
          <cell r="G412">
            <v>16736223</v>
          </cell>
        </row>
        <row r="413">
          <cell r="A413" t="str">
            <v>4211030004</v>
          </cell>
          <cell r="B413" t="str">
            <v>Variaci¾n Envases FB (Cantidad)</v>
          </cell>
          <cell r="C413">
            <v>74323161</v>
          </cell>
          <cell r="D413">
            <v>72315373</v>
          </cell>
          <cell r="E413">
            <v>5369059</v>
          </cell>
          <cell r="F413">
            <v>5264977</v>
          </cell>
          <cell r="G413">
            <v>2007788</v>
          </cell>
        </row>
        <row r="414">
          <cell r="A414" t="str">
            <v>4301010001</v>
          </cell>
          <cell r="B414" t="str">
            <v>Energia Electrica</v>
          </cell>
          <cell r="C414">
            <v>5039563513</v>
          </cell>
          <cell r="D414">
            <v>4078670916</v>
          </cell>
          <cell r="E414">
            <v>128141345</v>
          </cell>
          <cell r="F414">
            <v>48592715</v>
          </cell>
          <cell r="G414">
            <v>960892597</v>
          </cell>
        </row>
        <row r="415">
          <cell r="A415" t="str">
            <v>4301010002</v>
          </cell>
          <cell r="B415" t="str">
            <v>Combustibles</v>
          </cell>
          <cell r="C415">
            <v>420761075</v>
          </cell>
          <cell r="D415">
            <v>388609903</v>
          </cell>
          <cell r="E415">
            <v>0</v>
          </cell>
          <cell r="F415">
            <v>0</v>
          </cell>
          <cell r="G415">
            <v>32151172</v>
          </cell>
        </row>
        <row r="416">
          <cell r="A416" t="str">
            <v>4301010003</v>
          </cell>
          <cell r="B416" t="str">
            <v>Energia Electrica Raciones Balanceados</v>
          </cell>
          <cell r="C416">
            <v>289540369</v>
          </cell>
          <cell r="D416">
            <v>244095661</v>
          </cell>
          <cell r="E416">
            <v>5584652</v>
          </cell>
          <cell r="F416">
            <v>1715719</v>
          </cell>
          <cell r="G416">
            <v>45444708</v>
          </cell>
        </row>
        <row r="417">
          <cell r="A417" t="str">
            <v>4301010004</v>
          </cell>
          <cell r="B417" t="str">
            <v>Combustible-Montacarga</v>
          </cell>
          <cell r="C417">
            <v>35116178</v>
          </cell>
          <cell r="D417">
            <v>0</v>
          </cell>
          <cell r="E417">
            <v>0</v>
          </cell>
          <cell r="F417">
            <v>0</v>
          </cell>
          <cell r="G417">
            <v>35116178</v>
          </cell>
        </row>
        <row r="418">
          <cell r="A418" t="str">
            <v>4301010005</v>
          </cell>
          <cell r="B418" t="str">
            <v>Gas Licuado de Petroleo</v>
          </cell>
          <cell r="C418">
            <v>149058393</v>
          </cell>
          <cell r="D418">
            <v>65867609</v>
          </cell>
          <cell r="E418">
            <v>20204749</v>
          </cell>
          <cell r="F418">
            <v>6671661</v>
          </cell>
          <cell r="G418">
            <v>83190784</v>
          </cell>
        </row>
        <row r="419">
          <cell r="A419" t="str">
            <v>4302011001</v>
          </cell>
          <cell r="B419" t="str">
            <v>Sueldos y Jornales personal permanente J</v>
          </cell>
          <cell r="C419">
            <v>1932987496</v>
          </cell>
          <cell r="D419">
            <v>1625575248</v>
          </cell>
          <cell r="E419">
            <v>28834552</v>
          </cell>
          <cell r="F419">
            <v>0</v>
          </cell>
          <cell r="G419">
            <v>307412248</v>
          </cell>
        </row>
        <row r="420">
          <cell r="A420" t="str">
            <v>4302011002</v>
          </cell>
          <cell r="B420" t="str">
            <v>Sueldos y Jornales personal temporario J</v>
          </cell>
          <cell r="C420">
            <v>0</v>
          </cell>
          <cell r="D420">
            <v>0</v>
          </cell>
          <cell r="E420">
            <v>0</v>
          </cell>
          <cell r="F420">
            <v>0</v>
          </cell>
          <cell r="G420">
            <v>0</v>
          </cell>
        </row>
        <row r="421">
          <cell r="A421" t="str">
            <v>4302011003</v>
          </cell>
          <cell r="B421" t="str">
            <v>Horas Extras</v>
          </cell>
          <cell r="C421">
            <v>0</v>
          </cell>
          <cell r="D421">
            <v>0</v>
          </cell>
          <cell r="E421">
            <v>0</v>
          </cell>
          <cell r="F421">
            <v>0</v>
          </cell>
          <cell r="G421">
            <v>0</v>
          </cell>
        </row>
        <row r="422">
          <cell r="A422" t="str">
            <v>4302011004</v>
          </cell>
          <cell r="B422" t="str">
            <v>Cargas Sociales</v>
          </cell>
          <cell r="C422">
            <v>134577981</v>
          </cell>
          <cell r="D422">
            <v>95043497</v>
          </cell>
          <cell r="E422">
            <v>4757500</v>
          </cell>
          <cell r="F422">
            <v>0</v>
          </cell>
          <cell r="G422">
            <v>39534484</v>
          </cell>
        </row>
        <row r="423">
          <cell r="A423" t="str">
            <v>4302011005</v>
          </cell>
          <cell r="B423" t="str">
            <v>Sueldo Anual Complementario</v>
          </cell>
          <cell r="C423">
            <v>69944290</v>
          </cell>
          <cell r="D423">
            <v>43871091</v>
          </cell>
          <cell r="E423">
            <v>2402778</v>
          </cell>
          <cell r="F423">
            <v>0</v>
          </cell>
          <cell r="G423">
            <v>26073199</v>
          </cell>
        </row>
        <row r="424">
          <cell r="A424" t="str">
            <v>4302011006</v>
          </cell>
          <cell r="B424" t="str">
            <v>Vacaciones</v>
          </cell>
          <cell r="C424">
            <v>0</v>
          </cell>
          <cell r="D424">
            <v>0</v>
          </cell>
          <cell r="E424">
            <v>0</v>
          </cell>
          <cell r="F424">
            <v>0</v>
          </cell>
          <cell r="G424">
            <v>0</v>
          </cell>
        </row>
        <row r="425">
          <cell r="A425" t="str">
            <v>4302011007</v>
          </cell>
          <cell r="B425" t="str">
            <v>Plan de Jubilacion</v>
          </cell>
          <cell r="C425">
            <v>0</v>
          </cell>
          <cell r="D425">
            <v>0</v>
          </cell>
          <cell r="E425">
            <v>0</v>
          </cell>
          <cell r="F425">
            <v>0</v>
          </cell>
          <cell r="G425">
            <v>0</v>
          </cell>
        </row>
        <row r="426">
          <cell r="A426" t="str">
            <v>4302011008</v>
          </cell>
          <cell r="B426" t="str">
            <v>Gratificacion</v>
          </cell>
          <cell r="C426">
            <v>73871594</v>
          </cell>
          <cell r="D426">
            <v>34945448</v>
          </cell>
          <cell r="E426">
            <v>4800000</v>
          </cell>
          <cell r="F426">
            <v>0</v>
          </cell>
          <cell r="G426">
            <v>38926146</v>
          </cell>
        </row>
        <row r="427">
          <cell r="A427" t="str">
            <v>4302011009</v>
          </cell>
          <cell r="B427" t="str">
            <v>Vivienda</v>
          </cell>
          <cell r="C427">
            <v>120638325</v>
          </cell>
          <cell r="D427">
            <v>93647695</v>
          </cell>
          <cell r="E427">
            <v>5746534</v>
          </cell>
          <cell r="F427">
            <v>0</v>
          </cell>
          <cell r="G427">
            <v>26990630</v>
          </cell>
        </row>
        <row r="428">
          <cell r="A428" t="str">
            <v>4302011010</v>
          </cell>
          <cell r="B428" t="str">
            <v>Servicio Medico</v>
          </cell>
          <cell r="C428">
            <v>123597534</v>
          </cell>
          <cell r="D428">
            <v>83948598</v>
          </cell>
          <cell r="E428">
            <v>1483927</v>
          </cell>
          <cell r="F428">
            <v>0</v>
          </cell>
          <cell r="G428">
            <v>39648936</v>
          </cell>
        </row>
        <row r="429">
          <cell r="A429" t="str">
            <v>4302011011</v>
          </cell>
          <cell r="B429" t="str">
            <v>Capacitacion</v>
          </cell>
          <cell r="C429">
            <v>23857097</v>
          </cell>
          <cell r="D429">
            <v>16543095</v>
          </cell>
          <cell r="E429">
            <v>0</v>
          </cell>
          <cell r="F429">
            <v>0</v>
          </cell>
          <cell r="G429">
            <v>7314002</v>
          </cell>
        </row>
        <row r="430">
          <cell r="A430" t="str">
            <v>4302011012</v>
          </cell>
          <cell r="B430" t="str">
            <v>Otros Servicios al Personal</v>
          </cell>
          <cell r="C430">
            <v>208202839</v>
          </cell>
          <cell r="D430">
            <v>125516789</v>
          </cell>
          <cell r="E430">
            <v>17082100</v>
          </cell>
          <cell r="F430">
            <v>0</v>
          </cell>
          <cell r="G430">
            <v>82686050</v>
          </cell>
        </row>
        <row r="431">
          <cell r="A431" t="str">
            <v>4302011013</v>
          </cell>
          <cell r="B431" t="str">
            <v>Varios</v>
          </cell>
          <cell r="C431">
            <v>70935185</v>
          </cell>
          <cell r="D431">
            <v>70935185</v>
          </cell>
          <cell r="E431">
            <v>0</v>
          </cell>
          <cell r="F431">
            <v>0</v>
          </cell>
          <cell r="G431">
            <v>0</v>
          </cell>
        </row>
        <row r="432">
          <cell r="A432" t="str">
            <v>4302011014</v>
          </cell>
          <cell r="B432" t="str">
            <v>Indemnizaciones</v>
          </cell>
          <cell r="C432">
            <v>0</v>
          </cell>
          <cell r="D432">
            <v>0</v>
          </cell>
          <cell r="E432">
            <v>0</v>
          </cell>
          <cell r="F432">
            <v>0</v>
          </cell>
          <cell r="G432">
            <v>0</v>
          </cell>
        </row>
        <row r="433">
          <cell r="A433" t="str">
            <v>4302011015</v>
          </cell>
          <cell r="B433" t="str">
            <v>Gratificaciones</v>
          </cell>
          <cell r="C433">
            <v>0</v>
          </cell>
          <cell r="D433">
            <v>0</v>
          </cell>
          <cell r="E433">
            <v>0</v>
          </cell>
          <cell r="F433">
            <v>0</v>
          </cell>
          <cell r="G433">
            <v>0</v>
          </cell>
        </row>
        <row r="434">
          <cell r="A434" t="str">
            <v>4302011201</v>
          </cell>
          <cell r="B434" t="str">
            <v>Gastos de viaje</v>
          </cell>
          <cell r="C434">
            <v>157991442</v>
          </cell>
          <cell r="D434">
            <v>96732196</v>
          </cell>
          <cell r="E434">
            <v>12872272</v>
          </cell>
          <cell r="F434">
            <v>0</v>
          </cell>
          <cell r="G434">
            <v>61259246</v>
          </cell>
        </row>
        <row r="435">
          <cell r="A435" t="str">
            <v>4302011401</v>
          </cell>
          <cell r="B435" t="str">
            <v>Gastos de oficina</v>
          </cell>
          <cell r="C435">
            <v>79898496.400000006</v>
          </cell>
          <cell r="D435">
            <v>57702441.799999997</v>
          </cell>
          <cell r="E435">
            <v>2967953.8</v>
          </cell>
          <cell r="F435">
            <v>0</v>
          </cell>
          <cell r="G435">
            <v>22196054</v>
          </cell>
        </row>
        <row r="436">
          <cell r="A436" t="str">
            <v>4302011601</v>
          </cell>
          <cell r="B436" t="str">
            <v>Comunicaciones</v>
          </cell>
          <cell r="C436">
            <v>221949143</v>
          </cell>
          <cell r="D436">
            <v>167997923</v>
          </cell>
          <cell r="E436">
            <v>4683407</v>
          </cell>
          <cell r="F436">
            <v>11209</v>
          </cell>
          <cell r="G436">
            <v>53951220</v>
          </cell>
        </row>
        <row r="437">
          <cell r="A437" t="str">
            <v>4302011801</v>
          </cell>
          <cell r="B437" t="str">
            <v>Publicidad</v>
          </cell>
          <cell r="C437">
            <v>4950000</v>
          </cell>
          <cell r="D437">
            <v>4950000</v>
          </cell>
          <cell r="E437">
            <v>0</v>
          </cell>
          <cell r="F437">
            <v>0</v>
          </cell>
          <cell r="G437">
            <v>0</v>
          </cell>
        </row>
        <row r="438">
          <cell r="A438" t="str">
            <v>4302011802</v>
          </cell>
          <cell r="B438" t="str">
            <v>Promociones</v>
          </cell>
          <cell r="C438">
            <v>0</v>
          </cell>
          <cell r="D438">
            <v>0</v>
          </cell>
          <cell r="E438">
            <v>0</v>
          </cell>
          <cell r="F438">
            <v>0</v>
          </cell>
          <cell r="G438">
            <v>0</v>
          </cell>
        </row>
        <row r="439">
          <cell r="A439" t="str">
            <v>4302011803</v>
          </cell>
          <cell r="B439" t="str">
            <v>Servicios al Cliente</v>
          </cell>
          <cell r="C439">
            <v>0</v>
          </cell>
          <cell r="D439">
            <v>0</v>
          </cell>
          <cell r="E439">
            <v>0</v>
          </cell>
          <cell r="F439">
            <v>0</v>
          </cell>
          <cell r="G439">
            <v>0</v>
          </cell>
        </row>
        <row r="440">
          <cell r="A440" t="str">
            <v>4302012001</v>
          </cell>
          <cell r="B440" t="str">
            <v>Impuestos a la propiedad</v>
          </cell>
          <cell r="C440">
            <v>361492338</v>
          </cell>
          <cell r="D440">
            <v>250380863</v>
          </cell>
          <cell r="E440">
            <v>12263427</v>
          </cell>
          <cell r="F440">
            <v>0</v>
          </cell>
          <cell r="G440">
            <v>111111475</v>
          </cell>
        </row>
        <row r="441">
          <cell r="A441" t="str">
            <v>4302012002</v>
          </cell>
          <cell r="B441" t="str">
            <v>Otros impuestos</v>
          </cell>
          <cell r="C441">
            <v>12276579</v>
          </cell>
          <cell r="D441">
            <v>11781823</v>
          </cell>
          <cell r="E441">
            <v>88459</v>
          </cell>
          <cell r="F441">
            <v>46652</v>
          </cell>
          <cell r="G441">
            <v>494756</v>
          </cell>
        </row>
        <row r="442">
          <cell r="A442" t="str">
            <v>4302012201</v>
          </cell>
          <cell r="B442" t="str">
            <v>Seguros del personal</v>
          </cell>
          <cell r="C442">
            <v>0</v>
          </cell>
          <cell r="D442">
            <v>0</v>
          </cell>
          <cell r="E442">
            <v>0</v>
          </cell>
          <cell r="F442">
            <v>0</v>
          </cell>
          <cell r="G442">
            <v>0</v>
          </cell>
        </row>
        <row r="443">
          <cell r="A443" t="str">
            <v>4302012202</v>
          </cell>
          <cell r="B443" t="str">
            <v>Seguros de propiedades</v>
          </cell>
          <cell r="C443">
            <v>580274846</v>
          </cell>
          <cell r="D443">
            <v>423111440</v>
          </cell>
          <cell r="E443">
            <v>13070060</v>
          </cell>
          <cell r="F443">
            <v>0</v>
          </cell>
          <cell r="G443">
            <v>157163406</v>
          </cell>
        </row>
        <row r="444">
          <cell r="A444" t="str">
            <v>4302012401</v>
          </cell>
          <cell r="B444" t="str">
            <v>Honorarios auditores</v>
          </cell>
          <cell r="C444">
            <v>0</v>
          </cell>
          <cell r="D444">
            <v>0</v>
          </cell>
          <cell r="E444">
            <v>0</v>
          </cell>
          <cell r="F444">
            <v>0</v>
          </cell>
          <cell r="G444">
            <v>0</v>
          </cell>
        </row>
        <row r="445">
          <cell r="A445" t="str">
            <v>4302012402</v>
          </cell>
          <cell r="B445" t="str">
            <v>Honorarios legales</v>
          </cell>
          <cell r="C445">
            <v>0</v>
          </cell>
          <cell r="D445">
            <v>0</v>
          </cell>
          <cell r="E445">
            <v>0</v>
          </cell>
          <cell r="F445">
            <v>0</v>
          </cell>
          <cell r="G445">
            <v>0</v>
          </cell>
        </row>
        <row r="446">
          <cell r="A446" t="str">
            <v>4302012403</v>
          </cell>
          <cell r="B446" t="str">
            <v>Otros honorarios</v>
          </cell>
          <cell r="C446">
            <v>0</v>
          </cell>
          <cell r="D446">
            <v>0</v>
          </cell>
          <cell r="E446">
            <v>0</v>
          </cell>
          <cell r="F446">
            <v>0</v>
          </cell>
          <cell r="G446">
            <v>0</v>
          </cell>
        </row>
        <row r="447">
          <cell r="A447" t="str">
            <v>4302012404</v>
          </cell>
          <cell r="B447" t="str">
            <v>Recoleccion de basura</v>
          </cell>
          <cell r="C447">
            <v>6959998</v>
          </cell>
          <cell r="D447">
            <v>6959998</v>
          </cell>
          <cell r="E447">
            <v>0</v>
          </cell>
          <cell r="F447">
            <v>0</v>
          </cell>
          <cell r="G447">
            <v>0</v>
          </cell>
        </row>
        <row r="448">
          <cell r="A448" t="str">
            <v>4302012405</v>
          </cell>
          <cell r="B448" t="str">
            <v>Otros Servicios</v>
          </cell>
          <cell r="C448">
            <v>600633070.75999999</v>
          </cell>
          <cell r="D448">
            <v>404514871.80000001</v>
          </cell>
          <cell r="E448">
            <v>18191307.800000001</v>
          </cell>
          <cell r="F448">
            <v>0</v>
          </cell>
          <cell r="G448">
            <v>196118199</v>
          </cell>
        </row>
        <row r="449">
          <cell r="A449" t="str">
            <v>4302012406</v>
          </cell>
          <cell r="B449" t="str">
            <v>Fumigaci¾n</v>
          </cell>
          <cell r="C449">
            <v>1096514344</v>
          </cell>
          <cell r="D449">
            <v>872168886</v>
          </cell>
          <cell r="E449">
            <v>10600000</v>
          </cell>
          <cell r="F449">
            <v>0</v>
          </cell>
          <cell r="G449">
            <v>224345458</v>
          </cell>
        </row>
        <row r="450">
          <cell r="A450" t="str">
            <v>4302012601</v>
          </cell>
          <cell r="B450" t="str">
            <v>Equipamiento</v>
          </cell>
          <cell r="C450">
            <v>12008932</v>
          </cell>
          <cell r="D450">
            <v>12008932</v>
          </cell>
          <cell r="E450">
            <v>0</v>
          </cell>
          <cell r="F450">
            <v>0</v>
          </cell>
          <cell r="G450">
            <v>0</v>
          </cell>
        </row>
        <row r="451">
          <cell r="A451" t="str">
            <v>4302012602</v>
          </cell>
          <cell r="B451" t="str">
            <v>Reparaciones y mantenimiento JP</v>
          </cell>
          <cell r="C451">
            <v>67134702</v>
          </cell>
          <cell r="D451">
            <v>64099768</v>
          </cell>
          <cell r="E451">
            <v>0</v>
          </cell>
          <cell r="F451">
            <v>0</v>
          </cell>
          <cell r="G451">
            <v>3034934</v>
          </cell>
        </row>
        <row r="452">
          <cell r="A452" t="str">
            <v>4302012801</v>
          </cell>
          <cell r="B452" t="str">
            <v>Otros proveedores</v>
          </cell>
          <cell r="C452">
            <v>0</v>
          </cell>
          <cell r="D452">
            <v>0</v>
          </cell>
          <cell r="E452">
            <v>0</v>
          </cell>
          <cell r="F452">
            <v>0</v>
          </cell>
          <cell r="G452">
            <v>0</v>
          </cell>
        </row>
        <row r="453">
          <cell r="A453" t="str">
            <v>4302012802</v>
          </cell>
          <cell r="B453" t="str">
            <v>Proveedores</v>
          </cell>
          <cell r="C453">
            <v>0</v>
          </cell>
          <cell r="D453">
            <v>0</v>
          </cell>
          <cell r="E453">
            <v>0</v>
          </cell>
          <cell r="F453">
            <v>0</v>
          </cell>
          <cell r="G453">
            <v>0</v>
          </cell>
        </row>
        <row r="454">
          <cell r="A454" t="str">
            <v>4302012803</v>
          </cell>
          <cell r="B454" t="str">
            <v>Energia electrica</v>
          </cell>
          <cell r="C454">
            <v>37607946</v>
          </cell>
          <cell r="D454">
            <v>37607946</v>
          </cell>
          <cell r="E454">
            <v>0</v>
          </cell>
          <cell r="F454">
            <v>0</v>
          </cell>
          <cell r="G454">
            <v>0</v>
          </cell>
        </row>
        <row r="455">
          <cell r="A455" t="str">
            <v>4302012804</v>
          </cell>
          <cell r="B455" t="str">
            <v>Aceites y Lubricantes</v>
          </cell>
          <cell r="C455">
            <v>75128838</v>
          </cell>
          <cell r="D455">
            <v>55292048</v>
          </cell>
          <cell r="E455">
            <v>0</v>
          </cell>
          <cell r="F455">
            <v>0</v>
          </cell>
          <cell r="G455">
            <v>19836790</v>
          </cell>
        </row>
        <row r="456">
          <cell r="A456" t="str">
            <v>4302012805</v>
          </cell>
          <cell r="B456" t="str">
            <v>Agua</v>
          </cell>
          <cell r="C456">
            <v>64663877</v>
          </cell>
          <cell r="D456">
            <v>39993580</v>
          </cell>
          <cell r="E456">
            <v>4355310</v>
          </cell>
          <cell r="F456">
            <v>2264640</v>
          </cell>
          <cell r="G456">
            <v>24670297</v>
          </cell>
        </row>
        <row r="457">
          <cell r="A457" t="str">
            <v>4302012806</v>
          </cell>
          <cell r="B457" t="str">
            <v>Gastos en Seguridad JP</v>
          </cell>
          <cell r="C457">
            <v>346183748</v>
          </cell>
          <cell r="D457">
            <v>309623962</v>
          </cell>
          <cell r="E457">
            <v>1267250</v>
          </cell>
          <cell r="F457">
            <v>0</v>
          </cell>
          <cell r="G457">
            <v>36559786</v>
          </cell>
        </row>
        <row r="458">
          <cell r="A458" t="str">
            <v>4302013001</v>
          </cell>
          <cell r="B458" t="str">
            <v>Alquiler de equipos</v>
          </cell>
          <cell r="C458">
            <v>0</v>
          </cell>
          <cell r="D458">
            <v>0</v>
          </cell>
          <cell r="E458">
            <v>0</v>
          </cell>
          <cell r="F458">
            <v>0</v>
          </cell>
          <cell r="G458">
            <v>0</v>
          </cell>
        </row>
        <row r="459">
          <cell r="A459" t="str">
            <v>4302013002</v>
          </cell>
          <cell r="B459" t="str">
            <v>Alquiler de oficinas</v>
          </cell>
          <cell r="C459">
            <v>0</v>
          </cell>
          <cell r="D459">
            <v>0</v>
          </cell>
          <cell r="E459">
            <v>0</v>
          </cell>
          <cell r="F459">
            <v>0</v>
          </cell>
          <cell r="G459">
            <v>0</v>
          </cell>
        </row>
        <row r="460">
          <cell r="A460" t="str">
            <v>4302013003</v>
          </cell>
          <cell r="B460" t="str">
            <v>Fletes</v>
          </cell>
          <cell r="C460">
            <v>120000</v>
          </cell>
          <cell r="D460">
            <v>120000</v>
          </cell>
          <cell r="E460">
            <v>0</v>
          </cell>
          <cell r="F460">
            <v>0</v>
          </cell>
          <cell r="G460">
            <v>0</v>
          </cell>
        </row>
        <row r="461">
          <cell r="A461" t="str">
            <v>4302013004</v>
          </cell>
          <cell r="B461" t="str">
            <v>Depositos</v>
          </cell>
          <cell r="C461">
            <v>0</v>
          </cell>
          <cell r="D461">
            <v>0</v>
          </cell>
          <cell r="E461">
            <v>0</v>
          </cell>
          <cell r="F461">
            <v>0</v>
          </cell>
          <cell r="G461">
            <v>0</v>
          </cell>
        </row>
        <row r="462">
          <cell r="A462" t="str">
            <v>4302013005</v>
          </cell>
          <cell r="B462" t="str">
            <v>Suscripciones</v>
          </cell>
          <cell r="C462">
            <v>0</v>
          </cell>
          <cell r="D462">
            <v>0</v>
          </cell>
          <cell r="E462">
            <v>0</v>
          </cell>
          <cell r="F462">
            <v>0</v>
          </cell>
          <cell r="G462">
            <v>0</v>
          </cell>
        </row>
        <row r="463">
          <cell r="A463" t="str">
            <v>4302013006</v>
          </cell>
          <cell r="B463" t="str">
            <v>Otros gastos</v>
          </cell>
          <cell r="C463">
            <v>16213749</v>
          </cell>
          <cell r="D463">
            <v>11137020</v>
          </cell>
          <cell r="E463">
            <v>213773</v>
          </cell>
          <cell r="F463">
            <v>0</v>
          </cell>
          <cell r="G463">
            <v>5076729</v>
          </cell>
        </row>
        <row r="464">
          <cell r="A464" t="str">
            <v>4302013007</v>
          </cell>
          <cell r="B464" t="str">
            <v>Recreacion</v>
          </cell>
          <cell r="C464">
            <v>2162414</v>
          </cell>
          <cell r="D464">
            <v>2162414</v>
          </cell>
          <cell r="E464">
            <v>0</v>
          </cell>
          <cell r="F464">
            <v>0</v>
          </cell>
          <cell r="G464">
            <v>0</v>
          </cell>
        </row>
        <row r="465">
          <cell r="A465" t="str">
            <v>4302013008</v>
          </cell>
          <cell r="B465" t="str">
            <v>Estructura</v>
          </cell>
          <cell r="C465">
            <v>2179902820</v>
          </cell>
          <cell r="D465">
            <v>2006112195</v>
          </cell>
          <cell r="E465">
            <v>29545000</v>
          </cell>
          <cell r="F465">
            <v>14570625</v>
          </cell>
          <cell r="G465">
            <v>173790625</v>
          </cell>
        </row>
        <row r="466">
          <cell r="A466" t="str">
            <v>4302021001</v>
          </cell>
          <cell r="B466" t="str">
            <v>Sueldos y Jornales personal permanente</v>
          </cell>
          <cell r="C466">
            <v>269915111</v>
          </cell>
          <cell r="D466">
            <v>200304007</v>
          </cell>
          <cell r="E466">
            <v>5936060</v>
          </cell>
          <cell r="F466">
            <v>0</v>
          </cell>
          <cell r="G466">
            <v>69611104</v>
          </cell>
        </row>
        <row r="467">
          <cell r="A467" t="str">
            <v>4302021002</v>
          </cell>
          <cell r="B467" t="str">
            <v>Sueldos y Jornales personal temporario</v>
          </cell>
          <cell r="C467">
            <v>0</v>
          </cell>
          <cell r="D467">
            <v>0</v>
          </cell>
          <cell r="E467">
            <v>0</v>
          </cell>
          <cell r="F467">
            <v>0</v>
          </cell>
          <cell r="G467">
            <v>0</v>
          </cell>
        </row>
        <row r="468">
          <cell r="A468" t="str">
            <v>4302021003</v>
          </cell>
          <cell r="B468" t="str">
            <v>Horas Extras</v>
          </cell>
          <cell r="C468">
            <v>29622933</v>
          </cell>
          <cell r="D468">
            <v>24723158</v>
          </cell>
          <cell r="E468">
            <v>382884</v>
          </cell>
          <cell r="F468">
            <v>0</v>
          </cell>
          <cell r="G468">
            <v>4899775</v>
          </cell>
        </row>
        <row r="469">
          <cell r="A469" t="str">
            <v>4302021004</v>
          </cell>
          <cell r="B469" t="str">
            <v>Cargas Sociales</v>
          </cell>
          <cell r="C469">
            <v>76842337</v>
          </cell>
          <cell r="D469">
            <v>67476122</v>
          </cell>
          <cell r="E469">
            <v>1020418</v>
          </cell>
          <cell r="F469">
            <v>0</v>
          </cell>
          <cell r="G469">
            <v>9366215</v>
          </cell>
        </row>
        <row r="470">
          <cell r="A470" t="str">
            <v>4302021005</v>
          </cell>
          <cell r="B470" t="str">
            <v>Sueldo Anual Complementario</v>
          </cell>
          <cell r="C470">
            <v>26505754</v>
          </cell>
          <cell r="D470">
            <v>20386650</v>
          </cell>
          <cell r="E470">
            <v>566142</v>
          </cell>
          <cell r="F470">
            <v>0</v>
          </cell>
          <cell r="G470">
            <v>6119104</v>
          </cell>
        </row>
        <row r="471">
          <cell r="A471" t="str">
            <v>4302021006</v>
          </cell>
          <cell r="B471" t="str">
            <v>Vacaciones</v>
          </cell>
          <cell r="C471">
            <v>0</v>
          </cell>
          <cell r="D471">
            <v>0</v>
          </cell>
          <cell r="E471">
            <v>0</v>
          </cell>
          <cell r="F471">
            <v>0</v>
          </cell>
          <cell r="G471">
            <v>0</v>
          </cell>
        </row>
        <row r="472">
          <cell r="A472" t="str">
            <v>4302021007</v>
          </cell>
          <cell r="B472" t="str">
            <v>Plan de Jubilacion</v>
          </cell>
          <cell r="C472">
            <v>0</v>
          </cell>
          <cell r="D472">
            <v>0</v>
          </cell>
          <cell r="E472">
            <v>0</v>
          </cell>
          <cell r="F472">
            <v>0</v>
          </cell>
          <cell r="G472">
            <v>0</v>
          </cell>
        </row>
        <row r="473">
          <cell r="A473" t="str">
            <v>4302021008</v>
          </cell>
          <cell r="B473" t="str">
            <v>Distribucion utilidades</v>
          </cell>
          <cell r="C473">
            <v>0</v>
          </cell>
          <cell r="D473">
            <v>0</v>
          </cell>
          <cell r="E473">
            <v>0</v>
          </cell>
          <cell r="F473">
            <v>0</v>
          </cell>
          <cell r="G473">
            <v>0</v>
          </cell>
        </row>
        <row r="474">
          <cell r="A474" t="str">
            <v>4302021009</v>
          </cell>
          <cell r="B474" t="str">
            <v>Vivienda</v>
          </cell>
          <cell r="C474">
            <v>0</v>
          </cell>
          <cell r="D474">
            <v>0</v>
          </cell>
          <cell r="E474">
            <v>0</v>
          </cell>
          <cell r="F474">
            <v>0</v>
          </cell>
          <cell r="G474">
            <v>0</v>
          </cell>
        </row>
        <row r="475">
          <cell r="A475" t="str">
            <v>4302021010</v>
          </cell>
          <cell r="B475" t="str">
            <v>Servicio Medico</v>
          </cell>
          <cell r="C475">
            <v>45000</v>
          </cell>
          <cell r="D475">
            <v>45000</v>
          </cell>
          <cell r="E475">
            <v>0</v>
          </cell>
          <cell r="F475">
            <v>0</v>
          </cell>
          <cell r="G475">
            <v>0</v>
          </cell>
        </row>
        <row r="476">
          <cell r="A476" t="str">
            <v>4302021011</v>
          </cell>
          <cell r="B476" t="str">
            <v>Capacitacion</v>
          </cell>
          <cell r="C476">
            <v>0</v>
          </cell>
          <cell r="D476">
            <v>0</v>
          </cell>
          <cell r="E476">
            <v>0</v>
          </cell>
          <cell r="F476">
            <v>0</v>
          </cell>
          <cell r="G476">
            <v>0</v>
          </cell>
        </row>
        <row r="477">
          <cell r="A477" t="str">
            <v>4302021012</v>
          </cell>
          <cell r="B477" t="str">
            <v>Otros Servicios al Personal</v>
          </cell>
          <cell r="C477">
            <v>0</v>
          </cell>
          <cell r="D477">
            <v>0</v>
          </cell>
          <cell r="E477">
            <v>0</v>
          </cell>
          <cell r="F477">
            <v>0</v>
          </cell>
          <cell r="G477">
            <v>0</v>
          </cell>
        </row>
        <row r="478">
          <cell r="A478" t="str">
            <v>4302021013</v>
          </cell>
          <cell r="B478" t="str">
            <v>Varios</v>
          </cell>
          <cell r="C478">
            <v>2643900</v>
          </cell>
          <cell r="D478">
            <v>2516600</v>
          </cell>
          <cell r="E478">
            <v>0</v>
          </cell>
          <cell r="F478">
            <v>0</v>
          </cell>
          <cell r="G478">
            <v>127300</v>
          </cell>
        </row>
        <row r="479">
          <cell r="A479" t="str">
            <v>4302021014</v>
          </cell>
          <cell r="B479" t="str">
            <v>Indemnizaciones</v>
          </cell>
          <cell r="C479">
            <v>4903650</v>
          </cell>
          <cell r="D479">
            <v>4903650</v>
          </cell>
          <cell r="E479">
            <v>0</v>
          </cell>
          <cell r="F479">
            <v>0</v>
          </cell>
          <cell r="G479">
            <v>0</v>
          </cell>
        </row>
        <row r="480">
          <cell r="A480" t="str">
            <v>4302021015</v>
          </cell>
          <cell r="B480" t="str">
            <v>Gratificaciones</v>
          </cell>
          <cell r="C480">
            <v>5194440</v>
          </cell>
          <cell r="D480">
            <v>5097200</v>
          </cell>
          <cell r="E480">
            <v>0</v>
          </cell>
          <cell r="F480">
            <v>0</v>
          </cell>
          <cell r="G480">
            <v>97240</v>
          </cell>
        </row>
        <row r="481">
          <cell r="A481" t="str">
            <v>4302021201</v>
          </cell>
          <cell r="B481" t="str">
            <v>Gastos de viaje</v>
          </cell>
          <cell r="C481">
            <v>0</v>
          </cell>
          <cell r="D481">
            <v>0</v>
          </cell>
          <cell r="E481">
            <v>0</v>
          </cell>
          <cell r="F481">
            <v>0</v>
          </cell>
          <cell r="G481">
            <v>0</v>
          </cell>
        </row>
        <row r="482">
          <cell r="A482" t="str">
            <v>4302021401</v>
          </cell>
          <cell r="B482" t="str">
            <v>Gastos de oficina</v>
          </cell>
          <cell r="C482">
            <v>0</v>
          </cell>
          <cell r="D482">
            <v>0</v>
          </cell>
          <cell r="E482">
            <v>0</v>
          </cell>
          <cell r="F482">
            <v>0</v>
          </cell>
          <cell r="G482">
            <v>0</v>
          </cell>
        </row>
        <row r="483">
          <cell r="A483" t="str">
            <v>4302021601</v>
          </cell>
          <cell r="B483" t="str">
            <v>Comunicaciones</v>
          </cell>
          <cell r="C483">
            <v>266508</v>
          </cell>
          <cell r="D483">
            <v>266508</v>
          </cell>
          <cell r="E483">
            <v>0</v>
          </cell>
          <cell r="F483">
            <v>0</v>
          </cell>
          <cell r="G483">
            <v>0</v>
          </cell>
        </row>
        <row r="484">
          <cell r="A484" t="str">
            <v>4302021801</v>
          </cell>
          <cell r="B484" t="str">
            <v>Publicidad</v>
          </cell>
          <cell r="C484">
            <v>0</v>
          </cell>
          <cell r="D484">
            <v>0</v>
          </cell>
          <cell r="E484">
            <v>0</v>
          </cell>
          <cell r="F484">
            <v>0</v>
          </cell>
          <cell r="G484">
            <v>0</v>
          </cell>
        </row>
        <row r="485">
          <cell r="A485" t="str">
            <v>4302021802</v>
          </cell>
          <cell r="B485" t="str">
            <v>Promociones</v>
          </cell>
          <cell r="C485">
            <v>0</v>
          </cell>
          <cell r="D485">
            <v>0</v>
          </cell>
          <cell r="E485">
            <v>0</v>
          </cell>
          <cell r="F485">
            <v>0</v>
          </cell>
          <cell r="G485">
            <v>0</v>
          </cell>
        </row>
        <row r="486">
          <cell r="A486" t="str">
            <v>4302021803</v>
          </cell>
          <cell r="B486" t="str">
            <v>Servicios al Cliente</v>
          </cell>
          <cell r="C486">
            <v>0</v>
          </cell>
          <cell r="D486">
            <v>0</v>
          </cell>
          <cell r="E486">
            <v>0</v>
          </cell>
          <cell r="F486">
            <v>0</v>
          </cell>
          <cell r="G486">
            <v>0</v>
          </cell>
        </row>
        <row r="487">
          <cell r="A487" t="str">
            <v>4302022001</v>
          </cell>
          <cell r="B487" t="str">
            <v>Impuestos a la propiedad</v>
          </cell>
          <cell r="C487">
            <v>15101814</v>
          </cell>
          <cell r="D487">
            <v>15101814</v>
          </cell>
          <cell r="E487">
            <v>0</v>
          </cell>
          <cell r="F487">
            <v>0</v>
          </cell>
          <cell r="G487">
            <v>0</v>
          </cell>
        </row>
        <row r="488">
          <cell r="A488" t="str">
            <v>4302022002</v>
          </cell>
          <cell r="B488" t="str">
            <v>Otros impuestos</v>
          </cell>
          <cell r="C488">
            <v>0</v>
          </cell>
          <cell r="D488">
            <v>0</v>
          </cell>
          <cell r="E488">
            <v>0</v>
          </cell>
          <cell r="F488">
            <v>0</v>
          </cell>
          <cell r="G488">
            <v>0</v>
          </cell>
        </row>
        <row r="489">
          <cell r="A489" t="str">
            <v>4302022201</v>
          </cell>
          <cell r="B489" t="str">
            <v>Seguros del personal</v>
          </cell>
          <cell r="C489">
            <v>0</v>
          </cell>
          <cell r="D489">
            <v>0</v>
          </cell>
          <cell r="E489">
            <v>0</v>
          </cell>
          <cell r="F489">
            <v>0</v>
          </cell>
          <cell r="G489">
            <v>0</v>
          </cell>
        </row>
        <row r="490">
          <cell r="A490" t="str">
            <v>4302022202</v>
          </cell>
          <cell r="B490" t="str">
            <v>Seguros de propiedades</v>
          </cell>
          <cell r="C490">
            <v>19372926</v>
          </cell>
          <cell r="D490">
            <v>19372926</v>
          </cell>
          <cell r="E490">
            <v>0</v>
          </cell>
          <cell r="F490">
            <v>0</v>
          </cell>
          <cell r="G490">
            <v>0</v>
          </cell>
        </row>
        <row r="491">
          <cell r="A491" t="str">
            <v>4302022401</v>
          </cell>
          <cell r="B491" t="str">
            <v>Honorarios auditores</v>
          </cell>
          <cell r="C491">
            <v>0</v>
          </cell>
          <cell r="D491">
            <v>0</v>
          </cell>
          <cell r="E491">
            <v>0</v>
          </cell>
          <cell r="F491">
            <v>0</v>
          </cell>
          <cell r="G491">
            <v>0</v>
          </cell>
        </row>
        <row r="492">
          <cell r="A492" t="str">
            <v>4302022402</v>
          </cell>
          <cell r="B492" t="str">
            <v>Honorarios legales</v>
          </cell>
          <cell r="C492">
            <v>0</v>
          </cell>
          <cell r="D492">
            <v>0</v>
          </cell>
          <cell r="E492">
            <v>0</v>
          </cell>
          <cell r="F492">
            <v>0</v>
          </cell>
          <cell r="G492">
            <v>0</v>
          </cell>
        </row>
        <row r="493">
          <cell r="A493" t="str">
            <v>4302022403</v>
          </cell>
          <cell r="B493" t="str">
            <v>Otros honorarios</v>
          </cell>
          <cell r="C493">
            <v>0</v>
          </cell>
          <cell r="D493">
            <v>0</v>
          </cell>
          <cell r="E493">
            <v>0</v>
          </cell>
          <cell r="F493">
            <v>0</v>
          </cell>
          <cell r="G493">
            <v>0</v>
          </cell>
        </row>
        <row r="494">
          <cell r="A494" t="str">
            <v>4302022404</v>
          </cell>
          <cell r="B494" t="str">
            <v>Recoleccion de basura</v>
          </cell>
          <cell r="C494">
            <v>0</v>
          </cell>
          <cell r="D494">
            <v>0</v>
          </cell>
          <cell r="E494">
            <v>0</v>
          </cell>
          <cell r="F494">
            <v>0</v>
          </cell>
          <cell r="G494">
            <v>0</v>
          </cell>
        </row>
        <row r="495">
          <cell r="A495" t="str">
            <v>4302022405</v>
          </cell>
          <cell r="B495" t="str">
            <v>Otros Servicios</v>
          </cell>
          <cell r="C495">
            <v>5150000</v>
          </cell>
          <cell r="D495">
            <v>3220000</v>
          </cell>
          <cell r="E495">
            <v>1930000</v>
          </cell>
          <cell r="F495">
            <v>0</v>
          </cell>
          <cell r="G495">
            <v>1930000</v>
          </cell>
        </row>
        <row r="496">
          <cell r="A496" t="str">
            <v>4302022406</v>
          </cell>
          <cell r="B496" t="str">
            <v>Fumigaci¾n</v>
          </cell>
          <cell r="C496">
            <v>203506690</v>
          </cell>
          <cell r="D496">
            <v>201706690</v>
          </cell>
          <cell r="E496">
            <v>1800000</v>
          </cell>
          <cell r="F496">
            <v>0</v>
          </cell>
          <cell r="G496">
            <v>1800000</v>
          </cell>
        </row>
        <row r="497">
          <cell r="A497" t="str">
            <v>4302022601</v>
          </cell>
          <cell r="B497" t="str">
            <v>Equipamiento</v>
          </cell>
          <cell r="C497">
            <v>0</v>
          </cell>
          <cell r="D497">
            <v>0</v>
          </cell>
          <cell r="E497">
            <v>0</v>
          </cell>
          <cell r="F497">
            <v>0</v>
          </cell>
          <cell r="G497">
            <v>0</v>
          </cell>
        </row>
        <row r="498">
          <cell r="A498" t="str">
            <v>4302022602</v>
          </cell>
          <cell r="B498" t="str">
            <v>Reparaciones y mantenimiento RS</v>
          </cell>
          <cell r="C498">
            <v>223861263</v>
          </cell>
          <cell r="D498">
            <v>191484808</v>
          </cell>
          <cell r="E498">
            <v>2171150</v>
          </cell>
          <cell r="F498">
            <v>0</v>
          </cell>
          <cell r="G498">
            <v>32376455</v>
          </cell>
        </row>
        <row r="499">
          <cell r="A499" t="str">
            <v>4302022801</v>
          </cell>
          <cell r="B499" t="str">
            <v>Otros proveedores</v>
          </cell>
          <cell r="C499">
            <v>0</v>
          </cell>
          <cell r="D499">
            <v>0</v>
          </cell>
          <cell r="E499">
            <v>0</v>
          </cell>
          <cell r="F499">
            <v>0</v>
          </cell>
          <cell r="G499">
            <v>0</v>
          </cell>
        </row>
        <row r="500">
          <cell r="A500" t="str">
            <v>4302022802</v>
          </cell>
          <cell r="B500" t="str">
            <v>Proveedores</v>
          </cell>
          <cell r="C500">
            <v>0</v>
          </cell>
          <cell r="D500">
            <v>0</v>
          </cell>
          <cell r="E500">
            <v>0</v>
          </cell>
          <cell r="F500">
            <v>0</v>
          </cell>
          <cell r="G500">
            <v>0</v>
          </cell>
        </row>
        <row r="501">
          <cell r="A501" t="str">
            <v>4302022803</v>
          </cell>
          <cell r="B501" t="str">
            <v>Energia electrica</v>
          </cell>
          <cell r="C501">
            <v>0</v>
          </cell>
          <cell r="D501">
            <v>0</v>
          </cell>
          <cell r="E501">
            <v>0</v>
          </cell>
          <cell r="F501">
            <v>0</v>
          </cell>
          <cell r="G501">
            <v>0</v>
          </cell>
        </row>
        <row r="502">
          <cell r="A502" t="str">
            <v>4302022804</v>
          </cell>
          <cell r="B502" t="str">
            <v>Gas</v>
          </cell>
          <cell r="C502">
            <v>0</v>
          </cell>
          <cell r="D502">
            <v>0</v>
          </cell>
          <cell r="E502">
            <v>0</v>
          </cell>
          <cell r="F502">
            <v>0</v>
          </cell>
          <cell r="G502">
            <v>0</v>
          </cell>
        </row>
        <row r="503">
          <cell r="A503" t="str">
            <v>4302022805</v>
          </cell>
          <cell r="B503" t="str">
            <v>Agua</v>
          </cell>
          <cell r="C503">
            <v>0</v>
          </cell>
          <cell r="D503">
            <v>0</v>
          </cell>
          <cell r="E503">
            <v>0</v>
          </cell>
          <cell r="F503">
            <v>0</v>
          </cell>
          <cell r="G503">
            <v>0</v>
          </cell>
        </row>
        <row r="504">
          <cell r="A504" t="str">
            <v>4302022806</v>
          </cell>
          <cell r="B504" t="str">
            <v>Gastos en Seguridad RS</v>
          </cell>
          <cell r="C504">
            <v>10605089.800000001</v>
          </cell>
          <cell r="D504">
            <v>10605089.800000001</v>
          </cell>
          <cell r="E504">
            <v>0</v>
          </cell>
          <cell r="F504">
            <v>0</v>
          </cell>
          <cell r="G504">
            <v>0</v>
          </cell>
        </row>
        <row r="505">
          <cell r="A505" t="str">
            <v>4302023001</v>
          </cell>
          <cell r="B505" t="str">
            <v>Alquiler de equipos</v>
          </cell>
          <cell r="C505">
            <v>0</v>
          </cell>
          <cell r="D505">
            <v>0</v>
          </cell>
          <cell r="E505">
            <v>0</v>
          </cell>
          <cell r="F505">
            <v>0</v>
          </cell>
          <cell r="G505">
            <v>0</v>
          </cell>
        </row>
        <row r="506">
          <cell r="A506" t="str">
            <v>4302023002</v>
          </cell>
          <cell r="B506" t="str">
            <v>Alquiler de oficinas</v>
          </cell>
          <cell r="C506">
            <v>0</v>
          </cell>
          <cell r="D506">
            <v>0</v>
          </cell>
          <cell r="E506">
            <v>0</v>
          </cell>
          <cell r="F506">
            <v>0</v>
          </cell>
          <cell r="G506">
            <v>0</v>
          </cell>
        </row>
        <row r="507">
          <cell r="A507" t="str">
            <v>4302023003</v>
          </cell>
          <cell r="B507" t="str">
            <v>Fletes</v>
          </cell>
          <cell r="C507">
            <v>0</v>
          </cell>
          <cell r="D507">
            <v>0</v>
          </cell>
          <cell r="E507">
            <v>0</v>
          </cell>
          <cell r="F507">
            <v>0</v>
          </cell>
          <cell r="G507">
            <v>0</v>
          </cell>
        </row>
        <row r="508">
          <cell r="A508" t="str">
            <v>4302023004</v>
          </cell>
          <cell r="B508" t="str">
            <v>Depositos</v>
          </cell>
          <cell r="C508">
            <v>0</v>
          </cell>
          <cell r="D508">
            <v>0</v>
          </cell>
          <cell r="E508">
            <v>0</v>
          </cell>
          <cell r="F508">
            <v>0</v>
          </cell>
          <cell r="G508">
            <v>0</v>
          </cell>
        </row>
        <row r="509">
          <cell r="A509" t="str">
            <v>4302023005</v>
          </cell>
          <cell r="B509" t="str">
            <v>Suscripciones</v>
          </cell>
          <cell r="C509">
            <v>0</v>
          </cell>
          <cell r="D509">
            <v>0</v>
          </cell>
          <cell r="E509">
            <v>0</v>
          </cell>
          <cell r="F509">
            <v>0</v>
          </cell>
          <cell r="G509">
            <v>0</v>
          </cell>
        </row>
        <row r="510">
          <cell r="A510" t="str">
            <v>4302023006</v>
          </cell>
          <cell r="B510" t="str">
            <v>Otros gastos</v>
          </cell>
          <cell r="C510">
            <v>1252693</v>
          </cell>
          <cell r="D510">
            <v>1252693</v>
          </cell>
          <cell r="E510">
            <v>0</v>
          </cell>
          <cell r="F510">
            <v>0</v>
          </cell>
          <cell r="G510">
            <v>0</v>
          </cell>
        </row>
        <row r="511">
          <cell r="A511" t="str">
            <v>4302023007</v>
          </cell>
          <cell r="B511" t="str">
            <v>Recreacion</v>
          </cell>
          <cell r="C511">
            <v>0</v>
          </cell>
          <cell r="D511">
            <v>0</v>
          </cell>
          <cell r="E511">
            <v>0</v>
          </cell>
          <cell r="F511">
            <v>0</v>
          </cell>
          <cell r="G511">
            <v>0</v>
          </cell>
        </row>
        <row r="512">
          <cell r="A512" t="str">
            <v>4302023008</v>
          </cell>
          <cell r="B512" t="str">
            <v>Estructura</v>
          </cell>
          <cell r="C512">
            <v>0</v>
          </cell>
          <cell r="D512">
            <v>0</v>
          </cell>
          <cell r="E512">
            <v>0</v>
          </cell>
          <cell r="F512">
            <v>0</v>
          </cell>
          <cell r="G512">
            <v>0</v>
          </cell>
        </row>
        <row r="513">
          <cell r="A513" t="str">
            <v>4302031001</v>
          </cell>
          <cell r="B513" t="str">
            <v>Sueldos y Jornales personal permanente</v>
          </cell>
          <cell r="C513">
            <v>838100278</v>
          </cell>
          <cell r="D513">
            <v>682788437</v>
          </cell>
          <cell r="E513">
            <v>14132130</v>
          </cell>
          <cell r="F513">
            <v>0</v>
          </cell>
          <cell r="G513">
            <v>155311841</v>
          </cell>
        </row>
        <row r="514">
          <cell r="A514" t="str">
            <v>4302031002</v>
          </cell>
          <cell r="B514" t="str">
            <v>Sueldos y Jornales personal temporario</v>
          </cell>
          <cell r="C514">
            <v>0</v>
          </cell>
          <cell r="D514">
            <v>0</v>
          </cell>
          <cell r="E514">
            <v>0</v>
          </cell>
          <cell r="F514">
            <v>0</v>
          </cell>
          <cell r="G514">
            <v>0</v>
          </cell>
        </row>
        <row r="515">
          <cell r="A515" t="str">
            <v>4302031003</v>
          </cell>
          <cell r="B515" t="str">
            <v>Horas Extras</v>
          </cell>
          <cell r="C515">
            <v>57644535</v>
          </cell>
          <cell r="D515">
            <v>42556104</v>
          </cell>
          <cell r="E515">
            <v>922496</v>
          </cell>
          <cell r="F515">
            <v>0</v>
          </cell>
          <cell r="G515">
            <v>15088431</v>
          </cell>
        </row>
        <row r="516">
          <cell r="A516" t="str">
            <v>4302031004</v>
          </cell>
          <cell r="B516" t="str">
            <v>Cargas Sociales</v>
          </cell>
          <cell r="C516">
            <v>173306046</v>
          </cell>
          <cell r="D516">
            <v>151794969</v>
          </cell>
          <cell r="E516">
            <v>2334532</v>
          </cell>
          <cell r="F516">
            <v>0</v>
          </cell>
          <cell r="G516">
            <v>21511077</v>
          </cell>
        </row>
        <row r="517">
          <cell r="A517" t="str">
            <v>4302031005</v>
          </cell>
          <cell r="B517" t="str">
            <v>Sueldo Anual Complementario</v>
          </cell>
          <cell r="C517">
            <v>59642319</v>
          </cell>
          <cell r="D517">
            <v>46653597</v>
          </cell>
          <cell r="E517">
            <v>1272057</v>
          </cell>
          <cell r="F517">
            <v>0</v>
          </cell>
          <cell r="G517">
            <v>12988722</v>
          </cell>
        </row>
        <row r="518">
          <cell r="A518" t="str">
            <v>4302031006</v>
          </cell>
          <cell r="B518" t="str">
            <v>Vacaciones</v>
          </cell>
          <cell r="C518">
            <v>0</v>
          </cell>
          <cell r="D518">
            <v>0</v>
          </cell>
          <cell r="E518">
            <v>0</v>
          </cell>
          <cell r="F518">
            <v>0</v>
          </cell>
          <cell r="G518">
            <v>0</v>
          </cell>
        </row>
        <row r="519">
          <cell r="A519" t="str">
            <v>4302031007</v>
          </cell>
          <cell r="B519" t="str">
            <v>Plan de Jubilacion</v>
          </cell>
          <cell r="C519">
            <v>0</v>
          </cell>
          <cell r="D519">
            <v>0</v>
          </cell>
          <cell r="E519">
            <v>0</v>
          </cell>
          <cell r="F519">
            <v>0</v>
          </cell>
          <cell r="G519">
            <v>0</v>
          </cell>
        </row>
        <row r="520">
          <cell r="A520" t="str">
            <v>4302031008</v>
          </cell>
          <cell r="B520" t="str">
            <v>Distribucion utilidades</v>
          </cell>
          <cell r="C520">
            <v>0</v>
          </cell>
          <cell r="D520">
            <v>0</v>
          </cell>
          <cell r="E520">
            <v>0</v>
          </cell>
          <cell r="F520">
            <v>0</v>
          </cell>
          <cell r="G520">
            <v>0</v>
          </cell>
        </row>
        <row r="521">
          <cell r="A521" t="str">
            <v>4302031009</v>
          </cell>
          <cell r="B521" t="str">
            <v>Vivienda</v>
          </cell>
          <cell r="C521">
            <v>0</v>
          </cell>
          <cell r="D521">
            <v>0</v>
          </cell>
          <cell r="E521">
            <v>0</v>
          </cell>
          <cell r="F521">
            <v>0</v>
          </cell>
          <cell r="G521">
            <v>0</v>
          </cell>
        </row>
        <row r="522">
          <cell r="A522" t="str">
            <v>4302031010</v>
          </cell>
          <cell r="B522" t="str">
            <v>Servicio Medico</v>
          </cell>
          <cell r="C522">
            <v>0</v>
          </cell>
          <cell r="D522">
            <v>0</v>
          </cell>
          <cell r="E522">
            <v>0</v>
          </cell>
          <cell r="F522">
            <v>0</v>
          </cell>
          <cell r="G522">
            <v>0</v>
          </cell>
        </row>
        <row r="523">
          <cell r="A523" t="str">
            <v>4302031011</v>
          </cell>
          <cell r="B523" t="str">
            <v>Capacitacion</v>
          </cell>
          <cell r="C523">
            <v>0</v>
          </cell>
          <cell r="D523">
            <v>0</v>
          </cell>
          <cell r="E523">
            <v>0</v>
          </cell>
          <cell r="F523">
            <v>0</v>
          </cell>
          <cell r="G523">
            <v>0</v>
          </cell>
        </row>
        <row r="524">
          <cell r="A524" t="str">
            <v>4302031012</v>
          </cell>
          <cell r="B524" t="str">
            <v>Otros Servicios al Personal</v>
          </cell>
          <cell r="C524">
            <v>15000</v>
          </cell>
          <cell r="D524">
            <v>15000</v>
          </cell>
          <cell r="E524">
            <v>0</v>
          </cell>
          <cell r="F524">
            <v>0</v>
          </cell>
          <cell r="G524">
            <v>0</v>
          </cell>
        </row>
        <row r="525">
          <cell r="A525" t="str">
            <v>4302031013</v>
          </cell>
          <cell r="B525" t="str">
            <v>Varios</v>
          </cell>
          <cell r="C525">
            <v>0</v>
          </cell>
          <cell r="D525">
            <v>0</v>
          </cell>
          <cell r="E525">
            <v>0</v>
          </cell>
          <cell r="F525">
            <v>0</v>
          </cell>
          <cell r="G525">
            <v>0</v>
          </cell>
        </row>
        <row r="526">
          <cell r="A526" t="str">
            <v>4302031014</v>
          </cell>
          <cell r="B526" t="str">
            <v>Indemnizaciones</v>
          </cell>
          <cell r="C526">
            <v>17470418</v>
          </cell>
          <cell r="D526">
            <v>17470418</v>
          </cell>
          <cell r="E526">
            <v>0</v>
          </cell>
          <cell r="F526">
            <v>0</v>
          </cell>
          <cell r="G526">
            <v>0</v>
          </cell>
        </row>
        <row r="527">
          <cell r="A527" t="str">
            <v>4302031015</v>
          </cell>
          <cell r="B527" t="str">
            <v>Gratificaciones</v>
          </cell>
          <cell r="C527">
            <v>26285320</v>
          </cell>
          <cell r="D527">
            <v>25993600</v>
          </cell>
          <cell r="E527">
            <v>0</v>
          </cell>
          <cell r="F527">
            <v>0</v>
          </cell>
          <cell r="G527">
            <v>291720</v>
          </cell>
        </row>
        <row r="528">
          <cell r="A528" t="str">
            <v>4302031201</v>
          </cell>
          <cell r="B528" t="str">
            <v>Gastos de viaje</v>
          </cell>
          <cell r="C528">
            <v>0</v>
          </cell>
          <cell r="D528">
            <v>0</v>
          </cell>
          <cell r="E528">
            <v>0</v>
          </cell>
          <cell r="F528">
            <v>0</v>
          </cell>
          <cell r="G528">
            <v>0</v>
          </cell>
        </row>
        <row r="529">
          <cell r="A529" t="str">
            <v>4302031401</v>
          </cell>
          <cell r="B529" t="str">
            <v>Gastos de oficina</v>
          </cell>
          <cell r="C529">
            <v>0</v>
          </cell>
          <cell r="D529">
            <v>0</v>
          </cell>
          <cell r="E529">
            <v>0</v>
          </cell>
          <cell r="F529">
            <v>0</v>
          </cell>
          <cell r="G529">
            <v>0</v>
          </cell>
        </row>
        <row r="530">
          <cell r="A530" t="str">
            <v>4302031601</v>
          </cell>
          <cell r="B530" t="str">
            <v>Comunicaciones</v>
          </cell>
          <cell r="C530">
            <v>49308</v>
          </cell>
          <cell r="D530">
            <v>49308</v>
          </cell>
          <cell r="E530">
            <v>0</v>
          </cell>
          <cell r="F530">
            <v>0</v>
          </cell>
          <cell r="G530">
            <v>0</v>
          </cell>
        </row>
        <row r="531">
          <cell r="A531" t="str">
            <v>4302031801</v>
          </cell>
          <cell r="B531" t="str">
            <v>Publicidad</v>
          </cell>
          <cell r="C531">
            <v>0</v>
          </cell>
          <cell r="D531">
            <v>0</v>
          </cell>
          <cell r="E531">
            <v>0</v>
          </cell>
          <cell r="F531">
            <v>0</v>
          </cell>
          <cell r="G531">
            <v>0</v>
          </cell>
        </row>
        <row r="532">
          <cell r="A532" t="str">
            <v>4302031802</v>
          </cell>
          <cell r="B532" t="str">
            <v>Promociones</v>
          </cell>
          <cell r="C532">
            <v>0</v>
          </cell>
          <cell r="D532">
            <v>0</v>
          </cell>
          <cell r="E532">
            <v>0</v>
          </cell>
          <cell r="F532">
            <v>0</v>
          </cell>
          <cell r="G532">
            <v>0</v>
          </cell>
        </row>
        <row r="533">
          <cell r="A533" t="str">
            <v>4302031803</v>
          </cell>
          <cell r="B533" t="str">
            <v>Servicios al Cliente</v>
          </cell>
          <cell r="C533">
            <v>0</v>
          </cell>
          <cell r="D533">
            <v>0</v>
          </cell>
          <cell r="E533">
            <v>0</v>
          </cell>
          <cell r="F533">
            <v>0</v>
          </cell>
          <cell r="G533">
            <v>0</v>
          </cell>
        </row>
        <row r="534">
          <cell r="A534" t="str">
            <v>4302032001</v>
          </cell>
          <cell r="B534" t="str">
            <v>Impuestos a la propiedad</v>
          </cell>
          <cell r="C534">
            <v>2137820</v>
          </cell>
          <cell r="D534">
            <v>2137820</v>
          </cell>
          <cell r="E534">
            <v>0</v>
          </cell>
          <cell r="F534">
            <v>0</v>
          </cell>
          <cell r="G534">
            <v>0</v>
          </cell>
        </row>
        <row r="535">
          <cell r="A535" t="str">
            <v>4302032002</v>
          </cell>
          <cell r="B535" t="str">
            <v>Otros impuestos</v>
          </cell>
          <cell r="C535">
            <v>2054748</v>
          </cell>
          <cell r="D535">
            <v>2054748</v>
          </cell>
          <cell r="E535">
            <v>0</v>
          </cell>
          <cell r="F535">
            <v>0</v>
          </cell>
          <cell r="G535">
            <v>0</v>
          </cell>
        </row>
        <row r="536">
          <cell r="A536" t="str">
            <v>4302032201</v>
          </cell>
          <cell r="B536" t="str">
            <v>Seguros del personal</v>
          </cell>
          <cell r="C536">
            <v>0</v>
          </cell>
          <cell r="D536">
            <v>0</v>
          </cell>
          <cell r="E536">
            <v>0</v>
          </cell>
          <cell r="F536">
            <v>0</v>
          </cell>
          <cell r="G536">
            <v>0</v>
          </cell>
        </row>
        <row r="537">
          <cell r="A537" t="str">
            <v>4302032202</v>
          </cell>
          <cell r="B537" t="str">
            <v>Seguros de propiedades</v>
          </cell>
          <cell r="C537">
            <v>2447107</v>
          </cell>
          <cell r="D537">
            <v>2447107</v>
          </cell>
          <cell r="E537">
            <v>0</v>
          </cell>
          <cell r="F537">
            <v>0</v>
          </cell>
          <cell r="G537">
            <v>0</v>
          </cell>
        </row>
        <row r="538">
          <cell r="A538" t="str">
            <v>4302032401</v>
          </cell>
          <cell r="B538" t="str">
            <v>Honorarios auditores</v>
          </cell>
          <cell r="C538">
            <v>0</v>
          </cell>
          <cell r="D538">
            <v>0</v>
          </cell>
          <cell r="E538">
            <v>0</v>
          </cell>
          <cell r="F538">
            <v>0</v>
          </cell>
          <cell r="G538">
            <v>0</v>
          </cell>
        </row>
        <row r="539">
          <cell r="A539" t="str">
            <v>4302032402</v>
          </cell>
          <cell r="B539" t="str">
            <v>Honorarios legales</v>
          </cell>
          <cell r="C539">
            <v>0</v>
          </cell>
          <cell r="D539">
            <v>0</v>
          </cell>
          <cell r="E539">
            <v>0</v>
          </cell>
          <cell r="F539">
            <v>0</v>
          </cell>
          <cell r="G539">
            <v>0</v>
          </cell>
        </row>
        <row r="540">
          <cell r="A540" t="str">
            <v>4302032403</v>
          </cell>
          <cell r="B540" t="str">
            <v>Otros honorarios</v>
          </cell>
          <cell r="C540">
            <v>0</v>
          </cell>
          <cell r="D540">
            <v>0</v>
          </cell>
          <cell r="E540">
            <v>0</v>
          </cell>
          <cell r="F540">
            <v>0</v>
          </cell>
          <cell r="G540">
            <v>0</v>
          </cell>
        </row>
        <row r="541">
          <cell r="A541" t="str">
            <v>4302032404</v>
          </cell>
          <cell r="B541" t="str">
            <v>Recoleccion de basura</v>
          </cell>
          <cell r="C541">
            <v>0</v>
          </cell>
          <cell r="D541">
            <v>0</v>
          </cell>
          <cell r="E541">
            <v>0</v>
          </cell>
          <cell r="F541">
            <v>0</v>
          </cell>
          <cell r="G541">
            <v>0</v>
          </cell>
        </row>
        <row r="542">
          <cell r="A542" t="str">
            <v>4302032405</v>
          </cell>
          <cell r="B542" t="str">
            <v>Otros Servicios</v>
          </cell>
          <cell r="C542">
            <v>0</v>
          </cell>
          <cell r="D542">
            <v>0</v>
          </cell>
          <cell r="E542">
            <v>0</v>
          </cell>
          <cell r="F542">
            <v>0</v>
          </cell>
          <cell r="G542">
            <v>0</v>
          </cell>
        </row>
        <row r="543">
          <cell r="A543" t="str">
            <v>4302032406</v>
          </cell>
          <cell r="B543" t="str">
            <v>Fumigaci¾n</v>
          </cell>
          <cell r="C543">
            <v>59003533</v>
          </cell>
          <cell r="D543">
            <v>49003533</v>
          </cell>
          <cell r="E543">
            <v>0</v>
          </cell>
          <cell r="F543">
            <v>0</v>
          </cell>
          <cell r="G543">
            <v>10000000</v>
          </cell>
        </row>
        <row r="544">
          <cell r="A544" t="str">
            <v>4302032601</v>
          </cell>
          <cell r="B544" t="str">
            <v>Equipamiento</v>
          </cell>
          <cell r="C544">
            <v>8043072</v>
          </cell>
          <cell r="D544">
            <v>8043072</v>
          </cell>
          <cell r="E544">
            <v>0</v>
          </cell>
          <cell r="F544">
            <v>0</v>
          </cell>
          <cell r="G544">
            <v>0</v>
          </cell>
        </row>
        <row r="545">
          <cell r="A545" t="str">
            <v>4302032602</v>
          </cell>
          <cell r="B545" t="str">
            <v>Reparaciones y mantenimiento MT</v>
          </cell>
          <cell r="C545">
            <v>1621761132</v>
          </cell>
          <cell r="D545">
            <v>1204411439</v>
          </cell>
          <cell r="E545">
            <v>49151980</v>
          </cell>
          <cell r="F545">
            <v>130000</v>
          </cell>
          <cell r="G545">
            <v>417349693</v>
          </cell>
        </row>
        <row r="546">
          <cell r="A546" t="str">
            <v>4302032801</v>
          </cell>
          <cell r="B546" t="str">
            <v>Otros proveedores</v>
          </cell>
          <cell r="C546">
            <v>0</v>
          </cell>
          <cell r="D546">
            <v>0</v>
          </cell>
          <cell r="E546">
            <v>0</v>
          </cell>
          <cell r="F546">
            <v>0</v>
          </cell>
          <cell r="G546">
            <v>0</v>
          </cell>
        </row>
        <row r="547">
          <cell r="A547" t="str">
            <v>4302032802</v>
          </cell>
          <cell r="B547" t="str">
            <v>Proveedores</v>
          </cell>
          <cell r="C547">
            <v>0</v>
          </cell>
          <cell r="D547">
            <v>0</v>
          </cell>
          <cell r="E547">
            <v>0</v>
          </cell>
          <cell r="F547">
            <v>0</v>
          </cell>
          <cell r="G547">
            <v>0</v>
          </cell>
        </row>
        <row r="548">
          <cell r="A548" t="str">
            <v>4302032803</v>
          </cell>
          <cell r="B548" t="str">
            <v>Energia electrica</v>
          </cell>
          <cell r="C548">
            <v>0</v>
          </cell>
          <cell r="D548">
            <v>0</v>
          </cell>
          <cell r="E548">
            <v>0</v>
          </cell>
          <cell r="F548">
            <v>0</v>
          </cell>
          <cell r="G548">
            <v>0</v>
          </cell>
        </row>
        <row r="549">
          <cell r="A549" t="str">
            <v>4302032804</v>
          </cell>
          <cell r="B549" t="str">
            <v>Gas</v>
          </cell>
          <cell r="C549">
            <v>0</v>
          </cell>
          <cell r="D549">
            <v>0</v>
          </cell>
          <cell r="E549">
            <v>0</v>
          </cell>
          <cell r="F549">
            <v>0</v>
          </cell>
          <cell r="G549">
            <v>0</v>
          </cell>
        </row>
        <row r="550">
          <cell r="A550" t="str">
            <v>4302032805</v>
          </cell>
          <cell r="B550" t="str">
            <v>Agua</v>
          </cell>
          <cell r="C550">
            <v>134182751</v>
          </cell>
          <cell r="D550">
            <v>134182751</v>
          </cell>
          <cell r="E550">
            <v>0</v>
          </cell>
          <cell r="F550">
            <v>0</v>
          </cell>
          <cell r="G550">
            <v>0</v>
          </cell>
        </row>
        <row r="551">
          <cell r="A551" t="str">
            <v>4302032806</v>
          </cell>
          <cell r="B551" t="str">
            <v>Gastos en Seguridad MT</v>
          </cell>
          <cell r="C551">
            <v>3788577</v>
          </cell>
          <cell r="D551">
            <v>3788577</v>
          </cell>
          <cell r="E551">
            <v>0</v>
          </cell>
          <cell r="F551">
            <v>0</v>
          </cell>
          <cell r="G551">
            <v>0</v>
          </cell>
        </row>
        <row r="552">
          <cell r="A552" t="str">
            <v>4302033001</v>
          </cell>
          <cell r="B552" t="str">
            <v>Alquiler de equipos</v>
          </cell>
          <cell r="C552">
            <v>0</v>
          </cell>
          <cell r="D552">
            <v>0</v>
          </cell>
          <cell r="E552">
            <v>0</v>
          </cell>
          <cell r="F552">
            <v>0</v>
          </cell>
          <cell r="G552">
            <v>0</v>
          </cell>
        </row>
        <row r="553">
          <cell r="A553" t="str">
            <v>4302033002</v>
          </cell>
          <cell r="B553" t="str">
            <v>Alquiler de oficinas</v>
          </cell>
          <cell r="C553">
            <v>0</v>
          </cell>
          <cell r="D553">
            <v>0</v>
          </cell>
          <cell r="E553">
            <v>0</v>
          </cell>
          <cell r="F553">
            <v>0</v>
          </cell>
          <cell r="G553">
            <v>0</v>
          </cell>
        </row>
        <row r="554">
          <cell r="A554" t="str">
            <v>4302033003</v>
          </cell>
          <cell r="B554" t="str">
            <v>Fletes</v>
          </cell>
          <cell r="C554">
            <v>0</v>
          </cell>
          <cell r="D554">
            <v>0</v>
          </cell>
          <cell r="E554">
            <v>0</v>
          </cell>
          <cell r="F554">
            <v>0</v>
          </cell>
          <cell r="G554">
            <v>0</v>
          </cell>
        </row>
        <row r="555">
          <cell r="A555" t="str">
            <v>4302033004</v>
          </cell>
          <cell r="B555" t="str">
            <v>Depositos</v>
          </cell>
          <cell r="C555">
            <v>0</v>
          </cell>
          <cell r="D555">
            <v>0</v>
          </cell>
          <cell r="E555">
            <v>0</v>
          </cell>
          <cell r="F555">
            <v>0</v>
          </cell>
          <cell r="G555">
            <v>0</v>
          </cell>
        </row>
        <row r="556">
          <cell r="A556" t="str">
            <v>4302033005</v>
          </cell>
          <cell r="B556" t="str">
            <v>Suscripciones</v>
          </cell>
          <cell r="C556">
            <v>0</v>
          </cell>
          <cell r="D556">
            <v>0</v>
          </cell>
          <cell r="E556">
            <v>0</v>
          </cell>
          <cell r="F556">
            <v>0</v>
          </cell>
          <cell r="G556">
            <v>0</v>
          </cell>
        </row>
        <row r="557">
          <cell r="A557" t="str">
            <v>4302033006</v>
          </cell>
          <cell r="B557" t="str">
            <v>Otros gastos</v>
          </cell>
          <cell r="C557">
            <v>120188575</v>
          </cell>
          <cell r="D557">
            <v>120188575</v>
          </cell>
          <cell r="E557">
            <v>0</v>
          </cell>
          <cell r="F557">
            <v>0</v>
          </cell>
          <cell r="G557">
            <v>0</v>
          </cell>
        </row>
        <row r="558">
          <cell r="A558" t="str">
            <v>4302033007</v>
          </cell>
          <cell r="B558" t="str">
            <v>Recreacion</v>
          </cell>
          <cell r="C558">
            <v>0</v>
          </cell>
          <cell r="D558">
            <v>0</v>
          </cell>
          <cell r="E558">
            <v>0</v>
          </cell>
          <cell r="F558">
            <v>0</v>
          </cell>
          <cell r="G558">
            <v>0</v>
          </cell>
        </row>
        <row r="559">
          <cell r="A559" t="str">
            <v>4302033008</v>
          </cell>
          <cell r="B559" t="str">
            <v>Estructura</v>
          </cell>
          <cell r="C559">
            <v>362433755</v>
          </cell>
          <cell r="D559">
            <v>362433755</v>
          </cell>
          <cell r="E559">
            <v>0</v>
          </cell>
          <cell r="F559">
            <v>0</v>
          </cell>
          <cell r="G559">
            <v>0</v>
          </cell>
        </row>
        <row r="560">
          <cell r="A560" t="str">
            <v>4302041001</v>
          </cell>
          <cell r="B560" t="str">
            <v>Sueldos y Jornales personal permanente</v>
          </cell>
          <cell r="C560">
            <v>224812219</v>
          </cell>
          <cell r="D560">
            <v>164891791</v>
          </cell>
          <cell r="E560">
            <v>6168296</v>
          </cell>
          <cell r="F560">
            <v>0</v>
          </cell>
          <cell r="G560">
            <v>59920428</v>
          </cell>
        </row>
        <row r="561">
          <cell r="A561" t="str">
            <v>4302041002</v>
          </cell>
          <cell r="B561" t="str">
            <v>Sueldos y Jornales personal temporario</v>
          </cell>
          <cell r="C561">
            <v>0</v>
          </cell>
          <cell r="D561">
            <v>0</v>
          </cell>
          <cell r="E561">
            <v>0</v>
          </cell>
          <cell r="F561">
            <v>0</v>
          </cell>
          <cell r="G561">
            <v>0</v>
          </cell>
        </row>
        <row r="562">
          <cell r="A562" t="str">
            <v>4302041003</v>
          </cell>
          <cell r="B562" t="str">
            <v>Horas Extras</v>
          </cell>
          <cell r="C562">
            <v>10651955</v>
          </cell>
          <cell r="D562">
            <v>7124000</v>
          </cell>
          <cell r="E562">
            <v>119298</v>
          </cell>
          <cell r="F562">
            <v>0</v>
          </cell>
          <cell r="G562">
            <v>3527955</v>
          </cell>
        </row>
        <row r="563">
          <cell r="A563" t="str">
            <v>4302041004</v>
          </cell>
          <cell r="B563" t="str">
            <v>Cargas Sociales</v>
          </cell>
          <cell r="C563">
            <v>74502697</v>
          </cell>
          <cell r="D563">
            <v>66416066</v>
          </cell>
          <cell r="E563">
            <v>954763</v>
          </cell>
          <cell r="F563">
            <v>0</v>
          </cell>
          <cell r="G563">
            <v>8086631</v>
          </cell>
        </row>
        <row r="564">
          <cell r="A564" t="str">
            <v>4302041005</v>
          </cell>
          <cell r="B564" t="str">
            <v>Sueldo Anual Complementario</v>
          </cell>
          <cell r="C564">
            <v>19562869</v>
          </cell>
          <cell r="D564">
            <v>14864342</v>
          </cell>
          <cell r="E564">
            <v>482205</v>
          </cell>
          <cell r="F564">
            <v>0</v>
          </cell>
          <cell r="G564">
            <v>4698527</v>
          </cell>
        </row>
        <row r="565">
          <cell r="A565" t="str">
            <v>4302041006</v>
          </cell>
          <cell r="B565" t="str">
            <v>Vacaciones</v>
          </cell>
          <cell r="C565">
            <v>0</v>
          </cell>
          <cell r="D565">
            <v>0</v>
          </cell>
          <cell r="E565">
            <v>0</v>
          </cell>
          <cell r="F565">
            <v>0</v>
          </cell>
          <cell r="G565">
            <v>0</v>
          </cell>
        </row>
        <row r="566">
          <cell r="A566" t="str">
            <v>4302041007</v>
          </cell>
          <cell r="B566" t="str">
            <v>Plan de Jubilacion</v>
          </cell>
          <cell r="C566">
            <v>0</v>
          </cell>
          <cell r="D566">
            <v>0</v>
          </cell>
          <cell r="E566">
            <v>0</v>
          </cell>
          <cell r="F566">
            <v>0</v>
          </cell>
          <cell r="G566">
            <v>0</v>
          </cell>
        </row>
        <row r="567">
          <cell r="A567" t="str">
            <v>4302041008</v>
          </cell>
          <cell r="B567" t="str">
            <v>Distribucion utilidades</v>
          </cell>
          <cell r="C567">
            <v>0</v>
          </cell>
          <cell r="D567">
            <v>0</v>
          </cell>
          <cell r="E567">
            <v>0</v>
          </cell>
          <cell r="F567">
            <v>0</v>
          </cell>
          <cell r="G567">
            <v>0</v>
          </cell>
        </row>
        <row r="568">
          <cell r="A568" t="str">
            <v>4302041009</v>
          </cell>
          <cell r="B568" t="str">
            <v>Vivienda</v>
          </cell>
          <cell r="C568">
            <v>0</v>
          </cell>
          <cell r="D568">
            <v>0</v>
          </cell>
          <cell r="E568">
            <v>0</v>
          </cell>
          <cell r="F568">
            <v>0</v>
          </cell>
          <cell r="G568">
            <v>0</v>
          </cell>
        </row>
        <row r="569">
          <cell r="A569" t="str">
            <v>4302041010</v>
          </cell>
          <cell r="B569" t="str">
            <v>Servicio Medico</v>
          </cell>
          <cell r="C569">
            <v>0</v>
          </cell>
          <cell r="D569">
            <v>0</v>
          </cell>
          <cell r="E569">
            <v>0</v>
          </cell>
          <cell r="F569">
            <v>0</v>
          </cell>
          <cell r="G569">
            <v>0</v>
          </cell>
        </row>
        <row r="570">
          <cell r="A570" t="str">
            <v>4302041011</v>
          </cell>
          <cell r="B570" t="str">
            <v>Capacitacion</v>
          </cell>
          <cell r="C570">
            <v>0</v>
          </cell>
          <cell r="D570">
            <v>0</v>
          </cell>
          <cell r="E570">
            <v>0</v>
          </cell>
          <cell r="F570">
            <v>0</v>
          </cell>
          <cell r="G570">
            <v>0</v>
          </cell>
        </row>
        <row r="571">
          <cell r="A571" t="str">
            <v>4302041012</v>
          </cell>
          <cell r="B571" t="str">
            <v>Otros Servicios al Personal</v>
          </cell>
          <cell r="C571">
            <v>0</v>
          </cell>
          <cell r="D571">
            <v>0</v>
          </cell>
          <cell r="E571">
            <v>0</v>
          </cell>
          <cell r="F571">
            <v>0</v>
          </cell>
          <cell r="G571">
            <v>0</v>
          </cell>
        </row>
        <row r="572">
          <cell r="A572" t="str">
            <v>4302041013</v>
          </cell>
          <cell r="B572" t="str">
            <v>Varios</v>
          </cell>
          <cell r="C572">
            <v>0</v>
          </cell>
          <cell r="D572">
            <v>0</v>
          </cell>
          <cell r="E572">
            <v>0</v>
          </cell>
          <cell r="F572">
            <v>0</v>
          </cell>
          <cell r="G572">
            <v>0</v>
          </cell>
        </row>
        <row r="573">
          <cell r="A573" t="str">
            <v>4302041014</v>
          </cell>
          <cell r="B573" t="str">
            <v>Indemnizaciones</v>
          </cell>
          <cell r="C573">
            <v>9364860</v>
          </cell>
          <cell r="D573">
            <v>9364860</v>
          </cell>
          <cell r="E573">
            <v>0</v>
          </cell>
          <cell r="F573">
            <v>0</v>
          </cell>
          <cell r="G573">
            <v>0</v>
          </cell>
        </row>
        <row r="574">
          <cell r="A574" t="str">
            <v>4302041015</v>
          </cell>
          <cell r="B574" t="str">
            <v>Gratificaciones</v>
          </cell>
          <cell r="C574">
            <v>583320</v>
          </cell>
          <cell r="D574">
            <v>291600</v>
          </cell>
          <cell r="E574">
            <v>0</v>
          </cell>
          <cell r="F574">
            <v>0</v>
          </cell>
          <cell r="G574">
            <v>291720</v>
          </cell>
        </row>
        <row r="575">
          <cell r="A575" t="str">
            <v>4302041201</v>
          </cell>
          <cell r="B575" t="str">
            <v>Gastos de viaje</v>
          </cell>
          <cell r="C575">
            <v>0</v>
          </cell>
          <cell r="D575">
            <v>0</v>
          </cell>
          <cell r="E575">
            <v>0</v>
          </cell>
          <cell r="F575">
            <v>0</v>
          </cell>
          <cell r="G575">
            <v>0</v>
          </cell>
        </row>
        <row r="576">
          <cell r="A576" t="str">
            <v>4302041401</v>
          </cell>
          <cell r="B576" t="str">
            <v>Gastos de oficina</v>
          </cell>
          <cell r="C576">
            <v>0</v>
          </cell>
          <cell r="D576">
            <v>0</v>
          </cell>
          <cell r="E576">
            <v>0</v>
          </cell>
          <cell r="F576">
            <v>0</v>
          </cell>
          <cell r="G576">
            <v>0</v>
          </cell>
        </row>
        <row r="577">
          <cell r="A577" t="str">
            <v>4302041601</v>
          </cell>
          <cell r="B577" t="str">
            <v>Comunicaciones</v>
          </cell>
          <cell r="C577">
            <v>0</v>
          </cell>
          <cell r="D577">
            <v>0</v>
          </cell>
          <cell r="E577">
            <v>0</v>
          </cell>
          <cell r="F577">
            <v>0</v>
          </cell>
          <cell r="G577">
            <v>0</v>
          </cell>
        </row>
        <row r="578">
          <cell r="A578" t="str">
            <v>4302041801</v>
          </cell>
          <cell r="B578" t="str">
            <v>Publicidad</v>
          </cell>
          <cell r="C578">
            <v>0</v>
          </cell>
          <cell r="D578">
            <v>0</v>
          </cell>
          <cell r="E578">
            <v>0</v>
          </cell>
          <cell r="F578">
            <v>0</v>
          </cell>
          <cell r="G578">
            <v>0</v>
          </cell>
        </row>
        <row r="579">
          <cell r="A579" t="str">
            <v>4302041802</v>
          </cell>
          <cell r="B579" t="str">
            <v>Promociones</v>
          </cell>
          <cell r="C579">
            <v>0</v>
          </cell>
          <cell r="D579">
            <v>0</v>
          </cell>
          <cell r="E579">
            <v>0</v>
          </cell>
          <cell r="F579">
            <v>0</v>
          </cell>
          <cell r="G579">
            <v>0</v>
          </cell>
        </row>
        <row r="580">
          <cell r="A580" t="str">
            <v>4302041803</v>
          </cell>
          <cell r="B580" t="str">
            <v>Servicios al Cliente</v>
          </cell>
          <cell r="C580">
            <v>0</v>
          </cell>
          <cell r="D580">
            <v>0</v>
          </cell>
          <cell r="E580">
            <v>0</v>
          </cell>
          <cell r="F580">
            <v>0</v>
          </cell>
          <cell r="G580">
            <v>0</v>
          </cell>
        </row>
        <row r="581">
          <cell r="A581" t="str">
            <v>4302042001</v>
          </cell>
          <cell r="B581" t="str">
            <v>Impuestos a la propiedad</v>
          </cell>
          <cell r="C581">
            <v>1710256</v>
          </cell>
          <cell r="D581">
            <v>1710256</v>
          </cell>
          <cell r="E581">
            <v>0</v>
          </cell>
          <cell r="F581">
            <v>0</v>
          </cell>
          <cell r="G581">
            <v>0</v>
          </cell>
        </row>
        <row r="582">
          <cell r="A582" t="str">
            <v>4302042002</v>
          </cell>
          <cell r="B582" t="str">
            <v>Otros impuestos</v>
          </cell>
          <cell r="C582">
            <v>0</v>
          </cell>
          <cell r="D582">
            <v>0</v>
          </cell>
          <cell r="E582">
            <v>0</v>
          </cell>
          <cell r="F582">
            <v>0</v>
          </cell>
          <cell r="G582">
            <v>0</v>
          </cell>
        </row>
        <row r="583">
          <cell r="A583" t="str">
            <v>4302042201</v>
          </cell>
          <cell r="B583" t="str">
            <v>Seguros del personal</v>
          </cell>
          <cell r="C583">
            <v>0</v>
          </cell>
          <cell r="D583">
            <v>0</v>
          </cell>
          <cell r="E583">
            <v>0</v>
          </cell>
          <cell r="F583">
            <v>0</v>
          </cell>
          <cell r="G583">
            <v>0</v>
          </cell>
        </row>
        <row r="584">
          <cell r="A584" t="str">
            <v>4302042202</v>
          </cell>
          <cell r="B584" t="str">
            <v>Seguros de propiedades</v>
          </cell>
          <cell r="C584">
            <v>2039256</v>
          </cell>
          <cell r="D584">
            <v>2039256</v>
          </cell>
          <cell r="E584">
            <v>0</v>
          </cell>
          <cell r="F584">
            <v>0</v>
          </cell>
          <cell r="G584">
            <v>0</v>
          </cell>
        </row>
        <row r="585">
          <cell r="A585" t="str">
            <v>4302042401</v>
          </cell>
          <cell r="B585" t="str">
            <v>Honorarios auditores</v>
          </cell>
          <cell r="C585">
            <v>0</v>
          </cell>
          <cell r="D585">
            <v>0</v>
          </cell>
          <cell r="E585">
            <v>0</v>
          </cell>
          <cell r="F585">
            <v>0</v>
          </cell>
          <cell r="G585">
            <v>0</v>
          </cell>
        </row>
        <row r="586">
          <cell r="A586" t="str">
            <v>4302042402</v>
          </cell>
          <cell r="B586" t="str">
            <v>Honorarios legales</v>
          </cell>
          <cell r="C586">
            <v>0</v>
          </cell>
          <cell r="D586">
            <v>0</v>
          </cell>
          <cell r="E586">
            <v>0</v>
          </cell>
          <cell r="F586">
            <v>0</v>
          </cell>
          <cell r="G586">
            <v>0</v>
          </cell>
        </row>
        <row r="587">
          <cell r="A587" t="str">
            <v>4302042403</v>
          </cell>
          <cell r="B587" t="str">
            <v>Otros honorarios</v>
          </cell>
          <cell r="C587">
            <v>0</v>
          </cell>
          <cell r="D587">
            <v>0</v>
          </cell>
          <cell r="E587">
            <v>0</v>
          </cell>
          <cell r="F587">
            <v>0</v>
          </cell>
          <cell r="G587">
            <v>0</v>
          </cell>
        </row>
        <row r="588">
          <cell r="A588" t="str">
            <v>4302042404</v>
          </cell>
          <cell r="B588" t="str">
            <v>Recoleccion de basura</v>
          </cell>
          <cell r="C588">
            <v>0</v>
          </cell>
          <cell r="D588">
            <v>0</v>
          </cell>
          <cell r="E588">
            <v>0</v>
          </cell>
          <cell r="F588">
            <v>0</v>
          </cell>
          <cell r="G588">
            <v>0</v>
          </cell>
        </row>
        <row r="589">
          <cell r="A589" t="str">
            <v>4302042405</v>
          </cell>
          <cell r="B589" t="str">
            <v>Otros Servicios</v>
          </cell>
          <cell r="C589">
            <v>426960</v>
          </cell>
          <cell r="D589">
            <v>426960</v>
          </cell>
          <cell r="E589">
            <v>0</v>
          </cell>
          <cell r="F589">
            <v>0</v>
          </cell>
          <cell r="G589">
            <v>0</v>
          </cell>
        </row>
        <row r="590">
          <cell r="A590" t="str">
            <v>4302042601</v>
          </cell>
          <cell r="B590" t="str">
            <v>Equipamiento</v>
          </cell>
          <cell r="C590">
            <v>0</v>
          </cell>
          <cell r="D590">
            <v>0</v>
          </cell>
          <cell r="E590">
            <v>0</v>
          </cell>
          <cell r="F590">
            <v>0</v>
          </cell>
          <cell r="G590">
            <v>0</v>
          </cell>
        </row>
        <row r="591">
          <cell r="A591" t="str">
            <v>4302042602</v>
          </cell>
          <cell r="B591" t="str">
            <v>Reparaciones y mantenimiento EI</v>
          </cell>
          <cell r="C591">
            <v>225970564</v>
          </cell>
          <cell r="D591">
            <v>164499258</v>
          </cell>
          <cell r="E591">
            <v>1235618</v>
          </cell>
          <cell r="F591">
            <v>0</v>
          </cell>
          <cell r="G591">
            <v>61471306</v>
          </cell>
        </row>
        <row r="592">
          <cell r="A592" t="str">
            <v>4302042801</v>
          </cell>
          <cell r="B592" t="str">
            <v>Otros proveedores</v>
          </cell>
          <cell r="C592">
            <v>0</v>
          </cell>
          <cell r="D592">
            <v>0</v>
          </cell>
          <cell r="E592">
            <v>0</v>
          </cell>
          <cell r="F592">
            <v>0</v>
          </cell>
          <cell r="G592">
            <v>0</v>
          </cell>
        </row>
        <row r="593">
          <cell r="A593" t="str">
            <v>4302042802</v>
          </cell>
          <cell r="B593" t="str">
            <v>Proveedores</v>
          </cell>
          <cell r="C593">
            <v>0</v>
          </cell>
          <cell r="D593">
            <v>0</v>
          </cell>
          <cell r="E593">
            <v>0</v>
          </cell>
          <cell r="F593">
            <v>0</v>
          </cell>
          <cell r="G593">
            <v>0</v>
          </cell>
        </row>
        <row r="594">
          <cell r="A594" t="str">
            <v>4302042803</v>
          </cell>
          <cell r="B594" t="str">
            <v>Energia electrica</v>
          </cell>
          <cell r="C594">
            <v>0</v>
          </cell>
          <cell r="D594">
            <v>0</v>
          </cell>
          <cell r="E594">
            <v>0</v>
          </cell>
          <cell r="F594">
            <v>0</v>
          </cell>
          <cell r="G594">
            <v>0</v>
          </cell>
        </row>
        <row r="595">
          <cell r="A595" t="str">
            <v>4302042804</v>
          </cell>
          <cell r="B595" t="str">
            <v>Gas</v>
          </cell>
          <cell r="C595">
            <v>0</v>
          </cell>
          <cell r="D595">
            <v>0</v>
          </cell>
          <cell r="E595">
            <v>0</v>
          </cell>
          <cell r="F595">
            <v>0</v>
          </cell>
          <cell r="G595">
            <v>0</v>
          </cell>
        </row>
        <row r="596">
          <cell r="A596" t="str">
            <v>4302042805</v>
          </cell>
          <cell r="B596" t="str">
            <v>Agua</v>
          </cell>
          <cell r="C596">
            <v>0</v>
          </cell>
          <cell r="D596">
            <v>0</v>
          </cell>
          <cell r="E596">
            <v>0</v>
          </cell>
          <cell r="F596">
            <v>0</v>
          </cell>
          <cell r="G596">
            <v>0</v>
          </cell>
        </row>
        <row r="597">
          <cell r="A597" t="str">
            <v>4302042806</v>
          </cell>
          <cell r="B597" t="str">
            <v>Gastos en Seguridad</v>
          </cell>
          <cell r="C597">
            <v>8604280</v>
          </cell>
          <cell r="D597">
            <v>8604280</v>
          </cell>
          <cell r="E597">
            <v>0</v>
          </cell>
          <cell r="F597">
            <v>0</v>
          </cell>
          <cell r="G597">
            <v>0</v>
          </cell>
        </row>
        <row r="598">
          <cell r="A598" t="str">
            <v>4302043001</v>
          </cell>
          <cell r="B598" t="str">
            <v>Alquiler de equipos</v>
          </cell>
          <cell r="C598">
            <v>0</v>
          </cell>
          <cell r="D598">
            <v>0</v>
          </cell>
          <cell r="E598">
            <v>0</v>
          </cell>
          <cell r="F598">
            <v>0</v>
          </cell>
          <cell r="G598">
            <v>0</v>
          </cell>
        </row>
        <row r="599">
          <cell r="A599" t="str">
            <v>4302043002</v>
          </cell>
          <cell r="B599" t="str">
            <v>Alquiler de oficinas</v>
          </cell>
          <cell r="C599">
            <v>0</v>
          </cell>
          <cell r="D599">
            <v>0</v>
          </cell>
          <cell r="E599">
            <v>0</v>
          </cell>
          <cell r="F599">
            <v>0</v>
          </cell>
          <cell r="G599">
            <v>0</v>
          </cell>
        </row>
        <row r="600">
          <cell r="A600" t="str">
            <v>4302043003</v>
          </cell>
          <cell r="B600" t="str">
            <v>Fletes</v>
          </cell>
          <cell r="C600">
            <v>0</v>
          </cell>
          <cell r="D600">
            <v>0</v>
          </cell>
          <cell r="E600">
            <v>0</v>
          </cell>
          <cell r="F600">
            <v>0</v>
          </cell>
          <cell r="G600">
            <v>0</v>
          </cell>
        </row>
        <row r="601">
          <cell r="A601" t="str">
            <v>4302043004</v>
          </cell>
          <cell r="B601" t="str">
            <v>Depositos</v>
          </cell>
          <cell r="C601">
            <v>0</v>
          </cell>
          <cell r="D601">
            <v>0</v>
          </cell>
          <cell r="E601">
            <v>0</v>
          </cell>
          <cell r="F601">
            <v>0</v>
          </cell>
          <cell r="G601">
            <v>0</v>
          </cell>
        </row>
        <row r="602">
          <cell r="A602" t="str">
            <v>4302043005</v>
          </cell>
          <cell r="B602" t="str">
            <v>Suscripciones</v>
          </cell>
          <cell r="C602">
            <v>0</v>
          </cell>
          <cell r="D602">
            <v>0</v>
          </cell>
          <cell r="E602">
            <v>0</v>
          </cell>
          <cell r="F602">
            <v>0</v>
          </cell>
          <cell r="G602">
            <v>0</v>
          </cell>
        </row>
        <row r="603">
          <cell r="A603" t="str">
            <v>4302043006</v>
          </cell>
          <cell r="B603" t="str">
            <v>Otros gastos</v>
          </cell>
          <cell r="C603">
            <v>396460</v>
          </cell>
          <cell r="D603">
            <v>396460</v>
          </cell>
          <cell r="E603">
            <v>0</v>
          </cell>
          <cell r="F603">
            <v>0</v>
          </cell>
          <cell r="G603">
            <v>0</v>
          </cell>
        </row>
        <row r="604">
          <cell r="A604" t="str">
            <v>4302043007</v>
          </cell>
          <cell r="B604" t="str">
            <v>Recreacion</v>
          </cell>
          <cell r="C604">
            <v>0</v>
          </cell>
          <cell r="D604">
            <v>0</v>
          </cell>
          <cell r="E604">
            <v>0</v>
          </cell>
          <cell r="F604">
            <v>0</v>
          </cell>
          <cell r="G604">
            <v>0</v>
          </cell>
        </row>
        <row r="605">
          <cell r="A605" t="str">
            <v>4302043008</v>
          </cell>
          <cell r="B605" t="str">
            <v>Estructura</v>
          </cell>
          <cell r="C605">
            <v>0</v>
          </cell>
          <cell r="D605">
            <v>0</v>
          </cell>
          <cell r="E605">
            <v>0</v>
          </cell>
          <cell r="F605">
            <v>0</v>
          </cell>
          <cell r="G605">
            <v>0</v>
          </cell>
        </row>
        <row r="606">
          <cell r="A606" t="str">
            <v>4302051001</v>
          </cell>
          <cell r="B606" t="str">
            <v>Sueldos y Jornales personal permanente</v>
          </cell>
          <cell r="C606">
            <v>306684945</v>
          </cell>
          <cell r="D606">
            <v>225811156</v>
          </cell>
          <cell r="E606">
            <v>6367927</v>
          </cell>
          <cell r="F606">
            <v>0</v>
          </cell>
          <cell r="G606">
            <v>80873789</v>
          </cell>
        </row>
        <row r="607">
          <cell r="A607" t="str">
            <v>4302051002</v>
          </cell>
          <cell r="B607" t="str">
            <v>Sueldos y Jornales personal temporario</v>
          </cell>
          <cell r="C607">
            <v>0</v>
          </cell>
          <cell r="D607">
            <v>0</v>
          </cell>
          <cell r="E607">
            <v>0</v>
          </cell>
          <cell r="F607">
            <v>0</v>
          </cell>
          <cell r="G607">
            <v>0</v>
          </cell>
        </row>
        <row r="608">
          <cell r="A608" t="str">
            <v>4302051003</v>
          </cell>
          <cell r="B608" t="str">
            <v>Horas Extras</v>
          </cell>
          <cell r="C608">
            <v>13101351</v>
          </cell>
          <cell r="D608">
            <v>9002611</v>
          </cell>
          <cell r="E608">
            <v>168646</v>
          </cell>
          <cell r="F608">
            <v>0</v>
          </cell>
          <cell r="G608">
            <v>4098740</v>
          </cell>
        </row>
        <row r="609">
          <cell r="A609" t="str">
            <v>4302051004</v>
          </cell>
          <cell r="B609" t="str">
            <v>Cargas Sociales</v>
          </cell>
          <cell r="C609">
            <v>68532670</v>
          </cell>
          <cell r="D609">
            <v>57083765</v>
          </cell>
          <cell r="E609">
            <v>1034305</v>
          </cell>
          <cell r="F609">
            <v>0</v>
          </cell>
          <cell r="G609">
            <v>11448905</v>
          </cell>
        </row>
        <row r="610">
          <cell r="A610" t="str">
            <v>4302051005</v>
          </cell>
          <cell r="B610" t="str">
            <v>Sueldo Anual Complementario</v>
          </cell>
          <cell r="C610">
            <v>30696331</v>
          </cell>
          <cell r="D610">
            <v>23516015</v>
          </cell>
          <cell r="E610">
            <v>535872</v>
          </cell>
          <cell r="F610">
            <v>0</v>
          </cell>
          <cell r="G610">
            <v>7180316</v>
          </cell>
        </row>
        <row r="611">
          <cell r="A611" t="str">
            <v>4302051006</v>
          </cell>
          <cell r="B611" t="str">
            <v>Vacaciones</v>
          </cell>
          <cell r="C611">
            <v>0</v>
          </cell>
          <cell r="D611">
            <v>0</v>
          </cell>
          <cell r="E611">
            <v>0</v>
          </cell>
          <cell r="F611">
            <v>0</v>
          </cell>
          <cell r="G611">
            <v>0</v>
          </cell>
        </row>
        <row r="612">
          <cell r="A612" t="str">
            <v>4302051007</v>
          </cell>
          <cell r="B612" t="str">
            <v>Plan de Jubilacion</v>
          </cell>
          <cell r="C612">
            <v>0</v>
          </cell>
          <cell r="D612">
            <v>0</v>
          </cell>
          <cell r="E612">
            <v>0</v>
          </cell>
          <cell r="F612">
            <v>0</v>
          </cell>
          <cell r="G612">
            <v>0</v>
          </cell>
        </row>
        <row r="613">
          <cell r="A613" t="str">
            <v>4302051008</v>
          </cell>
          <cell r="B613" t="str">
            <v>Distribucion utilidades</v>
          </cell>
          <cell r="C613">
            <v>0</v>
          </cell>
          <cell r="D613">
            <v>0</v>
          </cell>
          <cell r="E613">
            <v>0</v>
          </cell>
          <cell r="F613">
            <v>0</v>
          </cell>
          <cell r="G613">
            <v>0</v>
          </cell>
        </row>
        <row r="614">
          <cell r="A614" t="str">
            <v>4302051009</v>
          </cell>
          <cell r="B614" t="str">
            <v>Vivienda</v>
          </cell>
          <cell r="C614">
            <v>0</v>
          </cell>
          <cell r="D614">
            <v>0</v>
          </cell>
          <cell r="E614">
            <v>0</v>
          </cell>
          <cell r="F614">
            <v>0</v>
          </cell>
          <cell r="G614">
            <v>0</v>
          </cell>
        </row>
        <row r="615">
          <cell r="A615" t="str">
            <v>4302051010</v>
          </cell>
          <cell r="B615" t="str">
            <v>Servicio Medico</v>
          </cell>
          <cell r="C615">
            <v>135000</v>
          </cell>
          <cell r="D615">
            <v>135000</v>
          </cell>
          <cell r="E615">
            <v>0</v>
          </cell>
          <cell r="F615">
            <v>0</v>
          </cell>
          <cell r="G615">
            <v>0</v>
          </cell>
        </row>
        <row r="616">
          <cell r="A616" t="str">
            <v>4302051011</v>
          </cell>
          <cell r="B616" t="str">
            <v>Capacitacion</v>
          </cell>
          <cell r="C616">
            <v>0</v>
          </cell>
          <cell r="D616">
            <v>0</v>
          </cell>
          <cell r="E616">
            <v>0</v>
          </cell>
          <cell r="F616">
            <v>0</v>
          </cell>
          <cell r="G616">
            <v>0</v>
          </cell>
        </row>
        <row r="617">
          <cell r="A617" t="str">
            <v>4302051012</v>
          </cell>
          <cell r="B617" t="str">
            <v>Otros Servicios al Personal</v>
          </cell>
          <cell r="C617">
            <v>0</v>
          </cell>
          <cell r="D617">
            <v>0</v>
          </cell>
          <cell r="E617">
            <v>0</v>
          </cell>
          <cell r="F617">
            <v>0</v>
          </cell>
          <cell r="G617">
            <v>0</v>
          </cell>
        </row>
        <row r="618">
          <cell r="A618" t="str">
            <v>4302051013</v>
          </cell>
          <cell r="B618" t="str">
            <v>Varios</v>
          </cell>
          <cell r="C618">
            <v>0</v>
          </cell>
          <cell r="D618">
            <v>0</v>
          </cell>
          <cell r="E618">
            <v>0</v>
          </cell>
          <cell r="F618">
            <v>0</v>
          </cell>
          <cell r="G618">
            <v>0</v>
          </cell>
        </row>
        <row r="619">
          <cell r="A619" t="str">
            <v>4302051014</v>
          </cell>
          <cell r="B619" t="str">
            <v>Indemnizaciones</v>
          </cell>
          <cell r="C619">
            <v>6666000</v>
          </cell>
          <cell r="D619">
            <v>3300000</v>
          </cell>
          <cell r="E619">
            <v>0</v>
          </cell>
          <cell r="F619">
            <v>0</v>
          </cell>
          <cell r="G619">
            <v>3366000</v>
          </cell>
        </row>
        <row r="620">
          <cell r="A620" t="str">
            <v>4302051015</v>
          </cell>
          <cell r="B620" t="str">
            <v>Gratificaciones</v>
          </cell>
          <cell r="C620">
            <v>32466642</v>
          </cell>
          <cell r="D620">
            <v>32466642</v>
          </cell>
          <cell r="E620">
            <v>0</v>
          </cell>
          <cell r="F620">
            <v>0</v>
          </cell>
          <cell r="G620">
            <v>0</v>
          </cell>
        </row>
        <row r="621">
          <cell r="A621" t="str">
            <v>4302051201</v>
          </cell>
          <cell r="B621" t="str">
            <v>Gastos de viaje</v>
          </cell>
          <cell r="C621">
            <v>0</v>
          </cell>
          <cell r="D621">
            <v>0</v>
          </cell>
          <cell r="E621">
            <v>0</v>
          </cell>
          <cell r="F621">
            <v>0</v>
          </cell>
          <cell r="G621">
            <v>0</v>
          </cell>
        </row>
        <row r="622">
          <cell r="A622" t="str">
            <v>4302051401</v>
          </cell>
          <cell r="B622" t="str">
            <v>Gastos de oficina</v>
          </cell>
          <cell r="C622">
            <v>0</v>
          </cell>
          <cell r="D622">
            <v>0</v>
          </cell>
          <cell r="E622">
            <v>0</v>
          </cell>
          <cell r="F622">
            <v>0</v>
          </cell>
          <cell r="G622">
            <v>0</v>
          </cell>
        </row>
        <row r="623">
          <cell r="A623" t="str">
            <v>4302051601</v>
          </cell>
          <cell r="B623" t="str">
            <v>Comunicaciones</v>
          </cell>
          <cell r="C623">
            <v>0</v>
          </cell>
          <cell r="D623">
            <v>0</v>
          </cell>
          <cell r="E623">
            <v>0</v>
          </cell>
          <cell r="F623">
            <v>0</v>
          </cell>
          <cell r="G623">
            <v>0</v>
          </cell>
        </row>
        <row r="624">
          <cell r="A624" t="str">
            <v>4302051801</v>
          </cell>
          <cell r="B624" t="str">
            <v>Publicidad</v>
          </cell>
          <cell r="C624">
            <v>0</v>
          </cell>
          <cell r="D624">
            <v>0</v>
          </cell>
          <cell r="E624">
            <v>0</v>
          </cell>
          <cell r="F624">
            <v>0</v>
          </cell>
          <cell r="G624">
            <v>0</v>
          </cell>
        </row>
        <row r="625">
          <cell r="A625" t="str">
            <v>4302051802</v>
          </cell>
          <cell r="B625" t="str">
            <v>Promociones</v>
          </cell>
          <cell r="C625">
            <v>879660</v>
          </cell>
          <cell r="D625">
            <v>879660</v>
          </cell>
          <cell r="E625">
            <v>0</v>
          </cell>
          <cell r="F625">
            <v>0</v>
          </cell>
          <cell r="G625">
            <v>0</v>
          </cell>
        </row>
        <row r="626">
          <cell r="A626" t="str">
            <v>4302051803</v>
          </cell>
          <cell r="B626" t="str">
            <v>Servicios al Cliente</v>
          </cell>
          <cell r="C626">
            <v>0</v>
          </cell>
          <cell r="D626">
            <v>0</v>
          </cell>
          <cell r="E626">
            <v>0</v>
          </cell>
          <cell r="F626">
            <v>0</v>
          </cell>
          <cell r="G626">
            <v>0</v>
          </cell>
        </row>
        <row r="627">
          <cell r="A627" t="str">
            <v>4302052001</v>
          </cell>
          <cell r="B627" t="str">
            <v>Impuestos a la propiedad</v>
          </cell>
          <cell r="C627">
            <v>0</v>
          </cell>
          <cell r="D627">
            <v>0</v>
          </cell>
          <cell r="E627">
            <v>0</v>
          </cell>
          <cell r="F627">
            <v>0</v>
          </cell>
          <cell r="G627">
            <v>0</v>
          </cell>
        </row>
        <row r="628">
          <cell r="A628" t="str">
            <v>4302052002</v>
          </cell>
          <cell r="B628" t="str">
            <v>Otros impuestos</v>
          </cell>
          <cell r="C628">
            <v>0</v>
          </cell>
          <cell r="D628">
            <v>0</v>
          </cell>
          <cell r="E628">
            <v>0</v>
          </cell>
          <cell r="F628">
            <v>0</v>
          </cell>
          <cell r="G628">
            <v>0</v>
          </cell>
        </row>
        <row r="629">
          <cell r="A629" t="str">
            <v>4302052201</v>
          </cell>
          <cell r="B629" t="str">
            <v>Seguros del personal</v>
          </cell>
          <cell r="C629">
            <v>0</v>
          </cell>
          <cell r="D629">
            <v>0</v>
          </cell>
          <cell r="E629">
            <v>0</v>
          </cell>
          <cell r="F629">
            <v>0</v>
          </cell>
          <cell r="G629">
            <v>0</v>
          </cell>
        </row>
        <row r="630">
          <cell r="A630" t="str">
            <v>4302052202</v>
          </cell>
          <cell r="B630" t="str">
            <v>Seguros de propiedades</v>
          </cell>
          <cell r="C630">
            <v>0</v>
          </cell>
          <cell r="D630">
            <v>0</v>
          </cell>
          <cell r="E630">
            <v>0</v>
          </cell>
          <cell r="F630">
            <v>0</v>
          </cell>
          <cell r="G630">
            <v>0</v>
          </cell>
        </row>
        <row r="631">
          <cell r="A631" t="str">
            <v>4302052401</v>
          </cell>
          <cell r="B631" t="str">
            <v>Honorarios auditores</v>
          </cell>
          <cell r="C631">
            <v>0</v>
          </cell>
          <cell r="D631">
            <v>0</v>
          </cell>
          <cell r="E631">
            <v>0</v>
          </cell>
          <cell r="F631">
            <v>0</v>
          </cell>
          <cell r="G631">
            <v>0</v>
          </cell>
        </row>
        <row r="632">
          <cell r="A632" t="str">
            <v>4302052402</v>
          </cell>
          <cell r="B632" t="str">
            <v>Honorarios legales</v>
          </cell>
          <cell r="C632">
            <v>0</v>
          </cell>
          <cell r="D632">
            <v>0</v>
          </cell>
          <cell r="E632">
            <v>0</v>
          </cell>
          <cell r="F632">
            <v>0</v>
          </cell>
          <cell r="G632">
            <v>0</v>
          </cell>
        </row>
        <row r="633">
          <cell r="A633" t="str">
            <v>4302052403</v>
          </cell>
          <cell r="B633" t="str">
            <v>Otros honorarios</v>
          </cell>
          <cell r="C633">
            <v>0</v>
          </cell>
          <cell r="D633">
            <v>0</v>
          </cell>
          <cell r="E633">
            <v>0</v>
          </cell>
          <cell r="F633">
            <v>0</v>
          </cell>
          <cell r="G633">
            <v>0</v>
          </cell>
        </row>
        <row r="634">
          <cell r="A634" t="str">
            <v>4302052404</v>
          </cell>
          <cell r="B634" t="str">
            <v>Recoleccion de basura</v>
          </cell>
          <cell r="C634">
            <v>0</v>
          </cell>
          <cell r="D634">
            <v>0</v>
          </cell>
          <cell r="E634">
            <v>0</v>
          </cell>
          <cell r="F634">
            <v>0</v>
          </cell>
          <cell r="G634">
            <v>0</v>
          </cell>
        </row>
        <row r="635">
          <cell r="A635" t="str">
            <v>4302052405</v>
          </cell>
          <cell r="B635" t="str">
            <v>Otros Servicios</v>
          </cell>
          <cell r="C635">
            <v>0</v>
          </cell>
          <cell r="D635">
            <v>0</v>
          </cell>
          <cell r="E635">
            <v>0</v>
          </cell>
          <cell r="F635">
            <v>0</v>
          </cell>
          <cell r="G635">
            <v>0</v>
          </cell>
        </row>
        <row r="636">
          <cell r="A636" t="str">
            <v>4302052406</v>
          </cell>
          <cell r="B636" t="str">
            <v>Fumigaci¾n</v>
          </cell>
          <cell r="C636">
            <v>819500</v>
          </cell>
          <cell r="D636">
            <v>819500</v>
          </cell>
          <cell r="E636">
            <v>0</v>
          </cell>
          <cell r="F636">
            <v>0</v>
          </cell>
          <cell r="G636">
            <v>0</v>
          </cell>
        </row>
        <row r="637">
          <cell r="A637" t="str">
            <v>4302052601</v>
          </cell>
          <cell r="B637" t="str">
            <v>Equipamiento</v>
          </cell>
          <cell r="C637">
            <v>0</v>
          </cell>
          <cell r="D637">
            <v>0</v>
          </cell>
          <cell r="E637">
            <v>0</v>
          </cell>
          <cell r="F637">
            <v>0</v>
          </cell>
          <cell r="G637">
            <v>0</v>
          </cell>
        </row>
        <row r="638">
          <cell r="A638" t="str">
            <v>4302052602</v>
          </cell>
          <cell r="B638" t="str">
            <v>Reparaciones y mantenimiento EF</v>
          </cell>
          <cell r="C638">
            <v>235518462</v>
          </cell>
          <cell r="D638">
            <v>198449007</v>
          </cell>
          <cell r="E638">
            <v>3338597</v>
          </cell>
          <cell r="F638">
            <v>1530788</v>
          </cell>
          <cell r="G638">
            <v>37069455</v>
          </cell>
        </row>
        <row r="639">
          <cell r="A639" t="str">
            <v>4302052801</v>
          </cell>
          <cell r="B639" t="str">
            <v>Otros proveedores</v>
          </cell>
          <cell r="C639">
            <v>0</v>
          </cell>
          <cell r="D639">
            <v>0</v>
          </cell>
          <cell r="E639">
            <v>0</v>
          </cell>
          <cell r="F639">
            <v>0</v>
          </cell>
          <cell r="G639">
            <v>0</v>
          </cell>
        </row>
        <row r="640">
          <cell r="A640" t="str">
            <v>4302052802</v>
          </cell>
          <cell r="B640" t="str">
            <v>Proveedores</v>
          </cell>
          <cell r="C640">
            <v>0</v>
          </cell>
          <cell r="D640">
            <v>0</v>
          </cell>
          <cell r="E640">
            <v>0</v>
          </cell>
          <cell r="F640">
            <v>0</v>
          </cell>
          <cell r="G640">
            <v>0</v>
          </cell>
        </row>
        <row r="641">
          <cell r="A641" t="str">
            <v>4302052803</v>
          </cell>
          <cell r="B641" t="str">
            <v>Energia electrica</v>
          </cell>
          <cell r="C641">
            <v>0</v>
          </cell>
          <cell r="D641">
            <v>0</v>
          </cell>
          <cell r="E641">
            <v>0</v>
          </cell>
          <cell r="F641">
            <v>0</v>
          </cell>
          <cell r="G641">
            <v>0</v>
          </cell>
        </row>
        <row r="642">
          <cell r="A642" t="str">
            <v>4302052804</v>
          </cell>
          <cell r="B642" t="str">
            <v>Gas</v>
          </cell>
          <cell r="C642">
            <v>0</v>
          </cell>
          <cell r="D642">
            <v>0</v>
          </cell>
          <cell r="E642">
            <v>0</v>
          </cell>
          <cell r="F642">
            <v>0</v>
          </cell>
          <cell r="G642">
            <v>0</v>
          </cell>
        </row>
        <row r="643">
          <cell r="A643" t="str">
            <v>4302052805</v>
          </cell>
          <cell r="B643" t="str">
            <v>Agua</v>
          </cell>
          <cell r="C643">
            <v>0</v>
          </cell>
          <cell r="D643">
            <v>0</v>
          </cell>
          <cell r="E643">
            <v>0</v>
          </cell>
          <cell r="F643">
            <v>0</v>
          </cell>
          <cell r="G643">
            <v>0</v>
          </cell>
        </row>
        <row r="644">
          <cell r="A644" t="str">
            <v>4302052806</v>
          </cell>
          <cell r="B644" t="str">
            <v>Gastos en Seguridad</v>
          </cell>
          <cell r="C644">
            <v>0</v>
          </cell>
          <cell r="D644">
            <v>0</v>
          </cell>
          <cell r="E644">
            <v>0</v>
          </cell>
          <cell r="F644">
            <v>0</v>
          </cell>
          <cell r="G644">
            <v>0</v>
          </cell>
        </row>
        <row r="645">
          <cell r="A645" t="str">
            <v>4302053001</v>
          </cell>
          <cell r="B645" t="str">
            <v>Alquiler de equipos</v>
          </cell>
          <cell r="C645">
            <v>0</v>
          </cell>
          <cell r="D645">
            <v>0</v>
          </cell>
          <cell r="E645">
            <v>0</v>
          </cell>
          <cell r="F645">
            <v>0</v>
          </cell>
          <cell r="G645">
            <v>0</v>
          </cell>
        </row>
        <row r="646">
          <cell r="A646" t="str">
            <v>4302053002</v>
          </cell>
          <cell r="B646" t="str">
            <v>Alquiler de oficinas</v>
          </cell>
          <cell r="C646">
            <v>0</v>
          </cell>
          <cell r="D646">
            <v>0</v>
          </cell>
          <cell r="E646">
            <v>0</v>
          </cell>
          <cell r="F646">
            <v>0</v>
          </cell>
          <cell r="G646">
            <v>0</v>
          </cell>
        </row>
        <row r="647">
          <cell r="A647" t="str">
            <v>4302053003</v>
          </cell>
          <cell r="B647" t="str">
            <v>Fletes</v>
          </cell>
          <cell r="C647">
            <v>0</v>
          </cell>
          <cell r="D647">
            <v>0</v>
          </cell>
          <cell r="E647">
            <v>0</v>
          </cell>
          <cell r="F647">
            <v>0</v>
          </cell>
          <cell r="G647">
            <v>0</v>
          </cell>
        </row>
        <row r="648">
          <cell r="A648" t="str">
            <v>4302053004</v>
          </cell>
          <cell r="B648" t="str">
            <v>Depositos</v>
          </cell>
          <cell r="C648">
            <v>0</v>
          </cell>
          <cell r="D648">
            <v>0</v>
          </cell>
          <cell r="E648">
            <v>0</v>
          </cell>
          <cell r="F648">
            <v>0</v>
          </cell>
          <cell r="G648">
            <v>0</v>
          </cell>
        </row>
        <row r="649">
          <cell r="A649" t="str">
            <v>4302053005</v>
          </cell>
          <cell r="B649" t="str">
            <v>Suscripciones</v>
          </cell>
          <cell r="C649">
            <v>0</v>
          </cell>
          <cell r="D649">
            <v>0</v>
          </cell>
          <cell r="E649">
            <v>0</v>
          </cell>
          <cell r="F649">
            <v>0</v>
          </cell>
          <cell r="G649">
            <v>0</v>
          </cell>
        </row>
        <row r="650">
          <cell r="A650" t="str">
            <v>4302053006</v>
          </cell>
          <cell r="B650" t="str">
            <v>Otros gastos</v>
          </cell>
          <cell r="C650">
            <v>11913</v>
          </cell>
          <cell r="D650">
            <v>11913</v>
          </cell>
          <cell r="E650">
            <v>0</v>
          </cell>
          <cell r="F650">
            <v>0</v>
          </cell>
          <cell r="G650">
            <v>0</v>
          </cell>
        </row>
        <row r="651">
          <cell r="A651" t="str">
            <v>4302053007</v>
          </cell>
          <cell r="B651" t="str">
            <v>Recreacion</v>
          </cell>
          <cell r="C651">
            <v>0</v>
          </cell>
          <cell r="D651">
            <v>0</v>
          </cell>
          <cell r="E651">
            <v>0</v>
          </cell>
          <cell r="F651">
            <v>0</v>
          </cell>
          <cell r="G651">
            <v>0</v>
          </cell>
        </row>
        <row r="652">
          <cell r="A652" t="str">
            <v>4302053008</v>
          </cell>
          <cell r="B652" t="str">
            <v>Estructura</v>
          </cell>
          <cell r="C652">
            <v>0</v>
          </cell>
          <cell r="D652">
            <v>0</v>
          </cell>
          <cell r="E652">
            <v>0</v>
          </cell>
          <cell r="F652">
            <v>0</v>
          </cell>
          <cell r="G652">
            <v>0</v>
          </cell>
        </row>
        <row r="653">
          <cell r="A653" t="str">
            <v>4302061001</v>
          </cell>
          <cell r="B653" t="str">
            <v>Sueldos y Jornales personal permanente</v>
          </cell>
          <cell r="C653">
            <v>540587595</v>
          </cell>
          <cell r="D653">
            <v>375998293</v>
          </cell>
          <cell r="E653">
            <v>12590335</v>
          </cell>
          <cell r="F653">
            <v>0</v>
          </cell>
          <cell r="G653">
            <v>164589302</v>
          </cell>
        </row>
        <row r="654">
          <cell r="A654" t="str">
            <v>4302061002</v>
          </cell>
          <cell r="B654" t="str">
            <v>Sueldos y Jornales personal temporario</v>
          </cell>
          <cell r="C654">
            <v>0</v>
          </cell>
          <cell r="D654">
            <v>0</v>
          </cell>
          <cell r="E654">
            <v>0</v>
          </cell>
          <cell r="F654">
            <v>0</v>
          </cell>
          <cell r="G654">
            <v>0</v>
          </cell>
        </row>
        <row r="655">
          <cell r="A655" t="str">
            <v>4302061003</v>
          </cell>
          <cell r="B655" t="str">
            <v>Horas Extras</v>
          </cell>
          <cell r="C655">
            <v>41305471</v>
          </cell>
          <cell r="D655">
            <v>35809056</v>
          </cell>
          <cell r="E655">
            <v>206014</v>
          </cell>
          <cell r="F655">
            <v>0</v>
          </cell>
          <cell r="G655">
            <v>5496415</v>
          </cell>
        </row>
        <row r="656">
          <cell r="A656" t="str">
            <v>4302061004</v>
          </cell>
          <cell r="B656" t="str">
            <v>Cargas Sociales</v>
          </cell>
          <cell r="C656">
            <v>168491385</v>
          </cell>
          <cell r="D656">
            <v>146966122</v>
          </cell>
          <cell r="E656">
            <v>2017578</v>
          </cell>
          <cell r="F656">
            <v>0</v>
          </cell>
          <cell r="G656">
            <v>21525263</v>
          </cell>
        </row>
        <row r="657">
          <cell r="A657" t="str">
            <v>4302061005</v>
          </cell>
          <cell r="B657" t="str">
            <v>Sueldo Anual Complementario</v>
          </cell>
          <cell r="C657">
            <v>50483001</v>
          </cell>
          <cell r="D657">
            <v>35996684</v>
          </cell>
          <cell r="E657">
            <v>1075314</v>
          </cell>
          <cell r="F657">
            <v>0</v>
          </cell>
          <cell r="G657">
            <v>14486317</v>
          </cell>
        </row>
        <row r="658">
          <cell r="A658" t="str">
            <v>4302061006</v>
          </cell>
          <cell r="B658" t="str">
            <v>Vacaciones</v>
          </cell>
          <cell r="C658">
            <v>1525920</v>
          </cell>
          <cell r="D658">
            <v>1525920</v>
          </cell>
          <cell r="E658">
            <v>0</v>
          </cell>
          <cell r="F658">
            <v>0</v>
          </cell>
          <cell r="G658">
            <v>0</v>
          </cell>
        </row>
        <row r="659">
          <cell r="A659" t="str">
            <v>4302061007</v>
          </cell>
          <cell r="B659" t="str">
            <v>Plan de Jubilacion</v>
          </cell>
          <cell r="C659">
            <v>0</v>
          </cell>
          <cell r="D659">
            <v>0</v>
          </cell>
          <cell r="E659">
            <v>0</v>
          </cell>
          <cell r="F659">
            <v>0</v>
          </cell>
          <cell r="G659">
            <v>0</v>
          </cell>
        </row>
        <row r="660">
          <cell r="A660" t="str">
            <v>4302061008</v>
          </cell>
          <cell r="B660" t="str">
            <v>Distribucion utilidades</v>
          </cell>
          <cell r="C660">
            <v>0</v>
          </cell>
          <cell r="D660">
            <v>0</v>
          </cell>
          <cell r="E660">
            <v>0</v>
          </cell>
          <cell r="F660">
            <v>0</v>
          </cell>
          <cell r="G660">
            <v>0</v>
          </cell>
        </row>
        <row r="661">
          <cell r="A661" t="str">
            <v>4302061009</v>
          </cell>
          <cell r="B661" t="str">
            <v>Vivienda</v>
          </cell>
          <cell r="C661">
            <v>0</v>
          </cell>
          <cell r="D661">
            <v>0</v>
          </cell>
          <cell r="E661">
            <v>0</v>
          </cell>
          <cell r="F661">
            <v>0</v>
          </cell>
          <cell r="G661">
            <v>0</v>
          </cell>
        </row>
        <row r="662">
          <cell r="A662" t="str">
            <v>4302061010</v>
          </cell>
          <cell r="B662" t="str">
            <v>Servicio Medico</v>
          </cell>
          <cell r="C662">
            <v>333000</v>
          </cell>
          <cell r="D662">
            <v>333000</v>
          </cell>
          <cell r="E662">
            <v>0</v>
          </cell>
          <cell r="F662">
            <v>0</v>
          </cell>
          <cell r="G662">
            <v>0</v>
          </cell>
        </row>
        <row r="663">
          <cell r="A663" t="str">
            <v>4302061011</v>
          </cell>
          <cell r="B663" t="str">
            <v>Capacitacion</v>
          </cell>
          <cell r="C663">
            <v>139000</v>
          </cell>
          <cell r="D663">
            <v>139000</v>
          </cell>
          <cell r="E663">
            <v>0</v>
          </cell>
          <cell r="F663">
            <v>0</v>
          </cell>
          <cell r="G663">
            <v>0</v>
          </cell>
        </row>
        <row r="664">
          <cell r="A664" t="str">
            <v>4302061012</v>
          </cell>
          <cell r="B664" t="str">
            <v>Otros Servicios al Personal</v>
          </cell>
          <cell r="C664">
            <v>50500</v>
          </cell>
          <cell r="D664">
            <v>50500</v>
          </cell>
          <cell r="E664">
            <v>0</v>
          </cell>
          <cell r="F664">
            <v>0</v>
          </cell>
          <cell r="G664">
            <v>0</v>
          </cell>
        </row>
        <row r="665">
          <cell r="A665" t="str">
            <v>4302061013</v>
          </cell>
          <cell r="B665" t="str">
            <v>Varios</v>
          </cell>
          <cell r="C665">
            <v>0</v>
          </cell>
          <cell r="D665">
            <v>0</v>
          </cell>
          <cell r="E665">
            <v>0</v>
          </cell>
          <cell r="F665">
            <v>0</v>
          </cell>
          <cell r="G665">
            <v>0</v>
          </cell>
        </row>
        <row r="666">
          <cell r="A666" t="str">
            <v>4302061014</v>
          </cell>
          <cell r="B666" t="str">
            <v>Indemnizaciones</v>
          </cell>
          <cell r="C666">
            <v>24050509</v>
          </cell>
          <cell r="D666">
            <v>24050509</v>
          </cell>
          <cell r="E666">
            <v>0</v>
          </cell>
          <cell r="F666">
            <v>0</v>
          </cell>
          <cell r="G666">
            <v>0</v>
          </cell>
        </row>
        <row r="667">
          <cell r="A667" t="str">
            <v>4302061015</v>
          </cell>
          <cell r="B667" t="str">
            <v>Gratificaciones</v>
          </cell>
          <cell r="C667">
            <v>11913750</v>
          </cell>
          <cell r="D667">
            <v>11427550</v>
          </cell>
          <cell r="E667">
            <v>0</v>
          </cell>
          <cell r="F667">
            <v>0</v>
          </cell>
          <cell r="G667">
            <v>486200</v>
          </cell>
        </row>
        <row r="668">
          <cell r="A668" t="str">
            <v>4302061201</v>
          </cell>
          <cell r="B668" t="str">
            <v>Gastos de viaje</v>
          </cell>
          <cell r="C668">
            <v>0</v>
          </cell>
          <cell r="D668">
            <v>0</v>
          </cell>
          <cell r="E668">
            <v>0</v>
          </cell>
          <cell r="F668">
            <v>0</v>
          </cell>
          <cell r="G668">
            <v>0</v>
          </cell>
        </row>
        <row r="669">
          <cell r="A669" t="str">
            <v>4302061401</v>
          </cell>
          <cell r="B669" t="str">
            <v>Gastos de oficina</v>
          </cell>
          <cell r="C669">
            <v>0</v>
          </cell>
          <cell r="D669">
            <v>0</v>
          </cell>
          <cell r="E669">
            <v>0</v>
          </cell>
          <cell r="F669">
            <v>0</v>
          </cell>
          <cell r="G669">
            <v>0</v>
          </cell>
        </row>
        <row r="670">
          <cell r="A670" t="str">
            <v>4302061601</v>
          </cell>
          <cell r="B670" t="str">
            <v>Comunicaciones</v>
          </cell>
          <cell r="C670">
            <v>113400</v>
          </cell>
          <cell r="D670">
            <v>113400</v>
          </cell>
          <cell r="E670">
            <v>0</v>
          </cell>
          <cell r="F670">
            <v>0</v>
          </cell>
          <cell r="G670">
            <v>0</v>
          </cell>
        </row>
        <row r="671">
          <cell r="A671" t="str">
            <v>4302061801</v>
          </cell>
          <cell r="B671" t="str">
            <v>Publicidad</v>
          </cell>
          <cell r="C671">
            <v>0</v>
          </cell>
          <cell r="D671">
            <v>0</v>
          </cell>
          <cell r="E671">
            <v>0</v>
          </cell>
          <cell r="F671">
            <v>0</v>
          </cell>
          <cell r="G671">
            <v>0</v>
          </cell>
        </row>
        <row r="672">
          <cell r="A672" t="str">
            <v>4302061802</v>
          </cell>
          <cell r="B672" t="str">
            <v>Promociones</v>
          </cell>
          <cell r="C672">
            <v>0</v>
          </cell>
          <cell r="D672">
            <v>0</v>
          </cell>
          <cell r="E672">
            <v>0</v>
          </cell>
          <cell r="F672">
            <v>0</v>
          </cell>
          <cell r="G672">
            <v>0</v>
          </cell>
        </row>
        <row r="673">
          <cell r="A673" t="str">
            <v>4302061803</v>
          </cell>
          <cell r="B673" t="str">
            <v>Servicios al Cliente</v>
          </cell>
          <cell r="C673">
            <v>0</v>
          </cell>
          <cell r="D673">
            <v>0</v>
          </cell>
          <cell r="E673">
            <v>0</v>
          </cell>
          <cell r="F673">
            <v>0</v>
          </cell>
          <cell r="G673">
            <v>0</v>
          </cell>
        </row>
        <row r="674">
          <cell r="A674" t="str">
            <v>4302062001</v>
          </cell>
          <cell r="B674" t="str">
            <v>Impuestos a la propiedad</v>
          </cell>
          <cell r="C674">
            <v>4275640</v>
          </cell>
          <cell r="D674">
            <v>4275640</v>
          </cell>
          <cell r="E674">
            <v>0</v>
          </cell>
          <cell r="F674">
            <v>0</v>
          </cell>
          <cell r="G674">
            <v>0</v>
          </cell>
        </row>
        <row r="675">
          <cell r="A675" t="str">
            <v>4302062002</v>
          </cell>
          <cell r="B675" t="str">
            <v>Otros impuestos</v>
          </cell>
          <cell r="C675">
            <v>0</v>
          </cell>
          <cell r="D675">
            <v>0</v>
          </cell>
          <cell r="E675">
            <v>0</v>
          </cell>
          <cell r="F675">
            <v>0</v>
          </cell>
          <cell r="G675">
            <v>0</v>
          </cell>
        </row>
        <row r="676">
          <cell r="A676" t="str">
            <v>4302062201</v>
          </cell>
          <cell r="B676" t="str">
            <v>Seguros del personal</v>
          </cell>
          <cell r="C676">
            <v>0</v>
          </cell>
          <cell r="D676">
            <v>0</v>
          </cell>
          <cell r="E676">
            <v>0</v>
          </cell>
          <cell r="F676">
            <v>0</v>
          </cell>
          <cell r="G676">
            <v>0</v>
          </cell>
        </row>
        <row r="677">
          <cell r="A677" t="str">
            <v>4302062202</v>
          </cell>
          <cell r="B677" t="str">
            <v>Seguros de propiedades</v>
          </cell>
          <cell r="C677">
            <v>5098137</v>
          </cell>
          <cell r="D677">
            <v>5098137</v>
          </cell>
          <cell r="E677">
            <v>0</v>
          </cell>
          <cell r="F677">
            <v>0</v>
          </cell>
          <cell r="G677">
            <v>0</v>
          </cell>
        </row>
        <row r="678">
          <cell r="A678" t="str">
            <v>4302062401</v>
          </cell>
          <cell r="B678" t="str">
            <v>Honorarios auditores</v>
          </cell>
          <cell r="C678">
            <v>0</v>
          </cell>
          <cell r="D678">
            <v>0</v>
          </cell>
          <cell r="E678">
            <v>0</v>
          </cell>
          <cell r="F678">
            <v>0</v>
          </cell>
          <cell r="G678">
            <v>0</v>
          </cell>
        </row>
        <row r="679">
          <cell r="A679" t="str">
            <v>4302062402</v>
          </cell>
          <cell r="B679" t="str">
            <v>Honorarios legales</v>
          </cell>
          <cell r="C679">
            <v>0</v>
          </cell>
          <cell r="D679">
            <v>0</v>
          </cell>
          <cell r="E679">
            <v>0</v>
          </cell>
          <cell r="F679">
            <v>0</v>
          </cell>
          <cell r="G679">
            <v>0</v>
          </cell>
        </row>
        <row r="680">
          <cell r="A680" t="str">
            <v>4302062403</v>
          </cell>
          <cell r="B680" t="str">
            <v>Otros honorarios</v>
          </cell>
          <cell r="C680">
            <v>0</v>
          </cell>
          <cell r="D680">
            <v>0</v>
          </cell>
          <cell r="E680">
            <v>0</v>
          </cell>
          <cell r="F680">
            <v>0</v>
          </cell>
          <cell r="G680">
            <v>0</v>
          </cell>
        </row>
        <row r="681">
          <cell r="A681" t="str">
            <v>4302062404</v>
          </cell>
          <cell r="B681" t="str">
            <v>Recoleccion de basura</v>
          </cell>
          <cell r="C681">
            <v>0</v>
          </cell>
          <cell r="D681">
            <v>0</v>
          </cell>
          <cell r="E681">
            <v>0</v>
          </cell>
          <cell r="F681">
            <v>0</v>
          </cell>
          <cell r="G681">
            <v>0</v>
          </cell>
        </row>
        <row r="682">
          <cell r="A682" t="str">
            <v>4302062405</v>
          </cell>
          <cell r="B682" t="str">
            <v>Otros Servicios</v>
          </cell>
          <cell r="C682">
            <v>640000</v>
          </cell>
          <cell r="D682">
            <v>0</v>
          </cell>
          <cell r="E682">
            <v>640000</v>
          </cell>
          <cell r="F682">
            <v>0</v>
          </cell>
          <cell r="G682">
            <v>640000</v>
          </cell>
        </row>
        <row r="683">
          <cell r="A683" t="str">
            <v>4302062406</v>
          </cell>
          <cell r="B683" t="str">
            <v>Fumigaci¾n</v>
          </cell>
          <cell r="C683">
            <v>4992730</v>
          </cell>
          <cell r="D683">
            <v>4992730</v>
          </cell>
          <cell r="E683">
            <v>0</v>
          </cell>
          <cell r="F683">
            <v>0</v>
          </cell>
          <cell r="G683">
            <v>0</v>
          </cell>
        </row>
        <row r="684">
          <cell r="A684" t="str">
            <v>4302062601</v>
          </cell>
          <cell r="B684" t="str">
            <v>Equipamiento</v>
          </cell>
          <cell r="C684">
            <v>0</v>
          </cell>
          <cell r="D684">
            <v>0</v>
          </cell>
          <cell r="E684">
            <v>0</v>
          </cell>
          <cell r="F684">
            <v>0</v>
          </cell>
          <cell r="G684">
            <v>0</v>
          </cell>
        </row>
        <row r="685">
          <cell r="A685" t="str">
            <v>4302062602</v>
          </cell>
          <cell r="B685" t="str">
            <v>Reparaciones y mantenimiento FB</v>
          </cell>
          <cell r="C685">
            <v>375678067</v>
          </cell>
          <cell r="D685">
            <v>302567582</v>
          </cell>
          <cell r="E685">
            <v>788417</v>
          </cell>
          <cell r="F685">
            <v>360000</v>
          </cell>
          <cell r="G685">
            <v>73110485</v>
          </cell>
        </row>
        <row r="686">
          <cell r="A686" t="str">
            <v>4302062801</v>
          </cell>
          <cell r="B686" t="str">
            <v>Otros proveedores</v>
          </cell>
          <cell r="C686">
            <v>0</v>
          </cell>
          <cell r="D686">
            <v>0</v>
          </cell>
          <cell r="E686">
            <v>0</v>
          </cell>
          <cell r="F686">
            <v>0</v>
          </cell>
          <cell r="G686">
            <v>0</v>
          </cell>
        </row>
        <row r="687">
          <cell r="A687" t="str">
            <v>4302062802</v>
          </cell>
          <cell r="B687" t="str">
            <v>Proveedores</v>
          </cell>
          <cell r="C687">
            <v>0</v>
          </cell>
          <cell r="D687">
            <v>0</v>
          </cell>
          <cell r="E687">
            <v>0</v>
          </cell>
          <cell r="F687">
            <v>0</v>
          </cell>
          <cell r="G687">
            <v>0</v>
          </cell>
        </row>
        <row r="688">
          <cell r="A688" t="str">
            <v>4302062803</v>
          </cell>
          <cell r="B688" t="str">
            <v>Energia electrica</v>
          </cell>
          <cell r="C688">
            <v>0</v>
          </cell>
          <cell r="D688">
            <v>0</v>
          </cell>
          <cell r="E688">
            <v>0</v>
          </cell>
          <cell r="F688">
            <v>0</v>
          </cell>
          <cell r="G688">
            <v>0</v>
          </cell>
        </row>
        <row r="689">
          <cell r="A689" t="str">
            <v>4302062804</v>
          </cell>
          <cell r="B689" t="str">
            <v>Gas</v>
          </cell>
          <cell r="C689">
            <v>0</v>
          </cell>
          <cell r="D689">
            <v>0</v>
          </cell>
          <cell r="E689">
            <v>0</v>
          </cell>
          <cell r="F689">
            <v>0</v>
          </cell>
          <cell r="G689">
            <v>0</v>
          </cell>
        </row>
        <row r="690">
          <cell r="A690" t="str">
            <v>4302062805</v>
          </cell>
          <cell r="B690" t="str">
            <v>Agua</v>
          </cell>
          <cell r="C690">
            <v>0</v>
          </cell>
          <cell r="D690">
            <v>0</v>
          </cell>
          <cell r="E690">
            <v>0</v>
          </cell>
          <cell r="F690">
            <v>0</v>
          </cell>
          <cell r="G690">
            <v>0</v>
          </cell>
        </row>
        <row r="691">
          <cell r="A691" t="str">
            <v>4302062806</v>
          </cell>
          <cell r="B691" t="str">
            <v>Gastos en Seguridad</v>
          </cell>
          <cell r="C691">
            <v>16523464</v>
          </cell>
          <cell r="D691">
            <v>16523464</v>
          </cell>
          <cell r="E691">
            <v>0</v>
          </cell>
          <cell r="F691">
            <v>0</v>
          </cell>
          <cell r="G691">
            <v>0</v>
          </cell>
        </row>
        <row r="692">
          <cell r="A692" t="str">
            <v>4302063001</v>
          </cell>
          <cell r="B692" t="str">
            <v>Alquiler de equipos</v>
          </cell>
          <cell r="C692">
            <v>0</v>
          </cell>
          <cell r="D692">
            <v>0</v>
          </cell>
          <cell r="E692">
            <v>0</v>
          </cell>
          <cell r="F692">
            <v>0</v>
          </cell>
          <cell r="G692">
            <v>0</v>
          </cell>
        </row>
        <row r="693">
          <cell r="A693" t="str">
            <v>4302063002</v>
          </cell>
          <cell r="B693" t="str">
            <v>Alquiler de oficinas</v>
          </cell>
          <cell r="C693">
            <v>0</v>
          </cell>
          <cell r="D693">
            <v>0</v>
          </cell>
          <cell r="E693">
            <v>0</v>
          </cell>
          <cell r="F693">
            <v>0</v>
          </cell>
          <cell r="G693">
            <v>0</v>
          </cell>
        </row>
        <row r="694">
          <cell r="A694" t="str">
            <v>4302063003</v>
          </cell>
          <cell r="B694" t="str">
            <v>Fletes</v>
          </cell>
          <cell r="C694">
            <v>0</v>
          </cell>
          <cell r="D694">
            <v>0</v>
          </cell>
          <cell r="E694">
            <v>0</v>
          </cell>
          <cell r="F694">
            <v>0</v>
          </cell>
          <cell r="G694">
            <v>0</v>
          </cell>
        </row>
        <row r="695">
          <cell r="A695" t="str">
            <v>4302063004</v>
          </cell>
          <cell r="B695" t="str">
            <v>Depositos</v>
          </cell>
          <cell r="C695">
            <v>0</v>
          </cell>
          <cell r="D695">
            <v>0</v>
          </cell>
          <cell r="E695">
            <v>0</v>
          </cell>
          <cell r="F695">
            <v>0</v>
          </cell>
          <cell r="G695">
            <v>0</v>
          </cell>
        </row>
        <row r="696">
          <cell r="A696" t="str">
            <v>4302063005</v>
          </cell>
          <cell r="B696" t="str">
            <v>Suscripciones</v>
          </cell>
          <cell r="C696">
            <v>0</v>
          </cell>
          <cell r="D696">
            <v>0</v>
          </cell>
          <cell r="E696">
            <v>0</v>
          </cell>
          <cell r="F696">
            <v>0</v>
          </cell>
          <cell r="G696">
            <v>0</v>
          </cell>
        </row>
        <row r="697">
          <cell r="A697" t="str">
            <v>4302063006</v>
          </cell>
          <cell r="B697" t="str">
            <v>Otros gastos</v>
          </cell>
          <cell r="C697">
            <v>1307785</v>
          </cell>
          <cell r="D697">
            <v>1307785</v>
          </cell>
          <cell r="E697">
            <v>0</v>
          </cell>
          <cell r="F697">
            <v>0</v>
          </cell>
          <cell r="G697">
            <v>0</v>
          </cell>
        </row>
        <row r="698">
          <cell r="A698" t="str">
            <v>4302063007</v>
          </cell>
          <cell r="B698" t="str">
            <v>Recreacion</v>
          </cell>
          <cell r="C698">
            <v>0</v>
          </cell>
          <cell r="D698">
            <v>0</v>
          </cell>
          <cell r="E698">
            <v>0</v>
          </cell>
          <cell r="F698">
            <v>0</v>
          </cell>
          <cell r="G698">
            <v>0</v>
          </cell>
        </row>
        <row r="699">
          <cell r="A699" t="str">
            <v>4302063008</v>
          </cell>
          <cell r="B699" t="str">
            <v>Estructura</v>
          </cell>
          <cell r="C699">
            <v>0</v>
          </cell>
          <cell r="D699">
            <v>0</v>
          </cell>
          <cell r="E699">
            <v>0</v>
          </cell>
          <cell r="F699">
            <v>0</v>
          </cell>
          <cell r="G699">
            <v>0</v>
          </cell>
        </row>
        <row r="700">
          <cell r="A700" t="str">
            <v>4302071001</v>
          </cell>
          <cell r="B700" t="str">
            <v>Sueldos y Jornales personal permanente</v>
          </cell>
          <cell r="C700">
            <v>16023859</v>
          </cell>
          <cell r="D700">
            <v>16023859</v>
          </cell>
          <cell r="E700">
            <v>0</v>
          </cell>
          <cell r="F700">
            <v>0</v>
          </cell>
          <cell r="G700">
            <v>0</v>
          </cell>
        </row>
        <row r="701">
          <cell r="A701" t="str">
            <v>4302071002</v>
          </cell>
          <cell r="B701" t="str">
            <v>Sueldos y Jornales personal temporario</v>
          </cell>
          <cell r="C701">
            <v>0</v>
          </cell>
          <cell r="D701">
            <v>0</v>
          </cell>
          <cell r="E701">
            <v>0</v>
          </cell>
          <cell r="F701">
            <v>0</v>
          </cell>
          <cell r="G701">
            <v>0</v>
          </cell>
        </row>
        <row r="702">
          <cell r="A702" t="str">
            <v>4302071003</v>
          </cell>
          <cell r="B702" t="str">
            <v>Horas Extras</v>
          </cell>
          <cell r="C702">
            <v>2878218</v>
          </cell>
          <cell r="D702">
            <v>2878218</v>
          </cell>
          <cell r="E702">
            <v>0</v>
          </cell>
          <cell r="F702">
            <v>0</v>
          </cell>
          <cell r="G702">
            <v>0</v>
          </cell>
        </row>
        <row r="703">
          <cell r="A703" t="str">
            <v>4302071004</v>
          </cell>
          <cell r="B703" t="str">
            <v>Cargas Sociales</v>
          </cell>
          <cell r="C703">
            <v>6648686</v>
          </cell>
          <cell r="D703">
            <v>6648686</v>
          </cell>
          <cell r="E703">
            <v>0</v>
          </cell>
          <cell r="F703">
            <v>0</v>
          </cell>
          <cell r="G703">
            <v>0</v>
          </cell>
        </row>
        <row r="704">
          <cell r="A704" t="str">
            <v>4302071005</v>
          </cell>
          <cell r="B704" t="str">
            <v>Sueldo Anual Complementario</v>
          </cell>
          <cell r="C704">
            <v>1781352</v>
          </cell>
          <cell r="D704">
            <v>1781352</v>
          </cell>
          <cell r="E704">
            <v>0</v>
          </cell>
          <cell r="F704">
            <v>0</v>
          </cell>
          <cell r="G704">
            <v>0</v>
          </cell>
        </row>
        <row r="705">
          <cell r="A705" t="str">
            <v>4302071006</v>
          </cell>
          <cell r="B705" t="str">
            <v>Vacaciones</v>
          </cell>
          <cell r="C705">
            <v>0</v>
          </cell>
          <cell r="D705">
            <v>0</v>
          </cell>
          <cell r="E705">
            <v>0</v>
          </cell>
          <cell r="F705">
            <v>0</v>
          </cell>
          <cell r="G705">
            <v>0</v>
          </cell>
        </row>
        <row r="706">
          <cell r="A706" t="str">
            <v>4302071007</v>
          </cell>
          <cell r="B706" t="str">
            <v>Plan de Jubilacion</v>
          </cell>
          <cell r="C706">
            <v>0</v>
          </cell>
          <cell r="D706">
            <v>0</v>
          </cell>
          <cell r="E706">
            <v>0</v>
          </cell>
          <cell r="F706">
            <v>0</v>
          </cell>
          <cell r="G706">
            <v>0</v>
          </cell>
        </row>
        <row r="707">
          <cell r="A707" t="str">
            <v>4302071008</v>
          </cell>
          <cell r="B707" t="str">
            <v>Distribucion utilidades</v>
          </cell>
          <cell r="C707">
            <v>0</v>
          </cell>
          <cell r="D707">
            <v>0</v>
          </cell>
          <cell r="E707">
            <v>0</v>
          </cell>
          <cell r="F707">
            <v>0</v>
          </cell>
          <cell r="G707">
            <v>0</v>
          </cell>
        </row>
        <row r="708">
          <cell r="A708" t="str">
            <v>4302071009</v>
          </cell>
          <cell r="B708" t="str">
            <v>Vivienda</v>
          </cell>
          <cell r="C708">
            <v>0</v>
          </cell>
          <cell r="D708">
            <v>0</v>
          </cell>
          <cell r="E708">
            <v>0</v>
          </cell>
          <cell r="F708">
            <v>0</v>
          </cell>
          <cell r="G708">
            <v>0</v>
          </cell>
        </row>
        <row r="709">
          <cell r="A709" t="str">
            <v>4302071010</v>
          </cell>
          <cell r="B709" t="str">
            <v>Servicio Medico</v>
          </cell>
          <cell r="C709">
            <v>0</v>
          </cell>
          <cell r="D709">
            <v>0</v>
          </cell>
          <cell r="E709">
            <v>0</v>
          </cell>
          <cell r="F709">
            <v>0</v>
          </cell>
          <cell r="G709">
            <v>0</v>
          </cell>
        </row>
        <row r="710">
          <cell r="A710" t="str">
            <v>4302071011</v>
          </cell>
          <cell r="B710" t="str">
            <v>Capacitacion</v>
          </cell>
          <cell r="C710">
            <v>139000</v>
          </cell>
          <cell r="D710">
            <v>139000</v>
          </cell>
          <cell r="E710">
            <v>0</v>
          </cell>
          <cell r="F710">
            <v>0</v>
          </cell>
          <cell r="G710">
            <v>0</v>
          </cell>
        </row>
        <row r="711">
          <cell r="A711" t="str">
            <v>4302071012</v>
          </cell>
          <cell r="B711" t="str">
            <v>Otros Servicios al Personal</v>
          </cell>
          <cell r="C711">
            <v>0</v>
          </cell>
          <cell r="D711">
            <v>0</v>
          </cell>
          <cell r="E711">
            <v>0</v>
          </cell>
          <cell r="F711">
            <v>0</v>
          </cell>
          <cell r="G711">
            <v>0</v>
          </cell>
        </row>
        <row r="712">
          <cell r="A712" t="str">
            <v>4302071013</v>
          </cell>
          <cell r="B712" t="str">
            <v>Varios</v>
          </cell>
          <cell r="C712">
            <v>0</v>
          </cell>
          <cell r="D712">
            <v>0</v>
          </cell>
          <cell r="E712">
            <v>0</v>
          </cell>
          <cell r="F712">
            <v>0</v>
          </cell>
          <cell r="G712">
            <v>0</v>
          </cell>
        </row>
        <row r="713">
          <cell r="A713" t="str">
            <v>4302071014</v>
          </cell>
          <cell r="B713" t="str">
            <v>Indemnizaciones</v>
          </cell>
          <cell r="C713">
            <v>2761740</v>
          </cell>
          <cell r="D713">
            <v>2761740</v>
          </cell>
          <cell r="E713">
            <v>0</v>
          </cell>
          <cell r="F713">
            <v>0</v>
          </cell>
          <cell r="G713">
            <v>0</v>
          </cell>
        </row>
        <row r="714">
          <cell r="A714" t="str">
            <v>4302071015</v>
          </cell>
          <cell r="B714" t="str">
            <v>Gratificaciones</v>
          </cell>
          <cell r="C714">
            <v>0</v>
          </cell>
          <cell r="D714">
            <v>0</v>
          </cell>
          <cell r="E714">
            <v>0</v>
          </cell>
          <cell r="F714">
            <v>0</v>
          </cell>
          <cell r="G714">
            <v>0</v>
          </cell>
        </row>
        <row r="715">
          <cell r="A715" t="str">
            <v>4302071201</v>
          </cell>
          <cell r="B715" t="str">
            <v>Gastos de viaje</v>
          </cell>
          <cell r="C715">
            <v>0</v>
          </cell>
          <cell r="D715">
            <v>0</v>
          </cell>
          <cell r="E715">
            <v>0</v>
          </cell>
          <cell r="F715">
            <v>0</v>
          </cell>
          <cell r="G715">
            <v>0</v>
          </cell>
        </row>
        <row r="716">
          <cell r="A716" t="str">
            <v>4302071401</v>
          </cell>
          <cell r="B716" t="str">
            <v>Gastos de oficina</v>
          </cell>
          <cell r="C716">
            <v>0</v>
          </cell>
          <cell r="D716">
            <v>0</v>
          </cell>
          <cell r="E716">
            <v>0</v>
          </cell>
          <cell r="F716">
            <v>0</v>
          </cell>
          <cell r="G716">
            <v>0</v>
          </cell>
        </row>
        <row r="717">
          <cell r="A717" t="str">
            <v>4302071601</v>
          </cell>
          <cell r="B717" t="str">
            <v>Comunicaciones</v>
          </cell>
          <cell r="C717">
            <v>0</v>
          </cell>
          <cell r="D717">
            <v>0</v>
          </cell>
          <cell r="E717">
            <v>0</v>
          </cell>
          <cell r="F717">
            <v>0</v>
          </cell>
          <cell r="G717">
            <v>0</v>
          </cell>
        </row>
        <row r="718">
          <cell r="A718" t="str">
            <v>4302071801</v>
          </cell>
          <cell r="B718" t="str">
            <v>Publicidad</v>
          </cell>
          <cell r="C718">
            <v>0</v>
          </cell>
          <cell r="D718">
            <v>0</v>
          </cell>
          <cell r="E718">
            <v>0</v>
          </cell>
          <cell r="F718">
            <v>0</v>
          </cell>
          <cell r="G718">
            <v>0</v>
          </cell>
        </row>
        <row r="719">
          <cell r="A719" t="str">
            <v>4302071802</v>
          </cell>
          <cell r="B719" t="str">
            <v>Promociones</v>
          </cell>
          <cell r="C719">
            <v>0</v>
          </cell>
          <cell r="D719">
            <v>0</v>
          </cell>
          <cell r="E719">
            <v>0</v>
          </cell>
          <cell r="F719">
            <v>0</v>
          </cell>
          <cell r="G719">
            <v>0</v>
          </cell>
        </row>
        <row r="720">
          <cell r="A720" t="str">
            <v>4302071803</v>
          </cell>
          <cell r="B720" t="str">
            <v>Servicios al Cliente</v>
          </cell>
          <cell r="C720">
            <v>0</v>
          </cell>
          <cell r="D720">
            <v>0</v>
          </cell>
          <cell r="E720">
            <v>0</v>
          </cell>
          <cell r="F720">
            <v>0</v>
          </cell>
          <cell r="G720">
            <v>0</v>
          </cell>
        </row>
        <row r="721">
          <cell r="A721" t="str">
            <v>4302072001</v>
          </cell>
          <cell r="B721" t="str">
            <v>Impuestos a la propiedad</v>
          </cell>
          <cell r="C721">
            <v>1122356</v>
          </cell>
          <cell r="D721">
            <v>1122356</v>
          </cell>
          <cell r="E721">
            <v>0</v>
          </cell>
          <cell r="F721">
            <v>0</v>
          </cell>
          <cell r="G721">
            <v>0</v>
          </cell>
        </row>
        <row r="722">
          <cell r="A722" t="str">
            <v>4302072002</v>
          </cell>
          <cell r="B722" t="str">
            <v>Otros impuestos</v>
          </cell>
          <cell r="C722">
            <v>0</v>
          </cell>
          <cell r="D722">
            <v>0</v>
          </cell>
          <cell r="E722">
            <v>0</v>
          </cell>
          <cell r="F722">
            <v>0</v>
          </cell>
          <cell r="G722">
            <v>0</v>
          </cell>
        </row>
        <row r="723">
          <cell r="A723" t="str">
            <v>4302072201</v>
          </cell>
          <cell r="B723" t="str">
            <v>Seguros del personal</v>
          </cell>
          <cell r="C723">
            <v>0</v>
          </cell>
          <cell r="D723">
            <v>0</v>
          </cell>
          <cell r="E723">
            <v>0</v>
          </cell>
          <cell r="F723">
            <v>0</v>
          </cell>
          <cell r="G723">
            <v>0</v>
          </cell>
        </row>
        <row r="724">
          <cell r="A724" t="str">
            <v>4302072202</v>
          </cell>
          <cell r="B724" t="str">
            <v>Seguros de propiedades</v>
          </cell>
          <cell r="C724">
            <v>1699379</v>
          </cell>
          <cell r="D724">
            <v>1699379</v>
          </cell>
          <cell r="E724">
            <v>0</v>
          </cell>
          <cell r="F724">
            <v>0</v>
          </cell>
          <cell r="G724">
            <v>0</v>
          </cell>
        </row>
        <row r="725">
          <cell r="A725" t="str">
            <v>4302072401</v>
          </cell>
          <cell r="B725" t="str">
            <v>Honorarios auditores</v>
          </cell>
          <cell r="C725">
            <v>0</v>
          </cell>
          <cell r="D725">
            <v>0</v>
          </cell>
          <cell r="E725">
            <v>0</v>
          </cell>
          <cell r="F725">
            <v>0</v>
          </cell>
          <cell r="G725">
            <v>0</v>
          </cell>
        </row>
        <row r="726">
          <cell r="A726" t="str">
            <v>4302072402</v>
          </cell>
          <cell r="B726" t="str">
            <v>Honorarios legales</v>
          </cell>
          <cell r="C726">
            <v>0</v>
          </cell>
          <cell r="D726">
            <v>0</v>
          </cell>
          <cell r="E726">
            <v>0</v>
          </cell>
          <cell r="F726">
            <v>0</v>
          </cell>
          <cell r="G726">
            <v>0</v>
          </cell>
        </row>
        <row r="727">
          <cell r="A727" t="str">
            <v>4302072403</v>
          </cell>
          <cell r="B727" t="str">
            <v>Otros honorarios</v>
          </cell>
          <cell r="C727">
            <v>0</v>
          </cell>
          <cell r="D727">
            <v>0</v>
          </cell>
          <cell r="E727">
            <v>0</v>
          </cell>
          <cell r="F727">
            <v>0</v>
          </cell>
          <cell r="G727">
            <v>0</v>
          </cell>
        </row>
        <row r="728">
          <cell r="A728" t="str">
            <v>4302072404</v>
          </cell>
          <cell r="B728" t="str">
            <v>Recoleccion de basura</v>
          </cell>
          <cell r="C728">
            <v>0</v>
          </cell>
          <cell r="D728">
            <v>0</v>
          </cell>
          <cell r="E728">
            <v>0</v>
          </cell>
          <cell r="F728">
            <v>0</v>
          </cell>
          <cell r="G728">
            <v>0</v>
          </cell>
        </row>
        <row r="729">
          <cell r="A729" t="str">
            <v>4302072405</v>
          </cell>
          <cell r="B729" t="str">
            <v>Otros Servicios</v>
          </cell>
          <cell r="C729">
            <v>0</v>
          </cell>
          <cell r="D729">
            <v>0</v>
          </cell>
          <cell r="E729">
            <v>0</v>
          </cell>
          <cell r="F729">
            <v>0</v>
          </cell>
          <cell r="G729">
            <v>0</v>
          </cell>
        </row>
        <row r="730">
          <cell r="A730" t="str">
            <v>4302072601</v>
          </cell>
          <cell r="B730" t="str">
            <v>Equipamiento</v>
          </cell>
          <cell r="C730">
            <v>0</v>
          </cell>
          <cell r="D730">
            <v>0</v>
          </cell>
          <cell r="E730">
            <v>0</v>
          </cell>
          <cell r="F730">
            <v>0</v>
          </cell>
          <cell r="G730">
            <v>0</v>
          </cell>
        </row>
        <row r="731">
          <cell r="A731" t="str">
            <v>4302072602</v>
          </cell>
          <cell r="B731" t="str">
            <v>Reparaciones y mantenimiento DE</v>
          </cell>
          <cell r="C731">
            <v>350000</v>
          </cell>
          <cell r="D731">
            <v>350000</v>
          </cell>
          <cell r="E731">
            <v>0</v>
          </cell>
          <cell r="F731">
            <v>0</v>
          </cell>
          <cell r="G731">
            <v>0</v>
          </cell>
        </row>
        <row r="732">
          <cell r="A732" t="str">
            <v>4302072801</v>
          </cell>
          <cell r="B732" t="str">
            <v>Otros proveedores</v>
          </cell>
          <cell r="C732">
            <v>0</v>
          </cell>
          <cell r="D732">
            <v>0</v>
          </cell>
          <cell r="E732">
            <v>0</v>
          </cell>
          <cell r="F732">
            <v>0</v>
          </cell>
          <cell r="G732">
            <v>0</v>
          </cell>
        </row>
        <row r="733">
          <cell r="A733" t="str">
            <v>4302072802</v>
          </cell>
          <cell r="B733" t="str">
            <v>Proveedores</v>
          </cell>
          <cell r="C733">
            <v>0</v>
          </cell>
          <cell r="D733">
            <v>0</v>
          </cell>
          <cell r="E733">
            <v>0</v>
          </cell>
          <cell r="F733">
            <v>0</v>
          </cell>
          <cell r="G733">
            <v>0</v>
          </cell>
        </row>
        <row r="734">
          <cell r="A734" t="str">
            <v>4302072803</v>
          </cell>
          <cell r="B734" t="str">
            <v>Energia electrica</v>
          </cell>
          <cell r="C734">
            <v>0</v>
          </cell>
          <cell r="D734">
            <v>0</v>
          </cell>
          <cell r="E734">
            <v>0</v>
          </cell>
          <cell r="F734">
            <v>0</v>
          </cell>
          <cell r="G734">
            <v>0</v>
          </cell>
        </row>
        <row r="735">
          <cell r="A735" t="str">
            <v>4302072804</v>
          </cell>
          <cell r="B735" t="str">
            <v>Gas</v>
          </cell>
          <cell r="C735">
            <v>0</v>
          </cell>
          <cell r="D735">
            <v>0</v>
          </cell>
          <cell r="E735">
            <v>0</v>
          </cell>
          <cell r="F735">
            <v>0</v>
          </cell>
          <cell r="G735">
            <v>0</v>
          </cell>
        </row>
        <row r="736">
          <cell r="A736" t="str">
            <v>4302072805</v>
          </cell>
          <cell r="B736" t="str">
            <v>Agua</v>
          </cell>
          <cell r="C736">
            <v>0</v>
          </cell>
          <cell r="D736">
            <v>0</v>
          </cell>
          <cell r="E736">
            <v>0</v>
          </cell>
          <cell r="F736">
            <v>0</v>
          </cell>
          <cell r="G736">
            <v>0</v>
          </cell>
        </row>
        <row r="737">
          <cell r="A737" t="str">
            <v>4302072806</v>
          </cell>
          <cell r="B737" t="str">
            <v>Gastos en Seguridad</v>
          </cell>
          <cell r="C737">
            <v>0</v>
          </cell>
          <cell r="D737">
            <v>0</v>
          </cell>
          <cell r="E737">
            <v>0</v>
          </cell>
          <cell r="F737">
            <v>0</v>
          </cell>
          <cell r="G737">
            <v>0</v>
          </cell>
        </row>
        <row r="738">
          <cell r="A738" t="str">
            <v>4302073001</v>
          </cell>
          <cell r="B738" t="str">
            <v>Alquiler de equipos</v>
          </cell>
          <cell r="C738">
            <v>0</v>
          </cell>
          <cell r="D738">
            <v>0</v>
          </cell>
          <cell r="E738">
            <v>0</v>
          </cell>
          <cell r="F738">
            <v>0</v>
          </cell>
          <cell r="G738">
            <v>0</v>
          </cell>
        </row>
        <row r="739">
          <cell r="A739" t="str">
            <v>4302073002</v>
          </cell>
          <cell r="B739" t="str">
            <v>Alquiler de oficinas</v>
          </cell>
          <cell r="C739">
            <v>0</v>
          </cell>
          <cell r="D739">
            <v>0</v>
          </cell>
          <cell r="E739">
            <v>0</v>
          </cell>
          <cell r="F739">
            <v>0</v>
          </cell>
          <cell r="G739">
            <v>0</v>
          </cell>
        </row>
        <row r="740">
          <cell r="A740" t="str">
            <v>4302073003</v>
          </cell>
          <cell r="B740" t="str">
            <v>Fletes</v>
          </cell>
          <cell r="C740">
            <v>0</v>
          </cell>
          <cell r="D740">
            <v>0</v>
          </cell>
          <cell r="E740">
            <v>0</v>
          </cell>
          <cell r="F740">
            <v>0</v>
          </cell>
          <cell r="G740">
            <v>0</v>
          </cell>
        </row>
        <row r="741">
          <cell r="A741" t="str">
            <v>4302073004</v>
          </cell>
          <cell r="B741" t="str">
            <v>Depositos</v>
          </cell>
          <cell r="C741">
            <v>0</v>
          </cell>
          <cell r="D741">
            <v>0</v>
          </cell>
          <cell r="E741">
            <v>0</v>
          </cell>
          <cell r="F741">
            <v>0</v>
          </cell>
          <cell r="G741">
            <v>0</v>
          </cell>
        </row>
        <row r="742">
          <cell r="A742" t="str">
            <v>4302073005</v>
          </cell>
          <cell r="B742" t="str">
            <v>Suscripciones</v>
          </cell>
          <cell r="C742">
            <v>0</v>
          </cell>
          <cell r="D742">
            <v>0</v>
          </cell>
          <cell r="E742">
            <v>0</v>
          </cell>
          <cell r="F742">
            <v>0</v>
          </cell>
          <cell r="G742">
            <v>0</v>
          </cell>
        </row>
        <row r="743">
          <cell r="A743" t="str">
            <v>4302073006</v>
          </cell>
          <cell r="B743" t="str">
            <v>Otros gastos</v>
          </cell>
          <cell r="C743">
            <v>6721</v>
          </cell>
          <cell r="D743">
            <v>6721</v>
          </cell>
          <cell r="E743">
            <v>0</v>
          </cell>
          <cell r="F743">
            <v>0</v>
          </cell>
          <cell r="G743">
            <v>0</v>
          </cell>
        </row>
        <row r="744">
          <cell r="A744" t="str">
            <v>4302073007</v>
          </cell>
          <cell r="B744" t="str">
            <v>Recreacion</v>
          </cell>
          <cell r="C744">
            <v>0</v>
          </cell>
          <cell r="D744">
            <v>0</v>
          </cell>
          <cell r="E744">
            <v>0</v>
          </cell>
          <cell r="F744">
            <v>0</v>
          </cell>
          <cell r="G744">
            <v>0</v>
          </cell>
        </row>
        <row r="745">
          <cell r="A745" t="str">
            <v>4302073008</v>
          </cell>
          <cell r="B745" t="str">
            <v>Estructura</v>
          </cell>
          <cell r="C745">
            <v>0</v>
          </cell>
          <cell r="D745">
            <v>0</v>
          </cell>
          <cell r="E745">
            <v>0</v>
          </cell>
          <cell r="F745">
            <v>0</v>
          </cell>
          <cell r="G745">
            <v>0</v>
          </cell>
        </row>
        <row r="746">
          <cell r="A746" t="str">
            <v>4302081001</v>
          </cell>
          <cell r="B746" t="str">
            <v>Sueldos y Jornales personal permanente</v>
          </cell>
          <cell r="C746">
            <v>769449112</v>
          </cell>
          <cell r="D746">
            <v>576597437</v>
          </cell>
          <cell r="E746">
            <v>19328648</v>
          </cell>
          <cell r="F746">
            <v>0</v>
          </cell>
          <cell r="G746">
            <v>192851675</v>
          </cell>
        </row>
        <row r="747">
          <cell r="A747" t="str">
            <v>4302081002</v>
          </cell>
          <cell r="B747" t="str">
            <v>Sueldos y Jornales personal temporario</v>
          </cell>
          <cell r="C747">
            <v>0</v>
          </cell>
          <cell r="D747">
            <v>0</v>
          </cell>
          <cell r="E747">
            <v>0</v>
          </cell>
          <cell r="F747">
            <v>0</v>
          </cell>
          <cell r="G747">
            <v>0</v>
          </cell>
        </row>
        <row r="748">
          <cell r="A748" t="str">
            <v>4302081003</v>
          </cell>
          <cell r="B748" t="str">
            <v>Horas Extras</v>
          </cell>
          <cell r="C748">
            <v>46477565</v>
          </cell>
          <cell r="D748">
            <v>32538658</v>
          </cell>
          <cell r="E748">
            <v>2076565</v>
          </cell>
          <cell r="F748">
            <v>0</v>
          </cell>
          <cell r="G748">
            <v>13938907</v>
          </cell>
        </row>
        <row r="749">
          <cell r="A749" t="str">
            <v>4302081004</v>
          </cell>
          <cell r="B749" t="str">
            <v>Cargas Sociales</v>
          </cell>
          <cell r="C749">
            <v>247080140</v>
          </cell>
          <cell r="D749">
            <v>220656324</v>
          </cell>
          <cell r="E749">
            <v>3284844</v>
          </cell>
          <cell r="F749">
            <v>0</v>
          </cell>
          <cell r="G749">
            <v>26423816</v>
          </cell>
        </row>
        <row r="750">
          <cell r="A750" t="str">
            <v>4302081005</v>
          </cell>
          <cell r="B750" t="str">
            <v>Sueldo Anual Complementario</v>
          </cell>
          <cell r="C750">
            <v>71829179</v>
          </cell>
          <cell r="D750">
            <v>54017813</v>
          </cell>
          <cell r="E750">
            <v>1659015</v>
          </cell>
          <cell r="F750">
            <v>0</v>
          </cell>
          <cell r="G750">
            <v>17811366</v>
          </cell>
        </row>
        <row r="751">
          <cell r="A751" t="str">
            <v>4302081006</v>
          </cell>
          <cell r="B751" t="str">
            <v>Vacaciones</v>
          </cell>
          <cell r="C751">
            <v>1945548</v>
          </cell>
          <cell r="D751">
            <v>1945548</v>
          </cell>
          <cell r="E751">
            <v>0</v>
          </cell>
          <cell r="F751">
            <v>0</v>
          </cell>
          <cell r="G751">
            <v>0</v>
          </cell>
        </row>
        <row r="752">
          <cell r="A752" t="str">
            <v>4302081007</v>
          </cell>
          <cell r="B752" t="str">
            <v>Plan de Jubilacion</v>
          </cell>
          <cell r="C752">
            <v>0</v>
          </cell>
          <cell r="D752">
            <v>0</v>
          </cell>
          <cell r="E752">
            <v>0</v>
          </cell>
          <cell r="F752">
            <v>0</v>
          </cell>
          <cell r="G752">
            <v>0</v>
          </cell>
        </row>
        <row r="753">
          <cell r="A753" t="str">
            <v>4302081008</v>
          </cell>
          <cell r="B753" t="str">
            <v>Distribucion utilidades</v>
          </cell>
          <cell r="C753">
            <v>0</v>
          </cell>
          <cell r="D753">
            <v>0</v>
          </cell>
          <cell r="E753">
            <v>0</v>
          </cell>
          <cell r="F753">
            <v>0</v>
          </cell>
          <cell r="G753">
            <v>0</v>
          </cell>
        </row>
        <row r="754">
          <cell r="A754" t="str">
            <v>4302081009</v>
          </cell>
          <cell r="B754" t="str">
            <v>Vivienda</v>
          </cell>
          <cell r="C754">
            <v>0</v>
          </cell>
          <cell r="D754">
            <v>0</v>
          </cell>
          <cell r="E754">
            <v>0</v>
          </cell>
          <cell r="F754">
            <v>0</v>
          </cell>
          <cell r="G754">
            <v>0</v>
          </cell>
        </row>
        <row r="755">
          <cell r="A755" t="str">
            <v>4302081010</v>
          </cell>
          <cell r="B755" t="str">
            <v>Servicio Medico</v>
          </cell>
          <cell r="C755">
            <v>45000</v>
          </cell>
          <cell r="D755">
            <v>45000</v>
          </cell>
          <cell r="E755">
            <v>0</v>
          </cell>
          <cell r="F755">
            <v>0</v>
          </cell>
          <cell r="G755">
            <v>0</v>
          </cell>
        </row>
        <row r="756">
          <cell r="A756" t="str">
            <v>4302081011</v>
          </cell>
          <cell r="B756" t="str">
            <v>Capacitacion</v>
          </cell>
          <cell r="C756">
            <v>0</v>
          </cell>
          <cell r="D756">
            <v>0</v>
          </cell>
          <cell r="E756">
            <v>0</v>
          </cell>
          <cell r="F756">
            <v>0</v>
          </cell>
          <cell r="G756">
            <v>0</v>
          </cell>
        </row>
        <row r="757">
          <cell r="A757" t="str">
            <v>4302081012</v>
          </cell>
          <cell r="B757" t="str">
            <v>Otros Servicios al Personal</v>
          </cell>
          <cell r="C757">
            <v>0</v>
          </cell>
          <cell r="D757">
            <v>0</v>
          </cell>
          <cell r="E757">
            <v>0</v>
          </cell>
          <cell r="F757">
            <v>0</v>
          </cell>
          <cell r="G757">
            <v>0</v>
          </cell>
        </row>
        <row r="758">
          <cell r="A758" t="str">
            <v>4302081013</v>
          </cell>
          <cell r="B758" t="str">
            <v>Varios</v>
          </cell>
          <cell r="C758">
            <v>0</v>
          </cell>
          <cell r="D758">
            <v>0</v>
          </cell>
          <cell r="E758">
            <v>0</v>
          </cell>
          <cell r="F758">
            <v>0</v>
          </cell>
          <cell r="G758">
            <v>0</v>
          </cell>
        </row>
        <row r="759">
          <cell r="A759" t="str">
            <v>4302081014</v>
          </cell>
          <cell r="B759" t="str">
            <v>Indemnizaciones</v>
          </cell>
          <cell r="C759">
            <v>37218004</v>
          </cell>
          <cell r="D759">
            <v>37218004</v>
          </cell>
          <cell r="E759">
            <v>0</v>
          </cell>
          <cell r="F759">
            <v>0</v>
          </cell>
          <cell r="G759">
            <v>0</v>
          </cell>
        </row>
        <row r="760">
          <cell r="A760" t="str">
            <v>4302081015</v>
          </cell>
          <cell r="B760" t="str">
            <v>Gratificaciones</v>
          </cell>
          <cell r="C760">
            <v>120935840</v>
          </cell>
          <cell r="D760">
            <v>120401020</v>
          </cell>
          <cell r="E760">
            <v>0</v>
          </cell>
          <cell r="F760">
            <v>0</v>
          </cell>
          <cell r="G760">
            <v>534820</v>
          </cell>
        </row>
        <row r="761">
          <cell r="A761" t="str">
            <v>4302081201</v>
          </cell>
          <cell r="B761" t="str">
            <v>Gastos de viaje</v>
          </cell>
          <cell r="C761">
            <v>0</v>
          </cell>
          <cell r="D761">
            <v>0</v>
          </cell>
          <cell r="E761">
            <v>0</v>
          </cell>
          <cell r="F761">
            <v>0</v>
          </cell>
          <cell r="G761">
            <v>0</v>
          </cell>
        </row>
        <row r="762">
          <cell r="A762" t="str">
            <v>4302081401</v>
          </cell>
          <cell r="B762" t="str">
            <v>Gastos de oficina</v>
          </cell>
          <cell r="C762">
            <v>0</v>
          </cell>
          <cell r="D762">
            <v>0</v>
          </cell>
          <cell r="E762">
            <v>0</v>
          </cell>
          <cell r="F762">
            <v>0</v>
          </cell>
          <cell r="G762">
            <v>0</v>
          </cell>
        </row>
        <row r="763">
          <cell r="A763" t="str">
            <v>4302081601</v>
          </cell>
          <cell r="B763" t="str">
            <v>Comunicaciones</v>
          </cell>
          <cell r="C763">
            <v>0</v>
          </cell>
          <cell r="D763">
            <v>0</v>
          </cell>
          <cell r="E763">
            <v>0</v>
          </cell>
          <cell r="F763">
            <v>0</v>
          </cell>
          <cell r="G763">
            <v>0</v>
          </cell>
        </row>
        <row r="764">
          <cell r="A764" t="str">
            <v>4302081801</v>
          </cell>
          <cell r="B764" t="str">
            <v>Publicidad</v>
          </cell>
          <cell r="C764">
            <v>0</v>
          </cell>
          <cell r="D764">
            <v>0</v>
          </cell>
          <cell r="E764">
            <v>0</v>
          </cell>
          <cell r="F764">
            <v>0</v>
          </cell>
          <cell r="G764">
            <v>0</v>
          </cell>
        </row>
        <row r="765">
          <cell r="A765" t="str">
            <v>4302081802</v>
          </cell>
          <cell r="B765" t="str">
            <v>Promociones</v>
          </cell>
          <cell r="C765">
            <v>0</v>
          </cell>
          <cell r="D765">
            <v>0</v>
          </cell>
          <cell r="E765">
            <v>0</v>
          </cell>
          <cell r="F765">
            <v>0</v>
          </cell>
          <cell r="G765">
            <v>0</v>
          </cell>
        </row>
        <row r="766">
          <cell r="A766" t="str">
            <v>4302081803</v>
          </cell>
          <cell r="B766" t="str">
            <v>Servicios al Cliente</v>
          </cell>
          <cell r="C766">
            <v>0</v>
          </cell>
          <cell r="D766">
            <v>0</v>
          </cell>
          <cell r="E766">
            <v>0</v>
          </cell>
          <cell r="F766">
            <v>0</v>
          </cell>
          <cell r="G766">
            <v>0</v>
          </cell>
        </row>
        <row r="767">
          <cell r="A767" t="str">
            <v>4302082001</v>
          </cell>
          <cell r="B767" t="str">
            <v>Impuestos a la propiedad</v>
          </cell>
          <cell r="C767">
            <v>10689100</v>
          </cell>
          <cell r="D767">
            <v>10689100</v>
          </cell>
          <cell r="E767">
            <v>0</v>
          </cell>
          <cell r="F767">
            <v>0</v>
          </cell>
          <cell r="G767">
            <v>0</v>
          </cell>
        </row>
        <row r="768">
          <cell r="A768" t="str">
            <v>4302082002</v>
          </cell>
          <cell r="B768" t="str">
            <v>Otros impuestos</v>
          </cell>
          <cell r="C768">
            <v>0</v>
          </cell>
          <cell r="D768">
            <v>0</v>
          </cell>
          <cell r="E768">
            <v>0</v>
          </cell>
          <cell r="F768">
            <v>0</v>
          </cell>
          <cell r="G768">
            <v>0</v>
          </cell>
        </row>
        <row r="769">
          <cell r="A769" t="str">
            <v>4302082201</v>
          </cell>
          <cell r="B769" t="str">
            <v>Seguros del personal</v>
          </cell>
          <cell r="C769">
            <v>0</v>
          </cell>
          <cell r="D769">
            <v>0</v>
          </cell>
          <cell r="E769">
            <v>0</v>
          </cell>
          <cell r="F769">
            <v>0</v>
          </cell>
          <cell r="G769">
            <v>0</v>
          </cell>
        </row>
        <row r="770">
          <cell r="A770" t="str">
            <v>4302082202</v>
          </cell>
          <cell r="B770" t="str">
            <v>Seguros de propiedades</v>
          </cell>
          <cell r="C770">
            <v>18353297</v>
          </cell>
          <cell r="D770">
            <v>18353297</v>
          </cell>
          <cell r="E770">
            <v>0</v>
          </cell>
          <cell r="F770">
            <v>0</v>
          </cell>
          <cell r="G770">
            <v>0</v>
          </cell>
        </row>
        <row r="771">
          <cell r="A771" t="str">
            <v>4302082401</v>
          </cell>
          <cell r="B771" t="str">
            <v>Honorarios auditores</v>
          </cell>
          <cell r="C771">
            <v>0</v>
          </cell>
          <cell r="D771">
            <v>0</v>
          </cell>
          <cell r="E771">
            <v>0</v>
          </cell>
          <cell r="F771">
            <v>0</v>
          </cell>
          <cell r="G771">
            <v>0</v>
          </cell>
        </row>
        <row r="772">
          <cell r="A772" t="str">
            <v>4302082402</v>
          </cell>
          <cell r="B772" t="str">
            <v>Honorarios legales</v>
          </cell>
          <cell r="C772">
            <v>0</v>
          </cell>
          <cell r="D772">
            <v>0</v>
          </cell>
          <cell r="E772">
            <v>0</v>
          </cell>
          <cell r="F772">
            <v>0</v>
          </cell>
          <cell r="G772">
            <v>0</v>
          </cell>
        </row>
        <row r="773">
          <cell r="A773" t="str">
            <v>4302082403</v>
          </cell>
          <cell r="B773" t="str">
            <v>Otros honorarios</v>
          </cell>
          <cell r="C773">
            <v>0</v>
          </cell>
          <cell r="D773">
            <v>0</v>
          </cell>
          <cell r="E773">
            <v>0</v>
          </cell>
          <cell r="F773">
            <v>0</v>
          </cell>
          <cell r="G773">
            <v>0</v>
          </cell>
        </row>
        <row r="774">
          <cell r="A774" t="str">
            <v>4302082404</v>
          </cell>
          <cell r="B774" t="str">
            <v>Recoleccion de basura</v>
          </cell>
          <cell r="C774">
            <v>330000</v>
          </cell>
          <cell r="D774">
            <v>330000</v>
          </cell>
          <cell r="E774">
            <v>0</v>
          </cell>
          <cell r="F774">
            <v>0</v>
          </cell>
          <cell r="G774">
            <v>0</v>
          </cell>
        </row>
        <row r="775">
          <cell r="A775" t="str">
            <v>4302082405</v>
          </cell>
          <cell r="B775" t="str">
            <v>Otros Servicios</v>
          </cell>
          <cell r="C775">
            <v>0</v>
          </cell>
          <cell r="D775">
            <v>0</v>
          </cell>
          <cell r="E775">
            <v>0</v>
          </cell>
          <cell r="F775">
            <v>0</v>
          </cell>
          <cell r="G775">
            <v>0</v>
          </cell>
        </row>
        <row r="776">
          <cell r="A776" t="str">
            <v>4302082406</v>
          </cell>
          <cell r="B776" t="str">
            <v>Fumigaci¾n</v>
          </cell>
          <cell r="C776">
            <v>1072730</v>
          </cell>
          <cell r="D776">
            <v>1072730</v>
          </cell>
          <cell r="E776">
            <v>0</v>
          </cell>
          <cell r="F776">
            <v>0</v>
          </cell>
          <cell r="G776">
            <v>0</v>
          </cell>
        </row>
        <row r="777">
          <cell r="A777" t="str">
            <v>4302082601</v>
          </cell>
          <cell r="B777" t="str">
            <v>Equipamiento</v>
          </cell>
          <cell r="C777">
            <v>0</v>
          </cell>
          <cell r="D777">
            <v>0</v>
          </cell>
          <cell r="E777">
            <v>0</v>
          </cell>
          <cell r="F777">
            <v>0</v>
          </cell>
          <cell r="G777">
            <v>0</v>
          </cell>
        </row>
        <row r="778">
          <cell r="A778" t="str">
            <v>4302082602</v>
          </cell>
          <cell r="B778" t="str">
            <v>Reparaciones y mantenimiento DP</v>
          </cell>
          <cell r="C778">
            <v>285452686</v>
          </cell>
          <cell r="D778">
            <v>222929887</v>
          </cell>
          <cell r="E778">
            <v>15438968</v>
          </cell>
          <cell r="F778">
            <v>6200000</v>
          </cell>
          <cell r="G778">
            <v>62522799</v>
          </cell>
        </row>
        <row r="779">
          <cell r="A779" t="str">
            <v>4302082801</v>
          </cell>
          <cell r="B779" t="str">
            <v>Otros proveedores</v>
          </cell>
          <cell r="C779">
            <v>0</v>
          </cell>
          <cell r="D779">
            <v>0</v>
          </cell>
          <cell r="E779">
            <v>0</v>
          </cell>
          <cell r="F779">
            <v>0</v>
          </cell>
          <cell r="G779">
            <v>0</v>
          </cell>
        </row>
        <row r="780">
          <cell r="A780" t="str">
            <v>4302082802</v>
          </cell>
          <cell r="B780" t="str">
            <v>Proveedores</v>
          </cell>
          <cell r="C780">
            <v>0</v>
          </cell>
          <cell r="D780">
            <v>0</v>
          </cell>
          <cell r="E780">
            <v>0</v>
          </cell>
          <cell r="F780">
            <v>0</v>
          </cell>
          <cell r="G780">
            <v>0</v>
          </cell>
        </row>
        <row r="781">
          <cell r="A781" t="str">
            <v>4302082803</v>
          </cell>
          <cell r="B781" t="str">
            <v>Energia electrica</v>
          </cell>
          <cell r="C781">
            <v>0</v>
          </cell>
          <cell r="D781">
            <v>0</v>
          </cell>
          <cell r="E781">
            <v>0</v>
          </cell>
          <cell r="F781">
            <v>0</v>
          </cell>
          <cell r="G781">
            <v>0</v>
          </cell>
        </row>
        <row r="782">
          <cell r="A782" t="str">
            <v>4302082804</v>
          </cell>
          <cell r="B782" t="str">
            <v>Gas - Gasoil</v>
          </cell>
          <cell r="C782">
            <v>17094400</v>
          </cell>
          <cell r="D782">
            <v>0</v>
          </cell>
          <cell r="E782">
            <v>9791563</v>
          </cell>
          <cell r="F782">
            <v>0</v>
          </cell>
          <cell r="G782">
            <v>17094400</v>
          </cell>
        </row>
        <row r="783">
          <cell r="A783" t="str">
            <v>4302082805</v>
          </cell>
          <cell r="B783" t="str">
            <v>Agua</v>
          </cell>
          <cell r="C783">
            <v>0</v>
          </cell>
          <cell r="D783">
            <v>0</v>
          </cell>
          <cell r="E783">
            <v>0</v>
          </cell>
          <cell r="F783">
            <v>0</v>
          </cell>
          <cell r="G783">
            <v>0</v>
          </cell>
        </row>
        <row r="784">
          <cell r="A784" t="str">
            <v>4302082806</v>
          </cell>
          <cell r="B784" t="str">
            <v>Gastos en Seguridad</v>
          </cell>
          <cell r="C784">
            <v>13423639</v>
          </cell>
          <cell r="D784">
            <v>13423639</v>
          </cell>
          <cell r="E784">
            <v>0</v>
          </cell>
          <cell r="F784">
            <v>0</v>
          </cell>
          <cell r="G784">
            <v>0</v>
          </cell>
        </row>
        <row r="785">
          <cell r="A785" t="str">
            <v>4302083001</v>
          </cell>
          <cell r="B785" t="str">
            <v>Alquiler de equipos</v>
          </cell>
          <cell r="C785">
            <v>0</v>
          </cell>
          <cell r="D785">
            <v>0</v>
          </cell>
          <cell r="E785">
            <v>0</v>
          </cell>
          <cell r="F785">
            <v>0</v>
          </cell>
          <cell r="G785">
            <v>0</v>
          </cell>
        </row>
        <row r="786">
          <cell r="A786" t="str">
            <v>4302083002</v>
          </cell>
          <cell r="B786" t="str">
            <v>Alquiler de oficinas</v>
          </cell>
          <cell r="C786">
            <v>0</v>
          </cell>
          <cell r="D786">
            <v>0</v>
          </cell>
          <cell r="E786">
            <v>0</v>
          </cell>
          <cell r="F786">
            <v>0</v>
          </cell>
          <cell r="G786">
            <v>0</v>
          </cell>
        </row>
        <row r="787">
          <cell r="A787" t="str">
            <v>4302083003</v>
          </cell>
          <cell r="B787" t="str">
            <v>Fletes</v>
          </cell>
          <cell r="C787">
            <v>1140000</v>
          </cell>
          <cell r="D787">
            <v>1140000</v>
          </cell>
          <cell r="E787">
            <v>0</v>
          </cell>
          <cell r="F787">
            <v>0</v>
          </cell>
          <cell r="G787">
            <v>0</v>
          </cell>
        </row>
        <row r="788">
          <cell r="A788" t="str">
            <v>4302083004</v>
          </cell>
          <cell r="B788" t="str">
            <v>Depositos</v>
          </cell>
          <cell r="C788">
            <v>0</v>
          </cell>
          <cell r="D788">
            <v>0</v>
          </cell>
          <cell r="E788">
            <v>0</v>
          </cell>
          <cell r="F788">
            <v>0</v>
          </cell>
          <cell r="G788">
            <v>0</v>
          </cell>
        </row>
        <row r="789">
          <cell r="A789" t="str">
            <v>4302083005</v>
          </cell>
          <cell r="B789" t="str">
            <v>Suscripciones</v>
          </cell>
          <cell r="C789">
            <v>0</v>
          </cell>
          <cell r="D789">
            <v>0</v>
          </cell>
          <cell r="E789">
            <v>0</v>
          </cell>
          <cell r="F789">
            <v>0</v>
          </cell>
          <cell r="G789">
            <v>0</v>
          </cell>
        </row>
        <row r="790">
          <cell r="A790" t="str">
            <v>4302083006</v>
          </cell>
          <cell r="B790" t="str">
            <v>Otros gastos</v>
          </cell>
          <cell r="C790">
            <v>1000877</v>
          </cell>
          <cell r="D790">
            <v>1000877</v>
          </cell>
          <cell r="E790">
            <v>0</v>
          </cell>
          <cell r="F790">
            <v>0</v>
          </cell>
          <cell r="G790">
            <v>0</v>
          </cell>
        </row>
        <row r="791">
          <cell r="A791" t="str">
            <v>4302083007</v>
          </cell>
          <cell r="B791" t="str">
            <v>Recreacion</v>
          </cell>
          <cell r="C791">
            <v>0</v>
          </cell>
          <cell r="D791">
            <v>0</v>
          </cell>
          <cell r="E791">
            <v>0</v>
          </cell>
          <cell r="F791">
            <v>0</v>
          </cell>
          <cell r="G791">
            <v>0</v>
          </cell>
        </row>
        <row r="792">
          <cell r="A792" t="str">
            <v>4302083008</v>
          </cell>
          <cell r="B792" t="str">
            <v>Estructura</v>
          </cell>
          <cell r="C792">
            <v>0</v>
          </cell>
          <cell r="D792">
            <v>0</v>
          </cell>
          <cell r="E792">
            <v>0</v>
          </cell>
          <cell r="F792">
            <v>0</v>
          </cell>
          <cell r="G792">
            <v>0</v>
          </cell>
        </row>
        <row r="793">
          <cell r="A793" t="str">
            <v>4302091001</v>
          </cell>
          <cell r="B793" t="str">
            <v>Sueldos y Jornales personal permanente</v>
          </cell>
          <cell r="C793">
            <v>812513345</v>
          </cell>
          <cell r="D793">
            <v>612902244</v>
          </cell>
          <cell r="E793">
            <v>16117343</v>
          </cell>
          <cell r="F793">
            <v>0</v>
          </cell>
          <cell r="G793">
            <v>199611101</v>
          </cell>
        </row>
        <row r="794">
          <cell r="A794" t="str">
            <v>4302091002</v>
          </cell>
          <cell r="B794" t="str">
            <v>Sueldos y Jornales personal temporario</v>
          </cell>
          <cell r="C794">
            <v>0</v>
          </cell>
          <cell r="D794">
            <v>0</v>
          </cell>
          <cell r="E794">
            <v>0</v>
          </cell>
          <cell r="F794">
            <v>0</v>
          </cell>
          <cell r="G794">
            <v>0</v>
          </cell>
        </row>
        <row r="795">
          <cell r="A795" t="str">
            <v>4302091003</v>
          </cell>
          <cell r="B795" t="str">
            <v>Horas Extras</v>
          </cell>
          <cell r="C795">
            <v>22049283</v>
          </cell>
          <cell r="D795">
            <v>19005310</v>
          </cell>
          <cell r="E795">
            <v>510846</v>
          </cell>
          <cell r="F795">
            <v>0</v>
          </cell>
          <cell r="G795">
            <v>3043973</v>
          </cell>
        </row>
        <row r="796">
          <cell r="A796" t="str">
            <v>4302091004</v>
          </cell>
          <cell r="B796" t="str">
            <v>Cargas Sociales</v>
          </cell>
          <cell r="C796">
            <v>191506720</v>
          </cell>
          <cell r="D796">
            <v>166474511</v>
          </cell>
          <cell r="E796">
            <v>2645683</v>
          </cell>
          <cell r="F796">
            <v>0</v>
          </cell>
          <cell r="G796">
            <v>25032209</v>
          </cell>
        </row>
        <row r="797">
          <cell r="A797" t="str">
            <v>4302091005</v>
          </cell>
          <cell r="B797" t="str">
            <v>Sueldo Anual Complementario</v>
          </cell>
          <cell r="C797">
            <v>70075302</v>
          </cell>
          <cell r="D797">
            <v>54393692</v>
          </cell>
          <cell r="E797">
            <v>1340785</v>
          </cell>
          <cell r="F797">
            <v>0</v>
          </cell>
          <cell r="G797">
            <v>15681610</v>
          </cell>
        </row>
        <row r="798">
          <cell r="A798" t="str">
            <v>4302091006</v>
          </cell>
          <cell r="B798" t="str">
            <v>Vacaciones</v>
          </cell>
          <cell r="C798">
            <v>0</v>
          </cell>
          <cell r="D798">
            <v>0</v>
          </cell>
          <cell r="E798">
            <v>0</v>
          </cell>
          <cell r="F798">
            <v>0</v>
          </cell>
          <cell r="G798">
            <v>0</v>
          </cell>
        </row>
        <row r="799">
          <cell r="A799" t="str">
            <v>4302091007</v>
          </cell>
          <cell r="B799" t="str">
            <v>Plan de Jubilacion</v>
          </cell>
          <cell r="C799">
            <v>0</v>
          </cell>
          <cell r="D799">
            <v>0</v>
          </cell>
          <cell r="E799">
            <v>0</v>
          </cell>
          <cell r="F799">
            <v>0</v>
          </cell>
          <cell r="G799">
            <v>0</v>
          </cell>
        </row>
        <row r="800">
          <cell r="A800" t="str">
            <v>4302091008</v>
          </cell>
          <cell r="B800" t="str">
            <v>Distribucion utilidades</v>
          </cell>
          <cell r="C800">
            <v>0</v>
          </cell>
          <cell r="D800">
            <v>0</v>
          </cell>
          <cell r="E800">
            <v>0</v>
          </cell>
          <cell r="F800">
            <v>0</v>
          </cell>
          <cell r="G800">
            <v>0</v>
          </cell>
        </row>
        <row r="801">
          <cell r="A801" t="str">
            <v>4302091009</v>
          </cell>
          <cell r="B801" t="str">
            <v>Vivienda</v>
          </cell>
          <cell r="C801">
            <v>19208086</v>
          </cell>
          <cell r="D801">
            <v>19050554</v>
          </cell>
          <cell r="E801">
            <v>0</v>
          </cell>
          <cell r="F801">
            <v>0</v>
          </cell>
          <cell r="G801">
            <v>157532</v>
          </cell>
        </row>
        <row r="802">
          <cell r="A802" t="str">
            <v>4302091010</v>
          </cell>
          <cell r="B802" t="str">
            <v>Servicio Medico</v>
          </cell>
          <cell r="C802">
            <v>547596</v>
          </cell>
          <cell r="D802">
            <v>547596</v>
          </cell>
          <cell r="E802">
            <v>0</v>
          </cell>
          <cell r="F802">
            <v>0</v>
          </cell>
          <cell r="G802">
            <v>0</v>
          </cell>
        </row>
        <row r="803">
          <cell r="A803" t="str">
            <v>4302091011</v>
          </cell>
          <cell r="B803" t="str">
            <v>Capacitacion</v>
          </cell>
          <cell r="C803">
            <v>3491800</v>
          </cell>
          <cell r="D803">
            <v>3491800</v>
          </cell>
          <cell r="E803">
            <v>0</v>
          </cell>
          <cell r="F803">
            <v>0</v>
          </cell>
          <cell r="G803">
            <v>0</v>
          </cell>
        </row>
        <row r="804">
          <cell r="A804" t="str">
            <v>4302091012</v>
          </cell>
          <cell r="B804" t="str">
            <v>Otros Servicios al Personal</v>
          </cell>
          <cell r="C804">
            <v>6228940</v>
          </cell>
          <cell r="D804">
            <v>6228940</v>
          </cell>
          <cell r="E804">
            <v>0</v>
          </cell>
          <cell r="F804">
            <v>0</v>
          </cell>
          <cell r="G804">
            <v>0</v>
          </cell>
        </row>
        <row r="805">
          <cell r="A805" t="str">
            <v>4302091013</v>
          </cell>
          <cell r="B805" t="str">
            <v>Varios</v>
          </cell>
          <cell r="C805">
            <v>844500</v>
          </cell>
          <cell r="D805">
            <v>844500</v>
          </cell>
          <cell r="E805">
            <v>0</v>
          </cell>
          <cell r="F805">
            <v>0</v>
          </cell>
          <cell r="G805">
            <v>0</v>
          </cell>
        </row>
        <row r="806">
          <cell r="A806" t="str">
            <v>4302091014</v>
          </cell>
          <cell r="B806" t="str">
            <v>Indemnizaciones</v>
          </cell>
          <cell r="C806">
            <v>12375000</v>
          </cell>
          <cell r="D806">
            <v>6750000</v>
          </cell>
          <cell r="E806">
            <v>0</v>
          </cell>
          <cell r="F806">
            <v>0</v>
          </cell>
          <cell r="G806">
            <v>5625000</v>
          </cell>
        </row>
        <row r="807">
          <cell r="A807" t="str">
            <v>4302091015</v>
          </cell>
          <cell r="B807" t="str">
            <v>Gratificaciones</v>
          </cell>
          <cell r="C807">
            <v>20992330</v>
          </cell>
          <cell r="D807">
            <v>20749230</v>
          </cell>
          <cell r="E807">
            <v>0</v>
          </cell>
          <cell r="F807">
            <v>0</v>
          </cell>
          <cell r="G807">
            <v>243100</v>
          </cell>
        </row>
        <row r="808">
          <cell r="A808" t="str">
            <v>4302091201</v>
          </cell>
          <cell r="B808" t="str">
            <v>Gastos de viaje</v>
          </cell>
          <cell r="C808">
            <v>6883646</v>
          </cell>
          <cell r="D808">
            <v>6883646</v>
          </cell>
          <cell r="E808">
            <v>0</v>
          </cell>
          <cell r="F808">
            <v>0</v>
          </cell>
          <cell r="G808">
            <v>0</v>
          </cell>
        </row>
        <row r="809">
          <cell r="A809" t="str">
            <v>4302091401</v>
          </cell>
          <cell r="B809" t="str">
            <v>Gastos de oficina</v>
          </cell>
          <cell r="C809">
            <v>1000</v>
          </cell>
          <cell r="D809">
            <v>1000</v>
          </cell>
          <cell r="E809">
            <v>0</v>
          </cell>
          <cell r="F809">
            <v>0</v>
          </cell>
          <cell r="G809">
            <v>0</v>
          </cell>
        </row>
        <row r="810">
          <cell r="A810" t="str">
            <v>4302091601</v>
          </cell>
          <cell r="B810" t="str">
            <v>Comunicaciones</v>
          </cell>
          <cell r="C810">
            <v>2056226</v>
          </cell>
          <cell r="D810">
            <v>2178291</v>
          </cell>
          <cell r="E810">
            <v>0</v>
          </cell>
          <cell r="F810">
            <v>122062</v>
          </cell>
          <cell r="G810">
            <v>-122065</v>
          </cell>
        </row>
        <row r="811">
          <cell r="A811" t="str">
            <v>4302091801</v>
          </cell>
          <cell r="B811" t="str">
            <v>Publicidad</v>
          </cell>
          <cell r="C811">
            <v>0</v>
          </cell>
          <cell r="D811">
            <v>0</v>
          </cell>
          <cell r="E811">
            <v>0</v>
          </cell>
          <cell r="F811">
            <v>0</v>
          </cell>
          <cell r="G811">
            <v>0</v>
          </cell>
        </row>
        <row r="812">
          <cell r="A812" t="str">
            <v>4302091802</v>
          </cell>
          <cell r="B812" t="str">
            <v>Promociones</v>
          </cell>
          <cell r="C812">
            <v>0</v>
          </cell>
          <cell r="D812">
            <v>0</v>
          </cell>
          <cell r="E812">
            <v>0</v>
          </cell>
          <cell r="F812">
            <v>0</v>
          </cell>
          <cell r="G812">
            <v>0</v>
          </cell>
        </row>
        <row r="813">
          <cell r="A813" t="str">
            <v>4302091803</v>
          </cell>
          <cell r="B813" t="str">
            <v>Servicios al Cliente</v>
          </cell>
          <cell r="C813">
            <v>0</v>
          </cell>
          <cell r="D813">
            <v>0</v>
          </cell>
          <cell r="E813">
            <v>0</v>
          </cell>
          <cell r="F813">
            <v>0</v>
          </cell>
          <cell r="G813">
            <v>0</v>
          </cell>
        </row>
        <row r="814">
          <cell r="A814" t="str">
            <v>4302092001</v>
          </cell>
          <cell r="B814" t="str">
            <v>Impuestos a la propiedad</v>
          </cell>
          <cell r="C814">
            <v>2060230</v>
          </cell>
          <cell r="D814">
            <v>2060230</v>
          </cell>
          <cell r="E814">
            <v>0</v>
          </cell>
          <cell r="F814">
            <v>0</v>
          </cell>
          <cell r="G814">
            <v>0</v>
          </cell>
        </row>
        <row r="815">
          <cell r="A815" t="str">
            <v>4302092002</v>
          </cell>
          <cell r="B815" t="str">
            <v>Otros impuestos</v>
          </cell>
          <cell r="C815">
            <v>0</v>
          </cell>
          <cell r="D815">
            <v>0</v>
          </cell>
          <cell r="E815">
            <v>0</v>
          </cell>
          <cell r="F815">
            <v>0</v>
          </cell>
          <cell r="G815">
            <v>0</v>
          </cell>
        </row>
        <row r="816">
          <cell r="A816" t="str">
            <v>4302092201</v>
          </cell>
          <cell r="B816" t="str">
            <v>Seguros del personal</v>
          </cell>
          <cell r="C816">
            <v>0</v>
          </cell>
          <cell r="D816">
            <v>0</v>
          </cell>
          <cell r="E816">
            <v>0</v>
          </cell>
          <cell r="F816">
            <v>0</v>
          </cell>
          <cell r="G816">
            <v>0</v>
          </cell>
        </row>
        <row r="817">
          <cell r="A817" t="str">
            <v>4302092202</v>
          </cell>
          <cell r="B817" t="str">
            <v>Seguros de propiedades</v>
          </cell>
          <cell r="C817">
            <v>2447107</v>
          </cell>
          <cell r="D817">
            <v>2447107</v>
          </cell>
          <cell r="E817">
            <v>0</v>
          </cell>
          <cell r="F817">
            <v>0</v>
          </cell>
          <cell r="G817">
            <v>0</v>
          </cell>
        </row>
        <row r="818">
          <cell r="A818" t="str">
            <v>4302092401</v>
          </cell>
          <cell r="B818" t="str">
            <v>Honorarios auditores</v>
          </cell>
          <cell r="C818">
            <v>0</v>
          </cell>
          <cell r="D818">
            <v>0</v>
          </cell>
          <cell r="E818">
            <v>0</v>
          </cell>
          <cell r="F818">
            <v>0</v>
          </cell>
          <cell r="G818">
            <v>0</v>
          </cell>
        </row>
        <row r="819">
          <cell r="A819" t="str">
            <v>4302092402</v>
          </cell>
          <cell r="B819" t="str">
            <v>Honorarios legales</v>
          </cell>
          <cell r="C819">
            <v>0</v>
          </cell>
          <cell r="D819">
            <v>0</v>
          </cell>
          <cell r="E819">
            <v>0</v>
          </cell>
          <cell r="F819">
            <v>0</v>
          </cell>
          <cell r="G819">
            <v>0</v>
          </cell>
        </row>
        <row r="820">
          <cell r="A820" t="str">
            <v>4302092403</v>
          </cell>
          <cell r="B820" t="str">
            <v>Otros honorarios</v>
          </cell>
          <cell r="C820">
            <v>0</v>
          </cell>
          <cell r="D820">
            <v>0</v>
          </cell>
          <cell r="E820">
            <v>0</v>
          </cell>
          <cell r="F820">
            <v>0</v>
          </cell>
          <cell r="G820">
            <v>0</v>
          </cell>
        </row>
        <row r="821">
          <cell r="A821" t="str">
            <v>4302092404</v>
          </cell>
          <cell r="B821" t="str">
            <v>Recoleccion de basura</v>
          </cell>
          <cell r="C821">
            <v>9360000</v>
          </cell>
          <cell r="D821">
            <v>9360000</v>
          </cell>
          <cell r="E821">
            <v>0</v>
          </cell>
          <cell r="F821">
            <v>0</v>
          </cell>
          <cell r="G821">
            <v>0</v>
          </cell>
        </row>
        <row r="822">
          <cell r="A822" t="str">
            <v>4302092405</v>
          </cell>
          <cell r="B822" t="str">
            <v>Otros Servicios</v>
          </cell>
          <cell r="C822">
            <v>0</v>
          </cell>
          <cell r="D822">
            <v>0</v>
          </cell>
          <cell r="E822">
            <v>0</v>
          </cell>
          <cell r="F822">
            <v>0</v>
          </cell>
          <cell r="G822">
            <v>0</v>
          </cell>
        </row>
        <row r="823">
          <cell r="A823" t="str">
            <v>4302092406</v>
          </cell>
          <cell r="B823" t="str">
            <v>Fumigaci¾n</v>
          </cell>
          <cell r="C823">
            <v>322727</v>
          </cell>
          <cell r="D823">
            <v>322727</v>
          </cell>
          <cell r="E823">
            <v>0</v>
          </cell>
          <cell r="F823">
            <v>0</v>
          </cell>
          <cell r="G823">
            <v>0</v>
          </cell>
        </row>
        <row r="824">
          <cell r="A824" t="str">
            <v>4302092601</v>
          </cell>
          <cell r="B824" t="str">
            <v>Equipamiento</v>
          </cell>
          <cell r="C824">
            <v>0</v>
          </cell>
          <cell r="D824">
            <v>0</v>
          </cell>
          <cell r="E824">
            <v>0</v>
          </cell>
          <cell r="F824">
            <v>0</v>
          </cell>
          <cell r="G824">
            <v>0</v>
          </cell>
        </row>
        <row r="825">
          <cell r="A825" t="str">
            <v>4302092602</v>
          </cell>
          <cell r="B825" t="str">
            <v>Reparaciones y mantenimiento MA</v>
          </cell>
          <cell r="C825">
            <v>763704087.29999995</v>
          </cell>
          <cell r="D825">
            <v>560187304.29999995</v>
          </cell>
          <cell r="E825">
            <v>28898339</v>
          </cell>
          <cell r="F825">
            <v>8339400</v>
          </cell>
          <cell r="G825">
            <v>203516783</v>
          </cell>
        </row>
        <row r="826">
          <cell r="A826" t="str">
            <v>4302092801</v>
          </cell>
          <cell r="B826" t="str">
            <v>Otros proveedores</v>
          </cell>
          <cell r="C826">
            <v>0</v>
          </cell>
          <cell r="D826">
            <v>0</v>
          </cell>
          <cell r="E826">
            <v>0</v>
          </cell>
          <cell r="F826">
            <v>0</v>
          </cell>
          <cell r="G826">
            <v>0</v>
          </cell>
        </row>
        <row r="827">
          <cell r="A827" t="str">
            <v>4302092802</v>
          </cell>
          <cell r="B827" t="str">
            <v>Proveedores</v>
          </cell>
          <cell r="C827">
            <v>0</v>
          </cell>
          <cell r="D827">
            <v>0</v>
          </cell>
          <cell r="E827">
            <v>0</v>
          </cell>
          <cell r="F827">
            <v>0</v>
          </cell>
          <cell r="G827">
            <v>0</v>
          </cell>
        </row>
        <row r="828">
          <cell r="A828" t="str">
            <v>4302092803</v>
          </cell>
          <cell r="B828" t="str">
            <v>Energia electrica</v>
          </cell>
          <cell r="C828">
            <v>0</v>
          </cell>
          <cell r="D828">
            <v>0</v>
          </cell>
          <cell r="E828">
            <v>0</v>
          </cell>
          <cell r="F828">
            <v>0</v>
          </cell>
          <cell r="G828">
            <v>0</v>
          </cell>
        </row>
        <row r="829">
          <cell r="A829" t="str">
            <v>4302092804</v>
          </cell>
          <cell r="B829" t="str">
            <v>Gas</v>
          </cell>
          <cell r="C829">
            <v>0</v>
          </cell>
          <cell r="D829">
            <v>0</v>
          </cell>
          <cell r="E829">
            <v>0</v>
          </cell>
          <cell r="F829">
            <v>0</v>
          </cell>
          <cell r="G829">
            <v>0</v>
          </cell>
        </row>
        <row r="830">
          <cell r="A830" t="str">
            <v>4302092805</v>
          </cell>
          <cell r="B830" t="str">
            <v>Agua</v>
          </cell>
          <cell r="C830">
            <v>0</v>
          </cell>
          <cell r="D830">
            <v>0</v>
          </cell>
          <cell r="E830">
            <v>0</v>
          </cell>
          <cell r="F830">
            <v>0</v>
          </cell>
          <cell r="G830">
            <v>0</v>
          </cell>
        </row>
        <row r="831">
          <cell r="A831" t="str">
            <v>4302092806</v>
          </cell>
          <cell r="B831" t="str">
            <v>Gastos en Seguridad</v>
          </cell>
          <cell r="C831">
            <v>14378414</v>
          </cell>
          <cell r="D831">
            <v>14378414</v>
          </cell>
          <cell r="E831">
            <v>0</v>
          </cell>
          <cell r="F831">
            <v>0</v>
          </cell>
          <cell r="G831">
            <v>0</v>
          </cell>
        </row>
        <row r="832">
          <cell r="A832" t="str">
            <v>4302093001</v>
          </cell>
          <cell r="B832" t="str">
            <v>Alquiler de equipos</v>
          </cell>
          <cell r="C832">
            <v>0</v>
          </cell>
          <cell r="D832">
            <v>0</v>
          </cell>
          <cell r="E832">
            <v>0</v>
          </cell>
          <cell r="F832">
            <v>0</v>
          </cell>
          <cell r="G832">
            <v>0</v>
          </cell>
        </row>
        <row r="833">
          <cell r="A833" t="str">
            <v>4302093002</v>
          </cell>
          <cell r="B833" t="str">
            <v>Alquiler de oficinas</v>
          </cell>
          <cell r="C833">
            <v>0</v>
          </cell>
          <cell r="D833">
            <v>0</v>
          </cell>
          <cell r="E833">
            <v>0</v>
          </cell>
          <cell r="F833">
            <v>0</v>
          </cell>
          <cell r="G833">
            <v>0</v>
          </cell>
        </row>
        <row r="834">
          <cell r="A834" t="str">
            <v>4302093003</v>
          </cell>
          <cell r="B834" t="str">
            <v>Fletes</v>
          </cell>
          <cell r="C834">
            <v>0</v>
          </cell>
          <cell r="D834">
            <v>0</v>
          </cell>
          <cell r="E834">
            <v>0</v>
          </cell>
          <cell r="F834">
            <v>0</v>
          </cell>
          <cell r="G834">
            <v>0</v>
          </cell>
        </row>
        <row r="835">
          <cell r="A835" t="str">
            <v>4302093004</v>
          </cell>
          <cell r="B835" t="str">
            <v>Depositos</v>
          </cell>
          <cell r="C835">
            <v>0</v>
          </cell>
          <cell r="D835">
            <v>0</v>
          </cell>
          <cell r="E835">
            <v>0</v>
          </cell>
          <cell r="F835">
            <v>0</v>
          </cell>
          <cell r="G835">
            <v>0</v>
          </cell>
        </row>
        <row r="836">
          <cell r="A836" t="str">
            <v>4302093005</v>
          </cell>
          <cell r="B836" t="str">
            <v>Suscripciones</v>
          </cell>
          <cell r="C836">
            <v>0</v>
          </cell>
          <cell r="D836">
            <v>0</v>
          </cell>
          <cell r="E836">
            <v>0</v>
          </cell>
          <cell r="F836">
            <v>0</v>
          </cell>
          <cell r="G836">
            <v>0</v>
          </cell>
        </row>
        <row r="837">
          <cell r="A837" t="str">
            <v>4302093006</v>
          </cell>
          <cell r="B837" t="str">
            <v>Otros gastos</v>
          </cell>
          <cell r="C837">
            <v>4995741</v>
          </cell>
          <cell r="D837">
            <v>4995741</v>
          </cell>
          <cell r="E837">
            <v>0</v>
          </cell>
          <cell r="F837">
            <v>0</v>
          </cell>
          <cell r="G837">
            <v>0</v>
          </cell>
        </row>
        <row r="838">
          <cell r="A838" t="str">
            <v>4302093007</v>
          </cell>
          <cell r="B838" t="str">
            <v>Recreacion</v>
          </cell>
          <cell r="C838">
            <v>0</v>
          </cell>
          <cell r="D838">
            <v>0</v>
          </cell>
          <cell r="E838">
            <v>0</v>
          </cell>
          <cell r="F838">
            <v>0</v>
          </cell>
          <cell r="G838">
            <v>0</v>
          </cell>
        </row>
        <row r="839">
          <cell r="A839" t="str">
            <v>4302093008</v>
          </cell>
          <cell r="B839" t="str">
            <v>Estructura</v>
          </cell>
          <cell r="C839">
            <v>0</v>
          </cell>
          <cell r="D839">
            <v>0</v>
          </cell>
          <cell r="E839">
            <v>0</v>
          </cell>
          <cell r="F839">
            <v>0</v>
          </cell>
          <cell r="G839">
            <v>0</v>
          </cell>
        </row>
        <row r="840">
          <cell r="A840" t="str">
            <v>4302101001</v>
          </cell>
          <cell r="B840" t="str">
            <v>Sueldos y Jornales personal permanente</v>
          </cell>
          <cell r="C840">
            <v>331581524</v>
          </cell>
          <cell r="D840">
            <v>252113203</v>
          </cell>
          <cell r="E840">
            <v>7857170</v>
          </cell>
          <cell r="F840">
            <v>0</v>
          </cell>
          <cell r="G840">
            <v>79468321</v>
          </cell>
        </row>
        <row r="841">
          <cell r="A841" t="str">
            <v>4302101002</v>
          </cell>
          <cell r="B841" t="str">
            <v>Sueldos y Jornales personal temporario</v>
          </cell>
          <cell r="C841">
            <v>0</v>
          </cell>
          <cell r="D841">
            <v>0</v>
          </cell>
          <cell r="E841">
            <v>0</v>
          </cell>
          <cell r="F841">
            <v>0</v>
          </cell>
          <cell r="G841">
            <v>0</v>
          </cell>
        </row>
        <row r="842">
          <cell r="A842" t="str">
            <v>4302101003</v>
          </cell>
          <cell r="B842" t="str">
            <v>Horas Extras</v>
          </cell>
          <cell r="C842">
            <v>11914363</v>
          </cell>
          <cell r="D842">
            <v>8054303</v>
          </cell>
          <cell r="E842">
            <v>873713</v>
          </cell>
          <cell r="F842">
            <v>0</v>
          </cell>
          <cell r="G842">
            <v>3860060</v>
          </cell>
        </row>
        <row r="843">
          <cell r="A843" t="str">
            <v>4302101004</v>
          </cell>
          <cell r="B843" t="str">
            <v>Cargas Sociales</v>
          </cell>
          <cell r="C843">
            <v>85302927</v>
          </cell>
          <cell r="D843">
            <v>75286703</v>
          </cell>
          <cell r="E843">
            <v>1431097</v>
          </cell>
          <cell r="F843">
            <v>0</v>
          </cell>
          <cell r="G843">
            <v>10016224</v>
          </cell>
        </row>
        <row r="844">
          <cell r="A844" t="str">
            <v>4302101005</v>
          </cell>
          <cell r="B844" t="str">
            <v>Sueldo Anual Complementario</v>
          </cell>
          <cell r="C844">
            <v>28940273</v>
          </cell>
          <cell r="D844">
            <v>22844669</v>
          </cell>
          <cell r="E844">
            <v>750823</v>
          </cell>
          <cell r="F844">
            <v>0</v>
          </cell>
          <cell r="G844">
            <v>6095604</v>
          </cell>
        </row>
        <row r="845">
          <cell r="A845" t="str">
            <v>4302101006</v>
          </cell>
          <cell r="B845" t="str">
            <v>Vacaciones</v>
          </cell>
          <cell r="C845">
            <v>0</v>
          </cell>
          <cell r="D845">
            <v>0</v>
          </cell>
          <cell r="E845">
            <v>0</v>
          </cell>
          <cell r="F845">
            <v>0</v>
          </cell>
          <cell r="G845">
            <v>0</v>
          </cell>
        </row>
        <row r="846">
          <cell r="A846" t="str">
            <v>4302101007</v>
          </cell>
          <cell r="B846" t="str">
            <v>Plan de Jubilacion</v>
          </cell>
          <cell r="C846">
            <v>0</v>
          </cell>
          <cell r="D846">
            <v>0</v>
          </cell>
          <cell r="E846">
            <v>0</v>
          </cell>
          <cell r="F846">
            <v>0</v>
          </cell>
          <cell r="G846">
            <v>0</v>
          </cell>
        </row>
        <row r="847">
          <cell r="A847" t="str">
            <v>4302101008</v>
          </cell>
          <cell r="B847" t="str">
            <v>Distribucion utilidades</v>
          </cell>
          <cell r="C847">
            <v>0</v>
          </cell>
          <cell r="D847">
            <v>0</v>
          </cell>
          <cell r="E847">
            <v>0</v>
          </cell>
          <cell r="F847">
            <v>0</v>
          </cell>
          <cell r="G847">
            <v>0</v>
          </cell>
        </row>
        <row r="848">
          <cell r="A848" t="str">
            <v>4302101009</v>
          </cell>
          <cell r="B848" t="str">
            <v>Vivienda</v>
          </cell>
          <cell r="C848">
            <v>0</v>
          </cell>
          <cell r="D848">
            <v>0</v>
          </cell>
          <cell r="E848">
            <v>0</v>
          </cell>
          <cell r="F848">
            <v>0</v>
          </cell>
          <cell r="G848">
            <v>0</v>
          </cell>
        </row>
        <row r="849">
          <cell r="A849" t="str">
            <v>4302101010</v>
          </cell>
          <cell r="B849" t="str">
            <v>Servicio Medico</v>
          </cell>
          <cell r="C849">
            <v>2340586</v>
          </cell>
          <cell r="D849">
            <v>2340586</v>
          </cell>
          <cell r="E849">
            <v>0</v>
          </cell>
          <cell r="F849">
            <v>0</v>
          </cell>
          <cell r="G849">
            <v>0</v>
          </cell>
        </row>
        <row r="850">
          <cell r="A850" t="str">
            <v>4302101011</v>
          </cell>
          <cell r="B850" t="str">
            <v>Capacitacion</v>
          </cell>
          <cell r="C850">
            <v>531350</v>
          </cell>
          <cell r="D850">
            <v>531350</v>
          </cell>
          <cell r="E850">
            <v>0</v>
          </cell>
          <cell r="F850">
            <v>0</v>
          </cell>
          <cell r="G850">
            <v>0</v>
          </cell>
        </row>
        <row r="851">
          <cell r="A851" t="str">
            <v>4302101012</v>
          </cell>
          <cell r="B851" t="str">
            <v>Otros Servicios al Personal</v>
          </cell>
          <cell r="C851">
            <v>325850</v>
          </cell>
          <cell r="D851">
            <v>325850</v>
          </cell>
          <cell r="E851">
            <v>0</v>
          </cell>
          <cell r="F851">
            <v>0</v>
          </cell>
          <cell r="G851">
            <v>0</v>
          </cell>
        </row>
        <row r="852">
          <cell r="A852" t="str">
            <v>4302101013</v>
          </cell>
          <cell r="B852" t="str">
            <v>Varios</v>
          </cell>
          <cell r="C852">
            <v>6538459</v>
          </cell>
          <cell r="D852">
            <v>5847860</v>
          </cell>
          <cell r="E852">
            <v>0</v>
          </cell>
          <cell r="F852">
            <v>0</v>
          </cell>
          <cell r="G852">
            <v>690599</v>
          </cell>
        </row>
        <row r="853">
          <cell r="A853" t="str">
            <v>4302101014</v>
          </cell>
          <cell r="B853" t="str">
            <v>Indemnizaciones</v>
          </cell>
          <cell r="C853">
            <v>24750000</v>
          </cell>
          <cell r="D853">
            <v>24750000</v>
          </cell>
          <cell r="E853">
            <v>0</v>
          </cell>
          <cell r="F853">
            <v>0</v>
          </cell>
          <cell r="G853">
            <v>0</v>
          </cell>
        </row>
        <row r="854">
          <cell r="A854" t="str">
            <v>4302101015</v>
          </cell>
          <cell r="B854" t="str">
            <v>Gratificaciones</v>
          </cell>
          <cell r="C854">
            <v>145800</v>
          </cell>
          <cell r="D854">
            <v>145800</v>
          </cell>
          <cell r="E854">
            <v>0</v>
          </cell>
          <cell r="F854">
            <v>0</v>
          </cell>
          <cell r="G854">
            <v>0</v>
          </cell>
        </row>
        <row r="855">
          <cell r="A855" t="str">
            <v>4302101201</v>
          </cell>
          <cell r="B855" t="str">
            <v>Gastos de viaje</v>
          </cell>
          <cell r="C855">
            <v>1625295</v>
          </cell>
          <cell r="D855">
            <v>1625295</v>
          </cell>
          <cell r="E855">
            <v>0</v>
          </cell>
          <cell r="F855">
            <v>0</v>
          </cell>
          <cell r="G855">
            <v>0</v>
          </cell>
        </row>
        <row r="856">
          <cell r="A856" t="str">
            <v>4302101401</v>
          </cell>
          <cell r="B856" t="str">
            <v>Gastos de oficina</v>
          </cell>
          <cell r="C856">
            <v>71059</v>
          </cell>
          <cell r="D856">
            <v>71059</v>
          </cell>
          <cell r="E856">
            <v>0</v>
          </cell>
          <cell r="F856">
            <v>0</v>
          </cell>
          <cell r="G856">
            <v>0</v>
          </cell>
        </row>
        <row r="857">
          <cell r="A857" t="str">
            <v>4302101601</v>
          </cell>
          <cell r="B857" t="str">
            <v>Comunicaciones</v>
          </cell>
          <cell r="C857">
            <v>276617</v>
          </cell>
          <cell r="D857">
            <v>549162</v>
          </cell>
          <cell r="E857">
            <v>225417</v>
          </cell>
          <cell r="F857">
            <v>92146</v>
          </cell>
          <cell r="G857">
            <v>-272545</v>
          </cell>
        </row>
        <row r="858">
          <cell r="A858" t="str">
            <v>4302101801</v>
          </cell>
          <cell r="B858" t="str">
            <v>Publicidad</v>
          </cell>
          <cell r="C858">
            <v>0</v>
          </cell>
          <cell r="D858">
            <v>0</v>
          </cell>
          <cell r="E858">
            <v>0</v>
          </cell>
          <cell r="F858">
            <v>0</v>
          </cell>
          <cell r="G858">
            <v>0</v>
          </cell>
        </row>
        <row r="859">
          <cell r="A859" t="str">
            <v>4302101802</v>
          </cell>
          <cell r="B859" t="str">
            <v>Promociones</v>
          </cell>
          <cell r="C859">
            <v>0</v>
          </cell>
          <cell r="D859">
            <v>0</v>
          </cell>
          <cell r="E859">
            <v>0</v>
          </cell>
          <cell r="F859">
            <v>0</v>
          </cell>
          <cell r="G859">
            <v>0</v>
          </cell>
        </row>
        <row r="860">
          <cell r="A860" t="str">
            <v>4302101803</v>
          </cell>
          <cell r="B860" t="str">
            <v>Servicios al Cliente</v>
          </cell>
          <cell r="C860">
            <v>0</v>
          </cell>
          <cell r="D860">
            <v>0</v>
          </cell>
          <cell r="E860">
            <v>0</v>
          </cell>
          <cell r="F860">
            <v>0</v>
          </cell>
          <cell r="G860">
            <v>0</v>
          </cell>
        </row>
        <row r="861">
          <cell r="A861" t="str">
            <v>4302102001</v>
          </cell>
          <cell r="B861" t="str">
            <v>Impuestos a la propiedad</v>
          </cell>
          <cell r="C861">
            <v>0</v>
          </cell>
          <cell r="D861">
            <v>0</v>
          </cell>
          <cell r="E861">
            <v>0</v>
          </cell>
          <cell r="F861">
            <v>0</v>
          </cell>
          <cell r="G861">
            <v>0</v>
          </cell>
        </row>
        <row r="862">
          <cell r="A862" t="str">
            <v>4302102002</v>
          </cell>
          <cell r="B862" t="str">
            <v>Otros impuestos</v>
          </cell>
          <cell r="C862">
            <v>0</v>
          </cell>
          <cell r="D862">
            <v>0</v>
          </cell>
          <cell r="E862">
            <v>0</v>
          </cell>
          <cell r="F862">
            <v>0</v>
          </cell>
          <cell r="G862">
            <v>0</v>
          </cell>
        </row>
        <row r="863">
          <cell r="A863" t="str">
            <v>4302102201</v>
          </cell>
          <cell r="B863" t="str">
            <v>Seguros del personal</v>
          </cell>
          <cell r="C863">
            <v>0</v>
          </cell>
          <cell r="D863">
            <v>0</v>
          </cell>
          <cell r="E863">
            <v>0</v>
          </cell>
          <cell r="F863">
            <v>0</v>
          </cell>
          <cell r="G863">
            <v>0</v>
          </cell>
        </row>
        <row r="864">
          <cell r="A864" t="str">
            <v>4302102202</v>
          </cell>
          <cell r="B864" t="str">
            <v>Seguros de propiedades</v>
          </cell>
          <cell r="C864">
            <v>0</v>
          </cell>
          <cell r="D864">
            <v>0</v>
          </cell>
          <cell r="E864">
            <v>0</v>
          </cell>
          <cell r="F864">
            <v>0</v>
          </cell>
          <cell r="G864">
            <v>0</v>
          </cell>
        </row>
        <row r="865">
          <cell r="A865" t="str">
            <v>4302102401</v>
          </cell>
          <cell r="B865" t="str">
            <v>Honorarios auditores</v>
          </cell>
          <cell r="C865">
            <v>0</v>
          </cell>
          <cell r="D865">
            <v>0</v>
          </cell>
          <cell r="E865">
            <v>0</v>
          </cell>
          <cell r="F865">
            <v>0</v>
          </cell>
          <cell r="G865">
            <v>0</v>
          </cell>
        </row>
        <row r="866">
          <cell r="A866" t="str">
            <v>4302102402</v>
          </cell>
          <cell r="B866" t="str">
            <v>Honorarios legales</v>
          </cell>
          <cell r="C866">
            <v>0</v>
          </cell>
          <cell r="D866">
            <v>0</v>
          </cell>
          <cell r="E866">
            <v>0</v>
          </cell>
          <cell r="F866">
            <v>0</v>
          </cell>
          <cell r="G866">
            <v>0</v>
          </cell>
        </row>
        <row r="867">
          <cell r="A867" t="str">
            <v>4302102403</v>
          </cell>
          <cell r="B867" t="str">
            <v>Otros honorarios</v>
          </cell>
          <cell r="C867">
            <v>0</v>
          </cell>
          <cell r="D867">
            <v>0</v>
          </cell>
          <cell r="E867">
            <v>0</v>
          </cell>
          <cell r="F867">
            <v>0</v>
          </cell>
          <cell r="G867">
            <v>0</v>
          </cell>
        </row>
        <row r="868">
          <cell r="A868" t="str">
            <v>4302102404</v>
          </cell>
          <cell r="B868" t="str">
            <v>Recoleccion de basura</v>
          </cell>
          <cell r="C868">
            <v>0</v>
          </cell>
          <cell r="D868">
            <v>0</v>
          </cell>
          <cell r="E868">
            <v>0</v>
          </cell>
          <cell r="F868">
            <v>0</v>
          </cell>
          <cell r="G868">
            <v>0</v>
          </cell>
        </row>
        <row r="869">
          <cell r="A869" t="str">
            <v>4302102405</v>
          </cell>
          <cell r="B869" t="str">
            <v>Otros Servicios</v>
          </cell>
          <cell r="C869">
            <v>0</v>
          </cell>
          <cell r="D869">
            <v>0</v>
          </cell>
          <cell r="E869">
            <v>0</v>
          </cell>
          <cell r="F869">
            <v>0</v>
          </cell>
          <cell r="G869">
            <v>0</v>
          </cell>
        </row>
        <row r="870">
          <cell r="A870" t="str">
            <v>4302102601</v>
          </cell>
          <cell r="B870" t="str">
            <v>Equipamiento</v>
          </cell>
          <cell r="C870">
            <v>553000</v>
          </cell>
          <cell r="D870">
            <v>553000</v>
          </cell>
          <cell r="E870">
            <v>0</v>
          </cell>
          <cell r="F870">
            <v>0</v>
          </cell>
          <cell r="G870">
            <v>0</v>
          </cell>
        </row>
        <row r="871">
          <cell r="A871" t="str">
            <v>4302102602</v>
          </cell>
          <cell r="B871" t="str">
            <v>Reparaciones y mantenimiento CC</v>
          </cell>
          <cell r="C871">
            <v>27807414</v>
          </cell>
          <cell r="D871">
            <v>27807414</v>
          </cell>
          <cell r="E871">
            <v>0</v>
          </cell>
          <cell r="F871">
            <v>0</v>
          </cell>
          <cell r="G871">
            <v>0</v>
          </cell>
        </row>
        <row r="872">
          <cell r="A872" t="str">
            <v>4302102801</v>
          </cell>
          <cell r="B872" t="str">
            <v>Otros proveedores</v>
          </cell>
          <cell r="C872">
            <v>0</v>
          </cell>
          <cell r="D872">
            <v>0</v>
          </cell>
          <cell r="E872">
            <v>0</v>
          </cell>
          <cell r="F872">
            <v>0</v>
          </cell>
          <cell r="G872">
            <v>0</v>
          </cell>
        </row>
        <row r="873">
          <cell r="A873" t="str">
            <v>4302102802</v>
          </cell>
          <cell r="B873" t="str">
            <v>Proveedores</v>
          </cell>
          <cell r="C873">
            <v>0</v>
          </cell>
          <cell r="D873">
            <v>0</v>
          </cell>
          <cell r="E873">
            <v>0</v>
          </cell>
          <cell r="F873">
            <v>0</v>
          </cell>
          <cell r="G873">
            <v>0</v>
          </cell>
        </row>
        <row r="874">
          <cell r="A874" t="str">
            <v>4302102803</v>
          </cell>
          <cell r="B874" t="str">
            <v>Energia electrica</v>
          </cell>
          <cell r="C874">
            <v>0</v>
          </cell>
          <cell r="D874">
            <v>0</v>
          </cell>
          <cell r="E874">
            <v>0</v>
          </cell>
          <cell r="F874">
            <v>0</v>
          </cell>
          <cell r="G874">
            <v>0</v>
          </cell>
        </row>
        <row r="875">
          <cell r="A875" t="str">
            <v>4302102804</v>
          </cell>
          <cell r="B875" t="str">
            <v>Gas</v>
          </cell>
          <cell r="C875">
            <v>0</v>
          </cell>
          <cell r="D875">
            <v>0</v>
          </cell>
          <cell r="E875">
            <v>0</v>
          </cell>
          <cell r="F875">
            <v>0</v>
          </cell>
          <cell r="G875">
            <v>0</v>
          </cell>
        </row>
        <row r="876">
          <cell r="A876" t="str">
            <v>4302102805</v>
          </cell>
          <cell r="B876" t="str">
            <v>Agua</v>
          </cell>
          <cell r="C876">
            <v>0</v>
          </cell>
          <cell r="D876">
            <v>0</v>
          </cell>
          <cell r="E876">
            <v>0</v>
          </cell>
          <cell r="F876">
            <v>0</v>
          </cell>
          <cell r="G876">
            <v>0</v>
          </cell>
        </row>
        <row r="877">
          <cell r="A877" t="str">
            <v>4302102806</v>
          </cell>
          <cell r="B877" t="str">
            <v>Gastos en Seguridad</v>
          </cell>
          <cell r="C877">
            <v>4741678</v>
          </cell>
          <cell r="D877">
            <v>4741678</v>
          </cell>
          <cell r="E877">
            <v>0</v>
          </cell>
          <cell r="F877">
            <v>0</v>
          </cell>
          <cell r="G877">
            <v>0</v>
          </cell>
        </row>
        <row r="878">
          <cell r="A878" t="str">
            <v>4302103001</v>
          </cell>
          <cell r="B878" t="str">
            <v>Alquiler de equipos</v>
          </cell>
          <cell r="C878">
            <v>0</v>
          </cell>
          <cell r="D878">
            <v>0</v>
          </cell>
          <cell r="E878">
            <v>0</v>
          </cell>
          <cell r="F878">
            <v>0</v>
          </cell>
          <cell r="G878">
            <v>0</v>
          </cell>
        </row>
        <row r="879">
          <cell r="A879" t="str">
            <v>4302103002</v>
          </cell>
          <cell r="B879" t="str">
            <v>Alquiler de oficinas</v>
          </cell>
          <cell r="C879">
            <v>0</v>
          </cell>
          <cell r="D879">
            <v>0</v>
          </cell>
          <cell r="E879">
            <v>0</v>
          </cell>
          <cell r="F879">
            <v>0</v>
          </cell>
          <cell r="G879">
            <v>0</v>
          </cell>
        </row>
        <row r="880">
          <cell r="A880" t="str">
            <v>4302103003</v>
          </cell>
          <cell r="B880" t="str">
            <v>Fletes</v>
          </cell>
          <cell r="C880">
            <v>0</v>
          </cell>
          <cell r="D880">
            <v>0</v>
          </cell>
          <cell r="E880">
            <v>0</v>
          </cell>
          <cell r="F880">
            <v>0</v>
          </cell>
          <cell r="G880">
            <v>0</v>
          </cell>
        </row>
        <row r="881">
          <cell r="A881" t="str">
            <v>4302103004</v>
          </cell>
          <cell r="B881" t="str">
            <v>Depositos</v>
          </cell>
          <cell r="C881">
            <v>0</v>
          </cell>
          <cell r="D881">
            <v>0</v>
          </cell>
          <cell r="E881">
            <v>0</v>
          </cell>
          <cell r="F881">
            <v>0</v>
          </cell>
          <cell r="G881">
            <v>0</v>
          </cell>
        </row>
        <row r="882">
          <cell r="A882" t="str">
            <v>4302103005</v>
          </cell>
          <cell r="B882" t="str">
            <v>Suscripciones</v>
          </cell>
          <cell r="C882">
            <v>0</v>
          </cell>
          <cell r="D882">
            <v>0</v>
          </cell>
          <cell r="E882">
            <v>0</v>
          </cell>
          <cell r="F882">
            <v>0</v>
          </cell>
          <cell r="G882">
            <v>0</v>
          </cell>
        </row>
        <row r="883">
          <cell r="A883" t="str">
            <v>4302103006</v>
          </cell>
          <cell r="B883" t="str">
            <v>Otros gastos</v>
          </cell>
          <cell r="C883">
            <v>10229190</v>
          </cell>
          <cell r="D883">
            <v>9975735</v>
          </cell>
          <cell r="E883">
            <v>0</v>
          </cell>
          <cell r="F883">
            <v>0</v>
          </cell>
          <cell r="G883">
            <v>253455</v>
          </cell>
        </row>
        <row r="884">
          <cell r="A884" t="str">
            <v>4302103007</v>
          </cell>
          <cell r="B884" t="str">
            <v>Recreacion</v>
          </cell>
          <cell r="C884">
            <v>0</v>
          </cell>
          <cell r="D884">
            <v>0</v>
          </cell>
          <cell r="E884">
            <v>0</v>
          </cell>
          <cell r="F884">
            <v>0</v>
          </cell>
          <cell r="G884">
            <v>0</v>
          </cell>
        </row>
        <row r="885">
          <cell r="A885" t="str">
            <v>4302103008</v>
          </cell>
          <cell r="B885" t="str">
            <v>Estructura</v>
          </cell>
          <cell r="C885">
            <v>0</v>
          </cell>
          <cell r="D885">
            <v>0</v>
          </cell>
          <cell r="E885">
            <v>0</v>
          </cell>
          <cell r="F885">
            <v>0</v>
          </cell>
          <cell r="G885">
            <v>0</v>
          </cell>
        </row>
        <row r="886">
          <cell r="A886" t="str">
            <v>4303010001</v>
          </cell>
          <cell r="B886" t="str">
            <v>Amortizaciones</v>
          </cell>
          <cell r="C886">
            <v>9600122938</v>
          </cell>
          <cell r="D886">
            <v>7197533903</v>
          </cell>
          <cell r="E886">
            <v>236332765</v>
          </cell>
          <cell r="F886">
            <v>0</v>
          </cell>
          <cell r="G886">
            <v>2402589035</v>
          </cell>
        </row>
        <row r="887">
          <cell r="A887" t="str">
            <v>4401011001</v>
          </cell>
          <cell r="B887" t="str">
            <v>Sueldos y Jornales personal permanente</v>
          </cell>
          <cell r="C887">
            <v>1102697153</v>
          </cell>
          <cell r="D887">
            <v>814078063</v>
          </cell>
          <cell r="E887">
            <v>29227553</v>
          </cell>
          <cell r="F887">
            <v>0</v>
          </cell>
          <cell r="G887">
            <v>288619090</v>
          </cell>
        </row>
        <row r="888">
          <cell r="A888" t="str">
            <v>4401011002</v>
          </cell>
          <cell r="B888" t="str">
            <v>Sueldos y Jornales personal temporario</v>
          </cell>
          <cell r="C888">
            <v>0</v>
          </cell>
          <cell r="D888">
            <v>0</v>
          </cell>
          <cell r="E888">
            <v>0</v>
          </cell>
          <cell r="F888">
            <v>0</v>
          </cell>
          <cell r="G888">
            <v>0</v>
          </cell>
        </row>
        <row r="889">
          <cell r="A889" t="str">
            <v>4401011003</v>
          </cell>
          <cell r="B889" t="str">
            <v>Horas Extras</v>
          </cell>
          <cell r="C889">
            <v>10618621</v>
          </cell>
          <cell r="D889">
            <v>9678203</v>
          </cell>
          <cell r="E889">
            <v>0</v>
          </cell>
          <cell r="F889">
            <v>0</v>
          </cell>
          <cell r="G889">
            <v>940418</v>
          </cell>
        </row>
        <row r="890">
          <cell r="A890" t="str">
            <v>4401011004</v>
          </cell>
          <cell r="B890" t="str">
            <v>Cargas Sociales</v>
          </cell>
          <cell r="C890">
            <v>193096097</v>
          </cell>
          <cell r="D890">
            <v>143900316</v>
          </cell>
          <cell r="E890">
            <v>4822125</v>
          </cell>
          <cell r="F890">
            <v>0</v>
          </cell>
          <cell r="G890">
            <v>49195781</v>
          </cell>
        </row>
        <row r="891">
          <cell r="A891" t="str">
            <v>4401011005</v>
          </cell>
          <cell r="B891" t="str">
            <v>Sueldo Anual Complementario</v>
          </cell>
          <cell r="C891">
            <v>115502547</v>
          </cell>
          <cell r="D891">
            <v>90541482</v>
          </cell>
          <cell r="E891">
            <v>2435417</v>
          </cell>
          <cell r="F891">
            <v>0</v>
          </cell>
          <cell r="G891">
            <v>24961065</v>
          </cell>
        </row>
        <row r="892">
          <cell r="A892" t="str">
            <v>4401011006</v>
          </cell>
          <cell r="B892" t="str">
            <v>Vacaciones</v>
          </cell>
          <cell r="C892">
            <v>2350000</v>
          </cell>
          <cell r="D892">
            <v>2350000</v>
          </cell>
          <cell r="E892">
            <v>0</v>
          </cell>
          <cell r="F892">
            <v>0</v>
          </cell>
          <cell r="G892">
            <v>0</v>
          </cell>
        </row>
        <row r="893">
          <cell r="A893" t="str">
            <v>4401011007</v>
          </cell>
          <cell r="B893" t="str">
            <v>Plan de Jubilacion</v>
          </cell>
          <cell r="C893">
            <v>0</v>
          </cell>
          <cell r="D893">
            <v>0</v>
          </cell>
          <cell r="E893">
            <v>0</v>
          </cell>
          <cell r="F893">
            <v>0</v>
          </cell>
          <cell r="G893">
            <v>0</v>
          </cell>
        </row>
        <row r="894">
          <cell r="A894" t="str">
            <v>4401011008</v>
          </cell>
          <cell r="B894" t="str">
            <v>Gratificacion</v>
          </cell>
          <cell r="C894">
            <v>72300353</v>
          </cell>
          <cell r="D894">
            <v>40256626</v>
          </cell>
          <cell r="E894">
            <v>4440000</v>
          </cell>
          <cell r="F894">
            <v>0</v>
          </cell>
          <cell r="G894">
            <v>32043727</v>
          </cell>
        </row>
        <row r="895">
          <cell r="A895" t="str">
            <v>4401011009</v>
          </cell>
          <cell r="B895" t="str">
            <v>Vivienda</v>
          </cell>
          <cell r="C895">
            <v>0</v>
          </cell>
          <cell r="D895">
            <v>0</v>
          </cell>
          <cell r="E895">
            <v>0</v>
          </cell>
          <cell r="F895">
            <v>0</v>
          </cell>
          <cell r="G895">
            <v>0</v>
          </cell>
        </row>
        <row r="896">
          <cell r="A896" t="str">
            <v>4401011010</v>
          </cell>
          <cell r="B896" t="str">
            <v>Servicio Medico</v>
          </cell>
          <cell r="C896">
            <v>5593036</v>
          </cell>
          <cell r="D896">
            <v>5499536</v>
          </cell>
          <cell r="E896">
            <v>0</v>
          </cell>
          <cell r="F896">
            <v>0</v>
          </cell>
          <cell r="G896">
            <v>93500</v>
          </cell>
        </row>
        <row r="897">
          <cell r="A897" t="str">
            <v>4401011011</v>
          </cell>
          <cell r="B897" t="str">
            <v>Capacitacion</v>
          </cell>
          <cell r="C897">
            <v>18449553</v>
          </cell>
          <cell r="D897">
            <v>16327932</v>
          </cell>
          <cell r="E897">
            <v>0</v>
          </cell>
          <cell r="F897">
            <v>0</v>
          </cell>
          <cell r="G897">
            <v>2121621</v>
          </cell>
        </row>
        <row r="898">
          <cell r="A898" t="str">
            <v>4401011012</v>
          </cell>
          <cell r="B898" t="str">
            <v>Otros Servicios al Personal</v>
          </cell>
          <cell r="C898">
            <v>38091</v>
          </cell>
          <cell r="D898">
            <v>38091</v>
          </cell>
          <cell r="E898">
            <v>0</v>
          </cell>
          <cell r="F898">
            <v>0</v>
          </cell>
          <cell r="G898">
            <v>0</v>
          </cell>
        </row>
        <row r="899">
          <cell r="A899" t="str">
            <v>4401011013</v>
          </cell>
          <cell r="B899" t="str">
            <v>Varios</v>
          </cell>
          <cell r="C899">
            <v>286433</v>
          </cell>
          <cell r="D899">
            <v>0</v>
          </cell>
          <cell r="E899">
            <v>71500</v>
          </cell>
          <cell r="F899">
            <v>0</v>
          </cell>
          <cell r="G899">
            <v>286433</v>
          </cell>
        </row>
        <row r="900">
          <cell r="A900" t="str">
            <v>4401011014</v>
          </cell>
          <cell r="B900" t="str">
            <v>Indemnizaciones</v>
          </cell>
          <cell r="C900">
            <v>41217285</v>
          </cell>
          <cell r="D900">
            <v>23305383</v>
          </cell>
          <cell r="E900">
            <v>0</v>
          </cell>
          <cell r="F900">
            <v>0</v>
          </cell>
          <cell r="G900">
            <v>17911902</v>
          </cell>
        </row>
        <row r="901">
          <cell r="A901" t="str">
            <v>4401011015</v>
          </cell>
          <cell r="B901" t="str">
            <v>Gratificaciones</v>
          </cell>
          <cell r="C901">
            <v>53851000</v>
          </cell>
          <cell r="D901">
            <v>53851000</v>
          </cell>
          <cell r="E901">
            <v>0</v>
          </cell>
          <cell r="F901">
            <v>0</v>
          </cell>
          <cell r="G901">
            <v>0</v>
          </cell>
        </row>
        <row r="902">
          <cell r="A902" t="str">
            <v>4401011201</v>
          </cell>
          <cell r="B902" t="str">
            <v>Gastos de viaje</v>
          </cell>
          <cell r="C902">
            <v>45997671</v>
          </cell>
          <cell r="D902">
            <v>31020394</v>
          </cell>
          <cell r="E902">
            <v>3302156</v>
          </cell>
          <cell r="F902">
            <v>0</v>
          </cell>
          <cell r="G902">
            <v>14977277</v>
          </cell>
        </row>
        <row r="903">
          <cell r="A903" t="str">
            <v>4401011401</v>
          </cell>
          <cell r="B903" t="str">
            <v>Gastos de oficina</v>
          </cell>
          <cell r="C903">
            <v>91802</v>
          </cell>
          <cell r="D903">
            <v>91802</v>
          </cell>
          <cell r="E903">
            <v>0</v>
          </cell>
          <cell r="F903">
            <v>0</v>
          </cell>
          <cell r="G903">
            <v>0</v>
          </cell>
        </row>
        <row r="904">
          <cell r="A904" t="str">
            <v>4401011601</v>
          </cell>
          <cell r="B904" t="str">
            <v>Comunicaciones</v>
          </cell>
          <cell r="C904">
            <v>446879983</v>
          </cell>
          <cell r="D904">
            <v>340496268</v>
          </cell>
          <cell r="E904">
            <v>10296447</v>
          </cell>
          <cell r="F904">
            <v>925426</v>
          </cell>
          <cell r="G904">
            <v>106383715</v>
          </cell>
        </row>
        <row r="905">
          <cell r="A905" t="str">
            <v>4401011801</v>
          </cell>
          <cell r="B905" t="str">
            <v>Publicidad</v>
          </cell>
          <cell r="C905">
            <v>437662280.06999999</v>
          </cell>
          <cell r="D905">
            <v>365906665.06999999</v>
          </cell>
          <cell r="E905">
            <v>600000</v>
          </cell>
          <cell r="F905">
            <v>0</v>
          </cell>
          <cell r="G905">
            <v>71755615</v>
          </cell>
        </row>
        <row r="906">
          <cell r="A906" t="str">
            <v>4401011802</v>
          </cell>
          <cell r="B906" t="str">
            <v>Promociones - Donaciones</v>
          </cell>
          <cell r="C906">
            <v>334959037</v>
          </cell>
          <cell r="D906">
            <v>253065388</v>
          </cell>
          <cell r="E906">
            <v>30337183</v>
          </cell>
          <cell r="F906">
            <v>7015526</v>
          </cell>
          <cell r="G906">
            <v>81893649</v>
          </cell>
        </row>
        <row r="907">
          <cell r="A907" t="str">
            <v>4401011803</v>
          </cell>
          <cell r="B907" t="str">
            <v>Servicios al Cliente</v>
          </cell>
          <cell r="C907">
            <v>100000</v>
          </cell>
          <cell r="D907">
            <v>100000</v>
          </cell>
          <cell r="E907">
            <v>0</v>
          </cell>
          <cell r="F907">
            <v>0</v>
          </cell>
          <cell r="G907">
            <v>0</v>
          </cell>
        </row>
        <row r="908">
          <cell r="A908" t="str">
            <v>4401012001</v>
          </cell>
          <cell r="B908" t="str">
            <v>Impuestos a la propiedad</v>
          </cell>
          <cell r="C908">
            <v>12490338</v>
          </cell>
          <cell r="D908">
            <v>12490338</v>
          </cell>
          <cell r="E908">
            <v>0</v>
          </cell>
          <cell r="F908">
            <v>0</v>
          </cell>
          <cell r="G908">
            <v>0</v>
          </cell>
        </row>
        <row r="909">
          <cell r="A909" t="str">
            <v>4401012002</v>
          </cell>
          <cell r="B909" t="str">
            <v>Otros impuestos</v>
          </cell>
          <cell r="C909">
            <v>1116685</v>
          </cell>
          <cell r="D909">
            <v>1116685</v>
          </cell>
          <cell r="E909">
            <v>0</v>
          </cell>
          <cell r="F909">
            <v>0</v>
          </cell>
          <cell r="G909">
            <v>0</v>
          </cell>
        </row>
        <row r="910">
          <cell r="A910" t="str">
            <v>4401012201</v>
          </cell>
          <cell r="B910" t="str">
            <v>Seguros del personal</v>
          </cell>
          <cell r="C910">
            <v>7661</v>
          </cell>
          <cell r="D910">
            <v>7661</v>
          </cell>
          <cell r="E910">
            <v>0</v>
          </cell>
          <cell r="F910">
            <v>0</v>
          </cell>
          <cell r="G910">
            <v>0</v>
          </cell>
        </row>
        <row r="911">
          <cell r="A911" t="str">
            <v>4401012202</v>
          </cell>
          <cell r="B911" t="str">
            <v>Seguros de propiedades</v>
          </cell>
          <cell r="C911">
            <v>85110448.900000006</v>
          </cell>
          <cell r="D911">
            <v>61246660.899999999</v>
          </cell>
          <cell r="E911">
            <v>2793079</v>
          </cell>
          <cell r="F911">
            <v>0</v>
          </cell>
          <cell r="G911">
            <v>23863788</v>
          </cell>
        </row>
        <row r="912">
          <cell r="A912" t="str">
            <v>4401012401</v>
          </cell>
          <cell r="B912" t="str">
            <v>Honorarios auditores</v>
          </cell>
          <cell r="C912">
            <v>0</v>
          </cell>
          <cell r="D912">
            <v>0</v>
          </cell>
          <cell r="E912">
            <v>0</v>
          </cell>
          <cell r="F912">
            <v>0</v>
          </cell>
          <cell r="G912">
            <v>0</v>
          </cell>
        </row>
        <row r="913">
          <cell r="A913" t="str">
            <v>4401012402</v>
          </cell>
          <cell r="B913" t="str">
            <v>Honorarios legales</v>
          </cell>
          <cell r="C913">
            <v>16637657</v>
          </cell>
          <cell r="D913">
            <v>16637657</v>
          </cell>
          <cell r="E913">
            <v>0</v>
          </cell>
          <cell r="F913">
            <v>0</v>
          </cell>
          <cell r="G913">
            <v>0</v>
          </cell>
        </row>
        <row r="914">
          <cell r="A914" t="str">
            <v>4401012403</v>
          </cell>
          <cell r="B914" t="str">
            <v>Otros honorarios</v>
          </cell>
          <cell r="C914">
            <v>3260000</v>
          </cell>
          <cell r="D914">
            <v>3260000</v>
          </cell>
          <cell r="E914">
            <v>0</v>
          </cell>
          <cell r="F914">
            <v>0</v>
          </cell>
          <cell r="G914">
            <v>0</v>
          </cell>
        </row>
        <row r="915">
          <cell r="A915" t="str">
            <v>4401012404</v>
          </cell>
          <cell r="B915" t="str">
            <v>Recoleccion de basura</v>
          </cell>
          <cell r="C915">
            <v>0</v>
          </cell>
          <cell r="D915">
            <v>0</v>
          </cell>
          <cell r="E915">
            <v>0</v>
          </cell>
          <cell r="F915">
            <v>0</v>
          </cell>
          <cell r="G915">
            <v>0</v>
          </cell>
        </row>
        <row r="916">
          <cell r="A916" t="str">
            <v>4401012405</v>
          </cell>
          <cell r="B916" t="str">
            <v>Otros Servicios</v>
          </cell>
          <cell r="C916">
            <v>28572977</v>
          </cell>
          <cell r="D916">
            <v>22465799</v>
          </cell>
          <cell r="E916">
            <v>674128</v>
          </cell>
          <cell r="F916">
            <v>0</v>
          </cell>
          <cell r="G916">
            <v>6107178</v>
          </cell>
        </row>
        <row r="917">
          <cell r="A917" t="str">
            <v>4401012601</v>
          </cell>
          <cell r="B917" t="str">
            <v>Equipamiento</v>
          </cell>
          <cell r="C917">
            <v>15070028</v>
          </cell>
          <cell r="D917">
            <v>15070028</v>
          </cell>
          <cell r="E917">
            <v>0</v>
          </cell>
          <cell r="F917">
            <v>0</v>
          </cell>
          <cell r="G917">
            <v>0</v>
          </cell>
        </row>
        <row r="918">
          <cell r="A918" t="str">
            <v>4401012602</v>
          </cell>
          <cell r="B918" t="str">
            <v>Reparaciones y mantenimiento</v>
          </cell>
          <cell r="C918">
            <v>455657861.75</v>
          </cell>
          <cell r="D918">
            <v>285123152.75</v>
          </cell>
          <cell r="E918">
            <v>18038820</v>
          </cell>
          <cell r="F918">
            <v>0</v>
          </cell>
          <cell r="G918">
            <v>170534709</v>
          </cell>
        </row>
        <row r="919">
          <cell r="A919" t="str">
            <v>4401012801</v>
          </cell>
          <cell r="B919" t="str">
            <v>Otros proveedores</v>
          </cell>
          <cell r="C919">
            <v>0</v>
          </cell>
          <cell r="D919">
            <v>0</v>
          </cell>
          <cell r="E919">
            <v>0</v>
          </cell>
          <cell r="F919">
            <v>0</v>
          </cell>
          <cell r="G919">
            <v>0</v>
          </cell>
        </row>
        <row r="920">
          <cell r="A920" t="str">
            <v>4401012802</v>
          </cell>
          <cell r="B920" t="str">
            <v>Proveedores</v>
          </cell>
          <cell r="C920">
            <v>0</v>
          </cell>
          <cell r="D920">
            <v>0</v>
          </cell>
          <cell r="E920">
            <v>0</v>
          </cell>
          <cell r="F920">
            <v>0</v>
          </cell>
          <cell r="G920">
            <v>0</v>
          </cell>
        </row>
        <row r="921">
          <cell r="A921" t="str">
            <v>4401012803</v>
          </cell>
          <cell r="B921" t="str">
            <v>Energia electrica</v>
          </cell>
          <cell r="C921">
            <v>0</v>
          </cell>
          <cell r="D921">
            <v>0</v>
          </cell>
          <cell r="E921">
            <v>0</v>
          </cell>
          <cell r="F921">
            <v>0</v>
          </cell>
          <cell r="G921">
            <v>0</v>
          </cell>
        </row>
        <row r="922">
          <cell r="A922" t="str">
            <v>4401012804</v>
          </cell>
          <cell r="B922" t="str">
            <v>Gas</v>
          </cell>
          <cell r="C922">
            <v>0</v>
          </cell>
          <cell r="D922">
            <v>0</v>
          </cell>
          <cell r="E922">
            <v>0</v>
          </cell>
          <cell r="F922">
            <v>0</v>
          </cell>
          <cell r="G922">
            <v>0</v>
          </cell>
        </row>
        <row r="923">
          <cell r="A923" t="str">
            <v>4401012805</v>
          </cell>
          <cell r="B923" t="str">
            <v>Agua</v>
          </cell>
          <cell r="C923">
            <v>0</v>
          </cell>
          <cell r="D923">
            <v>0</v>
          </cell>
          <cell r="E923">
            <v>0</v>
          </cell>
          <cell r="F923">
            <v>0</v>
          </cell>
          <cell r="G923">
            <v>0</v>
          </cell>
        </row>
        <row r="924">
          <cell r="A924" t="str">
            <v>4401012806</v>
          </cell>
          <cell r="B924" t="str">
            <v>Gastos en Seguridad</v>
          </cell>
          <cell r="C924">
            <v>3500000</v>
          </cell>
          <cell r="D924">
            <v>3500000</v>
          </cell>
          <cell r="E924">
            <v>0</v>
          </cell>
          <cell r="F924">
            <v>0</v>
          </cell>
          <cell r="G924">
            <v>0</v>
          </cell>
        </row>
        <row r="925">
          <cell r="A925" t="str">
            <v>4401013001</v>
          </cell>
          <cell r="B925" t="str">
            <v>Alquiler de equipos</v>
          </cell>
          <cell r="C925">
            <v>0</v>
          </cell>
          <cell r="D925">
            <v>0</v>
          </cell>
          <cell r="E925">
            <v>0</v>
          </cell>
          <cell r="F925">
            <v>0</v>
          </cell>
          <cell r="G925">
            <v>0</v>
          </cell>
        </row>
        <row r="926">
          <cell r="A926" t="str">
            <v>4401013002</v>
          </cell>
          <cell r="B926" t="str">
            <v>Alquiler de oficinas</v>
          </cell>
          <cell r="C926">
            <v>0</v>
          </cell>
          <cell r="D926">
            <v>0</v>
          </cell>
          <cell r="E926">
            <v>0</v>
          </cell>
          <cell r="F926">
            <v>0</v>
          </cell>
          <cell r="G926">
            <v>0</v>
          </cell>
        </row>
        <row r="927">
          <cell r="A927" t="str">
            <v>4401013003</v>
          </cell>
          <cell r="B927" t="str">
            <v>Fletes</v>
          </cell>
          <cell r="C927">
            <v>0</v>
          </cell>
          <cell r="D927">
            <v>0</v>
          </cell>
          <cell r="E927">
            <v>0</v>
          </cell>
          <cell r="F927">
            <v>0</v>
          </cell>
          <cell r="G927">
            <v>0</v>
          </cell>
        </row>
        <row r="928">
          <cell r="A928" t="str">
            <v>4401013004</v>
          </cell>
          <cell r="B928" t="str">
            <v>Depositos</v>
          </cell>
          <cell r="C928">
            <v>0</v>
          </cell>
          <cell r="D928">
            <v>0</v>
          </cell>
          <cell r="E928">
            <v>0</v>
          </cell>
          <cell r="F928">
            <v>0</v>
          </cell>
          <cell r="G928">
            <v>0</v>
          </cell>
        </row>
        <row r="929">
          <cell r="A929" t="str">
            <v>4401013005</v>
          </cell>
          <cell r="B929" t="str">
            <v>Suscripciones</v>
          </cell>
          <cell r="C929">
            <v>4920618</v>
          </cell>
          <cell r="D929">
            <v>4920618</v>
          </cell>
          <cell r="E929">
            <v>0</v>
          </cell>
          <cell r="F929">
            <v>0</v>
          </cell>
          <cell r="G929">
            <v>0</v>
          </cell>
        </row>
        <row r="930">
          <cell r="A930" t="str">
            <v>4401013006</v>
          </cell>
          <cell r="B930" t="str">
            <v>Otros gastos</v>
          </cell>
          <cell r="C930">
            <v>150576208</v>
          </cell>
          <cell r="D930">
            <v>114557971</v>
          </cell>
          <cell r="E930">
            <v>1655301</v>
          </cell>
          <cell r="F930">
            <v>0</v>
          </cell>
          <cell r="G930">
            <v>36018237</v>
          </cell>
        </row>
        <row r="931">
          <cell r="A931" t="str">
            <v>4401013007</v>
          </cell>
          <cell r="B931" t="str">
            <v>Recreacion</v>
          </cell>
          <cell r="C931">
            <v>0</v>
          </cell>
          <cell r="D931">
            <v>0</v>
          </cell>
          <cell r="E931">
            <v>0</v>
          </cell>
          <cell r="F931">
            <v>0</v>
          </cell>
          <cell r="G931">
            <v>0</v>
          </cell>
        </row>
        <row r="932">
          <cell r="A932" t="str">
            <v>4401013008</v>
          </cell>
          <cell r="B932" t="str">
            <v>Estructura</v>
          </cell>
          <cell r="C932">
            <v>0</v>
          </cell>
          <cell r="D932">
            <v>0</v>
          </cell>
          <cell r="E932">
            <v>0</v>
          </cell>
          <cell r="F932">
            <v>0</v>
          </cell>
          <cell r="G932">
            <v>0</v>
          </cell>
        </row>
        <row r="933">
          <cell r="A933" t="str">
            <v>4402010001</v>
          </cell>
          <cell r="B933" t="str">
            <v>Incobrables</v>
          </cell>
          <cell r="C933">
            <v>4431766752</v>
          </cell>
          <cell r="D933">
            <v>4425488351</v>
          </cell>
          <cell r="E933">
            <v>66738284</v>
          </cell>
          <cell r="F933">
            <v>0</v>
          </cell>
          <cell r="G933">
            <v>6278401</v>
          </cell>
        </row>
        <row r="934">
          <cell r="A934" t="str">
            <v>4402020001</v>
          </cell>
          <cell r="B934" t="str">
            <v>Incobrables LP</v>
          </cell>
          <cell r="C934">
            <v>1667371886</v>
          </cell>
          <cell r="D934">
            <v>833685943</v>
          </cell>
          <cell r="E934">
            <v>1667371886</v>
          </cell>
          <cell r="F934">
            <v>833685943</v>
          </cell>
          <cell r="G934">
            <v>833685943</v>
          </cell>
        </row>
        <row r="935">
          <cell r="A935" t="str">
            <v>4403011001</v>
          </cell>
          <cell r="B935" t="str">
            <v>Sueldos y Jornales personal permanente</v>
          </cell>
          <cell r="C935">
            <v>349691839295</v>
          </cell>
          <cell r="D935">
            <v>349208236347</v>
          </cell>
          <cell r="E935">
            <v>40300500</v>
          </cell>
          <cell r="F935">
            <v>0</v>
          </cell>
          <cell r="G935">
            <v>483602948</v>
          </cell>
        </row>
        <row r="936">
          <cell r="A936" t="str">
            <v>4403011002</v>
          </cell>
          <cell r="B936" t="str">
            <v>Sueldos y Jornales personal temporario</v>
          </cell>
          <cell r="C936">
            <v>0</v>
          </cell>
          <cell r="D936">
            <v>0</v>
          </cell>
          <cell r="E936">
            <v>0</v>
          </cell>
          <cell r="F936">
            <v>0</v>
          </cell>
          <cell r="G936">
            <v>0</v>
          </cell>
        </row>
        <row r="937">
          <cell r="A937" t="str">
            <v>4403011003</v>
          </cell>
          <cell r="B937" t="str">
            <v>Horas Extras</v>
          </cell>
          <cell r="C937">
            <v>0</v>
          </cell>
          <cell r="D937">
            <v>0</v>
          </cell>
          <cell r="E937">
            <v>0</v>
          </cell>
          <cell r="F937">
            <v>0</v>
          </cell>
          <cell r="G937">
            <v>0</v>
          </cell>
        </row>
        <row r="938">
          <cell r="A938" t="str">
            <v>4403011004</v>
          </cell>
          <cell r="B938" t="str">
            <v>Cargas Sociales</v>
          </cell>
          <cell r="C938">
            <v>34573299148</v>
          </cell>
          <cell r="D938">
            <v>34569339148</v>
          </cell>
          <cell r="E938">
            <v>330000</v>
          </cell>
          <cell r="F938">
            <v>0</v>
          </cell>
          <cell r="G938">
            <v>3960000</v>
          </cell>
        </row>
        <row r="939">
          <cell r="A939" t="str">
            <v>4403011005</v>
          </cell>
          <cell r="B939" t="str">
            <v>Sueldo Anual Complementario</v>
          </cell>
          <cell r="C939">
            <v>31566384455</v>
          </cell>
          <cell r="D939">
            <v>31526084447</v>
          </cell>
          <cell r="E939">
            <v>3358334</v>
          </cell>
          <cell r="F939">
            <v>0</v>
          </cell>
          <cell r="G939">
            <v>40300008</v>
          </cell>
        </row>
        <row r="940">
          <cell r="A940" t="str">
            <v>4403011006</v>
          </cell>
          <cell r="B940" t="str">
            <v>Vacaciones</v>
          </cell>
          <cell r="C940">
            <v>0</v>
          </cell>
          <cell r="D940">
            <v>0</v>
          </cell>
          <cell r="E940">
            <v>0</v>
          </cell>
          <cell r="F940">
            <v>0</v>
          </cell>
          <cell r="G940">
            <v>0</v>
          </cell>
        </row>
        <row r="941">
          <cell r="A941" t="str">
            <v>4403011007</v>
          </cell>
          <cell r="B941" t="str">
            <v>Plan de Jubilacion</v>
          </cell>
          <cell r="C941">
            <v>0</v>
          </cell>
          <cell r="D941">
            <v>0</v>
          </cell>
          <cell r="E941">
            <v>0</v>
          </cell>
          <cell r="F941">
            <v>0</v>
          </cell>
          <cell r="G941">
            <v>0</v>
          </cell>
        </row>
        <row r="942">
          <cell r="A942" t="str">
            <v>4403011008</v>
          </cell>
          <cell r="B942" t="str">
            <v>Gratificacion</v>
          </cell>
          <cell r="C942">
            <v>182276457</v>
          </cell>
          <cell r="D942">
            <v>31677457</v>
          </cell>
          <cell r="E942">
            <v>11490000</v>
          </cell>
          <cell r="F942">
            <v>0</v>
          </cell>
          <cell r="G942">
            <v>150599000</v>
          </cell>
        </row>
        <row r="943">
          <cell r="A943" t="str">
            <v>4403011009</v>
          </cell>
          <cell r="B943" t="str">
            <v>Vivienda</v>
          </cell>
          <cell r="C943">
            <v>373169204</v>
          </cell>
          <cell r="D943">
            <v>317269204</v>
          </cell>
          <cell r="E943">
            <v>8900000</v>
          </cell>
          <cell r="F943">
            <v>0</v>
          </cell>
          <cell r="G943">
            <v>55900000</v>
          </cell>
        </row>
        <row r="944">
          <cell r="A944" t="str">
            <v>4403011010</v>
          </cell>
          <cell r="B944" t="str">
            <v>Servicio Medico</v>
          </cell>
          <cell r="C944">
            <v>58094975</v>
          </cell>
          <cell r="D944">
            <v>47094975</v>
          </cell>
          <cell r="E944">
            <v>1100000</v>
          </cell>
          <cell r="F944">
            <v>0</v>
          </cell>
          <cell r="G944">
            <v>11000000</v>
          </cell>
        </row>
        <row r="945">
          <cell r="A945" t="str">
            <v>4403011011</v>
          </cell>
          <cell r="B945" t="str">
            <v>Capacitacion</v>
          </cell>
          <cell r="C945">
            <v>26665043</v>
          </cell>
          <cell r="D945">
            <v>21996096</v>
          </cell>
          <cell r="E945">
            <v>0</v>
          </cell>
          <cell r="F945">
            <v>0</v>
          </cell>
          <cell r="G945">
            <v>4668947</v>
          </cell>
        </row>
        <row r="946">
          <cell r="A946" t="str">
            <v>4403011012</v>
          </cell>
          <cell r="B946" t="str">
            <v>Otros Servicios al Personal</v>
          </cell>
          <cell r="C946">
            <v>3661555</v>
          </cell>
          <cell r="D946">
            <v>3487555</v>
          </cell>
          <cell r="E946">
            <v>0</v>
          </cell>
          <cell r="F946">
            <v>0</v>
          </cell>
          <cell r="G946">
            <v>174000</v>
          </cell>
        </row>
        <row r="947">
          <cell r="A947" t="str">
            <v>4403011013</v>
          </cell>
          <cell r="B947" t="str">
            <v>Varios</v>
          </cell>
          <cell r="C947">
            <v>344900</v>
          </cell>
          <cell r="D947">
            <v>344900</v>
          </cell>
          <cell r="E947">
            <v>0</v>
          </cell>
          <cell r="F947">
            <v>0</v>
          </cell>
          <cell r="G947">
            <v>0</v>
          </cell>
        </row>
        <row r="948">
          <cell r="A948" t="str">
            <v>4403011014</v>
          </cell>
          <cell r="B948" t="str">
            <v>Indemnizaciones</v>
          </cell>
          <cell r="C948">
            <v>5100000</v>
          </cell>
          <cell r="D948">
            <v>5100000</v>
          </cell>
          <cell r="E948">
            <v>0</v>
          </cell>
          <cell r="F948">
            <v>0</v>
          </cell>
          <cell r="G948">
            <v>0</v>
          </cell>
        </row>
        <row r="949">
          <cell r="A949" t="str">
            <v>4403011015</v>
          </cell>
          <cell r="B949" t="str">
            <v>Gratificaciones</v>
          </cell>
          <cell r="C949">
            <v>54376892</v>
          </cell>
          <cell r="D949">
            <v>54376892</v>
          </cell>
          <cell r="E949">
            <v>0</v>
          </cell>
          <cell r="F949">
            <v>0</v>
          </cell>
          <cell r="G949">
            <v>0</v>
          </cell>
        </row>
        <row r="950">
          <cell r="A950" t="str">
            <v>4403011201</v>
          </cell>
          <cell r="B950" t="str">
            <v>Gastos de viaje</v>
          </cell>
          <cell r="C950">
            <v>191157550</v>
          </cell>
          <cell r="D950">
            <v>153534548</v>
          </cell>
          <cell r="E950">
            <v>9135994</v>
          </cell>
          <cell r="F950">
            <v>0</v>
          </cell>
          <cell r="G950">
            <v>37623002</v>
          </cell>
        </row>
        <row r="951">
          <cell r="A951" t="str">
            <v>4403011401</v>
          </cell>
          <cell r="B951" t="str">
            <v>Gastos de oficina</v>
          </cell>
          <cell r="C951">
            <v>11093028</v>
          </cell>
          <cell r="D951">
            <v>11093028</v>
          </cell>
          <cell r="E951">
            <v>0</v>
          </cell>
          <cell r="F951">
            <v>0</v>
          </cell>
          <cell r="G951">
            <v>0</v>
          </cell>
        </row>
        <row r="952">
          <cell r="A952" t="str">
            <v>4403011601</v>
          </cell>
          <cell r="B952" t="str">
            <v>Comunicaciones</v>
          </cell>
          <cell r="C952">
            <v>247805158</v>
          </cell>
          <cell r="D952">
            <v>179571402</v>
          </cell>
          <cell r="E952">
            <v>6666577</v>
          </cell>
          <cell r="F952">
            <v>0</v>
          </cell>
          <cell r="G952">
            <v>68233756</v>
          </cell>
        </row>
        <row r="953">
          <cell r="A953" t="str">
            <v>4403011801</v>
          </cell>
          <cell r="B953" t="str">
            <v>Publicidad</v>
          </cell>
          <cell r="C953">
            <v>0</v>
          </cell>
          <cell r="D953">
            <v>0</v>
          </cell>
          <cell r="E953">
            <v>0</v>
          </cell>
          <cell r="F953">
            <v>0</v>
          </cell>
          <cell r="G953">
            <v>0</v>
          </cell>
        </row>
        <row r="954">
          <cell r="A954" t="str">
            <v>4403011802</v>
          </cell>
          <cell r="B954" t="str">
            <v>Promociones</v>
          </cell>
          <cell r="C954">
            <v>3316500</v>
          </cell>
          <cell r="D954">
            <v>3316500</v>
          </cell>
          <cell r="E954">
            <v>0</v>
          </cell>
          <cell r="F954">
            <v>0</v>
          </cell>
          <cell r="G954">
            <v>0</v>
          </cell>
        </row>
        <row r="955">
          <cell r="A955" t="str">
            <v>4403011803</v>
          </cell>
          <cell r="B955" t="str">
            <v>Servicios al Cliente</v>
          </cell>
          <cell r="C955">
            <v>0</v>
          </cell>
          <cell r="D955">
            <v>0</v>
          </cell>
          <cell r="E955">
            <v>0</v>
          </cell>
          <cell r="F955">
            <v>0</v>
          </cell>
          <cell r="G955">
            <v>0</v>
          </cell>
        </row>
        <row r="956">
          <cell r="A956" t="str">
            <v>4403012001</v>
          </cell>
          <cell r="B956" t="str">
            <v>Impuestos a la propiedad</v>
          </cell>
          <cell r="C956">
            <v>10277215</v>
          </cell>
          <cell r="D956">
            <v>10277215</v>
          </cell>
          <cell r="E956">
            <v>0</v>
          </cell>
          <cell r="F956">
            <v>0</v>
          </cell>
          <cell r="G956">
            <v>0</v>
          </cell>
        </row>
        <row r="957">
          <cell r="A957" t="str">
            <v>4403012002</v>
          </cell>
          <cell r="B957" t="str">
            <v>Otros impuestos</v>
          </cell>
          <cell r="C957">
            <v>6290139</v>
          </cell>
          <cell r="D957">
            <v>6290139</v>
          </cell>
          <cell r="E957">
            <v>0</v>
          </cell>
          <cell r="F957">
            <v>0</v>
          </cell>
          <cell r="G957">
            <v>0</v>
          </cell>
        </row>
        <row r="958">
          <cell r="A958" t="str">
            <v>4403012201</v>
          </cell>
          <cell r="B958" t="str">
            <v>Seguros del personal</v>
          </cell>
          <cell r="C958">
            <v>0</v>
          </cell>
          <cell r="D958">
            <v>0</v>
          </cell>
          <cell r="E958">
            <v>0</v>
          </cell>
          <cell r="F958">
            <v>0</v>
          </cell>
          <cell r="G958">
            <v>0</v>
          </cell>
        </row>
        <row r="959">
          <cell r="A959" t="str">
            <v>4403012202</v>
          </cell>
          <cell r="B959" t="str">
            <v>Seguros de propiedades</v>
          </cell>
          <cell r="C959">
            <v>24599788</v>
          </cell>
          <cell r="D959">
            <v>18016792</v>
          </cell>
          <cell r="E959">
            <v>777773</v>
          </cell>
          <cell r="F959">
            <v>0</v>
          </cell>
          <cell r="G959">
            <v>6582996</v>
          </cell>
        </row>
        <row r="960">
          <cell r="A960" t="str">
            <v>4403012401</v>
          </cell>
          <cell r="B960" t="str">
            <v>Honorarios auditores</v>
          </cell>
          <cell r="C960">
            <v>374914895</v>
          </cell>
          <cell r="D960">
            <v>286481645</v>
          </cell>
          <cell r="E960">
            <v>68826500</v>
          </cell>
          <cell r="F960">
            <v>0</v>
          </cell>
          <cell r="G960">
            <v>88433250</v>
          </cell>
        </row>
        <row r="961">
          <cell r="A961" t="str">
            <v>4403012402</v>
          </cell>
          <cell r="B961" t="str">
            <v>Honorarios legales</v>
          </cell>
          <cell r="C961">
            <v>2591221974</v>
          </cell>
          <cell r="D961">
            <v>2298377490</v>
          </cell>
          <cell r="E961">
            <v>63346686</v>
          </cell>
          <cell r="F961">
            <v>104693372</v>
          </cell>
          <cell r="G961">
            <v>292844484</v>
          </cell>
        </row>
        <row r="962">
          <cell r="A962" t="str">
            <v>4403012403</v>
          </cell>
          <cell r="B962" t="str">
            <v>Otros honorarios</v>
          </cell>
          <cell r="C962">
            <v>60718080</v>
          </cell>
          <cell r="D962">
            <v>46518080</v>
          </cell>
          <cell r="E962">
            <v>0</v>
          </cell>
          <cell r="F962">
            <v>0</v>
          </cell>
          <cell r="G962">
            <v>14200000</v>
          </cell>
        </row>
        <row r="963">
          <cell r="A963" t="str">
            <v>4403012404</v>
          </cell>
          <cell r="B963" t="str">
            <v>Intereses Juicios</v>
          </cell>
          <cell r="C963">
            <v>1104650000</v>
          </cell>
          <cell r="D963">
            <v>1104650000</v>
          </cell>
          <cell r="E963">
            <v>314000000</v>
          </cell>
          <cell r="F963">
            <v>617300000</v>
          </cell>
          <cell r="G963">
            <v>0</v>
          </cell>
        </row>
        <row r="964">
          <cell r="A964" t="str">
            <v>4403012405</v>
          </cell>
          <cell r="B964" t="str">
            <v>Otros Servicios</v>
          </cell>
          <cell r="C964">
            <v>33928822</v>
          </cell>
          <cell r="D964">
            <v>29875513</v>
          </cell>
          <cell r="E964">
            <v>491200</v>
          </cell>
          <cell r="F964">
            <v>0</v>
          </cell>
          <cell r="G964">
            <v>4053309</v>
          </cell>
        </row>
        <row r="965">
          <cell r="A965" t="str">
            <v>4403012601</v>
          </cell>
          <cell r="B965" t="str">
            <v>Equipamiento</v>
          </cell>
          <cell r="C965">
            <v>521000</v>
          </cell>
          <cell r="D965">
            <v>521000</v>
          </cell>
          <cell r="E965">
            <v>0</v>
          </cell>
          <cell r="F965">
            <v>0</v>
          </cell>
          <cell r="G965">
            <v>0</v>
          </cell>
        </row>
        <row r="966">
          <cell r="A966" t="str">
            <v>4403012602</v>
          </cell>
          <cell r="B966" t="str">
            <v>Reparaciones y mantenimiento</v>
          </cell>
          <cell r="C966">
            <v>92330974</v>
          </cell>
          <cell r="D966">
            <v>76862694</v>
          </cell>
          <cell r="E966">
            <v>1816039</v>
          </cell>
          <cell r="F966">
            <v>0</v>
          </cell>
          <cell r="G966">
            <v>15468280</v>
          </cell>
        </row>
        <row r="967">
          <cell r="A967" t="str">
            <v>4403012801</v>
          </cell>
          <cell r="B967" t="str">
            <v>Otros proveedores</v>
          </cell>
          <cell r="C967">
            <v>0</v>
          </cell>
          <cell r="D967">
            <v>0</v>
          </cell>
          <cell r="E967">
            <v>0</v>
          </cell>
          <cell r="F967">
            <v>0</v>
          </cell>
          <cell r="G967">
            <v>0</v>
          </cell>
        </row>
        <row r="968">
          <cell r="A968" t="str">
            <v>4403012802</v>
          </cell>
          <cell r="B968" t="str">
            <v>Proveedores</v>
          </cell>
          <cell r="C968">
            <v>0</v>
          </cell>
          <cell r="D968">
            <v>0</v>
          </cell>
          <cell r="E968">
            <v>0</v>
          </cell>
          <cell r="F968">
            <v>0</v>
          </cell>
          <cell r="G968">
            <v>0</v>
          </cell>
        </row>
        <row r="969">
          <cell r="A969" t="str">
            <v>4403012803</v>
          </cell>
          <cell r="B969" t="str">
            <v>Energia electrica</v>
          </cell>
          <cell r="C969">
            <v>0</v>
          </cell>
          <cell r="D969">
            <v>0</v>
          </cell>
          <cell r="E969">
            <v>0</v>
          </cell>
          <cell r="F969">
            <v>0</v>
          </cell>
          <cell r="G969">
            <v>0</v>
          </cell>
        </row>
        <row r="970">
          <cell r="A970" t="str">
            <v>4403012804</v>
          </cell>
          <cell r="B970" t="str">
            <v>Gas</v>
          </cell>
          <cell r="C970">
            <v>0</v>
          </cell>
          <cell r="D970">
            <v>0</v>
          </cell>
          <cell r="E970">
            <v>0</v>
          </cell>
          <cell r="F970">
            <v>0</v>
          </cell>
          <cell r="G970">
            <v>0</v>
          </cell>
        </row>
        <row r="971">
          <cell r="A971" t="str">
            <v>4403012805</v>
          </cell>
          <cell r="B971" t="str">
            <v>Agua</v>
          </cell>
          <cell r="C971">
            <v>0</v>
          </cell>
          <cell r="D971">
            <v>0</v>
          </cell>
          <cell r="E971">
            <v>0</v>
          </cell>
          <cell r="F971">
            <v>0</v>
          </cell>
          <cell r="G971">
            <v>0</v>
          </cell>
        </row>
        <row r="972">
          <cell r="A972" t="str">
            <v>4403012806</v>
          </cell>
          <cell r="B972" t="str">
            <v>Gastos en Seguridad</v>
          </cell>
          <cell r="C972">
            <v>102935</v>
          </cell>
          <cell r="D972">
            <v>102935</v>
          </cell>
          <cell r="E972">
            <v>0</v>
          </cell>
          <cell r="F972">
            <v>0</v>
          </cell>
          <cell r="G972">
            <v>0</v>
          </cell>
        </row>
        <row r="973">
          <cell r="A973" t="str">
            <v>4403013001</v>
          </cell>
          <cell r="B973" t="str">
            <v>Alquiler de equipos</v>
          </cell>
          <cell r="C973">
            <v>0</v>
          </cell>
          <cell r="D973">
            <v>0</v>
          </cell>
          <cell r="E973">
            <v>0</v>
          </cell>
          <cell r="F973">
            <v>0</v>
          </cell>
          <cell r="G973">
            <v>0</v>
          </cell>
        </row>
        <row r="974">
          <cell r="A974" t="str">
            <v>4403013002</v>
          </cell>
          <cell r="B974" t="str">
            <v>Alquiler de oficinas</v>
          </cell>
          <cell r="C974">
            <v>0</v>
          </cell>
          <cell r="D974">
            <v>0</v>
          </cell>
          <cell r="E974">
            <v>0</v>
          </cell>
          <cell r="F974">
            <v>0</v>
          </cell>
          <cell r="G974">
            <v>0</v>
          </cell>
        </row>
        <row r="975">
          <cell r="A975" t="str">
            <v>4403013003</v>
          </cell>
          <cell r="B975" t="str">
            <v>Fletes</v>
          </cell>
          <cell r="C975">
            <v>0</v>
          </cell>
          <cell r="D975">
            <v>0</v>
          </cell>
          <cell r="E975">
            <v>0</v>
          </cell>
          <cell r="F975">
            <v>0</v>
          </cell>
          <cell r="G975">
            <v>0</v>
          </cell>
        </row>
        <row r="976">
          <cell r="A976" t="str">
            <v>4403013004</v>
          </cell>
          <cell r="B976" t="str">
            <v>Depositos</v>
          </cell>
          <cell r="C976">
            <v>0</v>
          </cell>
          <cell r="D976">
            <v>0</v>
          </cell>
          <cell r="E976">
            <v>0</v>
          </cell>
          <cell r="F976">
            <v>0</v>
          </cell>
          <cell r="G976">
            <v>0</v>
          </cell>
        </row>
        <row r="977">
          <cell r="A977" t="str">
            <v>4403013005</v>
          </cell>
          <cell r="B977" t="str">
            <v>Suscripciones</v>
          </cell>
          <cell r="C977">
            <v>88183600</v>
          </cell>
          <cell r="D977">
            <v>60214534</v>
          </cell>
          <cell r="E977">
            <v>1768858</v>
          </cell>
          <cell r="F977">
            <v>0</v>
          </cell>
          <cell r="G977">
            <v>27969066</v>
          </cell>
        </row>
        <row r="978">
          <cell r="A978" t="str">
            <v>4403013006</v>
          </cell>
          <cell r="B978" t="str">
            <v>Otros gastos</v>
          </cell>
          <cell r="C978">
            <v>1072034372</v>
          </cell>
          <cell r="D978">
            <v>965126412</v>
          </cell>
          <cell r="E978">
            <v>10987047</v>
          </cell>
          <cell r="F978">
            <v>0</v>
          </cell>
          <cell r="G978">
            <v>106907960</v>
          </cell>
        </row>
        <row r="979">
          <cell r="A979" t="str">
            <v>4403013007</v>
          </cell>
          <cell r="B979" t="str">
            <v>Recreacion</v>
          </cell>
          <cell r="C979">
            <v>110000</v>
          </cell>
          <cell r="D979">
            <v>110000</v>
          </cell>
          <cell r="E979">
            <v>0</v>
          </cell>
          <cell r="F979">
            <v>0</v>
          </cell>
          <cell r="G979">
            <v>0</v>
          </cell>
        </row>
        <row r="980">
          <cell r="A980" t="str">
            <v>4403013008</v>
          </cell>
          <cell r="B980" t="str">
            <v>Estructura</v>
          </cell>
          <cell r="C980">
            <v>3699807914</v>
          </cell>
          <cell r="D980">
            <v>3519436443</v>
          </cell>
          <cell r="E980">
            <v>75977800</v>
          </cell>
          <cell r="F980">
            <v>61101546</v>
          </cell>
          <cell r="G980">
            <v>180371471</v>
          </cell>
        </row>
        <row r="981">
          <cell r="A981" t="str">
            <v>4403021001</v>
          </cell>
          <cell r="B981" t="str">
            <v>Sueldos y Jornales personal permanente</v>
          </cell>
          <cell r="C981">
            <v>534621249</v>
          </cell>
          <cell r="D981">
            <v>372636943</v>
          </cell>
          <cell r="E981">
            <v>15000806</v>
          </cell>
          <cell r="F981">
            <v>0</v>
          </cell>
          <cell r="G981">
            <v>161984306</v>
          </cell>
        </row>
        <row r="982">
          <cell r="A982" t="str">
            <v>4403021002</v>
          </cell>
          <cell r="B982" t="str">
            <v>Sueldos y Jornales personal temporario</v>
          </cell>
          <cell r="C982">
            <v>0</v>
          </cell>
          <cell r="D982">
            <v>0</v>
          </cell>
          <cell r="E982">
            <v>0</v>
          </cell>
          <cell r="F982">
            <v>0</v>
          </cell>
          <cell r="G982">
            <v>0</v>
          </cell>
        </row>
        <row r="983">
          <cell r="A983" t="str">
            <v>4403021003</v>
          </cell>
          <cell r="B983" t="str">
            <v>Horas Extras</v>
          </cell>
          <cell r="C983">
            <v>15246461</v>
          </cell>
          <cell r="D983">
            <v>15246461</v>
          </cell>
          <cell r="E983">
            <v>0</v>
          </cell>
          <cell r="F983">
            <v>0</v>
          </cell>
          <cell r="G983">
            <v>0</v>
          </cell>
        </row>
        <row r="984">
          <cell r="A984" t="str">
            <v>4403021004</v>
          </cell>
          <cell r="B984" t="str">
            <v>Cargas Sociales</v>
          </cell>
          <cell r="C984">
            <v>86340840</v>
          </cell>
          <cell r="D984">
            <v>59613590</v>
          </cell>
          <cell r="E984">
            <v>2475000</v>
          </cell>
          <cell r="F984">
            <v>0</v>
          </cell>
          <cell r="G984">
            <v>26727250</v>
          </cell>
        </row>
        <row r="985">
          <cell r="A985" t="str">
            <v>4403021005</v>
          </cell>
          <cell r="B985" t="str">
            <v>Sueldo Anual Complementario</v>
          </cell>
          <cell r="C985">
            <v>44686667</v>
          </cell>
          <cell r="D985">
            <v>31188061</v>
          </cell>
          <cell r="E985">
            <v>1250000</v>
          </cell>
          <cell r="F985">
            <v>0</v>
          </cell>
          <cell r="G985">
            <v>13498606</v>
          </cell>
        </row>
        <row r="986">
          <cell r="A986" t="str">
            <v>4403021006</v>
          </cell>
          <cell r="B986" t="str">
            <v>Vacaciones</v>
          </cell>
          <cell r="C986">
            <v>1253333</v>
          </cell>
          <cell r="D986">
            <v>1253333</v>
          </cell>
          <cell r="E986">
            <v>0</v>
          </cell>
          <cell r="F986">
            <v>0</v>
          </cell>
          <cell r="G986">
            <v>0</v>
          </cell>
        </row>
        <row r="987">
          <cell r="A987" t="str">
            <v>4403021007</v>
          </cell>
          <cell r="B987" t="str">
            <v>Plan de Jubilacion</v>
          </cell>
          <cell r="C987">
            <v>0</v>
          </cell>
          <cell r="D987">
            <v>0</v>
          </cell>
          <cell r="E987">
            <v>0</v>
          </cell>
          <cell r="F987">
            <v>0</v>
          </cell>
          <cell r="G987">
            <v>0</v>
          </cell>
        </row>
        <row r="988">
          <cell r="A988" t="str">
            <v>4403021008</v>
          </cell>
          <cell r="B988" t="str">
            <v>Gratificacion</v>
          </cell>
          <cell r="C988">
            <v>53244328</v>
          </cell>
          <cell r="D988">
            <v>29644556</v>
          </cell>
          <cell r="E988">
            <v>3270000</v>
          </cell>
          <cell r="F988">
            <v>0</v>
          </cell>
          <cell r="G988">
            <v>23599772</v>
          </cell>
        </row>
        <row r="989">
          <cell r="A989" t="str">
            <v>4403021009</v>
          </cell>
          <cell r="B989" t="str">
            <v>Vivienda</v>
          </cell>
          <cell r="C989">
            <v>298413</v>
          </cell>
          <cell r="D989">
            <v>298413</v>
          </cell>
          <cell r="E989">
            <v>0</v>
          </cell>
          <cell r="F989">
            <v>0</v>
          </cell>
          <cell r="G989">
            <v>0</v>
          </cell>
        </row>
        <row r="990">
          <cell r="A990" t="str">
            <v>4403021010</v>
          </cell>
          <cell r="B990" t="str">
            <v>Servicio Medico</v>
          </cell>
          <cell r="C990">
            <v>457414369</v>
          </cell>
          <cell r="D990">
            <v>293070915</v>
          </cell>
          <cell r="E990">
            <v>15544300</v>
          </cell>
          <cell r="F990">
            <v>917319</v>
          </cell>
          <cell r="G990">
            <v>164343454</v>
          </cell>
        </row>
        <row r="991">
          <cell r="A991" t="str">
            <v>4403021011</v>
          </cell>
          <cell r="B991" t="str">
            <v>Capacitacion</v>
          </cell>
          <cell r="C991">
            <v>72193217</v>
          </cell>
          <cell r="D991">
            <v>35161325</v>
          </cell>
          <cell r="E991">
            <v>5385250</v>
          </cell>
          <cell r="F991">
            <v>0</v>
          </cell>
          <cell r="G991">
            <v>37031892</v>
          </cell>
        </row>
        <row r="992">
          <cell r="A992" t="str">
            <v>4403021012</v>
          </cell>
          <cell r="B992" t="str">
            <v>Otros Servicios al Personal</v>
          </cell>
          <cell r="C992">
            <v>527491215</v>
          </cell>
          <cell r="D992">
            <v>382015544</v>
          </cell>
          <cell r="E992">
            <v>20277932</v>
          </cell>
          <cell r="F992">
            <v>0</v>
          </cell>
          <cell r="G992">
            <v>145475671</v>
          </cell>
        </row>
        <row r="993">
          <cell r="A993" t="str">
            <v>4403021013</v>
          </cell>
          <cell r="B993" t="str">
            <v>Varios</v>
          </cell>
          <cell r="C993">
            <v>32720536</v>
          </cell>
          <cell r="D993">
            <v>27038625</v>
          </cell>
          <cell r="E993">
            <v>764500</v>
          </cell>
          <cell r="F993">
            <v>0</v>
          </cell>
          <cell r="G993">
            <v>5681911</v>
          </cell>
        </row>
        <row r="994">
          <cell r="A994" t="str">
            <v>4403021014</v>
          </cell>
          <cell r="B994" t="str">
            <v>Indemnizaciones</v>
          </cell>
          <cell r="C994">
            <v>2600000</v>
          </cell>
          <cell r="D994">
            <v>2600000</v>
          </cell>
          <cell r="E994">
            <v>0</v>
          </cell>
          <cell r="F994">
            <v>0</v>
          </cell>
          <cell r="G994">
            <v>0</v>
          </cell>
        </row>
        <row r="995">
          <cell r="A995" t="str">
            <v>4403021015</v>
          </cell>
          <cell r="B995" t="str">
            <v>Gratificaciones</v>
          </cell>
          <cell r="C995">
            <v>90507000</v>
          </cell>
          <cell r="D995">
            <v>90507000</v>
          </cell>
          <cell r="E995">
            <v>0</v>
          </cell>
          <cell r="F995">
            <v>0</v>
          </cell>
          <cell r="G995">
            <v>0</v>
          </cell>
        </row>
        <row r="996">
          <cell r="A996" t="str">
            <v>4403021201</v>
          </cell>
          <cell r="B996" t="str">
            <v>Gastos de viaje</v>
          </cell>
          <cell r="C996">
            <v>17541579</v>
          </cell>
          <cell r="D996">
            <v>7757763</v>
          </cell>
          <cell r="E996">
            <v>2277653</v>
          </cell>
          <cell r="F996">
            <v>0</v>
          </cell>
          <cell r="G996">
            <v>9783816</v>
          </cell>
        </row>
        <row r="997">
          <cell r="A997" t="str">
            <v>4403021401</v>
          </cell>
          <cell r="B997" t="str">
            <v>Gastos de oficina</v>
          </cell>
          <cell r="C997">
            <v>1114436</v>
          </cell>
          <cell r="D997">
            <v>1058436</v>
          </cell>
          <cell r="E997">
            <v>0</v>
          </cell>
          <cell r="F997">
            <v>0</v>
          </cell>
          <cell r="G997">
            <v>56000</v>
          </cell>
        </row>
        <row r="998">
          <cell r="A998" t="str">
            <v>4403021601</v>
          </cell>
          <cell r="B998" t="str">
            <v>Comunicaciones</v>
          </cell>
          <cell r="C998">
            <v>125940</v>
          </cell>
          <cell r="D998">
            <v>125940</v>
          </cell>
          <cell r="E998">
            <v>0</v>
          </cell>
          <cell r="F998">
            <v>0</v>
          </cell>
          <cell r="G998">
            <v>0</v>
          </cell>
        </row>
        <row r="999">
          <cell r="A999" t="str">
            <v>4403021801</v>
          </cell>
          <cell r="B999" t="str">
            <v>Publicidad</v>
          </cell>
          <cell r="C999">
            <v>41731393</v>
          </cell>
          <cell r="D999">
            <v>41731393</v>
          </cell>
          <cell r="E999">
            <v>0</v>
          </cell>
          <cell r="F999">
            <v>0</v>
          </cell>
          <cell r="G999">
            <v>0</v>
          </cell>
        </row>
        <row r="1000">
          <cell r="A1000" t="str">
            <v>4403021802</v>
          </cell>
          <cell r="B1000" t="str">
            <v>Promociones</v>
          </cell>
          <cell r="C1000">
            <v>10692181</v>
          </cell>
          <cell r="D1000">
            <v>10692181</v>
          </cell>
          <cell r="E1000">
            <v>0</v>
          </cell>
          <cell r="F1000">
            <v>0</v>
          </cell>
          <cell r="G1000">
            <v>0</v>
          </cell>
        </row>
        <row r="1001">
          <cell r="A1001" t="str">
            <v>4403021803</v>
          </cell>
          <cell r="B1001" t="str">
            <v>Servicios al Cliente</v>
          </cell>
          <cell r="C1001">
            <v>0</v>
          </cell>
          <cell r="D1001">
            <v>0</v>
          </cell>
          <cell r="E1001">
            <v>0</v>
          </cell>
          <cell r="F1001">
            <v>0</v>
          </cell>
          <cell r="G1001">
            <v>0</v>
          </cell>
        </row>
        <row r="1002">
          <cell r="A1002" t="str">
            <v>4403022001</v>
          </cell>
          <cell r="B1002" t="str">
            <v>Impuestos a la propiedad</v>
          </cell>
          <cell r="C1002">
            <v>8273841</v>
          </cell>
          <cell r="D1002">
            <v>8273841</v>
          </cell>
          <cell r="E1002">
            <v>0</v>
          </cell>
          <cell r="F1002">
            <v>0</v>
          </cell>
          <cell r="G1002">
            <v>0</v>
          </cell>
        </row>
        <row r="1003">
          <cell r="A1003" t="str">
            <v>4403022002</v>
          </cell>
          <cell r="B1003" t="str">
            <v>Otros impuestos</v>
          </cell>
          <cell r="C1003">
            <v>3128591</v>
          </cell>
          <cell r="D1003">
            <v>3128591</v>
          </cell>
          <cell r="E1003">
            <v>0</v>
          </cell>
          <cell r="F1003">
            <v>0</v>
          </cell>
          <cell r="G1003">
            <v>0</v>
          </cell>
        </row>
        <row r="1004">
          <cell r="A1004" t="str">
            <v>4403022201</v>
          </cell>
          <cell r="B1004" t="str">
            <v>Seguros del personal</v>
          </cell>
          <cell r="C1004">
            <v>64820497</v>
          </cell>
          <cell r="D1004">
            <v>45330451</v>
          </cell>
          <cell r="E1004">
            <v>1377183</v>
          </cell>
          <cell r="F1004">
            <v>0</v>
          </cell>
          <cell r="G1004">
            <v>19490046</v>
          </cell>
        </row>
        <row r="1005">
          <cell r="A1005" t="str">
            <v>4403022202</v>
          </cell>
          <cell r="B1005" t="str">
            <v>Seguros de propiedades</v>
          </cell>
          <cell r="C1005">
            <v>7137394</v>
          </cell>
          <cell r="D1005">
            <v>7137394</v>
          </cell>
          <cell r="E1005">
            <v>0</v>
          </cell>
          <cell r="F1005">
            <v>0</v>
          </cell>
          <cell r="G1005">
            <v>0</v>
          </cell>
        </row>
        <row r="1006">
          <cell r="A1006" t="str">
            <v>4403022401</v>
          </cell>
          <cell r="B1006" t="str">
            <v>Honorarios auditores</v>
          </cell>
          <cell r="C1006">
            <v>0</v>
          </cell>
          <cell r="D1006">
            <v>0</v>
          </cell>
          <cell r="E1006">
            <v>0</v>
          </cell>
          <cell r="F1006">
            <v>0</v>
          </cell>
          <cell r="G1006">
            <v>0</v>
          </cell>
        </row>
        <row r="1007">
          <cell r="A1007" t="str">
            <v>4403022402</v>
          </cell>
          <cell r="B1007" t="str">
            <v>Honorarios legales</v>
          </cell>
          <cell r="C1007">
            <v>54740000</v>
          </cell>
          <cell r="D1007">
            <v>39340000</v>
          </cell>
          <cell r="E1007">
            <v>0</v>
          </cell>
          <cell r="F1007">
            <v>0</v>
          </cell>
          <cell r="G1007">
            <v>15400000</v>
          </cell>
        </row>
        <row r="1008">
          <cell r="A1008" t="str">
            <v>4403022403</v>
          </cell>
          <cell r="B1008" t="str">
            <v>Otros honorarios</v>
          </cell>
          <cell r="C1008">
            <v>0</v>
          </cell>
          <cell r="D1008">
            <v>0</v>
          </cell>
          <cell r="E1008">
            <v>0</v>
          </cell>
          <cell r="F1008">
            <v>0</v>
          </cell>
          <cell r="G1008">
            <v>0</v>
          </cell>
        </row>
        <row r="1009">
          <cell r="A1009" t="str">
            <v>4403022404</v>
          </cell>
          <cell r="B1009" t="str">
            <v>Recoleccion de basura</v>
          </cell>
          <cell r="C1009">
            <v>0</v>
          </cell>
          <cell r="D1009">
            <v>0</v>
          </cell>
          <cell r="E1009">
            <v>0</v>
          </cell>
          <cell r="F1009">
            <v>0</v>
          </cell>
          <cell r="G1009">
            <v>0</v>
          </cell>
        </row>
        <row r="1010">
          <cell r="A1010" t="str">
            <v>4403022405</v>
          </cell>
          <cell r="B1010" t="str">
            <v>Otros Servicios</v>
          </cell>
          <cell r="C1010">
            <v>97547616</v>
          </cell>
          <cell r="D1010">
            <v>80989872</v>
          </cell>
          <cell r="E1010">
            <v>789818</v>
          </cell>
          <cell r="F1010">
            <v>0</v>
          </cell>
          <cell r="G1010">
            <v>16557744</v>
          </cell>
        </row>
        <row r="1011">
          <cell r="A1011" t="str">
            <v>4403022601</v>
          </cell>
          <cell r="B1011" t="str">
            <v>Equipamiento</v>
          </cell>
          <cell r="C1011">
            <v>17911306</v>
          </cell>
          <cell r="D1011">
            <v>17911306</v>
          </cell>
          <cell r="E1011">
            <v>0</v>
          </cell>
          <cell r="F1011">
            <v>0</v>
          </cell>
          <cell r="G1011">
            <v>0</v>
          </cell>
        </row>
        <row r="1012">
          <cell r="A1012" t="str">
            <v>4403022602</v>
          </cell>
          <cell r="B1012" t="str">
            <v>Reparaciones y mantenimiento</v>
          </cell>
          <cell r="C1012">
            <v>2474693</v>
          </cell>
          <cell r="D1012">
            <v>2311504</v>
          </cell>
          <cell r="E1012">
            <v>0</v>
          </cell>
          <cell r="F1012">
            <v>0</v>
          </cell>
          <cell r="G1012">
            <v>163189</v>
          </cell>
        </row>
        <row r="1013">
          <cell r="A1013" t="str">
            <v>4403022801</v>
          </cell>
          <cell r="B1013" t="str">
            <v>Otros proveedores</v>
          </cell>
          <cell r="C1013">
            <v>0</v>
          </cell>
          <cell r="D1013">
            <v>0</v>
          </cell>
          <cell r="E1013">
            <v>0</v>
          </cell>
          <cell r="F1013">
            <v>0</v>
          </cell>
          <cell r="G1013">
            <v>0</v>
          </cell>
        </row>
        <row r="1014">
          <cell r="A1014" t="str">
            <v>4403022802</v>
          </cell>
          <cell r="B1014" t="str">
            <v>Proveedores</v>
          </cell>
          <cell r="C1014">
            <v>0</v>
          </cell>
          <cell r="D1014">
            <v>0</v>
          </cell>
          <cell r="E1014">
            <v>0</v>
          </cell>
          <cell r="F1014">
            <v>0</v>
          </cell>
          <cell r="G1014">
            <v>0</v>
          </cell>
        </row>
        <row r="1015">
          <cell r="A1015" t="str">
            <v>4403022803</v>
          </cell>
          <cell r="B1015" t="str">
            <v>Energia electrica</v>
          </cell>
          <cell r="C1015">
            <v>0</v>
          </cell>
          <cell r="D1015">
            <v>0</v>
          </cell>
          <cell r="E1015">
            <v>0</v>
          </cell>
          <cell r="F1015">
            <v>0</v>
          </cell>
          <cell r="G1015">
            <v>0</v>
          </cell>
        </row>
        <row r="1016">
          <cell r="A1016" t="str">
            <v>4403022804</v>
          </cell>
          <cell r="B1016" t="str">
            <v>Gas</v>
          </cell>
          <cell r="C1016">
            <v>0</v>
          </cell>
          <cell r="D1016">
            <v>0</v>
          </cell>
          <cell r="E1016">
            <v>0</v>
          </cell>
          <cell r="F1016">
            <v>0</v>
          </cell>
          <cell r="G1016">
            <v>0</v>
          </cell>
        </row>
        <row r="1017">
          <cell r="A1017" t="str">
            <v>4403022805</v>
          </cell>
          <cell r="B1017" t="str">
            <v>Agua</v>
          </cell>
          <cell r="C1017">
            <v>0</v>
          </cell>
          <cell r="D1017">
            <v>0</v>
          </cell>
          <cell r="E1017">
            <v>0</v>
          </cell>
          <cell r="F1017">
            <v>0</v>
          </cell>
          <cell r="G1017">
            <v>0</v>
          </cell>
        </row>
        <row r="1018">
          <cell r="A1018" t="str">
            <v>4403022806</v>
          </cell>
          <cell r="B1018" t="str">
            <v>Gastos en Seguridad</v>
          </cell>
          <cell r="C1018">
            <v>3637229</v>
          </cell>
          <cell r="D1018">
            <v>3637229</v>
          </cell>
          <cell r="E1018">
            <v>0</v>
          </cell>
          <cell r="F1018">
            <v>0</v>
          </cell>
          <cell r="G1018">
            <v>0</v>
          </cell>
        </row>
        <row r="1019">
          <cell r="A1019" t="str">
            <v>4403023001</v>
          </cell>
          <cell r="B1019" t="str">
            <v>Alquiler de equipos</v>
          </cell>
          <cell r="C1019">
            <v>0</v>
          </cell>
          <cell r="D1019">
            <v>0</v>
          </cell>
          <cell r="E1019">
            <v>0</v>
          </cell>
          <cell r="F1019">
            <v>0</v>
          </cell>
          <cell r="G1019">
            <v>0</v>
          </cell>
        </row>
        <row r="1020">
          <cell r="A1020" t="str">
            <v>4403023002</v>
          </cell>
          <cell r="B1020" t="str">
            <v>Alquiler de oficinas</v>
          </cell>
          <cell r="C1020">
            <v>0</v>
          </cell>
          <cell r="D1020">
            <v>0</v>
          </cell>
          <cell r="E1020">
            <v>0</v>
          </cell>
          <cell r="F1020">
            <v>0</v>
          </cell>
          <cell r="G1020">
            <v>0</v>
          </cell>
        </row>
        <row r="1021">
          <cell r="A1021" t="str">
            <v>4403023003</v>
          </cell>
          <cell r="B1021" t="str">
            <v>Fletes</v>
          </cell>
          <cell r="C1021">
            <v>0</v>
          </cell>
          <cell r="D1021">
            <v>0</v>
          </cell>
          <cell r="E1021">
            <v>0</v>
          </cell>
          <cell r="F1021">
            <v>0</v>
          </cell>
          <cell r="G1021">
            <v>0</v>
          </cell>
        </row>
        <row r="1022">
          <cell r="A1022" t="str">
            <v>4403023004</v>
          </cell>
          <cell r="B1022" t="str">
            <v>Depositos</v>
          </cell>
          <cell r="C1022">
            <v>0</v>
          </cell>
          <cell r="D1022">
            <v>0</v>
          </cell>
          <cell r="E1022">
            <v>0</v>
          </cell>
          <cell r="F1022">
            <v>0</v>
          </cell>
          <cell r="G1022">
            <v>0</v>
          </cell>
        </row>
        <row r="1023">
          <cell r="A1023" t="str">
            <v>4403023005</v>
          </cell>
          <cell r="B1023" t="str">
            <v>Suscripciones</v>
          </cell>
          <cell r="C1023">
            <v>72727</v>
          </cell>
          <cell r="D1023">
            <v>72727</v>
          </cell>
          <cell r="E1023">
            <v>0</v>
          </cell>
          <cell r="F1023">
            <v>0</v>
          </cell>
          <cell r="G1023">
            <v>0</v>
          </cell>
        </row>
        <row r="1024">
          <cell r="A1024" t="str">
            <v>4403023006</v>
          </cell>
          <cell r="B1024" t="str">
            <v>Otros gastos</v>
          </cell>
          <cell r="C1024">
            <v>18158759</v>
          </cell>
          <cell r="D1024">
            <v>18098259</v>
          </cell>
          <cell r="E1024">
            <v>0</v>
          </cell>
          <cell r="F1024">
            <v>0</v>
          </cell>
          <cell r="G1024">
            <v>60500</v>
          </cell>
        </row>
        <row r="1025">
          <cell r="A1025" t="str">
            <v>4403023007</v>
          </cell>
          <cell r="B1025" t="str">
            <v>Recreacion</v>
          </cell>
          <cell r="C1025">
            <v>124195234</v>
          </cell>
          <cell r="D1025">
            <v>89084342</v>
          </cell>
          <cell r="E1025">
            <v>22437451</v>
          </cell>
          <cell r="F1025">
            <v>0</v>
          </cell>
          <cell r="G1025">
            <v>35110892</v>
          </cell>
        </row>
        <row r="1026">
          <cell r="A1026" t="str">
            <v>4403023008</v>
          </cell>
          <cell r="B1026" t="str">
            <v>Estructura</v>
          </cell>
          <cell r="C1026">
            <v>0</v>
          </cell>
          <cell r="D1026">
            <v>0</v>
          </cell>
          <cell r="E1026">
            <v>0</v>
          </cell>
          <cell r="F1026">
            <v>0</v>
          </cell>
          <cell r="G1026">
            <v>0</v>
          </cell>
        </row>
        <row r="1027">
          <cell r="A1027" t="str">
            <v>4403031001</v>
          </cell>
          <cell r="B1027" t="str">
            <v>Sueldos y Jornales personal permanente</v>
          </cell>
          <cell r="C1027">
            <v>277269012</v>
          </cell>
          <cell r="D1027">
            <v>222765618</v>
          </cell>
          <cell r="E1027">
            <v>5000793</v>
          </cell>
          <cell r="F1027">
            <v>0</v>
          </cell>
          <cell r="G1027">
            <v>54503394</v>
          </cell>
        </row>
        <row r="1028">
          <cell r="A1028" t="str">
            <v>4403031002</v>
          </cell>
          <cell r="B1028" t="str">
            <v>Sueldos y Jornales personal temporario</v>
          </cell>
          <cell r="C1028">
            <v>0</v>
          </cell>
          <cell r="D1028">
            <v>0</v>
          </cell>
          <cell r="E1028">
            <v>0</v>
          </cell>
          <cell r="F1028">
            <v>0</v>
          </cell>
          <cell r="G1028">
            <v>0</v>
          </cell>
        </row>
        <row r="1029">
          <cell r="A1029" t="str">
            <v>4403031003</v>
          </cell>
          <cell r="B1029" t="str">
            <v>Horas Extras</v>
          </cell>
          <cell r="C1029">
            <v>0</v>
          </cell>
          <cell r="D1029">
            <v>0</v>
          </cell>
          <cell r="E1029">
            <v>0</v>
          </cell>
          <cell r="F1029">
            <v>0</v>
          </cell>
          <cell r="G1029">
            <v>0</v>
          </cell>
        </row>
        <row r="1030">
          <cell r="A1030" t="str">
            <v>4403031004</v>
          </cell>
          <cell r="B1030" t="str">
            <v>Cargas Sociales</v>
          </cell>
          <cell r="C1030">
            <v>59850300</v>
          </cell>
          <cell r="D1030">
            <v>50857800</v>
          </cell>
          <cell r="E1030">
            <v>825000</v>
          </cell>
          <cell r="F1030">
            <v>0</v>
          </cell>
          <cell r="G1030">
            <v>8992500</v>
          </cell>
        </row>
        <row r="1031">
          <cell r="A1031" t="str">
            <v>4403031005</v>
          </cell>
          <cell r="B1031" t="str">
            <v>Sueldo Anual Complementario</v>
          </cell>
          <cell r="C1031">
            <v>24446169</v>
          </cell>
          <cell r="D1031">
            <v>19904502</v>
          </cell>
          <cell r="E1031">
            <v>416667</v>
          </cell>
          <cell r="F1031">
            <v>0</v>
          </cell>
          <cell r="G1031">
            <v>4541667</v>
          </cell>
        </row>
        <row r="1032">
          <cell r="A1032" t="str">
            <v>4403031006</v>
          </cell>
          <cell r="B1032" t="str">
            <v>Vacaciones</v>
          </cell>
          <cell r="C1032">
            <v>2860000</v>
          </cell>
          <cell r="D1032">
            <v>2860000</v>
          </cell>
          <cell r="E1032">
            <v>0</v>
          </cell>
          <cell r="F1032">
            <v>0</v>
          </cell>
          <cell r="G1032">
            <v>0</v>
          </cell>
        </row>
        <row r="1033">
          <cell r="A1033" t="str">
            <v>4403031007</v>
          </cell>
          <cell r="B1033" t="str">
            <v>Plan de Jubilacion</v>
          </cell>
          <cell r="C1033">
            <v>0</v>
          </cell>
          <cell r="D1033">
            <v>0</v>
          </cell>
          <cell r="E1033">
            <v>0</v>
          </cell>
          <cell r="F1033">
            <v>0</v>
          </cell>
          <cell r="G1033">
            <v>0</v>
          </cell>
        </row>
        <row r="1034">
          <cell r="A1034" t="str">
            <v>4403031008</v>
          </cell>
          <cell r="B1034" t="str">
            <v>Distribucion utilidades</v>
          </cell>
          <cell r="C1034">
            <v>0</v>
          </cell>
          <cell r="D1034">
            <v>0</v>
          </cell>
          <cell r="E1034">
            <v>0</v>
          </cell>
          <cell r="F1034">
            <v>0</v>
          </cell>
          <cell r="G1034">
            <v>0</v>
          </cell>
        </row>
        <row r="1035">
          <cell r="A1035" t="str">
            <v>4403031009</v>
          </cell>
          <cell r="B1035" t="str">
            <v>Vivienda</v>
          </cell>
          <cell r="C1035">
            <v>0</v>
          </cell>
          <cell r="D1035">
            <v>0</v>
          </cell>
          <cell r="E1035">
            <v>0</v>
          </cell>
          <cell r="F1035">
            <v>0</v>
          </cell>
          <cell r="G1035">
            <v>0</v>
          </cell>
        </row>
        <row r="1036">
          <cell r="A1036" t="str">
            <v>4403031010</v>
          </cell>
          <cell r="B1036" t="str">
            <v>Servicio Medico</v>
          </cell>
          <cell r="C1036">
            <v>1680586</v>
          </cell>
          <cell r="D1036">
            <v>1680586</v>
          </cell>
          <cell r="E1036">
            <v>0</v>
          </cell>
          <cell r="F1036">
            <v>0</v>
          </cell>
          <cell r="G1036">
            <v>0</v>
          </cell>
        </row>
        <row r="1037">
          <cell r="A1037" t="str">
            <v>4403031011</v>
          </cell>
          <cell r="B1037" t="str">
            <v>Capacitacion</v>
          </cell>
          <cell r="C1037">
            <v>2655093</v>
          </cell>
          <cell r="D1037">
            <v>2616174</v>
          </cell>
          <cell r="E1037">
            <v>0</v>
          </cell>
          <cell r="F1037">
            <v>0</v>
          </cell>
          <cell r="G1037">
            <v>38919</v>
          </cell>
        </row>
        <row r="1038">
          <cell r="A1038" t="str">
            <v>4403031012</v>
          </cell>
          <cell r="B1038" t="str">
            <v>Otros Servicios al Personal</v>
          </cell>
          <cell r="C1038">
            <v>0</v>
          </cell>
          <cell r="D1038">
            <v>0</v>
          </cell>
          <cell r="E1038">
            <v>0</v>
          </cell>
          <cell r="F1038">
            <v>0</v>
          </cell>
          <cell r="G1038">
            <v>0</v>
          </cell>
        </row>
        <row r="1039">
          <cell r="A1039" t="str">
            <v>4403031013</v>
          </cell>
          <cell r="B1039" t="str">
            <v>Varios</v>
          </cell>
          <cell r="C1039">
            <v>0</v>
          </cell>
          <cell r="D1039">
            <v>0</v>
          </cell>
          <cell r="E1039">
            <v>0</v>
          </cell>
          <cell r="F1039">
            <v>0</v>
          </cell>
          <cell r="G1039">
            <v>0</v>
          </cell>
        </row>
        <row r="1040">
          <cell r="A1040" t="str">
            <v>4403031014</v>
          </cell>
          <cell r="B1040" t="str">
            <v>Indemnizaciones</v>
          </cell>
          <cell r="C1040">
            <v>0</v>
          </cell>
          <cell r="D1040">
            <v>0</v>
          </cell>
          <cell r="E1040">
            <v>0</v>
          </cell>
          <cell r="F1040">
            <v>0</v>
          </cell>
          <cell r="G1040">
            <v>0</v>
          </cell>
        </row>
        <row r="1041">
          <cell r="A1041" t="str">
            <v>4403031015</v>
          </cell>
          <cell r="B1041" t="str">
            <v>Gratificaciones</v>
          </cell>
          <cell r="C1041">
            <v>137955500</v>
          </cell>
          <cell r="D1041">
            <v>137955500</v>
          </cell>
          <cell r="E1041">
            <v>0</v>
          </cell>
          <cell r="F1041">
            <v>0</v>
          </cell>
          <cell r="G1041">
            <v>0</v>
          </cell>
        </row>
        <row r="1042">
          <cell r="A1042" t="str">
            <v>4403031201</v>
          </cell>
          <cell r="B1042" t="str">
            <v>Gastos de viaje</v>
          </cell>
          <cell r="C1042">
            <v>7205313</v>
          </cell>
          <cell r="D1042">
            <v>4683580</v>
          </cell>
          <cell r="E1042">
            <v>0</v>
          </cell>
          <cell r="F1042">
            <v>0</v>
          </cell>
          <cell r="G1042">
            <v>2521733</v>
          </cell>
        </row>
        <row r="1043">
          <cell r="A1043" t="str">
            <v>4403031401</v>
          </cell>
          <cell r="B1043" t="str">
            <v>Gastos de oficina</v>
          </cell>
          <cell r="C1043">
            <v>1370105</v>
          </cell>
          <cell r="D1043">
            <v>1370105</v>
          </cell>
          <cell r="E1043">
            <v>0</v>
          </cell>
          <cell r="F1043">
            <v>0</v>
          </cell>
          <cell r="G1043">
            <v>0</v>
          </cell>
        </row>
        <row r="1044">
          <cell r="A1044" t="str">
            <v>4403031601</v>
          </cell>
          <cell r="B1044" t="str">
            <v>Comunicaciones</v>
          </cell>
          <cell r="C1044">
            <v>28839386</v>
          </cell>
          <cell r="D1044">
            <v>4915846</v>
          </cell>
          <cell r="E1044">
            <v>2464951</v>
          </cell>
          <cell r="F1044">
            <v>1782</v>
          </cell>
          <cell r="G1044">
            <v>23923540</v>
          </cell>
        </row>
        <row r="1045">
          <cell r="A1045" t="str">
            <v>4403031801</v>
          </cell>
          <cell r="B1045" t="str">
            <v>Publicidad</v>
          </cell>
          <cell r="C1045">
            <v>0</v>
          </cell>
          <cell r="D1045">
            <v>0</v>
          </cell>
          <cell r="E1045">
            <v>0</v>
          </cell>
          <cell r="F1045">
            <v>0</v>
          </cell>
          <cell r="G1045">
            <v>0</v>
          </cell>
        </row>
        <row r="1046">
          <cell r="A1046" t="str">
            <v>4403031802</v>
          </cell>
          <cell r="B1046" t="str">
            <v>Promociones</v>
          </cell>
          <cell r="C1046">
            <v>0</v>
          </cell>
          <cell r="D1046">
            <v>0</v>
          </cell>
          <cell r="E1046">
            <v>0</v>
          </cell>
          <cell r="F1046">
            <v>0</v>
          </cell>
          <cell r="G1046">
            <v>0</v>
          </cell>
        </row>
        <row r="1047">
          <cell r="A1047" t="str">
            <v>4403031803</v>
          </cell>
          <cell r="B1047" t="str">
            <v>Servicios al Cliente</v>
          </cell>
          <cell r="C1047">
            <v>0</v>
          </cell>
          <cell r="D1047">
            <v>0</v>
          </cell>
          <cell r="E1047">
            <v>0</v>
          </cell>
          <cell r="F1047">
            <v>0</v>
          </cell>
          <cell r="G1047">
            <v>0</v>
          </cell>
        </row>
        <row r="1048">
          <cell r="A1048" t="str">
            <v>4403032001</v>
          </cell>
          <cell r="B1048" t="str">
            <v>Impuestos a la propiedad</v>
          </cell>
          <cell r="C1048">
            <v>0</v>
          </cell>
          <cell r="D1048">
            <v>0</v>
          </cell>
          <cell r="E1048">
            <v>0</v>
          </cell>
          <cell r="F1048">
            <v>0</v>
          </cell>
          <cell r="G1048">
            <v>0</v>
          </cell>
        </row>
        <row r="1049">
          <cell r="A1049" t="str">
            <v>4403032002</v>
          </cell>
          <cell r="B1049" t="str">
            <v>Otros impuestos</v>
          </cell>
          <cell r="C1049">
            <v>0</v>
          </cell>
          <cell r="D1049">
            <v>0</v>
          </cell>
          <cell r="E1049">
            <v>0</v>
          </cell>
          <cell r="F1049">
            <v>0</v>
          </cell>
          <cell r="G1049">
            <v>0</v>
          </cell>
        </row>
        <row r="1050">
          <cell r="A1050" t="str">
            <v>4403032201</v>
          </cell>
          <cell r="B1050" t="str">
            <v>Seguros del personal</v>
          </cell>
          <cell r="C1050">
            <v>0</v>
          </cell>
          <cell r="D1050">
            <v>0</v>
          </cell>
          <cell r="E1050">
            <v>0</v>
          </cell>
          <cell r="F1050">
            <v>0</v>
          </cell>
          <cell r="G1050">
            <v>0</v>
          </cell>
        </row>
        <row r="1051">
          <cell r="A1051" t="str">
            <v>4403032202</v>
          </cell>
          <cell r="B1051" t="str">
            <v>Seguros de propiedades</v>
          </cell>
          <cell r="C1051">
            <v>2039256</v>
          </cell>
          <cell r="D1051">
            <v>2039256</v>
          </cell>
          <cell r="E1051">
            <v>0</v>
          </cell>
          <cell r="F1051">
            <v>0</v>
          </cell>
          <cell r="G1051">
            <v>0</v>
          </cell>
        </row>
        <row r="1052">
          <cell r="A1052" t="str">
            <v>4403032401</v>
          </cell>
          <cell r="B1052" t="str">
            <v>Honorarios auditores</v>
          </cell>
          <cell r="C1052">
            <v>0</v>
          </cell>
          <cell r="D1052">
            <v>0</v>
          </cell>
          <cell r="E1052">
            <v>0</v>
          </cell>
          <cell r="F1052">
            <v>0</v>
          </cell>
          <cell r="G1052">
            <v>0</v>
          </cell>
        </row>
        <row r="1053">
          <cell r="A1053" t="str">
            <v>4403032402</v>
          </cell>
          <cell r="B1053" t="str">
            <v>Honorarios legales</v>
          </cell>
          <cell r="C1053">
            <v>66000</v>
          </cell>
          <cell r="D1053">
            <v>66000</v>
          </cell>
          <cell r="E1053">
            <v>0</v>
          </cell>
          <cell r="F1053">
            <v>0</v>
          </cell>
          <cell r="G1053">
            <v>0</v>
          </cell>
        </row>
        <row r="1054">
          <cell r="A1054" t="str">
            <v>4403032403</v>
          </cell>
          <cell r="B1054" t="str">
            <v>Otros honorarios</v>
          </cell>
          <cell r="C1054">
            <v>0</v>
          </cell>
          <cell r="D1054">
            <v>0</v>
          </cell>
          <cell r="E1054">
            <v>0</v>
          </cell>
          <cell r="F1054">
            <v>0</v>
          </cell>
          <cell r="G1054">
            <v>0</v>
          </cell>
        </row>
        <row r="1055">
          <cell r="A1055" t="str">
            <v>4403032404</v>
          </cell>
          <cell r="B1055" t="str">
            <v>Recoleccion de basura</v>
          </cell>
          <cell r="C1055">
            <v>0</v>
          </cell>
          <cell r="D1055">
            <v>0</v>
          </cell>
          <cell r="E1055">
            <v>0</v>
          </cell>
          <cell r="F1055">
            <v>0</v>
          </cell>
          <cell r="G1055">
            <v>0</v>
          </cell>
        </row>
        <row r="1056">
          <cell r="A1056" t="str">
            <v>4403032405</v>
          </cell>
          <cell r="B1056" t="str">
            <v>Otros Servicios</v>
          </cell>
          <cell r="C1056">
            <v>260313602</v>
          </cell>
          <cell r="D1056">
            <v>155395719</v>
          </cell>
          <cell r="E1056">
            <v>9972000</v>
          </cell>
          <cell r="F1056">
            <v>0</v>
          </cell>
          <cell r="G1056">
            <v>104917883</v>
          </cell>
        </row>
        <row r="1057">
          <cell r="A1057" t="str">
            <v>4403032601</v>
          </cell>
          <cell r="B1057" t="str">
            <v>Equipamiento</v>
          </cell>
          <cell r="C1057">
            <v>103545413</v>
          </cell>
          <cell r="D1057">
            <v>56661233</v>
          </cell>
          <cell r="E1057">
            <v>1514060</v>
          </cell>
          <cell r="F1057">
            <v>710220</v>
          </cell>
          <cell r="G1057">
            <v>46884180</v>
          </cell>
        </row>
        <row r="1058">
          <cell r="A1058" t="str">
            <v>4403032602</v>
          </cell>
          <cell r="B1058" t="str">
            <v>Reparaciones y mantenimiento</v>
          </cell>
          <cell r="C1058">
            <v>181729907</v>
          </cell>
          <cell r="D1058">
            <v>127693824</v>
          </cell>
          <cell r="E1058">
            <v>696310</v>
          </cell>
          <cell r="F1058">
            <v>0</v>
          </cell>
          <cell r="G1058">
            <v>54036083</v>
          </cell>
        </row>
        <row r="1059">
          <cell r="A1059" t="str">
            <v>4403032801</v>
          </cell>
          <cell r="B1059" t="str">
            <v>Otros proveedores</v>
          </cell>
          <cell r="C1059">
            <v>0</v>
          </cell>
          <cell r="D1059">
            <v>0</v>
          </cell>
          <cell r="E1059">
            <v>0</v>
          </cell>
          <cell r="F1059">
            <v>0</v>
          </cell>
          <cell r="G1059">
            <v>0</v>
          </cell>
        </row>
        <row r="1060">
          <cell r="A1060" t="str">
            <v>4403032802</v>
          </cell>
          <cell r="B1060" t="str">
            <v>Proveedores</v>
          </cell>
          <cell r="C1060">
            <v>0</v>
          </cell>
          <cell r="D1060">
            <v>0</v>
          </cell>
          <cell r="E1060">
            <v>0</v>
          </cell>
          <cell r="F1060">
            <v>0</v>
          </cell>
          <cell r="G1060">
            <v>0</v>
          </cell>
        </row>
        <row r="1061">
          <cell r="A1061" t="str">
            <v>4403032803</v>
          </cell>
          <cell r="B1061" t="str">
            <v>Energia electrica</v>
          </cell>
          <cell r="C1061">
            <v>0</v>
          </cell>
          <cell r="D1061">
            <v>0</v>
          </cell>
          <cell r="E1061">
            <v>0</v>
          </cell>
          <cell r="F1061">
            <v>0</v>
          </cell>
          <cell r="G1061">
            <v>0</v>
          </cell>
        </row>
        <row r="1062">
          <cell r="A1062" t="str">
            <v>4403032804</v>
          </cell>
          <cell r="B1062" t="str">
            <v>Repuestos</v>
          </cell>
          <cell r="C1062">
            <v>17244208</v>
          </cell>
          <cell r="D1062">
            <v>1426208</v>
          </cell>
          <cell r="E1062">
            <v>101310</v>
          </cell>
          <cell r="F1062">
            <v>101310</v>
          </cell>
          <cell r="G1062">
            <v>15818000</v>
          </cell>
        </row>
        <row r="1063">
          <cell r="A1063" t="str">
            <v>4403032805</v>
          </cell>
          <cell r="B1063" t="str">
            <v>Agua</v>
          </cell>
          <cell r="C1063">
            <v>0</v>
          </cell>
          <cell r="D1063">
            <v>0</v>
          </cell>
          <cell r="E1063">
            <v>0</v>
          </cell>
          <cell r="F1063">
            <v>0</v>
          </cell>
          <cell r="G1063">
            <v>0</v>
          </cell>
        </row>
        <row r="1064">
          <cell r="A1064" t="str">
            <v>4403032806</v>
          </cell>
          <cell r="B1064" t="str">
            <v>Gastos en Seguridad</v>
          </cell>
          <cell r="C1064">
            <v>280000</v>
          </cell>
          <cell r="D1064">
            <v>280000</v>
          </cell>
          <cell r="E1064">
            <v>0</v>
          </cell>
          <cell r="F1064">
            <v>0</v>
          </cell>
          <cell r="G1064">
            <v>0</v>
          </cell>
        </row>
        <row r="1065">
          <cell r="A1065" t="str">
            <v>4403033001</v>
          </cell>
          <cell r="B1065" t="str">
            <v>Alquiler de equipos</v>
          </cell>
          <cell r="C1065">
            <v>0</v>
          </cell>
          <cell r="D1065">
            <v>0</v>
          </cell>
          <cell r="E1065">
            <v>0</v>
          </cell>
          <cell r="F1065">
            <v>0</v>
          </cell>
          <cell r="G1065">
            <v>0</v>
          </cell>
        </row>
        <row r="1066">
          <cell r="A1066" t="str">
            <v>4403033002</v>
          </cell>
          <cell r="B1066" t="str">
            <v>Alquiler de oficinas</v>
          </cell>
          <cell r="C1066">
            <v>0</v>
          </cell>
          <cell r="D1066">
            <v>0</v>
          </cell>
          <cell r="E1066">
            <v>0</v>
          </cell>
          <cell r="F1066">
            <v>0</v>
          </cell>
          <cell r="G1066">
            <v>0</v>
          </cell>
        </row>
        <row r="1067">
          <cell r="A1067" t="str">
            <v>4403033003</v>
          </cell>
          <cell r="B1067" t="str">
            <v>Fletes</v>
          </cell>
          <cell r="C1067">
            <v>0</v>
          </cell>
          <cell r="D1067">
            <v>0</v>
          </cell>
          <cell r="E1067">
            <v>0</v>
          </cell>
          <cell r="F1067">
            <v>0</v>
          </cell>
          <cell r="G1067">
            <v>0</v>
          </cell>
        </row>
        <row r="1068">
          <cell r="A1068" t="str">
            <v>4403033004</v>
          </cell>
          <cell r="B1068" t="str">
            <v>Depositos</v>
          </cell>
          <cell r="C1068">
            <v>0</v>
          </cell>
          <cell r="D1068">
            <v>0</v>
          </cell>
          <cell r="E1068">
            <v>0</v>
          </cell>
          <cell r="F1068">
            <v>0</v>
          </cell>
          <cell r="G1068">
            <v>0</v>
          </cell>
        </row>
        <row r="1069">
          <cell r="A1069" t="str">
            <v>4403033005</v>
          </cell>
          <cell r="B1069" t="str">
            <v>Suscripciones</v>
          </cell>
          <cell r="C1069">
            <v>0</v>
          </cell>
          <cell r="D1069">
            <v>0</v>
          </cell>
          <cell r="E1069">
            <v>0</v>
          </cell>
          <cell r="F1069">
            <v>0</v>
          </cell>
          <cell r="G1069">
            <v>0</v>
          </cell>
        </row>
        <row r="1070">
          <cell r="A1070" t="str">
            <v>4403033006</v>
          </cell>
          <cell r="B1070" t="str">
            <v>Otros gastos</v>
          </cell>
          <cell r="C1070">
            <v>125210020</v>
          </cell>
          <cell r="D1070">
            <v>125210020</v>
          </cell>
          <cell r="E1070">
            <v>0</v>
          </cell>
          <cell r="F1070">
            <v>0</v>
          </cell>
          <cell r="G1070">
            <v>0</v>
          </cell>
        </row>
        <row r="1071">
          <cell r="A1071" t="str">
            <v>4403033007</v>
          </cell>
          <cell r="B1071" t="str">
            <v>Recreacion</v>
          </cell>
          <cell r="C1071">
            <v>0</v>
          </cell>
          <cell r="D1071">
            <v>0</v>
          </cell>
          <cell r="E1071">
            <v>0</v>
          </cell>
          <cell r="F1071">
            <v>0</v>
          </cell>
          <cell r="G1071">
            <v>0</v>
          </cell>
        </row>
        <row r="1072">
          <cell r="A1072" t="str">
            <v>4403033008</v>
          </cell>
          <cell r="B1072" t="str">
            <v>Estructura</v>
          </cell>
          <cell r="C1072">
            <v>0</v>
          </cell>
          <cell r="D1072">
            <v>0</v>
          </cell>
          <cell r="E1072">
            <v>0</v>
          </cell>
          <cell r="F1072">
            <v>0</v>
          </cell>
          <cell r="G1072">
            <v>0</v>
          </cell>
        </row>
        <row r="1073">
          <cell r="A1073" t="str">
            <v>4403041001</v>
          </cell>
          <cell r="B1073" t="str">
            <v>Sueldos y Jornales personal permanente</v>
          </cell>
          <cell r="C1073">
            <v>73264508</v>
          </cell>
          <cell r="D1073">
            <v>57359997</v>
          </cell>
          <cell r="E1073">
            <v>1328263</v>
          </cell>
          <cell r="F1073">
            <v>0</v>
          </cell>
          <cell r="G1073">
            <v>15904511</v>
          </cell>
        </row>
        <row r="1074">
          <cell r="A1074" t="str">
            <v>4403041002</v>
          </cell>
          <cell r="B1074" t="str">
            <v>Sueldos y Jornales personal temporario</v>
          </cell>
          <cell r="C1074">
            <v>0</v>
          </cell>
          <cell r="D1074">
            <v>0</v>
          </cell>
          <cell r="E1074">
            <v>0</v>
          </cell>
          <cell r="F1074">
            <v>0</v>
          </cell>
          <cell r="G1074">
            <v>0</v>
          </cell>
        </row>
        <row r="1075">
          <cell r="A1075" t="str">
            <v>4403041003</v>
          </cell>
          <cell r="B1075" t="str">
            <v>Horas Extras</v>
          </cell>
          <cell r="C1075">
            <v>4802089</v>
          </cell>
          <cell r="D1075">
            <v>2010419</v>
          </cell>
          <cell r="E1075">
            <v>304688</v>
          </cell>
          <cell r="F1075">
            <v>0</v>
          </cell>
          <cell r="G1075">
            <v>2791670</v>
          </cell>
        </row>
        <row r="1076">
          <cell r="A1076" t="str">
            <v>4403041004</v>
          </cell>
          <cell r="B1076" t="str">
            <v>Cargas Sociales</v>
          </cell>
          <cell r="C1076">
            <v>16092329</v>
          </cell>
          <cell r="D1076">
            <v>13154897</v>
          </cell>
          <cell r="E1076">
            <v>256524</v>
          </cell>
          <cell r="F1076">
            <v>0</v>
          </cell>
          <cell r="G1076">
            <v>2937432</v>
          </cell>
        </row>
        <row r="1077">
          <cell r="A1077" t="str">
            <v>4403041005</v>
          </cell>
          <cell r="B1077" t="str">
            <v>Sueldo Anual Complementario</v>
          </cell>
          <cell r="C1077">
            <v>6768437</v>
          </cell>
          <cell r="D1077">
            <v>5251467</v>
          </cell>
          <cell r="E1077">
            <v>162977</v>
          </cell>
          <cell r="F1077">
            <v>0</v>
          </cell>
          <cell r="G1077">
            <v>1516970</v>
          </cell>
        </row>
        <row r="1078">
          <cell r="A1078" t="str">
            <v>4403041006</v>
          </cell>
          <cell r="B1078" t="str">
            <v>Vacaciones</v>
          </cell>
          <cell r="C1078">
            <v>300000</v>
          </cell>
          <cell r="D1078">
            <v>300000</v>
          </cell>
          <cell r="E1078">
            <v>0</v>
          </cell>
          <cell r="F1078">
            <v>0</v>
          </cell>
          <cell r="G1078">
            <v>0</v>
          </cell>
        </row>
        <row r="1079">
          <cell r="A1079" t="str">
            <v>4403041007</v>
          </cell>
          <cell r="B1079" t="str">
            <v>Plan de Jubilacion</v>
          </cell>
          <cell r="C1079">
            <v>0</v>
          </cell>
          <cell r="D1079">
            <v>0</v>
          </cell>
          <cell r="E1079">
            <v>0</v>
          </cell>
          <cell r="F1079">
            <v>0</v>
          </cell>
          <cell r="G1079">
            <v>0</v>
          </cell>
        </row>
        <row r="1080">
          <cell r="A1080" t="str">
            <v>4403041008</v>
          </cell>
          <cell r="B1080" t="str">
            <v>Distribucion utilidades</v>
          </cell>
          <cell r="C1080">
            <v>0</v>
          </cell>
          <cell r="D1080">
            <v>0</v>
          </cell>
          <cell r="E1080">
            <v>0</v>
          </cell>
          <cell r="F1080">
            <v>0</v>
          </cell>
          <cell r="G1080">
            <v>0</v>
          </cell>
        </row>
        <row r="1081">
          <cell r="A1081" t="str">
            <v>4403041009</v>
          </cell>
          <cell r="B1081" t="str">
            <v>Vivienda</v>
          </cell>
          <cell r="C1081">
            <v>0</v>
          </cell>
          <cell r="D1081">
            <v>0</v>
          </cell>
          <cell r="E1081">
            <v>0</v>
          </cell>
          <cell r="F1081">
            <v>0</v>
          </cell>
          <cell r="G1081">
            <v>0</v>
          </cell>
        </row>
        <row r="1082">
          <cell r="A1082" t="str">
            <v>4403041010</v>
          </cell>
          <cell r="B1082" t="str">
            <v>Servicio Medico</v>
          </cell>
          <cell r="C1082">
            <v>1727586</v>
          </cell>
          <cell r="D1082">
            <v>1727586</v>
          </cell>
          <cell r="E1082">
            <v>0</v>
          </cell>
          <cell r="F1082">
            <v>0</v>
          </cell>
          <cell r="G1082">
            <v>0</v>
          </cell>
        </row>
        <row r="1083">
          <cell r="A1083" t="str">
            <v>4403041011</v>
          </cell>
          <cell r="B1083" t="str">
            <v>Capacitacion</v>
          </cell>
          <cell r="C1083">
            <v>0</v>
          </cell>
          <cell r="D1083">
            <v>0</v>
          </cell>
          <cell r="E1083">
            <v>0</v>
          </cell>
          <cell r="F1083">
            <v>0</v>
          </cell>
          <cell r="G1083">
            <v>0</v>
          </cell>
        </row>
        <row r="1084">
          <cell r="A1084" t="str">
            <v>4403041012</v>
          </cell>
          <cell r="B1084" t="str">
            <v>Otros Servicios al Personal</v>
          </cell>
          <cell r="C1084">
            <v>0</v>
          </cell>
          <cell r="D1084">
            <v>0</v>
          </cell>
          <cell r="E1084">
            <v>0</v>
          </cell>
          <cell r="F1084">
            <v>0</v>
          </cell>
          <cell r="G1084">
            <v>0</v>
          </cell>
        </row>
        <row r="1085">
          <cell r="A1085" t="str">
            <v>4403041013</v>
          </cell>
          <cell r="B1085" t="str">
            <v>Varios</v>
          </cell>
          <cell r="C1085">
            <v>0</v>
          </cell>
          <cell r="D1085">
            <v>0</v>
          </cell>
          <cell r="E1085">
            <v>0</v>
          </cell>
          <cell r="F1085">
            <v>0</v>
          </cell>
          <cell r="G1085">
            <v>0</v>
          </cell>
        </row>
        <row r="1086">
          <cell r="A1086" t="str">
            <v>4403041014</v>
          </cell>
          <cell r="B1086" t="str">
            <v>Indemnizaciones</v>
          </cell>
          <cell r="C1086">
            <v>15626340</v>
          </cell>
          <cell r="D1086">
            <v>15626340</v>
          </cell>
          <cell r="E1086">
            <v>0</v>
          </cell>
          <cell r="F1086">
            <v>0</v>
          </cell>
          <cell r="G1086">
            <v>0</v>
          </cell>
        </row>
        <row r="1087">
          <cell r="A1087" t="str">
            <v>4403041015</v>
          </cell>
          <cell r="B1087" t="str">
            <v>Gratificaciones</v>
          </cell>
          <cell r="C1087">
            <v>0</v>
          </cell>
          <cell r="D1087">
            <v>0</v>
          </cell>
          <cell r="E1087">
            <v>0</v>
          </cell>
          <cell r="F1087">
            <v>0</v>
          </cell>
          <cell r="G1087">
            <v>0</v>
          </cell>
        </row>
        <row r="1088">
          <cell r="A1088" t="str">
            <v>4403041201</v>
          </cell>
          <cell r="B1088" t="str">
            <v>Gastos de viaje</v>
          </cell>
          <cell r="C1088">
            <v>0</v>
          </cell>
          <cell r="D1088">
            <v>0</v>
          </cell>
          <cell r="E1088">
            <v>0</v>
          </cell>
          <cell r="F1088">
            <v>0</v>
          </cell>
          <cell r="G1088">
            <v>0</v>
          </cell>
        </row>
        <row r="1089">
          <cell r="A1089" t="str">
            <v>4403041401</v>
          </cell>
          <cell r="B1089" t="str">
            <v>Gastos de oficina</v>
          </cell>
          <cell r="C1089">
            <v>33000</v>
          </cell>
          <cell r="D1089">
            <v>33000</v>
          </cell>
          <cell r="E1089">
            <v>0</v>
          </cell>
          <cell r="F1089">
            <v>0</v>
          </cell>
          <cell r="G1089">
            <v>0</v>
          </cell>
        </row>
        <row r="1090">
          <cell r="A1090" t="str">
            <v>4403041601</v>
          </cell>
          <cell r="B1090" t="str">
            <v>Comunicaciones</v>
          </cell>
          <cell r="C1090">
            <v>1554345</v>
          </cell>
          <cell r="D1090">
            <v>1708597</v>
          </cell>
          <cell r="E1090">
            <v>0</v>
          </cell>
          <cell r="F1090">
            <v>0</v>
          </cell>
          <cell r="G1090">
            <v>-154252</v>
          </cell>
        </row>
        <row r="1091">
          <cell r="A1091" t="str">
            <v>4403041801</v>
          </cell>
          <cell r="B1091" t="str">
            <v>Publicidad</v>
          </cell>
          <cell r="C1091">
            <v>0</v>
          </cell>
          <cell r="D1091">
            <v>0</v>
          </cell>
          <cell r="E1091">
            <v>0</v>
          </cell>
          <cell r="F1091">
            <v>0</v>
          </cell>
          <cell r="G1091">
            <v>0</v>
          </cell>
        </row>
        <row r="1092">
          <cell r="A1092" t="str">
            <v>4403041802</v>
          </cell>
          <cell r="B1092" t="str">
            <v>Promociones</v>
          </cell>
          <cell r="C1092">
            <v>0</v>
          </cell>
          <cell r="D1092">
            <v>0</v>
          </cell>
          <cell r="E1092">
            <v>0</v>
          </cell>
          <cell r="F1092">
            <v>0</v>
          </cell>
          <cell r="G1092">
            <v>0</v>
          </cell>
        </row>
        <row r="1093">
          <cell r="A1093" t="str">
            <v>4403041803</v>
          </cell>
          <cell r="B1093" t="str">
            <v>Servicios al Cliente</v>
          </cell>
          <cell r="C1093">
            <v>0</v>
          </cell>
          <cell r="D1093">
            <v>0</v>
          </cell>
          <cell r="E1093">
            <v>0</v>
          </cell>
          <cell r="F1093">
            <v>0</v>
          </cell>
          <cell r="G1093">
            <v>0</v>
          </cell>
        </row>
        <row r="1094">
          <cell r="A1094" t="str">
            <v>4403042001</v>
          </cell>
          <cell r="B1094" t="str">
            <v>Impuestos a la propiedad</v>
          </cell>
          <cell r="C1094">
            <v>0</v>
          </cell>
          <cell r="D1094">
            <v>0</v>
          </cell>
          <cell r="E1094">
            <v>0</v>
          </cell>
          <cell r="F1094">
            <v>0</v>
          </cell>
          <cell r="G1094">
            <v>0</v>
          </cell>
        </row>
        <row r="1095">
          <cell r="A1095" t="str">
            <v>4403042002</v>
          </cell>
          <cell r="B1095" t="str">
            <v>Otros impuestos</v>
          </cell>
          <cell r="C1095">
            <v>259470</v>
          </cell>
          <cell r="D1095">
            <v>259470</v>
          </cell>
          <cell r="E1095">
            <v>0</v>
          </cell>
          <cell r="F1095">
            <v>0</v>
          </cell>
          <cell r="G1095">
            <v>0</v>
          </cell>
        </row>
        <row r="1096">
          <cell r="A1096" t="str">
            <v>4403042201</v>
          </cell>
          <cell r="B1096" t="str">
            <v>Seguros del personal</v>
          </cell>
          <cell r="C1096">
            <v>0</v>
          </cell>
          <cell r="D1096">
            <v>0</v>
          </cell>
          <cell r="E1096">
            <v>0</v>
          </cell>
          <cell r="F1096">
            <v>0</v>
          </cell>
          <cell r="G1096">
            <v>0</v>
          </cell>
        </row>
        <row r="1097">
          <cell r="A1097" t="str">
            <v>4403042202</v>
          </cell>
          <cell r="B1097" t="str">
            <v>Seguros de propiedades</v>
          </cell>
          <cell r="C1097">
            <v>1019628</v>
          </cell>
          <cell r="D1097">
            <v>1019628</v>
          </cell>
          <cell r="E1097">
            <v>0</v>
          </cell>
          <cell r="F1097">
            <v>0</v>
          </cell>
          <cell r="G1097">
            <v>0</v>
          </cell>
        </row>
        <row r="1098">
          <cell r="A1098" t="str">
            <v>4403042401</v>
          </cell>
          <cell r="B1098" t="str">
            <v>Honorarios auditores</v>
          </cell>
          <cell r="C1098">
            <v>0</v>
          </cell>
          <cell r="D1098">
            <v>0</v>
          </cell>
          <cell r="E1098">
            <v>0</v>
          </cell>
          <cell r="F1098">
            <v>0</v>
          </cell>
          <cell r="G1098">
            <v>0</v>
          </cell>
        </row>
        <row r="1099">
          <cell r="A1099" t="str">
            <v>4403042402</v>
          </cell>
          <cell r="B1099" t="str">
            <v>Honorarios legales</v>
          </cell>
          <cell r="C1099">
            <v>0</v>
          </cell>
          <cell r="D1099">
            <v>0</v>
          </cell>
          <cell r="E1099">
            <v>0</v>
          </cell>
          <cell r="F1099">
            <v>0</v>
          </cell>
          <cell r="G1099">
            <v>0</v>
          </cell>
        </row>
        <row r="1100">
          <cell r="A1100" t="str">
            <v>4403042403</v>
          </cell>
          <cell r="B1100" t="str">
            <v>Otros honorarios</v>
          </cell>
          <cell r="C1100">
            <v>0</v>
          </cell>
          <cell r="D1100">
            <v>0</v>
          </cell>
          <cell r="E1100">
            <v>0</v>
          </cell>
          <cell r="F1100">
            <v>0</v>
          </cell>
          <cell r="G1100">
            <v>0</v>
          </cell>
        </row>
        <row r="1101">
          <cell r="A1101" t="str">
            <v>4403042404</v>
          </cell>
          <cell r="B1101" t="str">
            <v>Recoleccion de basura</v>
          </cell>
          <cell r="C1101">
            <v>0</v>
          </cell>
          <cell r="D1101">
            <v>0</v>
          </cell>
          <cell r="E1101">
            <v>0</v>
          </cell>
          <cell r="F1101">
            <v>0</v>
          </cell>
          <cell r="G1101">
            <v>0</v>
          </cell>
        </row>
        <row r="1102">
          <cell r="A1102" t="str">
            <v>4403042405</v>
          </cell>
          <cell r="B1102" t="str">
            <v>Otros Servicios</v>
          </cell>
          <cell r="C1102">
            <v>94999288</v>
          </cell>
          <cell r="D1102">
            <v>94999288</v>
          </cell>
          <cell r="E1102">
            <v>0</v>
          </cell>
          <cell r="F1102">
            <v>0</v>
          </cell>
          <cell r="G1102">
            <v>0</v>
          </cell>
        </row>
        <row r="1103">
          <cell r="A1103" t="str">
            <v>4403042601</v>
          </cell>
          <cell r="B1103" t="str">
            <v>Equipamiento</v>
          </cell>
          <cell r="C1103">
            <v>0</v>
          </cell>
          <cell r="D1103">
            <v>0</v>
          </cell>
          <cell r="E1103">
            <v>0</v>
          </cell>
          <cell r="F1103">
            <v>0</v>
          </cell>
          <cell r="G1103">
            <v>0</v>
          </cell>
        </row>
        <row r="1104">
          <cell r="A1104" t="str">
            <v>4403042602</v>
          </cell>
          <cell r="B1104" t="str">
            <v>Reparaciones y mantenimiento</v>
          </cell>
          <cell r="C1104">
            <v>14282727</v>
          </cell>
          <cell r="D1104">
            <v>7004775</v>
          </cell>
          <cell r="E1104">
            <v>1435325</v>
          </cell>
          <cell r="F1104">
            <v>0</v>
          </cell>
          <cell r="G1104">
            <v>7277952</v>
          </cell>
        </row>
        <row r="1105">
          <cell r="A1105" t="str">
            <v>4403042801</v>
          </cell>
          <cell r="B1105" t="str">
            <v>Otros proveedores</v>
          </cell>
          <cell r="C1105">
            <v>0</v>
          </cell>
          <cell r="D1105">
            <v>0</v>
          </cell>
          <cell r="E1105">
            <v>0</v>
          </cell>
          <cell r="F1105">
            <v>0</v>
          </cell>
          <cell r="G1105">
            <v>0</v>
          </cell>
        </row>
        <row r="1106">
          <cell r="A1106" t="str">
            <v>4403042802</v>
          </cell>
          <cell r="B1106" t="str">
            <v>Proveedores</v>
          </cell>
          <cell r="C1106">
            <v>0</v>
          </cell>
          <cell r="D1106">
            <v>0</v>
          </cell>
          <cell r="E1106">
            <v>0</v>
          </cell>
          <cell r="F1106">
            <v>0</v>
          </cell>
          <cell r="G1106">
            <v>0</v>
          </cell>
        </row>
        <row r="1107">
          <cell r="A1107" t="str">
            <v>4403042803</v>
          </cell>
          <cell r="B1107" t="str">
            <v>Energia electrica</v>
          </cell>
          <cell r="C1107">
            <v>0</v>
          </cell>
          <cell r="D1107">
            <v>0</v>
          </cell>
          <cell r="E1107">
            <v>0</v>
          </cell>
          <cell r="F1107">
            <v>0</v>
          </cell>
          <cell r="G1107">
            <v>0</v>
          </cell>
        </row>
        <row r="1108">
          <cell r="A1108" t="str">
            <v>4403042804</v>
          </cell>
          <cell r="B1108" t="str">
            <v>Gas</v>
          </cell>
          <cell r="C1108">
            <v>0</v>
          </cell>
          <cell r="D1108">
            <v>0</v>
          </cell>
          <cell r="E1108">
            <v>0</v>
          </cell>
          <cell r="F1108">
            <v>0</v>
          </cell>
          <cell r="G1108">
            <v>0</v>
          </cell>
        </row>
        <row r="1109">
          <cell r="A1109" t="str">
            <v>4403042805</v>
          </cell>
          <cell r="B1109" t="str">
            <v>Agua</v>
          </cell>
          <cell r="C1109">
            <v>0</v>
          </cell>
          <cell r="D1109">
            <v>0</v>
          </cell>
          <cell r="E1109">
            <v>0</v>
          </cell>
          <cell r="F1109">
            <v>0</v>
          </cell>
          <cell r="G1109">
            <v>0</v>
          </cell>
        </row>
        <row r="1110">
          <cell r="A1110" t="str">
            <v>4403042806</v>
          </cell>
          <cell r="B1110" t="str">
            <v>Gastos en Seguridad</v>
          </cell>
          <cell r="C1110">
            <v>68500</v>
          </cell>
          <cell r="D1110">
            <v>68500</v>
          </cell>
          <cell r="E1110">
            <v>0</v>
          </cell>
          <cell r="F1110">
            <v>0</v>
          </cell>
          <cell r="G1110">
            <v>0</v>
          </cell>
        </row>
        <row r="1111">
          <cell r="A1111" t="str">
            <v>4403043001</v>
          </cell>
          <cell r="B1111" t="str">
            <v>Alquiler de equipos</v>
          </cell>
          <cell r="C1111">
            <v>0</v>
          </cell>
          <cell r="D1111">
            <v>0</v>
          </cell>
          <cell r="E1111">
            <v>0</v>
          </cell>
          <cell r="F1111">
            <v>0</v>
          </cell>
          <cell r="G1111">
            <v>0</v>
          </cell>
        </row>
        <row r="1112">
          <cell r="A1112" t="str">
            <v>4403043002</v>
          </cell>
          <cell r="B1112" t="str">
            <v>Alquiler de oficinas</v>
          </cell>
          <cell r="C1112">
            <v>0</v>
          </cell>
          <cell r="D1112">
            <v>0</v>
          </cell>
          <cell r="E1112">
            <v>0</v>
          </cell>
          <cell r="F1112">
            <v>0</v>
          </cell>
          <cell r="G1112">
            <v>0</v>
          </cell>
        </row>
        <row r="1113">
          <cell r="A1113" t="str">
            <v>4403043003</v>
          </cell>
          <cell r="B1113" t="str">
            <v>Fletes</v>
          </cell>
          <cell r="C1113">
            <v>0</v>
          </cell>
          <cell r="D1113">
            <v>0</v>
          </cell>
          <cell r="E1113">
            <v>0</v>
          </cell>
          <cell r="F1113">
            <v>0</v>
          </cell>
          <cell r="G1113">
            <v>0</v>
          </cell>
        </row>
        <row r="1114">
          <cell r="A1114" t="str">
            <v>4403043004</v>
          </cell>
          <cell r="B1114" t="str">
            <v>Depositos</v>
          </cell>
          <cell r="C1114">
            <v>0</v>
          </cell>
          <cell r="D1114">
            <v>0</v>
          </cell>
          <cell r="E1114">
            <v>0</v>
          </cell>
          <cell r="F1114">
            <v>0</v>
          </cell>
          <cell r="G1114">
            <v>0</v>
          </cell>
        </row>
        <row r="1115">
          <cell r="A1115" t="str">
            <v>4403043005</v>
          </cell>
          <cell r="B1115" t="str">
            <v>Suscripciones</v>
          </cell>
          <cell r="C1115">
            <v>0</v>
          </cell>
          <cell r="D1115">
            <v>0</v>
          </cell>
          <cell r="E1115">
            <v>0</v>
          </cell>
          <cell r="F1115">
            <v>0</v>
          </cell>
          <cell r="G1115">
            <v>0</v>
          </cell>
        </row>
        <row r="1116">
          <cell r="A1116" t="str">
            <v>4403043006</v>
          </cell>
          <cell r="B1116" t="str">
            <v>Otros gastos</v>
          </cell>
          <cell r="C1116">
            <v>443851</v>
          </cell>
          <cell r="D1116">
            <v>443851</v>
          </cell>
          <cell r="E1116">
            <v>0</v>
          </cell>
          <cell r="F1116">
            <v>0</v>
          </cell>
          <cell r="G1116">
            <v>0</v>
          </cell>
        </row>
        <row r="1117">
          <cell r="A1117" t="str">
            <v>4403043007</v>
          </cell>
          <cell r="B1117" t="str">
            <v>Recreacion</v>
          </cell>
          <cell r="C1117">
            <v>0</v>
          </cell>
          <cell r="D1117">
            <v>0</v>
          </cell>
          <cell r="E1117">
            <v>0</v>
          </cell>
          <cell r="F1117">
            <v>0</v>
          </cell>
          <cell r="G1117">
            <v>0</v>
          </cell>
        </row>
        <row r="1118">
          <cell r="A1118" t="str">
            <v>4403043008</v>
          </cell>
          <cell r="B1118" t="str">
            <v>Estructura</v>
          </cell>
          <cell r="C1118">
            <v>0</v>
          </cell>
          <cell r="D1118">
            <v>0</v>
          </cell>
          <cell r="E1118">
            <v>0</v>
          </cell>
          <cell r="F1118">
            <v>0</v>
          </cell>
          <cell r="G1118">
            <v>0</v>
          </cell>
        </row>
        <row r="1119">
          <cell r="A1119" t="str">
            <v>4403051001</v>
          </cell>
          <cell r="B1119" t="str">
            <v>Sueldos y Jornales personal permanente</v>
          </cell>
          <cell r="C1119">
            <v>0</v>
          </cell>
          <cell r="D1119">
            <v>0</v>
          </cell>
          <cell r="E1119">
            <v>0</v>
          </cell>
          <cell r="F1119">
            <v>0</v>
          </cell>
          <cell r="G1119">
            <v>0</v>
          </cell>
        </row>
        <row r="1120">
          <cell r="A1120" t="str">
            <v>4403051002</v>
          </cell>
          <cell r="B1120" t="str">
            <v>Sueldos y Jornales personal temporario</v>
          </cell>
          <cell r="C1120">
            <v>0</v>
          </cell>
          <cell r="D1120">
            <v>0</v>
          </cell>
          <cell r="E1120">
            <v>0</v>
          </cell>
          <cell r="F1120">
            <v>0</v>
          </cell>
          <cell r="G1120">
            <v>0</v>
          </cell>
        </row>
        <row r="1121">
          <cell r="A1121" t="str">
            <v>4403051003</v>
          </cell>
          <cell r="B1121" t="str">
            <v>Horas Extras</v>
          </cell>
          <cell r="C1121">
            <v>0</v>
          </cell>
          <cell r="D1121">
            <v>0</v>
          </cell>
          <cell r="E1121">
            <v>0</v>
          </cell>
          <cell r="F1121">
            <v>0</v>
          </cell>
          <cell r="G1121">
            <v>0</v>
          </cell>
        </row>
        <row r="1122">
          <cell r="A1122" t="str">
            <v>4403051004</v>
          </cell>
          <cell r="B1122" t="str">
            <v>Cargas Sociales</v>
          </cell>
          <cell r="C1122">
            <v>0</v>
          </cell>
          <cell r="D1122">
            <v>0</v>
          </cell>
          <cell r="E1122">
            <v>0</v>
          </cell>
          <cell r="F1122">
            <v>0</v>
          </cell>
          <cell r="G1122">
            <v>0</v>
          </cell>
        </row>
        <row r="1123">
          <cell r="A1123" t="str">
            <v>4403051005</v>
          </cell>
          <cell r="B1123" t="str">
            <v>Sueldo Anual Complementario</v>
          </cell>
          <cell r="C1123">
            <v>283</v>
          </cell>
          <cell r="D1123">
            <v>283</v>
          </cell>
          <cell r="E1123">
            <v>0</v>
          </cell>
          <cell r="F1123">
            <v>0</v>
          </cell>
          <cell r="G1123">
            <v>0</v>
          </cell>
        </row>
        <row r="1124">
          <cell r="A1124" t="str">
            <v>4403051006</v>
          </cell>
          <cell r="B1124" t="str">
            <v>Vacaciones</v>
          </cell>
          <cell r="C1124">
            <v>0</v>
          </cell>
          <cell r="D1124">
            <v>0</v>
          </cell>
          <cell r="E1124">
            <v>0</v>
          </cell>
          <cell r="F1124">
            <v>0</v>
          </cell>
          <cell r="G1124">
            <v>0</v>
          </cell>
        </row>
        <row r="1125">
          <cell r="A1125" t="str">
            <v>4403051007</v>
          </cell>
          <cell r="B1125" t="str">
            <v>Plan de Jubilacion</v>
          </cell>
          <cell r="C1125">
            <v>0</v>
          </cell>
          <cell r="D1125">
            <v>0</v>
          </cell>
          <cell r="E1125">
            <v>0</v>
          </cell>
          <cell r="F1125">
            <v>0</v>
          </cell>
          <cell r="G1125">
            <v>0</v>
          </cell>
        </row>
        <row r="1126">
          <cell r="A1126" t="str">
            <v>4403051008</v>
          </cell>
          <cell r="B1126" t="str">
            <v>Distribucion utilidades</v>
          </cell>
          <cell r="C1126">
            <v>0</v>
          </cell>
          <cell r="D1126">
            <v>0</v>
          </cell>
          <cell r="E1126">
            <v>0</v>
          </cell>
          <cell r="F1126">
            <v>0</v>
          </cell>
          <cell r="G1126">
            <v>0</v>
          </cell>
        </row>
        <row r="1127">
          <cell r="A1127" t="str">
            <v>4403051009</v>
          </cell>
          <cell r="B1127" t="str">
            <v>Vivienda</v>
          </cell>
          <cell r="C1127">
            <v>0</v>
          </cell>
          <cell r="D1127">
            <v>0</v>
          </cell>
          <cell r="E1127">
            <v>0</v>
          </cell>
          <cell r="F1127">
            <v>0</v>
          </cell>
          <cell r="G1127">
            <v>0</v>
          </cell>
        </row>
        <row r="1128">
          <cell r="A1128" t="str">
            <v>4403051010</v>
          </cell>
          <cell r="B1128" t="str">
            <v>Servicio Medico</v>
          </cell>
          <cell r="C1128">
            <v>330000</v>
          </cell>
          <cell r="D1128">
            <v>330000</v>
          </cell>
          <cell r="E1128">
            <v>0</v>
          </cell>
          <cell r="F1128">
            <v>0</v>
          </cell>
          <cell r="G1128">
            <v>0</v>
          </cell>
        </row>
        <row r="1129">
          <cell r="A1129" t="str">
            <v>4403051011</v>
          </cell>
          <cell r="B1129" t="str">
            <v>Capacitacion</v>
          </cell>
          <cell r="C1129">
            <v>0</v>
          </cell>
          <cell r="D1129">
            <v>0</v>
          </cell>
          <cell r="E1129">
            <v>0</v>
          </cell>
          <cell r="F1129">
            <v>0</v>
          </cell>
          <cell r="G1129">
            <v>0</v>
          </cell>
        </row>
        <row r="1130">
          <cell r="A1130" t="str">
            <v>4403051012</v>
          </cell>
          <cell r="B1130" t="str">
            <v>Otros Servicios al Personal</v>
          </cell>
          <cell r="C1130">
            <v>8000</v>
          </cell>
          <cell r="D1130">
            <v>8000</v>
          </cell>
          <cell r="E1130">
            <v>0</v>
          </cell>
          <cell r="F1130">
            <v>0</v>
          </cell>
          <cell r="G1130">
            <v>0</v>
          </cell>
        </row>
        <row r="1131">
          <cell r="A1131" t="str">
            <v>4403051013</v>
          </cell>
          <cell r="B1131" t="str">
            <v>Varios</v>
          </cell>
          <cell r="C1131">
            <v>152990</v>
          </cell>
          <cell r="D1131">
            <v>152990</v>
          </cell>
          <cell r="E1131">
            <v>0</v>
          </cell>
          <cell r="F1131">
            <v>0</v>
          </cell>
          <cell r="G1131">
            <v>0</v>
          </cell>
        </row>
        <row r="1132">
          <cell r="A1132" t="str">
            <v>4403051014</v>
          </cell>
          <cell r="B1132" t="str">
            <v>Indemnizaciones</v>
          </cell>
          <cell r="C1132">
            <v>0</v>
          </cell>
          <cell r="D1132">
            <v>0</v>
          </cell>
          <cell r="E1132">
            <v>0</v>
          </cell>
          <cell r="F1132">
            <v>0</v>
          </cell>
          <cell r="G1132">
            <v>0</v>
          </cell>
        </row>
        <row r="1133">
          <cell r="A1133" t="str">
            <v>4403051015</v>
          </cell>
          <cell r="B1133" t="str">
            <v>Gratificaciones</v>
          </cell>
          <cell r="C1133">
            <v>0</v>
          </cell>
          <cell r="D1133">
            <v>0</v>
          </cell>
          <cell r="E1133">
            <v>0</v>
          </cell>
          <cell r="F1133">
            <v>0</v>
          </cell>
          <cell r="G1133">
            <v>0</v>
          </cell>
        </row>
        <row r="1134">
          <cell r="A1134" t="str">
            <v>4403051201</v>
          </cell>
          <cell r="B1134" t="str">
            <v>Gastos de viajes</v>
          </cell>
          <cell r="C1134">
            <v>747060</v>
          </cell>
          <cell r="D1134">
            <v>743560</v>
          </cell>
          <cell r="E1134">
            <v>0</v>
          </cell>
          <cell r="F1134">
            <v>0</v>
          </cell>
          <cell r="G1134">
            <v>3500</v>
          </cell>
        </row>
        <row r="1135">
          <cell r="A1135" t="str">
            <v>4403051401</v>
          </cell>
          <cell r="B1135" t="str">
            <v>Gastos de oficina</v>
          </cell>
          <cell r="C1135">
            <v>226860592.59999999</v>
          </cell>
          <cell r="D1135">
            <v>167858616.19999999</v>
          </cell>
          <cell r="E1135">
            <v>9547517.1999999993</v>
          </cell>
          <cell r="F1135">
            <v>0</v>
          </cell>
          <cell r="G1135">
            <v>59001977</v>
          </cell>
        </row>
        <row r="1136">
          <cell r="A1136" t="str">
            <v>4403051601</v>
          </cell>
          <cell r="B1136" t="str">
            <v>Comunicaciones</v>
          </cell>
          <cell r="C1136">
            <v>188228742</v>
          </cell>
          <cell r="D1136">
            <v>173462613</v>
          </cell>
          <cell r="E1136">
            <v>0</v>
          </cell>
          <cell r="F1136">
            <v>0</v>
          </cell>
          <cell r="G1136">
            <v>14766129</v>
          </cell>
        </row>
        <row r="1137">
          <cell r="A1137" t="str">
            <v>4403051801</v>
          </cell>
          <cell r="B1137" t="str">
            <v>Publicidad</v>
          </cell>
          <cell r="C1137">
            <v>0</v>
          </cell>
          <cell r="D1137">
            <v>0</v>
          </cell>
          <cell r="E1137">
            <v>0</v>
          </cell>
          <cell r="F1137">
            <v>0</v>
          </cell>
          <cell r="G1137">
            <v>0</v>
          </cell>
        </row>
        <row r="1138">
          <cell r="A1138" t="str">
            <v>4403051802</v>
          </cell>
          <cell r="B1138" t="str">
            <v>Promociones</v>
          </cell>
          <cell r="C1138">
            <v>0</v>
          </cell>
          <cell r="D1138">
            <v>0</v>
          </cell>
          <cell r="E1138">
            <v>0</v>
          </cell>
          <cell r="F1138">
            <v>0</v>
          </cell>
          <cell r="G1138">
            <v>0</v>
          </cell>
        </row>
        <row r="1139">
          <cell r="A1139" t="str">
            <v>4403051803</v>
          </cell>
          <cell r="B1139" t="str">
            <v>Servicios al Cliente</v>
          </cell>
          <cell r="C1139">
            <v>0</v>
          </cell>
          <cell r="D1139">
            <v>0</v>
          </cell>
          <cell r="E1139">
            <v>0</v>
          </cell>
          <cell r="F1139">
            <v>0</v>
          </cell>
          <cell r="G1139">
            <v>0</v>
          </cell>
        </row>
        <row r="1140">
          <cell r="A1140" t="str">
            <v>4403052001</v>
          </cell>
          <cell r="B1140" t="str">
            <v>Impuestos a la propiedad</v>
          </cell>
          <cell r="C1140">
            <v>91402790</v>
          </cell>
          <cell r="D1140">
            <v>64220843</v>
          </cell>
          <cell r="E1140">
            <v>2898302</v>
          </cell>
          <cell r="F1140">
            <v>0</v>
          </cell>
          <cell r="G1140">
            <v>27181947</v>
          </cell>
        </row>
        <row r="1141">
          <cell r="A1141" t="str">
            <v>4403052002</v>
          </cell>
          <cell r="B1141" t="str">
            <v>Otros impuestos</v>
          </cell>
          <cell r="C1141">
            <v>13586195</v>
          </cell>
          <cell r="D1141">
            <v>12197533</v>
          </cell>
          <cell r="E1141">
            <v>0</v>
          </cell>
          <cell r="F1141">
            <v>0</v>
          </cell>
          <cell r="G1141">
            <v>1388662</v>
          </cell>
        </row>
        <row r="1142">
          <cell r="A1142" t="str">
            <v>4403052201</v>
          </cell>
          <cell r="B1142" t="str">
            <v>Seguros del personal</v>
          </cell>
          <cell r="C1142">
            <v>0</v>
          </cell>
          <cell r="D1142">
            <v>0</v>
          </cell>
          <cell r="E1142">
            <v>0</v>
          </cell>
          <cell r="F1142">
            <v>0</v>
          </cell>
          <cell r="G1142">
            <v>0</v>
          </cell>
        </row>
        <row r="1143">
          <cell r="A1143" t="str">
            <v>4403052202</v>
          </cell>
          <cell r="B1143" t="str">
            <v>Seguros de propiedades</v>
          </cell>
          <cell r="C1143">
            <v>169923752</v>
          </cell>
          <cell r="D1143">
            <v>130004717</v>
          </cell>
          <cell r="E1143">
            <v>3313973</v>
          </cell>
          <cell r="F1143">
            <v>0</v>
          </cell>
          <cell r="G1143">
            <v>39919035</v>
          </cell>
        </row>
        <row r="1144">
          <cell r="A1144" t="str">
            <v>4403052401</v>
          </cell>
          <cell r="B1144" t="str">
            <v>Honorarios auditores</v>
          </cell>
          <cell r="C1144">
            <v>0</v>
          </cell>
          <cell r="D1144">
            <v>0</v>
          </cell>
          <cell r="E1144">
            <v>0</v>
          </cell>
          <cell r="F1144">
            <v>0</v>
          </cell>
          <cell r="G1144">
            <v>0</v>
          </cell>
        </row>
        <row r="1145">
          <cell r="A1145" t="str">
            <v>4403052402</v>
          </cell>
          <cell r="B1145" t="str">
            <v>Honorarios legales</v>
          </cell>
          <cell r="C1145">
            <v>0</v>
          </cell>
          <cell r="D1145">
            <v>0</v>
          </cell>
          <cell r="E1145">
            <v>0</v>
          </cell>
          <cell r="F1145">
            <v>0</v>
          </cell>
          <cell r="G1145">
            <v>0</v>
          </cell>
        </row>
        <row r="1146">
          <cell r="A1146" t="str">
            <v>4403052403</v>
          </cell>
          <cell r="B1146" t="str">
            <v>Otros honorarios</v>
          </cell>
          <cell r="C1146">
            <v>600000</v>
          </cell>
          <cell r="D1146">
            <v>600000</v>
          </cell>
          <cell r="E1146">
            <v>0</v>
          </cell>
          <cell r="F1146">
            <v>0</v>
          </cell>
          <cell r="G1146">
            <v>0</v>
          </cell>
        </row>
        <row r="1147">
          <cell r="A1147" t="str">
            <v>4403052404</v>
          </cell>
          <cell r="B1147" t="str">
            <v>Recolecci¾n de basura</v>
          </cell>
          <cell r="C1147">
            <v>0</v>
          </cell>
          <cell r="D1147">
            <v>0</v>
          </cell>
          <cell r="E1147">
            <v>0</v>
          </cell>
          <cell r="F1147">
            <v>0</v>
          </cell>
          <cell r="G1147">
            <v>0</v>
          </cell>
        </row>
        <row r="1148">
          <cell r="A1148" t="str">
            <v>4403052405</v>
          </cell>
          <cell r="B1148" t="str">
            <v>Otros Servicios</v>
          </cell>
          <cell r="C1148">
            <v>237366738.24000001</v>
          </cell>
          <cell r="D1148">
            <v>174111487.19999999</v>
          </cell>
          <cell r="E1148">
            <v>17650602.199999999</v>
          </cell>
          <cell r="F1148">
            <v>10345572</v>
          </cell>
          <cell r="G1148">
            <v>63255251</v>
          </cell>
        </row>
        <row r="1149">
          <cell r="A1149" t="str">
            <v>4403052601</v>
          </cell>
          <cell r="B1149" t="str">
            <v>Equipamiento</v>
          </cell>
          <cell r="C1149">
            <v>0</v>
          </cell>
          <cell r="D1149">
            <v>0</v>
          </cell>
          <cell r="E1149">
            <v>0</v>
          </cell>
          <cell r="F1149">
            <v>0</v>
          </cell>
          <cell r="G1149">
            <v>0</v>
          </cell>
        </row>
        <row r="1150">
          <cell r="A1150" t="str">
            <v>4403052602</v>
          </cell>
          <cell r="B1150" t="str">
            <v>Reparacion y mantenimiento</v>
          </cell>
          <cell r="C1150">
            <v>105809761</v>
          </cell>
          <cell r="D1150">
            <v>82052053</v>
          </cell>
          <cell r="E1150">
            <v>1042019</v>
          </cell>
          <cell r="F1150">
            <v>0</v>
          </cell>
          <cell r="G1150">
            <v>23757708</v>
          </cell>
        </row>
        <row r="1151">
          <cell r="A1151" t="str">
            <v>4403052801</v>
          </cell>
          <cell r="B1151" t="str">
            <v>Otros proveedores</v>
          </cell>
          <cell r="C1151">
            <v>0</v>
          </cell>
          <cell r="D1151">
            <v>0</v>
          </cell>
          <cell r="E1151">
            <v>0</v>
          </cell>
          <cell r="F1151">
            <v>0</v>
          </cell>
          <cell r="G1151">
            <v>0</v>
          </cell>
        </row>
        <row r="1152">
          <cell r="A1152" t="str">
            <v>4403052802</v>
          </cell>
          <cell r="B1152" t="str">
            <v>Proveedores</v>
          </cell>
          <cell r="C1152">
            <v>0</v>
          </cell>
          <cell r="D1152">
            <v>0</v>
          </cell>
          <cell r="E1152">
            <v>0</v>
          </cell>
          <cell r="F1152">
            <v>0</v>
          </cell>
          <cell r="G1152">
            <v>0</v>
          </cell>
        </row>
        <row r="1153">
          <cell r="A1153" t="str">
            <v>4403052803</v>
          </cell>
          <cell r="B1153" t="str">
            <v>Energia electrica</v>
          </cell>
          <cell r="C1153">
            <v>0</v>
          </cell>
          <cell r="D1153">
            <v>0</v>
          </cell>
          <cell r="E1153">
            <v>0</v>
          </cell>
          <cell r="F1153">
            <v>0</v>
          </cell>
          <cell r="G1153">
            <v>0</v>
          </cell>
        </row>
        <row r="1154">
          <cell r="A1154" t="str">
            <v>4403052804</v>
          </cell>
          <cell r="B1154" t="str">
            <v>Gas</v>
          </cell>
          <cell r="C1154">
            <v>0</v>
          </cell>
          <cell r="D1154">
            <v>0</v>
          </cell>
          <cell r="E1154">
            <v>0</v>
          </cell>
          <cell r="F1154">
            <v>0</v>
          </cell>
          <cell r="G1154">
            <v>0</v>
          </cell>
        </row>
        <row r="1155">
          <cell r="A1155" t="str">
            <v>4403052805</v>
          </cell>
          <cell r="B1155" t="str">
            <v>Agua</v>
          </cell>
          <cell r="C1155">
            <v>0</v>
          </cell>
          <cell r="D1155">
            <v>0</v>
          </cell>
          <cell r="E1155">
            <v>0</v>
          </cell>
          <cell r="F1155">
            <v>0</v>
          </cell>
          <cell r="G1155">
            <v>0</v>
          </cell>
        </row>
        <row r="1156">
          <cell r="A1156" t="str">
            <v>4403052806</v>
          </cell>
          <cell r="B1156" t="str">
            <v>Gastos de Seguridad</v>
          </cell>
          <cell r="C1156">
            <v>0</v>
          </cell>
          <cell r="D1156">
            <v>0</v>
          </cell>
          <cell r="E1156">
            <v>0</v>
          </cell>
          <cell r="F1156">
            <v>0</v>
          </cell>
          <cell r="G1156">
            <v>0</v>
          </cell>
        </row>
        <row r="1157">
          <cell r="A1157" t="str">
            <v>4403053001</v>
          </cell>
          <cell r="B1157" t="str">
            <v>Alquiler de equipos</v>
          </cell>
          <cell r="C1157">
            <v>0</v>
          </cell>
          <cell r="D1157">
            <v>0</v>
          </cell>
          <cell r="E1157">
            <v>0</v>
          </cell>
          <cell r="F1157">
            <v>0</v>
          </cell>
          <cell r="G1157">
            <v>0</v>
          </cell>
        </row>
        <row r="1158">
          <cell r="A1158" t="str">
            <v>4403053002</v>
          </cell>
          <cell r="B1158" t="str">
            <v>Alquiler de oficinas</v>
          </cell>
          <cell r="C1158">
            <v>0</v>
          </cell>
          <cell r="D1158">
            <v>0</v>
          </cell>
          <cell r="E1158">
            <v>0</v>
          </cell>
          <cell r="F1158">
            <v>0</v>
          </cell>
          <cell r="G1158">
            <v>0</v>
          </cell>
        </row>
        <row r="1159">
          <cell r="A1159" t="str">
            <v>4403053003</v>
          </cell>
          <cell r="B1159" t="str">
            <v>Fletes</v>
          </cell>
          <cell r="C1159">
            <v>0</v>
          </cell>
          <cell r="D1159">
            <v>0</v>
          </cell>
          <cell r="E1159">
            <v>0</v>
          </cell>
          <cell r="F1159">
            <v>0</v>
          </cell>
          <cell r="G1159">
            <v>0</v>
          </cell>
        </row>
        <row r="1160">
          <cell r="A1160" t="str">
            <v>4403053004</v>
          </cell>
          <cell r="B1160" t="str">
            <v>Depositos</v>
          </cell>
          <cell r="C1160">
            <v>0</v>
          </cell>
          <cell r="D1160">
            <v>0</v>
          </cell>
          <cell r="E1160">
            <v>0</v>
          </cell>
          <cell r="F1160">
            <v>0</v>
          </cell>
          <cell r="G1160">
            <v>0</v>
          </cell>
        </row>
        <row r="1161">
          <cell r="A1161" t="str">
            <v>4403053005</v>
          </cell>
          <cell r="B1161" t="str">
            <v>Suscripciones</v>
          </cell>
          <cell r="C1161">
            <v>2218500</v>
          </cell>
          <cell r="D1161">
            <v>2218500</v>
          </cell>
          <cell r="E1161">
            <v>0</v>
          </cell>
          <cell r="F1161">
            <v>0</v>
          </cell>
          <cell r="G1161">
            <v>0</v>
          </cell>
        </row>
        <row r="1162">
          <cell r="A1162" t="str">
            <v>4403053006</v>
          </cell>
          <cell r="B1162" t="str">
            <v>Otros gastos</v>
          </cell>
          <cell r="C1162">
            <v>4506890</v>
          </cell>
          <cell r="D1162">
            <v>3398861</v>
          </cell>
          <cell r="E1162">
            <v>0</v>
          </cell>
          <cell r="F1162">
            <v>0</v>
          </cell>
          <cell r="G1162">
            <v>1108029</v>
          </cell>
        </row>
        <row r="1163">
          <cell r="A1163" t="str">
            <v>4403053007</v>
          </cell>
          <cell r="B1163" t="str">
            <v>Recreacion</v>
          </cell>
          <cell r="C1163">
            <v>0</v>
          </cell>
          <cell r="D1163">
            <v>0</v>
          </cell>
          <cell r="E1163">
            <v>0</v>
          </cell>
          <cell r="F1163">
            <v>0</v>
          </cell>
          <cell r="G1163">
            <v>0</v>
          </cell>
        </row>
        <row r="1164">
          <cell r="A1164" t="str">
            <v>4403053008</v>
          </cell>
          <cell r="B1164" t="str">
            <v>Estructura</v>
          </cell>
          <cell r="C1164">
            <v>0</v>
          </cell>
          <cell r="D1164">
            <v>0</v>
          </cell>
          <cell r="E1164">
            <v>0</v>
          </cell>
          <cell r="F1164">
            <v>0</v>
          </cell>
          <cell r="G1164">
            <v>0</v>
          </cell>
        </row>
        <row r="1165">
          <cell r="A1165" t="str">
            <v>4404011001</v>
          </cell>
          <cell r="B1165" t="str">
            <v>Sueldos y Jornales personal permanente</v>
          </cell>
          <cell r="C1165">
            <v>1467799831</v>
          </cell>
          <cell r="D1165">
            <v>1003496524</v>
          </cell>
          <cell r="E1165">
            <v>39670736</v>
          </cell>
          <cell r="F1165">
            <v>0</v>
          </cell>
          <cell r="G1165">
            <v>464303307</v>
          </cell>
        </row>
        <row r="1166">
          <cell r="A1166" t="str">
            <v>4404011002</v>
          </cell>
          <cell r="B1166" t="str">
            <v>Sueldos y Jornales personal temporario</v>
          </cell>
          <cell r="C1166">
            <v>0</v>
          </cell>
          <cell r="D1166">
            <v>0</v>
          </cell>
          <cell r="E1166">
            <v>0</v>
          </cell>
          <cell r="F1166">
            <v>0</v>
          </cell>
          <cell r="G1166">
            <v>0</v>
          </cell>
        </row>
        <row r="1167">
          <cell r="A1167" t="str">
            <v>4404011003</v>
          </cell>
          <cell r="B1167" t="str">
            <v>Horas Extras</v>
          </cell>
          <cell r="C1167">
            <v>0</v>
          </cell>
          <cell r="D1167">
            <v>0</v>
          </cell>
          <cell r="E1167">
            <v>0</v>
          </cell>
          <cell r="F1167">
            <v>0</v>
          </cell>
          <cell r="G1167">
            <v>0</v>
          </cell>
        </row>
        <row r="1168">
          <cell r="A1168" t="str">
            <v>4404011004</v>
          </cell>
          <cell r="B1168" t="str">
            <v>Cargas Sociales</v>
          </cell>
          <cell r="C1168">
            <v>231068967</v>
          </cell>
          <cell r="D1168">
            <v>153621248</v>
          </cell>
          <cell r="E1168">
            <v>6545437</v>
          </cell>
          <cell r="F1168">
            <v>0</v>
          </cell>
          <cell r="G1168">
            <v>77447719</v>
          </cell>
        </row>
        <row r="1169">
          <cell r="A1169" t="str">
            <v>4404011005</v>
          </cell>
          <cell r="B1169" t="str">
            <v>Sueldo Anual Complementario</v>
          </cell>
          <cell r="C1169">
            <v>126414695</v>
          </cell>
          <cell r="D1169">
            <v>88252186</v>
          </cell>
          <cell r="E1169">
            <v>3305776</v>
          </cell>
          <cell r="F1169">
            <v>0</v>
          </cell>
          <cell r="G1169">
            <v>38162509</v>
          </cell>
        </row>
        <row r="1170">
          <cell r="A1170" t="str">
            <v>4404011006</v>
          </cell>
          <cell r="B1170" t="str">
            <v>Vacaciones</v>
          </cell>
          <cell r="C1170">
            <v>5080000</v>
          </cell>
          <cell r="D1170">
            <v>0</v>
          </cell>
          <cell r="E1170">
            <v>0</v>
          </cell>
          <cell r="F1170">
            <v>0</v>
          </cell>
          <cell r="G1170">
            <v>5080000</v>
          </cell>
        </row>
        <row r="1171">
          <cell r="A1171" t="str">
            <v>4404011007</v>
          </cell>
          <cell r="B1171" t="str">
            <v>Plan de Jubilacion</v>
          </cell>
          <cell r="C1171">
            <v>0</v>
          </cell>
          <cell r="D1171">
            <v>0</v>
          </cell>
          <cell r="E1171">
            <v>0</v>
          </cell>
          <cell r="F1171">
            <v>0</v>
          </cell>
          <cell r="G1171">
            <v>0</v>
          </cell>
        </row>
        <row r="1172">
          <cell r="A1172" t="str">
            <v>4404011008</v>
          </cell>
          <cell r="B1172" t="str">
            <v>Gratificacion</v>
          </cell>
          <cell r="C1172">
            <v>137848672</v>
          </cell>
          <cell r="D1172">
            <v>71382133</v>
          </cell>
          <cell r="E1172">
            <v>8694294</v>
          </cell>
          <cell r="F1172">
            <v>0</v>
          </cell>
          <cell r="G1172">
            <v>66466539</v>
          </cell>
        </row>
        <row r="1173">
          <cell r="A1173" t="str">
            <v>4404011009</v>
          </cell>
          <cell r="B1173" t="str">
            <v>Vivienda</v>
          </cell>
          <cell r="C1173">
            <v>170000000</v>
          </cell>
          <cell r="D1173">
            <v>110000000</v>
          </cell>
          <cell r="E1173">
            <v>5000000</v>
          </cell>
          <cell r="F1173">
            <v>0</v>
          </cell>
          <cell r="G1173">
            <v>60000000</v>
          </cell>
        </row>
        <row r="1174">
          <cell r="A1174" t="str">
            <v>4404011010</v>
          </cell>
          <cell r="B1174" t="str">
            <v>Servicio Medico</v>
          </cell>
          <cell r="C1174">
            <v>803206</v>
          </cell>
          <cell r="D1174">
            <v>803206</v>
          </cell>
          <cell r="E1174">
            <v>0</v>
          </cell>
          <cell r="F1174">
            <v>0</v>
          </cell>
          <cell r="G1174">
            <v>0</v>
          </cell>
        </row>
        <row r="1175">
          <cell r="A1175" t="str">
            <v>4404011011</v>
          </cell>
          <cell r="B1175" t="str">
            <v>Capacitacion</v>
          </cell>
          <cell r="C1175">
            <v>18105298</v>
          </cell>
          <cell r="D1175">
            <v>16913341</v>
          </cell>
          <cell r="E1175">
            <v>0</v>
          </cell>
          <cell r="F1175">
            <v>0</v>
          </cell>
          <cell r="G1175">
            <v>1191957</v>
          </cell>
        </row>
        <row r="1176">
          <cell r="A1176" t="str">
            <v>4404011012</v>
          </cell>
          <cell r="B1176" t="str">
            <v>Otros Servicios al Personal</v>
          </cell>
          <cell r="C1176">
            <v>43000</v>
          </cell>
          <cell r="D1176">
            <v>43000</v>
          </cell>
          <cell r="E1176">
            <v>0</v>
          </cell>
          <cell r="F1176">
            <v>0</v>
          </cell>
          <cell r="G1176">
            <v>0</v>
          </cell>
        </row>
        <row r="1177">
          <cell r="A1177" t="str">
            <v>4404011013</v>
          </cell>
          <cell r="B1177" t="str">
            <v>Varios</v>
          </cell>
          <cell r="C1177">
            <v>48000</v>
          </cell>
          <cell r="D1177">
            <v>48000</v>
          </cell>
          <cell r="E1177">
            <v>0</v>
          </cell>
          <cell r="F1177">
            <v>0</v>
          </cell>
          <cell r="G1177">
            <v>0</v>
          </cell>
        </row>
        <row r="1178">
          <cell r="A1178" t="str">
            <v>4404011014</v>
          </cell>
          <cell r="B1178" t="str">
            <v>Indemnizaciones</v>
          </cell>
          <cell r="C1178">
            <v>950000</v>
          </cell>
          <cell r="D1178">
            <v>950000</v>
          </cell>
          <cell r="E1178">
            <v>0</v>
          </cell>
          <cell r="F1178">
            <v>0</v>
          </cell>
          <cell r="G1178">
            <v>0</v>
          </cell>
        </row>
        <row r="1179">
          <cell r="A1179" t="str">
            <v>4404011015</v>
          </cell>
          <cell r="B1179" t="str">
            <v>Gratificaciones</v>
          </cell>
          <cell r="C1179">
            <v>0</v>
          </cell>
          <cell r="D1179">
            <v>0</v>
          </cell>
          <cell r="E1179">
            <v>0</v>
          </cell>
          <cell r="F1179">
            <v>0</v>
          </cell>
          <cell r="G1179">
            <v>0</v>
          </cell>
        </row>
        <row r="1180">
          <cell r="A1180" t="str">
            <v>4404011201</v>
          </cell>
          <cell r="B1180" t="str">
            <v>Gastos de viaje</v>
          </cell>
          <cell r="C1180">
            <v>61734667</v>
          </cell>
          <cell r="D1180">
            <v>35255654</v>
          </cell>
          <cell r="E1180">
            <v>4522560</v>
          </cell>
          <cell r="F1180">
            <v>0</v>
          </cell>
          <cell r="G1180">
            <v>26479013</v>
          </cell>
        </row>
        <row r="1181">
          <cell r="A1181" t="str">
            <v>4404011401</v>
          </cell>
          <cell r="B1181" t="str">
            <v>Gastos de oficina</v>
          </cell>
          <cell r="C1181">
            <v>440859</v>
          </cell>
          <cell r="D1181">
            <v>440859</v>
          </cell>
          <cell r="E1181">
            <v>0</v>
          </cell>
          <cell r="F1181">
            <v>0</v>
          </cell>
          <cell r="G1181">
            <v>0</v>
          </cell>
        </row>
        <row r="1182">
          <cell r="A1182" t="str">
            <v>4404011601</v>
          </cell>
          <cell r="B1182" t="str">
            <v>Comunicaciones</v>
          </cell>
          <cell r="C1182">
            <v>55236669</v>
          </cell>
          <cell r="D1182">
            <v>35054231</v>
          </cell>
          <cell r="E1182">
            <v>1971961</v>
          </cell>
          <cell r="F1182">
            <v>0</v>
          </cell>
          <cell r="G1182">
            <v>20182438</v>
          </cell>
        </row>
        <row r="1183">
          <cell r="A1183" t="str">
            <v>4404011801</v>
          </cell>
          <cell r="B1183" t="str">
            <v>Publicidad</v>
          </cell>
          <cell r="C1183">
            <v>6349757</v>
          </cell>
          <cell r="D1183">
            <v>6349757</v>
          </cell>
          <cell r="E1183">
            <v>0</v>
          </cell>
          <cell r="F1183">
            <v>0</v>
          </cell>
          <cell r="G1183">
            <v>0</v>
          </cell>
        </row>
        <row r="1184">
          <cell r="A1184" t="str">
            <v>4404011802</v>
          </cell>
          <cell r="B1184" t="str">
            <v>Promociones</v>
          </cell>
          <cell r="C1184">
            <v>0</v>
          </cell>
          <cell r="D1184">
            <v>0</v>
          </cell>
          <cell r="E1184">
            <v>0</v>
          </cell>
          <cell r="F1184">
            <v>0</v>
          </cell>
          <cell r="G1184">
            <v>0</v>
          </cell>
        </row>
        <row r="1185">
          <cell r="A1185" t="str">
            <v>4404011803</v>
          </cell>
          <cell r="B1185" t="str">
            <v>Servicios al Cliente</v>
          </cell>
          <cell r="C1185">
            <v>0</v>
          </cell>
          <cell r="D1185">
            <v>0</v>
          </cell>
          <cell r="E1185">
            <v>0</v>
          </cell>
          <cell r="F1185">
            <v>0</v>
          </cell>
          <cell r="G1185">
            <v>0</v>
          </cell>
        </row>
        <row r="1186">
          <cell r="A1186" t="str">
            <v>4404012001</v>
          </cell>
          <cell r="B1186" t="str">
            <v>Impuestos a la propiedad</v>
          </cell>
          <cell r="C1186">
            <v>0</v>
          </cell>
          <cell r="D1186">
            <v>0</v>
          </cell>
          <cell r="E1186">
            <v>0</v>
          </cell>
          <cell r="F1186">
            <v>0</v>
          </cell>
          <cell r="G1186">
            <v>0</v>
          </cell>
        </row>
        <row r="1187">
          <cell r="A1187" t="str">
            <v>4404012002</v>
          </cell>
          <cell r="B1187" t="str">
            <v>Otros impuestos</v>
          </cell>
          <cell r="C1187">
            <v>0</v>
          </cell>
          <cell r="D1187">
            <v>0</v>
          </cell>
          <cell r="E1187">
            <v>0</v>
          </cell>
          <cell r="F1187">
            <v>0</v>
          </cell>
          <cell r="G1187">
            <v>0</v>
          </cell>
        </row>
        <row r="1188">
          <cell r="A1188" t="str">
            <v>4404012201</v>
          </cell>
          <cell r="B1188" t="str">
            <v>Seguros del personal</v>
          </cell>
          <cell r="C1188">
            <v>0</v>
          </cell>
          <cell r="D1188">
            <v>0</v>
          </cell>
          <cell r="E1188">
            <v>0</v>
          </cell>
          <cell r="F1188">
            <v>0</v>
          </cell>
          <cell r="G1188">
            <v>0</v>
          </cell>
        </row>
        <row r="1189">
          <cell r="A1189" t="str">
            <v>4404012202</v>
          </cell>
          <cell r="B1189" t="str">
            <v>Seguros de propiedades</v>
          </cell>
          <cell r="C1189">
            <v>29031787</v>
          </cell>
          <cell r="D1189">
            <v>21050078</v>
          </cell>
          <cell r="E1189">
            <v>22972964</v>
          </cell>
          <cell r="F1189">
            <v>17418180</v>
          </cell>
          <cell r="G1189">
            <v>7981709</v>
          </cell>
        </row>
        <row r="1190">
          <cell r="A1190" t="str">
            <v>4404012401</v>
          </cell>
          <cell r="B1190" t="str">
            <v>Honorarios auditores</v>
          </cell>
          <cell r="C1190">
            <v>4023662</v>
          </cell>
          <cell r="D1190">
            <v>4023662</v>
          </cell>
          <cell r="E1190">
            <v>0</v>
          </cell>
          <cell r="F1190">
            <v>0</v>
          </cell>
          <cell r="G1190">
            <v>0</v>
          </cell>
        </row>
        <row r="1191">
          <cell r="A1191" t="str">
            <v>4404012402</v>
          </cell>
          <cell r="B1191" t="str">
            <v>Honorarios legales</v>
          </cell>
          <cell r="C1191">
            <v>21798018</v>
          </cell>
          <cell r="D1191">
            <v>21798018</v>
          </cell>
          <cell r="E1191">
            <v>0</v>
          </cell>
          <cell r="F1191">
            <v>0</v>
          </cell>
          <cell r="G1191">
            <v>0</v>
          </cell>
        </row>
        <row r="1192">
          <cell r="A1192" t="str">
            <v>4404012403</v>
          </cell>
          <cell r="B1192" t="str">
            <v>Otros honorarios</v>
          </cell>
          <cell r="C1192">
            <v>23577968</v>
          </cell>
          <cell r="D1192">
            <v>23577968</v>
          </cell>
          <cell r="E1192">
            <v>0</v>
          </cell>
          <cell r="F1192">
            <v>0</v>
          </cell>
          <cell r="G1192">
            <v>0</v>
          </cell>
        </row>
        <row r="1193">
          <cell r="A1193" t="str">
            <v>4404012404</v>
          </cell>
          <cell r="B1193" t="str">
            <v>Recoleccion de basura</v>
          </cell>
          <cell r="C1193">
            <v>0</v>
          </cell>
          <cell r="D1193">
            <v>0</v>
          </cell>
          <cell r="E1193">
            <v>0</v>
          </cell>
          <cell r="F1193">
            <v>0</v>
          </cell>
          <cell r="G1193">
            <v>0</v>
          </cell>
        </row>
        <row r="1194">
          <cell r="A1194" t="str">
            <v>4404012405</v>
          </cell>
          <cell r="B1194" t="str">
            <v>Otros Servicios</v>
          </cell>
          <cell r="C1194">
            <v>2131500</v>
          </cell>
          <cell r="D1194">
            <v>2131500</v>
          </cell>
          <cell r="E1194">
            <v>0</v>
          </cell>
          <cell r="F1194">
            <v>0</v>
          </cell>
          <cell r="G1194">
            <v>0</v>
          </cell>
        </row>
        <row r="1195">
          <cell r="A1195" t="str">
            <v>4404012601</v>
          </cell>
          <cell r="B1195" t="str">
            <v>Equipamiento</v>
          </cell>
          <cell r="C1195">
            <v>0</v>
          </cell>
          <cell r="D1195">
            <v>0</v>
          </cell>
          <cell r="E1195">
            <v>0</v>
          </cell>
          <cell r="F1195">
            <v>0</v>
          </cell>
          <cell r="G1195">
            <v>0</v>
          </cell>
        </row>
        <row r="1196">
          <cell r="A1196" t="str">
            <v>4404012602</v>
          </cell>
          <cell r="B1196" t="str">
            <v>Reparaciones y mantenimiento</v>
          </cell>
          <cell r="C1196">
            <v>20526658.25</v>
          </cell>
          <cell r="D1196">
            <v>13127057.25</v>
          </cell>
          <cell r="E1196">
            <v>501068</v>
          </cell>
          <cell r="F1196">
            <v>0</v>
          </cell>
          <cell r="G1196">
            <v>7399601</v>
          </cell>
        </row>
        <row r="1197">
          <cell r="A1197" t="str">
            <v>4404012801</v>
          </cell>
          <cell r="B1197" t="str">
            <v>Otros proveedores</v>
          </cell>
          <cell r="C1197">
            <v>0</v>
          </cell>
          <cell r="D1197">
            <v>0</v>
          </cell>
          <cell r="E1197">
            <v>0</v>
          </cell>
          <cell r="F1197">
            <v>0</v>
          </cell>
          <cell r="G1197">
            <v>0</v>
          </cell>
        </row>
        <row r="1198">
          <cell r="A1198" t="str">
            <v>4404012802</v>
          </cell>
          <cell r="B1198" t="str">
            <v>Proveedores</v>
          </cell>
          <cell r="C1198">
            <v>0</v>
          </cell>
          <cell r="D1198">
            <v>0</v>
          </cell>
          <cell r="E1198">
            <v>0</v>
          </cell>
          <cell r="F1198">
            <v>0</v>
          </cell>
          <cell r="G1198">
            <v>0</v>
          </cell>
        </row>
        <row r="1199">
          <cell r="A1199" t="str">
            <v>4404012803</v>
          </cell>
          <cell r="B1199" t="str">
            <v>Energia electrica</v>
          </cell>
          <cell r="C1199">
            <v>0</v>
          </cell>
          <cell r="D1199">
            <v>0</v>
          </cell>
          <cell r="E1199">
            <v>0</v>
          </cell>
          <cell r="F1199">
            <v>0</v>
          </cell>
          <cell r="G1199">
            <v>0</v>
          </cell>
        </row>
        <row r="1200">
          <cell r="A1200" t="str">
            <v>4404012804</v>
          </cell>
          <cell r="B1200" t="str">
            <v>Gas</v>
          </cell>
          <cell r="C1200">
            <v>0</v>
          </cell>
          <cell r="D1200">
            <v>0</v>
          </cell>
          <cell r="E1200">
            <v>0</v>
          </cell>
          <cell r="F1200">
            <v>0</v>
          </cell>
          <cell r="G1200">
            <v>0</v>
          </cell>
        </row>
        <row r="1201">
          <cell r="A1201" t="str">
            <v>4404012805</v>
          </cell>
          <cell r="B1201" t="str">
            <v>Agua</v>
          </cell>
          <cell r="C1201">
            <v>0</v>
          </cell>
          <cell r="D1201">
            <v>0</v>
          </cell>
          <cell r="E1201">
            <v>0</v>
          </cell>
          <cell r="F1201">
            <v>0</v>
          </cell>
          <cell r="G1201">
            <v>0</v>
          </cell>
        </row>
        <row r="1202">
          <cell r="A1202" t="str">
            <v>4404012806</v>
          </cell>
          <cell r="B1202" t="str">
            <v>Gastos en Seguridad</v>
          </cell>
          <cell r="C1202">
            <v>730000</v>
          </cell>
          <cell r="D1202">
            <v>730000</v>
          </cell>
          <cell r="E1202">
            <v>0</v>
          </cell>
          <cell r="F1202">
            <v>0</v>
          </cell>
          <cell r="G1202">
            <v>0</v>
          </cell>
        </row>
        <row r="1203">
          <cell r="A1203" t="str">
            <v>4404013001</v>
          </cell>
          <cell r="B1203" t="str">
            <v>Alquiler de equipos</v>
          </cell>
          <cell r="C1203">
            <v>0</v>
          </cell>
          <cell r="D1203">
            <v>0</v>
          </cell>
          <cell r="E1203">
            <v>0</v>
          </cell>
          <cell r="F1203">
            <v>0</v>
          </cell>
          <cell r="G1203">
            <v>0</v>
          </cell>
        </row>
        <row r="1204">
          <cell r="A1204" t="str">
            <v>4404013002</v>
          </cell>
          <cell r="B1204" t="str">
            <v>Alquiler de oficinas</v>
          </cell>
          <cell r="C1204">
            <v>0</v>
          </cell>
          <cell r="D1204">
            <v>0</v>
          </cell>
          <cell r="E1204">
            <v>0</v>
          </cell>
          <cell r="F1204">
            <v>0</v>
          </cell>
          <cell r="G1204">
            <v>0</v>
          </cell>
        </row>
        <row r="1205">
          <cell r="A1205" t="str">
            <v>4404013003</v>
          </cell>
          <cell r="B1205" t="str">
            <v>Fletes</v>
          </cell>
          <cell r="C1205">
            <v>0</v>
          </cell>
          <cell r="D1205">
            <v>0</v>
          </cell>
          <cell r="E1205">
            <v>0</v>
          </cell>
          <cell r="F1205">
            <v>0</v>
          </cell>
          <cell r="G1205">
            <v>0</v>
          </cell>
        </row>
        <row r="1206">
          <cell r="A1206" t="str">
            <v>4404013004</v>
          </cell>
          <cell r="B1206" t="str">
            <v>Depositos</v>
          </cell>
          <cell r="C1206">
            <v>0</v>
          </cell>
          <cell r="D1206">
            <v>0</v>
          </cell>
          <cell r="E1206">
            <v>0</v>
          </cell>
          <cell r="F1206">
            <v>0</v>
          </cell>
          <cell r="G1206">
            <v>0</v>
          </cell>
        </row>
        <row r="1207">
          <cell r="A1207" t="str">
            <v>4404013005</v>
          </cell>
          <cell r="B1207" t="str">
            <v>Suscripciones</v>
          </cell>
          <cell r="C1207">
            <v>3999000</v>
          </cell>
          <cell r="D1207">
            <v>2529000</v>
          </cell>
          <cell r="E1207">
            <v>75000</v>
          </cell>
          <cell r="F1207">
            <v>0</v>
          </cell>
          <cell r="G1207">
            <v>1470000</v>
          </cell>
        </row>
        <row r="1208">
          <cell r="A1208" t="str">
            <v>4404013006</v>
          </cell>
          <cell r="B1208" t="str">
            <v>Otros gastos</v>
          </cell>
          <cell r="C1208">
            <v>10538252</v>
          </cell>
          <cell r="D1208">
            <v>6558043</v>
          </cell>
          <cell r="E1208">
            <v>206364</v>
          </cell>
          <cell r="F1208">
            <v>0</v>
          </cell>
          <cell r="G1208">
            <v>3980209</v>
          </cell>
        </row>
        <row r="1209">
          <cell r="A1209" t="str">
            <v>4404013007</v>
          </cell>
          <cell r="B1209" t="str">
            <v>Recreacion</v>
          </cell>
          <cell r="C1209">
            <v>0</v>
          </cell>
          <cell r="D1209">
            <v>0</v>
          </cell>
          <cell r="E1209">
            <v>0</v>
          </cell>
          <cell r="F1209">
            <v>0</v>
          </cell>
          <cell r="G1209">
            <v>0</v>
          </cell>
        </row>
        <row r="1210">
          <cell r="A1210" t="str">
            <v>4404013008</v>
          </cell>
          <cell r="B1210" t="str">
            <v>Estructura</v>
          </cell>
          <cell r="C1210">
            <v>0</v>
          </cell>
          <cell r="D1210">
            <v>0</v>
          </cell>
          <cell r="E1210">
            <v>0</v>
          </cell>
          <cell r="F1210">
            <v>0</v>
          </cell>
          <cell r="G1210">
            <v>0</v>
          </cell>
        </row>
        <row r="1211">
          <cell r="A1211" t="str">
            <v>4404021001</v>
          </cell>
          <cell r="B1211" t="str">
            <v>Sueldos y Jornales personal permanente</v>
          </cell>
          <cell r="C1211">
            <v>437739039</v>
          </cell>
          <cell r="D1211">
            <v>352810994</v>
          </cell>
          <cell r="E1211">
            <v>7301094</v>
          </cell>
          <cell r="F1211">
            <v>0</v>
          </cell>
          <cell r="G1211">
            <v>84928045</v>
          </cell>
        </row>
        <row r="1212">
          <cell r="A1212" t="str">
            <v>4404021002</v>
          </cell>
          <cell r="B1212" t="str">
            <v>Sueldos y Jornales personal temporario</v>
          </cell>
          <cell r="C1212">
            <v>0</v>
          </cell>
          <cell r="D1212">
            <v>0</v>
          </cell>
          <cell r="E1212">
            <v>0</v>
          </cell>
          <cell r="F1212">
            <v>0</v>
          </cell>
          <cell r="G1212">
            <v>0</v>
          </cell>
        </row>
        <row r="1213">
          <cell r="A1213" t="str">
            <v>4404021003</v>
          </cell>
          <cell r="B1213" t="str">
            <v>Horas Extras</v>
          </cell>
          <cell r="C1213">
            <v>0</v>
          </cell>
          <cell r="D1213">
            <v>0</v>
          </cell>
          <cell r="E1213">
            <v>0</v>
          </cell>
          <cell r="F1213">
            <v>0</v>
          </cell>
          <cell r="G1213">
            <v>0</v>
          </cell>
        </row>
        <row r="1214">
          <cell r="A1214" t="str">
            <v>4404021004</v>
          </cell>
          <cell r="B1214" t="str">
            <v>Cargas Sociales</v>
          </cell>
          <cell r="C1214">
            <v>72224696</v>
          </cell>
          <cell r="D1214">
            <v>58212346</v>
          </cell>
          <cell r="E1214">
            <v>1204500</v>
          </cell>
          <cell r="F1214">
            <v>0</v>
          </cell>
          <cell r="G1214">
            <v>14012350</v>
          </cell>
        </row>
        <row r="1215">
          <cell r="A1215" t="str">
            <v>4404021005</v>
          </cell>
          <cell r="B1215" t="str">
            <v>Sueldo Anual Complementario</v>
          </cell>
          <cell r="C1215">
            <v>39368348</v>
          </cell>
          <cell r="D1215">
            <v>32341092</v>
          </cell>
          <cell r="E1215">
            <v>650312</v>
          </cell>
          <cell r="F1215">
            <v>0</v>
          </cell>
          <cell r="G1215">
            <v>7027256</v>
          </cell>
        </row>
        <row r="1216">
          <cell r="A1216" t="str">
            <v>4404021006</v>
          </cell>
          <cell r="B1216" t="str">
            <v>Vacaciones</v>
          </cell>
          <cell r="C1216">
            <v>0</v>
          </cell>
          <cell r="D1216">
            <v>0</v>
          </cell>
          <cell r="E1216">
            <v>0</v>
          </cell>
          <cell r="F1216">
            <v>0</v>
          </cell>
          <cell r="G1216">
            <v>0</v>
          </cell>
        </row>
        <row r="1217">
          <cell r="A1217" t="str">
            <v>4404021007</v>
          </cell>
          <cell r="B1217" t="str">
            <v>Plan de Jubilacion</v>
          </cell>
          <cell r="C1217">
            <v>0</v>
          </cell>
          <cell r="D1217">
            <v>0</v>
          </cell>
          <cell r="E1217">
            <v>0</v>
          </cell>
          <cell r="F1217">
            <v>0</v>
          </cell>
          <cell r="G1217">
            <v>0</v>
          </cell>
        </row>
        <row r="1218">
          <cell r="A1218" t="str">
            <v>4404021008</v>
          </cell>
          <cell r="B1218" t="str">
            <v>Distribucion utilidades</v>
          </cell>
          <cell r="C1218">
            <v>0</v>
          </cell>
          <cell r="D1218">
            <v>0</v>
          </cell>
          <cell r="E1218">
            <v>0</v>
          </cell>
          <cell r="F1218">
            <v>0</v>
          </cell>
          <cell r="G1218">
            <v>0</v>
          </cell>
        </row>
        <row r="1219">
          <cell r="A1219" t="str">
            <v>4404021009</v>
          </cell>
          <cell r="B1219" t="str">
            <v>Vivienda</v>
          </cell>
          <cell r="C1219">
            <v>0</v>
          </cell>
          <cell r="D1219">
            <v>0</v>
          </cell>
          <cell r="E1219">
            <v>0</v>
          </cell>
          <cell r="F1219">
            <v>0</v>
          </cell>
          <cell r="G1219">
            <v>0</v>
          </cell>
        </row>
        <row r="1220">
          <cell r="A1220" t="str">
            <v>4404021010</v>
          </cell>
          <cell r="B1220" t="str">
            <v>Servicio Medico</v>
          </cell>
          <cell r="C1220">
            <v>534000</v>
          </cell>
          <cell r="D1220">
            <v>534000</v>
          </cell>
          <cell r="E1220">
            <v>0</v>
          </cell>
          <cell r="F1220">
            <v>0</v>
          </cell>
          <cell r="G1220">
            <v>0</v>
          </cell>
        </row>
        <row r="1221">
          <cell r="A1221" t="str">
            <v>4404021011</v>
          </cell>
          <cell r="B1221" t="str">
            <v>Capacitacion</v>
          </cell>
          <cell r="C1221">
            <v>2636007</v>
          </cell>
          <cell r="D1221">
            <v>2480331</v>
          </cell>
          <cell r="E1221">
            <v>0</v>
          </cell>
          <cell r="F1221">
            <v>0</v>
          </cell>
          <cell r="G1221">
            <v>155676</v>
          </cell>
        </row>
        <row r="1222">
          <cell r="A1222" t="str">
            <v>4404021012</v>
          </cell>
          <cell r="B1222" t="str">
            <v>Otros Servicios al Personal</v>
          </cell>
          <cell r="C1222">
            <v>0</v>
          </cell>
          <cell r="D1222">
            <v>0</v>
          </cell>
          <cell r="E1222">
            <v>0</v>
          </cell>
          <cell r="F1222">
            <v>0</v>
          </cell>
          <cell r="G1222">
            <v>0</v>
          </cell>
        </row>
        <row r="1223">
          <cell r="A1223" t="str">
            <v>4404021013</v>
          </cell>
          <cell r="B1223" t="str">
            <v>Varios</v>
          </cell>
          <cell r="C1223">
            <v>0</v>
          </cell>
          <cell r="D1223">
            <v>0</v>
          </cell>
          <cell r="E1223">
            <v>0</v>
          </cell>
          <cell r="F1223">
            <v>0</v>
          </cell>
          <cell r="G1223">
            <v>0</v>
          </cell>
        </row>
        <row r="1224">
          <cell r="A1224" t="str">
            <v>4404021014</v>
          </cell>
          <cell r="B1224" t="str">
            <v>Indemnizaciones</v>
          </cell>
          <cell r="C1224">
            <v>0</v>
          </cell>
          <cell r="D1224">
            <v>200200</v>
          </cell>
          <cell r="E1224">
            <v>0</v>
          </cell>
          <cell r="F1224">
            <v>0</v>
          </cell>
          <cell r="G1224">
            <v>-200200</v>
          </cell>
        </row>
        <row r="1225">
          <cell r="A1225" t="str">
            <v>4404021015</v>
          </cell>
          <cell r="B1225" t="str">
            <v>Gratificaciones</v>
          </cell>
          <cell r="C1225">
            <v>0</v>
          </cell>
          <cell r="D1225">
            <v>0</v>
          </cell>
          <cell r="E1225">
            <v>0</v>
          </cell>
          <cell r="F1225">
            <v>0</v>
          </cell>
          <cell r="G1225">
            <v>0</v>
          </cell>
        </row>
        <row r="1226">
          <cell r="A1226" t="str">
            <v>4404021201</v>
          </cell>
          <cell r="B1226" t="str">
            <v>Gastos de viaje</v>
          </cell>
          <cell r="C1226">
            <v>4392738</v>
          </cell>
          <cell r="D1226">
            <v>4392738</v>
          </cell>
          <cell r="E1226">
            <v>0</v>
          </cell>
          <cell r="F1226">
            <v>0</v>
          </cell>
          <cell r="G1226">
            <v>0</v>
          </cell>
        </row>
        <row r="1227">
          <cell r="A1227" t="str">
            <v>4404021401</v>
          </cell>
          <cell r="B1227" t="str">
            <v>Gastos de oficina</v>
          </cell>
          <cell r="C1227">
            <v>3961707</v>
          </cell>
          <cell r="D1227">
            <v>3961707</v>
          </cell>
          <cell r="E1227">
            <v>0</v>
          </cell>
          <cell r="F1227">
            <v>0</v>
          </cell>
          <cell r="G1227">
            <v>0</v>
          </cell>
        </row>
        <row r="1228">
          <cell r="A1228" t="str">
            <v>4404021601</v>
          </cell>
          <cell r="B1228" t="str">
            <v>Comunicaciones</v>
          </cell>
          <cell r="C1228">
            <v>4394708</v>
          </cell>
          <cell r="D1228">
            <v>4377901</v>
          </cell>
          <cell r="E1228">
            <v>0</v>
          </cell>
          <cell r="F1228">
            <v>9428</v>
          </cell>
          <cell r="G1228">
            <v>16807</v>
          </cell>
        </row>
        <row r="1229">
          <cell r="A1229" t="str">
            <v>4404021801</v>
          </cell>
          <cell r="B1229" t="str">
            <v>Publicidad</v>
          </cell>
          <cell r="C1229">
            <v>0</v>
          </cell>
          <cell r="D1229">
            <v>0</v>
          </cell>
          <cell r="E1229">
            <v>0</v>
          </cell>
          <cell r="F1229">
            <v>0</v>
          </cell>
          <cell r="G1229">
            <v>0</v>
          </cell>
        </row>
        <row r="1230">
          <cell r="A1230" t="str">
            <v>4404021802</v>
          </cell>
          <cell r="B1230" t="str">
            <v>Promociones</v>
          </cell>
          <cell r="C1230">
            <v>0</v>
          </cell>
          <cell r="D1230">
            <v>0</v>
          </cell>
          <cell r="E1230">
            <v>0</v>
          </cell>
          <cell r="F1230">
            <v>0</v>
          </cell>
          <cell r="G1230">
            <v>0</v>
          </cell>
        </row>
        <row r="1231">
          <cell r="A1231" t="str">
            <v>4404021803</v>
          </cell>
          <cell r="B1231" t="str">
            <v>Servicios al Cliente</v>
          </cell>
          <cell r="C1231">
            <v>0</v>
          </cell>
          <cell r="D1231">
            <v>0</v>
          </cell>
          <cell r="E1231">
            <v>0</v>
          </cell>
          <cell r="F1231">
            <v>0</v>
          </cell>
          <cell r="G1231">
            <v>0</v>
          </cell>
        </row>
        <row r="1232">
          <cell r="A1232" t="str">
            <v>4404022001</v>
          </cell>
          <cell r="B1232" t="str">
            <v>Impuestos a la propiedad</v>
          </cell>
          <cell r="C1232">
            <v>0</v>
          </cell>
          <cell r="D1232">
            <v>0</v>
          </cell>
          <cell r="E1232">
            <v>0</v>
          </cell>
          <cell r="F1232">
            <v>0</v>
          </cell>
          <cell r="G1232">
            <v>0</v>
          </cell>
        </row>
        <row r="1233">
          <cell r="A1233" t="str">
            <v>4404022002</v>
          </cell>
          <cell r="B1233" t="str">
            <v>Otros impuestos</v>
          </cell>
          <cell r="C1233">
            <v>0</v>
          </cell>
          <cell r="D1233">
            <v>0</v>
          </cell>
          <cell r="E1233">
            <v>0</v>
          </cell>
          <cell r="F1233">
            <v>0</v>
          </cell>
          <cell r="G1233">
            <v>0</v>
          </cell>
        </row>
        <row r="1234">
          <cell r="A1234" t="str">
            <v>4404022201</v>
          </cell>
          <cell r="B1234" t="str">
            <v>Seguros del personal</v>
          </cell>
          <cell r="C1234">
            <v>0</v>
          </cell>
          <cell r="D1234">
            <v>0</v>
          </cell>
          <cell r="E1234">
            <v>0</v>
          </cell>
          <cell r="F1234">
            <v>0</v>
          </cell>
          <cell r="G1234">
            <v>0</v>
          </cell>
        </row>
        <row r="1235">
          <cell r="A1235" t="str">
            <v>4404022202</v>
          </cell>
          <cell r="B1235" t="str">
            <v>Seguros de propiedades</v>
          </cell>
          <cell r="C1235">
            <v>84801</v>
          </cell>
          <cell r="D1235">
            <v>84801</v>
          </cell>
          <cell r="E1235">
            <v>0</v>
          </cell>
          <cell r="F1235">
            <v>0</v>
          </cell>
          <cell r="G1235">
            <v>0</v>
          </cell>
        </row>
        <row r="1236">
          <cell r="A1236" t="str">
            <v>4404022401</v>
          </cell>
          <cell r="B1236" t="str">
            <v>Honorarios auditores</v>
          </cell>
          <cell r="C1236">
            <v>0</v>
          </cell>
          <cell r="D1236">
            <v>0</v>
          </cell>
          <cell r="E1236">
            <v>0</v>
          </cell>
          <cell r="F1236">
            <v>0</v>
          </cell>
          <cell r="G1236">
            <v>0</v>
          </cell>
        </row>
        <row r="1237">
          <cell r="A1237" t="str">
            <v>4404022402</v>
          </cell>
          <cell r="B1237" t="str">
            <v>Honorarios legales</v>
          </cell>
          <cell r="C1237">
            <v>98043901</v>
          </cell>
          <cell r="D1237">
            <v>68795635</v>
          </cell>
          <cell r="E1237">
            <v>1028980</v>
          </cell>
          <cell r="F1237">
            <v>139800</v>
          </cell>
          <cell r="G1237">
            <v>29248266</v>
          </cell>
        </row>
        <row r="1238">
          <cell r="A1238" t="str">
            <v>4404022403</v>
          </cell>
          <cell r="B1238" t="str">
            <v>Otros honorarios</v>
          </cell>
          <cell r="C1238">
            <v>9486675</v>
          </cell>
          <cell r="D1238">
            <v>9486675</v>
          </cell>
          <cell r="E1238">
            <v>0</v>
          </cell>
          <cell r="F1238">
            <v>0</v>
          </cell>
          <cell r="G1238">
            <v>0</v>
          </cell>
        </row>
        <row r="1239">
          <cell r="A1239" t="str">
            <v>4404022404</v>
          </cell>
          <cell r="B1239" t="str">
            <v>Recoleccion de basura</v>
          </cell>
          <cell r="C1239">
            <v>0</v>
          </cell>
          <cell r="D1239">
            <v>0</v>
          </cell>
          <cell r="E1239">
            <v>0</v>
          </cell>
          <cell r="F1239">
            <v>0</v>
          </cell>
          <cell r="G1239">
            <v>0</v>
          </cell>
        </row>
        <row r="1240">
          <cell r="A1240" t="str">
            <v>4404022405</v>
          </cell>
          <cell r="B1240" t="str">
            <v>Otros Servicios</v>
          </cell>
          <cell r="C1240">
            <v>76751855</v>
          </cell>
          <cell r="D1240">
            <v>71570633</v>
          </cell>
          <cell r="E1240">
            <v>16000</v>
          </cell>
          <cell r="F1240">
            <v>0</v>
          </cell>
          <cell r="G1240">
            <v>5181222</v>
          </cell>
        </row>
        <row r="1241">
          <cell r="A1241" t="str">
            <v>4404022601</v>
          </cell>
          <cell r="B1241" t="str">
            <v>Equipamiento</v>
          </cell>
          <cell r="C1241">
            <v>11690898</v>
          </cell>
          <cell r="D1241">
            <v>472727</v>
          </cell>
          <cell r="E1241">
            <v>11218171</v>
          </cell>
          <cell r="F1241">
            <v>0</v>
          </cell>
          <cell r="G1241">
            <v>11218171</v>
          </cell>
        </row>
        <row r="1242">
          <cell r="A1242" t="str">
            <v>4404022602</v>
          </cell>
          <cell r="B1242" t="str">
            <v>Reparaciones y mantenimiento</v>
          </cell>
          <cell r="C1242">
            <v>1046173</v>
          </cell>
          <cell r="D1242">
            <v>1046173</v>
          </cell>
          <cell r="E1242">
            <v>0</v>
          </cell>
          <cell r="F1242">
            <v>0</v>
          </cell>
          <cell r="G1242">
            <v>0</v>
          </cell>
        </row>
        <row r="1243">
          <cell r="A1243" t="str">
            <v>4404022801</v>
          </cell>
          <cell r="B1243" t="str">
            <v>Otros proveedores</v>
          </cell>
          <cell r="C1243">
            <v>0</v>
          </cell>
          <cell r="D1243">
            <v>0</v>
          </cell>
          <cell r="E1243">
            <v>0</v>
          </cell>
          <cell r="F1243">
            <v>0</v>
          </cell>
          <cell r="G1243">
            <v>0</v>
          </cell>
        </row>
        <row r="1244">
          <cell r="A1244" t="str">
            <v>4404022802</v>
          </cell>
          <cell r="B1244" t="str">
            <v>Proveedores</v>
          </cell>
          <cell r="C1244">
            <v>0</v>
          </cell>
          <cell r="D1244">
            <v>0</v>
          </cell>
          <cell r="E1244">
            <v>0</v>
          </cell>
          <cell r="F1244">
            <v>0</v>
          </cell>
          <cell r="G1244">
            <v>0</v>
          </cell>
        </row>
        <row r="1245">
          <cell r="A1245" t="str">
            <v>4404022803</v>
          </cell>
          <cell r="B1245" t="str">
            <v>Energia electrica</v>
          </cell>
          <cell r="C1245">
            <v>0</v>
          </cell>
          <cell r="D1245">
            <v>0</v>
          </cell>
          <cell r="E1245">
            <v>0</v>
          </cell>
          <cell r="F1245">
            <v>0</v>
          </cell>
          <cell r="G1245">
            <v>0</v>
          </cell>
        </row>
        <row r="1246">
          <cell r="A1246" t="str">
            <v>4404022804</v>
          </cell>
          <cell r="B1246" t="str">
            <v>Gas</v>
          </cell>
          <cell r="C1246">
            <v>0</v>
          </cell>
          <cell r="D1246">
            <v>0</v>
          </cell>
          <cell r="E1246">
            <v>0</v>
          </cell>
          <cell r="F1246">
            <v>0</v>
          </cell>
          <cell r="G1246">
            <v>0</v>
          </cell>
        </row>
        <row r="1247">
          <cell r="A1247" t="str">
            <v>4404022805</v>
          </cell>
          <cell r="B1247" t="str">
            <v>Agua</v>
          </cell>
          <cell r="C1247">
            <v>0</v>
          </cell>
          <cell r="D1247">
            <v>0</v>
          </cell>
          <cell r="E1247">
            <v>0</v>
          </cell>
          <cell r="F1247">
            <v>0</v>
          </cell>
          <cell r="G1247">
            <v>0</v>
          </cell>
        </row>
        <row r="1248">
          <cell r="A1248" t="str">
            <v>4404022806</v>
          </cell>
          <cell r="B1248" t="str">
            <v>Gastos en Seguridad</v>
          </cell>
          <cell r="C1248">
            <v>0</v>
          </cell>
          <cell r="D1248">
            <v>0</v>
          </cell>
          <cell r="E1248">
            <v>0</v>
          </cell>
          <cell r="F1248">
            <v>0</v>
          </cell>
          <cell r="G1248">
            <v>0</v>
          </cell>
        </row>
        <row r="1249">
          <cell r="A1249" t="str">
            <v>4404023001</v>
          </cell>
          <cell r="B1249" t="str">
            <v>Alquiler de equipos</v>
          </cell>
          <cell r="C1249">
            <v>0</v>
          </cell>
          <cell r="D1249">
            <v>0</v>
          </cell>
          <cell r="E1249">
            <v>0</v>
          </cell>
          <cell r="F1249">
            <v>0</v>
          </cell>
          <cell r="G1249">
            <v>0</v>
          </cell>
        </row>
        <row r="1250">
          <cell r="A1250" t="str">
            <v>4404023002</v>
          </cell>
          <cell r="B1250" t="str">
            <v>Alquiler de oficinas</v>
          </cell>
          <cell r="C1250">
            <v>0</v>
          </cell>
          <cell r="D1250">
            <v>0</v>
          </cell>
          <cell r="E1250">
            <v>0</v>
          </cell>
          <cell r="F1250">
            <v>0</v>
          </cell>
          <cell r="G1250">
            <v>0</v>
          </cell>
        </row>
        <row r="1251">
          <cell r="A1251" t="str">
            <v>4404023003</v>
          </cell>
          <cell r="B1251" t="str">
            <v>Fletes</v>
          </cell>
          <cell r="C1251">
            <v>0</v>
          </cell>
          <cell r="D1251">
            <v>0</v>
          </cell>
          <cell r="E1251">
            <v>0</v>
          </cell>
          <cell r="F1251">
            <v>0</v>
          </cell>
          <cell r="G1251">
            <v>0</v>
          </cell>
        </row>
        <row r="1252">
          <cell r="A1252" t="str">
            <v>4404023004</v>
          </cell>
          <cell r="B1252" t="str">
            <v>Depositos</v>
          </cell>
          <cell r="C1252">
            <v>0</v>
          </cell>
          <cell r="D1252">
            <v>0</v>
          </cell>
          <cell r="E1252">
            <v>0</v>
          </cell>
          <cell r="F1252">
            <v>0</v>
          </cell>
          <cell r="G1252">
            <v>0</v>
          </cell>
        </row>
        <row r="1253">
          <cell r="A1253" t="str">
            <v>4404023005</v>
          </cell>
          <cell r="B1253" t="str">
            <v>Suscripciones</v>
          </cell>
          <cell r="C1253">
            <v>0</v>
          </cell>
          <cell r="D1253">
            <v>0</v>
          </cell>
          <cell r="E1253">
            <v>0</v>
          </cell>
          <cell r="F1253">
            <v>0</v>
          </cell>
          <cell r="G1253">
            <v>0</v>
          </cell>
        </row>
        <row r="1254">
          <cell r="A1254" t="str">
            <v>4404023006</v>
          </cell>
          <cell r="B1254" t="str">
            <v>Otros gastos</v>
          </cell>
          <cell r="C1254">
            <v>7075736</v>
          </cell>
          <cell r="D1254">
            <v>7075736</v>
          </cell>
          <cell r="E1254">
            <v>0</v>
          </cell>
          <cell r="F1254">
            <v>0</v>
          </cell>
          <cell r="G1254">
            <v>0</v>
          </cell>
        </row>
        <row r="1255">
          <cell r="A1255" t="str">
            <v>4404023007</v>
          </cell>
          <cell r="B1255" t="str">
            <v>Recreacion</v>
          </cell>
          <cell r="C1255">
            <v>0</v>
          </cell>
          <cell r="D1255">
            <v>0</v>
          </cell>
          <cell r="E1255">
            <v>0</v>
          </cell>
          <cell r="F1255">
            <v>0</v>
          </cell>
          <cell r="G1255">
            <v>0</v>
          </cell>
        </row>
        <row r="1256">
          <cell r="A1256" t="str">
            <v>4404023008</v>
          </cell>
          <cell r="B1256" t="str">
            <v>Estructura</v>
          </cell>
          <cell r="C1256">
            <v>0</v>
          </cell>
          <cell r="D1256">
            <v>0</v>
          </cell>
          <cell r="E1256">
            <v>0</v>
          </cell>
          <cell r="F1256">
            <v>0</v>
          </cell>
          <cell r="G1256">
            <v>0</v>
          </cell>
        </row>
        <row r="1257">
          <cell r="A1257" t="str">
            <v>4404031001</v>
          </cell>
          <cell r="B1257" t="str">
            <v>Sueldos y Jornales personal permanente</v>
          </cell>
          <cell r="C1257">
            <v>188229004</v>
          </cell>
          <cell r="D1257">
            <v>151834621</v>
          </cell>
          <cell r="E1257">
            <v>4086479</v>
          </cell>
          <cell r="F1257">
            <v>0</v>
          </cell>
          <cell r="G1257">
            <v>36394383</v>
          </cell>
        </row>
        <row r="1258">
          <cell r="A1258" t="str">
            <v>4404031002</v>
          </cell>
          <cell r="B1258" t="str">
            <v>Sueldos y Jornales personal temporario</v>
          </cell>
          <cell r="C1258">
            <v>0</v>
          </cell>
          <cell r="D1258">
            <v>0</v>
          </cell>
          <cell r="E1258">
            <v>0</v>
          </cell>
          <cell r="F1258">
            <v>0</v>
          </cell>
          <cell r="G1258">
            <v>0</v>
          </cell>
        </row>
        <row r="1259">
          <cell r="A1259" t="str">
            <v>4404031003</v>
          </cell>
          <cell r="B1259" t="str">
            <v>Horas Extras</v>
          </cell>
          <cell r="C1259">
            <v>19437731</v>
          </cell>
          <cell r="D1259">
            <v>15637731</v>
          </cell>
          <cell r="E1259">
            <v>215625</v>
          </cell>
          <cell r="F1259">
            <v>0</v>
          </cell>
          <cell r="G1259">
            <v>3800000</v>
          </cell>
        </row>
        <row r="1260">
          <cell r="A1260" t="str">
            <v>4404031004</v>
          </cell>
          <cell r="B1260" t="str">
            <v>Cargas Sociales</v>
          </cell>
          <cell r="C1260">
            <v>39320434</v>
          </cell>
          <cell r="D1260">
            <v>32830673</v>
          </cell>
          <cell r="E1260">
            <v>695578</v>
          </cell>
          <cell r="F1260">
            <v>0</v>
          </cell>
          <cell r="G1260">
            <v>6489761</v>
          </cell>
        </row>
        <row r="1261">
          <cell r="A1261" t="str">
            <v>4404031005</v>
          </cell>
          <cell r="B1261" t="str">
            <v>Sueldo Anual Complementario</v>
          </cell>
          <cell r="C1261">
            <v>18123035</v>
          </cell>
          <cell r="D1261">
            <v>14845378</v>
          </cell>
          <cell r="E1261">
            <v>351302</v>
          </cell>
          <cell r="F1261">
            <v>0</v>
          </cell>
          <cell r="G1261">
            <v>3277657</v>
          </cell>
        </row>
        <row r="1262">
          <cell r="A1262" t="str">
            <v>4404031006</v>
          </cell>
          <cell r="B1262" t="str">
            <v>Vacaciones</v>
          </cell>
          <cell r="C1262">
            <v>886666</v>
          </cell>
          <cell r="D1262">
            <v>886666</v>
          </cell>
          <cell r="E1262">
            <v>0</v>
          </cell>
          <cell r="F1262">
            <v>0</v>
          </cell>
          <cell r="G1262">
            <v>0</v>
          </cell>
        </row>
        <row r="1263">
          <cell r="A1263" t="str">
            <v>4404031007</v>
          </cell>
          <cell r="B1263" t="str">
            <v>Plan de Jubilacion</v>
          </cell>
          <cell r="C1263">
            <v>0</v>
          </cell>
          <cell r="D1263">
            <v>0</v>
          </cell>
          <cell r="E1263">
            <v>0</v>
          </cell>
          <cell r="F1263">
            <v>0</v>
          </cell>
          <cell r="G1263">
            <v>0</v>
          </cell>
        </row>
        <row r="1264">
          <cell r="A1264" t="str">
            <v>4404031008</v>
          </cell>
          <cell r="B1264" t="str">
            <v>Distribucion utilidades</v>
          </cell>
          <cell r="C1264">
            <v>0</v>
          </cell>
          <cell r="D1264">
            <v>0</v>
          </cell>
          <cell r="E1264">
            <v>0</v>
          </cell>
          <cell r="F1264">
            <v>0</v>
          </cell>
          <cell r="G1264">
            <v>0</v>
          </cell>
        </row>
        <row r="1265">
          <cell r="A1265" t="str">
            <v>4404031009</v>
          </cell>
          <cell r="B1265" t="str">
            <v>Vivienda</v>
          </cell>
          <cell r="C1265">
            <v>0</v>
          </cell>
          <cell r="D1265">
            <v>0</v>
          </cell>
          <cell r="E1265">
            <v>0</v>
          </cell>
          <cell r="F1265">
            <v>0</v>
          </cell>
          <cell r="G1265">
            <v>0</v>
          </cell>
        </row>
        <row r="1266">
          <cell r="A1266" t="str">
            <v>4404031010</v>
          </cell>
          <cell r="B1266" t="str">
            <v>Servicio Medico</v>
          </cell>
          <cell r="C1266">
            <v>1393788</v>
          </cell>
          <cell r="D1266">
            <v>1393788</v>
          </cell>
          <cell r="E1266">
            <v>0</v>
          </cell>
          <cell r="F1266">
            <v>0</v>
          </cell>
          <cell r="G1266">
            <v>0</v>
          </cell>
        </row>
        <row r="1267">
          <cell r="A1267" t="str">
            <v>4404031011</v>
          </cell>
          <cell r="B1267" t="str">
            <v>Capacitacion</v>
          </cell>
          <cell r="C1267">
            <v>0</v>
          </cell>
          <cell r="D1267">
            <v>0</v>
          </cell>
          <cell r="E1267">
            <v>0</v>
          </cell>
          <cell r="F1267">
            <v>0</v>
          </cell>
          <cell r="G1267">
            <v>0</v>
          </cell>
        </row>
        <row r="1268">
          <cell r="A1268" t="str">
            <v>4404031012</v>
          </cell>
          <cell r="B1268" t="str">
            <v>Otros Servicios al Personal</v>
          </cell>
          <cell r="C1268">
            <v>19000</v>
          </cell>
          <cell r="D1268">
            <v>19000</v>
          </cell>
          <cell r="E1268">
            <v>0</v>
          </cell>
          <cell r="F1268">
            <v>0</v>
          </cell>
          <cell r="G1268">
            <v>0</v>
          </cell>
        </row>
        <row r="1269">
          <cell r="A1269" t="str">
            <v>4404031013</v>
          </cell>
          <cell r="B1269" t="str">
            <v>Varios</v>
          </cell>
          <cell r="C1269">
            <v>0</v>
          </cell>
          <cell r="D1269">
            <v>0</v>
          </cell>
          <cell r="E1269">
            <v>0</v>
          </cell>
          <cell r="F1269">
            <v>0</v>
          </cell>
          <cell r="G1269">
            <v>0</v>
          </cell>
        </row>
        <row r="1270">
          <cell r="A1270" t="str">
            <v>4404031014</v>
          </cell>
          <cell r="B1270" t="str">
            <v>Indemnizaciones</v>
          </cell>
          <cell r="C1270">
            <v>5700000</v>
          </cell>
          <cell r="D1270">
            <v>5700000</v>
          </cell>
          <cell r="E1270">
            <v>0</v>
          </cell>
          <cell r="F1270">
            <v>0</v>
          </cell>
          <cell r="G1270">
            <v>0</v>
          </cell>
        </row>
        <row r="1271">
          <cell r="A1271" t="str">
            <v>4404031015</v>
          </cell>
          <cell r="B1271" t="str">
            <v>Gratificaciones</v>
          </cell>
          <cell r="C1271">
            <v>0</v>
          </cell>
          <cell r="D1271">
            <v>0</v>
          </cell>
          <cell r="E1271">
            <v>0</v>
          </cell>
          <cell r="F1271">
            <v>0</v>
          </cell>
          <cell r="G1271">
            <v>0</v>
          </cell>
        </row>
        <row r="1272">
          <cell r="A1272" t="str">
            <v>4404031201</v>
          </cell>
          <cell r="B1272" t="str">
            <v>Gastos de viaje</v>
          </cell>
          <cell r="C1272">
            <v>33000</v>
          </cell>
          <cell r="D1272">
            <v>33000</v>
          </cell>
          <cell r="E1272">
            <v>0</v>
          </cell>
          <cell r="F1272">
            <v>0</v>
          </cell>
          <cell r="G1272">
            <v>0</v>
          </cell>
        </row>
        <row r="1273">
          <cell r="A1273" t="str">
            <v>4404031401</v>
          </cell>
          <cell r="B1273" t="str">
            <v>Gastos de oficina</v>
          </cell>
          <cell r="C1273">
            <v>180545</v>
          </cell>
          <cell r="D1273">
            <v>180545</v>
          </cell>
          <cell r="E1273">
            <v>0</v>
          </cell>
          <cell r="F1273">
            <v>0</v>
          </cell>
          <cell r="G1273">
            <v>0</v>
          </cell>
        </row>
        <row r="1274">
          <cell r="A1274" t="str">
            <v>4404031601</v>
          </cell>
          <cell r="B1274" t="str">
            <v>Comunicaciones</v>
          </cell>
          <cell r="C1274">
            <v>1881119</v>
          </cell>
          <cell r="D1274">
            <v>1881119</v>
          </cell>
          <cell r="E1274">
            <v>0</v>
          </cell>
          <cell r="F1274">
            <v>0</v>
          </cell>
          <cell r="G1274">
            <v>0</v>
          </cell>
        </row>
        <row r="1275">
          <cell r="A1275" t="str">
            <v>4404031801</v>
          </cell>
          <cell r="B1275" t="str">
            <v>Publicidad</v>
          </cell>
          <cell r="C1275">
            <v>1196382</v>
          </cell>
          <cell r="D1275">
            <v>1196382</v>
          </cell>
          <cell r="E1275">
            <v>0</v>
          </cell>
          <cell r="F1275">
            <v>0</v>
          </cell>
          <cell r="G1275">
            <v>0</v>
          </cell>
        </row>
        <row r="1276">
          <cell r="A1276" t="str">
            <v>4404031802</v>
          </cell>
          <cell r="B1276" t="str">
            <v>Promociones</v>
          </cell>
          <cell r="C1276">
            <v>0</v>
          </cell>
          <cell r="D1276">
            <v>0</v>
          </cell>
          <cell r="E1276">
            <v>0</v>
          </cell>
          <cell r="F1276">
            <v>0</v>
          </cell>
          <cell r="G1276">
            <v>0</v>
          </cell>
        </row>
        <row r="1277">
          <cell r="A1277" t="str">
            <v>4404031803</v>
          </cell>
          <cell r="B1277" t="str">
            <v>Servicios al Cliente</v>
          </cell>
          <cell r="C1277">
            <v>0</v>
          </cell>
          <cell r="D1277">
            <v>0</v>
          </cell>
          <cell r="E1277">
            <v>0</v>
          </cell>
          <cell r="F1277">
            <v>0</v>
          </cell>
          <cell r="G1277">
            <v>0</v>
          </cell>
        </row>
        <row r="1278">
          <cell r="A1278" t="str">
            <v>4404032001</v>
          </cell>
          <cell r="B1278" t="str">
            <v>Impuestos a la propiedad</v>
          </cell>
          <cell r="C1278">
            <v>4275640</v>
          </cell>
          <cell r="D1278">
            <v>4275640</v>
          </cell>
          <cell r="E1278">
            <v>0</v>
          </cell>
          <cell r="F1278">
            <v>0</v>
          </cell>
          <cell r="G1278">
            <v>0</v>
          </cell>
        </row>
        <row r="1279">
          <cell r="A1279" t="str">
            <v>4404032002</v>
          </cell>
          <cell r="B1279" t="str">
            <v>Otros impuestos</v>
          </cell>
          <cell r="C1279">
            <v>0</v>
          </cell>
          <cell r="D1279">
            <v>0</v>
          </cell>
          <cell r="E1279">
            <v>0</v>
          </cell>
          <cell r="F1279">
            <v>0</v>
          </cell>
          <cell r="G1279">
            <v>0</v>
          </cell>
        </row>
        <row r="1280">
          <cell r="A1280" t="str">
            <v>4404032201</v>
          </cell>
          <cell r="B1280" t="str">
            <v>Seguros del personal</v>
          </cell>
          <cell r="C1280">
            <v>937379</v>
          </cell>
          <cell r="D1280">
            <v>937379</v>
          </cell>
          <cell r="E1280">
            <v>0</v>
          </cell>
          <cell r="F1280">
            <v>0</v>
          </cell>
          <cell r="G1280">
            <v>0</v>
          </cell>
        </row>
        <row r="1281">
          <cell r="A1281" t="str">
            <v>4404032202</v>
          </cell>
          <cell r="B1281" t="str">
            <v>Seguros de propiedades</v>
          </cell>
          <cell r="C1281">
            <v>5098136</v>
          </cell>
          <cell r="D1281">
            <v>5098136</v>
          </cell>
          <cell r="E1281">
            <v>0</v>
          </cell>
          <cell r="F1281">
            <v>0</v>
          </cell>
          <cell r="G1281">
            <v>0</v>
          </cell>
        </row>
        <row r="1282">
          <cell r="A1282" t="str">
            <v>4404032401</v>
          </cell>
          <cell r="B1282" t="str">
            <v>Honorarios auditores</v>
          </cell>
          <cell r="C1282">
            <v>0</v>
          </cell>
          <cell r="D1282">
            <v>0</v>
          </cell>
          <cell r="E1282">
            <v>0</v>
          </cell>
          <cell r="F1282">
            <v>0</v>
          </cell>
          <cell r="G1282">
            <v>0</v>
          </cell>
        </row>
        <row r="1283">
          <cell r="A1283" t="str">
            <v>4404032402</v>
          </cell>
          <cell r="B1283" t="str">
            <v>Honorarios legales</v>
          </cell>
          <cell r="C1283">
            <v>1200000</v>
          </cell>
          <cell r="D1283">
            <v>0</v>
          </cell>
          <cell r="E1283">
            <v>0</v>
          </cell>
          <cell r="F1283">
            <v>0</v>
          </cell>
          <cell r="G1283">
            <v>1200000</v>
          </cell>
        </row>
        <row r="1284">
          <cell r="A1284" t="str">
            <v>4404032403</v>
          </cell>
          <cell r="B1284" t="str">
            <v>Otros honorarios</v>
          </cell>
          <cell r="C1284">
            <v>0</v>
          </cell>
          <cell r="D1284">
            <v>0</v>
          </cell>
          <cell r="E1284">
            <v>0</v>
          </cell>
          <cell r="F1284">
            <v>0</v>
          </cell>
          <cell r="G1284">
            <v>0</v>
          </cell>
        </row>
        <row r="1285">
          <cell r="A1285" t="str">
            <v>4404032404</v>
          </cell>
          <cell r="B1285" t="str">
            <v>Recoleccion de basura</v>
          </cell>
          <cell r="C1285">
            <v>0</v>
          </cell>
          <cell r="D1285">
            <v>0</v>
          </cell>
          <cell r="E1285">
            <v>0</v>
          </cell>
          <cell r="F1285">
            <v>0</v>
          </cell>
          <cell r="G1285">
            <v>0</v>
          </cell>
        </row>
        <row r="1286">
          <cell r="A1286" t="str">
            <v>4404032405</v>
          </cell>
          <cell r="B1286" t="str">
            <v>Otros Servicios</v>
          </cell>
          <cell r="C1286">
            <v>267500</v>
          </cell>
          <cell r="D1286">
            <v>267500</v>
          </cell>
          <cell r="E1286">
            <v>0</v>
          </cell>
          <cell r="F1286">
            <v>0</v>
          </cell>
          <cell r="G1286">
            <v>0</v>
          </cell>
        </row>
        <row r="1287">
          <cell r="A1287" t="str">
            <v>4404032601</v>
          </cell>
          <cell r="B1287" t="str">
            <v>Equipamiento</v>
          </cell>
          <cell r="C1287">
            <v>2300000</v>
          </cell>
          <cell r="D1287">
            <v>2300000</v>
          </cell>
          <cell r="E1287">
            <v>0</v>
          </cell>
          <cell r="F1287">
            <v>0</v>
          </cell>
          <cell r="G1287">
            <v>0</v>
          </cell>
        </row>
        <row r="1288">
          <cell r="A1288" t="str">
            <v>4404032602</v>
          </cell>
          <cell r="B1288" t="str">
            <v>Reparaciones y mantenimiento</v>
          </cell>
          <cell r="C1288">
            <v>5883122</v>
          </cell>
          <cell r="D1288">
            <v>4463122</v>
          </cell>
          <cell r="E1288">
            <v>0</v>
          </cell>
          <cell r="F1288">
            <v>0</v>
          </cell>
          <cell r="G1288">
            <v>1420000</v>
          </cell>
        </row>
        <row r="1289">
          <cell r="A1289" t="str">
            <v>4404032801</v>
          </cell>
          <cell r="B1289" t="str">
            <v>Otros proveedores</v>
          </cell>
          <cell r="C1289">
            <v>0</v>
          </cell>
          <cell r="D1289">
            <v>0</v>
          </cell>
          <cell r="E1289">
            <v>0</v>
          </cell>
          <cell r="F1289">
            <v>0</v>
          </cell>
          <cell r="G1289">
            <v>0</v>
          </cell>
        </row>
        <row r="1290">
          <cell r="A1290" t="str">
            <v>4404032802</v>
          </cell>
          <cell r="B1290" t="str">
            <v>Proveedores</v>
          </cell>
          <cell r="C1290">
            <v>0</v>
          </cell>
          <cell r="D1290">
            <v>0</v>
          </cell>
          <cell r="E1290">
            <v>0</v>
          </cell>
          <cell r="F1290">
            <v>0</v>
          </cell>
          <cell r="G1290">
            <v>0</v>
          </cell>
        </row>
        <row r="1291">
          <cell r="A1291" t="str">
            <v>4404032803</v>
          </cell>
          <cell r="B1291" t="str">
            <v>Energia electrica</v>
          </cell>
          <cell r="C1291">
            <v>0</v>
          </cell>
          <cell r="D1291">
            <v>0</v>
          </cell>
          <cell r="E1291">
            <v>0</v>
          </cell>
          <cell r="F1291">
            <v>0</v>
          </cell>
          <cell r="G1291">
            <v>0</v>
          </cell>
        </row>
        <row r="1292">
          <cell r="A1292" t="str">
            <v>4404032804</v>
          </cell>
          <cell r="B1292" t="str">
            <v>Gas</v>
          </cell>
          <cell r="C1292">
            <v>0</v>
          </cell>
          <cell r="D1292">
            <v>0</v>
          </cell>
          <cell r="E1292">
            <v>0</v>
          </cell>
          <cell r="F1292">
            <v>0</v>
          </cell>
          <cell r="G1292">
            <v>0</v>
          </cell>
        </row>
        <row r="1293">
          <cell r="A1293" t="str">
            <v>4404032805</v>
          </cell>
          <cell r="B1293" t="str">
            <v>Agua</v>
          </cell>
          <cell r="C1293">
            <v>0</v>
          </cell>
          <cell r="D1293">
            <v>0</v>
          </cell>
          <cell r="E1293">
            <v>0</v>
          </cell>
          <cell r="F1293">
            <v>0</v>
          </cell>
          <cell r="G1293">
            <v>0</v>
          </cell>
        </row>
        <row r="1294">
          <cell r="A1294" t="str">
            <v>4404032806</v>
          </cell>
          <cell r="B1294" t="str">
            <v>Gastos en Seguridad</v>
          </cell>
          <cell r="C1294">
            <v>42000</v>
          </cell>
          <cell r="D1294">
            <v>42000</v>
          </cell>
          <cell r="E1294">
            <v>0</v>
          </cell>
          <cell r="F1294">
            <v>0</v>
          </cell>
          <cell r="G1294">
            <v>0</v>
          </cell>
        </row>
        <row r="1295">
          <cell r="A1295" t="str">
            <v>4404033001</v>
          </cell>
          <cell r="B1295" t="str">
            <v>Alquiler de equipos</v>
          </cell>
          <cell r="C1295">
            <v>0</v>
          </cell>
          <cell r="D1295">
            <v>0</v>
          </cell>
          <cell r="E1295">
            <v>0</v>
          </cell>
          <cell r="F1295">
            <v>0</v>
          </cell>
          <cell r="G1295">
            <v>0</v>
          </cell>
        </row>
        <row r="1296">
          <cell r="A1296" t="str">
            <v>4404033002</v>
          </cell>
          <cell r="B1296" t="str">
            <v>Alquiler de oficinas</v>
          </cell>
          <cell r="C1296">
            <v>0</v>
          </cell>
          <cell r="D1296">
            <v>0</v>
          </cell>
          <cell r="E1296">
            <v>0</v>
          </cell>
          <cell r="F1296">
            <v>0</v>
          </cell>
          <cell r="G1296">
            <v>0</v>
          </cell>
        </row>
        <row r="1297">
          <cell r="A1297" t="str">
            <v>4404033003</v>
          </cell>
          <cell r="B1297" t="str">
            <v>Fletes</v>
          </cell>
          <cell r="C1297">
            <v>0</v>
          </cell>
          <cell r="D1297">
            <v>0</v>
          </cell>
          <cell r="E1297">
            <v>0</v>
          </cell>
          <cell r="F1297">
            <v>0</v>
          </cell>
          <cell r="G1297">
            <v>0</v>
          </cell>
        </row>
        <row r="1298">
          <cell r="A1298" t="str">
            <v>4404033004</v>
          </cell>
          <cell r="B1298" t="str">
            <v>Depositos</v>
          </cell>
          <cell r="C1298">
            <v>0</v>
          </cell>
          <cell r="D1298">
            <v>0</v>
          </cell>
          <cell r="E1298">
            <v>0</v>
          </cell>
          <cell r="F1298">
            <v>0</v>
          </cell>
          <cell r="G1298">
            <v>0</v>
          </cell>
        </row>
        <row r="1299">
          <cell r="A1299" t="str">
            <v>4404033005</v>
          </cell>
          <cell r="B1299" t="str">
            <v>Suscripciones</v>
          </cell>
          <cell r="C1299">
            <v>38400</v>
          </cell>
          <cell r="D1299">
            <v>38400</v>
          </cell>
          <cell r="E1299">
            <v>0</v>
          </cell>
          <cell r="F1299">
            <v>0</v>
          </cell>
          <cell r="G1299">
            <v>0</v>
          </cell>
        </row>
        <row r="1300">
          <cell r="A1300" t="str">
            <v>4404033006</v>
          </cell>
          <cell r="B1300" t="str">
            <v>Otros gastos</v>
          </cell>
          <cell r="C1300">
            <v>2908794</v>
          </cell>
          <cell r="D1300">
            <v>2908794</v>
          </cell>
          <cell r="E1300">
            <v>0</v>
          </cell>
          <cell r="F1300">
            <v>0</v>
          </cell>
          <cell r="G1300">
            <v>0</v>
          </cell>
        </row>
        <row r="1301">
          <cell r="A1301" t="str">
            <v>4404033007</v>
          </cell>
          <cell r="B1301" t="str">
            <v>Recreacion</v>
          </cell>
          <cell r="C1301">
            <v>0</v>
          </cell>
          <cell r="D1301">
            <v>0</v>
          </cell>
          <cell r="E1301">
            <v>0</v>
          </cell>
          <cell r="F1301">
            <v>0</v>
          </cell>
          <cell r="G1301">
            <v>0</v>
          </cell>
        </row>
        <row r="1302">
          <cell r="A1302" t="str">
            <v>4404033008</v>
          </cell>
          <cell r="B1302" t="str">
            <v>Estructura</v>
          </cell>
          <cell r="C1302">
            <v>0</v>
          </cell>
          <cell r="D1302">
            <v>0</v>
          </cell>
          <cell r="E1302">
            <v>0</v>
          </cell>
          <cell r="F1302">
            <v>0</v>
          </cell>
          <cell r="G1302">
            <v>0</v>
          </cell>
        </row>
        <row r="1303">
          <cell r="A1303" t="str">
            <v>4501010001</v>
          </cell>
          <cell r="B1303" t="str">
            <v>Intereses Financ.Pagados CP ML</v>
          </cell>
          <cell r="C1303">
            <v>11519096726.91</v>
          </cell>
          <cell r="D1303">
            <v>9808488887.9099998</v>
          </cell>
          <cell r="E1303">
            <v>0</v>
          </cell>
          <cell r="F1303">
            <v>0</v>
          </cell>
          <cell r="G1303">
            <v>1710607839</v>
          </cell>
        </row>
        <row r="1304">
          <cell r="A1304" t="str">
            <v>4501010002</v>
          </cell>
          <cell r="B1304" t="str">
            <v>Intereses Financ.Pagados CP ME</v>
          </cell>
          <cell r="C1304">
            <v>208758179</v>
          </cell>
          <cell r="D1304">
            <v>208758179</v>
          </cell>
          <cell r="E1304">
            <v>0</v>
          </cell>
          <cell r="F1304">
            <v>0</v>
          </cell>
          <cell r="G1304">
            <v>0</v>
          </cell>
        </row>
        <row r="1305">
          <cell r="A1305" t="str">
            <v>4501010003</v>
          </cell>
          <cell r="B1305" t="str">
            <v>Intereses Financ. - Juicio EDESA</v>
          </cell>
          <cell r="C1305">
            <v>122914527</v>
          </cell>
          <cell r="D1305">
            <v>82017920</v>
          </cell>
          <cell r="E1305">
            <v>0</v>
          </cell>
          <cell r="F1305">
            <v>0</v>
          </cell>
          <cell r="G1305">
            <v>40896607</v>
          </cell>
        </row>
        <row r="1306">
          <cell r="A1306" t="str">
            <v>4501020001</v>
          </cell>
          <cell r="B1306" t="str">
            <v>Intereses Financieros por Warrant</v>
          </cell>
          <cell r="C1306">
            <v>104984461</v>
          </cell>
          <cell r="D1306">
            <v>104984461</v>
          </cell>
          <cell r="E1306">
            <v>0</v>
          </cell>
          <cell r="F1306">
            <v>0</v>
          </cell>
          <cell r="G1306">
            <v>0</v>
          </cell>
        </row>
        <row r="1307">
          <cell r="A1307" t="str">
            <v>4501030001</v>
          </cell>
          <cell r="B1307" t="str">
            <v>Int. Fin. Pag. C.P. - Hnas. Industriales</v>
          </cell>
          <cell r="C1307">
            <v>251413103</v>
          </cell>
          <cell r="D1307">
            <v>54555094</v>
          </cell>
          <cell r="E1307">
            <v>124031</v>
          </cell>
          <cell r="F1307">
            <v>0</v>
          </cell>
          <cell r="G1307">
            <v>196858009</v>
          </cell>
        </row>
        <row r="1308">
          <cell r="A1308" t="str">
            <v>4501030002</v>
          </cell>
          <cell r="B1308" t="str">
            <v>Int. Fin. Pag. C.P. - Hnas. Fraccionadas</v>
          </cell>
          <cell r="C1308">
            <v>97045043</v>
          </cell>
          <cell r="D1308">
            <v>18914550</v>
          </cell>
          <cell r="E1308">
            <v>51005</v>
          </cell>
          <cell r="F1308">
            <v>0</v>
          </cell>
          <cell r="G1308">
            <v>78130493</v>
          </cell>
        </row>
        <row r="1309">
          <cell r="A1309" t="str">
            <v>4501030003</v>
          </cell>
          <cell r="B1309" t="str">
            <v>Int. Fin. Pag. C.P. - Balanceados</v>
          </cell>
          <cell r="C1309">
            <v>44350954</v>
          </cell>
          <cell r="D1309">
            <v>205653</v>
          </cell>
          <cell r="E1309">
            <v>33943</v>
          </cell>
          <cell r="F1309">
            <v>0</v>
          </cell>
          <cell r="G1309">
            <v>44145301</v>
          </cell>
        </row>
        <row r="1310">
          <cell r="A1310" t="str">
            <v>4501030004</v>
          </cell>
          <cell r="B1310" t="str">
            <v>Int. Fin. Pag. C.P. - Afrecho</v>
          </cell>
          <cell r="C1310">
            <v>12821841</v>
          </cell>
          <cell r="D1310">
            <v>10507833</v>
          </cell>
          <cell r="E1310">
            <v>0</v>
          </cell>
          <cell r="F1310">
            <v>0</v>
          </cell>
          <cell r="G1310">
            <v>2314008</v>
          </cell>
        </row>
        <row r="1311">
          <cell r="A1311" t="str">
            <v>4501030005</v>
          </cell>
          <cell r="B1311" t="str">
            <v>Int. Fin. Pag. C.P. - Hnas. Importadas</v>
          </cell>
          <cell r="C1311">
            <v>513789</v>
          </cell>
          <cell r="D1311">
            <v>0</v>
          </cell>
          <cell r="E1311">
            <v>0</v>
          </cell>
          <cell r="F1311">
            <v>0</v>
          </cell>
          <cell r="G1311">
            <v>513789</v>
          </cell>
        </row>
        <row r="1312">
          <cell r="A1312" t="str">
            <v>4501040001</v>
          </cell>
          <cell r="B1312" t="str">
            <v>Intereses Pag. p/ Stock Trigo - ML</v>
          </cell>
          <cell r="C1312">
            <v>523800682</v>
          </cell>
          <cell r="D1312">
            <v>130013651</v>
          </cell>
          <cell r="E1312">
            <v>185540</v>
          </cell>
          <cell r="F1312">
            <v>0</v>
          </cell>
          <cell r="G1312">
            <v>393787031</v>
          </cell>
        </row>
        <row r="1313">
          <cell r="A1313" t="str">
            <v>4501040002</v>
          </cell>
          <cell r="B1313" t="str">
            <v>Imp.a los Actos y Doc. p/ Stock de Trigo</v>
          </cell>
          <cell r="C1313">
            <v>2516839</v>
          </cell>
          <cell r="D1313">
            <v>0</v>
          </cell>
          <cell r="E1313">
            <v>2516839</v>
          </cell>
          <cell r="F1313">
            <v>0</v>
          </cell>
          <cell r="G1313">
            <v>2516839</v>
          </cell>
        </row>
        <row r="1314">
          <cell r="A1314" t="str">
            <v>4501050001</v>
          </cell>
          <cell r="B1314" t="str">
            <v>Imp.a los Actos y Documentos- Industrial</v>
          </cell>
          <cell r="C1314">
            <v>1682458</v>
          </cell>
          <cell r="D1314">
            <v>0</v>
          </cell>
          <cell r="E1314">
            <v>1682458</v>
          </cell>
          <cell r="F1314">
            <v>0</v>
          </cell>
          <cell r="G1314">
            <v>1682458</v>
          </cell>
        </row>
        <row r="1315">
          <cell r="A1315" t="str">
            <v>4501050002</v>
          </cell>
          <cell r="B1315" t="str">
            <v>Imp.a los Actos y Documentos- Fraccionad</v>
          </cell>
          <cell r="C1315">
            <v>691881</v>
          </cell>
          <cell r="D1315">
            <v>0</v>
          </cell>
          <cell r="E1315">
            <v>691881</v>
          </cell>
          <cell r="F1315">
            <v>0</v>
          </cell>
          <cell r="G1315">
            <v>691881</v>
          </cell>
        </row>
        <row r="1316">
          <cell r="A1316" t="str">
            <v>4501050003</v>
          </cell>
          <cell r="B1316" t="str">
            <v>Imp.a los Actos y Documentos- Balanceado</v>
          </cell>
          <cell r="C1316">
            <v>460435</v>
          </cell>
          <cell r="D1316">
            <v>0</v>
          </cell>
          <cell r="E1316">
            <v>460435</v>
          </cell>
          <cell r="F1316">
            <v>0</v>
          </cell>
          <cell r="G1316">
            <v>460435</v>
          </cell>
        </row>
        <row r="1317">
          <cell r="A1317" t="str">
            <v>4501050004</v>
          </cell>
          <cell r="B1317" t="str">
            <v>Imp.a los Actos y Documentos - Afrecho</v>
          </cell>
          <cell r="C1317">
            <v>0</v>
          </cell>
          <cell r="D1317">
            <v>0</v>
          </cell>
          <cell r="E1317">
            <v>0</v>
          </cell>
          <cell r="F1317">
            <v>0</v>
          </cell>
          <cell r="G1317">
            <v>0</v>
          </cell>
        </row>
        <row r="1318">
          <cell r="A1318" t="str">
            <v>4501050005</v>
          </cell>
          <cell r="B1318" t="str">
            <v>Imp.a los Actos y Documentos - Hnas. Imp</v>
          </cell>
          <cell r="C1318">
            <v>0</v>
          </cell>
          <cell r="D1318">
            <v>0</v>
          </cell>
          <cell r="E1318">
            <v>0</v>
          </cell>
          <cell r="F1318">
            <v>0</v>
          </cell>
          <cell r="G1318">
            <v>0</v>
          </cell>
        </row>
        <row r="1319">
          <cell r="A1319" t="str">
            <v>4503010001</v>
          </cell>
          <cell r="B1319" t="str">
            <v>Diferencia de cambio</v>
          </cell>
          <cell r="C1319">
            <v>11565527630895</v>
          </cell>
          <cell r="D1319">
            <v>11565689232657</v>
          </cell>
          <cell r="E1319">
            <v>107611148.04000001</v>
          </cell>
          <cell r="F1319">
            <v>2561458.38</v>
          </cell>
          <cell r="G1319">
            <v>-161601762</v>
          </cell>
        </row>
        <row r="1320">
          <cell r="A1320" t="str">
            <v>4504010001</v>
          </cell>
          <cell r="B1320" t="str">
            <v>Ventas de bienes de uso</v>
          </cell>
          <cell r="C1320">
            <v>108582554885</v>
          </cell>
          <cell r="D1320">
            <v>108614672463</v>
          </cell>
          <cell r="E1320">
            <v>0</v>
          </cell>
          <cell r="F1320">
            <v>0</v>
          </cell>
          <cell r="G1320">
            <v>-32117578</v>
          </cell>
        </row>
        <row r="1321">
          <cell r="A1321" t="str">
            <v>4504020001</v>
          </cell>
          <cell r="B1321" t="str">
            <v>Costo venta bienes de uso</v>
          </cell>
          <cell r="C1321">
            <v>21763279</v>
          </cell>
          <cell r="D1321">
            <v>21763279</v>
          </cell>
          <cell r="E1321">
            <v>0</v>
          </cell>
          <cell r="F1321">
            <v>0</v>
          </cell>
          <cell r="G1321">
            <v>0</v>
          </cell>
        </row>
        <row r="1322">
          <cell r="A1322" t="str">
            <v>4504030001</v>
          </cell>
          <cell r="B1322" t="str">
            <v>Ventas Varias</v>
          </cell>
          <cell r="C1322">
            <v>4422053685.5</v>
          </cell>
          <cell r="D1322">
            <v>4463221920.5</v>
          </cell>
          <cell r="E1322">
            <v>0</v>
          </cell>
          <cell r="F1322">
            <v>1435000</v>
          </cell>
          <cell r="G1322">
            <v>-41168235</v>
          </cell>
        </row>
        <row r="1323">
          <cell r="A1323" t="str">
            <v>4504030002</v>
          </cell>
          <cell r="B1323" t="str">
            <v>Fletes Maiz</v>
          </cell>
          <cell r="C1323">
            <v>0</v>
          </cell>
          <cell r="D1323">
            <v>0</v>
          </cell>
          <cell r="E1323">
            <v>0</v>
          </cell>
          <cell r="F1323">
            <v>0</v>
          </cell>
          <cell r="G1323">
            <v>0</v>
          </cell>
        </row>
        <row r="1324">
          <cell r="A1324" t="str">
            <v>4504030003</v>
          </cell>
          <cell r="B1324" t="str">
            <v>Alquileres Cobrados</v>
          </cell>
          <cell r="C1324">
            <v>1048484</v>
          </cell>
          <cell r="D1324">
            <v>3048482</v>
          </cell>
          <cell r="E1324">
            <v>0</v>
          </cell>
          <cell r="F1324">
            <v>363636</v>
          </cell>
          <cell r="G1324">
            <v>-1999998</v>
          </cell>
        </row>
        <row r="1325">
          <cell r="A1325" t="str">
            <v>4504030004</v>
          </cell>
          <cell r="B1325" t="str">
            <v>Venta de Desecho de Harina</v>
          </cell>
          <cell r="C1325">
            <v>2112745</v>
          </cell>
          <cell r="D1325">
            <v>281860</v>
          </cell>
          <cell r="E1325">
            <v>2112745</v>
          </cell>
          <cell r="F1325">
            <v>0</v>
          </cell>
          <cell r="G1325">
            <v>1830885</v>
          </cell>
        </row>
        <row r="1326">
          <cell r="A1326" t="str">
            <v>4504030005</v>
          </cell>
          <cell r="B1326" t="str">
            <v>Venta de Desecho de FB</v>
          </cell>
          <cell r="C1326">
            <v>2252521</v>
          </cell>
          <cell r="D1326">
            <v>0</v>
          </cell>
          <cell r="E1326">
            <v>2252521</v>
          </cell>
          <cell r="F1326">
            <v>0</v>
          </cell>
          <cell r="G1326">
            <v>2252521</v>
          </cell>
        </row>
        <row r="1327">
          <cell r="A1327" t="str">
            <v>4504040001</v>
          </cell>
          <cell r="B1327" t="str">
            <v>Costo de Ventas Varias</v>
          </cell>
          <cell r="C1327">
            <v>38750000</v>
          </cell>
          <cell r="D1327">
            <v>38750000</v>
          </cell>
          <cell r="E1327">
            <v>0</v>
          </cell>
          <cell r="F1327">
            <v>0</v>
          </cell>
          <cell r="G1327">
            <v>0</v>
          </cell>
        </row>
        <row r="1328">
          <cell r="A1328" t="str">
            <v>4504040002</v>
          </cell>
          <cell r="B1328" t="str">
            <v>Costo de Venta Harina Desecho</v>
          </cell>
          <cell r="C1328">
            <v>9758506</v>
          </cell>
          <cell r="D1328">
            <v>0</v>
          </cell>
          <cell r="E1328">
            <v>0</v>
          </cell>
          <cell r="F1328">
            <v>0</v>
          </cell>
          <cell r="G1328">
            <v>9758506</v>
          </cell>
        </row>
        <row r="1329">
          <cell r="A1329" t="str">
            <v>4504040003</v>
          </cell>
          <cell r="B1329" t="str">
            <v>Costo de Venta Desecho FB</v>
          </cell>
          <cell r="C1329">
            <v>1002223</v>
          </cell>
          <cell r="D1329">
            <v>0</v>
          </cell>
          <cell r="E1329">
            <v>0</v>
          </cell>
          <cell r="F1329">
            <v>0</v>
          </cell>
          <cell r="G1329">
            <v>1002223</v>
          </cell>
        </row>
        <row r="1330">
          <cell r="A1330" t="str">
            <v>4504050001</v>
          </cell>
          <cell r="B1330" t="str">
            <v>Ingresos y egresos varios</v>
          </cell>
          <cell r="C1330">
            <v>1145421712.28</v>
          </cell>
          <cell r="D1330">
            <v>1180738742.28</v>
          </cell>
          <cell r="E1330">
            <v>458830</v>
          </cell>
          <cell r="F1330">
            <v>5314743</v>
          </cell>
          <cell r="G1330">
            <v>-35317030</v>
          </cell>
        </row>
        <row r="1331">
          <cell r="A1331" t="str">
            <v>4504050002</v>
          </cell>
          <cell r="B1331" t="str">
            <v>Gastos Bancarios</v>
          </cell>
          <cell r="C1331">
            <v>215164956.5</v>
          </cell>
          <cell r="D1331">
            <v>166401121.5</v>
          </cell>
          <cell r="E1331">
            <v>5339001</v>
          </cell>
          <cell r="F1331">
            <v>0</v>
          </cell>
          <cell r="G1331">
            <v>48763835</v>
          </cell>
        </row>
        <row r="1332">
          <cell r="A1332" t="str">
            <v>4504050003</v>
          </cell>
          <cell r="B1332" t="str">
            <v>Intereses Ganados</v>
          </cell>
          <cell r="C1332">
            <v>650953965.34000003</v>
          </cell>
          <cell r="D1332">
            <v>659369536.34000003</v>
          </cell>
          <cell r="E1332">
            <v>34061</v>
          </cell>
          <cell r="F1332">
            <v>87701</v>
          </cell>
          <cell r="G1332">
            <v>-8415571</v>
          </cell>
        </row>
        <row r="1333">
          <cell r="A1333" t="str">
            <v>4504050004</v>
          </cell>
          <cell r="B1333" t="str">
            <v>Recupero de Gastos</v>
          </cell>
          <cell r="C1333">
            <v>132623891</v>
          </cell>
          <cell r="D1333">
            <v>133113876</v>
          </cell>
          <cell r="E1333">
            <v>12237726</v>
          </cell>
          <cell r="F1333">
            <v>12299996</v>
          </cell>
          <cell r="G1333">
            <v>-489985</v>
          </cell>
        </row>
        <row r="1334">
          <cell r="A1334" t="str">
            <v>4504050005</v>
          </cell>
          <cell r="B1334" t="str">
            <v>Intereses cobrados a clientes</v>
          </cell>
          <cell r="C1334">
            <v>366067327</v>
          </cell>
          <cell r="D1334">
            <v>415085923</v>
          </cell>
          <cell r="E1334">
            <v>0</v>
          </cell>
          <cell r="F1334">
            <v>19622739</v>
          </cell>
          <cell r="G1334">
            <v>-49018596</v>
          </cell>
        </row>
        <row r="1335">
          <cell r="A1335" t="str">
            <v>4504050006</v>
          </cell>
          <cell r="B1335" t="str">
            <v>Intereses Cobrados al Personal</v>
          </cell>
          <cell r="C1335">
            <v>12217109</v>
          </cell>
          <cell r="D1335">
            <v>22765023</v>
          </cell>
          <cell r="E1335">
            <v>0</v>
          </cell>
          <cell r="F1335">
            <v>935485</v>
          </cell>
          <cell r="G1335">
            <v>-10547914</v>
          </cell>
        </row>
        <row r="1336">
          <cell r="A1336" t="str">
            <v>4504050007</v>
          </cell>
          <cell r="B1336" t="str">
            <v>Intereses Devengados</v>
          </cell>
          <cell r="C1336">
            <v>833685943</v>
          </cell>
          <cell r="D1336">
            <v>1242776852</v>
          </cell>
          <cell r="E1336">
            <v>0</v>
          </cell>
          <cell r="F1336">
            <v>409090909</v>
          </cell>
          <cell r="G1336">
            <v>-409090909</v>
          </cell>
        </row>
        <row r="1337">
          <cell r="A1337" t="str">
            <v>4504050008</v>
          </cell>
          <cell r="B1337" t="str">
            <v>Ingresos y egresos varios-GND-no usar</v>
          </cell>
          <cell r="C1337">
            <v>468401</v>
          </cell>
          <cell r="D1337">
            <v>468401</v>
          </cell>
          <cell r="E1337">
            <v>0</v>
          </cell>
          <cell r="F1337">
            <v>0</v>
          </cell>
          <cell r="G1337">
            <v>0</v>
          </cell>
        </row>
        <row r="1338">
          <cell r="A1338" t="str">
            <v>4504050009</v>
          </cell>
          <cell r="B1338" t="str">
            <v>Recupero Gastos Gestion Cobranzas</v>
          </cell>
          <cell r="C1338">
            <v>7885166</v>
          </cell>
          <cell r="D1338">
            <v>5826578</v>
          </cell>
          <cell r="E1338">
            <v>5439800</v>
          </cell>
          <cell r="F1338">
            <v>5826578</v>
          </cell>
          <cell r="G1338">
            <v>2058588</v>
          </cell>
        </row>
        <row r="1339">
          <cell r="A1339" t="str">
            <v>4504050010</v>
          </cell>
          <cell r="B1339" t="str">
            <v>Recupero de Gastos - Indemn.Seguros.</v>
          </cell>
          <cell r="C1339">
            <v>4690980</v>
          </cell>
          <cell r="D1339">
            <v>7060277</v>
          </cell>
          <cell r="E1339">
            <v>4690980</v>
          </cell>
          <cell r="F1339">
            <v>0</v>
          </cell>
          <cell r="G1339">
            <v>-2369297</v>
          </cell>
        </row>
        <row r="1340">
          <cell r="A1340" t="str">
            <v>4504080001</v>
          </cell>
          <cell r="B1340" t="str">
            <v>Result.Ejerc. Anteriores-G.N.D.-Deudor</v>
          </cell>
          <cell r="C1340">
            <v>79925365</v>
          </cell>
          <cell r="D1340">
            <v>76645022</v>
          </cell>
          <cell r="E1340">
            <v>0</v>
          </cell>
          <cell r="F1340">
            <v>0</v>
          </cell>
          <cell r="G1340">
            <v>3280343</v>
          </cell>
        </row>
        <row r="1341">
          <cell r="A1341" t="str">
            <v>4504080002</v>
          </cell>
          <cell r="B1341" t="str">
            <v>Amort.Acum.a±os anteriores-GND</v>
          </cell>
          <cell r="C1341">
            <v>298164</v>
          </cell>
          <cell r="D1341">
            <v>298164</v>
          </cell>
          <cell r="E1341">
            <v>0</v>
          </cell>
          <cell r="F1341">
            <v>0</v>
          </cell>
          <cell r="G1341">
            <v>0</v>
          </cell>
        </row>
        <row r="1342">
          <cell r="A1342" t="str">
            <v>4504080003</v>
          </cell>
          <cell r="B1342" t="str">
            <v>Result.Ejerc. Anteriores-G.N.D.-Acreedor</v>
          </cell>
          <cell r="C1342">
            <v>0</v>
          </cell>
          <cell r="D1342">
            <v>11224020</v>
          </cell>
          <cell r="E1342">
            <v>0</v>
          </cell>
          <cell r="F1342">
            <v>0</v>
          </cell>
          <cell r="G1342">
            <v>-11224020</v>
          </cell>
        </row>
        <row r="1343">
          <cell r="A1343" t="str">
            <v>4504080004</v>
          </cell>
          <cell r="B1343" t="str">
            <v>Ingresos y egresos varios - G.N.D.</v>
          </cell>
          <cell r="C1343">
            <v>0</v>
          </cell>
          <cell r="D1343">
            <v>468401</v>
          </cell>
          <cell r="E1343">
            <v>0</v>
          </cell>
          <cell r="F1343">
            <v>0</v>
          </cell>
          <cell r="G1343">
            <v>-468401</v>
          </cell>
        </row>
        <row r="1344">
          <cell r="A1344" t="str">
            <v>4504090001</v>
          </cell>
          <cell r="B1344" t="str">
            <v>I.V.A. Gastos de Ventas</v>
          </cell>
          <cell r="C1344">
            <v>10973227</v>
          </cell>
          <cell r="D1344">
            <v>3261183</v>
          </cell>
          <cell r="E1344">
            <v>1561706</v>
          </cell>
          <cell r="F1344">
            <v>0</v>
          </cell>
          <cell r="G1344">
            <v>7712044</v>
          </cell>
        </row>
        <row r="1345">
          <cell r="A1345" t="str">
            <v>4504100001</v>
          </cell>
          <cell r="B1345" t="str">
            <v>Desc.Obtenidos Compra Cert.Cred.Trib.</v>
          </cell>
          <cell r="C1345">
            <v>29737935</v>
          </cell>
          <cell r="D1345">
            <v>116154612</v>
          </cell>
          <cell r="E1345">
            <v>0</v>
          </cell>
          <cell r="F1345">
            <v>10715728</v>
          </cell>
          <cell r="G1345">
            <v>-86416677</v>
          </cell>
        </row>
        <row r="1346">
          <cell r="A1346" t="str">
            <v>4504110001</v>
          </cell>
          <cell r="B1346" t="str">
            <v>Retenc.Art.41- Ley 2051 - Contrat.Public</v>
          </cell>
          <cell r="C1346">
            <v>5191321</v>
          </cell>
          <cell r="D1346">
            <v>0</v>
          </cell>
          <cell r="E1346">
            <v>323223</v>
          </cell>
          <cell r="F1346">
            <v>0</v>
          </cell>
          <cell r="G1346">
            <v>5191321</v>
          </cell>
        </row>
        <row r="1347">
          <cell r="A1347" t="str">
            <v>4601010001</v>
          </cell>
          <cell r="B1347" t="str">
            <v>Impuesto a la Renta Ejecicios Anteriores</v>
          </cell>
          <cell r="C1347">
            <v>0</v>
          </cell>
          <cell r="D1347">
            <v>0</v>
          </cell>
          <cell r="E1347">
            <v>0</v>
          </cell>
          <cell r="F1347">
            <v>0</v>
          </cell>
          <cell r="G1347">
            <v>0</v>
          </cell>
        </row>
        <row r="1348">
          <cell r="A1348" t="str">
            <v>4601020001</v>
          </cell>
          <cell r="B1348" t="str">
            <v>Impuesto a la Renta del Ejercicio</v>
          </cell>
          <cell r="C1348">
            <v>6516267668</v>
          </cell>
          <cell r="D1348">
            <v>4889325374</v>
          </cell>
          <cell r="E1348">
            <v>445954160</v>
          </cell>
          <cell r="F1348">
            <v>0</v>
          </cell>
          <cell r="G1348">
            <v>1626942294</v>
          </cell>
        </row>
        <row r="1349">
          <cell r="A1349" t="str">
            <v>4601020002</v>
          </cell>
          <cell r="B1349" t="str">
            <v>Impuesto a la Renta (Retenci¾n)</v>
          </cell>
          <cell r="C1349">
            <v>328877127</v>
          </cell>
          <cell r="D1349">
            <v>276109699</v>
          </cell>
          <cell r="E1349">
            <v>7600086</v>
          </cell>
          <cell r="F1349">
            <v>0</v>
          </cell>
          <cell r="G1349">
            <v>52767428</v>
          </cell>
        </row>
        <row r="1350">
          <cell r="A1350" t="str">
            <v>4601030001</v>
          </cell>
          <cell r="B1350" t="str">
            <v>Impuesto diferido a±os anteriores</v>
          </cell>
          <cell r="C1350">
            <v>2726577607</v>
          </cell>
          <cell r="D1350">
            <v>3036882476</v>
          </cell>
          <cell r="E1350">
            <v>647196134</v>
          </cell>
          <cell r="F1350">
            <v>977975534</v>
          </cell>
          <cell r="G1350">
            <v>-310304869</v>
          </cell>
        </row>
        <row r="1351">
          <cell r="A1351" t="str">
            <v>4601040001</v>
          </cell>
          <cell r="B1351" t="str">
            <v>Impuesto diferido del ejercicio</v>
          </cell>
          <cell r="C1351">
            <v>6672401042</v>
          </cell>
          <cell r="D1351">
            <v>6672401042</v>
          </cell>
          <cell r="E1351">
            <v>0</v>
          </cell>
          <cell r="F1351">
            <v>0</v>
          </cell>
          <cell r="G1351">
            <v>0</v>
          </cell>
        </row>
        <row r="1352">
          <cell r="A1352" t="str">
            <v>4601040002</v>
          </cell>
          <cell r="B1352" t="str">
            <v>Imp.Diferido - Credito Fiscal Quebrantos</v>
          </cell>
          <cell r="C1352">
            <v>0</v>
          </cell>
          <cell r="D1352">
            <v>0</v>
          </cell>
          <cell r="E1352">
            <v>0</v>
          </cell>
          <cell r="F1352">
            <v>0</v>
          </cell>
          <cell r="G1352">
            <v>0</v>
          </cell>
        </row>
        <row r="1353">
          <cell r="A1353" t="str">
            <v>4601040003</v>
          </cell>
          <cell r="B1353" t="str">
            <v>Imp. Diferido del Ejercicio-Incobrables</v>
          </cell>
          <cell r="C1353">
            <v>630744555</v>
          </cell>
          <cell r="D1353">
            <v>396683734</v>
          </cell>
          <cell r="E1353">
            <v>0</v>
          </cell>
          <cell r="F1353">
            <v>269587413</v>
          </cell>
          <cell r="G1353">
            <v>234060821</v>
          </cell>
        </row>
        <row r="1354">
          <cell r="A1354" t="str">
            <v>4601040004</v>
          </cell>
          <cell r="B1354" t="str">
            <v>Imp.Diferido del Ejerc.- Prov.de Juicios</v>
          </cell>
          <cell r="C1354">
            <v>454759796</v>
          </cell>
          <cell r="D1354">
            <v>300117977</v>
          </cell>
          <cell r="E1354">
            <v>106139006</v>
          </cell>
          <cell r="F1354">
            <v>0</v>
          </cell>
          <cell r="G1354">
            <v>154641819</v>
          </cell>
        </row>
        <row r="1355">
          <cell r="A1355" t="str">
            <v>4601040005</v>
          </cell>
          <cell r="B1355" t="str">
            <v>Imp. Diferido del Ejerc.-Allowance Incob</v>
          </cell>
          <cell r="C1355">
            <v>5879410</v>
          </cell>
          <cell r="D1355">
            <v>455654244</v>
          </cell>
          <cell r="E1355">
            <v>0</v>
          </cell>
          <cell r="F1355">
            <v>0</v>
          </cell>
          <cell r="G1355">
            <v>-449774834</v>
          </cell>
        </row>
        <row r="1356">
          <cell r="A1356" t="str">
            <v>4601040006</v>
          </cell>
          <cell r="B1356" t="str">
            <v>Imp.Diferido Ejercic-Allow.Prov.Juicios</v>
          </cell>
          <cell r="C1356">
            <v>0</v>
          </cell>
          <cell r="D1356">
            <v>0</v>
          </cell>
          <cell r="E1356">
            <v>0</v>
          </cell>
          <cell r="F1356">
            <v>0</v>
          </cell>
          <cell r="G1356">
            <v>0</v>
          </cell>
        </row>
        <row r="1357">
          <cell r="A1357" t="str">
            <v>4601040007</v>
          </cell>
          <cell r="B1357" t="str">
            <v>Impuesto Diferido - Activo Fijo</v>
          </cell>
          <cell r="C1357">
            <v>0</v>
          </cell>
          <cell r="D1357">
            <v>0</v>
          </cell>
          <cell r="E1357">
            <v>0</v>
          </cell>
          <cell r="F1357">
            <v>0</v>
          </cell>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a5GS"/>
      <sheetName val="Contabil"/>
    </sheetNames>
    <sheetDataSet>
      <sheetData sheetId="0" refreshError="1">
        <row r="3">
          <cell r="A3" t="str">
            <v>NUMERO</v>
          </cell>
          <cell r="B3" t="str">
            <v>DESCRIPCIO</v>
          </cell>
          <cell r="C3" t="str">
            <v>DEB_EJER</v>
          </cell>
          <cell r="D3" t="str">
            <v>CRE_EJER</v>
          </cell>
          <cell r="E3" t="str">
            <v>DEB_PER</v>
          </cell>
          <cell r="F3" t="str">
            <v>CRE_PER</v>
          </cell>
          <cell r="G3" t="str">
            <v>SALDO MES</v>
          </cell>
          <cell r="H3" t="str">
            <v>SALDO MES $</v>
          </cell>
        </row>
        <row r="4">
          <cell r="A4" t="str">
            <v>110101</v>
          </cell>
          <cell r="B4" t="str">
            <v>BANCOS MONEDA LOCAL</v>
          </cell>
          <cell r="C4">
            <v>1000000</v>
          </cell>
          <cell r="D4">
            <v>50</v>
          </cell>
          <cell r="E4">
            <v>1000000</v>
          </cell>
          <cell r="F4">
            <v>50</v>
          </cell>
          <cell r="G4">
            <v>999950</v>
          </cell>
          <cell r="H4">
            <v>168.91047297297297</v>
          </cell>
        </row>
        <row r="5">
          <cell r="A5" t="str">
            <v>110102</v>
          </cell>
          <cell r="B5" t="str">
            <v>BANCOS MONEDA EXTRANJERA</v>
          </cell>
          <cell r="C5">
            <v>1000000</v>
          </cell>
          <cell r="D5">
            <v>50</v>
          </cell>
          <cell r="E5">
            <v>1000000</v>
          </cell>
          <cell r="F5">
            <v>50</v>
          </cell>
          <cell r="G5">
            <v>999950</v>
          </cell>
          <cell r="H5">
            <v>168.91047297297297</v>
          </cell>
        </row>
        <row r="6">
          <cell r="A6" t="str">
            <v>110201</v>
          </cell>
          <cell r="B6" t="str">
            <v>FONDO FIJO MONEDA LOCAL</v>
          </cell>
          <cell r="C6">
            <v>1000000</v>
          </cell>
          <cell r="D6">
            <v>50</v>
          </cell>
          <cell r="E6">
            <v>1000000</v>
          </cell>
          <cell r="F6">
            <v>50</v>
          </cell>
          <cell r="G6">
            <v>999950</v>
          </cell>
          <cell r="H6">
            <v>168.91047297297297</v>
          </cell>
        </row>
        <row r="7">
          <cell r="A7" t="str">
            <v>110202</v>
          </cell>
          <cell r="B7" t="str">
            <v>FONDO FIJO MONEDA EXTRANJERA</v>
          </cell>
          <cell r="C7">
            <v>1000000</v>
          </cell>
          <cell r="D7">
            <v>50</v>
          </cell>
          <cell r="E7">
            <v>1000000</v>
          </cell>
          <cell r="F7">
            <v>50</v>
          </cell>
          <cell r="G7">
            <v>999950</v>
          </cell>
          <cell r="H7">
            <v>168.91047297297297</v>
          </cell>
        </row>
        <row r="8">
          <cell r="A8" t="str">
            <v>110301</v>
          </cell>
          <cell r="B8" t="str">
            <v>Cert.Credito Tributario - IVA</v>
          </cell>
          <cell r="C8">
            <v>1000000</v>
          </cell>
          <cell r="D8">
            <v>50</v>
          </cell>
          <cell r="E8">
            <v>1000000</v>
          </cell>
          <cell r="F8">
            <v>50</v>
          </cell>
          <cell r="G8">
            <v>999950</v>
          </cell>
          <cell r="H8">
            <v>168.91047297297297</v>
          </cell>
        </row>
        <row r="9">
          <cell r="A9" t="str">
            <v>110302</v>
          </cell>
          <cell r="B9" t="str">
            <v>Cert.Credito Tributario - Imp.Renta</v>
          </cell>
          <cell r="C9">
            <v>1000000</v>
          </cell>
          <cell r="D9">
            <v>50</v>
          </cell>
          <cell r="E9">
            <v>1000000</v>
          </cell>
          <cell r="F9">
            <v>50</v>
          </cell>
          <cell r="G9">
            <v>999950</v>
          </cell>
          <cell r="H9">
            <v>168.91047297297297</v>
          </cell>
        </row>
        <row r="10">
          <cell r="A10" t="str">
            <v>120101</v>
          </cell>
          <cell r="B10" t="str">
            <v>DEUDORES POR VENTAS MONEDA LOCAL</v>
          </cell>
          <cell r="C10">
            <v>1000000</v>
          </cell>
          <cell r="D10">
            <v>50</v>
          </cell>
          <cell r="E10">
            <v>1000000</v>
          </cell>
          <cell r="F10">
            <v>50</v>
          </cell>
          <cell r="G10">
            <v>999950</v>
          </cell>
          <cell r="H10">
            <v>168.91047297297297</v>
          </cell>
        </row>
        <row r="11">
          <cell r="A11" t="str">
            <v>120102</v>
          </cell>
          <cell r="B11" t="str">
            <v>Deud.p/Vtas.Morosos ML-Doc.a Cobrar ML</v>
          </cell>
          <cell r="C11">
            <v>1000000</v>
          </cell>
          <cell r="D11">
            <v>50</v>
          </cell>
          <cell r="E11">
            <v>1000000</v>
          </cell>
          <cell r="F11">
            <v>50</v>
          </cell>
          <cell r="G11">
            <v>999950</v>
          </cell>
          <cell r="H11">
            <v>168.91047297297297</v>
          </cell>
        </row>
        <row r="12">
          <cell r="A12" t="str">
            <v>120103</v>
          </cell>
          <cell r="B12" t="str">
            <v>DEUDORES HIPOTECARIOS MONEDA LOCAL</v>
          </cell>
          <cell r="C12">
            <v>1000000</v>
          </cell>
          <cell r="D12">
            <v>50</v>
          </cell>
          <cell r="E12">
            <v>1000000</v>
          </cell>
          <cell r="F12">
            <v>50</v>
          </cell>
          <cell r="G12">
            <v>999950</v>
          </cell>
          <cell r="H12">
            <v>168.91047297297297</v>
          </cell>
        </row>
        <row r="13">
          <cell r="A13" t="str">
            <v>120104</v>
          </cell>
          <cell r="B13" t="str">
            <v>Deudores en Gesti¾n - Incobrables ML</v>
          </cell>
          <cell r="C13">
            <v>1000000</v>
          </cell>
          <cell r="D13">
            <v>50</v>
          </cell>
          <cell r="E13">
            <v>1000000</v>
          </cell>
          <cell r="F13">
            <v>50</v>
          </cell>
          <cell r="G13">
            <v>999950</v>
          </cell>
          <cell r="H13">
            <v>168.91047297297297</v>
          </cell>
        </row>
        <row r="14">
          <cell r="A14" t="str">
            <v>120201</v>
          </cell>
          <cell r="B14" t="str">
            <v>DEUDORES POR VENTAS MONEDA EXTRANJERA</v>
          </cell>
          <cell r="C14">
            <v>1000000</v>
          </cell>
          <cell r="D14">
            <v>50</v>
          </cell>
          <cell r="E14">
            <v>1000000</v>
          </cell>
          <cell r="F14">
            <v>50</v>
          </cell>
          <cell r="G14">
            <v>999950</v>
          </cell>
          <cell r="H14">
            <v>168.91047297297297</v>
          </cell>
        </row>
        <row r="15">
          <cell r="A15" t="str">
            <v>120202</v>
          </cell>
          <cell r="B15" t="str">
            <v>DOCUMENTOS A COBRAR MONEDA EXTRANJERA</v>
          </cell>
          <cell r="C15">
            <v>1000000</v>
          </cell>
          <cell r="D15">
            <v>50</v>
          </cell>
          <cell r="E15">
            <v>1000000</v>
          </cell>
          <cell r="F15">
            <v>50</v>
          </cell>
          <cell r="G15">
            <v>999950</v>
          </cell>
          <cell r="H15">
            <v>168.91047297297297</v>
          </cell>
        </row>
        <row r="16">
          <cell r="A16" t="str">
            <v>120204</v>
          </cell>
          <cell r="B16" t="str">
            <v>Deudores en Gestion-Incobrables M.E.</v>
          </cell>
          <cell r="C16">
            <v>1000000</v>
          </cell>
          <cell r="D16">
            <v>50</v>
          </cell>
          <cell r="E16">
            <v>1000000</v>
          </cell>
          <cell r="F16">
            <v>50</v>
          </cell>
          <cell r="G16">
            <v>999950</v>
          </cell>
          <cell r="H16">
            <v>168.91047297297297</v>
          </cell>
        </row>
        <row r="17">
          <cell r="A17" t="str">
            <v>120301</v>
          </cell>
          <cell r="B17" t="str">
            <v>VALORES A DEPOSITAR MONEDA LOCAL</v>
          </cell>
          <cell r="C17">
            <v>1000000</v>
          </cell>
          <cell r="D17">
            <v>50</v>
          </cell>
          <cell r="E17">
            <v>1000000</v>
          </cell>
          <cell r="F17">
            <v>50</v>
          </cell>
          <cell r="G17">
            <v>999950</v>
          </cell>
          <cell r="H17">
            <v>168.91047297297297</v>
          </cell>
        </row>
        <row r="18">
          <cell r="A18" t="str">
            <v>120302</v>
          </cell>
          <cell r="B18" t="str">
            <v>VALORES A DEPOSITAR MONEDA EXTRANJERA</v>
          </cell>
          <cell r="C18">
            <v>1000000</v>
          </cell>
          <cell r="D18">
            <v>50</v>
          </cell>
          <cell r="E18">
            <v>1000000</v>
          </cell>
          <cell r="F18">
            <v>50</v>
          </cell>
          <cell r="G18">
            <v>999950</v>
          </cell>
          <cell r="H18">
            <v>168.91047297297297</v>
          </cell>
        </row>
        <row r="19">
          <cell r="A19" t="str">
            <v>120401</v>
          </cell>
          <cell r="B19" t="str">
            <v>PREVISION CUENTAS INCOBRABLES ML</v>
          </cell>
          <cell r="C19">
            <v>1000000</v>
          </cell>
          <cell r="D19">
            <v>50</v>
          </cell>
          <cell r="E19">
            <v>1000000</v>
          </cell>
          <cell r="F19">
            <v>50</v>
          </cell>
          <cell r="G19">
            <v>999950</v>
          </cell>
          <cell r="H19">
            <v>168.91047297297297</v>
          </cell>
        </row>
        <row r="20">
          <cell r="A20" t="str">
            <v>120402</v>
          </cell>
          <cell r="B20" t="str">
            <v>PREVISION CUENTAS INCOBRABLES ME</v>
          </cell>
          <cell r="C20">
            <v>1000000</v>
          </cell>
          <cell r="D20">
            <v>50</v>
          </cell>
          <cell r="E20">
            <v>1000000</v>
          </cell>
          <cell r="F20">
            <v>50</v>
          </cell>
          <cell r="G20">
            <v>999950</v>
          </cell>
          <cell r="H20">
            <v>168.91047297297297</v>
          </cell>
        </row>
        <row r="21">
          <cell r="A21" t="str">
            <v>130101</v>
          </cell>
          <cell r="B21" t="str">
            <v>ADELANTOS A EMPLEADOS</v>
          </cell>
          <cell r="C21">
            <v>1000000</v>
          </cell>
          <cell r="D21">
            <v>50</v>
          </cell>
          <cell r="E21">
            <v>1000000</v>
          </cell>
          <cell r="F21">
            <v>50</v>
          </cell>
          <cell r="G21">
            <v>999950</v>
          </cell>
          <cell r="H21">
            <v>168.91047297297297</v>
          </cell>
        </row>
        <row r="22">
          <cell r="A22" t="str">
            <v>130102</v>
          </cell>
          <cell r="B22" t="str">
            <v>ADELANTOS A OBREROS</v>
          </cell>
          <cell r="C22">
            <v>1000000</v>
          </cell>
          <cell r="D22">
            <v>50</v>
          </cell>
          <cell r="E22">
            <v>1000000</v>
          </cell>
          <cell r="F22">
            <v>50</v>
          </cell>
          <cell r="G22">
            <v>999950</v>
          </cell>
          <cell r="H22">
            <v>168.91047297297297</v>
          </cell>
        </row>
        <row r="23">
          <cell r="A23" t="str">
            <v>130103</v>
          </cell>
          <cell r="B23" t="str">
            <v>PRESTAMOS A EMPLEADOS</v>
          </cell>
          <cell r="C23">
            <v>1000000</v>
          </cell>
          <cell r="D23">
            <v>50</v>
          </cell>
          <cell r="E23">
            <v>1000000</v>
          </cell>
          <cell r="F23">
            <v>50</v>
          </cell>
          <cell r="G23">
            <v>999950</v>
          </cell>
          <cell r="H23">
            <v>168.91047297297297</v>
          </cell>
        </row>
        <row r="24">
          <cell r="A24" t="str">
            <v>130104</v>
          </cell>
          <cell r="B24" t="str">
            <v>PRESTAMOS A OBREROS</v>
          </cell>
          <cell r="C24">
            <v>1000000</v>
          </cell>
          <cell r="D24">
            <v>50</v>
          </cell>
          <cell r="E24">
            <v>1000000</v>
          </cell>
          <cell r="F24">
            <v>50</v>
          </cell>
          <cell r="G24">
            <v>999950</v>
          </cell>
          <cell r="H24">
            <v>168.91047297297297</v>
          </cell>
        </row>
        <row r="25">
          <cell r="A25" t="str">
            <v>130105</v>
          </cell>
          <cell r="B25" t="str">
            <v>GASTOS A RENDIR</v>
          </cell>
          <cell r="C25">
            <v>1000000</v>
          </cell>
          <cell r="D25">
            <v>50</v>
          </cell>
          <cell r="E25">
            <v>1000000</v>
          </cell>
          <cell r="F25">
            <v>50</v>
          </cell>
          <cell r="G25">
            <v>999950</v>
          </cell>
          <cell r="H25">
            <v>168.91047297297297</v>
          </cell>
        </row>
        <row r="26">
          <cell r="A26" t="str">
            <v>130106</v>
          </cell>
          <cell r="B26" t="str">
            <v>Prestamo a Directores</v>
          </cell>
          <cell r="C26">
            <v>1000000</v>
          </cell>
          <cell r="D26">
            <v>50</v>
          </cell>
          <cell r="E26">
            <v>1000000</v>
          </cell>
          <cell r="F26">
            <v>50</v>
          </cell>
          <cell r="G26">
            <v>999950</v>
          </cell>
          <cell r="H26">
            <v>168.91047297297297</v>
          </cell>
        </row>
        <row r="27">
          <cell r="A27" t="str">
            <v>130107</v>
          </cell>
          <cell r="B27" t="str">
            <v>Viaticos a Rendir</v>
          </cell>
          <cell r="C27">
            <v>1000000</v>
          </cell>
          <cell r="D27">
            <v>50</v>
          </cell>
          <cell r="E27">
            <v>1000000</v>
          </cell>
          <cell r="F27">
            <v>50</v>
          </cell>
          <cell r="G27">
            <v>999950</v>
          </cell>
          <cell r="H27">
            <v>168.91047297297297</v>
          </cell>
        </row>
        <row r="28">
          <cell r="A28" t="str">
            <v>130108</v>
          </cell>
          <cell r="B28" t="str">
            <v>Gastos a Rendir - Tesoreria</v>
          </cell>
          <cell r="C28">
            <v>1000000</v>
          </cell>
          <cell r="D28">
            <v>50</v>
          </cell>
          <cell r="E28">
            <v>1000000</v>
          </cell>
          <cell r="F28">
            <v>50</v>
          </cell>
          <cell r="G28">
            <v>999950</v>
          </cell>
          <cell r="H28">
            <v>168.91047297297297</v>
          </cell>
        </row>
        <row r="29">
          <cell r="A29" t="str">
            <v>140101</v>
          </cell>
          <cell r="B29" t="str">
            <v>TRIGO NACIONAL</v>
          </cell>
          <cell r="C29">
            <v>1000000</v>
          </cell>
          <cell r="D29">
            <v>50</v>
          </cell>
          <cell r="E29">
            <v>1000000</v>
          </cell>
          <cell r="F29">
            <v>50</v>
          </cell>
          <cell r="G29">
            <v>999950</v>
          </cell>
          <cell r="H29">
            <v>168.91047297297297</v>
          </cell>
        </row>
        <row r="30">
          <cell r="A30" t="str">
            <v>140102</v>
          </cell>
          <cell r="B30" t="str">
            <v>TRIGO IMPORTADO</v>
          </cell>
          <cell r="C30">
            <v>1000000</v>
          </cell>
          <cell r="D30">
            <v>50</v>
          </cell>
          <cell r="E30">
            <v>1000000</v>
          </cell>
          <cell r="F30">
            <v>50</v>
          </cell>
          <cell r="G30">
            <v>999950</v>
          </cell>
          <cell r="H30">
            <v>168.91047297297297</v>
          </cell>
        </row>
        <row r="31">
          <cell r="A31" t="str">
            <v>140103</v>
          </cell>
          <cell r="B31" t="str">
            <v>MAIZ IMPORTADO</v>
          </cell>
          <cell r="C31">
            <v>1000000</v>
          </cell>
          <cell r="D31">
            <v>50</v>
          </cell>
          <cell r="E31">
            <v>1000000</v>
          </cell>
          <cell r="F31">
            <v>50</v>
          </cell>
          <cell r="G31">
            <v>999950</v>
          </cell>
          <cell r="H31">
            <v>168.91047297297297</v>
          </cell>
        </row>
        <row r="32">
          <cell r="A32" t="str">
            <v>140201</v>
          </cell>
          <cell r="B32" t="str">
            <v>INSUMOS - HARINAS INDUSTRIALES</v>
          </cell>
          <cell r="C32">
            <v>1000000</v>
          </cell>
          <cell r="D32">
            <v>50</v>
          </cell>
          <cell r="E32">
            <v>1000000</v>
          </cell>
          <cell r="F32">
            <v>50</v>
          </cell>
          <cell r="G32">
            <v>999950</v>
          </cell>
          <cell r="H32">
            <v>168.91047297297297</v>
          </cell>
        </row>
        <row r="33">
          <cell r="A33" t="str">
            <v>140202</v>
          </cell>
          <cell r="B33" t="str">
            <v>INSUMOS - HARINAS FRACCIONADAS</v>
          </cell>
          <cell r="C33">
            <v>1000000</v>
          </cell>
          <cell r="D33">
            <v>50</v>
          </cell>
          <cell r="E33">
            <v>1000000</v>
          </cell>
          <cell r="F33">
            <v>50</v>
          </cell>
          <cell r="G33">
            <v>999950</v>
          </cell>
          <cell r="H33">
            <v>168.91047297297297</v>
          </cell>
        </row>
        <row r="34">
          <cell r="A34" t="str">
            <v>140203</v>
          </cell>
          <cell r="B34" t="str">
            <v>INSUMOS - FABRICA BALANCEADOS</v>
          </cell>
          <cell r="C34">
            <v>1000000</v>
          </cell>
          <cell r="D34">
            <v>50</v>
          </cell>
          <cell r="E34">
            <v>1000000</v>
          </cell>
          <cell r="F34">
            <v>50</v>
          </cell>
          <cell r="G34">
            <v>999950</v>
          </cell>
          <cell r="H34">
            <v>168.91047297297297</v>
          </cell>
        </row>
        <row r="35">
          <cell r="A35" t="str">
            <v>140301</v>
          </cell>
          <cell r="B35" t="str">
            <v>ENVASES - HARINAS INDUSTRIALES</v>
          </cell>
          <cell r="C35">
            <v>1000000</v>
          </cell>
          <cell r="D35">
            <v>50</v>
          </cell>
          <cell r="E35">
            <v>1000000</v>
          </cell>
          <cell r="F35">
            <v>50</v>
          </cell>
          <cell r="G35">
            <v>999950</v>
          </cell>
          <cell r="H35">
            <v>168.91047297297297</v>
          </cell>
        </row>
        <row r="36">
          <cell r="A36" t="str">
            <v>140302</v>
          </cell>
          <cell r="B36" t="str">
            <v>ENVASES - HARINAS FRACCIONADAS</v>
          </cell>
          <cell r="C36">
            <v>1000000</v>
          </cell>
          <cell r="D36">
            <v>50</v>
          </cell>
          <cell r="E36">
            <v>1000000</v>
          </cell>
          <cell r="F36">
            <v>50</v>
          </cell>
          <cell r="G36">
            <v>999950</v>
          </cell>
          <cell r="H36">
            <v>168.91047297297297</v>
          </cell>
        </row>
        <row r="37">
          <cell r="A37" t="str">
            <v>140303</v>
          </cell>
          <cell r="B37" t="str">
            <v>ENVASES - FABRICA BALANCEADOS</v>
          </cell>
          <cell r="C37">
            <v>1000000</v>
          </cell>
          <cell r="D37">
            <v>50</v>
          </cell>
          <cell r="E37">
            <v>1000000</v>
          </cell>
          <cell r="F37">
            <v>50</v>
          </cell>
          <cell r="G37">
            <v>999950</v>
          </cell>
          <cell r="H37">
            <v>168.91047297297297</v>
          </cell>
        </row>
        <row r="38">
          <cell r="A38" t="str">
            <v>140401</v>
          </cell>
          <cell r="B38" t="str">
            <v>PRODUCTOS TERMINADOS INDUSTRIALES</v>
          </cell>
          <cell r="C38">
            <v>1000000</v>
          </cell>
          <cell r="D38">
            <v>50</v>
          </cell>
          <cell r="E38">
            <v>1000000</v>
          </cell>
          <cell r="F38">
            <v>50</v>
          </cell>
          <cell r="G38">
            <v>999950</v>
          </cell>
          <cell r="H38">
            <v>168.91047297297297</v>
          </cell>
        </row>
        <row r="39">
          <cell r="A39" t="str">
            <v>140402</v>
          </cell>
          <cell r="B39" t="str">
            <v>PRODUCTOS TERMINADOS FRACCIONADOS</v>
          </cell>
          <cell r="C39">
            <v>1000000</v>
          </cell>
          <cell r="D39">
            <v>50</v>
          </cell>
          <cell r="E39">
            <v>1000000</v>
          </cell>
          <cell r="F39">
            <v>50</v>
          </cell>
          <cell r="G39">
            <v>999950</v>
          </cell>
          <cell r="H39">
            <v>168.91047297297297</v>
          </cell>
        </row>
        <row r="40">
          <cell r="A40" t="str">
            <v>140403</v>
          </cell>
          <cell r="B40" t="str">
            <v>PRODUCTOS TERMINADOS FB</v>
          </cell>
          <cell r="C40">
            <v>1000000</v>
          </cell>
          <cell r="D40">
            <v>50</v>
          </cell>
          <cell r="E40">
            <v>1000000</v>
          </cell>
          <cell r="F40">
            <v>50</v>
          </cell>
          <cell r="G40">
            <v>999950</v>
          </cell>
          <cell r="H40">
            <v>168.91047297297297</v>
          </cell>
        </row>
        <row r="41">
          <cell r="A41" t="str">
            <v>140404</v>
          </cell>
          <cell r="B41" t="str">
            <v>Productos Terminados Otros</v>
          </cell>
          <cell r="C41">
            <v>1000000</v>
          </cell>
          <cell r="D41">
            <v>50</v>
          </cell>
          <cell r="E41">
            <v>1000000</v>
          </cell>
          <cell r="F41">
            <v>50</v>
          </cell>
          <cell r="G41">
            <v>999950</v>
          </cell>
          <cell r="H41">
            <v>168.91047297297297</v>
          </cell>
        </row>
        <row r="42">
          <cell r="A42" t="str">
            <v>140501</v>
          </cell>
          <cell r="B42" t="str">
            <v>INSUMOS</v>
          </cell>
          <cell r="C42">
            <v>1000000</v>
          </cell>
          <cell r="D42">
            <v>50</v>
          </cell>
          <cell r="E42">
            <v>1000000</v>
          </cell>
          <cell r="F42">
            <v>50</v>
          </cell>
          <cell r="G42">
            <v>999950</v>
          </cell>
          <cell r="H42">
            <v>168.91047297297297</v>
          </cell>
        </row>
        <row r="43">
          <cell r="A43" t="str">
            <v>140502</v>
          </cell>
          <cell r="B43" t="str">
            <v>MATERIAS PRIMAS</v>
          </cell>
          <cell r="C43">
            <v>1000000</v>
          </cell>
          <cell r="D43">
            <v>50</v>
          </cell>
          <cell r="E43">
            <v>1000000</v>
          </cell>
          <cell r="F43">
            <v>50</v>
          </cell>
          <cell r="G43">
            <v>999950</v>
          </cell>
          <cell r="H43">
            <v>168.91047297297297</v>
          </cell>
        </row>
        <row r="44">
          <cell r="A44" t="str">
            <v>140601</v>
          </cell>
          <cell r="B44" t="str">
            <v>REVALUACION DE CONTRATOS OPEN CON PRECIO</v>
          </cell>
          <cell r="C44">
            <v>1000000</v>
          </cell>
          <cell r="D44">
            <v>50</v>
          </cell>
          <cell r="E44">
            <v>1000000</v>
          </cell>
          <cell r="F44">
            <v>50</v>
          </cell>
          <cell r="G44">
            <v>999950</v>
          </cell>
          <cell r="H44">
            <v>168.91047297297297</v>
          </cell>
        </row>
        <row r="45">
          <cell r="A45" t="str">
            <v>140701</v>
          </cell>
          <cell r="B45" t="str">
            <v>Anticipo a Proveedores Comunes ML</v>
          </cell>
          <cell r="C45">
            <v>1000000</v>
          </cell>
          <cell r="D45">
            <v>50</v>
          </cell>
          <cell r="E45">
            <v>1000000</v>
          </cell>
          <cell r="F45">
            <v>50</v>
          </cell>
          <cell r="G45">
            <v>999950</v>
          </cell>
          <cell r="H45">
            <v>168.91047297297297</v>
          </cell>
        </row>
        <row r="46">
          <cell r="A46" t="str">
            <v>140702</v>
          </cell>
          <cell r="B46" t="str">
            <v>Anticipo a Proveedores Trigo ML</v>
          </cell>
          <cell r="C46">
            <v>1000000</v>
          </cell>
          <cell r="D46">
            <v>50</v>
          </cell>
          <cell r="E46">
            <v>1000000</v>
          </cell>
          <cell r="F46">
            <v>50</v>
          </cell>
          <cell r="G46">
            <v>999950</v>
          </cell>
          <cell r="H46">
            <v>168.91047297297297</v>
          </cell>
        </row>
        <row r="47">
          <cell r="A47" t="str">
            <v>140703</v>
          </cell>
          <cell r="B47" t="str">
            <v>Anticipo a Proveedores Trigo ME</v>
          </cell>
          <cell r="C47">
            <v>1000000</v>
          </cell>
          <cell r="D47">
            <v>50</v>
          </cell>
          <cell r="E47">
            <v>1000000</v>
          </cell>
          <cell r="F47">
            <v>50</v>
          </cell>
          <cell r="G47">
            <v>999950</v>
          </cell>
          <cell r="H47">
            <v>168.91047297297297</v>
          </cell>
        </row>
        <row r="48">
          <cell r="A48" t="str">
            <v>140704</v>
          </cell>
          <cell r="B48" t="str">
            <v>Anticipo Proveedores Comunes ME</v>
          </cell>
          <cell r="C48">
            <v>1000000</v>
          </cell>
          <cell r="D48">
            <v>50</v>
          </cell>
          <cell r="E48">
            <v>1000000</v>
          </cell>
          <cell r="F48">
            <v>50</v>
          </cell>
          <cell r="G48">
            <v>999950</v>
          </cell>
          <cell r="H48">
            <v>168.91047297297297</v>
          </cell>
        </row>
        <row r="49">
          <cell r="A49" t="str">
            <v>140801</v>
          </cell>
          <cell r="B49" t="str">
            <v>Contrato de trigo - Abierto ML</v>
          </cell>
          <cell r="C49">
            <v>1000000</v>
          </cell>
          <cell r="D49">
            <v>50</v>
          </cell>
          <cell r="E49">
            <v>1000000</v>
          </cell>
          <cell r="F49">
            <v>50</v>
          </cell>
          <cell r="G49">
            <v>999950</v>
          </cell>
          <cell r="H49">
            <v>168.91047297297297</v>
          </cell>
        </row>
        <row r="50">
          <cell r="A50" t="str">
            <v>140802</v>
          </cell>
          <cell r="B50" t="str">
            <v>Contrato de Trigo - Abierto ME</v>
          </cell>
          <cell r="C50">
            <v>1000000</v>
          </cell>
          <cell r="D50">
            <v>50</v>
          </cell>
          <cell r="E50">
            <v>1000000</v>
          </cell>
          <cell r="F50">
            <v>50</v>
          </cell>
          <cell r="G50">
            <v>999950</v>
          </cell>
          <cell r="H50">
            <v>168.91047297297297</v>
          </cell>
        </row>
        <row r="51">
          <cell r="A51" t="str">
            <v>150101</v>
          </cell>
          <cell r="B51" t="str">
            <v>INVERSIONES</v>
          </cell>
          <cell r="C51">
            <v>1000000</v>
          </cell>
          <cell r="D51">
            <v>50</v>
          </cell>
          <cell r="E51">
            <v>1000000</v>
          </cell>
          <cell r="F51">
            <v>50</v>
          </cell>
          <cell r="G51">
            <v>999950</v>
          </cell>
          <cell r="H51">
            <v>168.91047297297297</v>
          </cell>
        </row>
        <row r="52">
          <cell r="A52" t="str">
            <v>150102</v>
          </cell>
          <cell r="B52" t="str">
            <v>REINVERSIONES</v>
          </cell>
          <cell r="C52">
            <v>1000000</v>
          </cell>
          <cell r="D52">
            <v>50</v>
          </cell>
          <cell r="E52">
            <v>1000000</v>
          </cell>
          <cell r="F52">
            <v>50</v>
          </cell>
          <cell r="G52">
            <v>999950</v>
          </cell>
          <cell r="H52">
            <v>168.91047297297297</v>
          </cell>
        </row>
        <row r="53">
          <cell r="A53" t="str">
            <v>160101</v>
          </cell>
          <cell r="B53" t="str">
            <v>MUEBLES Y UTILES</v>
          </cell>
          <cell r="C53">
            <v>1000000</v>
          </cell>
          <cell r="D53">
            <v>50</v>
          </cell>
          <cell r="E53">
            <v>1000000</v>
          </cell>
          <cell r="F53">
            <v>50</v>
          </cell>
          <cell r="G53">
            <v>999950</v>
          </cell>
          <cell r="H53">
            <v>168.91047297297297</v>
          </cell>
        </row>
        <row r="54">
          <cell r="A54" t="str">
            <v>160201</v>
          </cell>
          <cell r="B54" t="str">
            <v>MAQUINARIAS, HERRAMIENTAS Y EQUIPOS</v>
          </cell>
          <cell r="C54">
            <v>1000000</v>
          </cell>
          <cell r="D54">
            <v>50</v>
          </cell>
          <cell r="E54">
            <v>1000000</v>
          </cell>
          <cell r="F54">
            <v>50</v>
          </cell>
          <cell r="G54">
            <v>999950</v>
          </cell>
          <cell r="H54">
            <v>168.91047297297297</v>
          </cell>
        </row>
        <row r="55">
          <cell r="A55" t="str">
            <v>160301</v>
          </cell>
          <cell r="B55" t="str">
            <v>EQUIPOS Y SISTEMAS DE COMPUTACION</v>
          </cell>
          <cell r="C55">
            <v>1000000</v>
          </cell>
          <cell r="D55">
            <v>50</v>
          </cell>
          <cell r="E55">
            <v>1000000</v>
          </cell>
          <cell r="F55">
            <v>50</v>
          </cell>
          <cell r="G55">
            <v>999950</v>
          </cell>
          <cell r="H55">
            <v>168.91047297297297</v>
          </cell>
        </row>
        <row r="56">
          <cell r="A56" t="str">
            <v>160401</v>
          </cell>
          <cell r="B56" t="str">
            <v>VEHICULOS</v>
          </cell>
          <cell r="C56">
            <v>1000000</v>
          </cell>
          <cell r="D56">
            <v>50</v>
          </cell>
          <cell r="E56">
            <v>1000000</v>
          </cell>
          <cell r="F56">
            <v>50</v>
          </cell>
          <cell r="G56">
            <v>999950</v>
          </cell>
          <cell r="H56">
            <v>168.91047297297297</v>
          </cell>
        </row>
        <row r="57">
          <cell r="A57" t="str">
            <v>160501</v>
          </cell>
          <cell r="B57" t="str">
            <v>INMUEBLES</v>
          </cell>
          <cell r="C57">
            <v>1000000</v>
          </cell>
          <cell r="D57">
            <v>50</v>
          </cell>
          <cell r="E57">
            <v>1000000</v>
          </cell>
          <cell r="F57">
            <v>50</v>
          </cell>
          <cell r="G57">
            <v>999950</v>
          </cell>
          <cell r="H57">
            <v>168.91047297297297</v>
          </cell>
        </row>
        <row r="58">
          <cell r="A58" t="str">
            <v>160601</v>
          </cell>
          <cell r="B58" t="str">
            <v>TERRENOS</v>
          </cell>
          <cell r="C58">
            <v>1000000</v>
          </cell>
          <cell r="D58">
            <v>50</v>
          </cell>
          <cell r="E58">
            <v>1000000</v>
          </cell>
          <cell r="F58">
            <v>50</v>
          </cell>
          <cell r="G58">
            <v>999950</v>
          </cell>
          <cell r="H58">
            <v>168.91047297297297</v>
          </cell>
        </row>
        <row r="59">
          <cell r="A59" t="str">
            <v>160701</v>
          </cell>
          <cell r="B59" t="str">
            <v>OBRAS EN EJECUCION</v>
          </cell>
          <cell r="C59">
            <v>1000000</v>
          </cell>
          <cell r="D59">
            <v>50</v>
          </cell>
          <cell r="E59">
            <v>1000000</v>
          </cell>
          <cell r="F59">
            <v>50</v>
          </cell>
          <cell r="G59">
            <v>999950</v>
          </cell>
          <cell r="H59">
            <v>168.91047297297297</v>
          </cell>
        </row>
        <row r="60">
          <cell r="A60" t="str">
            <v>160702</v>
          </cell>
          <cell r="B60" t="str">
            <v>IMPORTACIONES EN CURSO - BIENES DE USO</v>
          </cell>
          <cell r="C60">
            <v>1000000</v>
          </cell>
          <cell r="D60">
            <v>50</v>
          </cell>
          <cell r="E60">
            <v>1000000</v>
          </cell>
          <cell r="F60">
            <v>50</v>
          </cell>
          <cell r="G60">
            <v>999950</v>
          </cell>
          <cell r="H60">
            <v>168.91047297297297</v>
          </cell>
        </row>
        <row r="61">
          <cell r="A61" t="str">
            <v>161001</v>
          </cell>
          <cell r="B61" t="str">
            <v>A.A. MUEBLES Y UTILES</v>
          </cell>
          <cell r="C61">
            <v>1000000</v>
          </cell>
          <cell r="D61">
            <v>50</v>
          </cell>
          <cell r="E61">
            <v>1000000</v>
          </cell>
          <cell r="F61">
            <v>50</v>
          </cell>
          <cell r="G61">
            <v>999950</v>
          </cell>
          <cell r="H61">
            <v>168.91047297297297</v>
          </cell>
        </row>
        <row r="62">
          <cell r="A62" t="str">
            <v>161101</v>
          </cell>
          <cell r="B62" t="str">
            <v>A.A.MAQUINARIAS HERRAMIENTAS Y EQUIPOS</v>
          </cell>
          <cell r="C62">
            <v>1000000</v>
          </cell>
          <cell r="D62">
            <v>50</v>
          </cell>
          <cell r="E62">
            <v>1000000</v>
          </cell>
          <cell r="F62">
            <v>50</v>
          </cell>
          <cell r="G62">
            <v>999950</v>
          </cell>
          <cell r="H62">
            <v>168.91047297297297</v>
          </cell>
        </row>
        <row r="63">
          <cell r="A63" t="str">
            <v>161201</v>
          </cell>
          <cell r="B63" t="str">
            <v>A.A.EQUIPOS Y SISTEMAS DE COMPUTACION</v>
          </cell>
          <cell r="C63">
            <v>1000000</v>
          </cell>
          <cell r="D63">
            <v>50</v>
          </cell>
          <cell r="E63">
            <v>1000000</v>
          </cell>
          <cell r="F63">
            <v>50</v>
          </cell>
          <cell r="G63">
            <v>999950</v>
          </cell>
          <cell r="H63">
            <v>168.91047297297297</v>
          </cell>
        </row>
        <row r="64">
          <cell r="A64" t="str">
            <v>161301</v>
          </cell>
          <cell r="B64" t="str">
            <v>A.A.VEHICULOS</v>
          </cell>
          <cell r="C64">
            <v>1000000</v>
          </cell>
          <cell r="D64">
            <v>50</v>
          </cell>
          <cell r="E64">
            <v>1000000</v>
          </cell>
          <cell r="F64">
            <v>50</v>
          </cell>
          <cell r="G64">
            <v>999950</v>
          </cell>
          <cell r="H64">
            <v>168.91047297297297</v>
          </cell>
        </row>
        <row r="65">
          <cell r="A65" t="str">
            <v>161401</v>
          </cell>
          <cell r="B65" t="str">
            <v>A.A. INMUEBLES</v>
          </cell>
          <cell r="C65">
            <v>1000000</v>
          </cell>
          <cell r="D65">
            <v>50</v>
          </cell>
          <cell r="E65">
            <v>1000000</v>
          </cell>
          <cell r="F65">
            <v>50</v>
          </cell>
          <cell r="G65">
            <v>999950</v>
          </cell>
          <cell r="H65">
            <v>168.91047297297297</v>
          </cell>
        </row>
        <row r="66">
          <cell r="A66" t="str">
            <v>170101</v>
          </cell>
          <cell r="B66" t="str">
            <v>Creditos a Cobrar a LP Moneda Local</v>
          </cell>
          <cell r="C66">
            <v>1000000</v>
          </cell>
          <cell r="D66">
            <v>50</v>
          </cell>
          <cell r="E66">
            <v>1000000</v>
          </cell>
          <cell r="F66">
            <v>50</v>
          </cell>
          <cell r="G66">
            <v>999950</v>
          </cell>
          <cell r="H66">
            <v>168.91047297297297</v>
          </cell>
        </row>
        <row r="67">
          <cell r="A67" t="str">
            <v>180101</v>
          </cell>
          <cell r="B67" t="str">
            <v>SEGUROS PAGADOS POR ADELANTADO-ML</v>
          </cell>
          <cell r="C67">
            <v>1000000</v>
          </cell>
          <cell r="D67">
            <v>50</v>
          </cell>
          <cell r="E67">
            <v>1000000</v>
          </cell>
          <cell r="F67">
            <v>50</v>
          </cell>
          <cell r="G67">
            <v>999950</v>
          </cell>
          <cell r="H67">
            <v>168.91047297297297</v>
          </cell>
        </row>
        <row r="68">
          <cell r="A68" t="str">
            <v>180102</v>
          </cell>
          <cell r="B68" t="str">
            <v>Seguros Pagados por Adelantado-ME</v>
          </cell>
          <cell r="C68">
            <v>1000000</v>
          </cell>
          <cell r="D68">
            <v>50</v>
          </cell>
          <cell r="E68">
            <v>1000000</v>
          </cell>
          <cell r="F68">
            <v>50</v>
          </cell>
          <cell r="G68">
            <v>999950</v>
          </cell>
          <cell r="H68">
            <v>168.91047297297297</v>
          </cell>
        </row>
        <row r="69">
          <cell r="A69" t="str">
            <v>180201</v>
          </cell>
          <cell r="B69" t="str">
            <v>IMPUESTOS MUNICIPALES</v>
          </cell>
          <cell r="C69">
            <v>1000000</v>
          </cell>
          <cell r="D69">
            <v>50</v>
          </cell>
          <cell r="E69">
            <v>1000000</v>
          </cell>
          <cell r="F69">
            <v>50</v>
          </cell>
          <cell r="G69">
            <v>999950</v>
          </cell>
          <cell r="H69">
            <v>168.91047297297297</v>
          </cell>
        </row>
        <row r="70">
          <cell r="A70" t="str">
            <v>180202</v>
          </cell>
          <cell r="B70" t="str">
            <v>SERVICIOS A VENCER</v>
          </cell>
          <cell r="C70">
            <v>1000000</v>
          </cell>
          <cell r="D70">
            <v>50</v>
          </cell>
          <cell r="E70">
            <v>1000000</v>
          </cell>
          <cell r="F70">
            <v>50</v>
          </cell>
          <cell r="G70">
            <v>999950</v>
          </cell>
          <cell r="H70">
            <v>168.91047297297297</v>
          </cell>
        </row>
        <row r="71">
          <cell r="A71" t="str">
            <v>180203</v>
          </cell>
          <cell r="B71" t="str">
            <v>ACTIVO POR IMPUESTO DIFERIDO</v>
          </cell>
          <cell r="C71">
            <v>1000000</v>
          </cell>
          <cell r="D71">
            <v>50</v>
          </cell>
          <cell r="E71">
            <v>1000000</v>
          </cell>
          <cell r="F71">
            <v>50</v>
          </cell>
          <cell r="G71">
            <v>999950</v>
          </cell>
          <cell r="H71">
            <v>168.91047297297297</v>
          </cell>
        </row>
        <row r="72">
          <cell r="A72" t="str">
            <v>180204</v>
          </cell>
          <cell r="B72" t="str">
            <v>Activo por Impuesto Diferido - L.P.</v>
          </cell>
          <cell r="C72">
            <v>1000000</v>
          </cell>
          <cell r="D72">
            <v>50</v>
          </cell>
          <cell r="E72">
            <v>1000000</v>
          </cell>
          <cell r="F72">
            <v>50</v>
          </cell>
          <cell r="G72">
            <v>999950</v>
          </cell>
          <cell r="H72">
            <v>168.91047297297297</v>
          </cell>
        </row>
        <row r="73">
          <cell r="A73" t="str">
            <v>210101</v>
          </cell>
          <cell r="B73" t="str">
            <v>PROVEEDORES COMUNES MONEDA LOCAL</v>
          </cell>
          <cell r="C73">
            <v>1000000</v>
          </cell>
          <cell r="D73">
            <v>50</v>
          </cell>
          <cell r="E73">
            <v>1000000</v>
          </cell>
          <cell r="F73">
            <v>50</v>
          </cell>
          <cell r="G73">
            <v>999950</v>
          </cell>
          <cell r="H73">
            <v>168.91047297297297</v>
          </cell>
        </row>
        <row r="74">
          <cell r="A74" t="str">
            <v>210201</v>
          </cell>
          <cell r="B74" t="str">
            <v>PROVEEDORES DE MATERIA PRIMA MONEDA LOCA</v>
          </cell>
          <cell r="C74">
            <v>1000000</v>
          </cell>
          <cell r="D74">
            <v>50</v>
          </cell>
          <cell r="E74">
            <v>1000000</v>
          </cell>
          <cell r="F74">
            <v>50</v>
          </cell>
          <cell r="G74">
            <v>999950</v>
          </cell>
          <cell r="H74">
            <v>168.91047297297297</v>
          </cell>
        </row>
        <row r="75">
          <cell r="A75" t="str">
            <v>210301</v>
          </cell>
          <cell r="B75" t="str">
            <v>PROVEEDORES DE MATERIA PRIMA MONEDA EXTR</v>
          </cell>
          <cell r="C75">
            <v>1000000</v>
          </cell>
          <cell r="D75">
            <v>50</v>
          </cell>
          <cell r="E75">
            <v>1000000</v>
          </cell>
          <cell r="F75">
            <v>50</v>
          </cell>
          <cell r="G75">
            <v>999950</v>
          </cell>
          <cell r="H75">
            <v>168.91047297297297</v>
          </cell>
        </row>
        <row r="76">
          <cell r="A76" t="str">
            <v>210401</v>
          </cell>
          <cell r="B76" t="str">
            <v>PROVEEDORES COMUNES MONEDA EXTRANJERA</v>
          </cell>
          <cell r="C76">
            <v>1000000</v>
          </cell>
          <cell r="D76">
            <v>50</v>
          </cell>
          <cell r="E76">
            <v>1000000</v>
          </cell>
          <cell r="F76">
            <v>50</v>
          </cell>
          <cell r="G76">
            <v>999950</v>
          </cell>
          <cell r="H76">
            <v>168.91047297297297</v>
          </cell>
        </row>
        <row r="77">
          <cell r="A77" t="str">
            <v>220101</v>
          </cell>
          <cell r="B77" t="str">
            <v>REMUNERACIONES A PAGAR</v>
          </cell>
          <cell r="C77">
            <v>1000000</v>
          </cell>
          <cell r="D77">
            <v>50</v>
          </cell>
          <cell r="E77">
            <v>1000000</v>
          </cell>
          <cell r="F77">
            <v>50</v>
          </cell>
          <cell r="G77">
            <v>999950</v>
          </cell>
          <cell r="H77">
            <v>168.91047297297297</v>
          </cell>
        </row>
        <row r="78">
          <cell r="A78" t="str">
            <v>220201</v>
          </cell>
          <cell r="B78" t="str">
            <v>LEYES SOCIALES A PAGAR</v>
          </cell>
          <cell r="C78">
            <v>1000000</v>
          </cell>
          <cell r="D78">
            <v>50</v>
          </cell>
          <cell r="E78">
            <v>1000000</v>
          </cell>
          <cell r="F78">
            <v>50</v>
          </cell>
          <cell r="G78">
            <v>999950</v>
          </cell>
          <cell r="H78">
            <v>168.91047297297297</v>
          </cell>
        </row>
        <row r="79">
          <cell r="A79" t="str">
            <v>220301</v>
          </cell>
          <cell r="B79" t="str">
            <v>RETENCIONES JUDICIALES SOBRE HABERES</v>
          </cell>
          <cell r="C79">
            <v>1000000</v>
          </cell>
          <cell r="D79">
            <v>50</v>
          </cell>
          <cell r="E79">
            <v>1000000</v>
          </cell>
          <cell r="F79">
            <v>50</v>
          </cell>
          <cell r="G79">
            <v>999950</v>
          </cell>
          <cell r="H79">
            <v>168.91047297297297</v>
          </cell>
        </row>
        <row r="80">
          <cell r="A80" t="str">
            <v>230101</v>
          </cell>
          <cell r="B80" t="str">
            <v>OBLIGACIONES BANCARIAS A PAGAR CORTO PLA</v>
          </cell>
          <cell r="C80">
            <v>1000000</v>
          </cell>
          <cell r="D80">
            <v>50</v>
          </cell>
          <cell r="E80">
            <v>1000000</v>
          </cell>
          <cell r="F80">
            <v>50</v>
          </cell>
          <cell r="G80">
            <v>999950</v>
          </cell>
          <cell r="H80">
            <v>168.91047297297297</v>
          </cell>
        </row>
        <row r="81">
          <cell r="A81" t="str">
            <v>230102</v>
          </cell>
          <cell r="B81" t="str">
            <v>OBLIGACIONES BANCARIAS ME CORTO PLA</v>
          </cell>
          <cell r="C81">
            <v>1000000</v>
          </cell>
          <cell r="D81">
            <v>50</v>
          </cell>
          <cell r="E81">
            <v>1000000</v>
          </cell>
          <cell r="F81">
            <v>50</v>
          </cell>
          <cell r="G81">
            <v>999950</v>
          </cell>
          <cell r="H81">
            <v>168.91047297297297</v>
          </cell>
        </row>
        <row r="82">
          <cell r="A82" t="str">
            <v>240101</v>
          </cell>
          <cell r="B82" t="str">
            <v>CARGILL SACI</v>
          </cell>
          <cell r="C82">
            <v>1000000</v>
          </cell>
          <cell r="D82">
            <v>50</v>
          </cell>
          <cell r="E82">
            <v>1000000</v>
          </cell>
          <cell r="F82">
            <v>50</v>
          </cell>
          <cell r="G82">
            <v>999950</v>
          </cell>
          <cell r="H82">
            <v>168.91047297297297</v>
          </cell>
        </row>
        <row r="83">
          <cell r="A83" t="str">
            <v>240102</v>
          </cell>
          <cell r="B83" t="str">
            <v>Cargill de Venezuela, C.A.</v>
          </cell>
          <cell r="C83">
            <v>1000000</v>
          </cell>
          <cell r="D83">
            <v>50</v>
          </cell>
          <cell r="E83">
            <v>1000000</v>
          </cell>
          <cell r="F83">
            <v>50</v>
          </cell>
          <cell r="G83">
            <v>999950</v>
          </cell>
          <cell r="H83">
            <v>168.91047297297297</v>
          </cell>
        </row>
        <row r="84">
          <cell r="A84" t="str">
            <v>240201</v>
          </cell>
          <cell r="B84" t="str">
            <v>TRIGALIA S.A.</v>
          </cell>
          <cell r="C84">
            <v>1000000</v>
          </cell>
          <cell r="D84">
            <v>50</v>
          </cell>
          <cell r="E84">
            <v>1000000</v>
          </cell>
          <cell r="F84">
            <v>50</v>
          </cell>
          <cell r="G84">
            <v>999950</v>
          </cell>
          <cell r="H84">
            <v>168.91047297297297</v>
          </cell>
        </row>
        <row r="85">
          <cell r="A85" t="str">
            <v>250101</v>
          </cell>
          <cell r="B85" t="str">
            <v>PROVISION PARA SUELDO ANUAL COMPLEMENTAR</v>
          </cell>
          <cell r="C85">
            <v>1000000</v>
          </cell>
          <cell r="D85">
            <v>50</v>
          </cell>
          <cell r="E85">
            <v>1000000</v>
          </cell>
          <cell r="F85">
            <v>50</v>
          </cell>
          <cell r="G85">
            <v>999950</v>
          </cell>
          <cell r="H85">
            <v>168.91047297297297</v>
          </cell>
        </row>
        <row r="86">
          <cell r="A86" t="str">
            <v>250201</v>
          </cell>
          <cell r="B86" t="str">
            <v>PROVISION PARA ENERGIA ELECTRICA</v>
          </cell>
          <cell r="C86">
            <v>1000000</v>
          </cell>
          <cell r="D86">
            <v>50</v>
          </cell>
          <cell r="E86">
            <v>1000000</v>
          </cell>
          <cell r="F86">
            <v>50</v>
          </cell>
          <cell r="G86">
            <v>999950</v>
          </cell>
          <cell r="H86">
            <v>168.91047297297297</v>
          </cell>
        </row>
        <row r="87">
          <cell r="A87" t="str">
            <v>250202</v>
          </cell>
          <cell r="B87" t="str">
            <v>PROVISION PARA GASTOS DE COMUNICACIONES</v>
          </cell>
          <cell r="C87">
            <v>1000000</v>
          </cell>
          <cell r="D87">
            <v>50</v>
          </cell>
          <cell r="E87">
            <v>1000000</v>
          </cell>
          <cell r="F87">
            <v>50</v>
          </cell>
          <cell r="G87">
            <v>999950</v>
          </cell>
          <cell r="H87">
            <v>168.91047297297297</v>
          </cell>
        </row>
        <row r="88">
          <cell r="A88" t="str">
            <v>250203</v>
          </cell>
          <cell r="B88" t="str">
            <v>PROVISION PARA CONSUMO AGUA</v>
          </cell>
          <cell r="C88">
            <v>1000000</v>
          </cell>
          <cell r="D88">
            <v>50</v>
          </cell>
          <cell r="E88">
            <v>1000000</v>
          </cell>
          <cell r="F88">
            <v>50</v>
          </cell>
          <cell r="G88">
            <v>999950</v>
          </cell>
          <cell r="H88">
            <v>168.91047297297297</v>
          </cell>
        </row>
        <row r="89">
          <cell r="A89" t="str">
            <v>250301</v>
          </cell>
          <cell r="B89" t="str">
            <v>PROVISION PARA GASTOS DE VENTAS</v>
          </cell>
          <cell r="C89">
            <v>1000000</v>
          </cell>
          <cell r="D89">
            <v>50</v>
          </cell>
          <cell r="E89">
            <v>1000000</v>
          </cell>
          <cell r="F89">
            <v>50</v>
          </cell>
          <cell r="G89">
            <v>999950</v>
          </cell>
          <cell r="H89">
            <v>168.91047297297297</v>
          </cell>
        </row>
        <row r="90">
          <cell r="A90" t="str">
            <v>250401</v>
          </cell>
          <cell r="B90" t="str">
            <v>PROVISION PARA JUICIOS</v>
          </cell>
          <cell r="C90">
            <v>1000000</v>
          </cell>
          <cell r="D90">
            <v>50</v>
          </cell>
          <cell r="E90">
            <v>1000000</v>
          </cell>
          <cell r="F90">
            <v>50</v>
          </cell>
          <cell r="G90">
            <v>999950</v>
          </cell>
          <cell r="H90">
            <v>168.91047297297297</v>
          </cell>
        </row>
        <row r="91">
          <cell r="A91" t="str">
            <v>250402</v>
          </cell>
          <cell r="B91" t="str">
            <v>Provisi¾n para Juicios ME</v>
          </cell>
          <cell r="C91">
            <v>1000000</v>
          </cell>
          <cell r="D91">
            <v>50</v>
          </cell>
          <cell r="E91">
            <v>1000000</v>
          </cell>
          <cell r="F91">
            <v>50</v>
          </cell>
          <cell r="G91">
            <v>999950</v>
          </cell>
          <cell r="H91">
            <v>168.91047297297297</v>
          </cell>
        </row>
        <row r="92">
          <cell r="A92" t="str">
            <v>250501</v>
          </cell>
          <cell r="B92" t="str">
            <v>FACTURAS A RECIBIR</v>
          </cell>
          <cell r="C92">
            <v>1000000</v>
          </cell>
          <cell r="D92">
            <v>50</v>
          </cell>
          <cell r="E92">
            <v>1000000</v>
          </cell>
          <cell r="F92">
            <v>50</v>
          </cell>
          <cell r="G92">
            <v>999950</v>
          </cell>
          <cell r="H92">
            <v>168.91047297297297</v>
          </cell>
        </row>
        <row r="93">
          <cell r="A93" t="str">
            <v>250502</v>
          </cell>
          <cell r="B93" t="str">
            <v>Fact. Recib. Prov.Trigo ML</v>
          </cell>
          <cell r="C93">
            <v>1000000</v>
          </cell>
          <cell r="D93">
            <v>50</v>
          </cell>
          <cell r="E93">
            <v>1000000</v>
          </cell>
          <cell r="F93">
            <v>50</v>
          </cell>
          <cell r="G93">
            <v>999950</v>
          </cell>
          <cell r="H93">
            <v>168.91047297297297</v>
          </cell>
        </row>
        <row r="94">
          <cell r="A94" t="str">
            <v>250503</v>
          </cell>
          <cell r="B94" t="str">
            <v>Fact. Recib. Prov.Trigo ME</v>
          </cell>
          <cell r="C94">
            <v>1000000</v>
          </cell>
          <cell r="D94">
            <v>50</v>
          </cell>
          <cell r="E94">
            <v>1000000</v>
          </cell>
          <cell r="F94">
            <v>50</v>
          </cell>
          <cell r="G94">
            <v>999950</v>
          </cell>
          <cell r="H94">
            <v>168.91047297297297</v>
          </cell>
        </row>
        <row r="95">
          <cell r="A95" t="str">
            <v>250504</v>
          </cell>
          <cell r="B95" t="str">
            <v>Fact. Recib. Prov.Comunes ME</v>
          </cell>
          <cell r="C95">
            <v>1000000</v>
          </cell>
          <cell r="D95">
            <v>50</v>
          </cell>
          <cell r="E95">
            <v>1000000</v>
          </cell>
          <cell r="F95">
            <v>50</v>
          </cell>
          <cell r="G95">
            <v>999950</v>
          </cell>
          <cell r="H95">
            <v>168.91047297297297</v>
          </cell>
        </row>
        <row r="96">
          <cell r="A96" t="str">
            <v>250505</v>
          </cell>
          <cell r="B96" t="str">
            <v>Trigo a Recib.s/Contrat.Open ML</v>
          </cell>
          <cell r="C96">
            <v>1000000</v>
          </cell>
          <cell r="D96">
            <v>50</v>
          </cell>
          <cell r="E96">
            <v>1000000</v>
          </cell>
          <cell r="F96">
            <v>50</v>
          </cell>
          <cell r="G96">
            <v>999950</v>
          </cell>
          <cell r="H96">
            <v>168.91047297297297</v>
          </cell>
        </row>
        <row r="97">
          <cell r="A97" t="str">
            <v>250601</v>
          </cell>
          <cell r="B97" t="str">
            <v>PROVISIONES VARIAS</v>
          </cell>
          <cell r="C97">
            <v>1000000</v>
          </cell>
          <cell r="D97">
            <v>50</v>
          </cell>
          <cell r="E97">
            <v>1000000</v>
          </cell>
          <cell r="F97">
            <v>50</v>
          </cell>
          <cell r="G97">
            <v>999950</v>
          </cell>
          <cell r="H97">
            <v>168.91047297297297</v>
          </cell>
        </row>
        <row r="98">
          <cell r="A98" t="str">
            <v>250701</v>
          </cell>
          <cell r="B98" t="str">
            <v>Provisiones Proveedores Comunes ML</v>
          </cell>
          <cell r="C98">
            <v>1000000</v>
          </cell>
          <cell r="D98">
            <v>50</v>
          </cell>
          <cell r="E98">
            <v>1000000</v>
          </cell>
          <cell r="F98">
            <v>50</v>
          </cell>
          <cell r="G98">
            <v>999950</v>
          </cell>
          <cell r="H98">
            <v>168.91047297297297</v>
          </cell>
        </row>
        <row r="99">
          <cell r="A99" t="str">
            <v>250702</v>
          </cell>
          <cell r="B99" t="str">
            <v>Provisiones Proveedores Materia Prima ML</v>
          </cell>
          <cell r="C99">
            <v>1000000</v>
          </cell>
          <cell r="D99">
            <v>50</v>
          </cell>
          <cell r="E99">
            <v>1000000</v>
          </cell>
          <cell r="F99">
            <v>50</v>
          </cell>
          <cell r="G99">
            <v>999950</v>
          </cell>
          <cell r="H99">
            <v>168.91047297297297</v>
          </cell>
        </row>
        <row r="100">
          <cell r="A100" t="str">
            <v>250703</v>
          </cell>
          <cell r="B100" t="str">
            <v>Provisiones Proveedores Materia Prima ME</v>
          </cell>
          <cell r="C100">
            <v>1000000</v>
          </cell>
          <cell r="D100">
            <v>50</v>
          </cell>
          <cell r="E100">
            <v>1000000</v>
          </cell>
          <cell r="F100">
            <v>50</v>
          </cell>
          <cell r="G100">
            <v>999950</v>
          </cell>
          <cell r="H100">
            <v>168.91047297297297</v>
          </cell>
        </row>
        <row r="101">
          <cell r="A101" t="str">
            <v>250704</v>
          </cell>
          <cell r="B101" t="str">
            <v>Provisiones Proveedores Comunes ME</v>
          </cell>
          <cell r="C101">
            <v>1000000</v>
          </cell>
          <cell r="D101">
            <v>50</v>
          </cell>
          <cell r="E101">
            <v>1000000</v>
          </cell>
          <cell r="F101">
            <v>50</v>
          </cell>
          <cell r="G101">
            <v>999950</v>
          </cell>
          <cell r="H101">
            <v>168.91047297297297</v>
          </cell>
        </row>
        <row r="102">
          <cell r="A102" t="str">
            <v>260101</v>
          </cell>
          <cell r="B102" t="str">
            <v>IMPUESTO A LA RENTA</v>
          </cell>
          <cell r="C102">
            <v>1000000</v>
          </cell>
          <cell r="D102">
            <v>50</v>
          </cell>
          <cell r="E102">
            <v>1000000</v>
          </cell>
          <cell r="F102">
            <v>50</v>
          </cell>
          <cell r="G102">
            <v>999950</v>
          </cell>
          <cell r="H102">
            <v>168.91047297297297</v>
          </cell>
        </row>
        <row r="103">
          <cell r="A103" t="str">
            <v>260201</v>
          </cell>
          <cell r="B103" t="str">
            <v>IVA CREDITO FISCAL</v>
          </cell>
          <cell r="C103">
            <v>1000000</v>
          </cell>
          <cell r="D103">
            <v>50</v>
          </cell>
          <cell r="E103">
            <v>1000000</v>
          </cell>
          <cell r="F103">
            <v>50</v>
          </cell>
          <cell r="G103">
            <v>999950</v>
          </cell>
          <cell r="H103">
            <v>168.91047297297297</v>
          </cell>
        </row>
        <row r="104">
          <cell r="A104" t="str">
            <v>260301</v>
          </cell>
          <cell r="B104" t="str">
            <v>IVA DEBITO FISCAL</v>
          </cell>
          <cell r="C104">
            <v>1000000</v>
          </cell>
          <cell r="D104">
            <v>50</v>
          </cell>
          <cell r="E104">
            <v>1000000</v>
          </cell>
          <cell r="F104">
            <v>50</v>
          </cell>
          <cell r="G104">
            <v>999950</v>
          </cell>
          <cell r="H104">
            <v>168.91047297297297</v>
          </cell>
        </row>
        <row r="105">
          <cell r="A105" t="str">
            <v>260401</v>
          </cell>
          <cell r="B105" t="str">
            <v>IMPUESTO DIFERIDO</v>
          </cell>
          <cell r="C105">
            <v>1000000</v>
          </cell>
          <cell r="D105">
            <v>50</v>
          </cell>
          <cell r="E105">
            <v>1000000</v>
          </cell>
          <cell r="F105">
            <v>50</v>
          </cell>
          <cell r="G105">
            <v>999950</v>
          </cell>
          <cell r="H105">
            <v>168.91047297297297</v>
          </cell>
        </row>
        <row r="106">
          <cell r="A106" t="str">
            <v>260402</v>
          </cell>
          <cell r="B106" t="str">
            <v>IMPUESTO DIFERIDO - L.P.</v>
          </cell>
          <cell r="C106">
            <v>1000000</v>
          </cell>
          <cell r="D106">
            <v>50</v>
          </cell>
          <cell r="E106">
            <v>1000000</v>
          </cell>
          <cell r="F106">
            <v>50</v>
          </cell>
          <cell r="G106">
            <v>999950</v>
          </cell>
          <cell r="H106">
            <v>168.91047297297297</v>
          </cell>
        </row>
        <row r="107">
          <cell r="A107" t="str">
            <v>270101</v>
          </cell>
          <cell r="B107" t="str">
            <v>DIVIDENDOS A PAGAR</v>
          </cell>
          <cell r="C107">
            <v>1000000</v>
          </cell>
          <cell r="D107">
            <v>50</v>
          </cell>
          <cell r="E107">
            <v>1000000</v>
          </cell>
          <cell r="F107">
            <v>50</v>
          </cell>
          <cell r="G107">
            <v>999950</v>
          </cell>
          <cell r="H107">
            <v>168.91047297297297</v>
          </cell>
        </row>
        <row r="108">
          <cell r="A108" t="str">
            <v>280101</v>
          </cell>
          <cell r="B108" t="str">
            <v>INTERESES A DEVENGAR</v>
          </cell>
          <cell r="C108">
            <v>1000000</v>
          </cell>
          <cell r="D108">
            <v>50</v>
          </cell>
          <cell r="E108">
            <v>1000000</v>
          </cell>
          <cell r="F108">
            <v>50</v>
          </cell>
          <cell r="G108">
            <v>999950</v>
          </cell>
          <cell r="H108">
            <v>168.91047297297297</v>
          </cell>
        </row>
        <row r="109">
          <cell r="A109" t="str">
            <v>290101</v>
          </cell>
          <cell r="B109" t="str">
            <v>CAPITAL</v>
          </cell>
          <cell r="C109">
            <v>1000000</v>
          </cell>
          <cell r="D109">
            <v>50</v>
          </cell>
          <cell r="E109">
            <v>1000000</v>
          </cell>
          <cell r="F109">
            <v>50</v>
          </cell>
          <cell r="G109">
            <v>999950</v>
          </cell>
          <cell r="H109">
            <v>168.91047297297297</v>
          </cell>
        </row>
        <row r="110">
          <cell r="A110" t="str">
            <v>290201</v>
          </cell>
          <cell r="B110" t="str">
            <v>RESERVA LEGAL</v>
          </cell>
          <cell r="C110">
            <v>1000000</v>
          </cell>
          <cell r="D110">
            <v>50</v>
          </cell>
          <cell r="E110">
            <v>1000000</v>
          </cell>
          <cell r="F110">
            <v>50</v>
          </cell>
          <cell r="G110">
            <v>999950</v>
          </cell>
          <cell r="H110">
            <v>168.91047297297297</v>
          </cell>
        </row>
        <row r="111">
          <cell r="A111" t="str">
            <v>290301</v>
          </cell>
          <cell r="B111" t="str">
            <v>RESERVA CONTINGENCIAS</v>
          </cell>
          <cell r="C111">
            <v>1000000</v>
          </cell>
          <cell r="D111">
            <v>50</v>
          </cell>
          <cell r="E111">
            <v>1000000</v>
          </cell>
          <cell r="F111">
            <v>50</v>
          </cell>
          <cell r="G111">
            <v>999950</v>
          </cell>
          <cell r="H111">
            <v>168.91047297297297</v>
          </cell>
        </row>
        <row r="112">
          <cell r="A112" t="str">
            <v>290401</v>
          </cell>
          <cell r="B112" t="str">
            <v>RESULTADOS ACUMULADOS</v>
          </cell>
          <cell r="C112">
            <v>1000000</v>
          </cell>
          <cell r="D112">
            <v>50</v>
          </cell>
          <cell r="E112">
            <v>1000000</v>
          </cell>
          <cell r="F112">
            <v>50</v>
          </cell>
          <cell r="G112">
            <v>999950</v>
          </cell>
          <cell r="H112">
            <v>168.91047297297297</v>
          </cell>
        </row>
        <row r="113">
          <cell r="A113" t="str">
            <v>290501</v>
          </cell>
          <cell r="B113" t="str">
            <v>Dividendos</v>
          </cell>
          <cell r="C113">
            <v>1000000</v>
          </cell>
          <cell r="D113">
            <v>50</v>
          </cell>
          <cell r="E113">
            <v>1000000</v>
          </cell>
          <cell r="F113">
            <v>50</v>
          </cell>
          <cell r="G113">
            <v>999950</v>
          </cell>
          <cell r="H113">
            <v>168.91047297297297</v>
          </cell>
        </row>
        <row r="114">
          <cell r="A114" t="str">
            <v>290601</v>
          </cell>
          <cell r="B114" t="str">
            <v>Reserva por Ajuste de Traducci¾n ME</v>
          </cell>
          <cell r="C114">
            <v>1000000</v>
          </cell>
          <cell r="D114">
            <v>50</v>
          </cell>
          <cell r="E114">
            <v>1000000</v>
          </cell>
          <cell r="F114">
            <v>50</v>
          </cell>
          <cell r="G114">
            <v>999950</v>
          </cell>
          <cell r="H114">
            <v>168.91047297297297</v>
          </cell>
        </row>
        <row r="115">
          <cell r="A115" t="str">
            <v>290602</v>
          </cell>
          <cell r="B115" t="str">
            <v>Impuesto Diferido-Ajuste Traduccion Acum</v>
          </cell>
          <cell r="C115">
            <v>1000000</v>
          </cell>
          <cell r="D115">
            <v>50</v>
          </cell>
          <cell r="E115">
            <v>1000000</v>
          </cell>
          <cell r="F115">
            <v>50</v>
          </cell>
          <cell r="G115">
            <v>999950</v>
          </cell>
          <cell r="H115">
            <v>168.91047297297297</v>
          </cell>
        </row>
        <row r="116">
          <cell r="A116" t="str">
            <v>310101</v>
          </cell>
          <cell r="B116" t="str">
            <v>Ventas Harinas Industriales</v>
          </cell>
          <cell r="C116">
            <v>1000000</v>
          </cell>
          <cell r="D116">
            <v>50</v>
          </cell>
          <cell r="E116">
            <v>1000000</v>
          </cell>
          <cell r="F116">
            <v>50</v>
          </cell>
          <cell r="G116">
            <v>999950</v>
          </cell>
          <cell r="H116">
            <v>168.91047297297297</v>
          </cell>
        </row>
        <row r="117">
          <cell r="A117" t="str">
            <v>310102</v>
          </cell>
          <cell r="B117" t="str">
            <v>Ventas Harinas Fraccionadas</v>
          </cell>
          <cell r="C117">
            <v>1000000</v>
          </cell>
          <cell r="D117">
            <v>50</v>
          </cell>
          <cell r="E117">
            <v>1000000</v>
          </cell>
          <cell r="F117">
            <v>50</v>
          </cell>
          <cell r="G117">
            <v>999950</v>
          </cell>
          <cell r="H117">
            <v>168.91047297297297</v>
          </cell>
        </row>
        <row r="118">
          <cell r="A118" t="str">
            <v>310103</v>
          </cell>
          <cell r="B118" t="str">
            <v>Ventas Fabrica de Balanceados</v>
          </cell>
          <cell r="C118">
            <v>1000000</v>
          </cell>
          <cell r="D118">
            <v>50</v>
          </cell>
          <cell r="E118">
            <v>1000000</v>
          </cell>
          <cell r="F118">
            <v>50</v>
          </cell>
          <cell r="G118">
            <v>999950</v>
          </cell>
          <cell r="H118">
            <v>168.91047297297297</v>
          </cell>
        </row>
        <row r="119">
          <cell r="A119" t="str">
            <v>310104</v>
          </cell>
          <cell r="B119" t="str">
            <v>Ventas Materias Primas</v>
          </cell>
          <cell r="C119">
            <v>1000000</v>
          </cell>
          <cell r="D119">
            <v>50</v>
          </cell>
          <cell r="E119">
            <v>1000000</v>
          </cell>
          <cell r="F119">
            <v>50</v>
          </cell>
          <cell r="G119">
            <v>999950</v>
          </cell>
          <cell r="H119">
            <v>168.91047297297297</v>
          </cell>
        </row>
        <row r="120">
          <cell r="A120" t="str">
            <v>310105</v>
          </cell>
          <cell r="B120" t="str">
            <v>Ventas varias otras</v>
          </cell>
          <cell r="C120">
            <v>1000000</v>
          </cell>
          <cell r="D120">
            <v>50</v>
          </cell>
          <cell r="E120">
            <v>1000000</v>
          </cell>
          <cell r="F120">
            <v>50</v>
          </cell>
          <cell r="G120">
            <v>999950</v>
          </cell>
          <cell r="H120">
            <v>168.91047297297297</v>
          </cell>
        </row>
        <row r="121">
          <cell r="A121" t="str">
            <v>310201</v>
          </cell>
          <cell r="B121" t="str">
            <v>Bonificaciones Harinas Industriales</v>
          </cell>
          <cell r="C121">
            <v>1000000</v>
          </cell>
          <cell r="D121">
            <v>50</v>
          </cell>
          <cell r="E121">
            <v>1000000</v>
          </cell>
          <cell r="F121">
            <v>50</v>
          </cell>
          <cell r="G121">
            <v>999950</v>
          </cell>
          <cell r="H121">
            <v>168.91047297297297</v>
          </cell>
        </row>
        <row r="122">
          <cell r="A122" t="str">
            <v>310202</v>
          </cell>
          <cell r="B122" t="str">
            <v>Bonificaciones Harinas Fraccionadas</v>
          </cell>
          <cell r="C122">
            <v>1000000</v>
          </cell>
          <cell r="D122">
            <v>50</v>
          </cell>
          <cell r="E122">
            <v>1000000</v>
          </cell>
          <cell r="F122">
            <v>50</v>
          </cell>
          <cell r="G122">
            <v>999950</v>
          </cell>
          <cell r="H122">
            <v>168.91047297297297</v>
          </cell>
        </row>
        <row r="123">
          <cell r="A123" t="str">
            <v>310203</v>
          </cell>
          <cell r="B123" t="str">
            <v>Bonificaciones Raciones Balanceadas</v>
          </cell>
          <cell r="C123">
            <v>1000000</v>
          </cell>
          <cell r="D123">
            <v>50</v>
          </cell>
          <cell r="E123">
            <v>1000000</v>
          </cell>
          <cell r="F123">
            <v>50</v>
          </cell>
          <cell r="G123">
            <v>999950</v>
          </cell>
          <cell r="H123">
            <v>168.91047297297297</v>
          </cell>
        </row>
        <row r="124">
          <cell r="A124" t="str">
            <v>310301</v>
          </cell>
          <cell r="B124" t="str">
            <v>Devoluciones Harinas Industriales</v>
          </cell>
          <cell r="C124">
            <v>1000000</v>
          </cell>
          <cell r="D124">
            <v>50</v>
          </cell>
          <cell r="E124">
            <v>1000000</v>
          </cell>
          <cell r="F124">
            <v>50</v>
          </cell>
          <cell r="G124">
            <v>999950</v>
          </cell>
          <cell r="H124">
            <v>168.91047297297297</v>
          </cell>
        </row>
        <row r="125">
          <cell r="A125" t="str">
            <v>310302</v>
          </cell>
          <cell r="B125" t="str">
            <v>Devoluciones Harinas Fraccionadas</v>
          </cell>
          <cell r="C125">
            <v>1000000</v>
          </cell>
          <cell r="D125">
            <v>50</v>
          </cell>
          <cell r="E125">
            <v>1000000</v>
          </cell>
          <cell r="F125">
            <v>50</v>
          </cell>
          <cell r="G125">
            <v>999950</v>
          </cell>
          <cell r="H125">
            <v>168.91047297297297</v>
          </cell>
        </row>
        <row r="126">
          <cell r="A126" t="str">
            <v>310303</v>
          </cell>
          <cell r="B126" t="str">
            <v>Devoluciones Raciones Balanceadas</v>
          </cell>
          <cell r="C126">
            <v>1000000</v>
          </cell>
          <cell r="D126">
            <v>50</v>
          </cell>
          <cell r="E126">
            <v>1000000</v>
          </cell>
          <cell r="F126">
            <v>50</v>
          </cell>
          <cell r="G126">
            <v>999950</v>
          </cell>
          <cell r="H126">
            <v>168.91047297297297</v>
          </cell>
        </row>
        <row r="127">
          <cell r="A127" t="str">
            <v>310304</v>
          </cell>
          <cell r="B127" t="str">
            <v>Devoluciones de Trigo</v>
          </cell>
          <cell r="C127">
            <v>1000000</v>
          </cell>
          <cell r="D127">
            <v>50</v>
          </cell>
          <cell r="E127">
            <v>1000000</v>
          </cell>
          <cell r="F127">
            <v>50</v>
          </cell>
          <cell r="G127">
            <v>999950</v>
          </cell>
          <cell r="H127">
            <v>168.91047297297297</v>
          </cell>
        </row>
        <row r="128">
          <cell r="A128" t="str">
            <v>310305</v>
          </cell>
          <cell r="B128" t="str">
            <v>Devoluciones Otros Varios</v>
          </cell>
          <cell r="C128">
            <v>1000000</v>
          </cell>
          <cell r="D128">
            <v>50</v>
          </cell>
          <cell r="E128">
            <v>1000000</v>
          </cell>
          <cell r="F128">
            <v>50</v>
          </cell>
          <cell r="G128">
            <v>999950</v>
          </cell>
          <cell r="H128">
            <v>168.91047297297297</v>
          </cell>
        </row>
        <row r="129">
          <cell r="A129" t="str">
            <v>410101</v>
          </cell>
          <cell r="B129" t="str">
            <v>Fletes Harinas Industriales</v>
          </cell>
          <cell r="C129">
            <v>1000000</v>
          </cell>
          <cell r="D129">
            <v>50</v>
          </cell>
          <cell r="E129">
            <v>1000000</v>
          </cell>
          <cell r="F129">
            <v>50</v>
          </cell>
          <cell r="G129">
            <v>999950</v>
          </cell>
          <cell r="H129">
            <v>168.91047297297297</v>
          </cell>
        </row>
        <row r="130">
          <cell r="A130" t="str">
            <v>410102</v>
          </cell>
          <cell r="B130" t="str">
            <v>Fletes Harinas Fraccionadas</v>
          </cell>
          <cell r="C130">
            <v>1000000</v>
          </cell>
          <cell r="D130">
            <v>50</v>
          </cell>
          <cell r="E130">
            <v>1000000</v>
          </cell>
          <cell r="F130">
            <v>50</v>
          </cell>
          <cell r="G130">
            <v>999950</v>
          </cell>
          <cell r="H130">
            <v>168.91047297297297</v>
          </cell>
        </row>
        <row r="131">
          <cell r="A131" t="str">
            <v>410103</v>
          </cell>
          <cell r="B131" t="str">
            <v>Fletes Raciones Balanceadas</v>
          </cell>
          <cell r="C131">
            <v>1000000</v>
          </cell>
          <cell r="D131">
            <v>50</v>
          </cell>
          <cell r="E131">
            <v>1000000</v>
          </cell>
          <cell r="F131">
            <v>50</v>
          </cell>
          <cell r="G131">
            <v>999950</v>
          </cell>
          <cell r="H131">
            <v>168.91047297297297</v>
          </cell>
        </row>
        <row r="132">
          <cell r="A132" t="str">
            <v>410104</v>
          </cell>
          <cell r="B132" t="str">
            <v>Fletes Maiz</v>
          </cell>
          <cell r="C132">
            <v>1000000</v>
          </cell>
          <cell r="D132">
            <v>50</v>
          </cell>
          <cell r="E132">
            <v>1000000</v>
          </cell>
          <cell r="F132">
            <v>50</v>
          </cell>
          <cell r="G132">
            <v>999950</v>
          </cell>
          <cell r="H132">
            <v>168.91047297297297</v>
          </cell>
        </row>
        <row r="133">
          <cell r="A133" t="str">
            <v>410105</v>
          </cell>
          <cell r="B133" t="str">
            <v>Fletes Interno</v>
          </cell>
          <cell r="C133">
            <v>1000000</v>
          </cell>
          <cell r="D133">
            <v>50</v>
          </cell>
          <cell r="E133">
            <v>1000000</v>
          </cell>
          <cell r="F133">
            <v>50</v>
          </cell>
          <cell r="G133">
            <v>999950</v>
          </cell>
          <cell r="H133">
            <v>168.91047297297297</v>
          </cell>
        </row>
        <row r="134">
          <cell r="A134" t="str">
            <v>410106</v>
          </cell>
          <cell r="B134" t="str">
            <v>Fletes Varios Otros</v>
          </cell>
          <cell r="C134">
            <v>1000000</v>
          </cell>
          <cell r="D134">
            <v>50</v>
          </cell>
          <cell r="E134">
            <v>1000000</v>
          </cell>
          <cell r="F134">
            <v>50</v>
          </cell>
          <cell r="G134">
            <v>999950</v>
          </cell>
          <cell r="H134">
            <v>168.91047297297297</v>
          </cell>
        </row>
        <row r="135">
          <cell r="A135" t="str">
            <v>410201</v>
          </cell>
          <cell r="B135" t="str">
            <v>Comisiones Harinas Industriales</v>
          </cell>
          <cell r="C135">
            <v>1000000</v>
          </cell>
          <cell r="D135">
            <v>50</v>
          </cell>
          <cell r="E135">
            <v>1000000</v>
          </cell>
          <cell r="F135">
            <v>50</v>
          </cell>
          <cell r="G135">
            <v>999950</v>
          </cell>
          <cell r="H135">
            <v>168.91047297297297</v>
          </cell>
        </row>
        <row r="136">
          <cell r="A136" t="str">
            <v>410202</v>
          </cell>
          <cell r="B136" t="str">
            <v>Comisiones Harinas Fraccionadas</v>
          </cell>
          <cell r="C136">
            <v>1000000</v>
          </cell>
          <cell r="D136">
            <v>50</v>
          </cell>
          <cell r="E136">
            <v>1000000</v>
          </cell>
          <cell r="F136">
            <v>50</v>
          </cell>
          <cell r="G136">
            <v>999950</v>
          </cell>
          <cell r="H136">
            <v>168.91047297297297</v>
          </cell>
        </row>
        <row r="137">
          <cell r="A137" t="str">
            <v>410203</v>
          </cell>
          <cell r="B137" t="str">
            <v>Comisiones Raciones Balanceadas</v>
          </cell>
          <cell r="C137">
            <v>1000000</v>
          </cell>
          <cell r="D137">
            <v>50</v>
          </cell>
          <cell r="E137">
            <v>1000000</v>
          </cell>
          <cell r="F137">
            <v>50</v>
          </cell>
          <cell r="G137">
            <v>999950</v>
          </cell>
          <cell r="H137">
            <v>168.91047297297297</v>
          </cell>
        </row>
        <row r="138">
          <cell r="A138" t="str">
            <v>410401</v>
          </cell>
          <cell r="B138" t="str">
            <v>Otros variables s/vtas Harinas Industria</v>
          </cell>
          <cell r="C138">
            <v>1000000</v>
          </cell>
          <cell r="D138">
            <v>50</v>
          </cell>
          <cell r="E138">
            <v>1000000</v>
          </cell>
          <cell r="F138">
            <v>50</v>
          </cell>
          <cell r="G138">
            <v>999950</v>
          </cell>
          <cell r="H138">
            <v>168.91047297297297</v>
          </cell>
        </row>
        <row r="139">
          <cell r="A139" t="str">
            <v>410402</v>
          </cell>
          <cell r="B139" t="str">
            <v>Otros variables s/vtas Harinas Fracciona</v>
          </cell>
          <cell r="C139">
            <v>1000000</v>
          </cell>
          <cell r="D139">
            <v>50</v>
          </cell>
          <cell r="E139">
            <v>1000000</v>
          </cell>
          <cell r="F139">
            <v>50</v>
          </cell>
          <cell r="G139">
            <v>999950</v>
          </cell>
          <cell r="H139">
            <v>168.91047297297297</v>
          </cell>
        </row>
        <row r="140">
          <cell r="A140" t="str">
            <v>410404</v>
          </cell>
          <cell r="B140" t="str">
            <v>Otras variables s/vtas. Afrecho exportac</v>
          </cell>
          <cell r="C140">
            <v>1000000</v>
          </cell>
          <cell r="D140">
            <v>50</v>
          </cell>
          <cell r="E140">
            <v>1000000</v>
          </cell>
          <cell r="F140">
            <v>50</v>
          </cell>
          <cell r="G140">
            <v>999950</v>
          </cell>
          <cell r="H140">
            <v>168.91047297297297</v>
          </cell>
        </row>
        <row r="141">
          <cell r="A141" t="str">
            <v>420101</v>
          </cell>
          <cell r="B141" t="str">
            <v>Trigo Harinas Industriales</v>
          </cell>
          <cell r="C141">
            <v>1000000</v>
          </cell>
          <cell r="D141">
            <v>50</v>
          </cell>
          <cell r="E141">
            <v>1000000</v>
          </cell>
          <cell r="F141">
            <v>50</v>
          </cell>
          <cell r="G141">
            <v>999950</v>
          </cell>
          <cell r="H141">
            <v>168.91047297297297</v>
          </cell>
        </row>
        <row r="142">
          <cell r="A142" t="str">
            <v>420102</v>
          </cell>
          <cell r="B142" t="str">
            <v>Trigo Harinas Fraccionadas</v>
          </cell>
          <cell r="C142">
            <v>1000000</v>
          </cell>
          <cell r="D142">
            <v>50</v>
          </cell>
          <cell r="E142">
            <v>1000000</v>
          </cell>
          <cell r="F142">
            <v>50</v>
          </cell>
          <cell r="G142">
            <v>999950</v>
          </cell>
          <cell r="H142">
            <v>168.91047297297297</v>
          </cell>
        </row>
        <row r="143">
          <cell r="A143" t="str">
            <v>420103</v>
          </cell>
          <cell r="B143" t="str">
            <v>Trigo Raciones Balanceadas</v>
          </cell>
          <cell r="C143">
            <v>1000000</v>
          </cell>
          <cell r="D143">
            <v>50</v>
          </cell>
          <cell r="E143">
            <v>1000000</v>
          </cell>
          <cell r="F143">
            <v>50</v>
          </cell>
          <cell r="G143">
            <v>999950</v>
          </cell>
          <cell r="H143">
            <v>168.91047297297297</v>
          </cell>
        </row>
        <row r="144">
          <cell r="A144" t="str">
            <v>420104</v>
          </cell>
          <cell r="B144" t="str">
            <v>Trigo Harinas Industriales Gastos</v>
          </cell>
          <cell r="C144">
            <v>1000000</v>
          </cell>
          <cell r="D144">
            <v>50</v>
          </cell>
          <cell r="E144">
            <v>1000000</v>
          </cell>
          <cell r="F144">
            <v>50</v>
          </cell>
          <cell r="G144">
            <v>999950</v>
          </cell>
          <cell r="H144">
            <v>168.91047297297297</v>
          </cell>
        </row>
        <row r="145">
          <cell r="A145" t="str">
            <v>420105</v>
          </cell>
          <cell r="B145" t="str">
            <v>Trigo Harinas Fraccionadas Gastos</v>
          </cell>
          <cell r="C145">
            <v>1000000</v>
          </cell>
          <cell r="D145">
            <v>50</v>
          </cell>
          <cell r="E145">
            <v>1000000</v>
          </cell>
          <cell r="F145">
            <v>50</v>
          </cell>
          <cell r="G145">
            <v>999950</v>
          </cell>
          <cell r="H145">
            <v>168.91047297297297</v>
          </cell>
        </row>
        <row r="146">
          <cell r="A146" t="str">
            <v>420201</v>
          </cell>
          <cell r="B146" t="str">
            <v>Subproducto Harinas Industriales</v>
          </cell>
          <cell r="C146">
            <v>1000000</v>
          </cell>
          <cell r="D146">
            <v>50</v>
          </cell>
          <cell r="E146">
            <v>1000000</v>
          </cell>
          <cell r="F146">
            <v>50</v>
          </cell>
          <cell r="G146">
            <v>999950</v>
          </cell>
          <cell r="H146">
            <v>168.91047297297297</v>
          </cell>
        </row>
        <row r="147">
          <cell r="A147" t="str">
            <v>420202</v>
          </cell>
          <cell r="B147" t="str">
            <v>Subproducto Harinas Fraccionadas</v>
          </cell>
          <cell r="C147">
            <v>1000000</v>
          </cell>
          <cell r="D147">
            <v>50</v>
          </cell>
          <cell r="E147">
            <v>1000000</v>
          </cell>
          <cell r="F147">
            <v>50</v>
          </cell>
          <cell r="G147">
            <v>999950</v>
          </cell>
          <cell r="H147">
            <v>168.91047297297297</v>
          </cell>
        </row>
        <row r="148">
          <cell r="A148" t="str">
            <v>420203</v>
          </cell>
          <cell r="B148" t="str">
            <v>Subproducto Raciones Balanceadas</v>
          </cell>
          <cell r="C148">
            <v>1000000</v>
          </cell>
          <cell r="D148">
            <v>50</v>
          </cell>
          <cell r="E148">
            <v>1000000</v>
          </cell>
          <cell r="F148">
            <v>50</v>
          </cell>
          <cell r="G148">
            <v>999950</v>
          </cell>
          <cell r="H148">
            <v>168.91047297297297</v>
          </cell>
        </row>
        <row r="149">
          <cell r="A149" t="str">
            <v>420301</v>
          </cell>
          <cell r="B149" t="str">
            <v>Envases Harinas Industriales</v>
          </cell>
          <cell r="C149">
            <v>1000000</v>
          </cell>
          <cell r="D149">
            <v>50</v>
          </cell>
          <cell r="E149">
            <v>1000000</v>
          </cell>
          <cell r="F149">
            <v>50</v>
          </cell>
          <cell r="G149">
            <v>999950</v>
          </cell>
          <cell r="H149">
            <v>168.91047297297297</v>
          </cell>
        </row>
        <row r="150">
          <cell r="A150" t="str">
            <v>420302</v>
          </cell>
          <cell r="B150" t="str">
            <v>Envases Harinas Fraccionadas</v>
          </cell>
          <cell r="C150">
            <v>1000000</v>
          </cell>
          <cell r="D150">
            <v>50</v>
          </cell>
          <cell r="E150">
            <v>1000000</v>
          </cell>
          <cell r="F150">
            <v>50</v>
          </cell>
          <cell r="G150">
            <v>999950</v>
          </cell>
          <cell r="H150">
            <v>168.91047297297297</v>
          </cell>
        </row>
        <row r="151">
          <cell r="A151" t="str">
            <v>420303</v>
          </cell>
          <cell r="B151" t="str">
            <v>Envases Raciones Balanceadas</v>
          </cell>
          <cell r="C151">
            <v>1000000</v>
          </cell>
          <cell r="D151">
            <v>50</v>
          </cell>
          <cell r="E151">
            <v>1000000</v>
          </cell>
          <cell r="F151">
            <v>50</v>
          </cell>
          <cell r="G151">
            <v>999950</v>
          </cell>
          <cell r="H151">
            <v>168.91047297297297</v>
          </cell>
        </row>
        <row r="152">
          <cell r="A152" t="str">
            <v>420401</v>
          </cell>
          <cell r="B152" t="str">
            <v>Aditivos Harinas Industriales</v>
          </cell>
          <cell r="C152">
            <v>1000000</v>
          </cell>
          <cell r="D152">
            <v>50</v>
          </cell>
          <cell r="E152">
            <v>1000000</v>
          </cell>
          <cell r="F152">
            <v>50</v>
          </cell>
          <cell r="G152">
            <v>999950</v>
          </cell>
          <cell r="H152">
            <v>168.91047297297297</v>
          </cell>
        </row>
        <row r="153">
          <cell r="A153" t="str">
            <v>420402</v>
          </cell>
          <cell r="B153" t="str">
            <v>Aditivos Harinas Fraccionadas</v>
          </cell>
          <cell r="C153">
            <v>1000000</v>
          </cell>
          <cell r="D153">
            <v>50</v>
          </cell>
          <cell r="E153">
            <v>1000000</v>
          </cell>
          <cell r="F153">
            <v>50</v>
          </cell>
          <cell r="G153">
            <v>999950</v>
          </cell>
          <cell r="H153">
            <v>168.91047297297297</v>
          </cell>
        </row>
        <row r="154">
          <cell r="A154" t="str">
            <v>420403</v>
          </cell>
          <cell r="B154" t="str">
            <v>Aditivos Raciones Balanceadas</v>
          </cell>
          <cell r="C154">
            <v>1000000</v>
          </cell>
          <cell r="D154">
            <v>50</v>
          </cell>
          <cell r="E154">
            <v>1000000</v>
          </cell>
          <cell r="F154">
            <v>50</v>
          </cell>
          <cell r="G154">
            <v>999950</v>
          </cell>
          <cell r="H154">
            <v>168.91047297297297</v>
          </cell>
        </row>
        <row r="155">
          <cell r="A155" t="str">
            <v>420501</v>
          </cell>
          <cell r="B155" t="str">
            <v>Variaciones Harinas Industriales</v>
          </cell>
          <cell r="C155">
            <v>1000000</v>
          </cell>
          <cell r="D155">
            <v>50</v>
          </cell>
          <cell r="E155">
            <v>1000000</v>
          </cell>
          <cell r="F155">
            <v>50</v>
          </cell>
          <cell r="G155">
            <v>999950</v>
          </cell>
          <cell r="H155">
            <v>168.91047297297297</v>
          </cell>
        </row>
        <row r="156">
          <cell r="A156" t="str">
            <v>420502</v>
          </cell>
          <cell r="B156" t="str">
            <v>Variaciones Harinas Fraccionadas</v>
          </cell>
          <cell r="C156">
            <v>1000000</v>
          </cell>
          <cell r="D156">
            <v>50</v>
          </cell>
          <cell r="E156">
            <v>1000000</v>
          </cell>
          <cell r="F156">
            <v>50</v>
          </cell>
          <cell r="G156">
            <v>999950</v>
          </cell>
          <cell r="H156">
            <v>168.91047297297297</v>
          </cell>
        </row>
        <row r="157">
          <cell r="A157" t="str">
            <v>420503</v>
          </cell>
          <cell r="B157" t="str">
            <v>Variaciones Raciones Balanceadas</v>
          </cell>
          <cell r="C157">
            <v>1000000</v>
          </cell>
          <cell r="D157">
            <v>50</v>
          </cell>
          <cell r="E157">
            <v>1000000</v>
          </cell>
          <cell r="F157">
            <v>50</v>
          </cell>
          <cell r="G157">
            <v>999950</v>
          </cell>
          <cell r="H157">
            <v>168.91047297297297</v>
          </cell>
        </row>
        <row r="158">
          <cell r="A158" t="str">
            <v>420601</v>
          </cell>
          <cell r="B158" t="str">
            <v>Ajustes de Inventario Harinas Industrial</v>
          </cell>
          <cell r="C158">
            <v>1000000</v>
          </cell>
          <cell r="D158">
            <v>50</v>
          </cell>
          <cell r="E158">
            <v>1000000</v>
          </cell>
          <cell r="F158">
            <v>50</v>
          </cell>
          <cell r="G158">
            <v>999950</v>
          </cell>
          <cell r="H158">
            <v>168.91047297297297</v>
          </cell>
        </row>
        <row r="159">
          <cell r="A159" t="str">
            <v>420602</v>
          </cell>
          <cell r="B159" t="str">
            <v>Ajustes de Inventario Harinas Fraccionad</v>
          </cell>
          <cell r="C159">
            <v>1000000</v>
          </cell>
          <cell r="D159">
            <v>50</v>
          </cell>
          <cell r="E159">
            <v>1000000</v>
          </cell>
          <cell r="F159">
            <v>50</v>
          </cell>
          <cell r="G159">
            <v>999950</v>
          </cell>
          <cell r="H159">
            <v>168.91047297297297</v>
          </cell>
        </row>
        <row r="160">
          <cell r="A160" t="str">
            <v>420603</v>
          </cell>
          <cell r="B160" t="str">
            <v>Ajustes de Inventario Raciones Balancead</v>
          </cell>
          <cell r="C160">
            <v>1000000</v>
          </cell>
          <cell r="D160">
            <v>50</v>
          </cell>
          <cell r="E160">
            <v>1000000</v>
          </cell>
          <cell r="F160">
            <v>50</v>
          </cell>
          <cell r="G160">
            <v>999950</v>
          </cell>
          <cell r="H160">
            <v>168.91047297297297</v>
          </cell>
        </row>
        <row r="161">
          <cell r="A161" t="str">
            <v>420604</v>
          </cell>
          <cell r="B161" t="str">
            <v>ajuste de inventario de maiz</v>
          </cell>
          <cell r="C161">
            <v>1000000</v>
          </cell>
          <cell r="D161">
            <v>50</v>
          </cell>
          <cell r="E161">
            <v>1000000</v>
          </cell>
          <cell r="F161">
            <v>50</v>
          </cell>
          <cell r="G161">
            <v>999950</v>
          </cell>
          <cell r="H161">
            <v>168.91047297297297</v>
          </cell>
        </row>
        <row r="162">
          <cell r="A162" t="str">
            <v>420605</v>
          </cell>
          <cell r="B162" t="str">
            <v>Ajuste de Inventario Trigo</v>
          </cell>
          <cell r="C162">
            <v>1000000</v>
          </cell>
          <cell r="D162">
            <v>50</v>
          </cell>
          <cell r="E162">
            <v>1000000</v>
          </cell>
          <cell r="F162">
            <v>50</v>
          </cell>
          <cell r="G162">
            <v>999950</v>
          </cell>
          <cell r="H162">
            <v>168.91047297297297</v>
          </cell>
        </row>
        <row r="163">
          <cell r="A163" t="str">
            <v>420701</v>
          </cell>
          <cell r="B163" t="str">
            <v>Resultado por tenencia (trading)</v>
          </cell>
          <cell r="C163">
            <v>1000000</v>
          </cell>
          <cell r="D163">
            <v>50</v>
          </cell>
          <cell r="E163">
            <v>1000000</v>
          </cell>
          <cell r="F163">
            <v>50</v>
          </cell>
          <cell r="G163">
            <v>999950</v>
          </cell>
          <cell r="H163">
            <v>168.91047297297297</v>
          </cell>
        </row>
        <row r="164">
          <cell r="A164" t="str">
            <v>420702</v>
          </cell>
          <cell r="B164" t="str">
            <v>Ajuste Costo Trigo - Variaci¾n TC</v>
          </cell>
          <cell r="C164">
            <v>1000000</v>
          </cell>
          <cell r="D164">
            <v>50</v>
          </cell>
          <cell r="E164">
            <v>1000000</v>
          </cell>
          <cell r="F164">
            <v>50</v>
          </cell>
          <cell r="G164">
            <v>999950</v>
          </cell>
          <cell r="H164">
            <v>168.91047297297297</v>
          </cell>
        </row>
        <row r="165">
          <cell r="A165" t="str">
            <v>420801</v>
          </cell>
          <cell r="B165" t="str">
            <v>Costo de Venta Maiz</v>
          </cell>
          <cell r="C165">
            <v>1000000</v>
          </cell>
          <cell r="D165">
            <v>50</v>
          </cell>
          <cell r="E165">
            <v>1000000</v>
          </cell>
          <cell r="F165">
            <v>50</v>
          </cell>
          <cell r="G165">
            <v>999950</v>
          </cell>
          <cell r="H165">
            <v>168.91047297297297</v>
          </cell>
        </row>
        <row r="166">
          <cell r="A166" t="str">
            <v>420901</v>
          </cell>
          <cell r="B166" t="str">
            <v>Costo de Venta Hna. Importada</v>
          </cell>
          <cell r="C166">
            <v>1000000</v>
          </cell>
          <cell r="D166">
            <v>50</v>
          </cell>
          <cell r="E166">
            <v>1000000</v>
          </cell>
          <cell r="F166">
            <v>50</v>
          </cell>
          <cell r="G166">
            <v>999950</v>
          </cell>
          <cell r="H166">
            <v>168.91047297297297</v>
          </cell>
        </row>
        <row r="167">
          <cell r="A167" t="str">
            <v>421001</v>
          </cell>
          <cell r="B167" t="str">
            <v>Costo de Venta Varios Otros</v>
          </cell>
          <cell r="C167">
            <v>1000000</v>
          </cell>
          <cell r="D167">
            <v>50</v>
          </cell>
          <cell r="E167">
            <v>1000000</v>
          </cell>
          <cell r="F167">
            <v>50</v>
          </cell>
          <cell r="G167">
            <v>999950</v>
          </cell>
          <cell r="H167">
            <v>168.91047297297297</v>
          </cell>
        </row>
        <row r="168">
          <cell r="A168" t="str">
            <v>421101</v>
          </cell>
          <cell r="B168" t="str">
            <v>Variaciones Hnas. Industriales</v>
          </cell>
          <cell r="C168">
            <v>1000000</v>
          </cell>
          <cell r="D168">
            <v>50</v>
          </cell>
          <cell r="E168">
            <v>1000000</v>
          </cell>
          <cell r="F168">
            <v>50</v>
          </cell>
          <cell r="G168">
            <v>999950</v>
          </cell>
          <cell r="H168">
            <v>168.91047297297297</v>
          </cell>
        </row>
        <row r="169">
          <cell r="A169" t="str">
            <v>421102</v>
          </cell>
          <cell r="B169" t="str">
            <v>Variaciones Hnas. Fraccionadas</v>
          </cell>
          <cell r="C169">
            <v>1000000</v>
          </cell>
          <cell r="D169">
            <v>50</v>
          </cell>
          <cell r="E169">
            <v>1000000</v>
          </cell>
          <cell r="F169">
            <v>50</v>
          </cell>
          <cell r="G169">
            <v>999950</v>
          </cell>
          <cell r="H169">
            <v>168.91047297297297</v>
          </cell>
        </row>
        <row r="170">
          <cell r="A170" t="str">
            <v>421103</v>
          </cell>
          <cell r="B170" t="str">
            <v>Variaciones Raciones Balanceadas.</v>
          </cell>
          <cell r="C170">
            <v>1000000</v>
          </cell>
          <cell r="D170">
            <v>50</v>
          </cell>
          <cell r="E170">
            <v>1000000</v>
          </cell>
          <cell r="F170">
            <v>50</v>
          </cell>
          <cell r="G170">
            <v>999950</v>
          </cell>
          <cell r="H170">
            <v>168.91047297297297</v>
          </cell>
        </row>
        <row r="171">
          <cell r="A171" t="str">
            <v>430101</v>
          </cell>
          <cell r="B171" t="str">
            <v>Energia</v>
          </cell>
          <cell r="C171">
            <v>1000000</v>
          </cell>
          <cell r="D171">
            <v>50</v>
          </cell>
          <cell r="E171">
            <v>1000000</v>
          </cell>
          <cell r="F171">
            <v>50</v>
          </cell>
          <cell r="G171">
            <v>999950</v>
          </cell>
          <cell r="H171">
            <v>168.91047297297297</v>
          </cell>
        </row>
        <row r="172">
          <cell r="A172" t="str">
            <v>430201</v>
          </cell>
          <cell r="B172" t="str">
            <v>Jefatura de Produccion</v>
          </cell>
          <cell r="C172">
            <v>1000000</v>
          </cell>
          <cell r="D172">
            <v>50</v>
          </cell>
          <cell r="E172">
            <v>1000000</v>
          </cell>
          <cell r="F172">
            <v>50</v>
          </cell>
          <cell r="G172">
            <v>999950</v>
          </cell>
          <cell r="H172">
            <v>168.91047297297297</v>
          </cell>
        </row>
        <row r="173">
          <cell r="A173" t="str">
            <v>430202</v>
          </cell>
          <cell r="B173" t="str">
            <v>Descarga Rejilla y Silos</v>
          </cell>
          <cell r="C173">
            <v>1000000</v>
          </cell>
          <cell r="D173">
            <v>50</v>
          </cell>
          <cell r="E173">
            <v>1000000</v>
          </cell>
          <cell r="F173">
            <v>50</v>
          </cell>
          <cell r="G173">
            <v>999950</v>
          </cell>
          <cell r="H173">
            <v>168.91047297297297</v>
          </cell>
        </row>
        <row r="174">
          <cell r="A174" t="str">
            <v>430203</v>
          </cell>
          <cell r="B174" t="str">
            <v>Molino de  Trigo</v>
          </cell>
          <cell r="C174">
            <v>1000000</v>
          </cell>
          <cell r="D174">
            <v>50</v>
          </cell>
          <cell r="E174">
            <v>1000000</v>
          </cell>
          <cell r="F174">
            <v>50</v>
          </cell>
          <cell r="G174">
            <v>999950</v>
          </cell>
          <cell r="H174">
            <v>168.91047297297297</v>
          </cell>
        </row>
        <row r="175">
          <cell r="A175" t="str">
            <v>430204</v>
          </cell>
          <cell r="B175" t="str">
            <v>Envasamiento de Harinas Industriales</v>
          </cell>
          <cell r="C175">
            <v>1000000</v>
          </cell>
          <cell r="D175">
            <v>50</v>
          </cell>
          <cell r="E175">
            <v>1000000</v>
          </cell>
          <cell r="F175">
            <v>50</v>
          </cell>
          <cell r="G175">
            <v>999950</v>
          </cell>
          <cell r="H175">
            <v>168.91047297297297</v>
          </cell>
        </row>
        <row r="176">
          <cell r="A176" t="str">
            <v>430205</v>
          </cell>
          <cell r="B176" t="str">
            <v>Envasamiento de Harinas Fraccionadas</v>
          </cell>
          <cell r="C176">
            <v>1000000</v>
          </cell>
          <cell r="D176">
            <v>50</v>
          </cell>
          <cell r="E176">
            <v>1000000</v>
          </cell>
          <cell r="F176">
            <v>50</v>
          </cell>
          <cell r="G176">
            <v>999950</v>
          </cell>
          <cell r="H176">
            <v>168.91047297297297</v>
          </cell>
        </row>
        <row r="177">
          <cell r="A177" t="str">
            <v>430206</v>
          </cell>
          <cell r="B177" t="str">
            <v>Fabrica de Balanceados</v>
          </cell>
          <cell r="C177">
            <v>1000000</v>
          </cell>
          <cell r="D177">
            <v>50</v>
          </cell>
          <cell r="E177">
            <v>1000000</v>
          </cell>
          <cell r="F177">
            <v>50</v>
          </cell>
          <cell r="G177">
            <v>999950</v>
          </cell>
          <cell r="H177">
            <v>168.91047297297297</v>
          </cell>
        </row>
        <row r="178">
          <cell r="A178" t="str">
            <v>430207</v>
          </cell>
          <cell r="B178" t="str">
            <v>Deposito de Envases e Insumos</v>
          </cell>
          <cell r="C178">
            <v>1000000</v>
          </cell>
          <cell r="D178">
            <v>50</v>
          </cell>
          <cell r="E178">
            <v>1000000</v>
          </cell>
          <cell r="F178">
            <v>50</v>
          </cell>
          <cell r="G178">
            <v>999950</v>
          </cell>
          <cell r="H178">
            <v>168.91047297297297</v>
          </cell>
        </row>
        <row r="179">
          <cell r="A179" t="str">
            <v>430208</v>
          </cell>
          <cell r="B179" t="str">
            <v>Deposito de Productos Terminados</v>
          </cell>
          <cell r="C179">
            <v>1000000</v>
          </cell>
          <cell r="D179">
            <v>50</v>
          </cell>
          <cell r="E179">
            <v>1000000</v>
          </cell>
          <cell r="F179">
            <v>50</v>
          </cell>
          <cell r="G179">
            <v>999950</v>
          </cell>
          <cell r="H179">
            <v>168.91047297297297</v>
          </cell>
        </row>
        <row r="180">
          <cell r="A180" t="str">
            <v>430209</v>
          </cell>
          <cell r="B180" t="str">
            <v>Mantenimiento</v>
          </cell>
          <cell r="C180">
            <v>1000000</v>
          </cell>
          <cell r="D180">
            <v>50</v>
          </cell>
          <cell r="E180">
            <v>1000000</v>
          </cell>
          <cell r="F180">
            <v>50</v>
          </cell>
          <cell r="G180">
            <v>999950</v>
          </cell>
          <cell r="H180">
            <v>168.91047297297297</v>
          </cell>
        </row>
        <row r="181">
          <cell r="A181" t="str">
            <v>430210</v>
          </cell>
          <cell r="B181" t="str">
            <v>Control de Calidad</v>
          </cell>
          <cell r="C181">
            <v>1000000</v>
          </cell>
          <cell r="D181">
            <v>50</v>
          </cell>
          <cell r="E181">
            <v>1000000</v>
          </cell>
          <cell r="F181">
            <v>50</v>
          </cell>
          <cell r="G181">
            <v>999950</v>
          </cell>
          <cell r="H181">
            <v>168.91047297297297</v>
          </cell>
        </row>
        <row r="182">
          <cell r="A182" t="str">
            <v>430301</v>
          </cell>
          <cell r="B182" t="str">
            <v>Amortizaciones</v>
          </cell>
          <cell r="C182">
            <v>1000000</v>
          </cell>
          <cell r="D182">
            <v>50</v>
          </cell>
          <cell r="E182">
            <v>1000000</v>
          </cell>
          <cell r="F182">
            <v>50</v>
          </cell>
          <cell r="G182">
            <v>999950</v>
          </cell>
          <cell r="H182">
            <v>168.91047297297297</v>
          </cell>
        </row>
        <row r="183">
          <cell r="A183" t="str">
            <v>440101</v>
          </cell>
          <cell r="B183" t="str">
            <v>Gastos Fijos Comerciales</v>
          </cell>
          <cell r="C183">
            <v>1000000</v>
          </cell>
          <cell r="D183">
            <v>50</v>
          </cell>
          <cell r="E183">
            <v>1000000</v>
          </cell>
          <cell r="F183">
            <v>50</v>
          </cell>
          <cell r="G183">
            <v>999950</v>
          </cell>
          <cell r="H183">
            <v>168.91047297297297</v>
          </cell>
        </row>
        <row r="184">
          <cell r="A184" t="str">
            <v>440201</v>
          </cell>
          <cell r="B184" t="str">
            <v>Incobrables</v>
          </cell>
          <cell r="C184">
            <v>1000000</v>
          </cell>
          <cell r="D184">
            <v>50</v>
          </cell>
          <cell r="E184">
            <v>1000000</v>
          </cell>
          <cell r="F184">
            <v>50</v>
          </cell>
          <cell r="G184">
            <v>999950</v>
          </cell>
          <cell r="H184">
            <v>168.91047297297297</v>
          </cell>
        </row>
        <row r="185">
          <cell r="A185" t="str">
            <v>440301</v>
          </cell>
          <cell r="B185" t="str">
            <v>Gerencias</v>
          </cell>
          <cell r="C185">
            <v>1000000</v>
          </cell>
          <cell r="D185">
            <v>50</v>
          </cell>
          <cell r="E185">
            <v>1000000</v>
          </cell>
          <cell r="F185">
            <v>50</v>
          </cell>
          <cell r="G185">
            <v>999950</v>
          </cell>
          <cell r="H185">
            <v>168.91047297297297</v>
          </cell>
        </row>
        <row r="186">
          <cell r="A186" t="str">
            <v>440302</v>
          </cell>
          <cell r="B186" t="str">
            <v>RRHH</v>
          </cell>
          <cell r="C186">
            <v>1000000</v>
          </cell>
          <cell r="D186">
            <v>50</v>
          </cell>
          <cell r="E186">
            <v>1000000</v>
          </cell>
          <cell r="F186">
            <v>50</v>
          </cell>
          <cell r="G186">
            <v>999950</v>
          </cell>
          <cell r="H186">
            <v>168.91047297297297</v>
          </cell>
        </row>
        <row r="187">
          <cell r="A187" t="str">
            <v>440303</v>
          </cell>
          <cell r="B187" t="str">
            <v>Sistemas</v>
          </cell>
          <cell r="C187">
            <v>1000000</v>
          </cell>
          <cell r="D187">
            <v>50</v>
          </cell>
          <cell r="E187">
            <v>1000000</v>
          </cell>
          <cell r="F187">
            <v>50</v>
          </cell>
          <cell r="G187">
            <v>999950</v>
          </cell>
          <cell r="H187">
            <v>168.91047297297297</v>
          </cell>
        </row>
        <row r="188">
          <cell r="A188" t="str">
            <v>440304</v>
          </cell>
          <cell r="B188" t="str">
            <v>Compras</v>
          </cell>
          <cell r="C188">
            <v>1000000</v>
          </cell>
          <cell r="D188">
            <v>50</v>
          </cell>
          <cell r="E188">
            <v>1000000</v>
          </cell>
          <cell r="F188">
            <v>50</v>
          </cell>
          <cell r="G188">
            <v>999950</v>
          </cell>
          <cell r="H188">
            <v>168.91047297297297</v>
          </cell>
        </row>
        <row r="189">
          <cell r="A189" t="str">
            <v>440305</v>
          </cell>
          <cell r="B189" t="str">
            <v>Servicios Generales</v>
          </cell>
          <cell r="C189">
            <v>1000000</v>
          </cell>
          <cell r="D189">
            <v>50</v>
          </cell>
          <cell r="E189">
            <v>1000000</v>
          </cell>
          <cell r="F189">
            <v>50</v>
          </cell>
          <cell r="G189">
            <v>999950</v>
          </cell>
          <cell r="H189">
            <v>168.91047297297297</v>
          </cell>
        </row>
        <row r="190">
          <cell r="A190" t="str">
            <v>440401</v>
          </cell>
          <cell r="B190" t="str">
            <v>Balances y Presupuestos</v>
          </cell>
          <cell r="C190">
            <v>1000000</v>
          </cell>
          <cell r="D190">
            <v>50</v>
          </cell>
          <cell r="E190">
            <v>1000000</v>
          </cell>
          <cell r="F190">
            <v>50</v>
          </cell>
          <cell r="G190">
            <v>999950</v>
          </cell>
          <cell r="H190">
            <v>168.91047297297297</v>
          </cell>
        </row>
        <row r="191">
          <cell r="A191" t="str">
            <v>440402</v>
          </cell>
          <cell r="B191" t="str">
            <v>Administracion de Creditos y Ventas</v>
          </cell>
          <cell r="C191">
            <v>1000000</v>
          </cell>
          <cell r="D191">
            <v>50</v>
          </cell>
          <cell r="E191">
            <v>1000000</v>
          </cell>
          <cell r="F191">
            <v>50</v>
          </cell>
          <cell r="G191">
            <v>999950</v>
          </cell>
          <cell r="H191">
            <v>168.91047297297297</v>
          </cell>
        </row>
        <row r="192">
          <cell r="A192" t="str">
            <v>440403</v>
          </cell>
          <cell r="B192" t="str">
            <v>Administracion de Planta</v>
          </cell>
          <cell r="C192">
            <v>1000000</v>
          </cell>
          <cell r="D192">
            <v>50</v>
          </cell>
          <cell r="E192">
            <v>1000000</v>
          </cell>
          <cell r="F192">
            <v>50</v>
          </cell>
          <cell r="G192">
            <v>999950</v>
          </cell>
          <cell r="H192">
            <v>168.91047297297297</v>
          </cell>
        </row>
        <row r="193">
          <cell r="A193" t="str">
            <v>450101</v>
          </cell>
          <cell r="B193" t="str">
            <v>Intereses Financieros Pagados CP</v>
          </cell>
          <cell r="C193">
            <v>1000000</v>
          </cell>
          <cell r="D193">
            <v>50</v>
          </cell>
          <cell r="E193">
            <v>1000000</v>
          </cell>
          <cell r="F193">
            <v>50</v>
          </cell>
          <cell r="G193">
            <v>999950</v>
          </cell>
          <cell r="H193">
            <v>168.91047297297297</v>
          </cell>
        </row>
        <row r="194">
          <cell r="A194" t="str">
            <v>450102</v>
          </cell>
          <cell r="B194" t="str">
            <v>Intereses Financieros por Warrant</v>
          </cell>
          <cell r="C194">
            <v>1000000</v>
          </cell>
          <cell r="D194">
            <v>50</v>
          </cell>
          <cell r="E194">
            <v>1000000</v>
          </cell>
          <cell r="F194">
            <v>50</v>
          </cell>
          <cell r="G194">
            <v>999950</v>
          </cell>
          <cell r="H194">
            <v>168.91047297297297</v>
          </cell>
        </row>
        <row r="195">
          <cell r="A195" t="str">
            <v>450103</v>
          </cell>
          <cell r="B195" t="str">
            <v>Int. Fin. Pag. C.P. - Deudores p/ Ventas</v>
          </cell>
          <cell r="C195">
            <v>1000000</v>
          </cell>
          <cell r="D195">
            <v>50</v>
          </cell>
          <cell r="E195">
            <v>1000000</v>
          </cell>
          <cell r="F195">
            <v>50</v>
          </cell>
          <cell r="G195">
            <v>999950</v>
          </cell>
          <cell r="H195">
            <v>168.91047297297297</v>
          </cell>
        </row>
        <row r="196">
          <cell r="A196" t="str">
            <v>450104</v>
          </cell>
          <cell r="B196" t="str">
            <v>Intereses Pagados p/ Stock Trigo</v>
          </cell>
          <cell r="C196">
            <v>1000000</v>
          </cell>
          <cell r="D196">
            <v>50</v>
          </cell>
          <cell r="E196">
            <v>1000000</v>
          </cell>
          <cell r="F196">
            <v>50</v>
          </cell>
          <cell r="G196">
            <v>999950</v>
          </cell>
          <cell r="H196">
            <v>168.91047297297297</v>
          </cell>
        </row>
        <row r="197">
          <cell r="A197" t="str">
            <v>450301</v>
          </cell>
          <cell r="B197" t="str">
            <v>Diferencia de Cambio</v>
          </cell>
          <cell r="C197">
            <v>1000000</v>
          </cell>
          <cell r="D197">
            <v>50</v>
          </cell>
          <cell r="E197">
            <v>1000000</v>
          </cell>
          <cell r="F197">
            <v>50</v>
          </cell>
          <cell r="G197">
            <v>999950</v>
          </cell>
          <cell r="H197">
            <v>168.91047297297297</v>
          </cell>
        </row>
        <row r="198">
          <cell r="A198" t="str">
            <v>450401</v>
          </cell>
          <cell r="B198" t="str">
            <v>Ventas de bienes de uso</v>
          </cell>
          <cell r="C198">
            <v>1000000</v>
          </cell>
          <cell r="D198">
            <v>50</v>
          </cell>
          <cell r="E198">
            <v>1000000</v>
          </cell>
          <cell r="F198">
            <v>50</v>
          </cell>
          <cell r="G198">
            <v>999950</v>
          </cell>
          <cell r="H198">
            <v>168.91047297297297</v>
          </cell>
        </row>
        <row r="199">
          <cell r="A199" t="str">
            <v>450402</v>
          </cell>
          <cell r="B199" t="str">
            <v>Costo venta bienes de uso</v>
          </cell>
          <cell r="C199">
            <v>1000000</v>
          </cell>
          <cell r="D199">
            <v>50</v>
          </cell>
          <cell r="E199">
            <v>1000000</v>
          </cell>
          <cell r="F199">
            <v>50</v>
          </cell>
          <cell r="G199">
            <v>999950</v>
          </cell>
          <cell r="H199">
            <v>168.91047297297297</v>
          </cell>
        </row>
        <row r="200">
          <cell r="A200" t="str">
            <v>450403</v>
          </cell>
          <cell r="B200" t="str">
            <v>Ventas Varias</v>
          </cell>
          <cell r="C200">
            <v>1000000</v>
          </cell>
          <cell r="D200">
            <v>50</v>
          </cell>
          <cell r="E200">
            <v>1000000</v>
          </cell>
          <cell r="F200">
            <v>50</v>
          </cell>
          <cell r="G200">
            <v>999950</v>
          </cell>
          <cell r="H200">
            <v>168.91047297297297</v>
          </cell>
        </row>
        <row r="201">
          <cell r="A201" t="str">
            <v>450404</v>
          </cell>
          <cell r="B201" t="str">
            <v>Costo ventas varias</v>
          </cell>
          <cell r="C201">
            <v>1000000</v>
          </cell>
          <cell r="D201">
            <v>50</v>
          </cell>
          <cell r="E201">
            <v>1000000</v>
          </cell>
          <cell r="F201">
            <v>50</v>
          </cell>
          <cell r="G201">
            <v>999950</v>
          </cell>
          <cell r="H201">
            <v>168.91047297297297</v>
          </cell>
        </row>
        <row r="202">
          <cell r="A202" t="str">
            <v>450405</v>
          </cell>
          <cell r="B202" t="str">
            <v>Ingresos y egresos varios</v>
          </cell>
          <cell r="C202">
            <v>1000000</v>
          </cell>
          <cell r="D202">
            <v>50</v>
          </cell>
          <cell r="E202">
            <v>1000000</v>
          </cell>
          <cell r="F202">
            <v>50</v>
          </cell>
          <cell r="G202">
            <v>999950</v>
          </cell>
          <cell r="H202">
            <v>168.91047297297297</v>
          </cell>
        </row>
        <row r="203">
          <cell r="A203" t="str">
            <v>450408</v>
          </cell>
          <cell r="B203" t="str">
            <v>Ajuste Ejercicios Anteriores-G.N.D.</v>
          </cell>
          <cell r="C203">
            <v>1000000</v>
          </cell>
          <cell r="D203">
            <v>50</v>
          </cell>
          <cell r="E203">
            <v>1000000</v>
          </cell>
          <cell r="F203">
            <v>50</v>
          </cell>
          <cell r="G203">
            <v>999950</v>
          </cell>
          <cell r="H203">
            <v>168.91047297297297</v>
          </cell>
        </row>
        <row r="204">
          <cell r="A204" t="str">
            <v>450409</v>
          </cell>
          <cell r="B204" t="str">
            <v>I.V.A. Gastos</v>
          </cell>
          <cell r="C204">
            <v>1000000</v>
          </cell>
          <cell r="D204">
            <v>50</v>
          </cell>
          <cell r="E204">
            <v>1000000</v>
          </cell>
          <cell r="F204">
            <v>50</v>
          </cell>
          <cell r="G204">
            <v>999950</v>
          </cell>
          <cell r="H204">
            <v>168.91047297297297</v>
          </cell>
        </row>
        <row r="205">
          <cell r="A205" t="str">
            <v>450410</v>
          </cell>
          <cell r="B205" t="str">
            <v>Desc.Obtenidos Compra Cert.Cred.Trib.</v>
          </cell>
          <cell r="C205">
            <v>1000000</v>
          </cell>
          <cell r="D205">
            <v>50</v>
          </cell>
          <cell r="E205">
            <v>1000000</v>
          </cell>
          <cell r="F205">
            <v>50</v>
          </cell>
          <cell r="G205">
            <v>999950</v>
          </cell>
          <cell r="H205">
            <v>168.91047297297297</v>
          </cell>
        </row>
        <row r="206">
          <cell r="A206" t="str">
            <v>450411</v>
          </cell>
          <cell r="B206" t="str">
            <v>Retencion s/ Contrataciones Publicas</v>
          </cell>
          <cell r="C206">
            <v>1000000</v>
          </cell>
          <cell r="D206">
            <v>50</v>
          </cell>
          <cell r="E206">
            <v>1000000</v>
          </cell>
          <cell r="F206">
            <v>50</v>
          </cell>
          <cell r="G206">
            <v>999950</v>
          </cell>
          <cell r="H206">
            <v>168.91047297297297</v>
          </cell>
        </row>
        <row r="207">
          <cell r="A207" t="str">
            <v>460101</v>
          </cell>
          <cell r="B207" t="str">
            <v>Impuesto a la Renta Ejercicios Anteriore</v>
          </cell>
          <cell r="C207">
            <v>1000000</v>
          </cell>
          <cell r="D207">
            <v>50</v>
          </cell>
          <cell r="E207">
            <v>1000000</v>
          </cell>
          <cell r="F207">
            <v>50</v>
          </cell>
          <cell r="G207">
            <v>999950</v>
          </cell>
          <cell r="H207">
            <v>168.91047297297297</v>
          </cell>
        </row>
        <row r="208">
          <cell r="A208" t="str">
            <v>460102</v>
          </cell>
          <cell r="B208" t="str">
            <v>Impuesto a la Renta del Ejercicio</v>
          </cell>
          <cell r="C208">
            <v>1000000</v>
          </cell>
          <cell r="D208">
            <v>50</v>
          </cell>
          <cell r="E208">
            <v>1000000</v>
          </cell>
          <cell r="F208">
            <v>50</v>
          </cell>
          <cell r="G208">
            <v>999950</v>
          </cell>
          <cell r="H208">
            <v>168.91047297297297</v>
          </cell>
        </row>
        <row r="209">
          <cell r="A209" t="str">
            <v>460103</v>
          </cell>
          <cell r="B209" t="str">
            <v>Impuesto diferido años anteriores</v>
          </cell>
          <cell r="C209">
            <v>1000000</v>
          </cell>
          <cell r="D209">
            <v>50</v>
          </cell>
          <cell r="E209">
            <v>1000000</v>
          </cell>
          <cell r="F209">
            <v>50</v>
          </cell>
          <cell r="G209">
            <v>999950</v>
          </cell>
          <cell r="H209">
            <v>168.91047297297297</v>
          </cell>
        </row>
        <row r="210">
          <cell r="A210" t="str">
            <v>460104</v>
          </cell>
          <cell r="B210" t="str">
            <v>Impuesto diferido del ejercicio</v>
          </cell>
          <cell r="C210">
            <v>1000000</v>
          </cell>
          <cell r="D210">
            <v>50</v>
          </cell>
          <cell r="E210">
            <v>1000000</v>
          </cell>
          <cell r="F210">
            <v>50</v>
          </cell>
          <cell r="G210">
            <v>999950</v>
          </cell>
          <cell r="H210">
            <v>168.91047297297297</v>
          </cell>
        </row>
        <row r="211">
          <cell r="A211" t="str">
            <v>3101010001</v>
          </cell>
          <cell r="B211" t="str">
            <v>Ventas Harinas Industriales 000</v>
          </cell>
          <cell r="C211">
            <v>1000000</v>
          </cell>
          <cell r="D211">
            <v>50</v>
          </cell>
          <cell r="E211">
            <v>1000000</v>
          </cell>
          <cell r="F211">
            <v>50</v>
          </cell>
          <cell r="G211">
            <v>999950</v>
          </cell>
          <cell r="H211">
            <v>168.91047297297297</v>
          </cell>
        </row>
        <row r="212">
          <cell r="A212" t="str">
            <v>3101010002</v>
          </cell>
          <cell r="B212" t="str">
            <v>Ventas Harinas Industriales 0000</v>
          </cell>
          <cell r="C212">
            <v>1000000</v>
          </cell>
          <cell r="D212">
            <v>50</v>
          </cell>
          <cell r="E212">
            <v>1000000</v>
          </cell>
          <cell r="F212">
            <v>50</v>
          </cell>
          <cell r="G212">
            <v>999950</v>
          </cell>
          <cell r="H212">
            <v>168.91047297297297</v>
          </cell>
        </row>
        <row r="213">
          <cell r="A213" t="str">
            <v>3101010003</v>
          </cell>
          <cell r="B213" t="str">
            <v>Ventas Harinas Industriales otras</v>
          </cell>
          <cell r="C213">
            <v>1000000</v>
          </cell>
          <cell r="D213">
            <v>50</v>
          </cell>
          <cell r="E213">
            <v>1000000</v>
          </cell>
          <cell r="F213">
            <v>50</v>
          </cell>
          <cell r="G213">
            <v>999950</v>
          </cell>
          <cell r="H213">
            <v>168.91047297297297</v>
          </cell>
        </row>
        <row r="214">
          <cell r="A214" t="str">
            <v>3101010004</v>
          </cell>
          <cell r="B214" t="str">
            <v>Ventas Harinas Industriales Importadas</v>
          </cell>
          <cell r="C214">
            <v>1000000</v>
          </cell>
          <cell r="D214">
            <v>50</v>
          </cell>
          <cell r="E214">
            <v>1000000</v>
          </cell>
          <cell r="F214">
            <v>50</v>
          </cell>
          <cell r="G214">
            <v>999950</v>
          </cell>
          <cell r="H214">
            <v>168.91047297297297</v>
          </cell>
        </row>
        <row r="215">
          <cell r="A215" t="str">
            <v>3101020001</v>
          </cell>
          <cell r="B215" t="str">
            <v>Ventas Harinas Fraccionadas 5 Kg</v>
          </cell>
          <cell r="C215">
            <v>1000000</v>
          </cell>
          <cell r="D215">
            <v>50</v>
          </cell>
          <cell r="E215">
            <v>1000000</v>
          </cell>
          <cell r="F215">
            <v>50</v>
          </cell>
          <cell r="G215">
            <v>999950</v>
          </cell>
          <cell r="H215">
            <v>168.91047297297297</v>
          </cell>
        </row>
        <row r="216">
          <cell r="A216" t="str">
            <v>3101020002</v>
          </cell>
          <cell r="B216" t="str">
            <v>Ventas Harinas Fraccionadas 1 Kg</v>
          </cell>
          <cell r="C216">
            <v>1000000</v>
          </cell>
          <cell r="D216">
            <v>50</v>
          </cell>
          <cell r="E216">
            <v>1000000</v>
          </cell>
          <cell r="F216">
            <v>50</v>
          </cell>
          <cell r="G216">
            <v>999950</v>
          </cell>
          <cell r="H216">
            <v>168.91047297297297</v>
          </cell>
        </row>
        <row r="217">
          <cell r="A217" t="str">
            <v>3101020003</v>
          </cell>
          <cell r="B217" t="str">
            <v>Ventas Harinas Leudantes</v>
          </cell>
          <cell r="C217">
            <v>1000000</v>
          </cell>
          <cell r="D217">
            <v>50</v>
          </cell>
          <cell r="E217">
            <v>1000000</v>
          </cell>
          <cell r="F217">
            <v>50</v>
          </cell>
          <cell r="G217">
            <v>999950</v>
          </cell>
          <cell r="H217">
            <v>168.91047297297297</v>
          </cell>
        </row>
        <row r="218">
          <cell r="A218" t="str">
            <v>3101020004</v>
          </cell>
          <cell r="B218" t="str">
            <v>Ventas Harinas Fraccionado 4 K</v>
          </cell>
          <cell r="C218">
            <v>1000000</v>
          </cell>
          <cell r="D218">
            <v>50</v>
          </cell>
          <cell r="E218">
            <v>1000000</v>
          </cell>
          <cell r="F218">
            <v>50</v>
          </cell>
          <cell r="G218">
            <v>999950</v>
          </cell>
          <cell r="H218">
            <v>168.91047297297297</v>
          </cell>
        </row>
        <row r="219">
          <cell r="A219" t="str">
            <v>3101020005</v>
          </cell>
          <cell r="B219" t="str">
            <v>Ventas Harinas Fraccionado 0.9Kg</v>
          </cell>
          <cell r="C219">
            <v>1000000</v>
          </cell>
          <cell r="D219">
            <v>50</v>
          </cell>
          <cell r="E219">
            <v>1000000</v>
          </cell>
          <cell r="F219">
            <v>50</v>
          </cell>
          <cell r="G219">
            <v>999950</v>
          </cell>
          <cell r="H219">
            <v>168.91047297297297</v>
          </cell>
        </row>
        <row r="220">
          <cell r="A220" t="str">
            <v>3101030001</v>
          </cell>
          <cell r="B220" t="str">
            <v>Ventas Raciones Balanceadas</v>
          </cell>
          <cell r="C220">
            <v>1000000</v>
          </cell>
          <cell r="D220">
            <v>50</v>
          </cell>
          <cell r="E220">
            <v>1000000</v>
          </cell>
          <cell r="F220">
            <v>50</v>
          </cell>
          <cell r="G220">
            <v>999950</v>
          </cell>
          <cell r="H220">
            <v>168.91047297297297</v>
          </cell>
        </row>
        <row r="221">
          <cell r="A221" t="str">
            <v>3101030002</v>
          </cell>
          <cell r="B221" t="str">
            <v>Ventas Afrecho</v>
          </cell>
          <cell r="C221">
            <v>1000000</v>
          </cell>
          <cell r="D221">
            <v>50</v>
          </cell>
          <cell r="E221">
            <v>1000000</v>
          </cell>
          <cell r="F221">
            <v>50</v>
          </cell>
          <cell r="G221">
            <v>999950</v>
          </cell>
          <cell r="H221">
            <v>168.91047297297297</v>
          </cell>
        </row>
        <row r="222">
          <cell r="A222" t="str">
            <v>3101040001</v>
          </cell>
          <cell r="B222" t="str">
            <v>Venta Maiz</v>
          </cell>
          <cell r="C222">
            <v>1000000</v>
          </cell>
          <cell r="D222">
            <v>50</v>
          </cell>
          <cell r="E222">
            <v>1000000</v>
          </cell>
          <cell r="F222">
            <v>50</v>
          </cell>
          <cell r="G222">
            <v>999950</v>
          </cell>
          <cell r="H222">
            <v>168.91047297297297</v>
          </cell>
        </row>
        <row r="223">
          <cell r="A223" t="str">
            <v>3101040002</v>
          </cell>
          <cell r="B223" t="str">
            <v>Ventas Trigo</v>
          </cell>
          <cell r="C223">
            <v>1000000</v>
          </cell>
          <cell r="D223">
            <v>50</v>
          </cell>
          <cell r="E223">
            <v>1000000</v>
          </cell>
          <cell r="F223">
            <v>50</v>
          </cell>
          <cell r="G223">
            <v>999950</v>
          </cell>
          <cell r="H223">
            <v>168.91047297297297</v>
          </cell>
        </row>
        <row r="224">
          <cell r="A224" t="str">
            <v>3101050001</v>
          </cell>
          <cell r="B224" t="str">
            <v>Ventas de Uva Pasa</v>
          </cell>
          <cell r="C224">
            <v>1000000</v>
          </cell>
          <cell r="D224">
            <v>50</v>
          </cell>
          <cell r="E224">
            <v>1000000</v>
          </cell>
          <cell r="F224">
            <v>50</v>
          </cell>
          <cell r="G224">
            <v>999950</v>
          </cell>
          <cell r="H224">
            <v>168.91047297297297</v>
          </cell>
        </row>
        <row r="225">
          <cell r="A225" t="str">
            <v>3101050002</v>
          </cell>
          <cell r="B225" t="str">
            <v>Venta de Frutas Abrillantadas</v>
          </cell>
          <cell r="C225">
            <v>1000000</v>
          </cell>
          <cell r="D225">
            <v>50</v>
          </cell>
          <cell r="E225">
            <v>1000000</v>
          </cell>
          <cell r="F225">
            <v>50</v>
          </cell>
          <cell r="G225">
            <v>999950</v>
          </cell>
          <cell r="H225">
            <v>168.91047297297297</v>
          </cell>
        </row>
        <row r="226">
          <cell r="A226" t="str">
            <v>3101050003</v>
          </cell>
          <cell r="B226" t="str">
            <v>Venta de Sal Gruesa com·n yodada</v>
          </cell>
          <cell r="C226">
            <v>1000000</v>
          </cell>
          <cell r="D226">
            <v>50</v>
          </cell>
          <cell r="E226">
            <v>1000000</v>
          </cell>
          <cell r="F226">
            <v>50</v>
          </cell>
          <cell r="G226">
            <v>999950</v>
          </cell>
          <cell r="H226">
            <v>168.91047297297297</v>
          </cell>
        </row>
        <row r="227">
          <cell r="A227" t="str">
            <v>3101050004</v>
          </cell>
          <cell r="B227" t="str">
            <v>Venta de Sal Entrefina com·n yodada</v>
          </cell>
          <cell r="C227">
            <v>1000000</v>
          </cell>
          <cell r="D227">
            <v>50</v>
          </cell>
          <cell r="E227">
            <v>1000000</v>
          </cell>
          <cell r="F227">
            <v>50</v>
          </cell>
          <cell r="G227">
            <v>999950</v>
          </cell>
          <cell r="H227">
            <v>168.91047297297297</v>
          </cell>
        </row>
        <row r="228">
          <cell r="A228" t="str">
            <v>3101050005</v>
          </cell>
          <cell r="B228" t="str">
            <v>Venta de Sal Fina seca yodada</v>
          </cell>
          <cell r="C228">
            <v>1000000</v>
          </cell>
          <cell r="D228">
            <v>50</v>
          </cell>
          <cell r="E228">
            <v>1000000</v>
          </cell>
          <cell r="F228">
            <v>50</v>
          </cell>
          <cell r="G228">
            <v>999950</v>
          </cell>
          <cell r="H228">
            <v>168.91047297297297</v>
          </cell>
        </row>
        <row r="229">
          <cell r="A229" t="str">
            <v>3101050006</v>
          </cell>
          <cell r="B229" t="str">
            <v>Venta de Sal Gruesa seca yodada</v>
          </cell>
          <cell r="C229">
            <v>1000000</v>
          </cell>
          <cell r="D229">
            <v>50</v>
          </cell>
          <cell r="E229">
            <v>1000000</v>
          </cell>
          <cell r="F229">
            <v>50</v>
          </cell>
          <cell r="G229">
            <v>999950</v>
          </cell>
          <cell r="H229">
            <v>168.91047297297297</v>
          </cell>
        </row>
        <row r="230">
          <cell r="A230" t="str">
            <v>3101050007</v>
          </cell>
          <cell r="B230" t="str">
            <v>Venta de Sal Entrefina seca yodada</v>
          </cell>
          <cell r="C230">
            <v>1000000</v>
          </cell>
          <cell r="D230">
            <v>50</v>
          </cell>
          <cell r="E230">
            <v>1000000</v>
          </cell>
          <cell r="F230">
            <v>50</v>
          </cell>
          <cell r="G230">
            <v>999950</v>
          </cell>
          <cell r="H230">
            <v>168.91047297297297</v>
          </cell>
        </row>
        <row r="231">
          <cell r="A231" t="str">
            <v>3101050008</v>
          </cell>
          <cell r="B231" t="str">
            <v>Venta de Sal Fina impalpable yodada</v>
          </cell>
          <cell r="C231">
            <v>1000000</v>
          </cell>
          <cell r="D231">
            <v>50</v>
          </cell>
          <cell r="E231">
            <v>1000000</v>
          </cell>
          <cell r="F231">
            <v>50</v>
          </cell>
          <cell r="G231">
            <v>999950</v>
          </cell>
          <cell r="H231">
            <v>168.91047297297297</v>
          </cell>
        </row>
        <row r="232">
          <cell r="A232" t="str">
            <v>3101050009</v>
          </cell>
          <cell r="B232" t="str">
            <v>Venta de Sal Fina Comun Yodada 50kls</v>
          </cell>
          <cell r="C232">
            <v>1000000</v>
          </cell>
          <cell r="D232">
            <v>50</v>
          </cell>
          <cell r="E232">
            <v>1000000</v>
          </cell>
          <cell r="F232">
            <v>50</v>
          </cell>
          <cell r="G232">
            <v>999950</v>
          </cell>
          <cell r="H232">
            <v>168.91047297297297</v>
          </cell>
        </row>
        <row r="233">
          <cell r="A233" t="str">
            <v>3101050010</v>
          </cell>
          <cell r="B233" t="str">
            <v>Ventas de Gluten 25 Kg.</v>
          </cell>
          <cell r="C233">
            <v>1000000</v>
          </cell>
          <cell r="D233">
            <v>50</v>
          </cell>
          <cell r="E233">
            <v>1000000</v>
          </cell>
          <cell r="F233">
            <v>50</v>
          </cell>
          <cell r="G233">
            <v>999950</v>
          </cell>
          <cell r="H233">
            <v>168.91047297297297</v>
          </cell>
        </row>
        <row r="234">
          <cell r="A234" t="str">
            <v>3101050011</v>
          </cell>
          <cell r="B234" t="str">
            <v>Ventas de Gluten 10 Kg.</v>
          </cell>
          <cell r="C234">
            <v>1000000</v>
          </cell>
          <cell r="D234">
            <v>50</v>
          </cell>
          <cell r="E234">
            <v>1000000</v>
          </cell>
          <cell r="F234">
            <v>50</v>
          </cell>
          <cell r="G234">
            <v>999950</v>
          </cell>
          <cell r="H234">
            <v>168.91047297297297</v>
          </cell>
        </row>
        <row r="235">
          <cell r="A235" t="str">
            <v>3101050012</v>
          </cell>
          <cell r="B235" t="str">
            <v>Ventas Maiz Granos 50kls.</v>
          </cell>
          <cell r="C235">
            <v>1000000</v>
          </cell>
          <cell r="D235">
            <v>50</v>
          </cell>
          <cell r="E235">
            <v>1000000</v>
          </cell>
          <cell r="F235">
            <v>50</v>
          </cell>
          <cell r="G235">
            <v>999950</v>
          </cell>
          <cell r="H235">
            <v>168.91047297297297</v>
          </cell>
        </row>
        <row r="236">
          <cell r="A236" t="str">
            <v>3101050013</v>
          </cell>
          <cell r="B236" t="str">
            <v>Ventas Maiz Partido 50kls.</v>
          </cell>
          <cell r="C236">
            <v>1000000</v>
          </cell>
          <cell r="D236">
            <v>50</v>
          </cell>
          <cell r="E236">
            <v>1000000</v>
          </cell>
          <cell r="F236">
            <v>50</v>
          </cell>
          <cell r="G236">
            <v>999950</v>
          </cell>
          <cell r="H236">
            <v>168.91047297297297</v>
          </cell>
        </row>
        <row r="237">
          <cell r="A237" t="str">
            <v>3102010001</v>
          </cell>
          <cell r="B237" t="str">
            <v>Bonificaciones Harinas Industriales 000</v>
          </cell>
          <cell r="C237">
            <v>1000000</v>
          </cell>
          <cell r="D237">
            <v>50</v>
          </cell>
          <cell r="E237">
            <v>1000000</v>
          </cell>
          <cell r="F237">
            <v>50</v>
          </cell>
          <cell r="G237">
            <v>999950</v>
          </cell>
          <cell r="H237">
            <v>168.91047297297297</v>
          </cell>
        </row>
        <row r="238">
          <cell r="A238" t="str">
            <v>3102010002</v>
          </cell>
          <cell r="B238" t="str">
            <v>Bonificaciones Harinas Industriales 0000</v>
          </cell>
          <cell r="C238">
            <v>1000000</v>
          </cell>
          <cell r="D238">
            <v>50</v>
          </cell>
          <cell r="E238">
            <v>1000000</v>
          </cell>
          <cell r="F238">
            <v>50</v>
          </cell>
          <cell r="G238">
            <v>999950</v>
          </cell>
          <cell r="H238">
            <v>168.91047297297297</v>
          </cell>
        </row>
        <row r="239">
          <cell r="A239" t="str">
            <v>3102010003</v>
          </cell>
          <cell r="B239" t="str">
            <v>Bonificaciones Harinas Industriales otra</v>
          </cell>
          <cell r="C239">
            <v>1000000</v>
          </cell>
          <cell r="D239">
            <v>50</v>
          </cell>
          <cell r="E239">
            <v>1000000</v>
          </cell>
          <cell r="F239">
            <v>50</v>
          </cell>
          <cell r="G239">
            <v>999950</v>
          </cell>
          <cell r="H239">
            <v>168.91047297297297</v>
          </cell>
        </row>
        <row r="240">
          <cell r="A240" t="str">
            <v>3102010004</v>
          </cell>
          <cell r="B240" t="str">
            <v>Bonificaciones Harinas Industriales Impo</v>
          </cell>
          <cell r="C240">
            <v>1000000</v>
          </cell>
          <cell r="D240">
            <v>50</v>
          </cell>
          <cell r="E240">
            <v>1000000</v>
          </cell>
          <cell r="F240">
            <v>50</v>
          </cell>
          <cell r="G240">
            <v>999950</v>
          </cell>
          <cell r="H240">
            <v>168.91047297297297</v>
          </cell>
        </row>
        <row r="241">
          <cell r="A241" t="str">
            <v>3102020001</v>
          </cell>
          <cell r="B241" t="str">
            <v>Bonificaciones Harinas Fraccionadas 5 Kg</v>
          </cell>
          <cell r="C241">
            <v>1000000</v>
          </cell>
          <cell r="D241">
            <v>50</v>
          </cell>
          <cell r="E241">
            <v>1000000</v>
          </cell>
          <cell r="F241">
            <v>50</v>
          </cell>
          <cell r="G241">
            <v>999950</v>
          </cell>
          <cell r="H241">
            <v>168.91047297297297</v>
          </cell>
        </row>
        <row r="242">
          <cell r="A242" t="str">
            <v>3102020002</v>
          </cell>
          <cell r="B242" t="str">
            <v>Bonificaciones Harinas Fraccionadas 1 Kg</v>
          </cell>
          <cell r="C242">
            <v>1000000</v>
          </cell>
          <cell r="D242">
            <v>50</v>
          </cell>
          <cell r="E242">
            <v>1000000</v>
          </cell>
          <cell r="F242">
            <v>50</v>
          </cell>
          <cell r="G242">
            <v>999950</v>
          </cell>
          <cell r="H242">
            <v>168.91047297297297</v>
          </cell>
        </row>
        <row r="243">
          <cell r="A243" t="str">
            <v>3102020003</v>
          </cell>
          <cell r="B243" t="str">
            <v>Bonificaciones Harinas Leudantes</v>
          </cell>
          <cell r="C243">
            <v>1000000</v>
          </cell>
          <cell r="D243">
            <v>50</v>
          </cell>
          <cell r="E243">
            <v>1000000</v>
          </cell>
          <cell r="F243">
            <v>50</v>
          </cell>
          <cell r="G243">
            <v>999950</v>
          </cell>
          <cell r="H243">
            <v>168.91047297297297</v>
          </cell>
        </row>
        <row r="244">
          <cell r="A244" t="str">
            <v>3102020004</v>
          </cell>
          <cell r="B244" t="str">
            <v>Bonificaciones Harinas Fraccionadas 4 Kg</v>
          </cell>
          <cell r="C244">
            <v>1000000</v>
          </cell>
          <cell r="D244">
            <v>50</v>
          </cell>
          <cell r="E244">
            <v>1000000</v>
          </cell>
          <cell r="F244">
            <v>50</v>
          </cell>
          <cell r="G244">
            <v>999950</v>
          </cell>
          <cell r="H244">
            <v>168.91047297297297</v>
          </cell>
        </row>
        <row r="245">
          <cell r="A245" t="str">
            <v>3102020005</v>
          </cell>
          <cell r="B245" t="str">
            <v>Bonificaciones Harinas Fraccionadas 0.9k</v>
          </cell>
          <cell r="C245">
            <v>1000000</v>
          </cell>
          <cell r="D245">
            <v>50</v>
          </cell>
          <cell r="E245">
            <v>1000000</v>
          </cell>
          <cell r="F245">
            <v>50</v>
          </cell>
          <cell r="G245">
            <v>999950</v>
          </cell>
          <cell r="H245">
            <v>168.91047297297297</v>
          </cell>
        </row>
        <row r="246">
          <cell r="A246" t="str">
            <v>3102030001</v>
          </cell>
          <cell r="B246" t="str">
            <v>Bonificaciones Raciones Balanceadas</v>
          </cell>
          <cell r="C246">
            <v>1000000</v>
          </cell>
          <cell r="D246">
            <v>50</v>
          </cell>
          <cell r="E246">
            <v>1000000</v>
          </cell>
          <cell r="F246">
            <v>50</v>
          </cell>
          <cell r="G246">
            <v>999950</v>
          </cell>
          <cell r="H246">
            <v>168.91047297297297</v>
          </cell>
        </row>
        <row r="247">
          <cell r="A247" t="str">
            <v>3102030002</v>
          </cell>
          <cell r="B247" t="str">
            <v>Bonificaciones Afrecho</v>
          </cell>
          <cell r="C247">
            <v>1000000</v>
          </cell>
          <cell r="D247">
            <v>50</v>
          </cell>
          <cell r="E247">
            <v>1000000</v>
          </cell>
          <cell r="F247">
            <v>50</v>
          </cell>
          <cell r="G247">
            <v>999950</v>
          </cell>
          <cell r="H247">
            <v>168.91047297297297</v>
          </cell>
        </row>
        <row r="248">
          <cell r="A248" t="str">
            <v>3103010001</v>
          </cell>
          <cell r="B248" t="str">
            <v>Devoluciones Harinas Industriales 000</v>
          </cell>
          <cell r="C248">
            <v>1000000</v>
          </cell>
          <cell r="D248">
            <v>50</v>
          </cell>
          <cell r="E248">
            <v>1000000</v>
          </cell>
          <cell r="F248">
            <v>50</v>
          </cell>
          <cell r="G248">
            <v>999950</v>
          </cell>
          <cell r="H248">
            <v>168.91047297297297</v>
          </cell>
        </row>
        <row r="249">
          <cell r="A249" t="str">
            <v>3103010002</v>
          </cell>
          <cell r="B249" t="str">
            <v>Devoluciones Harinas Industriales 0000</v>
          </cell>
          <cell r="C249">
            <v>1000000</v>
          </cell>
          <cell r="D249">
            <v>50</v>
          </cell>
          <cell r="E249">
            <v>1000000</v>
          </cell>
          <cell r="F249">
            <v>50</v>
          </cell>
          <cell r="G249">
            <v>999950</v>
          </cell>
          <cell r="H249">
            <v>168.91047297297297</v>
          </cell>
        </row>
        <row r="250">
          <cell r="A250" t="str">
            <v>3103010003</v>
          </cell>
          <cell r="B250" t="str">
            <v>Devoluciones Harinas Industriales otras</v>
          </cell>
          <cell r="C250">
            <v>1000000</v>
          </cell>
          <cell r="D250">
            <v>50</v>
          </cell>
          <cell r="E250">
            <v>1000000</v>
          </cell>
          <cell r="F250">
            <v>50</v>
          </cell>
          <cell r="G250">
            <v>999950</v>
          </cell>
          <cell r="H250">
            <v>168.91047297297297</v>
          </cell>
        </row>
        <row r="251">
          <cell r="A251" t="str">
            <v>3103010004</v>
          </cell>
          <cell r="B251" t="str">
            <v>Devoluciones Harinas Industriales Import</v>
          </cell>
          <cell r="C251">
            <v>1000000</v>
          </cell>
          <cell r="D251">
            <v>50</v>
          </cell>
          <cell r="E251">
            <v>1000000</v>
          </cell>
          <cell r="F251">
            <v>50</v>
          </cell>
          <cell r="G251">
            <v>999950</v>
          </cell>
          <cell r="H251">
            <v>168.91047297297297</v>
          </cell>
        </row>
        <row r="252">
          <cell r="A252" t="str">
            <v>3103020001</v>
          </cell>
          <cell r="B252" t="str">
            <v>Devoluciones Harinas Fraccionadas 5 Kg</v>
          </cell>
          <cell r="C252">
            <v>1000000</v>
          </cell>
          <cell r="D252">
            <v>50</v>
          </cell>
          <cell r="E252">
            <v>1000000</v>
          </cell>
          <cell r="F252">
            <v>50</v>
          </cell>
          <cell r="G252">
            <v>999950</v>
          </cell>
          <cell r="H252">
            <v>168.91047297297297</v>
          </cell>
        </row>
        <row r="253">
          <cell r="A253" t="str">
            <v>3103020002</v>
          </cell>
          <cell r="B253" t="str">
            <v>Devoluciones Harinas Fraccionadas 1 Kg</v>
          </cell>
          <cell r="C253">
            <v>1000000</v>
          </cell>
          <cell r="D253">
            <v>50</v>
          </cell>
          <cell r="E253">
            <v>1000000</v>
          </cell>
          <cell r="F253">
            <v>50</v>
          </cell>
          <cell r="G253">
            <v>999950</v>
          </cell>
          <cell r="H253">
            <v>168.91047297297297</v>
          </cell>
        </row>
        <row r="254">
          <cell r="A254" t="str">
            <v>3103020003</v>
          </cell>
          <cell r="B254" t="str">
            <v>Devoluciones Harinas Leudantes</v>
          </cell>
          <cell r="C254">
            <v>1000000</v>
          </cell>
          <cell r="D254">
            <v>50</v>
          </cell>
          <cell r="E254">
            <v>1000000</v>
          </cell>
          <cell r="F254">
            <v>50</v>
          </cell>
          <cell r="G254">
            <v>999950</v>
          </cell>
          <cell r="H254">
            <v>168.91047297297297</v>
          </cell>
        </row>
        <row r="255">
          <cell r="A255" t="str">
            <v>3103020004</v>
          </cell>
          <cell r="B255" t="str">
            <v>Devoluciones Harinas Fraccionadas 4kg.</v>
          </cell>
          <cell r="C255">
            <v>1000000</v>
          </cell>
          <cell r="D255">
            <v>50</v>
          </cell>
          <cell r="E255">
            <v>1000000</v>
          </cell>
          <cell r="F255">
            <v>50</v>
          </cell>
          <cell r="G255">
            <v>999950</v>
          </cell>
          <cell r="H255">
            <v>168.91047297297297</v>
          </cell>
        </row>
        <row r="256">
          <cell r="A256" t="str">
            <v>3103020005</v>
          </cell>
          <cell r="B256" t="str">
            <v>Devoluciones Harinas Fraccionadas 0.9kg</v>
          </cell>
          <cell r="C256">
            <v>1000000</v>
          </cell>
          <cell r="D256">
            <v>50</v>
          </cell>
          <cell r="E256">
            <v>1000000</v>
          </cell>
          <cell r="F256">
            <v>50</v>
          </cell>
          <cell r="G256">
            <v>999950</v>
          </cell>
          <cell r="H256">
            <v>168.91047297297297</v>
          </cell>
        </row>
        <row r="257">
          <cell r="A257" t="str">
            <v>3103030001</v>
          </cell>
          <cell r="B257" t="str">
            <v>Devoluciones Raciones Balanceadas</v>
          </cell>
          <cell r="C257">
            <v>1000000</v>
          </cell>
          <cell r="D257">
            <v>50</v>
          </cell>
          <cell r="E257">
            <v>1000000</v>
          </cell>
          <cell r="F257">
            <v>50</v>
          </cell>
          <cell r="G257">
            <v>999950</v>
          </cell>
          <cell r="H257">
            <v>168.91047297297297</v>
          </cell>
        </row>
        <row r="258">
          <cell r="A258" t="str">
            <v>3103030002</v>
          </cell>
          <cell r="B258" t="str">
            <v>Devoluciones Afrecho</v>
          </cell>
          <cell r="C258">
            <v>1000000</v>
          </cell>
          <cell r="D258">
            <v>50</v>
          </cell>
          <cell r="E258">
            <v>1000000</v>
          </cell>
          <cell r="F258">
            <v>50</v>
          </cell>
          <cell r="G258">
            <v>999950</v>
          </cell>
          <cell r="H258">
            <v>168.91047297297297</v>
          </cell>
        </row>
        <row r="259">
          <cell r="A259" t="str">
            <v>3103040001</v>
          </cell>
          <cell r="B259" t="str">
            <v>Devoluci¾n de Granos Importados</v>
          </cell>
          <cell r="C259">
            <v>1000000</v>
          </cell>
          <cell r="D259">
            <v>50</v>
          </cell>
          <cell r="E259">
            <v>1000000</v>
          </cell>
          <cell r="F259">
            <v>50</v>
          </cell>
          <cell r="G259">
            <v>999950</v>
          </cell>
          <cell r="H259">
            <v>168.91047297297297</v>
          </cell>
        </row>
        <row r="260">
          <cell r="A260" t="str">
            <v>3103050001</v>
          </cell>
          <cell r="B260" t="str">
            <v>Devoluciones Uva Pasa</v>
          </cell>
          <cell r="C260">
            <v>1000000</v>
          </cell>
          <cell r="D260">
            <v>50</v>
          </cell>
          <cell r="E260">
            <v>1000000</v>
          </cell>
          <cell r="F260">
            <v>50</v>
          </cell>
          <cell r="G260">
            <v>999950</v>
          </cell>
          <cell r="H260">
            <v>168.91047297297297</v>
          </cell>
        </row>
        <row r="261">
          <cell r="A261" t="str">
            <v>3103050002</v>
          </cell>
          <cell r="B261" t="str">
            <v>Devoluciones Fruta Abrillantada</v>
          </cell>
          <cell r="C261">
            <v>1000000</v>
          </cell>
          <cell r="D261">
            <v>50</v>
          </cell>
          <cell r="E261">
            <v>1000000</v>
          </cell>
          <cell r="F261">
            <v>50</v>
          </cell>
          <cell r="G261">
            <v>999950</v>
          </cell>
          <cell r="H261">
            <v>168.91047297297297</v>
          </cell>
        </row>
        <row r="262">
          <cell r="A262" t="str">
            <v>3103050003</v>
          </cell>
          <cell r="B262" t="str">
            <v>Devoluciones Sal Gruesa Com·n Yodada</v>
          </cell>
          <cell r="C262">
            <v>1000000</v>
          </cell>
          <cell r="D262">
            <v>50</v>
          </cell>
          <cell r="E262">
            <v>1000000</v>
          </cell>
          <cell r="F262">
            <v>50</v>
          </cell>
          <cell r="G262">
            <v>999950</v>
          </cell>
          <cell r="H262">
            <v>168.91047297297297</v>
          </cell>
        </row>
        <row r="263">
          <cell r="A263" t="str">
            <v>3103050004</v>
          </cell>
          <cell r="B263" t="str">
            <v>Devoluciones Sal Entrefina Com·n Yodada</v>
          </cell>
          <cell r="C263">
            <v>1000000</v>
          </cell>
          <cell r="D263">
            <v>50</v>
          </cell>
          <cell r="E263">
            <v>1000000</v>
          </cell>
          <cell r="F263">
            <v>50</v>
          </cell>
          <cell r="G263">
            <v>999950</v>
          </cell>
          <cell r="H263">
            <v>168.91047297297297</v>
          </cell>
        </row>
        <row r="264">
          <cell r="A264" t="str">
            <v>3103050005</v>
          </cell>
          <cell r="B264" t="str">
            <v>Devoluciones Sal Fina Seca Yodada</v>
          </cell>
          <cell r="C264">
            <v>1000000</v>
          </cell>
          <cell r="D264">
            <v>50</v>
          </cell>
          <cell r="E264">
            <v>1000000</v>
          </cell>
          <cell r="F264">
            <v>50</v>
          </cell>
          <cell r="G264">
            <v>999950</v>
          </cell>
          <cell r="H264">
            <v>168.91047297297297</v>
          </cell>
        </row>
        <row r="265">
          <cell r="A265" t="str">
            <v>3103050006</v>
          </cell>
          <cell r="B265" t="str">
            <v>Devoluciones Sal Gruesa Seca Yodada</v>
          </cell>
          <cell r="C265">
            <v>1000000</v>
          </cell>
          <cell r="D265">
            <v>50</v>
          </cell>
          <cell r="E265">
            <v>1000000</v>
          </cell>
          <cell r="F265">
            <v>50</v>
          </cell>
          <cell r="G265">
            <v>999950</v>
          </cell>
          <cell r="H265">
            <v>168.91047297297297</v>
          </cell>
        </row>
        <row r="266">
          <cell r="A266" t="str">
            <v>3103050007</v>
          </cell>
          <cell r="B266" t="str">
            <v>Devoluciones Sal Entrefina Seca Yodada</v>
          </cell>
          <cell r="C266">
            <v>1000000</v>
          </cell>
          <cell r="D266">
            <v>50</v>
          </cell>
          <cell r="E266">
            <v>1000000</v>
          </cell>
          <cell r="F266">
            <v>50</v>
          </cell>
          <cell r="G266">
            <v>999950</v>
          </cell>
          <cell r="H266">
            <v>168.91047297297297</v>
          </cell>
        </row>
        <row r="267">
          <cell r="A267" t="str">
            <v>3103050008</v>
          </cell>
          <cell r="B267" t="str">
            <v>Devoluciones Sal Fina Impalpable Yodada</v>
          </cell>
          <cell r="C267">
            <v>1000000</v>
          </cell>
          <cell r="D267">
            <v>50</v>
          </cell>
          <cell r="E267">
            <v>1000000</v>
          </cell>
          <cell r="F267">
            <v>50</v>
          </cell>
          <cell r="G267">
            <v>999950</v>
          </cell>
          <cell r="H267">
            <v>168.91047297297297</v>
          </cell>
        </row>
        <row r="268">
          <cell r="A268" t="str">
            <v>4101010001</v>
          </cell>
          <cell r="B268" t="str">
            <v>Fletes Harinas Industrailes 000</v>
          </cell>
          <cell r="C268">
            <v>1000000</v>
          </cell>
          <cell r="D268">
            <v>50</v>
          </cell>
          <cell r="E268">
            <v>1000000</v>
          </cell>
          <cell r="F268">
            <v>50</v>
          </cell>
          <cell r="G268">
            <v>999950</v>
          </cell>
          <cell r="H268">
            <v>168.91047297297297</v>
          </cell>
        </row>
        <row r="269">
          <cell r="A269" t="str">
            <v>4101010002</v>
          </cell>
          <cell r="B269" t="str">
            <v>Fletes Harinas Industriales 0000</v>
          </cell>
          <cell r="C269">
            <v>1000000</v>
          </cell>
          <cell r="D269">
            <v>50</v>
          </cell>
          <cell r="E269">
            <v>1000000</v>
          </cell>
          <cell r="F269">
            <v>50</v>
          </cell>
          <cell r="G269">
            <v>999950</v>
          </cell>
          <cell r="H269">
            <v>168.91047297297297</v>
          </cell>
        </row>
        <row r="270">
          <cell r="A270" t="str">
            <v>4101010003</v>
          </cell>
          <cell r="B270" t="str">
            <v>Fletes Harinas Industriales otras</v>
          </cell>
          <cell r="C270">
            <v>1000000</v>
          </cell>
          <cell r="D270">
            <v>50</v>
          </cell>
          <cell r="E270">
            <v>1000000</v>
          </cell>
          <cell r="F270">
            <v>50</v>
          </cell>
          <cell r="G270">
            <v>999950</v>
          </cell>
          <cell r="H270">
            <v>168.91047297297297</v>
          </cell>
        </row>
        <row r="271">
          <cell r="A271" t="str">
            <v>4101010004</v>
          </cell>
          <cell r="B271" t="str">
            <v>Fletes Harinas Industriales Importadas</v>
          </cell>
          <cell r="C271">
            <v>1000000</v>
          </cell>
          <cell r="D271">
            <v>50</v>
          </cell>
          <cell r="E271">
            <v>1000000</v>
          </cell>
          <cell r="F271">
            <v>50</v>
          </cell>
          <cell r="G271">
            <v>999950</v>
          </cell>
          <cell r="H271">
            <v>168.91047297297297</v>
          </cell>
        </row>
        <row r="272">
          <cell r="A272" t="str">
            <v>4101020001</v>
          </cell>
          <cell r="B272" t="str">
            <v>Fletes Harinas Fraccionadas 5 Kg</v>
          </cell>
          <cell r="C272">
            <v>1000000</v>
          </cell>
          <cell r="D272">
            <v>50</v>
          </cell>
          <cell r="E272">
            <v>1000000</v>
          </cell>
          <cell r="F272">
            <v>50</v>
          </cell>
          <cell r="G272">
            <v>999950</v>
          </cell>
          <cell r="H272">
            <v>168.91047297297297</v>
          </cell>
        </row>
        <row r="273">
          <cell r="A273" t="str">
            <v>4101020002</v>
          </cell>
          <cell r="B273" t="str">
            <v>Fletes Harinas Fraccionadas 1 Kg</v>
          </cell>
          <cell r="C273">
            <v>1000000</v>
          </cell>
          <cell r="D273">
            <v>50</v>
          </cell>
          <cell r="E273">
            <v>1000000</v>
          </cell>
          <cell r="F273">
            <v>50</v>
          </cell>
          <cell r="G273">
            <v>999950</v>
          </cell>
          <cell r="H273">
            <v>168.91047297297297</v>
          </cell>
        </row>
        <row r="274">
          <cell r="A274" t="str">
            <v>4101020003</v>
          </cell>
          <cell r="B274" t="str">
            <v>Fletes Harinas Leudantes</v>
          </cell>
          <cell r="C274">
            <v>1000000</v>
          </cell>
          <cell r="D274">
            <v>50</v>
          </cell>
          <cell r="E274">
            <v>1000000</v>
          </cell>
          <cell r="F274">
            <v>50</v>
          </cell>
          <cell r="G274">
            <v>999950</v>
          </cell>
          <cell r="H274">
            <v>168.91047297297297</v>
          </cell>
        </row>
        <row r="275">
          <cell r="A275" t="str">
            <v>4101020004</v>
          </cell>
          <cell r="B275" t="str">
            <v>Fletes Harinas Fraccionadas  10 x 900gs.</v>
          </cell>
          <cell r="C275">
            <v>1000000</v>
          </cell>
          <cell r="D275">
            <v>50</v>
          </cell>
          <cell r="E275">
            <v>1000000</v>
          </cell>
          <cell r="F275">
            <v>50</v>
          </cell>
          <cell r="G275">
            <v>999950</v>
          </cell>
          <cell r="H275">
            <v>168.91047297297297</v>
          </cell>
        </row>
        <row r="276">
          <cell r="A276" t="str">
            <v>4101020005</v>
          </cell>
          <cell r="B276" t="str">
            <v>Fletes Harinas Fraccionada 3 x 4</v>
          </cell>
          <cell r="C276">
            <v>1000000</v>
          </cell>
          <cell r="D276">
            <v>50</v>
          </cell>
          <cell r="E276">
            <v>1000000</v>
          </cell>
          <cell r="F276">
            <v>50</v>
          </cell>
          <cell r="G276">
            <v>999950</v>
          </cell>
          <cell r="H276">
            <v>168.91047297297297</v>
          </cell>
        </row>
        <row r="277">
          <cell r="A277" t="str">
            <v>4101030001</v>
          </cell>
          <cell r="B277" t="str">
            <v>Fletes Raciones Balanceadas</v>
          </cell>
          <cell r="C277">
            <v>1000000</v>
          </cell>
          <cell r="D277">
            <v>50</v>
          </cell>
          <cell r="E277">
            <v>1000000</v>
          </cell>
          <cell r="F277">
            <v>50</v>
          </cell>
          <cell r="G277">
            <v>999950</v>
          </cell>
          <cell r="H277">
            <v>168.91047297297297</v>
          </cell>
        </row>
        <row r="278">
          <cell r="A278" t="str">
            <v>4101030002</v>
          </cell>
          <cell r="B278" t="str">
            <v>Fletes Afrecho</v>
          </cell>
          <cell r="C278">
            <v>1000000</v>
          </cell>
          <cell r="D278">
            <v>50</v>
          </cell>
          <cell r="E278">
            <v>1000000</v>
          </cell>
          <cell r="F278">
            <v>50</v>
          </cell>
          <cell r="G278">
            <v>999950</v>
          </cell>
          <cell r="H278">
            <v>168.91047297297297</v>
          </cell>
        </row>
        <row r="279">
          <cell r="A279" t="str">
            <v>4101040001</v>
          </cell>
          <cell r="B279" t="str">
            <v>Fletes Maiz</v>
          </cell>
          <cell r="C279">
            <v>1000000</v>
          </cell>
          <cell r="D279">
            <v>50</v>
          </cell>
          <cell r="E279">
            <v>1000000</v>
          </cell>
          <cell r="F279">
            <v>50</v>
          </cell>
          <cell r="G279">
            <v>999950</v>
          </cell>
          <cell r="H279">
            <v>168.91047297297297</v>
          </cell>
        </row>
        <row r="280">
          <cell r="A280" t="str">
            <v>4101050001</v>
          </cell>
          <cell r="B280" t="str">
            <v>Fletes Interno</v>
          </cell>
          <cell r="C280">
            <v>1000000</v>
          </cell>
          <cell r="D280">
            <v>50</v>
          </cell>
          <cell r="E280">
            <v>1000000</v>
          </cell>
          <cell r="F280">
            <v>50</v>
          </cell>
          <cell r="G280">
            <v>999950</v>
          </cell>
          <cell r="H280">
            <v>168.91047297297297</v>
          </cell>
        </row>
        <row r="281">
          <cell r="A281" t="str">
            <v>4101060001</v>
          </cell>
          <cell r="B281" t="str">
            <v>Flete Sal Gruesa com·n yodada</v>
          </cell>
          <cell r="C281">
            <v>1000000</v>
          </cell>
          <cell r="D281">
            <v>50</v>
          </cell>
          <cell r="E281">
            <v>1000000</v>
          </cell>
          <cell r="F281">
            <v>50</v>
          </cell>
          <cell r="G281">
            <v>999950</v>
          </cell>
          <cell r="H281">
            <v>168.91047297297297</v>
          </cell>
        </row>
        <row r="282">
          <cell r="A282" t="str">
            <v>4101060002</v>
          </cell>
          <cell r="B282" t="str">
            <v>Flete Sal Entrefina com·n yodada</v>
          </cell>
          <cell r="C282">
            <v>1000000</v>
          </cell>
          <cell r="D282">
            <v>50</v>
          </cell>
          <cell r="E282">
            <v>1000000</v>
          </cell>
          <cell r="F282">
            <v>50</v>
          </cell>
          <cell r="G282">
            <v>999950</v>
          </cell>
          <cell r="H282">
            <v>168.91047297297297</v>
          </cell>
        </row>
        <row r="283">
          <cell r="A283" t="str">
            <v>4101060003</v>
          </cell>
          <cell r="B283" t="str">
            <v>Flete Sal Fina seca yodada</v>
          </cell>
          <cell r="C283">
            <v>1000000</v>
          </cell>
          <cell r="D283">
            <v>50</v>
          </cell>
          <cell r="E283">
            <v>1000000</v>
          </cell>
          <cell r="F283">
            <v>50</v>
          </cell>
          <cell r="G283">
            <v>999950</v>
          </cell>
          <cell r="H283">
            <v>168.91047297297297</v>
          </cell>
        </row>
        <row r="284">
          <cell r="A284" t="str">
            <v>4101060004</v>
          </cell>
          <cell r="B284" t="str">
            <v>Flete Sal Gruesa seca yodada</v>
          </cell>
          <cell r="C284">
            <v>1000000</v>
          </cell>
          <cell r="D284">
            <v>50</v>
          </cell>
          <cell r="E284">
            <v>1000000</v>
          </cell>
          <cell r="F284">
            <v>50</v>
          </cell>
          <cell r="G284">
            <v>999950</v>
          </cell>
          <cell r="H284">
            <v>168.91047297297297</v>
          </cell>
        </row>
        <row r="285">
          <cell r="A285" t="str">
            <v>4101060005</v>
          </cell>
          <cell r="B285" t="str">
            <v>Flete Sal Entrefina seca yodada</v>
          </cell>
          <cell r="C285">
            <v>1000000</v>
          </cell>
          <cell r="D285">
            <v>50</v>
          </cell>
          <cell r="E285">
            <v>1000000</v>
          </cell>
          <cell r="F285">
            <v>50</v>
          </cell>
          <cell r="G285">
            <v>999950</v>
          </cell>
          <cell r="H285">
            <v>168.91047297297297</v>
          </cell>
        </row>
        <row r="286">
          <cell r="A286" t="str">
            <v>4101060006</v>
          </cell>
          <cell r="B286" t="str">
            <v>Flete Sal Fina impalpable yodada</v>
          </cell>
          <cell r="C286">
            <v>1000000</v>
          </cell>
          <cell r="D286">
            <v>50</v>
          </cell>
          <cell r="E286">
            <v>1000000</v>
          </cell>
          <cell r="F286">
            <v>50</v>
          </cell>
          <cell r="G286">
            <v>999950</v>
          </cell>
          <cell r="H286">
            <v>168.91047297297297</v>
          </cell>
        </row>
        <row r="287">
          <cell r="A287" t="str">
            <v>4101060007</v>
          </cell>
          <cell r="B287" t="str">
            <v>Flete Uva Pasa</v>
          </cell>
          <cell r="C287">
            <v>1000000</v>
          </cell>
          <cell r="D287">
            <v>50</v>
          </cell>
          <cell r="E287">
            <v>1000000</v>
          </cell>
          <cell r="F287">
            <v>50</v>
          </cell>
          <cell r="G287">
            <v>999950</v>
          </cell>
          <cell r="H287">
            <v>168.91047297297297</v>
          </cell>
        </row>
        <row r="288">
          <cell r="A288" t="str">
            <v>4101060008</v>
          </cell>
          <cell r="B288" t="str">
            <v>Fletes Varios - Fruta Abrillantada</v>
          </cell>
          <cell r="C288">
            <v>1000000</v>
          </cell>
          <cell r="D288">
            <v>50</v>
          </cell>
          <cell r="E288">
            <v>1000000</v>
          </cell>
          <cell r="F288">
            <v>50</v>
          </cell>
          <cell r="G288">
            <v>999950</v>
          </cell>
          <cell r="H288">
            <v>168.91047297297297</v>
          </cell>
        </row>
        <row r="289">
          <cell r="A289" t="str">
            <v>4101060009</v>
          </cell>
          <cell r="B289" t="str">
            <v>Flete Sal Fina com·n yodada</v>
          </cell>
          <cell r="C289">
            <v>1000000</v>
          </cell>
          <cell r="D289">
            <v>50</v>
          </cell>
          <cell r="E289">
            <v>1000000</v>
          </cell>
          <cell r="F289">
            <v>50</v>
          </cell>
          <cell r="G289">
            <v>999950</v>
          </cell>
          <cell r="H289">
            <v>168.91047297297297</v>
          </cell>
        </row>
        <row r="290">
          <cell r="A290" t="str">
            <v>4101060010</v>
          </cell>
          <cell r="B290" t="str">
            <v>Flete Gluten Vital 25 Kg.</v>
          </cell>
          <cell r="C290">
            <v>1000000</v>
          </cell>
          <cell r="D290">
            <v>50</v>
          </cell>
          <cell r="E290">
            <v>1000000</v>
          </cell>
          <cell r="F290">
            <v>50</v>
          </cell>
          <cell r="G290">
            <v>999950</v>
          </cell>
          <cell r="H290">
            <v>168.91047297297297</v>
          </cell>
        </row>
        <row r="291">
          <cell r="A291" t="str">
            <v>4101060011</v>
          </cell>
          <cell r="B291" t="str">
            <v>Flete Gluten Vital 10 Kg.</v>
          </cell>
          <cell r="C291">
            <v>1000000</v>
          </cell>
          <cell r="D291">
            <v>50</v>
          </cell>
          <cell r="E291">
            <v>1000000</v>
          </cell>
          <cell r="F291">
            <v>50</v>
          </cell>
          <cell r="G291">
            <v>999950</v>
          </cell>
          <cell r="H291">
            <v>168.91047297297297</v>
          </cell>
        </row>
        <row r="292">
          <cell r="A292" t="str">
            <v>4101060012</v>
          </cell>
          <cell r="B292" t="str">
            <v>Flete Maiz granos 50 kls</v>
          </cell>
          <cell r="C292">
            <v>1000000</v>
          </cell>
          <cell r="D292">
            <v>50</v>
          </cell>
          <cell r="E292">
            <v>1000000</v>
          </cell>
          <cell r="F292">
            <v>50</v>
          </cell>
          <cell r="G292">
            <v>999950</v>
          </cell>
          <cell r="H292">
            <v>168.91047297297297</v>
          </cell>
        </row>
        <row r="293">
          <cell r="A293" t="str">
            <v>4101060013</v>
          </cell>
          <cell r="B293" t="str">
            <v>Flete Maiz Partido 50kls.</v>
          </cell>
          <cell r="C293">
            <v>1000000</v>
          </cell>
          <cell r="D293">
            <v>50</v>
          </cell>
          <cell r="E293">
            <v>1000000</v>
          </cell>
          <cell r="F293">
            <v>50</v>
          </cell>
          <cell r="G293">
            <v>999950</v>
          </cell>
          <cell r="H293">
            <v>168.91047297297297</v>
          </cell>
        </row>
        <row r="294">
          <cell r="A294" t="str">
            <v>4102010001</v>
          </cell>
          <cell r="B294" t="str">
            <v>Comisiones Harinas Industriales 000</v>
          </cell>
          <cell r="C294">
            <v>1000000</v>
          </cell>
          <cell r="D294">
            <v>50</v>
          </cell>
          <cell r="E294">
            <v>1000000</v>
          </cell>
          <cell r="F294">
            <v>50</v>
          </cell>
          <cell r="G294">
            <v>999950</v>
          </cell>
          <cell r="H294">
            <v>168.91047297297297</v>
          </cell>
        </row>
        <row r="295">
          <cell r="A295" t="str">
            <v>4102010002</v>
          </cell>
          <cell r="B295" t="str">
            <v>Comisiones Harinas Industriales 0000</v>
          </cell>
          <cell r="C295">
            <v>1000000</v>
          </cell>
          <cell r="D295">
            <v>50</v>
          </cell>
          <cell r="E295">
            <v>1000000</v>
          </cell>
          <cell r="F295">
            <v>50</v>
          </cell>
          <cell r="G295">
            <v>999950</v>
          </cell>
          <cell r="H295">
            <v>168.91047297297297</v>
          </cell>
        </row>
        <row r="296">
          <cell r="A296" t="str">
            <v>4102010003</v>
          </cell>
          <cell r="B296" t="str">
            <v>Comisiones Harinas Industriales otras</v>
          </cell>
          <cell r="C296">
            <v>1000000</v>
          </cell>
          <cell r="D296">
            <v>50</v>
          </cell>
          <cell r="E296">
            <v>1000000</v>
          </cell>
          <cell r="F296">
            <v>50</v>
          </cell>
          <cell r="G296">
            <v>999950</v>
          </cell>
          <cell r="H296">
            <v>168.91047297297297</v>
          </cell>
        </row>
        <row r="297">
          <cell r="A297" t="str">
            <v>4102010004</v>
          </cell>
          <cell r="B297" t="str">
            <v>Comisiones Harinas Industriales Importad</v>
          </cell>
          <cell r="C297">
            <v>1000000</v>
          </cell>
          <cell r="D297">
            <v>50</v>
          </cell>
          <cell r="E297">
            <v>1000000</v>
          </cell>
          <cell r="F297">
            <v>50</v>
          </cell>
          <cell r="G297">
            <v>999950</v>
          </cell>
          <cell r="H297">
            <v>168.91047297297297</v>
          </cell>
        </row>
        <row r="298">
          <cell r="A298" t="str">
            <v>4102020001</v>
          </cell>
          <cell r="B298" t="str">
            <v>Comisiones Harinas Fraccionadas 5 Kg</v>
          </cell>
          <cell r="C298">
            <v>1000000</v>
          </cell>
          <cell r="D298">
            <v>50</v>
          </cell>
          <cell r="E298">
            <v>1000000</v>
          </cell>
          <cell r="F298">
            <v>50</v>
          </cell>
          <cell r="G298">
            <v>999950</v>
          </cell>
          <cell r="H298">
            <v>168.91047297297297</v>
          </cell>
        </row>
        <row r="299">
          <cell r="A299" t="str">
            <v>4102020002</v>
          </cell>
          <cell r="B299" t="str">
            <v>Comisiones Harinas Fraccionadas 1 Kg</v>
          </cell>
          <cell r="C299">
            <v>1000000</v>
          </cell>
          <cell r="D299">
            <v>50</v>
          </cell>
          <cell r="E299">
            <v>1000000</v>
          </cell>
          <cell r="F299">
            <v>50</v>
          </cell>
          <cell r="G299">
            <v>999950</v>
          </cell>
          <cell r="H299">
            <v>168.91047297297297</v>
          </cell>
        </row>
        <row r="300">
          <cell r="A300" t="str">
            <v>4102020003</v>
          </cell>
          <cell r="B300" t="str">
            <v>Comisiones Harinas Leudantes</v>
          </cell>
          <cell r="C300">
            <v>1000000</v>
          </cell>
          <cell r="D300">
            <v>50</v>
          </cell>
          <cell r="E300">
            <v>1000000</v>
          </cell>
          <cell r="F300">
            <v>50</v>
          </cell>
          <cell r="G300">
            <v>999950</v>
          </cell>
          <cell r="H300">
            <v>168.91047297297297</v>
          </cell>
        </row>
        <row r="301">
          <cell r="A301" t="str">
            <v>4102020004</v>
          </cell>
          <cell r="B301" t="str">
            <v>Comisiones Harinas Fraccionadas 10 x 900</v>
          </cell>
          <cell r="C301">
            <v>1000000</v>
          </cell>
          <cell r="D301">
            <v>50</v>
          </cell>
          <cell r="E301">
            <v>1000000</v>
          </cell>
          <cell r="F301">
            <v>50</v>
          </cell>
          <cell r="G301">
            <v>999950</v>
          </cell>
          <cell r="H301">
            <v>168.91047297297297</v>
          </cell>
        </row>
        <row r="302">
          <cell r="A302" t="str">
            <v>4102020005</v>
          </cell>
          <cell r="B302" t="str">
            <v>Comisiones Harinas Fraccionadas 3 x 4</v>
          </cell>
          <cell r="C302">
            <v>1000000</v>
          </cell>
          <cell r="D302">
            <v>50</v>
          </cell>
          <cell r="E302">
            <v>1000000</v>
          </cell>
          <cell r="F302">
            <v>50</v>
          </cell>
          <cell r="G302">
            <v>999950</v>
          </cell>
          <cell r="H302">
            <v>168.91047297297297</v>
          </cell>
        </row>
        <row r="303">
          <cell r="A303" t="str">
            <v>4102030001</v>
          </cell>
          <cell r="B303" t="str">
            <v>Comisiones Raciones Balanceadas</v>
          </cell>
          <cell r="C303">
            <v>1000000</v>
          </cell>
          <cell r="D303">
            <v>50</v>
          </cell>
          <cell r="E303">
            <v>1000000</v>
          </cell>
          <cell r="F303">
            <v>50</v>
          </cell>
          <cell r="G303">
            <v>999950</v>
          </cell>
          <cell r="H303">
            <v>168.91047297297297</v>
          </cell>
        </row>
        <row r="304">
          <cell r="A304" t="str">
            <v>4102030002</v>
          </cell>
          <cell r="B304" t="str">
            <v>Comisiones Afrecho</v>
          </cell>
          <cell r="C304">
            <v>1000000</v>
          </cell>
          <cell r="D304">
            <v>50</v>
          </cell>
          <cell r="E304">
            <v>1000000</v>
          </cell>
          <cell r="F304">
            <v>50</v>
          </cell>
          <cell r="G304">
            <v>999950</v>
          </cell>
          <cell r="H304">
            <v>168.91047297297297</v>
          </cell>
        </row>
        <row r="305">
          <cell r="A305" t="str">
            <v>4104010001</v>
          </cell>
          <cell r="B305" t="str">
            <v>Otros gastos de ventas Harinas Industria</v>
          </cell>
          <cell r="C305">
            <v>1000000</v>
          </cell>
          <cell r="D305">
            <v>50</v>
          </cell>
          <cell r="E305">
            <v>1000000</v>
          </cell>
          <cell r="F305">
            <v>50</v>
          </cell>
          <cell r="G305">
            <v>999950</v>
          </cell>
          <cell r="H305">
            <v>168.91047297297297</v>
          </cell>
        </row>
        <row r="306">
          <cell r="A306" t="str">
            <v>4104010002</v>
          </cell>
          <cell r="B306" t="str">
            <v>Gastos de exportaci¾n harina industrial</v>
          </cell>
          <cell r="C306">
            <v>1000000</v>
          </cell>
          <cell r="D306">
            <v>50</v>
          </cell>
          <cell r="E306">
            <v>1000000</v>
          </cell>
          <cell r="F306">
            <v>50</v>
          </cell>
          <cell r="G306">
            <v>999950</v>
          </cell>
          <cell r="H306">
            <v>168.91047297297297</v>
          </cell>
        </row>
        <row r="307">
          <cell r="A307" t="str">
            <v>4104020001</v>
          </cell>
          <cell r="B307" t="str">
            <v>Gastos exportaci¾n harina fraccionada</v>
          </cell>
          <cell r="C307">
            <v>1000000</v>
          </cell>
          <cell r="D307">
            <v>50</v>
          </cell>
          <cell r="E307">
            <v>1000000</v>
          </cell>
          <cell r="F307">
            <v>50</v>
          </cell>
          <cell r="G307">
            <v>999950</v>
          </cell>
          <cell r="H307">
            <v>168.91047297297297</v>
          </cell>
        </row>
        <row r="308">
          <cell r="A308" t="str">
            <v>4104040001</v>
          </cell>
          <cell r="B308" t="str">
            <v>Gastos de exportaci¾n - Afrecho.</v>
          </cell>
          <cell r="C308">
            <v>1000000</v>
          </cell>
          <cell r="D308">
            <v>50</v>
          </cell>
          <cell r="E308">
            <v>1000000</v>
          </cell>
          <cell r="F308">
            <v>50</v>
          </cell>
          <cell r="G308">
            <v>999950</v>
          </cell>
          <cell r="H308">
            <v>168.91047297297297</v>
          </cell>
        </row>
        <row r="309">
          <cell r="A309" t="str">
            <v>4201010001</v>
          </cell>
          <cell r="B309" t="str">
            <v>Trigo Harinas Industriales 000</v>
          </cell>
          <cell r="C309">
            <v>1000000</v>
          </cell>
          <cell r="D309">
            <v>50</v>
          </cell>
          <cell r="E309">
            <v>1000000</v>
          </cell>
          <cell r="F309">
            <v>50</v>
          </cell>
          <cell r="G309">
            <v>999950</v>
          </cell>
          <cell r="H309">
            <v>168.91047297297297</v>
          </cell>
        </row>
        <row r="310">
          <cell r="A310" t="str">
            <v>4201010002</v>
          </cell>
          <cell r="B310" t="str">
            <v>Trigo Harinas Industriales 0000</v>
          </cell>
          <cell r="C310">
            <v>1000000</v>
          </cell>
          <cell r="D310">
            <v>50</v>
          </cell>
          <cell r="E310">
            <v>1000000</v>
          </cell>
          <cell r="F310">
            <v>50</v>
          </cell>
          <cell r="G310">
            <v>999950</v>
          </cell>
          <cell r="H310">
            <v>168.91047297297297</v>
          </cell>
        </row>
        <row r="311">
          <cell r="A311" t="str">
            <v>4201010003</v>
          </cell>
          <cell r="B311" t="str">
            <v>Trigo Harinas Industriales otras</v>
          </cell>
          <cell r="C311">
            <v>1000000</v>
          </cell>
          <cell r="D311">
            <v>50</v>
          </cell>
          <cell r="E311">
            <v>1000000</v>
          </cell>
          <cell r="F311">
            <v>50</v>
          </cell>
          <cell r="G311">
            <v>999950</v>
          </cell>
          <cell r="H311">
            <v>168.91047297297297</v>
          </cell>
        </row>
        <row r="312">
          <cell r="A312" t="str">
            <v>4201010004</v>
          </cell>
          <cell r="B312" t="str">
            <v>Trigo Harinas Industriales Import.</v>
          </cell>
          <cell r="C312">
            <v>1000000</v>
          </cell>
          <cell r="D312">
            <v>50</v>
          </cell>
          <cell r="E312">
            <v>1000000</v>
          </cell>
          <cell r="F312">
            <v>50</v>
          </cell>
          <cell r="G312">
            <v>999950</v>
          </cell>
          <cell r="H312">
            <v>168.91047297297297</v>
          </cell>
        </row>
        <row r="313">
          <cell r="A313" t="str">
            <v>4201020001</v>
          </cell>
          <cell r="B313" t="str">
            <v>Trigo Harinas Fraccionadas 5 Kg</v>
          </cell>
          <cell r="C313">
            <v>1000000</v>
          </cell>
          <cell r="D313">
            <v>50</v>
          </cell>
          <cell r="E313">
            <v>1000000</v>
          </cell>
          <cell r="F313">
            <v>50</v>
          </cell>
          <cell r="G313">
            <v>999950</v>
          </cell>
          <cell r="H313">
            <v>168.91047297297297</v>
          </cell>
        </row>
        <row r="314">
          <cell r="A314" t="str">
            <v>4201020002</v>
          </cell>
          <cell r="B314" t="str">
            <v>Trigo Harinas Fraccionadas 1 Kg</v>
          </cell>
          <cell r="C314">
            <v>1000000</v>
          </cell>
          <cell r="D314">
            <v>50</v>
          </cell>
          <cell r="E314">
            <v>1000000</v>
          </cell>
          <cell r="F314">
            <v>50</v>
          </cell>
          <cell r="G314">
            <v>999950</v>
          </cell>
          <cell r="H314">
            <v>168.91047297297297</v>
          </cell>
        </row>
        <row r="315">
          <cell r="A315" t="str">
            <v>4201020003</v>
          </cell>
          <cell r="B315" t="str">
            <v>Trigo Harinas Leudantes</v>
          </cell>
          <cell r="C315">
            <v>1000000</v>
          </cell>
          <cell r="D315">
            <v>50</v>
          </cell>
          <cell r="E315">
            <v>1000000</v>
          </cell>
          <cell r="F315">
            <v>50</v>
          </cell>
          <cell r="G315">
            <v>999950</v>
          </cell>
          <cell r="H315">
            <v>168.91047297297297</v>
          </cell>
        </row>
        <row r="316">
          <cell r="A316" t="str">
            <v>4201020004</v>
          </cell>
          <cell r="B316" t="str">
            <v>Trigo Harina Fraccionada 4 Kg</v>
          </cell>
          <cell r="C316">
            <v>1000000</v>
          </cell>
          <cell r="D316">
            <v>50</v>
          </cell>
          <cell r="E316">
            <v>1000000</v>
          </cell>
          <cell r="F316">
            <v>50</v>
          </cell>
          <cell r="G316">
            <v>999950</v>
          </cell>
          <cell r="H316">
            <v>168.91047297297297</v>
          </cell>
        </row>
        <row r="317">
          <cell r="A317" t="str">
            <v>4201020005</v>
          </cell>
          <cell r="B317" t="str">
            <v>Trigo Harina Fraccionada 0.9Kg. c/fibra</v>
          </cell>
          <cell r="C317">
            <v>1000000</v>
          </cell>
          <cell r="D317">
            <v>50</v>
          </cell>
          <cell r="E317">
            <v>1000000</v>
          </cell>
          <cell r="F317">
            <v>50</v>
          </cell>
          <cell r="G317">
            <v>999950</v>
          </cell>
          <cell r="H317">
            <v>168.91047297297297</v>
          </cell>
        </row>
        <row r="318">
          <cell r="A318" t="str">
            <v>4201030001</v>
          </cell>
          <cell r="B318" t="str">
            <v>Trigo Raciones Balanceadas</v>
          </cell>
          <cell r="C318">
            <v>1000000</v>
          </cell>
          <cell r="D318">
            <v>50</v>
          </cell>
          <cell r="E318">
            <v>1000000</v>
          </cell>
          <cell r="F318">
            <v>50</v>
          </cell>
          <cell r="G318">
            <v>999950</v>
          </cell>
          <cell r="H318">
            <v>168.91047297297297</v>
          </cell>
        </row>
        <row r="319">
          <cell r="A319" t="str">
            <v>4201030002</v>
          </cell>
          <cell r="B319" t="str">
            <v>Trigo Afrecho</v>
          </cell>
          <cell r="C319">
            <v>1000000</v>
          </cell>
          <cell r="D319">
            <v>50</v>
          </cell>
          <cell r="E319">
            <v>1000000</v>
          </cell>
          <cell r="F319">
            <v>50</v>
          </cell>
          <cell r="G319">
            <v>999950</v>
          </cell>
          <cell r="H319">
            <v>168.91047297297297</v>
          </cell>
        </row>
        <row r="320">
          <cell r="A320" t="str">
            <v>4201040001</v>
          </cell>
          <cell r="B320" t="str">
            <v>Trigo Harinas Industriales 000</v>
          </cell>
          <cell r="C320">
            <v>1000000</v>
          </cell>
          <cell r="D320">
            <v>50</v>
          </cell>
          <cell r="E320">
            <v>1000000</v>
          </cell>
          <cell r="F320">
            <v>50</v>
          </cell>
          <cell r="G320">
            <v>999950</v>
          </cell>
          <cell r="H320">
            <v>168.91047297297297</v>
          </cell>
        </row>
        <row r="321">
          <cell r="A321" t="str">
            <v>4201040002</v>
          </cell>
          <cell r="B321" t="str">
            <v>Trigo Harinas Industriales 0000</v>
          </cell>
          <cell r="C321">
            <v>1000000</v>
          </cell>
          <cell r="D321">
            <v>50</v>
          </cell>
          <cell r="E321">
            <v>1000000</v>
          </cell>
          <cell r="F321">
            <v>50</v>
          </cell>
          <cell r="G321">
            <v>999950</v>
          </cell>
          <cell r="H321">
            <v>168.91047297297297</v>
          </cell>
        </row>
        <row r="322">
          <cell r="A322" t="str">
            <v>4201040003</v>
          </cell>
          <cell r="B322" t="str">
            <v>Trigo Harinas Industriales Otras</v>
          </cell>
          <cell r="C322">
            <v>1000000</v>
          </cell>
          <cell r="D322">
            <v>50</v>
          </cell>
          <cell r="E322">
            <v>1000000</v>
          </cell>
          <cell r="F322">
            <v>50</v>
          </cell>
          <cell r="G322">
            <v>999950</v>
          </cell>
          <cell r="H322">
            <v>168.91047297297297</v>
          </cell>
        </row>
        <row r="323">
          <cell r="A323" t="str">
            <v>4201050001</v>
          </cell>
          <cell r="B323" t="str">
            <v>Trigo Harinas Fraccionadas 5 kg</v>
          </cell>
          <cell r="C323">
            <v>1000000</v>
          </cell>
          <cell r="D323">
            <v>50</v>
          </cell>
          <cell r="E323">
            <v>1000000</v>
          </cell>
          <cell r="F323">
            <v>50</v>
          </cell>
          <cell r="G323">
            <v>999950</v>
          </cell>
          <cell r="H323">
            <v>168.91047297297297</v>
          </cell>
        </row>
        <row r="324">
          <cell r="A324" t="str">
            <v>4201050002</v>
          </cell>
          <cell r="B324" t="str">
            <v>Trigo Harinas Fraccionadas 1 kg</v>
          </cell>
          <cell r="C324">
            <v>1000000</v>
          </cell>
          <cell r="D324">
            <v>50</v>
          </cell>
          <cell r="E324">
            <v>1000000</v>
          </cell>
          <cell r="F324">
            <v>50</v>
          </cell>
          <cell r="G324">
            <v>999950</v>
          </cell>
          <cell r="H324">
            <v>168.91047297297297</v>
          </cell>
        </row>
        <row r="325">
          <cell r="A325" t="str">
            <v>4201050003</v>
          </cell>
          <cell r="B325" t="str">
            <v>Trigo Harinas Leudantes</v>
          </cell>
          <cell r="C325">
            <v>1000000</v>
          </cell>
          <cell r="D325">
            <v>50</v>
          </cell>
          <cell r="E325">
            <v>1000000</v>
          </cell>
          <cell r="F325">
            <v>50</v>
          </cell>
          <cell r="G325">
            <v>999950</v>
          </cell>
          <cell r="H325">
            <v>168.91047297297297</v>
          </cell>
        </row>
        <row r="326">
          <cell r="A326" t="str">
            <v>4202010001</v>
          </cell>
          <cell r="B326" t="str">
            <v>Subproductos Harinas Industriales</v>
          </cell>
          <cell r="C326">
            <v>1000000</v>
          </cell>
          <cell r="D326">
            <v>50</v>
          </cell>
          <cell r="E326">
            <v>1000000</v>
          </cell>
          <cell r="F326">
            <v>50</v>
          </cell>
          <cell r="G326">
            <v>999950</v>
          </cell>
          <cell r="H326">
            <v>168.91047297297297</v>
          </cell>
        </row>
        <row r="327">
          <cell r="A327" t="str">
            <v>4202020001</v>
          </cell>
          <cell r="B327" t="str">
            <v>Subproducto Harinas Fraccionadas 5 Kg</v>
          </cell>
          <cell r="C327">
            <v>1000000</v>
          </cell>
          <cell r="D327">
            <v>50</v>
          </cell>
          <cell r="E327">
            <v>1000000</v>
          </cell>
          <cell r="F327">
            <v>50</v>
          </cell>
          <cell r="G327">
            <v>999950</v>
          </cell>
          <cell r="H327">
            <v>168.91047297297297</v>
          </cell>
        </row>
        <row r="328">
          <cell r="A328" t="str">
            <v>4202020002</v>
          </cell>
          <cell r="B328" t="str">
            <v>Subproducto Harinas Fraccionadas 1 Kg</v>
          </cell>
          <cell r="C328">
            <v>1000000</v>
          </cell>
          <cell r="D328">
            <v>50</v>
          </cell>
          <cell r="E328">
            <v>1000000</v>
          </cell>
          <cell r="F328">
            <v>50</v>
          </cell>
          <cell r="G328">
            <v>999950</v>
          </cell>
          <cell r="H328">
            <v>168.91047297297297</v>
          </cell>
        </row>
        <row r="329">
          <cell r="A329" t="str">
            <v>4202030001</v>
          </cell>
          <cell r="B329" t="str">
            <v>Subproducto Raciones Balanceados</v>
          </cell>
          <cell r="C329">
            <v>1000000</v>
          </cell>
          <cell r="D329">
            <v>50</v>
          </cell>
          <cell r="E329">
            <v>1000000</v>
          </cell>
          <cell r="F329">
            <v>50</v>
          </cell>
          <cell r="G329">
            <v>999950</v>
          </cell>
          <cell r="H329">
            <v>168.91047297297297</v>
          </cell>
        </row>
        <row r="330">
          <cell r="A330" t="str">
            <v>4203010001</v>
          </cell>
          <cell r="B330" t="str">
            <v>Envases Harinas Industriales 000</v>
          </cell>
          <cell r="C330">
            <v>1000000</v>
          </cell>
          <cell r="D330">
            <v>50</v>
          </cell>
          <cell r="E330">
            <v>1000000</v>
          </cell>
          <cell r="F330">
            <v>50</v>
          </cell>
          <cell r="G330">
            <v>999950</v>
          </cell>
          <cell r="H330">
            <v>168.91047297297297</v>
          </cell>
        </row>
        <row r="331">
          <cell r="A331" t="str">
            <v>4203010002</v>
          </cell>
          <cell r="B331" t="str">
            <v>Envases Harinas Industriales 0000</v>
          </cell>
          <cell r="C331">
            <v>1000000</v>
          </cell>
          <cell r="D331">
            <v>50</v>
          </cell>
          <cell r="E331">
            <v>1000000</v>
          </cell>
          <cell r="F331">
            <v>50</v>
          </cell>
          <cell r="G331">
            <v>999950</v>
          </cell>
          <cell r="H331">
            <v>168.91047297297297</v>
          </cell>
        </row>
        <row r="332">
          <cell r="A332" t="str">
            <v>4203010003</v>
          </cell>
          <cell r="B332" t="str">
            <v>Envases Harinas Industriales otras</v>
          </cell>
          <cell r="C332">
            <v>1000000</v>
          </cell>
          <cell r="D332">
            <v>50</v>
          </cell>
          <cell r="E332">
            <v>1000000</v>
          </cell>
          <cell r="F332">
            <v>50</v>
          </cell>
          <cell r="G332">
            <v>999950</v>
          </cell>
          <cell r="H332">
            <v>168.91047297297297</v>
          </cell>
        </row>
        <row r="333">
          <cell r="A333" t="str">
            <v>4203010004</v>
          </cell>
          <cell r="B333" t="str">
            <v>Envases Harinas Industriales Impor</v>
          </cell>
          <cell r="C333">
            <v>1000000</v>
          </cell>
          <cell r="D333">
            <v>50</v>
          </cell>
          <cell r="E333">
            <v>1000000</v>
          </cell>
          <cell r="F333">
            <v>50</v>
          </cell>
          <cell r="G333">
            <v>999950</v>
          </cell>
          <cell r="H333">
            <v>168.91047297297297</v>
          </cell>
        </row>
        <row r="334">
          <cell r="A334" t="str">
            <v>4203020001</v>
          </cell>
          <cell r="B334" t="str">
            <v>Envases Harinas Fraccionadas 5 Kg</v>
          </cell>
          <cell r="C334">
            <v>1000000</v>
          </cell>
          <cell r="D334">
            <v>50</v>
          </cell>
          <cell r="E334">
            <v>1000000</v>
          </cell>
          <cell r="F334">
            <v>50</v>
          </cell>
          <cell r="G334">
            <v>999950</v>
          </cell>
          <cell r="H334">
            <v>168.91047297297297</v>
          </cell>
        </row>
        <row r="335">
          <cell r="A335" t="str">
            <v>4203020002</v>
          </cell>
          <cell r="B335" t="str">
            <v>Envases Harinas Fraccionadas 1 Kg</v>
          </cell>
          <cell r="C335">
            <v>1000000</v>
          </cell>
          <cell r="D335">
            <v>50</v>
          </cell>
          <cell r="E335">
            <v>1000000</v>
          </cell>
          <cell r="F335">
            <v>50</v>
          </cell>
          <cell r="G335">
            <v>999950</v>
          </cell>
          <cell r="H335">
            <v>168.91047297297297</v>
          </cell>
        </row>
        <row r="336">
          <cell r="A336" t="str">
            <v>4203020003</v>
          </cell>
          <cell r="B336" t="str">
            <v>Envases Harinas Leudantes</v>
          </cell>
          <cell r="C336">
            <v>1000000</v>
          </cell>
          <cell r="D336">
            <v>50</v>
          </cell>
          <cell r="E336">
            <v>1000000</v>
          </cell>
          <cell r="F336">
            <v>50</v>
          </cell>
          <cell r="G336">
            <v>999950</v>
          </cell>
          <cell r="H336">
            <v>168.91047297297297</v>
          </cell>
        </row>
        <row r="337">
          <cell r="A337" t="str">
            <v>4203020004</v>
          </cell>
          <cell r="B337" t="str">
            <v>Envases Harinas Fraccionadas 4 kg.</v>
          </cell>
          <cell r="C337">
            <v>1000000</v>
          </cell>
          <cell r="D337">
            <v>50</v>
          </cell>
          <cell r="E337">
            <v>1000000</v>
          </cell>
          <cell r="F337">
            <v>50</v>
          </cell>
          <cell r="G337">
            <v>999950</v>
          </cell>
          <cell r="H337">
            <v>168.91047297297297</v>
          </cell>
        </row>
        <row r="338">
          <cell r="A338" t="str">
            <v>4203020005</v>
          </cell>
          <cell r="B338" t="str">
            <v>Envases Harinas Fraccion 0.9 Kg con fibr</v>
          </cell>
          <cell r="C338">
            <v>1000000</v>
          </cell>
          <cell r="D338">
            <v>50</v>
          </cell>
          <cell r="E338">
            <v>1000000</v>
          </cell>
          <cell r="F338">
            <v>50</v>
          </cell>
          <cell r="G338">
            <v>999950</v>
          </cell>
          <cell r="H338">
            <v>168.91047297297297</v>
          </cell>
        </row>
        <row r="339">
          <cell r="A339" t="str">
            <v>4203030001</v>
          </cell>
          <cell r="B339" t="str">
            <v>Envases Raciones Balanceadas</v>
          </cell>
          <cell r="C339">
            <v>1000000</v>
          </cell>
          <cell r="D339">
            <v>50</v>
          </cell>
          <cell r="E339">
            <v>1000000</v>
          </cell>
          <cell r="F339">
            <v>50</v>
          </cell>
          <cell r="G339">
            <v>999950</v>
          </cell>
          <cell r="H339">
            <v>168.91047297297297</v>
          </cell>
        </row>
        <row r="340">
          <cell r="A340" t="str">
            <v>4203030002</v>
          </cell>
          <cell r="B340" t="str">
            <v>Envases Afrecho</v>
          </cell>
          <cell r="C340">
            <v>1000000</v>
          </cell>
          <cell r="D340">
            <v>50</v>
          </cell>
          <cell r="E340">
            <v>1000000</v>
          </cell>
          <cell r="F340">
            <v>50</v>
          </cell>
          <cell r="G340">
            <v>999950</v>
          </cell>
          <cell r="H340">
            <v>168.91047297297297</v>
          </cell>
        </row>
        <row r="341">
          <cell r="A341" t="str">
            <v>4204010001</v>
          </cell>
          <cell r="B341" t="str">
            <v>Aditivos Harinas Industriales 000</v>
          </cell>
          <cell r="C341">
            <v>1000000</v>
          </cell>
          <cell r="D341">
            <v>50</v>
          </cell>
          <cell r="E341">
            <v>1000000</v>
          </cell>
          <cell r="F341">
            <v>50</v>
          </cell>
          <cell r="G341">
            <v>999950</v>
          </cell>
          <cell r="H341">
            <v>168.91047297297297</v>
          </cell>
        </row>
        <row r="342">
          <cell r="A342" t="str">
            <v>4204010002</v>
          </cell>
          <cell r="B342" t="str">
            <v>Aditivos Harinas Industriales 0000</v>
          </cell>
          <cell r="C342">
            <v>1000000</v>
          </cell>
          <cell r="D342">
            <v>50</v>
          </cell>
          <cell r="E342">
            <v>1000000</v>
          </cell>
          <cell r="F342">
            <v>50</v>
          </cell>
          <cell r="G342">
            <v>999950</v>
          </cell>
          <cell r="H342">
            <v>168.91047297297297</v>
          </cell>
        </row>
        <row r="343">
          <cell r="A343" t="str">
            <v>4204010003</v>
          </cell>
          <cell r="B343" t="str">
            <v>Aditivos Harinas Industriales otra</v>
          </cell>
          <cell r="C343">
            <v>1000000</v>
          </cell>
          <cell r="D343">
            <v>50</v>
          </cell>
          <cell r="E343">
            <v>1000000</v>
          </cell>
          <cell r="F343">
            <v>50</v>
          </cell>
          <cell r="G343">
            <v>999950</v>
          </cell>
          <cell r="H343">
            <v>168.91047297297297</v>
          </cell>
        </row>
        <row r="344">
          <cell r="A344" t="str">
            <v>4204010004</v>
          </cell>
          <cell r="B344" t="str">
            <v>Aditivos Harinas Industriales Impo</v>
          </cell>
          <cell r="C344">
            <v>1000000</v>
          </cell>
          <cell r="D344">
            <v>50</v>
          </cell>
          <cell r="E344">
            <v>1000000</v>
          </cell>
          <cell r="F344">
            <v>50</v>
          </cell>
          <cell r="G344">
            <v>999950</v>
          </cell>
          <cell r="H344">
            <v>168.91047297297297</v>
          </cell>
        </row>
        <row r="345">
          <cell r="A345" t="str">
            <v>4204020001</v>
          </cell>
          <cell r="B345" t="str">
            <v>Aditivos Harinas Fraccionadas 5 Kg</v>
          </cell>
          <cell r="C345">
            <v>1000000</v>
          </cell>
          <cell r="D345">
            <v>50</v>
          </cell>
          <cell r="E345">
            <v>1000000</v>
          </cell>
          <cell r="F345">
            <v>50</v>
          </cell>
          <cell r="G345">
            <v>999950</v>
          </cell>
          <cell r="H345">
            <v>168.91047297297297</v>
          </cell>
        </row>
        <row r="346">
          <cell r="A346" t="str">
            <v>4204020002</v>
          </cell>
          <cell r="B346" t="str">
            <v>Aditivos Harinas Fraccionadas 1 Kg</v>
          </cell>
          <cell r="C346">
            <v>1000000</v>
          </cell>
          <cell r="D346">
            <v>50</v>
          </cell>
          <cell r="E346">
            <v>1000000</v>
          </cell>
          <cell r="F346">
            <v>50</v>
          </cell>
          <cell r="G346">
            <v>999950</v>
          </cell>
          <cell r="H346">
            <v>168.91047297297297</v>
          </cell>
        </row>
        <row r="347">
          <cell r="A347" t="str">
            <v>4204020003</v>
          </cell>
          <cell r="B347" t="str">
            <v>Aditivos Harinas Leudantes</v>
          </cell>
          <cell r="C347">
            <v>1000000</v>
          </cell>
          <cell r="D347">
            <v>50</v>
          </cell>
          <cell r="E347">
            <v>1000000</v>
          </cell>
          <cell r="F347">
            <v>50</v>
          </cell>
          <cell r="G347">
            <v>999950</v>
          </cell>
          <cell r="H347">
            <v>168.91047297297297</v>
          </cell>
        </row>
        <row r="348">
          <cell r="A348" t="str">
            <v>4204030001</v>
          </cell>
          <cell r="B348" t="str">
            <v>Aditivos Raciones Balanceadas</v>
          </cell>
          <cell r="C348">
            <v>1000000</v>
          </cell>
          <cell r="D348">
            <v>50</v>
          </cell>
          <cell r="E348">
            <v>1000000</v>
          </cell>
          <cell r="F348">
            <v>50</v>
          </cell>
          <cell r="G348">
            <v>999950</v>
          </cell>
          <cell r="H348">
            <v>168.91047297297297</v>
          </cell>
        </row>
        <row r="349">
          <cell r="A349" t="str">
            <v>4204030002</v>
          </cell>
          <cell r="B349" t="str">
            <v>Aditivos Afrecho</v>
          </cell>
          <cell r="C349">
            <v>1000000</v>
          </cell>
          <cell r="D349">
            <v>50</v>
          </cell>
          <cell r="E349">
            <v>1000000</v>
          </cell>
          <cell r="F349">
            <v>50</v>
          </cell>
          <cell r="G349">
            <v>999950</v>
          </cell>
          <cell r="H349">
            <v>168.91047297297297</v>
          </cell>
        </row>
        <row r="350">
          <cell r="A350" t="str">
            <v>4205010001</v>
          </cell>
          <cell r="B350" t="str">
            <v>Variaci¾n Aditivos Ind. (Precio)</v>
          </cell>
          <cell r="C350">
            <v>1000000</v>
          </cell>
          <cell r="D350">
            <v>50</v>
          </cell>
          <cell r="E350">
            <v>1000000</v>
          </cell>
          <cell r="F350">
            <v>50</v>
          </cell>
          <cell r="G350">
            <v>999950</v>
          </cell>
          <cell r="H350">
            <v>168.91047297297297</v>
          </cell>
        </row>
        <row r="351">
          <cell r="A351" t="str">
            <v>4205010002</v>
          </cell>
          <cell r="B351" t="str">
            <v>Variaci¾n Aditivos Ind. (Cantidad)</v>
          </cell>
          <cell r="C351">
            <v>1000000</v>
          </cell>
          <cell r="D351">
            <v>50</v>
          </cell>
          <cell r="E351">
            <v>1000000</v>
          </cell>
          <cell r="F351">
            <v>50</v>
          </cell>
          <cell r="G351">
            <v>999950</v>
          </cell>
          <cell r="H351">
            <v>168.91047297297297</v>
          </cell>
        </row>
        <row r="352">
          <cell r="A352" t="str">
            <v>4205010003</v>
          </cell>
          <cell r="B352" t="str">
            <v>Variaci¾n Envases Ind. (Precio)</v>
          </cell>
          <cell r="C352">
            <v>1000000</v>
          </cell>
          <cell r="D352">
            <v>50</v>
          </cell>
          <cell r="E352">
            <v>1000000</v>
          </cell>
          <cell r="F352">
            <v>50</v>
          </cell>
          <cell r="G352">
            <v>999950</v>
          </cell>
          <cell r="H352">
            <v>168.91047297297297</v>
          </cell>
        </row>
        <row r="353">
          <cell r="A353" t="str">
            <v>4205010004</v>
          </cell>
          <cell r="B353" t="str">
            <v>Variaci¾n Envases Ind. (Cantidad)</v>
          </cell>
          <cell r="C353">
            <v>1000000</v>
          </cell>
          <cell r="D353">
            <v>50</v>
          </cell>
          <cell r="E353">
            <v>1000000</v>
          </cell>
          <cell r="F353">
            <v>50</v>
          </cell>
          <cell r="G353">
            <v>999950</v>
          </cell>
          <cell r="H353">
            <v>168.91047297297297</v>
          </cell>
        </row>
        <row r="354">
          <cell r="A354" t="str">
            <v>4205020001</v>
          </cell>
          <cell r="B354" t="str">
            <v>Variaciones Aditivos Fracc. (Precio)</v>
          </cell>
          <cell r="C354">
            <v>1000000</v>
          </cell>
          <cell r="D354">
            <v>50</v>
          </cell>
          <cell r="E354">
            <v>1000000</v>
          </cell>
          <cell r="F354">
            <v>50</v>
          </cell>
          <cell r="G354">
            <v>999950</v>
          </cell>
          <cell r="H354">
            <v>168.91047297297297</v>
          </cell>
        </row>
        <row r="355">
          <cell r="A355" t="str">
            <v>4205020002</v>
          </cell>
          <cell r="B355" t="str">
            <v>Variaci¾n Aditivos Fracc. (Cantidad)</v>
          </cell>
          <cell r="C355">
            <v>1000000</v>
          </cell>
          <cell r="D355">
            <v>50</v>
          </cell>
          <cell r="E355">
            <v>1000000</v>
          </cell>
          <cell r="F355">
            <v>50</v>
          </cell>
          <cell r="G355">
            <v>999950</v>
          </cell>
          <cell r="H355">
            <v>168.91047297297297</v>
          </cell>
        </row>
        <row r="356">
          <cell r="A356" t="str">
            <v>4205020003</v>
          </cell>
          <cell r="B356" t="str">
            <v>Variaci¾n Envases Fracc. (Precios)</v>
          </cell>
          <cell r="C356">
            <v>1000000</v>
          </cell>
          <cell r="D356">
            <v>50</v>
          </cell>
          <cell r="E356">
            <v>1000000</v>
          </cell>
          <cell r="F356">
            <v>50</v>
          </cell>
          <cell r="G356">
            <v>999950</v>
          </cell>
          <cell r="H356">
            <v>168.91047297297297</v>
          </cell>
        </row>
        <row r="357">
          <cell r="A357" t="str">
            <v>4205020004</v>
          </cell>
          <cell r="B357" t="str">
            <v>Variaci¾n Envases Fracc. (Cantidad)</v>
          </cell>
          <cell r="C357">
            <v>1000000</v>
          </cell>
          <cell r="D357">
            <v>50</v>
          </cell>
          <cell r="E357">
            <v>1000000</v>
          </cell>
          <cell r="F357">
            <v>50</v>
          </cell>
          <cell r="G357">
            <v>999950</v>
          </cell>
          <cell r="H357">
            <v>168.91047297297297</v>
          </cell>
        </row>
        <row r="358">
          <cell r="A358" t="str">
            <v>4205030001</v>
          </cell>
          <cell r="B358" t="str">
            <v>Variaci¾n Aditivos AB (Precios)</v>
          </cell>
          <cell r="C358">
            <v>1000000</v>
          </cell>
          <cell r="D358">
            <v>50</v>
          </cell>
          <cell r="E358">
            <v>1000000</v>
          </cell>
          <cell r="F358">
            <v>50</v>
          </cell>
          <cell r="G358">
            <v>999950</v>
          </cell>
          <cell r="H358">
            <v>168.91047297297297</v>
          </cell>
        </row>
        <row r="359">
          <cell r="A359" t="str">
            <v>4205030002</v>
          </cell>
          <cell r="B359" t="str">
            <v>Variaci¾n Aditivos AB (Cantidad)</v>
          </cell>
          <cell r="C359">
            <v>1000000</v>
          </cell>
          <cell r="D359">
            <v>50</v>
          </cell>
          <cell r="E359">
            <v>1000000</v>
          </cell>
          <cell r="F359">
            <v>50</v>
          </cell>
          <cell r="G359">
            <v>999950</v>
          </cell>
          <cell r="H359">
            <v>168.91047297297297</v>
          </cell>
        </row>
        <row r="360">
          <cell r="A360" t="str">
            <v>4205030003</v>
          </cell>
          <cell r="B360" t="str">
            <v>Variaci¾n Envases AB (Precios)</v>
          </cell>
          <cell r="C360">
            <v>1000000</v>
          </cell>
          <cell r="D360">
            <v>50</v>
          </cell>
          <cell r="E360">
            <v>1000000</v>
          </cell>
          <cell r="F360">
            <v>50</v>
          </cell>
          <cell r="G360">
            <v>999950</v>
          </cell>
          <cell r="H360">
            <v>168.91047297297297</v>
          </cell>
        </row>
        <row r="361">
          <cell r="A361" t="str">
            <v>4205030004</v>
          </cell>
          <cell r="B361" t="str">
            <v>Variaci¾n Envases AB (Cantidad)</v>
          </cell>
          <cell r="C361">
            <v>1000000</v>
          </cell>
          <cell r="D361">
            <v>50</v>
          </cell>
          <cell r="E361">
            <v>1000000</v>
          </cell>
          <cell r="F361">
            <v>50</v>
          </cell>
          <cell r="G361">
            <v>999950</v>
          </cell>
          <cell r="H361">
            <v>168.91047297297297</v>
          </cell>
        </row>
        <row r="362">
          <cell r="A362" t="str">
            <v>4206010001</v>
          </cell>
          <cell r="B362" t="str">
            <v>Ajuste Invent.Harinas Industriales 000</v>
          </cell>
          <cell r="C362">
            <v>1000000</v>
          </cell>
          <cell r="D362">
            <v>50</v>
          </cell>
          <cell r="E362">
            <v>1000000</v>
          </cell>
          <cell r="F362">
            <v>50</v>
          </cell>
          <cell r="G362">
            <v>999950</v>
          </cell>
          <cell r="H362">
            <v>168.91047297297297</v>
          </cell>
        </row>
        <row r="363">
          <cell r="A363" t="str">
            <v>4206010002</v>
          </cell>
          <cell r="B363" t="str">
            <v>Ajuste Invent.Harinas Industriales 0000</v>
          </cell>
          <cell r="C363">
            <v>1000000</v>
          </cell>
          <cell r="D363">
            <v>50</v>
          </cell>
          <cell r="E363">
            <v>1000000</v>
          </cell>
          <cell r="F363">
            <v>50</v>
          </cell>
          <cell r="G363">
            <v>999950</v>
          </cell>
          <cell r="H363">
            <v>168.91047297297297</v>
          </cell>
        </row>
        <row r="364">
          <cell r="A364" t="str">
            <v>4206010003</v>
          </cell>
          <cell r="B364" t="str">
            <v>Ajuste Invent.Harinas Industriales otras</v>
          </cell>
          <cell r="C364">
            <v>1000000</v>
          </cell>
          <cell r="D364">
            <v>50</v>
          </cell>
          <cell r="E364">
            <v>1000000</v>
          </cell>
          <cell r="F364">
            <v>50</v>
          </cell>
          <cell r="G364">
            <v>999950</v>
          </cell>
          <cell r="H364">
            <v>168.91047297297297</v>
          </cell>
        </row>
        <row r="365">
          <cell r="A365" t="str">
            <v>4206010004</v>
          </cell>
          <cell r="B365" t="str">
            <v>Ajuste Invent.Harinas Industriales Impor</v>
          </cell>
          <cell r="C365">
            <v>1000000</v>
          </cell>
          <cell r="D365">
            <v>50</v>
          </cell>
          <cell r="E365">
            <v>1000000</v>
          </cell>
          <cell r="F365">
            <v>50</v>
          </cell>
          <cell r="G365">
            <v>999950</v>
          </cell>
          <cell r="H365">
            <v>168.91047297297297</v>
          </cell>
        </row>
        <row r="366">
          <cell r="A366" t="str">
            <v>4206020001</v>
          </cell>
          <cell r="B366" t="str">
            <v>Ajuste Invent.Harinas Fraccionadas 5 Kg</v>
          </cell>
          <cell r="C366">
            <v>1000000</v>
          </cell>
          <cell r="D366">
            <v>50</v>
          </cell>
          <cell r="E366">
            <v>1000000</v>
          </cell>
          <cell r="F366">
            <v>50</v>
          </cell>
          <cell r="G366">
            <v>999950</v>
          </cell>
          <cell r="H366">
            <v>168.91047297297297</v>
          </cell>
        </row>
        <row r="367">
          <cell r="A367" t="str">
            <v>4206020002</v>
          </cell>
          <cell r="B367" t="str">
            <v>Ajuste Invent.Harinas Fraccionadas 1 Kg</v>
          </cell>
          <cell r="C367">
            <v>1000000</v>
          </cell>
          <cell r="D367">
            <v>50</v>
          </cell>
          <cell r="E367">
            <v>1000000</v>
          </cell>
          <cell r="F367">
            <v>50</v>
          </cell>
          <cell r="G367">
            <v>999950</v>
          </cell>
          <cell r="H367">
            <v>168.91047297297297</v>
          </cell>
        </row>
        <row r="368">
          <cell r="A368" t="str">
            <v>4206020003</v>
          </cell>
          <cell r="B368" t="str">
            <v>Ajuste Invent.Harinas Leudantes</v>
          </cell>
          <cell r="C368">
            <v>1000000</v>
          </cell>
          <cell r="D368">
            <v>50</v>
          </cell>
          <cell r="E368">
            <v>1000000</v>
          </cell>
          <cell r="F368">
            <v>50</v>
          </cell>
          <cell r="G368">
            <v>999950</v>
          </cell>
          <cell r="H368">
            <v>168.91047297297297</v>
          </cell>
        </row>
        <row r="369">
          <cell r="A369" t="str">
            <v>4206020004</v>
          </cell>
          <cell r="B369" t="str">
            <v>Ajuste Invent.Harinas Fraccionadas 4 Kg</v>
          </cell>
          <cell r="C369">
            <v>1000000</v>
          </cell>
          <cell r="D369">
            <v>50</v>
          </cell>
          <cell r="E369">
            <v>1000000</v>
          </cell>
          <cell r="F369">
            <v>50</v>
          </cell>
          <cell r="G369">
            <v>999950</v>
          </cell>
          <cell r="H369">
            <v>168.91047297297297</v>
          </cell>
        </row>
        <row r="370">
          <cell r="A370" t="str">
            <v>4206020005</v>
          </cell>
          <cell r="B370" t="str">
            <v>Ajuste Invent.Harinas Fraccionad. 0.9 Kg</v>
          </cell>
          <cell r="C370">
            <v>1000000</v>
          </cell>
          <cell r="D370">
            <v>50</v>
          </cell>
          <cell r="E370">
            <v>1000000</v>
          </cell>
          <cell r="F370">
            <v>50</v>
          </cell>
          <cell r="G370">
            <v>999950</v>
          </cell>
          <cell r="H370">
            <v>168.91047297297297</v>
          </cell>
        </row>
        <row r="371">
          <cell r="A371" t="str">
            <v>4206030001</v>
          </cell>
          <cell r="B371" t="str">
            <v>Ajuste Invent.Raciones Balanceadas</v>
          </cell>
          <cell r="C371">
            <v>1000000</v>
          </cell>
          <cell r="D371">
            <v>50</v>
          </cell>
          <cell r="E371">
            <v>1000000</v>
          </cell>
          <cell r="F371">
            <v>50</v>
          </cell>
          <cell r="G371">
            <v>999950</v>
          </cell>
          <cell r="H371">
            <v>168.91047297297297</v>
          </cell>
        </row>
        <row r="372">
          <cell r="A372" t="str">
            <v>4206030002</v>
          </cell>
          <cell r="B372" t="str">
            <v>Ajuste Invent.Afrecho</v>
          </cell>
          <cell r="C372">
            <v>1000000</v>
          </cell>
          <cell r="D372">
            <v>50</v>
          </cell>
          <cell r="E372">
            <v>1000000</v>
          </cell>
          <cell r="F372">
            <v>50</v>
          </cell>
          <cell r="G372">
            <v>999950</v>
          </cell>
          <cell r="H372">
            <v>168.91047297297297</v>
          </cell>
        </row>
        <row r="373">
          <cell r="A373" t="str">
            <v>4206040001</v>
          </cell>
          <cell r="B373" t="str">
            <v>Ajuste de inventario de maiz</v>
          </cell>
          <cell r="C373">
            <v>1000000</v>
          </cell>
          <cell r="D373">
            <v>50</v>
          </cell>
          <cell r="E373">
            <v>1000000</v>
          </cell>
          <cell r="F373">
            <v>50</v>
          </cell>
          <cell r="G373">
            <v>999950</v>
          </cell>
          <cell r="H373">
            <v>168.91047297297297</v>
          </cell>
        </row>
        <row r="374">
          <cell r="A374" t="str">
            <v>4206050001</v>
          </cell>
          <cell r="B374" t="str">
            <v>Ajuste de Inventario Trigo</v>
          </cell>
          <cell r="C374">
            <v>1000000</v>
          </cell>
          <cell r="D374">
            <v>50</v>
          </cell>
          <cell r="E374">
            <v>1000000</v>
          </cell>
          <cell r="F374">
            <v>50</v>
          </cell>
          <cell r="G374">
            <v>999950</v>
          </cell>
          <cell r="H374">
            <v>168.91047297297297</v>
          </cell>
        </row>
        <row r="375">
          <cell r="A375" t="str">
            <v>4207010001</v>
          </cell>
          <cell r="B375" t="str">
            <v>Resultado Por Tenencia (Trading)</v>
          </cell>
          <cell r="C375">
            <v>1000000</v>
          </cell>
          <cell r="D375">
            <v>50</v>
          </cell>
          <cell r="E375">
            <v>1000000</v>
          </cell>
          <cell r="F375">
            <v>50</v>
          </cell>
          <cell r="G375">
            <v>999950</v>
          </cell>
          <cell r="H375">
            <v>168.91047297297297</v>
          </cell>
        </row>
        <row r="376">
          <cell r="A376" t="str">
            <v>4207020001</v>
          </cell>
          <cell r="B376" t="str">
            <v>Ajuste Costo Trigo - Variaci¾n TC</v>
          </cell>
          <cell r="C376">
            <v>1000000</v>
          </cell>
          <cell r="D376">
            <v>50</v>
          </cell>
          <cell r="E376">
            <v>1000000</v>
          </cell>
          <cell r="F376">
            <v>50</v>
          </cell>
          <cell r="G376">
            <v>999950</v>
          </cell>
          <cell r="H376">
            <v>168.91047297297297</v>
          </cell>
        </row>
        <row r="377">
          <cell r="A377" t="str">
            <v>4208010001</v>
          </cell>
          <cell r="B377" t="str">
            <v>Costo de Venta Maiz</v>
          </cell>
          <cell r="C377">
            <v>1000000</v>
          </cell>
          <cell r="D377">
            <v>50</v>
          </cell>
          <cell r="E377">
            <v>1000000</v>
          </cell>
          <cell r="F377">
            <v>50</v>
          </cell>
          <cell r="G377">
            <v>999950</v>
          </cell>
          <cell r="H377">
            <v>168.91047297297297</v>
          </cell>
        </row>
        <row r="378">
          <cell r="A378" t="str">
            <v>4209010001</v>
          </cell>
          <cell r="B378" t="str">
            <v>Costo de Venta Hna. Importada</v>
          </cell>
          <cell r="C378">
            <v>1000000</v>
          </cell>
          <cell r="D378">
            <v>50</v>
          </cell>
          <cell r="E378">
            <v>1000000</v>
          </cell>
          <cell r="F378">
            <v>50</v>
          </cell>
          <cell r="G378">
            <v>999950</v>
          </cell>
          <cell r="H378">
            <v>168.91047297297297</v>
          </cell>
        </row>
        <row r="379">
          <cell r="A379" t="str">
            <v>4210010001</v>
          </cell>
          <cell r="B379" t="str">
            <v>Costo de Venta Sal Gruesa com·n</v>
          </cell>
          <cell r="C379">
            <v>1000000</v>
          </cell>
          <cell r="D379">
            <v>50</v>
          </cell>
          <cell r="E379">
            <v>1000000</v>
          </cell>
          <cell r="F379">
            <v>50</v>
          </cell>
          <cell r="G379">
            <v>999950</v>
          </cell>
          <cell r="H379">
            <v>168.91047297297297</v>
          </cell>
        </row>
        <row r="380">
          <cell r="A380" t="str">
            <v>4210010002</v>
          </cell>
          <cell r="B380" t="str">
            <v>Costo de Venta Sal Entrefina com·n</v>
          </cell>
          <cell r="C380">
            <v>1000000</v>
          </cell>
          <cell r="D380">
            <v>50</v>
          </cell>
          <cell r="E380">
            <v>1000000</v>
          </cell>
          <cell r="F380">
            <v>50</v>
          </cell>
          <cell r="G380">
            <v>999950</v>
          </cell>
          <cell r="H380">
            <v>168.91047297297297</v>
          </cell>
        </row>
        <row r="381">
          <cell r="A381" t="str">
            <v>4210010003</v>
          </cell>
          <cell r="B381" t="str">
            <v>Costo de Venta Sal Fina seca</v>
          </cell>
          <cell r="C381">
            <v>1000000</v>
          </cell>
          <cell r="D381">
            <v>50</v>
          </cell>
          <cell r="E381">
            <v>1000000</v>
          </cell>
          <cell r="F381">
            <v>50</v>
          </cell>
          <cell r="G381">
            <v>999950</v>
          </cell>
          <cell r="H381">
            <v>168.91047297297297</v>
          </cell>
        </row>
        <row r="382">
          <cell r="A382" t="str">
            <v>4210010004</v>
          </cell>
          <cell r="B382" t="str">
            <v>Costo de Venta Sal Gruesa seca</v>
          </cell>
          <cell r="C382">
            <v>1000000</v>
          </cell>
          <cell r="D382">
            <v>50</v>
          </cell>
          <cell r="E382">
            <v>1000000</v>
          </cell>
          <cell r="F382">
            <v>50</v>
          </cell>
          <cell r="G382">
            <v>999950</v>
          </cell>
          <cell r="H382">
            <v>168.91047297297297</v>
          </cell>
        </row>
        <row r="383">
          <cell r="A383" t="str">
            <v>4210010005</v>
          </cell>
          <cell r="B383" t="str">
            <v>Costo de Venta Sal Entrefina seca</v>
          </cell>
          <cell r="C383">
            <v>1000000</v>
          </cell>
          <cell r="D383">
            <v>50</v>
          </cell>
          <cell r="E383">
            <v>1000000</v>
          </cell>
          <cell r="F383">
            <v>50</v>
          </cell>
          <cell r="G383">
            <v>999950</v>
          </cell>
          <cell r="H383">
            <v>168.91047297297297</v>
          </cell>
        </row>
        <row r="384">
          <cell r="A384" t="str">
            <v>4210010006</v>
          </cell>
          <cell r="B384" t="str">
            <v>Costo de Venta Sal Fina impalpable</v>
          </cell>
          <cell r="C384">
            <v>1000000</v>
          </cell>
          <cell r="D384">
            <v>50</v>
          </cell>
          <cell r="E384">
            <v>1000000</v>
          </cell>
          <cell r="F384">
            <v>50</v>
          </cell>
          <cell r="G384">
            <v>999950</v>
          </cell>
          <cell r="H384">
            <v>168.91047297297297</v>
          </cell>
        </row>
        <row r="385">
          <cell r="A385" t="str">
            <v>4210010007</v>
          </cell>
          <cell r="B385" t="str">
            <v>Costo Venta Sal Entref.Seca yodada</v>
          </cell>
          <cell r="C385">
            <v>1000000</v>
          </cell>
          <cell r="D385">
            <v>50</v>
          </cell>
          <cell r="E385">
            <v>1000000</v>
          </cell>
          <cell r="F385">
            <v>50</v>
          </cell>
          <cell r="G385">
            <v>999950</v>
          </cell>
          <cell r="H385">
            <v>168.91047297297297</v>
          </cell>
        </row>
        <row r="386">
          <cell r="A386" t="str">
            <v>4210010008</v>
          </cell>
          <cell r="B386" t="str">
            <v>Costo Venta Sal Fina Impalp. yodada</v>
          </cell>
          <cell r="C386">
            <v>1000000</v>
          </cell>
          <cell r="D386">
            <v>50</v>
          </cell>
          <cell r="E386">
            <v>1000000</v>
          </cell>
          <cell r="F386">
            <v>50</v>
          </cell>
          <cell r="G386">
            <v>999950</v>
          </cell>
          <cell r="H386">
            <v>168.91047297297297</v>
          </cell>
        </row>
        <row r="387">
          <cell r="A387" t="str">
            <v>4210010009</v>
          </cell>
          <cell r="B387" t="str">
            <v>Costo Venta Sal Fina Comun Yod.50kl.</v>
          </cell>
          <cell r="C387">
            <v>1000000</v>
          </cell>
          <cell r="D387">
            <v>50</v>
          </cell>
          <cell r="E387">
            <v>1000000</v>
          </cell>
          <cell r="F387">
            <v>50</v>
          </cell>
          <cell r="G387">
            <v>999950</v>
          </cell>
          <cell r="H387">
            <v>168.91047297297297</v>
          </cell>
        </row>
        <row r="388">
          <cell r="A388" t="str">
            <v>4210010010</v>
          </cell>
          <cell r="B388" t="str">
            <v>Costo Venta Gluten Vital 25kg.</v>
          </cell>
          <cell r="C388">
            <v>1000000</v>
          </cell>
          <cell r="D388">
            <v>50</v>
          </cell>
          <cell r="E388">
            <v>1000000</v>
          </cell>
          <cell r="F388">
            <v>50</v>
          </cell>
          <cell r="G388">
            <v>999950</v>
          </cell>
          <cell r="H388">
            <v>168.91047297297297</v>
          </cell>
        </row>
        <row r="389">
          <cell r="A389" t="str">
            <v>4210010011</v>
          </cell>
          <cell r="B389" t="str">
            <v>Costo Venta Gluten Vital 10kg.</v>
          </cell>
          <cell r="C389">
            <v>1000000</v>
          </cell>
          <cell r="D389">
            <v>50</v>
          </cell>
          <cell r="E389">
            <v>1000000</v>
          </cell>
          <cell r="F389">
            <v>50</v>
          </cell>
          <cell r="G389">
            <v>999950</v>
          </cell>
          <cell r="H389">
            <v>168.91047297297297</v>
          </cell>
        </row>
        <row r="390">
          <cell r="A390" t="str">
            <v>4210010012</v>
          </cell>
          <cell r="B390" t="str">
            <v>Costo Vta. Maiz Granos 50kls.</v>
          </cell>
          <cell r="C390">
            <v>1000000</v>
          </cell>
          <cell r="D390">
            <v>50</v>
          </cell>
          <cell r="E390">
            <v>1000000</v>
          </cell>
          <cell r="F390">
            <v>50</v>
          </cell>
          <cell r="G390">
            <v>999950</v>
          </cell>
          <cell r="H390">
            <v>168.91047297297297</v>
          </cell>
        </row>
        <row r="391">
          <cell r="A391" t="str">
            <v>4210010013</v>
          </cell>
          <cell r="B391" t="str">
            <v>Costo Vta. Maiz Partido 50kls.</v>
          </cell>
          <cell r="C391">
            <v>1000000</v>
          </cell>
          <cell r="D391">
            <v>50</v>
          </cell>
          <cell r="E391">
            <v>1000000</v>
          </cell>
          <cell r="F391">
            <v>50</v>
          </cell>
          <cell r="G391">
            <v>999950</v>
          </cell>
          <cell r="H391">
            <v>168.91047297297297</v>
          </cell>
        </row>
        <row r="392">
          <cell r="A392" t="str">
            <v>4211010001</v>
          </cell>
          <cell r="B392" t="str">
            <v>Variaci¾n Aditivos Hna. Ind. (Precios)</v>
          </cell>
          <cell r="C392">
            <v>1000000</v>
          </cell>
          <cell r="D392">
            <v>50</v>
          </cell>
          <cell r="E392">
            <v>1000000</v>
          </cell>
          <cell r="F392">
            <v>50</v>
          </cell>
          <cell r="G392">
            <v>999950</v>
          </cell>
          <cell r="H392">
            <v>168.91047297297297</v>
          </cell>
        </row>
        <row r="393">
          <cell r="A393" t="str">
            <v>4211010002</v>
          </cell>
          <cell r="B393" t="str">
            <v>Variaci¾n Aditivos Hna. Ind.(Cantidad)</v>
          </cell>
          <cell r="C393">
            <v>1000000</v>
          </cell>
          <cell r="D393">
            <v>50</v>
          </cell>
          <cell r="E393">
            <v>1000000</v>
          </cell>
          <cell r="F393">
            <v>50</v>
          </cell>
          <cell r="G393">
            <v>999950</v>
          </cell>
          <cell r="H393">
            <v>168.91047297297297</v>
          </cell>
        </row>
        <row r="394">
          <cell r="A394" t="str">
            <v>4211010003</v>
          </cell>
          <cell r="B394" t="str">
            <v>Variaci¾n Envases Hna. Ind (Precios)</v>
          </cell>
          <cell r="C394">
            <v>1000000</v>
          </cell>
          <cell r="D394">
            <v>50</v>
          </cell>
          <cell r="E394">
            <v>1000000</v>
          </cell>
          <cell r="F394">
            <v>50</v>
          </cell>
          <cell r="G394">
            <v>999950</v>
          </cell>
          <cell r="H394">
            <v>168.91047297297297</v>
          </cell>
        </row>
        <row r="395">
          <cell r="A395" t="str">
            <v>4211010004</v>
          </cell>
          <cell r="B395" t="str">
            <v>Variaci¾n Envases Hna Ind (Cantidad)</v>
          </cell>
          <cell r="C395">
            <v>1000000</v>
          </cell>
          <cell r="D395">
            <v>50</v>
          </cell>
          <cell r="E395">
            <v>1000000</v>
          </cell>
          <cell r="F395">
            <v>50</v>
          </cell>
          <cell r="G395">
            <v>999950</v>
          </cell>
          <cell r="H395">
            <v>168.91047297297297</v>
          </cell>
        </row>
        <row r="396">
          <cell r="A396" t="str">
            <v>4211020001</v>
          </cell>
          <cell r="B396" t="str">
            <v>Variaci¾n Aditivos Hna Fr (Precios)</v>
          </cell>
          <cell r="C396">
            <v>1000000</v>
          </cell>
          <cell r="D396">
            <v>50</v>
          </cell>
          <cell r="E396">
            <v>1000000</v>
          </cell>
          <cell r="F396">
            <v>50</v>
          </cell>
          <cell r="G396">
            <v>999950</v>
          </cell>
          <cell r="H396">
            <v>168.91047297297297</v>
          </cell>
        </row>
        <row r="397">
          <cell r="A397" t="str">
            <v>4211020002</v>
          </cell>
          <cell r="B397" t="str">
            <v>Variaci¾n Aditivos Hna Fr (Cantidad)</v>
          </cell>
          <cell r="C397">
            <v>1000000</v>
          </cell>
          <cell r="D397">
            <v>50</v>
          </cell>
          <cell r="E397">
            <v>1000000</v>
          </cell>
          <cell r="F397">
            <v>50</v>
          </cell>
          <cell r="G397">
            <v>999950</v>
          </cell>
          <cell r="H397">
            <v>168.91047297297297</v>
          </cell>
        </row>
        <row r="398">
          <cell r="A398" t="str">
            <v>4211020003</v>
          </cell>
          <cell r="B398" t="str">
            <v>Variaci¾n Envases Hna Fr (Precios)</v>
          </cell>
          <cell r="C398">
            <v>1000000</v>
          </cell>
          <cell r="D398">
            <v>50</v>
          </cell>
          <cell r="E398">
            <v>1000000</v>
          </cell>
          <cell r="F398">
            <v>50</v>
          </cell>
          <cell r="G398">
            <v>999950</v>
          </cell>
          <cell r="H398">
            <v>168.91047297297297</v>
          </cell>
        </row>
        <row r="399">
          <cell r="A399" t="str">
            <v>4211020004</v>
          </cell>
          <cell r="B399" t="str">
            <v>Variaci¾n Envases Hna Fr (Cantidad)</v>
          </cell>
          <cell r="C399">
            <v>1000000</v>
          </cell>
          <cell r="D399">
            <v>50</v>
          </cell>
          <cell r="E399">
            <v>1000000</v>
          </cell>
          <cell r="F399">
            <v>50</v>
          </cell>
          <cell r="G399">
            <v>999950</v>
          </cell>
          <cell r="H399">
            <v>168.91047297297297</v>
          </cell>
        </row>
        <row r="400">
          <cell r="A400" t="str">
            <v>4211030001</v>
          </cell>
          <cell r="B400" t="str">
            <v>Variaci¾n Aditivos FB (Precios)</v>
          </cell>
          <cell r="C400">
            <v>1000000</v>
          </cell>
          <cell r="D400">
            <v>50</v>
          </cell>
          <cell r="E400">
            <v>1000000</v>
          </cell>
          <cell r="F400">
            <v>50</v>
          </cell>
          <cell r="G400">
            <v>999950</v>
          </cell>
          <cell r="H400">
            <v>168.91047297297297</v>
          </cell>
        </row>
        <row r="401">
          <cell r="A401" t="str">
            <v>4211030002</v>
          </cell>
          <cell r="B401" t="str">
            <v>Variaci¾n Aditivos FB (Cantidad)</v>
          </cell>
          <cell r="C401">
            <v>1000000</v>
          </cell>
          <cell r="D401">
            <v>50</v>
          </cell>
          <cell r="E401">
            <v>1000000</v>
          </cell>
          <cell r="F401">
            <v>50</v>
          </cell>
          <cell r="G401">
            <v>999950</v>
          </cell>
          <cell r="H401">
            <v>168.91047297297297</v>
          </cell>
        </row>
        <row r="402">
          <cell r="A402" t="str">
            <v>4211030003</v>
          </cell>
          <cell r="B402" t="str">
            <v>Variaci¾n Envases FB (Precios)</v>
          </cell>
          <cell r="C402">
            <v>1000000</v>
          </cell>
          <cell r="D402">
            <v>50</v>
          </cell>
          <cell r="E402">
            <v>1000000</v>
          </cell>
          <cell r="F402">
            <v>50</v>
          </cell>
          <cell r="G402">
            <v>999950</v>
          </cell>
          <cell r="H402">
            <v>168.91047297297297</v>
          </cell>
        </row>
        <row r="403">
          <cell r="A403" t="str">
            <v>4211030004</v>
          </cell>
          <cell r="B403" t="str">
            <v>Variaci¾n Envases FB (Cantidad)</v>
          </cell>
          <cell r="C403">
            <v>1000000</v>
          </cell>
          <cell r="D403">
            <v>50</v>
          </cell>
          <cell r="E403">
            <v>1000000</v>
          </cell>
          <cell r="F403">
            <v>50</v>
          </cell>
          <cell r="G403">
            <v>999950</v>
          </cell>
          <cell r="H403">
            <v>168.91047297297297</v>
          </cell>
        </row>
        <row r="404">
          <cell r="A404" t="str">
            <v>4301010001</v>
          </cell>
          <cell r="B404" t="str">
            <v>Energia Electrica</v>
          </cell>
          <cell r="C404">
            <v>1000000</v>
          </cell>
          <cell r="D404">
            <v>50</v>
          </cell>
          <cell r="E404">
            <v>1000000</v>
          </cell>
          <cell r="F404">
            <v>50</v>
          </cell>
          <cell r="G404">
            <v>999950</v>
          </cell>
          <cell r="H404">
            <v>168.91047297297297</v>
          </cell>
        </row>
        <row r="405">
          <cell r="A405" t="str">
            <v>4301010002</v>
          </cell>
          <cell r="B405" t="str">
            <v>Combustibles</v>
          </cell>
          <cell r="C405">
            <v>1000000</v>
          </cell>
          <cell r="D405">
            <v>50</v>
          </cell>
          <cell r="E405">
            <v>1000000</v>
          </cell>
          <cell r="F405">
            <v>50</v>
          </cell>
          <cell r="G405">
            <v>999950</v>
          </cell>
          <cell r="H405">
            <v>168.91047297297297</v>
          </cell>
        </row>
        <row r="406">
          <cell r="A406" t="str">
            <v>4301010003</v>
          </cell>
          <cell r="B406" t="str">
            <v>Energia Electrica Raciones Balanceados</v>
          </cell>
          <cell r="C406">
            <v>1000000</v>
          </cell>
          <cell r="D406">
            <v>50</v>
          </cell>
          <cell r="E406">
            <v>1000000</v>
          </cell>
          <cell r="F406">
            <v>50</v>
          </cell>
          <cell r="G406">
            <v>999950</v>
          </cell>
          <cell r="H406">
            <v>168.91047297297297</v>
          </cell>
        </row>
        <row r="407">
          <cell r="A407" t="str">
            <v>4301010004</v>
          </cell>
          <cell r="B407" t="str">
            <v>EnergÝa Electrica-Montacarga</v>
          </cell>
          <cell r="C407">
            <v>1000000</v>
          </cell>
          <cell r="D407">
            <v>50</v>
          </cell>
          <cell r="E407">
            <v>1000000</v>
          </cell>
          <cell r="F407">
            <v>50</v>
          </cell>
          <cell r="G407">
            <v>999950</v>
          </cell>
          <cell r="H407">
            <v>168.91047297297297</v>
          </cell>
        </row>
        <row r="408">
          <cell r="A408" t="str">
            <v>4301010005</v>
          </cell>
          <cell r="B408" t="str">
            <v>Gas Licuado de Petroleo</v>
          </cell>
          <cell r="C408">
            <v>1000000</v>
          </cell>
          <cell r="D408">
            <v>50</v>
          </cell>
          <cell r="E408">
            <v>1000000</v>
          </cell>
          <cell r="F408">
            <v>50</v>
          </cell>
          <cell r="G408">
            <v>999950</v>
          </cell>
          <cell r="H408">
            <v>168.91047297297297</v>
          </cell>
        </row>
        <row r="409">
          <cell r="A409" t="str">
            <v>4302011001</v>
          </cell>
          <cell r="B409" t="str">
            <v>Sueldos y Jornales personal permanente J</v>
          </cell>
          <cell r="C409">
            <v>1000000</v>
          </cell>
          <cell r="D409">
            <v>50</v>
          </cell>
          <cell r="E409">
            <v>1000000</v>
          </cell>
          <cell r="F409">
            <v>50</v>
          </cell>
          <cell r="G409">
            <v>999950</v>
          </cell>
          <cell r="H409">
            <v>168.91047297297297</v>
          </cell>
        </row>
        <row r="410">
          <cell r="A410" t="str">
            <v>4302011002</v>
          </cell>
          <cell r="B410" t="str">
            <v>Sueldos y Jornales personal temporario J</v>
          </cell>
          <cell r="C410">
            <v>1000000</v>
          </cell>
          <cell r="D410">
            <v>50</v>
          </cell>
          <cell r="E410">
            <v>1000000</v>
          </cell>
          <cell r="F410">
            <v>50</v>
          </cell>
          <cell r="G410">
            <v>999950</v>
          </cell>
          <cell r="H410">
            <v>168.91047297297297</v>
          </cell>
        </row>
        <row r="411">
          <cell r="A411" t="str">
            <v>4302011003</v>
          </cell>
          <cell r="B411" t="str">
            <v>Horas Extras</v>
          </cell>
          <cell r="C411">
            <v>1000000</v>
          </cell>
          <cell r="D411">
            <v>50</v>
          </cell>
          <cell r="E411">
            <v>1000000</v>
          </cell>
          <cell r="F411">
            <v>50</v>
          </cell>
          <cell r="G411">
            <v>999950</v>
          </cell>
          <cell r="H411">
            <v>168.91047297297297</v>
          </cell>
        </row>
        <row r="412">
          <cell r="A412" t="str">
            <v>4302011004</v>
          </cell>
          <cell r="B412" t="str">
            <v>Cargas Sociales</v>
          </cell>
          <cell r="C412">
            <v>1000000</v>
          </cell>
          <cell r="D412">
            <v>50</v>
          </cell>
          <cell r="E412">
            <v>1000000</v>
          </cell>
          <cell r="F412">
            <v>50</v>
          </cell>
          <cell r="G412">
            <v>999950</v>
          </cell>
          <cell r="H412">
            <v>168.91047297297297</v>
          </cell>
        </row>
        <row r="413">
          <cell r="A413" t="str">
            <v>4302011005</v>
          </cell>
          <cell r="B413" t="str">
            <v>Sueldo Anual Complementario</v>
          </cell>
          <cell r="C413">
            <v>1000000</v>
          </cell>
          <cell r="D413">
            <v>50</v>
          </cell>
          <cell r="E413">
            <v>1000000</v>
          </cell>
          <cell r="F413">
            <v>50</v>
          </cell>
          <cell r="G413">
            <v>999950</v>
          </cell>
          <cell r="H413">
            <v>168.91047297297297</v>
          </cell>
        </row>
        <row r="414">
          <cell r="A414" t="str">
            <v>4302011006</v>
          </cell>
          <cell r="B414" t="str">
            <v>Vacaciones</v>
          </cell>
          <cell r="C414">
            <v>1000000</v>
          </cell>
          <cell r="D414">
            <v>50</v>
          </cell>
          <cell r="E414">
            <v>1000000</v>
          </cell>
          <cell r="F414">
            <v>50</v>
          </cell>
          <cell r="G414">
            <v>999950</v>
          </cell>
          <cell r="H414">
            <v>168.91047297297297</v>
          </cell>
        </row>
        <row r="415">
          <cell r="A415" t="str">
            <v>4302011007</v>
          </cell>
          <cell r="B415" t="str">
            <v>Plan de Jubilacion</v>
          </cell>
          <cell r="C415">
            <v>1000000</v>
          </cell>
          <cell r="D415">
            <v>50</v>
          </cell>
          <cell r="E415">
            <v>1000000</v>
          </cell>
          <cell r="F415">
            <v>50</v>
          </cell>
          <cell r="G415">
            <v>999950</v>
          </cell>
          <cell r="H415">
            <v>168.91047297297297</v>
          </cell>
        </row>
        <row r="416">
          <cell r="A416" t="str">
            <v>4302011008</v>
          </cell>
          <cell r="B416" t="str">
            <v>Gratificacion</v>
          </cell>
          <cell r="C416">
            <v>1000000</v>
          </cell>
          <cell r="D416">
            <v>50</v>
          </cell>
          <cell r="E416">
            <v>1000000</v>
          </cell>
          <cell r="F416">
            <v>50</v>
          </cell>
          <cell r="G416">
            <v>999950</v>
          </cell>
          <cell r="H416">
            <v>168.91047297297297</v>
          </cell>
        </row>
        <row r="417">
          <cell r="A417" t="str">
            <v>4302011009</v>
          </cell>
          <cell r="B417" t="str">
            <v>Vivienda</v>
          </cell>
          <cell r="C417">
            <v>1000000</v>
          </cell>
          <cell r="D417">
            <v>50</v>
          </cell>
          <cell r="E417">
            <v>1000000</v>
          </cell>
          <cell r="F417">
            <v>50</v>
          </cell>
          <cell r="G417">
            <v>999950</v>
          </cell>
          <cell r="H417">
            <v>168.91047297297297</v>
          </cell>
        </row>
        <row r="418">
          <cell r="A418" t="str">
            <v>4302011010</v>
          </cell>
          <cell r="B418" t="str">
            <v>Servicio Medico</v>
          </cell>
          <cell r="C418">
            <v>1000000</v>
          </cell>
          <cell r="D418">
            <v>50</v>
          </cell>
          <cell r="E418">
            <v>1000000</v>
          </cell>
          <cell r="F418">
            <v>50</v>
          </cell>
          <cell r="G418">
            <v>999950</v>
          </cell>
          <cell r="H418">
            <v>168.91047297297297</v>
          </cell>
        </row>
        <row r="419">
          <cell r="A419" t="str">
            <v>4302011011</v>
          </cell>
          <cell r="B419" t="str">
            <v>Capacitacion</v>
          </cell>
          <cell r="C419">
            <v>1000000</v>
          </cell>
          <cell r="D419">
            <v>50</v>
          </cell>
          <cell r="E419">
            <v>1000000</v>
          </cell>
          <cell r="F419">
            <v>50</v>
          </cell>
          <cell r="G419">
            <v>999950</v>
          </cell>
          <cell r="H419">
            <v>168.91047297297297</v>
          </cell>
        </row>
        <row r="420">
          <cell r="A420" t="str">
            <v>4302011012</v>
          </cell>
          <cell r="B420" t="str">
            <v>Otros Servicios al Personal</v>
          </cell>
          <cell r="C420">
            <v>1000000</v>
          </cell>
          <cell r="D420">
            <v>50</v>
          </cell>
          <cell r="E420">
            <v>1000000</v>
          </cell>
          <cell r="F420">
            <v>50</v>
          </cell>
          <cell r="G420">
            <v>999950</v>
          </cell>
          <cell r="H420">
            <v>168.91047297297297</v>
          </cell>
        </row>
        <row r="421">
          <cell r="A421" t="str">
            <v>4302011013</v>
          </cell>
          <cell r="B421" t="str">
            <v>Varios</v>
          </cell>
          <cell r="C421">
            <v>1000000</v>
          </cell>
          <cell r="D421">
            <v>50</v>
          </cell>
          <cell r="E421">
            <v>1000000</v>
          </cell>
          <cell r="F421">
            <v>50</v>
          </cell>
          <cell r="G421">
            <v>999950</v>
          </cell>
          <cell r="H421">
            <v>168.91047297297297</v>
          </cell>
        </row>
        <row r="422">
          <cell r="A422" t="str">
            <v>4302011014</v>
          </cell>
          <cell r="B422" t="str">
            <v>Indemnizaciones</v>
          </cell>
          <cell r="C422">
            <v>1000000</v>
          </cell>
          <cell r="D422">
            <v>50</v>
          </cell>
          <cell r="E422">
            <v>1000000</v>
          </cell>
          <cell r="F422">
            <v>50</v>
          </cell>
          <cell r="G422">
            <v>999950</v>
          </cell>
          <cell r="H422">
            <v>168.91047297297297</v>
          </cell>
        </row>
        <row r="423">
          <cell r="A423" t="str">
            <v>4302011015</v>
          </cell>
          <cell r="B423" t="str">
            <v>Gratificaciones</v>
          </cell>
          <cell r="C423">
            <v>1000000</v>
          </cell>
          <cell r="D423">
            <v>50</v>
          </cell>
          <cell r="E423">
            <v>1000000</v>
          </cell>
          <cell r="F423">
            <v>50</v>
          </cell>
          <cell r="G423">
            <v>999950</v>
          </cell>
          <cell r="H423">
            <v>168.91047297297297</v>
          </cell>
        </row>
        <row r="424">
          <cell r="A424" t="str">
            <v>4302011201</v>
          </cell>
          <cell r="B424" t="str">
            <v>Gastos de viaje</v>
          </cell>
          <cell r="C424">
            <v>1000000</v>
          </cell>
          <cell r="D424">
            <v>50</v>
          </cell>
          <cell r="E424">
            <v>1000000</v>
          </cell>
          <cell r="F424">
            <v>50</v>
          </cell>
          <cell r="G424">
            <v>999950</v>
          </cell>
          <cell r="H424">
            <v>168.91047297297297</v>
          </cell>
        </row>
        <row r="425">
          <cell r="A425" t="str">
            <v>4302011401</v>
          </cell>
          <cell r="B425" t="str">
            <v>Gastos de oficina</v>
          </cell>
          <cell r="C425">
            <v>1000000</v>
          </cell>
          <cell r="D425">
            <v>50</v>
          </cell>
          <cell r="E425">
            <v>1000000</v>
          </cell>
          <cell r="F425">
            <v>50</v>
          </cell>
          <cell r="G425">
            <v>999950</v>
          </cell>
          <cell r="H425">
            <v>168.91047297297297</v>
          </cell>
        </row>
        <row r="426">
          <cell r="A426" t="str">
            <v>4302011601</v>
          </cell>
          <cell r="B426" t="str">
            <v>Comunicaciones</v>
          </cell>
          <cell r="C426">
            <v>1000000</v>
          </cell>
          <cell r="D426">
            <v>50</v>
          </cell>
          <cell r="E426">
            <v>1000000</v>
          </cell>
          <cell r="F426">
            <v>50</v>
          </cell>
          <cell r="G426">
            <v>999950</v>
          </cell>
          <cell r="H426">
            <v>168.91047297297297</v>
          </cell>
        </row>
        <row r="427">
          <cell r="A427" t="str">
            <v>4302011801</v>
          </cell>
          <cell r="B427" t="str">
            <v>Publicidad</v>
          </cell>
          <cell r="C427">
            <v>1000000</v>
          </cell>
          <cell r="D427">
            <v>50</v>
          </cell>
          <cell r="E427">
            <v>1000000</v>
          </cell>
          <cell r="F427">
            <v>50</v>
          </cell>
          <cell r="G427">
            <v>999950</v>
          </cell>
          <cell r="H427">
            <v>168.91047297297297</v>
          </cell>
        </row>
        <row r="428">
          <cell r="A428" t="str">
            <v>4302011802</v>
          </cell>
          <cell r="B428" t="str">
            <v>Promociones</v>
          </cell>
          <cell r="C428">
            <v>1000000</v>
          </cell>
          <cell r="D428">
            <v>50</v>
          </cell>
          <cell r="E428">
            <v>1000000</v>
          </cell>
          <cell r="F428">
            <v>50</v>
          </cell>
          <cell r="G428">
            <v>999950</v>
          </cell>
          <cell r="H428">
            <v>168.91047297297297</v>
          </cell>
        </row>
        <row r="429">
          <cell r="A429" t="str">
            <v>4302011803</v>
          </cell>
          <cell r="B429" t="str">
            <v>Servicios al Cliente</v>
          </cell>
          <cell r="C429">
            <v>1000000</v>
          </cell>
          <cell r="D429">
            <v>50</v>
          </cell>
          <cell r="E429">
            <v>1000000</v>
          </cell>
          <cell r="F429">
            <v>50</v>
          </cell>
          <cell r="G429">
            <v>999950</v>
          </cell>
          <cell r="H429">
            <v>168.91047297297297</v>
          </cell>
        </row>
        <row r="430">
          <cell r="A430" t="str">
            <v>4302012001</v>
          </cell>
          <cell r="B430" t="str">
            <v>Impuestos a la propiedad</v>
          </cell>
          <cell r="C430">
            <v>1000000</v>
          </cell>
          <cell r="D430">
            <v>50</v>
          </cell>
          <cell r="E430">
            <v>1000000</v>
          </cell>
          <cell r="F430">
            <v>50</v>
          </cell>
          <cell r="G430">
            <v>999950</v>
          </cell>
          <cell r="H430">
            <v>168.91047297297297</v>
          </cell>
        </row>
        <row r="431">
          <cell r="A431" t="str">
            <v>4302012002</v>
          </cell>
          <cell r="B431" t="str">
            <v>Otros impuestos</v>
          </cell>
          <cell r="C431">
            <v>1000000</v>
          </cell>
          <cell r="D431">
            <v>50</v>
          </cell>
          <cell r="E431">
            <v>1000000</v>
          </cell>
          <cell r="F431">
            <v>50</v>
          </cell>
          <cell r="G431">
            <v>999950</v>
          </cell>
          <cell r="H431">
            <v>168.91047297297297</v>
          </cell>
        </row>
        <row r="432">
          <cell r="A432" t="str">
            <v>4302012201</v>
          </cell>
          <cell r="B432" t="str">
            <v>Seguros del personal</v>
          </cell>
          <cell r="C432">
            <v>1000000</v>
          </cell>
          <cell r="D432">
            <v>50</v>
          </cell>
          <cell r="E432">
            <v>1000000</v>
          </cell>
          <cell r="F432">
            <v>50</v>
          </cell>
          <cell r="G432">
            <v>999950</v>
          </cell>
          <cell r="H432">
            <v>168.91047297297297</v>
          </cell>
        </row>
        <row r="433">
          <cell r="A433" t="str">
            <v>4302012202</v>
          </cell>
          <cell r="B433" t="str">
            <v>Seguros de propiedades</v>
          </cell>
          <cell r="C433">
            <v>1000000</v>
          </cell>
          <cell r="D433">
            <v>50</v>
          </cell>
          <cell r="E433">
            <v>1000000</v>
          </cell>
          <cell r="F433">
            <v>50</v>
          </cell>
          <cell r="G433">
            <v>999950</v>
          </cell>
          <cell r="H433">
            <v>168.91047297297297</v>
          </cell>
        </row>
        <row r="434">
          <cell r="A434" t="str">
            <v>4302012401</v>
          </cell>
          <cell r="B434" t="str">
            <v>Honorarios auditores</v>
          </cell>
          <cell r="C434">
            <v>1000000</v>
          </cell>
          <cell r="D434">
            <v>50</v>
          </cell>
          <cell r="E434">
            <v>1000000</v>
          </cell>
          <cell r="F434">
            <v>50</v>
          </cell>
          <cell r="G434">
            <v>999950</v>
          </cell>
          <cell r="H434">
            <v>168.91047297297297</v>
          </cell>
        </row>
        <row r="435">
          <cell r="A435" t="str">
            <v>4302012402</v>
          </cell>
          <cell r="B435" t="str">
            <v>Honorarios legales</v>
          </cell>
          <cell r="C435">
            <v>1000000</v>
          </cell>
          <cell r="D435">
            <v>50</v>
          </cell>
          <cell r="E435">
            <v>1000000</v>
          </cell>
          <cell r="F435">
            <v>50</v>
          </cell>
          <cell r="G435">
            <v>999950</v>
          </cell>
          <cell r="H435">
            <v>168.91047297297297</v>
          </cell>
        </row>
        <row r="436">
          <cell r="A436" t="str">
            <v>4302012403</v>
          </cell>
          <cell r="B436" t="str">
            <v>Otros honorarios</v>
          </cell>
          <cell r="C436">
            <v>1000000</v>
          </cell>
          <cell r="D436">
            <v>50</v>
          </cell>
          <cell r="E436">
            <v>1000000</v>
          </cell>
          <cell r="F436">
            <v>50</v>
          </cell>
          <cell r="G436">
            <v>999950</v>
          </cell>
          <cell r="H436">
            <v>168.91047297297297</v>
          </cell>
        </row>
        <row r="437">
          <cell r="A437" t="str">
            <v>4302012404</v>
          </cell>
          <cell r="B437" t="str">
            <v>Recoleccion de basura</v>
          </cell>
          <cell r="C437">
            <v>1000000</v>
          </cell>
          <cell r="D437">
            <v>50</v>
          </cell>
          <cell r="E437">
            <v>1000000</v>
          </cell>
          <cell r="F437">
            <v>50</v>
          </cell>
          <cell r="G437">
            <v>999950</v>
          </cell>
          <cell r="H437">
            <v>168.91047297297297</v>
          </cell>
        </row>
        <row r="438">
          <cell r="A438" t="str">
            <v>4302012405</v>
          </cell>
          <cell r="B438" t="str">
            <v>Otros Servicios</v>
          </cell>
          <cell r="C438">
            <v>1000000</v>
          </cell>
          <cell r="D438">
            <v>50</v>
          </cell>
          <cell r="E438">
            <v>1000000</v>
          </cell>
          <cell r="F438">
            <v>50</v>
          </cell>
          <cell r="G438">
            <v>999950</v>
          </cell>
          <cell r="H438">
            <v>168.91047297297297</v>
          </cell>
        </row>
        <row r="439">
          <cell r="A439" t="str">
            <v>4302012406</v>
          </cell>
          <cell r="B439" t="str">
            <v>Fumigaci¾n</v>
          </cell>
          <cell r="C439">
            <v>1000000</v>
          </cell>
          <cell r="D439">
            <v>50</v>
          </cell>
          <cell r="E439">
            <v>1000000</v>
          </cell>
          <cell r="F439">
            <v>50</v>
          </cell>
          <cell r="G439">
            <v>999950</v>
          </cell>
          <cell r="H439">
            <v>168.91047297297297</v>
          </cell>
        </row>
        <row r="440">
          <cell r="A440" t="str">
            <v>4302012601</v>
          </cell>
          <cell r="B440" t="str">
            <v>Equipamiento</v>
          </cell>
          <cell r="C440">
            <v>1000000</v>
          </cell>
          <cell r="D440">
            <v>50</v>
          </cell>
          <cell r="E440">
            <v>1000000</v>
          </cell>
          <cell r="F440">
            <v>50</v>
          </cell>
          <cell r="G440">
            <v>999950</v>
          </cell>
          <cell r="H440">
            <v>168.91047297297297</v>
          </cell>
        </row>
        <row r="441">
          <cell r="A441" t="str">
            <v>4302012602</v>
          </cell>
          <cell r="B441" t="str">
            <v>Reparaciones y mantenimiento JP</v>
          </cell>
          <cell r="C441">
            <v>1000000</v>
          </cell>
          <cell r="D441">
            <v>50</v>
          </cell>
          <cell r="E441">
            <v>1000000</v>
          </cell>
          <cell r="F441">
            <v>50</v>
          </cell>
          <cell r="G441">
            <v>999950</v>
          </cell>
          <cell r="H441">
            <v>168.91047297297297</v>
          </cell>
        </row>
        <row r="442">
          <cell r="A442" t="str">
            <v>4302012801</v>
          </cell>
          <cell r="B442" t="str">
            <v>Otros proveedores</v>
          </cell>
          <cell r="C442">
            <v>1000000</v>
          </cell>
          <cell r="D442">
            <v>50</v>
          </cell>
          <cell r="E442">
            <v>1000000</v>
          </cell>
          <cell r="F442">
            <v>50</v>
          </cell>
          <cell r="G442">
            <v>999950</v>
          </cell>
          <cell r="H442">
            <v>168.91047297297297</v>
          </cell>
        </row>
        <row r="443">
          <cell r="A443" t="str">
            <v>4302012802</v>
          </cell>
          <cell r="B443" t="str">
            <v>Proveedores</v>
          </cell>
          <cell r="C443">
            <v>1000000</v>
          </cell>
          <cell r="D443">
            <v>50</v>
          </cell>
          <cell r="E443">
            <v>1000000</v>
          </cell>
          <cell r="F443">
            <v>50</v>
          </cell>
          <cell r="G443">
            <v>999950</v>
          </cell>
          <cell r="H443">
            <v>168.91047297297297</v>
          </cell>
        </row>
        <row r="444">
          <cell r="A444" t="str">
            <v>4302012803</v>
          </cell>
          <cell r="B444" t="str">
            <v>Energia electrica</v>
          </cell>
          <cell r="C444">
            <v>1000000</v>
          </cell>
          <cell r="D444">
            <v>50</v>
          </cell>
          <cell r="E444">
            <v>1000000</v>
          </cell>
          <cell r="F444">
            <v>50</v>
          </cell>
          <cell r="G444">
            <v>999950</v>
          </cell>
          <cell r="H444">
            <v>168.91047297297297</v>
          </cell>
        </row>
        <row r="445">
          <cell r="A445" t="str">
            <v>4302012804</v>
          </cell>
          <cell r="B445" t="str">
            <v>Aceites y Lubricantes</v>
          </cell>
          <cell r="C445">
            <v>1000000</v>
          </cell>
          <cell r="D445">
            <v>50</v>
          </cell>
          <cell r="E445">
            <v>1000000</v>
          </cell>
          <cell r="F445">
            <v>50</v>
          </cell>
          <cell r="G445">
            <v>999950</v>
          </cell>
          <cell r="H445">
            <v>168.91047297297297</v>
          </cell>
        </row>
        <row r="446">
          <cell r="A446" t="str">
            <v>4302012805</v>
          </cell>
          <cell r="B446" t="str">
            <v>Agua</v>
          </cell>
          <cell r="C446">
            <v>1000000</v>
          </cell>
          <cell r="D446">
            <v>50</v>
          </cell>
          <cell r="E446">
            <v>1000000</v>
          </cell>
          <cell r="F446">
            <v>50</v>
          </cell>
          <cell r="G446">
            <v>999950</v>
          </cell>
          <cell r="H446">
            <v>168.91047297297297</v>
          </cell>
        </row>
        <row r="447">
          <cell r="A447" t="str">
            <v>4302012806</v>
          </cell>
          <cell r="B447" t="str">
            <v>Gastos en Seguridad JP</v>
          </cell>
          <cell r="C447">
            <v>1000000</v>
          </cell>
          <cell r="D447">
            <v>50</v>
          </cell>
          <cell r="E447">
            <v>1000000</v>
          </cell>
          <cell r="F447">
            <v>50</v>
          </cell>
          <cell r="G447">
            <v>999950</v>
          </cell>
          <cell r="H447">
            <v>168.91047297297297</v>
          </cell>
        </row>
        <row r="448">
          <cell r="A448" t="str">
            <v>4302013001</v>
          </cell>
          <cell r="B448" t="str">
            <v>Alquiler de equipos</v>
          </cell>
          <cell r="C448">
            <v>1000000</v>
          </cell>
          <cell r="D448">
            <v>50</v>
          </cell>
          <cell r="E448">
            <v>1000000</v>
          </cell>
          <cell r="F448">
            <v>50</v>
          </cell>
          <cell r="G448">
            <v>999950</v>
          </cell>
          <cell r="H448">
            <v>168.91047297297297</v>
          </cell>
        </row>
        <row r="449">
          <cell r="A449" t="str">
            <v>4302013002</v>
          </cell>
          <cell r="B449" t="str">
            <v>Alquiler de oficinas</v>
          </cell>
          <cell r="C449">
            <v>1000000</v>
          </cell>
          <cell r="D449">
            <v>50</v>
          </cell>
          <cell r="E449">
            <v>1000000</v>
          </cell>
          <cell r="F449">
            <v>50</v>
          </cell>
          <cell r="G449">
            <v>999950</v>
          </cell>
          <cell r="H449">
            <v>168.91047297297297</v>
          </cell>
        </row>
        <row r="450">
          <cell r="A450" t="str">
            <v>4302013003</v>
          </cell>
          <cell r="B450" t="str">
            <v>Fletes</v>
          </cell>
          <cell r="C450">
            <v>1000000</v>
          </cell>
          <cell r="D450">
            <v>50</v>
          </cell>
          <cell r="E450">
            <v>1000000</v>
          </cell>
          <cell r="F450">
            <v>50</v>
          </cell>
          <cell r="G450">
            <v>999950</v>
          </cell>
          <cell r="H450">
            <v>168.91047297297297</v>
          </cell>
        </row>
        <row r="451">
          <cell r="A451" t="str">
            <v>4302013004</v>
          </cell>
          <cell r="B451" t="str">
            <v>Depositos</v>
          </cell>
          <cell r="C451">
            <v>1000000</v>
          </cell>
          <cell r="D451">
            <v>50</v>
          </cell>
          <cell r="E451">
            <v>1000000</v>
          </cell>
          <cell r="F451">
            <v>50</v>
          </cell>
          <cell r="G451">
            <v>999950</v>
          </cell>
          <cell r="H451">
            <v>168.91047297297297</v>
          </cell>
        </row>
        <row r="452">
          <cell r="A452" t="str">
            <v>4302013005</v>
          </cell>
          <cell r="B452" t="str">
            <v>Suscripciones</v>
          </cell>
          <cell r="C452">
            <v>1000000</v>
          </cell>
          <cell r="D452">
            <v>50</v>
          </cell>
          <cell r="E452">
            <v>1000000</v>
          </cell>
          <cell r="F452">
            <v>50</v>
          </cell>
          <cell r="G452">
            <v>999950</v>
          </cell>
          <cell r="H452">
            <v>168.91047297297297</v>
          </cell>
        </row>
        <row r="453">
          <cell r="A453" t="str">
            <v>4302013006</v>
          </cell>
          <cell r="B453" t="str">
            <v>Otros gastos</v>
          </cell>
          <cell r="C453">
            <v>1000000</v>
          </cell>
          <cell r="D453">
            <v>50</v>
          </cell>
          <cell r="E453">
            <v>1000000</v>
          </cell>
          <cell r="F453">
            <v>50</v>
          </cell>
          <cell r="G453">
            <v>999950</v>
          </cell>
          <cell r="H453">
            <v>168.91047297297297</v>
          </cell>
        </row>
        <row r="454">
          <cell r="A454" t="str">
            <v>4302013007</v>
          </cell>
          <cell r="B454" t="str">
            <v>Recreacion</v>
          </cell>
          <cell r="C454">
            <v>1000000</v>
          </cell>
          <cell r="D454">
            <v>50</v>
          </cell>
          <cell r="E454">
            <v>1000000</v>
          </cell>
          <cell r="F454">
            <v>50</v>
          </cell>
          <cell r="G454">
            <v>999950</v>
          </cell>
          <cell r="H454">
            <v>168.91047297297297</v>
          </cell>
        </row>
        <row r="455">
          <cell r="A455" t="str">
            <v>4302013008</v>
          </cell>
          <cell r="B455" t="str">
            <v>Estructura</v>
          </cell>
          <cell r="C455">
            <v>1000000</v>
          </cell>
          <cell r="D455">
            <v>50</v>
          </cell>
          <cell r="E455">
            <v>1000000</v>
          </cell>
          <cell r="F455">
            <v>50</v>
          </cell>
          <cell r="G455">
            <v>999950</v>
          </cell>
          <cell r="H455">
            <v>168.91047297297297</v>
          </cell>
        </row>
        <row r="456">
          <cell r="A456" t="str">
            <v>4302021001</v>
          </cell>
          <cell r="B456" t="str">
            <v>Sueldos y Jornales personal permanente</v>
          </cell>
          <cell r="C456">
            <v>1000000</v>
          </cell>
          <cell r="D456">
            <v>50</v>
          </cell>
          <cell r="E456">
            <v>1000000</v>
          </cell>
          <cell r="F456">
            <v>50</v>
          </cell>
          <cell r="G456">
            <v>999950</v>
          </cell>
          <cell r="H456">
            <v>168.91047297297297</v>
          </cell>
        </row>
        <row r="457">
          <cell r="A457" t="str">
            <v>4302021002</v>
          </cell>
          <cell r="B457" t="str">
            <v>Sueldos y Jornales personal temporario</v>
          </cell>
          <cell r="C457">
            <v>1000000</v>
          </cell>
          <cell r="D457">
            <v>50</v>
          </cell>
          <cell r="E457">
            <v>1000000</v>
          </cell>
          <cell r="F457">
            <v>50</v>
          </cell>
          <cell r="G457">
            <v>999950</v>
          </cell>
          <cell r="H457">
            <v>168.91047297297297</v>
          </cell>
        </row>
        <row r="458">
          <cell r="A458" t="str">
            <v>4302021003</v>
          </cell>
          <cell r="B458" t="str">
            <v>Horas Extras</v>
          </cell>
          <cell r="C458">
            <v>1000000</v>
          </cell>
          <cell r="D458">
            <v>50</v>
          </cell>
          <cell r="E458">
            <v>1000000</v>
          </cell>
          <cell r="F458">
            <v>50</v>
          </cell>
          <cell r="G458">
            <v>999950</v>
          </cell>
          <cell r="H458">
            <v>168.91047297297297</v>
          </cell>
        </row>
        <row r="459">
          <cell r="A459" t="str">
            <v>4302021004</v>
          </cell>
          <cell r="B459" t="str">
            <v>Cargas Sociales</v>
          </cell>
          <cell r="C459">
            <v>1000000</v>
          </cell>
          <cell r="D459">
            <v>50</v>
          </cell>
          <cell r="E459">
            <v>1000000</v>
          </cell>
          <cell r="F459">
            <v>50</v>
          </cell>
          <cell r="G459">
            <v>999950</v>
          </cell>
          <cell r="H459">
            <v>168.91047297297297</v>
          </cell>
        </row>
        <row r="460">
          <cell r="A460" t="str">
            <v>4302021005</v>
          </cell>
          <cell r="B460" t="str">
            <v>Sueldo Anual Complementario</v>
          </cell>
          <cell r="C460">
            <v>1000000</v>
          </cell>
          <cell r="D460">
            <v>50</v>
          </cell>
          <cell r="E460">
            <v>1000000</v>
          </cell>
          <cell r="F460">
            <v>50</v>
          </cell>
          <cell r="G460">
            <v>999950</v>
          </cell>
          <cell r="H460">
            <v>168.91047297297297</v>
          </cell>
        </row>
        <row r="461">
          <cell r="A461" t="str">
            <v>4302021006</v>
          </cell>
          <cell r="B461" t="str">
            <v>Vacaciones</v>
          </cell>
          <cell r="C461">
            <v>1000000</v>
          </cell>
          <cell r="D461">
            <v>50</v>
          </cell>
          <cell r="E461">
            <v>1000000</v>
          </cell>
          <cell r="F461">
            <v>50</v>
          </cell>
          <cell r="G461">
            <v>999950</v>
          </cell>
          <cell r="H461">
            <v>168.91047297297297</v>
          </cell>
        </row>
        <row r="462">
          <cell r="A462" t="str">
            <v>4302021007</v>
          </cell>
          <cell r="B462" t="str">
            <v>Plan de Jubilacion</v>
          </cell>
          <cell r="C462">
            <v>1000000</v>
          </cell>
          <cell r="D462">
            <v>50</v>
          </cell>
          <cell r="E462">
            <v>1000000</v>
          </cell>
          <cell r="F462">
            <v>50</v>
          </cell>
          <cell r="G462">
            <v>999950</v>
          </cell>
          <cell r="H462">
            <v>168.91047297297297</v>
          </cell>
        </row>
        <row r="463">
          <cell r="A463" t="str">
            <v>4302021008</v>
          </cell>
          <cell r="B463" t="str">
            <v>Distribucion utilidades</v>
          </cell>
          <cell r="C463">
            <v>1000000</v>
          </cell>
          <cell r="D463">
            <v>50</v>
          </cell>
          <cell r="E463">
            <v>1000000</v>
          </cell>
          <cell r="F463">
            <v>50</v>
          </cell>
          <cell r="G463">
            <v>999950</v>
          </cell>
          <cell r="H463">
            <v>168.91047297297297</v>
          </cell>
        </row>
        <row r="464">
          <cell r="A464" t="str">
            <v>4302021009</v>
          </cell>
          <cell r="B464" t="str">
            <v>Vivienda</v>
          </cell>
          <cell r="C464">
            <v>1000000</v>
          </cell>
          <cell r="D464">
            <v>50</v>
          </cell>
          <cell r="E464">
            <v>1000000</v>
          </cell>
          <cell r="F464">
            <v>50</v>
          </cell>
          <cell r="G464">
            <v>999950</v>
          </cell>
          <cell r="H464">
            <v>168.91047297297297</v>
          </cell>
        </row>
        <row r="465">
          <cell r="A465" t="str">
            <v>4302021010</v>
          </cell>
          <cell r="B465" t="str">
            <v>Servicio Medico</v>
          </cell>
          <cell r="C465">
            <v>1000000</v>
          </cell>
          <cell r="D465">
            <v>50</v>
          </cell>
          <cell r="E465">
            <v>1000000</v>
          </cell>
          <cell r="F465">
            <v>50</v>
          </cell>
          <cell r="G465">
            <v>999950</v>
          </cell>
          <cell r="H465">
            <v>168.91047297297297</v>
          </cell>
        </row>
        <row r="466">
          <cell r="A466" t="str">
            <v>4302021011</v>
          </cell>
          <cell r="B466" t="str">
            <v>Capacitacion</v>
          </cell>
          <cell r="C466">
            <v>1000000</v>
          </cell>
          <cell r="D466">
            <v>50</v>
          </cell>
          <cell r="E466">
            <v>1000000</v>
          </cell>
          <cell r="F466">
            <v>50</v>
          </cell>
          <cell r="G466">
            <v>999950</v>
          </cell>
          <cell r="H466">
            <v>168.91047297297297</v>
          </cell>
        </row>
        <row r="467">
          <cell r="A467" t="str">
            <v>4302021012</v>
          </cell>
          <cell r="B467" t="str">
            <v>Otros Servicios al Personal</v>
          </cell>
          <cell r="C467">
            <v>1000000</v>
          </cell>
          <cell r="D467">
            <v>50</v>
          </cell>
          <cell r="E467">
            <v>1000000</v>
          </cell>
          <cell r="F467">
            <v>50</v>
          </cell>
          <cell r="G467">
            <v>999950</v>
          </cell>
          <cell r="H467">
            <v>168.91047297297297</v>
          </cell>
        </row>
        <row r="468">
          <cell r="A468" t="str">
            <v>4302021013</v>
          </cell>
          <cell r="B468" t="str">
            <v>Varios</v>
          </cell>
          <cell r="C468">
            <v>1000000</v>
          </cell>
          <cell r="D468">
            <v>50</v>
          </cell>
          <cell r="E468">
            <v>1000000</v>
          </cell>
          <cell r="F468">
            <v>50</v>
          </cell>
          <cell r="G468">
            <v>999950</v>
          </cell>
          <cell r="H468">
            <v>168.91047297297297</v>
          </cell>
        </row>
        <row r="469">
          <cell r="A469" t="str">
            <v>4302021014</v>
          </cell>
          <cell r="B469" t="str">
            <v>Indemnizaciones</v>
          </cell>
          <cell r="C469">
            <v>1000000</v>
          </cell>
          <cell r="D469">
            <v>50</v>
          </cell>
          <cell r="E469">
            <v>1000000</v>
          </cell>
          <cell r="F469">
            <v>50</v>
          </cell>
          <cell r="G469">
            <v>999950</v>
          </cell>
          <cell r="H469">
            <v>168.91047297297297</v>
          </cell>
        </row>
        <row r="470">
          <cell r="A470" t="str">
            <v>4302021015</v>
          </cell>
          <cell r="B470" t="str">
            <v>Gratificaciones</v>
          </cell>
          <cell r="C470">
            <v>1000000</v>
          </cell>
          <cell r="D470">
            <v>50</v>
          </cell>
          <cell r="E470">
            <v>1000000</v>
          </cell>
          <cell r="F470">
            <v>50</v>
          </cell>
          <cell r="G470">
            <v>999950</v>
          </cell>
          <cell r="H470">
            <v>168.91047297297297</v>
          </cell>
        </row>
        <row r="471">
          <cell r="A471" t="str">
            <v>4302021201</v>
          </cell>
          <cell r="B471" t="str">
            <v>Gastos de viaje</v>
          </cell>
          <cell r="C471">
            <v>1000000</v>
          </cell>
          <cell r="D471">
            <v>50</v>
          </cell>
          <cell r="E471">
            <v>1000000</v>
          </cell>
          <cell r="F471">
            <v>50</v>
          </cell>
          <cell r="G471">
            <v>999950</v>
          </cell>
          <cell r="H471">
            <v>168.91047297297297</v>
          </cell>
        </row>
        <row r="472">
          <cell r="A472" t="str">
            <v>4302021401</v>
          </cell>
          <cell r="B472" t="str">
            <v>Gastos de oficina</v>
          </cell>
          <cell r="C472">
            <v>1000000</v>
          </cell>
          <cell r="D472">
            <v>50</v>
          </cell>
          <cell r="E472">
            <v>1000000</v>
          </cell>
          <cell r="F472">
            <v>50</v>
          </cell>
          <cell r="G472">
            <v>999950</v>
          </cell>
          <cell r="H472">
            <v>168.91047297297297</v>
          </cell>
        </row>
        <row r="473">
          <cell r="A473" t="str">
            <v>4302021601</v>
          </cell>
          <cell r="B473" t="str">
            <v>Comunicaciones</v>
          </cell>
          <cell r="C473">
            <v>1000000</v>
          </cell>
          <cell r="D473">
            <v>50</v>
          </cell>
          <cell r="E473">
            <v>1000000</v>
          </cell>
          <cell r="F473">
            <v>50</v>
          </cell>
          <cell r="G473">
            <v>999950</v>
          </cell>
          <cell r="H473">
            <v>168.91047297297297</v>
          </cell>
        </row>
        <row r="474">
          <cell r="A474" t="str">
            <v>4302021801</v>
          </cell>
          <cell r="B474" t="str">
            <v>Publicidad</v>
          </cell>
          <cell r="C474">
            <v>1000000</v>
          </cell>
          <cell r="D474">
            <v>50</v>
          </cell>
          <cell r="E474">
            <v>1000000</v>
          </cell>
          <cell r="F474">
            <v>50</v>
          </cell>
          <cell r="G474">
            <v>999950</v>
          </cell>
          <cell r="H474">
            <v>168.91047297297297</v>
          </cell>
        </row>
        <row r="475">
          <cell r="A475" t="str">
            <v>4302021802</v>
          </cell>
          <cell r="B475" t="str">
            <v>Promociones</v>
          </cell>
          <cell r="C475">
            <v>1000000</v>
          </cell>
          <cell r="D475">
            <v>50</v>
          </cell>
          <cell r="E475">
            <v>1000000</v>
          </cell>
          <cell r="F475">
            <v>50</v>
          </cell>
          <cell r="G475">
            <v>999950</v>
          </cell>
          <cell r="H475">
            <v>168.91047297297297</v>
          </cell>
        </row>
        <row r="476">
          <cell r="A476" t="str">
            <v>4302021803</v>
          </cell>
          <cell r="B476" t="str">
            <v>Servicios al Cliente</v>
          </cell>
          <cell r="C476">
            <v>1000000</v>
          </cell>
          <cell r="D476">
            <v>50</v>
          </cell>
          <cell r="E476">
            <v>1000000</v>
          </cell>
          <cell r="F476">
            <v>50</v>
          </cell>
          <cell r="G476">
            <v>999950</v>
          </cell>
          <cell r="H476">
            <v>168.91047297297297</v>
          </cell>
        </row>
        <row r="477">
          <cell r="A477" t="str">
            <v>4302022001</v>
          </cell>
          <cell r="B477" t="str">
            <v>Impuestos a la propiedad</v>
          </cell>
          <cell r="C477">
            <v>1000000</v>
          </cell>
          <cell r="D477">
            <v>50</v>
          </cell>
          <cell r="E477">
            <v>1000000</v>
          </cell>
          <cell r="F477">
            <v>50</v>
          </cell>
          <cell r="G477">
            <v>999950</v>
          </cell>
          <cell r="H477">
            <v>168.91047297297297</v>
          </cell>
        </row>
        <row r="478">
          <cell r="A478" t="str">
            <v>4302022002</v>
          </cell>
          <cell r="B478" t="str">
            <v>Otros impuestos</v>
          </cell>
          <cell r="C478">
            <v>1000000</v>
          </cell>
          <cell r="D478">
            <v>50</v>
          </cell>
          <cell r="E478">
            <v>1000000</v>
          </cell>
          <cell r="F478">
            <v>50</v>
          </cell>
          <cell r="G478">
            <v>999950</v>
          </cell>
          <cell r="H478">
            <v>168.91047297297297</v>
          </cell>
        </row>
        <row r="479">
          <cell r="A479" t="str">
            <v>4302022201</v>
          </cell>
          <cell r="B479" t="str">
            <v>Seguros del personal</v>
          </cell>
          <cell r="C479">
            <v>1000000</v>
          </cell>
          <cell r="D479">
            <v>50</v>
          </cell>
          <cell r="E479">
            <v>1000000</v>
          </cell>
          <cell r="F479">
            <v>50</v>
          </cell>
          <cell r="G479">
            <v>999950</v>
          </cell>
          <cell r="H479">
            <v>168.91047297297297</v>
          </cell>
        </row>
        <row r="480">
          <cell r="A480" t="str">
            <v>4302022202</v>
          </cell>
          <cell r="B480" t="str">
            <v>Seguros de propiedades</v>
          </cell>
          <cell r="C480">
            <v>1000000</v>
          </cell>
          <cell r="D480">
            <v>50</v>
          </cell>
          <cell r="E480">
            <v>1000000</v>
          </cell>
          <cell r="F480">
            <v>50</v>
          </cell>
          <cell r="G480">
            <v>999950</v>
          </cell>
          <cell r="H480">
            <v>168.91047297297297</v>
          </cell>
        </row>
        <row r="481">
          <cell r="A481" t="str">
            <v>4302022401</v>
          </cell>
          <cell r="B481" t="str">
            <v>Honorarios auditores</v>
          </cell>
          <cell r="C481">
            <v>1000000</v>
          </cell>
          <cell r="D481">
            <v>50</v>
          </cell>
          <cell r="E481">
            <v>1000000</v>
          </cell>
          <cell r="F481">
            <v>50</v>
          </cell>
          <cell r="G481">
            <v>999950</v>
          </cell>
          <cell r="H481">
            <v>168.91047297297297</v>
          </cell>
        </row>
        <row r="482">
          <cell r="A482" t="str">
            <v>4302022402</v>
          </cell>
          <cell r="B482" t="str">
            <v>Honorarios legales</v>
          </cell>
          <cell r="C482">
            <v>1000000</v>
          </cell>
          <cell r="D482">
            <v>50</v>
          </cell>
          <cell r="E482">
            <v>1000000</v>
          </cell>
          <cell r="F482">
            <v>50</v>
          </cell>
          <cell r="G482">
            <v>999950</v>
          </cell>
          <cell r="H482">
            <v>168.91047297297297</v>
          </cell>
        </row>
        <row r="483">
          <cell r="A483" t="str">
            <v>4302022403</v>
          </cell>
          <cell r="B483" t="str">
            <v>Otros honorarios</v>
          </cell>
          <cell r="C483">
            <v>1000000</v>
          </cell>
          <cell r="D483">
            <v>50</v>
          </cell>
          <cell r="E483">
            <v>1000000</v>
          </cell>
          <cell r="F483">
            <v>50</v>
          </cell>
          <cell r="G483">
            <v>999950</v>
          </cell>
          <cell r="H483">
            <v>168.91047297297297</v>
          </cell>
        </row>
        <row r="484">
          <cell r="A484" t="str">
            <v>4302022404</v>
          </cell>
          <cell r="B484" t="str">
            <v>Recoleccion de basura</v>
          </cell>
          <cell r="C484">
            <v>1000000</v>
          </cell>
          <cell r="D484">
            <v>50</v>
          </cell>
          <cell r="E484">
            <v>1000000</v>
          </cell>
          <cell r="F484">
            <v>50</v>
          </cell>
          <cell r="G484">
            <v>999950</v>
          </cell>
          <cell r="H484">
            <v>168.91047297297297</v>
          </cell>
        </row>
        <row r="485">
          <cell r="A485" t="str">
            <v>4302022405</v>
          </cell>
          <cell r="B485" t="str">
            <v>Otros Servicios</v>
          </cell>
          <cell r="C485">
            <v>1000000</v>
          </cell>
          <cell r="D485">
            <v>50</v>
          </cell>
          <cell r="E485">
            <v>1000000</v>
          </cell>
          <cell r="F485">
            <v>50</v>
          </cell>
          <cell r="G485">
            <v>999950</v>
          </cell>
          <cell r="H485">
            <v>168.91047297297297</v>
          </cell>
        </row>
        <row r="486">
          <cell r="A486" t="str">
            <v>4302022406</v>
          </cell>
          <cell r="B486" t="str">
            <v>Fumigaci¾n</v>
          </cell>
          <cell r="C486">
            <v>1000000</v>
          </cell>
          <cell r="D486">
            <v>50</v>
          </cell>
          <cell r="E486">
            <v>1000000</v>
          </cell>
          <cell r="F486">
            <v>50</v>
          </cell>
          <cell r="G486">
            <v>999950</v>
          </cell>
          <cell r="H486">
            <v>168.91047297297297</v>
          </cell>
        </row>
        <row r="487">
          <cell r="A487" t="str">
            <v>4302022601</v>
          </cell>
          <cell r="B487" t="str">
            <v>Equipamiento</v>
          </cell>
          <cell r="C487">
            <v>1000000</v>
          </cell>
          <cell r="D487">
            <v>50</v>
          </cell>
          <cell r="E487">
            <v>1000000</v>
          </cell>
          <cell r="F487">
            <v>50</v>
          </cell>
          <cell r="G487">
            <v>999950</v>
          </cell>
          <cell r="H487">
            <v>168.91047297297297</v>
          </cell>
        </row>
        <row r="488">
          <cell r="A488" t="str">
            <v>4302022602</v>
          </cell>
          <cell r="B488" t="str">
            <v>Reparaciones y mantenimiento RS</v>
          </cell>
          <cell r="C488">
            <v>1000000</v>
          </cell>
          <cell r="D488">
            <v>50</v>
          </cell>
          <cell r="E488">
            <v>1000000</v>
          </cell>
          <cell r="F488">
            <v>50</v>
          </cell>
          <cell r="G488">
            <v>999950</v>
          </cell>
          <cell r="H488">
            <v>168.91047297297297</v>
          </cell>
        </row>
        <row r="489">
          <cell r="A489" t="str">
            <v>4302022801</v>
          </cell>
          <cell r="B489" t="str">
            <v>Otros proveedores</v>
          </cell>
          <cell r="C489">
            <v>1000000</v>
          </cell>
          <cell r="D489">
            <v>50</v>
          </cell>
          <cell r="E489">
            <v>1000000</v>
          </cell>
          <cell r="F489">
            <v>50</v>
          </cell>
          <cell r="G489">
            <v>999950</v>
          </cell>
          <cell r="H489">
            <v>168.91047297297297</v>
          </cell>
        </row>
        <row r="490">
          <cell r="A490" t="str">
            <v>4302022802</v>
          </cell>
          <cell r="B490" t="str">
            <v>Proveedores</v>
          </cell>
          <cell r="C490">
            <v>1000000</v>
          </cell>
          <cell r="D490">
            <v>50</v>
          </cell>
          <cell r="E490">
            <v>1000000</v>
          </cell>
          <cell r="F490">
            <v>50</v>
          </cell>
          <cell r="G490">
            <v>999950</v>
          </cell>
          <cell r="H490">
            <v>168.91047297297297</v>
          </cell>
        </row>
        <row r="491">
          <cell r="A491" t="str">
            <v>4302022803</v>
          </cell>
          <cell r="B491" t="str">
            <v>Energia electrica</v>
          </cell>
          <cell r="C491">
            <v>1000000</v>
          </cell>
          <cell r="D491">
            <v>50</v>
          </cell>
          <cell r="E491">
            <v>1000000</v>
          </cell>
          <cell r="F491">
            <v>50</v>
          </cell>
          <cell r="G491">
            <v>999950</v>
          </cell>
          <cell r="H491">
            <v>168.91047297297297</v>
          </cell>
        </row>
        <row r="492">
          <cell r="A492" t="str">
            <v>4302022804</v>
          </cell>
          <cell r="B492" t="str">
            <v>Gas</v>
          </cell>
          <cell r="C492">
            <v>1000000</v>
          </cell>
          <cell r="D492">
            <v>50</v>
          </cell>
          <cell r="E492">
            <v>1000000</v>
          </cell>
          <cell r="F492">
            <v>50</v>
          </cell>
          <cell r="G492">
            <v>999950</v>
          </cell>
          <cell r="H492">
            <v>168.91047297297297</v>
          </cell>
        </row>
        <row r="493">
          <cell r="A493" t="str">
            <v>4302022805</v>
          </cell>
          <cell r="B493" t="str">
            <v>Agua</v>
          </cell>
          <cell r="C493">
            <v>1000000</v>
          </cell>
          <cell r="D493">
            <v>50</v>
          </cell>
          <cell r="E493">
            <v>1000000</v>
          </cell>
          <cell r="F493">
            <v>50</v>
          </cell>
          <cell r="G493">
            <v>999950</v>
          </cell>
          <cell r="H493">
            <v>168.91047297297297</v>
          </cell>
        </row>
        <row r="494">
          <cell r="A494" t="str">
            <v>4302022806</v>
          </cell>
          <cell r="B494" t="str">
            <v>Gastos en Seguridad RS</v>
          </cell>
          <cell r="C494">
            <v>1000000</v>
          </cell>
          <cell r="D494">
            <v>50</v>
          </cell>
          <cell r="E494">
            <v>1000000</v>
          </cell>
          <cell r="F494">
            <v>50</v>
          </cell>
          <cell r="G494">
            <v>999950</v>
          </cell>
          <cell r="H494">
            <v>168.91047297297297</v>
          </cell>
        </row>
        <row r="495">
          <cell r="A495" t="str">
            <v>4302023001</v>
          </cell>
          <cell r="B495" t="str">
            <v>Alquiler de equipos</v>
          </cell>
          <cell r="C495">
            <v>1000000</v>
          </cell>
          <cell r="D495">
            <v>50</v>
          </cell>
          <cell r="E495">
            <v>1000000</v>
          </cell>
          <cell r="F495">
            <v>50</v>
          </cell>
          <cell r="G495">
            <v>999950</v>
          </cell>
          <cell r="H495">
            <v>168.91047297297297</v>
          </cell>
        </row>
        <row r="496">
          <cell r="A496" t="str">
            <v>4302023002</v>
          </cell>
          <cell r="B496" t="str">
            <v>Alquiler de oficinas</v>
          </cell>
          <cell r="C496">
            <v>1000000</v>
          </cell>
          <cell r="D496">
            <v>50</v>
          </cell>
          <cell r="E496">
            <v>1000000</v>
          </cell>
          <cell r="F496">
            <v>50</v>
          </cell>
          <cell r="G496">
            <v>999950</v>
          </cell>
          <cell r="H496">
            <v>168.91047297297297</v>
          </cell>
        </row>
        <row r="497">
          <cell r="A497" t="str">
            <v>4302023003</v>
          </cell>
          <cell r="B497" t="str">
            <v>Fletes</v>
          </cell>
          <cell r="C497">
            <v>1000000</v>
          </cell>
          <cell r="D497">
            <v>50</v>
          </cell>
          <cell r="E497">
            <v>1000000</v>
          </cell>
          <cell r="F497">
            <v>50</v>
          </cell>
          <cell r="G497">
            <v>999950</v>
          </cell>
          <cell r="H497">
            <v>168.91047297297297</v>
          </cell>
        </row>
        <row r="498">
          <cell r="A498" t="str">
            <v>4302023004</v>
          </cell>
          <cell r="B498" t="str">
            <v>Depositos</v>
          </cell>
          <cell r="C498">
            <v>1000000</v>
          </cell>
          <cell r="D498">
            <v>50</v>
          </cell>
          <cell r="E498">
            <v>1000000</v>
          </cell>
          <cell r="F498">
            <v>50</v>
          </cell>
          <cell r="G498">
            <v>999950</v>
          </cell>
          <cell r="H498">
            <v>168.91047297297297</v>
          </cell>
        </row>
        <row r="499">
          <cell r="A499" t="str">
            <v>4302023005</v>
          </cell>
          <cell r="B499" t="str">
            <v>Suscripciones</v>
          </cell>
          <cell r="C499">
            <v>1000000</v>
          </cell>
          <cell r="D499">
            <v>50</v>
          </cell>
          <cell r="E499">
            <v>1000000</v>
          </cell>
          <cell r="F499">
            <v>50</v>
          </cell>
          <cell r="G499">
            <v>999950</v>
          </cell>
          <cell r="H499">
            <v>168.91047297297297</v>
          </cell>
        </row>
        <row r="500">
          <cell r="A500" t="str">
            <v>4302023006</v>
          </cell>
          <cell r="B500" t="str">
            <v>Otros gastos</v>
          </cell>
          <cell r="C500">
            <v>1000000</v>
          </cell>
          <cell r="D500">
            <v>50</v>
          </cell>
          <cell r="E500">
            <v>1000000</v>
          </cell>
          <cell r="F500">
            <v>50</v>
          </cell>
          <cell r="G500">
            <v>999950</v>
          </cell>
          <cell r="H500">
            <v>168.91047297297297</v>
          </cell>
        </row>
        <row r="501">
          <cell r="A501" t="str">
            <v>4302023007</v>
          </cell>
          <cell r="B501" t="str">
            <v>Recreacion</v>
          </cell>
          <cell r="C501">
            <v>1000000</v>
          </cell>
          <cell r="D501">
            <v>50</v>
          </cell>
          <cell r="E501">
            <v>1000000</v>
          </cell>
          <cell r="F501">
            <v>50</v>
          </cell>
          <cell r="G501">
            <v>999950</v>
          </cell>
          <cell r="H501">
            <v>168.91047297297297</v>
          </cell>
        </row>
        <row r="502">
          <cell r="A502" t="str">
            <v>4302023008</v>
          </cell>
          <cell r="B502" t="str">
            <v>Estructura</v>
          </cell>
          <cell r="C502">
            <v>1000000</v>
          </cell>
          <cell r="D502">
            <v>50</v>
          </cell>
          <cell r="E502">
            <v>1000000</v>
          </cell>
          <cell r="F502">
            <v>50</v>
          </cell>
          <cell r="G502">
            <v>999950</v>
          </cell>
          <cell r="H502">
            <v>168.91047297297297</v>
          </cell>
        </row>
        <row r="503">
          <cell r="A503" t="str">
            <v>4302031001</v>
          </cell>
          <cell r="B503" t="str">
            <v>Sueldos y Jornales personal permanente</v>
          </cell>
          <cell r="C503">
            <v>1000000</v>
          </cell>
          <cell r="D503">
            <v>50</v>
          </cell>
          <cell r="E503">
            <v>1000000</v>
          </cell>
          <cell r="F503">
            <v>50</v>
          </cell>
          <cell r="G503">
            <v>999950</v>
          </cell>
          <cell r="H503">
            <v>168.91047297297297</v>
          </cell>
        </row>
        <row r="504">
          <cell r="A504" t="str">
            <v>4302031002</v>
          </cell>
          <cell r="B504" t="str">
            <v>Sueldos y Jornales personal temporario</v>
          </cell>
          <cell r="C504">
            <v>1000000</v>
          </cell>
          <cell r="D504">
            <v>50</v>
          </cell>
          <cell r="E504">
            <v>1000000</v>
          </cell>
          <cell r="F504">
            <v>50</v>
          </cell>
          <cell r="G504">
            <v>999950</v>
          </cell>
          <cell r="H504">
            <v>168.91047297297297</v>
          </cell>
        </row>
        <row r="505">
          <cell r="A505" t="str">
            <v>4302031003</v>
          </cell>
          <cell r="B505" t="str">
            <v>Horas Extras</v>
          </cell>
          <cell r="C505">
            <v>1000000</v>
          </cell>
          <cell r="D505">
            <v>50</v>
          </cell>
          <cell r="E505">
            <v>1000000</v>
          </cell>
          <cell r="F505">
            <v>50</v>
          </cell>
          <cell r="G505">
            <v>999950</v>
          </cell>
          <cell r="H505">
            <v>168.91047297297297</v>
          </cell>
        </row>
        <row r="506">
          <cell r="A506" t="str">
            <v>4302031004</v>
          </cell>
          <cell r="B506" t="str">
            <v>Cargas Sociales</v>
          </cell>
          <cell r="C506">
            <v>1000000</v>
          </cell>
          <cell r="D506">
            <v>50</v>
          </cell>
          <cell r="E506">
            <v>1000000</v>
          </cell>
          <cell r="F506">
            <v>50</v>
          </cell>
          <cell r="G506">
            <v>999950</v>
          </cell>
          <cell r="H506">
            <v>168.91047297297297</v>
          </cell>
        </row>
        <row r="507">
          <cell r="A507" t="str">
            <v>4302031005</v>
          </cell>
          <cell r="B507" t="str">
            <v>Sueldo Anual Complementario</v>
          </cell>
          <cell r="C507">
            <v>1000000</v>
          </cell>
          <cell r="D507">
            <v>50</v>
          </cell>
          <cell r="E507">
            <v>1000000</v>
          </cell>
          <cell r="F507">
            <v>50</v>
          </cell>
          <cell r="G507">
            <v>999950</v>
          </cell>
          <cell r="H507">
            <v>168.91047297297297</v>
          </cell>
        </row>
        <row r="508">
          <cell r="A508" t="str">
            <v>4302031006</v>
          </cell>
          <cell r="B508" t="str">
            <v>Vacaciones</v>
          </cell>
          <cell r="C508">
            <v>1000000</v>
          </cell>
          <cell r="D508">
            <v>50</v>
          </cell>
          <cell r="E508">
            <v>1000000</v>
          </cell>
          <cell r="F508">
            <v>50</v>
          </cell>
          <cell r="G508">
            <v>999950</v>
          </cell>
          <cell r="H508">
            <v>168.91047297297297</v>
          </cell>
        </row>
        <row r="509">
          <cell r="A509" t="str">
            <v>4302031007</v>
          </cell>
          <cell r="B509" t="str">
            <v>Plan de Jubilacion</v>
          </cell>
          <cell r="C509">
            <v>1000000</v>
          </cell>
          <cell r="D509">
            <v>50</v>
          </cell>
          <cell r="E509">
            <v>1000000</v>
          </cell>
          <cell r="F509">
            <v>50</v>
          </cell>
          <cell r="G509">
            <v>999950</v>
          </cell>
          <cell r="H509">
            <v>168.91047297297297</v>
          </cell>
        </row>
        <row r="510">
          <cell r="A510" t="str">
            <v>4302031008</v>
          </cell>
          <cell r="B510" t="str">
            <v>Distribucion utilidades</v>
          </cell>
          <cell r="C510">
            <v>1000000</v>
          </cell>
          <cell r="D510">
            <v>50</v>
          </cell>
          <cell r="E510">
            <v>1000000</v>
          </cell>
          <cell r="F510">
            <v>50</v>
          </cell>
          <cell r="G510">
            <v>999950</v>
          </cell>
          <cell r="H510">
            <v>168.91047297297297</v>
          </cell>
        </row>
        <row r="511">
          <cell r="A511" t="str">
            <v>4302031009</v>
          </cell>
          <cell r="B511" t="str">
            <v>Vivienda</v>
          </cell>
          <cell r="C511">
            <v>1000000</v>
          </cell>
          <cell r="D511">
            <v>50</v>
          </cell>
          <cell r="E511">
            <v>1000000</v>
          </cell>
          <cell r="F511">
            <v>50</v>
          </cell>
          <cell r="G511">
            <v>999950</v>
          </cell>
          <cell r="H511">
            <v>168.91047297297297</v>
          </cell>
        </row>
        <row r="512">
          <cell r="A512" t="str">
            <v>4302031010</v>
          </cell>
          <cell r="B512" t="str">
            <v>Servicio Medico</v>
          </cell>
          <cell r="C512">
            <v>1000000</v>
          </cell>
          <cell r="D512">
            <v>50</v>
          </cell>
          <cell r="E512">
            <v>1000000</v>
          </cell>
          <cell r="F512">
            <v>50</v>
          </cell>
          <cell r="G512">
            <v>999950</v>
          </cell>
          <cell r="H512">
            <v>168.91047297297297</v>
          </cell>
        </row>
        <row r="513">
          <cell r="A513" t="str">
            <v>4302031011</v>
          </cell>
          <cell r="B513" t="str">
            <v>Capacitacion</v>
          </cell>
          <cell r="C513">
            <v>1000000</v>
          </cell>
          <cell r="D513">
            <v>50</v>
          </cell>
          <cell r="E513">
            <v>1000000</v>
          </cell>
          <cell r="F513">
            <v>50</v>
          </cell>
          <cell r="G513">
            <v>999950</v>
          </cell>
          <cell r="H513">
            <v>168.91047297297297</v>
          </cell>
        </row>
        <row r="514">
          <cell r="A514" t="str">
            <v>4302031012</v>
          </cell>
          <cell r="B514" t="str">
            <v>Otros Servicios al Personal</v>
          </cell>
          <cell r="C514">
            <v>1000000</v>
          </cell>
          <cell r="D514">
            <v>50</v>
          </cell>
          <cell r="E514">
            <v>1000000</v>
          </cell>
          <cell r="F514">
            <v>50</v>
          </cell>
          <cell r="G514">
            <v>999950</v>
          </cell>
          <cell r="H514">
            <v>168.91047297297297</v>
          </cell>
        </row>
        <row r="515">
          <cell r="A515" t="str">
            <v>4302031013</v>
          </cell>
          <cell r="B515" t="str">
            <v>Varios</v>
          </cell>
          <cell r="C515">
            <v>1000000</v>
          </cell>
          <cell r="D515">
            <v>50</v>
          </cell>
          <cell r="E515">
            <v>1000000</v>
          </cell>
          <cell r="F515">
            <v>50</v>
          </cell>
          <cell r="G515">
            <v>999950</v>
          </cell>
          <cell r="H515">
            <v>168.91047297297297</v>
          </cell>
        </row>
        <row r="516">
          <cell r="A516" t="str">
            <v>4302031014</v>
          </cell>
          <cell r="B516" t="str">
            <v>Indemnizaciones</v>
          </cell>
          <cell r="C516">
            <v>1000000</v>
          </cell>
          <cell r="D516">
            <v>50</v>
          </cell>
          <cell r="E516">
            <v>1000000</v>
          </cell>
          <cell r="F516">
            <v>50</v>
          </cell>
          <cell r="G516">
            <v>999950</v>
          </cell>
          <cell r="H516">
            <v>168.91047297297297</v>
          </cell>
        </row>
        <row r="517">
          <cell r="A517" t="str">
            <v>4302031015</v>
          </cell>
          <cell r="B517" t="str">
            <v>Gratificaciones</v>
          </cell>
          <cell r="C517">
            <v>1000000</v>
          </cell>
          <cell r="D517">
            <v>50</v>
          </cell>
          <cell r="E517">
            <v>1000000</v>
          </cell>
          <cell r="F517">
            <v>50</v>
          </cell>
          <cell r="G517">
            <v>999950</v>
          </cell>
          <cell r="H517">
            <v>168.91047297297297</v>
          </cell>
        </row>
        <row r="518">
          <cell r="A518" t="str">
            <v>4302031201</v>
          </cell>
          <cell r="B518" t="str">
            <v>Gastos de viaje</v>
          </cell>
          <cell r="C518">
            <v>1000000</v>
          </cell>
          <cell r="D518">
            <v>50</v>
          </cell>
          <cell r="E518">
            <v>1000000</v>
          </cell>
          <cell r="F518">
            <v>50</v>
          </cell>
          <cell r="G518">
            <v>999950</v>
          </cell>
          <cell r="H518">
            <v>168.91047297297297</v>
          </cell>
        </row>
        <row r="519">
          <cell r="A519" t="str">
            <v>4302031401</v>
          </cell>
          <cell r="B519" t="str">
            <v>Gastos de oficina</v>
          </cell>
          <cell r="C519">
            <v>1000000</v>
          </cell>
          <cell r="D519">
            <v>50</v>
          </cell>
          <cell r="E519">
            <v>1000000</v>
          </cell>
          <cell r="F519">
            <v>50</v>
          </cell>
          <cell r="G519">
            <v>999950</v>
          </cell>
          <cell r="H519">
            <v>168.91047297297297</v>
          </cell>
        </row>
        <row r="520">
          <cell r="A520" t="str">
            <v>4302031601</v>
          </cell>
          <cell r="B520" t="str">
            <v>Comunicaciones</v>
          </cell>
          <cell r="C520">
            <v>1000000</v>
          </cell>
          <cell r="D520">
            <v>50</v>
          </cell>
          <cell r="E520">
            <v>1000000</v>
          </cell>
          <cell r="F520">
            <v>50</v>
          </cell>
          <cell r="G520">
            <v>999950</v>
          </cell>
          <cell r="H520">
            <v>168.91047297297297</v>
          </cell>
        </row>
        <row r="521">
          <cell r="A521" t="str">
            <v>4302031801</v>
          </cell>
          <cell r="B521" t="str">
            <v>Publicidad</v>
          </cell>
          <cell r="C521">
            <v>1000000</v>
          </cell>
          <cell r="D521">
            <v>50</v>
          </cell>
          <cell r="E521">
            <v>1000000</v>
          </cell>
          <cell r="F521">
            <v>50</v>
          </cell>
          <cell r="G521">
            <v>999950</v>
          </cell>
          <cell r="H521">
            <v>168.91047297297297</v>
          </cell>
        </row>
        <row r="522">
          <cell r="A522" t="str">
            <v>4302031802</v>
          </cell>
          <cell r="B522" t="str">
            <v>Promociones</v>
          </cell>
          <cell r="C522">
            <v>1000000</v>
          </cell>
          <cell r="D522">
            <v>50</v>
          </cell>
          <cell r="E522">
            <v>1000000</v>
          </cell>
          <cell r="F522">
            <v>50</v>
          </cell>
          <cell r="G522">
            <v>999950</v>
          </cell>
          <cell r="H522">
            <v>168.91047297297297</v>
          </cell>
        </row>
        <row r="523">
          <cell r="A523" t="str">
            <v>4302031803</v>
          </cell>
          <cell r="B523" t="str">
            <v>Servicios al Cliente</v>
          </cell>
          <cell r="C523">
            <v>1000000</v>
          </cell>
          <cell r="D523">
            <v>50</v>
          </cell>
          <cell r="E523">
            <v>1000000</v>
          </cell>
          <cell r="F523">
            <v>50</v>
          </cell>
          <cell r="G523">
            <v>999950</v>
          </cell>
          <cell r="H523">
            <v>168.91047297297297</v>
          </cell>
        </row>
        <row r="524">
          <cell r="A524" t="str">
            <v>4302032001</v>
          </cell>
          <cell r="B524" t="str">
            <v>Impuestos a la propiedad</v>
          </cell>
          <cell r="C524">
            <v>1000000</v>
          </cell>
          <cell r="D524">
            <v>50</v>
          </cell>
          <cell r="E524">
            <v>1000000</v>
          </cell>
          <cell r="F524">
            <v>50</v>
          </cell>
          <cell r="G524">
            <v>999950</v>
          </cell>
          <cell r="H524">
            <v>168.91047297297297</v>
          </cell>
        </row>
        <row r="525">
          <cell r="A525" t="str">
            <v>4302032002</v>
          </cell>
          <cell r="B525" t="str">
            <v>Otros impuestos</v>
          </cell>
          <cell r="C525">
            <v>1000000</v>
          </cell>
          <cell r="D525">
            <v>50</v>
          </cell>
          <cell r="E525">
            <v>1000000</v>
          </cell>
          <cell r="F525">
            <v>50</v>
          </cell>
          <cell r="G525">
            <v>999950</v>
          </cell>
          <cell r="H525">
            <v>168.91047297297297</v>
          </cell>
        </row>
        <row r="526">
          <cell r="A526" t="str">
            <v>4302032201</v>
          </cell>
          <cell r="B526" t="str">
            <v>Seguros del personal</v>
          </cell>
          <cell r="C526">
            <v>1000000</v>
          </cell>
          <cell r="D526">
            <v>50</v>
          </cell>
          <cell r="E526">
            <v>1000000</v>
          </cell>
          <cell r="F526">
            <v>50</v>
          </cell>
          <cell r="G526">
            <v>999950</v>
          </cell>
          <cell r="H526">
            <v>168.91047297297297</v>
          </cell>
        </row>
        <row r="527">
          <cell r="A527" t="str">
            <v>4302032202</v>
          </cell>
          <cell r="B527" t="str">
            <v>Seguros de propiedades</v>
          </cell>
          <cell r="C527">
            <v>1000000</v>
          </cell>
          <cell r="D527">
            <v>50</v>
          </cell>
          <cell r="E527">
            <v>1000000</v>
          </cell>
          <cell r="F527">
            <v>50</v>
          </cell>
          <cell r="G527">
            <v>999950</v>
          </cell>
          <cell r="H527">
            <v>168.91047297297297</v>
          </cell>
        </row>
        <row r="528">
          <cell r="A528" t="str">
            <v>4302032401</v>
          </cell>
          <cell r="B528" t="str">
            <v>Honorarios auditores</v>
          </cell>
          <cell r="C528">
            <v>1000000</v>
          </cell>
          <cell r="D528">
            <v>50</v>
          </cell>
          <cell r="E528">
            <v>1000000</v>
          </cell>
          <cell r="F528">
            <v>50</v>
          </cell>
          <cell r="G528">
            <v>999950</v>
          </cell>
          <cell r="H528">
            <v>168.91047297297297</v>
          </cell>
        </row>
        <row r="529">
          <cell r="A529" t="str">
            <v>4302032402</v>
          </cell>
          <cell r="B529" t="str">
            <v>Honorarios legales</v>
          </cell>
          <cell r="C529">
            <v>1000000</v>
          </cell>
          <cell r="D529">
            <v>50</v>
          </cell>
          <cell r="E529">
            <v>1000000</v>
          </cell>
          <cell r="F529">
            <v>50</v>
          </cell>
          <cell r="G529">
            <v>999950</v>
          </cell>
          <cell r="H529">
            <v>168.91047297297297</v>
          </cell>
        </row>
        <row r="530">
          <cell r="A530" t="str">
            <v>4302032403</v>
          </cell>
          <cell r="B530" t="str">
            <v>Otros honorarios</v>
          </cell>
          <cell r="C530">
            <v>1000000</v>
          </cell>
          <cell r="D530">
            <v>50</v>
          </cell>
          <cell r="E530">
            <v>1000000</v>
          </cell>
          <cell r="F530">
            <v>50</v>
          </cell>
          <cell r="G530">
            <v>999950</v>
          </cell>
          <cell r="H530">
            <v>168.91047297297297</v>
          </cell>
        </row>
        <row r="531">
          <cell r="A531" t="str">
            <v>4302032404</v>
          </cell>
          <cell r="B531" t="str">
            <v>Recoleccion de basura</v>
          </cell>
          <cell r="C531">
            <v>1000000</v>
          </cell>
          <cell r="D531">
            <v>50</v>
          </cell>
          <cell r="E531">
            <v>1000000</v>
          </cell>
          <cell r="F531">
            <v>50</v>
          </cell>
          <cell r="G531">
            <v>999950</v>
          </cell>
          <cell r="H531">
            <v>168.91047297297297</v>
          </cell>
        </row>
        <row r="532">
          <cell r="A532" t="str">
            <v>4302032405</v>
          </cell>
          <cell r="B532" t="str">
            <v>Otros Servicios</v>
          </cell>
          <cell r="C532">
            <v>1000000</v>
          </cell>
          <cell r="D532">
            <v>50</v>
          </cell>
          <cell r="E532">
            <v>1000000</v>
          </cell>
          <cell r="F532">
            <v>50</v>
          </cell>
          <cell r="G532">
            <v>999950</v>
          </cell>
          <cell r="H532">
            <v>168.91047297297297</v>
          </cell>
        </row>
        <row r="533">
          <cell r="A533" t="str">
            <v>4302032406</v>
          </cell>
          <cell r="B533" t="str">
            <v>Fumigaci¾n</v>
          </cell>
          <cell r="C533">
            <v>1000000</v>
          </cell>
          <cell r="D533">
            <v>50</v>
          </cell>
          <cell r="E533">
            <v>1000000</v>
          </cell>
          <cell r="F533">
            <v>50</v>
          </cell>
          <cell r="G533">
            <v>999950</v>
          </cell>
          <cell r="H533">
            <v>168.91047297297297</v>
          </cell>
        </row>
        <row r="534">
          <cell r="A534" t="str">
            <v>4302032601</v>
          </cell>
          <cell r="B534" t="str">
            <v>Equipamiento</v>
          </cell>
          <cell r="C534">
            <v>1000000</v>
          </cell>
          <cell r="D534">
            <v>50</v>
          </cell>
          <cell r="E534">
            <v>1000000</v>
          </cell>
          <cell r="F534">
            <v>50</v>
          </cell>
          <cell r="G534">
            <v>999950</v>
          </cell>
          <cell r="H534">
            <v>168.91047297297297</v>
          </cell>
        </row>
        <row r="535">
          <cell r="A535" t="str">
            <v>4302032602</v>
          </cell>
          <cell r="B535" t="str">
            <v>Reparaciones y mantenimiento MT</v>
          </cell>
          <cell r="C535">
            <v>1000000</v>
          </cell>
          <cell r="D535">
            <v>50</v>
          </cell>
          <cell r="E535">
            <v>1000000</v>
          </cell>
          <cell r="F535">
            <v>50</v>
          </cell>
          <cell r="G535">
            <v>999950</v>
          </cell>
          <cell r="H535">
            <v>168.91047297297297</v>
          </cell>
        </row>
        <row r="536">
          <cell r="A536" t="str">
            <v>4302032801</v>
          </cell>
          <cell r="B536" t="str">
            <v>Otros proveedores</v>
          </cell>
          <cell r="C536">
            <v>1000000</v>
          </cell>
          <cell r="D536">
            <v>50</v>
          </cell>
          <cell r="E536">
            <v>1000000</v>
          </cell>
          <cell r="F536">
            <v>50</v>
          </cell>
          <cell r="G536">
            <v>999950</v>
          </cell>
          <cell r="H536">
            <v>168.91047297297297</v>
          </cell>
        </row>
        <row r="537">
          <cell r="A537" t="str">
            <v>4302032802</v>
          </cell>
          <cell r="B537" t="str">
            <v>Proveedores</v>
          </cell>
          <cell r="C537">
            <v>1000000</v>
          </cell>
          <cell r="D537">
            <v>50</v>
          </cell>
          <cell r="E537">
            <v>1000000</v>
          </cell>
          <cell r="F537">
            <v>50</v>
          </cell>
          <cell r="G537">
            <v>999950</v>
          </cell>
          <cell r="H537">
            <v>168.91047297297297</v>
          </cell>
        </row>
        <row r="538">
          <cell r="A538" t="str">
            <v>4302032803</v>
          </cell>
          <cell r="B538" t="str">
            <v>Energia electrica</v>
          </cell>
          <cell r="C538">
            <v>1000000</v>
          </cell>
          <cell r="D538">
            <v>50</v>
          </cell>
          <cell r="E538">
            <v>1000000</v>
          </cell>
          <cell r="F538">
            <v>50</v>
          </cell>
          <cell r="G538">
            <v>999950</v>
          </cell>
          <cell r="H538">
            <v>168.91047297297297</v>
          </cell>
        </row>
        <row r="539">
          <cell r="A539" t="str">
            <v>4302032804</v>
          </cell>
          <cell r="B539" t="str">
            <v>Gas</v>
          </cell>
          <cell r="C539">
            <v>1000000</v>
          </cell>
          <cell r="D539">
            <v>50</v>
          </cell>
          <cell r="E539">
            <v>1000000</v>
          </cell>
          <cell r="F539">
            <v>50</v>
          </cell>
          <cell r="G539">
            <v>999950</v>
          </cell>
          <cell r="H539">
            <v>168.91047297297297</v>
          </cell>
        </row>
        <row r="540">
          <cell r="A540" t="str">
            <v>4302032805</v>
          </cell>
          <cell r="B540" t="str">
            <v>Agua</v>
          </cell>
          <cell r="C540">
            <v>1000000</v>
          </cell>
          <cell r="D540">
            <v>50</v>
          </cell>
          <cell r="E540">
            <v>1000000</v>
          </cell>
          <cell r="F540">
            <v>50</v>
          </cell>
          <cell r="G540">
            <v>999950</v>
          </cell>
          <cell r="H540">
            <v>168.91047297297297</v>
          </cell>
        </row>
        <row r="541">
          <cell r="A541" t="str">
            <v>4302032806</v>
          </cell>
          <cell r="B541" t="str">
            <v>Gastos en Seguridad MT</v>
          </cell>
          <cell r="C541">
            <v>1000000</v>
          </cell>
          <cell r="D541">
            <v>50</v>
          </cell>
          <cell r="E541">
            <v>1000000</v>
          </cell>
          <cell r="F541">
            <v>50</v>
          </cell>
          <cell r="G541">
            <v>999950</v>
          </cell>
          <cell r="H541">
            <v>168.91047297297297</v>
          </cell>
        </row>
        <row r="542">
          <cell r="A542" t="str">
            <v>4302033001</v>
          </cell>
          <cell r="B542" t="str">
            <v>Alquiler de equipos</v>
          </cell>
          <cell r="C542">
            <v>1000000</v>
          </cell>
          <cell r="D542">
            <v>50</v>
          </cell>
          <cell r="E542">
            <v>1000000</v>
          </cell>
          <cell r="F542">
            <v>50</v>
          </cell>
          <cell r="G542">
            <v>999950</v>
          </cell>
          <cell r="H542">
            <v>168.91047297297297</v>
          </cell>
        </row>
        <row r="543">
          <cell r="A543" t="str">
            <v>4302033002</v>
          </cell>
          <cell r="B543" t="str">
            <v>Alquiler de oficinas</v>
          </cell>
          <cell r="C543">
            <v>1000000</v>
          </cell>
          <cell r="D543">
            <v>50</v>
          </cell>
          <cell r="E543">
            <v>1000000</v>
          </cell>
          <cell r="F543">
            <v>50</v>
          </cell>
          <cell r="G543">
            <v>999950</v>
          </cell>
          <cell r="H543">
            <v>168.91047297297297</v>
          </cell>
        </row>
        <row r="544">
          <cell r="A544" t="str">
            <v>4302033003</v>
          </cell>
          <cell r="B544" t="str">
            <v>Fletes</v>
          </cell>
          <cell r="C544">
            <v>1000000</v>
          </cell>
          <cell r="D544">
            <v>50</v>
          </cell>
          <cell r="E544">
            <v>1000000</v>
          </cell>
          <cell r="F544">
            <v>50</v>
          </cell>
          <cell r="G544">
            <v>999950</v>
          </cell>
          <cell r="H544">
            <v>168.91047297297297</v>
          </cell>
        </row>
        <row r="545">
          <cell r="A545" t="str">
            <v>4302033004</v>
          </cell>
          <cell r="B545" t="str">
            <v>Depositos</v>
          </cell>
          <cell r="C545">
            <v>1000000</v>
          </cell>
          <cell r="D545">
            <v>50</v>
          </cell>
          <cell r="E545">
            <v>1000000</v>
          </cell>
          <cell r="F545">
            <v>50</v>
          </cell>
          <cell r="G545">
            <v>999950</v>
          </cell>
          <cell r="H545">
            <v>168.91047297297297</v>
          </cell>
        </row>
        <row r="546">
          <cell r="A546" t="str">
            <v>4302033005</v>
          </cell>
          <cell r="B546" t="str">
            <v>Suscripciones</v>
          </cell>
          <cell r="C546">
            <v>1000000</v>
          </cell>
          <cell r="D546">
            <v>50</v>
          </cell>
          <cell r="E546">
            <v>1000000</v>
          </cell>
          <cell r="F546">
            <v>50</v>
          </cell>
          <cell r="G546">
            <v>999950</v>
          </cell>
          <cell r="H546">
            <v>168.91047297297297</v>
          </cell>
        </row>
        <row r="547">
          <cell r="A547" t="str">
            <v>4302033006</v>
          </cell>
          <cell r="B547" t="str">
            <v>Otros gastos</v>
          </cell>
          <cell r="C547">
            <v>1000000</v>
          </cell>
          <cell r="D547">
            <v>50</v>
          </cell>
          <cell r="E547">
            <v>1000000</v>
          </cell>
          <cell r="F547">
            <v>50</v>
          </cell>
          <cell r="G547">
            <v>999950</v>
          </cell>
          <cell r="H547">
            <v>168.91047297297297</v>
          </cell>
        </row>
        <row r="548">
          <cell r="A548" t="str">
            <v>4302033007</v>
          </cell>
          <cell r="B548" t="str">
            <v>Recreacion</v>
          </cell>
          <cell r="C548">
            <v>1000000</v>
          </cell>
          <cell r="D548">
            <v>50</v>
          </cell>
          <cell r="E548">
            <v>1000000</v>
          </cell>
          <cell r="F548">
            <v>50</v>
          </cell>
          <cell r="G548">
            <v>999950</v>
          </cell>
          <cell r="H548">
            <v>168.91047297297297</v>
          </cell>
        </row>
        <row r="549">
          <cell r="A549" t="str">
            <v>4302033008</v>
          </cell>
          <cell r="B549" t="str">
            <v>Estructura</v>
          </cell>
          <cell r="C549">
            <v>1000000</v>
          </cell>
          <cell r="D549">
            <v>50</v>
          </cell>
          <cell r="E549">
            <v>1000000</v>
          </cell>
          <cell r="F549">
            <v>50</v>
          </cell>
          <cell r="G549">
            <v>999950</v>
          </cell>
          <cell r="H549">
            <v>168.91047297297297</v>
          </cell>
        </row>
        <row r="550">
          <cell r="A550" t="str">
            <v>4302041001</v>
          </cell>
          <cell r="B550" t="str">
            <v>Sueldos y Jornales personal permanente</v>
          </cell>
          <cell r="C550">
            <v>1000000</v>
          </cell>
          <cell r="D550">
            <v>50</v>
          </cell>
          <cell r="E550">
            <v>1000000</v>
          </cell>
          <cell r="F550">
            <v>50</v>
          </cell>
          <cell r="G550">
            <v>999950</v>
          </cell>
          <cell r="H550">
            <v>168.91047297297297</v>
          </cell>
        </row>
        <row r="551">
          <cell r="A551" t="str">
            <v>4302041002</v>
          </cell>
          <cell r="B551" t="str">
            <v>Sueldos y Jornales personal temporario</v>
          </cell>
          <cell r="C551">
            <v>1000000</v>
          </cell>
          <cell r="D551">
            <v>50</v>
          </cell>
          <cell r="E551">
            <v>1000000</v>
          </cell>
          <cell r="F551">
            <v>50</v>
          </cell>
          <cell r="G551">
            <v>999950</v>
          </cell>
          <cell r="H551">
            <v>168.91047297297297</v>
          </cell>
        </row>
        <row r="552">
          <cell r="A552" t="str">
            <v>4302041003</v>
          </cell>
          <cell r="B552" t="str">
            <v>Horas Extras</v>
          </cell>
          <cell r="C552">
            <v>1000000</v>
          </cell>
          <cell r="D552">
            <v>50</v>
          </cell>
          <cell r="E552">
            <v>1000000</v>
          </cell>
          <cell r="F552">
            <v>50</v>
          </cell>
          <cell r="G552">
            <v>999950</v>
          </cell>
          <cell r="H552">
            <v>168.91047297297297</v>
          </cell>
        </row>
        <row r="553">
          <cell r="A553" t="str">
            <v>4302041004</v>
          </cell>
          <cell r="B553" t="str">
            <v>Cargas Sociales</v>
          </cell>
          <cell r="C553">
            <v>1000000</v>
          </cell>
          <cell r="D553">
            <v>50</v>
          </cell>
          <cell r="E553">
            <v>1000000</v>
          </cell>
          <cell r="F553">
            <v>50</v>
          </cell>
          <cell r="G553">
            <v>999950</v>
          </cell>
          <cell r="H553">
            <v>168.91047297297297</v>
          </cell>
        </row>
        <row r="554">
          <cell r="A554" t="str">
            <v>4302041005</v>
          </cell>
          <cell r="B554" t="str">
            <v>Sueldo Anual Complementario</v>
          </cell>
          <cell r="C554">
            <v>1000000</v>
          </cell>
          <cell r="D554">
            <v>50</v>
          </cell>
          <cell r="E554">
            <v>1000000</v>
          </cell>
          <cell r="F554">
            <v>50</v>
          </cell>
          <cell r="G554">
            <v>999950</v>
          </cell>
          <cell r="H554">
            <v>168.91047297297297</v>
          </cell>
        </row>
        <row r="555">
          <cell r="A555" t="str">
            <v>4302041006</v>
          </cell>
          <cell r="B555" t="str">
            <v>Vacaciones</v>
          </cell>
          <cell r="C555">
            <v>1000000</v>
          </cell>
          <cell r="D555">
            <v>50</v>
          </cell>
          <cell r="E555">
            <v>1000000</v>
          </cell>
          <cell r="F555">
            <v>50</v>
          </cell>
          <cell r="G555">
            <v>999950</v>
          </cell>
          <cell r="H555">
            <v>168.91047297297297</v>
          </cell>
        </row>
        <row r="556">
          <cell r="A556" t="str">
            <v>4302041007</v>
          </cell>
          <cell r="B556" t="str">
            <v>Plan de Jubilacion</v>
          </cell>
          <cell r="C556">
            <v>1000000</v>
          </cell>
          <cell r="D556">
            <v>50</v>
          </cell>
          <cell r="E556">
            <v>1000000</v>
          </cell>
          <cell r="F556">
            <v>50</v>
          </cell>
          <cell r="G556">
            <v>999950</v>
          </cell>
          <cell r="H556">
            <v>168.91047297297297</v>
          </cell>
        </row>
        <row r="557">
          <cell r="A557" t="str">
            <v>4302041008</v>
          </cell>
          <cell r="B557" t="str">
            <v>Distribucion utilidades</v>
          </cell>
          <cell r="C557">
            <v>1000000</v>
          </cell>
          <cell r="D557">
            <v>50</v>
          </cell>
          <cell r="E557">
            <v>1000000</v>
          </cell>
          <cell r="F557">
            <v>50</v>
          </cell>
          <cell r="G557">
            <v>999950</v>
          </cell>
          <cell r="H557">
            <v>168.91047297297297</v>
          </cell>
        </row>
        <row r="558">
          <cell r="A558" t="str">
            <v>4302041009</v>
          </cell>
          <cell r="B558" t="str">
            <v>Vivienda</v>
          </cell>
          <cell r="C558">
            <v>1000000</v>
          </cell>
          <cell r="D558">
            <v>50</v>
          </cell>
          <cell r="E558">
            <v>1000000</v>
          </cell>
          <cell r="F558">
            <v>50</v>
          </cell>
          <cell r="G558">
            <v>999950</v>
          </cell>
          <cell r="H558">
            <v>168.91047297297297</v>
          </cell>
        </row>
        <row r="559">
          <cell r="A559" t="str">
            <v>4302041010</v>
          </cell>
          <cell r="B559" t="str">
            <v>Servicio Medico</v>
          </cell>
          <cell r="C559">
            <v>1000000</v>
          </cell>
          <cell r="D559">
            <v>50</v>
          </cell>
          <cell r="E559">
            <v>1000000</v>
          </cell>
          <cell r="F559">
            <v>50</v>
          </cell>
          <cell r="G559">
            <v>999950</v>
          </cell>
          <cell r="H559">
            <v>168.91047297297297</v>
          </cell>
        </row>
        <row r="560">
          <cell r="A560" t="str">
            <v>4302041011</v>
          </cell>
          <cell r="B560" t="str">
            <v>Capacitacion</v>
          </cell>
          <cell r="C560">
            <v>1000000</v>
          </cell>
          <cell r="D560">
            <v>50</v>
          </cell>
          <cell r="E560">
            <v>1000000</v>
          </cell>
          <cell r="F560">
            <v>50</v>
          </cell>
          <cell r="G560">
            <v>999950</v>
          </cell>
          <cell r="H560">
            <v>168.91047297297297</v>
          </cell>
        </row>
        <row r="561">
          <cell r="A561" t="str">
            <v>4302041012</v>
          </cell>
          <cell r="B561" t="str">
            <v>Otros Servicios al Personal</v>
          </cell>
          <cell r="C561">
            <v>1000000</v>
          </cell>
          <cell r="D561">
            <v>50</v>
          </cell>
          <cell r="E561">
            <v>1000000</v>
          </cell>
          <cell r="F561">
            <v>50</v>
          </cell>
          <cell r="G561">
            <v>999950</v>
          </cell>
          <cell r="H561">
            <v>168.91047297297297</v>
          </cell>
        </row>
        <row r="562">
          <cell r="A562" t="str">
            <v>4302041013</v>
          </cell>
          <cell r="B562" t="str">
            <v>Varios</v>
          </cell>
          <cell r="C562">
            <v>1000000</v>
          </cell>
          <cell r="D562">
            <v>50</v>
          </cell>
          <cell r="E562">
            <v>1000000</v>
          </cell>
          <cell r="F562">
            <v>50</v>
          </cell>
          <cell r="G562">
            <v>999950</v>
          </cell>
          <cell r="H562">
            <v>168.91047297297297</v>
          </cell>
        </row>
        <row r="563">
          <cell r="A563" t="str">
            <v>4302041014</v>
          </cell>
          <cell r="B563" t="str">
            <v>Indemnizaciones</v>
          </cell>
          <cell r="C563">
            <v>1000000</v>
          </cell>
          <cell r="D563">
            <v>50</v>
          </cell>
          <cell r="E563">
            <v>1000000</v>
          </cell>
          <cell r="F563">
            <v>50</v>
          </cell>
          <cell r="G563">
            <v>999950</v>
          </cell>
          <cell r="H563">
            <v>168.91047297297297</v>
          </cell>
        </row>
        <row r="564">
          <cell r="A564" t="str">
            <v>4302041015</v>
          </cell>
          <cell r="B564" t="str">
            <v>Gratificaciones</v>
          </cell>
          <cell r="C564">
            <v>1000000</v>
          </cell>
          <cell r="D564">
            <v>50</v>
          </cell>
          <cell r="E564">
            <v>1000000</v>
          </cell>
          <cell r="F564">
            <v>50</v>
          </cell>
          <cell r="G564">
            <v>999950</v>
          </cell>
          <cell r="H564">
            <v>168.91047297297297</v>
          </cell>
        </row>
        <row r="565">
          <cell r="A565" t="str">
            <v>4302041201</v>
          </cell>
          <cell r="B565" t="str">
            <v>Gastos de viaje</v>
          </cell>
          <cell r="C565">
            <v>1000000</v>
          </cell>
          <cell r="D565">
            <v>50</v>
          </cell>
          <cell r="E565">
            <v>1000000</v>
          </cell>
          <cell r="F565">
            <v>50</v>
          </cell>
          <cell r="G565">
            <v>999950</v>
          </cell>
          <cell r="H565">
            <v>168.91047297297297</v>
          </cell>
        </row>
        <row r="566">
          <cell r="A566" t="str">
            <v>4302041401</v>
          </cell>
          <cell r="B566" t="str">
            <v>Gastos de oficina</v>
          </cell>
          <cell r="C566">
            <v>1000000</v>
          </cell>
          <cell r="D566">
            <v>50</v>
          </cell>
          <cell r="E566">
            <v>1000000</v>
          </cell>
          <cell r="F566">
            <v>50</v>
          </cell>
          <cell r="G566">
            <v>999950</v>
          </cell>
          <cell r="H566">
            <v>168.91047297297297</v>
          </cell>
        </row>
        <row r="567">
          <cell r="A567" t="str">
            <v>4302041601</v>
          </cell>
          <cell r="B567" t="str">
            <v>Comunicaciones</v>
          </cell>
          <cell r="C567">
            <v>1000000</v>
          </cell>
          <cell r="D567">
            <v>50</v>
          </cell>
          <cell r="E567">
            <v>1000000</v>
          </cell>
          <cell r="F567">
            <v>50</v>
          </cell>
          <cell r="G567">
            <v>999950</v>
          </cell>
          <cell r="H567">
            <v>168.91047297297297</v>
          </cell>
        </row>
        <row r="568">
          <cell r="A568" t="str">
            <v>4302041801</v>
          </cell>
          <cell r="B568" t="str">
            <v>Publicidad</v>
          </cell>
          <cell r="C568">
            <v>1000000</v>
          </cell>
          <cell r="D568">
            <v>50</v>
          </cell>
          <cell r="E568">
            <v>1000000</v>
          </cell>
          <cell r="F568">
            <v>50</v>
          </cell>
          <cell r="G568">
            <v>999950</v>
          </cell>
          <cell r="H568">
            <v>168.91047297297297</v>
          </cell>
        </row>
        <row r="569">
          <cell r="A569" t="str">
            <v>4302041802</v>
          </cell>
          <cell r="B569" t="str">
            <v>Promociones</v>
          </cell>
          <cell r="C569">
            <v>1000000</v>
          </cell>
          <cell r="D569">
            <v>50</v>
          </cell>
          <cell r="E569">
            <v>1000000</v>
          </cell>
          <cell r="F569">
            <v>50</v>
          </cell>
          <cell r="G569">
            <v>999950</v>
          </cell>
          <cell r="H569">
            <v>168.91047297297297</v>
          </cell>
        </row>
        <row r="570">
          <cell r="A570" t="str">
            <v>4302041803</v>
          </cell>
          <cell r="B570" t="str">
            <v>Servicios al Cliente</v>
          </cell>
          <cell r="C570">
            <v>1000000</v>
          </cell>
          <cell r="D570">
            <v>50</v>
          </cell>
          <cell r="E570">
            <v>1000000</v>
          </cell>
          <cell r="F570">
            <v>50</v>
          </cell>
          <cell r="G570">
            <v>999950</v>
          </cell>
          <cell r="H570">
            <v>168.91047297297297</v>
          </cell>
        </row>
        <row r="571">
          <cell r="A571" t="str">
            <v>4302042001</v>
          </cell>
          <cell r="B571" t="str">
            <v>Impuestos a la propiedad</v>
          </cell>
          <cell r="C571">
            <v>1000000</v>
          </cell>
          <cell r="D571">
            <v>50</v>
          </cell>
          <cell r="E571">
            <v>1000000</v>
          </cell>
          <cell r="F571">
            <v>50</v>
          </cell>
          <cell r="G571">
            <v>999950</v>
          </cell>
          <cell r="H571">
            <v>168.91047297297297</v>
          </cell>
        </row>
        <row r="572">
          <cell r="A572" t="str">
            <v>4302042002</v>
          </cell>
          <cell r="B572" t="str">
            <v>Otros impuestos</v>
          </cell>
          <cell r="C572">
            <v>1000000</v>
          </cell>
          <cell r="D572">
            <v>50</v>
          </cell>
          <cell r="E572">
            <v>1000000</v>
          </cell>
          <cell r="F572">
            <v>50</v>
          </cell>
          <cell r="G572">
            <v>999950</v>
          </cell>
          <cell r="H572">
            <v>168.91047297297297</v>
          </cell>
        </row>
        <row r="573">
          <cell r="A573" t="str">
            <v>4302042201</v>
          </cell>
          <cell r="B573" t="str">
            <v>Seguros del personal</v>
          </cell>
          <cell r="C573">
            <v>1000000</v>
          </cell>
          <cell r="D573">
            <v>50</v>
          </cell>
          <cell r="E573">
            <v>1000000</v>
          </cell>
          <cell r="F573">
            <v>50</v>
          </cell>
          <cell r="G573">
            <v>999950</v>
          </cell>
          <cell r="H573">
            <v>168.91047297297297</v>
          </cell>
        </row>
        <row r="574">
          <cell r="A574" t="str">
            <v>4302042202</v>
          </cell>
          <cell r="B574" t="str">
            <v>Seguros de propiedades</v>
          </cell>
          <cell r="C574">
            <v>1000000</v>
          </cell>
          <cell r="D574">
            <v>50</v>
          </cell>
          <cell r="E574">
            <v>1000000</v>
          </cell>
          <cell r="F574">
            <v>50</v>
          </cell>
          <cell r="G574">
            <v>999950</v>
          </cell>
          <cell r="H574">
            <v>168.91047297297297</v>
          </cell>
        </row>
        <row r="575">
          <cell r="A575" t="str">
            <v>4302042401</v>
          </cell>
          <cell r="B575" t="str">
            <v>Honorarios auditores</v>
          </cell>
          <cell r="C575">
            <v>1000000</v>
          </cell>
          <cell r="D575">
            <v>50</v>
          </cell>
          <cell r="E575">
            <v>1000000</v>
          </cell>
          <cell r="F575">
            <v>50</v>
          </cell>
          <cell r="G575">
            <v>999950</v>
          </cell>
          <cell r="H575">
            <v>168.91047297297297</v>
          </cell>
        </row>
        <row r="576">
          <cell r="A576" t="str">
            <v>4302042402</v>
          </cell>
          <cell r="B576" t="str">
            <v>Honorarios legales</v>
          </cell>
          <cell r="C576">
            <v>1000000</v>
          </cell>
          <cell r="D576">
            <v>50</v>
          </cell>
          <cell r="E576">
            <v>1000000</v>
          </cell>
          <cell r="F576">
            <v>50</v>
          </cell>
          <cell r="G576">
            <v>999950</v>
          </cell>
          <cell r="H576">
            <v>168.91047297297297</v>
          </cell>
        </row>
        <row r="577">
          <cell r="A577" t="str">
            <v>4302042403</v>
          </cell>
          <cell r="B577" t="str">
            <v>Otros honorarios</v>
          </cell>
          <cell r="C577">
            <v>1000000</v>
          </cell>
          <cell r="D577">
            <v>50</v>
          </cell>
          <cell r="E577">
            <v>1000000</v>
          </cell>
          <cell r="F577">
            <v>50</v>
          </cell>
          <cell r="G577">
            <v>999950</v>
          </cell>
          <cell r="H577">
            <v>168.91047297297297</v>
          </cell>
        </row>
        <row r="578">
          <cell r="A578" t="str">
            <v>4302042404</v>
          </cell>
          <cell r="B578" t="str">
            <v>Recoleccion de basura</v>
          </cell>
          <cell r="C578">
            <v>1000000</v>
          </cell>
          <cell r="D578">
            <v>50</v>
          </cell>
          <cell r="E578">
            <v>1000000</v>
          </cell>
          <cell r="F578">
            <v>50</v>
          </cell>
          <cell r="G578">
            <v>999950</v>
          </cell>
          <cell r="H578">
            <v>168.91047297297297</v>
          </cell>
        </row>
        <row r="579">
          <cell r="A579" t="str">
            <v>4302042405</v>
          </cell>
          <cell r="B579" t="str">
            <v>Otros Servicios</v>
          </cell>
          <cell r="C579">
            <v>1000000</v>
          </cell>
          <cell r="D579">
            <v>50</v>
          </cell>
          <cell r="E579">
            <v>1000000</v>
          </cell>
          <cell r="F579">
            <v>50</v>
          </cell>
          <cell r="G579">
            <v>999950</v>
          </cell>
          <cell r="H579">
            <v>168.91047297297297</v>
          </cell>
        </row>
        <row r="580">
          <cell r="A580" t="str">
            <v>4302042601</v>
          </cell>
          <cell r="B580" t="str">
            <v>Equipamiento</v>
          </cell>
          <cell r="C580">
            <v>1000000</v>
          </cell>
          <cell r="D580">
            <v>50</v>
          </cell>
          <cell r="E580">
            <v>1000000</v>
          </cell>
          <cell r="F580">
            <v>50</v>
          </cell>
          <cell r="G580">
            <v>999950</v>
          </cell>
          <cell r="H580">
            <v>168.91047297297297</v>
          </cell>
        </row>
        <row r="581">
          <cell r="A581" t="str">
            <v>4302042602</v>
          </cell>
          <cell r="B581" t="str">
            <v>Reparaciones y mantenimiento</v>
          </cell>
          <cell r="C581">
            <v>1000000</v>
          </cell>
          <cell r="D581">
            <v>50</v>
          </cell>
          <cell r="E581">
            <v>1000000</v>
          </cell>
          <cell r="F581">
            <v>50</v>
          </cell>
          <cell r="G581">
            <v>999950</v>
          </cell>
          <cell r="H581">
            <v>168.91047297297297</v>
          </cell>
        </row>
        <row r="582">
          <cell r="A582" t="str">
            <v>4302042801</v>
          </cell>
          <cell r="B582" t="str">
            <v>Otros proveedores</v>
          </cell>
          <cell r="C582">
            <v>1000000</v>
          </cell>
          <cell r="D582">
            <v>50</v>
          </cell>
          <cell r="E582">
            <v>1000000</v>
          </cell>
          <cell r="F582">
            <v>50</v>
          </cell>
          <cell r="G582">
            <v>999950</v>
          </cell>
          <cell r="H582">
            <v>168.91047297297297</v>
          </cell>
        </row>
        <row r="583">
          <cell r="A583" t="str">
            <v>4302042802</v>
          </cell>
          <cell r="B583" t="str">
            <v>Proveedores</v>
          </cell>
          <cell r="C583">
            <v>1000000</v>
          </cell>
          <cell r="D583">
            <v>50</v>
          </cell>
          <cell r="E583">
            <v>1000000</v>
          </cell>
          <cell r="F583">
            <v>50</v>
          </cell>
          <cell r="G583">
            <v>999950</v>
          </cell>
          <cell r="H583">
            <v>168.91047297297297</v>
          </cell>
        </row>
        <row r="584">
          <cell r="A584" t="str">
            <v>4302042803</v>
          </cell>
          <cell r="B584" t="str">
            <v>Energia electrica</v>
          </cell>
          <cell r="C584">
            <v>1000000</v>
          </cell>
          <cell r="D584">
            <v>50</v>
          </cell>
          <cell r="E584">
            <v>1000000</v>
          </cell>
          <cell r="F584">
            <v>50</v>
          </cell>
          <cell r="G584">
            <v>999950</v>
          </cell>
          <cell r="H584">
            <v>168.91047297297297</v>
          </cell>
        </row>
        <row r="585">
          <cell r="A585" t="str">
            <v>4302042804</v>
          </cell>
          <cell r="B585" t="str">
            <v>Gas</v>
          </cell>
          <cell r="C585">
            <v>1000000</v>
          </cell>
          <cell r="D585">
            <v>50</v>
          </cell>
          <cell r="E585">
            <v>1000000</v>
          </cell>
          <cell r="F585">
            <v>50</v>
          </cell>
          <cell r="G585">
            <v>999950</v>
          </cell>
          <cell r="H585">
            <v>168.91047297297297</v>
          </cell>
        </row>
        <row r="586">
          <cell r="A586" t="str">
            <v>4302042805</v>
          </cell>
          <cell r="B586" t="str">
            <v>Agua</v>
          </cell>
          <cell r="C586">
            <v>1000000</v>
          </cell>
          <cell r="D586">
            <v>50</v>
          </cell>
          <cell r="E586">
            <v>1000000</v>
          </cell>
          <cell r="F586">
            <v>50</v>
          </cell>
          <cell r="G586">
            <v>999950</v>
          </cell>
          <cell r="H586">
            <v>168.91047297297297</v>
          </cell>
        </row>
        <row r="587">
          <cell r="A587" t="str">
            <v>4302042806</v>
          </cell>
          <cell r="B587" t="str">
            <v>Gastos en Seguridad</v>
          </cell>
          <cell r="C587">
            <v>1000000</v>
          </cell>
          <cell r="D587">
            <v>50</v>
          </cell>
          <cell r="E587">
            <v>1000000</v>
          </cell>
          <cell r="F587">
            <v>50</v>
          </cell>
          <cell r="G587">
            <v>999950</v>
          </cell>
          <cell r="H587">
            <v>168.91047297297297</v>
          </cell>
        </row>
        <row r="588">
          <cell r="A588" t="str">
            <v>4302043001</v>
          </cell>
          <cell r="B588" t="str">
            <v>Alquiler de equipos</v>
          </cell>
          <cell r="C588">
            <v>1000000</v>
          </cell>
          <cell r="D588">
            <v>50</v>
          </cell>
          <cell r="E588">
            <v>1000000</v>
          </cell>
          <cell r="F588">
            <v>50</v>
          </cell>
          <cell r="G588">
            <v>999950</v>
          </cell>
          <cell r="H588">
            <v>168.91047297297297</v>
          </cell>
        </row>
        <row r="589">
          <cell r="A589" t="str">
            <v>4302043002</v>
          </cell>
          <cell r="B589" t="str">
            <v>Alquiler de oficinas</v>
          </cell>
          <cell r="C589">
            <v>1000000</v>
          </cell>
          <cell r="D589">
            <v>50</v>
          </cell>
          <cell r="E589">
            <v>1000000</v>
          </cell>
          <cell r="F589">
            <v>50</v>
          </cell>
          <cell r="G589">
            <v>999950</v>
          </cell>
          <cell r="H589">
            <v>168.91047297297297</v>
          </cell>
        </row>
        <row r="590">
          <cell r="A590" t="str">
            <v>4302043003</v>
          </cell>
          <cell r="B590" t="str">
            <v>Fletes</v>
          </cell>
          <cell r="C590">
            <v>1000000</v>
          </cell>
          <cell r="D590">
            <v>50</v>
          </cell>
          <cell r="E590">
            <v>1000000</v>
          </cell>
          <cell r="F590">
            <v>50</v>
          </cell>
          <cell r="G590">
            <v>999950</v>
          </cell>
          <cell r="H590">
            <v>168.91047297297297</v>
          </cell>
        </row>
        <row r="591">
          <cell r="A591" t="str">
            <v>4302043004</v>
          </cell>
          <cell r="B591" t="str">
            <v>Depositos</v>
          </cell>
          <cell r="C591">
            <v>1000000</v>
          </cell>
          <cell r="D591">
            <v>50</v>
          </cell>
          <cell r="E591">
            <v>1000000</v>
          </cell>
          <cell r="F591">
            <v>50</v>
          </cell>
          <cell r="G591">
            <v>999950</v>
          </cell>
          <cell r="H591">
            <v>168.91047297297297</v>
          </cell>
        </row>
        <row r="592">
          <cell r="A592" t="str">
            <v>4302043005</v>
          </cell>
          <cell r="B592" t="str">
            <v>Suscripciones</v>
          </cell>
          <cell r="C592">
            <v>1000000</v>
          </cell>
          <cell r="D592">
            <v>50</v>
          </cell>
          <cell r="E592">
            <v>1000000</v>
          </cell>
          <cell r="F592">
            <v>50</v>
          </cell>
          <cell r="G592">
            <v>999950</v>
          </cell>
          <cell r="H592">
            <v>168.91047297297297</v>
          </cell>
        </row>
        <row r="593">
          <cell r="A593" t="str">
            <v>4302043006</v>
          </cell>
          <cell r="B593" t="str">
            <v>Otros gastos</v>
          </cell>
          <cell r="C593">
            <v>1000000</v>
          </cell>
          <cell r="D593">
            <v>50</v>
          </cell>
          <cell r="E593">
            <v>1000000</v>
          </cell>
          <cell r="F593">
            <v>50</v>
          </cell>
          <cell r="G593">
            <v>999950</v>
          </cell>
          <cell r="H593">
            <v>168.91047297297297</v>
          </cell>
        </row>
        <row r="594">
          <cell r="A594" t="str">
            <v>4302043007</v>
          </cell>
          <cell r="B594" t="str">
            <v>Recreacion</v>
          </cell>
          <cell r="C594">
            <v>1000000</v>
          </cell>
          <cell r="D594">
            <v>50</v>
          </cell>
          <cell r="E594">
            <v>1000000</v>
          </cell>
          <cell r="F594">
            <v>50</v>
          </cell>
          <cell r="G594">
            <v>999950</v>
          </cell>
          <cell r="H594">
            <v>168.91047297297297</v>
          </cell>
        </row>
        <row r="595">
          <cell r="A595" t="str">
            <v>4302043008</v>
          </cell>
          <cell r="B595" t="str">
            <v>Estructura</v>
          </cell>
          <cell r="C595">
            <v>1000000</v>
          </cell>
          <cell r="D595">
            <v>50</v>
          </cell>
          <cell r="E595">
            <v>1000000</v>
          </cell>
          <cell r="F595">
            <v>50</v>
          </cell>
          <cell r="G595">
            <v>999950</v>
          </cell>
          <cell r="H595">
            <v>168.91047297297297</v>
          </cell>
        </row>
        <row r="596">
          <cell r="A596" t="str">
            <v>4302051001</v>
          </cell>
          <cell r="B596" t="str">
            <v>Sueldos y Jornales personal permanente</v>
          </cell>
          <cell r="C596">
            <v>1000000</v>
          </cell>
          <cell r="D596">
            <v>50</v>
          </cell>
          <cell r="E596">
            <v>1000000</v>
          </cell>
          <cell r="F596">
            <v>50</v>
          </cell>
          <cell r="G596">
            <v>999950</v>
          </cell>
          <cell r="H596">
            <v>168.91047297297297</v>
          </cell>
        </row>
        <row r="597">
          <cell r="A597" t="str">
            <v>4302051002</v>
          </cell>
          <cell r="B597" t="str">
            <v>Sueldos y Jornales personal temporario</v>
          </cell>
          <cell r="C597">
            <v>1000000</v>
          </cell>
          <cell r="D597">
            <v>50</v>
          </cell>
          <cell r="E597">
            <v>1000000</v>
          </cell>
          <cell r="F597">
            <v>50</v>
          </cell>
          <cell r="G597">
            <v>999950</v>
          </cell>
          <cell r="H597">
            <v>168.91047297297297</v>
          </cell>
        </row>
        <row r="598">
          <cell r="A598" t="str">
            <v>4302051003</v>
          </cell>
          <cell r="B598" t="str">
            <v>Horas Extras</v>
          </cell>
          <cell r="C598">
            <v>1000000</v>
          </cell>
          <cell r="D598">
            <v>50</v>
          </cell>
          <cell r="E598">
            <v>1000000</v>
          </cell>
          <cell r="F598">
            <v>50</v>
          </cell>
          <cell r="G598">
            <v>999950</v>
          </cell>
          <cell r="H598">
            <v>168.91047297297297</v>
          </cell>
        </row>
        <row r="599">
          <cell r="A599" t="str">
            <v>4302051004</v>
          </cell>
          <cell r="B599" t="str">
            <v>Cargas Sociales</v>
          </cell>
          <cell r="C599">
            <v>1000000</v>
          </cell>
          <cell r="D599">
            <v>50</v>
          </cell>
          <cell r="E599">
            <v>1000000</v>
          </cell>
          <cell r="F599">
            <v>50</v>
          </cell>
          <cell r="G599">
            <v>999950</v>
          </cell>
          <cell r="H599">
            <v>168.91047297297297</v>
          </cell>
        </row>
        <row r="600">
          <cell r="A600" t="str">
            <v>4302051005</v>
          </cell>
          <cell r="B600" t="str">
            <v>Sueldo Anual Complementario</v>
          </cell>
          <cell r="C600">
            <v>1000000</v>
          </cell>
          <cell r="D600">
            <v>50</v>
          </cell>
          <cell r="E600">
            <v>1000000</v>
          </cell>
          <cell r="F600">
            <v>50</v>
          </cell>
          <cell r="G600">
            <v>999950</v>
          </cell>
          <cell r="H600">
            <v>168.91047297297297</v>
          </cell>
        </row>
        <row r="601">
          <cell r="A601" t="str">
            <v>4302051006</v>
          </cell>
          <cell r="B601" t="str">
            <v>Vacaciones</v>
          </cell>
          <cell r="C601">
            <v>1000000</v>
          </cell>
          <cell r="D601">
            <v>50</v>
          </cell>
          <cell r="E601">
            <v>1000000</v>
          </cell>
          <cell r="F601">
            <v>50</v>
          </cell>
          <cell r="G601">
            <v>999950</v>
          </cell>
          <cell r="H601">
            <v>168.91047297297297</v>
          </cell>
        </row>
        <row r="602">
          <cell r="A602" t="str">
            <v>4302051007</v>
          </cell>
          <cell r="B602" t="str">
            <v>Plan de Jubilacion</v>
          </cell>
          <cell r="C602">
            <v>1000000</v>
          </cell>
          <cell r="D602">
            <v>50</v>
          </cell>
          <cell r="E602">
            <v>1000000</v>
          </cell>
          <cell r="F602">
            <v>50</v>
          </cell>
          <cell r="G602">
            <v>999950</v>
          </cell>
          <cell r="H602">
            <v>168.91047297297297</v>
          </cell>
        </row>
        <row r="603">
          <cell r="A603" t="str">
            <v>4302051008</v>
          </cell>
          <cell r="B603" t="str">
            <v>Distribucion utilidades</v>
          </cell>
          <cell r="C603">
            <v>1000000</v>
          </cell>
          <cell r="D603">
            <v>50</v>
          </cell>
          <cell r="E603">
            <v>1000000</v>
          </cell>
          <cell r="F603">
            <v>50</v>
          </cell>
          <cell r="G603">
            <v>999950</v>
          </cell>
          <cell r="H603">
            <v>168.91047297297297</v>
          </cell>
        </row>
        <row r="604">
          <cell r="A604" t="str">
            <v>4302051009</v>
          </cell>
          <cell r="B604" t="str">
            <v>Vivienda</v>
          </cell>
          <cell r="C604">
            <v>1000000</v>
          </cell>
          <cell r="D604">
            <v>50</v>
          </cell>
          <cell r="E604">
            <v>1000000</v>
          </cell>
          <cell r="F604">
            <v>50</v>
          </cell>
          <cell r="G604">
            <v>999950</v>
          </cell>
          <cell r="H604">
            <v>168.91047297297297</v>
          </cell>
        </row>
        <row r="605">
          <cell r="A605" t="str">
            <v>4302051010</v>
          </cell>
          <cell r="B605" t="str">
            <v>Servicio Medico</v>
          </cell>
          <cell r="C605">
            <v>1000000</v>
          </cell>
          <cell r="D605">
            <v>50</v>
          </cell>
          <cell r="E605">
            <v>1000000</v>
          </cell>
          <cell r="F605">
            <v>50</v>
          </cell>
          <cell r="G605">
            <v>999950</v>
          </cell>
          <cell r="H605">
            <v>168.91047297297297</v>
          </cell>
        </row>
        <row r="606">
          <cell r="A606" t="str">
            <v>4302051011</v>
          </cell>
          <cell r="B606" t="str">
            <v>Capacitacion</v>
          </cell>
          <cell r="C606">
            <v>1000000</v>
          </cell>
          <cell r="D606">
            <v>50</v>
          </cell>
          <cell r="E606">
            <v>1000000</v>
          </cell>
          <cell r="F606">
            <v>50</v>
          </cell>
          <cell r="G606">
            <v>999950</v>
          </cell>
          <cell r="H606">
            <v>168.91047297297297</v>
          </cell>
        </row>
        <row r="607">
          <cell r="A607" t="str">
            <v>4302051012</v>
          </cell>
          <cell r="B607" t="str">
            <v>Otros Servicios al Personal</v>
          </cell>
          <cell r="C607">
            <v>1000000</v>
          </cell>
          <cell r="D607">
            <v>50</v>
          </cell>
          <cell r="E607">
            <v>1000000</v>
          </cell>
          <cell r="F607">
            <v>50</v>
          </cell>
          <cell r="G607">
            <v>999950</v>
          </cell>
          <cell r="H607">
            <v>168.91047297297297</v>
          </cell>
        </row>
        <row r="608">
          <cell r="A608" t="str">
            <v>4302051013</v>
          </cell>
          <cell r="B608" t="str">
            <v>Varios</v>
          </cell>
          <cell r="C608">
            <v>1000000</v>
          </cell>
          <cell r="D608">
            <v>50</v>
          </cell>
          <cell r="E608">
            <v>1000000</v>
          </cell>
          <cell r="F608">
            <v>50</v>
          </cell>
          <cell r="G608">
            <v>999950</v>
          </cell>
          <cell r="H608">
            <v>168.91047297297297</v>
          </cell>
        </row>
        <row r="609">
          <cell r="A609" t="str">
            <v>4302051014</v>
          </cell>
          <cell r="B609" t="str">
            <v>Indemnizaciones</v>
          </cell>
          <cell r="C609">
            <v>1000000</v>
          </cell>
          <cell r="D609">
            <v>50</v>
          </cell>
          <cell r="E609">
            <v>1000000</v>
          </cell>
          <cell r="F609">
            <v>50</v>
          </cell>
          <cell r="G609">
            <v>999950</v>
          </cell>
          <cell r="H609">
            <v>168.91047297297297</v>
          </cell>
        </row>
        <row r="610">
          <cell r="A610" t="str">
            <v>4302051015</v>
          </cell>
          <cell r="B610" t="str">
            <v>Gratificaciones</v>
          </cell>
          <cell r="C610">
            <v>1000000</v>
          </cell>
          <cell r="D610">
            <v>50</v>
          </cell>
          <cell r="E610">
            <v>1000000</v>
          </cell>
          <cell r="F610">
            <v>50</v>
          </cell>
          <cell r="G610">
            <v>999950</v>
          </cell>
          <cell r="H610">
            <v>168.91047297297297</v>
          </cell>
        </row>
        <row r="611">
          <cell r="A611" t="str">
            <v>4302051201</v>
          </cell>
          <cell r="B611" t="str">
            <v>Gastos de viaje</v>
          </cell>
          <cell r="C611">
            <v>1000000</v>
          </cell>
          <cell r="D611">
            <v>50</v>
          </cell>
          <cell r="E611">
            <v>1000000</v>
          </cell>
          <cell r="F611">
            <v>50</v>
          </cell>
          <cell r="G611">
            <v>999950</v>
          </cell>
          <cell r="H611">
            <v>168.91047297297297</v>
          </cell>
        </row>
        <row r="612">
          <cell r="A612" t="str">
            <v>4302051401</v>
          </cell>
          <cell r="B612" t="str">
            <v>Gastos de oficina</v>
          </cell>
          <cell r="C612">
            <v>1000000</v>
          </cell>
          <cell r="D612">
            <v>50</v>
          </cell>
          <cell r="E612">
            <v>1000000</v>
          </cell>
          <cell r="F612">
            <v>50</v>
          </cell>
          <cell r="G612">
            <v>999950</v>
          </cell>
          <cell r="H612">
            <v>168.91047297297297</v>
          </cell>
        </row>
        <row r="613">
          <cell r="A613" t="str">
            <v>4302051601</v>
          </cell>
          <cell r="B613" t="str">
            <v>Comunicaciones</v>
          </cell>
          <cell r="C613">
            <v>1000000</v>
          </cell>
          <cell r="D613">
            <v>50</v>
          </cell>
          <cell r="E613">
            <v>1000000</v>
          </cell>
          <cell r="F613">
            <v>50</v>
          </cell>
          <cell r="G613">
            <v>999950</v>
          </cell>
          <cell r="H613">
            <v>168.91047297297297</v>
          </cell>
        </row>
        <row r="614">
          <cell r="A614" t="str">
            <v>4302051801</v>
          </cell>
          <cell r="B614" t="str">
            <v>Publicidad</v>
          </cell>
          <cell r="C614">
            <v>1000000</v>
          </cell>
          <cell r="D614">
            <v>50</v>
          </cell>
          <cell r="E614">
            <v>1000000</v>
          </cell>
          <cell r="F614">
            <v>50</v>
          </cell>
          <cell r="G614">
            <v>999950</v>
          </cell>
          <cell r="H614">
            <v>168.91047297297297</v>
          </cell>
        </row>
        <row r="615">
          <cell r="A615" t="str">
            <v>4302051802</v>
          </cell>
          <cell r="B615" t="str">
            <v>Promociones</v>
          </cell>
          <cell r="C615">
            <v>1000000</v>
          </cell>
          <cell r="D615">
            <v>50</v>
          </cell>
          <cell r="E615">
            <v>1000000</v>
          </cell>
          <cell r="F615">
            <v>50</v>
          </cell>
          <cell r="G615">
            <v>999950</v>
          </cell>
          <cell r="H615">
            <v>168.91047297297297</v>
          </cell>
        </row>
        <row r="616">
          <cell r="A616" t="str">
            <v>4302051803</v>
          </cell>
          <cell r="B616" t="str">
            <v>Servicios al Cliente</v>
          </cell>
          <cell r="C616">
            <v>1000000</v>
          </cell>
          <cell r="D616">
            <v>50</v>
          </cell>
          <cell r="E616">
            <v>1000000</v>
          </cell>
          <cell r="F616">
            <v>50</v>
          </cell>
          <cell r="G616">
            <v>999950</v>
          </cell>
          <cell r="H616">
            <v>168.91047297297297</v>
          </cell>
        </row>
        <row r="617">
          <cell r="A617" t="str">
            <v>4302052001</v>
          </cell>
          <cell r="B617" t="str">
            <v>Impuestos a la propiedad</v>
          </cell>
          <cell r="C617">
            <v>1000000</v>
          </cell>
          <cell r="D617">
            <v>50</v>
          </cell>
          <cell r="E617">
            <v>1000000</v>
          </cell>
          <cell r="F617">
            <v>50</v>
          </cell>
          <cell r="G617">
            <v>999950</v>
          </cell>
          <cell r="H617">
            <v>168.91047297297297</v>
          </cell>
        </row>
        <row r="618">
          <cell r="A618" t="str">
            <v>4302052002</v>
          </cell>
          <cell r="B618" t="str">
            <v>Otros impuestos</v>
          </cell>
          <cell r="C618">
            <v>1000000</v>
          </cell>
          <cell r="D618">
            <v>50</v>
          </cell>
          <cell r="E618">
            <v>1000000</v>
          </cell>
          <cell r="F618">
            <v>50</v>
          </cell>
          <cell r="G618">
            <v>999950</v>
          </cell>
          <cell r="H618">
            <v>168.91047297297297</v>
          </cell>
        </row>
        <row r="619">
          <cell r="A619" t="str">
            <v>4302052201</v>
          </cell>
          <cell r="B619" t="str">
            <v>Seguros del personal</v>
          </cell>
          <cell r="C619">
            <v>1000000</v>
          </cell>
          <cell r="D619">
            <v>50</v>
          </cell>
          <cell r="E619">
            <v>1000000</v>
          </cell>
          <cell r="F619">
            <v>50</v>
          </cell>
          <cell r="G619">
            <v>999950</v>
          </cell>
          <cell r="H619">
            <v>168.91047297297297</v>
          </cell>
        </row>
        <row r="620">
          <cell r="A620" t="str">
            <v>4302052202</v>
          </cell>
          <cell r="B620" t="str">
            <v>Seguros de propiedades</v>
          </cell>
          <cell r="C620">
            <v>1000000</v>
          </cell>
          <cell r="D620">
            <v>50</v>
          </cell>
          <cell r="E620">
            <v>1000000</v>
          </cell>
          <cell r="F620">
            <v>50</v>
          </cell>
          <cell r="G620">
            <v>999950</v>
          </cell>
          <cell r="H620">
            <v>168.91047297297297</v>
          </cell>
        </row>
        <row r="621">
          <cell r="A621" t="str">
            <v>4302052401</v>
          </cell>
          <cell r="B621" t="str">
            <v>Honorarios auditores</v>
          </cell>
          <cell r="C621">
            <v>1000000</v>
          </cell>
          <cell r="D621">
            <v>50</v>
          </cell>
          <cell r="E621">
            <v>1000000</v>
          </cell>
          <cell r="F621">
            <v>50</v>
          </cell>
          <cell r="G621">
            <v>999950</v>
          </cell>
          <cell r="H621">
            <v>168.91047297297297</v>
          </cell>
        </row>
        <row r="622">
          <cell r="A622" t="str">
            <v>4302052402</v>
          </cell>
          <cell r="B622" t="str">
            <v>Honorarios legales</v>
          </cell>
          <cell r="C622">
            <v>1000000</v>
          </cell>
          <cell r="D622">
            <v>50</v>
          </cell>
          <cell r="E622">
            <v>1000000</v>
          </cell>
          <cell r="F622">
            <v>50</v>
          </cell>
          <cell r="G622">
            <v>999950</v>
          </cell>
          <cell r="H622">
            <v>168.91047297297297</v>
          </cell>
        </row>
        <row r="623">
          <cell r="A623" t="str">
            <v>4302052403</v>
          </cell>
          <cell r="B623" t="str">
            <v>Otros honorarios</v>
          </cell>
          <cell r="C623">
            <v>1000000</v>
          </cell>
          <cell r="D623">
            <v>50</v>
          </cell>
          <cell r="E623">
            <v>1000000</v>
          </cell>
          <cell r="F623">
            <v>50</v>
          </cell>
          <cell r="G623">
            <v>999950</v>
          </cell>
          <cell r="H623">
            <v>168.91047297297297</v>
          </cell>
        </row>
        <row r="624">
          <cell r="A624" t="str">
            <v>4302052404</v>
          </cell>
          <cell r="B624" t="str">
            <v>Recoleccion de basura</v>
          </cell>
          <cell r="C624">
            <v>1000000</v>
          </cell>
          <cell r="D624">
            <v>50</v>
          </cell>
          <cell r="E624">
            <v>1000000</v>
          </cell>
          <cell r="F624">
            <v>50</v>
          </cell>
          <cell r="G624">
            <v>999950</v>
          </cell>
          <cell r="H624">
            <v>168.91047297297297</v>
          </cell>
        </row>
        <row r="625">
          <cell r="A625" t="str">
            <v>4302052405</v>
          </cell>
          <cell r="B625" t="str">
            <v>Otros Servicios</v>
          </cell>
          <cell r="C625">
            <v>1000000</v>
          </cell>
          <cell r="D625">
            <v>50</v>
          </cell>
          <cell r="E625">
            <v>1000000</v>
          </cell>
          <cell r="F625">
            <v>50</v>
          </cell>
          <cell r="G625">
            <v>999950</v>
          </cell>
          <cell r="H625">
            <v>168.91047297297297</v>
          </cell>
        </row>
        <row r="626">
          <cell r="A626" t="str">
            <v>4302052406</v>
          </cell>
          <cell r="B626" t="str">
            <v>Fumigaci¾n</v>
          </cell>
          <cell r="C626">
            <v>1000000</v>
          </cell>
          <cell r="D626">
            <v>50</v>
          </cell>
          <cell r="E626">
            <v>1000000</v>
          </cell>
          <cell r="F626">
            <v>50</v>
          </cell>
          <cell r="G626">
            <v>999950</v>
          </cell>
          <cell r="H626">
            <v>168.91047297297297</v>
          </cell>
        </row>
        <row r="627">
          <cell r="A627" t="str">
            <v>4302052601</v>
          </cell>
          <cell r="B627" t="str">
            <v>Equipamiento</v>
          </cell>
          <cell r="C627">
            <v>1000000</v>
          </cell>
          <cell r="D627">
            <v>50</v>
          </cell>
          <cell r="E627">
            <v>1000000</v>
          </cell>
          <cell r="F627">
            <v>50</v>
          </cell>
          <cell r="G627">
            <v>999950</v>
          </cell>
          <cell r="H627">
            <v>168.91047297297297</v>
          </cell>
        </row>
        <row r="628">
          <cell r="A628" t="str">
            <v>4302052602</v>
          </cell>
          <cell r="B628" t="str">
            <v>Reparaciones y mantenimiento</v>
          </cell>
          <cell r="C628">
            <v>1000000</v>
          </cell>
          <cell r="D628">
            <v>50</v>
          </cell>
          <cell r="E628">
            <v>1000000</v>
          </cell>
          <cell r="F628">
            <v>50</v>
          </cell>
          <cell r="G628">
            <v>999950</v>
          </cell>
          <cell r="H628">
            <v>168.91047297297297</v>
          </cell>
        </row>
        <row r="629">
          <cell r="A629" t="str">
            <v>4302052801</v>
          </cell>
          <cell r="B629" t="str">
            <v>Otros proveedores</v>
          </cell>
          <cell r="C629">
            <v>1000000</v>
          </cell>
          <cell r="D629">
            <v>50</v>
          </cell>
          <cell r="E629">
            <v>1000000</v>
          </cell>
          <cell r="F629">
            <v>50</v>
          </cell>
          <cell r="G629">
            <v>999950</v>
          </cell>
          <cell r="H629">
            <v>168.91047297297297</v>
          </cell>
        </row>
        <row r="630">
          <cell r="A630" t="str">
            <v>4302052802</v>
          </cell>
          <cell r="B630" t="str">
            <v>Proveedores</v>
          </cell>
          <cell r="C630">
            <v>1000000</v>
          </cell>
          <cell r="D630">
            <v>50</v>
          </cell>
          <cell r="E630">
            <v>1000000</v>
          </cell>
          <cell r="F630">
            <v>50</v>
          </cell>
          <cell r="G630">
            <v>999950</v>
          </cell>
          <cell r="H630">
            <v>168.91047297297297</v>
          </cell>
        </row>
        <row r="631">
          <cell r="A631" t="str">
            <v>4302052803</v>
          </cell>
          <cell r="B631" t="str">
            <v>Energia electrica</v>
          </cell>
          <cell r="C631">
            <v>1000000</v>
          </cell>
          <cell r="D631">
            <v>50</v>
          </cell>
          <cell r="E631">
            <v>1000000</v>
          </cell>
          <cell r="F631">
            <v>50</v>
          </cell>
          <cell r="G631">
            <v>999950</v>
          </cell>
          <cell r="H631">
            <v>168.91047297297297</v>
          </cell>
        </row>
        <row r="632">
          <cell r="A632" t="str">
            <v>4302052804</v>
          </cell>
          <cell r="B632" t="str">
            <v>Gas</v>
          </cell>
          <cell r="C632">
            <v>1000000</v>
          </cell>
          <cell r="D632">
            <v>50</v>
          </cell>
          <cell r="E632">
            <v>1000000</v>
          </cell>
          <cell r="F632">
            <v>50</v>
          </cell>
          <cell r="G632">
            <v>999950</v>
          </cell>
          <cell r="H632">
            <v>168.91047297297297</v>
          </cell>
        </row>
        <row r="633">
          <cell r="A633" t="str">
            <v>4302052805</v>
          </cell>
          <cell r="B633" t="str">
            <v>Agua</v>
          </cell>
          <cell r="C633">
            <v>1000000</v>
          </cell>
          <cell r="D633">
            <v>50</v>
          </cell>
          <cell r="E633">
            <v>1000000</v>
          </cell>
          <cell r="F633">
            <v>50</v>
          </cell>
          <cell r="G633">
            <v>999950</v>
          </cell>
          <cell r="H633">
            <v>168.91047297297297</v>
          </cell>
        </row>
        <row r="634">
          <cell r="A634" t="str">
            <v>4302052806</v>
          </cell>
          <cell r="B634" t="str">
            <v>Gastos en Seguridad</v>
          </cell>
          <cell r="C634">
            <v>1000000</v>
          </cell>
          <cell r="D634">
            <v>50</v>
          </cell>
          <cell r="E634">
            <v>1000000</v>
          </cell>
          <cell r="F634">
            <v>50</v>
          </cell>
          <cell r="G634">
            <v>999950</v>
          </cell>
          <cell r="H634">
            <v>168.91047297297297</v>
          </cell>
        </row>
        <row r="635">
          <cell r="A635" t="str">
            <v>4302053001</v>
          </cell>
          <cell r="B635" t="str">
            <v>Alquiler de equipos</v>
          </cell>
          <cell r="C635">
            <v>1000000</v>
          </cell>
          <cell r="D635">
            <v>50</v>
          </cell>
          <cell r="E635">
            <v>1000000</v>
          </cell>
          <cell r="F635">
            <v>50</v>
          </cell>
          <cell r="G635">
            <v>999950</v>
          </cell>
          <cell r="H635">
            <v>168.91047297297297</v>
          </cell>
        </row>
        <row r="636">
          <cell r="A636" t="str">
            <v>4302053002</v>
          </cell>
          <cell r="B636" t="str">
            <v>Alquiler de oficinas</v>
          </cell>
          <cell r="C636">
            <v>1000000</v>
          </cell>
          <cell r="D636">
            <v>50</v>
          </cell>
          <cell r="E636">
            <v>1000000</v>
          </cell>
          <cell r="F636">
            <v>50</v>
          </cell>
          <cell r="G636">
            <v>999950</v>
          </cell>
          <cell r="H636">
            <v>168.91047297297297</v>
          </cell>
        </row>
        <row r="637">
          <cell r="A637" t="str">
            <v>4302053003</v>
          </cell>
          <cell r="B637" t="str">
            <v>Fletes</v>
          </cell>
          <cell r="C637">
            <v>1000000</v>
          </cell>
          <cell r="D637">
            <v>50</v>
          </cell>
          <cell r="E637">
            <v>1000000</v>
          </cell>
          <cell r="F637">
            <v>50</v>
          </cell>
          <cell r="G637">
            <v>999950</v>
          </cell>
          <cell r="H637">
            <v>168.91047297297297</v>
          </cell>
        </row>
        <row r="638">
          <cell r="A638" t="str">
            <v>4302053004</v>
          </cell>
          <cell r="B638" t="str">
            <v>Depositos</v>
          </cell>
          <cell r="C638">
            <v>1000000</v>
          </cell>
          <cell r="D638">
            <v>50</v>
          </cell>
          <cell r="E638">
            <v>1000000</v>
          </cell>
          <cell r="F638">
            <v>50</v>
          </cell>
          <cell r="G638">
            <v>999950</v>
          </cell>
          <cell r="H638">
            <v>168.91047297297297</v>
          </cell>
        </row>
        <row r="639">
          <cell r="A639" t="str">
            <v>4302053005</v>
          </cell>
          <cell r="B639" t="str">
            <v>Suscripciones</v>
          </cell>
          <cell r="C639">
            <v>1000000</v>
          </cell>
          <cell r="D639">
            <v>50</v>
          </cell>
          <cell r="E639">
            <v>1000000</v>
          </cell>
          <cell r="F639">
            <v>50</v>
          </cell>
          <cell r="G639">
            <v>999950</v>
          </cell>
          <cell r="H639">
            <v>168.91047297297297</v>
          </cell>
        </row>
        <row r="640">
          <cell r="A640" t="str">
            <v>4302053006</v>
          </cell>
          <cell r="B640" t="str">
            <v>Otros gastos</v>
          </cell>
          <cell r="C640">
            <v>1000000</v>
          </cell>
          <cell r="D640">
            <v>50</v>
          </cell>
          <cell r="E640">
            <v>1000000</v>
          </cell>
          <cell r="F640">
            <v>50</v>
          </cell>
          <cell r="G640">
            <v>999950</v>
          </cell>
          <cell r="H640">
            <v>168.91047297297297</v>
          </cell>
        </row>
        <row r="641">
          <cell r="A641" t="str">
            <v>4302053007</v>
          </cell>
          <cell r="B641" t="str">
            <v>Recreacion</v>
          </cell>
          <cell r="C641">
            <v>1000000</v>
          </cell>
          <cell r="D641">
            <v>50</v>
          </cell>
          <cell r="E641">
            <v>1000000</v>
          </cell>
          <cell r="F641">
            <v>50</v>
          </cell>
          <cell r="G641">
            <v>999950</v>
          </cell>
          <cell r="H641">
            <v>168.91047297297297</v>
          </cell>
        </row>
        <row r="642">
          <cell r="A642" t="str">
            <v>4302053008</v>
          </cell>
          <cell r="B642" t="str">
            <v>Estructura</v>
          </cell>
          <cell r="C642">
            <v>1000000</v>
          </cell>
          <cell r="D642">
            <v>50</v>
          </cell>
          <cell r="E642">
            <v>1000000</v>
          </cell>
          <cell r="F642">
            <v>50</v>
          </cell>
          <cell r="G642">
            <v>999950</v>
          </cell>
          <cell r="H642">
            <v>168.91047297297297</v>
          </cell>
        </row>
        <row r="643">
          <cell r="A643" t="str">
            <v>4302061001</v>
          </cell>
          <cell r="B643" t="str">
            <v>Sueldos y Jornales personal permanente</v>
          </cell>
          <cell r="C643">
            <v>1000000</v>
          </cell>
          <cell r="D643">
            <v>50</v>
          </cell>
          <cell r="E643">
            <v>1000000</v>
          </cell>
          <cell r="F643">
            <v>50</v>
          </cell>
          <cell r="G643">
            <v>999950</v>
          </cell>
          <cell r="H643">
            <v>168.91047297297297</v>
          </cell>
        </row>
        <row r="644">
          <cell r="A644" t="str">
            <v>4302061002</v>
          </cell>
          <cell r="B644" t="str">
            <v>Sueldos y Jornales personal temporario</v>
          </cell>
          <cell r="C644">
            <v>1000000</v>
          </cell>
          <cell r="D644">
            <v>50</v>
          </cell>
          <cell r="E644">
            <v>1000000</v>
          </cell>
          <cell r="F644">
            <v>50</v>
          </cell>
          <cell r="G644">
            <v>999950</v>
          </cell>
          <cell r="H644">
            <v>168.91047297297297</v>
          </cell>
        </row>
        <row r="645">
          <cell r="A645" t="str">
            <v>4302061003</v>
          </cell>
          <cell r="B645" t="str">
            <v>Horas Extras</v>
          </cell>
          <cell r="C645">
            <v>1000000</v>
          </cell>
          <cell r="D645">
            <v>50</v>
          </cell>
          <cell r="E645">
            <v>1000000</v>
          </cell>
          <cell r="F645">
            <v>50</v>
          </cell>
          <cell r="G645">
            <v>999950</v>
          </cell>
          <cell r="H645">
            <v>168.91047297297297</v>
          </cell>
        </row>
        <row r="646">
          <cell r="A646" t="str">
            <v>4302061004</v>
          </cell>
          <cell r="B646" t="str">
            <v>Cargas Sociales</v>
          </cell>
          <cell r="C646">
            <v>1000000</v>
          </cell>
          <cell r="D646">
            <v>50</v>
          </cell>
          <cell r="E646">
            <v>1000000</v>
          </cell>
          <cell r="F646">
            <v>50</v>
          </cell>
          <cell r="G646">
            <v>999950</v>
          </cell>
          <cell r="H646">
            <v>168.91047297297297</v>
          </cell>
        </row>
        <row r="647">
          <cell r="A647" t="str">
            <v>4302061005</v>
          </cell>
          <cell r="B647" t="str">
            <v>Sueldo Anual Complementario</v>
          </cell>
          <cell r="C647">
            <v>1000000</v>
          </cell>
          <cell r="D647">
            <v>50</v>
          </cell>
          <cell r="E647">
            <v>1000000</v>
          </cell>
          <cell r="F647">
            <v>50</v>
          </cell>
          <cell r="G647">
            <v>999950</v>
          </cell>
          <cell r="H647">
            <v>168.91047297297297</v>
          </cell>
        </row>
        <row r="648">
          <cell r="A648" t="str">
            <v>4302061006</v>
          </cell>
          <cell r="B648" t="str">
            <v>Vacaciones</v>
          </cell>
          <cell r="C648">
            <v>1000000</v>
          </cell>
          <cell r="D648">
            <v>50</v>
          </cell>
          <cell r="E648">
            <v>1000000</v>
          </cell>
          <cell r="F648">
            <v>50</v>
          </cell>
          <cell r="G648">
            <v>999950</v>
          </cell>
          <cell r="H648">
            <v>168.91047297297297</v>
          </cell>
        </row>
        <row r="649">
          <cell r="A649" t="str">
            <v>4302061007</v>
          </cell>
          <cell r="B649" t="str">
            <v>Plan de Jubilacion</v>
          </cell>
          <cell r="C649">
            <v>1000000</v>
          </cell>
          <cell r="D649">
            <v>50</v>
          </cell>
          <cell r="E649">
            <v>1000000</v>
          </cell>
          <cell r="F649">
            <v>50</v>
          </cell>
          <cell r="G649">
            <v>999950</v>
          </cell>
          <cell r="H649">
            <v>168.91047297297297</v>
          </cell>
        </row>
        <row r="650">
          <cell r="A650" t="str">
            <v>4302061008</v>
          </cell>
          <cell r="B650" t="str">
            <v>Distribucion utilidades</v>
          </cell>
          <cell r="C650">
            <v>1000000</v>
          </cell>
          <cell r="D650">
            <v>50</v>
          </cell>
          <cell r="E650">
            <v>1000000</v>
          </cell>
          <cell r="F650">
            <v>50</v>
          </cell>
          <cell r="G650">
            <v>999950</v>
          </cell>
          <cell r="H650">
            <v>168.91047297297297</v>
          </cell>
        </row>
        <row r="651">
          <cell r="A651" t="str">
            <v>4302061009</v>
          </cell>
          <cell r="B651" t="str">
            <v>Vivienda</v>
          </cell>
          <cell r="C651">
            <v>1000000</v>
          </cell>
          <cell r="D651">
            <v>50</v>
          </cell>
          <cell r="E651">
            <v>1000000</v>
          </cell>
          <cell r="F651">
            <v>50</v>
          </cell>
          <cell r="G651">
            <v>999950</v>
          </cell>
          <cell r="H651">
            <v>168.91047297297297</v>
          </cell>
        </row>
        <row r="652">
          <cell r="A652" t="str">
            <v>4302061010</v>
          </cell>
          <cell r="B652" t="str">
            <v>Servicio Medico</v>
          </cell>
          <cell r="C652">
            <v>1000000</v>
          </cell>
          <cell r="D652">
            <v>50</v>
          </cell>
          <cell r="E652">
            <v>1000000</v>
          </cell>
          <cell r="F652">
            <v>50</v>
          </cell>
          <cell r="G652">
            <v>999950</v>
          </cell>
          <cell r="H652">
            <v>168.91047297297297</v>
          </cell>
        </row>
        <row r="653">
          <cell r="A653" t="str">
            <v>4302061011</v>
          </cell>
          <cell r="B653" t="str">
            <v>Capacitacion</v>
          </cell>
          <cell r="C653">
            <v>1000000</v>
          </cell>
          <cell r="D653">
            <v>50</v>
          </cell>
          <cell r="E653">
            <v>1000000</v>
          </cell>
          <cell r="F653">
            <v>50</v>
          </cell>
          <cell r="G653">
            <v>999950</v>
          </cell>
          <cell r="H653">
            <v>168.91047297297297</v>
          </cell>
        </row>
        <row r="654">
          <cell r="A654" t="str">
            <v>4302061012</v>
          </cell>
          <cell r="B654" t="str">
            <v>Otros Servicios al Personal</v>
          </cell>
          <cell r="C654">
            <v>1000000</v>
          </cell>
          <cell r="D654">
            <v>50</v>
          </cell>
          <cell r="E654">
            <v>1000000</v>
          </cell>
          <cell r="F654">
            <v>50</v>
          </cell>
          <cell r="G654">
            <v>999950</v>
          </cell>
          <cell r="H654">
            <v>168.91047297297297</v>
          </cell>
        </row>
        <row r="655">
          <cell r="A655" t="str">
            <v>4302061013</v>
          </cell>
          <cell r="B655" t="str">
            <v>Varios</v>
          </cell>
          <cell r="C655">
            <v>1000000</v>
          </cell>
          <cell r="D655">
            <v>50</v>
          </cell>
          <cell r="E655">
            <v>1000000</v>
          </cell>
          <cell r="F655">
            <v>50</v>
          </cell>
          <cell r="G655">
            <v>999950</v>
          </cell>
          <cell r="H655">
            <v>168.91047297297297</v>
          </cell>
        </row>
        <row r="656">
          <cell r="A656" t="str">
            <v>4302061014</v>
          </cell>
          <cell r="B656" t="str">
            <v>Indemnizaciones</v>
          </cell>
          <cell r="C656">
            <v>1000000</v>
          </cell>
          <cell r="D656">
            <v>50</v>
          </cell>
          <cell r="E656">
            <v>1000000</v>
          </cell>
          <cell r="F656">
            <v>50</v>
          </cell>
          <cell r="G656">
            <v>999950</v>
          </cell>
          <cell r="H656">
            <v>168.91047297297297</v>
          </cell>
        </row>
        <row r="657">
          <cell r="A657" t="str">
            <v>4302061015</v>
          </cell>
          <cell r="B657" t="str">
            <v>Gratificaciones</v>
          </cell>
          <cell r="C657">
            <v>1000000</v>
          </cell>
          <cell r="D657">
            <v>50</v>
          </cell>
          <cell r="E657">
            <v>1000000</v>
          </cell>
          <cell r="F657">
            <v>50</v>
          </cell>
          <cell r="G657">
            <v>999950</v>
          </cell>
          <cell r="H657">
            <v>168.91047297297297</v>
          </cell>
        </row>
        <row r="658">
          <cell r="A658" t="str">
            <v>4302061201</v>
          </cell>
          <cell r="B658" t="str">
            <v>Gastos de viaje</v>
          </cell>
          <cell r="C658">
            <v>1000000</v>
          </cell>
          <cell r="D658">
            <v>50</v>
          </cell>
          <cell r="E658">
            <v>1000000</v>
          </cell>
          <cell r="F658">
            <v>50</v>
          </cell>
          <cell r="G658">
            <v>999950</v>
          </cell>
          <cell r="H658">
            <v>168.91047297297297</v>
          </cell>
        </row>
        <row r="659">
          <cell r="A659" t="str">
            <v>4302061401</v>
          </cell>
          <cell r="B659" t="str">
            <v>Gastos de oficina</v>
          </cell>
          <cell r="C659">
            <v>1000000</v>
          </cell>
          <cell r="D659">
            <v>50</v>
          </cell>
          <cell r="E659">
            <v>1000000</v>
          </cell>
          <cell r="F659">
            <v>50</v>
          </cell>
          <cell r="G659">
            <v>999950</v>
          </cell>
          <cell r="H659">
            <v>168.91047297297297</v>
          </cell>
        </row>
        <row r="660">
          <cell r="A660" t="str">
            <v>4302061601</v>
          </cell>
          <cell r="B660" t="str">
            <v>Comunicaciones</v>
          </cell>
          <cell r="C660">
            <v>1000000</v>
          </cell>
          <cell r="D660">
            <v>50</v>
          </cell>
          <cell r="E660">
            <v>1000000</v>
          </cell>
          <cell r="F660">
            <v>50</v>
          </cell>
          <cell r="G660">
            <v>999950</v>
          </cell>
          <cell r="H660">
            <v>168.91047297297297</v>
          </cell>
        </row>
        <row r="661">
          <cell r="A661" t="str">
            <v>4302061801</v>
          </cell>
          <cell r="B661" t="str">
            <v>Publicidad</v>
          </cell>
          <cell r="C661">
            <v>1000000</v>
          </cell>
          <cell r="D661">
            <v>50</v>
          </cell>
          <cell r="E661">
            <v>1000000</v>
          </cell>
          <cell r="F661">
            <v>50</v>
          </cell>
          <cell r="G661">
            <v>999950</v>
          </cell>
          <cell r="H661">
            <v>168.91047297297297</v>
          </cell>
        </row>
        <row r="662">
          <cell r="A662" t="str">
            <v>4302061802</v>
          </cell>
          <cell r="B662" t="str">
            <v>Promociones</v>
          </cell>
          <cell r="C662">
            <v>1000000</v>
          </cell>
          <cell r="D662">
            <v>50</v>
          </cell>
          <cell r="E662">
            <v>1000000</v>
          </cell>
          <cell r="F662">
            <v>50</v>
          </cell>
          <cell r="G662">
            <v>999950</v>
          </cell>
          <cell r="H662">
            <v>168.91047297297297</v>
          </cell>
        </row>
        <row r="663">
          <cell r="A663" t="str">
            <v>4302061803</v>
          </cell>
          <cell r="B663" t="str">
            <v>Servicios al Cliente</v>
          </cell>
          <cell r="C663">
            <v>1000000</v>
          </cell>
          <cell r="D663">
            <v>50</v>
          </cell>
          <cell r="E663">
            <v>1000000</v>
          </cell>
          <cell r="F663">
            <v>50</v>
          </cell>
          <cell r="G663">
            <v>999950</v>
          </cell>
          <cell r="H663">
            <v>168.91047297297297</v>
          </cell>
        </row>
        <row r="664">
          <cell r="A664" t="str">
            <v>4302062001</v>
          </cell>
          <cell r="B664" t="str">
            <v>Impuestos a la propiedad</v>
          </cell>
          <cell r="C664">
            <v>1000000</v>
          </cell>
          <cell r="D664">
            <v>50</v>
          </cell>
          <cell r="E664">
            <v>1000000</v>
          </cell>
          <cell r="F664">
            <v>50</v>
          </cell>
          <cell r="G664">
            <v>999950</v>
          </cell>
          <cell r="H664">
            <v>168.91047297297297</v>
          </cell>
        </row>
        <row r="665">
          <cell r="A665" t="str">
            <v>4302062002</v>
          </cell>
          <cell r="B665" t="str">
            <v>Otros impuestos</v>
          </cell>
          <cell r="C665">
            <v>1000000</v>
          </cell>
          <cell r="D665">
            <v>50</v>
          </cell>
          <cell r="E665">
            <v>1000000</v>
          </cell>
          <cell r="F665">
            <v>50</v>
          </cell>
          <cell r="G665">
            <v>999950</v>
          </cell>
          <cell r="H665">
            <v>168.91047297297297</v>
          </cell>
        </row>
        <row r="666">
          <cell r="A666" t="str">
            <v>4302062201</v>
          </cell>
          <cell r="B666" t="str">
            <v>Seguros del personal</v>
          </cell>
          <cell r="C666">
            <v>1000000</v>
          </cell>
          <cell r="D666">
            <v>50</v>
          </cell>
          <cell r="E666">
            <v>1000000</v>
          </cell>
          <cell r="F666">
            <v>50</v>
          </cell>
          <cell r="G666">
            <v>999950</v>
          </cell>
          <cell r="H666">
            <v>168.91047297297297</v>
          </cell>
        </row>
        <row r="667">
          <cell r="A667" t="str">
            <v>4302062202</v>
          </cell>
          <cell r="B667" t="str">
            <v>Seguros de propiedades</v>
          </cell>
          <cell r="C667">
            <v>1000000</v>
          </cell>
          <cell r="D667">
            <v>50</v>
          </cell>
          <cell r="E667">
            <v>1000000</v>
          </cell>
          <cell r="F667">
            <v>50</v>
          </cell>
          <cell r="G667">
            <v>999950</v>
          </cell>
          <cell r="H667">
            <v>168.91047297297297</v>
          </cell>
        </row>
        <row r="668">
          <cell r="A668" t="str">
            <v>4302062401</v>
          </cell>
          <cell r="B668" t="str">
            <v>Honorarios auditores</v>
          </cell>
          <cell r="C668">
            <v>1000000</v>
          </cell>
          <cell r="D668">
            <v>50</v>
          </cell>
          <cell r="E668">
            <v>1000000</v>
          </cell>
          <cell r="F668">
            <v>50</v>
          </cell>
          <cell r="G668">
            <v>999950</v>
          </cell>
          <cell r="H668">
            <v>168.91047297297297</v>
          </cell>
        </row>
        <row r="669">
          <cell r="A669" t="str">
            <v>4302062402</v>
          </cell>
          <cell r="B669" t="str">
            <v>Honorarios legales</v>
          </cell>
          <cell r="C669">
            <v>1000000</v>
          </cell>
          <cell r="D669">
            <v>50</v>
          </cell>
          <cell r="E669">
            <v>1000000</v>
          </cell>
          <cell r="F669">
            <v>50</v>
          </cell>
          <cell r="G669">
            <v>999950</v>
          </cell>
          <cell r="H669">
            <v>168.91047297297297</v>
          </cell>
        </row>
        <row r="670">
          <cell r="A670" t="str">
            <v>4302062403</v>
          </cell>
          <cell r="B670" t="str">
            <v>Otros honorarios</v>
          </cell>
          <cell r="C670">
            <v>1000000</v>
          </cell>
          <cell r="D670">
            <v>50</v>
          </cell>
          <cell r="E670">
            <v>1000000</v>
          </cell>
          <cell r="F670">
            <v>50</v>
          </cell>
          <cell r="G670">
            <v>999950</v>
          </cell>
          <cell r="H670">
            <v>168.91047297297297</v>
          </cell>
        </row>
        <row r="671">
          <cell r="A671" t="str">
            <v>4302062404</v>
          </cell>
          <cell r="B671" t="str">
            <v>Recoleccion de basura</v>
          </cell>
          <cell r="C671">
            <v>1000000</v>
          </cell>
          <cell r="D671">
            <v>50</v>
          </cell>
          <cell r="E671">
            <v>1000000</v>
          </cell>
          <cell r="F671">
            <v>50</v>
          </cell>
          <cell r="G671">
            <v>999950</v>
          </cell>
          <cell r="H671">
            <v>168.91047297297297</v>
          </cell>
        </row>
        <row r="672">
          <cell r="A672" t="str">
            <v>4302062405</v>
          </cell>
          <cell r="B672" t="str">
            <v>Otros Servicios</v>
          </cell>
          <cell r="C672">
            <v>1000000</v>
          </cell>
          <cell r="D672">
            <v>50</v>
          </cell>
          <cell r="E672">
            <v>1000000</v>
          </cell>
          <cell r="F672">
            <v>50</v>
          </cell>
          <cell r="G672">
            <v>999950</v>
          </cell>
          <cell r="H672">
            <v>168.91047297297297</v>
          </cell>
        </row>
        <row r="673">
          <cell r="A673" t="str">
            <v>4302062406</v>
          </cell>
          <cell r="B673" t="str">
            <v>Fumigaci¾n</v>
          </cell>
          <cell r="C673">
            <v>1000000</v>
          </cell>
          <cell r="D673">
            <v>50</v>
          </cell>
          <cell r="E673">
            <v>1000000</v>
          </cell>
          <cell r="F673">
            <v>50</v>
          </cell>
          <cell r="G673">
            <v>999950</v>
          </cell>
          <cell r="H673">
            <v>168.91047297297297</v>
          </cell>
        </row>
        <row r="674">
          <cell r="A674" t="str">
            <v>4302062601</v>
          </cell>
          <cell r="B674" t="str">
            <v>Equipamiento</v>
          </cell>
          <cell r="C674">
            <v>1000000</v>
          </cell>
          <cell r="D674">
            <v>50</v>
          </cell>
          <cell r="E674">
            <v>1000000</v>
          </cell>
          <cell r="F674">
            <v>50</v>
          </cell>
          <cell r="G674">
            <v>999950</v>
          </cell>
          <cell r="H674">
            <v>168.91047297297297</v>
          </cell>
        </row>
        <row r="675">
          <cell r="A675" t="str">
            <v>4302062602</v>
          </cell>
          <cell r="B675" t="str">
            <v>Reparaciones y mantenimiento</v>
          </cell>
          <cell r="C675">
            <v>1000000</v>
          </cell>
          <cell r="D675">
            <v>50</v>
          </cell>
          <cell r="E675">
            <v>1000000</v>
          </cell>
          <cell r="F675">
            <v>50</v>
          </cell>
          <cell r="G675">
            <v>999950</v>
          </cell>
          <cell r="H675">
            <v>168.91047297297297</v>
          </cell>
        </row>
        <row r="676">
          <cell r="A676" t="str">
            <v>4302062801</v>
          </cell>
          <cell r="B676" t="str">
            <v>Otros proveedores</v>
          </cell>
          <cell r="C676">
            <v>1000000</v>
          </cell>
          <cell r="D676">
            <v>50</v>
          </cell>
          <cell r="E676">
            <v>1000000</v>
          </cell>
          <cell r="F676">
            <v>50</v>
          </cell>
          <cell r="G676">
            <v>999950</v>
          </cell>
          <cell r="H676">
            <v>168.91047297297297</v>
          </cell>
        </row>
        <row r="677">
          <cell r="A677" t="str">
            <v>4302062802</v>
          </cell>
          <cell r="B677" t="str">
            <v>Proveedores</v>
          </cell>
          <cell r="C677">
            <v>1000000</v>
          </cell>
          <cell r="D677">
            <v>50</v>
          </cell>
          <cell r="E677">
            <v>1000000</v>
          </cell>
          <cell r="F677">
            <v>50</v>
          </cell>
          <cell r="G677">
            <v>999950</v>
          </cell>
          <cell r="H677">
            <v>168.91047297297297</v>
          </cell>
        </row>
        <row r="678">
          <cell r="A678" t="str">
            <v>4302062803</v>
          </cell>
          <cell r="B678" t="str">
            <v>Energia electrica</v>
          </cell>
          <cell r="C678">
            <v>1000000</v>
          </cell>
          <cell r="D678">
            <v>50</v>
          </cell>
          <cell r="E678">
            <v>1000000</v>
          </cell>
          <cell r="F678">
            <v>50</v>
          </cell>
          <cell r="G678">
            <v>999950</v>
          </cell>
          <cell r="H678">
            <v>168.91047297297297</v>
          </cell>
        </row>
        <row r="679">
          <cell r="A679" t="str">
            <v>4302062804</v>
          </cell>
          <cell r="B679" t="str">
            <v>Gas</v>
          </cell>
          <cell r="C679">
            <v>1000000</v>
          </cell>
          <cell r="D679">
            <v>50</v>
          </cell>
          <cell r="E679">
            <v>1000000</v>
          </cell>
          <cell r="F679">
            <v>50</v>
          </cell>
          <cell r="G679">
            <v>999950</v>
          </cell>
          <cell r="H679">
            <v>168.91047297297297</v>
          </cell>
        </row>
        <row r="680">
          <cell r="A680" t="str">
            <v>4302062805</v>
          </cell>
          <cell r="B680" t="str">
            <v>Agua</v>
          </cell>
          <cell r="C680">
            <v>1000000</v>
          </cell>
          <cell r="D680">
            <v>50</v>
          </cell>
          <cell r="E680">
            <v>1000000</v>
          </cell>
          <cell r="F680">
            <v>50</v>
          </cell>
          <cell r="G680">
            <v>999950</v>
          </cell>
          <cell r="H680">
            <v>168.91047297297297</v>
          </cell>
        </row>
        <row r="681">
          <cell r="A681" t="str">
            <v>4302062806</v>
          </cell>
          <cell r="B681" t="str">
            <v>Gastos en Seguridad</v>
          </cell>
          <cell r="C681">
            <v>1000000</v>
          </cell>
          <cell r="D681">
            <v>50</v>
          </cell>
          <cell r="E681">
            <v>1000000</v>
          </cell>
          <cell r="F681">
            <v>50</v>
          </cell>
          <cell r="G681">
            <v>999950</v>
          </cell>
          <cell r="H681">
            <v>168.91047297297297</v>
          </cell>
        </row>
        <row r="682">
          <cell r="A682" t="str">
            <v>4302063001</v>
          </cell>
          <cell r="B682" t="str">
            <v>Alquiler de equipos</v>
          </cell>
          <cell r="C682">
            <v>1000000</v>
          </cell>
          <cell r="D682">
            <v>50</v>
          </cell>
          <cell r="E682">
            <v>1000000</v>
          </cell>
          <cell r="F682">
            <v>50</v>
          </cell>
          <cell r="G682">
            <v>999950</v>
          </cell>
          <cell r="H682">
            <v>168.91047297297297</v>
          </cell>
        </row>
        <row r="683">
          <cell r="A683" t="str">
            <v>4302063002</v>
          </cell>
          <cell r="B683" t="str">
            <v>Alquiler de oficinas</v>
          </cell>
          <cell r="C683">
            <v>1000000</v>
          </cell>
          <cell r="D683">
            <v>50</v>
          </cell>
          <cell r="E683">
            <v>1000000</v>
          </cell>
          <cell r="F683">
            <v>50</v>
          </cell>
          <cell r="G683">
            <v>999950</v>
          </cell>
          <cell r="H683">
            <v>168.91047297297297</v>
          </cell>
        </row>
        <row r="684">
          <cell r="A684" t="str">
            <v>4302063003</v>
          </cell>
          <cell r="B684" t="str">
            <v>Fletes</v>
          </cell>
          <cell r="C684">
            <v>1000000</v>
          </cell>
          <cell r="D684">
            <v>50</v>
          </cell>
          <cell r="E684">
            <v>1000000</v>
          </cell>
          <cell r="F684">
            <v>50</v>
          </cell>
          <cell r="G684">
            <v>999950</v>
          </cell>
          <cell r="H684">
            <v>168.91047297297297</v>
          </cell>
        </row>
        <row r="685">
          <cell r="A685" t="str">
            <v>4302063004</v>
          </cell>
          <cell r="B685" t="str">
            <v>Depositos</v>
          </cell>
          <cell r="C685">
            <v>1000000</v>
          </cell>
          <cell r="D685">
            <v>50</v>
          </cell>
          <cell r="E685">
            <v>1000000</v>
          </cell>
          <cell r="F685">
            <v>50</v>
          </cell>
          <cell r="G685">
            <v>999950</v>
          </cell>
          <cell r="H685">
            <v>168.91047297297297</v>
          </cell>
        </row>
        <row r="686">
          <cell r="A686" t="str">
            <v>4302063005</v>
          </cell>
          <cell r="B686" t="str">
            <v>Suscripciones</v>
          </cell>
          <cell r="C686">
            <v>1000000</v>
          </cell>
          <cell r="D686">
            <v>50</v>
          </cell>
          <cell r="E686">
            <v>1000000</v>
          </cell>
          <cell r="F686">
            <v>50</v>
          </cell>
          <cell r="G686">
            <v>999950</v>
          </cell>
          <cell r="H686">
            <v>168.91047297297297</v>
          </cell>
        </row>
        <row r="687">
          <cell r="A687" t="str">
            <v>4302063006</v>
          </cell>
          <cell r="B687" t="str">
            <v>Otros gastos</v>
          </cell>
          <cell r="C687">
            <v>1000000</v>
          </cell>
          <cell r="D687">
            <v>50</v>
          </cell>
          <cell r="E687">
            <v>1000000</v>
          </cell>
          <cell r="F687">
            <v>50</v>
          </cell>
          <cell r="G687">
            <v>999950</v>
          </cell>
          <cell r="H687">
            <v>168.91047297297297</v>
          </cell>
        </row>
        <row r="688">
          <cell r="A688" t="str">
            <v>4302063007</v>
          </cell>
          <cell r="B688" t="str">
            <v>Recreacion</v>
          </cell>
          <cell r="C688">
            <v>1000000</v>
          </cell>
          <cell r="D688">
            <v>50</v>
          </cell>
          <cell r="E688">
            <v>1000000</v>
          </cell>
          <cell r="F688">
            <v>50</v>
          </cell>
          <cell r="G688">
            <v>999950</v>
          </cell>
          <cell r="H688">
            <v>168.91047297297297</v>
          </cell>
        </row>
        <row r="689">
          <cell r="A689" t="str">
            <v>4302063008</v>
          </cell>
          <cell r="B689" t="str">
            <v>Estructura</v>
          </cell>
          <cell r="C689">
            <v>1000000</v>
          </cell>
          <cell r="D689">
            <v>50</v>
          </cell>
          <cell r="E689">
            <v>1000000</v>
          </cell>
          <cell r="F689">
            <v>50</v>
          </cell>
          <cell r="G689">
            <v>999950</v>
          </cell>
          <cell r="H689">
            <v>168.91047297297297</v>
          </cell>
        </row>
        <row r="690">
          <cell r="A690" t="str">
            <v>4302071001</v>
          </cell>
          <cell r="B690" t="str">
            <v>Sueldos y Jornales personal permanente</v>
          </cell>
          <cell r="C690">
            <v>1000000</v>
          </cell>
          <cell r="D690">
            <v>50</v>
          </cell>
          <cell r="E690">
            <v>1000000</v>
          </cell>
          <cell r="F690">
            <v>50</v>
          </cell>
          <cell r="G690">
            <v>999950</v>
          </cell>
          <cell r="H690">
            <v>168.91047297297297</v>
          </cell>
        </row>
        <row r="691">
          <cell r="A691" t="str">
            <v>4302071002</v>
          </cell>
          <cell r="B691" t="str">
            <v>Sueldos y Jornales personal temporario</v>
          </cell>
          <cell r="C691">
            <v>1000000</v>
          </cell>
          <cell r="D691">
            <v>50</v>
          </cell>
          <cell r="E691">
            <v>1000000</v>
          </cell>
          <cell r="F691">
            <v>50</v>
          </cell>
          <cell r="G691">
            <v>999950</v>
          </cell>
          <cell r="H691">
            <v>168.91047297297297</v>
          </cell>
        </row>
        <row r="692">
          <cell r="A692" t="str">
            <v>4302071003</v>
          </cell>
          <cell r="B692" t="str">
            <v>Horas Extras</v>
          </cell>
          <cell r="C692">
            <v>1000000</v>
          </cell>
          <cell r="D692">
            <v>50</v>
          </cell>
          <cell r="E692">
            <v>1000000</v>
          </cell>
          <cell r="F692">
            <v>50</v>
          </cell>
          <cell r="G692">
            <v>999950</v>
          </cell>
          <cell r="H692">
            <v>168.91047297297297</v>
          </cell>
        </row>
        <row r="693">
          <cell r="A693" t="str">
            <v>4302071004</v>
          </cell>
          <cell r="B693" t="str">
            <v>Cargas Sociales</v>
          </cell>
          <cell r="C693">
            <v>1000000</v>
          </cell>
          <cell r="D693">
            <v>50</v>
          </cell>
          <cell r="E693">
            <v>1000000</v>
          </cell>
          <cell r="F693">
            <v>50</v>
          </cell>
          <cell r="G693">
            <v>999950</v>
          </cell>
          <cell r="H693">
            <v>168.91047297297297</v>
          </cell>
        </row>
        <row r="694">
          <cell r="A694" t="str">
            <v>4302071005</v>
          </cell>
          <cell r="B694" t="str">
            <v>Sueldo Anual Complementario</v>
          </cell>
          <cell r="C694">
            <v>1000000</v>
          </cell>
          <cell r="D694">
            <v>50</v>
          </cell>
          <cell r="E694">
            <v>1000000</v>
          </cell>
          <cell r="F694">
            <v>50</v>
          </cell>
          <cell r="G694">
            <v>999950</v>
          </cell>
          <cell r="H694">
            <v>168.91047297297297</v>
          </cell>
        </row>
        <row r="695">
          <cell r="A695" t="str">
            <v>4302071006</v>
          </cell>
          <cell r="B695" t="str">
            <v>Vacaciones</v>
          </cell>
          <cell r="C695">
            <v>1000000</v>
          </cell>
          <cell r="D695">
            <v>50</v>
          </cell>
          <cell r="E695">
            <v>1000000</v>
          </cell>
          <cell r="F695">
            <v>50</v>
          </cell>
          <cell r="G695">
            <v>999950</v>
          </cell>
          <cell r="H695">
            <v>168.91047297297297</v>
          </cell>
        </row>
        <row r="696">
          <cell r="A696" t="str">
            <v>4302071007</v>
          </cell>
          <cell r="B696" t="str">
            <v>Plan de Jubilacion</v>
          </cell>
          <cell r="C696">
            <v>1000000</v>
          </cell>
          <cell r="D696">
            <v>50</v>
          </cell>
          <cell r="E696">
            <v>1000000</v>
          </cell>
          <cell r="F696">
            <v>50</v>
          </cell>
          <cell r="G696">
            <v>999950</v>
          </cell>
          <cell r="H696">
            <v>168.91047297297297</v>
          </cell>
        </row>
        <row r="697">
          <cell r="A697" t="str">
            <v>4302071008</v>
          </cell>
          <cell r="B697" t="str">
            <v>Distribucion utilidades</v>
          </cell>
          <cell r="C697">
            <v>1000000</v>
          </cell>
          <cell r="D697">
            <v>50</v>
          </cell>
          <cell r="E697">
            <v>1000000</v>
          </cell>
          <cell r="F697">
            <v>50</v>
          </cell>
          <cell r="G697">
            <v>999950</v>
          </cell>
          <cell r="H697">
            <v>168.91047297297297</v>
          </cell>
        </row>
        <row r="698">
          <cell r="A698" t="str">
            <v>4302071009</v>
          </cell>
          <cell r="B698" t="str">
            <v>Vivienda</v>
          </cell>
          <cell r="C698">
            <v>1000000</v>
          </cell>
          <cell r="D698">
            <v>50</v>
          </cell>
          <cell r="E698">
            <v>1000000</v>
          </cell>
          <cell r="F698">
            <v>50</v>
          </cell>
          <cell r="G698">
            <v>999950</v>
          </cell>
          <cell r="H698">
            <v>168.91047297297297</v>
          </cell>
        </row>
        <row r="699">
          <cell r="A699" t="str">
            <v>4302071010</v>
          </cell>
          <cell r="B699" t="str">
            <v>Servicio Medico</v>
          </cell>
          <cell r="C699">
            <v>1000000</v>
          </cell>
          <cell r="D699">
            <v>50</v>
          </cell>
          <cell r="E699">
            <v>1000000</v>
          </cell>
          <cell r="F699">
            <v>50</v>
          </cell>
          <cell r="G699">
            <v>999950</v>
          </cell>
          <cell r="H699">
            <v>168.91047297297297</v>
          </cell>
        </row>
        <row r="700">
          <cell r="A700" t="str">
            <v>4302071011</v>
          </cell>
          <cell r="B700" t="str">
            <v>Capacitacion</v>
          </cell>
          <cell r="C700">
            <v>1000000</v>
          </cell>
          <cell r="D700">
            <v>50</v>
          </cell>
          <cell r="E700">
            <v>1000000</v>
          </cell>
          <cell r="F700">
            <v>50</v>
          </cell>
          <cell r="G700">
            <v>999950</v>
          </cell>
          <cell r="H700">
            <v>168.91047297297297</v>
          </cell>
        </row>
        <row r="701">
          <cell r="A701" t="str">
            <v>4302071012</v>
          </cell>
          <cell r="B701" t="str">
            <v>Otros Servicios al Personal</v>
          </cell>
          <cell r="C701">
            <v>1000000</v>
          </cell>
          <cell r="D701">
            <v>50</v>
          </cell>
          <cell r="E701">
            <v>1000000</v>
          </cell>
          <cell r="F701">
            <v>50</v>
          </cell>
          <cell r="G701">
            <v>999950</v>
          </cell>
          <cell r="H701">
            <v>168.91047297297297</v>
          </cell>
        </row>
        <row r="702">
          <cell r="A702" t="str">
            <v>4302071013</v>
          </cell>
          <cell r="B702" t="str">
            <v>Varios</v>
          </cell>
          <cell r="C702">
            <v>1000000</v>
          </cell>
          <cell r="D702">
            <v>50</v>
          </cell>
          <cell r="E702">
            <v>1000000</v>
          </cell>
          <cell r="F702">
            <v>50</v>
          </cell>
          <cell r="G702">
            <v>999950</v>
          </cell>
          <cell r="H702">
            <v>168.91047297297297</v>
          </cell>
        </row>
        <row r="703">
          <cell r="A703" t="str">
            <v>4302071014</v>
          </cell>
          <cell r="B703" t="str">
            <v>Indemnizaciones</v>
          </cell>
          <cell r="C703">
            <v>1000000</v>
          </cell>
          <cell r="D703">
            <v>50</v>
          </cell>
          <cell r="E703">
            <v>1000000</v>
          </cell>
          <cell r="F703">
            <v>50</v>
          </cell>
          <cell r="G703">
            <v>999950</v>
          </cell>
          <cell r="H703">
            <v>168.91047297297297</v>
          </cell>
        </row>
        <row r="704">
          <cell r="A704" t="str">
            <v>4302071015</v>
          </cell>
          <cell r="B704" t="str">
            <v>Gratificaciones</v>
          </cell>
          <cell r="C704">
            <v>1000000</v>
          </cell>
          <cell r="D704">
            <v>50</v>
          </cell>
          <cell r="E704">
            <v>1000000</v>
          </cell>
          <cell r="F704">
            <v>50</v>
          </cell>
          <cell r="G704">
            <v>999950</v>
          </cell>
          <cell r="H704">
            <v>168.91047297297297</v>
          </cell>
        </row>
        <row r="705">
          <cell r="A705" t="str">
            <v>4302071201</v>
          </cell>
          <cell r="B705" t="str">
            <v>Gastos de viaje</v>
          </cell>
          <cell r="C705">
            <v>1000000</v>
          </cell>
          <cell r="D705">
            <v>50</v>
          </cell>
          <cell r="E705">
            <v>1000000</v>
          </cell>
          <cell r="F705">
            <v>50</v>
          </cell>
          <cell r="G705">
            <v>999950</v>
          </cell>
          <cell r="H705">
            <v>168.91047297297297</v>
          </cell>
        </row>
        <row r="706">
          <cell r="A706" t="str">
            <v>4302071401</v>
          </cell>
          <cell r="B706" t="str">
            <v>Gastos de oficina</v>
          </cell>
          <cell r="C706">
            <v>1000000</v>
          </cell>
          <cell r="D706">
            <v>50</v>
          </cell>
          <cell r="E706">
            <v>1000000</v>
          </cell>
          <cell r="F706">
            <v>50</v>
          </cell>
          <cell r="G706">
            <v>999950</v>
          </cell>
          <cell r="H706">
            <v>168.91047297297297</v>
          </cell>
        </row>
        <row r="707">
          <cell r="A707" t="str">
            <v>4302071601</v>
          </cell>
          <cell r="B707" t="str">
            <v>Comunicaciones</v>
          </cell>
          <cell r="C707">
            <v>1000000</v>
          </cell>
          <cell r="D707">
            <v>50</v>
          </cell>
          <cell r="E707">
            <v>1000000</v>
          </cell>
          <cell r="F707">
            <v>50</v>
          </cell>
          <cell r="G707">
            <v>999950</v>
          </cell>
          <cell r="H707">
            <v>168.91047297297297</v>
          </cell>
        </row>
        <row r="708">
          <cell r="A708" t="str">
            <v>4302071801</v>
          </cell>
          <cell r="B708" t="str">
            <v>Publicidad</v>
          </cell>
          <cell r="C708">
            <v>1000000</v>
          </cell>
          <cell r="D708">
            <v>50</v>
          </cell>
          <cell r="E708">
            <v>1000000</v>
          </cell>
          <cell r="F708">
            <v>50</v>
          </cell>
          <cell r="G708">
            <v>999950</v>
          </cell>
          <cell r="H708">
            <v>168.91047297297297</v>
          </cell>
        </row>
        <row r="709">
          <cell r="A709" t="str">
            <v>4302071802</v>
          </cell>
          <cell r="B709" t="str">
            <v>Promociones</v>
          </cell>
          <cell r="C709">
            <v>1000000</v>
          </cell>
          <cell r="D709">
            <v>50</v>
          </cell>
          <cell r="E709">
            <v>1000000</v>
          </cell>
          <cell r="F709">
            <v>50</v>
          </cell>
          <cell r="G709">
            <v>999950</v>
          </cell>
          <cell r="H709">
            <v>168.91047297297297</v>
          </cell>
        </row>
        <row r="710">
          <cell r="A710" t="str">
            <v>4302071803</v>
          </cell>
          <cell r="B710" t="str">
            <v>Servicios al Cliente</v>
          </cell>
          <cell r="C710">
            <v>1000000</v>
          </cell>
          <cell r="D710">
            <v>50</v>
          </cell>
          <cell r="E710">
            <v>1000000</v>
          </cell>
          <cell r="F710">
            <v>50</v>
          </cell>
          <cell r="G710">
            <v>999950</v>
          </cell>
          <cell r="H710">
            <v>168.91047297297297</v>
          </cell>
        </row>
        <row r="711">
          <cell r="A711" t="str">
            <v>4302072001</v>
          </cell>
          <cell r="B711" t="str">
            <v>Impuestos a la propiedad</v>
          </cell>
          <cell r="C711">
            <v>1000000</v>
          </cell>
          <cell r="D711">
            <v>50</v>
          </cell>
          <cell r="E711">
            <v>1000000</v>
          </cell>
          <cell r="F711">
            <v>50</v>
          </cell>
          <cell r="G711">
            <v>999950</v>
          </cell>
          <cell r="H711">
            <v>168.91047297297297</v>
          </cell>
        </row>
        <row r="712">
          <cell r="A712" t="str">
            <v>4302072002</v>
          </cell>
          <cell r="B712" t="str">
            <v>Otros impuestos</v>
          </cell>
          <cell r="C712">
            <v>1000000</v>
          </cell>
          <cell r="D712">
            <v>50</v>
          </cell>
          <cell r="E712">
            <v>1000000</v>
          </cell>
          <cell r="F712">
            <v>50</v>
          </cell>
          <cell r="G712">
            <v>999950</v>
          </cell>
          <cell r="H712">
            <v>168.91047297297297</v>
          </cell>
        </row>
        <row r="713">
          <cell r="A713" t="str">
            <v>4302072201</v>
          </cell>
          <cell r="B713" t="str">
            <v>Seguros del personal</v>
          </cell>
          <cell r="C713">
            <v>1000000</v>
          </cell>
          <cell r="D713">
            <v>50</v>
          </cell>
          <cell r="E713">
            <v>1000000</v>
          </cell>
          <cell r="F713">
            <v>50</v>
          </cell>
          <cell r="G713">
            <v>999950</v>
          </cell>
          <cell r="H713">
            <v>168.91047297297297</v>
          </cell>
        </row>
        <row r="714">
          <cell r="A714" t="str">
            <v>4302072202</v>
          </cell>
          <cell r="B714" t="str">
            <v>Seguros de propiedades</v>
          </cell>
          <cell r="C714">
            <v>1000000</v>
          </cell>
          <cell r="D714">
            <v>50</v>
          </cell>
          <cell r="E714">
            <v>1000000</v>
          </cell>
          <cell r="F714">
            <v>50</v>
          </cell>
          <cell r="G714">
            <v>999950</v>
          </cell>
          <cell r="H714">
            <v>168.91047297297297</v>
          </cell>
        </row>
        <row r="715">
          <cell r="A715" t="str">
            <v>4302072401</v>
          </cell>
          <cell r="B715" t="str">
            <v>Honorarios auditores</v>
          </cell>
          <cell r="C715">
            <v>1000000</v>
          </cell>
          <cell r="D715">
            <v>50</v>
          </cell>
          <cell r="E715">
            <v>1000000</v>
          </cell>
          <cell r="F715">
            <v>50</v>
          </cell>
          <cell r="G715">
            <v>999950</v>
          </cell>
          <cell r="H715">
            <v>168.91047297297297</v>
          </cell>
        </row>
        <row r="716">
          <cell r="A716" t="str">
            <v>4302072402</v>
          </cell>
          <cell r="B716" t="str">
            <v>Honorarios legales</v>
          </cell>
          <cell r="C716">
            <v>1000000</v>
          </cell>
          <cell r="D716">
            <v>50</v>
          </cell>
          <cell r="E716">
            <v>1000000</v>
          </cell>
          <cell r="F716">
            <v>50</v>
          </cell>
          <cell r="G716">
            <v>999950</v>
          </cell>
          <cell r="H716">
            <v>168.91047297297297</v>
          </cell>
        </row>
        <row r="717">
          <cell r="A717" t="str">
            <v>4302072403</v>
          </cell>
          <cell r="B717" t="str">
            <v>Otros honorarios</v>
          </cell>
          <cell r="C717">
            <v>1000000</v>
          </cell>
          <cell r="D717">
            <v>50</v>
          </cell>
          <cell r="E717">
            <v>1000000</v>
          </cell>
          <cell r="F717">
            <v>50</v>
          </cell>
          <cell r="G717">
            <v>999950</v>
          </cell>
          <cell r="H717">
            <v>168.91047297297297</v>
          </cell>
        </row>
        <row r="718">
          <cell r="A718" t="str">
            <v>4302072404</v>
          </cell>
          <cell r="B718" t="str">
            <v>Recoleccion de basura</v>
          </cell>
          <cell r="C718">
            <v>1000000</v>
          </cell>
          <cell r="D718">
            <v>50</v>
          </cell>
          <cell r="E718">
            <v>1000000</v>
          </cell>
          <cell r="F718">
            <v>50</v>
          </cell>
          <cell r="G718">
            <v>999950</v>
          </cell>
          <cell r="H718">
            <v>168.91047297297297</v>
          </cell>
        </row>
        <row r="719">
          <cell r="A719" t="str">
            <v>4302072405</v>
          </cell>
          <cell r="B719" t="str">
            <v>Otros Servicios</v>
          </cell>
          <cell r="C719">
            <v>1000000</v>
          </cell>
          <cell r="D719">
            <v>50</v>
          </cell>
          <cell r="E719">
            <v>1000000</v>
          </cell>
          <cell r="F719">
            <v>50</v>
          </cell>
          <cell r="G719">
            <v>999950</v>
          </cell>
          <cell r="H719">
            <v>168.91047297297297</v>
          </cell>
        </row>
        <row r="720">
          <cell r="A720" t="str">
            <v>4302072601</v>
          </cell>
          <cell r="B720" t="str">
            <v>Equipamiento</v>
          </cell>
          <cell r="C720">
            <v>1000000</v>
          </cell>
          <cell r="D720">
            <v>50</v>
          </cell>
          <cell r="E720">
            <v>1000000</v>
          </cell>
          <cell r="F720">
            <v>50</v>
          </cell>
          <cell r="G720">
            <v>999950</v>
          </cell>
          <cell r="H720">
            <v>168.91047297297297</v>
          </cell>
        </row>
        <row r="721">
          <cell r="A721" t="str">
            <v>4302072602</v>
          </cell>
          <cell r="B721" t="str">
            <v>Reparaciones y mantenimiento</v>
          </cell>
          <cell r="C721">
            <v>1000000</v>
          </cell>
          <cell r="D721">
            <v>50</v>
          </cell>
          <cell r="E721">
            <v>1000000</v>
          </cell>
          <cell r="F721">
            <v>50</v>
          </cell>
          <cell r="G721">
            <v>999950</v>
          </cell>
          <cell r="H721">
            <v>168.91047297297297</v>
          </cell>
        </row>
        <row r="722">
          <cell r="A722" t="str">
            <v>4302072801</v>
          </cell>
          <cell r="B722" t="str">
            <v>Otros proveedores</v>
          </cell>
          <cell r="C722">
            <v>1000000</v>
          </cell>
          <cell r="D722">
            <v>50</v>
          </cell>
          <cell r="E722">
            <v>1000000</v>
          </cell>
          <cell r="F722">
            <v>50</v>
          </cell>
          <cell r="G722">
            <v>999950</v>
          </cell>
          <cell r="H722">
            <v>168.91047297297297</v>
          </cell>
        </row>
        <row r="723">
          <cell r="A723" t="str">
            <v>4302072802</v>
          </cell>
          <cell r="B723" t="str">
            <v>Proveedores</v>
          </cell>
          <cell r="C723">
            <v>1000000</v>
          </cell>
          <cell r="D723">
            <v>50</v>
          </cell>
          <cell r="E723">
            <v>1000000</v>
          </cell>
          <cell r="F723">
            <v>50</v>
          </cell>
          <cell r="G723">
            <v>999950</v>
          </cell>
          <cell r="H723">
            <v>168.91047297297297</v>
          </cell>
        </row>
        <row r="724">
          <cell r="A724" t="str">
            <v>4302072803</v>
          </cell>
          <cell r="B724" t="str">
            <v>Energia electrica</v>
          </cell>
          <cell r="C724">
            <v>1000000</v>
          </cell>
          <cell r="D724">
            <v>50</v>
          </cell>
          <cell r="E724">
            <v>1000000</v>
          </cell>
          <cell r="F724">
            <v>50</v>
          </cell>
          <cell r="G724">
            <v>999950</v>
          </cell>
          <cell r="H724">
            <v>168.91047297297297</v>
          </cell>
        </row>
        <row r="725">
          <cell r="A725" t="str">
            <v>4302072804</v>
          </cell>
          <cell r="B725" t="str">
            <v>Gas</v>
          </cell>
          <cell r="C725">
            <v>1000000</v>
          </cell>
          <cell r="D725">
            <v>50</v>
          </cell>
          <cell r="E725">
            <v>1000000</v>
          </cell>
          <cell r="F725">
            <v>50</v>
          </cell>
          <cell r="G725">
            <v>999950</v>
          </cell>
          <cell r="H725">
            <v>168.91047297297297</v>
          </cell>
        </row>
        <row r="726">
          <cell r="A726" t="str">
            <v>4302072805</v>
          </cell>
          <cell r="B726" t="str">
            <v>Agua</v>
          </cell>
          <cell r="C726">
            <v>1000000</v>
          </cell>
          <cell r="D726">
            <v>50</v>
          </cell>
          <cell r="E726">
            <v>1000000</v>
          </cell>
          <cell r="F726">
            <v>50</v>
          </cell>
          <cell r="G726">
            <v>999950</v>
          </cell>
          <cell r="H726">
            <v>168.91047297297297</v>
          </cell>
        </row>
        <row r="727">
          <cell r="A727" t="str">
            <v>4302072806</v>
          </cell>
          <cell r="B727" t="str">
            <v>Gastos en Seguridad</v>
          </cell>
          <cell r="C727">
            <v>1000000</v>
          </cell>
          <cell r="D727">
            <v>50</v>
          </cell>
          <cell r="E727">
            <v>1000000</v>
          </cell>
          <cell r="F727">
            <v>50</v>
          </cell>
          <cell r="G727">
            <v>999950</v>
          </cell>
          <cell r="H727">
            <v>168.91047297297297</v>
          </cell>
        </row>
        <row r="728">
          <cell r="A728" t="str">
            <v>4302073001</v>
          </cell>
          <cell r="B728" t="str">
            <v>Alquiler de equipos</v>
          </cell>
          <cell r="C728">
            <v>1000000</v>
          </cell>
          <cell r="D728">
            <v>50</v>
          </cell>
          <cell r="E728">
            <v>1000000</v>
          </cell>
          <cell r="F728">
            <v>50</v>
          </cell>
          <cell r="G728">
            <v>999950</v>
          </cell>
          <cell r="H728">
            <v>168.91047297297297</v>
          </cell>
        </row>
        <row r="729">
          <cell r="A729" t="str">
            <v>4302073002</v>
          </cell>
          <cell r="B729" t="str">
            <v>Alquiler de oficinas</v>
          </cell>
          <cell r="C729">
            <v>1000000</v>
          </cell>
          <cell r="D729">
            <v>50</v>
          </cell>
          <cell r="E729">
            <v>1000000</v>
          </cell>
          <cell r="F729">
            <v>50</v>
          </cell>
          <cell r="G729">
            <v>999950</v>
          </cell>
          <cell r="H729">
            <v>168.91047297297297</v>
          </cell>
        </row>
        <row r="730">
          <cell r="A730" t="str">
            <v>4302073003</v>
          </cell>
          <cell r="B730" t="str">
            <v>Fletes</v>
          </cell>
          <cell r="C730">
            <v>1000000</v>
          </cell>
          <cell r="D730">
            <v>50</v>
          </cell>
          <cell r="E730">
            <v>1000000</v>
          </cell>
          <cell r="F730">
            <v>50</v>
          </cell>
          <cell r="G730">
            <v>999950</v>
          </cell>
          <cell r="H730">
            <v>168.91047297297297</v>
          </cell>
        </row>
        <row r="731">
          <cell r="A731" t="str">
            <v>4302073004</v>
          </cell>
          <cell r="B731" t="str">
            <v>Depositos</v>
          </cell>
          <cell r="C731">
            <v>1000000</v>
          </cell>
          <cell r="D731">
            <v>50</v>
          </cell>
          <cell r="E731">
            <v>1000000</v>
          </cell>
          <cell r="F731">
            <v>50</v>
          </cell>
          <cell r="G731">
            <v>999950</v>
          </cell>
          <cell r="H731">
            <v>168.91047297297297</v>
          </cell>
        </row>
        <row r="732">
          <cell r="A732" t="str">
            <v>4302073005</v>
          </cell>
          <cell r="B732" t="str">
            <v>Suscripciones</v>
          </cell>
          <cell r="C732">
            <v>1000000</v>
          </cell>
          <cell r="D732">
            <v>50</v>
          </cell>
          <cell r="E732">
            <v>1000000</v>
          </cell>
          <cell r="F732">
            <v>50</v>
          </cell>
          <cell r="G732">
            <v>999950</v>
          </cell>
          <cell r="H732">
            <v>168.91047297297297</v>
          </cell>
        </row>
        <row r="733">
          <cell r="A733" t="str">
            <v>4302073006</v>
          </cell>
          <cell r="B733" t="str">
            <v>Otros gastos</v>
          </cell>
          <cell r="C733">
            <v>1000000</v>
          </cell>
          <cell r="D733">
            <v>50</v>
          </cell>
          <cell r="E733">
            <v>1000000</v>
          </cell>
          <cell r="F733">
            <v>50</v>
          </cell>
          <cell r="G733">
            <v>999950</v>
          </cell>
          <cell r="H733">
            <v>168.91047297297297</v>
          </cell>
        </row>
        <row r="734">
          <cell r="A734" t="str">
            <v>4302073007</v>
          </cell>
          <cell r="B734" t="str">
            <v>Recreacion</v>
          </cell>
          <cell r="C734">
            <v>1000000</v>
          </cell>
          <cell r="D734">
            <v>50</v>
          </cell>
          <cell r="E734">
            <v>1000000</v>
          </cell>
          <cell r="F734">
            <v>50</v>
          </cell>
          <cell r="G734">
            <v>999950</v>
          </cell>
          <cell r="H734">
            <v>168.91047297297297</v>
          </cell>
        </row>
        <row r="735">
          <cell r="A735" t="str">
            <v>4302073008</v>
          </cell>
          <cell r="B735" t="str">
            <v>Estructura</v>
          </cell>
          <cell r="C735">
            <v>1000000</v>
          </cell>
          <cell r="D735">
            <v>50</v>
          </cell>
          <cell r="E735">
            <v>1000000</v>
          </cell>
          <cell r="F735">
            <v>50</v>
          </cell>
          <cell r="G735">
            <v>999950</v>
          </cell>
          <cell r="H735">
            <v>168.91047297297297</v>
          </cell>
        </row>
        <row r="736">
          <cell r="A736" t="str">
            <v>4302081001</v>
          </cell>
          <cell r="B736" t="str">
            <v>Sueldos y Jornales personal permanente</v>
          </cell>
          <cell r="C736">
            <v>1000000</v>
          </cell>
          <cell r="D736">
            <v>50</v>
          </cell>
          <cell r="E736">
            <v>1000000</v>
          </cell>
          <cell r="F736">
            <v>50</v>
          </cell>
          <cell r="G736">
            <v>999950</v>
          </cell>
          <cell r="H736">
            <v>168.91047297297297</v>
          </cell>
        </row>
        <row r="737">
          <cell r="A737" t="str">
            <v>4302081002</v>
          </cell>
          <cell r="B737" t="str">
            <v>Sueldos y Jornales personal temporario</v>
          </cell>
          <cell r="C737">
            <v>1000000</v>
          </cell>
          <cell r="D737">
            <v>50</v>
          </cell>
          <cell r="E737">
            <v>1000000</v>
          </cell>
          <cell r="F737">
            <v>50</v>
          </cell>
          <cell r="G737">
            <v>999950</v>
          </cell>
          <cell r="H737">
            <v>168.91047297297297</v>
          </cell>
        </row>
        <row r="738">
          <cell r="A738" t="str">
            <v>4302081003</v>
          </cell>
          <cell r="B738" t="str">
            <v>Horas Extras</v>
          </cell>
          <cell r="C738">
            <v>1000000</v>
          </cell>
          <cell r="D738">
            <v>50</v>
          </cell>
          <cell r="E738">
            <v>1000000</v>
          </cell>
          <cell r="F738">
            <v>50</v>
          </cell>
          <cell r="G738">
            <v>999950</v>
          </cell>
          <cell r="H738">
            <v>168.91047297297297</v>
          </cell>
        </row>
        <row r="739">
          <cell r="A739" t="str">
            <v>4302081004</v>
          </cell>
          <cell r="B739" t="str">
            <v>Cargas Sociales</v>
          </cell>
          <cell r="C739">
            <v>1000000</v>
          </cell>
          <cell r="D739">
            <v>50</v>
          </cell>
          <cell r="E739">
            <v>1000000</v>
          </cell>
          <cell r="F739">
            <v>50</v>
          </cell>
          <cell r="G739">
            <v>999950</v>
          </cell>
          <cell r="H739">
            <v>168.91047297297297</v>
          </cell>
        </row>
        <row r="740">
          <cell r="A740" t="str">
            <v>4302081005</v>
          </cell>
          <cell r="B740" t="str">
            <v>Sueldo Anual Complementario</v>
          </cell>
          <cell r="C740">
            <v>1000000</v>
          </cell>
          <cell r="D740">
            <v>50</v>
          </cell>
          <cell r="E740">
            <v>1000000</v>
          </cell>
          <cell r="F740">
            <v>50</v>
          </cell>
          <cell r="G740">
            <v>999950</v>
          </cell>
          <cell r="H740">
            <v>168.91047297297297</v>
          </cell>
        </row>
        <row r="741">
          <cell r="A741" t="str">
            <v>4302081006</v>
          </cell>
          <cell r="B741" t="str">
            <v>Vacaciones</v>
          </cell>
          <cell r="C741">
            <v>1000000</v>
          </cell>
          <cell r="D741">
            <v>50</v>
          </cell>
          <cell r="E741">
            <v>1000000</v>
          </cell>
          <cell r="F741">
            <v>50</v>
          </cell>
          <cell r="G741">
            <v>999950</v>
          </cell>
          <cell r="H741">
            <v>168.91047297297297</v>
          </cell>
        </row>
        <row r="742">
          <cell r="A742" t="str">
            <v>4302081007</v>
          </cell>
          <cell r="B742" t="str">
            <v>Plan de Jubilacion</v>
          </cell>
          <cell r="C742">
            <v>1000000</v>
          </cell>
          <cell r="D742">
            <v>50</v>
          </cell>
          <cell r="E742">
            <v>1000000</v>
          </cell>
          <cell r="F742">
            <v>50</v>
          </cell>
          <cell r="G742">
            <v>999950</v>
          </cell>
          <cell r="H742">
            <v>168.91047297297297</v>
          </cell>
        </row>
        <row r="743">
          <cell r="A743" t="str">
            <v>4302081008</v>
          </cell>
          <cell r="B743" t="str">
            <v>Distribucion utilidades</v>
          </cell>
          <cell r="C743">
            <v>1000000</v>
          </cell>
          <cell r="D743">
            <v>50</v>
          </cell>
          <cell r="E743">
            <v>1000000</v>
          </cell>
          <cell r="F743">
            <v>50</v>
          </cell>
          <cell r="G743">
            <v>999950</v>
          </cell>
          <cell r="H743">
            <v>168.91047297297297</v>
          </cell>
        </row>
        <row r="744">
          <cell r="A744" t="str">
            <v>4302081009</v>
          </cell>
          <cell r="B744" t="str">
            <v>Vivienda</v>
          </cell>
          <cell r="C744">
            <v>1000000</v>
          </cell>
          <cell r="D744">
            <v>50</v>
          </cell>
          <cell r="E744">
            <v>1000000</v>
          </cell>
          <cell r="F744">
            <v>50</v>
          </cell>
          <cell r="G744">
            <v>999950</v>
          </cell>
          <cell r="H744">
            <v>168.91047297297297</v>
          </cell>
        </row>
        <row r="745">
          <cell r="A745" t="str">
            <v>4302081010</v>
          </cell>
          <cell r="B745" t="str">
            <v>Servicio Medico</v>
          </cell>
          <cell r="C745">
            <v>1000000</v>
          </cell>
          <cell r="D745">
            <v>50</v>
          </cell>
          <cell r="E745">
            <v>1000000</v>
          </cell>
          <cell r="F745">
            <v>50</v>
          </cell>
          <cell r="G745">
            <v>999950</v>
          </cell>
          <cell r="H745">
            <v>168.91047297297297</v>
          </cell>
        </row>
        <row r="746">
          <cell r="A746" t="str">
            <v>4302081011</v>
          </cell>
          <cell r="B746" t="str">
            <v>Capacitacion</v>
          </cell>
          <cell r="C746">
            <v>1000000</v>
          </cell>
          <cell r="D746">
            <v>50</v>
          </cell>
          <cell r="E746">
            <v>1000000</v>
          </cell>
          <cell r="F746">
            <v>50</v>
          </cell>
          <cell r="G746">
            <v>999950</v>
          </cell>
          <cell r="H746">
            <v>168.91047297297297</v>
          </cell>
        </row>
        <row r="747">
          <cell r="A747" t="str">
            <v>4302081012</v>
          </cell>
          <cell r="B747" t="str">
            <v>Otros Servicios al Personal</v>
          </cell>
          <cell r="C747">
            <v>1000000</v>
          </cell>
          <cell r="D747">
            <v>50</v>
          </cell>
          <cell r="E747">
            <v>1000000</v>
          </cell>
          <cell r="F747">
            <v>50</v>
          </cell>
          <cell r="G747">
            <v>999950</v>
          </cell>
          <cell r="H747">
            <v>168.91047297297297</v>
          </cell>
        </row>
        <row r="748">
          <cell r="A748" t="str">
            <v>4302081013</v>
          </cell>
          <cell r="B748" t="str">
            <v>Varios</v>
          </cell>
          <cell r="C748">
            <v>1000000</v>
          </cell>
          <cell r="D748">
            <v>50</v>
          </cell>
          <cell r="E748">
            <v>1000000</v>
          </cell>
          <cell r="F748">
            <v>50</v>
          </cell>
          <cell r="G748">
            <v>999950</v>
          </cell>
          <cell r="H748">
            <v>168.91047297297297</v>
          </cell>
        </row>
        <row r="749">
          <cell r="A749" t="str">
            <v>4302081014</v>
          </cell>
          <cell r="B749" t="str">
            <v>Indemnizaciones</v>
          </cell>
          <cell r="C749">
            <v>1000000</v>
          </cell>
          <cell r="D749">
            <v>50</v>
          </cell>
          <cell r="E749">
            <v>1000000</v>
          </cell>
          <cell r="F749">
            <v>50</v>
          </cell>
          <cell r="G749">
            <v>999950</v>
          </cell>
          <cell r="H749">
            <v>168.91047297297297</v>
          </cell>
        </row>
        <row r="750">
          <cell r="A750" t="str">
            <v>4302081015</v>
          </cell>
          <cell r="B750" t="str">
            <v>Gratificaciones</v>
          </cell>
          <cell r="C750">
            <v>1000000</v>
          </cell>
          <cell r="D750">
            <v>50</v>
          </cell>
          <cell r="E750">
            <v>1000000</v>
          </cell>
          <cell r="F750">
            <v>50</v>
          </cell>
          <cell r="G750">
            <v>999950</v>
          </cell>
          <cell r="H750">
            <v>168.91047297297297</v>
          </cell>
        </row>
        <row r="751">
          <cell r="A751" t="str">
            <v>4302081201</v>
          </cell>
          <cell r="B751" t="str">
            <v>Gastos de viaje</v>
          </cell>
          <cell r="C751">
            <v>1000000</v>
          </cell>
          <cell r="D751">
            <v>50</v>
          </cell>
          <cell r="E751">
            <v>1000000</v>
          </cell>
          <cell r="F751">
            <v>50</v>
          </cell>
          <cell r="G751">
            <v>999950</v>
          </cell>
          <cell r="H751">
            <v>168.91047297297297</v>
          </cell>
        </row>
        <row r="752">
          <cell r="A752" t="str">
            <v>4302081401</v>
          </cell>
          <cell r="B752" t="str">
            <v>Gastos de oficina</v>
          </cell>
          <cell r="C752">
            <v>1000000</v>
          </cell>
          <cell r="D752">
            <v>50</v>
          </cell>
          <cell r="E752">
            <v>1000000</v>
          </cell>
          <cell r="F752">
            <v>50</v>
          </cell>
          <cell r="G752">
            <v>999950</v>
          </cell>
          <cell r="H752">
            <v>168.91047297297297</v>
          </cell>
        </row>
        <row r="753">
          <cell r="A753" t="str">
            <v>4302081601</v>
          </cell>
          <cell r="B753" t="str">
            <v>Comunicaciones</v>
          </cell>
          <cell r="C753">
            <v>1000000</v>
          </cell>
          <cell r="D753">
            <v>50</v>
          </cell>
          <cell r="E753">
            <v>1000000</v>
          </cell>
          <cell r="F753">
            <v>50</v>
          </cell>
          <cell r="G753">
            <v>999950</v>
          </cell>
          <cell r="H753">
            <v>168.91047297297297</v>
          </cell>
        </row>
        <row r="754">
          <cell r="A754" t="str">
            <v>4302081801</v>
          </cell>
          <cell r="B754" t="str">
            <v>Publicidad</v>
          </cell>
          <cell r="C754">
            <v>1000000</v>
          </cell>
          <cell r="D754">
            <v>50</v>
          </cell>
          <cell r="E754">
            <v>1000000</v>
          </cell>
          <cell r="F754">
            <v>50</v>
          </cell>
          <cell r="G754">
            <v>999950</v>
          </cell>
          <cell r="H754">
            <v>168.91047297297297</v>
          </cell>
        </row>
        <row r="755">
          <cell r="A755" t="str">
            <v>4302081802</v>
          </cell>
          <cell r="B755" t="str">
            <v>Promociones</v>
          </cell>
          <cell r="C755">
            <v>1000000</v>
          </cell>
          <cell r="D755">
            <v>50</v>
          </cell>
          <cell r="E755">
            <v>1000000</v>
          </cell>
          <cell r="F755">
            <v>50</v>
          </cell>
          <cell r="G755">
            <v>999950</v>
          </cell>
          <cell r="H755">
            <v>168.91047297297297</v>
          </cell>
        </row>
        <row r="756">
          <cell r="A756" t="str">
            <v>4302081803</v>
          </cell>
          <cell r="B756" t="str">
            <v>Servicios al Cliente</v>
          </cell>
          <cell r="C756">
            <v>1000000</v>
          </cell>
          <cell r="D756">
            <v>50</v>
          </cell>
          <cell r="E756">
            <v>1000000</v>
          </cell>
          <cell r="F756">
            <v>50</v>
          </cell>
          <cell r="G756">
            <v>999950</v>
          </cell>
          <cell r="H756">
            <v>168.91047297297297</v>
          </cell>
        </row>
        <row r="757">
          <cell r="A757" t="str">
            <v>4302082001</v>
          </cell>
          <cell r="B757" t="str">
            <v>Impuestos a la propiedad</v>
          </cell>
          <cell r="C757">
            <v>1000000</v>
          </cell>
          <cell r="D757">
            <v>50</v>
          </cell>
          <cell r="E757">
            <v>1000000</v>
          </cell>
          <cell r="F757">
            <v>50</v>
          </cell>
          <cell r="G757">
            <v>999950</v>
          </cell>
          <cell r="H757">
            <v>168.91047297297297</v>
          </cell>
        </row>
        <row r="758">
          <cell r="A758" t="str">
            <v>4302082002</v>
          </cell>
          <cell r="B758" t="str">
            <v>Otros impuestos</v>
          </cell>
          <cell r="C758">
            <v>1000000</v>
          </cell>
          <cell r="D758">
            <v>50</v>
          </cell>
          <cell r="E758">
            <v>1000000</v>
          </cell>
          <cell r="F758">
            <v>50</v>
          </cell>
          <cell r="G758">
            <v>999950</v>
          </cell>
          <cell r="H758">
            <v>168.91047297297297</v>
          </cell>
        </row>
        <row r="759">
          <cell r="A759" t="str">
            <v>4302082201</v>
          </cell>
          <cell r="B759" t="str">
            <v>Seguros del personal</v>
          </cell>
          <cell r="C759">
            <v>1000000</v>
          </cell>
          <cell r="D759">
            <v>50</v>
          </cell>
          <cell r="E759">
            <v>1000000</v>
          </cell>
          <cell r="F759">
            <v>50</v>
          </cell>
          <cell r="G759">
            <v>999950</v>
          </cell>
          <cell r="H759">
            <v>168.91047297297297</v>
          </cell>
        </row>
        <row r="760">
          <cell r="A760" t="str">
            <v>4302082202</v>
          </cell>
          <cell r="B760" t="str">
            <v>Seguros de propiedades</v>
          </cell>
          <cell r="C760">
            <v>1000000</v>
          </cell>
          <cell r="D760">
            <v>50</v>
          </cell>
          <cell r="E760">
            <v>1000000</v>
          </cell>
          <cell r="F760">
            <v>50</v>
          </cell>
          <cell r="G760">
            <v>999950</v>
          </cell>
          <cell r="H760">
            <v>168.91047297297297</v>
          </cell>
        </row>
        <row r="761">
          <cell r="A761" t="str">
            <v>4302082401</v>
          </cell>
          <cell r="B761" t="str">
            <v>Honorarios auditores</v>
          </cell>
          <cell r="C761">
            <v>1000000</v>
          </cell>
          <cell r="D761">
            <v>50</v>
          </cell>
          <cell r="E761">
            <v>1000000</v>
          </cell>
          <cell r="F761">
            <v>50</v>
          </cell>
          <cell r="G761">
            <v>999950</v>
          </cell>
          <cell r="H761">
            <v>168.91047297297297</v>
          </cell>
        </row>
        <row r="762">
          <cell r="A762" t="str">
            <v>4302082402</v>
          </cell>
          <cell r="B762" t="str">
            <v>Honorarios legales</v>
          </cell>
          <cell r="C762">
            <v>1000000</v>
          </cell>
          <cell r="D762">
            <v>50</v>
          </cell>
          <cell r="E762">
            <v>1000000</v>
          </cell>
          <cell r="F762">
            <v>50</v>
          </cell>
          <cell r="G762">
            <v>999950</v>
          </cell>
          <cell r="H762">
            <v>168.91047297297297</v>
          </cell>
        </row>
        <row r="763">
          <cell r="A763" t="str">
            <v>4302082403</v>
          </cell>
          <cell r="B763" t="str">
            <v>Otros honorarios</v>
          </cell>
          <cell r="C763">
            <v>1000000</v>
          </cell>
          <cell r="D763">
            <v>50</v>
          </cell>
          <cell r="E763">
            <v>1000000</v>
          </cell>
          <cell r="F763">
            <v>50</v>
          </cell>
          <cell r="G763">
            <v>999950</v>
          </cell>
          <cell r="H763">
            <v>168.91047297297297</v>
          </cell>
        </row>
        <row r="764">
          <cell r="A764" t="str">
            <v>4302082404</v>
          </cell>
          <cell r="B764" t="str">
            <v>Recoleccion de basura</v>
          </cell>
          <cell r="C764">
            <v>1000000</v>
          </cell>
          <cell r="D764">
            <v>50</v>
          </cell>
          <cell r="E764">
            <v>1000000</v>
          </cell>
          <cell r="F764">
            <v>50</v>
          </cell>
          <cell r="G764">
            <v>999950</v>
          </cell>
          <cell r="H764">
            <v>168.91047297297297</v>
          </cell>
        </row>
        <row r="765">
          <cell r="A765" t="str">
            <v>4302082405</v>
          </cell>
          <cell r="B765" t="str">
            <v>Otros Servicios</v>
          </cell>
          <cell r="C765">
            <v>1000000</v>
          </cell>
          <cell r="D765">
            <v>50</v>
          </cell>
          <cell r="E765">
            <v>1000000</v>
          </cell>
          <cell r="F765">
            <v>50</v>
          </cell>
          <cell r="G765">
            <v>999950</v>
          </cell>
          <cell r="H765">
            <v>168.91047297297297</v>
          </cell>
        </row>
        <row r="766">
          <cell r="A766" t="str">
            <v>4302082406</v>
          </cell>
          <cell r="B766" t="str">
            <v>Fumigaci¾n</v>
          </cell>
          <cell r="C766">
            <v>1000000</v>
          </cell>
          <cell r="D766">
            <v>50</v>
          </cell>
          <cell r="E766">
            <v>1000000</v>
          </cell>
          <cell r="F766">
            <v>50</v>
          </cell>
          <cell r="G766">
            <v>999950</v>
          </cell>
          <cell r="H766">
            <v>168.91047297297297</v>
          </cell>
        </row>
        <row r="767">
          <cell r="A767" t="str">
            <v>4302082601</v>
          </cell>
          <cell r="B767" t="str">
            <v>Equipamiento</v>
          </cell>
          <cell r="C767">
            <v>1000000</v>
          </cell>
          <cell r="D767">
            <v>50</v>
          </cell>
          <cell r="E767">
            <v>1000000</v>
          </cell>
          <cell r="F767">
            <v>50</v>
          </cell>
          <cell r="G767">
            <v>999950</v>
          </cell>
          <cell r="H767">
            <v>168.91047297297297</v>
          </cell>
        </row>
        <row r="768">
          <cell r="A768" t="str">
            <v>4302082602</v>
          </cell>
          <cell r="B768" t="str">
            <v>Reparaciones y mantenimiento</v>
          </cell>
          <cell r="C768">
            <v>1000000</v>
          </cell>
          <cell r="D768">
            <v>50</v>
          </cell>
          <cell r="E768">
            <v>1000000</v>
          </cell>
          <cell r="F768">
            <v>50</v>
          </cell>
          <cell r="G768">
            <v>999950</v>
          </cell>
          <cell r="H768">
            <v>168.91047297297297</v>
          </cell>
        </row>
        <row r="769">
          <cell r="A769" t="str">
            <v>4302082801</v>
          </cell>
          <cell r="B769" t="str">
            <v>Otros proveedores</v>
          </cell>
          <cell r="C769">
            <v>1000000</v>
          </cell>
          <cell r="D769">
            <v>50</v>
          </cell>
          <cell r="E769">
            <v>1000000</v>
          </cell>
          <cell r="F769">
            <v>50</v>
          </cell>
          <cell r="G769">
            <v>999950</v>
          </cell>
          <cell r="H769">
            <v>168.91047297297297</v>
          </cell>
        </row>
        <row r="770">
          <cell r="A770" t="str">
            <v>4302082802</v>
          </cell>
          <cell r="B770" t="str">
            <v>Proveedores</v>
          </cell>
          <cell r="C770">
            <v>1000000</v>
          </cell>
          <cell r="D770">
            <v>50</v>
          </cell>
          <cell r="E770">
            <v>1000000</v>
          </cell>
          <cell r="F770">
            <v>50</v>
          </cell>
          <cell r="G770">
            <v>999950</v>
          </cell>
          <cell r="H770">
            <v>168.91047297297297</v>
          </cell>
        </row>
        <row r="771">
          <cell r="A771" t="str">
            <v>4302082803</v>
          </cell>
          <cell r="B771" t="str">
            <v>Energia electrica</v>
          </cell>
          <cell r="C771">
            <v>1000000</v>
          </cell>
          <cell r="D771">
            <v>50</v>
          </cell>
          <cell r="E771">
            <v>1000000</v>
          </cell>
          <cell r="F771">
            <v>50</v>
          </cell>
          <cell r="G771">
            <v>999950</v>
          </cell>
          <cell r="H771">
            <v>168.91047297297297</v>
          </cell>
        </row>
        <row r="772">
          <cell r="A772" t="str">
            <v>4302082804</v>
          </cell>
          <cell r="B772" t="str">
            <v>Gas</v>
          </cell>
          <cell r="C772">
            <v>1000000</v>
          </cell>
          <cell r="D772">
            <v>50</v>
          </cell>
          <cell r="E772">
            <v>1000000</v>
          </cell>
          <cell r="F772">
            <v>50</v>
          </cell>
          <cell r="G772">
            <v>999950</v>
          </cell>
          <cell r="H772">
            <v>168.91047297297297</v>
          </cell>
        </row>
        <row r="773">
          <cell r="A773" t="str">
            <v>4302082805</v>
          </cell>
          <cell r="B773" t="str">
            <v>Agua</v>
          </cell>
          <cell r="C773">
            <v>1000000</v>
          </cell>
          <cell r="D773">
            <v>50</v>
          </cell>
          <cell r="E773">
            <v>1000000</v>
          </cell>
          <cell r="F773">
            <v>50</v>
          </cell>
          <cell r="G773">
            <v>999950</v>
          </cell>
          <cell r="H773">
            <v>168.91047297297297</v>
          </cell>
        </row>
        <row r="774">
          <cell r="A774" t="str">
            <v>4302082806</v>
          </cell>
          <cell r="B774" t="str">
            <v>Gastos en Seguridad</v>
          </cell>
          <cell r="C774">
            <v>1000000</v>
          </cell>
          <cell r="D774">
            <v>50</v>
          </cell>
          <cell r="E774">
            <v>1000000</v>
          </cell>
          <cell r="F774">
            <v>50</v>
          </cell>
          <cell r="G774">
            <v>999950</v>
          </cell>
          <cell r="H774">
            <v>168.91047297297297</v>
          </cell>
        </row>
        <row r="775">
          <cell r="A775" t="str">
            <v>4302083001</v>
          </cell>
          <cell r="B775" t="str">
            <v>Alquiler de equipos</v>
          </cell>
          <cell r="C775">
            <v>1000000</v>
          </cell>
          <cell r="D775">
            <v>50</v>
          </cell>
          <cell r="E775">
            <v>1000000</v>
          </cell>
          <cell r="F775">
            <v>50</v>
          </cell>
          <cell r="G775">
            <v>999950</v>
          </cell>
          <cell r="H775">
            <v>168.91047297297297</v>
          </cell>
        </row>
        <row r="776">
          <cell r="A776" t="str">
            <v>4302083002</v>
          </cell>
          <cell r="B776" t="str">
            <v>Alquiler de oficinas</v>
          </cell>
          <cell r="C776">
            <v>1000000</v>
          </cell>
          <cell r="D776">
            <v>50</v>
          </cell>
          <cell r="E776">
            <v>1000000</v>
          </cell>
          <cell r="F776">
            <v>50</v>
          </cell>
          <cell r="G776">
            <v>999950</v>
          </cell>
          <cell r="H776">
            <v>168.91047297297297</v>
          </cell>
        </row>
        <row r="777">
          <cell r="A777" t="str">
            <v>4302083003</v>
          </cell>
          <cell r="B777" t="str">
            <v>Fletes</v>
          </cell>
          <cell r="C777">
            <v>1000000</v>
          </cell>
          <cell r="D777">
            <v>50</v>
          </cell>
          <cell r="E777">
            <v>1000000</v>
          </cell>
          <cell r="F777">
            <v>50</v>
          </cell>
          <cell r="G777">
            <v>999950</v>
          </cell>
          <cell r="H777">
            <v>168.91047297297297</v>
          </cell>
        </row>
        <row r="778">
          <cell r="A778" t="str">
            <v>4302083004</v>
          </cell>
          <cell r="B778" t="str">
            <v>Depositos</v>
          </cell>
          <cell r="C778">
            <v>1000000</v>
          </cell>
          <cell r="D778">
            <v>50</v>
          </cell>
          <cell r="E778">
            <v>1000000</v>
          </cell>
          <cell r="F778">
            <v>50</v>
          </cell>
          <cell r="G778">
            <v>999950</v>
          </cell>
          <cell r="H778">
            <v>168.91047297297297</v>
          </cell>
        </row>
        <row r="779">
          <cell r="A779" t="str">
            <v>4302083005</v>
          </cell>
          <cell r="B779" t="str">
            <v>Suscripciones</v>
          </cell>
          <cell r="C779">
            <v>1000000</v>
          </cell>
          <cell r="D779">
            <v>50</v>
          </cell>
          <cell r="E779">
            <v>1000000</v>
          </cell>
          <cell r="F779">
            <v>50</v>
          </cell>
          <cell r="G779">
            <v>999950</v>
          </cell>
          <cell r="H779">
            <v>168.91047297297297</v>
          </cell>
        </row>
        <row r="780">
          <cell r="A780" t="str">
            <v>4302083006</v>
          </cell>
          <cell r="B780" t="str">
            <v>Otros gastos</v>
          </cell>
          <cell r="C780">
            <v>1000000</v>
          </cell>
          <cell r="D780">
            <v>50</v>
          </cell>
          <cell r="E780">
            <v>1000000</v>
          </cell>
          <cell r="F780">
            <v>50</v>
          </cell>
          <cell r="G780">
            <v>999950</v>
          </cell>
          <cell r="H780">
            <v>168.91047297297297</v>
          </cell>
        </row>
        <row r="781">
          <cell r="A781" t="str">
            <v>4302083007</v>
          </cell>
          <cell r="B781" t="str">
            <v>Recreacion</v>
          </cell>
          <cell r="C781">
            <v>1000000</v>
          </cell>
          <cell r="D781">
            <v>50</v>
          </cell>
          <cell r="E781">
            <v>1000000</v>
          </cell>
          <cell r="F781">
            <v>50</v>
          </cell>
          <cell r="G781">
            <v>999950</v>
          </cell>
          <cell r="H781">
            <v>168.91047297297297</v>
          </cell>
        </row>
        <row r="782">
          <cell r="A782" t="str">
            <v>4302083008</v>
          </cell>
          <cell r="B782" t="str">
            <v>Estructura</v>
          </cell>
          <cell r="C782">
            <v>1000000</v>
          </cell>
          <cell r="D782">
            <v>50</v>
          </cell>
          <cell r="E782">
            <v>1000000</v>
          </cell>
          <cell r="F782">
            <v>50</v>
          </cell>
          <cell r="G782">
            <v>999950</v>
          </cell>
          <cell r="H782">
            <v>168.91047297297297</v>
          </cell>
        </row>
        <row r="783">
          <cell r="A783" t="str">
            <v>4302091001</v>
          </cell>
          <cell r="B783" t="str">
            <v>Sueldos y Jornales personal permanente</v>
          </cell>
          <cell r="C783">
            <v>1000000</v>
          </cell>
          <cell r="D783">
            <v>50</v>
          </cell>
          <cell r="E783">
            <v>1000000</v>
          </cell>
          <cell r="F783">
            <v>50</v>
          </cell>
          <cell r="G783">
            <v>999950</v>
          </cell>
          <cell r="H783">
            <v>168.91047297297297</v>
          </cell>
        </row>
        <row r="784">
          <cell r="A784" t="str">
            <v>4302091002</v>
          </cell>
          <cell r="B784" t="str">
            <v>Sueldos y Jornales personal temporario</v>
          </cell>
          <cell r="C784">
            <v>1000000</v>
          </cell>
          <cell r="D784">
            <v>50</v>
          </cell>
          <cell r="E784">
            <v>1000000</v>
          </cell>
          <cell r="F784">
            <v>50</v>
          </cell>
          <cell r="G784">
            <v>999950</v>
          </cell>
          <cell r="H784">
            <v>168.91047297297297</v>
          </cell>
        </row>
        <row r="785">
          <cell r="A785" t="str">
            <v>4302091003</v>
          </cell>
          <cell r="B785" t="str">
            <v>Horas Extras</v>
          </cell>
          <cell r="C785">
            <v>1000000</v>
          </cell>
          <cell r="D785">
            <v>50</v>
          </cell>
          <cell r="E785">
            <v>1000000</v>
          </cell>
          <cell r="F785">
            <v>50</v>
          </cell>
          <cell r="G785">
            <v>999950</v>
          </cell>
          <cell r="H785">
            <v>168.91047297297297</v>
          </cell>
        </row>
        <row r="786">
          <cell r="A786" t="str">
            <v>4302091004</v>
          </cell>
          <cell r="B786" t="str">
            <v>Cargas Sociales</v>
          </cell>
          <cell r="C786">
            <v>1000000</v>
          </cell>
          <cell r="D786">
            <v>50</v>
          </cell>
          <cell r="E786">
            <v>1000000</v>
          </cell>
          <cell r="F786">
            <v>50</v>
          </cell>
          <cell r="G786">
            <v>999950</v>
          </cell>
          <cell r="H786">
            <v>168.91047297297297</v>
          </cell>
        </row>
        <row r="787">
          <cell r="A787" t="str">
            <v>4302091005</v>
          </cell>
          <cell r="B787" t="str">
            <v>Sueldo Anual Complementario</v>
          </cell>
          <cell r="C787">
            <v>1000000</v>
          </cell>
          <cell r="D787">
            <v>50</v>
          </cell>
          <cell r="E787">
            <v>1000000</v>
          </cell>
          <cell r="F787">
            <v>50</v>
          </cell>
          <cell r="G787">
            <v>999950</v>
          </cell>
          <cell r="H787">
            <v>168.91047297297297</v>
          </cell>
        </row>
        <row r="788">
          <cell r="A788" t="str">
            <v>4302091006</v>
          </cell>
          <cell r="B788" t="str">
            <v>Vacaciones</v>
          </cell>
          <cell r="C788">
            <v>1000000</v>
          </cell>
          <cell r="D788">
            <v>50</v>
          </cell>
          <cell r="E788">
            <v>1000000</v>
          </cell>
          <cell r="F788">
            <v>50</v>
          </cell>
          <cell r="G788">
            <v>999950</v>
          </cell>
          <cell r="H788">
            <v>168.91047297297297</v>
          </cell>
        </row>
        <row r="789">
          <cell r="A789" t="str">
            <v>4302091007</v>
          </cell>
          <cell r="B789" t="str">
            <v>Plan de Jubilacion</v>
          </cell>
          <cell r="C789">
            <v>1000000</v>
          </cell>
          <cell r="D789">
            <v>50</v>
          </cell>
          <cell r="E789">
            <v>1000000</v>
          </cell>
          <cell r="F789">
            <v>50</v>
          </cell>
          <cell r="G789">
            <v>999950</v>
          </cell>
          <cell r="H789">
            <v>168.91047297297297</v>
          </cell>
        </row>
        <row r="790">
          <cell r="A790" t="str">
            <v>4302091008</v>
          </cell>
          <cell r="B790" t="str">
            <v>Distribucion utilidades</v>
          </cell>
          <cell r="C790">
            <v>1000000</v>
          </cell>
          <cell r="D790">
            <v>50</v>
          </cell>
          <cell r="E790">
            <v>1000000</v>
          </cell>
          <cell r="F790">
            <v>50</v>
          </cell>
          <cell r="G790">
            <v>999950</v>
          </cell>
          <cell r="H790">
            <v>168.91047297297297</v>
          </cell>
        </row>
        <row r="791">
          <cell r="A791" t="str">
            <v>4302091009</v>
          </cell>
          <cell r="B791" t="str">
            <v>Vivienda</v>
          </cell>
          <cell r="C791">
            <v>1000000</v>
          </cell>
          <cell r="D791">
            <v>50</v>
          </cell>
          <cell r="E791">
            <v>1000000</v>
          </cell>
          <cell r="F791">
            <v>50</v>
          </cell>
          <cell r="G791">
            <v>999950</v>
          </cell>
          <cell r="H791">
            <v>168.91047297297297</v>
          </cell>
        </row>
        <row r="792">
          <cell r="A792" t="str">
            <v>4302091010</v>
          </cell>
          <cell r="B792" t="str">
            <v>Servicio Medico</v>
          </cell>
          <cell r="C792">
            <v>1000000</v>
          </cell>
          <cell r="D792">
            <v>50</v>
          </cell>
          <cell r="E792">
            <v>1000000</v>
          </cell>
          <cell r="F792">
            <v>50</v>
          </cell>
          <cell r="G792">
            <v>999950</v>
          </cell>
          <cell r="H792">
            <v>168.91047297297297</v>
          </cell>
        </row>
        <row r="793">
          <cell r="A793" t="str">
            <v>4302091011</v>
          </cell>
          <cell r="B793" t="str">
            <v>Capacitacion</v>
          </cell>
          <cell r="C793">
            <v>1000000</v>
          </cell>
          <cell r="D793">
            <v>50</v>
          </cell>
          <cell r="E793">
            <v>1000000</v>
          </cell>
          <cell r="F793">
            <v>50</v>
          </cell>
          <cell r="G793">
            <v>999950</v>
          </cell>
          <cell r="H793">
            <v>168.91047297297297</v>
          </cell>
        </row>
        <row r="794">
          <cell r="A794" t="str">
            <v>4302091012</v>
          </cell>
          <cell r="B794" t="str">
            <v>Otros Servicios al Personal</v>
          </cell>
          <cell r="C794">
            <v>1000000</v>
          </cell>
          <cell r="D794">
            <v>50</v>
          </cell>
          <cell r="E794">
            <v>1000000</v>
          </cell>
          <cell r="F794">
            <v>50</v>
          </cell>
          <cell r="G794">
            <v>999950</v>
          </cell>
          <cell r="H794">
            <v>168.91047297297297</v>
          </cell>
        </row>
        <row r="795">
          <cell r="A795" t="str">
            <v>4302091013</v>
          </cell>
          <cell r="B795" t="str">
            <v>Varios</v>
          </cell>
          <cell r="C795">
            <v>1000000</v>
          </cell>
          <cell r="D795">
            <v>50</v>
          </cell>
          <cell r="E795">
            <v>1000000</v>
          </cell>
          <cell r="F795">
            <v>50</v>
          </cell>
          <cell r="G795">
            <v>999950</v>
          </cell>
          <cell r="H795">
            <v>168.91047297297297</v>
          </cell>
        </row>
        <row r="796">
          <cell r="A796" t="str">
            <v>4302091014</v>
          </cell>
          <cell r="B796" t="str">
            <v>Indemnizaciones</v>
          </cell>
          <cell r="C796">
            <v>1000000</v>
          </cell>
          <cell r="D796">
            <v>50</v>
          </cell>
          <cell r="E796">
            <v>1000000</v>
          </cell>
          <cell r="F796">
            <v>50</v>
          </cell>
          <cell r="G796">
            <v>999950</v>
          </cell>
          <cell r="H796">
            <v>168.91047297297297</v>
          </cell>
        </row>
        <row r="797">
          <cell r="A797" t="str">
            <v>4302091015</v>
          </cell>
          <cell r="B797" t="str">
            <v>Gratificaciones</v>
          </cell>
          <cell r="C797">
            <v>1000000</v>
          </cell>
          <cell r="D797">
            <v>50</v>
          </cell>
          <cell r="E797">
            <v>1000000</v>
          </cell>
          <cell r="F797">
            <v>50</v>
          </cell>
          <cell r="G797">
            <v>999950</v>
          </cell>
          <cell r="H797">
            <v>168.91047297297297</v>
          </cell>
        </row>
        <row r="798">
          <cell r="A798" t="str">
            <v>4302091201</v>
          </cell>
          <cell r="B798" t="str">
            <v>Gastos de viaje</v>
          </cell>
          <cell r="C798">
            <v>1000000</v>
          </cell>
          <cell r="D798">
            <v>50</v>
          </cell>
          <cell r="E798">
            <v>1000000</v>
          </cell>
          <cell r="F798">
            <v>50</v>
          </cell>
          <cell r="G798">
            <v>999950</v>
          </cell>
          <cell r="H798">
            <v>168.91047297297297</v>
          </cell>
        </row>
        <row r="799">
          <cell r="A799" t="str">
            <v>4302091401</v>
          </cell>
          <cell r="B799" t="str">
            <v>Gastos de oficina</v>
          </cell>
          <cell r="C799">
            <v>1000000</v>
          </cell>
          <cell r="D799">
            <v>50</v>
          </cell>
          <cell r="E799">
            <v>1000000</v>
          </cell>
          <cell r="F799">
            <v>50</v>
          </cell>
          <cell r="G799">
            <v>999950</v>
          </cell>
          <cell r="H799">
            <v>168.91047297297297</v>
          </cell>
        </row>
        <row r="800">
          <cell r="A800" t="str">
            <v>4302091601</v>
          </cell>
          <cell r="B800" t="str">
            <v>Comunicaciones</v>
          </cell>
          <cell r="C800">
            <v>1000000</v>
          </cell>
          <cell r="D800">
            <v>50</v>
          </cell>
          <cell r="E800">
            <v>1000000</v>
          </cell>
          <cell r="F800">
            <v>50</v>
          </cell>
          <cell r="G800">
            <v>999950</v>
          </cell>
          <cell r="H800">
            <v>168.91047297297297</v>
          </cell>
        </row>
        <row r="801">
          <cell r="A801" t="str">
            <v>4302091801</v>
          </cell>
          <cell r="B801" t="str">
            <v>Publicidad</v>
          </cell>
          <cell r="C801">
            <v>1000000</v>
          </cell>
          <cell r="D801">
            <v>50</v>
          </cell>
          <cell r="E801">
            <v>1000000</v>
          </cell>
          <cell r="F801">
            <v>50</v>
          </cell>
          <cell r="G801">
            <v>999950</v>
          </cell>
          <cell r="H801">
            <v>168.91047297297297</v>
          </cell>
        </row>
        <row r="802">
          <cell r="A802" t="str">
            <v>4302091802</v>
          </cell>
          <cell r="B802" t="str">
            <v>Promociones</v>
          </cell>
          <cell r="C802">
            <v>1000000</v>
          </cell>
          <cell r="D802">
            <v>50</v>
          </cell>
          <cell r="E802">
            <v>1000000</v>
          </cell>
          <cell r="F802">
            <v>50</v>
          </cell>
          <cell r="G802">
            <v>999950</v>
          </cell>
          <cell r="H802">
            <v>168.91047297297297</v>
          </cell>
        </row>
        <row r="803">
          <cell r="A803" t="str">
            <v>4302091803</v>
          </cell>
          <cell r="B803" t="str">
            <v>Servicios al Cliente</v>
          </cell>
          <cell r="C803">
            <v>1000000</v>
          </cell>
          <cell r="D803">
            <v>50</v>
          </cell>
          <cell r="E803">
            <v>1000000</v>
          </cell>
          <cell r="F803">
            <v>50</v>
          </cell>
          <cell r="G803">
            <v>999950</v>
          </cell>
          <cell r="H803">
            <v>168.91047297297297</v>
          </cell>
        </row>
        <row r="804">
          <cell r="A804" t="str">
            <v>4302092001</v>
          </cell>
          <cell r="B804" t="str">
            <v>Impuestos a la propiedad</v>
          </cell>
          <cell r="C804">
            <v>1000000</v>
          </cell>
          <cell r="D804">
            <v>50</v>
          </cell>
          <cell r="E804">
            <v>1000000</v>
          </cell>
          <cell r="F804">
            <v>50</v>
          </cell>
          <cell r="G804">
            <v>999950</v>
          </cell>
          <cell r="H804">
            <v>168.91047297297297</v>
          </cell>
        </row>
        <row r="805">
          <cell r="A805" t="str">
            <v>4302092002</v>
          </cell>
          <cell r="B805" t="str">
            <v>Otros impuestos</v>
          </cell>
          <cell r="C805">
            <v>1000000</v>
          </cell>
          <cell r="D805">
            <v>50</v>
          </cell>
          <cell r="E805">
            <v>1000000</v>
          </cell>
          <cell r="F805">
            <v>50</v>
          </cell>
          <cell r="G805">
            <v>999950</v>
          </cell>
          <cell r="H805">
            <v>168.91047297297297</v>
          </cell>
        </row>
        <row r="806">
          <cell r="A806" t="str">
            <v>4302092201</v>
          </cell>
          <cell r="B806" t="str">
            <v>Seguros del personal</v>
          </cell>
          <cell r="C806">
            <v>1000000</v>
          </cell>
          <cell r="D806">
            <v>50</v>
          </cell>
          <cell r="E806">
            <v>1000000</v>
          </cell>
          <cell r="F806">
            <v>50</v>
          </cell>
          <cell r="G806">
            <v>999950</v>
          </cell>
          <cell r="H806">
            <v>168.91047297297297</v>
          </cell>
        </row>
        <row r="807">
          <cell r="A807" t="str">
            <v>4302092202</v>
          </cell>
          <cell r="B807" t="str">
            <v>Seguros de propiedades</v>
          </cell>
          <cell r="C807">
            <v>1000000</v>
          </cell>
          <cell r="D807">
            <v>50</v>
          </cell>
          <cell r="E807">
            <v>1000000</v>
          </cell>
          <cell r="F807">
            <v>50</v>
          </cell>
          <cell r="G807">
            <v>999950</v>
          </cell>
          <cell r="H807">
            <v>168.91047297297297</v>
          </cell>
        </row>
        <row r="808">
          <cell r="A808" t="str">
            <v>4302092401</v>
          </cell>
          <cell r="B808" t="str">
            <v>Honorarios auditores</v>
          </cell>
          <cell r="C808">
            <v>1000000</v>
          </cell>
          <cell r="D808">
            <v>50</v>
          </cell>
          <cell r="E808">
            <v>1000000</v>
          </cell>
          <cell r="F808">
            <v>50</v>
          </cell>
          <cell r="G808">
            <v>999950</v>
          </cell>
          <cell r="H808">
            <v>168.91047297297297</v>
          </cell>
        </row>
        <row r="809">
          <cell r="A809" t="str">
            <v>4302092402</v>
          </cell>
          <cell r="B809" t="str">
            <v>Honorarios legales</v>
          </cell>
          <cell r="C809">
            <v>1000000</v>
          </cell>
          <cell r="D809">
            <v>50</v>
          </cell>
          <cell r="E809">
            <v>1000000</v>
          </cell>
          <cell r="F809">
            <v>50</v>
          </cell>
          <cell r="G809">
            <v>999950</v>
          </cell>
          <cell r="H809">
            <v>168.91047297297297</v>
          </cell>
        </row>
        <row r="810">
          <cell r="A810" t="str">
            <v>4302092403</v>
          </cell>
          <cell r="B810" t="str">
            <v>Otros honorarios</v>
          </cell>
          <cell r="C810">
            <v>1000000</v>
          </cell>
          <cell r="D810">
            <v>50</v>
          </cell>
          <cell r="E810">
            <v>1000000</v>
          </cell>
          <cell r="F810">
            <v>50</v>
          </cell>
          <cell r="G810">
            <v>999950</v>
          </cell>
          <cell r="H810">
            <v>168.91047297297297</v>
          </cell>
        </row>
        <row r="811">
          <cell r="A811" t="str">
            <v>4302092404</v>
          </cell>
          <cell r="B811" t="str">
            <v>Recoleccion de basura</v>
          </cell>
          <cell r="C811">
            <v>1000000</v>
          </cell>
          <cell r="D811">
            <v>50</v>
          </cell>
          <cell r="E811">
            <v>1000000</v>
          </cell>
          <cell r="F811">
            <v>50</v>
          </cell>
          <cell r="G811">
            <v>999950</v>
          </cell>
          <cell r="H811">
            <v>168.91047297297297</v>
          </cell>
        </row>
        <row r="812">
          <cell r="A812" t="str">
            <v>4302092405</v>
          </cell>
          <cell r="B812" t="str">
            <v>Otros Servicios</v>
          </cell>
          <cell r="C812">
            <v>1000000</v>
          </cell>
          <cell r="D812">
            <v>50</v>
          </cell>
          <cell r="E812">
            <v>1000000</v>
          </cell>
          <cell r="F812">
            <v>50</v>
          </cell>
          <cell r="G812">
            <v>999950</v>
          </cell>
          <cell r="H812">
            <v>168.91047297297297</v>
          </cell>
        </row>
        <row r="813">
          <cell r="A813" t="str">
            <v>4302092406</v>
          </cell>
          <cell r="B813" t="str">
            <v>Fumigaci¾n</v>
          </cell>
          <cell r="C813">
            <v>1000000</v>
          </cell>
          <cell r="D813">
            <v>50</v>
          </cell>
          <cell r="E813">
            <v>1000000</v>
          </cell>
          <cell r="F813">
            <v>50</v>
          </cell>
          <cell r="G813">
            <v>999950</v>
          </cell>
          <cell r="H813">
            <v>168.91047297297297</v>
          </cell>
        </row>
        <row r="814">
          <cell r="A814" t="str">
            <v>4302092601</v>
          </cell>
          <cell r="B814" t="str">
            <v>Equipamiento</v>
          </cell>
          <cell r="C814">
            <v>1000000</v>
          </cell>
          <cell r="D814">
            <v>50</v>
          </cell>
          <cell r="E814">
            <v>1000000</v>
          </cell>
          <cell r="F814">
            <v>50</v>
          </cell>
          <cell r="G814">
            <v>999950</v>
          </cell>
          <cell r="H814">
            <v>168.91047297297297</v>
          </cell>
        </row>
        <row r="815">
          <cell r="A815" t="str">
            <v>4302092602</v>
          </cell>
          <cell r="B815" t="str">
            <v>Reparaciones y mantenimiento</v>
          </cell>
          <cell r="C815">
            <v>1000000</v>
          </cell>
          <cell r="D815">
            <v>50</v>
          </cell>
          <cell r="E815">
            <v>1000000</v>
          </cell>
          <cell r="F815">
            <v>50</v>
          </cell>
          <cell r="G815">
            <v>999950</v>
          </cell>
          <cell r="H815">
            <v>168.91047297297297</v>
          </cell>
        </row>
        <row r="816">
          <cell r="A816" t="str">
            <v>4302092801</v>
          </cell>
          <cell r="B816" t="str">
            <v>Otros proveedores</v>
          </cell>
          <cell r="C816">
            <v>1000000</v>
          </cell>
          <cell r="D816">
            <v>50</v>
          </cell>
          <cell r="E816">
            <v>1000000</v>
          </cell>
          <cell r="F816">
            <v>50</v>
          </cell>
          <cell r="G816">
            <v>999950</v>
          </cell>
          <cell r="H816">
            <v>168.91047297297297</v>
          </cell>
        </row>
        <row r="817">
          <cell r="A817" t="str">
            <v>4302092802</v>
          </cell>
          <cell r="B817" t="str">
            <v>Proveedores</v>
          </cell>
          <cell r="C817">
            <v>1000000</v>
          </cell>
          <cell r="D817">
            <v>50</v>
          </cell>
          <cell r="E817">
            <v>1000000</v>
          </cell>
          <cell r="F817">
            <v>50</v>
          </cell>
          <cell r="G817">
            <v>999950</v>
          </cell>
          <cell r="H817">
            <v>168.91047297297297</v>
          </cell>
        </row>
        <row r="818">
          <cell r="A818" t="str">
            <v>4302092803</v>
          </cell>
          <cell r="B818" t="str">
            <v>Energia electrica</v>
          </cell>
          <cell r="C818">
            <v>1000000</v>
          </cell>
          <cell r="D818">
            <v>50</v>
          </cell>
          <cell r="E818">
            <v>1000000</v>
          </cell>
          <cell r="F818">
            <v>50</v>
          </cell>
          <cell r="G818">
            <v>999950</v>
          </cell>
          <cell r="H818">
            <v>168.91047297297297</v>
          </cell>
        </row>
        <row r="819">
          <cell r="A819" t="str">
            <v>4302092804</v>
          </cell>
          <cell r="B819" t="str">
            <v>Gas</v>
          </cell>
          <cell r="C819">
            <v>1000000</v>
          </cell>
          <cell r="D819">
            <v>50</v>
          </cell>
          <cell r="E819">
            <v>1000000</v>
          </cell>
          <cell r="F819">
            <v>50</v>
          </cell>
          <cell r="G819">
            <v>999950</v>
          </cell>
          <cell r="H819">
            <v>168.91047297297297</v>
          </cell>
        </row>
        <row r="820">
          <cell r="A820" t="str">
            <v>4302092805</v>
          </cell>
          <cell r="B820" t="str">
            <v>Agua</v>
          </cell>
          <cell r="C820">
            <v>1000000</v>
          </cell>
          <cell r="D820">
            <v>50</v>
          </cell>
          <cell r="E820">
            <v>1000000</v>
          </cell>
          <cell r="F820">
            <v>50</v>
          </cell>
          <cell r="G820">
            <v>999950</v>
          </cell>
          <cell r="H820">
            <v>168.91047297297297</v>
          </cell>
        </row>
        <row r="821">
          <cell r="A821" t="str">
            <v>4302092806</v>
          </cell>
          <cell r="B821" t="str">
            <v>Gastos en Seguridad</v>
          </cell>
          <cell r="C821">
            <v>1000000</v>
          </cell>
          <cell r="D821">
            <v>50</v>
          </cell>
          <cell r="E821">
            <v>1000000</v>
          </cell>
          <cell r="F821">
            <v>50</v>
          </cell>
          <cell r="G821">
            <v>999950</v>
          </cell>
          <cell r="H821">
            <v>168.91047297297297</v>
          </cell>
        </row>
        <row r="822">
          <cell r="A822" t="str">
            <v>4302093001</v>
          </cell>
          <cell r="B822" t="str">
            <v>Alquiler de equipos</v>
          </cell>
          <cell r="C822">
            <v>1000000</v>
          </cell>
          <cell r="D822">
            <v>50</v>
          </cell>
          <cell r="E822">
            <v>1000000</v>
          </cell>
          <cell r="F822">
            <v>50</v>
          </cell>
          <cell r="G822">
            <v>999950</v>
          </cell>
          <cell r="H822">
            <v>168.91047297297297</v>
          </cell>
        </row>
        <row r="823">
          <cell r="A823" t="str">
            <v>4302093002</v>
          </cell>
          <cell r="B823" t="str">
            <v>Alquiler de oficinas</v>
          </cell>
          <cell r="C823">
            <v>1000000</v>
          </cell>
          <cell r="D823">
            <v>50</v>
          </cell>
          <cell r="E823">
            <v>1000000</v>
          </cell>
          <cell r="F823">
            <v>50</v>
          </cell>
          <cell r="G823">
            <v>999950</v>
          </cell>
          <cell r="H823">
            <v>168.91047297297297</v>
          </cell>
        </row>
        <row r="824">
          <cell r="A824" t="str">
            <v>4302093003</v>
          </cell>
          <cell r="B824" t="str">
            <v>Fletes</v>
          </cell>
          <cell r="C824">
            <v>1000000</v>
          </cell>
          <cell r="D824">
            <v>50</v>
          </cell>
          <cell r="E824">
            <v>1000000</v>
          </cell>
          <cell r="F824">
            <v>50</v>
          </cell>
          <cell r="G824">
            <v>999950</v>
          </cell>
          <cell r="H824">
            <v>168.91047297297297</v>
          </cell>
        </row>
        <row r="825">
          <cell r="A825" t="str">
            <v>4302093004</v>
          </cell>
          <cell r="B825" t="str">
            <v>Depositos</v>
          </cell>
          <cell r="C825">
            <v>1000000</v>
          </cell>
          <cell r="D825">
            <v>50</v>
          </cell>
          <cell r="E825">
            <v>1000000</v>
          </cell>
          <cell r="F825">
            <v>50</v>
          </cell>
          <cell r="G825">
            <v>999950</v>
          </cell>
          <cell r="H825">
            <v>168.91047297297297</v>
          </cell>
        </row>
        <row r="826">
          <cell r="A826" t="str">
            <v>4302093005</v>
          </cell>
          <cell r="B826" t="str">
            <v>Suscripciones</v>
          </cell>
          <cell r="C826">
            <v>1000000</v>
          </cell>
          <cell r="D826">
            <v>50</v>
          </cell>
          <cell r="E826">
            <v>1000000</v>
          </cell>
          <cell r="F826">
            <v>50</v>
          </cell>
          <cell r="G826">
            <v>999950</v>
          </cell>
          <cell r="H826">
            <v>168.91047297297297</v>
          </cell>
        </row>
        <row r="827">
          <cell r="A827" t="str">
            <v>4302093006</v>
          </cell>
          <cell r="B827" t="str">
            <v>Otros gastos</v>
          </cell>
          <cell r="C827">
            <v>1000000</v>
          </cell>
          <cell r="D827">
            <v>50</v>
          </cell>
          <cell r="E827">
            <v>1000000</v>
          </cell>
          <cell r="F827">
            <v>50</v>
          </cell>
          <cell r="G827">
            <v>999950</v>
          </cell>
          <cell r="H827">
            <v>168.91047297297297</v>
          </cell>
        </row>
        <row r="828">
          <cell r="A828" t="str">
            <v>4302093007</v>
          </cell>
          <cell r="B828" t="str">
            <v>Recreacion</v>
          </cell>
          <cell r="C828">
            <v>1000000</v>
          </cell>
          <cell r="D828">
            <v>50</v>
          </cell>
          <cell r="E828">
            <v>1000000</v>
          </cell>
          <cell r="F828">
            <v>50</v>
          </cell>
          <cell r="G828">
            <v>999950</v>
          </cell>
          <cell r="H828">
            <v>168.91047297297297</v>
          </cell>
        </row>
        <row r="829">
          <cell r="A829" t="str">
            <v>4302093008</v>
          </cell>
          <cell r="B829" t="str">
            <v>Estructura</v>
          </cell>
          <cell r="C829">
            <v>1000000</v>
          </cell>
          <cell r="D829">
            <v>50</v>
          </cell>
          <cell r="E829">
            <v>1000000</v>
          </cell>
          <cell r="F829">
            <v>50</v>
          </cell>
          <cell r="G829">
            <v>999950</v>
          </cell>
          <cell r="H829">
            <v>168.91047297297297</v>
          </cell>
        </row>
        <row r="830">
          <cell r="A830" t="str">
            <v>4302101001</v>
          </cell>
          <cell r="B830" t="str">
            <v>Sueldos y Jornales personal permanente</v>
          </cell>
          <cell r="C830">
            <v>1000000</v>
          </cell>
          <cell r="D830">
            <v>50</v>
          </cell>
          <cell r="E830">
            <v>1000000</v>
          </cell>
          <cell r="F830">
            <v>50</v>
          </cell>
          <cell r="G830">
            <v>999950</v>
          </cell>
          <cell r="H830">
            <v>168.91047297297297</v>
          </cell>
        </row>
        <row r="831">
          <cell r="A831" t="str">
            <v>4302101002</v>
          </cell>
          <cell r="B831" t="str">
            <v>Sueldos y Jornales personal temporario</v>
          </cell>
          <cell r="C831">
            <v>1000000</v>
          </cell>
          <cell r="D831">
            <v>50</v>
          </cell>
          <cell r="E831">
            <v>1000000</v>
          </cell>
          <cell r="F831">
            <v>50</v>
          </cell>
          <cell r="G831">
            <v>999950</v>
          </cell>
          <cell r="H831">
            <v>168.91047297297297</v>
          </cell>
        </row>
        <row r="832">
          <cell r="A832" t="str">
            <v>4302101003</v>
          </cell>
          <cell r="B832" t="str">
            <v>Horas Extras</v>
          </cell>
          <cell r="C832">
            <v>1000000</v>
          </cell>
          <cell r="D832">
            <v>50</v>
          </cell>
          <cell r="E832">
            <v>1000000</v>
          </cell>
          <cell r="F832">
            <v>50</v>
          </cell>
          <cell r="G832">
            <v>999950</v>
          </cell>
          <cell r="H832">
            <v>168.91047297297297</v>
          </cell>
        </row>
        <row r="833">
          <cell r="A833" t="str">
            <v>4302101004</v>
          </cell>
          <cell r="B833" t="str">
            <v>Cargas Sociales</v>
          </cell>
          <cell r="C833">
            <v>1000000</v>
          </cell>
          <cell r="D833">
            <v>50</v>
          </cell>
          <cell r="E833">
            <v>1000000</v>
          </cell>
          <cell r="F833">
            <v>50</v>
          </cell>
          <cell r="G833">
            <v>999950</v>
          </cell>
          <cell r="H833">
            <v>168.91047297297297</v>
          </cell>
        </row>
        <row r="834">
          <cell r="A834" t="str">
            <v>4302101005</v>
          </cell>
          <cell r="B834" t="str">
            <v>Sueldo Anual Complementario</v>
          </cell>
          <cell r="C834">
            <v>1000000</v>
          </cell>
          <cell r="D834">
            <v>50</v>
          </cell>
          <cell r="E834">
            <v>1000000</v>
          </cell>
          <cell r="F834">
            <v>50</v>
          </cell>
          <cell r="G834">
            <v>999950</v>
          </cell>
          <cell r="H834">
            <v>168.91047297297297</v>
          </cell>
        </row>
        <row r="835">
          <cell r="A835" t="str">
            <v>4302101006</v>
          </cell>
          <cell r="B835" t="str">
            <v>Vacaciones</v>
          </cell>
          <cell r="C835">
            <v>1000000</v>
          </cell>
          <cell r="D835">
            <v>50</v>
          </cell>
          <cell r="E835">
            <v>1000000</v>
          </cell>
          <cell r="F835">
            <v>50</v>
          </cell>
          <cell r="G835">
            <v>999950</v>
          </cell>
          <cell r="H835">
            <v>168.91047297297297</v>
          </cell>
        </row>
        <row r="836">
          <cell r="A836" t="str">
            <v>4302101007</v>
          </cell>
          <cell r="B836" t="str">
            <v>Plan de Jubilacion</v>
          </cell>
          <cell r="C836">
            <v>1000000</v>
          </cell>
          <cell r="D836">
            <v>50</v>
          </cell>
          <cell r="E836">
            <v>1000000</v>
          </cell>
          <cell r="F836">
            <v>50</v>
          </cell>
          <cell r="G836">
            <v>999950</v>
          </cell>
          <cell r="H836">
            <v>168.91047297297297</v>
          </cell>
        </row>
        <row r="837">
          <cell r="A837" t="str">
            <v>4302101008</v>
          </cell>
          <cell r="B837" t="str">
            <v>Distribucion utilidades</v>
          </cell>
          <cell r="C837">
            <v>1000000</v>
          </cell>
          <cell r="D837">
            <v>50</v>
          </cell>
          <cell r="E837">
            <v>1000000</v>
          </cell>
          <cell r="F837">
            <v>50</v>
          </cell>
          <cell r="G837">
            <v>999950</v>
          </cell>
          <cell r="H837">
            <v>168.91047297297297</v>
          </cell>
        </row>
        <row r="838">
          <cell r="A838" t="str">
            <v>4302101009</v>
          </cell>
          <cell r="B838" t="str">
            <v>Vivienda</v>
          </cell>
          <cell r="C838">
            <v>1000000</v>
          </cell>
          <cell r="D838">
            <v>50</v>
          </cell>
          <cell r="E838">
            <v>1000000</v>
          </cell>
          <cell r="F838">
            <v>50</v>
          </cell>
          <cell r="G838">
            <v>999950</v>
          </cell>
          <cell r="H838">
            <v>168.91047297297297</v>
          </cell>
        </row>
        <row r="839">
          <cell r="A839" t="str">
            <v>4302101010</v>
          </cell>
          <cell r="B839" t="str">
            <v>Servicio Medico</v>
          </cell>
          <cell r="C839">
            <v>1000000</v>
          </cell>
          <cell r="D839">
            <v>50</v>
          </cell>
          <cell r="E839">
            <v>1000000</v>
          </cell>
          <cell r="F839">
            <v>50</v>
          </cell>
          <cell r="G839">
            <v>999950</v>
          </cell>
          <cell r="H839">
            <v>168.91047297297297</v>
          </cell>
        </row>
        <row r="840">
          <cell r="A840" t="str">
            <v>4302101011</v>
          </cell>
          <cell r="B840" t="str">
            <v>Capacitacion</v>
          </cell>
          <cell r="C840">
            <v>1000000</v>
          </cell>
          <cell r="D840">
            <v>50</v>
          </cell>
          <cell r="E840">
            <v>1000000</v>
          </cell>
          <cell r="F840">
            <v>50</v>
          </cell>
          <cell r="G840">
            <v>999950</v>
          </cell>
          <cell r="H840">
            <v>168.91047297297297</v>
          </cell>
        </row>
        <row r="841">
          <cell r="A841" t="str">
            <v>4302101012</v>
          </cell>
          <cell r="B841" t="str">
            <v>Otros Servicios al Personal</v>
          </cell>
          <cell r="C841">
            <v>1000000</v>
          </cell>
          <cell r="D841">
            <v>50</v>
          </cell>
          <cell r="E841">
            <v>1000000</v>
          </cell>
          <cell r="F841">
            <v>50</v>
          </cell>
          <cell r="G841">
            <v>999950</v>
          </cell>
          <cell r="H841">
            <v>168.91047297297297</v>
          </cell>
        </row>
        <row r="842">
          <cell r="A842" t="str">
            <v>4302101013</v>
          </cell>
          <cell r="B842" t="str">
            <v>Varios</v>
          </cell>
          <cell r="C842">
            <v>1000000</v>
          </cell>
          <cell r="D842">
            <v>50</v>
          </cell>
          <cell r="E842">
            <v>1000000</v>
          </cell>
          <cell r="F842">
            <v>50</v>
          </cell>
          <cell r="G842">
            <v>999950</v>
          </cell>
          <cell r="H842">
            <v>168.91047297297297</v>
          </cell>
        </row>
        <row r="843">
          <cell r="A843" t="str">
            <v>4302101014</v>
          </cell>
          <cell r="B843" t="str">
            <v>Indemnizaciones</v>
          </cell>
          <cell r="C843">
            <v>1000000</v>
          </cell>
          <cell r="D843">
            <v>50</v>
          </cell>
          <cell r="E843">
            <v>1000000</v>
          </cell>
          <cell r="F843">
            <v>50</v>
          </cell>
          <cell r="G843">
            <v>999950</v>
          </cell>
          <cell r="H843">
            <v>168.91047297297297</v>
          </cell>
        </row>
        <row r="844">
          <cell r="A844" t="str">
            <v>4302101015</v>
          </cell>
          <cell r="B844" t="str">
            <v>Gratificaciones</v>
          </cell>
          <cell r="C844">
            <v>1000000</v>
          </cell>
          <cell r="D844">
            <v>50</v>
          </cell>
          <cell r="E844">
            <v>1000000</v>
          </cell>
          <cell r="F844">
            <v>50</v>
          </cell>
          <cell r="G844">
            <v>999950</v>
          </cell>
          <cell r="H844">
            <v>168.91047297297297</v>
          </cell>
        </row>
        <row r="845">
          <cell r="A845" t="str">
            <v>4302101201</v>
          </cell>
          <cell r="B845" t="str">
            <v>Gastos de viaje</v>
          </cell>
          <cell r="C845">
            <v>1000000</v>
          </cell>
          <cell r="D845">
            <v>50</v>
          </cell>
          <cell r="E845">
            <v>1000000</v>
          </cell>
          <cell r="F845">
            <v>50</v>
          </cell>
          <cell r="G845">
            <v>999950</v>
          </cell>
          <cell r="H845">
            <v>168.91047297297297</v>
          </cell>
        </row>
        <row r="846">
          <cell r="A846" t="str">
            <v>4302101401</v>
          </cell>
          <cell r="B846" t="str">
            <v>Gastos de oficina</v>
          </cell>
          <cell r="C846">
            <v>1000000</v>
          </cell>
          <cell r="D846">
            <v>50</v>
          </cell>
          <cell r="E846">
            <v>1000000</v>
          </cell>
          <cell r="F846">
            <v>50</v>
          </cell>
          <cell r="G846">
            <v>999950</v>
          </cell>
          <cell r="H846">
            <v>168.91047297297297</v>
          </cell>
        </row>
        <row r="847">
          <cell r="A847" t="str">
            <v>4302101601</v>
          </cell>
          <cell r="B847" t="str">
            <v>Comunicaciones</v>
          </cell>
          <cell r="C847">
            <v>1000000</v>
          </cell>
          <cell r="D847">
            <v>50</v>
          </cell>
          <cell r="E847">
            <v>1000000</v>
          </cell>
          <cell r="F847">
            <v>50</v>
          </cell>
          <cell r="G847">
            <v>999950</v>
          </cell>
          <cell r="H847">
            <v>168.91047297297297</v>
          </cell>
        </row>
        <row r="848">
          <cell r="A848" t="str">
            <v>4302101801</v>
          </cell>
          <cell r="B848" t="str">
            <v>Publicidad</v>
          </cell>
          <cell r="C848">
            <v>1000000</v>
          </cell>
          <cell r="D848">
            <v>50</v>
          </cell>
          <cell r="E848">
            <v>1000000</v>
          </cell>
          <cell r="F848">
            <v>50</v>
          </cell>
          <cell r="G848">
            <v>999950</v>
          </cell>
          <cell r="H848">
            <v>168.91047297297297</v>
          </cell>
        </row>
        <row r="849">
          <cell r="A849" t="str">
            <v>4302101802</v>
          </cell>
          <cell r="B849" t="str">
            <v>Promociones</v>
          </cell>
          <cell r="C849">
            <v>1000000</v>
          </cell>
          <cell r="D849">
            <v>50</v>
          </cell>
          <cell r="E849">
            <v>1000000</v>
          </cell>
          <cell r="F849">
            <v>50</v>
          </cell>
          <cell r="G849">
            <v>999950</v>
          </cell>
          <cell r="H849">
            <v>168.91047297297297</v>
          </cell>
        </row>
        <row r="850">
          <cell r="A850" t="str">
            <v>4302101803</v>
          </cell>
          <cell r="B850" t="str">
            <v>Servicios al Cliente</v>
          </cell>
          <cell r="C850">
            <v>1000000</v>
          </cell>
          <cell r="D850">
            <v>50</v>
          </cell>
          <cell r="E850">
            <v>1000000</v>
          </cell>
          <cell r="F850">
            <v>50</v>
          </cell>
          <cell r="G850">
            <v>999950</v>
          </cell>
          <cell r="H850">
            <v>168.91047297297297</v>
          </cell>
        </row>
        <row r="851">
          <cell r="A851" t="str">
            <v>4302102001</v>
          </cell>
          <cell r="B851" t="str">
            <v>Impuestos a la propiedad</v>
          </cell>
          <cell r="C851">
            <v>1000000</v>
          </cell>
          <cell r="D851">
            <v>50</v>
          </cell>
          <cell r="E851">
            <v>1000000</v>
          </cell>
          <cell r="F851">
            <v>50</v>
          </cell>
          <cell r="G851">
            <v>999950</v>
          </cell>
          <cell r="H851">
            <v>168.91047297297297</v>
          </cell>
        </row>
        <row r="852">
          <cell r="A852" t="str">
            <v>4302102002</v>
          </cell>
          <cell r="B852" t="str">
            <v>Otros impuestos</v>
          </cell>
          <cell r="C852">
            <v>1000000</v>
          </cell>
          <cell r="D852">
            <v>50</v>
          </cell>
          <cell r="E852">
            <v>1000000</v>
          </cell>
          <cell r="F852">
            <v>50</v>
          </cell>
          <cell r="G852">
            <v>999950</v>
          </cell>
          <cell r="H852">
            <v>168.91047297297297</v>
          </cell>
        </row>
        <row r="853">
          <cell r="A853" t="str">
            <v>4302102201</v>
          </cell>
          <cell r="B853" t="str">
            <v>Seguros del personal</v>
          </cell>
          <cell r="C853">
            <v>1000000</v>
          </cell>
          <cell r="D853">
            <v>50</v>
          </cell>
          <cell r="E853">
            <v>1000000</v>
          </cell>
          <cell r="F853">
            <v>50</v>
          </cell>
          <cell r="G853">
            <v>999950</v>
          </cell>
          <cell r="H853">
            <v>168.91047297297297</v>
          </cell>
        </row>
        <row r="854">
          <cell r="A854" t="str">
            <v>4302102202</v>
          </cell>
          <cell r="B854" t="str">
            <v>Seguros de propiedades</v>
          </cell>
          <cell r="C854">
            <v>1000000</v>
          </cell>
          <cell r="D854">
            <v>50</v>
          </cell>
          <cell r="E854">
            <v>1000000</v>
          </cell>
          <cell r="F854">
            <v>50</v>
          </cell>
          <cell r="G854">
            <v>999950</v>
          </cell>
          <cell r="H854">
            <v>168.91047297297297</v>
          </cell>
        </row>
        <row r="855">
          <cell r="A855" t="str">
            <v>4302102401</v>
          </cell>
          <cell r="B855" t="str">
            <v>Honorarios auditores</v>
          </cell>
          <cell r="C855">
            <v>1000000</v>
          </cell>
          <cell r="D855">
            <v>50</v>
          </cell>
          <cell r="E855">
            <v>1000000</v>
          </cell>
          <cell r="F855">
            <v>50</v>
          </cell>
          <cell r="G855">
            <v>999950</v>
          </cell>
          <cell r="H855">
            <v>168.91047297297297</v>
          </cell>
        </row>
        <row r="856">
          <cell r="A856" t="str">
            <v>4302102402</v>
          </cell>
          <cell r="B856" t="str">
            <v>Honorarios legales</v>
          </cell>
          <cell r="C856">
            <v>1000000</v>
          </cell>
          <cell r="D856">
            <v>50</v>
          </cell>
          <cell r="E856">
            <v>1000000</v>
          </cell>
          <cell r="F856">
            <v>50</v>
          </cell>
          <cell r="G856">
            <v>999950</v>
          </cell>
          <cell r="H856">
            <v>168.91047297297297</v>
          </cell>
        </row>
        <row r="857">
          <cell r="A857" t="str">
            <v>4302102403</v>
          </cell>
          <cell r="B857" t="str">
            <v>Otros honorarios</v>
          </cell>
          <cell r="C857">
            <v>1000000</v>
          </cell>
          <cell r="D857">
            <v>50</v>
          </cell>
          <cell r="E857">
            <v>1000000</v>
          </cell>
          <cell r="F857">
            <v>50</v>
          </cell>
          <cell r="G857">
            <v>999950</v>
          </cell>
          <cell r="H857">
            <v>168.91047297297297</v>
          </cell>
        </row>
        <row r="858">
          <cell r="A858" t="str">
            <v>4302102404</v>
          </cell>
          <cell r="B858" t="str">
            <v>Recoleccion de basura</v>
          </cell>
          <cell r="C858">
            <v>1000000</v>
          </cell>
          <cell r="D858">
            <v>50</v>
          </cell>
          <cell r="E858">
            <v>1000000</v>
          </cell>
          <cell r="F858">
            <v>50</v>
          </cell>
          <cell r="G858">
            <v>999950</v>
          </cell>
          <cell r="H858">
            <v>168.91047297297297</v>
          </cell>
        </row>
        <row r="859">
          <cell r="A859" t="str">
            <v>4302102405</v>
          </cell>
          <cell r="B859" t="str">
            <v>Otros Servicios</v>
          </cell>
          <cell r="C859">
            <v>1000000</v>
          </cell>
          <cell r="D859">
            <v>50</v>
          </cell>
          <cell r="E859">
            <v>1000000</v>
          </cell>
          <cell r="F859">
            <v>50</v>
          </cell>
          <cell r="G859">
            <v>999950</v>
          </cell>
          <cell r="H859">
            <v>168.91047297297297</v>
          </cell>
        </row>
        <row r="860">
          <cell r="A860" t="str">
            <v>4302102601</v>
          </cell>
          <cell r="B860" t="str">
            <v>Equipamiento</v>
          </cell>
          <cell r="C860">
            <v>1000000</v>
          </cell>
          <cell r="D860">
            <v>50</v>
          </cell>
          <cell r="E860">
            <v>1000000</v>
          </cell>
          <cell r="F860">
            <v>50</v>
          </cell>
          <cell r="G860">
            <v>999950</v>
          </cell>
          <cell r="H860">
            <v>168.91047297297297</v>
          </cell>
        </row>
        <row r="861">
          <cell r="A861" t="str">
            <v>4302102602</v>
          </cell>
          <cell r="B861" t="str">
            <v>Reparaciones y mantenimiento</v>
          </cell>
          <cell r="C861">
            <v>1000000</v>
          </cell>
          <cell r="D861">
            <v>50</v>
          </cell>
          <cell r="E861">
            <v>1000000</v>
          </cell>
          <cell r="F861">
            <v>50</v>
          </cell>
          <cell r="G861">
            <v>999950</v>
          </cell>
          <cell r="H861">
            <v>168.91047297297297</v>
          </cell>
        </row>
        <row r="862">
          <cell r="A862" t="str">
            <v>4302102801</v>
          </cell>
          <cell r="B862" t="str">
            <v>Otros proveedores</v>
          </cell>
          <cell r="C862">
            <v>1000000</v>
          </cell>
          <cell r="D862">
            <v>50</v>
          </cell>
          <cell r="E862">
            <v>1000000</v>
          </cell>
          <cell r="F862">
            <v>50</v>
          </cell>
          <cell r="G862">
            <v>999950</v>
          </cell>
          <cell r="H862">
            <v>168.91047297297297</v>
          </cell>
        </row>
        <row r="863">
          <cell r="A863" t="str">
            <v>4302102802</v>
          </cell>
          <cell r="B863" t="str">
            <v>Proveedores</v>
          </cell>
          <cell r="C863">
            <v>1000000</v>
          </cell>
          <cell r="D863">
            <v>50</v>
          </cell>
          <cell r="E863">
            <v>1000000</v>
          </cell>
          <cell r="F863">
            <v>50</v>
          </cell>
          <cell r="G863">
            <v>999950</v>
          </cell>
          <cell r="H863">
            <v>168.91047297297297</v>
          </cell>
        </row>
        <row r="864">
          <cell r="A864" t="str">
            <v>4302102803</v>
          </cell>
          <cell r="B864" t="str">
            <v>Energia electrica</v>
          </cell>
          <cell r="C864">
            <v>1000000</v>
          </cell>
          <cell r="D864">
            <v>50</v>
          </cell>
          <cell r="E864">
            <v>1000000</v>
          </cell>
          <cell r="F864">
            <v>50</v>
          </cell>
          <cell r="G864">
            <v>999950</v>
          </cell>
          <cell r="H864">
            <v>168.91047297297297</v>
          </cell>
        </row>
        <row r="865">
          <cell r="A865" t="str">
            <v>4302102804</v>
          </cell>
          <cell r="B865" t="str">
            <v>Gas</v>
          </cell>
          <cell r="C865">
            <v>1000000</v>
          </cell>
          <cell r="D865">
            <v>50</v>
          </cell>
          <cell r="E865">
            <v>1000000</v>
          </cell>
          <cell r="F865">
            <v>50</v>
          </cell>
          <cell r="G865">
            <v>999950</v>
          </cell>
          <cell r="H865">
            <v>168.91047297297297</v>
          </cell>
        </row>
        <row r="866">
          <cell r="A866" t="str">
            <v>4302102805</v>
          </cell>
          <cell r="B866" t="str">
            <v>Agua</v>
          </cell>
          <cell r="C866">
            <v>1000000</v>
          </cell>
          <cell r="D866">
            <v>50</v>
          </cell>
          <cell r="E866">
            <v>1000000</v>
          </cell>
          <cell r="F866">
            <v>50</v>
          </cell>
          <cell r="G866">
            <v>999950</v>
          </cell>
          <cell r="H866">
            <v>168.91047297297297</v>
          </cell>
        </row>
        <row r="867">
          <cell r="A867" t="str">
            <v>4302102806</v>
          </cell>
          <cell r="B867" t="str">
            <v>Gastos en Seguridad</v>
          </cell>
          <cell r="C867">
            <v>1000000</v>
          </cell>
          <cell r="D867">
            <v>50</v>
          </cell>
          <cell r="E867">
            <v>1000000</v>
          </cell>
          <cell r="F867">
            <v>50</v>
          </cell>
          <cell r="G867">
            <v>999950</v>
          </cell>
          <cell r="H867">
            <v>168.91047297297297</v>
          </cell>
        </row>
        <row r="868">
          <cell r="A868" t="str">
            <v>4302103001</v>
          </cell>
          <cell r="B868" t="str">
            <v>Alquiler de equipos</v>
          </cell>
          <cell r="C868">
            <v>1000000</v>
          </cell>
          <cell r="D868">
            <v>50</v>
          </cell>
          <cell r="E868">
            <v>1000000</v>
          </cell>
          <cell r="F868">
            <v>50</v>
          </cell>
          <cell r="G868">
            <v>999950</v>
          </cell>
          <cell r="H868">
            <v>168.91047297297297</v>
          </cell>
        </row>
        <row r="869">
          <cell r="A869" t="str">
            <v>4302103002</v>
          </cell>
          <cell r="B869" t="str">
            <v>Alquiler de oficinas</v>
          </cell>
          <cell r="C869">
            <v>1000000</v>
          </cell>
          <cell r="D869">
            <v>50</v>
          </cell>
          <cell r="E869">
            <v>1000000</v>
          </cell>
          <cell r="F869">
            <v>50</v>
          </cell>
          <cell r="G869">
            <v>999950</v>
          </cell>
          <cell r="H869">
            <v>168.91047297297297</v>
          </cell>
        </row>
        <row r="870">
          <cell r="A870" t="str">
            <v>4302103003</v>
          </cell>
          <cell r="B870" t="str">
            <v>Fletes</v>
          </cell>
          <cell r="C870">
            <v>1000000</v>
          </cell>
          <cell r="D870">
            <v>50</v>
          </cell>
          <cell r="E870">
            <v>1000000</v>
          </cell>
          <cell r="F870">
            <v>50</v>
          </cell>
          <cell r="G870">
            <v>999950</v>
          </cell>
          <cell r="H870">
            <v>168.91047297297297</v>
          </cell>
        </row>
        <row r="871">
          <cell r="A871" t="str">
            <v>4302103004</v>
          </cell>
          <cell r="B871" t="str">
            <v>Depositos</v>
          </cell>
          <cell r="C871">
            <v>1000000</v>
          </cell>
          <cell r="D871">
            <v>50</v>
          </cell>
          <cell r="E871">
            <v>1000000</v>
          </cell>
          <cell r="F871">
            <v>50</v>
          </cell>
          <cell r="G871">
            <v>999950</v>
          </cell>
          <cell r="H871">
            <v>168.91047297297297</v>
          </cell>
        </row>
        <row r="872">
          <cell r="A872" t="str">
            <v>4302103005</v>
          </cell>
          <cell r="B872" t="str">
            <v>Suscripciones</v>
          </cell>
          <cell r="C872">
            <v>1000000</v>
          </cell>
          <cell r="D872">
            <v>50</v>
          </cell>
          <cell r="E872">
            <v>1000000</v>
          </cell>
          <cell r="F872">
            <v>50</v>
          </cell>
          <cell r="G872">
            <v>999950</v>
          </cell>
          <cell r="H872">
            <v>168.91047297297297</v>
          </cell>
        </row>
        <row r="873">
          <cell r="A873" t="str">
            <v>4302103006</v>
          </cell>
          <cell r="B873" t="str">
            <v>Otros gastos</v>
          </cell>
          <cell r="C873">
            <v>1000000</v>
          </cell>
          <cell r="D873">
            <v>50</v>
          </cell>
          <cell r="E873">
            <v>1000000</v>
          </cell>
          <cell r="F873">
            <v>50</v>
          </cell>
          <cell r="G873">
            <v>999950</v>
          </cell>
          <cell r="H873">
            <v>168.91047297297297</v>
          </cell>
        </row>
        <row r="874">
          <cell r="A874" t="str">
            <v>4302103007</v>
          </cell>
          <cell r="B874" t="str">
            <v>Recreacion</v>
          </cell>
          <cell r="C874">
            <v>1000000</v>
          </cell>
          <cell r="D874">
            <v>50</v>
          </cell>
          <cell r="E874">
            <v>1000000</v>
          </cell>
          <cell r="F874">
            <v>50</v>
          </cell>
          <cell r="G874">
            <v>999950</v>
          </cell>
          <cell r="H874">
            <v>168.91047297297297</v>
          </cell>
        </row>
        <row r="875">
          <cell r="A875" t="str">
            <v>4302103008</v>
          </cell>
          <cell r="B875" t="str">
            <v>Estructura</v>
          </cell>
          <cell r="C875">
            <v>1000000</v>
          </cell>
          <cell r="D875">
            <v>50</v>
          </cell>
          <cell r="E875">
            <v>1000000</v>
          </cell>
          <cell r="F875">
            <v>50</v>
          </cell>
          <cell r="G875">
            <v>999950</v>
          </cell>
          <cell r="H875">
            <v>168.91047297297297</v>
          </cell>
        </row>
        <row r="876">
          <cell r="A876" t="str">
            <v>4303010001</v>
          </cell>
          <cell r="B876" t="str">
            <v>Amortizaciones</v>
          </cell>
          <cell r="C876">
            <v>1000000</v>
          </cell>
          <cell r="D876">
            <v>50</v>
          </cell>
          <cell r="E876">
            <v>1000000</v>
          </cell>
          <cell r="F876">
            <v>50</v>
          </cell>
          <cell r="G876">
            <v>999950</v>
          </cell>
          <cell r="H876">
            <v>168.91047297297297</v>
          </cell>
        </row>
        <row r="877">
          <cell r="A877" t="str">
            <v>4401011001</v>
          </cell>
          <cell r="B877" t="str">
            <v>Sueldos y Jornales personal permanente</v>
          </cell>
          <cell r="C877">
            <v>1000000</v>
          </cell>
          <cell r="D877">
            <v>50</v>
          </cell>
          <cell r="E877">
            <v>1000000</v>
          </cell>
          <cell r="F877">
            <v>50</v>
          </cell>
          <cell r="G877">
            <v>999950</v>
          </cell>
          <cell r="H877">
            <v>168.91047297297297</v>
          </cell>
        </row>
        <row r="878">
          <cell r="A878" t="str">
            <v>4401011002</v>
          </cell>
          <cell r="B878" t="str">
            <v>Sueldos y Jornales personal temporario</v>
          </cell>
          <cell r="C878">
            <v>1000000</v>
          </cell>
          <cell r="D878">
            <v>50</v>
          </cell>
          <cell r="E878">
            <v>1000000</v>
          </cell>
          <cell r="F878">
            <v>50</v>
          </cell>
          <cell r="G878">
            <v>999950</v>
          </cell>
          <cell r="H878">
            <v>168.91047297297297</v>
          </cell>
        </row>
        <row r="879">
          <cell r="A879" t="str">
            <v>4401011003</v>
          </cell>
          <cell r="B879" t="str">
            <v>Horas Extras</v>
          </cell>
          <cell r="C879">
            <v>1000000</v>
          </cell>
          <cell r="D879">
            <v>50</v>
          </cell>
          <cell r="E879">
            <v>1000000</v>
          </cell>
          <cell r="F879">
            <v>50</v>
          </cell>
          <cell r="G879">
            <v>999950</v>
          </cell>
          <cell r="H879">
            <v>168.91047297297297</v>
          </cell>
        </row>
        <row r="880">
          <cell r="A880" t="str">
            <v>4401011004</v>
          </cell>
          <cell r="B880" t="str">
            <v>Cargas Sociales</v>
          </cell>
          <cell r="C880">
            <v>1000000</v>
          </cell>
          <cell r="D880">
            <v>50</v>
          </cell>
          <cell r="E880">
            <v>1000000</v>
          </cell>
          <cell r="F880">
            <v>50</v>
          </cell>
          <cell r="G880">
            <v>999950</v>
          </cell>
          <cell r="H880">
            <v>168.91047297297297</v>
          </cell>
        </row>
        <row r="881">
          <cell r="A881" t="str">
            <v>4401011005</v>
          </cell>
          <cell r="B881" t="str">
            <v>Sueldo Anual Complementario</v>
          </cell>
          <cell r="C881">
            <v>1000000</v>
          </cell>
          <cell r="D881">
            <v>50</v>
          </cell>
          <cell r="E881">
            <v>1000000</v>
          </cell>
          <cell r="F881">
            <v>50</v>
          </cell>
          <cell r="G881">
            <v>999950</v>
          </cell>
          <cell r="H881">
            <v>168.91047297297297</v>
          </cell>
        </row>
        <row r="882">
          <cell r="A882" t="str">
            <v>4401011006</v>
          </cell>
          <cell r="B882" t="str">
            <v>Vacaciones</v>
          </cell>
          <cell r="C882">
            <v>1000000</v>
          </cell>
          <cell r="D882">
            <v>50</v>
          </cell>
          <cell r="E882">
            <v>1000000</v>
          </cell>
          <cell r="F882">
            <v>50</v>
          </cell>
          <cell r="G882">
            <v>999950</v>
          </cell>
          <cell r="H882">
            <v>168.91047297297297</v>
          </cell>
        </row>
        <row r="883">
          <cell r="A883" t="str">
            <v>4401011007</v>
          </cell>
          <cell r="B883" t="str">
            <v>Plan de Jubilacion</v>
          </cell>
          <cell r="C883">
            <v>1000000</v>
          </cell>
          <cell r="D883">
            <v>50</v>
          </cell>
          <cell r="E883">
            <v>1000000</v>
          </cell>
          <cell r="F883">
            <v>50</v>
          </cell>
          <cell r="G883">
            <v>999950</v>
          </cell>
          <cell r="H883">
            <v>168.91047297297297</v>
          </cell>
        </row>
        <row r="884">
          <cell r="A884" t="str">
            <v>4401011008</v>
          </cell>
          <cell r="B884" t="str">
            <v>Gratificacion</v>
          </cell>
          <cell r="C884">
            <v>1000000</v>
          </cell>
          <cell r="D884">
            <v>50</v>
          </cell>
          <cell r="E884">
            <v>1000000</v>
          </cell>
          <cell r="F884">
            <v>50</v>
          </cell>
          <cell r="G884">
            <v>999950</v>
          </cell>
          <cell r="H884">
            <v>168.91047297297297</v>
          </cell>
        </row>
        <row r="885">
          <cell r="A885" t="str">
            <v>4401011009</v>
          </cell>
          <cell r="B885" t="str">
            <v>Vivienda</v>
          </cell>
          <cell r="C885">
            <v>1000000</v>
          </cell>
          <cell r="D885">
            <v>50</v>
          </cell>
          <cell r="E885">
            <v>1000000</v>
          </cell>
          <cell r="F885">
            <v>50</v>
          </cell>
          <cell r="G885">
            <v>999950</v>
          </cell>
          <cell r="H885">
            <v>168.91047297297297</v>
          </cell>
        </row>
        <row r="886">
          <cell r="A886" t="str">
            <v>4401011010</v>
          </cell>
          <cell r="B886" t="str">
            <v>Servicio Medico</v>
          </cell>
          <cell r="C886">
            <v>1000000</v>
          </cell>
          <cell r="D886">
            <v>50</v>
          </cell>
          <cell r="E886">
            <v>1000000</v>
          </cell>
          <cell r="F886">
            <v>50</v>
          </cell>
          <cell r="G886">
            <v>999950</v>
          </cell>
          <cell r="H886">
            <v>168.91047297297297</v>
          </cell>
        </row>
        <row r="887">
          <cell r="A887" t="str">
            <v>4401011011</v>
          </cell>
          <cell r="B887" t="str">
            <v>Capacitacion</v>
          </cell>
          <cell r="C887">
            <v>1000000</v>
          </cell>
          <cell r="D887">
            <v>50</v>
          </cell>
          <cell r="E887">
            <v>1000000</v>
          </cell>
          <cell r="F887">
            <v>50</v>
          </cell>
          <cell r="G887">
            <v>999950</v>
          </cell>
          <cell r="H887">
            <v>168.91047297297297</v>
          </cell>
        </row>
        <row r="888">
          <cell r="A888" t="str">
            <v>4401011012</v>
          </cell>
          <cell r="B888" t="str">
            <v>Otros Servicios al Personal</v>
          </cell>
          <cell r="C888">
            <v>1000000</v>
          </cell>
          <cell r="D888">
            <v>50</v>
          </cell>
          <cell r="E888">
            <v>1000000</v>
          </cell>
          <cell r="F888">
            <v>50</v>
          </cell>
          <cell r="G888">
            <v>999950</v>
          </cell>
          <cell r="H888">
            <v>168.91047297297297</v>
          </cell>
        </row>
        <row r="889">
          <cell r="A889" t="str">
            <v>4401011013</v>
          </cell>
          <cell r="B889" t="str">
            <v>Varios</v>
          </cell>
          <cell r="C889">
            <v>1000000</v>
          </cell>
          <cell r="D889">
            <v>50</v>
          </cell>
          <cell r="E889">
            <v>1000000</v>
          </cell>
          <cell r="F889">
            <v>50</v>
          </cell>
          <cell r="G889">
            <v>999950</v>
          </cell>
          <cell r="H889">
            <v>168.91047297297297</v>
          </cell>
        </row>
        <row r="890">
          <cell r="A890" t="str">
            <v>4401011014</v>
          </cell>
          <cell r="B890" t="str">
            <v>Indemnizaciones</v>
          </cell>
          <cell r="C890">
            <v>1000000</v>
          </cell>
          <cell r="D890">
            <v>50</v>
          </cell>
          <cell r="E890">
            <v>1000000</v>
          </cell>
          <cell r="F890">
            <v>50</v>
          </cell>
          <cell r="G890">
            <v>999950</v>
          </cell>
          <cell r="H890">
            <v>168.91047297297297</v>
          </cell>
        </row>
        <row r="891">
          <cell r="A891" t="str">
            <v>4401011015</v>
          </cell>
          <cell r="B891" t="str">
            <v>Gratificaciones</v>
          </cell>
          <cell r="C891">
            <v>1000000</v>
          </cell>
          <cell r="D891">
            <v>50</v>
          </cell>
          <cell r="E891">
            <v>1000000</v>
          </cell>
          <cell r="F891">
            <v>50</v>
          </cell>
          <cell r="G891">
            <v>999950</v>
          </cell>
          <cell r="H891">
            <v>168.91047297297297</v>
          </cell>
        </row>
        <row r="892">
          <cell r="A892" t="str">
            <v>4401011201</v>
          </cell>
          <cell r="B892" t="str">
            <v>Gastos de viaje</v>
          </cell>
          <cell r="C892">
            <v>1000000</v>
          </cell>
          <cell r="D892">
            <v>50</v>
          </cell>
          <cell r="E892">
            <v>1000000</v>
          </cell>
          <cell r="F892">
            <v>50</v>
          </cell>
          <cell r="G892">
            <v>999950</v>
          </cell>
          <cell r="H892">
            <v>168.91047297297297</v>
          </cell>
        </row>
        <row r="893">
          <cell r="A893" t="str">
            <v>4401011401</v>
          </cell>
          <cell r="B893" t="str">
            <v>Gastos de oficina</v>
          </cell>
          <cell r="C893">
            <v>1000000</v>
          </cell>
          <cell r="D893">
            <v>50</v>
          </cell>
          <cell r="E893">
            <v>1000000</v>
          </cell>
          <cell r="F893">
            <v>50</v>
          </cell>
          <cell r="G893">
            <v>999950</v>
          </cell>
          <cell r="H893">
            <v>168.91047297297297</v>
          </cell>
        </row>
        <row r="894">
          <cell r="A894" t="str">
            <v>4401011601</v>
          </cell>
          <cell r="B894" t="str">
            <v>Comunicaciones</v>
          </cell>
          <cell r="C894">
            <v>1000000</v>
          </cell>
          <cell r="D894">
            <v>50</v>
          </cell>
          <cell r="E894">
            <v>1000000</v>
          </cell>
          <cell r="F894">
            <v>50</v>
          </cell>
          <cell r="G894">
            <v>999950</v>
          </cell>
          <cell r="H894">
            <v>168.91047297297297</v>
          </cell>
        </row>
        <row r="895">
          <cell r="A895" t="str">
            <v>4401011801</v>
          </cell>
          <cell r="B895" t="str">
            <v>Publicidad</v>
          </cell>
          <cell r="C895">
            <v>1000000</v>
          </cell>
          <cell r="D895">
            <v>50</v>
          </cell>
          <cell r="E895">
            <v>1000000</v>
          </cell>
          <cell r="F895">
            <v>50</v>
          </cell>
          <cell r="G895">
            <v>999950</v>
          </cell>
          <cell r="H895">
            <v>168.91047297297297</v>
          </cell>
        </row>
        <row r="896">
          <cell r="A896" t="str">
            <v>4401011802</v>
          </cell>
          <cell r="B896" t="str">
            <v>Promociones</v>
          </cell>
          <cell r="C896">
            <v>1000000</v>
          </cell>
          <cell r="D896">
            <v>50</v>
          </cell>
          <cell r="E896">
            <v>1000000</v>
          </cell>
          <cell r="F896">
            <v>50</v>
          </cell>
          <cell r="G896">
            <v>999950</v>
          </cell>
          <cell r="H896">
            <v>168.91047297297297</v>
          </cell>
        </row>
        <row r="897">
          <cell r="A897" t="str">
            <v>4401011803</v>
          </cell>
          <cell r="B897" t="str">
            <v>Servicios al Cliente</v>
          </cell>
          <cell r="C897">
            <v>1000000</v>
          </cell>
          <cell r="D897">
            <v>50</v>
          </cell>
          <cell r="E897">
            <v>1000000</v>
          </cell>
          <cell r="F897">
            <v>50</v>
          </cell>
          <cell r="G897">
            <v>999950</v>
          </cell>
          <cell r="H897">
            <v>168.91047297297297</v>
          </cell>
        </row>
        <row r="898">
          <cell r="A898" t="str">
            <v>4401012001</v>
          </cell>
          <cell r="B898" t="str">
            <v>Impuestos a la propiedad</v>
          </cell>
          <cell r="C898">
            <v>1000000</v>
          </cell>
          <cell r="D898">
            <v>50</v>
          </cell>
          <cell r="E898">
            <v>1000000</v>
          </cell>
          <cell r="F898">
            <v>50</v>
          </cell>
          <cell r="G898">
            <v>999950</v>
          </cell>
          <cell r="H898">
            <v>168.91047297297297</v>
          </cell>
        </row>
        <row r="899">
          <cell r="A899" t="str">
            <v>4401012002</v>
          </cell>
          <cell r="B899" t="str">
            <v>Otros impuestos</v>
          </cell>
          <cell r="C899">
            <v>1000000</v>
          </cell>
          <cell r="D899">
            <v>50</v>
          </cell>
          <cell r="E899">
            <v>1000000</v>
          </cell>
          <cell r="F899">
            <v>50</v>
          </cell>
          <cell r="G899">
            <v>999950</v>
          </cell>
          <cell r="H899">
            <v>168.91047297297297</v>
          </cell>
        </row>
        <row r="900">
          <cell r="A900" t="str">
            <v>4401012201</v>
          </cell>
          <cell r="B900" t="str">
            <v>Seguros del personal</v>
          </cell>
          <cell r="C900">
            <v>1000000</v>
          </cell>
          <cell r="D900">
            <v>50</v>
          </cell>
          <cell r="E900">
            <v>1000000</v>
          </cell>
          <cell r="F900">
            <v>50</v>
          </cell>
          <cell r="G900">
            <v>999950</v>
          </cell>
          <cell r="H900">
            <v>168.91047297297297</v>
          </cell>
        </row>
        <row r="901">
          <cell r="A901" t="str">
            <v>4401012202</v>
          </cell>
          <cell r="B901" t="str">
            <v>Seguros de propiedades</v>
          </cell>
          <cell r="C901">
            <v>1000000</v>
          </cell>
          <cell r="D901">
            <v>50</v>
          </cell>
          <cell r="E901">
            <v>1000000</v>
          </cell>
          <cell r="F901">
            <v>50</v>
          </cell>
          <cell r="G901">
            <v>999950</v>
          </cell>
          <cell r="H901">
            <v>168.91047297297297</v>
          </cell>
        </row>
        <row r="902">
          <cell r="A902" t="str">
            <v>4401012401</v>
          </cell>
          <cell r="B902" t="str">
            <v>Honorarios auditores</v>
          </cell>
          <cell r="C902">
            <v>1000000</v>
          </cell>
          <cell r="D902">
            <v>50</v>
          </cell>
          <cell r="E902">
            <v>1000000</v>
          </cell>
          <cell r="F902">
            <v>50</v>
          </cell>
          <cell r="G902">
            <v>999950</v>
          </cell>
          <cell r="H902">
            <v>168.91047297297297</v>
          </cell>
        </row>
        <row r="903">
          <cell r="A903" t="str">
            <v>4401012402</v>
          </cell>
          <cell r="B903" t="str">
            <v>Honorarios legales</v>
          </cell>
          <cell r="C903">
            <v>1000000</v>
          </cell>
          <cell r="D903">
            <v>50</v>
          </cell>
          <cell r="E903">
            <v>1000000</v>
          </cell>
          <cell r="F903">
            <v>50</v>
          </cell>
          <cell r="G903">
            <v>999950</v>
          </cell>
          <cell r="H903">
            <v>168.91047297297297</v>
          </cell>
        </row>
        <row r="904">
          <cell r="A904" t="str">
            <v>4401012403</v>
          </cell>
          <cell r="B904" t="str">
            <v>Otros honorarios</v>
          </cell>
          <cell r="C904">
            <v>1000000</v>
          </cell>
          <cell r="D904">
            <v>50</v>
          </cell>
          <cell r="E904">
            <v>1000000</v>
          </cell>
          <cell r="F904">
            <v>50</v>
          </cell>
          <cell r="G904">
            <v>999950</v>
          </cell>
          <cell r="H904">
            <v>168.91047297297297</v>
          </cell>
        </row>
        <row r="905">
          <cell r="A905" t="str">
            <v>4401012404</v>
          </cell>
          <cell r="B905" t="str">
            <v>Recoleccion de basura</v>
          </cell>
          <cell r="C905">
            <v>1000000</v>
          </cell>
          <cell r="D905">
            <v>50</v>
          </cell>
          <cell r="E905">
            <v>1000000</v>
          </cell>
          <cell r="F905">
            <v>50</v>
          </cell>
          <cell r="G905">
            <v>999950</v>
          </cell>
          <cell r="H905">
            <v>168.91047297297297</v>
          </cell>
        </row>
        <row r="906">
          <cell r="A906" t="str">
            <v>4401012405</v>
          </cell>
          <cell r="B906" t="str">
            <v>Otros Servicios</v>
          </cell>
          <cell r="C906">
            <v>1000000</v>
          </cell>
          <cell r="D906">
            <v>50</v>
          </cell>
          <cell r="E906">
            <v>1000000</v>
          </cell>
          <cell r="F906">
            <v>50</v>
          </cell>
          <cell r="G906">
            <v>999950</v>
          </cell>
          <cell r="H906">
            <v>168.91047297297297</v>
          </cell>
        </row>
        <row r="907">
          <cell r="A907" t="str">
            <v>4401012601</v>
          </cell>
          <cell r="B907" t="str">
            <v>Equipamiento</v>
          </cell>
          <cell r="C907">
            <v>1000000</v>
          </cell>
          <cell r="D907">
            <v>50</v>
          </cell>
          <cell r="E907">
            <v>1000000</v>
          </cell>
          <cell r="F907">
            <v>50</v>
          </cell>
          <cell r="G907">
            <v>999950</v>
          </cell>
          <cell r="H907">
            <v>168.91047297297297</v>
          </cell>
        </row>
        <row r="908">
          <cell r="A908" t="str">
            <v>4401012602</v>
          </cell>
          <cell r="B908" t="str">
            <v>Reparaciones y mantenimiento</v>
          </cell>
          <cell r="C908">
            <v>1000000</v>
          </cell>
          <cell r="D908">
            <v>50</v>
          </cell>
          <cell r="E908">
            <v>1000000</v>
          </cell>
          <cell r="F908">
            <v>50</v>
          </cell>
          <cell r="G908">
            <v>999950</v>
          </cell>
          <cell r="H908">
            <v>168.91047297297297</v>
          </cell>
        </row>
        <row r="909">
          <cell r="A909" t="str">
            <v>4401012801</v>
          </cell>
          <cell r="B909" t="str">
            <v>Otros proveedores</v>
          </cell>
          <cell r="C909">
            <v>1000000</v>
          </cell>
          <cell r="D909">
            <v>50</v>
          </cell>
          <cell r="E909">
            <v>1000000</v>
          </cell>
          <cell r="F909">
            <v>50</v>
          </cell>
          <cell r="G909">
            <v>999950</v>
          </cell>
          <cell r="H909">
            <v>168.91047297297297</v>
          </cell>
        </row>
        <row r="910">
          <cell r="A910" t="str">
            <v>4401012802</v>
          </cell>
          <cell r="B910" t="str">
            <v>Proveedores</v>
          </cell>
          <cell r="C910">
            <v>1000000</v>
          </cell>
          <cell r="D910">
            <v>50</v>
          </cell>
          <cell r="E910">
            <v>1000000</v>
          </cell>
          <cell r="F910">
            <v>50</v>
          </cell>
          <cell r="G910">
            <v>999950</v>
          </cell>
          <cell r="H910">
            <v>168.91047297297297</v>
          </cell>
        </row>
        <row r="911">
          <cell r="A911" t="str">
            <v>4401012803</v>
          </cell>
          <cell r="B911" t="str">
            <v>Energia electrica</v>
          </cell>
          <cell r="C911">
            <v>1000000</v>
          </cell>
          <cell r="D911">
            <v>50</v>
          </cell>
          <cell r="E911">
            <v>1000000</v>
          </cell>
          <cell r="F911">
            <v>50</v>
          </cell>
          <cell r="G911">
            <v>999950</v>
          </cell>
          <cell r="H911">
            <v>168.91047297297297</v>
          </cell>
        </row>
        <row r="912">
          <cell r="A912" t="str">
            <v>4401012804</v>
          </cell>
          <cell r="B912" t="str">
            <v>Gas</v>
          </cell>
          <cell r="C912">
            <v>1000000</v>
          </cell>
          <cell r="D912">
            <v>50</v>
          </cell>
          <cell r="E912">
            <v>1000000</v>
          </cell>
          <cell r="F912">
            <v>50</v>
          </cell>
          <cell r="G912">
            <v>999950</v>
          </cell>
          <cell r="H912">
            <v>168.91047297297297</v>
          </cell>
        </row>
        <row r="913">
          <cell r="A913" t="str">
            <v>4401012805</v>
          </cell>
          <cell r="B913" t="str">
            <v>Agua</v>
          </cell>
          <cell r="C913">
            <v>1000000</v>
          </cell>
          <cell r="D913">
            <v>50</v>
          </cell>
          <cell r="E913">
            <v>1000000</v>
          </cell>
          <cell r="F913">
            <v>50</v>
          </cell>
          <cell r="G913">
            <v>999950</v>
          </cell>
          <cell r="H913">
            <v>168.91047297297297</v>
          </cell>
        </row>
        <row r="914">
          <cell r="A914" t="str">
            <v>4401012806</v>
          </cell>
          <cell r="B914" t="str">
            <v>Gastos en Seguridad</v>
          </cell>
          <cell r="C914">
            <v>1000000</v>
          </cell>
          <cell r="D914">
            <v>50</v>
          </cell>
          <cell r="E914">
            <v>1000000</v>
          </cell>
          <cell r="F914">
            <v>50</v>
          </cell>
          <cell r="G914">
            <v>999950</v>
          </cell>
          <cell r="H914">
            <v>168.91047297297297</v>
          </cell>
        </row>
        <row r="915">
          <cell r="A915" t="str">
            <v>4401013001</v>
          </cell>
          <cell r="B915" t="str">
            <v>Alquiler de equipos</v>
          </cell>
          <cell r="C915">
            <v>1000000</v>
          </cell>
          <cell r="D915">
            <v>50</v>
          </cell>
          <cell r="E915">
            <v>1000000</v>
          </cell>
          <cell r="F915">
            <v>50</v>
          </cell>
          <cell r="G915">
            <v>999950</v>
          </cell>
          <cell r="H915">
            <v>168.91047297297297</v>
          </cell>
        </row>
        <row r="916">
          <cell r="A916" t="str">
            <v>4401013002</v>
          </cell>
          <cell r="B916" t="str">
            <v>Alquiler de oficinas</v>
          </cell>
          <cell r="C916">
            <v>1000000</v>
          </cell>
          <cell r="D916">
            <v>50</v>
          </cell>
          <cell r="E916">
            <v>1000000</v>
          </cell>
          <cell r="F916">
            <v>50</v>
          </cell>
          <cell r="G916">
            <v>999950</v>
          </cell>
          <cell r="H916">
            <v>168.91047297297297</v>
          </cell>
        </row>
        <row r="917">
          <cell r="A917" t="str">
            <v>4401013003</v>
          </cell>
          <cell r="B917" t="str">
            <v>Fletes</v>
          </cell>
          <cell r="C917">
            <v>1000000</v>
          </cell>
          <cell r="D917">
            <v>50</v>
          </cell>
          <cell r="E917">
            <v>1000000</v>
          </cell>
          <cell r="F917">
            <v>50</v>
          </cell>
          <cell r="G917">
            <v>999950</v>
          </cell>
          <cell r="H917">
            <v>168.91047297297297</v>
          </cell>
        </row>
        <row r="918">
          <cell r="A918" t="str">
            <v>4401013004</v>
          </cell>
          <cell r="B918" t="str">
            <v>Depositos</v>
          </cell>
          <cell r="C918">
            <v>1000000</v>
          </cell>
          <cell r="D918">
            <v>50</v>
          </cell>
          <cell r="E918">
            <v>1000000</v>
          </cell>
          <cell r="F918">
            <v>50</v>
          </cell>
          <cell r="G918">
            <v>999950</v>
          </cell>
          <cell r="H918">
            <v>168.91047297297297</v>
          </cell>
        </row>
        <row r="919">
          <cell r="A919" t="str">
            <v>4401013005</v>
          </cell>
          <cell r="B919" t="str">
            <v>Suscripciones</v>
          </cell>
          <cell r="C919">
            <v>1000000</v>
          </cell>
          <cell r="D919">
            <v>50</v>
          </cell>
          <cell r="E919">
            <v>1000000</v>
          </cell>
          <cell r="F919">
            <v>50</v>
          </cell>
          <cell r="G919">
            <v>999950</v>
          </cell>
          <cell r="H919">
            <v>168.91047297297297</v>
          </cell>
        </row>
        <row r="920">
          <cell r="A920" t="str">
            <v>4401013006</v>
          </cell>
          <cell r="B920" t="str">
            <v>Otros gastos</v>
          </cell>
          <cell r="C920">
            <v>1000000</v>
          </cell>
          <cell r="D920">
            <v>50</v>
          </cell>
          <cell r="E920">
            <v>1000000</v>
          </cell>
          <cell r="F920">
            <v>50</v>
          </cell>
          <cell r="G920">
            <v>999950</v>
          </cell>
          <cell r="H920">
            <v>168.91047297297297</v>
          </cell>
        </row>
        <row r="921">
          <cell r="A921" t="str">
            <v>4401013007</v>
          </cell>
          <cell r="B921" t="str">
            <v>Recreacion</v>
          </cell>
          <cell r="C921">
            <v>1000000</v>
          </cell>
          <cell r="D921">
            <v>50</v>
          </cell>
          <cell r="E921">
            <v>1000000</v>
          </cell>
          <cell r="F921">
            <v>50</v>
          </cell>
          <cell r="G921">
            <v>999950</v>
          </cell>
          <cell r="H921">
            <v>168.91047297297297</v>
          </cell>
        </row>
        <row r="922">
          <cell r="A922" t="str">
            <v>4401013008</v>
          </cell>
          <cell r="B922" t="str">
            <v>Estructura</v>
          </cell>
          <cell r="C922">
            <v>1000000</v>
          </cell>
          <cell r="D922">
            <v>50</v>
          </cell>
          <cell r="E922">
            <v>1000000</v>
          </cell>
          <cell r="F922">
            <v>50</v>
          </cell>
          <cell r="G922">
            <v>999950</v>
          </cell>
          <cell r="H922">
            <v>168.91047297297297</v>
          </cell>
        </row>
        <row r="923">
          <cell r="A923" t="str">
            <v>4402010001</v>
          </cell>
          <cell r="B923" t="str">
            <v>Incobrables</v>
          </cell>
          <cell r="C923">
            <v>1000000</v>
          </cell>
          <cell r="D923">
            <v>50</v>
          </cell>
          <cell r="E923">
            <v>1000000</v>
          </cell>
          <cell r="F923">
            <v>50</v>
          </cell>
          <cell r="G923">
            <v>999950</v>
          </cell>
          <cell r="H923">
            <v>168.91047297297297</v>
          </cell>
        </row>
        <row r="924">
          <cell r="A924" t="str">
            <v>4403011001</v>
          </cell>
          <cell r="B924" t="str">
            <v>Sueldos y Jornales personal permanente</v>
          </cell>
          <cell r="C924">
            <v>1000000</v>
          </cell>
          <cell r="D924">
            <v>50</v>
          </cell>
          <cell r="E924">
            <v>1000000</v>
          </cell>
          <cell r="F924">
            <v>50</v>
          </cell>
          <cell r="G924">
            <v>999950</v>
          </cell>
          <cell r="H924">
            <v>168.91047297297297</v>
          </cell>
        </row>
        <row r="925">
          <cell r="A925" t="str">
            <v>4403011002</v>
          </cell>
          <cell r="B925" t="str">
            <v>Sueldos y Jornales personal temporario</v>
          </cell>
          <cell r="C925">
            <v>1000000</v>
          </cell>
          <cell r="D925">
            <v>50</v>
          </cell>
          <cell r="E925">
            <v>1000000</v>
          </cell>
          <cell r="F925">
            <v>50</v>
          </cell>
          <cell r="G925">
            <v>999950</v>
          </cell>
          <cell r="H925">
            <v>168.91047297297297</v>
          </cell>
        </row>
        <row r="926">
          <cell r="A926" t="str">
            <v>4403011003</v>
          </cell>
          <cell r="B926" t="str">
            <v>Horas Extras</v>
          </cell>
          <cell r="C926">
            <v>1000000</v>
          </cell>
          <cell r="D926">
            <v>50</v>
          </cell>
          <cell r="E926">
            <v>1000000</v>
          </cell>
          <cell r="F926">
            <v>50</v>
          </cell>
          <cell r="G926">
            <v>999950</v>
          </cell>
          <cell r="H926">
            <v>168.91047297297297</v>
          </cell>
        </row>
        <row r="927">
          <cell r="A927" t="str">
            <v>4403011004</v>
          </cell>
          <cell r="B927" t="str">
            <v>Cargas Sociales</v>
          </cell>
          <cell r="C927">
            <v>1000000</v>
          </cell>
          <cell r="D927">
            <v>50</v>
          </cell>
          <cell r="E927">
            <v>1000000</v>
          </cell>
          <cell r="F927">
            <v>50</v>
          </cell>
          <cell r="G927">
            <v>999950</v>
          </cell>
          <cell r="H927">
            <v>168.91047297297297</v>
          </cell>
        </row>
        <row r="928">
          <cell r="A928" t="str">
            <v>4403011005</v>
          </cell>
          <cell r="B928" t="str">
            <v>Sueldo Anual Complementario</v>
          </cell>
          <cell r="C928">
            <v>1000000</v>
          </cell>
          <cell r="D928">
            <v>50</v>
          </cell>
          <cell r="E928">
            <v>1000000</v>
          </cell>
          <cell r="F928">
            <v>50</v>
          </cell>
          <cell r="G928">
            <v>999950</v>
          </cell>
          <cell r="H928">
            <v>168.91047297297297</v>
          </cell>
        </row>
        <row r="929">
          <cell r="A929" t="str">
            <v>4403011006</v>
          </cell>
          <cell r="B929" t="str">
            <v>Vacaciones</v>
          </cell>
          <cell r="C929">
            <v>1000000</v>
          </cell>
          <cell r="D929">
            <v>50</v>
          </cell>
          <cell r="E929">
            <v>1000000</v>
          </cell>
          <cell r="F929">
            <v>50</v>
          </cell>
          <cell r="G929">
            <v>999950</v>
          </cell>
          <cell r="H929">
            <v>168.91047297297297</v>
          </cell>
        </row>
        <row r="930">
          <cell r="A930" t="str">
            <v>4403011007</v>
          </cell>
          <cell r="B930" t="str">
            <v>Plan de Jubilacion</v>
          </cell>
          <cell r="C930">
            <v>1000000</v>
          </cell>
          <cell r="D930">
            <v>50</v>
          </cell>
          <cell r="E930">
            <v>1000000</v>
          </cell>
          <cell r="F930">
            <v>50</v>
          </cell>
          <cell r="G930">
            <v>999950</v>
          </cell>
          <cell r="H930">
            <v>168.91047297297297</v>
          </cell>
        </row>
        <row r="931">
          <cell r="A931" t="str">
            <v>4403011008</v>
          </cell>
          <cell r="B931" t="str">
            <v>Gratificacion</v>
          </cell>
          <cell r="C931">
            <v>1000000</v>
          </cell>
          <cell r="D931">
            <v>50</v>
          </cell>
          <cell r="E931">
            <v>1000000</v>
          </cell>
          <cell r="F931">
            <v>50</v>
          </cell>
          <cell r="G931">
            <v>999950</v>
          </cell>
          <cell r="H931">
            <v>168.91047297297297</v>
          </cell>
        </row>
        <row r="932">
          <cell r="A932" t="str">
            <v>4403011009</v>
          </cell>
          <cell r="B932" t="str">
            <v>Vivienda</v>
          </cell>
          <cell r="C932">
            <v>1000000</v>
          </cell>
          <cell r="D932">
            <v>50</v>
          </cell>
          <cell r="E932">
            <v>1000000</v>
          </cell>
          <cell r="F932">
            <v>50</v>
          </cell>
          <cell r="G932">
            <v>999950</v>
          </cell>
          <cell r="H932">
            <v>168.91047297297297</v>
          </cell>
        </row>
        <row r="933">
          <cell r="A933" t="str">
            <v>4403011010</v>
          </cell>
          <cell r="B933" t="str">
            <v>Servicio Medico</v>
          </cell>
          <cell r="C933">
            <v>1000000</v>
          </cell>
          <cell r="D933">
            <v>50</v>
          </cell>
          <cell r="E933">
            <v>1000000</v>
          </cell>
          <cell r="F933">
            <v>50</v>
          </cell>
          <cell r="G933">
            <v>999950</v>
          </cell>
          <cell r="H933">
            <v>168.91047297297297</v>
          </cell>
        </row>
        <row r="934">
          <cell r="A934" t="str">
            <v>4403011011</v>
          </cell>
          <cell r="B934" t="str">
            <v>Capacitacion</v>
          </cell>
          <cell r="C934">
            <v>1000000</v>
          </cell>
          <cell r="D934">
            <v>50</v>
          </cell>
          <cell r="E934">
            <v>1000000</v>
          </cell>
          <cell r="F934">
            <v>50</v>
          </cell>
          <cell r="G934">
            <v>999950</v>
          </cell>
          <cell r="H934">
            <v>168.91047297297297</v>
          </cell>
        </row>
        <row r="935">
          <cell r="A935" t="str">
            <v>4403011012</v>
          </cell>
          <cell r="B935" t="str">
            <v>Otros Servicios al Personal</v>
          </cell>
          <cell r="C935">
            <v>1000000</v>
          </cell>
          <cell r="D935">
            <v>50</v>
          </cell>
          <cell r="E935">
            <v>1000000</v>
          </cell>
          <cell r="F935">
            <v>50</v>
          </cell>
          <cell r="G935">
            <v>999950</v>
          </cell>
          <cell r="H935">
            <v>168.91047297297297</v>
          </cell>
        </row>
        <row r="936">
          <cell r="A936" t="str">
            <v>4403011013</v>
          </cell>
          <cell r="B936" t="str">
            <v>Varios</v>
          </cell>
          <cell r="C936">
            <v>1000000</v>
          </cell>
          <cell r="D936">
            <v>50</v>
          </cell>
          <cell r="E936">
            <v>1000000</v>
          </cell>
          <cell r="F936">
            <v>50</v>
          </cell>
          <cell r="G936">
            <v>999950</v>
          </cell>
          <cell r="H936">
            <v>168.91047297297297</v>
          </cell>
        </row>
        <row r="937">
          <cell r="A937" t="str">
            <v>4403011014</v>
          </cell>
          <cell r="B937" t="str">
            <v>Indemnizaciones</v>
          </cell>
          <cell r="C937">
            <v>1000000</v>
          </cell>
          <cell r="D937">
            <v>50</v>
          </cell>
          <cell r="E937">
            <v>1000000</v>
          </cell>
          <cell r="F937">
            <v>50</v>
          </cell>
          <cell r="G937">
            <v>999950</v>
          </cell>
          <cell r="H937">
            <v>168.91047297297297</v>
          </cell>
        </row>
        <row r="938">
          <cell r="A938" t="str">
            <v>4403011015</v>
          </cell>
          <cell r="B938" t="str">
            <v>Gratificaciones</v>
          </cell>
          <cell r="C938">
            <v>1000000</v>
          </cell>
          <cell r="D938">
            <v>50</v>
          </cell>
          <cell r="E938">
            <v>1000000</v>
          </cell>
          <cell r="F938">
            <v>50</v>
          </cell>
          <cell r="G938">
            <v>999950</v>
          </cell>
          <cell r="H938">
            <v>168.91047297297297</v>
          </cell>
        </row>
        <row r="939">
          <cell r="A939" t="str">
            <v>4403011201</v>
          </cell>
          <cell r="B939" t="str">
            <v>Gastos de viaje</v>
          </cell>
          <cell r="C939">
            <v>1000000</v>
          </cell>
          <cell r="D939">
            <v>50</v>
          </cell>
          <cell r="E939">
            <v>1000000</v>
          </cell>
          <cell r="F939">
            <v>50</v>
          </cell>
          <cell r="G939">
            <v>999950</v>
          </cell>
          <cell r="H939">
            <v>168.91047297297297</v>
          </cell>
        </row>
        <row r="940">
          <cell r="A940" t="str">
            <v>4403011401</v>
          </cell>
          <cell r="B940" t="str">
            <v>Gastos de oficina</v>
          </cell>
          <cell r="C940">
            <v>1000000</v>
          </cell>
          <cell r="D940">
            <v>50</v>
          </cell>
          <cell r="E940">
            <v>1000000</v>
          </cell>
          <cell r="F940">
            <v>50</v>
          </cell>
          <cell r="G940">
            <v>999950</v>
          </cell>
          <cell r="H940">
            <v>168.91047297297297</v>
          </cell>
        </row>
        <row r="941">
          <cell r="A941" t="str">
            <v>4403011601</v>
          </cell>
          <cell r="B941" t="str">
            <v>Comunicaciones</v>
          </cell>
          <cell r="C941">
            <v>1000000</v>
          </cell>
          <cell r="D941">
            <v>50</v>
          </cell>
          <cell r="E941">
            <v>1000000</v>
          </cell>
          <cell r="F941">
            <v>50</v>
          </cell>
          <cell r="G941">
            <v>999950</v>
          </cell>
          <cell r="H941">
            <v>168.91047297297297</v>
          </cell>
        </row>
        <row r="942">
          <cell r="A942" t="str">
            <v>4403011801</v>
          </cell>
          <cell r="B942" t="str">
            <v>Publicidad</v>
          </cell>
          <cell r="C942">
            <v>1000000</v>
          </cell>
          <cell r="D942">
            <v>50</v>
          </cell>
          <cell r="E942">
            <v>1000000</v>
          </cell>
          <cell r="F942">
            <v>50</v>
          </cell>
          <cell r="G942">
            <v>999950</v>
          </cell>
          <cell r="H942">
            <v>168.91047297297297</v>
          </cell>
        </row>
        <row r="943">
          <cell r="A943" t="str">
            <v>4403011802</v>
          </cell>
          <cell r="B943" t="str">
            <v>Promociones</v>
          </cell>
          <cell r="C943">
            <v>1000000</v>
          </cell>
          <cell r="D943">
            <v>50</v>
          </cell>
          <cell r="E943">
            <v>1000000</v>
          </cell>
          <cell r="F943">
            <v>50</v>
          </cell>
          <cell r="G943">
            <v>999950</v>
          </cell>
          <cell r="H943">
            <v>168.91047297297297</v>
          </cell>
        </row>
        <row r="944">
          <cell r="A944" t="str">
            <v>4403011803</v>
          </cell>
          <cell r="B944" t="str">
            <v>Servicios al Cliente</v>
          </cell>
          <cell r="C944">
            <v>1000000</v>
          </cell>
          <cell r="D944">
            <v>50</v>
          </cell>
          <cell r="E944">
            <v>1000000</v>
          </cell>
          <cell r="F944">
            <v>50</v>
          </cell>
          <cell r="G944">
            <v>999950</v>
          </cell>
          <cell r="H944">
            <v>168.91047297297297</v>
          </cell>
        </row>
        <row r="945">
          <cell r="A945" t="str">
            <v>4403012001</v>
          </cell>
          <cell r="B945" t="str">
            <v>Impuestos a la propiedad</v>
          </cell>
          <cell r="C945">
            <v>1000000</v>
          </cell>
          <cell r="D945">
            <v>50</v>
          </cell>
          <cell r="E945">
            <v>1000000</v>
          </cell>
          <cell r="F945">
            <v>50</v>
          </cell>
          <cell r="G945">
            <v>999950</v>
          </cell>
          <cell r="H945">
            <v>168.91047297297297</v>
          </cell>
        </row>
        <row r="946">
          <cell r="A946" t="str">
            <v>4403012002</v>
          </cell>
          <cell r="B946" t="str">
            <v>Otros impuestos</v>
          </cell>
          <cell r="C946">
            <v>1000000</v>
          </cell>
          <cell r="D946">
            <v>50</v>
          </cell>
          <cell r="E946">
            <v>1000000</v>
          </cell>
          <cell r="F946">
            <v>50</v>
          </cell>
          <cell r="G946">
            <v>999950</v>
          </cell>
          <cell r="H946">
            <v>168.91047297297297</v>
          </cell>
        </row>
        <row r="947">
          <cell r="A947" t="str">
            <v>4403012201</v>
          </cell>
          <cell r="B947" t="str">
            <v>Seguros del personal</v>
          </cell>
          <cell r="C947">
            <v>1000000</v>
          </cell>
          <cell r="D947">
            <v>50</v>
          </cell>
          <cell r="E947">
            <v>1000000</v>
          </cell>
          <cell r="F947">
            <v>50</v>
          </cell>
          <cell r="G947">
            <v>999950</v>
          </cell>
          <cell r="H947">
            <v>168.91047297297297</v>
          </cell>
        </row>
        <row r="948">
          <cell r="A948" t="str">
            <v>4403012202</v>
          </cell>
          <cell r="B948" t="str">
            <v>Seguros de propiedades</v>
          </cell>
          <cell r="C948">
            <v>1000000</v>
          </cell>
          <cell r="D948">
            <v>50</v>
          </cell>
          <cell r="E948">
            <v>1000000</v>
          </cell>
          <cell r="F948">
            <v>50</v>
          </cell>
          <cell r="G948">
            <v>999950</v>
          </cell>
          <cell r="H948">
            <v>168.91047297297297</v>
          </cell>
        </row>
        <row r="949">
          <cell r="A949" t="str">
            <v>4403012401</v>
          </cell>
          <cell r="B949" t="str">
            <v>Honorarios auditores</v>
          </cell>
          <cell r="C949">
            <v>1000000</v>
          </cell>
          <cell r="D949">
            <v>50</v>
          </cell>
          <cell r="E949">
            <v>1000000</v>
          </cell>
          <cell r="F949">
            <v>50</v>
          </cell>
          <cell r="G949">
            <v>999950</v>
          </cell>
          <cell r="H949">
            <v>168.91047297297297</v>
          </cell>
        </row>
        <row r="950">
          <cell r="A950" t="str">
            <v>4403012402</v>
          </cell>
          <cell r="B950" t="str">
            <v>Honorarios legales</v>
          </cell>
          <cell r="C950">
            <v>1000000</v>
          </cell>
          <cell r="D950">
            <v>50</v>
          </cell>
          <cell r="E950">
            <v>1000000</v>
          </cell>
          <cell r="F950">
            <v>50</v>
          </cell>
          <cell r="G950">
            <v>999950</v>
          </cell>
          <cell r="H950">
            <v>168.91047297297297</v>
          </cell>
        </row>
        <row r="951">
          <cell r="A951" t="str">
            <v>4403012403</v>
          </cell>
          <cell r="B951" t="str">
            <v>Otros honorarios</v>
          </cell>
          <cell r="C951">
            <v>1000000</v>
          </cell>
          <cell r="D951">
            <v>50</v>
          </cell>
          <cell r="E951">
            <v>1000000</v>
          </cell>
          <cell r="F951">
            <v>50</v>
          </cell>
          <cell r="G951">
            <v>999950</v>
          </cell>
          <cell r="H951">
            <v>168.91047297297297</v>
          </cell>
        </row>
        <row r="952">
          <cell r="A952" t="str">
            <v>4403012404</v>
          </cell>
          <cell r="B952" t="str">
            <v>Recoleccion de basura</v>
          </cell>
          <cell r="C952">
            <v>1000000</v>
          </cell>
          <cell r="D952">
            <v>50</v>
          </cell>
          <cell r="E952">
            <v>1000000</v>
          </cell>
          <cell r="F952">
            <v>50</v>
          </cell>
          <cell r="G952">
            <v>999950</v>
          </cell>
          <cell r="H952">
            <v>168.91047297297297</v>
          </cell>
        </row>
        <row r="953">
          <cell r="A953" t="str">
            <v>4403012405</v>
          </cell>
          <cell r="B953" t="str">
            <v>Otros Servicios</v>
          </cell>
          <cell r="C953">
            <v>1000000</v>
          </cell>
          <cell r="D953">
            <v>50</v>
          </cell>
          <cell r="E953">
            <v>1000000</v>
          </cell>
          <cell r="F953">
            <v>50</v>
          </cell>
          <cell r="G953">
            <v>999950</v>
          </cell>
          <cell r="H953">
            <v>168.91047297297297</v>
          </cell>
        </row>
        <row r="954">
          <cell r="A954" t="str">
            <v>4403012601</v>
          </cell>
          <cell r="B954" t="str">
            <v>Equipamiento</v>
          </cell>
          <cell r="C954">
            <v>1000000</v>
          </cell>
          <cell r="D954">
            <v>50</v>
          </cell>
          <cell r="E954">
            <v>1000000</v>
          </cell>
          <cell r="F954">
            <v>50</v>
          </cell>
          <cell r="G954">
            <v>999950</v>
          </cell>
          <cell r="H954">
            <v>168.91047297297297</v>
          </cell>
        </row>
        <row r="955">
          <cell r="A955" t="str">
            <v>4403012602</v>
          </cell>
          <cell r="B955" t="str">
            <v>Reparaciones y mantenimiento</v>
          </cell>
          <cell r="C955">
            <v>1000000</v>
          </cell>
          <cell r="D955">
            <v>50</v>
          </cell>
          <cell r="E955">
            <v>1000000</v>
          </cell>
          <cell r="F955">
            <v>50</v>
          </cell>
          <cell r="G955">
            <v>999950</v>
          </cell>
          <cell r="H955">
            <v>168.91047297297297</v>
          </cell>
        </row>
        <row r="956">
          <cell r="A956" t="str">
            <v>4403012801</v>
          </cell>
          <cell r="B956" t="str">
            <v>Otros proveedores</v>
          </cell>
          <cell r="C956">
            <v>1000000</v>
          </cell>
          <cell r="D956">
            <v>50</v>
          </cell>
          <cell r="E956">
            <v>1000000</v>
          </cell>
          <cell r="F956">
            <v>50</v>
          </cell>
          <cell r="G956">
            <v>999950</v>
          </cell>
          <cell r="H956">
            <v>168.91047297297297</v>
          </cell>
        </row>
        <row r="957">
          <cell r="A957" t="str">
            <v>4403012802</v>
          </cell>
          <cell r="B957" t="str">
            <v>Proveedores</v>
          </cell>
          <cell r="C957">
            <v>1000000</v>
          </cell>
          <cell r="D957">
            <v>50</v>
          </cell>
          <cell r="E957">
            <v>1000000</v>
          </cell>
          <cell r="F957">
            <v>50</v>
          </cell>
          <cell r="G957">
            <v>999950</v>
          </cell>
          <cell r="H957">
            <v>168.91047297297297</v>
          </cell>
        </row>
        <row r="958">
          <cell r="A958" t="str">
            <v>4403012803</v>
          </cell>
          <cell r="B958" t="str">
            <v>Energia electrica</v>
          </cell>
          <cell r="C958">
            <v>1000000</v>
          </cell>
          <cell r="D958">
            <v>50</v>
          </cell>
          <cell r="E958">
            <v>1000000</v>
          </cell>
          <cell r="F958">
            <v>50</v>
          </cell>
          <cell r="G958">
            <v>999950</v>
          </cell>
          <cell r="H958">
            <v>168.91047297297297</v>
          </cell>
        </row>
        <row r="959">
          <cell r="A959" t="str">
            <v>4403012804</v>
          </cell>
          <cell r="B959" t="str">
            <v>Gas</v>
          </cell>
          <cell r="C959">
            <v>1000000</v>
          </cell>
          <cell r="D959">
            <v>50</v>
          </cell>
          <cell r="E959">
            <v>1000000</v>
          </cell>
          <cell r="F959">
            <v>50</v>
          </cell>
          <cell r="G959">
            <v>999950</v>
          </cell>
          <cell r="H959">
            <v>168.91047297297297</v>
          </cell>
        </row>
        <row r="960">
          <cell r="A960" t="str">
            <v>4403012805</v>
          </cell>
          <cell r="B960" t="str">
            <v>Agua</v>
          </cell>
          <cell r="C960">
            <v>1000000</v>
          </cell>
          <cell r="D960">
            <v>50</v>
          </cell>
          <cell r="E960">
            <v>1000000</v>
          </cell>
          <cell r="F960">
            <v>50</v>
          </cell>
          <cell r="G960">
            <v>999950</v>
          </cell>
          <cell r="H960">
            <v>168.91047297297297</v>
          </cell>
        </row>
        <row r="961">
          <cell r="A961" t="str">
            <v>4403012806</v>
          </cell>
          <cell r="B961" t="str">
            <v>Gastos en Seguridad</v>
          </cell>
          <cell r="C961">
            <v>1000000</v>
          </cell>
          <cell r="D961">
            <v>50</v>
          </cell>
          <cell r="E961">
            <v>1000000</v>
          </cell>
          <cell r="F961">
            <v>50</v>
          </cell>
          <cell r="G961">
            <v>999950</v>
          </cell>
          <cell r="H961">
            <v>168.91047297297297</v>
          </cell>
        </row>
        <row r="962">
          <cell r="A962" t="str">
            <v>4403013001</v>
          </cell>
          <cell r="B962" t="str">
            <v>Alquiler de equipos</v>
          </cell>
          <cell r="C962">
            <v>1000000</v>
          </cell>
          <cell r="D962">
            <v>50</v>
          </cell>
          <cell r="E962">
            <v>1000000</v>
          </cell>
          <cell r="F962">
            <v>50</v>
          </cell>
          <cell r="G962">
            <v>999950</v>
          </cell>
          <cell r="H962">
            <v>168.91047297297297</v>
          </cell>
        </row>
        <row r="963">
          <cell r="A963" t="str">
            <v>4403013002</v>
          </cell>
          <cell r="B963" t="str">
            <v>Alquiler de oficinas</v>
          </cell>
          <cell r="C963">
            <v>1000000</v>
          </cell>
          <cell r="D963">
            <v>50</v>
          </cell>
          <cell r="E963">
            <v>1000000</v>
          </cell>
          <cell r="F963">
            <v>50</v>
          </cell>
          <cell r="G963">
            <v>999950</v>
          </cell>
          <cell r="H963">
            <v>168.91047297297297</v>
          </cell>
        </row>
        <row r="964">
          <cell r="A964" t="str">
            <v>4403013003</v>
          </cell>
          <cell r="B964" t="str">
            <v>Fletes</v>
          </cell>
          <cell r="C964">
            <v>1000000</v>
          </cell>
          <cell r="D964">
            <v>50</v>
          </cell>
          <cell r="E964">
            <v>1000000</v>
          </cell>
          <cell r="F964">
            <v>50</v>
          </cell>
          <cell r="G964">
            <v>999950</v>
          </cell>
          <cell r="H964">
            <v>168.91047297297297</v>
          </cell>
        </row>
        <row r="965">
          <cell r="A965" t="str">
            <v>4403013004</v>
          </cell>
          <cell r="B965" t="str">
            <v>Depositos</v>
          </cell>
          <cell r="C965">
            <v>1000000</v>
          </cell>
          <cell r="D965">
            <v>50</v>
          </cell>
          <cell r="E965">
            <v>1000000</v>
          </cell>
          <cell r="F965">
            <v>50</v>
          </cell>
          <cell r="G965">
            <v>999950</v>
          </cell>
          <cell r="H965">
            <v>168.91047297297297</v>
          </cell>
        </row>
        <row r="966">
          <cell r="A966" t="str">
            <v>4403013005</v>
          </cell>
          <cell r="B966" t="str">
            <v>Suscripciones</v>
          </cell>
          <cell r="C966">
            <v>1000000</v>
          </cell>
          <cell r="D966">
            <v>50</v>
          </cell>
          <cell r="E966">
            <v>1000000</v>
          </cell>
          <cell r="F966">
            <v>50</v>
          </cell>
          <cell r="G966">
            <v>999950</v>
          </cell>
          <cell r="H966">
            <v>168.91047297297297</v>
          </cell>
        </row>
        <row r="967">
          <cell r="A967" t="str">
            <v>4403013006</v>
          </cell>
          <cell r="B967" t="str">
            <v>Otros gastos</v>
          </cell>
          <cell r="C967">
            <v>1000000</v>
          </cell>
          <cell r="D967">
            <v>50</v>
          </cell>
          <cell r="E967">
            <v>1000000</v>
          </cell>
          <cell r="F967">
            <v>50</v>
          </cell>
          <cell r="G967">
            <v>999950</v>
          </cell>
          <cell r="H967">
            <v>168.91047297297297</v>
          </cell>
        </row>
        <row r="968">
          <cell r="A968" t="str">
            <v>4403013007</v>
          </cell>
          <cell r="B968" t="str">
            <v>Recreacion</v>
          </cell>
          <cell r="C968">
            <v>1000000</v>
          </cell>
          <cell r="D968">
            <v>50</v>
          </cell>
          <cell r="E968">
            <v>1000000</v>
          </cell>
          <cell r="F968">
            <v>50</v>
          </cell>
          <cell r="G968">
            <v>999950</v>
          </cell>
          <cell r="H968">
            <v>168.91047297297297</v>
          </cell>
        </row>
        <row r="969">
          <cell r="A969" t="str">
            <v>4403013008</v>
          </cell>
          <cell r="B969" t="str">
            <v>Estructura</v>
          </cell>
          <cell r="C969">
            <v>1000000</v>
          </cell>
          <cell r="D969">
            <v>50</v>
          </cell>
          <cell r="E969">
            <v>1000000</v>
          </cell>
          <cell r="F969">
            <v>50</v>
          </cell>
          <cell r="G969">
            <v>999950</v>
          </cell>
          <cell r="H969">
            <v>168.91047297297297</v>
          </cell>
        </row>
        <row r="970">
          <cell r="A970" t="str">
            <v>4403021001</v>
          </cell>
          <cell r="B970" t="str">
            <v>Sueldos y Jornales personal permanente</v>
          </cell>
          <cell r="C970">
            <v>1000000</v>
          </cell>
          <cell r="D970">
            <v>50</v>
          </cell>
          <cell r="E970">
            <v>1000000</v>
          </cell>
          <cell r="F970">
            <v>50</v>
          </cell>
          <cell r="G970">
            <v>999950</v>
          </cell>
          <cell r="H970">
            <v>168.91047297297297</v>
          </cell>
        </row>
        <row r="971">
          <cell r="A971" t="str">
            <v>4403021002</v>
          </cell>
          <cell r="B971" t="str">
            <v>Sueldos y Jornales personal temporario</v>
          </cell>
          <cell r="C971">
            <v>1000000</v>
          </cell>
          <cell r="D971">
            <v>50</v>
          </cell>
          <cell r="E971">
            <v>1000000</v>
          </cell>
          <cell r="F971">
            <v>50</v>
          </cell>
          <cell r="G971">
            <v>999950</v>
          </cell>
          <cell r="H971">
            <v>168.91047297297297</v>
          </cell>
        </row>
        <row r="972">
          <cell r="A972" t="str">
            <v>4403021003</v>
          </cell>
          <cell r="B972" t="str">
            <v>Horas Extras</v>
          </cell>
          <cell r="C972">
            <v>1000000</v>
          </cell>
          <cell r="D972">
            <v>50</v>
          </cell>
          <cell r="E972">
            <v>1000000</v>
          </cell>
          <cell r="F972">
            <v>50</v>
          </cell>
          <cell r="G972">
            <v>999950</v>
          </cell>
          <cell r="H972">
            <v>168.91047297297297</v>
          </cell>
        </row>
        <row r="973">
          <cell r="A973" t="str">
            <v>4403021004</v>
          </cell>
          <cell r="B973" t="str">
            <v>Cargas Sociales</v>
          </cell>
          <cell r="C973">
            <v>1000000</v>
          </cell>
          <cell r="D973">
            <v>50</v>
          </cell>
          <cell r="E973">
            <v>1000000</v>
          </cell>
          <cell r="F973">
            <v>50</v>
          </cell>
          <cell r="G973">
            <v>999950</v>
          </cell>
          <cell r="H973">
            <v>168.91047297297297</v>
          </cell>
        </row>
        <row r="974">
          <cell r="A974" t="str">
            <v>4403021005</v>
          </cell>
          <cell r="B974" t="str">
            <v>Sueldo Anual Complementario</v>
          </cell>
          <cell r="C974">
            <v>1000000</v>
          </cell>
          <cell r="D974">
            <v>50</v>
          </cell>
          <cell r="E974">
            <v>1000000</v>
          </cell>
          <cell r="F974">
            <v>50</v>
          </cell>
          <cell r="G974">
            <v>999950</v>
          </cell>
          <cell r="H974">
            <v>168.91047297297297</v>
          </cell>
        </row>
        <row r="975">
          <cell r="A975" t="str">
            <v>4403021006</v>
          </cell>
          <cell r="B975" t="str">
            <v>Vacaciones</v>
          </cell>
          <cell r="C975">
            <v>1000000</v>
          </cell>
          <cell r="D975">
            <v>50</v>
          </cell>
          <cell r="E975">
            <v>1000000</v>
          </cell>
          <cell r="F975">
            <v>50</v>
          </cell>
          <cell r="G975">
            <v>999950</v>
          </cell>
          <cell r="H975">
            <v>168.91047297297297</v>
          </cell>
        </row>
        <row r="976">
          <cell r="A976" t="str">
            <v>4403021007</v>
          </cell>
          <cell r="B976" t="str">
            <v>Plan de Jubilacion</v>
          </cell>
          <cell r="C976">
            <v>1000000</v>
          </cell>
          <cell r="D976">
            <v>50</v>
          </cell>
          <cell r="E976">
            <v>1000000</v>
          </cell>
          <cell r="F976">
            <v>50</v>
          </cell>
          <cell r="G976">
            <v>999950</v>
          </cell>
          <cell r="H976">
            <v>168.91047297297297</v>
          </cell>
        </row>
        <row r="977">
          <cell r="A977" t="str">
            <v>4403021008</v>
          </cell>
          <cell r="B977" t="str">
            <v>Gratificacion</v>
          </cell>
          <cell r="C977">
            <v>1000000</v>
          </cell>
          <cell r="D977">
            <v>50</v>
          </cell>
          <cell r="E977">
            <v>1000000</v>
          </cell>
          <cell r="F977">
            <v>50</v>
          </cell>
          <cell r="G977">
            <v>999950</v>
          </cell>
          <cell r="H977">
            <v>168.91047297297297</v>
          </cell>
        </row>
        <row r="978">
          <cell r="A978" t="str">
            <v>4403021009</v>
          </cell>
          <cell r="B978" t="str">
            <v>Vivienda</v>
          </cell>
          <cell r="C978">
            <v>1000000</v>
          </cell>
          <cell r="D978">
            <v>50</v>
          </cell>
          <cell r="E978">
            <v>1000000</v>
          </cell>
          <cell r="F978">
            <v>50</v>
          </cell>
          <cell r="G978">
            <v>999950</v>
          </cell>
          <cell r="H978">
            <v>168.91047297297297</v>
          </cell>
        </row>
        <row r="979">
          <cell r="A979" t="str">
            <v>4403021010</v>
          </cell>
          <cell r="B979" t="str">
            <v>Servicio Medico</v>
          </cell>
          <cell r="C979">
            <v>1000000</v>
          </cell>
          <cell r="D979">
            <v>50</v>
          </cell>
          <cell r="E979">
            <v>1000000</v>
          </cell>
          <cell r="F979">
            <v>50</v>
          </cell>
          <cell r="G979">
            <v>999950</v>
          </cell>
          <cell r="H979">
            <v>168.91047297297297</v>
          </cell>
        </row>
        <row r="980">
          <cell r="A980" t="str">
            <v>4403021011</v>
          </cell>
          <cell r="B980" t="str">
            <v>Capacitacion</v>
          </cell>
          <cell r="C980">
            <v>1000000</v>
          </cell>
          <cell r="D980">
            <v>50</v>
          </cell>
          <cell r="E980">
            <v>1000000</v>
          </cell>
          <cell r="F980">
            <v>50</v>
          </cell>
          <cell r="G980">
            <v>999950</v>
          </cell>
          <cell r="H980">
            <v>168.91047297297297</v>
          </cell>
        </row>
        <row r="981">
          <cell r="A981" t="str">
            <v>4403021012</v>
          </cell>
          <cell r="B981" t="str">
            <v>Otros Servicios al Personal</v>
          </cell>
          <cell r="C981">
            <v>1000000</v>
          </cell>
          <cell r="D981">
            <v>50</v>
          </cell>
          <cell r="E981">
            <v>1000000</v>
          </cell>
          <cell r="F981">
            <v>50</v>
          </cell>
          <cell r="G981">
            <v>999950</v>
          </cell>
          <cell r="H981">
            <v>168.91047297297297</v>
          </cell>
        </row>
        <row r="982">
          <cell r="A982" t="str">
            <v>4403021013</v>
          </cell>
          <cell r="B982" t="str">
            <v>Varios</v>
          </cell>
          <cell r="C982">
            <v>1000000</v>
          </cell>
          <cell r="D982">
            <v>50</v>
          </cell>
          <cell r="E982">
            <v>1000000</v>
          </cell>
          <cell r="F982">
            <v>50</v>
          </cell>
          <cell r="G982">
            <v>999950</v>
          </cell>
          <cell r="H982">
            <v>168.91047297297297</v>
          </cell>
        </row>
        <row r="983">
          <cell r="A983" t="str">
            <v>4403021014</v>
          </cell>
          <cell r="B983" t="str">
            <v>Indemnizaciones</v>
          </cell>
          <cell r="C983">
            <v>1000000</v>
          </cell>
          <cell r="D983">
            <v>50</v>
          </cell>
          <cell r="E983">
            <v>1000000</v>
          </cell>
          <cell r="F983">
            <v>50</v>
          </cell>
          <cell r="G983">
            <v>999950</v>
          </cell>
          <cell r="H983">
            <v>168.91047297297297</v>
          </cell>
        </row>
        <row r="984">
          <cell r="A984" t="str">
            <v>4403021015</v>
          </cell>
          <cell r="B984" t="str">
            <v>Gratificaciones</v>
          </cell>
          <cell r="C984">
            <v>1000000</v>
          </cell>
          <cell r="D984">
            <v>50</v>
          </cell>
          <cell r="E984">
            <v>1000000</v>
          </cell>
          <cell r="F984">
            <v>50</v>
          </cell>
          <cell r="G984">
            <v>999950</v>
          </cell>
          <cell r="H984">
            <v>168.91047297297297</v>
          </cell>
        </row>
        <row r="985">
          <cell r="A985" t="str">
            <v>4403021201</v>
          </cell>
          <cell r="B985" t="str">
            <v>Gastos de viaje</v>
          </cell>
          <cell r="C985">
            <v>1000000</v>
          </cell>
          <cell r="D985">
            <v>50</v>
          </cell>
          <cell r="E985">
            <v>1000000</v>
          </cell>
          <cell r="F985">
            <v>50</v>
          </cell>
          <cell r="G985">
            <v>999950</v>
          </cell>
          <cell r="H985">
            <v>168.91047297297297</v>
          </cell>
        </row>
        <row r="986">
          <cell r="A986" t="str">
            <v>4403021401</v>
          </cell>
          <cell r="B986" t="str">
            <v>Gastos de oficina</v>
          </cell>
          <cell r="C986">
            <v>1000000</v>
          </cell>
          <cell r="D986">
            <v>50</v>
          </cell>
          <cell r="E986">
            <v>1000000</v>
          </cell>
          <cell r="F986">
            <v>50</v>
          </cell>
          <cell r="G986">
            <v>999950</v>
          </cell>
          <cell r="H986">
            <v>168.91047297297297</v>
          </cell>
        </row>
        <row r="987">
          <cell r="A987" t="str">
            <v>4403021601</v>
          </cell>
          <cell r="B987" t="str">
            <v>Comunicaciones</v>
          </cell>
          <cell r="C987">
            <v>1000000</v>
          </cell>
          <cell r="D987">
            <v>50</v>
          </cell>
          <cell r="E987">
            <v>1000000</v>
          </cell>
          <cell r="F987">
            <v>50</v>
          </cell>
          <cell r="G987">
            <v>999950</v>
          </cell>
          <cell r="H987">
            <v>168.91047297297297</v>
          </cell>
        </row>
        <row r="988">
          <cell r="A988" t="str">
            <v>4403021801</v>
          </cell>
          <cell r="B988" t="str">
            <v>Publicidad</v>
          </cell>
          <cell r="C988">
            <v>1000000</v>
          </cell>
          <cell r="D988">
            <v>50</v>
          </cell>
          <cell r="E988">
            <v>1000000</v>
          </cell>
          <cell r="F988">
            <v>50</v>
          </cell>
          <cell r="G988">
            <v>999950</v>
          </cell>
          <cell r="H988">
            <v>168.91047297297297</v>
          </cell>
        </row>
        <row r="989">
          <cell r="A989" t="str">
            <v>4403021802</v>
          </cell>
          <cell r="B989" t="str">
            <v>Promociones</v>
          </cell>
          <cell r="C989">
            <v>1000000</v>
          </cell>
          <cell r="D989">
            <v>50</v>
          </cell>
          <cell r="E989">
            <v>1000000</v>
          </cell>
          <cell r="F989">
            <v>50</v>
          </cell>
          <cell r="G989">
            <v>999950</v>
          </cell>
          <cell r="H989">
            <v>168.91047297297297</v>
          </cell>
        </row>
        <row r="990">
          <cell r="A990" t="str">
            <v>4403021803</v>
          </cell>
          <cell r="B990" t="str">
            <v>Servicios al Cliente</v>
          </cell>
          <cell r="C990">
            <v>1000000</v>
          </cell>
          <cell r="D990">
            <v>50</v>
          </cell>
          <cell r="E990">
            <v>1000000</v>
          </cell>
          <cell r="F990">
            <v>50</v>
          </cell>
          <cell r="G990">
            <v>999950</v>
          </cell>
          <cell r="H990">
            <v>168.91047297297297</v>
          </cell>
        </row>
        <row r="991">
          <cell r="A991" t="str">
            <v>4403022001</v>
          </cell>
          <cell r="B991" t="str">
            <v>Impuestos a la propiedad</v>
          </cell>
          <cell r="C991">
            <v>1000000</v>
          </cell>
          <cell r="D991">
            <v>50</v>
          </cell>
          <cell r="E991">
            <v>1000000</v>
          </cell>
          <cell r="F991">
            <v>50</v>
          </cell>
          <cell r="G991">
            <v>999950</v>
          </cell>
          <cell r="H991">
            <v>168.91047297297297</v>
          </cell>
        </row>
        <row r="992">
          <cell r="A992" t="str">
            <v>4403022002</v>
          </cell>
          <cell r="B992" t="str">
            <v>Otros impuestos</v>
          </cell>
          <cell r="C992">
            <v>1000000</v>
          </cell>
          <cell r="D992">
            <v>50</v>
          </cell>
          <cell r="E992">
            <v>1000000</v>
          </cell>
          <cell r="F992">
            <v>50</v>
          </cell>
          <cell r="G992">
            <v>999950</v>
          </cell>
          <cell r="H992">
            <v>168.91047297297297</v>
          </cell>
        </row>
        <row r="993">
          <cell r="A993" t="str">
            <v>4403022201</v>
          </cell>
          <cell r="B993" t="str">
            <v>Seguros del personal</v>
          </cell>
          <cell r="C993">
            <v>1000000</v>
          </cell>
          <cell r="D993">
            <v>50</v>
          </cell>
          <cell r="E993">
            <v>1000000</v>
          </cell>
          <cell r="F993">
            <v>50</v>
          </cell>
          <cell r="G993">
            <v>999950</v>
          </cell>
          <cell r="H993">
            <v>168.91047297297297</v>
          </cell>
        </row>
        <row r="994">
          <cell r="A994" t="str">
            <v>4403022202</v>
          </cell>
          <cell r="B994" t="str">
            <v>Seguros de propiedades</v>
          </cell>
          <cell r="C994">
            <v>1000000</v>
          </cell>
          <cell r="D994">
            <v>50</v>
          </cell>
          <cell r="E994">
            <v>1000000</v>
          </cell>
          <cell r="F994">
            <v>50</v>
          </cell>
          <cell r="G994">
            <v>999950</v>
          </cell>
          <cell r="H994">
            <v>168.91047297297297</v>
          </cell>
        </row>
        <row r="995">
          <cell r="A995" t="str">
            <v>4403022401</v>
          </cell>
          <cell r="B995" t="str">
            <v>Honorarios auditores</v>
          </cell>
          <cell r="C995">
            <v>1000000</v>
          </cell>
          <cell r="D995">
            <v>50</v>
          </cell>
          <cell r="E995">
            <v>1000000</v>
          </cell>
          <cell r="F995">
            <v>50</v>
          </cell>
          <cell r="G995">
            <v>999950</v>
          </cell>
          <cell r="H995">
            <v>168.91047297297297</v>
          </cell>
        </row>
        <row r="996">
          <cell r="A996" t="str">
            <v>4403022402</v>
          </cell>
          <cell r="B996" t="str">
            <v>Honorarios legales</v>
          </cell>
          <cell r="C996">
            <v>1000000</v>
          </cell>
          <cell r="D996">
            <v>50</v>
          </cell>
          <cell r="E996">
            <v>1000000</v>
          </cell>
          <cell r="F996">
            <v>50</v>
          </cell>
          <cell r="G996">
            <v>999950</v>
          </cell>
          <cell r="H996">
            <v>168.91047297297297</v>
          </cell>
        </row>
        <row r="997">
          <cell r="A997" t="str">
            <v>4403022403</v>
          </cell>
          <cell r="B997" t="str">
            <v>Otros honorarios</v>
          </cell>
          <cell r="C997">
            <v>1000000</v>
          </cell>
          <cell r="D997">
            <v>50</v>
          </cell>
          <cell r="E997">
            <v>1000000</v>
          </cell>
          <cell r="F997">
            <v>50</v>
          </cell>
          <cell r="G997">
            <v>999950</v>
          </cell>
          <cell r="H997">
            <v>168.91047297297297</v>
          </cell>
        </row>
        <row r="998">
          <cell r="A998" t="str">
            <v>4403022404</v>
          </cell>
          <cell r="B998" t="str">
            <v>Recoleccion de basura</v>
          </cell>
          <cell r="C998">
            <v>1000000</v>
          </cell>
          <cell r="D998">
            <v>50</v>
          </cell>
          <cell r="E998">
            <v>1000000</v>
          </cell>
          <cell r="F998">
            <v>50</v>
          </cell>
          <cell r="G998">
            <v>999950</v>
          </cell>
          <cell r="H998">
            <v>168.91047297297297</v>
          </cell>
        </row>
        <row r="999">
          <cell r="A999" t="str">
            <v>4403022405</v>
          </cell>
          <cell r="B999" t="str">
            <v>Otros Servicios</v>
          </cell>
          <cell r="C999">
            <v>1000000</v>
          </cell>
          <cell r="D999">
            <v>50</v>
          </cell>
          <cell r="E999">
            <v>1000000</v>
          </cell>
          <cell r="F999">
            <v>50</v>
          </cell>
          <cell r="G999">
            <v>999950</v>
          </cell>
          <cell r="H999">
            <v>168.91047297297297</v>
          </cell>
        </row>
        <row r="1000">
          <cell r="A1000" t="str">
            <v>4403022601</v>
          </cell>
          <cell r="B1000" t="str">
            <v>Equipamiento</v>
          </cell>
          <cell r="C1000">
            <v>1000000</v>
          </cell>
          <cell r="D1000">
            <v>50</v>
          </cell>
          <cell r="E1000">
            <v>1000000</v>
          </cell>
          <cell r="F1000">
            <v>50</v>
          </cell>
          <cell r="G1000">
            <v>999950</v>
          </cell>
          <cell r="H1000">
            <v>168.91047297297297</v>
          </cell>
        </row>
        <row r="1001">
          <cell r="A1001" t="str">
            <v>4403022602</v>
          </cell>
          <cell r="B1001" t="str">
            <v>Reparaciones y mantenimiento</v>
          </cell>
          <cell r="C1001">
            <v>1000000</v>
          </cell>
          <cell r="D1001">
            <v>50</v>
          </cell>
          <cell r="E1001">
            <v>1000000</v>
          </cell>
          <cell r="F1001">
            <v>50</v>
          </cell>
          <cell r="G1001">
            <v>999950</v>
          </cell>
          <cell r="H1001">
            <v>168.91047297297297</v>
          </cell>
        </row>
        <row r="1002">
          <cell r="A1002" t="str">
            <v>4403022801</v>
          </cell>
          <cell r="B1002" t="str">
            <v>Otros proveedores</v>
          </cell>
          <cell r="C1002">
            <v>1000000</v>
          </cell>
          <cell r="D1002">
            <v>50</v>
          </cell>
          <cell r="E1002">
            <v>1000000</v>
          </cell>
          <cell r="F1002">
            <v>50</v>
          </cell>
          <cell r="G1002">
            <v>999950</v>
          </cell>
          <cell r="H1002">
            <v>168.91047297297297</v>
          </cell>
        </row>
        <row r="1003">
          <cell r="A1003" t="str">
            <v>4403022802</v>
          </cell>
          <cell r="B1003" t="str">
            <v>Proveedores</v>
          </cell>
          <cell r="C1003">
            <v>1000000</v>
          </cell>
          <cell r="D1003">
            <v>50</v>
          </cell>
          <cell r="E1003">
            <v>1000000</v>
          </cell>
          <cell r="F1003">
            <v>50</v>
          </cell>
          <cell r="G1003">
            <v>999950</v>
          </cell>
          <cell r="H1003">
            <v>168.91047297297297</v>
          </cell>
        </row>
        <row r="1004">
          <cell r="A1004" t="str">
            <v>4403022803</v>
          </cell>
          <cell r="B1004" t="str">
            <v>Energia electrica</v>
          </cell>
          <cell r="C1004">
            <v>1000000</v>
          </cell>
          <cell r="D1004">
            <v>50</v>
          </cell>
          <cell r="E1004">
            <v>1000000</v>
          </cell>
          <cell r="F1004">
            <v>50</v>
          </cell>
          <cell r="G1004">
            <v>999950</v>
          </cell>
          <cell r="H1004">
            <v>168.91047297297297</v>
          </cell>
        </row>
        <row r="1005">
          <cell r="A1005" t="str">
            <v>4403022804</v>
          </cell>
          <cell r="B1005" t="str">
            <v>Gas</v>
          </cell>
          <cell r="C1005">
            <v>1000000</v>
          </cell>
          <cell r="D1005">
            <v>50</v>
          </cell>
          <cell r="E1005">
            <v>1000000</v>
          </cell>
          <cell r="F1005">
            <v>50</v>
          </cell>
          <cell r="G1005">
            <v>999950</v>
          </cell>
          <cell r="H1005">
            <v>168.91047297297297</v>
          </cell>
        </row>
        <row r="1006">
          <cell r="A1006" t="str">
            <v>4403022805</v>
          </cell>
          <cell r="B1006" t="str">
            <v>Agua</v>
          </cell>
          <cell r="C1006">
            <v>1000000</v>
          </cell>
          <cell r="D1006">
            <v>50</v>
          </cell>
          <cell r="E1006">
            <v>1000000</v>
          </cell>
          <cell r="F1006">
            <v>50</v>
          </cell>
          <cell r="G1006">
            <v>999950</v>
          </cell>
          <cell r="H1006">
            <v>168.91047297297297</v>
          </cell>
        </row>
        <row r="1007">
          <cell r="A1007" t="str">
            <v>4403022806</v>
          </cell>
          <cell r="B1007" t="str">
            <v>Gastos en Seguridad</v>
          </cell>
          <cell r="C1007">
            <v>1000000</v>
          </cell>
          <cell r="D1007">
            <v>50</v>
          </cell>
          <cell r="E1007">
            <v>1000000</v>
          </cell>
          <cell r="F1007">
            <v>50</v>
          </cell>
          <cell r="G1007">
            <v>999950</v>
          </cell>
          <cell r="H1007">
            <v>168.91047297297297</v>
          </cell>
        </row>
        <row r="1008">
          <cell r="A1008" t="str">
            <v>4403023001</v>
          </cell>
          <cell r="B1008" t="str">
            <v>Alquiler de equipos</v>
          </cell>
          <cell r="C1008">
            <v>1000000</v>
          </cell>
          <cell r="D1008">
            <v>50</v>
          </cell>
          <cell r="E1008">
            <v>1000000</v>
          </cell>
          <cell r="F1008">
            <v>50</v>
          </cell>
          <cell r="G1008">
            <v>999950</v>
          </cell>
          <cell r="H1008">
            <v>168.91047297297297</v>
          </cell>
        </row>
        <row r="1009">
          <cell r="A1009" t="str">
            <v>4403023002</v>
          </cell>
          <cell r="B1009" t="str">
            <v>Alquiler de oficinas</v>
          </cell>
          <cell r="C1009">
            <v>1000000</v>
          </cell>
          <cell r="D1009">
            <v>50</v>
          </cell>
          <cell r="E1009">
            <v>1000000</v>
          </cell>
          <cell r="F1009">
            <v>50</v>
          </cell>
          <cell r="G1009">
            <v>999950</v>
          </cell>
          <cell r="H1009">
            <v>168.91047297297297</v>
          </cell>
        </row>
        <row r="1010">
          <cell r="A1010" t="str">
            <v>4403023003</v>
          </cell>
          <cell r="B1010" t="str">
            <v>Fletes</v>
          </cell>
          <cell r="C1010">
            <v>1000000</v>
          </cell>
          <cell r="D1010">
            <v>50</v>
          </cell>
          <cell r="E1010">
            <v>1000000</v>
          </cell>
          <cell r="F1010">
            <v>50</v>
          </cell>
          <cell r="G1010">
            <v>999950</v>
          </cell>
          <cell r="H1010">
            <v>168.91047297297297</v>
          </cell>
        </row>
        <row r="1011">
          <cell r="A1011" t="str">
            <v>4403023004</v>
          </cell>
          <cell r="B1011" t="str">
            <v>Depositos</v>
          </cell>
          <cell r="C1011">
            <v>1000000</v>
          </cell>
          <cell r="D1011">
            <v>50</v>
          </cell>
          <cell r="E1011">
            <v>1000000</v>
          </cell>
          <cell r="F1011">
            <v>50</v>
          </cell>
          <cell r="G1011">
            <v>999950</v>
          </cell>
          <cell r="H1011">
            <v>168.91047297297297</v>
          </cell>
        </row>
        <row r="1012">
          <cell r="A1012" t="str">
            <v>4403023005</v>
          </cell>
          <cell r="B1012" t="str">
            <v>Suscripciones</v>
          </cell>
          <cell r="C1012">
            <v>1000000</v>
          </cell>
          <cell r="D1012">
            <v>50</v>
          </cell>
          <cell r="E1012">
            <v>1000000</v>
          </cell>
          <cell r="F1012">
            <v>50</v>
          </cell>
          <cell r="G1012">
            <v>999950</v>
          </cell>
          <cell r="H1012">
            <v>168.91047297297297</v>
          </cell>
        </row>
        <row r="1013">
          <cell r="A1013" t="str">
            <v>4403023006</v>
          </cell>
          <cell r="B1013" t="str">
            <v>Otros gastos</v>
          </cell>
          <cell r="C1013">
            <v>1000000</v>
          </cell>
          <cell r="D1013">
            <v>50</v>
          </cell>
          <cell r="E1013">
            <v>1000000</v>
          </cell>
          <cell r="F1013">
            <v>50</v>
          </cell>
          <cell r="G1013">
            <v>999950</v>
          </cell>
          <cell r="H1013">
            <v>168.91047297297297</v>
          </cell>
        </row>
        <row r="1014">
          <cell r="A1014" t="str">
            <v>4403023007</v>
          </cell>
          <cell r="B1014" t="str">
            <v>Recreacion</v>
          </cell>
          <cell r="C1014">
            <v>1000000</v>
          </cell>
          <cell r="D1014">
            <v>50</v>
          </cell>
          <cell r="E1014">
            <v>1000000</v>
          </cell>
          <cell r="F1014">
            <v>50</v>
          </cell>
          <cell r="G1014">
            <v>999950</v>
          </cell>
          <cell r="H1014">
            <v>168.91047297297297</v>
          </cell>
        </row>
        <row r="1015">
          <cell r="A1015" t="str">
            <v>4403023008</v>
          </cell>
          <cell r="B1015" t="str">
            <v>Estructura</v>
          </cell>
          <cell r="C1015">
            <v>1000000</v>
          </cell>
          <cell r="D1015">
            <v>50</v>
          </cell>
          <cell r="E1015">
            <v>1000000</v>
          </cell>
          <cell r="F1015">
            <v>50</v>
          </cell>
          <cell r="G1015">
            <v>999950</v>
          </cell>
          <cell r="H1015">
            <v>168.91047297297297</v>
          </cell>
        </row>
        <row r="1016">
          <cell r="A1016" t="str">
            <v>4403031001</v>
          </cell>
          <cell r="B1016" t="str">
            <v>Sueldos y Jornales personal permanente</v>
          </cell>
          <cell r="C1016">
            <v>1000000</v>
          </cell>
          <cell r="D1016">
            <v>50</v>
          </cell>
          <cell r="E1016">
            <v>1000000</v>
          </cell>
          <cell r="F1016">
            <v>50</v>
          </cell>
          <cell r="G1016">
            <v>999950</v>
          </cell>
          <cell r="H1016">
            <v>168.91047297297297</v>
          </cell>
        </row>
        <row r="1017">
          <cell r="A1017" t="str">
            <v>4403031002</v>
          </cell>
          <cell r="B1017" t="str">
            <v>Sueldos y Jornales personal temporario</v>
          </cell>
          <cell r="C1017">
            <v>1000000</v>
          </cell>
          <cell r="D1017">
            <v>50</v>
          </cell>
          <cell r="E1017">
            <v>1000000</v>
          </cell>
          <cell r="F1017">
            <v>50</v>
          </cell>
          <cell r="G1017">
            <v>999950</v>
          </cell>
          <cell r="H1017">
            <v>168.91047297297297</v>
          </cell>
        </row>
        <row r="1018">
          <cell r="A1018" t="str">
            <v>4403031003</v>
          </cell>
          <cell r="B1018" t="str">
            <v>Horas Extras</v>
          </cell>
          <cell r="C1018">
            <v>1000000</v>
          </cell>
          <cell r="D1018">
            <v>50</v>
          </cell>
          <cell r="E1018">
            <v>1000000</v>
          </cell>
          <cell r="F1018">
            <v>50</v>
          </cell>
          <cell r="G1018">
            <v>999950</v>
          </cell>
          <cell r="H1018">
            <v>168.91047297297297</v>
          </cell>
        </row>
        <row r="1019">
          <cell r="A1019" t="str">
            <v>4403031004</v>
          </cell>
          <cell r="B1019" t="str">
            <v>Cargas Sociales</v>
          </cell>
          <cell r="C1019">
            <v>1000000</v>
          </cell>
          <cell r="D1019">
            <v>50</v>
          </cell>
          <cell r="E1019">
            <v>1000000</v>
          </cell>
          <cell r="F1019">
            <v>50</v>
          </cell>
          <cell r="G1019">
            <v>999950</v>
          </cell>
          <cell r="H1019">
            <v>168.91047297297297</v>
          </cell>
        </row>
        <row r="1020">
          <cell r="A1020" t="str">
            <v>4403031005</v>
          </cell>
          <cell r="B1020" t="str">
            <v>Sueldo Anual Complementario</v>
          </cell>
          <cell r="C1020">
            <v>1000000</v>
          </cell>
          <cell r="D1020">
            <v>50</v>
          </cell>
          <cell r="E1020">
            <v>1000000</v>
          </cell>
          <cell r="F1020">
            <v>50</v>
          </cell>
          <cell r="G1020">
            <v>999950</v>
          </cell>
          <cell r="H1020">
            <v>168.91047297297297</v>
          </cell>
        </row>
        <row r="1021">
          <cell r="A1021" t="str">
            <v>4403031006</v>
          </cell>
          <cell r="B1021" t="str">
            <v>Vacaciones</v>
          </cell>
          <cell r="C1021">
            <v>1000000</v>
          </cell>
          <cell r="D1021">
            <v>50</v>
          </cell>
          <cell r="E1021">
            <v>1000000</v>
          </cell>
          <cell r="F1021">
            <v>50</v>
          </cell>
          <cell r="G1021">
            <v>999950</v>
          </cell>
          <cell r="H1021">
            <v>168.91047297297297</v>
          </cell>
        </row>
        <row r="1022">
          <cell r="A1022" t="str">
            <v>4403031007</v>
          </cell>
          <cell r="B1022" t="str">
            <v>Plan de Jubilacion</v>
          </cell>
          <cell r="C1022">
            <v>1000000</v>
          </cell>
          <cell r="D1022">
            <v>50</v>
          </cell>
          <cell r="E1022">
            <v>1000000</v>
          </cell>
          <cell r="F1022">
            <v>50</v>
          </cell>
          <cell r="G1022">
            <v>999950</v>
          </cell>
          <cell r="H1022">
            <v>168.91047297297297</v>
          </cell>
        </row>
        <row r="1023">
          <cell r="A1023" t="str">
            <v>4403031008</v>
          </cell>
          <cell r="B1023" t="str">
            <v>Distribucion utilidades</v>
          </cell>
          <cell r="C1023">
            <v>1000000</v>
          </cell>
          <cell r="D1023">
            <v>50</v>
          </cell>
          <cell r="E1023">
            <v>1000000</v>
          </cell>
          <cell r="F1023">
            <v>50</v>
          </cell>
          <cell r="G1023">
            <v>999950</v>
          </cell>
          <cell r="H1023">
            <v>168.91047297297297</v>
          </cell>
        </row>
        <row r="1024">
          <cell r="A1024" t="str">
            <v>4403031009</v>
          </cell>
          <cell r="B1024" t="str">
            <v>Vivienda</v>
          </cell>
          <cell r="C1024">
            <v>1000000</v>
          </cell>
          <cell r="D1024">
            <v>50</v>
          </cell>
          <cell r="E1024">
            <v>1000000</v>
          </cell>
          <cell r="F1024">
            <v>50</v>
          </cell>
          <cell r="G1024">
            <v>999950</v>
          </cell>
          <cell r="H1024">
            <v>168.91047297297297</v>
          </cell>
        </row>
        <row r="1025">
          <cell r="A1025" t="str">
            <v>4403031010</v>
          </cell>
          <cell r="B1025" t="str">
            <v>Servicio Medico</v>
          </cell>
          <cell r="C1025">
            <v>1000000</v>
          </cell>
          <cell r="D1025">
            <v>50</v>
          </cell>
          <cell r="E1025">
            <v>1000000</v>
          </cell>
          <cell r="F1025">
            <v>50</v>
          </cell>
          <cell r="G1025">
            <v>999950</v>
          </cell>
          <cell r="H1025">
            <v>168.91047297297297</v>
          </cell>
        </row>
        <row r="1026">
          <cell r="A1026" t="str">
            <v>4403031011</v>
          </cell>
          <cell r="B1026" t="str">
            <v>Capacitacion</v>
          </cell>
          <cell r="C1026">
            <v>1000000</v>
          </cell>
          <cell r="D1026">
            <v>50</v>
          </cell>
          <cell r="E1026">
            <v>1000000</v>
          </cell>
          <cell r="F1026">
            <v>50</v>
          </cell>
          <cell r="G1026">
            <v>999950</v>
          </cell>
          <cell r="H1026">
            <v>168.91047297297297</v>
          </cell>
        </row>
        <row r="1027">
          <cell r="A1027" t="str">
            <v>4403031012</v>
          </cell>
          <cell r="B1027" t="str">
            <v>Otros Servicios al Personal</v>
          </cell>
          <cell r="C1027">
            <v>1000000</v>
          </cell>
          <cell r="D1027">
            <v>50</v>
          </cell>
          <cell r="E1027">
            <v>1000000</v>
          </cell>
          <cell r="F1027">
            <v>50</v>
          </cell>
          <cell r="G1027">
            <v>999950</v>
          </cell>
          <cell r="H1027">
            <v>168.91047297297297</v>
          </cell>
        </row>
        <row r="1028">
          <cell r="A1028" t="str">
            <v>4403031013</v>
          </cell>
          <cell r="B1028" t="str">
            <v>Varios</v>
          </cell>
          <cell r="C1028">
            <v>1000000</v>
          </cell>
          <cell r="D1028">
            <v>50</v>
          </cell>
          <cell r="E1028">
            <v>1000000</v>
          </cell>
          <cell r="F1028">
            <v>50</v>
          </cell>
          <cell r="G1028">
            <v>999950</v>
          </cell>
          <cell r="H1028">
            <v>168.91047297297297</v>
          </cell>
        </row>
        <row r="1029">
          <cell r="A1029" t="str">
            <v>4403031014</v>
          </cell>
          <cell r="B1029" t="str">
            <v>Indemnizaciones</v>
          </cell>
          <cell r="C1029">
            <v>1000000</v>
          </cell>
          <cell r="D1029">
            <v>50</v>
          </cell>
          <cell r="E1029">
            <v>1000000</v>
          </cell>
          <cell r="F1029">
            <v>50</v>
          </cell>
          <cell r="G1029">
            <v>999950</v>
          </cell>
          <cell r="H1029">
            <v>168.91047297297297</v>
          </cell>
        </row>
        <row r="1030">
          <cell r="A1030" t="str">
            <v>4403031015</v>
          </cell>
          <cell r="B1030" t="str">
            <v>Gratificaciones</v>
          </cell>
          <cell r="C1030">
            <v>1000000</v>
          </cell>
          <cell r="D1030">
            <v>50</v>
          </cell>
          <cell r="E1030">
            <v>1000000</v>
          </cell>
          <cell r="F1030">
            <v>50</v>
          </cell>
          <cell r="G1030">
            <v>999950</v>
          </cell>
          <cell r="H1030">
            <v>168.91047297297297</v>
          </cell>
        </row>
        <row r="1031">
          <cell r="A1031" t="str">
            <v>4403031201</v>
          </cell>
          <cell r="B1031" t="str">
            <v>Gastos de viaje</v>
          </cell>
          <cell r="C1031">
            <v>1000000</v>
          </cell>
          <cell r="D1031">
            <v>50</v>
          </cell>
          <cell r="E1031">
            <v>1000000</v>
          </cell>
          <cell r="F1031">
            <v>50</v>
          </cell>
          <cell r="G1031">
            <v>999950</v>
          </cell>
          <cell r="H1031">
            <v>168.91047297297297</v>
          </cell>
        </row>
        <row r="1032">
          <cell r="A1032" t="str">
            <v>4403031401</v>
          </cell>
          <cell r="B1032" t="str">
            <v>Gastos de oficina</v>
          </cell>
          <cell r="C1032">
            <v>1000000</v>
          </cell>
          <cell r="D1032">
            <v>50</v>
          </cell>
          <cell r="E1032">
            <v>1000000</v>
          </cell>
          <cell r="F1032">
            <v>50</v>
          </cell>
          <cell r="G1032">
            <v>999950</v>
          </cell>
          <cell r="H1032">
            <v>168.91047297297297</v>
          </cell>
        </row>
        <row r="1033">
          <cell r="A1033" t="str">
            <v>4403031601</v>
          </cell>
          <cell r="B1033" t="str">
            <v>Comunicaciones</v>
          </cell>
          <cell r="C1033">
            <v>1000000</v>
          </cell>
          <cell r="D1033">
            <v>50</v>
          </cell>
          <cell r="E1033">
            <v>1000000</v>
          </cell>
          <cell r="F1033">
            <v>50</v>
          </cell>
          <cell r="G1033">
            <v>999950</v>
          </cell>
          <cell r="H1033">
            <v>168.91047297297297</v>
          </cell>
        </row>
        <row r="1034">
          <cell r="A1034" t="str">
            <v>4403031801</v>
          </cell>
          <cell r="B1034" t="str">
            <v>Publicidad</v>
          </cell>
          <cell r="C1034">
            <v>1000000</v>
          </cell>
          <cell r="D1034">
            <v>50</v>
          </cell>
          <cell r="E1034">
            <v>1000000</v>
          </cell>
          <cell r="F1034">
            <v>50</v>
          </cell>
          <cell r="G1034">
            <v>999950</v>
          </cell>
          <cell r="H1034">
            <v>168.91047297297297</v>
          </cell>
        </row>
        <row r="1035">
          <cell r="A1035" t="str">
            <v>4403031802</v>
          </cell>
          <cell r="B1035" t="str">
            <v>Promociones</v>
          </cell>
          <cell r="C1035">
            <v>1000000</v>
          </cell>
          <cell r="D1035">
            <v>50</v>
          </cell>
          <cell r="E1035">
            <v>1000000</v>
          </cell>
          <cell r="F1035">
            <v>50</v>
          </cell>
          <cell r="G1035">
            <v>999950</v>
          </cell>
          <cell r="H1035">
            <v>168.91047297297297</v>
          </cell>
        </row>
        <row r="1036">
          <cell r="A1036" t="str">
            <v>4403031803</v>
          </cell>
          <cell r="B1036" t="str">
            <v>Servicios al Cliente</v>
          </cell>
          <cell r="C1036">
            <v>1000000</v>
          </cell>
          <cell r="D1036">
            <v>50</v>
          </cell>
          <cell r="E1036">
            <v>1000000</v>
          </cell>
          <cell r="F1036">
            <v>50</v>
          </cell>
          <cell r="G1036">
            <v>999950</v>
          </cell>
          <cell r="H1036">
            <v>168.91047297297297</v>
          </cell>
        </row>
        <row r="1037">
          <cell r="A1037" t="str">
            <v>4403032001</v>
          </cell>
          <cell r="B1037" t="str">
            <v>Impuestos a la propiedad</v>
          </cell>
          <cell r="C1037">
            <v>1000000</v>
          </cell>
          <cell r="D1037">
            <v>50</v>
          </cell>
          <cell r="E1037">
            <v>1000000</v>
          </cell>
          <cell r="F1037">
            <v>50</v>
          </cell>
          <cell r="G1037">
            <v>999950</v>
          </cell>
          <cell r="H1037">
            <v>168.91047297297297</v>
          </cell>
        </row>
        <row r="1038">
          <cell r="A1038" t="str">
            <v>4403032002</v>
          </cell>
          <cell r="B1038" t="str">
            <v>Otros impuestos</v>
          </cell>
          <cell r="C1038">
            <v>1000000</v>
          </cell>
          <cell r="D1038">
            <v>50</v>
          </cell>
          <cell r="E1038">
            <v>1000000</v>
          </cell>
          <cell r="F1038">
            <v>50</v>
          </cell>
          <cell r="G1038">
            <v>999950</v>
          </cell>
          <cell r="H1038">
            <v>168.91047297297297</v>
          </cell>
        </row>
        <row r="1039">
          <cell r="A1039" t="str">
            <v>4403032201</v>
          </cell>
          <cell r="B1039" t="str">
            <v>Seguros del personal</v>
          </cell>
          <cell r="C1039">
            <v>1000000</v>
          </cell>
          <cell r="D1039">
            <v>50</v>
          </cell>
          <cell r="E1039">
            <v>1000000</v>
          </cell>
          <cell r="F1039">
            <v>50</v>
          </cell>
          <cell r="G1039">
            <v>999950</v>
          </cell>
          <cell r="H1039">
            <v>168.91047297297297</v>
          </cell>
        </row>
        <row r="1040">
          <cell r="A1040" t="str">
            <v>4403032202</v>
          </cell>
          <cell r="B1040" t="str">
            <v>Seguros de propiedades</v>
          </cell>
          <cell r="C1040">
            <v>1000000</v>
          </cell>
          <cell r="D1040">
            <v>50</v>
          </cell>
          <cell r="E1040">
            <v>1000000</v>
          </cell>
          <cell r="F1040">
            <v>50</v>
          </cell>
          <cell r="G1040">
            <v>999950</v>
          </cell>
          <cell r="H1040">
            <v>168.91047297297297</v>
          </cell>
        </row>
        <row r="1041">
          <cell r="A1041" t="str">
            <v>4403032401</v>
          </cell>
          <cell r="B1041" t="str">
            <v>Honorarios auditores</v>
          </cell>
          <cell r="C1041">
            <v>1000000</v>
          </cell>
          <cell r="D1041">
            <v>50</v>
          </cell>
          <cell r="E1041">
            <v>1000000</v>
          </cell>
          <cell r="F1041">
            <v>50</v>
          </cell>
          <cell r="G1041">
            <v>999950</v>
          </cell>
          <cell r="H1041">
            <v>168.91047297297297</v>
          </cell>
        </row>
        <row r="1042">
          <cell r="A1042" t="str">
            <v>4403032402</v>
          </cell>
          <cell r="B1042" t="str">
            <v>Honorarios legales</v>
          </cell>
          <cell r="C1042">
            <v>1000000</v>
          </cell>
          <cell r="D1042">
            <v>50</v>
          </cell>
          <cell r="E1042">
            <v>1000000</v>
          </cell>
          <cell r="F1042">
            <v>50</v>
          </cell>
          <cell r="G1042">
            <v>999950</v>
          </cell>
          <cell r="H1042">
            <v>168.91047297297297</v>
          </cell>
        </row>
        <row r="1043">
          <cell r="A1043" t="str">
            <v>4403032403</v>
          </cell>
          <cell r="B1043" t="str">
            <v>Otros honorarios</v>
          </cell>
          <cell r="C1043">
            <v>1000000</v>
          </cell>
          <cell r="D1043">
            <v>50</v>
          </cell>
          <cell r="E1043">
            <v>1000000</v>
          </cell>
          <cell r="F1043">
            <v>50</v>
          </cell>
          <cell r="G1043">
            <v>999950</v>
          </cell>
          <cell r="H1043">
            <v>168.91047297297297</v>
          </cell>
        </row>
        <row r="1044">
          <cell r="A1044" t="str">
            <v>4403032404</v>
          </cell>
          <cell r="B1044" t="str">
            <v>Recoleccion de basura</v>
          </cell>
          <cell r="C1044">
            <v>1000000</v>
          </cell>
          <cell r="D1044">
            <v>50</v>
          </cell>
          <cell r="E1044">
            <v>1000000</v>
          </cell>
          <cell r="F1044">
            <v>50</v>
          </cell>
          <cell r="G1044">
            <v>999950</v>
          </cell>
          <cell r="H1044">
            <v>168.91047297297297</v>
          </cell>
        </row>
        <row r="1045">
          <cell r="A1045" t="str">
            <v>4403032405</v>
          </cell>
          <cell r="B1045" t="str">
            <v>Otros Servicios</v>
          </cell>
          <cell r="C1045">
            <v>1000000</v>
          </cell>
          <cell r="D1045">
            <v>50</v>
          </cell>
          <cell r="E1045">
            <v>1000000</v>
          </cell>
          <cell r="F1045">
            <v>50</v>
          </cell>
          <cell r="G1045">
            <v>999950</v>
          </cell>
          <cell r="H1045">
            <v>168.91047297297297</v>
          </cell>
        </row>
        <row r="1046">
          <cell r="A1046" t="str">
            <v>4403032601</v>
          </cell>
          <cell r="B1046" t="str">
            <v>Equipamiento</v>
          </cell>
          <cell r="C1046">
            <v>1000000</v>
          </cell>
          <cell r="D1046">
            <v>50</v>
          </cell>
          <cell r="E1046">
            <v>1000000</v>
          </cell>
          <cell r="F1046">
            <v>50</v>
          </cell>
          <cell r="G1046">
            <v>999950</v>
          </cell>
          <cell r="H1046">
            <v>168.91047297297297</v>
          </cell>
        </row>
        <row r="1047">
          <cell r="A1047" t="str">
            <v>4403032602</v>
          </cell>
          <cell r="B1047" t="str">
            <v>Reparaciones y mantenimiento</v>
          </cell>
          <cell r="C1047">
            <v>1000000</v>
          </cell>
          <cell r="D1047">
            <v>50</v>
          </cell>
          <cell r="E1047">
            <v>1000000</v>
          </cell>
          <cell r="F1047">
            <v>50</v>
          </cell>
          <cell r="G1047">
            <v>999950</v>
          </cell>
          <cell r="H1047">
            <v>168.91047297297297</v>
          </cell>
        </row>
        <row r="1048">
          <cell r="A1048" t="str">
            <v>4403032801</v>
          </cell>
          <cell r="B1048" t="str">
            <v>Otros proveedores</v>
          </cell>
          <cell r="C1048">
            <v>1000000</v>
          </cell>
          <cell r="D1048">
            <v>50</v>
          </cell>
          <cell r="E1048">
            <v>1000000</v>
          </cell>
          <cell r="F1048">
            <v>50</v>
          </cell>
          <cell r="G1048">
            <v>999950</v>
          </cell>
          <cell r="H1048">
            <v>168.91047297297297</v>
          </cell>
        </row>
        <row r="1049">
          <cell r="A1049" t="str">
            <v>4403032802</v>
          </cell>
          <cell r="B1049" t="str">
            <v>Proveedores</v>
          </cell>
          <cell r="C1049">
            <v>1000000</v>
          </cell>
          <cell r="D1049">
            <v>50</v>
          </cell>
          <cell r="E1049">
            <v>1000000</v>
          </cell>
          <cell r="F1049">
            <v>50</v>
          </cell>
          <cell r="G1049">
            <v>999950</v>
          </cell>
          <cell r="H1049">
            <v>168.91047297297297</v>
          </cell>
        </row>
        <row r="1050">
          <cell r="A1050" t="str">
            <v>4403032803</v>
          </cell>
          <cell r="B1050" t="str">
            <v>Energia electrica</v>
          </cell>
          <cell r="C1050">
            <v>1000000</v>
          </cell>
          <cell r="D1050">
            <v>50</v>
          </cell>
          <cell r="E1050">
            <v>1000000</v>
          </cell>
          <cell r="F1050">
            <v>50</v>
          </cell>
          <cell r="G1050">
            <v>999950</v>
          </cell>
          <cell r="H1050">
            <v>168.91047297297297</v>
          </cell>
        </row>
        <row r="1051">
          <cell r="A1051" t="str">
            <v>4403032804</v>
          </cell>
          <cell r="B1051" t="str">
            <v>Gas</v>
          </cell>
          <cell r="C1051">
            <v>1000000</v>
          </cell>
          <cell r="D1051">
            <v>50</v>
          </cell>
          <cell r="E1051">
            <v>1000000</v>
          </cell>
          <cell r="F1051">
            <v>50</v>
          </cell>
          <cell r="G1051">
            <v>999950</v>
          </cell>
          <cell r="H1051">
            <v>168.91047297297297</v>
          </cell>
        </row>
        <row r="1052">
          <cell r="A1052" t="str">
            <v>4403032805</v>
          </cell>
          <cell r="B1052" t="str">
            <v>Agua</v>
          </cell>
          <cell r="C1052">
            <v>1000000</v>
          </cell>
          <cell r="D1052">
            <v>50</v>
          </cell>
          <cell r="E1052">
            <v>1000000</v>
          </cell>
          <cell r="F1052">
            <v>50</v>
          </cell>
          <cell r="G1052">
            <v>999950</v>
          </cell>
          <cell r="H1052">
            <v>168.91047297297297</v>
          </cell>
        </row>
        <row r="1053">
          <cell r="A1053" t="str">
            <v>4403032806</v>
          </cell>
          <cell r="B1053" t="str">
            <v>Gastos en Seguridad</v>
          </cell>
          <cell r="C1053">
            <v>1000000</v>
          </cell>
          <cell r="D1053">
            <v>50</v>
          </cell>
          <cell r="E1053">
            <v>1000000</v>
          </cell>
          <cell r="F1053">
            <v>50</v>
          </cell>
          <cell r="G1053">
            <v>999950</v>
          </cell>
          <cell r="H1053">
            <v>168.91047297297297</v>
          </cell>
        </row>
        <row r="1054">
          <cell r="A1054" t="str">
            <v>4403033001</v>
          </cell>
          <cell r="B1054" t="str">
            <v>Alquiler de equipos</v>
          </cell>
          <cell r="C1054">
            <v>1000000</v>
          </cell>
          <cell r="D1054">
            <v>50</v>
          </cell>
          <cell r="E1054">
            <v>1000000</v>
          </cell>
          <cell r="F1054">
            <v>50</v>
          </cell>
          <cell r="G1054">
            <v>999950</v>
          </cell>
          <cell r="H1054">
            <v>168.91047297297297</v>
          </cell>
        </row>
        <row r="1055">
          <cell r="A1055" t="str">
            <v>4403033002</v>
          </cell>
          <cell r="B1055" t="str">
            <v>Alquiler de oficinas</v>
          </cell>
          <cell r="C1055">
            <v>1000000</v>
          </cell>
          <cell r="D1055">
            <v>50</v>
          </cell>
          <cell r="E1055">
            <v>1000000</v>
          </cell>
          <cell r="F1055">
            <v>50</v>
          </cell>
          <cell r="G1055">
            <v>999950</v>
          </cell>
          <cell r="H1055">
            <v>168.91047297297297</v>
          </cell>
        </row>
        <row r="1056">
          <cell r="A1056" t="str">
            <v>4403033003</v>
          </cell>
          <cell r="B1056" t="str">
            <v>Fletes</v>
          </cell>
          <cell r="C1056">
            <v>1000000</v>
          </cell>
          <cell r="D1056">
            <v>50</v>
          </cell>
          <cell r="E1056">
            <v>1000000</v>
          </cell>
          <cell r="F1056">
            <v>50</v>
          </cell>
          <cell r="G1056">
            <v>999950</v>
          </cell>
          <cell r="H1056">
            <v>168.91047297297297</v>
          </cell>
        </row>
        <row r="1057">
          <cell r="A1057" t="str">
            <v>4403033004</v>
          </cell>
          <cell r="B1057" t="str">
            <v>Depositos</v>
          </cell>
          <cell r="C1057">
            <v>1000000</v>
          </cell>
          <cell r="D1057">
            <v>50</v>
          </cell>
          <cell r="E1057">
            <v>1000000</v>
          </cell>
          <cell r="F1057">
            <v>50</v>
          </cell>
          <cell r="G1057">
            <v>999950</v>
          </cell>
          <cell r="H1057">
            <v>168.91047297297297</v>
          </cell>
        </row>
        <row r="1058">
          <cell r="A1058" t="str">
            <v>4403033005</v>
          </cell>
          <cell r="B1058" t="str">
            <v>Suscripciones</v>
          </cell>
          <cell r="C1058">
            <v>1000000</v>
          </cell>
          <cell r="D1058">
            <v>50</v>
          </cell>
          <cell r="E1058">
            <v>1000000</v>
          </cell>
          <cell r="F1058">
            <v>50</v>
          </cell>
          <cell r="G1058">
            <v>999950</v>
          </cell>
          <cell r="H1058">
            <v>168.91047297297297</v>
          </cell>
        </row>
        <row r="1059">
          <cell r="A1059" t="str">
            <v>4403033006</v>
          </cell>
          <cell r="B1059" t="str">
            <v>Otros gastos</v>
          </cell>
          <cell r="C1059">
            <v>1000000</v>
          </cell>
          <cell r="D1059">
            <v>50</v>
          </cell>
          <cell r="E1059">
            <v>1000000</v>
          </cell>
          <cell r="F1059">
            <v>50</v>
          </cell>
          <cell r="G1059">
            <v>999950</v>
          </cell>
          <cell r="H1059">
            <v>168.91047297297297</v>
          </cell>
        </row>
        <row r="1060">
          <cell r="A1060" t="str">
            <v>4403033007</v>
          </cell>
          <cell r="B1060" t="str">
            <v>Recreacion</v>
          </cell>
          <cell r="C1060">
            <v>1000000</v>
          </cell>
          <cell r="D1060">
            <v>50</v>
          </cell>
          <cell r="E1060">
            <v>1000000</v>
          </cell>
          <cell r="F1060">
            <v>50</v>
          </cell>
          <cell r="G1060">
            <v>999950</v>
          </cell>
          <cell r="H1060">
            <v>168.91047297297297</v>
          </cell>
        </row>
        <row r="1061">
          <cell r="A1061" t="str">
            <v>4403033008</v>
          </cell>
          <cell r="B1061" t="str">
            <v>Estructura</v>
          </cell>
          <cell r="C1061">
            <v>1000000</v>
          </cell>
          <cell r="D1061">
            <v>50</v>
          </cell>
          <cell r="E1061">
            <v>1000000</v>
          </cell>
          <cell r="F1061">
            <v>50</v>
          </cell>
          <cell r="G1061">
            <v>999950</v>
          </cell>
          <cell r="H1061">
            <v>168.91047297297297</v>
          </cell>
        </row>
        <row r="1062">
          <cell r="A1062" t="str">
            <v>4403041001</v>
          </cell>
          <cell r="B1062" t="str">
            <v>Sueldos y Jornales personal permanente</v>
          </cell>
          <cell r="C1062">
            <v>1000000</v>
          </cell>
          <cell r="D1062">
            <v>50</v>
          </cell>
          <cell r="E1062">
            <v>1000000</v>
          </cell>
          <cell r="F1062">
            <v>50</v>
          </cell>
          <cell r="G1062">
            <v>999950</v>
          </cell>
          <cell r="H1062">
            <v>168.91047297297297</v>
          </cell>
        </row>
        <row r="1063">
          <cell r="A1063" t="str">
            <v>4403041002</v>
          </cell>
          <cell r="B1063" t="str">
            <v>Sueldos y Jornales personal temporario</v>
          </cell>
          <cell r="C1063">
            <v>1000000</v>
          </cell>
          <cell r="D1063">
            <v>50</v>
          </cell>
          <cell r="E1063">
            <v>1000000</v>
          </cell>
          <cell r="F1063">
            <v>50</v>
          </cell>
          <cell r="G1063">
            <v>999950</v>
          </cell>
          <cell r="H1063">
            <v>168.91047297297297</v>
          </cell>
        </row>
        <row r="1064">
          <cell r="A1064" t="str">
            <v>4403041003</v>
          </cell>
          <cell r="B1064" t="str">
            <v>Horas Extras</v>
          </cell>
          <cell r="C1064">
            <v>1000000</v>
          </cell>
          <cell r="D1064">
            <v>50</v>
          </cell>
          <cell r="E1064">
            <v>1000000</v>
          </cell>
          <cell r="F1064">
            <v>50</v>
          </cell>
          <cell r="G1064">
            <v>999950</v>
          </cell>
          <cell r="H1064">
            <v>168.91047297297297</v>
          </cell>
        </row>
        <row r="1065">
          <cell r="A1065" t="str">
            <v>4403041004</v>
          </cell>
          <cell r="B1065" t="str">
            <v>Cargas Sociales</v>
          </cell>
          <cell r="C1065">
            <v>1000000</v>
          </cell>
          <cell r="D1065">
            <v>50</v>
          </cell>
          <cell r="E1065">
            <v>1000000</v>
          </cell>
          <cell r="F1065">
            <v>50</v>
          </cell>
          <cell r="G1065">
            <v>999950</v>
          </cell>
          <cell r="H1065">
            <v>168.91047297297297</v>
          </cell>
        </row>
        <row r="1066">
          <cell r="A1066" t="str">
            <v>4403041005</v>
          </cell>
          <cell r="B1066" t="str">
            <v>Sueldo Anual Complementario</v>
          </cell>
          <cell r="C1066">
            <v>1000000</v>
          </cell>
          <cell r="D1066">
            <v>50</v>
          </cell>
          <cell r="E1066">
            <v>1000000</v>
          </cell>
          <cell r="F1066">
            <v>50</v>
          </cell>
          <cell r="G1066">
            <v>999950</v>
          </cell>
          <cell r="H1066">
            <v>168.91047297297297</v>
          </cell>
        </row>
        <row r="1067">
          <cell r="A1067" t="str">
            <v>4403041006</v>
          </cell>
          <cell r="B1067" t="str">
            <v>Vacaciones</v>
          </cell>
          <cell r="C1067">
            <v>1000000</v>
          </cell>
          <cell r="D1067">
            <v>50</v>
          </cell>
          <cell r="E1067">
            <v>1000000</v>
          </cell>
          <cell r="F1067">
            <v>50</v>
          </cell>
          <cell r="G1067">
            <v>999950</v>
          </cell>
          <cell r="H1067">
            <v>168.91047297297297</v>
          </cell>
        </row>
        <row r="1068">
          <cell r="A1068" t="str">
            <v>4403041007</v>
          </cell>
          <cell r="B1068" t="str">
            <v>Plan de Jubilacion</v>
          </cell>
          <cell r="C1068">
            <v>1000000</v>
          </cell>
          <cell r="D1068">
            <v>50</v>
          </cell>
          <cell r="E1068">
            <v>1000000</v>
          </cell>
          <cell r="F1068">
            <v>50</v>
          </cell>
          <cell r="G1068">
            <v>999950</v>
          </cell>
          <cell r="H1068">
            <v>168.91047297297297</v>
          </cell>
        </row>
        <row r="1069">
          <cell r="A1069" t="str">
            <v>4403041008</v>
          </cell>
          <cell r="B1069" t="str">
            <v>Distribucion utilidades</v>
          </cell>
          <cell r="C1069">
            <v>1000000</v>
          </cell>
          <cell r="D1069">
            <v>50</v>
          </cell>
          <cell r="E1069">
            <v>1000000</v>
          </cell>
          <cell r="F1069">
            <v>50</v>
          </cell>
          <cell r="G1069">
            <v>999950</v>
          </cell>
          <cell r="H1069">
            <v>168.91047297297297</v>
          </cell>
        </row>
        <row r="1070">
          <cell r="A1070" t="str">
            <v>4403041009</v>
          </cell>
          <cell r="B1070" t="str">
            <v>Vivienda</v>
          </cell>
          <cell r="C1070">
            <v>1000000</v>
          </cell>
          <cell r="D1070">
            <v>50</v>
          </cell>
          <cell r="E1070">
            <v>1000000</v>
          </cell>
          <cell r="F1070">
            <v>50</v>
          </cell>
          <cell r="G1070">
            <v>999950</v>
          </cell>
          <cell r="H1070">
            <v>168.91047297297297</v>
          </cell>
        </row>
        <row r="1071">
          <cell r="A1071" t="str">
            <v>4403041010</v>
          </cell>
          <cell r="B1071" t="str">
            <v>Servicio Medico</v>
          </cell>
          <cell r="C1071">
            <v>1000000</v>
          </cell>
          <cell r="D1071">
            <v>50</v>
          </cell>
          <cell r="E1071">
            <v>1000000</v>
          </cell>
          <cell r="F1071">
            <v>50</v>
          </cell>
          <cell r="G1071">
            <v>999950</v>
          </cell>
          <cell r="H1071">
            <v>168.91047297297297</v>
          </cell>
        </row>
        <row r="1072">
          <cell r="A1072" t="str">
            <v>4403041011</v>
          </cell>
          <cell r="B1072" t="str">
            <v>Capacitacion</v>
          </cell>
          <cell r="C1072">
            <v>1000000</v>
          </cell>
          <cell r="D1072">
            <v>50</v>
          </cell>
          <cell r="E1072">
            <v>1000000</v>
          </cell>
          <cell r="F1072">
            <v>50</v>
          </cell>
          <cell r="G1072">
            <v>999950</v>
          </cell>
          <cell r="H1072">
            <v>168.91047297297297</v>
          </cell>
        </row>
        <row r="1073">
          <cell r="A1073" t="str">
            <v>4403041012</v>
          </cell>
          <cell r="B1073" t="str">
            <v>Otros Servicios al Personal</v>
          </cell>
          <cell r="C1073">
            <v>1000000</v>
          </cell>
          <cell r="D1073">
            <v>50</v>
          </cell>
          <cell r="E1073">
            <v>1000000</v>
          </cell>
          <cell r="F1073">
            <v>50</v>
          </cell>
          <cell r="G1073">
            <v>999950</v>
          </cell>
          <cell r="H1073">
            <v>168.91047297297297</v>
          </cell>
        </row>
        <row r="1074">
          <cell r="A1074" t="str">
            <v>4403041013</v>
          </cell>
          <cell r="B1074" t="str">
            <v>Varios</v>
          </cell>
          <cell r="C1074">
            <v>1000000</v>
          </cell>
          <cell r="D1074">
            <v>50</v>
          </cell>
          <cell r="E1074">
            <v>1000000</v>
          </cell>
          <cell r="F1074">
            <v>50</v>
          </cell>
          <cell r="G1074">
            <v>999950</v>
          </cell>
          <cell r="H1074">
            <v>168.91047297297297</v>
          </cell>
        </row>
        <row r="1075">
          <cell r="A1075" t="str">
            <v>4403041014</v>
          </cell>
          <cell r="B1075" t="str">
            <v>Indemnizaciones</v>
          </cell>
          <cell r="C1075">
            <v>1000000</v>
          </cell>
          <cell r="D1075">
            <v>50</v>
          </cell>
          <cell r="E1075">
            <v>1000000</v>
          </cell>
          <cell r="F1075">
            <v>50</v>
          </cell>
          <cell r="G1075">
            <v>999950</v>
          </cell>
          <cell r="H1075">
            <v>168.91047297297297</v>
          </cell>
        </row>
        <row r="1076">
          <cell r="A1076" t="str">
            <v>4403041015</v>
          </cell>
          <cell r="B1076" t="str">
            <v>Gratificaciones</v>
          </cell>
          <cell r="C1076">
            <v>1000000</v>
          </cell>
          <cell r="D1076">
            <v>50</v>
          </cell>
          <cell r="E1076">
            <v>1000000</v>
          </cell>
          <cell r="F1076">
            <v>50</v>
          </cell>
          <cell r="G1076">
            <v>999950</v>
          </cell>
          <cell r="H1076">
            <v>168.91047297297297</v>
          </cell>
        </row>
        <row r="1077">
          <cell r="A1077" t="str">
            <v>4403041201</v>
          </cell>
          <cell r="B1077" t="str">
            <v>Gastos de viaje</v>
          </cell>
          <cell r="C1077">
            <v>1000000</v>
          </cell>
          <cell r="D1077">
            <v>50</v>
          </cell>
          <cell r="E1077">
            <v>1000000</v>
          </cell>
          <cell r="F1077">
            <v>50</v>
          </cell>
          <cell r="G1077">
            <v>999950</v>
          </cell>
          <cell r="H1077">
            <v>168.91047297297297</v>
          </cell>
        </row>
        <row r="1078">
          <cell r="A1078" t="str">
            <v>4403041401</v>
          </cell>
          <cell r="B1078" t="str">
            <v>Gastos de oficina</v>
          </cell>
          <cell r="C1078">
            <v>1000000</v>
          </cell>
          <cell r="D1078">
            <v>50</v>
          </cell>
          <cell r="E1078">
            <v>1000000</v>
          </cell>
          <cell r="F1078">
            <v>50</v>
          </cell>
          <cell r="G1078">
            <v>999950</v>
          </cell>
          <cell r="H1078">
            <v>168.91047297297297</v>
          </cell>
        </row>
        <row r="1079">
          <cell r="A1079" t="str">
            <v>4403041601</v>
          </cell>
          <cell r="B1079" t="str">
            <v>Comunicaciones</v>
          </cell>
          <cell r="C1079">
            <v>1000000</v>
          </cell>
          <cell r="D1079">
            <v>50</v>
          </cell>
          <cell r="E1079">
            <v>1000000</v>
          </cell>
          <cell r="F1079">
            <v>50</v>
          </cell>
          <cell r="G1079">
            <v>999950</v>
          </cell>
          <cell r="H1079">
            <v>168.91047297297297</v>
          </cell>
        </row>
        <row r="1080">
          <cell r="A1080" t="str">
            <v>4403041801</v>
          </cell>
          <cell r="B1080" t="str">
            <v>Publicidad</v>
          </cell>
          <cell r="C1080">
            <v>1000000</v>
          </cell>
          <cell r="D1080">
            <v>50</v>
          </cell>
          <cell r="E1080">
            <v>1000000</v>
          </cell>
          <cell r="F1080">
            <v>50</v>
          </cell>
          <cell r="G1080">
            <v>999950</v>
          </cell>
          <cell r="H1080">
            <v>168.91047297297297</v>
          </cell>
        </row>
        <row r="1081">
          <cell r="A1081" t="str">
            <v>4403041802</v>
          </cell>
          <cell r="B1081" t="str">
            <v>Promociones</v>
          </cell>
          <cell r="C1081">
            <v>1000000</v>
          </cell>
          <cell r="D1081">
            <v>50</v>
          </cell>
          <cell r="E1081">
            <v>1000000</v>
          </cell>
          <cell r="F1081">
            <v>50</v>
          </cell>
          <cell r="G1081">
            <v>999950</v>
          </cell>
          <cell r="H1081">
            <v>168.91047297297297</v>
          </cell>
        </row>
        <row r="1082">
          <cell r="A1082" t="str">
            <v>4403041803</v>
          </cell>
          <cell r="B1082" t="str">
            <v>Servicios al Cliente</v>
          </cell>
          <cell r="C1082">
            <v>1000000</v>
          </cell>
          <cell r="D1082">
            <v>50</v>
          </cell>
          <cell r="E1082">
            <v>1000000</v>
          </cell>
          <cell r="F1082">
            <v>50</v>
          </cell>
          <cell r="G1082">
            <v>999950</v>
          </cell>
          <cell r="H1082">
            <v>168.91047297297297</v>
          </cell>
        </row>
        <row r="1083">
          <cell r="A1083" t="str">
            <v>4403042001</v>
          </cell>
          <cell r="B1083" t="str">
            <v>Impuestos a la propiedad</v>
          </cell>
          <cell r="C1083">
            <v>1000000</v>
          </cell>
          <cell r="D1083">
            <v>50</v>
          </cell>
          <cell r="E1083">
            <v>1000000</v>
          </cell>
          <cell r="F1083">
            <v>50</v>
          </cell>
          <cell r="G1083">
            <v>999950</v>
          </cell>
          <cell r="H1083">
            <v>168.91047297297297</v>
          </cell>
        </row>
        <row r="1084">
          <cell r="A1084" t="str">
            <v>4403042002</v>
          </cell>
          <cell r="B1084" t="str">
            <v>Otros impuestos</v>
          </cell>
          <cell r="C1084">
            <v>1000000</v>
          </cell>
          <cell r="D1084">
            <v>50</v>
          </cell>
          <cell r="E1084">
            <v>1000000</v>
          </cell>
          <cell r="F1084">
            <v>50</v>
          </cell>
          <cell r="G1084">
            <v>999950</v>
          </cell>
          <cell r="H1084">
            <v>168.91047297297297</v>
          </cell>
        </row>
        <row r="1085">
          <cell r="A1085" t="str">
            <v>4403042201</v>
          </cell>
          <cell r="B1085" t="str">
            <v>Seguros del personal</v>
          </cell>
          <cell r="C1085">
            <v>1000000</v>
          </cell>
          <cell r="D1085">
            <v>50</v>
          </cell>
          <cell r="E1085">
            <v>1000000</v>
          </cell>
          <cell r="F1085">
            <v>50</v>
          </cell>
          <cell r="G1085">
            <v>999950</v>
          </cell>
          <cell r="H1085">
            <v>168.91047297297297</v>
          </cell>
        </row>
        <row r="1086">
          <cell r="A1086" t="str">
            <v>4403042202</v>
          </cell>
          <cell r="B1086" t="str">
            <v>Seguros de propiedades</v>
          </cell>
          <cell r="C1086">
            <v>1000000</v>
          </cell>
          <cell r="D1086">
            <v>50</v>
          </cell>
          <cell r="E1086">
            <v>1000000</v>
          </cell>
          <cell r="F1086">
            <v>50</v>
          </cell>
          <cell r="G1086">
            <v>999950</v>
          </cell>
          <cell r="H1086">
            <v>168.91047297297297</v>
          </cell>
        </row>
        <row r="1087">
          <cell r="A1087" t="str">
            <v>4403042401</v>
          </cell>
          <cell r="B1087" t="str">
            <v>Honorarios auditores</v>
          </cell>
          <cell r="C1087">
            <v>1000000</v>
          </cell>
          <cell r="D1087">
            <v>50</v>
          </cell>
          <cell r="E1087">
            <v>1000000</v>
          </cell>
          <cell r="F1087">
            <v>50</v>
          </cell>
          <cell r="G1087">
            <v>999950</v>
          </cell>
          <cell r="H1087">
            <v>168.91047297297297</v>
          </cell>
        </row>
        <row r="1088">
          <cell r="A1088" t="str">
            <v>4403042402</v>
          </cell>
          <cell r="B1088" t="str">
            <v>Honorarios legales</v>
          </cell>
          <cell r="C1088">
            <v>1000000</v>
          </cell>
          <cell r="D1088">
            <v>50</v>
          </cell>
          <cell r="E1088">
            <v>1000000</v>
          </cell>
          <cell r="F1088">
            <v>50</v>
          </cell>
          <cell r="G1088">
            <v>999950</v>
          </cell>
          <cell r="H1088">
            <v>168.91047297297297</v>
          </cell>
        </row>
        <row r="1089">
          <cell r="A1089" t="str">
            <v>4403042403</v>
          </cell>
          <cell r="B1089" t="str">
            <v>Otros honorarios</v>
          </cell>
          <cell r="C1089">
            <v>1000000</v>
          </cell>
          <cell r="D1089">
            <v>50</v>
          </cell>
          <cell r="E1089">
            <v>1000000</v>
          </cell>
          <cell r="F1089">
            <v>50</v>
          </cell>
          <cell r="G1089">
            <v>999950</v>
          </cell>
          <cell r="H1089">
            <v>168.91047297297297</v>
          </cell>
        </row>
        <row r="1090">
          <cell r="A1090" t="str">
            <v>4403042404</v>
          </cell>
          <cell r="B1090" t="str">
            <v>Recoleccion de basura</v>
          </cell>
          <cell r="C1090">
            <v>1000000</v>
          </cell>
          <cell r="D1090">
            <v>50</v>
          </cell>
          <cell r="E1090">
            <v>1000000</v>
          </cell>
          <cell r="F1090">
            <v>50</v>
          </cell>
          <cell r="G1090">
            <v>999950</v>
          </cell>
          <cell r="H1090">
            <v>168.91047297297297</v>
          </cell>
        </row>
        <row r="1091">
          <cell r="A1091" t="str">
            <v>4403042405</v>
          </cell>
          <cell r="B1091" t="str">
            <v>Otros Servicios</v>
          </cell>
          <cell r="C1091">
            <v>1000000</v>
          </cell>
          <cell r="D1091">
            <v>50</v>
          </cell>
          <cell r="E1091">
            <v>1000000</v>
          </cell>
          <cell r="F1091">
            <v>50</v>
          </cell>
          <cell r="G1091">
            <v>999950</v>
          </cell>
          <cell r="H1091">
            <v>168.91047297297297</v>
          </cell>
        </row>
        <row r="1092">
          <cell r="A1092" t="str">
            <v>4403042601</v>
          </cell>
          <cell r="B1092" t="str">
            <v>Equipamiento</v>
          </cell>
          <cell r="C1092">
            <v>1000000</v>
          </cell>
          <cell r="D1092">
            <v>50</v>
          </cell>
          <cell r="E1092">
            <v>1000000</v>
          </cell>
          <cell r="F1092">
            <v>50</v>
          </cell>
          <cell r="G1092">
            <v>999950</v>
          </cell>
          <cell r="H1092">
            <v>168.91047297297297</v>
          </cell>
        </row>
        <row r="1093">
          <cell r="A1093" t="str">
            <v>4403042602</v>
          </cell>
          <cell r="B1093" t="str">
            <v>Reparaciones y mantenimiento</v>
          </cell>
          <cell r="C1093">
            <v>1000000</v>
          </cell>
          <cell r="D1093">
            <v>50</v>
          </cell>
          <cell r="E1093">
            <v>1000000</v>
          </cell>
          <cell r="F1093">
            <v>50</v>
          </cell>
          <cell r="G1093">
            <v>999950</v>
          </cell>
          <cell r="H1093">
            <v>168.91047297297297</v>
          </cell>
        </row>
        <row r="1094">
          <cell r="A1094" t="str">
            <v>4403042801</v>
          </cell>
          <cell r="B1094" t="str">
            <v>Otros proveedores</v>
          </cell>
          <cell r="C1094">
            <v>1000000</v>
          </cell>
          <cell r="D1094">
            <v>50</v>
          </cell>
          <cell r="E1094">
            <v>1000000</v>
          </cell>
          <cell r="F1094">
            <v>50</v>
          </cell>
          <cell r="G1094">
            <v>999950</v>
          </cell>
          <cell r="H1094">
            <v>168.91047297297297</v>
          </cell>
        </row>
        <row r="1095">
          <cell r="A1095" t="str">
            <v>4403042802</v>
          </cell>
          <cell r="B1095" t="str">
            <v>Proveedores</v>
          </cell>
          <cell r="C1095">
            <v>1000000</v>
          </cell>
          <cell r="D1095">
            <v>50</v>
          </cell>
          <cell r="E1095">
            <v>1000000</v>
          </cell>
          <cell r="F1095">
            <v>50</v>
          </cell>
          <cell r="G1095">
            <v>999950</v>
          </cell>
          <cell r="H1095">
            <v>168.91047297297297</v>
          </cell>
        </row>
        <row r="1096">
          <cell r="A1096" t="str">
            <v>4403042803</v>
          </cell>
          <cell r="B1096" t="str">
            <v>Energia electrica</v>
          </cell>
          <cell r="C1096">
            <v>1000000</v>
          </cell>
          <cell r="D1096">
            <v>50</v>
          </cell>
          <cell r="E1096">
            <v>1000000</v>
          </cell>
          <cell r="F1096">
            <v>50</v>
          </cell>
          <cell r="G1096">
            <v>999950</v>
          </cell>
          <cell r="H1096">
            <v>168.91047297297297</v>
          </cell>
        </row>
        <row r="1097">
          <cell r="A1097" t="str">
            <v>4403042804</v>
          </cell>
          <cell r="B1097" t="str">
            <v>Gas</v>
          </cell>
          <cell r="C1097">
            <v>1000000</v>
          </cell>
          <cell r="D1097">
            <v>50</v>
          </cell>
          <cell r="E1097">
            <v>1000000</v>
          </cell>
          <cell r="F1097">
            <v>50</v>
          </cell>
          <cell r="G1097">
            <v>999950</v>
          </cell>
          <cell r="H1097">
            <v>168.91047297297297</v>
          </cell>
        </row>
        <row r="1098">
          <cell r="A1098" t="str">
            <v>4403042805</v>
          </cell>
          <cell r="B1098" t="str">
            <v>Agua</v>
          </cell>
          <cell r="C1098">
            <v>1000000</v>
          </cell>
          <cell r="D1098">
            <v>50</v>
          </cell>
          <cell r="E1098">
            <v>1000000</v>
          </cell>
          <cell r="F1098">
            <v>50</v>
          </cell>
          <cell r="G1098">
            <v>999950</v>
          </cell>
          <cell r="H1098">
            <v>168.91047297297297</v>
          </cell>
        </row>
        <row r="1099">
          <cell r="A1099" t="str">
            <v>4403042806</v>
          </cell>
          <cell r="B1099" t="str">
            <v>Gastos en Seguridad</v>
          </cell>
          <cell r="C1099">
            <v>1000000</v>
          </cell>
          <cell r="D1099">
            <v>50</v>
          </cell>
          <cell r="E1099">
            <v>1000000</v>
          </cell>
          <cell r="F1099">
            <v>50</v>
          </cell>
          <cell r="G1099">
            <v>999950</v>
          </cell>
          <cell r="H1099">
            <v>168.91047297297297</v>
          </cell>
        </row>
        <row r="1100">
          <cell r="A1100" t="str">
            <v>4403043001</v>
          </cell>
          <cell r="B1100" t="str">
            <v>Alquiler de equipos</v>
          </cell>
          <cell r="C1100">
            <v>1000000</v>
          </cell>
          <cell r="D1100">
            <v>50</v>
          </cell>
          <cell r="E1100">
            <v>1000000</v>
          </cell>
          <cell r="F1100">
            <v>50</v>
          </cell>
          <cell r="G1100">
            <v>999950</v>
          </cell>
          <cell r="H1100">
            <v>168.91047297297297</v>
          </cell>
        </row>
        <row r="1101">
          <cell r="A1101" t="str">
            <v>4403043002</v>
          </cell>
          <cell r="B1101" t="str">
            <v>Alquiler de oficinas</v>
          </cell>
          <cell r="C1101">
            <v>1000000</v>
          </cell>
          <cell r="D1101">
            <v>50</v>
          </cell>
          <cell r="E1101">
            <v>1000000</v>
          </cell>
          <cell r="F1101">
            <v>50</v>
          </cell>
          <cell r="G1101">
            <v>999950</v>
          </cell>
          <cell r="H1101">
            <v>168.91047297297297</v>
          </cell>
        </row>
        <row r="1102">
          <cell r="A1102" t="str">
            <v>4403043003</v>
          </cell>
          <cell r="B1102" t="str">
            <v>Fletes</v>
          </cell>
          <cell r="C1102">
            <v>1000000</v>
          </cell>
          <cell r="D1102">
            <v>50</v>
          </cell>
          <cell r="E1102">
            <v>1000000</v>
          </cell>
          <cell r="F1102">
            <v>50</v>
          </cell>
          <cell r="G1102">
            <v>999950</v>
          </cell>
          <cell r="H1102">
            <v>168.91047297297297</v>
          </cell>
        </row>
        <row r="1103">
          <cell r="A1103" t="str">
            <v>4403043004</v>
          </cell>
          <cell r="B1103" t="str">
            <v>Depositos</v>
          </cell>
          <cell r="C1103">
            <v>1000000</v>
          </cell>
          <cell r="D1103">
            <v>50</v>
          </cell>
          <cell r="E1103">
            <v>1000000</v>
          </cell>
          <cell r="F1103">
            <v>50</v>
          </cell>
          <cell r="G1103">
            <v>999950</v>
          </cell>
          <cell r="H1103">
            <v>168.91047297297297</v>
          </cell>
        </row>
        <row r="1104">
          <cell r="A1104" t="str">
            <v>4403043005</v>
          </cell>
          <cell r="B1104" t="str">
            <v>Suscripciones</v>
          </cell>
          <cell r="C1104">
            <v>1000000</v>
          </cell>
          <cell r="D1104">
            <v>50</v>
          </cell>
          <cell r="E1104">
            <v>1000000</v>
          </cell>
          <cell r="F1104">
            <v>50</v>
          </cell>
          <cell r="G1104">
            <v>999950</v>
          </cell>
          <cell r="H1104">
            <v>168.91047297297297</v>
          </cell>
        </row>
        <row r="1105">
          <cell r="A1105" t="str">
            <v>4403043006</v>
          </cell>
          <cell r="B1105" t="str">
            <v>Otros gastos</v>
          </cell>
          <cell r="C1105">
            <v>1000000</v>
          </cell>
          <cell r="D1105">
            <v>50</v>
          </cell>
          <cell r="E1105">
            <v>1000000</v>
          </cell>
          <cell r="F1105">
            <v>50</v>
          </cell>
          <cell r="G1105">
            <v>999950</v>
          </cell>
          <cell r="H1105">
            <v>168.91047297297297</v>
          </cell>
        </row>
        <row r="1106">
          <cell r="A1106" t="str">
            <v>4403043007</v>
          </cell>
          <cell r="B1106" t="str">
            <v>Recreacion</v>
          </cell>
          <cell r="C1106">
            <v>1000000</v>
          </cell>
          <cell r="D1106">
            <v>50</v>
          </cell>
          <cell r="E1106">
            <v>1000000</v>
          </cell>
          <cell r="F1106">
            <v>50</v>
          </cell>
          <cell r="G1106">
            <v>999950</v>
          </cell>
          <cell r="H1106">
            <v>168.91047297297297</v>
          </cell>
        </row>
        <row r="1107">
          <cell r="A1107" t="str">
            <v>4403043008</v>
          </cell>
          <cell r="B1107" t="str">
            <v>Estructura</v>
          </cell>
          <cell r="C1107">
            <v>1000000</v>
          </cell>
          <cell r="D1107">
            <v>50</v>
          </cell>
          <cell r="E1107">
            <v>1000000</v>
          </cell>
          <cell r="F1107">
            <v>50</v>
          </cell>
          <cell r="G1107">
            <v>999950</v>
          </cell>
          <cell r="H1107">
            <v>168.91047297297297</v>
          </cell>
        </row>
        <row r="1108">
          <cell r="A1108" t="str">
            <v>4403051001</v>
          </cell>
          <cell r="B1108" t="str">
            <v>Sueldos y Jornales personal permanente</v>
          </cell>
          <cell r="C1108">
            <v>1000000</v>
          </cell>
          <cell r="D1108">
            <v>50</v>
          </cell>
          <cell r="E1108">
            <v>1000000</v>
          </cell>
          <cell r="F1108">
            <v>50</v>
          </cell>
          <cell r="G1108">
            <v>999950</v>
          </cell>
          <cell r="H1108">
            <v>168.91047297297297</v>
          </cell>
        </row>
        <row r="1109">
          <cell r="A1109" t="str">
            <v>4403051002</v>
          </cell>
          <cell r="B1109" t="str">
            <v>Sueldos y Jornales personal temporario</v>
          </cell>
          <cell r="C1109">
            <v>1000000</v>
          </cell>
          <cell r="D1109">
            <v>50</v>
          </cell>
          <cell r="E1109">
            <v>1000000</v>
          </cell>
          <cell r="F1109">
            <v>50</v>
          </cell>
          <cell r="G1109">
            <v>999950</v>
          </cell>
          <cell r="H1109">
            <v>168.91047297297297</v>
          </cell>
        </row>
        <row r="1110">
          <cell r="A1110" t="str">
            <v>4403051003</v>
          </cell>
          <cell r="B1110" t="str">
            <v>Horas Extras</v>
          </cell>
          <cell r="C1110">
            <v>1000000</v>
          </cell>
          <cell r="D1110">
            <v>50</v>
          </cell>
          <cell r="E1110">
            <v>1000000</v>
          </cell>
          <cell r="F1110">
            <v>50</v>
          </cell>
          <cell r="G1110">
            <v>999950</v>
          </cell>
          <cell r="H1110">
            <v>168.91047297297297</v>
          </cell>
        </row>
        <row r="1111">
          <cell r="A1111" t="str">
            <v>4403051004</v>
          </cell>
          <cell r="B1111" t="str">
            <v>Cargas Sociales</v>
          </cell>
          <cell r="C1111">
            <v>1000000</v>
          </cell>
          <cell r="D1111">
            <v>50</v>
          </cell>
          <cell r="E1111">
            <v>1000000</v>
          </cell>
          <cell r="F1111">
            <v>50</v>
          </cell>
          <cell r="G1111">
            <v>999950</v>
          </cell>
          <cell r="H1111">
            <v>168.91047297297297</v>
          </cell>
        </row>
        <row r="1112">
          <cell r="A1112" t="str">
            <v>4403051005</v>
          </cell>
          <cell r="B1112" t="str">
            <v>Sueldo Anual Complementario</v>
          </cell>
          <cell r="C1112">
            <v>1000000</v>
          </cell>
          <cell r="D1112">
            <v>50</v>
          </cell>
          <cell r="E1112">
            <v>1000000</v>
          </cell>
          <cell r="F1112">
            <v>50</v>
          </cell>
          <cell r="G1112">
            <v>999950</v>
          </cell>
          <cell r="H1112">
            <v>168.91047297297297</v>
          </cell>
        </row>
        <row r="1113">
          <cell r="A1113" t="str">
            <v>4403051006</v>
          </cell>
          <cell r="B1113" t="str">
            <v>Vacaciones</v>
          </cell>
          <cell r="C1113">
            <v>1000000</v>
          </cell>
          <cell r="D1113">
            <v>50</v>
          </cell>
          <cell r="E1113">
            <v>1000000</v>
          </cell>
          <cell r="F1113">
            <v>50</v>
          </cell>
          <cell r="G1113">
            <v>999950</v>
          </cell>
          <cell r="H1113">
            <v>168.91047297297297</v>
          </cell>
        </row>
        <row r="1114">
          <cell r="A1114" t="str">
            <v>4403051007</v>
          </cell>
          <cell r="B1114" t="str">
            <v>Plan de Jubilacion</v>
          </cell>
          <cell r="C1114">
            <v>1000000</v>
          </cell>
          <cell r="D1114">
            <v>50</v>
          </cell>
          <cell r="E1114">
            <v>1000000</v>
          </cell>
          <cell r="F1114">
            <v>50</v>
          </cell>
          <cell r="G1114">
            <v>999950</v>
          </cell>
          <cell r="H1114">
            <v>168.91047297297297</v>
          </cell>
        </row>
        <row r="1115">
          <cell r="A1115" t="str">
            <v>4403051008</v>
          </cell>
          <cell r="B1115" t="str">
            <v>Distribucion utilidades</v>
          </cell>
          <cell r="C1115">
            <v>1000000</v>
          </cell>
          <cell r="D1115">
            <v>50</v>
          </cell>
          <cell r="E1115">
            <v>1000000</v>
          </cell>
          <cell r="F1115">
            <v>50</v>
          </cell>
          <cell r="G1115">
            <v>999950</v>
          </cell>
          <cell r="H1115">
            <v>168.91047297297297</v>
          </cell>
        </row>
        <row r="1116">
          <cell r="A1116" t="str">
            <v>4403051009</v>
          </cell>
          <cell r="B1116" t="str">
            <v>Vivienda</v>
          </cell>
          <cell r="C1116">
            <v>1000000</v>
          </cell>
          <cell r="D1116">
            <v>50</v>
          </cell>
          <cell r="E1116">
            <v>1000000</v>
          </cell>
          <cell r="F1116">
            <v>50</v>
          </cell>
          <cell r="G1116">
            <v>999950</v>
          </cell>
          <cell r="H1116">
            <v>168.91047297297297</v>
          </cell>
        </row>
        <row r="1117">
          <cell r="A1117" t="str">
            <v>4403051010</v>
          </cell>
          <cell r="B1117" t="str">
            <v>Servicio Medico</v>
          </cell>
          <cell r="C1117">
            <v>1000000</v>
          </cell>
          <cell r="D1117">
            <v>50</v>
          </cell>
          <cell r="E1117">
            <v>1000000</v>
          </cell>
          <cell r="F1117">
            <v>50</v>
          </cell>
          <cell r="G1117">
            <v>999950</v>
          </cell>
          <cell r="H1117">
            <v>168.91047297297297</v>
          </cell>
        </row>
        <row r="1118">
          <cell r="A1118" t="str">
            <v>4403051011</v>
          </cell>
          <cell r="B1118" t="str">
            <v>Capacitacion</v>
          </cell>
          <cell r="C1118">
            <v>1000000</v>
          </cell>
          <cell r="D1118">
            <v>50</v>
          </cell>
          <cell r="E1118">
            <v>1000000</v>
          </cell>
          <cell r="F1118">
            <v>50</v>
          </cell>
          <cell r="G1118">
            <v>999950</v>
          </cell>
          <cell r="H1118">
            <v>168.91047297297297</v>
          </cell>
        </row>
        <row r="1119">
          <cell r="A1119" t="str">
            <v>4403051012</v>
          </cell>
          <cell r="B1119" t="str">
            <v>Otros Servicios al Personal</v>
          </cell>
          <cell r="C1119">
            <v>1000000</v>
          </cell>
          <cell r="D1119">
            <v>50</v>
          </cell>
          <cell r="E1119">
            <v>1000000</v>
          </cell>
          <cell r="F1119">
            <v>50</v>
          </cell>
          <cell r="G1119">
            <v>999950</v>
          </cell>
          <cell r="H1119">
            <v>168.91047297297297</v>
          </cell>
        </row>
        <row r="1120">
          <cell r="A1120" t="str">
            <v>4403051013</v>
          </cell>
          <cell r="B1120" t="str">
            <v>Varios</v>
          </cell>
          <cell r="C1120">
            <v>1000000</v>
          </cell>
          <cell r="D1120">
            <v>50</v>
          </cell>
          <cell r="E1120">
            <v>1000000</v>
          </cell>
          <cell r="F1120">
            <v>50</v>
          </cell>
          <cell r="G1120">
            <v>999950</v>
          </cell>
          <cell r="H1120">
            <v>168.91047297297297</v>
          </cell>
        </row>
        <row r="1121">
          <cell r="A1121" t="str">
            <v>4403051014</v>
          </cell>
          <cell r="B1121" t="str">
            <v>Indemnizaciones</v>
          </cell>
          <cell r="C1121">
            <v>1000000</v>
          </cell>
          <cell r="D1121">
            <v>50</v>
          </cell>
          <cell r="E1121">
            <v>1000000</v>
          </cell>
          <cell r="F1121">
            <v>50</v>
          </cell>
          <cell r="G1121">
            <v>999950</v>
          </cell>
          <cell r="H1121">
            <v>168.91047297297297</v>
          </cell>
        </row>
        <row r="1122">
          <cell r="A1122" t="str">
            <v>4403051015</v>
          </cell>
          <cell r="B1122" t="str">
            <v>Gratificaciones</v>
          </cell>
          <cell r="C1122">
            <v>1000000</v>
          </cell>
          <cell r="D1122">
            <v>50</v>
          </cell>
          <cell r="E1122">
            <v>1000000</v>
          </cell>
          <cell r="F1122">
            <v>50</v>
          </cell>
          <cell r="G1122">
            <v>999950</v>
          </cell>
          <cell r="H1122">
            <v>168.91047297297297</v>
          </cell>
        </row>
        <row r="1123">
          <cell r="A1123" t="str">
            <v>4403051201</v>
          </cell>
          <cell r="B1123" t="str">
            <v>Gastos de viajes</v>
          </cell>
          <cell r="C1123">
            <v>1000000</v>
          </cell>
          <cell r="D1123">
            <v>50</v>
          </cell>
          <cell r="E1123">
            <v>1000000</v>
          </cell>
          <cell r="F1123">
            <v>50</v>
          </cell>
          <cell r="G1123">
            <v>999950</v>
          </cell>
          <cell r="H1123">
            <v>168.91047297297297</v>
          </cell>
        </row>
        <row r="1124">
          <cell r="A1124" t="str">
            <v>4403051401</v>
          </cell>
          <cell r="B1124" t="str">
            <v>Gastos de oficina</v>
          </cell>
          <cell r="C1124">
            <v>1000000</v>
          </cell>
          <cell r="D1124">
            <v>50</v>
          </cell>
          <cell r="E1124">
            <v>1000000</v>
          </cell>
          <cell r="F1124">
            <v>50</v>
          </cell>
          <cell r="G1124">
            <v>999950</v>
          </cell>
          <cell r="H1124">
            <v>168.91047297297297</v>
          </cell>
        </row>
        <row r="1125">
          <cell r="A1125" t="str">
            <v>4403051601</v>
          </cell>
          <cell r="B1125" t="str">
            <v>Comunicaciones</v>
          </cell>
          <cell r="C1125">
            <v>1000000</v>
          </cell>
          <cell r="D1125">
            <v>50</v>
          </cell>
          <cell r="E1125">
            <v>1000000</v>
          </cell>
          <cell r="F1125">
            <v>50</v>
          </cell>
          <cell r="G1125">
            <v>999950</v>
          </cell>
          <cell r="H1125">
            <v>168.91047297297297</v>
          </cell>
        </row>
        <row r="1126">
          <cell r="A1126" t="str">
            <v>4403051801</v>
          </cell>
          <cell r="B1126" t="str">
            <v>Publicidad</v>
          </cell>
          <cell r="C1126">
            <v>1000000</v>
          </cell>
          <cell r="D1126">
            <v>50</v>
          </cell>
          <cell r="E1126">
            <v>1000000</v>
          </cell>
          <cell r="F1126">
            <v>50</v>
          </cell>
          <cell r="G1126">
            <v>999950</v>
          </cell>
          <cell r="H1126">
            <v>168.91047297297297</v>
          </cell>
        </row>
        <row r="1127">
          <cell r="A1127" t="str">
            <v>4403051802</v>
          </cell>
          <cell r="B1127" t="str">
            <v>Promociones</v>
          </cell>
          <cell r="C1127">
            <v>1000000</v>
          </cell>
          <cell r="D1127">
            <v>50</v>
          </cell>
          <cell r="E1127">
            <v>1000000</v>
          </cell>
          <cell r="F1127">
            <v>50</v>
          </cell>
          <cell r="G1127">
            <v>999950</v>
          </cell>
          <cell r="H1127">
            <v>168.91047297297297</v>
          </cell>
        </row>
        <row r="1128">
          <cell r="A1128" t="str">
            <v>4403051803</v>
          </cell>
          <cell r="B1128" t="str">
            <v>Servicios al Cliente</v>
          </cell>
          <cell r="C1128">
            <v>1000000</v>
          </cell>
          <cell r="D1128">
            <v>50</v>
          </cell>
          <cell r="E1128">
            <v>1000000</v>
          </cell>
          <cell r="F1128">
            <v>50</v>
          </cell>
          <cell r="G1128">
            <v>999950</v>
          </cell>
          <cell r="H1128">
            <v>168.91047297297297</v>
          </cell>
        </row>
        <row r="1129">
          <cell r="A1129" t="str">
            <v>4403052001</v>
          </cell>
          <cell r="B1129" t="str">
            <v>Impuestos a la propiedad</v>
          </cell>
          <cell r="C1129">
            <v>1000000</v>
          </cell>
          <cell r="D1129">
            <v>50</v>
          </cell>
          <cell r="E1129">
            <v>1000000</v>
          </cell>
          <cell r="F1129">
            <v>50</v>
          </cell>
          <cell r="G1129">
            <v>999950</v>
          </cell>
          <cell r="H1129">
            <v>168.91047297297297</v>
          </cell>
        </row>
        <row r="1130">
          <cell r="A1130" t="str">
            <v>4403052002</v>
          </cell>
          <cell r="B1130" t="str">
            <v>Otros impuestos</v>
          </cell>
          <cell r="C1130">
            <v>1000000</v>
          </cell>
          <cell r="D1130">
            <v>50</v>
          </cell>
          <cell r="E1130">
            <v>1000000</v>
          </cell>
          <cell r="F1130">
            <v>50</v>
          </cell>
          <cell r="G1130">
            <v>999950</v>
          </cell>
          <cell r="H1130">
            <v>168.91047297297297</v>
          </cell>
        </row>
        <row r="1131">
          <cell r="A1131" t="str">
            <v>4403052201</v>
          </cell>
          <cell r="B1131" t="str">
            <v>Seguros del personal</v>
          </cell>
          <cell r="C1131">
            <v>1000000</v>
          </cell>
          <cell r="D1131">
            <v>50</v>
          </cell>
          <cell r="E1131">
            <v>1000000</v>
          </cell>
          <cell r="F1131">
            <v>50</v>
          </cell>
          <cell r="G1131">
            <v>999950</v>
          </cell>
          <cell r="H1131">
            <v>168.91047297297297</v>
          </cell>
        </row>
        <row r="1132">
          <cell r="A1132" t="str">
            <v>4403052202</v>
          </cell>
          <cell r="B1132" t="str">
            <v>Seguros de propiedades</v>
          </cell>
          <cell r="C1132">
            <v>1000000</v>
          </cell>
          <cell r="D1132">
            <v>50</v>
          </cell>
          <cell r="E1132">
            <v>1000000</v>
          </cell>
          <cell r="F1132">
            <v>50</v>
          </cell>
          <cell r="G1132">
            <v>999950</v>
          </cell>
          <cell r="H1132">
            <v>168.91047297297297</v>
          </cell>
        </row>
        <row r="1133">
          <cell r="A1133" t="str">
            <v>4403052401</v>
          </cell>
          <cell r="B1133" t="str">
            <v>Honorarios auditores</v>
          </cell>
          <cell r="C1133">
            <v>1000000</v>
          </cell>
          <cell r="D1133">
            <v>50</v>
          </cell>
          <cell r="E1133">
            <v>1000000</v>
          </cell>
          <cell r="F1133">
            <v>50</v>
          </cell>
          <cell r="G1133">
            <v>999950</v>
          </cell>
          <cell r="H1133">
            <v>168.91047297297297</v>
          </cell>
        </row>
        <row r="1134">
          <cell r="A1134" t="str">
            <v>4403052402</v>
          </cell>
          <cell r="B1134" t="str">
            <v>Honorarios legales</v>
          </cell>
          <cell r="C1134">
            <v>1000000</v>
          </cell>
          <cell r="D1134">
            <v>50</v>
          </cell>
          <cell r="E1134">
            <v>1000000</v>
          </cell>
          <cell r="F1134">
            <v>50</v>
          </cell>
          <cell r="G1134">
            <v>999950</v>
          </cell>
          <cell r="H1134">
            <v>168.91047297297297</v>
          </cell>
        </row>
        <row r="1135">
          <cell r="A1135" t="str">
            <v>4403052403</v>
          </cell>
          <cell r="B1135" t="str">
            <v>Otros honorarios</v>
          </cell>
          <cell r="C1135">
            <v>1000000</v>
          </cell>
          <cell r="D1135">
            <v>50</v>
          </cell>
          <cell r="E1135">
            <v>1000000</v>
          </cell>
          <cell r="F1135">
            <v>50</v>
          </cell>
          <cell r="G1135">
            <v>999950</v>
          </cell>
          <cell r="H1135">
            <v>168.91047297297297</v>
          </cell>
        </row>
        <row r="1136">
          <cell r="A1136" t="str">
            <v>4403052404</v>
          </cell>
          <cell r="B1136" t="str">
            <v>Recolecci¾n de basura</v>
          </cell>
          <cell r="C1136">
            <v>1000000</v>
          </cell>
          <cell r="D1136">
            <v>50</v>
          </cell>
          <cell r="E1136">
            <v>1000000</v>
          </cell>
          <cell r="F1136">
            <v>50</v>
          </cell>
          <cell r="G1136">
            <v>999950</v>
          </cell>
          <cell r="H1136">
            <v>168.91047297297297</v>
          </cell>
        </row>
        <row r="1137">
          <cell r="A1137" t="str">
            <v>4403052405</v>
          </cell>
          <cell r="B1137" t="str">
            <v>Otros Servicios</v>
          </cell>
          <cell r="C1137">
            <v>1000000</v>
          </cell>
          <cell r="D1137">
            <v>50</v>
          </cell>
          <cell r="E1137">
            <v>1000000</v>
          </cell>
          <cell r="F1137">
            <v>50</v>
          </cell>
          <cell r="G1137">
            <v>999950</v>
          </cell>
          <cell r="H1137">
            <v>168.91047297297297</v>
          </cell>
        </row>
        <row r="1138">
          <cell r="A1138" t="str">
            <v>4403052601</v>
          </cell>
          <cell r="B1138" t="str">
            <v>Equipamiento</v>
          </cell>
          <cell r="C1138">
            <v>1000000</v>
          </cell>
          <cell r="D1138">
            <v>50</v>
          </cell>
          <cell r="E1138">
            <v>1000000</v>
          </cell>
          <cell r="F1138">
            <v>50</v>
          </cell>
          <cell r="G1138">
            <v>999950</v>
          </cell>
          <cell r="H1138">
            <v>168.91047297297297</v>
          </cell>
        </row>
        <row r="1139">
          <cell r="A1139" t="str">
            <v>4403052602</v>
          </cell>
          <cell r="B1139" t="str">
            <v>Reparacion y mantenimiento</v>
          </cell>
          <cell r="C1139">
            <v>1000000</v>
          </cell>
          <cell r="D1139">
            <v>50</v>
          </cell>
          <cell r="E1139">
            <v>1000000</v>
          </cell>
          <cell r="F1139">
            <v>50</v>
          </cell>
          <cell r="G1139">
            <v>999950</v>
          </cell>
          <cell r="H1139">
            <v>168.91047297297297</v>
          </cell>
        </row>
        <row r="1140">
          <cell r="A1140" t="str">
            <v>4403052801</v>
          </cell>
          <cell r="B1140" t="str">
            <v>Otros proveedores</v>
          </cell>
          <cell r="C1140">
            <v>1000000</v>
          </cell>
          <cell r="D1140">
            <v>50</v>
          </cell>
          <cell r="E1140">
            <v>1000000</v>
          </cell>
          <cell r="F1140">
            <v>50</v>
          </cell>
          <cell r="G1140">
            <v>999950</v>
          </cell>
          <cell r="H1140">
            <v>168.91047297297297</v>
          </cell>
        </row>
        <row r="1141">
          <cell r="A1141" t="str">
            <v>4403052802</v>
          </cell>
          <cell r="B1141" t="str">
            <v>Proveedores</v>
          </cell>
          <cell r="C1141">
            <v>1000000</v>
          </cell>
          <cell r="D1141">
            <v>50</v>
          </cell>
          <cell r="E1141">
            <v>1000000</v>
          </cell>
          <cell r="F1141">
            <v>50</v>
          </cell>
          <cell r="G1141">
            <v>999950</v>
          </cell>
          <cell r="H1141">
            <v>168.91047297297297</v>
          </cell>
        </row>
        <row r="1142">
          <cell r="A1142" t="str">
            <v>4403052803</v>
          </cell>
          <cell r="B1142" t="str">
            <v>Energia electrica</v>
          </cell>
          <cell r="C1142">
            <v>1000000</v>
          </cell>
          <cell r="D1142">
            <v>50</v>
          </cell>
          <cell r="E1142">
            <v>1000000</v>
          </cell>
          <cell r="F1142">
            <v>50</v>
          </cell>
          <cell r="G1142">
            <v>999950</v>
          </cell>
          <cell r="H1142">
            <v>168.91047297297297</v>
          </cell>
        </row>
        <row r="1143">
          <cell r="A1143" t="str">
            <v>4403052804</v>
          </cell>
          <cell r="B1143" t="str">
            <v>Gas</v>
          </cell>
          <cell r="C1143">
            <v>1000000</v>
          </cell>
          <cell r="D1143">
            <v>50</v>
          </cell>
          <cell r="E1143">
            <v>1000000</v>
          </cell>
          <cell r="F1143">
            <v>50</v>
          </cell>
          <cell r="G1143">
            <v>999950</v>
          </cell>
          <cell r="H1143">
            <v>168.91047297297297</v>
          </cell>
        </row>
        <row r="1144">
          <cell r="A1144" t="str">
            <v>4403052805</v>
          </cell>
          <cell r="B1144" t="str">
            <v>Agua</v>
          </cell>
          <cell r="C1144">
            <v>1000000</v>
          </cell>
          <cell r="D1144">
            <v>50</v>
          </cell>
          <cell r="E1144">
            <v>1000000</v>
          </cell>
          <cell r="F1144">
            <v>50</v>
          </cell>
          <cell r="G1144">
            <v>999950</v>
          </cell>
          <cell r="H1144">
            <v>168.91047297297297</v>
          </cell>
        </row>
        <row r="1145">
          <cell r="A1145" t="str">
            <v>4403052806</v>
          </cell>
          <cell r="B1145" t="str">
            <v>Gastos de Seguridad</v>
          </cell>
          <cell r="C1145">
            <v>1000000</v>
          </cell>
          <cell r="D1145">
            <v>50</v>
          </cell>
          <cell r="E1145">
            <v>1000000</v>
          </cell>
          <cell r="F1145">
            <v>50</v>
          </cell>
          <cell r="G1145">
            <v>999950</v>
          </cell>
          <cell r="H1145">
            <v>168.91047297297297</v>
          </cell>
        </row>
        <row r="1146">
          <cell r="A1146" t="str">
            <v>4403053001</v>
          </cell>
          <cell r="B1146" t="str">
            <v>Alquiler de equipos</v>
          </cell>
          <cell r="C1146">
            <v>1000000</v>
          </cell>
          <cell r="D1146">
            <v>50</v>
          </cell>
          <cell r="E1146">
            <v>1000000</v>
          </cell>
          <cell r="F1146">
            <v>50</v>
          </cell>
          <cell r="G1146">
            <v>999950</v>
          </cell>
          <cell r="H1146">
            <v>168.91047297297297</v>
          </cell>
        </row>
        <row r="1147">
          <cell r="A1147" t="str">
            <v>4403053002</v>
          </cell>
          <cell r="B1147" t="str">
            <v>Alquiler de oficinas</v>
          </cell>
          <cell r="C1147">
            <v>1000000</v>
          </cell>
          <cell r="D1147">
            <v>50</v>
          </cell>
          <cell r="E1147">
            <v>1000000</v>
          </cell>
          <cell r="F1147">
            <v>50</v>
          </cell>
          <cell r="G1147">
            <v>999950</v>
          </cell>
          <cell r="H1147">
            <v>168.91047297297297</v>
          </cell>
        </row>
        <row r="1148">
          <cell r="A1148" t="str">
            <v>4403053003</v>
          </cell>
          <cell r="B1148" t="str">
            <v>Fletes</v>
          </cell>
          <cell r="C1148">
            <v>1000000</v>
          </cell>
          <cell r="D1148">
            <v>50</v>
          </cell>
          <cell r="E1148">
            <v>1000000</v>
          </cell>
          <cell r="F1148">
            <v>50</v>
          </cell>
          <cell r="G1148">
            <v>999950</v>
          </cell>
          <cell r="H1148">
            <v>168.91047297297297</v>
          </cell>
        </row>
        <row r="1149">
          <cell r="A1149" t="str">
            <v>4403053004</v>
          </cell>
          <cell r="B1149" t="str">
            <v>Depositos</v>
          </cell>
          <cell r="C1149">
            <v>1000000</v>
          </cell>
          <cell r="D1149">
            <v>50</v>
          </cell>
          <cell r="E1149">
            <v>1000000</v>
          </cell>
          <cell r="F1149">
            <v>50</v>
          </cell>
          <cell r="G1149">
            <v>999950</v>
          </cell>
          <cell r="H1149">
            <v>168.91047297297297</v>
          </cell>
        </row>
        <row r="1150">
          <cell r="A1150" t="str">
            <v>4403053005</v>
          </cell>
          <cell r="B1150" t="str">
            <v>Suscripciones</v>
          </cell>
          <cell r="C1150">
            <v>1000000</v>
          </cell>
          <cell r="D1150">
            <v>50</v>
          </cell>
          <cell r="E1150">
            <v>1000000</v>
          </cell>
          <cell r="F1150">
            <v>50</v>
          </cell>
          <cell r="G1150">
            <v>999950</v>
          </cell>
          <cell r="H1150">
            <v>168.91047297297297</v>
          </cell>
        </row>
        <row r="1151">
          <cell r="A1151" t="str">
            <v>4403053006</v>
          </cell>
          <cell r="B1151" t="str">
            <v>Otros gastos</v>
          </cell>
          <cell r="C1151">
            <v>1000000</v>
          </cell>
          <cell r="D1151">
            <v>50</v>
          </cell>
          <cell r="E1151">
            <v>1000000</v>
          </cell>
          <cell r="F1151">
            <v>50</v>
          </cell>
          <cell r="G1151">
            <v>999950</v>
          </cell>
          <cell r="H1151">
            <v>168.91047297297297</v>
          </cell>
        </row>
        <row r="1152">
          <cell r="A1152" t="str">
            <v>4403053007</v>
          </cell>
          <cell r="B1152" t="str">
            <v>Recreacion</v>
          </cell>
          <cell r="C1152">
            <v>1000000</v>
          </cell>
          <cell r="D1152">
            <v>50</v>
          </cell>
          <cell r="E1152">
            <v>1000000</v>
          </cell>
          <cell r="F1152">
            <v>50</v>
          </cell>
          <cell r="G1152">
            <v>999950</v>
          </cell>
          <cell r="H1152">
            <v>168.91047297297297</v>
          </cell>
        </row>
        <row r="1153">
          <cell r="A1153" t="str">
            <v>4403053008</v>
          </cell>
          <cell r="B1153" t="str">
            <v>Estructura</v>
          </cell>
          <cell r="C1153">
            <v>1000000</v>
          </cell>
          <cell r="D1153">
            <v>50</v>
          </cell>
          <cell r="E1153">
            <v>1000000</v>
          </cell>
          <cell r="F1153">
            <v>50</v>
          </cell>
          <cell r="G1153">
            <v>999950</v>
          </cell>
          <cell r="H1153">
            <v>168.91047297297297</v>
          </cell>
        </row>
        <row r="1154">
          <cell r="A1154" t="str">
            <v>4404011001</v>
          </cell>
          <cell r="B1154" t="str">
            <v>Sueldos y Jornales personal permanente</v>
          </cell>
          <cell r="C1154">
            <v>1000000</v>
          </cell>
          <cell r="D1154">
            <v>50</v>
          </cell>
          <cell r="E1154">
            <v>1000000</v>
          </cell>
          <cell r="F1154">
            <v>50</v>
          </cell>
          <cell r="G1154">
            <v>999950</v>
          </cell>
          <cell r="H1154">
            <v>168.91047297297297</v>
          </cell>
        </row>
        <row r="1155">
          <cell r="A1155" t="str">
            <v>4404011002</v>
          </cell>
          <cell r="B1155" t="str">
            <v>Sueldos y Jornales personal temporario</v>
          </cell>
          <cell r="C1155">
            <v>1000000</v>
          </cell>
          <cell r="D1155">
            <v>50</v>
          </cell>
          <cell r="E1155">
            <v>1000000</v>
          </cell>
          <cell r="F1155">
            <v>50</v>
          </cell>
          <cell r="G1155">
            <v>999950</v>
          </cell>
          <cell r="H1155">
            <v>168.91047297297297</v>
          </cell>
        </row>
        <row r="1156">
          <cell r="A1156" t="str">
            <v>4404011003</v>
          </cell>
          <cell r="B1156" t="str">
            <v>Horas Extras</v>
          </cell>
          <cell r="C1156">
            <v>1000000</v>
          </cell>
          <cell r="D1156">
            <v>50</v>
          </cell>
          <cell r="E1156">
            <v>1000000</v>
          </cell>
          <cell r="F1156">
            <v>50</v>
          </cell>
          <cell r="G1156">
            <v>999950</v>
          </cell>
          <cell r="H1156">
            <v>168.91047297297297</v>
          </cell>
        </row>
        <row r="1157">
          <cell r="A1157" t="str">
            <v>4404011004</v>
          </cell>
          <cell r="B1157" t="str">
            <v>Cargas Sociales</v>
          </cell>
          <cell r="C1157">
            <v>1000000</v>
          </cell>
          <cell r="D1157">
            <v>50</v>
          </cell>
          <cell r="E1157">
            <v>1000000</v>
          </cell>
          <cell r="F1157">
            <v>50</v>
          </cell>
          <cell r="G1157">
            <v>999950</v>
          </cell>
          <cell r="H1157">
            <v>168.91047297297297</v>
          </cell>
        </row>
        <row r="1158">
          <cell r="A1158" t="str">
            <v>4404011005</v>
          </cell>
          <cell r="B1158" t="str">
            <v>Sueldo Anual Complementario</v>
          </cell>
          <cell r="C1158">
            <v>1000000</v>
          </cell>
          <cell r="D1158">
            <v>50</v>
          </cell>
          <cell r="E1158">
            <v>1000000</v>
          </cell>
          <cell r="F1158">
            <v>50</v>
          </cell>
          <cell r="G1158">
            <v>999950</v>
          </cell>
          <cell r="H1158">
            <v>168.91047297297297</v>
          </cell>
        </row>
        <row r="1159">
          <cell r="A1159" t="str">
            <v>4404011006</v>
          </cell>
          <cell r="B1159" t="str">
            <v>Vacaciones</v>
          </cell>
          <cell r="C1159">
            <v>1000000</v>
          </cell>
          <cell r="D1159">
            <v>50</v>
          </cell>
          <cell r="E1159">
            <v>1000000</v>
          </cell>
          <cell r="F1159">
            <v>50</v>
          </cell>
          <cell r="G1159">
            <v>999950</v>
          </cell>
          <cell r="H1159">
            <v>168.91047297297297</v>
          </cell>
        </row>
        <row r="1160">
          <cell r="A1160" t="str">
            <v>4404011007</v>
          </cell>
          <cell r="B1160" t="str">
            <v>Plan de Jubilacion</v>
          </cell>
          <cell r="C1160">
            <v>1000000</v>
          </cell>
          <cell r="D1160">
            <v>50</v>
          </cell>
          <cell r="E1160">
            <v>1000000</v>
          </cell>
          <cell r="F1160">
            <v>50</v>
          </cell>
          <cell r="G1160">
            <v>999950</v>
          </cell>
          <cell r="H1160">
            <v>168.91047297297297</v>
          </cell>
        </row>
        <row r="1161">
          <cell r="A1161" t="str">
            <v>4404011008</v>
          </cell>
          <cell r="B1161" t="str">
            <v>Gratificacion</v>
          </cell>
          <cell r="C1161">
            <v>1000000</v>
          </cell>
          <cell r="D1161">
            <v>50</v>
          </cell>
          <cell r="E1161">
            <v>1000000</v>
          </cell>
          <cell r="F1161">
            <v>50</v>
          </cell>
          <cell r="G1161">
            <v>999950</v>
          </cell>
          <cell r="H1161">
            <v>168.91047297297297</v>
          </cell>
        </row>
        <row r="1162">
          <cell r="A1162" t="str">
            <v>4404011009</v>
          </cell>
          <cell r="B1162" t="str">
            <v>Vivienda</v>
          </cell>
          <cell r="C1162">
            <v>1000000</v>
          </cell>
          <cell r="D1162">
            <v>50</v>
          </cell>
          <cell r="E1162">
            <v>1000000</v>
          </cell>
          <cell r="F1162">
            <v>50</v>
          </cell>
          <cell r="G1162">
            <v>999950</v>
          </cell>
          <cell r="H1162">
            <v>168.91047297297297</v>
          </cell>
        </row>
        <row r="1163">
          <cell r="A1163" t="str">
            <v>4404011010</v>
          </cell>
          <cell r="B1163" t="str">
            <v>Servicio Medico</v>
          </cell>
          <cell r="C1163">
            <v>1000000</v>
          </cell>
          <cell r="D1163">
            <v>50</v>
          </cell>
          <cell r="E1163">
            <v>1000000</v>
          </cell>
          <cell r="F1163">
            <v>50</v>
          </cell>
          <cell r="G1163">
            <v>999950</v>
          </cell>
          <cell r="H1163">
            <v>168.91047297297297</v>
          </cell>
        </row>
        <row r="1164">
          <cell r="A1164" t="str">
            <v>4404011011</v>
          </cell>
          <cell r="B1164" t="str">
            <v>Capacitacion</v>
          </cell>
          <cell r="C1164">
            <v>1000000</v>
          </cell>
          <cell r="D1164">
            <v>50</v>
          </cell>
          <cell r="E1164">
            <v>1000000</v>
          </cell>
          <cell r="F1164">
            <v>50</v>
          </cell>
          <cell r="G1164">
            <v>999950</v>
          </cell>
          <cell r="H1164">
            <v>168.91047297297297</v>
          </cell>
        </row>
        <row r="1165">
          <cell r="A1165" t="str">
            <v>4404011012</v>
          </cell>
          <cell r="B1165" t="str">
            <v>Otros Servicios al Personal</v>
          </cell>
          <cell r="C1165">
            <v>1000000</v>
          </cell>
          <cell r="D1165">
            <v>50</v>
          </cell>
          <cell r="E1165">
            <v>1000000</v>
          </cell>
          <cell r="F1165">
            <v>50</v>
          </cell>
          <cell r="G1165">
            <v>999950</v>
          </cell>
          <cell r="H1165">
            <v>168.91047297297297</v>
          </cell>
        </row>
        <row r="1166">
          <cell r="A1166" t="str">
            <v>4404011013</v>
          </cell>
          <cell r="B1166" t="str">
            <v>Varios</v>
          </cell>
          <cell r="C1166">
            <v>1000000</v>
          </cell>
          <cell r="D1166">
            <v>50</v>
          </cell>
          <cell r="E1166">
            <v>1000000</v>
          </cell>
          <cell r="F1166">
            <v>50</v>
          </cell>
          <cell r="G1166">
            <v>999950</v>
          </cell>
          <cell r="H1166">
            <v>168.91047297297297</v>
          </cell>
        </row>
        <row r="1167">
          <cell r="A1167" t="str">
            <v>4404011014</v>
          </cell>
          <cell r="B1167" t="str">
            <v>Indemnizaciones</v>
          </cell>
          <cell r="C1167">
            <v>1000000</v>
          </cell>
          <cell r="D1167">
            <v>50</v>
          </cell>
          <cell r="E1167">
            <v>1000000</v>
          </cell>
          <cell r="F1167">
            <v>50</v>
          </cell>
          <cell r="G1167">
            <v>999950</v>
          </cell>
          <cell r="H1167">
            <v>168.91047297297297</v>
          </cell>
        </row>
        <row r="1168">
          <cell r="A1168" t="str">
            <v>4404011015</v>
          </cell>
          <cell r="B1168" t="str">
            <v>Gratificaciones</v>
          </cell>
          <cell r="C1168">
            <v>1000000</v>
          </cell>
          <cell r="D1168">
            <v>50</v>
          </cell>
          <cell r="E1168">
            <v>1000000</v>
          </cell>
          <cell r="F1168">
            <v>50</v>
          </cell>
          <cell r="G1168">
            <v>999950</v>
          </cell>
          <cell r="H1168">
            <v>168.91047297297297</v>
          </cell>
        </row>
        <row r="1169">
          <cell r="A1169" t="str">
            <v>4404011201</v>
          </cell>
          <cell r="B1169" t="str">
            <v>Gastos de viaje</v>
          </cell>
          <cell r="C1169">
            <v>1000000</v>
          </cell>
          <cell r="D1169">
            <v>50</v>
          </cell>
          <cell r="E1169">
            <v>1000000</v>
          </cell>
          <cell r="F1169">
            <v>50</v>
          </cell>
          <cell r="G1169">
            <v>999950</v>
          </cell>
          <cell r="H1169">
            <v>168.91047297297297</v>
          </cell>
        </row>
        <row r="1170">
          <cell r="A1170" t="str">
            <v>4404011401</v>
          </cell>
          <cell r="B1170" t="str">
            <v>Gastos de oficina</v>
          </cell>
          <cell r="C1170">
            <v>1000000</v>
          </cell>
          <cell r="D1170">
            <v>50</v>
          </cell>
          <cell r="E1170">
            <v>1000000</v>
          </cell>
          <cell r="F1170">
            <v>50</v>
          </cell>
          <cell r="G1170">
            <v>999950</v>
          </cell>
          <cell r="H1170">
            <v>168.91047297297297</v>
          </cell>
        </row>
        <row r="1171">
          <cell r="A1171" t="str">
            <v>4404011601</v>
          </cell>
          <cell r="B1171" t="str">
            <v>Comunicaciones</v>
          </cell>
          <cell r="C1171">
            <v>1000000</v>
          </cell>
          <cell r="D1171">
            <v>50</v>
          </cell>
          <cell r="E1171">
            <v>1000000</v>
          </cell>
          <cell r="F1171">
            <v>50</v>
          </cell>
          <cell r="G1171">
            <v>999950</v>
          </cell>
          <cell r="H1171">
            <v>168.91047297297297</v>
          </cell>
        </row>
        <row r="1172">
          <cell r="A1172" t="str">
            <v>4404011801</v>
          </cell>
          <cell r="B1172" t="str">
            <v>Publicidad</v>
          </cell>
          <cell r="C1172">
            <v>1000000</v>
          </cell>
          <cell r="D1172">
            <v>50</v>
          </cell>
          <cell r="E1172">
            <v>1000000</v>
          </cell>
          <cell r="F1172">
            <v>50</v>
          </cell>
          <cell r="G1172">
            <v>999950</v>
          </cell>
          <cell r="H1172">
            <v>168.91047297297297</v>
          </cell>
        </row>
        <row r="1173">
          <cell r="A1173" t="str">
            <v>4404011802</v>
          </cell>
          <cell r="B1173" t="str">
            <v>Promociones</v>
          </cell>
          <cell r="C1173">
            <v>1000000</v>
          </cell>
          <cell r="D1173">
            <v>50</v>
          </cell>
          <cell r="E1173">
            <v>1000000</v>
          </cell>
          <cell r="F1173">
            <v>50</v>
          </cell>
          <cell r="G1173">
            <v>999950</v>
          </cell>
          <cell r="H1173">
            <v>168.91047297297297</v>
          </cell>
        </row>
        <row r="1174">
          <cell r="A1174" t="str">
            <v>4404011803</v>
          </cell>
          <cell r="B1174" t="str">
            <v>Servicios al Cliente</v>
          </cell>
          <cell r="C1174">
            <v>1000000</v>
          </cell>
          <cell r="D1174">
            <v>50</v>
          </cell>
          <cell r="E1174">
            <v>1000000</v>
          </cell>
          <cell r="F1174">
            <v>50</v>
          </cell>
          <cell r="G1174">
            <v>999950</v>
          </cell>
          <cell r="H1174">
            <v>168.91047297297297</v>
          </cell>
        </row>
        <row r="1175">
          <cell r="A1175" t="str">
            <v>4404012001</v>
          </cell>
          <cell r="B1175" t="str">
            <v>Impuestos a la propiedad</v>
          </cell>
          <cell r="C1175">
            <v>1000000</v>
          </cell>
          <cell r="D1175">
            <v>50</v>
          </cell>
          <cell r="E1175">
            <v>1000000</v>
          </cell>
          <cell r="F1175">
            <v>50</v>
          </cell>
          <cell r="G1175">
            <v>999950</v>
          </cell>
          <cell r="H1175">
            <v>168.91047297297297</v>
          </cell>
        </row>
        <row r="1176">
          <cell r="A1176" t="str">
            <v>4404012002</v>
          </cell>
          <cell r="B1176" t="str">
            <v>Otros impuestos</v>
          </cell>
          <cell r="C1176">
            <v>1000000</v>
          </cell>
          <cell r="D1176">
            <v>50</v>
          </cell>
          <cell r="E1176">
            <v>1000000</v>
          </cell>
          <cell r="F1176">
            <v>50</v>
          </cell>
          <cell r="G1176">
            <v>999950</v>
          </cell>
          <cell r="H1176">
            <v>168.91047297297297</v>
          </cell>
        </row>
        <row r="1177">
          <cell r="A1177" t="str">
            <v>4404012201</v>
          </cell>
          <cell r="B1177" t="str">
            <v>Seguros del personal</v>
          </cell>
          <cell r="C1177">
            <v>1000000</v>
          </cell>
          <cell r="D1177">
            <v>50</v>
          </cell>
          <cell r="E1177">
            <v>1000000</v>
          </cell>
          <cell r="F1177">
            <v>50</v>
          </cell>
          <cell r="G1177">
            <v>999950</v>
          </cell>
          <cell r="H1177">
            <v>168.91047297297297</v>
          </cell>
        </row>
        <row r="1178">
          <cell r="A1178" t="str">
            <v>4404012202</v>
          </cell>
          <cell r="B1178" t="str">
            <v>Seguros de propiedades</v>
          </cell>
          <cell r="C1178">
            <v>1000000</v>
          </cell>
          <cell r="D1178">
            <v>50</v>
          </cell>
          <cell r="E1178">
            <v>1000000</v>
          </cell>
          <cell r="F1178">
            <v>50</v>
          </cell>
          <cell r="G1178">
            <v>999950</v>
          </cell>
          <cell r="H1178">
            <v>168.91047297297297</v>
          </cell>
        </row>
        <row r="1179">
          <cell r="A1179" t="str">
            <v>4404012401</v>
          </cell>
          <cell r="B1179" t="str">
            <v>Honorarios auditores</v>
          </cell>
          <cell r="C1179">
            <v>1000000</v>
          </cell>
          <cell r="D1179">
            <v>50</v>
          </cell>
          <cell r="E1179">
            <v>1000000</v>
          </cell>
          <cell r="F1179">
            <v>50</v>
          </cell>
          <cell r="G1179">
            <v>999950</v>
          </cell>
          <cell r="H1179">
            <v>168.91047297297297</v>
          </cell>
        </row>
        <row r="1180">
          <cell r="A1180" t="str">
            <v>4404012402</v>
          </cell>
          <cell r="B1180" t="str">
            <v>Honorarios legales</v>
          </cell>
          <cell r="C1180">
            <v>1000000</v>
          </cell>
          <cell r="D1180">
            <v>50</v>
          </cell>
          <cell r="E1180">
            <v>1000000</v>
          </cell>
          <cell r="F1180">
            <v>50</v>
          </cell>
          <cell r="G1180">
            <v>999950</v>
          </cell>
          <cell r="H1180">
            <v>168.91047297297297</v>
          </cell>
        </row>
        <row r="1181">
          <cell r="A1181" t="str">
            <v>4404012403</v>
          </cell>
          <cell r="B1181" t="str">
            <v>Otros honorarios</v>
          </cell>
          <cell r="C1181">
            <v>1000000</v>
          </cell>
          <cell r="D1181">
            <v>50</v>
          </cell>
          <cell r="E1181">
            <v>1000000</v>
          </cell>
          <cell r="F1181">
            <v>50</v>
          </cell>
          <cell r="G1181">
            <v>999950</v>
          </cell>
          <cell r="H1181">
            <v>168.91047297297297</v>
          </cell>
        </row>
        <row r="1182">
          <cell r="A1182" t="str">
            <v>4404012404</v>
          </cell>
          <cell r="B1182" t="str">
            <v>Recoleccion de basura</v>
          </cell>
          <cell r="C1182">
            <v>1000000</v>
          </cell>
          <cell r="D1182">
            <v>50</v>
          </cell>
          <cell r="E1182">
            <v>1000000</v>
          </cell>
          <cell r="F1182">
            <v>50</v>
          </cell>
          <cell r="G1182">
            <v>999950</v>
          </cell>
          <cell r="H1182">
            <v>168.91047297297297</v>
          </cell>
        </row>
        <row r="1183">
          <cell r="A1183" t="str">
            <v>4404012405</v>
          </cell>
          <cell r="B1183" t="str">
            <v>Otros Servicios</v>
          </cell>
          <cell r="C1183">
            <v>1000000</v>
          </cell>
          <cell r="D1183">
            <v>50</v>
          </cell>
          <cell r="E1183">
            <v>1000000</v>
          </cell>
          <cell r="F1183">
            <v>50</v>
          </cell>
          <cell r="G1183">
            <v>999950</v>
          </cell>
          <cell r="H1183">
            <v>168.91047297297297</v>
          </cell>
        </row>
        <row r="1184">
          <cell r="A1184" t="str">
            <v>4404012601</v>
          </cell>
          <cell r="B1184" t="str">
            <v>Equipamiento</v>
          </cell>
          <cell r="C1184">
            <v>1000000</v>
          </cell>
          <cell r="D1184">
            <v>50</v>
          </cell>
          <cell r="E1184">
            <v>1000000</v>
          </cell>
          <cell r="F1184">
            <v>50</v>
          </cell>
          <cell r="G1184">
            <v>999950</v>
          </cell>
          <cell r="H1184">
            <v>168.91047297297297</v>
          </cell>
        </row>
        <row r="1185">
          <cell r="A1185" t="str">
            <v>4404012602</v>
          </cell>
          <cell r="B1185" t="str">
            <v>Reparaciones y mantenimiento</v>
          </cell>
          <cell r="C1185">
            <v>1000000</v>
          </cell>
          <cell r="D1185">
            <v>50</v>
          </cell>
          <cell r="E1185">
            <v>1000000</v>
          </cell>
          <cell r="F1185">
            <v>50</v>
          </cell>
          <cell r="G1185">
            <v>999950</v>
          </cell>
          <cell r="H1185">
            <v>168.91047297297297</v>
          </cell>
        </row>
        <row r="1186">
          <cell r="A1186" t="str">
            <v>4404012801</v>
          </cell>
          <cell r="B1186" t="str">
            <v>Otros proveedores</v>
          </cell>
          <cell r="C1186">
            <v>1000000</v>
          </cell>
          <cell r="D1186">
            <v>50</v>
          </cell>
          <cell r="E1186">
            <v>1000000</v>
          </cell>
          <cell r="F1186">
            <v>50</v>
          </cell>
          <cell r="G1186">
            <v>999950</v>
          </cell>
          <cell r="H1186">
            <v>168.91047297297297</v>
          </cell>
        </row>
        <row r="1187">
          <cell r="A1187" t="str">
            <v>4404012802</v>
          </cell>
          <cell r="B1187" t="str">
            <v>Proveedores</v>
          </cell>
          <cell r="C1187">
            <v>1000000</v>
          </cell>
          <cell r="D1187">
            <v>50</v>
          </cell>
          <cell r="E1187">
            <v>1000000</v>
          </cell>
          <cell r="F1187">
            <v>50</v>
          </cell>
          <cell r="G1187">
            <v>999950</v>
          </cell>
          <cell r="H1187">
            <v>168.91047297297297</v>
          </cell>
        </row>
        <row r="1188">
          <cell r="A1188" t="str">
            <v>4404012803</v>
          </cell>
          <cell r="B1188" t="str">
            <v>Energia electrica</v>
          </cell>
          <cell r="C1188">
            <v>1000000</v>
          </cell>
          <cell r="D1188">
            <v>50</v>
          </cell>
          <cell r="E1188">
            <v>1000000</v>
          </cell>
          <cell r="F1188">
            <v>50</v>
          </cell>
          <cell r="G1188">
            <v>999950</v>
          </cell>
          <cell r="H1188">
            <v>168.91047297297297</v>
          </cell>
        </row>
        <row r="1189">
          <cell r="A1189" t="str">
            <v>4404012804</v>
          </cell>
          <cell r="B1189" t="str">
            <v>Gas</v>
          </cell>
          <cell r="C1189">
            <v>1000000</v>
          </cell>
          <cell r="D1189">
            <v>50</v>
          </cell>
          <cell r="E1189">
            <v>1000000</v>
          </cell>
          <cell r="F1189">
            <v>50</v>
          </cell>
          <cell r="G1189">
            <v>999950</v>
          </cell>
          <cell r="H1189">
            <v>168.91047297297297</v>
          </cell>
        </row>
        <row r="1190">
          <cell r="A1190" t="str">
            <v>4404012805</v>
          </cell>
          <cell r="B1190" t="str">
            <v>Agua</v>
          </cell>
          <cell r="C1190">
            <v>1000000</v>
          </cell>
          <cell r="D1190">
            <v>50</v>
          </cell>
          <cell r="E1190">
            <v>1000000</v>
          </cell>
          <cell r="F1190">
            <v>50</v>
          </cell>
          <cell r="G1190">
            <v>999950</v>
          </cell>
          <cell r="H1190">
            <v>168.91047297297297</v>
          </cell>
        </row>
        <row r="1191">
          <cell r="A1191" t="str">
            <v>4404012806</v>
          </cell>
          <cell r="B1191" t="str">
            <v>Gastos en Seguridad</v>
          </cell>
          <cell r="C1191">
            <v>1000000</v>
          </cell>
          <cell r="D1191">
            <v>50</v>
          </cell>
          <cell r="E1191">
            <v>1000000</v>
          </cell>
          <cell r="F1191">
            <v>50</v>
          </cell>
          <cell r="G1191">
            <v>999950</v>
          </cell>
          <cell r="H1191">
            <v>168.91047297297297</v>
          </cell>
        </row>
        <row r="1192">
          <cell r="A1192" t="str">
            <v>4404013001</v>
          </cell>
          <cell r="B1192" t="str">
            <v>Alquiler de equipos</v>
          </cell>
          <cell r="C1192">
            <v>1000000</v>
          </cell>
          <cell r="D1192">
            <v>50</v>
          </cell>
          <cell r="E1192">
            <v>1000000</v>
          </cell>
          <cell r="F1192">
            <v>50</v>
          </cell>
          <cell r="G1192">
            <v>999950</v>
          </cell>
          <cell r="H1192">
            <v>168.91047297297297</v>
          </cell>
        </row>
        <row r="1193">
          <cell r="A1193" t="str">
            <v>4404013002</v>
          </cell>
          <cell r="B1193" t="str">
            <v>Alquiler de oficinas</v>
          </cell>
          <cell r="C1193">
            <v>1000000</v>
          </cell>
          <cell r="D1193">
            <v>50</v>
          </cell>
          <cell r="E1193">
            <v>1000000</v>
          </cell>
          <cell r="F1193">
            <v>50</v>
          </cell>
          <cell r="G1193">
            <v>999950</v>
          </cell>
          <cell r="H1193">
            <v>168.91047297297297</v>
          </cell>
        </row>
        <row r="1194">
          <cell r="A1194" t="str">
            <v>4404013003</v>
          </cell>
          <cell r="B1194" t="str">
            <v>Fletes</v>
          </cell>
          <cell r="C1194">
            <v>1000000</v>
          </cell>
          <cell r="D1194">
            <v>50</v>
          </cell>
          <cell r="E1194">
            <v>1000000</v>
          </cell>
          <cell r="F1194">
            <v>50</v>
          </cell>
          <cell r="G1194">
            <v>999950</v>
          </cell>
          <cell r="H1194">
            <v>168.91047297297297</v>
          </cell>
        </row>
        <row r="1195">
          <cell r="A1195" t="str">
            <v>4404013004</v>
          </cell>
          <cell r="B1195" t="str">
            <v>Depositos</v>
          </cell>
          <cell r="C1195">
            <v>1000000</v>
          </cell>
          <cell r="D1195">
            <v>50</v>
          </cell>
          <cell r="E1195">
            <v>1000000</v>
          </cell>
          <cell r="F1195">
            <v>50</v>
          </cell>
          <cell r="G1195">
            <v>999950</v>
          </cell>
          <cell r="H1195">
            <v>168.91047297297297</v>
          </cell>
        </row>
        <row r="1196">
          <cell r="A1196" t="str">
            <v>4404013005</v>
          </cell>
          <cell r="B1196" t="str">
            <v>Suscripciones</v>
          </cell>
          <cell r="C1196">
            <v>1000000</v>
          </cell>
          <cell r="D1196">
            <v>50</v>
          </cell>
          <cell r="E1196">
            <v>1000000</v>
          </cell>
          <cell r="F1196">
            <v>50</v>
          </cell>
          <cell r="G1196">
            <v>999950</v>
          </cell>
          <cell r="H1196">
            <v>168.91047297297297</v>
          </cell>
        </row>
        <row r="1197">
          <cell r="A1197" t="str">
            <v>4404013006</v>
          </cell>
          <cell r="B1197" t="str">
            <v>Otros gastos</v>
          </cell>
          <cell r="C1197">
            <v>1000000</v>
          </cell>
          <cell r="D1197">
            <v>50</v>
          </cell>
          <cell r="E1197">
            <v>1000000</v>
          </cell>
          <cell r="F1197">
            <v>50</v>
          </cell>
          <cell r="G1197">
            <v>999950</v>
          </cell>
          <cell r="H1197">
            <v>168.91047297297297</v>
          </cell>
        </row>
        <row r="1198">
          <cell r="A1198" t="str">
            <v>4404013007</v>
          </cell>
          <cell r="B1198" t="str">
            <v>Recreacion</v>
          </cell>
          <cell r="C1198">
            <v>1000000</v>
          </cell>
          <cell r="D1198">
            <v>50</v>
          </cell>
          <cell r="E1198">
            <v>1000000</v>
          </cell>
          <cell r="F1198">
            <v>50</v>
          </cell>
          <cell r="G1198">
            <v>999950</v>
          </cell>
          <cell r="H1198">
            <v>168.91047297297297</v>
          </cell>
        </row>
        <row r="1199">
          <cell r="A1199" t="str">
            <v>4404013008</v>
          </cell>
          <cell r="B1199" t="str">
            <v>Estructura</v>
          </cell>
          <cell r="C1199">
            <v>1000000</v>
          </cell>
          <cell r="D1199">
            <v>50</v>
          </cell>
          <cell r="E1199">
            <v>1000000</v>
          </cell>
          <cell r="F1199">
            <v>50</v>
          </cell>
          <cell r="G1199">
            <v>999950</v>
          </cell>
          <cell r="H1199">
            <v>168.91047297297297</v>
          </cell>
        </row>
        <row r="1200">
          <cell r="A1200" t="str">
            <v>4404021001</v>
          </cell>
          <cell r="B1200" t="str">
            <v>Sueldos y Jornales personal permanente</v>
          </cell>
          <cell r="C1200">
            <v>1000000</v>
          </cell>
          <cell r="D1200">
            <v>50</v>
          </cell>
          <cell r="E1200">
            <v>1000000</v>
          </cell>
          <cell r="F1200">
            <v>50</v>
          </cell>
          <cell r="G1200">
            <v>999950</v>
          </cell>
          <cell r="H1200">
            <v>168.91047297297297</v>
          </cell>
        </row>
        <row r="1201">
          <cell r="A1201" t="str">
            <v>4404021002</v>
          </cell>
          <cell r="B1201" t="str">
            <v>Sueldos y Jornales personal temporario</v>
          </cell>
          <cell r="C1201">
            <v>1000000</v>
          </cell>
          <cell r="D1201">
            <v>50</v>
          </cell>
          <cell r="E1201">
            <v>1000000</v>
          </cell>
          <cell r="F1201">
            <v>50</v>
          </cell>
          <cell r="G1201">
            <v>999950</v>
          </cell>
          <cell r="H1201">
            <v>168.91047297297297</v>
          </cell>
        </row>
        <row r="1202">
          <cell r="A1202" t="str">
            <v>4404021003</v>
          </cell>
          <cell r="B1202" t="str">
            <v>Horas Extras</v>
          </cell>
          <cell r="C1202">
            <v>1000000</v>
          </cell>
          <cell r="D1202">
            <v>50</v>
          </cell>
          <cell r="E1202">
            <v>1000000</v>
          </cell>
          <cell r="F1202">
            <v>50</v>
          </cell>
          <cell r="G1202">
            <v>999950</v>
          </cell>
          <cell r="H1202">
            <v>168.91047297297297</v>
          </cell>
        </row>
        <row r="1203">
          <cell r="A1203" t="str">
            <v>4404021004</v>
          </cell>
          <cell r="B1203" t="str">
            <v>Cargas Sociales</v>
          </cell>
          <cell r="C1203">
            <v>1000000</v>
          </cell>
          <cell r="D1203">
            <v>50</v>
          </cell>
          <cell r="E1203">
            <v>1000000</v>
          </cell>
          <cell r="F1203">
            <v>50</v>
          </cell>
          <cell r="G1203">
            <v>999950</v>
          </cell>
          <cell r="H1203">
            <v>168.91047297297297</v>
          </cell>
        </row>
        <row r="1204">
          <cell r="A1204" t="str">
            <v>4404021005</v>
          </cell>
          <cell r="B1204" t="str">
            <v>Sueldo Anual Complementario</v>
          </cell>
          <cell r="C1204">
            <v>1000000</v>
          </cell>
          <cell r="D1204">
            <v>50</v>
          </cell>
          <cell r="E1204">
            <v>1000000</v>
          </cell>
          <cell r="F1204">
            <v>50</v>
          </cell>
          <cell r="G1204">
            <v>999950</v>
          </cell>
          <cell r="H1204">
            <v>168.91047297297297</v>
          </cell>
        </row>
        <row r="1205">
          <cell r="A1205" t="str">
            <v>4404021006</v>
          </cell>
          <cell r="B1205" t="str">
            <v>Vacaciones</v>
          </cell>
          <cell r="C1205">
            <v>1000000</v>
          </cell>
          <cell r="D1205">
            <v>50</v>
          </cell>
          <cell r="E1205">
            <v>1000000</v>
          </cell>
          <cell r="F1205">
            <v>50</v>
          </cell>
          <cell r="G1205">
            <v>999950</v>
          </cell>
          <cell r="H1205">
            <v>168.91047297297297</v>
          </cell>
        </row>
        <row r="1206">
          <cell r="A1206" t="str">
            <v>4404021007</v>
          </cell>
          <cell r="B1206" t="str">
            <v>Plan de Jubilacion</v>
          </cell>
          <cell r="C1206">
            <v>1000000</v>
          </cell>
          <cell r="D1206">
            <v>50</v>
          </cell>
          <cell r="E1206">
            <v>1000000</v>
          </cell>
          <cell r="F1206">
            <v>50</v>
          </cell>
          <cell r="G1206">
            <v>999950</v>
          </cell>
          <cell r="H1206">
            <v>168.91047297297297</v>
          </cell>
        </row>
        <row r="1207">
          <cell r="A1207" t="str">
            <v>4404021008</v>
          </cell>
          <cell r="B1207" t="str">
            <v>Distribucion utilidades</v>
          </cell>
          <cell r="C1207">
            <v>1000000</v>
          </cell>
          <cell r="D1207">
            <v>50</v>
          </cell>
          <cell r="E1207">
            <v>1000000</v>
          </cell>
          <cell r="F1207">
            <v>50</v>
          </cell>
          <cell r="G1207">
            <v>999950</v>
          </cell>
          <cell r="H1207">
            <v>168.91047297297297</v>
          </cell>
        </row>
        <row r="1208">
          <cell r="A1208" t="str">
            <v>4404021009</v>
          </cell>
          <cell r="B1208" t="str">
            <v>Vivienda</v>
          </cell>
          <cell r="C1208">
            <v>1000000</v>
          </cell>
          <cell r="D1208">
            <v>50</v>
          </cell>
          <cell r="E1208">
            <v>1000000</v>
          </cell>
          <cell r="F1208">
            <v>50</v>
          </cell>
          <cell r="G1208">
            <v>999950</v>
          </cell>
          <cell r="H1208">
            <v>168.91047297297297</v>
          </cell>
        </row>
        <row r="1209">
          <cell r="A1209" t="str">
            <v>4404021010</v>
          </cell>
          <cell r="B1209" t="str">
            <v>Servicio Medico</v>
          </cell>
          <cell r="C1209">
            <v>1000000</v>
          </cell>
          <cell r="D1209">
            <v>50</v>
          </cell>
          <cell r="E1209">
            <v>1000000</v>
          </cell>
          <cell r="F1209">
            <v>50</v>
          </cell>
          <cell r="G1209">
            <v>999950</v>
          </cell>
          <cell r="H1209">
            <v>168.91047297297297</v>
          </cell>
        </row>
        <row r="1210">
          <cell r="A1210" t="str">
            <v>4404021011</v>
          </cell>
          <cell r="B1210" t="str">
            <v>Capacitacion</v>
          </cell>
          <cell r="C1210">
            <v>1000000</v>
          </cell>
          <cell r="D1210">
            <v>50</v>
          </cell>
          <cell r="E1210">
            <v>1000000</v>
          </cell>
          <cell r="F1210">
            <v>50</v>
          </cell>
          <cell r="G1210">
            <v>999950</v>
          </cell>
          <cell r="H1210">
            <v>168.91047297297297</v>
          </cell>
        </row>
        <row r="1211">
          <cell r="A1211" t="str">
            <v>4404021012</v>
          </cell>
          <cell r="B1211" t="str">
            <v>Otros Servicios al Personal</v>
          </cell>
          <cell r="C1211">
            <v>1000000</v>
          </cell>
          <cell r="D1211">
            <v>50</v>
          </cell>
          <cell r="E1211">
            <v>1000000</v>
          </cell>
          <cell r="F1211">
            <v>50</v>
          </cell>
          <cell r="G1211">
            <v>999950</v>
          </cell>
          <cell r="H1211">
            <v>168.91047297297297</v>
          </cell>
        </row>
        <row r="1212">
          <cell r="A1212" t="str">
            <v>4404021013</v>
          </cell>
          <cell r="B1212" t="str">
            <v>Varios</v>
          </cell>
          <cell r="C1212">
            <v>1000000</v>
          </cell>
          <cell r="D1212">
            <v>50</v>
          </cell>
          <cell r="E1212">
            <v>1000000</v>
          </cell>
          <cell r="F1212">
            <v>50</v>
          </cell>
          <cell r="G1212">
            <v>999950</v>
          </cell>
          <cell r="H1212">
            <v>168.91047297297297</v>
          </cell>
        </row>
        <row r="1213">
          <cell r="A1213" t="str">
            <v>4404021014</v>
          </cell>
          <cell r="B1213" t="str">
            <v>Indemnizaciones</v>
          </cell>
          <cell r="C1213">
            <v>1000000</v>
          </cell>
          <cell r="D1213">
            <v>50</v>
          </cell>
          <cell r="E1213">
            <v>1000000</v>
          </cell>
          <cell r="F1213">
            <v>50</v>
          </cell>
          <cell r="G1213">
            <v>999950</v>
          </cell>
          <cell r="H1213">
            <v>168.91047297297297</v>
          </cell>
        </row>
        <row r="1214">
          <cell r="A1214" t="str">
            <v>4404021015</v>
          </cell>
          <cell r="B1214" t="str">
            <v>Gratificaciones</v>
          </cell>
          <cell r="C1214">
            <v>1000000</v>
          </cell>
          <cell r="D1214">
            <v>50</v>
          </cell>
          <cell r="E1214">
            <v>1000000</v>
          </cell>
          <cell r="F1214">
            <v>50</v>
          </cell>
          <cell r="G1214">
            <v>999950</v>
          </cell>
          <cell r="H1214">
            <v>168.91047297297297</v>
          </cell>
        </row>
        <row r="1215">
          <cell r="A1215" t="str">
            <v>4404021201</v>
          </cell>
          <cell r="B1215" t="str">
            <v>Gastos de viaje</v>
          </cell>
          <cell r="C1215">
            <v>1000000</v>
          </cell>
          <cell r="D1215">
            <v>50</v>
          </cell>
          <cell r="E1215">
            <v>1000000</v>
          </cell>
          <cell r="F1215">
            <v>50</v>
          </cell>
          <cell r="G1215">
            <v>999950</v>
          </cell>
          <cell r="H1215">
            <v>168.91047297297297</v>
          </cell>
        </row>
        <row r="1216">
          <cell r="A1216" t="str">
            <v>4404021401</v>
          </cell>
          <cell r="B1216" t="str">
            <v>Gastos de oficina</v>
          </cell>
          <cell r="C1216">
            <v>1000000</v>
          </cell>
          <cell r="D1216">
            <v>50</v>
          </cell>
          <cell r="E1216">
            <v>1000000</v>
          </cell>
          <cell r="F1216">
            <v>50</v>
          </cell>
          <cell r="G1216">
            <v>999950</v>
          </cell>
          <cell r="H1216">
            <v>168.91047297297297</v>
          </cell>
        </row>
        <row r="1217">
          <cell r="A1217" t="str">
            <v>4404021601</v>
          </cell>
          <cell r="B1217" t="str">
            <v>Comunicaciones</v>
          </cell>
          <cell r="C1217">
            <v>1000000</v>
          </cell>
          <cell r="D1217">
            <v>50</v>
          </cell>
          <cell r="E1217">
            <v>1000000</v>
          </cell>
          <cell r="F1217">
            <v>50</v>
          </cell>
          <cell r="G1217">
            <v>999950</v>
          </cell>
          <cell r="H1217">
            <v>168.91047297297297</v>
          </cell>
        </row>
        <row r="1218">
          <cell r="A1218" t="str">
            <v>4404021801</v>
          </cell>
          <cell r="B1218" t="str">
            <v>Publicidad</v>
          </cell>
          <cell r="C1218">
            <v>1000000</v>
          </cell>
          <cell r="D1218">
            <v>50</v>
          </cell>
          <cell r="E1218">
            <v>1000000</v>
          </cell>
          <cell r="F1218">
            <v>50</v>
          </cell>
          <cell r="G1218">
            <v>999950</v>
          </cell>
          <cell r="H1218">
            <v>168.91047297297297</v>
          </cell>
        </row>
        <row r="1219">
          <cell r="A1219" t="str">
            <v>4404021802</v>
          </cell>
          <cell r="B1219" t="str">
            <v>Promociones</v>
          </cell>
          <cell r="C1219">
            <v>1000000</v>
          </cell>
          <cell r="D1219">
            <v>50</v>
          </cell>
          <cell r="E1219">
            <v>1000000</v>
          </cell>
          <cell r="F1219">
            <v>50</v>
          </cell>
          <cell r="G1219">
            <v>999950</v>
          </cell>
          <cell r="H1219">
            <v>168.91047297297297</v>
          </cell>
        </row>
        <row r="1220">
          <cell r="A1220" t="str">
            <v>4404021803</v>
          </cell>
          <cell r="B1220" t="str">
            <v>Servicios al Cliente</v>
          </cell>
          <cell r="C1220">
            <v>1000000</v>
          </cell>
          <cell r="D1220">
            <v>50</v>
          </cell>
          <cell r="E1220">
            <v>1000000</v>
          </cell>
          <cell r="F1220">
            <v>50</v>
          </cell>
          <cell r="G1220">
            <v>999950</v>
          </cell>
          <cell r="H1220">
            <v>168.91047297297297</v>
          </cell>
        </row>
        <row r="1221">
          <cell r="A1221" t="str">
            <v>4404022001</v>
          </cell>
          <cell r="B1221" t="str">
            <v>Impuestos a la propiedad</v>
          </cell>
          <cell r="C1221">
            <v>1000000</v>
          </cell>
          <cell r="D1221">
            <v>50</v>
          </cell>
          <cell r="E1221">
            <v>1000000</v>
          </cell>
          <cell r="F1221">
            <v>50</v>
          </cell>
          <cell r="G1221">
            <v>999950</v>
          </cell>
          <cell r="H1221">
            <v>168.91047297297297</v>
          </cell>
        </row>
        <row r="1222">
          <cell r="A1222" t="str">
            <v>4404022002</v>
          </cell>
          <cell r="B1222" t="str">
            <v>Otros impuestos</v>
          </cell>
          <cell r="C1222">
            <v>1000000</v>
          </cell>
          <cell r="D1222">
            <v>50</v>
          </cell>
          <cell r="E1222">
            <v>1000000</v>
          </cell>
          <cell r="F1222">
            <v>50</v>
          </cell>
          <cell r="G1222">
            <v>999950</v>
          </cell>
          <cell r="H1222">
            <v>168.91047297297297</v>
          </cell>
        </row>
        <row r="1223">
          <cell r="A1223" t="str">
            <v>4404022201</v>
          </cell>
          <cell r="B1223" t="str">
            <v>Seguros del personal</v>
          </cell>
          <cell r="C1223">
            <v>1000000</v>
          </cell>
          <cell r="D1223">
            <v>50</v>
          </cell>
          <cell r="E1223">
            <v>1000000</v>
          </cell>
          <cell r="F1223">
            <v>50</v>
          </cell>
          <cell r="G1223">
            <v>999950</v>
          </cell>
          <cell r="H1223">
            <v>168.91047297297297</v>
          </cell>
        </row>
        <row r="1224">
          <cell r="A1224" t="str">
            <v>4404022202</v>
          </cell>
          <cell r="B1224" t="str">
            <v>Seguros de propiedades</v>
          </cell>
          <cell r="C1224">
            <v>1000000</v>
          </cell>
          <cell r="D1224">
            <v>50</v>
          </cell>
          <cell r="E1224">
            <v>1000000</v>
          </cell>
          <cell r="F1224">
            <v>50</v>
          </cell>
          <cell r="G1224">
            <v>999950</v>
          </cell>
          <cell r="H1224">
            <v>168.91047297297297</v>
          </cell>
        </row>
        <row r="1225">
          <cell r="A1225" t="str">
            <v>4404022401</v>
          </cell>
          <cell r="B1225" t="str">
            <v>Honorarios auditores</v>
          </cell>
          <cell r="C1225">
            <v>1000000</v>
          </cell>
          <cell r="D1225">
            <v>50</v>
          </cell>
          <cell r="E1225">
            <v>1000000</v>
          </cell>
          <cell r="F1225">
            <v>50</v>
          </cell>
          <cell r="G1225">
            <v>999950</v>
          </cell>
          <cell r="H1225">
            <v>168.91047297297297</v>
          </cell>
        </row>
        <row r="1226">
          <cell r="A1226" t="str">
            <v>4404022402</v>
          </cell>
          <cell r="B1226" t="str">
            <v>Honorarios legales</v>
          </cell>
          <cell r="C1226">
            <v>1000000</v>
          </cell>
          <cell r="D1226">
            <v>50</v>
          </cell>
          <cell r="E1226">
            <v>1000000</v>
          </cell>
          <cell r="F1226">
            <v>50</v>
          </cell>
          <cell r="G1226">
            <v>999950</v>
          </cell>
          <cell r="H1226">
            <v>168.91047297297297</v>
          </cell>
        </row>
        <row r="1227">
          <cell r="A1227" t="str">
            <v>4404022403</v>
          </cell>
          <cell r="B1227" t="str">
            <v>Otros honorarios</v>
          </cell>
          <cell r="C1227">
            <v>1000000</v>
          </cell>
          <cell r="D1227">
            <v>50</v>
          </cell>
          <cell r="E1227">
            <v>1000000</v>
          </cell>
          <cell r="F1227">
            <v>50</v>
          </cell>
          <cell r="G1227">
            <v>999950</v>
          </cell>
          <cell r="H1227">
            <v>168.91047297297297</v>
          </cell>
        </row>
        <row r="1228">
          <cell r="A1228" t="str">
            <v>4404022404</v>
          </cell>
          <cell r="B1228" t="str">
            <v>Recoleccion de basura</v>
          </cell>
          <cell r="C1228">
            <v>1000000</v>
          </cell>
          <cell r="D1228">
            <v>50</v>
          </cell>
          <cell r="E1228">
            <v>1000000</v>
          </cell>
          <cell r="F1228">
            <v>50</v>
          </cell>
          <cell r="G1228">
            <v>999950</v>
          </cell>
          <cell r="H1228">
            <v>168.91047297297297</v>
          </cell>
        </row>
        <row r="1229">
          <cell r="A1229" t="str">
            <v>4404022405</v>
          </cell>
          <cell r="B1229" t="str">
            <v>Otros Servicios</v>
          </cell>
          <cell r="C1229">
            <v>1000000</v>
          </cell>
          <cell r="D1229">
            <v>50</v>
          </cell>
          <cell r="E1229">
            <v>1000000</v>
          </cell>
          <cell r="F1229">
            <v>50</v>
          </cell>
          <cell r="G1229">
            <v>999950</v>
          </cell>
          <cell r="H1229">
            <v>168.91047297297297</v>
          </cell>
        </row>
        <row r="1230">
          <cell r="A1230" t="str">
            <v>4404022601</v>
          </cell>
          <cell r="B1230" t="str">
            <v>Equipamiento</v>
          </cell>
          <cell r="C1230">
            <v>1000000</v>
          </cell>
          <cell r="D1230">
            <v>50</v>
          </cell>
          <cell r="E1230">
            <v>1000000</v>
          </cell>
          <cell r="F1230">
            <v>50</v>
          </cell>
          <cell r="G1230">
            <v>999950</v>
          </cell>
          <cell r="H1230">
            <v>168.91047297297297</v>
          </cell>
        </row>
        <row r="1231">
          <cell r="A1231" t="str">
            <v>4404022602</v>
          </cell>
          <cell r="B1231" t="str">
            <v>Reparaciones y mantenimiento</v>
          </cell>
          <cell r="C1231">
            <v>1000000</v>
          </cell>
          <cell r="D1231">
            <v>50</v>
          </cell>
          <cell r="E1231">
            <v>1000000</v>
          </cell>
          <cell r="F1231">
            <v>50</v>
          </cell>
          <cell r="G1231">
            <v>999950</v>
          </cell>
          <cell r="H1231">
            <v>168.91047297297297</v>
          </cell>
        </row>
        <row r="1232">
          <cell r="A1232" t="str">
            <v>4404022801</v>
          </cell>
          <cell r="B1232" t="str">
            <v>Otros proveedores</v>
          </cell>
          <cell r="C1232">
            <v>1000000</v>
          </cell>
          <cell r="D1232">
            <v>50</v>
          </cell>
          <cell r="E1232">
            <v>1000000</v>
          </cell>
          <cell r="F1232">
            <v>50</v>
          </cell>
          <cell r="G1232">
            <v>999950</v>
          </cell>
          <cell r="H1232">
            <v>168.91047297297297</v>
          </cell>
        </row>
        <row r="1233">
          <cell r="A1233" t="str">
            <v>4404022802</v>
          </cell>
          <cell r="B1233" t="str">
            <v>Proveedores</v>
          </cell>
          <cell r="C1233">
            <v>1000000</v>
          </cell>
          <cell r="D1233">
            <v>50</v>
          </cell>
          <cell r="E1233">
            <v>1000000</v>
          </cell>
          <cell r="F1233">
            <v>50</v>
          </cell>
          <cell r="G1233">
            <v>999950</v>
          </cell>
          <cell r="H1233">
            <v>168.91047297297297</v>
          </cell>
        </row>
        <row r="1234">
          <cell r="A1234" t="str">
            <v>4404022803</v>
          </cell>
          <cell r="B1234" t="str">
            <v>Energia electrica</v>
          </cell>
          <cell r="C1234">
            <v>1000000</v>
          </cell>
          <cell r="D1234">
            <v>50</v>
          </cell>
          <cell r="E1234">
            <v>1000000</v>
          </cell>
          <cell r="F1234">
            <v>50</v>
          </cell>
          <cell r="G1234">
            <v>999950</v>
          </cell>
          <cell r="H1234">
            <v>168.91047297297297</v>
          </cell>
        </row>
        <row r="1235">
          <cell r="A1235" t="str">
            <v>4404022804</v>
          </cell>
          <cell r="B1235" t="str">
            <v>Gas</v>
          </cell>
          <cell r="C1235">
            <v>1000000</v>
          </cell>
          <cell r="D1235">
            <v>50</v>
          </cell>
          <cell r="E1235">
            <v>1000000</v>
          </cell>
          <cell r="F1235">
            <v>50</v>
          </cell>
          <cell r="G1235">
            <v>999950</v>
          </cell>
          <cell r="H1235">
            <v>168.91047297297297</v>
          </cell>
        </row>
        <row r="1236">
          <cell r="A1236" t="str">
            <v>4404022805</v>
          </cell>
          <cell r="B1236" t="str">
            <v>Agua</v>
          </cell>
          <cell r="C1236">
            <v>1000000</v>
          </cell>
          <cell r="D1236">
            <v>50</v>
          </cell>
          <cell r="E1236">
            <v>1000000</v>
          </cell>
          <cell r="F1236">
            <v>50</v>
          </cell>
          <cell r="G1236">
            <v>999950</v>
          </cell>
          <cell r="H1236">
            <v>168.91047297297297</v>
          </cell>
        </row>
        <row r="1237">
          <cell r="A1237" t="str">
            <v>4404022806</v>
          </cell>
          <cell r="B1237" t="str">
            <v>Gastos en Seguridad</v>
          </cell>
          <cell r="C1237">
            <v>1000000</v>
          </cell>
          <cell r="D1237">
            <v>50</v>
          </cell>
          <cell r="E1237">
            <v>1000000</v>
          </cell>
          <cell r="F1237">
            <v>50</v>
          </cell>
          <cell r="G1237">
            <v>999950</v>
          </cell>
          <cell r="H1237">
            <v>168.91047297297297</v>
          </cell>
        </row>
        <row r="1238">
          <cell r="A1238" t="str">
            <v>4404023001</v>
          </cell>
          <cell r="B1238" t="str">
            <v>Alquiler de equipos</v>
          </cell>
          <cell r="C1238">
            <v>1000000</v>
          </cell>
          <cell r="D1238">
            <v>50</v>
          </cell>
          <cell r="E1238">
            <v>1000000</v>
          </cell>
          <cell r="F1238">
            <v>50</v>
          </cell>
          <cell r="G1238">
            <v>999950</v>
          </cell>
          <cell r="H1238">
            <v>168.91047297297297</v>
          </cell>
        </row>
        <row r="1239">
          <cell r="A1239" t="str">
            <v>4404023002</v>
          </cell>
          <cell r="B1239" t="str">
            <v>Alquiler de oficinas</v>
          </cell>
          <cell r="C1239">
            <v>1000000</v>
          </cell>
          <cell r="D1239">
            <v>50</v>
          </cell>
          <cell r="E1239">
            <v>1000000</v>
          </cell>
          <cell r="F1239">
            <v>50</v>
          </cell>
          <cell r="G1239">
            <v>999950</v>
          </cell>
          <cell r="H1239">
            <v>168.91047297297297</v>
          </cell>
        </row>
        <row r="1240">
          <cell r="A1240" t="str">
            <v>4404023003</v>
          </cell>
          <cell r="B1240" t="str">
            <v>Fletes</v>
          </cell>
          <cell r="C1240">
            <v>1000000</v>
          </cell>
          <cell r="D1240">
            <v>50</v>
          </cell>
          <cell r="E1240">
            <v>1000000</v>
          </cell>
          <cell r="F1240">
            <v>50</v>
          </cell>
          <cell r="G1240">
            <v>999950</v>
          </cell>
          <cell r="H1240">
            <v>168.91047297297297</v>
          </cell>
        </row>
        <row r="1241">
          <cell r="A1241" t="str">
            <v>4404023004</v>
          </cell>
          <cell r="B1241" t="str">
            <v>Depositos</v>
          </cell>
          <cell r="C1241">
            <v>1000000</v>
          </cell>
          <cell r="D1241">
            <v>50</v>
          </cell>
          <cell r="E1241">
            <v>1000000</v>
          </cell>
          <cell r="F1241">
            <v>50</v>
          </cell>
          <cell r="G1241">
            <v>999950</v>
          </cell>
          <cell r="H1241">
            <v>168.91047297297297</v>
          </cell>
        </row>
        <row r="1242">
          <cell r="A1242" t="str">
            <v>4404023005</v>
          </cell>
          <cell r="B1242" t="str">
            <v>Suscripciones</v>
          </cell>
          <cell r="C1242">
            <v>1000000</v>
          </cell>
          <cell r="D1242">
            <v>50</v>
          </cell>
          <cell r="E1242">
            <v>1000000</v>
          </cell>
          <cell r="F1242">
            <v>50</v>
          </cell>
          <cell r="G1242">
            <v>999950</v>
          </cell>
          <cell r="H1242">
            <v>168.91047297297297</v>
          </cell>
        </row>
        <row r="1243">
          <cell r="A1243" t="str">
            <v>4404023006</v>
          </cell>
          <cell r="B1243" t="str">
            <v>Otros gastos</v>
          </cell>
          <cell r="C1243">
            <v>1000000</v>
          </cell>
          <cell r="D1243">
            <v>50</v>
          </cell>
          <cell r="E1243">
            <v>1000000</v>
          </cell>
          <cell r="F1243">
            <v>50</v>
          </cell>
          <cell r="G1243">
            <v>999950</v>
          </cell>
          <cell r="H1243">
            <v>168.91047297297297</v>
          </cell>
        </row>
        <row r="1244">
          <cell r="A1244" t="str">
            <v>4404023007</v>
          </cell>
          <cell r="B1244" t="str">
            <v>Recreacion</v>
          </cell>
          <cell r="C1244">
            <v>1000000</v>
          </cell>
          <cell r="D1244">
            <v>50</v>
          </cell>
          <cell r="E1244">
            <v>1000000</v>
          </cell>
          <cell r="F1244">
            <v>50</v>
          </cell>
          <cell r="G1244">
            <v>999950</v>
          </cell>
          <cell r="H1244">
            <v>168.91047297297297</v>
          </cell>
        </row>
        <row r="1245">
          <cell r="A1245" t="str">
            <v>4404023008</v>
          </cell>
          <cell r="B1245" t="str">
            <v>Estructura</v>
          </cell>
          <cell r="C1245">
            <v>1000000</v>
          </cell>
          <cell r="D1245">
            <v>50</v>
          </cell>
          <cell r="E1245">
            <v>1000000</v>
          </cell>
          <cell r="F1245">
            <v>50</v>
          </cell>
          <cell r="G1245">
            <v>999950</v>
          </cell>
          <cell r="H1245">
            <v>168.91047297297297</v>
          </cell>
        </row>
        <row r="1246">
          <cell r="A1246" t="str">
            <v>4404031001</v>
          </cell>
          <cell r="B1246" t="str">
            <v>Sueldos y Jornales personal permanente</v>
          </cell>
          <cell r="C1246">
            <v>1000000</v>
          </cell>
          <cell r="D1246">
            <v>50</v>
          </cell>
          <cell r="E1246">
            <v>1000000</v>
          </cell>
          <cell r="F1246">
            <v>50</v>
          </cell>
          <cell r="G1246">
            <v>999950</v>
          </cell>
          <cell r="H1246">
            <v>168.91047297297297</v>
          </cell>
        </row>
        <row r="1247">
          <cell r="A1247" t="str">
            <v>4404031002</v>
          </cell>
          <cell r="B1247" t="str">
            <v>Sueldos y Jornales personal temporario</v>
          </cell>
          <cell r="C1247">
            <v>1000000</v>
          </cell>
          <cell r="D1247">
            <v>50</v>
          </cell>
          <cell r="E1247">
            <v>1000000</v>
          </cell>
          <cell r="F1247">
            <v>50</v>
          </cell>
          <cell r="G1247">
            <v>999950</v>
          </cell>
          <cell r="H1247">
            <v>168.91047297297297</v>
          </cell>
        </row>
        <row r="1248">
          <cell r="A1248" t="str">
            <v>4404031003</v>
          </cell>
          <cell r="B1248" t="str">
            <v>Horas Extras</v>
          </cell>
          <cell r="C1248">
            <v>1000000</v>
          </cell>
          <cell r="D1248">
            <v>50</v>
          </cell>
          <cell r="E1248">
            <v>1000000</v>
          </cell>
          <cell r="F1248">
            <v>50</v>
          </cell>
          <cell r="G1248">
            <v>999950</v>
          </cell>
          <cell r="H1248">
            <v>168.91047297297297</v>
          </cell>
        </row>
        <row r="1249">
          <cell r="A1249" t="str">
            <v>4404031004</v>
          </cell>
          <cell r="B1249" t="str">
            <v>Cargas Sociales</v>
          </cell>
          <cell r="C1249">
            <v>1000000</v>
          </cell>
          <cell r="D1249">
            <v>50</v>
          </cell>
          <cell r="E1249">
            <v>1000000</v>
          </cell>
          <cell r="F1249">
            <v>50</v>
          </cell>
          <cell r="G1249">
            <v>999950</v>
          </cell>
          <cell r="H1249">
            <v>168.91047297297297</v>
          </cell>
        </row>
        <row r="1250">
          <cell r="A1250" t="str">
            <v>4404031005</v>
          </cell>
          <cell r="B1250" t="str">
            <v>Sueldo Anual Complementario</v>
          </cell>
          <cell r="C1250">
            <v>1000000</v>
          </cell>
          <cell r="D1250">
            <v>50</v>
          </cell>
          <cell r="E1250">
            <v>1000000</v>
          </cell>
          <cell r="F1250">
            <v>50</v>
          </cell>
          <cell r="G1250">
            <v>999950</v>
          </cell>
          <cell r="H1250">
            <v>168.91047297297297</v>
          </cell>
        </row>
        <row r="1251">
          <cell r="A1251" t="str">
            <v>4404031006</v>
          </cell>
          <cell r="B1251" t="str">
            <v>Vacaciones</v>
          </cell>
          <cell r="C1251">
            <v>1000000</v>
          </cell>
          <cell r="D1251">
            <v>50</v>
          </cell>
          <cell r="E1251">
            <v>1000000</v>
          </cell>
          <cell r="F1251">
            <v>50</v>
          </cell>
          <cell r="G1251">
            <v>999950</v>
          </cell>
          <cell r="H1251">
            <v>168.91047297297297</v>
          </cell>
        </row>
        <row r="1252">
          <cell r="A1252" t="str">
            <v>4404031007</v>
          </cell>
          <cell r="B1252" t="str">
            <v>Plan de Jubilacion</v>
          </cell>
          <cell r="C1252">
            <v>1000000</v>
          </cell>
          <cell r="D1252">
            <v>50</v>
          </cell>
          <cell r="E1252">
            <v>1000000</v>
          </cell>
          <cell r="F1252">
            <v>50</v>
          </cell>
          <cell r="G1252">
            <v>999950</v>
          </cell>
          <cell r="H1252">
            <v>168.91047297297297</v>
          </cell>
        </row>
        <row r="1253">
          <cell r="A1253" t="str">
            <v>4404031008</v>
          </cell>
          <cell r="B1253" t="str">
            <v>Distribucion utilidades</v>
          </cell>
          <cell r="C1253">
            <v>1000000</v>
          </cell>
          <cell r="D1253">
            <v>50</v>
          </cell>
          <cell r="E1253">
            <v>1000000</v>
          </cell>
          <cell r="F1253">
            <v>50</v>
          </cell>
          <cell r="G1253">
            <v>999950</v>
          </cell>
          <cell r="H1253">
            <v>168.91047297297297</v>
          </cell>
        </row>
        <row r="1254">
          <cell r="A1254" t="str">
            <v>4404031009</v>
          </cell>
          <cell r="B1254" t="str">
            <v>Vivienda</v>
          </cell>
          <cell r="C1254">
            <v>1000000</v>
          </cell>
          <cell r="D1254">
            <v>50</v>
          </cell>
          <cell r="E1254">
            <v>1000000</v>
          </cell>
          <cell r="F1254">
            <v>50</v>
          </cell>
          <cell r="G1254">
            <v>999950</v>
          </cell>
          <cell r="H1254">
            <v>168.91047297297297</v>
          </cell>
        </row>
        <row r="1255">
          <cell r="A1255" t="str">
            <v>4404031010</v>
          </cell>
          <cell r="B1255" t="str">
            <v>Servicio Medico</v>
          </cell>
          <cell r="C1255">
            <v>1000000</v>
          </cell>
          <cell r="D1255">
            <v>50</v>
          </cell>
          <cell r="E1255">
            <v>1000000</v>
          </cell>
          <cell r="F1255">
            <v>50</v>
          </cell>
          <cell r="G1255">
            <v>999950</v>
          </cell>
          <cell r="H1255">
            <v>168.91047297297297</v>
          </cell>
        </row>
        <row r="1256">
          <cell r="A1256" t="str">
            <v>4404031011</v>
          </cell>
          <cell r="B1256" t="str">
            <v>Capacitacion</v>
          </cell>
          <cell r="C1256">
            <v>1000000</v>
          </cell>
          <cell r="D1256">
            <v>50</v>
          </cell>
          <cell r="E1256">
            <v>1000000</v>
          </cell>
          <cell r="F1256">
            <v>50</v>
          </cell>
          <cell r="G1256">
            <v>999950</v>
          </cell>
          <cell r="H1256">
            <v>168.91047297297297</v>
          </cell>
        </row>
        <row r="1257">
          <cell r="A1257" t="str">
            <v>4404031012</v>
          </cell>
          <cell r="B1257" t="str">
            <v>Otros Servicios al Personal</v>
          </cell>
          <cell r="C1257">
            <v>1000000</v>
          </cell>
          <cell r="D1257">
            <v>50</v>
          </cell>
          <cell r="E1257">
            <v>1000000</v>
          </cell>
          <cell r="F1257">
            <v>50</v>
          </cell>
          <cell r="G1257">
            <v>999950</v>
          </cell>
          <cell r="H1257">
            <v>168.91047297297297</v>
          </cell>
        </row>
        <row r="1258">
          <cell r="A1258" t="str">
            <v>4404031013</v>
          </cell>
          <cell r="B1258" t="str">
            <v>Varios</v>
          </cell>
          <cell r="C1258">
            <v>1000000</v>
          </cell>
          <cell r="D1258">
            <v>50</v>
          </cell>
          <cell r="E1258">
            <v>1000000</v>
          </cell>
          <cell r="F1258">
            <v>50</v>
          </cell>
          <cell r="G1258">
            <v>999950</v>
          </cell>
          <cell r="H1258">
            <v>168.91047297297297</v>
          </cell>
        </row>
        <row r="1259">
          <cell r="A1259" t="str">
            <v>4404031014</v>
          </cell>
          <cell r="B1259" t="str">
            <v>Indemnizaciones</v>
          </cell>
          <cell r="C1259">
            <v>1000000</v>
          </cell>
          <cell r="D1259">
            <v>50</v>
          </cell>
          <cell r="E1259">
            <v>1000000</v>
          </cell>
          <cell r="F1259">
            <v>50</v>
          </cell>
          <cell r="G1259">
            <v>999950</v>
          </cell>
          <cell r="H1259">
            <v>168.91047297297297</v>
          </cell>
        </row>
        <row r="1260">
          <cell r="A1260" t="str">
            <v>4404031015</v>
          </cell>
          <cell r="B1260" t="str">
            <v>Gratificaciones</v>
          </cell>
          <cell r="C1260">
            <v>1000000</v>
          </cell>
          <cell r="D1260">
            <v>50</v>
          </cell>
          <cell r="E1260">
            <v>1000000</v>
          </cell>
          <cell r="F1260">
            <v>50</v>
          </cell>
          <cell r="G1260">
            <v>999950</v>
          </cell>
          <cell r="H1260">
            <v>168.91047297297297</v>
          </cell>
        </row>
        <row r="1261">
          <cell r="A1261" t="str">
            <v>4404031201</v>
          </cell>
          <cell r="B1261" t="str">
            <v>Gastos de viaje</v>
          </cell>
          <cell r="C1261">
            <v>1000000</v>
          </cell>
          <cell r="D1261">
            <v>50</v>
          </cell>
          <cell r="E1261">
            <v>1000000</v>
          </cell>
          <cell r="F1261">
            <v>50</v>
          </cell>
          <cell r="G1261">
            <v>999950</v>
          </cell>
          <cell r="H1261">
            <v>168.91047297297297</v>
          </cell>
        </row>
        <row r="1262">
          <cell r="A1262" t="str">
            <v>4404031401</v>
          </cell>
          <cell r="B1262" t="str">
            <v>Gastos de oficina</v>
          </cell>
          <cell r="C1262">
            <v>1000000</v>
          </cell>
          <cell r="D1262">
            <v>50</v>
          </cell>
          <cell r="E1262">
            <v>1000000</v>
          </cell>
          <cell r="F1262">
            <v>50</v>
          </cell>
          <cell r="G1262">
            <v>999950</v>
          </cell>
          <cell r="H1262">
            <v>168.91047297297297</v>
          </cell>
        </row>
        <row r="1263">
          <cell r="A1263" t="str">
            <v>4404031601</v>
          </cell>
          <cell r="B1263" t="str">
            <v>Comunicaciones</v>
          </cell>
          <cell r="C1263">
            <v>1000000</v>
          </cell>
          <cell r="D1263">
            <v>50</v>
          </cell>
          <cell r="E1263">
            <v>1000000</v>
          </cell>
          <cell r="F1263">
            <v>50</v>
          </cell>
          <cell r="G1263">
            <v>999950</v>
          </cell>
          <cell r="H1263">
            <v>168.91047297297297</v>
          </cell>
        </row>
        <row r="1264">
          <cell r="A1264" t="str">
            <v>4404031801</v>
          </cell>
          <cell r="B1264" t="str">
            <v>Publicidad</v>
          </cell>
          <cell r="C1264">
            <v>1000000</v>
          </cell>
          <cell r="D1264">
            <v>50</v>
          </cell>
          <cell r="E1264">
            <v>1000000</v>
          </cell>
          <cell r="F1264">
            <v>50</v>
          </cell>
          <cell r="G1264">
            <v>999950</v>
          </cell>
          <cell r="H1264">
            <v>168.91047297297297</v>
          </cell>
        </row>
        <row r="1265">
          <cell r="A1265" t="str">
            <v>4404031802</v>
          </cell>
          <cell r="B1265" t="str">
            <v>Promociones</v>
          </cell>
          <cell r="C1265">
            <v>1000000</v>
          </cell>
          <cell r="D1265">
            <v>50</v>
          </cell>
          <cell r="E1265">
            <v>1000000</v>
          </cell>
          <cell r="F1265">
            <v>50</v>
          </cell>
          <cell r="G1265">
            <v>999950</v>
          </cell>
          <cell r="H1265">
            <v>168.91047297297297</v>
          </cell>
        </row>
        <row r="1266">
          <cell r="A1266" t="str">
            <v>4404031803</v>
          </cell>
          <cell r="B1266" t="str">
            <v>Servicios al Cliente</v>
          </cell>
          <cell r="C1266">
            <v>1000000</v>
          </cell>
          <cell r="D1266">
            <v>50</v>
          </cell>
          <cell r="E1266">
            <v>1000000</v>
          </cell>
          <cell r="F1266">
            <v>50</v>
          </cell>
          <cell r="G1266">
            <v>999950</v>
          </cell>
          <cell r="H1266">
            <v>168.91047297297297</v>
          </cell>
        </row>
        <row r="1267">
          <cell r="A1267" t="str">
            <v>4404032001</v>
          </cell>
          <cell r="B1267" t="str">
            <v>Impuestos a la propiedad</v>
          </cell>
          <cell r="C1267">
            <v>1000000</v>
          </cell>
          <cell r="D1267">
            <v>50</v>
          </cell>
          <cell r="E1267">
            <v>1000000</v>
          </cell>
          <cell r="F1267">
            <v>50</v>
          </cell>
          <cell r="G1267">
            <v>999950</v>
          </cell>
          <cell r="H1267">
            <v>168.91047297297297</v>
          </cell>
        </row>
        <row r="1268">
          <cell r="A1268" t="str">
            <v>4404032002</v>
          </cell>
          <cell r="B1268" t="str">
            <v>Otros impuestos</v>
          </cell>
          <cell r="C1268">
            <v>1000000</v>
          </cell>
          <cell r="D1268">
            <v>50</v>
          </cell>
          <cell r="E1268">
            <v>1000000</v>
          </cell>
          <cell r="F1268">
            <v>50</v>
          </cell>
          <cell r="G1268">
            <v>999950</v>
          </cell>
          <cell r="H1268">
            <v>168.91047297297297</v>
          </cell>
        </row>
        <row r="1269">
          <cell r="A1269" t="str">
            <v>4404032201</v>
          </cell>
          <cell r="B1269" t="str">
            <v>Seguros del personal</v>
          </cell>
          <cell r="C1269">
            <v>1000000</v>
          </cell>
          <cell r="D1269">
            <v>50</v>
          </cell>
          <cell r="E1269">
            <v>1000000</v>
          </cell>
          <cell r="F1269">
            <v>50</v>
          </cell>
          <cell r="G1269">
            <v>999950</v>
          </cell>
          <cell r="H1269">
            <v>168.91047297297297</v>
          </cell>
        </row>
        <row r="1270">
          <cell r="A1270" t="str">
            <v>4404032202</v>
          </cell>
          <cell r="B1270" t="str">
            <v>Seguros de propiedades</v>
          </cell>
          <cell r="C1270">
            <v>1000000</v>
          </cell>
          <cell r="D1270">
            <v>50</v>
          </cell>
          <cell r="E1270">
            <v>1000000</v>
          </cell>
          <cell r="F1270">
            <v>50</v>
          </cell>
          <cell r="G1270">
            <v>999950</v>
          </cell>
          <cell r="H1270">
            <v>168.91047297297297</v>
          </cell>
        </row>
        <row r="1271">
          <cell r="A1271" t="str">
            <v>4404032401</v>
          </cell>
          <cell r="B1271" t="str">
            <v>Honorarios auditores</v>
          </cell>
          <cell r="C1271">
            <v>1000000</v>
          </cell>
          <cell r="D1271">
            <v>50</v>
          </cell>
          <cell r="E1271">
            <v>1000000</v>
          </cell>
          <cell r="F1271">
            <v>50</v>
          </cell>
          <cell r="G1271">
            <v>999950</v>
          </cell>
          <cell r="H1271">
            <v>168.91047297297297</v>
          </cell>
        </row>
        <row r="1272">
          <cell r="A1272" t="str">
            <v>4404032402</v>
          </cell>
          <cell r="B1272" t="str">
            <v>Honorarios legales</v>
          </cell>
          <cell r="C1272">
            <v>1000000</v>
          </cell>
          <cell r="D1272">
            <v>50</v>
          </cell>
          <cell r="E1272">
            <v>1000000</v>
          </cell>
          <cell r="F1272">
            <v>50</v>
          </cell>
          <cell r="G1272">
            <v>999950</v>
          </cell>
          <cell r="H1272">
            <v>168.91047297297297</v>
          </cell>
        </row>
        <row r="1273">
          <cell r="A1273" t="str">
            <v>4404032403</v>
          </cell>
          <cell r="B1273" t="str">
            <v>Otros honorarios</v>
          </cell>
          <cell r="C1273">
            <v>1000000</v>
          </cell>
          <cell r="D1273">
            <v>50</v>
          </cell>
          <cell r="E1273">
            <v>1000000</v>
          </cell>
          <cell r="F1273">
            <v>50</v>
          </cell>
          <cell r="G1273">
            <v>999950</v>
          </cell>
          <cell r="H1273">
            <v>168.91047297297297</v>
          </cell>
        </row>
        <row r="1274">
          <cell r="A1274" t="str">
            <v>4404032404</v>
          </cell>
          <cell r="B1274" t="str">
            <v>Recoleccion de basura</v>
          </cell>
          <cell r="C1274">
            <v>1000000</v>
          </cell>
          <cell r="D1274">
            <v>50</v>
          </cell>
          <cell r="E1274">
            <v>1000000</v>
          </cell>
          <cell r="F1274">
            <v>50</v>
          </cell>
          <cell r="G1274">
            <v>999950</v>
          </cell>
          <cell r="H1274">
            <v>168.91047297297297</v>
          </cell>
        </row>
        <row r="1275">
          <cell r="A1275" t="str">
            <v>4404032405</v>
          </cell>
          <cell r="B1275" t="str">
            <v>Otros Servicios</v>
          </cell>
          <cell r="C1275">
            <v>1000000</v>
          </cell>
          <cell r="D1275">
            <v>50</v>
          </cell>
          <cell r="E1275">
            <v>1000000</v>
          </cell>
          <cell r="F1275">
            <v>50</v>
          </cell>
          <cell r="G1275">
            <v>999950</v>
          </cell>
          <cell r="H1275">
            <v>168.91047297297297</v>
          </cell>
        </row>
        <row r="1276">
          <cell r="A1276" t="str">
            <v>4404032601</v>
          </cell>
          <cell r="B1276" t="str">
            <v>Equipamiento</v>
          </cell>
          <cell r="C1276">
            <v>1000000</v>
          </cell>
          <cell r="D1276">
            <v>50</v>
          </cell>
          <cell r="E1276">
            <v>1000000</v>
          </cell>
          <cell r="F1276">
            <v>50</v>
          </cell>
          <cell r="G1276">
            <v>999950</v>
          </cell>
          <cell r="H1276">
            <v>168.91047297297297</v>
          </cell>
        </row>
        <row r="1277">
          <cell r="A1277" t="str">
            <v>4404032602</v>
          </cell>
          <cell r="B1277" t="str">
            <v>Reparaciones y mantenimiento</v>
          </cell>
          <cell r="C1277">
            <v>1000000</v>
          </cell>
          <cell r="D1277">
            <v>50</v>
          </cell>
          <cell r="E1277">
            <v>1000000</v>
          </cell>
          <cell r="F1277">
            <v>50</v>
          </cell>
          <cell r="G1277">
            <v>999950</v>
          </cell>
          <cell r="H1277">
            <v>168.91047297297297</v>
          </cell>
        </row>
        <row r="1278">
          <cell r="A1278" t="str">
            <v>4404032801</v>
          </cell>
          <cell r="B1278" t="str">
            <v>Otros proveedores</v>
          </cell>
          <cell r="C1278">
            <v>1000000</v>
          </cell>
          <cell r="D1278">
            <v>50</v>
          </cell>
          <cell r="E1278">
            <v>1000000</v>
          </cell>
          <cell r="F1278">
            <v>50</v>
          </cell>
          <cell r="G1278">
            <v>999950</v>
          </cell>
          <cell r="H1278">
            <v>168.91047297297297</v>
          </cell>
        </row>
        <row r="1279">
          <cell r="A1279" t="str">
            <v>4404032802</v>
          </cell>
          <cell r="B1279" t="str">
            <v>Proveedores</v>
          </cell>
          <cell r="C1279">
            <v>1000000</v>
          </cell>
          <cell r="D1279">
            <v>50</v>
          </cell>
          <cell r="E1279">
            <v>1000000</v>
          </cell>
          <cell r="F1279">
            <v>50</v>
          </cell>
          <cell r="G1279">
            <v>999950</v>
          </cell>
          <cell r="H1279">
            <v>168.91047297297297</v>
          </cell>
        </row>
        <row r="1280">
          <cell r="A1280" t="str">
            <v>4404032803</v>
          </cell>
          <cell r="B1280" t="str">
            <v>Energia electrica</v>
          </cell>
          <cell r="C1280">
            <v>1000000</v>
          </cell>
          <cell r="D1280">
            <v>50</v>
          </cell>
          <cell r="E1280">
            <v>1000000</v>
          </cell>
          <cell r="F1280">
            <v>50</v>
          </cell>
          <cell r="G1280">
            <v>999950</v>
          </cell>
          <cell r="H1280">
            <v>168.91047297297297</v>
          </cell>
        </row>
        <row r="1281">
          <cell r="A1281" t="str">
            <v>4404032804</v>
          </cell>
          <cell r="B1281" t="str">
            <v>Gas</v>
          </cell>
          <cell r="C1281">
            <v>1000000</v>
          </cell>
          <cell r="D1281">
            <v>50</v>
          </cell>
          <cell r="E1281">
            <v>1000000</v>
          </cell>
          <cell r="F1281">
            <v>50</v>
          </cell>
          <cell r="G1281">
            <v>999950</v>
          </cell>
          <cell r="H1281">
            <v>168.91047297297297</v>
          </cell>
        </row>
        <row r="1282">
          <cell r="A1282" t="str">
            <v>4404032805</v>
          </cell>
          <cell r="B1282" t="str">
            <v>Agua</v>
          </cell>
          <cell r="C1282">
            <v>1000000</v>
          </cell>
          <cell r="D1282">
            <v>50</v>
          </cell>
          <cell r="E1282">
            <v>1000000</v>
          </cell>
          <cell r="F1282">
            <v>50</v>
          </cell>
          <cell r="G1282">
            <v>999950</v>
          </cell>
          <cell r="H1282">
            <v>168.91047297297297</v>
          </cell>
        </row>
        <row r="1283">
          <cell r="A1283" t="str">
            <v>4404032806</v>
          </cell>
          <cell r="B1283" t="str">
            <v>Gastos en Seguridad</v>
          </cell>
          <cell r="C1283">
            <v>1000000</v>
          </cell>
          <cell r="D1283">
            <v>50</v>
          </cell>
          <cell r="E1283">
            <v>1000000</v>
          </cell>
          <cell r="F1283">
            <v>50</v>
          </cell>
          <cell r="G1283">
            <v>999950</v>
          </cell>
          <cell r="H1283">
            <v>168.91047297297297</v>
          </cell>
        </row>
        <row r="1284">
          <cell r="A1284" t="str">
            <v>4404033001</v>
          </cell>
          <cell r="B1284" t="str">
            <v>Alquiler de equipos</v>
          </cell>
          <cell r="C1284">
            <v>1000000</v>
          </cell>
          <cell r="D1284">
            <v>50</v>
          </cell>
          <cell r="E1284">
            <v>1000000</v>
          </cell>
          <cell r="F1284">
            <v>50</v>
          </cell>
          <cell r="G1284">
            <v>999950</v>
          </cell>
          <cell r="H1284">
            <v>168.91047297297297</v>
          </cell>
        </row>
        <row r="1285">
          <cell r="A1285" t="str">
            <v>4404033002</v>
          </cell>
          <cell r="B1285" t="str">
            <v>Alquiler de oficinas</v>
          </cell>
          <cell r="C1285">
            <v>1000000</v>
          </cell>
          <cell r="D1285">
            <v>50</v>
          </cell>
          <cell r="E1285">
            <v>1000000</v>
          </cell>
          <cell r="F1285">
            <v>50</v>
          </cell>
          <cell r="G1285">
            <v>999950</v>
          </cell>
          <cell r="H1285">
            <v>168.91047297297297</v>
          </cell>
        </row>
        <row r="1286">
          <cell r="A1286" t="str">
            <v>4404033003</v>
          </cell>
          <cell r="B1286" t="str">
            <v>Fletes</v>
          </cell>
          <cell r="C1286">
            <v>1000000</v>
          </cell>
          <cell r="D1286">
            <v>50</v>
          </cell>
          <cell r="E1286">
            <v>1000000</v>
          </cell>
          <cell r="F1286">
            <v>50</v>
          </cell>
          <cell r="G1286">
            <v>999950</v>
          </cell>
          <cell r="H1286">
            <v>168.91047297297297</v>
          </cell>
        </row>
        <row r="1287">
          <cell r="A1287" t="str">
            <v>4404033004</v>
          </cell>
          <cell r="B1287" t="str">
            <v>Depositos</v>
          </cell>
          <cell r="C1287">
            <v>1000000</v>
          </cell>
          <cell r="D1287">
            <v>50</v>
          </cell>
          <cell r="E1287">
            <v>1000000</v>
          </cell>
          <cell r="F1287">
            <v>50</v>
          </cell>
          <cell r="G1287">
            <v>999950</v>
          </cell>
          <cell r="H1287">
            <v>168.91047297297297</v>
          </cell>
        </row>
        <row r="1288">
          <cell r="A1288" t="str">
            <v>4404033005</v>
          </cell>
          <cell r="B1288" t="str">
            <v>Suscripciones</v>
          </cell>
          <cell r="C1288">
            <v>1000000</v>
          </cell>
          <cell r="D1288">
            <v>50</v>
          </cell>
          <cell r="E1288">
            <v>1000000</v>
          </cell>
          <cell r="F1288">
            <v>50</v>
          </cell>
          <cell r="G1288">
            <v>999950</v>
          </cell>
          <cell r="H1288">
            <v>168.91047297297297</v>
          </cell>
        </row>
        <row r="1289">
          <cell r="A1289" t="str">
            <v>4404033006</v>
          </cell>
          <cell r="B1289" t="str">
            <v>Otros gastos</v>
          </cell>
          <cell r="C1289">
            <v>1000000</v>
          </cell>
          <cell r="D1289">
            <v>50</v>
          </cell>
          <cell r="E1289">
            <v>1000000</v>
          </cell>
          <cell r="F1289">
            <v>50</v>
          </cell>
          <cell r="G1289">
            <v>999950</v>
          </cell>
          <cell r="H1289">
            <v>168.91047297297297</v>
          </cell>
        </row>
        <row r="1290">
          <cell r="A1290" t="str">
            <v>4404033007</v>
          </cell>
          <cell r="B1290" t="str">
            <v>Recreacion</v>
          </cell>
          <cell r="C1290">
            <v>1000000</v>
          </cell>
          <cell r="D1290">
            <v>50</v>
          </cell>
          <cell r="E1290">
            <v>1000000</v>
          </cell>
          <cell r="F1290">
            <v>50</v>
          </cell>
          <cell r="G1290">
            <v>999950</v>
          </cell>
          <cell r="H1290">
            <v>168.91047297297297</v>
          </cell>
        </row>
        <row r="1291">
          <cell r="A1291" t="str">
            <v>4404033008</v>
          </cell>
          <cell r="B1291" t="str">
            <v>Estructura</v>
          </cell>
          <cell r="C1291">
            <v>1000000</v>
          </cell>
          <cell r="D1291">
            <v>50</v>
          </cell>
          <cell r="E1291">
            <v>1000000</v>
          </cell>
          <cell r="F1291">
            <v>50</v>
          </cell>
          <cell r="G1291">
            <v>999950</v>
          </cell>
          <cell r="H1291">
            <v>168.91047297297297</v>
          </cell>
        </row>
        <row r="1292">
          <cell r="A1292" t="str">
            <v>4404041001</v>
          </cell>
          <cell r="B1292" t="str">
            <v>Sueldos y Jornales personal permanente</v>
          </cell>
          <cell r="C1292">
            <v>1000000</v>
          </cell>
          <cell r="D1292">
            <v>50</v>
          </cell>
          <cell r="E1292">
            <v>1000000</v>
          </cell>
          <cell r="F1292">
            <v>50</v>
          </cell>
          <cell r="G1292">
            <v>999950</v>
          </cell>
          <cell r="H1292">
            <v>168.91047297297297</v>
          </cell>
        </row>
        <row r="1293">
          <cell r="A1293" t="str">
            <v>4404041004</v>
          </cell>
          <cell r="B1293" t="str">
            <v>Cargas Sociales</v>
          </cell>
          <cell r="C1293">
            <v>1000000</v>
          </cell>
          <cell r="D1293">
            <v>50</v>
          </cell>
          <cell r="E1293">
            <v>1000000</v>
          </cell>
          <cell r="F1293">
            <v>50</v>
          </cell>
          <cell r="G1293">
            <v>999950</v>
          </cell>
          <cell r="H1293">
            <v>168.91047297297297</v>
          </cell>
        </row>
        <row r="1294">
          <cell r="A1294" t="str">
            <v>4404043006</v>
          </cell>
          <cell r="B1294" t="str">
            <v>Otros Gastos</v>
          </cell>
          <cell r="C1294">
            <v>1000000</v>
          </cell>
          <cell r="D1294">
            <v>50</v>
          </cell>
          <cell r="E1294">
            <v>1000000</v>
          </cell>
          <cell r="F1294">
            <v>50</v>
          </cell>
          <cell r="G1294">
            <v>999950</v>
          </cell>
          <cell r="H1294">
            <v>168.91047297297297</v>
          </cell>
        </row>
        <row r="1295">
          <cell r="A1295" t="str">
            <v>4501010001</v>
          </cell>
          <cell r="B1295" t="str">
            <v>Intereses Financ.Pagados CP ML</v>
          </cell>
          <cell r="C1295">
            <v>1000000</v>
          </cell>
          <cell r="D1295">
            <v>50</v>
          </cell>
          <cell r="E1295">
            <v>1000000</v>
          </cell>
          <cell r="F1295">
            <v>50</v>
          </cell>
          <cell r="G1295">
            <v>999950</v>
          </cell>
          <cell r="H1295">
            <v>168.91047297297297</v>
          </cell>
        </row>
        <row r="1296">
          <cell r="A1296" t="str">
            <v>4501010002</v>
          </cell>
          <cell r="B1296" t="str">
            <v>Intereses Financ.Pagados CP ME</v>
          </cell>
          <cell r="C1296">
            <v>1000000</v>
          </cell>
          <cell r="D1296">
            <v>50</v>
          </cell>
          <cell r="E1296">
            <v>1000000</v>
          </cell>
          <cell r="F1296">
            <v>50</v>
          </cell>
          <cell r="G1296">
            <v>999950</v>
          </cell>
          <cell r="H1296">
            <v>168.91047297297297</v>
          </cell>
        </row>
        <row r="1297">
          <cell r="A1297" t="str">
            <v>4501010003</v>
          </cell>
          <cell r="B1297" t="str">
            <v>Intereses Financ. - Juicio EDESA</v>
          </cell>
          <cell r="C1297">
            <v>1000000</v>
          </cell>
          <cell r="D1297">
            <v>50</v>
          </cell>
          <cell r="E1297">
            <v>1000000</v>
          </cell>
          <cell r="F1297">
            <v>50</v>
          </cell>
          <cell r="G1297">
            <v>999950</v>
          </cell>
          <cell r="H1297">
            <v>168.91047297297297</v>
          </cell>
        </row>
        <row r="1298">
          <cell r="A1298" t="str">
            <v>4501020001</v>
          </cell>
          <cell r="B1298" t="str">
            <v>Intereses Financieros por Warrant</v>
          </cell>
          <cell r="C1298">
            <v>1000000</v>
          </cell>
          <cell r="D1298">
            <v>50</v>
          </cell>
          <cell r="E1298">
            <v>1000000</v>
          </cell>
          <cell r="F1298">
            <v>50</v>
          </cell>
          <cell r="G1298">
            <v>999950</v>
          </cell>
          <cell r="H1298">
            <v>168.91047297297297</v>
          </cell>
        </row>
        <row r="1299">
          <cell r="A1299" t="str">
            <v>4501030001</v>
          </cell>
          <cell r="B1299" t="str">
            <v>Int. Fin. Pag. C.P. - Hnas. Industriales</v>
          </cell>
          <cell r="C1299">
            <v>1000000</v>
          </cell>
          <cell r="D1299">
            <v>50</v>
          </cell>
          <cell r="E1299">
            <v>1000000</v>
          </cell>
          <cell r="F1299">
            <v>50</v>
          </cell>
          <cell r="G1299">
            <v>999950</v>
          </cell>
          <cell r="H1299">
            <v>168.91047297297297</v>
          </cell>
        </row>
        <row r="1300">
          <cell r="A1300" t="str">
            <v>4501030002</v>
          </cell>
          <cell r="B1300" t="str">
            <v>Int. Fin. Pag. C.P. - Hnas. Fraccionadas</v>
          </cell>
          <cell r="C1300">
            <v>1000000</v>
          </cell>
          <cell r="D1300">
            <v>50</v>
          </cell>
          <cell r="E1300">
            <v>1000000</v>
          </cell>
          <cell r="F1300">
            <v>50</v>
          </cell>
          <cell r="G1300">
            <v>999950</v>
          </cell>
          <cell r="H1300">
            <v>168.91047297297297</v>
          </cell>
        </row>
        <row r="1301">
          <cell r="A1301" t="str">
            <v>4501030003</v>
          </cell>
          <cell r="B1301" t="str">
            <v>Int. Fin. Pag. C.P. - Balanceados</v>
          </cell>
          <cell r="C1301">
            <v>1000000</v>
          </cell>
          <cell r="D1301">
            <v>50</v>
          </cell>
          <cell r="E1301">
            <v>1000000</v>
          </cell>
          <cell r="F1301">
            <v>50</v>
          </cell>
          <cell r="G1301">
            <v>999950</v>
          </cell>
          <cell r="H1301">
            <v>168.91047297297297</v>
          </cell>
        </row>
        <row r="1302">
          <cell r="A1302" t="str">
            <v>4501030004</v>
          </cell>
          <cell r="B1302" t="str">
            <v>Int. Fin. Pag. C.P. - Afrecho</v>
          </cell>
          <cell r="C1302">
            <v>1000000</v>
          </cell>
          <cell r="D1302">
            <v>50</v>
          </cell>
          <cell r="E1302">
            <v>1000000</v>
          </cell>
          <cell r="F1302">
            <v>50</v>
          </cell>
          <cell r="G1302">
            <v>999950</v>
          </cell>
          <cell r="H1302">
            <v>168.91047297297297</v>
          </cell>
        </row>
        <row r="1303">
          <cell r="A1303" t="str">
            <v>4501030005</v>
          </cell>
          <cell r="B1303" t="str">
            <v>Int. Fin. Pag. C.P. - Hnas. Importadas</v>
          </cell>
          <cell r="C1303">
            <v>1000000</v>
          </cell>
          <cell r="D1303">
            <v>50</v>
          </cell>
          <cell r="E1303">
            <v>1000000</v>
          </cell>
          <cell r="F1303">
            <v>50</v>
          </cell>
          <cell r="G1303">
            <v>999950</v>
          </cell>
          <cell r="H1303">
            <v>168.91047297297297</v>
          </cell>
        </row>
        <row r="1304">
          <cell r="A1304" t="str">
            <v>4501040001</v>
          </cell>
          <cell r="B1304" t="str">
            <v>Intereses Pag. p/ Stock Trigo - ML</v>
          </cell>
          <cell r="C1304">
            <v>1000000</v>
          </cell>
          <cell r="D1304">
            <v>50</v>
          </cell>
          <cell r="E1304">
            <v>1000000</v>
          </cell>
          <cell r="F1304">
            <v>50</v>
          </cell>
          <cell r="G1304">
            <v>999950</v>
          </cell>
          <cell r="H1304">
            <v>168.91047297297297</v>
          </cell>
        </row>
        <row r="1305">
          <cell r="A1305" t="str">
            <v>4503010001</v>
          </cell>
          <cell r="B1305" t="str">
            <v>Diferencia de Cambio</v>
          </cell>
          <cell r="C1305">
            <v>1000000</v>
          </cell>
          <cell r="D1305">
            <v>50</v>
          </cell>
          <cell r="E1305">
            <v>1000000</v>
          </cell>
          <cell r="F1305">
            <v>50</v>
          </cell>
          <cell r="G1305">
            <v>999950</v>
          </cell>
          <cell r="H1305">
            <v>168.91047297297297</v>
          </cell>
        </row>
        <row r="1306">
          <cell r="A1306" t="str">
            <v>4504010001</v>
          </cell>
          <cell r="B1306" t="str">
            <v>Ventas de bienes de uso</v>
          </cell>
          <cell r="C1306">
            <v>1000000</v>
          </cell>
          <cell r="D1306">
            <v>50</v>
          </cell>
          <cell r="E1306">
            <v>1000000</v>
          </cell>
          <cell r="F1306">
            <v>50</v>
          </cell>
          <cell r="G1306">
            <v>999950</v>
          </cell>
          <cell r="H1306">
            <v>168.91047297297297</v>
          </cell>
        </row>
        <row r="1307">
          <cell r="A1307" t="str">
            <v>4504020001</v>
          </cell>
          <cell r="B1307" t="str">
            <v>Costo venta bienes de uso</v>
          </cell>
          <cell r="C1307">
            <v>1000000</v>
          </cell>
          <cell r="D1307">
            <v>50</v>
          </cell>
          <cell r="E1307">
            <v>1000000</v>
          </cell>
          <cell r="F1307">
            <v>50</v>
          </cell>
          <cell r="G1307">
            <v>999950</v>
          </cell>
          <cell r="H1307">
            <v>168.91047297297297</v>
          </cell>
        </row>
        <row r="1308">
          <cell r="A1308" t="str">
            <v>4504030001</v>
          </cell>
          <cell r="B1308" t="str">
            <v>Ventas Varias</v>
          </cell>
          <cell r="C1308">
            <v>1000000</v>
          </cell>
          <cell r="D1308">
            <v>50</v>
          </cell>
          <cell r="E1308">
            <v>1000000</v>
          </cell>
          <cell r="F1308">
            <v>50</v>
          </cell>
          <cell r="G1308">
            <v>999950</v>
          </cell>
          <cell r="H1308">
            <v>168.91047297297297</v>
          </cell>
        </row>
        <row r="1309">
          <cell r="A1309" t="str">
            <v>4504030002</v>
          </cell>
          <cell r="B1309" t="str">
            <v>Fletes Maiz</v>
          </cell>
          <cell r="C1309">
            <v>1000000</v>
          </cell>
          <cell r="D1309">
            <v>50</v>
          </cell>
          <cell r="E1309">
            <v>1000000</v>
          </cell>
          <cell r="F1309">
            <v>50</v>
          </cell>
          <cell r="G1309">
            <v>999950</v>
          </cell>
          <cell r="H1309">
            <v>168.91047297297297</v>
          </cell>
        </row>
        <row r="1310">
          <cell r="A1310" t="str">
            <v>4504030003</v>
          </cell>
          <cell r="B1310" t="str">
            <v>Alquileres Cobrados</v>
          </cell>
          <cell r="C1310">
            <v>1000000</v>
          </cell>
          <cell r="D1310">
            <v>50</v>
          </cell>
          <cell r="E1310">
            <v>1000000</v>
          </cell>
          <cell r="F1310">
            <v>50</v>
          </cell>
          <cell r="G1310">
            <v>999950</v>
          </cell>
          <cell r="H1310">
            <v>168.91047297297297</v>
          </cell>
        </row>
        <row r="1311">
          <cell r="A1311" t="str">
            <v>4504040001</v>
          </cell>
          <cell r="B1311" t="str">
            <v>Costo de Ventas Varias</v>
          </cell>
          <cell r="C1311">
            <v>1000000</v>
          </cell>
          <cell r="D1311">
            <v>50</v>
          </cell>
          <cell r="E1311">
            <v>1000000</v>
          </cell>
          <cell r="F1311">
            <v>50</v>
          </cell>
          <cell r="G1311">
            <v>999950</v>
          </cell>
          <cell r="H1311">
            <v>168.91047297297297</v>
          </cell>
        </row>
        <row r="1312">
          <cell r="A1312" t="str">
            <v>4504050001</v>
          </cell>
          <cell r="B1312" t="str">
            <v>Ingresos y egresos varios</v>
          </cell>
          <cell r="C1312">
            <v>1000000</v>
          </cell>
          <cell r="D1312">
            <v>50</v>
          </cell>
          <cell r="E1312">
            <v>1000000</v>
          </cell>
          <cell r="F1312">
            <v>50</v>
          </cell>
          <cell r="G1312">
            <v>999950</v>
          </cell>
          <cell r="H1312">
            <v>168.91047297297297</v>
          </cell>
        </row>
        <row r="1313">
          <cell r="A1313" t="str">
            <v>4504050002</v>
          </cell>
          <cell r="B1313" t="str">
            <v>Gastos Bancarios</v>
          </cell>
          <cell r="C1313">
            <v>1000000</v>
          </cell>
          <cell r="D1313">
            <v>50</v>
          </cell>
          <cell r="E1313">
            <v>1000000</v>
          </cell>
          <cell r="F1313">
            <v>50</v>
          </cell>
          <cell r="G1313">
            <v>999950</v>
          </cell>
          <cell r="H1313">
            <v>168.91047297297297</v>
          </cell>
        </row>
        <row r="1314">
          <cell r="A1314" t="str">
            <v>4504050003</v>
          </cell>
          <cell r="B1314" t="str">
            <v>Intereses Ganados</v>
          </cell>
          <cell r="C1314">
            <v>1000000</v>
          </cell>
          <cell r="D1314">
            <v>50</v>
          </cell>
          <cell r="E1314">
            <v>1000000</v>
          </cell>
          <cell r="F1314">
            <v>50</v>
          </cell>
          <cell r="G1314">
            <v>999950</v>
          </cell>
          <cell r="H1314">
            <v>168.91047297297297</v>
          </cell>
        </row>
        <row r="1315">
          <cell r="A1315" t="str">
            <v>4504050004</v>
          </cell>
          <cell r="B1315" t="str">
            <v>Recupero de Gastos</v>
          </cell>
          <cell r="C1315">
            <v>1000000</v>
          </cell>
          <cell r="D1315">
            <v>50</v>
          </cell>
          <cell r="E1315">
            <v>1000000</v>
          </cell>
          <cell r="F1315">
            <v>50</v>
          </cell>
          <cell r="G1315">
            <v>999950</v>
          </cell>
          <cell r="H1315">
            <v>168.91047297297297</v>
          </cell>
        </row>
        <row r="1316">
          <cell r="A1316" t="str">
            <v>4504050005</v>
          </cell>
          <cell r="B1316" t="str">
            <v>Intereses cobrados a clientes</v>
          </cell>
          <cell r="C1316">
            <v>1000000</v>
          </cell>
          <cell r="D1316">
            <v>50</v>
          </cell>
          <cell r="E1316">
            <v>1000000</v>
          </cell>
          <cell r="F1316">
            <v>50</v>
          </cell>
          <cell r="G1316">
            <v>999950</v>
          </cell>
          <cell r="H1316">
            <v>168.91047297297297</v>
          </cell>
        </row>
        <row r="1317">
          <cell r="A1317" t="str">
            <v>4504050006</v>
          </cell>
          <cell r="B1317" t="str">
            <v>Intereses Cobrados al Personal</v>
          </cell>
          <cell r="C1317">
            <v>1000000</v>
          </cell>
          <cell r="D1317">
            <v>50</v>
          </cell>
          <cell r="E1317">
            <v>1000000</v>
          </cell>
          <cell r="F1317">
            <v>50</v>
          </cell>
          <cell r="G1317">
            <v>999950</v>
          </cell>
          <cell r="H1317">
            <v>168.91047297297297</v>
          </cell>
        </row>
        <row r="1318">
          <cell r="A1318" t="str">
            <v>4504050007</v>
          </cell>
          <cell r="B1318" t="str">
            <v>Intereses Devengados</v>
          </cell>
          <cell r="C1318">
            <v>1000000</v>
          </cell>
          <cell r="D1318">
            <v>50</v>
          </cell>
          <cell r="E1318">
            <v>1000000</v>
          </cell>
          <cell r="F1318">
            <v>50</v>
          </cell>
          <cell r="G1318">
            <v>999950</v>
          </cell>
          <cell r="H1318">
            <v>168.91047297297297</v>
          </cell>
        </row>
        <row r="1319">
          <cell r="A1319" t="str">
            <v>4504050008</v>
          </cell>
          <cell r="B1319" t="str">
            <v>Ingresos y egresos varios-GND-no usar</v>
          </cell>
          <cell r="C1319">
            <v>1000000</v>
          </cell>
          <cell r="D1319">
            <v>50</v>
          </cell>
          <cell r="E1319">
            <v>1000000</v>
          </cell>
          <cell r="F1319">
            <v>50</v>
          </cell>
          <cell r="G1319">
            <v>999950</v>
          </cell>
          <cell r="H1319">
            <v>168.91047297297297</v>
          </cell>
        </row>
        <row r="1320">
          <cell r="A1320" t="str">
            <v>4504080001</v>
          </cell>
          <cell r="B1320" t="str">
            <v>Ajuste Ejercicios Anteriores-G.N.D.</v>
          </cell>
          <cell r="C1320">
            <v>1000000</v>
          </cell>
          <cell r="D1320">
            <v>50</v>
          </cell>
          <cell r="E1320">
            <v>1000000</v>
          </cell>
          <cell r="F1320">
            <v>50</v>
          </cell>
          <cell r="G1320">
            <v>999950</v>
          </cell>
          <cell r="H1320">
            <v>168.91047297297297</v>
          </cell>
        </row>
        <row r="1321">
          <cell r="A1321" t="str">
            <v>4504080002</v>
          </cell>
          <cell r="B1321" t="str">
            <v>Amort.Acum.a±os anteriores-GND</v>
          </cell>
          <cell r="C1321">
            <v>1000000</v>
          </cell>
          <cell r="D1321">
            <v>50</v>
          </cell>
          <cell r="E1321">
            <v>1000000</v>
          </cell>
          <cell r="F1321">
            <v>50</v>
          </cell>
          <cell r="G1321">
            <v>999950</v>
          </cell>
          <cell r="H1321">
            <v>168.91047297297297</v>
          </cell>
        </row>
        <row r="1322">
          <cell r="A1322" t="str">
            <v>4504080003</v>
          </cell>
          <cell r="B1322" t="str">
            <v>Result.Ejerc. Anteriores-G.N.D.-Acreedor</v>
          </cell>
          <cell r="C1322">
            <v>1000000</v>
          </cell>
          <cell r="D1322">
            <v>50</v>
          </cell>
          <cell r="E1322">
            <v>1000000</v>
          </cell>
          <cell r="F1322">
            <v>50</v>
          </cell>
          <cell r="G1322">
            <v>999950</v>
          </cell>
          <cell r="H1322">
            <v>168.91047297297297</v>
          </cell>
        </row>
        <row r="1323">
          <cell r="A1323" t="str">
            <v>4504080004</v>
          </cell>
          <cell r="B1323" t="str">
            <v>Ingresos y egresos varios - G.N.D.</v>
          </cell>
          <cell r="C1323">
            <v>1000000</v>
          </cell>
          <cell r="D1323">
            <v>50</v>
          </cell>
          <cell r="E1323">
            <v>1000000</v>
          </cell>
          <cell r="F1323">
            <v>50</v>
          </cell>
          <cell r="G1323">
            <v>999950</v>
          </cell>
          <cell r="H1323">
            <v>168.91047297297297</v>
          </cell>
        </row>
        <row r="1324">
          <cell r="A1324" t="str">
            <v>4504090001</v>
          </cell>
          <cell r="B1324" t="str">
            <v>I.V.A. Gastos de Ventas</v>
          </cell>
          <cell r="C1324">
            <v>1000000</v>
          </cell>
          <cell r="D1324">
            <v>50</v>
          </cell>
          <cell r="E1324">
            <v>1000000</v>
          </cell>
          <cell r="F1324">
            <v>50</v>
          </cell>
          <cell r="G1324">
            <v>999950</v>
          </cell>
          <cell r="H1324">
            <v>168.91047297297297</v>
          </cell>
        </row>
        <row r="1325">
          <cell r="A1325" t="str">
            <v>4504100001</v>
          </cell>
          <cell r="B1325" t="str">
            <v>Desc.Obtenidos Compra Cert.Cred.Trib.</v>
          </cell>
          <cell r="C1325">
            <v>1000000</v>
          </cell>
          <cell r="D1325">
            <v>50</v>
          </cell>
          <cell r="E1325">
            <v>1000000</v>
          </cell>
          <cell r="F1325">
            <v>50</v>
          </cell>
          <cell r="G1325">
            <v>999950</v>
          </cell>
          <cell r="H1325">
            <v>168.91047297297297</v>
          </cell>
        </row>
        <row r="1326">
          <cell r="A1326" t="str">
            <v>4504110001</v>
          </cell>
          <cell r="B1326" t="str">
            <v>Retenc.Art.41- Ley 2051 - Contrat.Public</v>
          </cell>
          <cell r="C1326">
            <v>1000000</v>
          </cell>
          <cell r="D1326">
            <v>50</v>
          </cell>
          <cell r="E1326">
            <v>1000000</v>
          </cell>
          <cell r="F1326">
            <v>50</v>
          </cell>
          <cell r="G1326">
            <v>999950</v>
          </cell>
          <cell r="H1326">
            <v>168.91047297297297</v>
          </cell>
        </row>
        <row r="1327">
          <cell r="A1327" t="str">
            <v>4601010001</v>
          </cell>
          <cell r="B1327" t="str">
            <v>Impuesto a la Renta Ejecicios Anteriores</v>
          </cell>
          <cell r="C1327">
            <v>1000000</v>
          </cell>
          <cell r="D1327">
            <v>50</v>
          </cell>
          <cell r="E1327">
            <v>1000000</v>
          </cell>
          <cell r="F1327">
            <v>50</v>
          </cell>
          <cell r="G1327">
            <v>999950</v>
          </cell>
          <cell r="H1327">
            <v>168.91047297297297</v>
          </cell>
        </row>
        <row r="1328">
          <cell r="A1328" t="str">
            <v>4601020001</v>
          </cell>
          <cell r="B1328" t="str">
            <v>Impuesto a la Renta del Ejercicio</v>
          </cell>
          <cell r="C1328">
            <v>1000000</v>
          </cell>
          <cell r="D1328">
            <v>50</v>
          </cell>
          <cell r="E1328">
            <v>1000000</v>
          </cell>
          <cell r="F1328">
            <v>50</v>
          </cell>
          <cell r="G1328">
            <v>999950</v>
          </cell>
          <cell r="H1328">
            <v>168.91047297297297</v>
          </cell>
        </row>
        <row r="1329">
          <cell r="A1329" t="str">
            <v>4601020002</v>
          </cell>
          <cell r="B1329" t="str">
            <v>Impuesto a la Renta (Retenci¾n)</v>
          </cell>
          <cell r="C1329">
            <v>1000000</v>
          </cell>
          <cell r="D1329">
            <v>50</v>
          </cell>
          <cell r="E1329">
            <v>1000000</v>
          </cell>
          <cell r="F1329">
            <v>50</v>
          </cell>
          <cell r="G1329">
            <v>999950</v>
          </cell>
          <cell r="H1329">
            <v>168.91047297297297</v>
          </cell>
        </row>
        <row r="1330">
          <cell r="A1330" t="str">
            <v>4601030001</v>
          </cell>
          <cell r="B1330" t="str">
            <v>Impuesto diferido a±os anteriores</v>
          </cell>
          <cell r="C1330">
            <v>1000000</v>
          </cell>
          <cell r="D1330">
            <v>50</v>
          </cell>
          <cell r="E1330">
            <v>1000000</v>
          </cell>
          <cell r="F1330">
            <v>50</v>
          </cell>
          <cell r="G1330">
            <v>999950</v>
          </cell>
          <cell r="H1330">
            <v>168.91047297297297</v>
          </cell>
        </row>
        <row r="1331">
          <cell r="A1331" t="str">
            <v>4601040001</v>
          </cell>
          <cell r="B1331" t="str">
            <v>Impuesto diferido del ejercicio</v>
          </cell>
          <cell r="C1331">
            <v>1000000</v>
          </cell>
          <cell r="D1331">
            <v>50</v>
          </cell>
          <cell r="E1331">
            <v>1000000</v>
          </cell>
          <cell r="F1331">
            <v>50</v>
          </cell>
          <cell r="G1331">
            <v>999950</v>
          </cell>
          <cell r="H1331">
            <v>168.91047297297297</v>
          </cell>
        </row>
        <row r="1332">
          <cell r="A1332" t="str">
            <v>4601040002</v>
          </cell>
          <cell r="B1332" t="str">
            <v>Imp.Diferido - Credito Fiscal Quebrantos</v>
          </cell>
          <cell r="C1332">
            <v>1000000</v>
          </cell>
          <cell r="D1332">
            <v>50</v>
          </cell>
          <cell r="E1332">
            <v>1000000</v>
          </cell>
          <cell r="F1332">
            <v>50</v>
          </cell>
          <cell r="G1332">
            <v>999950</v>
          </cell>
          <cell r="H1332">
            <v>168.91047297297297</v>
          </cell>
        </row>
        <row r="1333">
          <cell r="A1333" t="str">
            <v>4601040003</v>
          </cell>
          <cell r="B1333" t="str">
            <v>Imp. Diferido del Ejercicio-Incobrables</v>
          </cell>
          <cell r="C1333">
            <v>1000000</v>
          </cell>
          <cell r="D1333">
            <v>50</v>
          </cell>
          <cell r="E1333">
            <v>1000000</v>
          </cell>
          <cell r="F1333">
            <v>50</v>
          </cell>
          <cell r="G1333">
            <v>999950</v>
          </cell>
          <cell r="H1333">
            <v>168.91047297297297</v>
          </cell>
        </row>
        <row r="1334">
          <cell r="A1334" t="str">
            <v>4601040004</v>
          </cell>
          <cell r="B1334" t="str">
            <v>Imp.Diferido del Ejerc.- Prov.de Juicios</v>
          </cell>
          <cell r="C1334">
            <v>1000000</v>
          </cell>
          <cell r="D1334">
            <v>50</v>
          </cell>
          <cell r="E1334">
            <v>1000000</v>
          </cell>
          <cell r="F1334">
            <v>50</v>
          </cell>
          <cell r="G1334">
            <v>999950</v>
          </cell>
          <cell r="H1334">
            <v>168.91047297297297</v>
          </cell>
        </row>
        <row r="1335">
          <cell r="A1335" t="str">
            <v>4601040005</v>
          </cell>
          <cell r="B1335" t="str">
            <v>Imp. Diferido del Ejerc.-Allowance Incob</v>
          </cell>
          <cell r="C1335">
            <v>1000000</v>
          </cell>
          <cell r="D1335">
            <v>50</v>
          </cell>
          <cell r="E1335">
            <v>1000000</v>
          </cell>
          <cell r="F1335">
            <v>50</v>
          </cell>
          <cell r="G1335">
            <v>999950</v>
          </cell>
          <cell r="H1335">
            <v>168.91047297297297</v>
          </cell>
        </row>
        <row r="1336">
          <cell r="A1336" t="str">
            <v>4601040006</v>
          </cell>
          <cell r="B1336" t="str">
            <v>Imp.Diferido Ejercic-Allow.Prov.Juicios</v>
          </cell>
          <cell r="C1336">
            <v>1000000</v>
          </cell>
          <cell r="D1336">
            <v>50</v>
          </cell>
          <cell r="E1336">
            <v>1000000</v>
          </cell>
          <cell r="F1336">
            <v>50</v>
          </cell>
          <cell r="G1336">
            <v>999950</v>
          </cell>
          <cell r="H1336">
            <v>168.91047297297297</v>
          </cell>
        </row>
        <row r="1337">
          <cell r="A1337" t="str">
            <v>4601040007</v>
          </cell>
          <cell r="B1337" t="str">
            <v>Impuesto Diferido - Activo Fijo</v>
          </cell>
          <cell r="C1337">
            <v>1000000</v>
          </cell>
          <cell r="D1337">
            <v>50</v>
          </cell>
          <cell r="E1337">
            <v>1000000</v>
          </cell>
          <cell r="F1337">
            <v>50</v>
          </cell>
          <cell r="G1337">
            <v>999950</v>
          </cell>
          <cell r="H1337">
            <v>168.91047297297297</v>
          </cell>
        </row>
        <row r="1338">
          <cell r="C1338">
            <v>1000000</v>
          </cell>
          <cell r="D1338">
            <v>50</v>
          </cell>
          <cell r="E1338">
            <v>1000000</v>
          </cell>
          <cell r="F1338">
            <v>50</v>
          </cell>
          <cell r="G1338">
            <v>999950</v>
          </cell>
          <cell r="H1338">
            <v>168.91047297297297</v>
          </cell>
        </row>
        <row r="1339">
          <cell r="C1339">
            <v>1000000</v>
          </cell>
          <cell r="D1339">
            <v>50</v>
          </cell>
          <cell r="E1339">
            <v>1000000</v>
          </cell>
          <cell r="F1339">
            <v>50</v>
          </cell>
          <cell r="G1339">
            <v>999950</v>
          </cell>
          <cell r="H1339">
            <v>168.91047297297297</v>
          </cell>
        </row>
        <row r="1340">
          <cell r="C1340">
            <v>1000000</v>
          </cell>
          <cell r="D1340">
            <v>50</v>
          </cell>
          <cell r="E1340">
            <v>1000000</v>
          </cell>
          <cell r="F1340">
            <v>50</v>
          </cell>
          <cell r="G1340">
            <v>999950</v>
          </cell>
          <cell r="H1340">
            <v>168.91047297297297</v>
          </cell>
        </row>
        <row r="1341">
          <cell r="G1341">
            <v>0</v>
          </cell>
          <cell r="H1341">
            <v>0</v>
          </cell>
        </row>
        <row r="1342">
          <cell r="G1342">
            <v>0</v>
          </cell>
          <cell r="H1342">
            <v>0</v>
          </cell>
        </row>
        <row r="1343">
          <cell r="G1343">
            <v>0</v>
          </cell>
          <cell r="H1343">
            <v>0</v>
          </cell>
        </row>
        <row r="1344">
          <cell r="G1344">
            <v>0</v>
          </cell>
          <cell r="H1344">
            <v>0</v>
          </cell>
        </row>
        <row r="1345">
          <cell r="G1345">
            <v>0</v>
          </cell>
          <cell r="H1345">
            <v>0</v>
          </cell>
        </row>
        <row r="1346">
          <cell r="G1346">
            <v>0</v>
          </cell>
          <cell r="H1346">
            <v>0</v>
          </cell>
        </row>
        <row r="1347">
          <cell r="G1347">
            <v>0</v>
          </cell>
          <cell r="H1347">
            <v>0</v>
          </cell>
        </row>
        <row r="1348">
          <cell r="G1348">
            <v>0</v>
          </cell>
          <cell r="H1348">
            <v>0</v>
          </cell>
        </row>
        <row r="1349">
          <cell r="G1349">
            <v>0</v>
          </cell>
          <cell r="H1349">
            <v>0</v>
          </cell>
        </row>
        <row r="1350">
          <cell r="G1350">
            <v>0</v>
          </cell>
          <cell r="H1350">
            <v>0</v>
          </cell>
        </row>
        <row r="1351">
          <cell r="G1351">
            <v>0</v>
          </cell>
          <cell r="H1351">
            <v>0</v>
          </cell>
        </row>
        <row r="1352">
          <cell r="G1352">
            <v>0</v>
          </cell>
          <cell r="H1352">
            <v>0</v>
          </cell>
        </row>
        <row r="1353">
          <cell r="G1353">
            <v>0</v>
          </cell>
          <cell r="H1353">
            <v>0</v>
          </cell>
        </row>
        <row r="1354">
          <cell r="G1354">
            <v>0</v>
          </cell>
          <cell r="H1354">
            <v>0</v>
          </cell>
        </row>
        <row r="1355">
          <cell r="G1355">
            <v>0</v>
          </cell>
          <cell r="H1355">
            <v>0</v>
          </cell>
        </row>
        <row r="1356">
          <cell r="G1356">
            <v>0</v>
          </cell>
          <cell r="H1356">
            <v>0</v>
          </cell>
        </row>
        <row r="1357">
          <cell r="G1357">
            <v>0</v>
          </cell>
          <cell r="H1357">
            <v>0</v>
          </cell>
        </row>
        <row r="1358">
          <cell r="G1358">
            <v>0</v>
          </cell>
          <cell r="H1358">
            <v>0</v>
          </cell>
        </row>
        <row r="1359">
          <cell r="G1359">
            <v>0</v>
          </cell>
          <cell r="H1359">
            <v>0</v>
          </cell>
        </row>
        <row r="1360">
          <cell r="G1360">
            <v>0</v>
          </cell>
          <cell r="H1360">
            <v>0</v>
          </cell>
        </row>
        <row r="1361">
          <cell r="G1361">
            <v>0</v>
          </cell>
          <cell r="H1361">
            <v>0</v>
          </cell>
        </row>
        <row r="1362">
          <cell r="G1362">
            <v>0</v>
          </cell>
          <cell r="H1362">
            <v>0</v>
          </cell>
        </row>
        <row r="1363">
          <cell r="G1363">
            <v>0</v>
          </cell>
          <cell r="H1363">
            <v>0</v>
          </cell>
        </row>
        <row r="1364">
          <cell r="G1364">
            <v>0</v>
          </cell>
          <cell r="H1364">
            <v>0</v>
          </cell>
        </row>
        <row r="1365">
          <cell r="G1365">
            <v>0</v>
          </cell>
          <cell r="H1365">
            <v>0</v>
          </cell>
        </row>
        <row r="1366">
          <cell r="G1366">
            <v>0</v>
          </cell>
          <cell r="H1366">
            <v>0</v>
          </cell>
        </row>
        <row r="1367">
          <cell r="G1367">
            <v>0</v>
          </cell>
          <cell r="H1367">
            <v>0</v>
          </cell>
        </row>
        <row r="1368">
          <cell r="G1368">
            <v>0</v>
          </cell>
          <cell r="H1368">
            <v>0</v>
          </cell>
        </row>
        <row r="1369">
          <cell r="G1369">
            <v>0</v>
          </cell>
          <cell r="H1369">
            <v>0</v>
          </cell>
        </row>
        <row r="1370">
          <cell r="G1370">
            <v>0</v>
          </cell>
          <cell r="H1370">
            <v>0</v>
          </cell>
        </row>
        <row r="1371">
          <cell r="G1371">
            <v>0</v>
          </cell>
          <cell r="H1371">
            <v>0</v>
          </cell>
        </row>
        <row r="1372">
          <cell r="G1372">
            <v>0</v>
          </cell>
          <cell r="H1372">
            <v>0</v>
          </cell>
        </row>
        <row r="1373">
          <cell r="G1373">
            <v>0</v>
          </cell>
          <cell r="H1373">
            <v>0</v>
          </cell>
        </row>
        <row r="1374">
          <cell r="G1374">
            <v>0</v>
          </cell>
          <cell r="H1374">
            <v>0</v>
          </cell>
        </row>
        <row r="1375">
          <cell r="G1375">
            <v>0</v>
          </cell>
          <cell r="H1375">
            <v>0</v>
          </cell>
        </row>
        <row r="1376">
          <cell r="G1376">
            <v>0</v>
          </cell>
          <cell r="H1376">
            <v>0</v>
          </cell>
        </row>
        <row r="1377">
          <cell r="G1377">
            <v>0</v>
          </cell>
          <cell r="H1377">
            <v>0</v>
          </cell>
        </row>
        <row r="1378">
          <cell r="G1378">
            <v>0</v>
          </cell>
          <cell r="H1378">
            <v>0</v>
          </cell>
        </row>
        <row r="1379">
          <cell r="G1379">
            <v>0</v>
          </cell>
          <cell r="H1379">
            <v>0</v>
          </cell>
        </row>
        <row r="1380">
          <cell r="G1380">
            <v>0</v>
          </cell>
          <cell r="H1380">
            <v>0</v>
          </cell>
        </row>
        <row r="1381">
          <cell r="G1381">
            <v>0</v>
          </cell>
          <cell r="H1381">
            <v>0</v>
          </cell>
        </row>
        <row r="1382">
          <cell r="G1382">
            <v>0</v>
          </cell>
          <cell r="H1382">
            <v>0</v>
          </cell>
        </row>
        <row r="1383">
          <cell r="G1383">
            <v>0</v>
          </cell>
          <cell r="H1383">
            <v>0</v>
          </cell>
        </row>
        <row r="1384">
          <cell r="G1384">
            <v>0</v>
          </cell>
          <cell r="H1384">
            <v>0</v>
          </cell>
        </row>
        <row r="1385">
          <cell r="G1385">
            <v>0</v>
          </cell>
          <cell r="H1385">
            <v>0</v>
          </cell>
        </row>
        <row r="1386">
          <cell r="G1386">
            <v>0</v>
          </cell>
          <cell r="H1386">
            <v>0</v>
          </cell>
        </row>
        <row r="1387">
          <cell r="G1387">
            <v>0</v>
          </cell>
          <cell r="H1387">
            <v>0</v>
          </cell>
        </row>
        <row r="1388">
          <cell r="G1388">
            <v>0</v>
          </cell>
          <cell r="H1388">
            <v>0</v>
          </cell>
        </row>
        <row r="1389">
          <cell r="G1389">
            <v>0</v>
          </cell>
          <cell r="H1389">
            <v>0</v>
          </cell>
        </row>
        <row r="1390">
          <cell r="G1390">
            <v>0</v>
          </cell>
          <cell r="H1390">
            <v>0</v>
          </cell>
        </row>
        <row r="1391">
          <cell r="G1391">
            <v>0</v>
          </cell>
          <cell r="H1391">
            <v>0</v>
          </cell>
        </row>
        <row r="1392">
          <cell r="G1392">
            <v>0</v>
          </cell>
          <cell r="H1392">
            <v>0</v>
          </cell>
        </row>
        <row r="1393">
          <cell r="G1393">
            <v>0</v>
          </cell>
          <cell r="H1393">
            <v>0</v>
          </cell>
        </row>
        <row r="1394">
          <cell r="G1394">
            <v>0</v>
          </cell>
          <cell r="H1394">
            <v>0</v>
          </cell>
        </row>
        <row r="1395">
          <cell r="G1395">
            <v>0</v>
          </cell>
          <cell r="H1395">
            <v>0</v>
          </cell>
        </row>
        <row r="1396">
          <cell r="G1396">
            <v>0</v>
          </cell>
          <cell r="H1396">
            <v>0</v>
          </cell>
        </row>
        <row r="1397">
          <cell r="G1397">
            <v>0</v>
          </cell>
          <cell r="H1397">
            <v>0</v>
          </cell>
        </row>
        <row r="1398">
          <cell r="G1398">
            <v>0</v>
          </cell>
          <cell r="H1398">
            <v>0</v>
          </cell>
        </row>
        <row r="1399">
          <cell r="G1399">
            <v>0</v>
          </cell>
          <cell r="H1399">
            <v>0</v>
          </cell>
        </row>
        <row r="1400">
          <cell r="G1400">
            <v>0</v>
          </cell>
          <cell r="H1400">
            <v>0</v>
          </cell>
        </row>
        <row r="1401">
          <cell r="G1401">
            <v>0</v>
          </cell>
          <cell r="H1401">
            <v>0</v>
          </cell>
        </row>
        <row r="1402">
          <cell r="G1402">
            <v>0</v>
          </cell>
          <cell r="H1402">
            <v>0</v>
          </cell>
        </row>
        <row r="1403">
          <cell r="G1403">
            <v>0</v>
          </cell>
          <cell r="H1403">
            <v>0</v>
          </cell>
        </row>
        <row r="1404">
          <cell r="G1404">
            <v>0</v>
          </cell>
          <cell r="H1404">
            <v>0</v>
          </cell>
        </row>
        <row r="1405">
          <cell r="G1405">
            <v>0</v>
          </cell>
          <cell r="H1405">
            <v>0</v>
          </cell>
        </row>
        <row r="1406">
          <cell r="G1406">
            <v>0</v>
          </cell>
          <cell r="H1406">
            <v>0</v>
          </cell>
        </row>
        <row r="1407">
          <cell r="G1407">
            <v>0</v>
          </cell>
          <cell r="H1407">
            <v>0</v>
          </cell>
        </row>
        <row r="1408">
          <cell r="G1408">
            <v>0</v>
          </cell>
          <cell r="H1408">
            <v>0</v>
          </cell>
        </row>
        <row r="1409">
          <cell r="G1409">
            <v>0</v>
          </cell>
          <cell r="H1409">
            <v>0</v>
          </cell>
        </row>
        <row r="1410">
          <cell r="G1410">
            <v>0</v>
          </cell>
          <cell r="H1410">
            <v>0</v>
          </cell>
        </row>
        <row r="1411">
          <cell r="G1411">
            <v>0</v>
          </cell>
          <cell r="H1411">
            <v>0</v>
          </cell>
        </row>
        <row r="1412">
          <cell r="G1412">
            <v>0</v>
          </cell>
          <cell r="H1412">
            <v>0</v>
          </cell>
        </row>
        <row r="1413">
          <cell r="G1413">
            <v>0</v>
          </cell>
          <cell r="H1413">
            <v>0</v>
          </cell>
        </row>
        <row r="1414">
          <cell r="G1414">
            <v>0</v>
          </cell>
          <cell r="H1414">
            <v>0</v>
          </cell>
        </row>
        <row r="1415">
          <cell r="G1415">
            <v>0</v>
          </cell>
          <cell r="H1415">
            <v>0</v>
          </cell>
        </row>
        <row r="1416">
          <cell r="G1416">
            <v>0</v>
          </cell>
          <cell r="H1416">
            <v>0</v>
          </cell>
        </row>
        <row r="1417">
          <cell r="G1417">
            <v>0</v>
          </cell>
          <cell r="H1417">
            <v>0</v>
          </cell>
        </row>
        <row r="1418">
          <cell r="G1418">
            <v>0</v>
          </cell>
          <cell r="H1418">
            <v>0</v>
          </cell>
        </row>
        <row r="1419">
          <cell r="G1419">
            <v>0</v>
          </cell>
          <cell r="H1419">
            <v>0</v>
          </cell>
        </row>
        <row r="1420">
          <cell r="G1420">
            <v>0</v>
          </cell>
          <cell r="H1420">
            <v>0</v>
          </cell>
        </row>
        <row r="1421">
          <cell r="G1421">
            <v>0</v>
          </cell>
          <cell r="H1421">
            <v>0</v>
          </cell>
        </row>
        <row r="1422">
          <cell r="G1422">
            <v>0</v>
          </cell>
          <cell r="H1422">
            <v>0</v>
          </cell>
        </row>
        <row r="1423">
          <cell r="G1423">
            <v>0</v>
          </cell>
          <cell r="H1423">
            <v>0</v>
          </cell>
        </row>
        <row r="1424">
          <cell r="G1424">
            <v>0</v>
          </cell>
          <cell r="H1424">
            <v>0</v>
          </cell>
        </row>
        <row r="1425">
          <cell r="G1425">
            <v>0</v>
          </cell>
          <cell r="H1425">
            <v>0</v>
          </cell>
        </row>
        <row r="1426">
          <cell r="G1426">
            <v>0</v>
          </cell>
          <cell r="H1426">
            <v>0</v>
          </cell>
        </row>
        <row r="1427">
          <cell r="G1427">
            <v>0</v>
          </cell>
          <cell r="H1427">
            <v>0</v>
          </cell>
        </row>
        <row r="1428">
          <cell r="G1428">
            <v>0</v>
          </cell>
          <cell r="H1428">
            <v>0</v>
          </cell>
        </row>
        <row r="1429">
          <cell r="G1429">
            <v>0</v>
          </cell>
          <cell r="H1429">
            <v>0</v>
          </cell>
        </row>
        <row r="1430">
          <cell r="G1430">
            <v>0</v>
          </cell>
          <cell r="H1430">
            <v>0</v>
          </cell>
        </row>
        <row r="1431">
          <cell r="G1431">
            <v>0</v>
          </cell>
          <cell r="H1431">
            <v>0</v>
          </cell>
        </row>
        <row r="1432">
          <cell r="G1432">
            <v>0</v>
          </cell>
          <cell r="H1432">
            <v>0</v>
          </cell>
        </row>
        <row r="1433">
          <cell r="G1433">
            <v>0</v>
          </cell>
          <cell r="H1433">
            <v>0</v>
          </cell>
        </row>
        <row r="1434">
          <cell r="G1434">
            <v>0</v>
          </cell>
          <cell r="H1434">
            <v>0</v>
          </cell>
        </row>
        <row r="1435">
          <cell r="G1435">
            <v>0</v>
          </cell>
          <cell r="H1435">
            <v>0</v>
          </cell>
        </row>
        <row r="1436">
          <cell r="G1436">
            <v>0</v>
          </cell>
          <cell r="H1436">
            <v>0</v>
          </cell>
        </row>
        <row r="1437">
          <cell r="G1437">
            <v>0</v>
          </cell>
          <cell r="H1437">
            <v>0</v>
          </cell>
        </row>
        <row r="1438">
          <cell r="G1438">
            <v>0</v>
          </cell>
          <cell r="H1438">
            <v>0</v>
          </cell>
        </row>
        <row r="1439">
          <cell r="G1439">
            <v>0</v>
          </cell>
          <cell r="H1439">
            <v>0</v>
          </cell>
        </row>
        <row r="1440">
          <cell r="G1440">
            <v>0</v>
          </cell>
          <cell r="H1440">
            <v>0</v>
          </cell>
        </row>
        <row r="1441">
          <cell r="G1441">
            <v>0</v>
          </cell>
          <cell r="H1441">
            <v>0</v>
          </cell>
        </row>
        <row r="1442">
          <cell r="G1442">
            <v>0</v>
          </cell>
          <cell r="H1442">
            <v>0</v>
          </cell>
        </row>
        <row r="1443">
          <cell r="G1443">
            <v>0</v>
          </cell>
          <cell r="H1443">
            <v>0</v>
          </cell>
        </row>
        <row r="1444">
          <cell r="G1444">
            <v>0</v>
          </cell>
          <cell r="H1444">
            <v>0</v>
          </cell>
        </row>
        <row r="1445">
          <cell r="G1445">
            <v>0</v>
          </cell>
          <cell r="H1445">
            <v>0</v>
          </cell>
        </row>
        <row r="1446">
          <cell r="G1446">
            <v>0</v>
          </cell>
          <cell r="H1446">
            <v>0</v>
          </cell>
        </row>
        <row r="1447">
          <cell r="G1447">
            <v>0</v>
          </cell>
          <cell r="H1447">
            <v>0</v>
          </cell>
        </row>
        <row r="1448">
          <cell r="G1448">
            <v>0</v>
          </cell>
          <cell r="H1448">
            <v>0</v>
          </cell>
        </row>
        <row r="1449">
          <cell r="G1449">
            <v>0</v>
          </cell>
          <cell r="H1449">
            <v>0</v>
          </cell>
        </row>
        <row r="1450">
          <cell r="G1450">
            <v>0</v>
          </cell>
          <cell r="H1450">
            <v>0</v>
          </cell>
        </row>
        <row r="1451">
          <cell r="G1451">
            <v>0</v>
          </cell>
          <cell r="H1451">
            <v>0</v>
          </cell>
        </row>
        <row r="1452">
          <cell r="G1452">
            <v>0</v>
          </cell>
          <cell r="H1452">
            <v>0</v>
          </cell>
        </row>
        <row r="1453">
          <cell r="G1453">
            <v>0</v>
          </cell>
          <cell r="H1453">
            <v>0</v>
          </cell>
        </row>
        <row r="1454">
          <cell r="G1454">
            <v>0</v>
          </cell>
          <cell r="H1454">
            <v>0</v>
          </cell>
        </row>
        <row r="1455">
          <cell r="G1455">
            <v>0</v>
          </cell>
          <cell r="H1455">
            <v>0</v>
          </cell>
        </row>
        <row r="1456">
          <cell r="G1456">
            <v>0</v>
          </cell>
          <cell r="H1456">
            <v>0</v>
          </cell>
        </row>
        <row r="1457">
          <cell r="G1457">
            <v>0</v>
          </cell>
          <cell r="H1457">
            <v>0</v>
          </cell>
        </row>
        <row r="1458">
          <cell r="G1458">
            <v>0</v>
          </cell>
          <cell r="H1458">
            <v>0</v>
          </cell>
        </row>
        <row r="1459">
          <cell r="G1459">
            <v>0</v>
          </cell>
          <cell r="H1459">
            <v>0</v>
          </cell>
        </row>
        <row r="1460">
          <cell r="G1460">
            <v>0</v>
          </cell>
          <cell r="H1460">
            <v>0</v>
          </cell>
        </row>
        <row r="1461">
          <cell r="G1461">
            <v>0</v>
          </cell>
          <cell r="H1461">
            <v>0</v>
          </cell>
        </row>
        <row r="1462">
          <cell r="G1462">
            <v>0</v>
          </cell>
          <cell r="H1462">
            <v>0</v>
          </cell>
        </row>
        <row r="1463">
          <cell r="G1463">
            <v>0</v>
          </cell>
          <cell r="H1463">
            <v>0</v>
          </cell>
        </row>
        <row r="1464">
          <cell r="G1464">
            <v>0</v>
          </cell>
          <cell r="H1464">
            <v>0</v>
          </cell>
        </row>
        <row r="1465">
          <cell r="G1465">
            <v>0</v>
          </cell>
          <cell r="H1465">
            <v>0</v>
          </cell>
        </row>
        <row r="1466">
          <cell r="G1466">
            <v>0</v>
          </cell>
          <cell r="H1466">
            <v>0</v>
          </cell>
        </row>
        <row r="1467">
          <cell r="G1467">
            <v>0</v>
          </cell>
          <cell r="H1467">
            <v>0</v>
          </cell>
        </row>
        <row r="1468">
          <cell r="G1468">
            <v>0</v>
          </cell>
          <cell r="H1468">
            <v>0</v>
          </cell>
        </row>
        <row r="1469">
          <cell r="G1469">
            <v>0</v>
          </cell>
          <cell r="H1469">
            <v>0</v>
          </cell>
        </row>
        <row r="1470">
          <cell r="G1470">
            <v>0</v>
          </cell>
          <cell r="H1470">
            <v>0</v>
          </cell>
        </row>
        <row r="1471">
          <cell r="G1471">
            <v>0</v>
          </cell>
          <cell r="H1471">
            <v>0</v>
          </cell>
        </row>
        <row r="1472">
          <cell r="G1472">
            <v>0</v>
          </cell>
          <cell r="H1472">
            <v>0</v>
          </cell>
        </row>
        <row r="1473">
          <cell r="G1473">
            <v>0</v>
          </cell>
          <cell r="H1473">
            <v>0</v>
          </cell>
        </row>
        <row r="1474">
          <cell r="G1474">
            <v>0</v>
          </cell>
          <cell r="H1474">
            <v>0</v>
          </cell>
        </row>
        <row r="1475">
          <cell r="G1475">
            <v>0</v>
          </cell>
          <cell r="H1475">
            <v>0</v>
          </cell>
        </row>
        <row r="1476">
          <cell r="G1476">
            <v>0</v>
          </cell>
          <cell r="H1476">
            <v>0</v>
          </cell>
        </row>
        <row r="1477">
          <cell r="G1477">
            <v>0</v>
          </cell>
          <cell r="H1477">
            <v>0</v>
          </cell>
        </row>
        <row r="1478">
          <cell r="G1478">
            <v>0</v>
          </cell>
          <cell r="H1478">
            <v>0</v>
          </cell>
        </row>
        <row r="1479">
          <cell r="G1479">
            <v>0</v>
          </cell>
          <cell r="H1479">
            <v>0</v>
          </cell>
        </row>
        <row r="1480">
          <cell r="G1480">
            <v>0</v>
          </cell>
          <cell r="H1480">
            <v>0</v>
          </cell>
        </row>
        <row r="1481">
          <cell r="G1481">
            <v>0</v>
          </cell>
          <cell r="H1481">
            <v>0</v>
          </cell>
        </row>
        <row r="1482">
          <cell r="G1482">
            <v>0</v>
          </cell>
          <cell r="H1482">
            <v>0</v>
          </cell>
        </row>
        <row r="1483">
          <cell r="G1483">
            <v>0</v>
          </cell>
          <cell r="H1483">
            <v>0</v>
          </cell>
        </row>
        <row r="1484">
          <cell r="G1484">
            <v>0</v>
          </cell>
          <cell r="H1484">
            <v>0</v>
          </cell>
        </row>
        <row r="1485">
          <cell r="G1485">
            <v>0</v>
          </cell>
          <cell r="H1485">
            <v>0</v>
          </cell>
        </row>
        <row r="1486">
          <cell r="G1486">
            <v>0</v>
          </cell>
          <cell r="H1486">
            <v>0</v>
          </cell>
        </row>
        <row r="1487">
          <cell r="G1487">
            <v>0</v>
          </cell>
          <cell r="H1487">
            <v>0</v>
          </cell>
        </row>
        <row r="1488">
          <cell r="G1488">
            <v>0</v>
          </cell>
          <cell r="H1488">
            <v>0</v>
          </cell>
        </row>
        <row r="1489">
          <cell r="G1489">
            <v>0</v>
          </cell>
          <cell r="H1489">
            <v>0</v>
          </cell>
        </row>
        <row r="1490">
          <cell r="G1490">
            <v>0</v>
          </cell>
          <cell r="H1490">
            <v>0</v>
          </cell>
        </row>
        <row r="1491">
          <cell r="G1491">
            <v>0</v>
          </cell>
          <cell r="H1491">
            <v>0</v>
          </cell>
        </row>
        <row r="1492">
          <cell r="G1492">
            <v>0</v>
          </cell>
          <cell r="H1492">
            <v>0</v>
          </cell>
        </row>
        <row r="1493">
          <cell r="G1493">
            <v>0</v>
          </cell>
          <cell r="H1493">
            <v>0</v>
          </cell>
        </row>
        <row r="1494">
          <cell r="G1494">
            <v>0</v>
          </cell>
          <cell r="H1494">
            <v>0</v>
          </cell>
        </row>
        <row r="1495">
          <cell r="G1495">
            <v>0</v>
          </cell>
          <cell r="H1495">
            <v>0</v>
          </cell>
        </row>
        <row r="1496">
          <cell r="G1496">
            <v>0</v>
          </cell>
          <cell r="H1496">
            <v>0</v>
          </cell>
        </row>
        <row r="1497">
          <cell r="G1497">
            <v>0</v>
          </cell>
          <cell r="H1497">
            <v>0</v>
          </cell>
        </row>
        <row r="1498">
          <cell r="G1498">
            <v>0</v>
          </cell>
          <cell r="H1498">
            <v>0</v>
          </cell>
        </row>
        <row r="1499">
          <cell r="G1499">
            <v>0</v>
          </cell>
          <cell r="H1499">
            <v>0</v>
          </cell>
        </row>
        <row r="1500">
          <cell r="G1500">
            <v>0</v>
          </cell>
          <cell r="H1500">
            <v>0</v>
          </cell>
        </row>
      </sheetData>
      <sheetData sheetId="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OH_-_PLat_-_CC_-_SB"/>
      <sheetName val="Indirect_Soft_-_Plat_-_CC_-_SB"/>
      <sheetName val="Données_(SB)_G&amp;A"/>
      <sheetName val="Données_(SB)_Soft_&amp;_Grp_G&amp;A"/>
      <sheetName val="Données_table_sbox"/>
      <sheetName val="Format_OH_Dir_&amp;_Ind"/>
      <sheetName val="Format_Corporate"/>
      <sheetName val="OH_-_PLat_-_CC_-_SB1"/>
      <sheetName val="Indirect_Soft_-_Plat_-_CC_-_SB1"/>
      <sheetName val="Données_(SB)_G&amp;A1"/>
      <sheetName val="Données_(SB)_Soft_&amp;_Grp_G&amp;A1"/>
      <sheetName val="Données_table_sbox1"/>
      <sheetName val="Format_OH_Dir_&amp;_Ind1"/>
      <sheetName val="Format_Corporate1"/>
      <sheetName val="OH_-_PLat_-_CC_-_SB2"/>
      <sheetName val="Indirect_Soft_-_Plat_-_CC_-_SB2"/>
      <sheetName val="Données_(SB)_G&amp;A2"/>
      <sheetName val="Données_(SB)_Soft_&amp;_Grp_G&amp;A2"/>
      <sheetName val="Données_table_sbox2"/>
      <sheetName val="Format_OH_Dir_&amp;_Ind2"/>
      <sheetName val="Format_Corporate2"/>
      <sheetName val="RETENCIONES"/>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sheetData sheetId="9"/>
      <sheetData sheetId="10"/>
      <sheetData sheetId="11"/>
      <sheetData sheetId="12">
        <row r="3">
          <cell r="A3" t="str">
            <v>Code</v>
          </cell>
        </row>
      </sheetData>
      <sheetData sheetId="13"/>
      <sheetData sheetId="14"/>
      <sheetData sheetId="15"/>
      <sheetData sheetId="16"/>
      <sheetData sheetId="17"/>
      <sheetData sheetId="18"/>
      <sheetData sheetId="19">
        <row r="3">
          <cell r="A3" t="str">
            <v>Code</v>
          </cell>
        </row>
      </sheetData>
      <sheetData sheetId="20"/>
      <sheetData sheetId="21"/>
      <sheetData sheetId="22"/>
      <sheetData sheetId="23"/>
      <sheetData sheetId="24"/>
      <sheetData sheetId="25"/>
      <sheetData sheetId="26">
        <row r="3">
          <cell r="A3" t="str">
            <v>Code</v>
          </cell>
        </row>
      </sheetData>
      <sheetData sheetId="27"/>
      <sheetData sheetId="28"/>
      <sheetData sheetId="2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roceso PwC"/>
      <sheetName val="DJ SET"/>
      <sheetName val="Conciliaciones"/>
      <sheetName val="IVA COMPRAS SET 08 PPC"/>
      <sheetName val="Libro Ventas PwC"/>
      <sheetName val="Libro ventas PPC"/>
      <sheetName val="Retenciones Computables"/>
      <sheetName val="DEFINITIVO PwC"/>
      <sheetName val="libro compras 09 PPC "/>
      <sheetName val="Setiembre-08 Mayor IVA Generado"/>
      <sheetName val="Mayor 41010001"/>
      <sheetName val="DESAFECTADOS"/>
      <sheetName val="PPC vs PwC"/>
      <sheetName val="REVERSADO"/>
      <sheetName val="AJUSTES DE PwC"/>
      <sheetName val="AGREGADOS PwC"/>
      <sheetName val="Reproceso_PwC"/>
      <sheetName val="DJ_SET"/>
      <sheetName val="IVA_COMPRAS_SET_08_PPC"/>
      <sheetName val="Libro_Ventas_PwC"/>
      <sheetName val="Libro_ventas_PPC"/>
      <sheetName val="Retenciones_Computables"/>
      <sheetName val="DEFINITIVO_PwC"/>
      <sheetName val="libro_compras_09_PPC_"/>
      <sheetName val="Setiembre-08_Mayor_IVA_Generado"/>
      <sheetName val="Mayor_41010001"/>
      <sheetName val="PPC_vs_PwC"/>
      <sheetName val="AJUSTES_DE_PwC"/>
      <sheetName val="AGREGADOS_PwC"/>
      <sheetName val="504010019"/>
      <sheetName val="Reproceso_PwC1"/>
      <sheetName val="DJ_SET1"/>
      <sheetName val="IVA_COMPRAS_SET_08_PPC1"/>
      <sheetName val="Libro_Ventas_PwC1"/>
      <sheetName val="Libro_ventas_PPC1"/>
      <sheetName val="Retenciones_Computables1"/>
      <sheetName val="DEFINITIVO_PwC1"/>
      <sheetName val="libro_compras_09_PPC_1"/>
      <sheetName val="Setiembre-08_Mayor_IVA_Generad1"/>
      <sheetName val="Mayor_410100011"/>
      <sheetName val="PPC_vs_PwC1"/>
      <sheetName val="AJUSTES_DE_PwC1"/>
      <sheetName val="AGREGADOS_PwC1"/>
    </sheetNames>
    <sheetDataSet>
      <sheetData sheetId="0"/>
      <sheetData sheetId="1">
        <row r="33">
          <cell r="L33" t="str">
            <v>Setiembre</v>
          </cell>
        </row>
      </sheetData>
      <sheetData sheetId="2">
        <row r="19">
          <cell r="E19">
            <v>-805888502</v>
          </cell>
        </row>
      </sheetData>
      <sheetData sheetId="3"/>
      <sheetData sheetId="4">
        <row r="102">
          <cell r="I102">
            <v>-805888502</v>
          </cell>
        </row>
      </sheetData>
      <sheetData sheetId="5"/>
      <sheetData sheetId="6">
        <row r="8">
          <cell r="I8">
            <v>164973119</v>
          </cell>
        </row>
      </sheetData>
      <sheetData sheetId="7"/>
      <sheetData sheetId="8">
        <row r="453">
          <cell r="I453">
            <v>745803922</v>
          </cell>
        </row>
      </sheetData>
      <sheetData sheetId="9"/>
      <sheetData sheetId="10"/>
      <sheetData sheetId="11">
        <row r="22">
          <cell r="J22">
            <v>47019948</v>
          </cell>
        </row>
      </sheetData>
      <sheetData sheetId="12"/>
      <sheetData sheetId="13"/>
      <sheetData sheetId="14">
        <row r="464">
          <cell r="K464">
            <v>-13820755.181818366</v>
          </cell>
        </row>
      </sheetData>
      <sheetData sheetId="15">
        <row r="13">
          <cell r="J13">
            <v>254506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33">
          <cell r="L33" t="str">
            <v>Setiembre</v>
          </cell>
        </row>
      </sheetData>
      <sheetData sheetId="32"/>
      <sheetData sheetId="33">
        <row r="102">
          <cell r="I102">
            <v>-805888502</v>
          </cell>
        </row>
      </sheetData>
      <sheetData sheetId="34"/>
      <sheetData sheetId="35">
        <row r="8">
          <cell r="I8">
            <v>164973119</v>
          </cell>
        </row>
      </sheetData>
      <sheetData sheetId="36"/>
      <sheetData sheetId="37">
        <row r="453">
          <cell r="I453">
            <v>745803922</v>
          </cell>
        </row>
      </sheetData>
      <sheetData sheetId="38"/>
      <sheetData sheetId="39"/>
      <sheetData sheetId="40"/>
      <sheetData sheetId="41">
        <row r="464">
          <cell r="K464">
            <v>-13820755.181818366</v>
          </cell>
        </row>
      </sheetData>
      <sheetData sheetId="42">
        <row r="13">
          <cell r="J13">
            <v>254506</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 val="IVA799"/>
      <sheetName val="Conciliac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 sheetId="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s>
    <sheetDataSet>
      <sheetData sheetId="0" refreshError="1"/>
      <sheetData sheetId="1" refreshError="1">
        <row r="1">
          <cell r="A1" t="str">
            <v>QUINSA</v>
          </cell>
        </row>
        <row r="2">
          <cell r="A2" t="str">
            <v>Compañía: CCBA SA</v>
          </cell>
        </row>
        <row r="3">
          <cell r="A3" t="str">
            <v>Balance al 31.03.03 y 31.03.02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ADJUSTMENTS_ON_MTD"/>
      <sheetName val="ADJUSTMENTS_ON_YTD"/>
      <sheetName val="Interface_Hub"/>
      <sheetName val="Summary_Platform_Results"/>
      <sheetName val="Summary_Region_Results"/>
      <sheetName val="Platform_&amp;_Region_DLY"/>
      <sheetName val="Platform_&amp;_Region_MTD"/>
      <sheetName val="Platform_&amp;_Region_YTD"/>
      <sheetName val="EVP_UPLOAD"/>
      <sheetName val="Est_MTD-2"/>
      <sheetName val="Est_MTD-1"/>
      <sheetName val="YTD_ACTUALS"/>
      <sheetName val="Risk_Summary"/>
      <sheetName val="Financials_by_profit_centre"/>
      <sheetName val="ADJUSTMENTS_ON_MTD1"/>
      <sheetName val="ADJUSTMENTS_ON_YTD1"/>
      <sheetName val="Interface_Hub1"/>
      <sheetName val="Summary_Platform_Results1"/>
      <sheetName val="Summary_Region_Results1"/>
      <sheetName val="Platform_&amp;_Region_DLY1"/>
      <sheetName val="Platform_&amp;_Region_MTD1"/>
      <sheetName val="Platform_&amp;_Region_YTD1"/>
      <sheetName val="EVP_UPLOAD1"/>
      <sheetName val="Est_MTD-21"/>
      <sheetName val="Est_MTD-11"/>
      <sheetName val="YTD_ACTUALS1"/>
      <sheetName val="Risk_Summary1"/>
      <sheetName val="Financials_by_profit_centre1"/>
      <sheetName val="ADJUSTMENTS_ON_MTD2"/>
      <sheetName val="ADJUSTMENTS_ON_YTD2"/>
      <sheetName val="Interface_Hub2"/>
      <sheetName val="Summary_Platform_Results2"/>
      <sheetName val="Summary_Region_Results2"/>
      <sheetName val="Platform_&amp;_Region_DLY2"/>
      <sheetName val="Platform_&amp;_Region_MTD2"/>
      <sheetName val="Platform_&amp;_Region_YTD2"/>
      <sheetName val="EVP_UPLOAD2"/>
      <sheetName val="Est_MTD-22"/>
      <sheetName val="Est_MTD-12"/>
      <sheetName val="YTD_ACTUALS2"/>
      <sheetName val="Risk_Summary2"/>
      <sheetName val="Financials_by_profit_centre2"/>
      <sheetName val="Tipo de Gtos."/>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5">
          <cell r="U5" t="str">
            <v>JAN</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U5" t="str">
            <v>JAN</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U5" t="str">
            <v>JAN</v>
          </cell>
        </row>
      </sheetData>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RESULTS_BY_RISKBOX"/>
      <sheetName val="RESULTS_ACTIVITY,_REGION"/>
      <sheetName val="EMAIL_TEXT"/>
      <sheetName val="Param"/>
      <sheetName val="RESULTS_BY_RISKBOX1"/>
      <sheetName val="RESULTS_ACTIVITY,_REGION1"/>
      <sheetName val="EMAIL_TEXT1"/>
      <sheetName val="RESULTS_BY_RISKBOX2"/>
      <sheetName val="RESULTS_ACTIVITY,_REGION2"/>
      <sheetName val="EMAIL_TEXT2"/>
      <sheetName val="MOVCRE"/>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sheetData sheetId="16"/>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elivery"/>
      <sheetName val="Comments"/>
      <sheetName val="Instructions"/>
      <sheetName val="User"/>
      <sheetName val="Settings"/>
      <sheetName val="Orientation"/>
      <sheetName val="RptClose"/>
      <sheetName val="Hidden"/>
      <sheetName val="Parameters"/>
      <sheetName val="Assumptions"/>
      <sheetName val="Volume Projections"/>
      <sheetName val="Resumen Costo"/>
      <sheetName val="STARTSHEET"/>
      <sheetName val="МП"/>
      <sheetName val="POA"/>
      <sheetName val="2004"/>
      <sheetName val="Lista_de_Feriados"/>
      <sheetName val="TO People"/>
      <sheetName val="Sheet1"/>
      <sheetName val="Value lists"/>
      <sheetName val="A"/>
      <sheetName val="Datos por SKU-categoria 2011 Ac"/>
      <sheetName val="Registro"/>
      <sheetName val="Sig Cycles_Accts &amp; Processes"/>
      <sheetName val="DATA"/>
      <sheetName val="Profit Contrib (pg 1)FPvsEst"/>
      <sheetName val="ABI Earnings (pg 1)FPvsEst"/>
      <sheetName val="ABI Cost Increases"/>
      <sheetName val="Contingencies"/>
      <sheetName val="Back-up"/>
      <sheetName val="Cadena Valor Gs Metro"/>
      <sheetName val="Volume_Projections"/>
      <sheetName val="Resumen_Costo"/>
      <sheetName val="TO_People"/>
      <sheetName val="Value_lists"/>
      <sheetName val="Datos_por_SKU-categoria_2011_Ac"/>
      <sheetName val="Sig_Cycles_Accts_&amp;_Processes"/>
      <sheetName val="Profit_Contrib_(pg_1)FPvsEst"/>
      <sheetName val="ABI_Earnings_(pg_1)FPvsEst"/>
      <sheetName val="ABI_Cost_Increases"/>
      <sheetName val="Cadena_Valor_Gs_Metro"/>
      <sheetName val="025"/>
      <sheetName val="SAT М3"/>
      <sheetName val="BOLETA"/>
      <sheetName val="RG Depots"/>
      <sheetName val="Distribución D"/>
      <sheetName val="Lists"/>
      <sheetName val="Case"/>
      <sheetName val="SumVal"/>
      <sheetName val="Лист1"/>
      <sheetName val="Volume_Projections1"/>
      <sheetName val="Resumen_Costo1"/>
      <sheetName val="TO_People1"/>
      <sheetName val="Value_lists1"/>
      <sheetName val="Datos_por_SKU-categoria_2011_A1"/>
      <sheetName val="Sig_Cycles_Accts_&amp;_Processes1"/>
      <sheetName val="Profit_Contrib_(pg_1)FPvsEst1"/>
      <sheetName val="ABI_Earnings_(pg_1)FPvsEst1"/>
      <sheetName val="ABI_Cost_Increases1"/>
      <sheetName val="Cadena_Valor_Gs_Metro1"/>
      <sheetName val="SAT_М3"/>
      <sheetName val="RG_Depots"/>
      <sheetName val="Distribución_D"/>
      <sheetName val="Volume_Projections2"/>
      <sheetName val="Resumen_Costo2"/>
      <sheetName val="TO_People2"/>
      <sheetName val="Value_lists2"/>
      <sheetName val="Datos_por_SKU-categoria_2011_A2"/>
      <sheetName val="Sig_Cycles_Accts_&amp;_Processes2"/>
      <sheetName val="Profit_Contrib_(pg_1)FPvsEst2"/>
      <sheetName val="ABI_Earnings_(pg_1)FPvsEst2"/>
      <sheetName val="ABI_Cost_Increases2"/>
      <sheetName val="Cadena_Valor_Gs_Metro2"/>
      <sheetName val="SAT_М31"/>
      <sheetName val="RG_Depots1"/>
      <sheetName val="Distribución_D1"/>
      <sheetName val="Volume_Projections3"/>
      <sheetName val="Resumen_Costo3"/>
      <sheetName val="TO_People3"/>
      <sheetName val="Value_lists3"/>
      <sheetName val="Datos_por_SKU-categoria_2011_A3"/>
      <sheetName val="Sig_Cycles_Accts_&amp;_Processes3"/>
      <sheetName val="Profit_Contrib_(pg_1)FPvsEst3"/>
      <sheetName val="ABI_Earnings_(pg_1)FPvsEst3"/>
      <sheetName val="ABI_Cost_Increases3"/>
      <sheetName val="Cadena_Valor_Gs_Metro3"/>
      <sheetName val="SAT_М32"/>
      <sheetName val="RG_Depots2"/>
      <sheetName val="Distribución_D2"/>
      <sheetName val="EQR"/>
      <sheetName val="536-100"/>
      <sheetName val="Plan2"/>
      <sheetName val="Gauge"/>
      <sheetName val="Base Real"/>
      <sheetName val="TO_People4"/>
      <sheetName val="Value_lists4"/>
      <sheetName val="Datos_por_SKU-categoria_2011_A4"/>
      <sheetName val="Cadena_Valor_Gs_Metro4"/>
      <sheetName val="Resumen_Costo4"/>
      <sheetName val="Volume_Projections4"/>
      <sheetName val="Sig_Cycles_Accts_&amp;_Processes4"/>
      <sheetName val="RG_Depots3"/>
      <sheetName val="SAT_М33"/>
      <sheetName val="Distribución_D3"/>
      <sheetName val="TO_People5"/>
      <sheetName val="Value_lists5"/>
      <sheetName val="Datos_por_SKU-categoria_2011_A5"/>
      <sheetName val="Cadena_Valor_Gs_Metro5"/>
      <sheetName val="Resumen_Costo5"/>
      <sheetName val="Volume_Projections5"/>
      <sheetName val="Sig_Cycles_Accts_&amp;_Processes5"/>
      <sheetName val="RG_Depots4"/>
      <sheetName val="Profit_Contrib_(pg_1)FPvsEst4"/>
      <sheetName val="ABI_Earnings_(pg_1)FPvsEst4"/>
      <sheetName val="ABI_Cost_Increases4"/>
      <sheetName val="SAT_М34"/>
      <sheetName val="Distribución_D4"/>
      <sheetName val="TO_People6"/>
      <sheetName val="Value_lists6"/>
      <sheetName val="Datos_por_SKU-categoria_2011_A6"/>
      <sheetName val="Cadena_Valor_Gs_Metro6"/>
      <sheetName val="Resumen_Costo6"/>
      <sheetName val="Volume_Projections6"/>
      <sheetName val="Sig_Cycles_Accts_&amp;_Processes6"/>
      <sheetName val="RG_Depots5"/>
      <sheetName val="Profit_Contrib_(pg_1)FPvsEst5"/>
      <sheetName val="ABI_Earnings_(pg_1)FPvsEst5"/>
      <sheetName val="ABI_Cost_Increases5"/>
      <sheetName val="SAT_М35"/>
      <sheetName val="Distribución_D5"/>
      <sheetName val="TO_People7"/>
      <sheetName val="Value_lists7"/>
      <sheetName val="Datos_por_SKU-categoria_2011_A7"/>
      <sheetName val="Cadena_Valor_Gs_Metro7"/>
      <sheetName val="Resumen_Costo7"/>
      <sheetName val="Volume_Projections7"/>
      <sheetName val="Sig_Cycles_Accts_&amp;_Processes7"/>
      <sheetName val="RG_Depots6"/>
      <sheetName val="Profit_Contrib_(pg_1)FPvsEst6"/>
      <sheetName val="ABI_Earnings_(pg_1)FPvsEst6"/>
      <sheetName val="ABI_Cost_Increases6"/>
      <sheetName val="SAT_М36"/>
      <sheetName val="Distribución_D6"/>
      <sheetName val="TO_People8"/>
      <sheetName val="Value_lists8"/>
      <sheetName val="Datos_por_SKU-categoria_2011_A8"/>
      <sheetName val="Cadena_Valor_Gs_Metro8"/>
      <sheetName val="Resumen_Costo8"/>
      <sheetName val="Volume_Projections8"/>
      <sheetName val="Sig_Cycles_Accts_&amp;_Processes8"/>
      <sheetName val="RG_Depots7"/>
      <sheetName val="Profit_Contrib_(pg_1)FPvsEst7"/>
      <sheetName val="ABI_Earnings_(pg_1)FPvsEst7"/>
      <sheetName val="ABI_Cost_Increases7"/>
      <sheetName val="SAT_М37"/>
      <sheetName val="Distribución_D7"/>
      <sheetName val="TO_People9"/>
      <sheetName val="Value_lists9"/>
      <sheetName val="Datos_por_SKU-categoria_2011_A9"/>
      <sheetName val="Cadena_Valor_Gs_Metro9"/>
      <sheetName val="Resumen_Costo9"/>
      <sheetName val="Volume_Projections9"/>
      <sheetName val="Sig_Cycles_Accts_&amp;_Processes9"/>
      <sheetName val="RG_Depots8"/>
      <sheetName val="Profit_Contrib_(pg_1)FPvsEst8"/>
      <sheetName val="ABI_Earnings_(pg_1)FPvsEst8"/>
      <sheetName val="ABI_Cost_Increases8"/>
      <sheetName val="SAT_М38"/>
      <sheetName val="Distribución_D8"/>
      <sheetName val="TO_People11"/>
      <sheetName val="Value_lists11"/>
      <sheetName val="Datos_por_SKU-categoria_2011_11"/>
      <sheetName val="Cadena_Valor_Gs_Metro11"/>
      <sheetName val="Resumen_Costo11"/>
      <sheetName val="Volume_Projections11"/>
      <sheetName val="Sig_Cycles_Accts_&amp;_Processes11"/>
      <sheetName val="RG_Depots10"/>
      <sheetName val="Profit_Contrib_(pg_1)FPvsEst10"/>
      <sheetName val="ABI_Earnings_(pg_1)FPvsEst10"/>
      <sheetName val="ABI_Cost_Increases10"/>
      <sheetName val="SAT_М310"/>
      <sheetName val="Distribución_D10"/>
      <sheetName val="TO_People10"/>
      <sheetName val="Value_lists10"/>
      <sheetName val="Datos_por_SKU-categoria_2011_10"/>
      <sheetName val="Cadena_Valor_Gs_Metro10"/>
      <sheetName val="Resumen_Costo10"/>
      <sheetName val="Volume_Projections10"/>
      <sheetName val="Sig_Cycles_Accts_&amp;_Processes10"/>
      <sheetName val="RG_Depots9"/>
      <sheetName val="Profit_Contrib_(pg_1)FPvsEst9"/>
      <sheetName val="ABI_Earnings_(pg_1)FPvsEst9"/>
      <sheetName val="ABI_Cost_Increases9"/>
      <sheetName val="SAT_М39"/>
      <sheetName val="Distribución_D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4">
            <v>1</v>
          </cell>
        </row>
        <row r="11">
          <cell r="G11">
            <v>143690.31351099999</v>
          </cell>
          <cell r="H11">
            <v>163455.0596371</v>
          </cell>
          <cell r="I11">
            <v>193743.6195226</v>
          </cell>
          <cell r="J11">
            <v>262635.97184020001</v>
          </cell>
          <cell r="K11">
            <v>323183.57629509998</v>
          </cell>
          <cell r="L11">
            <v>348554.80956959899</v>
          </cell>
          <cell r="M11">
            <v>379742.29777130001</v>
          </cell>
          <cell r="N11">
            <v>328461.85264129902</v>
          </cell>
          <cell r="O11">
            <v>246124.3629023</v>
          </cell>
          <cell r="P11">
            <v>207742.36582549999</v>
          </cell>
          <cell r="Q11">
            <v>200593.38822930001</v>
          </cell>
          <cell r="R11">
            <v>204615.99813349999</v>
          </cell>
          <cell r="T11">
            <v>166779.01944860001</v>
          </cell>
          <cell r="U11">
            <v>171205.48595920001</v>
          </cell>
          <cell r="V11">
            <v>0</v>
          </cell>
          <cell r="W11">
            <v>0</v>
          </cell>
          <cell r="X11">
            <v>0</v>
          </cell>
          <cell r="Y1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Liquidaciones"/>
      <sheetName val="BS AXI"/>
      <sheetName val="Datos"/>
      <sheetName val="Imp"/>
      <sheetName val="Settings"/>
      <sheetName val="SALDOS"/>
      <sheetName val="Cálculo del Impuesto Diferido ("/>
    </sheetNames>
    <sheetDataSet>
      <sheetData sheetId="0" refreshError="1"/>
      <sheetData sheetId="1">
        <row r="2">
          <cell r="A2" t="str">
            <v>Temporal</v>
          </cell>
        </row>
        <row r="3">
          <cell r="A3" t="str">
            <v>Permanente</v>
          </cell>
        </row>
      </sheetData>
      <sheetData sheetId="2" refreshError="1"/>
      <sheetData sheetId="3">
        <row r="3">
          <cell r="A3" t="str">
            <v>Filtros Aplicados</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nueva_reseña_Jun-05_Def"/>
      <sheetName val="IRSA_Jun-05"/>
      <sheetName val="IBSA_Jun-05"/>
      <sheetName val="Baldo_Jun-05"/>
      <sheetName val="nueva_reseña_Jun-05"/>
      <sheetName val="nueva_reseña"/>
      <sheetName val="RESUMEN_"/>
      <sheetName val="IRSA_dic-04"/>
      <sheetName val="IBSA_dic-04"/>
      <sheetName val="BALDO_dic-04"/>
      <sheetName val="Liquidaciones"/>
      <sheetName val="nueva_reseña_Jun-05_Def1"/>
      <sheetName val="IRSA_Jun-051"/>
      <sheetName val="IBSA_Jun-051"/>
      <sheetName val="Baldo_Jun-051"/>
      <sheetName val="nueva_reseña_Jun-051"/>
      <sheetName val="nueva_reseña1"/>
      <sheetName val="RESUMEN_1"/>
      <sheetName val="IRSA_dic-041"/>
      <sheetName val="IBSA_dic-041"/>
      <sheetName val="BALDO_dic-041"/>
      <sheetName val="nueva_reseña_Jun-05_Def2"/>
      <sheetName val="IRSA_Jun-052"/>
      <sheetName val="IBSA_Jun-052"/>
      <sheetName val="Baldo_Jun-052"/>
      <sheetName val="nueva_reseña_Jun-052"/>
      <sheetName val="nueva_reseña2"/>
      <sheetName val="RESUMEN_2"/>
      <sheetName val="IRSA_dic-042"/>
      <sheetName val="IBSA_dic-042"/>
      <sheetName val="BALDO_dic-042"/>
      <sheetName val="SUMMARY - EN PESOS"/>
      <sheetName val="Dates"/>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LANILLA"/>
      <sheetName val="ASIENTOS"/>
      <sheetName val="PB"/>
      <sheetName val="COTIZACION"/>
      <sheetName val="CONTROL"/>
    </sheetNames>
    <sheetDataSet>
      <sheetData sheetId="0" refreshError="1"/>
      <sheetData sheetId="1" refreshError="1">
        <row r="1">
          <cell r="I1">
            <v>1</v>
          </cell>
          <cell r="J1">
            <v>2</v>
          </cell>
          <cell r="K1">
            <v>3</v>
          </cell>
          <cell r="L1">
            <v>4</v>
          </cell>
          <cell r="M1">
            <v>5</v>
          </cell>
          <cell r="N1">
            <v>6</v>
          </cell>
          <cell r="O1">
            <v>7</v>
          </cell>
          <cell r="P1">
            <v>8</v>
          </cell>
          <cell r="Q1">
            <v>9</v>
          </cell>
          <cell r="R1">
            <v>10</v>
          </cell>
          <cell r="S1">
            <v>11</v>
          </cell>
          <cell r="T1">
            <v>12</v>
          </cell>
        </row>
        <row r="2">
          <cell r="A2" t="str">
            <v>MOLINOS HARINEROS DEL PARAGUAY S.A.</v>
          </cell>
          <cell r="R2">
            <v>31</v>
          </cell>
          <cell r="S2" t="str">
            <v>de Diciembre-1999</v>
          </cell>
        </row>
        <row r="4">
          <cell r="C4" t="str">
            <v>VIGENCIA</v>
          </cell>
          <cell r="E4" t="str">
            <v>SALDO EJERC.</v>
          </cell>
          <cell r="F4" t="str">
            <v>PRIMA EJERC.</v>
          </cell>
          <cell r="G4" t="str">
            <v>SALDOS MESES</v>
          </cell>
          <cell r="H4" t="str">
            <v>APLICACIÓN</v>
          </cell>
          <cell r="I4">
            <v>36161</v>
          </cell>
          <cell r="J4">
            <v>36192</v>
          </cell>
          <cell r="K4">
            <v>36220</v>
          </cell>
          <cell r="L4">
            <v>36251</v>
          </cell>
          <cell r="M4">
            <v>36281</v>
          </cell>
          <cell r="N4">
            <v>36312</v>
          </cell>
          <cell r="O4">
            <v>36342</v>
          </cell>
          <cell r="P4">
            <v>36373</v>
          </cell>
          <cell r="Q4">
            <v>36404</v>
          </cell>
          <cell r="R4">
            <v>36434</v>
          </cell>
          <cell r="S4">
            <v>36465</v>
          </cell>
          <cell r="T4">
            <v>36495</v>
          </cell>
          <cell r="U4" t="str">
            <v>CONTROL</v>
          </cell>
        </row>
        <row r="5">
          <cell r="A5" t="str">
            <v>POLIZA</v>
          </cell>
          <cell r="B5" t="str">
            <v>CONCEPTOS</v>
          </cell>
          <cell r="C5" t="str">
            <v>DESDE</v>
          </cell>
          <cell r="D5" t="str">
            <v>HASTA</v>
          </cell>
          <cell r="E5" t="str">
            <v>ANTERIOR</v>
          </cell>
          <cell r="F5" t="str">
            <v>ACTUAL</v>
          </cell>
          <cell r="G5" t="str">
            <v>FUTUROS</v>
          </cell>
          <cell r="H5" t="str">
            <v>EJERC. ACTUAL</v>
          </cell>
        </row>
        <row r="6">
          <cell r="B6" t="str">
            <v>VALORES EN TRANSITO</v>
          </cell>
          <cell r="E6">
            <v>932800</v>
          </cell>
          <cell r="F6">
            <v>1017600</v>
          </cell>
          <cell r="G6">
            <v>1017600</v>
          </cell>
          <cell r="H6">
            <v>932800</v>
          </cell>
          <cell r="I6">
            <v>84800</v>
          </cell>
          <cell r="J6">
            <v>84800</v>
          </cell>
          <cell r="K6">
            <v>84800</v>
          </cell>
          <cell r="L6">
            <v>84800</v>
          </cell>
          <cell r="M6">
            <v>84800</v>
          </cell>
          <cell r="N6">
            <v>84800</v>
          </cell>
          <cell r="O6">
            <v>84800</v>
          </cell>
          <cell r="P6">
            <v>84800</v>
          </cell>
          <cell r="Q6">
            <v>84800</v>
          </cell>
          <cell r="R6">
            <v>84800</v>
          </cell>
          <cell r="S6">
            <v>84800</v>
          </cell>
          <cell r="T6">
            <v>84800</v>
          </cell>
          <cell r="U6">
            <v>932800</v>
          </cell>
        </row>
        <row r="7">
          <cell r="A7" t="str">
            <v>18,0703,00218/00</v>
          </cell>
          <cell r="B7" t="str">
            <v>Valores en Caja Fuerte</v>
          </cell>
          <cell r="C7">
            <v>36495</v>
          </cell>
          <cell r="D7">
            <v>36861</v>
          </cell>
          <cell r="E7">
            <v>349800</v>
          </cell>
          <cell r="F7">
            <v>381600</v>
          </cell>
          <cell r="G7">
            <v>381600</v>
          </cell>
          <cell r="H7">
            <v>349800</v>
          </cell>
          <cell r="I7">
            <v>31800</v>
          </cell>
          <cell r="J7">
            <v>31800</v>
          </cell>
          <cell r="K7">
            <v>31800</v>
          </cell>
          <cell r="L7">
            <v>31800</v>
          </cell>
          <cell r="M7">
            <v>31800</v>
          </cell>
          <cell r="N7">
            <v>31800</v>
          </cell>
          <cell r="O7">
            <v>31800</v>
          </cell>
          <cell r="P7">
            <v>31800</v>
          </cell>
          <cell r="Q7">
            <v>31800</v>
          </cell>
          <cell r="R7">
            <v>31800</v>
          </cell>
          <cell r="S7">
            <v>31800</v>
          </cell>
          <cell r="T7">
            <v>31800</v>
          </cell>
          <cell r="U7">
            <v>349800</v>
          </cell>
        </row>
        <row r="8">
          <cell r="A8" t="str">
            <v>18,0702,00073/00</v>
          </cell>
          <cell r="B8" t="str">
            <v>Valores en Tránsito</v>
          </cell>
          <cell r="C8">
            <v>36495</v>
          </cell>
          <cell r="D8">
            <v>36861</v>
          </cell>
          <cell r="E8">
            <v>583000</v>
          </cell>
          <cell r="F8">
            <v>636000</v>
          </cell>
          <cell r="G8">
            <v>636000</v>
          </cell>
          <cell r="H8">
            <v>583000</v>
          </cell>
          <cell r="I8">
            <v>53000</v>
          </cell>
          <cell r="J8">
            <v>53000</v>
          </cell>
          <cell r="K8">
            <v>53000</v>
          </cell>
          <cell r="L8">
            <v>53000</v>
          </cell>
          <cell r="M8">
            <v>53000</v>
          </cell>
          <cell r="N8">
            <v>53000</v>
          </cell>
          <cell r="O8">
            <v>53000</v>
          </cell>
          <cell r="P8">
            <v>53000</v>
          </cell>
          <cell r="Q8">
            <v>53000</v>
          </cell>
          <cell r="R8">
            <v>53000</v>
          </cell>
          <cell r="S8">
            <v>53000</v>
          </cell>
          <cell r="T8">
            <v>53000</v>
          </cell>
          <cell r="U8">
            <v>583000</v>
          </cell>
        </row>
        <row r="10">
          <cell r="B10" t="str">
            <v>EDIFICACIONES</v>
          </cell>
          <cell r="E10">
            <v>48402020</v>
          </cell>
          <cell r="F10">
            <v>96864180</v>
          </cell>
          <cell r="G10">
            <v>56504899</v>
          </cell>
          <cell r="H10">
            <v>88761301</v>
          </cell>
          <cell r="I10">
            <v>8066871</v>
          </cell>
          <cell r="J10">
            <v>8066871</v>
          </cell>
          <cell r="K10">
            <v>8066871</v>
          </cell>
          <cell r="L10">
            <v>8066871</v>
          </cell>
          <cell r="M10">
            <v>8066871</v>
          </cell>
          <cell r="N10">
            <v>8066871</v>
          </cell>
          <cell r="O10">
            <v>8072015</v>
          </cell>
          <cell r="P10">
            <v>8072015</v>
          </cell>
          <cell r="Q10">
            <v>8072015</v>
          </cell>
          <cell r="R10">
            <v>8072015</v>
          </cell>
          <cell r="S10">
            <v>8072015</v>
          </cell>
          <cell r="T10">
            <v>8072015</v>
          </cell>
          <cell r="U10">
            <v>88761301</v>
          </cell>
        </row>
        <row r="11">
          <cell r="A11">
            <v>3026</v>
          </cell>
          <cell r="B11" t="str">
            <v>Incendios - Edificios</v>
          </cell>
          <cell r="C11">
            <v>35511</v>
          </cell>
          <cell r="D11">
            <v>35876</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3880</v>
          </cell>
          <cell r="B12" t="str">
            <v>Planta Industrial</v>
          </cell>
          <cell r="C12">
            <v>36342</v>
          </cell>
          <cell r="D12">
            <v>36708</v>
          </cell>
          <cell r="E12">
            <v>48402020</v>
          </cell>
          <cell r="F12">
            <v>96864180</v>
          </cell>
          <cell r="G12">
            <v>56504899</v>
          </cell>
          <cell r="H12">
            <v>88761301</v>
          </cell>
          <cell r="I12">
            <v>8066871</v>
          </cell>
          <cell r="J12">
            <v>8066871</v>
          </cell>
          <cell r="K12">
            <v>8066871</v>
          </cell>
          <cell r="L12">
            <v>8066871</v>
          </cell>
          <cell r="M12">
            <v>8066871</v>
          </cell>
          <cell r="N12">
            <v>8066871</v>
          </cell>
          <cell r="O12">
            <v>8072015</v>
          </cell>
          <cell r="P12">
            <v>8072015</v>
          </cell>
          <cell r="Q12">
            <v>8072015</v>
          </cell>
          <cell r="R12">
            <v>8072015</v>
          </cell>
          <cell r="S12">
            <v>8072015</v>
          </cell>
          <cell r="T12">
            <v>8072015</v>
          </cell>
          <cell r="U12">
            <v>88761301</v>
          </cell>
        </row>
        <row r="14">
          <cell r="B14" t="str">
            <v>ACCIDENTES PERSONALES</v>
          </cell>
          <cell r="E14">
            <v>5299822</v>
          </cell>
          <cell r="F14">
            <v>8641635</v>
          </cell>
          <cell r="G14">
            <v>2909984</v>
          </cell>
          <cell r="H14">
            <v>11031473</v>
          </cell>
          <cell r="I14">
            <v>1059967</v>
          </cell>
          <cell r="J14">
            <v>1059963</v>
          </cell>
          <cell r="K14">
            <v>1059963</v>
          </cell>
          <cell r="L14">
            <v>1059963</v>
          </cell>
          <cell r="M14">
            <v>1059966</v>
          </cell>
          <cell r="N14">
            <v>930985</v>
          </cell>
          <cell r="O14">
            <v>930985</v>
          </cell>
          <cell r="P14">
            <v>930985</v>
          </cell>
          <cell r="Q14">
            <v>965760</v>
          </cell>
          <cell r="R14">
            <v>979125</v>
          </cell>
          <cell r="S14">
            <v>993811</v>
          </cell>
          <cell r="T14">
            <v>969994.66666666663</v>
          </cell>
          <cell r="U14">
            <v>11031473</v>
          </cell>
        </row>
        <row r="15">
          <cell r="A15">
            <v>44</v>
          </cell>
          <cell r="B15" t="str">
            <v>Responsabilidad Civil</v>
          </cell>
          <cell r="C15">
            <v>35433</v>
          </cell>
          <cell r="D15">
            <v>35798</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A16">
            <v>428</v>
          </cell>
          <cell r="B16" t="str">
            <v>Gloria, Pardo, Torres, Ayala</v>
          </cell>
          <cell r="C16">
            <v>35339</v>
          </cell>
          <cell r="D16">
            <v>35704</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v>95</v>
          </cell>
          <cell r="B17" t="str">
            <v>Hugo Riberi</v>
          </cell>
          <cell r="C17">
            <v>35352</v>
          </cell>
          <cell r="D17">
            <v>35717</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A18">
            <v>127</v>
          </cell>
          <cell r="B18" t="str">
            <v>Julio Patricios</v>
          </cell>
          <cell r="C18">
            <v>35467</v>
          </cell>
          <cell r="D18">
            <v>35717</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row>
        <row r="19">
          <cell r="A19">
            <v>20</v>
          </cell>
          <cell r="B19" t="str">
            <v>Vida/Colectivo Empleados</v>
          </cell>
          <cell r="C19">
            <v>35389</v>
          </cell>
          <cell r="D19">
            <v>35754</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0">
          <cell r="A20" t="str">
            <v>18,0104,0000167</v>
          </cell>
          <cell r="B20" t="str">
            <v>Vida/Colectivo Empleados/Obreros</v>
          </cell>
          <cell r="C20">
            <v>36492</v>
          </cell>
          <cell r="D20">
            <v>36582</v>
          </cell>
          <cell r="E20">
            <v>5299822</v>
          </cell>
          <cell r="F20">
            <v>8641635</v>
          </cell>
          <cell r="G20">
            <v>2909984</v>
          </cell>
          <cell r="H20">
            <v>11031473</v>
          </cell>
          <cell r="I20">
            <v>1059967</v>
          </cell>
          <cell r="J20">
            <v>1059963</v>
          </cell>
          <cell r="K20">
            <v>1059963</v>
          </cell>
          <cell r="L20">
            <v>1059963</v>
          </cell>
          <cell r="M20">
            <v>1059966</v>
          </cell>
          <cell r="N20">
            <v>930985</v>
          </cell>
          <cell r="O20">
            <v>930985</v>
          </cell>
          <cell r="P20">
            <v>930985</v>
          </cell>
          <cell r="Q20">
            <v>965760</v>
          </cell>
          <cell r="R20">
            <v>979125</v>
          </cell>
          <cell r="S20">
            <v>993811</v>
          </cell>
          <cell r="T20">
            <v>969994.66666666663</v>
          </cell>
          <cell r="U20">
            <v>11031473</v>
          </cell>
        </row>
        <row r="21">
          <cell r="A21" t="str">
            <v>18,0401,0000142</v>
          </cell>
          <cell r="B21" t="str">
            <v>Ruben Camaraza</v>
          </cell>
          <cell r="C21">
            <v>35540</v>
          </cell>
          <cell r="D21">
            <v>35905</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3">
          <cell r="B23" t="str">
            <v>AUTOVEHICULOS</v>
          </cell>
          <cell r="E23">
            <v>13330146</v>
          </cell>
          <cell r="F23">
            <v>19399062</v>
          </cell>
          <cell r="G23">
            <v>16106332</v>
          </cell>
          <cell r="H23">
            <v>16622876</v>
          </cell>
          <cell r="I23">
            <v>1333000</v>
          </cell>
          <cell r="J23">
            <v>1333016</v>
          </cell>
          <cell r="K23">
            <v>1333016</v>
          </cell>
          <cell r="L23">
            <v>1466768</v>
          </cell>
          <cell r="M23">
            <v>1527395</v>
          </cell>
          <cell r="N23">
            <v>1683369</v>
          </cell>
          <cell r="O23">
            <v>1620525</v>
          </cell>
          <cell r="P23">
            <v>1620525</v>
          </cell>
          <cell r="Q23">
            <v>1620525</v>
          </cell>
          <cell r="R23">
            <v>1620526</v>
          </cell>
          <cell r="S23">
            <v>1464211</v>
          </cell>
          <cell r="T23">
            <v>1464211</v>
          </cell>
          <cell r="U23">
            <v>16622876</v>
          </cell>
        </row>
        <row r="24">
          <cell r="B24" t="str">
            <v>Corsa Chevrolet      B16NE31040488</v>
          </cell>
          <cell r="E24">
            <v>1101861</v>
          </cell>
          <cell r="F24">
            <v>1307140</v>
          </cell>
          <cell r="G24">
            <v>1198212</v>
          </cell>
          <cell r="H24">
            <v>1210789</v>
          </cell>
          <cell r="I24">
            <v>110186</v>
          </cell>
          <cell r="J24">
            <v>110186</v>
          </cell>
          <cell r="K24">
            <v>110186</v>
          </cell>
          <cell r="L24">
            <v>110186</v>
          </cell>
          <cell r="M24">
            <v>110186</v>
          </cell>
          <cell r="N24">
            <v>110186</v>
          </cell>
          <cell r="O24">
            <v>110186</v>
          </cell>
          <cell r="P24">
            <v>110186</v>
          </cell>
          <cell r="Q24">
            <v>110186</v>
          </cell>
          <cell r="R24">
            <v>110187</v>
          </cell>
          <cell r="S24">
            <v>108928</v>
          </cell>
          <cell r="T24">
            <v>108928</v>
          </cell>
          <cell r="U24">
            <v>1210789</v>
          </cell>
        </row>
        <row r="25">
          <cell r="A25">
            <v>6140</v>
          </cell>
          <cell r="B25" t="str">
            <v>Muerte ocupantes, Inc.Permanentes, Gto.Medicos</v>
          </cell>
          <cell r="C25">
            <v>36464</v>
          </cell>
          <cell r="D25">
            <v>36830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A26">
            <v>6140</v>
          </cell>
          <cell r="B26" t="str">
            <v>Resp.civil, Incendio, Accidente, Robo.</v>
          </cell>
          <cell r="C26">
            <v>36464</v>
          </cell>
          <cell r="D26">
            <v>36830</v>
          </cell>
          <cell r="E26">
            <v>1101861</v>
          </cell>
          <cell r="F26">
            <v>1307140</v>
          </cell>
          <cell r="G26">
            <v>1198212</v>
          </cell>
          <cell r="H26">
            <v>1210789</v>
          </cell>
          <cell r="I26">
            <v>110186</v>
          </cell>
          <cell r="J26">
            <v>110186</v>
          </cell>
          <cell r="K26">
            <v>110186</v>
          </cell>
          <cell r="L26">
            <v>110186</v>
          </cell>
          <cell r="M26">
            <v>110186</v>
          </cell>
          <cell r="N26">
            <v>110186</v>
          </cell>
          <cell r="O26">
            <v>110186</v>
          </cell>
          <cell r="P26">
            <v>110186</v>
          </cell>
          <cell r="Q26">
            <v>110186</v>
          </cell>
          <cell r="R26">
            <v>110187</v>
          </cell>
          <cell r="S26">
            <v>108928</v>
          </cell>
          <cell r="T26">
            <v>108928</v>
          </cell>
          <cell r="U26">
            <v>1210789</v>
          </cell>
        </row>
        <row r="28">
          <cell r="B28" t="str">
            <v>Corsa Chevrolet      B16NE31039593</v>
          </cell>
          <cell r="E28">
            <v>1000406</v>
          </cell>
          <cell r="F28">
            <v>1307140</v>
          </cell>
          <cell r="G28">
            <v>1198212</v>
          </cell>
          <cell r="H28">
            <v>1109334</v>
          </cell>
          <cell r="I28">
            <v>100037</v>
          </cell>
          <cell r="J28">
            <v>100041</v>
          </cell>
          <cell r="K28">
            <v>100041</v>
          </cell>
          <cell r="L28">
            <v>100041</v>
          </cell>
          <cell r="M28">
            <v>100041</v>
          </cell>
          <cell r="N28">
            <v>100041</v>
          </cell>
          <cell r="O28">
            <v>100041</v>
          </cell>
          <cell r="P28">
            <v>100041</v>
          </cell>
          <cell r="Q28">
            <v>100041</v>
          </cell>
          <cell r="R28">
            <v>100041</v>
          </cell>
          <cell r="S28">
            <v>108928</v>
          </cell>
          <cell r="T28">
            <v>108928</v>
          </cell>
          <cell r="U28">
            <v>1109334</v>
          </cell>
        </row>
        <row r="29">
          <cell r="A29">
            <v>6140</v>
          </cell>
          <cell r="B29" t="str">
            <v>Muerte ocupantes, Inc.Permanentes, Gto.Medicos</v>
          </cell>
          <cell r="C29">
            <v>36464</v>
          </cell>
          <cell r="D29">
            <v>36830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6140</v>
          </cell>
          <cell r="B30" t="str">
            <v>Resp.civil, Incendio, Accidente, Robo.</v>
          </cell>
          <cell r="C30">
            <v>36464</v>
          </cell>
          <cell r="D30">
            <v>36830</v>
          </cell>
          <cell r="E30">
            <v>1000406</v>
          </cell>
          <cell r="F30">
            <v>1307140</v>
          </cell>
          <cell r="G30">
            <v>1198212</v>
          </cell>
          <cell r="H30">
            <v>1109334</v>
          </cell>
          <cell r="I30">
            <v>100037</v>
          </cell>
          <cell r="J30">
            <v>100041</v>
          </cell>
          <cell r="K30">
            <v>100041</v>
          </cell>
          <cell r="L30">
            <v>100041</v>
          </cell>
          <cell r="M30">
            <v>100041</v>
          </cell>
          <cell r="N30">
            <v>100041</v>
          </cell>
          <cell r="O30">
            <v>100041</v>
          </cell>
          <cell r="P30">
            <v>100041</v>
          </cell>
          <cell r="Q30">
            <v>100041</v>
          </cell>
          <cell r="R30">
            <v>100041</v>
          </cell>
          <cell r="S30">
            <v>108928</v>
          </cell>
          <cell r="T30">
            <v>108928</v>
          </cell>
          <cell r="U30">
            <v>1109334</v>
          </cell>
        </row>
        <row r="32">
          <cell r="B32" t="str">
            <v>Isuzu Tropper 88     214494</v>
          </cell>
          <cell r="E32">
            <v>1112767</v>
          </cell>
          <cell r="F32">
            <v>-493541</v>
          </cell>
          <cell r="G32">
            <v>0</v>
          </cell>
          <cell r="H32">
            <v>619226</v>
          </cell>
          <cell r="I32">
            <v>111274</v>
          </cell>
          <cell r="J32">
            <v>111277</v>
          </cell>
          <cell r="K32">
            <v>111277</v>
          </cell>
          <cell r="L32">
            <v>111277</v>
          </cell>
          <cell r="M32">
            <v>111277</v>
          </cell>
          <cell r="N32">
            <v>62844</v>
          </cell>
          <cell r="O32">
            <v>0</v>
          </cell>
          <cell r="P32">
            <v>0</v>
          </cell>
          <cell r="Q32">
            <v>0</v>
          </cell>
          <cell r="R32">
            <v>0</v>
          </cell>
          <cell r="S32">
            <v>0</v>
          </cell>
          <cell r="T32">
            <v>0</v>
          </cell>
          <cell r="U32">
            <v>619226</v>
          </cell>
        </row>
        <row r="33">
          <cell r="A33">
            <v>6140</v>
          </cell>
          <cell r="B33" t="str">
            <v>Resp.civil, Incendio, Accidente, Robo.</v>
          </cell>
          <cell r="C33">
            <v>36464</v>
          </cell>
          <cell r="D33">
            <v>36830</v>
          </cell>
          <cell r="E33">
            <v>1112767</v>
          </cell>
          <cell r="F33">
            <v>-493541</v>
          </cell>
          <cell r="G33">
            <v>0</v>
          </cell>
          <cell r="H33">
            <v>619226</v>
          </cell>
          <cell r="I33">
            <v>111274</v>
          </cell>
          <cell r="J33">
            <v>111277</v>
          </cell>
          <cell r="K33">
            <v>111277</v>
          </cell>
          <cell r="L33">
            <v>111277</v>
          </cell>
          <cell r="M33">
            <v>111277</v>
          </cell>
          <cell r="N33">
            <v>62844</v>
          </cell>
          <cell r="O33">
            <v>0</v>
          </cell>
          <cell r="P33">
            <v>0</v>
          </cell>
          <cell r="Q33">
            <v>0</v>
          </cell>
          <cell r="R33">
            <v>0</v>
          </cell>
          <cell r="S33">
            <v>0</v>
          </cell>
          <cell r="T33">
            <v>0</v>
          </cell>
          <cell r="U33">
            <v>619226</v>
          </cell>
        </row>
        <row r="34">
          <cell r="A34">
            <v>6140</v>
          </cell>
          <cell r="B34" t="str">
            <v>Muerte ocupantes, Inc.Permanentes, Gto.Medicos</v>
          </cell>
          <cell r="C34">
            <v>36464</v>
          </cell>
          <cell r="D34">
            <v>36830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6">
          <cell r="B36" t="str">
            <v>Toyota Corolla 94    2C-2593676</v>
          </cell>
          <cell r="E36">
            <v>1940840</v>
          </cell>
          <cell r="F36">
            <v>2096107</v>
          </cell>
          <cell r="G36">
            <v>1921431</v>
          </cell>
          <cell r="H36">
            <v>2115516</v>
          </cell>
          <cell r="I36">
            <v>194084</v>
          </cell>
          <cell r="J36">
            <v>194084</v>
          </cell>
          <cell r="K36">
            <v>194084</v>
          </cell>
          <cell r="L36">
            <v>194084</v>
          </cell>
          <cell r="M36">
            <v>194084</v>
          </cell>
          <cell r="N36">
            <v>194084</v>
          </cell>
          <cell r="O36">
            <v>194084</v>
          </cell>
          <cell r="P36">
            <v>194084</v>
          </cell>
          <cell r="Q36">
            <v>194084</v>
          </cell>
          <cell r="R36">
            <v>194084</v>
          </cell>
          <cell r="S36">
            <v>174676</v>
          </cell>
          <cell r="T36">
            <v>174676</v>
          </cell>
          <cell r="U36">
            <v>2115516</v>
          </cell>
        </row>
        <row r="37">
          <cell r="A37">
            <v>6140</v>
          </cell>
          <cell r="B37" t="str">
            <v>Resp.civil, Incendio, Accidente, Robo.</v>
          </cell>
          <cell r="C37">
            <v>36464</v>
          </cell>
          <cell r="D37">
            <v>36830</v>
          </cell>
          <cell r="E37">
            <v>1940840</v>
          </cell>
          <cell r="F37">
            <v>2096107</v>
          </cell>
          <cell r="G37">
            <v>1921431</v>
          </cell>
          <cell r="H37">
            <v>2115516</v>
          </cell>
          <cell r="I37">
            <v>194084</v>
          </cell>
          <cell r="J37">
            <v>194084</v>
          </cell>
          <cell r="K37">
            <v>194084</v>
          </cell>
          <cell r="L37">
            <v>194084</v>
          </cell>
          <cell r="M37">
            <v>194084</v>
          </cell>
          <cell r="N37">
            <v>194084</v>
          </cell>
          <cell r="O37">
            <v>194084</v>
          </cell>
          <cell r="P37">
            <v>194084</v>
          </cell>
          <cell r="Q37">
            <v>194084</v>
          </cell>
          <cell r="R37">
            <v>194084</v>
          </cell>
          <cell r="S37">
            <v>174676</v>
          </cell>
          <cell r="T37">
            <v>174676</v>
          </cell>
          <cell r="U37">
            <v>2115516</v>
          </cell>
        </row>
        <row r="38">
          <cell r="A38">
            <v>6140</v>
          </cell>
          <cell r="B38" t="str">
            <v>Muerte ocupantes, Inc.Permanentes, Gto.Medicos</v>
          </cell>
          <cell r="C38">
            <v>36464</v>
          </cell>
          <cell r="D38">
            <v>36830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0">
          <cell r="B40" t="str">
            <v>Toyota Lexus 91     1UZ-0182286</v>
          </cell>
          <cell r="E40">
            <v>4052089</v>
          </cell>
          <cell r="F40">
            <v>4376257</v>
          </cell>
          <cell r="G40">
            <v>4011569</v>
          </cell>
          <cell r="H40">
            <v>4416777</v>
          </cell>
          <cell r="I40">
            <v>405208</v>
          </cell>
          <cell r="J40">
            <v>405209</v>
          </cell>
          <cell r="K40">
            <v>405209</v>
          </cell>
          <cell r="L40">
            <v>405209</v>
          </cell>
          <cell r="M40">
            <v>405209</v>
          </cell>
          <cell r="N40">
            <v>405209</v>
          </cell>
          <cell r="O40">
            <v>405209</v>
          </cell>
          <cell r="P40">
            <v>405209</v>
          </cell>
          <cell r="Q40">
            <v>405209</v>
          </cell>
          <cell r="R40">
            <v>405209</v>
          </cell>
          <cell r="S40">
            <v>364688</v>
          </cell>
          <cell r="T40">
            <v>364688</v>
          </cell>
          <cell r="U40">
            <v>4416777</v>
          </cell>
        </row>
        <row r="41">
          <cell r="A41">
            <v>6140</v>
          </cell>
          <cell r="B41" t="str">
            <v>Resp.civil, Incendio, Accidente, Robo.</v>
          </cell>
          <cell r="C41">
            <v>36464</v>
          </cell>
          <cell r="D41">
            <v>36830</v>
          </cell>
          <cell r="E41">
            <v>4052089</v>
          </cell>
          <cell r="F41">
            <v>4376257</v>
          </cell>
          <cell r="G41">
            <v>4011569</v>
          </cell>
          <cell r="H41">
            <v>4416777</v>
          </cell>
          <cell r="I41">
            <v>405208</v>
          </cell>
          <cell r="J41">
            <v>405209</v>
          </cell>
          <cell r="K41">
            <v>405209</v>
          </cell>
          <cell r="L41">
            <v>405209</v>
          </cell>
          <cell r="M41">
            <v>405209</v>
          </cell>
          <cell r="N41">
            <v>405209</v>
          </cell>
          <cell r="O41">
            <v>405209</v>
          </cell>
          <cell r="P41">
            <v>405209</v>
          </cell>
          <cell r="Q41">
            <v>405209</v>
          </cell>
          <cell r="R41">
            <v>405209</v>
          </cell>
          <cell r="S41">
            <v>364688</v>
          </cell>
          <cell r="T41">
            <v>364688</v>
          </cell>
          <cell r="U41">
            <v>4416777</v>
          </cell>
        </row>
        <row r="42">
          <cell r="A42">
            <v>6140</v>
          </cell>
          <cell r="B42" t="str">
            <v>Muerte ocupantes, Inc.Permanentes, Gto.Medicos</v>
          </cell>
          <cell r="C42">
            <v>36464</v>
          </cell>
          <cell r="D42">
            <v>36830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4">
          <cell r="B44" t="str">
            <v>Nissan Sentra 95     GA16-74093OR</v>
          </cell>
          <cell r="E44">
            <v>1313491</v>
          </cell>
          <cell r="F44">
            <v>1418570</v>
          </cell>
          <cell r="G44">
            <v>1300357</v>
          </cell>
          <cell r="H44">
            <v>1431704</v>
          </cell>
          <cell r="I44">
            <v>131349</v>
          </cell>
          <cell r="J44">
            <v>131349</v>
          </cell>
          <cell r="K44">
            <v>131349</v>
          </cell>
          <cell r="L44">
            <v>131349</v>
          </cell>
          <cell r="M44">
            <v>131349</v>
          </cell>
          <cell r="N44">
            <v>131349</v>
          </cell>
          <cell r="O44">
            <v>131349</v>
          </cell>
          <cell r="P44">
            <v>131349</v>
          </cell>
          <cell r="Q44">
            <v>131349</v>
          </cell>
          <cell r="R44">
            <v>131349</v>
          </cell>
          <cell r="S44">
            <v>118214</v>
          </cell>
          <cell r="T44">
            <v>118214</v>
          </cell>
          <cell r="U44">
            <v>1431704</v>
          </cell>
        </row>
        <row r="45">
          <cell r="A45">
            <v>6140</v>
          </cell>
          <cell r="B45" t="str">
            <v>Resp.civil, Incendio, Accidente, Robo.</v>
          </cell>
          <cell r="C45">
            <v>36464</v>
          </cell>
          <cell r="D45">
            <v>36830</v>
          </cell>
          <cell r="E45">
            <v>1313491</v>
          </cell>
          <cell r="F45">
            <v>1418570</v>
          </cell>
          <cell r="G45">
            <v>1300357</v>
          </cell>
          <cell r="H45">
            <v>1431704</v>
          </cell>
          <cell r="I45">
            <v>131349</v>
          </cell>
          <cell r="J45">
            <v>131349</v>
          </cell>
          <cell r="K45">
            <v>131349</v>
          </cell>
          <cell r="L45">
            <v>131349</v>
          </cell>
          <cell r="M45">
            <v>131349</v>
          </cell>
          <cell r="N45">
            <v>131349</v>
          </cell>
          <cell r="O45">
            <v>131349</v>
          </cell>
          <cell r="P45">
            <v>131349</v>
          </cell>
          <cell r="Q45">
            <v>131349</v>
          </cell>
          <cell r="R45">
            <v>131349</v>
          </cell>
          <cell r="S45">
            <v>118214</v>
          </cell>
          <cell r="T45">
            <v>118214</v>
          </cell>
          <cell r="U45">
            <v>1431704</v>
          </cell>
        </row>
        <row r="46">
          <cell r="A46">
            <v>6140</v>
          </cell>
          <cell r="B46" t="str">
            <v>Muerte ocupantes, Inc.Permanentes, Gto.Medicos</v>
          </cell>
          <cell r="C46">
            <v>36464</v>
          </cell>
          <cell r="D46">
            <v>36830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8">
          <cell r="B48" t="str">
            <v>Corsa Chevrolet      FW0367136</v>
          </cell>
          <cell r="E48">
            <v>1404346</v>
          </cell>
          <cell r="F48">
            <v>1075822</v>
          </cell>
          <cell r="G48">
            <v>986170</v>
          </cell>
          <cell r="H48">
            <v>1493998</v>
          </cell>
          <cell r="I48">
            <v>140431</v>
          </cell>
          <cell r="J48">
            <v>140435</v>
          </cell>
          <cell r="K48">
            <v>140435</v>
          </cell>
          <cell r="L48">
            <v>140435</v>
          </cell>
          <cell r="M48">
            <v>140435</v>
          </cell>
          <cell r="N48">
            <v>140435</v>
          </cell>
          <cell r="O48">
            <v>140435</v>
          </cell>
          <cell r="P48">
            <v>140435</v>
          </cell>
          <cell r="Q48">
            <v>140435</v>
          </cell>
          <cell r="R48">
            <v>140435</v>
          </cell>
          <cell r="S48">
            <v>89652</v>
          </cell>
          <cell r="T48">
            <v>89652</v>
          </cell>
          <cell r="U48">
            <v>1493998</v>
          </cell>
        </row>
        <row r="49">
          <cell r="A49">
            <v>6140</v>
          </cell>
          <cell r="B49" t="str">
            <v>Muerte ocupantes, Inc.Permanentes, Gto.Medicos</v>
          </cell>
          <cell r="C49">
            <v>36464</v>
          </cell>
          <cell r="D49">
            <v>36830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A50">
            <v>6140</v>
          </cell>
          <cell r="B50" t="str">
            <v>Resp.civil, Incendio, Accidente, Robo.</v>
          </cell>
          <cell r="C50">
            <v>36464</v>
          </cell>
          <cell r="D50">
            <v>36830</v>
          </cell>
          <cell r="E50">
            <v>1404346</v>
          </cell>
          <cell r="F50">
            <v>1075822</v>
          </cell>
          <cell r="G50">
            <v>986170</v>
          </cell>
          <cell r="H50">
            <v>1493998</v>
          </cell>
          <cell r="I50">
            <v>140431</v>
          </cell>
          <cell r="J50">
            <v>140435</v>
          </cell>
          <cell r="K50">
            <v>140435</v>
          </cell>
          <cell r="L50">
            <v>140435</v>
          </cell>
          <cell r="M50">
            <v>140435</v>
          </cell>
          <cell r="N50">
            <v>140435</v>
          </cell>
          <cell r="O50">
            <v>140435</v>
          </cell>
          <cell r="P50">
            <v>140435</v>
          </cell>
          <cell r="Q50">
            <v>140435</v>
          </cell>
          <cell r="R50">
            <v>140435</v>
          </cell>
          <cell r="S50">
            <v>89652</v>
          </cell>
          <cell r="T50">
            <v>89652</v>
          </cell>
          <cell r="U50">
            <v>1493998</v>
          </cell>
        </row>
        <row r="52">
          <cell r="B52" t="str">
            <v>Corsa Chevrolet      FW0364989</v>
          </cell>
          <cell r="E52">
            <v>1404346</v>
          </cell>
          <cell r="F52">
            <v>1512078</v>
          </cell>
          <cell r="G52">
            <v>1386071</v>
          </cell>
          <cell r="H52">
            <v>1530353</v>
          </cell>
          <cell r="I52">
            <v>140431</v>
          </cell>
          <cell r="J52">
            <v>140435</v>
          </cell>
          <cell r="K52">
            <v>140435</v>
          </cell>
          <cell r="L52">
            <v>140435</v>
          </cell>
          <cell r="M52">
            <v>140435</v>
          </cell>
          <cell r="N52">
            <v>140435</v>
          </cell>
          <cell r="O52">
            <v>140435</v>
          </cell>
          <cell r="P52">
            <v>140435</v>
          </cell>
          <cell r="Q52">
            <v>140435</v>
          </cell>
          <cell r="R52">
            <v>140435</v>
          </cell>
          <cell r="S52">
            <v>126007</v>
          </cell>
          <cell r="T52">
            <v>126007</v>
          </cell>
          <cell r="U52">
            <v>1530353</v>
          </cell>
        </row>
        <row r="53">
          <cell r="A53">
            <v>6140</v>
          </cell>
          <cell r="B53" t="str">
            <v>Muerte ocupantes, Inc.Permanentes, Gto.Medicos</v>
          </cell>
          <cell r="C53">
            <v>36464</v>
          </cell>
          <cell r="D53">
            <v>36830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A54">
            <v>6140</v>
          </cell>
          <cell r="B54" t="str">
            <v>Resp.civil, Incendio, Accidente, Robo.</v>
          </cell>
          <cell r="C54">
            <v>36464</v>
          </cell>
          <cell r="D54">
            <v>36830</v>
          </cell>
          <cell r="E54">
            <v>1404346</v>
          </cell>
          <cell r="F54">
            <v>1512078</v>
          </cell>
          <cell r="G54">
            <v>1386071</v>
          </cell>
          <cell r="H54">
            <v>1530353</v>
          </cell>
          <cell r="I54">
            <v>140431</v>
          </cell>
          <cell r="J54">
            <v>140435</v>
          </cell>
          <cell r="K54">
            <v>140435</v>
          </cell>
          <cell r="L54">
            <v>140435</v>
          </cell>
          <cell r="M54">
            <v>140435</v>
          </cell>
          <cell r="N54">
            <v>140435</v>
          </cell>
          <cell r="O54">
            <v>140435</v>
          </cell>
          <cell r="P54">
            <v>140435</v>
          </cell>
          <cell r="Q54">
            <v>140435</v>
          </cell>
          <cell r="R54">
            <v>140435</v>
          </cell>
          <cell r="S54">
            <v>126007</v>
          </cell>
          <cell r="T54">
            <v>126007</v>
          </cell>
          <cell r="U54">
            <v>1530353</v>
          </cell>
        </row>
        <row r="56">
          <cell r="B56" t="str">
            <v>Corsa Chevrolet     BT0001536</v>
          </cell>
          <cell r="E56">
            <v>0</v>
          </cell>
          <cell r="F56">
            <v>2568459</v>
          </cell>
          <cell r="G56">
            <v>1496185</v>
          </cell>
          <cell r="H56">
            <v>1072274</v>
          </cell>
          <cell r="I56">
            <v>0</v>
          </cell>
          <cell r="J56">
            <v>0</v>
          </cell>
          <cell r="K56">
            <v>0</v>
          </cell>
          <cell r="L56">
            <v>133752</v>
          </cell>
          <cell r="M56">
            <v>133751</v>
          </cell>
          <cell r="N56">
            <v>133751</v>
          </cell>
          <cell r="O56">
            <v>133751</v>
          </cell>
          <cell r="P56">
            <v>133751</v>
          </cell>
          <cell r="Q56">
            <v>133751</v>
          </cell>
          <cell r="R56">
            <v>133751</v>
          </cell>
          <cell r="S56">
            <v>136016</v>
          </cell>
          <cell r="T56">
            <v>136016</v>
          </cell>
          <cell r="U56">
            <v>1072274</v>
          </cell>
        </row>
        <row r="57">
          <cell r="A57">
            <v>6140</v>
          </cell>
          <cell r="B57" t="str">
            <v>Muerte ocupantes, Inc.Permanentes, Gto.Medicos</v>
          </cell>
          <cell r="C57">
            <v>36464</v>
          </cell>
          <cell r="D57">
            <v>36830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6140</v>
          </cell>
          <cell r="B58" t="str">
            <v>Resp.civil, Incendio, Accidente, Robo.</v>
          </cell>
          <cell r="C58">
            <v>36464</v>
          </cell>
          <cell r="D58">
            <v>36830</v>
          </cell>
          <cell r="E58">
            <v>0</v>
          </cell>
          <cell r="F58">
            <v>2568459</v>
          </cell>
          <cell r="G58">
            <v>1496185</v>
          </cell>
          <cell r="H58">
            <v>1072274</v>
          </cell>
          <cell r="I58">
            <v>0</v>
          </cell>
          <cell r="J58">
            <v>0</v>
          </cell>
          <cell r="K58">
            <v>0</v>
          </cell>
          <cell r="L58">
            <v>133752</v>
          </cell>
          <cell r="M58">
            <v>133751</v>
          </cell>
          <cell r="N58">
            <v>133751</v>
          </cell>
          <cell r="O58">
            <v>133751</v>
          </cell>
          <cell r="P58">
            <v>133751</v>
          </cell>
          <cell r="Q58">
            <v>133751</v>
          </cell>
          <cell r="R58">
            <v>133751</v>
          </cell>
          <cell r="S58">
            <v>136016</v>
          </cell>
          <cell r="T58">
            <v>136016</v>
          </cell>
          <cell r="U58">
            <v>1072274</v>
          </cell>
        </row>
        <row r="60">
          <cell r="B60" t="str">
            <v>Chevrolet 4x4  S-10 D/C  Año 1999</v>
          </cell>
          <cell r="E60">
            <v>0</v>
          </cell>
          <cell r="F60">
            <v>4231030</v>
          </cell>
          <cell r="G60">
            <v>2608125</v>
          </cell>
          <cell r="H60">
            <v>1622905</v>
          </cell>
          <cell r="I60">
            <v>0</v>
          </cell>
          <cell r="J60">
            <v>0</v>
          </cell>
          <cell r="K60">
            <v>0</v>
          </cell>
          <cell r="L60">
            <v>0</v>
          </cell>
          <cell r="M60">
            <v>60628</v>
          </cell>
          <cell r="N60">
            <v>265035</v>
          </cell>
          <cell r="O60">
            <v>265035</v>
          </cell>
          <cell r="P60">
            <v>265035</v>
          </cell>
          <cell r="Q60">
            <v>265035</v>
          </cell>
          <cell r="R60">
            <v>265035</v>
          </cell>
          <cell r="S60">
            <v>237102</v>
          </cell>
          <cell r="T60">
            <v>237102</v>
          </cell>
          <cell r="U60">
            <v>1622905</v>
          </cell>
        </row>
        <row r="61">
          <cell r="A61">
            <v>6140</v>
          </cell>
          <cell r="B61" t="str">
            <v>Muerte ocupantes, Inc.Permanentes, Gto.Medicos</v>
          </cell>
          <cell r="C61">
            <v>36464</v>
          </cell>
          <cell r="D61">
            <v>36830</v>
          </cell>
          <cell r="E61">
            <v>0</v>
          </cell>
          <cell r="F61">
            <v>4231030</v>
          </cell>
          <cell r="G61">
            <v>2608125</v>
          </cell>
          <cell r="H61">
            <v>1622905</v>
          </cell>
          <cell r="I61">
            <v>0</v>
          </cell>
          <cell r="J61">
            <v>0</v>
          </cell>
          <cell r="K61">
            <v>0</v>
          </cell>
          <cell r="L61">
            <v>0</v>
          </cell>
          <cell r="M61">
            <v>60628</v>
          </cell>
          <cell r="N61">
            <v>265035</v>
          </cell>
          <cell r="O61">
            <v>265035</v>
          </cell>
          <cell r="P61">
            <v>265035</v>
          </cell>
          <cell r="Q61">
            <v>265035</v>
          </cell>
          <cell r="R61">
            <v>265035</v>
          </cell>
          <cell r="S61">
            <v>237102</v>
          </cell>
          <cell r="T61">
            <v>237102</v>
          </cell>
          <cell r="U61">
            <v>1622905</v>
          </cell>
        </row>
        <row r="62">
          <cell r="A62">
            <v>6140</v>
          </cell>
          <cell r="B62" t="str">
            <v>Resp.civil, Incendio, Accidente, Robo.</v>
          </cell>
          <cell r="C62">
            <v>36464</v>
          </cell>
          <cell r="D62">
            <v>36830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4">
          <cell r="B64" t="str">
            <v>AUTOGRUAS</v>
          </cell>
          <cell r="E64">
            <v>3095328</v>
          </cell>
          <cell r="F64">
            <v>4224751</v>
          </cell>
          <cell r="G64">
            <v>3872688.4166666665</v>
          </cell>
          <cell r="H64">
            <v>3447390.5833333335</v>
          </cell>
          <cell r="I64">
            <v>309540</v>
          </cell>
          <cell r="J64">
            <v>309532</v>
          </cell>
          <cell r="K64">
            <v>309532</v>
          </cell>
          <cell r="L64">
            <v>309532</v>
          </cell>
          <cell r="M64">
            <v>309532</v>
          </cell>
          <cell r="N64">
            <v>309532</v>
          </cell>
          <cell r="O64">
            <v>309532</v>
          </cell>
          <cell r="P64">
            <v>309532</v>
          </cell>
          <cell r="Q64">
            <v>309532</v>
          </cell>
          <cell r="R64">
            <v>309532</v>
          </cell>
          <cell r="S64">
            <v>352062.58333333331</v>
          </cell>
          <cell r="T64">
            <v>352065</v>
          </cell>
          <cell r="U64">
            <v>3447390.5833333335</v>
          </cell>
        </row>
        <row r="65">
          <cell r="A65">
            <v>6140</v>
          </cell>
          <cell r="B65" t="str">
            <v>Hyster H50XM 96  ISUZU DIES.N836970</v>
          </cell>
          <cell r="C65">
            <v>36464</v>
          </cell>
          <cell r="D65">
            <v>36830</v>
          </cell>
          <cell r="E65">
            <v>726790</v>
          </cell>
          <cell r="F65">
            <v>1038906</v>
          </cell>
          <cell r="G65">
            <v>952330.5</v>
          </cell>
          <cell r="H65">
            <v>813365.5</v>
          </cell>
          <cell r="I65">
            <v>72679</v>
          </cell>
          <cell r="J65">
            <v>72679</v>
          </cell>
          <cell r="K65">
            <v>72679</v>
          </cell>
          <cell r="L65">
            <v>72679</v>
          </cell>
          <cell r="M65">
            <v>72679</v>
          </cell>
          <cell r="N65">
            <v>72679</v>
          </cell>
          <cell r="O65">
            <v>72679</v>
          </cell>
          <cell r="P65">
            <v>72679</v>
          </cell>
          <cell r="Q65">
            <v>72679</v>
          </cell>
          <cell r="R65">
            <v>72679</v>
          </cell>
          <cell r="S65">
            <v>86575.5</v>
          </cell>
          <cell r="T65">
            <v>86576</v>
          </cell>
          <cell r="U65">
            <v>813365.5</v>
          </cell>
        </row>
        <row r="66">
          <cell r="A66">
            <v>6140</v>
          </cell>
          <cell r="B66" t="str">
            <v>Clark    HY466-0822-BRF-4205</v>
          </cell>
          <cell r="C66">
            <v>36464</v>
          </cell>
          <cell r="D66">
            <v>36830</v>
          </cell>
          <cell r="E66">
            <v>139124</v>
          </cell>
          <cell r="F66">
            <v>150255</v>
          </cell>
          <cell r="G66">
            <v>137733.75</v>
          </cell>
          <cell r="H66">
            <v>151645.25</v>
          </cell>
          <cell r="I66">
            <v>13916</v>
          </cell>
          <cell r="J66">
            <v>13912</v>
          </cell>
          <cell r="K66">
            <v>13912</v>
          </cell>
          <cell r="L66">
            <v>13912</v>
          </cell>
          <cell r="M66">
            <v>13912</v>
          </cell>
          <cell r="N66">
            <v>13912</v>
          </cell>
          <cell r="O66">
            <v>13912</v>
          </cell>
          <cell r="P66">
            <v>13912</v>
          </cell>
          <cell r="Q66">
            <v>13912</v>
          </cell>
          <cell r="R66">
            <v>13912</v>
          </cell>
          <cell r="S66">
            <v>12521.25</v>
          </cell>
          <cell r="T66">
            <v>12521</v>
          </cell>
          <cell r="U66">
            <v>151645.25</v>
          </cell>
        </row>
        <row r="67">
          <cell r="A67">
            <v>6140</v>
          </cell>
          <cell r="B67" t="str">
            <v>HISTER HCXL 80        P-N1320842</v>
          </cell>
          <cell r="C67">
            <v>36464</v>
          </cell>
          <cell r="D67">
            <v>36830</v>
          </cell>
          <cell r="E67">
            <v>344915</v>
          </cell>
          <cell r="F67">
            <v>547100</v>
          </cell>
          <cell r="G67">
            <v>501508.33333333331</v>
          </cell>
          <cell r="H67">
            <v>390506.66666666669</v>
          </cell>
          <cell r="I67">
            <v>34487</v>
          </cell>
          <cell r="J67">
            <v>34492</v>
          </cell>
          <cell r="K67">
            <v>34492</v>
          </cell>
          <cell r="L67">
            <v>34492</v>
          </cell>
          <cell r="M67">
            <v>34492</v>
          </cell>
          <cell r="N67">
            <v>34492</v>
          </cell>
          <cell r="O67">
            <v>34492</v>
          </cell>
          <cell r="P67">
            <v>34492</v>
          </cell>
          <cell r="Q67">
            <v>34492</v>
          </cell>
          <cell r="R67">
            <v>34492</v>
          </cell>
          <cell r="S67">
            <v>45591.666666666664</v>
          </cell>
          <cell r="T67">
            <v>45592</v>
          </cell>
          <cell r="U67">
            <v>390506.66666666669</v>
          </cell>
        </row>
        <row r="68">
          <cell r="A68">
            <v>6140</v>
          </cell>
          <cell r="B68" t="str">
            <v>HISTER H-300-XL       P-N1320873</v>
          </cell>
          <cell r="C68">
            <v>36464</v>
          </cell>
          <cell r="D68">
            <v>36830</v>
          </cell>
          <cell r="E68">
            <v>506575</v>
          </cell>
          <cell r="F68">
            <v>547100</v>
          </cell>
          <cell r="G68">
            <v>501508.33333333337</v>
          </cell>
          <cell r="H68">
            <v>552166.66666666663</v>
          </cell>
          <cell r="I68">
            <v>50662</v>
          </cell>
          <cell r="J68">
            <v>50657</v>
          </cell>
          <cell r="K68">
            <v>50657</v>
          </cell>
          <cell r="L68">
            <v>50657</v>
          </cell>
          <cell r="M68">
            <v>50657</v>
          </cell>
          <cell r="N68">
            <v>50657</v>
          </cell>
          <cell r="O68">
            <v>50657</v>
          </cell>
          <cell r="P68">
            <v>50657</v>
          </cell>
          <cell r="Q68">
            <v>50657</v>
          </cell>
          <cell r="R68">
            <v>50657</v>
          </cell>
          <cell r="S68">
            <v>45591.666666666664</v>
          </cell>
          <cell r="T68">
            <v>45592</v>
          </cell>
          <cell r="U68">
            <v>552166.66666666663</v>
          </cell>
        </row>
        <row r="69">
          <cell r="A69">
            <v>6140</v>
          </cell>
          <cell r="B69" t="str">
            <v>HYSLER H50XN 97325 ISUZU DIES.C240</v>
          </cell>
          <cell r="C69">
            <v>36464</v>
          </cell>
          <cell r="D69">
            <v>36830</v>
          </cell>
          <cell r="E69">
            <v>940676</v>
          </cell>
          <cell r="F69">
            <v>1416690</v>
          </cell>
          <cell r="G69">
            <v>1298632.5</v>
          </cell>
          <cell r="H69">
            <v>1058733.5</v>
          </cell>
          <cell r="I69">
            <v>94064</v>
          </cell>
          <cell r="J69">
            <v>94068</v>
          </cell>
          <cell r="K69">
            <v>94068</v>
          </cell>
          <cell r="L69">
            <v>94068</v>
          </cell>
          <cell r="M69">
            <v>94068</v>
          </cell>
          <cell r="N69">
            <v>94068</v>
          </cell>
          <cell r="O69">
            <v>94068</v>
          </cell>
          <cell r="P69">
            <v>94068</v>
          </cell>
          <cell r="Q69">
            <v>94068</v>
          </cell>
          <cell r="R69">
            <v>94068</v>
          </cell>
          <cell r="S69">
            <v>118057.5</v>
          </cell>
          <cell r="T69">
            <v>118058</v>
          </cell>
          <cell r="U69">
            <v>1058733.5</v>
          </cell>
        </row>
        <row r="70">
          <cell r="A70">
            <v>6140</v>
          </cell>
          <cell r="B70" t="str">
            <v>CLARK C-300Y-60D  JD8666-1-N-082115N</v>
          </cell>
          <cell r="C70">
            <v>36464</v>
          </cell>
          <cell r="D70">
            <v>36830</v>
          </cell>
          <cell r="E70">
            <v>218624</v>
          </cell>
          <cell r="F70">
            <v>262350</v>
          </cell>
          <cell r="G70">
            <v>240487.5</v>
          </cell>
          <cell r="H70">
            <v>240486.5</v>
          </cell>
          <cell r="I70">
            <v>21866</v>
          </cell>
          <cell r="J70">
            <v>21862</v>
          </cell>
          <cell r="K70">
            <v>21862</v>
          </cell>
          <cell r="L70">
            <v>21862</v>
          </cell>
          <cell r="M70">
            <v>21862</v>
          </cell>
          <cell r="N70">
            <v>21862</v>
          </cell>
          <cell r="O70">
            <v>21862</v>
          </cell>
          <cell r="P70">
            <v>21862</v>
          </cell>
          <cell r="Q70">
            <v>21862</v>
          </cell>
          <cell r="R70">
            <v>21862</v>
          </cell>
          <cell r="S70">
            <v>21862.5</v>
          </cell>
          <cell r="T70">
            <v>21863</v>
          </cell>
          <cell r="U70">
            <v>240486.5</v>
          </cell>
        </row>
        <row r="71">
          <cell r="A71">
            <v>6140</v>
          </cell>
          <cell r="B71" t="str">
            <v>CLARK C-300Y-60D  JD8666-1-N-082139N</v>
          </cell>
          <cell r="C71">
            <v>36464</v>
          </cell>
          <cell r="D71">
            <v>36830</v>
          </cell>
          <cell r="E71">
            <v>218624</v>
          </cell>
          <cell r="F71">
            <v>262350</v>
          </cell>
          <cell r="G71">
            <v>240487.5</v>
          </cell>
          <cell r="H71">
            <v>240486.5</v>
          </cell>
          <cell r="I71">
            <v>21866</v>
          </cell>
          <cell r="J71">
            <v>21862</v>
          </cell>
          <cell r="K71">
            <v>21862</v>
          </cell>
          <cell r="L71">
            <v>21862</v>
          </cell>
          <cell r="M71">
            <v>21862</v>
          </cell>
          <cell r="N71">
            <v>21862</v>
          </cell>
          <cell r="O71">
            <v>21862</v>
          </cell>
          <cell r="P71">
            <v>21862</v>
          </cell>
          <cell r="Q71">
            <v>21862</v>
          </cell>
          <cell r="R71">
            <v>21862</v>
          </cell>
          <cell r="S71">
            <v>21862.5</v>
          </cell>
          <cell r="T71">
            <v>21863</v>
          </cell>
          <cell r="U71">
            <v>240486.5</v>
          </cell>
        </row>
        <row r="72">
          <cell r="B72" t="str">
            <v>TOTAL GENERAL</v>
          </cell>
          <cell r="C72" t="str">
            <v>POR MES</v>
          </cell>
          <cell r="E72">
            <v>71060116</v>
          </cell>
          <cell r="F72">
            <v>130147228</v>
          </cell>
          <cell r="G72">
            <v>80411503.416666672</v>
          </cell>
          <cell r="I72">
            <v>10854178</v>
          </cell>
          <cell r="J72">
            <v>10854182</v>
          </cell>
          <cell r="K72">
            <v>10854182</v>
          </cell>
          <cell r="L72">
            <v>10987934</v>
          </cell>
          <cell r="M72">
            <v>11048564</v>
          </cell>
          <cell r="N72">
            <v>11075557</v>
          </cell>
          <cell r="O72">
            <v>11017857</v>
          </cell>
          <cell r="P72">
            <v>11017857</v>
          </cell>
          <cell r="Q72">
            <v>11052632</v>
          </cell>
          <cell r="R72">
            <v>11065998</v>
          </cell>
          <cell r="S72">
            <v>10966899.583333332</v>
          </cell>
          <cell r="T72">
            <v>10943085.666666666</v>
          </cell>
        </row>
        <row r="73">
          <cell r="C73" t="str">
            <v>ACUMULADO</v>
          </cell>
          <cell r="F73">
            <v>201207344</v>
          </cell>
          <cell r="I73">
            <v>10854178</v>
          </cell>
          <cell r="J73">
            <v>21708360</v>
          </cell>
          <cell r="K73">
            <v>32562542</v>
          </cell>
          <cell r="L73">
            <v>43550476</v>
          </cell>
          <cell r="M73">
            <v>54599040</v>
          </cell>
          <cell r="N73">
            <v>65674597</v>
          </cell>
          <cell r="O73">
            <v>76692454</v>
          </cell>
          <cell r="P73">
            <v>87710311</v>
          </cell>
          <cell r="Q73">
            <v>98762943</v>
          </cell>
          <cell r="R73">
            <v>109828941</v>
          </cell>
          <cell r="S73">
            <v>120795840.58333333</v>
          </cell>
          <cell r="T73">
            <v>131738926.25</v>
          </cell>
        </row>
        <row r="74">
          <cell r="F74">
            <v>201207344</v>
          </cell>
        </row>
      </sheetData>
      <sheetData sheetId="2" refreshError="1"/>
      <sheetData sheetId="3" refreshError="1"/>
      <sheetData sheetId="4" refreshError="1"/>
      <sheetData sheetId="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sión"/>
      <sheetName val="Distribucion"/>
      <sheetName val="Datos"/>
      <sheetName val="Ene'02"/>
      <sheetName val="Listado"/>
      <sheetName val="Antelco Febrero_03"/>
      <sheetName val="Res.173 Balance"/>
      <sheetName val="Res.173 Cuadro Res"/>
      <sheetName val="Instructions"/>
      <sheetName val="Antelco_Febrero_03"/>
      <sheetName val="Res_173_Balance"/>
      <sheetName val="Res_173_Cuadro_Res"/>
      <sheetName val="Antelco_Febrero_031"/>
      <sheetName val="Res_173_Balance1"/>
      <sheetName val="Res_173_Cuadro_Res1"/>
      <sheetName val="Antelco_Febrero_032"/>
      <sheetName val="Res_173_Balance2"/>
      <sheetName val="Res_173_Cuadro_Res2"/>
      <sheetName val="Antelco_Febrero_033"/>
      <sheetName val="Res_173_Balance3"/>
      <sheetName val="Res_173_Cuadro_Res3"/>
      <sheetName val="Antelco_Febrero_034"/>
      <sheetName val="Res_173_Balance4"/>
      <sheetName val="Res_173_Cuadro_Res4"/>
      <sheetName val="Antelco_Febrero_035"/>
      <sheetName val="Res_173_Balance5"/>
      <sheetName val="Res_173_Cuadro_Res5"/>
      <sheetName val="Antelco_Febrero_036"/>
      <sheetName val="Res_173_Balance6"/>
      <sheetName val="Res_173_Cuadro_Res6"/>
      <sheetName val="Antelco_Febrero_037"/>
      <sheetName val="Res_173_Balance7"/>
      <sheetName val="Res_173_Cuadro_Res7"/>
      <sheetName val="Antelco_Febrero_038"/>
      <sheetName val="Res_173_Balance8"/>
      <sheetName val="Res_173_Cuadro_Res8"/>
      <sheetName val="Antelco_Febrero_0310"/>
      <sheetName val="Res_173_Balance10"/>
      <sheetName val="Res_173_Cuadro_Res10"/>
      <sheetName val="Antelco_Febrero_039"/>
      <sheetName val="Res_173_Balance9"/>
      <sheetName val="Res_173_Cuadro_Res9"/>
      <sheetName val="Antelco_Febrero_0311"/>
      <sheetName val="Res_173_Balance11"/>
      <sheetName val="Res_173_Cuadro_Res11"/>
      <sheetName val="Antelco_Febrero_0312"/>
      <sheetName val="Res_173_Balance12"/>
      <sheetName val="Res_173_Cuadro_Res12"/>
      <sheetName val="Antelco_Febrero_0313"/>
      <sheetName val="Res_173_Balance13"/>
      <sheetName val="Res_173_Cuadro_Res13"/>
      <sheetName val="rd flat"/>
      <sheetName val="PLANILLA"/>
      <sheetName val="OBJETIVO"/>
      <sheetName val="rd_flat"/>
      <sheetName val="nueva reseña"/>
      <sheetName val="31.00"/>
    </sheetNames>
    <sheetDataSet>
      <sheetData sheetId="0">
        <row r="13">
          <cell r="C13">
            <v>25633160</v>
          </cell>
        </row>
      </sheetData>
      <sheetData sheetId="1">
        <row r="13">
          <cell r="C13">
            <v>25633160</v>
          </cell>
        </row>
      </sheetData>
      <sheetData sheetId="2">
        <row r="13">
          <cell r="C13">
            <v>25633160</v>
          </cell>
        </row>
      </sheetData>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sheetData sheetId="55" refreshError="1"/>
      <sheetData sheetId="5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DIR_INDUST_"/>
      <sheetName val="0_3_Check_list"/>
      <sheetName val="Set RB"/>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oporte"/>
      <sheetName val="ResumenMayor"/>
      <sheetName val="Mayor-XA-191#00"/>
      <sheetName val="Mayor-AA-191#00"/>
      <sheetName val="ID"/>
      <sheetName val="Ctrl-52802"/>
      <sheetName val="Reclasf"/>
    </sheetNames>
    <sheetDataSet>
      <sheetData sheetId="0">
        <row r="2">
          <cell r="L2">
            <v>4740</v>
          </cell>
        </row>
      </sheetData>
      <sheetData sheetId="1"/>
      <sheetData sheetId="2"/>
      <sheetData sheetId="3"/>
      <sheetData sheetId="4"/>
      <sheetData sheetId="5"/>
      <sheetData sheetId="6"/>
      <sheetData sheetId="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122"/>
      <sheetName val="109"/>
      <sheetName val="Conciliación"/>
      <sheetName val="Balance PYG 31.07.10"/>
      <sheetName val="Recalculo"/>
      <sheetName val="Retenciones Locales 07"/>
      <sheetName val="Corte Doc.Ret.Loc."/>
      <sheetName val="Retenciones"/>
      <sheetName val="TC-SET"/>
      <sheetName val="FBL1N"/>
      <sheetName val="IMPORTACIONES"/>
      <sheetName val="Ret.Locales 06 2010"/>
      <sheetName val="Hoja1_(2)"/>
      <sheetName val="Balance_PYG_31_07_10"/>
      <sheetName val="Retenciones_Locales_07"/>
      <sheetName val="Corte_Doc_Ret_Loc_"/>
      <sheetName val="Ret_Locales_06_2010"/>
      <sheetName val="Links"/>
      <sheetName val="Lead"/>
      <sheetName val="Hoja1_(2)1"/>
      <sheetName val="Balance_PYG_31_07_101"/>
      <sheetName val="Retenciones_Locales_071"/>
      <sheetName val="Corte_Doc_Ret_Loc_1"/>
      <sheetName val="Ret_Locales_06_2010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1">
          <cell r="I41">
            <v>-18374</v>
          </cell>
        </row>
      </sheetData>
      <sheetData sheetId="8" refreshError="1"/>
      <sheetData sheetId="9">
        <row r="53">
          <cell r="H53">
            <v>25965</v>
          </cell>
        </row>
      </sheetData>
      <sheetData sheetId="10">
        <row r="6">
          <cell r="B6" t="str">
            <v>    </v>
          </cell>
          <cell r="C6" t="str">
            <v>Compra</v>
          </cell>
          <cell r="D6" t="str">
            <v>Venta</v>
          </cell>
        </row>
        <row r="7">
          <cell r="B7">
            <v>40360</v>
          </cell>
          <cell r="C7">
            <v>4761.4399999999996</v>
          </cell>
          <cell r="D7">
            <v>4768.53</v>
          </cell>
        </row>
        <row r="8">
          <cell r="B8">
            <v>40361</v>
          </cell>
          <cell r="C8">
            <v>4758.75</v>
          </cell>
          <cell r="D8">
            <v>4767.3599999999997</v>
          </cell>
        </row>
        <row r="9">
          <cell r="B9">
            <v>40362</v>
          </cell>
          <cell r="C9">
            <v>4758.75</v>
          </cell>
          <cell r="D9">
            <v>4767.3599999999997</v>
          </cell>
        </row>
        <row r="10">
          <cell r="B10">
            <v>40363</v>
          </cell>
          <cell r="C10">
            <v>4758.75</v>
          </cell>
          <cell r="D10">
            <v>4767.3599999999997</v>
          </cell>
        </row>
        <row r="11">
          <cell r="B11">
            <v>40364</v>
          </cell>
          <cell r="C11">
            <v>4757.01</v>
          </cell>
          <cell r="D11">
            <v>4766.8500000000004</v>
          </cell>
        </row>
        <row r="12">
          <cell r="B12">
            <v>40365</v>
          </cell>
          <cell r="C12">
            <v>4760.95</v>
          </cell>
          <cell r="D12">
            <v>4768.33</v>
          </cell>
        </row>
        <row r="13">
          <cell r="B13">
            <v>40366</v>
          </cell>
          <cell r="C13">
            <v>4766.38</v>
          </cell>
          <cell r="D13">
            <v>4774.1899999999996</v>
          </cell>
        </row>
        <row r="14">
          <cell r="B14">
            <v>40367</v>
          </cell>
          <cell r="C14">
            <v>4767.99</v>
          </cell>
          <cell r="D14">
            <v>4774.6899999999996</v>
          </cell>
        </row>
        <row r="15">
          <cell r="B15">
            <v>40368</v>
          </cell>
          <cell r="C15">
            <v>4764.24</v>
          </cell>
          <cell r="D15">
            <v>4772.13</v>
          </cell>
        </row>
        <row r="16">
          <cell r="B16">
            <v>40369</v>
          </cell>
          <cell r="C16">
            <v>4764.24</v>
          </cell>
          <cell r="D16">
            <v>4772.13</v>
          </cell>
        </row>
        <row r="17">
          <cell r="B17">
            <v>40370</v>
          </cell>
          <cell r="C17">
            <v>4764.24</v>
          </cell>
          <cell r="D17">
            <v>4772.13</v>
          </cell>
        </row>
        <row r="18">
          <cell r="B18">
            <v>40371</v>
          </cell>
          <cell r="C18">
            <v>4762.9799999999996</v>
          </cell>
          <cell r="D18">
            <v>4770.25</v>
          </cell>
        </row>
        <row r="19">
          <cell r="B19">
            <v>40372</v>
          </cell>
          <cell r="C19">
            <v>4757.0200000000004</v>
          </cell>
          <cell r="D19">
            <v>4763.8900000000003</v>
          </cell>
        </row>
        <row r="20">
          <cell r="B20">
            <v>40373</v>
          </cell>
          <cell r="C20">
            <v>4750.6899999999996</v>
          </cell>
          <cell r="D20">
            <v>4758.88</v>
          </cell>
        </row>
        <row r="21">
          <cell r="B21">
            <v>40374</v>
          </cell>
          <cell r="C21">
            <v>4749.79</v>
          </cell>
          <cell r="D21">
            <v>4756.8</v>
          </cell>
        </row>
        <row r="22">
          <cell r="B22">
            <v>40375</v>
          </cell>
          <cell r="C22">
            <v>4750.95</v>
          </cell>
          <cell r="D22">
            <v>4757.43</v>
          </cell>
        </row>
        <row r="23">
          <cell r="B23">
            <v>40376</v>
          </cell>
          <cell r="C23">
            <v>4750.95</v>
          </cell>
          <cell r="D23">
            <v>4757.43</v>
          </cell>
        </row>
        <row r="24">
          <cell r="B24">
            <v>40377</v>
          </cell>
          <cell r="C24">
            <v>4750.95</v>
          </cell>
          <cell r="D24">
            <v>4757.43</v>
          </cell>
        </row>
        <row r="25">
          <cell r="B25">
            <v>40378</v>
          </cell>
          <cell r="C25">
            <v>4748.1099999999997</v>
          </cell>
          <cell r="D25">
            <v>4755.3599999999997</v>
          </cell>
        </row>
        <row r="26">
          <cell r="B26">
            <v>40379</v>
          </cell>
          <cell r="C26">
            <v>4749.83</v>
          </cell>
          <cell r="D26">
            <v>4756.12</v>
          </cell>
        </row>
        <row r="27">
          <cell r="B27">
            <v>40380</v>
          </cell>
          <cell r="C27">
            <v>4752.91</v>
          </cell>
          <cell r="D27">
            <v>4760.51</v>
          </cell>
        </row>
        <row r="28">
          <cell r="B28">
            <v>40381</v>
          </cell>
          <cell r="C28">
            <v>4759.88</v>
          </cell>
          <cell r="D28">
            <v>4768.4399999999996</v>
          </cell>
        </row>
        <row r="29">
          <cell r="B29">
            <v>40382</v>
          </cell>
          <cell r="C29">
            <v>4766.38</v>
          </cell>
          <cell r="D29">
            <v>4773.53</v>
          </cell>
        </row>
        <row r="30">
          <cell r="B30">
            <v>40383</v>
          </cell>
          <cell r="C30">
            <v>4766.38</v>
          </cell>
          <cell r="D30">
            <v>4773.53</v>
          </cell>
        </row>
        <row r="31">
          <cell r="B31">
            <v>40384</v>
          </cell>
          <cell r="C31">
            <v>4766.38</v>
          </cell>
          <cell r="D31">
            <v>4773.53</v>
          </cell>
        </row>
        <row r="32">
          <cell r="B32">
            <v>40385</v>
          </cell>
          <cell r="C32">
            <v>4756.26</v>
          </cell>
          <cell r="D32">
            <v>4765.33</v>
          </cell>
        </row>
        <row r="33">
          <cell r="B33">
            <v>40386</v>
          </cell>
          <cell r="C33">
            <v>4751.12</v>
          </cell>
          <cell r="D33">
            <v>4758.8100000000004</v>
          </cell>
        </row>
        <row r="34">
          <cell r="B34">
            <v>40387</v>
          </cell>
          <cell r="C34">
            <v>4749.59</v>
          </cell>
          <cell r="D34">
            <v>4755.82</v>
          </cell>
        </row>
        <row r="35">
          <cell r="B35">
            <v>40388</v>
          </cell>
          <cell r="C35">
            <v>4748.4399999999996</v>
          </cell>
          <cell r="D35">
            <v>4755.28</v>
          </cell>
        </row>
        <row r="36">
          <cell r="B36">
            <v>40389</v>
          </cell>
          <cell r="C36">
            <v>4748.1400000000003</v>
          </cell>
          <cell r="D36">
            <v>4756.91</v>
          </cell>
        </row>
        <row r="37">
          <cell r="B37">
            <v>40390</v>
          </cell>
          <cell r="C37">
            <v>4748.1400000000003</v>
          </cell>
          <cell r="D37">
            <v>4756.91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ow r="41">
          <cell r="I41">
            <v>-18374</v>
          </cell>
        </row>
      </sheetData>
      <sheetData sheetId="24"/>
      <sheetData sheetId="25"/>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a"/>
      <sheetName val="Procedimiento Alternativo"/>
      <sheetName val="XREF"/>
      <sheetName val="Tickmarks"/>
    </sheetNames>
    <sheetDataSet>
      <sheetData sheetId="0">
        <row r="27">
          <cell r="M27" t="str">
            <v>{a}</v>
          </cell>
        </row>
      </sheetData>
      <sheetData sheetId="1"/>
      <sheetData sheetId="2"/>
      <sheetData sheetId="3"/>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lusiones"/>
      <sheetName val="BG Analítico"/>
      <sheetName val="set 07 cierre previo"/>
      <sheetName val="Balance Marzo 07 TC Historico"/>
      <sheetName val="Balance Marzo 07 TC Cierre"/>
      <sheetName val="set 07 historico previo"/>
      <sheetName val="Analítico de ventas"/>
      <sheetName val="Gastos Gráficos"/>
      <sheetName val="Ratios"/>
      <sheetName val="EERR Analítico"/>
      <sheetName val="Final Cierre 30 09 07"/>
      <sheetName val="Sep final historico"/>
      <sheetName val="Real Vs. Budget"/>
      <sheetName val="Volumenes de vta 07 vs 06"/>
      <sheetName val="visua promo &amp; publ"/>
      <sheetName val="junio 07 historico"/>
      <sheetName val="Balance US$ Febrero TC Hstorico"/>
      <sheetName val="abril 07 historico."/>
      <sheetName val="mayo 07 historico."/>
      <sheetName val="Tickmarks"/>
      <sheetName val="Balance USD TC Historico 08_200"/>
      <sheetName val="PPC BG USD TC Cierre 08_2007"/>
      <sheetName val="PPC JULIO 07 USD HISTORICO"/>
      <sheetName val="PPC JULIO 07 USD CIERRE"/>
      <sheetName val="Sheet2"/>
      <sheetName val="BG_Analítico"/>
      <sheetName val="Analítico_de_venta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uce "/>
      <sheetName val="DDJJ"/>
      <sheetName val="PG Cs.Sociales"/>
      <sheetName val="Remuneraciones"/>
      <sheetName val=" SAC-Bonus "/>
      <sheetName val="Vacaciones "/>
      <sheetName val="Cost Leadership Capex Div."/>
      <sheetName val="Cost Leadership Capex Inv."/>
      <sheetName val="prueba Rem y carg s"/>
      <sheetName val="RESUMEN"/>
      <sheetName val="Cruce_"/>
      <sheetName val="PG_Cs_Sociales"/>
      <sheetName val="_SAC-Bonus_"/>
      <sheetName val="Vacaciones_"/>
      <sheetName val="Cost_Leadership_Capex_Div_"/>
      <sheetName val="Cost_Leadership_Capex_Inv_"/>
      <sheetName val="prueba_Rem_y_carg_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3-54678"/>
      <sheetName val="513-54679"/>
      <sheetName val="513-54680"/>
      <sheetName val="513-54681"/>
      <sheetName val="513-54682"/>
      <sheetName val="513-54683"/>
      <sheetName val="513-53583"/>
    </sheet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elivery"/>
      <sheetName val="Comments"/>
      <sheetName val="Instructions"/>
      <sheetName val="User"/>
      <sheetName val="Settings"/>
      <sheetName val="Orientation"/>
      <sheetName val="RptClose"/>
      <sheetName val="Hidden"/>
      <sheetName val="Sheet1"/>
      <sheetName val="POA"/>
      <sheetName val="2004"/>
      <sheetName val="Lista_de_Feriados"/>
      <sheetName val="TO People"/>
      <sheetName val="Value lists"/>
      <sheetName val="A"/>
      <sheetName val="Back-up"/>
      <sheetName val="Datos por SKU-categoria 2011 Ac"/>
      <sheetName val="Cadena Valor Gs Metro"/>
      <sheetName val="Parameters"/>
      <sheetName val="Resumen Costo"/>
      <sheetName val="Assumptions"/>
      <sheetName val="Volume Projections"/>
      <sheetName val="STARTSHEET"/>
      <sheetName val="Registro"/>
      <sheetName val="Sig Cycles_Accts &amp; Processes"/>
      <sheetName val="025"/>
      <sheetName val="BOLETA"/>
      <sheetName val="TO_People"/>
      <sheetName val="Value_lists"/>
      <sheetName val="Datos_por_SKU-categoria_2011_Ac"/>
      <sheetName val="Cadena_Valor_Gs_Metro"/>
      <sheetName val="Resumen_Costo"/>
      <sheetName val="Volume_Projections"/>
      <sheetName val="Sig_Cycles_Accts_&amp;_Processes"/>
      <sheetName val="RG Depots"/>
      <sheetName val="DATA"/>
      <sheetName val="Profit Contrib (pg 1)FPvsEst"/>
      <sheetName val="ABI Earnings (pg 1)FPvsEst"/>
      <sheetName val="ABI Cost Increases"/>
      <sheetName val="Contingencies"/>
      <sheetName val="МП"/>
      <sheetName val="Lists"/>
      <sheetName val="SAT М3"/>
      <sheetName val="Case"/>
      <sheetName val="SumVal"/>
      <sheetName val="Distribución D"/>
      <sheetName val="Profit_Contrib_(pg_1)FPvsEst"/>
      <sheetName val="ABI_Earnings_(pg_1)FPvsEst"/>
      <sheetName val="ABI_Cost_Increases"/>
      <sheetName val="EQR"/>
      <sheetName val="TO_People1"/>
      <sheetName val="Value_lists1"/>
      <sheetName val="Datos_por_SKU-categoria_2011_A1"/>
      <sheetName val="Cadena_Valor_Gs_Metro1"/>
      <sheetName val="Resumen_Costo1"/>
      <sheetName val="Volume_Projections1"/>
      <sheetName val="Sig_Cycles_Accts_&amp;_Processes1"/>
      <sheetName val="RG_Depots"/>
      <sheetName val="Profit_Contrib_(pg_1)FPvsEst1"/>
      <sheetName val="ABI_Earnings_(pg_1)FPvsEst1"/>
      <sheetName val="ABI_Cost_Increases1"/>
      <sheetName val="SAT_М3"/>
      <sheetName val="Distribución_D"/>
      <sheetName val="TO_People3"/>
      <sheetName val="Value_lists3"/>
      <sheetName val="Datos_por_SKU-categoria_2011_A3"/>
      <sheetName val="Cadena_Valor_Gs_Metro3"/>
      <sheetName val="Resumen_Costo3"/>
      <sheetName val="Volume_Projections3"/>
      <sheetName val="Sig_Cycles_Accts_&amp;_Processes3"/>
      <sheetName val="RG_Depots2"/>
      <sheetName val="Profit_Contrib_(pg_1)FPvsEst2"/>
      <sheetName val="ABI_Earnings_(pg_1)FPvsEst2"/>
      <sheetName val="ABI_Cost_Increases2"/>
      <sheetName val="SAT_М32"/>
      <sheetName val="Distribución_D2"/>
      <sheetName val="TO_People2"/>
      <sheetName val="Value_lists2"/>
      <sheetName val="Datos_por_SKU-categoria_2011_A2"/>
      <sheetName val="Cadena_Valor_Gs_Metro2"/>
      <sheetName val="Resumen_Costo2"/>
      <sheetName val="Volume_Projections2"/>
      <sheetName val="Sig_Cycles_Accts_&amp;_Processes2"/>
      <sheetName val="RG_Depots1"/>
      <sheetName val="SAT_М31"/>
      <sheetName val="Distribución_D1"/>
      <sheetName val="TO_People4"/>
      <sheetName val="Value_lists4"/>
      <sheetName val="Datos_por_SKU-categoria_2011_A4"/>
      <sheetName val="Cadena_Valor_Gs_Metro4"/>
      <sheetName val="Resumen_Costo4"/>
      <sheetName val="Volume_Projections4"/>
      <sheetName val="Sig_Cycles_Accts_&amp;_Processes4"/>
      <sheetName val="RG_Depots3"/>
      <sheetName val="Profit_Contrib_(pg_1)FPvsEst3"/>
      <sheetName val="ABI_Earnings_(pg_1)FPvsEst3"/>
      <sheetName val="ABI_Cost_Increases3"/>
      <sheetName val="SAT_М33"/>
      <sheetName val="Distribución_D3"/>
      <sheetName val="TO_People5"/>
      <sheetName val="Value_lists5"/>
      <sheetName val="Datos_por_SKU-categoria_2011_A5"/>
      <sheetName val="Cadena_Valor_Gs_Metro5"/>
      <sheetName val="Resumen_Costo5"/>
      <sheetName val="Volume_Projections5"/>
      <sheetName val="Sig_Cycles_Accts_&amp;_Processes5"/>
      <sheetName val="RG_Depots4"/>
      <sheetName val="Profit_Contrib_(pg_1)FPvsEst4"/>
      <sheetName val="ABI_Earnings_(pg_1)FPvsEst4"/>
      <sheetName val="ABI_Cost_Increases4"/>
      <sheetName val="SAT_М34"/>
      <sheetName val="Distribución_D4"/>
      <sheetName val="TO_People6"/>
      <sheetName val="Value_lists6"/>
      <sheetName val="Datos_por_SKU-categoria_2011_A6"/>
      <sheetName val="Cadena_Valor_Gs_Metro6"/>
      <sheetName val="Resumen_Costo6"/>
      <sheetName val="Volume_Projections6"/>
      <sheetName val="Sig_Cycles_Accts_&amp;_Processes6"/>
      <sheetName val="RG_Depots5"/>
      <sheetName val="Profit_Contrib_(pg_1)FPvsEst5"/>
      <sheetName val="ABI_Earnings_(pg_1)FPvsEst5"/>
      <sheetName val="ABI_Cost_Increases5"/>
      <sheetName val="SAT_М35"/>
      <sheetName val="Distribución_D5"/>
      <sheetName val="TO_People7"/>
      <sheetName val="Value_lists7"/>
      <sheetName val="Datos_por_SKU-categoria_2011_A7"/>
      <sheetName val="Cadena_Valor_Gs_Metro7"/>
      <sheetName val="Resumen_Costo7"/>
      <sheetName val="Volume_Projections7"/>
      <sheetName val="Sig_Cycles_Accts_&amp;_Processes7"/>
      <sheetName val="RG_Depots6"/>
      <sheetName val="Profit_Contrib_(pg_1)FPvsEst6"/>
      <sheetName val="ABI_Earnings_(pg_1)FPvsEst6"/>
      <sheetName val="ABI_Cost_Increases6"/>
      <sheetName val="SAT_М36"/>
      <sheetName val="Distribución_D6"/>
      <sheetName val="TO_People8"/>
      <sheetName val="Value_lists8"/>
      <sheetName val="Datos_por_SKU-categoria_2011_A8"/>
      <sheetName val="Cadena_Valor_Gs_Metro8"/>
      <sheetName val="Resumen_Costo8"/>
      <sheetName val="Volume_Projections8"/>
      <sheetName val="Sig_Cycles_Accts_&amp;_Processes8"/>
      <sheetName val="RG_Depots7"/>
      <sheetName val="Profit_Contrib_(pg_1)FPvsEst7"/>
      <sheetName val="ABI_Earnings_(pg_1)FPvsEst7"/>
      <sheetName val="ABI_Cost_Increases7"/>
      <sheetName val="SAT_М37"/>
      <sheetName val="Distribución_D7"/>
      <sheetName val="TO_People9"/>
      <sheetName val="Value_lists9"/>
      <sheetName val="Datos_por_SKU-categoria_2011_A9"/>
      <sheetName val="Cadena_Valor_Gs_Metro9"/>
      <sheetName val="Resumen_Costo9"/>
      <sheetName val="Volume_Projections9"/>
      <sheetName val="Sig_Cycles_Accts_&amp;_Processes9"/>
      <sheetName val="RG_Depots8"/>
      <sheetName val="Profit_Contrib_(pg_1)FPvsEst8"/>
      <sheetName val="ABI_Earnings_(pg_1)FPvsEst8"/>
      <sheetName val="ABI_Cost_Increases8"/>
      <sheetName val="SAT_М38"/>
      <sheetName val="Distribución_D8"/>
      <sheetName val="TO_People11"/>
      <sheetName val="Value_lists11"/>
      <sheetName val="Datos_por_SKU-categoria_2011_11"/>
      <sheetName val="Cadena_Valor_Gs_Metro11"/>
      <sheetName val="Resumen_Costo11"/>
      <sheetName val="Volume_Projections11"/>
      <sheetName val="Sig_Cycles_Accts_&amp;_Processes11"/>
      <sheetName val="RG_Depots10"/>
      <sheetName val="Profit_Contrib_(pg_1)FPvsEst10"/>
      <sheetName val="ABI_Earnings_(pg_1)FPvsEst10"/>
      <sheetName val="ABI_Cost_Increases10"/>
      <sheetName val="SAT_М310"/>
      <sheetName val="Distribución_D10"/>
      <sheetName val="TO_People10"/>
      <sheetName val="Value_lists10"/>
      <sheetName val="Datos_por_SKU-categoria_2011_10"/>
      <sheetName val="Cadena_Valor_Gs_Metro10"/>
      <sheetName val="Resumen_Costo10"/>
      <sheetName val="Volume_Projections10"/>
      <sheetName val="Sig_Cycles_Accts_&amp;_Processes10"/>
      <sheetName val="RG_Depots9"/>
      <sheetName val="Profit_Contrib_(pg_1)FPvsEst9"/>
      <sheetName val="ABI_Earnings_(pg_1)FPvsEst9"/>
      <sheetName val="ABI_Cost_Increases9"/>
      <sheetName val="SAT_М39"/>
      <sheetName val="Distribución_D9"/>
      <sheetName val="TO_People12"/>
      <sheetName val="Value_lists12"/>
      <sheetName val="Datos_por_SKU-categoria_2011_12"/>
      <sheetName val="Cadena_Valor_Gs_Metro12"/>
      <sheetName val="Resumen_Costo12"/>
      <sheetName val="Volume_Projections12"/>
      <sheetName val="Sig_Cycles_Accts_&amp;_Processes12"/>
      <sheetName val="RG_Depots11"/>
      <sheetName val="Profit_Contrib_(pg_1)FPvsEst11"/>
      <sheetName val="ABI_Earnings_(pg_1)FPvsEst11"/>
      <sheetName val="ABI_Cost_Increases11"/>
      <sheetName val="SAT_М311"/>
      <sheetName val="Distribución_D11"/>
      <sheetName val="TO_People13"/>
      <sheetName val="Value_lists13"/>
      <sheetName val="Datos_por_SKU-categoria_2011_13"/>
      <sheetName val="Cadena_Valor_Gs_Metro13"/>
      <sheetName val="Resumen_Costo13"/>
      <sheetName val="Volume_Projections13"/>
      <sheetName val="Sig_Cycles_Accts_&amp;_Processes13"/>
      <sheetName val="RG_Depots12"/>
      <sheetName val="Profit_Contrib_(pg_1)FPvsEst12"/>
      <sheetName val="ABI_Earnings_(pg_1)FPvsEst12"/>
      <sheetName val="ABI_Cost_Increases12"/>
      <sheetName val="SAT_М312"/>
      <sheetName val="Distribución_D12"/>
      <sheetName val="TO_People14"/>
      <sheetName val="Value_lists14"/>
      <sheetName val="Datos_por_SKU-categoria_2011_14"/>
      <sheetName val="Cadena_Valor_Gs_Metro14"/>
      <sheetName val="Resumen_Costo14"/>
      <sheetName val="Volume_Projections14"/>
      <sheetName val="Sig_Cycles_Accts_&amp;_Processes14"/>
      <sheetName val="RG_Depots13"/>
      <sheetName val="Profit_Contrib_(pg_1)FPvsEst13"/>
      <sheetName val="ABI_Earnings_(pg_1)FPvsEst13"/>
      <sheetName val="ABI_Cost_Increases13"/>
      <sheetName val="SAT_М313"/>
      <sheetName val="Distribución_D13"/>
      <sheetName val="Лист1"/>
      <sheetName val="536-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4">
            <v>1</v>
          </cell>
        </row>
        <row r="11">
          <cell r="Z11">
            <v>0</v>
          </cell>
          <cell r="AA11">
            <v>0</v>
          </cell>
          <cell r="AB11">
            <v>0</v>
          </cell>
          <cell r="AC11">
            <v>0</v>
          </cell>
          <cell r="AD11">
            <v>0</v>
          </cell>
          <cell r="AE1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Resumen"/>
      <sheetName val="Análisis Gs. al 30.06.08"/>
      <sheetName val="Análisis US$ al 30.06.08"/>
      <sheetName val="Cálculo del Lím. acum."/>
      <sheetName val="Revisión Part.Concil."/>
      <sheetName val="Total Partidas Conc."/>
      <sheetName val="MMA"/>
      <sheetName val="XREF"/>
      <sheetName val="Tickmarks"/>
      <sheetName val="#REF"/>
    </sheetNames>
    <sheetDataSet>
      <sheetData sheetId="0"/>
      <sheetData sheetId="1"/>
      <sheetData sheetId="2">
        <row r="26">
          <cell r="E26">
            <v>-392957634</v>
          </cell>
        </row>
        <row r="27">
          <cell r="E27">
            <v>-22098306</v>
          </cell>
        </row>
      </sheetData>
      <sheetData sheetId="3">
        <row r="13">
          <cell r="F13">
            <v>3740</v>
          </cell>
        </row>
        <row r="14">
          <cell r="F14">
            <v>0</v>
          </cell>
        </row>
        <row r="15">
          <cell r="F15">
            <v>373913.1</v>
          </cell>
        </row>
        <row r="16">
          <cell r="F16">
            <v>0</v>
          </cell>
        </row>
        <row r="17">
          <cell r="F17">
            <v>0</v>
          </cell>
        </row>
        <row r="19">
          <cell r="F19">
            <v>0</v>
          </cell>
        </row>
        <row r="23">
          <cell r="F23">
            <v>8376.2301265822789</v>
          </cell>
        </row>
        <row r="24">
          <cell r="F24">
            <v>92821.1</v>
          </cell>
        </row>
        <row r="25">
          <cell r="F25">
            <v>213130.7</v>
          </cell>
        </row>
        <row r="26">
          <cell r="F26">
            <v>191742.87012658227</v>
          </cell>
        </row>
        <row r="27">
          <cell r="F27">
            <v>245769.04</v>
          </cell>
        </row>
        <row r="28">
          <cell r="F28">
            <v>327993.47012658225</v>
          </cell>
        </row>
        <row r="29">
          <cell r="F29">
            <v>611580.5901265823</v>
          </cell>
        </row>
        <row r="36">
          <cell r="F36">
            <v>-6037.24</v>
          </cell>
        </row>
        <row r="37">
          <cell r="F37">
            <v>-8240</v>
          </cell>
        </row>
        <row r="38">
          <cell r="F38">
            <v>-17727</v>
          </cell>
        </row>
        <row r="39">
          <cell r="F39">
            <v>-24840</v>
          </cell>
        </row>
        <row r="40">
          <cell r="F40">
            <v>-12020</v>
          </cell>
        </row>
        <row r="41">
          <cell r="F41">
            <v>-4018</v>
          </cell>
        </row>
        <row r="42">
          <cell r="F42">
            <v>-44681.730126582275</v>
          </cell>
        </row>
        <row r="43">
          <cell r="F43">
            <v>-13912</v>
          </cell>
        </row>
        <row r="44">
          <cell r="F44">
            <v>-157384.32000000001</v>
          </cell>
        </row>
      </sheetData>
      <sheetData sheetId="4"/>
      <sheetData sheetId="5"/>
      <sheetData sheetId="6"/>
      <sheetData sheetId="7"/>
      <sheetData sheetId="8"/>
      <sheetData sheetId="9"/>
      <sheetData sheetId="1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analizadas"/>
      <sheetName val="Expectativa Sueldos y Jornales"/>
      <sheetName val="Vacaciones"/>
      <sheetName val="PPC Vacaciones"/>
      <sheetName val="Aguinaldo"/>
      <sheetName val="IPS "/>
      <sheetName val="Otros Incentivos"/>
      <sheetName val="Bonus e incentivos"/>
      <sheetName val="Provision pago incentivos"/>
      <sheetName val="Mayores Pasivos"/>
      <sheetName val="Mayores Resultados"/>
      <sheetName val="BG PY 30.09.08"/>
      <sheetName val="Sheet4"/>
      <sheetName val="Tickmarks"/>
      <sheetName val="Provision_pago_incentivos"/>
    </sheetNames>
    <sheetDataSet>
      <sheetData sheetId="0"/>
      <sheetData sheetId="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 val="Cover"/>
      <sheetName val="Score Calidad"/>
      <sheetName val="Ret. y Perc. a pagar"/>
      <sheetName val="SALDO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
      <sheetName val="EERR "/>
      <sheetName val="Evolucion PN"/>
      <sheetName val="CF"/>
      <sheetName val="Armado BG"/>
      <sheetName val="Armado EE.RR."/>
      <sheetName val="Aux CF"/>
      <sheetName val="Notas"/>
      <sheetName val="Nota de Activo Fijo"/>
      <sheetName val="Nota de patrimonio neto"/>
      <sheetName val="Nota de Partes relacionadas"/>
      <sheetName val="Nota de Costo"/>
      <sheetName val="Nota Moneda Extranjera"/>
      <sheetName val="Nota de deudas Comerciales"/>
      <sheetName val="Anexo I Préstamos"/>
      <sheetName val="Anexo II de Gastos"/>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ER"/>
      <sheetName val="EPN"/>
      <sheetName val="Cash flow"/>
      <sheetName val="Balance General"/>
      <sheetName val="Estado de Resultados"/>
      <sheetName val="Cash_flow"/>
      <sheetName val="Balance_General"/>
      <sheetName val="Estado_de_Resultad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Reproceso interes"/>
      <sheetName val="Tickmarks"/>
      <sheetName val="T.R."/>
      <sheetName val="Sumaria"/>
      <sheetName val="Reproceso_interes"/>
      <sheetName val="BG ARS Post ajuste"/>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MMA Clientes Consolidado"/>
      <sheetName val="Sumaria de Confirmaciones"/>
      <sheetName val="Procedimiento alternativo Jun05"/>
      <sheetName val="Anal. Part. Conc."/>
      <sheetName val="Proc. alternativo Manual"/>
      <sheetName val="El Inter"/>
      <sheetName val="Compos. Clientes 30.06.05"/>
      <sheetName val="XREF"/>
      <sheetName val="Tickmarks"/>
      <sheetName val="BG"/>
      <sheetName val="Anal__Part__Conc_"/>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 val="Determinación_de_IR"/>
      <sheetName val="CALCULO_IR_-_1"/>
      <sheetName val="CALCULO_IR_-_2"/>
      <sheetName val="Detalle_de_Ingresos"/>
      <sheetName val="Detalle_de_Egreso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 sheetId="7">
        <row r="20">
          <cell r="D20">
            <v>571485.09999996424</v>
          </cell>
        </row>
      </sheetData>
      <sheetData sheetId="8"/>
      <sheetData sheetId="9">
        <row r="36">
          <cell r="E36">
            <v>381036521</v>
          </cell>
        </row>
      </sheetData>
      <sheetData sheetId="10"/>
      <sheetData sheetId="1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Análisis"/>
      <sheetName val="Part. Conciliatorias"/>
      <sheetName val="Corte de chequeras"/>
      <sheetName val="XREF"/>
      <sheetName val="Tickmarks"/>
      <sheetName val="#REF"/>
      <sheetName val="Detallado 2007"/>
      <sheetName val="Reproceso interes"/>
      <sheetName val="Resume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a"/>
      <sheetName val="Procedimiento Alternativo"/>
      <sheetName val="XREF"/>
      <sheetName val="Tickmarks"/>
      <sheetName val="Análisis"/>
      <sheetName val="Detallado 2007"/>
      <sheetName val="Procedimiento_Alternativo"/>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 production volume&amp;Other br."/>
      <sheetName val="Report"/>
      <sheetName val="Transit volume share"/>
      <sheetName val="Data Base"/>
      <sheetName val="Comments"/>
      <sheetName val="Instructions"/>
      <sheetName val="User"/>
      <sheetName val="Settings"/>
      <sheetName val="Orientation"/>
      <sheetName val="RptClose"/>
      <sheetName val="Hidden"/>
      <sheetName val="SIL Russia"/>
      <sheetName val="StartSheet"/>
      <sheetName val="Delivery"/>
      <sheetName val="Sheet1"/>
      <sheetName val="validation"/>
      <sheetName val="Volumes"/>
      <sheetName val="Dados do Packaging"/>
      <sheetName val="Tabelas Antarctica"/>
      <sheetName val="Tabelas Brahma"/>
      <sheetName val="Consolidado Escore"/>
      <sheetName val="SetUp"/>
      <sheetName val="Visão Item"/>
      <sheetName val="Tabelas Skol"/>
      <sheetName val="Visão Unidade"/>
      <sheetName val="Own_production_volume&amp;Other_br_"/>
      <sheetName val="Transit_volume_share"/>
      <sheetName val="Data_Base"/>
      <sheetName val="SIL_Russia"/>
      <sheetName val="Dados_do_Packaging"/>
      <sheetName val="Tabelas_Antarctica"/>
      <sheetName val="Tabelas_Brahma"/>
      <sheetName val="Consolidado_Escore"/>
      <sheetName val="Visão_Item"/>
      <sheetName val="Tabelas_Skol"/>
      <sheetName val="Visão_Unidade"/>
      <sheetName val="Definitions"/>
      <sheetName val="Menu"/>
      <sheetName val="Own_production_volume&amp;Other_br1"/>
      <sheetName val="Transit_volume_share1"/>
      <sheetName val="Data_Base1"/>
      <sheetName val="SIL_Russia1"/>
      <sheetName val="Dados_do_Packaging1"/>
      <sheetName val="Tabelas_Antarctica1"/>
      <sheetName val="Tabelas_Brahma1"/>
      <sheetName val="Consolidado_Escore1"/>
      <sheetName val="Visão_Item1"/>
      <sheetName val="Tabelas_Skol1"/>
      <sheetName val="Visão_Unidade1"/>
      <sheetName val="Own_production_volume&amp;Other_br3"/>
      <sheetName val="Transit_volume_share3"/>
      <sheetName val="Data_Base3"/>
      <sheetName val="SIL_Russia3"/>
      <sheetName val="Dados_do_Packaging3"/>
      <sheetName val="Tabelas_Antarctica3"/>
      <sheetName val="Tabelas_Brahma3"/>
      <sheetName val="Consolidado_Escore3"/>
      <sheetName val="Visão_Item3"/>
      <sheetName val="Tabelas_Skol3"/>
      <sheetName val="Visão_Unidade3"/>
      <sheetName val="Own_production_volume&amp;Other_br2"/>
      <sheetName val="Transit_volume_share2"/>
      <sheetName val="Data_Base2"/>
      <sheetName val="SIL_Russia2"/>
      <sheetName val="Dados_do_Packaging2"/>
      <sheetName val="Tabelas_Antarctica2"/>
      <sheetName val="Tabelas_Brahma2"/>
      <sheetName val="Consolidado_Escore2"/>
      <sheetName val="Visão_Item2"/>
      <sheetName val="Tabelas_Skol2"/>
      <sheetName val="Visão_Unidade2"/>
      <sheetName val="Own_production_volume&amp;Other_br4"/>
      <sheetName val="Transit_volume_share4"/>
      <sheetName val="Data_Base4"/>
      <sheetName val="SIL_Russia4"/>
      <sheetName val="Dados_do_Packaging4"/>
      <sheetName val="Tabelas_Antarctica4"/>
      <sheetName val="Tabelas_Brahma4"/>
      <sheetName val="Consolidado_Escore4"/>
      <sheetName val="Visão_Item4"/>
      <sheetName val="Tabelas_Skol4"/>
      <sheetName val="Visão_Unidade4"/>
      <sheetName val="Own_production_volume&amp;Other_br5"/>
      <sheetName val="Transit_volume_share5"/>
      <sheetName val="Data_Base5"/>
      <sheetName val="SIL_Russia5"/>
      <sheetName val="Dados_do_Packaging5"/>
      <sheetName val="Tabelas_Antarctica5"/>
      <sheetName val="Tabelas_Brahma5"/>
      <sheetName val="Consolidado_Escore5"/>
      <sheetName val="Visão_Item5"/>
      <sheetName val="Tabelas_Skol5"/>
      <sheetName val="Visão_Unidade5"/>
      <sheetName val="Own_production_volume&amp;Other_br6"/>
      <sheetName val="Transit_volume_share6"/>
      <sheetName val="Data_Base6"/>
      <sheetName val="SIL_Russia6"/>
      <sheetName val="Dados_do_Packaging6"/>
      <sheetName val="Tabelas_Antarctica6"/>
      <sheetName val="Tabelas_Brahma6"/>
      <sheetName val="Consolidado_Escore6"/>
      <sheetName val="Visão_Item6"/>
      <sheetName val="Tabelas_Skol6"/>
      <sheetName val="Visão_Unidade6"/>
      <sheetName val="Own_production_volume&amp;Other_br7"/>
      <sheetName val="Transit_volume_share7"/>
      <sheetName val="Data_Base7"/>
      <sheetName val="SIL_Russia7"/>
      <sheetName val="Dados_do_Packaging7"/>
      <sheetName val="Tabelas_Antarctica7"/>
      <sheetName val="Tabelas_Brahma7"/>
      <sheetName val="Consolidado_Escore7"/>
      <sheetName val="Visão_Item7"/>
      <sheetName val="Tabelas_Skol7"/>
      <sheetName val="Visão_Unidade7"/>
      <sheetName val="Own_production_volume&amp;Other_br8"/>
      <sheetName val="Transit_volume_share8"/>
      <sheetName val="Data_Base8"/>
      <sheetName val="SIL_Russia8"/>
      <sheetName val="Dados_do_Packaging8"/>
      <sheetName val="Tabelas_Antarctica8"/>
      <sheetName val="Tabelas_Brahma8"/>
      <sheetName val="Consolidado_Escore8"/>
      <sheetName val="Visão_Item8"/>
      <sheetName val="Tabelas_Skol8"/>
      <sheetName val="Visão_Unidade8"/>
      <sheetName val="Own_production_volume&amp;Other_br9"/>
      <sheetName val="Transit_volume_share9"/>
      <sheetName val="Data_Base9"/>
      <sheetName val="SIL_Russia9"/>
      <sheetName val="Dados_do_Packaging9"/>
      <sheetName val="Tabelas_Antarctica9"/>
      <sheetName val="Tabelas_Brahma9"/>
      <sheetName val="Consolidado_Escore9"/>
      <sheetName val="Visão_Item9"/>
      <sheetName val="Tabelas_Skol9"/>
      <sheetName val="Visão_Unidade9"/>
      <sheetName val="Own_production_volume&amp;Other_b11"/>
      <sheetName val="Transit_volume_share11"/>
      <sheetName val="Data_Base11"/>
      <sheetName val="SIL_Russia11"/>
      <sheetName val="Dados_do_Packaging11"/>
      <sheetName val="Tabelas_Antarctica11"/>
      <sheetName val="Tabelas_Brahma11"/>
      <sheetName val="Consolidado_Escore11"/>
      <sheetName val="Visão_Item11"/>
      <sheetName val="Tabelas_Skol11"/>
      <sheetName val="Visão_Unidade11"/>
      <sheetName val="Own_production_volume&amp;Other_b10"/>
      <sheetName val="Transit_volume_share10"/>
      <sheetName val="Data_Base10"/>
      <sheetName val="SIL_Russia10"/>
      <sheetName val="Dados_do_Packaging10"/>
      <sheetName val="Tabelas_Antarctica10"/>
      <sheetName val="Tabelas_Brahma10"/>
      <sheetName val="Consolidado_Escore10"/>
      <sheetName val="Visão_Item10"/>
      <sheetName val="Tabelas_Skol10"/>
      <sheetName val="Visão_Unidade10"/>
      <sheetName val="Own_production_volume&amp;Other_b12"/>
      <sheetName val="Transit_volume_share12"/>
      <sheetName val="Data_Base12"/>
      <sheetName val="SIL_Russia12"/>
      <sheetName val="Dados_do_Packaging12"/>
      <sheetName val="Tabelas_Antarctica12"/>
      <sheetName val="Tabelas_Brahma12"/>
      <sheetName val="Consolidado_Escore12"/>
      <sheetName val="Visão_Item12"/>
      <sheetName val="Tabelas_Skol12"/>
      <sheetName val="Visão_Unidade12"/>
      <sheetName val="Own_production_volume&amp;Other_b13"/>
      <sheetName val="Transit_volume_share13"/>
      <sheetName val="Data_Base13"/>
      <sheetName val="SIL_Russia13"/>
      <sheetName val="Dados_do_Packaging13"/>
      <sheetName val="Tabelas_Antarctica13"/>
      <sheetName val="Tabelas_Brahma13"/>
      <sheetName val="Consolidado_Escore13"/>
      <sheetName val="Visão_Item13"/>
      <sheetName val="Tabelas_Skol13"/>
      <sheetName val="Visão_Unidade13"/>
      <sheetName val="Own_production_volume&amp;Other_b14"/>
      <sheetName val="Transit_volume_share14"/>
      <sheetName val="Data_Base14"/>
      <sheetName val="SIL_Russia14"/>
      <sheetName val="Dados_do_Packaging14"/>
      <sheetName val="Tabelas_Antarctica14"/>
      <sheetName val="Tabelas_Brahma14"/>
      <sheetName val="Consolidado_Escore14"/>
      <sheetName val="Visão_Item14"/>
      <sheetName val="Tabelas_Skol14"/>
      <sheetName val="Visão_Unidade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
      <sheetName val="T.R."/>
      <sheetName val="Asiento de Ajuste"/>
      <sheetName val="Análisis Conceptual"/>
      <sheetName val="Tickmarks"/>
    </sheetNames>
    <sheetDataSet>
      <sheetData sheetId="0"/>
      <sheetData sheetId="1"/>
      <sheetData sheetId="2">
        <row r="4">
          <cell r="E4">
            <v>60000000</v>
          </cell>
        </row>
      </sheetData>
      <sheetData sheetId="3"/>
      <sheetData sheetId="4"/>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 PN"/>
      <sheetName val="Accionaria"/>
      <sheetName val="Asientos de Aportes"/>
      <sheetName val="Sheet3"/>
      <sheetName val="Tickmarks"/>
      <sheetName val="Mayores"/>
      <sheetName val="XREF"/>
      <sheetName val="Mayores "/>
      <sheetName val="Hoja 1"/>
      <sheetName val="Sumaria"/>
      <sheetName val="Procedimiento Alternativo"/>
      <sheetName val="Análisis"/>
      <sheetName val="Parameter"/>
      <sheetName val="Asientos_de_Aport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RAS"/>
      <sheetName val="VENTAS"/>
      <sheetName val="RETENCIONES"/>
      <sheetName val="OTROS TIPOS DE AJUSTES"/>
      <sheetName val="PARAMETROS"/>
      <sheetName val="OTROS_TIPOS_DE_AJUSTES"/>
    </sheetNames>
    <sheetDataSet>
      <sheetData sheetId="0"/>
      <sheetData sheetId="1"/>
      <sheetData sheetId="2"/>
      <sheetData sheetId="3"/>
      <sheetData sheetId="4">
        <row r="14">
          <cell r="A14" t="str">
            <v>INCLUSION</v>
          </cell>
        </row>
        <row r="15">
          <cell r="A15" t="str">
            <v>EXCLUSION</v>
          </cell>
        </row>
      </sheetData>
      <sheetData sheetId="5"/>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J Marzo"/>
      <sheetName val="Conciliaciones"/>
      <sheetName val="VENTAS PwC"/>
      <sheetName val="Ventas PPC"/>
      <sheetName val="MAYOR VENTAS"/>
      <sheetName val="Ret Compu"/>
      <sheetName val="mayor compras marzo "/>
      <sheetName val="LIBRO COMPRAS PWC ANALIZADO"/>
      <sheetName val="LIBRO COMPRAS PwC DEF."/>
      <sheetName val="Libro compras 03-09 PPC"/>
      <sheetName val="Agregados"/>
      <sheetName val="Desafectados"/>
      <sheetName val="AJUSTES"/>
      <sheetName val="Sheet6"/>
      <sheetName val="Sheet1"/>
      <sheetName val="Reversiones"/>
      <sheetName val="Ret.Iva"/>
      <sheetName val="DJ_Marzo"/>
      <sheetName val="VENTAS_PwC"/>
      <sheetName val="Ventas_PPC"/>
      <sheetName val="MAYOR_VENTAS"/>
      <sheetName val="Ret_Compu"/>
      <sheetName val="mayor_compras_marzo_"/>
      <sheetName val="LIBRO_COMPRAS_PWC_ANALIZADO"/>
      <sheetName val="LIBRO_COMPRAS_PwC_DEF_"/>
      <sheetName val="Libro_compras_03-09_PPC"/>
      <sheetName val="Ret_Iva"/>
      <sheetName val="Mayor Ret IVA"/>
      <sheetName val="Mayor Ret Renta"/>
      <sheetName val="DJ_Marzo1"/>
      <sheetName val="VENTAS_PwC1"/>
      <sheetName val="Ventas_PPC1"/>
      <sheetName val="MAYOR_VENTAS1"/>
      <sheetName val="Ret_Compu1"/>
      <sheetName val="mayor_compras_marzo_1"/>
      <sheetName val="LIBRO_COMPRAS_PWC_ANALIZADO1"/>
      <sheetName val="LIBRO_COMPRAS_PwC_DEF_1"/>
      <sheetName val="Libro_compras_03-09_PPC1"/>
      <sheetName val="Ret_Iva1"/>
      <sheetName val="Mayor_Ret_IVA"/>
      <sheetName val="Mayor_Ret_Renta"/>
    </sheetNames>
    <sheetDataSet>
      <sheetData sheetId="0"/>
      <sheetData sheetId="1">
        <row r="10">
          <cell r="E10">
            <v>3017925</v>
          </cell>
        </row>
        <row r="43">
          <cell r="F43">
            <v>798277546.08090913</v>
          </cell>
          <cell r="G43">
            <v>325799</v>
          </cell>
        </row>
      </sheetData>
      <sheetData sheetId="2"/>
      <sheetData sheetId="3"/>
      <sheetData sheetId="4"/>
      <sheetData sheetId="5">
        <row r="22">
          <cell r="H22">
            <v>253558999</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2">
          <cell r="H22">
            <v>253558999</v>
          </cell>
        </row>
      </sheetData>
      <sheetData sheetId="34"/>
      <sheetData sheetId="35"/>
      <sheetData sheetId="36"/>
      <sheetData sheetId="37"/>
      <sheetData sheetId="38"/>
      <sheetData sheetId="39"/>
      <sheetData sheetId="40"/>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apex"/>
      <sheetName val="Breakdwn"/>
      <sheetName val="Pivot"/>
      <sheetName val="Open Budget"/>
      <sheetName val="Mayor"/>
      <sheetName val="Caks-Base"/>
      <sheetName val="Projected"/>
      <sheetName val="data-Asptm"/>
      <sheetName val="ResuProy"/>
      <sheetName val="Status"/>
      <sheetName val="Resumen"/>
      <sheetName val="RankPrv"/>
      <sheetName val="Caks Detailed"/>
      <sheetName val="Schedule3"/>
      <sheetName val="Calculates"/>
      <sheetName val="Open_Budget"/>
      <sheetName val="Caks_Detailed"/>
    </sheetNames>
    <sheetDataSet>
      <sheetData sheetId="0"/>
      <sheetData sheetId="1"/>
      <sheetData sheetId="2"/>
      <sheetData sheetId="3"/>
      <sheetData sheetId="4">
        <row r="271">
          <cell r="N271">
            <v>10896640.4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 BG Vs Forecast 2007 "/>
      <sheetName val="Ventas vs Costo EERR"/>
      <sheetName val="Comparat. 2007 vs 2006 "/>
      <sheetName val="Comparat.Real vs Budget"/>
      <sheetName val="Picos Mensuales"/>
      <sheetName val="Vtas U$S línea de prod."/>
      <sheetName val="XREF"/>
      <sheetName val="Tickmarks"/>
      <sheetName val="Vtas. en volúm.Set 06 vs 05"/>
      <sheetName val="Vtas.en volum.Mensual"/>
    </sheetNames>
    <sheetDataSet>
      <sheetData sheetId="0"/>
      <sheetData sheetId="1" refreshError="1"/>
      <sheetData sheetId="2">
        <row r="25">
          <cell r="D25">
            <v>-17199498693</v>
          </cell>
        </row>
      </sheetData>
      <sheetData sheetId="3"/>
      <sheetData sheetId="4" refreshError="1"/>
      <sheetData sheetId="5" refreshError="1"/>
      <sheetData sheetId="6" refreshError="1"/>
      <sheetData sheetId="7"/>
      <sheetData sheetId="8"/>
      <sheetData sheetId="9"/>
      <sheetData sheetId="1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ight"/>
      <sheetName val="T.R."/>
      <sheetName val="Asiento de Ajuste"/>
      <sheetName val="Análisis detallado 2248"/>
      <sheetName val="Analisis detallado 151"/>
      <sheetName val="Depurado 151"/>
      <sheetName val="PPC Anticipos 2248"/>
      <sheetName val="PPC Prestamos 151"/>
      <sheetName val="Partidas Seleccionadas"/>
      <sheetName val="CMA Reconciliation- Figure 5440"/>
      <sheetName val="Universo ACL"/>
      <sheetName val="PPC Registro"/>
      <sheetName val="XREF"/>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DDJJ"/>
      <sheetName val="promovidos"/>
      <sheetName val="IVA a recuperar"/>
      <sheetName val="PG DF"/>
      <sheetName val="PG CF"/>
      <sheetName val="Umbral"/>
      <sheetName val="XREF"/>
      <sheetName val="Tickmarks"/>
      <sheetName val="Remuneraciones"/>
      <sheetName val="PG Cs.Sociales"/>
      <sheetName val="Macro1"/>
      <sheetName val="536-100"/>
      <sheetName val="VtasMayo-Jun"/>
      <sheetName val="Perda_Lata"/>
      <sheetName val="JUNIO"/>
      <sheetName val="Worksheet in 6411 Impuesto al V"/>
      <sheetName val="Hoja2"/>
      <sheetName val="Setup"/>
      <sheetName val="Ventas"/>
      <sheetName val="Cost Leadership Capex Div."/>
      <sheetName val="Cost Leadership Capex Inv."/>
      <sheetName val="PREMISAS"/>
      <sheetName val="Lista"/>
      <sheetName val="Share Price 2002"/>
      <sheetName val="dep pre"/>
      <sheetName val="Hoja4"/>
      <sheetName val="Retenciones a Pagar"/>
      <sheetName val="Distribución C"/>
      <sheetName val="LC"/>
      <sheetName val="LV"/>
      <sheetName val="C90_NET"/>
      <sheetName val="Packaging"/>
      <sheetName val="Assumptions"/>
      <sheetName val="Interdependent COUNTRY"/>
      <sheetName val="ETD"/>
      <sheetName val="Cons"/>
      <sheetName val="Tablas"/>
      <sheetName val="Sales"/>
      <sheetName val="Forecast"/>
      <sheetName val="IVA_a_recuperar"/>
      <sheetName val="PG_DF"/>
      <sheetName val="PG_CF"/>
      <sheetName val="PG_Cs_Sociales"/>
      <sheetName val="Worksheet_in_6411_Impuesto_al_V"/>
      <sheetName val="Cost_Leadership_Capex_Div_"/>
      <sheetName val="Cost_Leadership_Capex_Inv_"/>
      <sheetName val="Share_Price_2002"/>
      <sheetName val="dep_pre"/>
      <sheetName val="Distribución_C"/>
      <sheetName val="Retenciones_a_Pagar"/>
      <sheetName val="Interdependent_COUNTRY"/>
    </sheetNames>
    <sheetDataSet>
      <sheetData sheetId="0" refreshError="1"/>
      <sheetData sheetId="1"/>
      <sheetData sheetId="2"/>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Evolucion PN"/>
      <sheetName val="PPC composición de capital"/>
      <sheetName val="Mayores"/>
      <sheetName val="XREF"/>
      <sheetName val="Tickmarks"/>
    </sheetNames>
    <sheetDataSet>
      <sheetData sheetId="0"/>
      <sheetData sheetId="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inancial Update"/>
      <sheetName val="Hidden"/>
      <sheetName val="Proc."/>
      <sheetName val="Volumes"/>
      <sheetName val="Tabelas Antarctica"/>
      <sheetName val="Tabelas Brahma"/>
      <sheetName val="Consolidado Escore"/>
      <sheetName val="SetUp"/>
      <sheetName val="Visão Item"/>
      <sheetName val="Tabelas Skol"/>
      <sheetName val="POA"/>
      <sheetName val="Controls data"/>
      <sheetName val="은행"/>
      <sheetName val="Financial Update AM v1.0"/>
      <sheetName val="Orientation"/>
      <sheetName val="Settings"/>
      <sheetName val="Delivery"/>
      <sheetName val="Financial_Update"/>
      <sheetName val="Proc_"/>
      <sheetName val="Tabelas_Antarctica"/>
      <sheetName val="Tabelas_Brahma"/>
      <sheetName val="Consolidado_Escore"/>
      <sheetName val="Visão_Item"/>
      <sheetName val="Tabelas_Skol"/>
      <sheetName val="Controls_data"/>
      <sheetName val="Financial_Update_AM_v1_0"/>
      <sheetName val="A"/>
      <sheetName val="025"/>
      <sheetName val="Sig Cycles_Accts &amp; Processes"/>
      <sheetName val="Dados do Packaging"/>
      <sheetName val="Target Book"/>
      <sheetName val="Back-up"/>
      <sheetName val="PlanoAccion"/>
      <sheetName val="Financial_Update1"/>
      <sheetName val="Proc_1"/>
      <sheetName val="Tabelas_Antarctica1"/>
      <sheetName val="Tabelas_Brahma1"/>
      <sheetName val="Consolidado_Escore1"/>
      <sheetName val="Visão_Item1"/>
      <sheetName val="Tabelas_Skol1"/>
      <sheetName val="Controls_data1"/>
      <sheetName val="Financial_Update_AM_v1_01"/>
      <sheetName val="Sig_Cycles_Accts_&amp;_Processes"/>
      <sheetName val="Dados_do_Packaging"/>
      <sheetName val="Target_Book"/>
      <sheetName val="Financial_Update3"/>
      <sheetName val="Proc_3"/>
      <sheetName val="Tabelas_Antarctica3"/>
      <sheetName val="Tabelas_Brahma3"/>
      <sheetName val="Consolidado_Escore3"/>
      <sheetName val="Visão_Item3"/>
      <sheetName val="Tabelas_Skol3"/>
      <sheetName val="Controls_data3"/>
      <sheetName val="Financial_Update_AM_v1_03"/>
      <sheetName val="Sig_Cycles_Accts_&amp;_Processes2"/>
      <sheetName val="Dados_do_Packaging2"/>
      <sheetName val="Target_Book2"/>
      <sheetName val="Financial_Update2"/>
      <sheetName val="Proc_2"/>
      <sheetName val="Tabelas_Antarctica2"/>
      <sheetName val="Tabelas_Brahma2"/>
      <sheetName val="Consolidado_Escore2"/>
      <sheetName val="Visão_Item2"/>
      <sheetName val="Tabelas_Skol2"/>
      <sheetName val="Controls_data2"/>
      <sheetName val="Financial_Update_AM_v1_02"/>
      <sheetName val="Sig_Cycles_Accts_&amp;_Processes1"/>
      <sheetName val="Dados_do_Packaging1"/>
      <sheetName val="Target_Book1"/>
      <sheetName val="Financial_Update4"/>
      <sheetName val="Proc_4"/>
      <sheetName val="Tabelas_Antarctica4"/>
      <sheetName val="Tabelas_Brahma4"/>
      <sheetName val="Consolidado_Escore4"/>
      <sheetName val="Visão_Item4"/>
      <sheetName val="Tabelas_Skol4"/>
      <sheetName val="Controls_data4"/>
      <sheetName val="Financial_Update_AM_v1_04"/>
      <sheetName val="Sig_Cycles_Accts_&amp;_Processes3"/>
      <sheetName val="Dados_do_Packaging3"/>
      <sheetName val="Target_Book3"/>
      <sheetName val="Financial_Update5"/>
      <sheetName val="Proc_5"/>
      <sheetName val="Tabelas_Antarctica5"/>
      <sheetName val="Tabelas_Brahma5"/>
      <sheetName val="Consolidado_Escore5"/>
      <sheetName val="Visão_Item5"/>
      <sheetName val="Tabelas_Skol5"/>
      <sheetName val="Controls_data5"/>
      <sheetName val="Financial_Update_AM_v1_05"/>
      <sheetName val="Sig_Cycles_Accts_&amp;_Processes4"/>
      <sheetName val="Dados_do_Packaging4"/>
      <sheetName val="Target_Book4"/>
      <sheetName val="Financial_Update6"/>
      <sheetName val="Proc_6"/>
      <sheetName val="Tabelas_Antarctica6"/>
      <sheetName val="Tabelas_Brahma6"/>
      <sheetName val="Consolidado_Escore6"/>
      <sheetName val="Visão_Item6"/>
      <sheetName val="Tabelas_Skol6"/>
      <sheetName val="Controls_data6"/>
      <sheetName val="Financial_Update_AM_v1_06"/>
      <sheetName val="Sig_Cycles_Accts_&amp;_Processes5"/>
      <sheetName val="Dados_do_Packaging5"/>
      <sheetName val="Target_Book5"/>
      <sheetName val="Financial_Update7"/>
      <sheetName val="Proc_7"/>
      <sheetName val="Tabelas_Antarctica7"/>
      <sheetName val="Tabelas_Brahma7"/>
      <sheetName val="Consolidado_Escore7"/>
      <sheetName val="Visão_Item7"/>
      <sheetName val="Tabelas_Skol7"/>
      <sheetName val="Controls_data7"/>
      <sheetName val="Financial_Update_AM_v1_07"/>
      <sheetName val="Sig_Cycles_Accts_&amp;_Processes6"/>
      <sheetName val="Dados_do_Packaging6"/>
      <sheetName val="Target_Book6"/>
      <sheetName val="Financial_Update8"/>
      <sheetName val="Proc_8"/>
      <sheetName val="Tabelas_Antarctica8"/>
      <sheetName val="Tabelas_Brahma8"/>
      <sheetName val="Consolidado_Escore8"/>
      <sheetName val="Visão_Item8"/>
      <sheetName val="Tabelas_Skol8"/>
      <sheetName val="Controls_data8"/>
      <sheetName val="Financial_Update_AM_v1_08"/>
      <sheetName val="Sig_Cycles_Accts_&amp;_Processes7"/>
      <sheetName val="Dados_do_Packaging7"/>
      <sheetName val="Target_Book7"/>
      <sheetName val="Financial_Update9"/>
      <sheetName val="Proc_9"/>
      <sheetName val="Tabelas_Antarctica9"/>
      <sheetName val="Tabelas_Brahma9"/>
      <sheetName val="Consolidado_Escore9"/>
      <sheetName val="Visão_Item9"/>
      <sheetName val="Tabelas_Skol9"/>
      <sheetName val="Controls_data9"/>
      <sheetName val="Financial_Update_AM_v1_09"/>
      <sheetName val="Sig_Cycles_Accts_&amp;_Processes8"/>
      <sheetName val="Dados_do_Packaging8"/>
      <sheetName val="Target_Book8"/>
      <sheetName val="Financial_Update11"/>
      <sheetName val="Proc_11"/>
      <sheetName val="Tabelas_Antarctica11"/>
      <sheetName val="Tabelas_Brahma11"/>
      <sheetName val="Consolidado_Escore11"/>
      <sheetName val="Visão_Item11"/>
      <sheetName val="Tabelas_Skol11"/>
      <sheetName val="Controls_data11"/>
      <sheetName val="Financial_Update_AM_v1_011"/>
      <sheetName val="Sig_Cycles_Accts_&amp;_Processes10"/>
      <sheetName val="Dados_do_Packaging10"/>
      <sheetName val="Target_Book10"/>
      <sheetName val="Financial_Update10"/>
      <sheetName val="Proc_10"/>
      <sheetName val="Tabelas_Antarctica10"/>
      <sheetName val="Tabelas_Brahma10"/>
      <sheetName val="Consolidado_Escore10"/>
      <sheetName val="Visão_Item10"/>
      <sheetName val="Tabelas_Skol10"/>
      <sheetName val="Controls_data10"/>
      <sheetName val="Financial_Update_AM_v1_010"/>
      <sheetName val="Sig_Cycles_Accts_&amp;_Processes9"/>
      <sheetName val="Dados_do_Packaging9"/>
      <sheetName val="Target_Book9"/>
      <sheetName val="Financial_Update12"/>
      <sheetName val="Proc_12"/>
      <sheetName val="Tabelas_Antarctica12"/>
      <sheetName val="Tabelas_Brahma12"/>
      <sheetName val="Consolidado_Escore12"/>
      <sheetName val="Visão_Item12"/>
      <sheetName val="Tabelas_Skol12"/>
      <sheetName val="Controls_data12"/>
      <sheetName val="Financial_Update_AM_v1_012"/>
      <sheetName val="Sig_Cycles_Accts_&amp;_Processes11"/>
      <sheetName val="Dados_do_Packaging11"/>
      <sheetName val="Target_Book11"/>
      <sheetName val="Financial_Update13"/>
      <sheetName val="Proc_13"/>
      <sheetName val="Tabelas_Antarctica13"/>
      <sheetName val="Tabelas_Brahma13"/>
      <sheetName val="Consolidado_Escore13"/>
      <sheetName val="Visão_Item13"/>
      <sheetName val="Tabelas_Skol13"/>
      <sheetName val="Controls_data13"/>
      <sheetName val="Financial_Update_AM_v1_013"/>
      <sheetName val="Sig_Cycles_Accts_&amp;_Processes12"/>
      <sheetName val="Dados_do_Packaging12"/>
      <sheetName val="Target_Book12"/>
      <sheetName val="Financial_Update14"/>
      <sheetName val="Proc_14"/>
      <sheetName val="Tabelas_Antarctica14"/>
      <sheetName val="Tabelas_Brahma14"/>
      <sheetName val="Consolidado_Escore14"/>
      <sheetName val="Visão_Item14"/>
      <sheetName val="Tabelas_Skol14"/>
      <sheetName val="Controls_data14"/>
      <sheetName val="Financial_Update_AM_v1_014"/>
      <sheetName val="Sig_Cycles_Accts_&amp;_Processes13"/>
      <sheetName val="Dados_do_Packaging13"/>
      <sheetName val="Target_Book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 val="Cálculo_IR"/>
      <sheetName val="Personal_Superior"/>
      <sheetName val="Límite_honorarios"/>
    </sheetNames>
    <sheetDataSet>
      <sheetData sheetId="0" refreshError="1"/>
      <sheetData sheetId="1"/>
      <sheetData sheetId="2" refreshError="1"/>
      <sheetData sheetId="3"/>
      <sheetData sheetId="4" refreshError="1"/>
      <sheetData sheetId="5"/>
      <sheetData sheetId="6" refreshError="1"/>
      <sheetData sheetId="7"/>
      <sheetData sheetId="8"/>
      <sheetData sheetId="9"/>
      <sheetData sheetId="10"/>
      <sheetData sheetId="1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 val="Cálculo_IRACIS_e_IMAGRO_"/>
      <sheetName val="Limites_RPS"/>
      <sheetName val="Limites_Honorarios"/>
      <sheetName val="Determ__Pédidas_compensables"/>
      <sheetName val="Determ__Imp__Diferido"/>
      <sheetName val="Balance_al_31_12_09"/>
      <sheetName val="Balance_al_30_09_2009"/>
      <sheetName val="Determ__Pérdida_Compensable"/>
      <sheetName val="Plan_de_cuentas"/>
      <sheetName val="PPC_STOCK_CEREALES"/>
      <sheetName val="PPC_Balance_a_Dic_2011"/>
      <sheetName val="PPC_Valuacion"/>
      <sheetName val="EE_RR__Consolidado"/>
      <sheetName val="Cálculo_IRACIS_e_IMAGRO_1"/>
      <sheetName val="Limites_RPS1"/>
      <sheetName val="Limites_Honorarios1"/>
      <sheetName val="Determ__Pédidas_compensables1"/>
      <sheetName val="Determ__Imp__Diferido1"/>
      <sheetName val="Balance_al_31_12_091"/>
      <sheetName val="Balance_al_30_09_20091"/>
      <sheetName val="Determ__Pérdida_Compensable1"/>
      <sheetName val="Plan_de_cuentas1"/>
      <sheetName val="PPC_STOCK_CEREALES1"/>
      <sheetName val="PPC_Balance_a_Dic_20111"/>
      <sheetName val="PPC_Valuacion1"/>
      <sheetName val="EE_RR__Consolidado1"/>
      <sheetName val="Cálculo_IRACIS_e_IMAGRO_2"/>
      <sheetName val="Limites_RPS2"/>
      <sheetName val="Limites_Honorarios2"/>
      <sheetName val="Determ__Pédidas_compensables2"/>
      <sheetName val="Determ__Imp__Diferido2"/>
      <sheetName val="Balance_al_31_12_092"/>
      <sheetName val="Balance_al_30_09_20092"/>
      <sheetName val="Determ__Pérdida_Compensable2"/>
      <sheetName val="Plan_de_cuentas2"/>
      <sheetName val="PPC_STOCK_CEREALES2"/>
      <sheetName val="PPC_Balance_a_Dic_20112"/>
      <sheetName val="PPC_Valuacion2"/>
      <sheetName val="EE_RR__Consolidad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y Conclusión"/>
      <sheetName val="Analisis de Cuentas"/>
      <sheetName val="MMA"/>
      <sheetName val="Selección de Cuentas"/>
      <sheetName val="Cotizaciones"/>
      <sheetName val="Tickmarks"/>
      <sheetName val="#REF"/>
    </sheetNames>
    <sheetDataSet>
      <sheetData sheetId="0"/>
      <sheetData sheetId="1"/>
      <sheetData sheetId="2"/>
      <sheetData sheetId="3"/>
      <sheetData sheetId="4"/>
      <sheetData sheetId="5"/>
      <sheetData sheetId="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 val="Adaptación_p-20F"/>
      <sheetName val="Datos_del_Balance"/>
      <sheetName val="eliminaciones_vpp"/>
      <sheetName val="EBITDA(Vtas_establecim_eoaf)"/>
      <sheetName val="Bce_Patrim"/>
      <sheetName val="Bce_Resumido_AIF"/>
      <sheetName val="Edo_Rdos"/>
      <sheetName val="Edo_Rdos_(cactus)"/>
      <sheetName val="elim_interco"/>
      <sheetName val="RDOS_elim_interco"/>
      <sheetName val="nota_numérica_cactus"/>
      <sheetName val="nota_numérica"/>
      <sheetName val="rt12_activos"/>
      <sheetName val="rt12_pasivos"/>
      <sheetName val="rtdo_por_acción"/>
      <sheetName val="info_por_segmento"/>
      <sheetName val="ANEXO_A"/>
      <sheetName val="ANEXO_B"/>
      <sheetName val="ANEXO_C"/>
      <sheetName val="ANEXO_C__cactus"/>
      <sheetName val="ANEXO_E"/>
      <sheetName val="ANEXO_F"/>
      <sheetName val="Anexo_F_cactus"/>
      <sheetName val="ANEXO_G"/>
      <sheetName val="ANEXO_G_(cactus)"/>
      <sheetName val="ANEXO_H"/>
      <sheetName val="Anexo_H_(Cactus)"/>
      <sheetName val="Anexo_H_(VIEJO)"/>
      <sheetName val="Reseña_cuadro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9">
          <cell r="B9">
            <v>38077</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BG 2023"/>
      <sheetName val="BG 2024"/>
      <sheetName val="Balance "/>
      <sheetName val="FORM. 500"/>
      <sheetName val="Resultados"/>
      <sheetName val="RG 123"/>
      <sheetName val="IR - Cálculo 2023"/>
      <sheetName val="IR - Cálculo 2024"/>
      <sheetName val="IR - Calculos auxiliares"/>
      <sheetName val="INDISTINTOS"/>
      <sheetName val="Seguro médico"/>
      <sheetName val="Saldos fiscales"/>
      <sheetName val="Vision Integral"/>
      <sheetName val="Patrimonio"/>
      <sheetName val="Valucion ME"/>
      <sheetName val=" Activo fijo"/>
      <sheetName val="Retenciones emitidas"/>
      <sheetName val="Ret. recibidas"/>
      <sheetName val="Exoneraciones del IRE"/>
    </sheetNames>
    <sheetDataSet>
      <sheetData sheetId="0"/>
      <sheetData sheetId="1">
        <row r="1">
          <cell r="J1"/>
          <cell r="K1"/>
        </row>
        <row r="2">
          <cell r="J2"/>
        </row>
        <row r="3">
          <cell r="J3"/>
        </row>
        <row r="4">
          <cell r="J4"/>
        </row>
        <row r="5">
          <cell r="J5" t="str">
            <v>SALDO FINAL</v>
          </cell>
          <cell r="K5" t="str">
            <v>CÓDIGO PUC</v>
          </cell>
        </row>
        <row r="6">
          <cell r="J6"/>
        </row>
        <row r="7">
          <cell r="J7">
            <v>58549000135.806702</v>
          </cell>
          <cell r="K7">
            <v>0</v>
          </cell>
        </row>
        <row r="8">
          <cell r="J8">
            <v>57355727411.6567</v>
          </cell>
          <cell r="K8">
            <v>0</v>
          </cell>
        </row>
        <row r="9">
          <cell r="J9">
            <v>75493244.320000008</v>
          </cell>
          <cell r="K9">
            <v>0</v>
          </cell>
        </row>
        <row r="10">
          <cell r="J10">
            <v>75493244.320000008</v>
          </cell>
          <cell r="K10">
            <v>0</v>
          </cell>
        </row>
        <row r="11">
          <cell r="J11">
            <v>32711089</v>
          </cell>
          <cell r="K11">
            <v>0</v>
          </cell>
        </row>
        <row r="12">
          <cell r="J12">
            <v>32711089</v>
          </cell>
          <cell r="K12">
            <v>110201050010299</v>
          </cell>
        </row>
        <row r="13">
          <cell r="J13">
            <v>0</v>
          </cell>
          <cell r="K13">
            <v>0</v>
          </cell>
        </row>
        <row r="14">
          <cell r="J14">
            <v>42782155.340000004</v>
          </cell>
          <cell r="K14">
            <v>0</v>
          </cell>
        </row>
        <row r="15">
          <cell r="J15">
            <v>2765360</v>
          </cell>
          <cell r="K15">
            <v>110201070010199</v>
          </cell>
        </row>
        <row r="16">
          <cell r="J16">
            <v>0</v>
          </cell>
          <cell r="K16">
            <v>0</v>
          </cell>
        </row>
        <row r="17">
          <cell r="J17">
            <v>32</v>
          </cell>
          <cell r="K17">
            <v>110201070010599</v>
          </cell>
        </row>
        <row r="18">
          <cell r="J18">
            <v>1000000</v>
          </cell>
          <cell r="K18">
            <v>110201070010299</v>
          </cell>
        </row>
        <row r="19">
          <cell r="J19">
            <v>6319323.2999999998</v>
          </cell>
          <cell r="K19">
            <v>110201070010201</v>
          </cell>
        </row>
        <row r="20">
          <cell r="J20">
            <v>7188021</v>
          </cell>
          <cell r="K20">
            <v>110201070010399</v>
          </cell>
        </row>
        <row r="21">
          <cell r="J21">
            <v>17839377.039999999</v>
          </cell>
          <cell r="K21">
            <v>110201070010301</v>
          </cell>
        </row>
        <row r="22">
          <cell r="J22">
            <v>7670042</v>
          </cell>
          <cell r="K22">
            <v>110201070010499</v>
          </cell>
        </row>
        <row r="23">
          <cell r="J23">
            <v>-0.02</v>
          </cell>
          <cell r="K23">
            <v>0</v>
          </cell>
        </row>
        <row r="24">
          <cell r="J24">
            <v>-0.02</v>
          </cell>
          <cell r="K24">
            <v>0</v>
          </cell>
        </row>
        <row r="25">
          <cell r="J25">
            <v>0</v>
          </cell>
          <cell r="K25">
            <v>0</v>
          </cell>
        </row>
        <row r="26">
          <cell r="J26">
            <v>57275375955.886703</v>
          </cell>
          <cell r="K26">
            <v>0</v>
          </cell>
        </row>
        <row r="27">
          <cell r="J27">
            <v>3620888361.4979</v>
          </cell>
          <cell r="K27">
            <v>0</v>
          </cell>
        </row>
        <row r="28">
          <cell r="J28">
            <v>3384484140</v>
          </cell>
          <cell r="K28">
            <v>0</v>
          </cell>
        </row>
        <row r="29">
          <cell r="J29">
            <v>915212340</v>
          </cell>
          <cell r="K29">
            <v>120101150040101</v>
          </cell>
        </row>
        <row r="30">
          <cell r="J30">
            <v>124000000</v>
          </cell>
          <cell r="K30">
            <v>120101150020199</v>
          </cell>
        </row>
        <row r="31">
          <cell r="J31">
            <v>1200000000</v>
          </cell>
          <cell r="K31">
            <v>120101150010199</v>
          </cell>
        </row>
        <row r="32">
          <cell r="J32">
            <v>145271800</v>
          </cell>
          <cell r="K32">
            <v>120101170010101</v>
          </cell>
        </row>
        <row r="33">
          <cell r="J33">
            <v>1000000000</v>
          </cell>
          <cell r="K33">
            <v>120101150040199</v>
          </cell>
        </row>
        <row r="34">
          <cell r="J34">
            <v>281000000</v>
          </cell>
          <cell r="K34">
            <v>0</v>
          </cell>
        </row>
        <row r="35">
          <cell r="J35">
            <v>214000000</v>
          </cell>
          <cell r="K35">
            <v>120101150030199</v>
          </cell>
        </row>
        <row r="36">
          <cell r="J36">
            <v>67000000</v>
          </cell>
          <cell r="K36">
            <v>120101150080199</v>
          </cell>
        </row>
        <row r="37">
          <cell r="J37">
            <v>19716057.189899981</v>
          </cell>
          <cell r="K37">
            <v>0</v>
          </cell>
        </row>
        <row r="38">
          <cell r="J38">
            <v>200274891.57010001</v>
          </cell>
          <cell r="K38">
            <v>0</v>
          </cell>
        </row>
        <row r="39">
          <cell r="J39">
            <v>120012327</v>
          </cell>
          <cell r="K39">
            <v>130802250070199</v>
          </cell>
        </row>
        <row r="40">
          <cell r="J40">
            <v>15357989.4242</v>
          </cell>
          <cell r="K40">
            <v>130802250070101</v>
          </cell>
        </row>
        <row r="41">
          <cell r="J41">
            <v>6670521</v>
          </cell>
          <cell r="K41">
            <v>130802250030199</v>
          </cell>
        </row>
        <row r="42">
          <cell r="J42">
            <v>8569862</v>
          </cell>
          <cell r="K42">
            <v>130802250010199</v>
          </cell>
        </row>
        <row r="43">
          <cell r="J43">
            <v>18079148.145900004</v>
          </cell>
          <cell r="K43">
            <v>130802270010101</v>
          </cell>
        </row>
        <row r="44">
          <cell r="J44">
            <v>31585044</v>
          </cell>
          <cell r="K44">
            <v>130802250050199</v>
          </cell>
        </row>
        <row r="45">
          <cell r="J45">
            <v>-180558834.38020003</v>
          </cell>
          <cell r="K45">
            <v>0</v>
          </cell>
        </row>
        <row r="46">
          <cell r="J46">
            <v>-114567123</v>
          </cell>
          <cell r="K46">
            <v>130802250080199</v>
          </cell>
        </row>
        <row r="47">
          <cell r="J47">
            <v>-14887889.8794</v>
          </cell>
          <cell r="K47">
            <v>130802250080101</v>
          </cell>
        </row>
        <row r="48">
          <cell r="J48">
            <v>-4316219</v>
          </cell>
          <cell r="K48">
            <v>130802250040199</v>
          </cell>
        </row>
        <row r="49">
          <cell r="J49">
            <v>-6893151</v>
          </cell>
          <cell r="K49">
            <v>130802250020199</v>
          </cell>
        </row>
        <row r="50">
          <cell r="J50">
            <v>-9392693.5007999986</v>
          </cell>
          <cell r="K50">
            <v>130802270020101</v>
          </cell>
        </row>
        <row r="51">
          <cell r="J51">
            <v>-30501758</v>
          </cell>
          <cell r="K51">
            <v>130802250060199</v>
          </cell>
        </row>
        <row r="52">
          <cell r="J52">
            <v>-64311835.692000002</v>
          </cell>
          <cell r="K52">
            <v>0</v>
          </cell>
        </row>
        <row r="53">
          <cell r="J53">
            <v>-67089408.065899998</v>
          </cell>
          <cell r="K53">
            <v>0</v>
          </cell>
        </row>
        <row r="54">
          <cell r="J54">
            <v>-1027817</v>
          </cell>
          <cell r="K54">
            <v>220101100020199</v>
          </cell>
        </row>
        <row r="55">
          <cell r="J55">
            <v>-60836774</v>
          </cell>
          <cell r="K55">
            <v>220101100010199</v>
          </cell>
        </row>
        <row r="56">
          <cell r="J56">
            <v>-3464805.0658999998</v>
          </cell>
          <cell r="K56">
            <v>220101100010101</v>
          </cell>
        </row>
        <row r="57">
          <cell r="J57">
            <v>-1760012</v>
          </cell>
          <cell r="K57">
            <v>220101100080199</v>
          </cell>
        </row>
        <row r="58">
          <cell r="J58">
            <v>2777572.3739</v>
          </cell>
          <cell r="K58">
            <v>0</v>
          </cell>
        </row>
        <row r="59">
          <cell r="J59">
            <v>1210716</v>
          </cell>
          <cell r="K59">
            <v>120101210030199</v>
          </cell>
        </row>
        <row r="60">
          <cell r="J60">
            <v>78828</v>
          </cell>
          <cell r="K60">
            <v>120101210010199</v>
          </cell>
        </row>
        <row r="61">
          <cell r="J61">
            <v>568085.37390000001</v>
          </cell>
          <cell r="K61">
            <v>120101210040101</v>
          </cell>
        </row>
        <row r="62">
          <cell r="J62">
            <v>919943</v>
          </cell>
          <cell r="K62">
            <v>120101210020199</v>
          </cell>
        </row>
        <row r="63">
          <cell r="J63">
            <v>53654487594.388802</v>
          </cell>
          <cell r="K63">
            <v>0</v>
          </cell>
        </row>
        <row r="64">
          <cell r="J64">
            <v>52752268416.388802</v>
          </cell>
          <cell r="K64">
            <v>0</v>
          </cell>
        </row>
        <row r="65">
          <cell r="J65">
            <v>52296286767.528801</v>
          </cell>
          <cell r="K65">
            <v>0</v>
          </cell>
        </row>
        <row r="66">
          <cell r="J66">
            <v>4950000000</v>
          </cell>
          <cell r="K66">
            <v>120101190030199</v>
          </cell>
        </row>
        <row r="67">
          <cell r="J67">
            <v>35710730727.528801</v>
          </cell>
          <cell r="K67">
            <v>120101190010101</v>
          </cell>
        </row>
        <row r="68">
          <cell r="J68">
            <v>3000000000</v>
          </cell>
          <cell r="K68">
            <v>120101190040199</v>
          </cell>
        </row>
        <row r="69">
          <cell r="J69">
            <v>4597000000</v>
          </cell>
          <cell r="K69">
            <v>120101190010199</v>
          </cell>
        </row>
        <row r="70">
          <cell r="J70">
            <v>726359000</v>
          </cell>
          <cell r="K70">
            <v>120101190030101</v>
          </cell>
        </row>
        <row r="71">
          <cell r="J71">
            <v>2542256500</v>
          </cell>
          <cell r="K71">
            <v>120101190040101</v>
          </cell>
        </row>
        <row r="72">
          <cell r="J72">
            <v>769940540</v>
          </cell>
          <cell r="K72">
            <v>120101190020101</v>
          </cell>
        </row>
        <row r="73">
          <cell r="J73">
            <v>450031543.16260022</v>
          </cell>
          <cell r="K73">
            <v>0</v>
          </cell>
        </row>
        <row r="74">
          <cell r="J74">
            <v>401082877</v>
          </cell>
          <cell r="K74">
            <v>130802170050199</v>
          </cell>
        </row>
        <row r="75">
          <cell r="J75">
            <v>-331672945</v>
          </cell>
          <cell r="K75">
            <v>130802170060199</v>
          </cell>
        </row>
        <row r="76">
          <cell r="J76">
            <v>3272745286.7304001</v>
          </cell>
          <cell r="K76">
            <v>130802170010101</v>
          </cell>
        </row>
        <row r="77">
          <cell r="J77">
            <v>-3008110766.9885998</v>
          </cell>
          <cell r="K77">
            <v>130802170020101</v>
          </cell>
        </row>
        <row r="78">
          <cell r="J78">
            <v>406442466</v>
          </cell>
          <cell r="K78">
            <v>130802170070199</v>
          </cell>
        </row>
        <row r="79">
          <cell r="J79">
            <v>-386081507</v>
          </cell>
          <cell r="K79">
            <v>130802179070199</v>
          </cell>
        </row>
        <row r="80">
          <cell r="J80">
            <v>542201919</v>
          </cell>
          <cell r="K80">
            <v>130802170010199</v>
          </cell>
        </row>
        <row r="81">
          <cell r="J81">
            <v>-460239471</v>
          </cell>
          <cell r="K81">
            <v>130802170020199</v>
          </cell>
        </row>
        <row r="82">
          <cell r="J82">
            <v>133361546.2052</v>
          </cell>
          <cell r="K82">
            <v>130802170050101</v>
          </cell>
        </row>
        <row r="83">
          <cell r="J83">
            <v>-130774473.3549</v>
          </cell>
          <cell r="K83">
            <v>130802170060101</v>
          </cell>
        </row>
        <row r="84">
          <cell r="J84">
            <v>70956775.899700001</v>
          </cell>
          <cell r="K84">
            <v>130802170070101</v>
          </cell>
        </row>
        <row r="85">
          <cell r="J85">
            <v>-64489202.727800004</v>
          </cell>
          <cell r="K85">
            <v>130802179070101</v>
          </cell>
        </row>
        <row r="86">
          <cell r="J86">
            <v>56036853.588400006</v>
          </cell>
          <cell r="K86">
            <v>130802170030101</v>
          </cell>
        </row>
        <row r="87">
          <cell r="J87">
            <v>-51427815.189800002</v>
          </cell>
          <cell r="K87">
            <v>130802170040101</v>
          </cell>
        </row>
        <row r="88">
          <cell r="J88">
            <v>5950105.6974000027</v>
          </cell>
          <cell r="K88">
            <v>0</v>
          </cell>
        </row>
        <row r="89">
          <cell r="J89">
            <v>-572030</v>
          </cell>
          <cell r="K89">
            <v>220101100030299</v>
          </cell>
        </row>
        <row r="90">
          <cell r="J90">
            <v>10196693</v>
          </cell>
          <cell r="K90">
            <v>120101210030299</v>
          </cell>
        </row>
        <row r="91">
          <cell r="J91">
            <v>17023022.159900002</v>
          </cell>
          <cell r="K91">
            <v>120101210010201</v>
          </cell>
        </row>
        <row r="92">
          <cell r="J92">
            <v>12778593</v>
          </cell>
          <cell r="K92">
            <v>120101210040299</v>
          </cell>
        </row>
        <row r="93">
          <cell r="J93">
            <v>20378919</v>
          </cell>
          <cell r="K93">
            <v>120101210010299</v>
          </cell>
        </row>
        <row r="94">
          <cell r="J94">
            <v>-22594416</v>
          </cell>
          <cell r="K94">
            <v>220101100010299</v>
          </cell>
        </row>
        <row r="95">
          <cell r="J95">
            <v>1949111.7405999999</v>
          </cell>
          <cell r="K95">
            <v>120101210040201</v>
          </cell>
        </row>
        <row r="96">
          <cell r="J96">
            <v>-30168885.249599997</v>
          </cell>
          <cell r="K96">
            <v>220101100010201</v>
          </cell>
        </row>
        <row r="97">
          <cell r="J97">
            <v>-3040901.9534999998</v>
          </cell>
          <cell r="K97">
            <v>220101100020201</v>
          </cell>
        </row>
        <row r="98">
          <cell r="J98">
            <v>902219178</v>
          </cell>
          <cell r="K98">
            <v>0</v>
          </cell>
        </row>
        <row r="99">
          <cell r="J99">
            <v>900000000</v>
          </cell>
          <cell r="K99">
            <v>0</v>
          </cell>
        </row>
        <row r="100">
          <cell r="J100">
            <v>900000000</v>
          </cell>
          <cell r="K100">
            <v>120101190010199</v>
          </cell>
        </row>
        <row r="101">
          <cell r="J101">
            <v>6435616</v>
          </cell>
          <cell r="K101">
            <v>0</v>
          </cell>
        </row>
        <row r="102">
          <cell r="J102">
            <v>6435616</v>
          </cell>
          <cell r="K102">
            <v>120101190010199</v>
          </cell>
        </row>
        <row r="103">
          <cell r="J103">
            <v>-4216438</v>
          </cell>
          <cell r="K103">
            <v>0</v>
          </cell>
        </row>
        <row r="104">
          <cell r="J104">
            <v>-4216438</v>
          </cell>
          <cell r="K104">
            <v>120101190010199</v>
          </cell>
        </row>
        <row r="105">
          <cell r="J105">
            <v>88664</v>
          </cell>
          <cell r="K105">
            <v>0</v>
          </cell>
        </row>
        <row r="106">
          <cell r="J106">
            <v>0</v>
          </cell>
          <cell r="K106">
            <v>0</v>
          </cell>
        </row>
        <row r="107">
          <cell r="J107">
            <v>0</v>
          </cell>
          <cell r="K107">
            <v>0</v>
          </cell>
        </row>
        <row r="108">
          <cell r="J108">
            <v>0</v>
          </cell>
          <cell r="K108">
            <v>0</v>
          </cell>
        </row>
        <row r="109">
          <cell r="J109">
            <v>88664</v>
          </cell>
          <cell r="K109">
            <v>0</v>
          </cell>
        </row>
        <row r="110">
          <cell r="J110">
            <v>44456</v>
          </cell>
          <cell r="K110">
            <v>0</v>
          </cell>
        </row>
        <row r="111">
          <cell r="J111">
            <v>44456</v>
          </cell>
          <cell r="K111">
            <v>130402030010499</v>
          </cell>
        </row>
        <row r="112">
          <cell r="J112">
            <v>44208</v>
          </cell>
          <cell r="K112">
            <v>130402030010299</v>
          </cell>
        </row>
        <row r="113">
          <cell r="J113">
            <v>4769547.4499999993</v>
          </cell>
          <cell r="K113">
            <v>0</v>
          </cell>
        </row>
        <row r="114">
          <cell r="J114">
            <v>2162327.9699999997</v>
          </cell>
          <cell r="K114">
            <v>0</v>
          </cell>
        </row>
        <row r="115">
          <cell r="J115">
            <v>0.05</v>
          </cell>
          <cell r="K115">
            <v>0</v>
          </cell>
        </row>
        <row r="116">
          <cell r="J116">
            <v>2162327.92</v>
          </cell>
          <cell r="K116">
            <v>130402090011001</v>
          </cell>
        </row>
        <row r="117">
          <cell r="J117">
            <v>2607219.48</v>
          </cell>
          <cell r="K117">
            <v>0</v>
          </cell>
        </row>
        <row r="118">
          <cell r="J118">
            <v>2607219.48</v>
          </cell>
          <cell r="K118">
            <v>130402090010499</v>
          </cell>
        </row>
        <row r="119">
          <cell r="J119">
            <v>1193272724.1500001</v>
          </cell>
          <cell r="K119">
            <v>0</v>
          </cell>
        </row>
        <row r="120">
          <cell r="J120">
            <v>1003000000</v>
          </cell>
          <cell r="K120">
            <v>0</v>
          </cell>
        </row>
        <row r="121">
          <cell r="J121">
            <v>1003000000</v>
          </cell>
          <cell r="K121">
            <v>0</v>
          </cell>
        </row>
        <row r="122">
          <cell r="J122">
            <v>1003000000</v>
          </cell>
          <cell r="K122">
            <v>120201330010199</v>
          </cell>
        </row>
        <row r="123">
          <cell r="J123">
            <v>37267786</v>
          </cell>
          <cell r="K123">
            <v>0</v>
          </cell>
        </row>
        <row r="124">
          <cell r="J124">
            <v>37267786</v>
          </cell>
          <cell r="K124">
            <v>130402030010699</v>
          </cell>
        </row>
        <row r="125">
          <cell r="J125">
            <v>127004938.15000001</v>
          </cell>
          <cell r="K125">
            <v>0</v>
          </cell>
        </row>
        <row r="126">
          <cell r="J126">
            <v>127004938.15000001</v>
          </cell>
          <cell r="K126">
            <v>0</v>
          </cell>
        </row>
        <row r="127">
          <cell r="J127">
            <v>55615455</v>
          </cell>
          <cell r="K127">
            <v>140102370040199</v>
          </cell>
        </row>
        <row r="128">
          <cell r="J128">
            <v>2252727</v>
          </cell>
          <cell r="K128">
            <v>140102370060199</v>
          </cell>
        </row>
        <row r="129">
          <cell r="J129">
            <v>69136756.150000006</v>
          </cell>
          <cell r="K129">
            <v>140102370060101</v>
          </cell>
        </row>
        <row r="130">
          <cell r="J130">
            <v>26000000</v>
          </cell>
          <cell r="K130">
            <v>0</v>
          </cell>
        </row>
        <row r="131">
          <cell r="J131">
            <v>26000000</v>
          </cell>
          <cell r="K131">
            <v>0</v>
          </cell>
        </row>
        <row r="132">
          <cell r="J132">
            <v>26000000</v>
          </cell>
          <cell r="K132">
            <v>150102390030199</v>
          </cell>
        </row>
        <row r="133">
          <cell r="J133">
            <v>-54176295316.703995</v>
          </cell>
          <cell r="K133">
            <v>0</v>
          </cell>
        </row>
        <row r="134">
          <cell r="J134">
            <v>-54176295316.703995</v>
          </cell>
          <cell r="K134">
            <v>0</v>
          </cell>
        </row>
        <row r="135">
          <cell r="J135">
            <v>-957375766.27219999</v>
          </cell>
          <cell r="K135">
            <v>0</v>
          </cell>
        </row>
        <row r="136">
          <cell r="J136">
            <v>-918296868.2622</v>
          </cell>
          <cell r="K136">
            <v>0</v>
          </cell>
        </row>
        <row r="137">
          <cell r="J137">
            <v>-905264745.2622</v>
          </cell>
          <cell r="K137">
            <v>0</v>
          </cell>
        </row>
        <row r="138">
          <cell r="J138">
            <v>-62267234.100000001</v>
          </cell>
          <cell r="K138">
            <v>210101020050199</v>
          </cell>
        </row>
        <row r="139">
          <cell r="J139">
            <v>-842997511.29219997</v>
          </cell>
          <cell r="K139">
            <v>210101020050101</v>
          </cell>
        </row>
        <row r="140">
          <cell r="J140">
            <v>0.12999999999999545</v>
          </cell>
          <cell r="K140">
            <v>0</v>
          </cell>
        </row>
        <row r="141">
          <cell r="J141">
            <v>0</v>
          </cell>
          <cell r="K141">
            <v>0</v>
          </cell>
        </row>
        <row r="142">
          <cell r="J142">
            <v>0</v>
          </cell>
          <cell r="K142">
            <v>0</v>
          </cell>
        </row>
        <row r="143">
          <cell r="J143">
            <v>0</v>
          </cell>
          <cell r="K143">
            <v>0</v>
          </cell>
        </row>
        <row r="144">
          <cell r="J144">
            <v>-13032123</v>
          </cell>
          <cell r="K144">
            <v>0</v>
          </cell>
        </row>
        <row r="145">
          <cell r="J145">
            <v>-13032123</v>
          </cell>
          <cell r="K145">
            <v>210101020060199</v>
          </cell>
        </row>
        <row r="146">
          <cell r="J146">
            <v>-39078898.009999998</v>
          </cell>
          <cell r="K146">
            <v>0</v>
          </cell>
        </row>
        <row r="147">
          <cell r="J147">
            <v>-4441120.01</v>
          </cell>
          <cell r="K147">
            <v>0</v>
          </cell>
        </row>
        <row r="148">
          <cell r="J148">
            <v>-4441120</v>
          </cell>
          <cell r="K148">
            <v>210101040020199</v>
          </cell>
        </row>
        <row r="149">
          <cell r="J149">
            <v>-0.01</v>
          </cell>
          <cell r="K149">
            <v>0</v>
          </cell>
        </row>
        <row r="150">
          <cell r="J150">
            <v>-34637778</v>
          </cell>
          <cell r="K150">
            <v>0</v>
          </cell>
        </row>
        <row r="151">
          <cell r="J151">
            <v>-34637778</v>
          </cell>
          <cell r="K151">
            <v>210101020020199</v>
          </cell>
        </row>
        <row r="152">
          <cell r="J152">
            <v>-53148754393.503593</v>
          </cell>
          <cell r="K152">
            <v>0</v>
          </cell>
        </row>
        <row r="153">
          <cell r="J153">
            <v>-486963065.13840002</v>
          </cell>
          <cell r="K153">
            <v>0</v>
          </cell>
        </row>
        <row r="154">
          <cell r="J154">
            <v>-210918820</v>
          </cell>
          <cell r="K154">
            <v>0</v>
          </cell>
        </row>
        <row r="155">
          <cell r="J155">
            <v>-210918820</v>
          </cell>
          <cell r="K155">
            <v>240101340010399</v>
          </cell>
        </row>
        <row r="156">
          <cell r="J156">
            <v>-276044245.13840002</v>
          </cell>
          <cell r="K156">
            <v>0</v>
          </cell>
        </row>
        <row r="157">
          <cell r="J157">
            <v>-276044245.13840002</v>
          </cell>
          <cell r="K157">
            <v>240101340010301</v>
          </cell>
        </row>
        <row r="158">
          <cell r="J158">
            <v>-52661791328.365196</v>
          </cell>
          <cell r="K158">
            <v>0</v>
          </cell>
        </row>
        <row r="159">
          <cell r="J159">
            <v>-1065743433.6918001</v>
          </cell>
          <cell r="K159">
            <v>0</v>
          </cell>
        </row>
        <row r="160">
          <cell r="J160">
            <v>-143300268</v>
          </cell>
          <cell r="K160">
            <v>230801260030199</v>
          </cell>
        </row>
        <row r="161">
          <cell r="J161">
            <v>-681567727.78420007</v>
          </cell>
          <cell r="K161">
            <v>230801260010101</v>
          </cell>
        </row>
        <row r="162">
          <cell r="J162">
            <v>-200213534</v>
          </cell>
          <cell r="K162">
            <v>230801260010199</v>
          </cell>
        </row>
        <row r="163">
          <cell r="J163">
            <v>-12880502</v>
          </cell>
          <cell r="K163">
            <v>230801260040199</v>
          </cell>
        </row>
        <row r="164">
          <cell r="J164">
            <v>-5891865.8854</v>
          </cell>
          <cell r="K164">
            <v>230801260030101</v>
          </cell>
        </row>
        <row r="165">
          <cell r="J165">
            <v>-15489856.145400001</v>
          </cell>
          <cell r="K165">
            <v>230801260040101</v>
          </cell>
        </row>
        <row r="166">
          <cell r="J166">
            <v>-6399679.8767999997</v>
          </cell>
          <cell r="K166">
            <v>230801260020101</v>
          </cell>
        </row>
        <row r="167">
          <cell r="J167">
            <v>778596854.82679999</v>
          </cell>
          <cell r="K167">
            <v>0</v>
          </cell>
        </row>
        <row r="168">
          <cell r="J168">
            <v>46890033</v>
          </cell>
          <cell r="K168">
            <v>230801269030199</v>
          </cell>
        </row>
        <row r="169">
          <cell r="J169">
            <v>534327455.74299997</v>
          </cell>
          <cell r="K169">
            <v>230801269010101</v>
          </cell>
        </row>
        <row r="170">
          <cell r="J170">
            <v>178473973</v>
          </cell>
          <cell r="K170">
            <v>230801269010199</v>
          </cell>
        </row>
        <row r="171">
          <cell r="J171">
            <v>6868337</v>
          </cell>
          <cell r="K171">
            <v>230801269040199</v>
          </cell>
        </row>
        <row r="172">
          <cell r="J172">
            <v>2645337.9471999998</v>
          </cell>
          <cell r="K172">
            <v>230801269030101</v>
          </cell>
        </row>
        <row r="173">
          <cell r="J173">
            <v>8985364.9768000003</v>
          </cell>
          <cell r="K173">
            <v>230801269040101</v>
          </cell>
        </row>
        <row r="174">
          <cell r="J174">
            <v>406353.15979999996</v>
          </cell>
          <cell r="K174">
            <v>230801269020101</v>
          </cell>
        </row>
        <row r="175">
          <cell r="J175">
            <v>-52374644749.500198</v>
          </cell>
          <cell r="K175">
            <v>0</v>
          </cell>
        </row>
        <row r="176">
          <cell r="J176">
            <v>-12520704452</v>
          </cell>
          <cell r="K176">
            <v>230101140010199</v>
          </cell>
        </row>
        <row r="177">
          <cell r="J177">
            <v>-39853940297.500198</v>
          </cell>
          <cell r="K177">
            <v>230101140010101</v>
          </cell>
        </row>
        <row r="178">
          <cell r="J178">
            <v>-70165156.928200006</v>
          </cell>
          <cell r="K178">
            <v>0</v>
          </cell>
        </row>
        <row r="179">
          <cell r="J179">
            <v>-21590439</v>
          </cell>
          <cell r="K179">
            <v>0</v>
          </cell>
        </row>
        <row r="180">
          <cell r="J180">
            <v>-11702780</v>
          </cell>
          <cell r="K180">
            <v>250101400010799</v>
          </cell>
        </row>
        <row r="181">
          <cell r="J181">
            <v>-9633416</v>
          </cell>
          <cell r="K181">
            <v>250101400010999</v>
          </cell>
        </row>
        <row r="182">
          <cell r="J182">
            <v>-254243</v>
          </cell>
          <cell r="K182">
            <v>250101400011399</v>
          </cell>
        </row>
        <row r="183">
          <cell r="J183">
            <v>-1197582</v>
          </cell>
          <cell r="K183">
            <v>0</v>
          </cell>
        </row>
        <row r="184">
          <cell r="J184">
            <v>0</v>
          </cell>
          <cell r="K184">
            <v>0</v>
          </cell>
        </row>
        <row r="185">
          <cell r="J185">
            <v>0</v>
          </cell>
          <cell r="K185">
            <v>0</v>
          </cell>
        </row>
        <row r="186">
          <cell r="J186">
            <v>-1197582</v>
          </cell>
          <cell r="K186">
            <v>0</v>
          </cell>
        </row>
        <row r="187">
          <cell r="J187">
            <v>-814016</v>
          </cell>
          <cell r="K187">
            <v>250101420010599</v>
          </cell>
        </row>
        <row r="188">
          <cell r="J188">
            <v>-383566</v>
          </cell>
          <cell r="K188">
            <v>250101420010499</v>
          </cell>
        </row>
        <row r="189">
          <cell r="J189">
            <v>-47377135.928199999</v>
          </cell>
          <cell r="K189">
            <v>0</v>
          </cell>
        </row>
        <row r="190">
          <cell r="J190">
            <v>-46615168</v>
          </cell>
          <cell r="K190">
            <v>250101400011201</v>
          </cell>
        </row>
        <row r="191">
          <cell r="J191">
            <v>-276806</v>
          </cell>
          <cell r="K191">
            <v>250101400011099</v>
          </cell>
        </row>
        <row r="192">
          <cell r="J192">
            <v>-485161.92819999997</v>
          </cell>
          <cell r="K192">
            <v>250101400011001</v>
          </cell>
        </row>
        <row r="193">
          <cell r="J193"/>
          <cell r="K193">
            <v>0</v>
          </cell>
        </row>
        <row r="194">
          <cell r="J194">
            <v>-4372704817.906105</v>
          </cell>
          <cell r="K194">
            <v>0</v>
          </cell>
        </row>
        <row r="195">
          <cell r="J195">
            <v>-5000000000</v>
          </cell>
          <cell r="K195">
            <v>0</v>
          </cell>
        </row>
        <row r="196">
          <cell r="J196">
            <v>-5000000000</v>
          </cell>
          <cell r="K196">
            <v>0</v>
          </cell>
        </row>
        <row r="197">
          <cell r="J197">
            <v>-50000000000</v>
          </cell>
          <cell r="K197">
            <v>310105020010199</v>
          </cell>
        </row>
        <row r="198">
          <cell r="J198">
            <v>45000000000</v>
          </cell>
          <cell r="K198">
            <v>310105020010199</v>
          </cell>
        </row>
        <row r="199">
          <cell r="J199">
            <v>627295182.0938952</v>
          </cell>
          <cell r="K199">
            <v>310405180020199</v>
          </cell>
        </row>
        <row r="200">
          <cell r="J200">
            <v>-1453086412.9267042</v>
          </cell>
          <cell r="K200">
            <v>0</v>
          </cell>
        </row>
        <row r="201">
          <cell r="J201">
            <v>-140153606.41</v>
          </cell>
          <cell r="K201">
            <v>0</v>
          </cell>
        </row>
        <row r="202">
          <cell r="J202">
            <v>-49683943.509999998</v>
          </cell>
          <cell r="K202">
            <v>0</v>
          </cell>
        </row>
        <row r="203">
          <cell r="J203">
            <v>-49683943.509999998</v>
          </cell>
          <cell r="K203">
            <v>0</v>
          </cell>
        </row>
        <row r="204">
          <cell r="J204">
            <v>-48855208.32</v>
          </cell>
          <cell r="K204">
            <v>610107020020199</v>
          </cell>
        </row>
        <row r="205">
          <cell r="J205">
            <v>-828735.19</v>
          </cell>
          <cell r="K205">
            <v>610107020020101</v>
          </cell>
        </row>
        <row r="206">
          <cell r="J206">
            <v>-3688840.9</v>
          </cell>
          <cell r="K206">
            <v>0</v>
          </cell>
        </row>
        <row r="207">
          <cell r="J207">
            <v>-3688840.9</v>
          </cell>
          <cell r="K207">
            <v>0</v>
          </cell>
        </row>
        <row r="208">
          <cell r="J208">
            <v>-3688840.9</v>
          </cell>
          <cell r="K208">
            <v>610107060020101</v>
          </cell>
        </row>
        <row r="209">
          <cell r="J209">
            <v>-86780822</v>
          </cell>
          <cell r="K209">
            <v>0</v>
          </cell>
        </row>
        <row r="210">
          <cell r="J210">
            <v>-86780822</v>
          </cell>
          <cell r="K210">
            <v>610107020040199</v>
          </cell>
        </row>
        <row r="211">
          <cell r="J211">
            <v>-723067508.61000001</v>
          </cell>
          <cell r="K211">
            <v>0</v>
          </cell>
        </row>
        <row r="212">
          <cell r="J212">
            <v>-504087750.77999997</v>
          </cell>
          <cell r="K212">
            <v>0</v>
          </cell>
        </row>
        <row r="213">
          <cell r="J213">
            <v>-62642190.93</v>
          </cell>
          <cell r="K213">
            <v>0</v>
          </cell>
        </row>
        <row r="214">
          <cell r="J214">
            <v>-17147479</v>
          </cell>
          <cell r="K214">
            <v>610407420010499</v>
          </cell>
        </row>
        <row r="215">
          <cell r="J215">
            <v>-1332597.4099999999</v>
          </cell>
          <cell r="K215">
            <v>610407420010401</v>
          </cell>
        </row>
        <row r="216">
          <cell r="J216">
            <v>-2925041</v>
          </cell>
          <cell r="K216">
            <v>610407420010299</v>
          </cell>
        </row>
        <row r="217">
          <cell r="J217">
            <v>-25288357</v>
          </cell>
          <cell r="K217">
            <v>610407420010199</v>
          </cell>
        </row>
        <row r="218">
          <cell r="J218">
            <v>-8350028.8499999996</v>
          </cell>
          <cell r="K218">
            <v>610407420010101</v>
          </cell>
        </row>
        <row r="219">
          <cell r="J219">
            <v>-7056316</v>
          </cell>
          <cell r="K219">
            <v>610407420010399</v>
          </cell>
        </row>
        <row r="220">
          <cell r="J220">
            <v>-542371.67000000004</v>
          </cell>
          <cell r="K220">
            <v>610407440010101</v>
          </cell>
        </row>
        <row r="221">
          <cell r="J221">
            <v>-441445559.85000002</v>
          </cell>
          <cell r="K221">
            <v>0</v>
          </cell>
        </row>
        <row r="222">
          <cell r="J222">
            <v>-158696746</v>
          </cell>
          <cell r="K222">
            <v>610407420030399</v>
          </cell>
        </row>
        <row r="223">
          <cell r="J223">
            <v>-168056315.69999999</v>
          </cell>
          <cell r="K223">
            <v>610407420030101</v>
          </cell>
        </row>
        <row r="224">
          <cell r="J224">
            <v>-16780417.609999999</v>
          </cell>
          <cell r="K224">
            <v>610407420030401</v>
          </cell>
        </row>
        <row r="225">
          <cell r="J225">
            <v>-9866090.0399999991</v>
          </cell>
          <cell r="K225">
            <v>610407420030301</v>
          </cell>
        </row>
        <row r="226">
          <cell r="J226">
            <v>-20937122</v>
          </cell>
          <cell r="K226">
            <v>610407420030499</v>
          </cell>
        </row>
        <row r="227">
          <cell r="J227">
            <v>-59851324</v>
          </cell>
          <cell r="K227">
            <v>610407420030199</v>
          </cell>
        </row>
        <row r="228">
          <cell r="J228">
            <v>-7257544.5</v>
          </cell>
          <cell r="K228">
            <v>610407420030201</v>
          </cell>
        </row>
        <row r="229">
          <cell r="J229">
            <v>-218979757.83000001</v>
          </cell>
          <cell r="K229">
            <v>0</v>
          </cell>
        </row>
        <row r="230">
          <cell r="J230">
            <v>-216760579.83000001</v>
          </cell>
          <cell r="K230">
            <v>0</v>
          </cell>
        </row>
        <row r="231">
          <cell r="J231">
            <v>-523</v>
          </cell>
          <cell r="K231">
            <v>610407300030199</v>
          </cell>
        </row>
        <row r="232">
          <cell r="J232">
            <v>-1098902.4099999999</v>
          </cell>
          <cell r="K232">
            <v>610407300030101</v>
          </cell>
        </row>
        <row r="233">
          <cell r="J233">
            <v>-429093.37</v>
          </cell>
          <cell r="K233">
            <v>610407300040101</v>
          </cell>
        </row>
        <row r="234">
          <cell r="J234">
            <v>-89697921</v>
          </cell>
          <cell r="K234">
            <v>610407300010199</v>
          </cell>
        </row>
        <row r="235">
          <cell r="J235">
            <v>-35900839.43</v>
          </cell>
          <cell r="K235">
            <v>610407300010101</v>
          </cell>
        </row>
        <row r="236">
          <cell r="J236">
            <v>-3874637</v>
          </cell>
          <cell r="K236">
            <v>610407300020199</v>
          </cell>
        </row>
        <row r="237">
          <cell r="J237">
            <v>-390647.4</v>
          </cell>
          <cell r="K237">
            <v>610407300020101</v>
          </cell>
        </row>
        <row r="238">
          <cell r="J238">
            <v>-10088686</v>
          </cell>
          <cell r="K238">
            <v>610407300050199</v>
          </cell>
        </row>
        <row r="239">
          <cell r="J239">
            <v>-9752094</v>
          </cell>
          <cell r="K239">
            <v>610407320010199</v>
          </cell>
        </row>
        <row r="240">
          <cell r="J240">
            <v>-25601132.219999999</v>
          </cell>
          <cell r="K240">
            <v>610407320010101</v>
          </cell>
        </row>
        <row r="241">
          <cell r="J241">
            <v>-19215</v>
          </cell>
          <cell r="K241">
            <v>610407300050199</v>
          </cell>
        </row>
        <row r="242">
          <cell r="J242">
            <v>-39906889</v>
          </cell>
          <cell r="K242">
            <v>610407300060199</v>
          </cell>
        </row>
        <row r="243">
          <cell r="J243">
            <v>-2219178</v>
          </cell>
          <cell r="K243">
            <v>0</v>
          </cell>
        </row>
        <row r="244">
          <cell r="J244">
            <v>-2219178</v>
          </cell>
          <cell r="K244">
            <v>610407420030899</v>
          </cell>
        </row>
        <row r="245">
          <cell r="J245">
            <v>-2040413.11</v>
          </cell>
          <cell r="K245">
            <v>0</v>
          </cell>
        </row>
        <row r="246">
          <cell r="J246">
            <v>-1600831.87</v>
          </cell>
          <cell r="K246">
            <v>0</v>
          </cell>
        </row>
        <row r="247">
          <cell r="J247">
            <v>-1579665</v>
          </cell>
          <cell r="K247">
            <v>610507580030199</v>
          </cell>
        </row>
        <row r="248">
          <cell r="J248">
            <v>-21166.87</v>
          </cell>
          <cell r="K248">
            <v>610507580030101</v>
          </cell>
        </row>
        <row r="249">
          <cell r="J249">
            <v>-439581.24</v>
          </cell>
          <cell r="K249">
            <v>0</v>
          </cell>
        </row>
        <row r="250">
          <cell r="J250">
            <v>-434002</v>
          </cell>
          <cell r="K250">
            <v>610507580040199</v>
          </cell>
        </row>
        <row r="251">
          <cell r="J251">
            <v>-5579.24</v>
          </cell>
          <cell r="K251">
            <v>610507580040101</v>
          </cell>
        </row>
        <row r="252">
          <cell r="J252">
            <v>-550556341.68670428</v>
          </cell>
          <cell r="K252">
            <v>0</v>
          </cell>
        </row>
        <row r="253">
          <cell r="J253">
            <v>-34624109.770000003</v>
          </cell>
          <cell r="K253">
            <v>610507600030199</v>
          </cell>
        </row>
        <row r="254">
          <cell r="J254">
            <v>-515932231.9167043</v>
          </cell>
          <cell r="K254">
            <v>0</v>
          </cell>
        </row>
        <row r="255">
          <cell r="J255">
            <v>-32168938.246704273</v>
          </cell>
          <cell r="K255">
            <v>610507580080199</v>
          </cell>
        </row>
        <row r="256">
          <cell r="J256">
            <v>-483763293.67000002</v>
          </cell>
          <cell r="K256">
            <v>610507580090199</v>
          </cell>
        </row>
        <row r="257">
          <cell r="J257">
            <v>-37268543.109999999</v>
          </cell>
          <cell r="K257">
            <v>0</v>
          </cell>
        </row>
        <row r="258">
          <cell r="J258">
            <v>-410.11</v>
          </cell>
          <cell r="K258">
            <v>610507580020199</v>
          </cell>
        </row>
        <row r="259">
          <cell r="J259">
            <v>-347</v>
          </cell>
          <cell r="K259">
            <v>610507580100199</v>
          </cell>
        </row>
        <row r="260">
          <cell r="J260">
            <v>-37267786</v>
          </cell>
          <cell r="K260">
            <v>620107640030199</v>
          </cell>
        </row>
        <row r="261">
          <cell r="J261">
            <v>2080381594.8840022</v>
          </cell>
          <cell r="K261">
            <v>0</v>
          </cell>
        </row>
        <row r="262">
          <cell r="J262">
            <v>2080380815.5040021</v>
          </cell>
          <cell r="K262">
            <v>0</v>
          </cell>
        </row>
        <row r="263">
          <cell r="J263">
            <v>467274399.04000002</v>
          </cell>
          <cell r="K263">
            <v>0</v>
          </cell>
        </row>
        <row r="264">
          <cell r="J264">
            <v>487402.27</v>
          </cell>
          <cell r="K264">
            <v>0</v>
          </cell>
        </row>
        <row r="265">
          <cell r="J265">
            <v>487402.27</v>
          </cell>
          <cell r="K265">
            <v>710107010030199</v>
          </cell>
        </row>
        <row r="266">
          <cell r="J266">
            <v>50819006.68</v>
          </cell>
          <cell r="K266">
            <v>0</v>
          </cell>
        </row>
        <row r="267">
          <cell r="J267">
            <v>42653827.240000002</v>
          </cell>
          <cell r="K267">
            <v>0</v>
          </cell>
        </row>
        <row r="268">
          <cell r="J268">
            <v>3639706</v>
          </cell>
          <cell r="K268">
            <v>710107050020199</v>
          </cell>
        </row>
        <row r="269">
          <cell r="J269">
            <v>39014121.240000002</v>
          </cell>
          <cell r="K269">
            <v>710107050020101</v>
          </cell>
        </row>
        <row r="270">
          <cell r="J270">
            <v>5222509.4400000004</v>
          </cell>
          <cell r="K270">
            <v>0</v>
          </cell>
        </row>
        <row r="271">
          <cell r="J271">
            <v>4458407</v>
          </cell>
          <cell r="K271">
            <v>710107050070199</v>
          </cell>
        </row>
        <row r="272">
          <cell r="J272">
            <v>764102.44</v>
          </cell>
          <cell r="K272">
            <v>710107050070101</v>
          </cell>
        </row>
        <row r="273">
          <cell r="J273">
            <v>2942670</v>
          </cell>
          <cell r="K273">
            <v>710107050050199</v>
          </cell>
        </row>
        <row r="274">
          <cell r="J274">
            <v>412031301.08999997</v>
          </cell>
          <cell r="K274">
            <v>0</v>
          </cell>
        </row>
        <row r="275">
          <cell r="J275">
            <v>412031301.08999997</v>
          </cell>
          <cell r="K275">
            <v>0</v>
          </cell>
        </row>
        <row r="276">
          <cell r="J276">
            <v>402399475.94</v>
          </cell>
          <cell r="K276">
            <v>0</v>
          </cell>
        </row>
        <row r="277">
          <cell r="J277">
            <v>61446410</v>
          </cell>
          <cell r="K277">
            <v>710407350030199</v>
          </cell>
        </row>
        <row r="278">
          <cell r="J278">
            <v>153458652.15000001</v>
          </cell>
          <cell r="K278">
            <v>710407350030101</v>
          </cell>
        </row>
        <row r="279">
          <cell r="J279">
            <v>18560025</v>
          </cell>
          <cell r="K279">
            <v>710407350030499</v>
          </cell>
        </row>
        <row r="280">
          <cell r="J280">
            <v>140467243</v>
          </cell>
          <cell r="K280">
            <v>710407350030399</v>
          </cell>
        </row>
        <row r="281">
          <cell r="J281">
            <v>6061459.9199999999</v>
          </cell>
          <cell r="K281">
            <v>710407350030201</v>
          </cell>
        </row>
        <row r="282">
          <cell r="J282">
            <v>9177255.8399999999</v>
          </cell>
          <cell r="K282">
            <v>710407350030301</v>
          </cell>
        </row>
        <row r="283">
          <cell r="J283">
            <v>13228430.029999999</v>
          </cell>
          <cell r="K283">
            <v>710407350030401</v>
          </cell>
        </row>
        <row r="284">
          <cell r="J284">
            <v>9631825.1500000004</v>
          </cell>
          <cell r="K284">
            <v>0</v>
          </cell>
        </row>
        <row r="285">
          <cell r="J285">
            <v>1871956</v>
          </cell>
          <cell r="K285">
            <v>710307190020299</v>
          </cell>
        </row>
        <row r="286">
          <cell r="J286">
            <v>662436.71</v>
          </cell>
          <cell r="K286">
            <v>710307190020201</v>
          </cell>
        </row>
        <row r="287">
          <cell r="J287">
            <v>623432</v>
          </cell>
          <cell r="K287">
            <v>710307190020399</v>
          </cell>
        </row>
        <row r="288">
          <cell r="J288">
            <v>2476704</v>
          </cell>
          <cell r="K288">
            <v>710307190010199</v>
          </cell>
        </row>
        <row r="289">
          <cell r="J289">
            <v>834674.76</v>
          </cell>
          <cell r="K289">
            <v>710307190010101</v>
          </cell>
        </row>
        <row r="290">
          <cell r="J290">
            <v>3143810</v>
          </cell>
          <cell r="K290">
            <v>710307190020199</v>
          </cell>
        </row>
        <row r="291">
          <cell r="J291">
            <v>370.68</v>
          </cell>
          <cell r="K291">
            <v>710307190020101</v>
          </cell>
        </row>
        <row r="292">
          <cell r="J292">
            <v>18441</v>
          </cell>
          <cell r="K292">
            <v>710307190020499</v>
          </cell>
        </row>
        <row r="293">
          <cell r="J293">
            <v>3936689</v>
          </cell>
          <cell r="K293">
            <v>0</v>
          </cell>
        </row>
        <row r="294">
          <cell r="J294">
            <v>3936689</v>
          </cell>
          <cell r="K294">
            <v>710107050060199</v>
          </cell>
        </row>
        <row r="295">
          <cell r="J295">
            <v>31514704</v>
          </cell>
          <cell r="K295">
            <v>0</v>
          </cell>
        </row>
        <row r="296">
          <cell r="J296">
            <v>26000000</v>
          </cell>
          <cell r="K296">
            <v>0</v>
          </cell>
        </row>
        <row r="297">
          <cell r="J297">
            <v>5514704</v>
          </cell>
          <cell r="K297">
            <v>710407330040199</v>
          </cell>
        </row>
        <row r="298">
          <cell r="J298">
            <v>828985626.20000005</v>
          </cell>
          <cell r="K298">
            <v>0</v>
          </cell>
        </row>
        <row r="299">
          <cell r="J299">
            <v>238796727.91999999</v>
          </cell>
          <cell r="K299">
            <v>0</v>
          </cell>
        </row>
        <row r="300">
          <cell r="J300">
            <v>157600000</v>
          </cell>
          <cell r="K300">
            <v>710407330080199</v>
          </cell>
        </row>
        <row r="301">
          <cell r="J301">
            <v>25295671</v>
          </cell>
          <cell r="K301">
            <v>710407330090199</v>
          </cell>
        </row>
        <row r="302">
          <cell r="J302">
            <v>26913926</v>
          </cell>
          <cell r="K302">
            <v>710407330120199</v>
          </cell>
        </row>
        <row r="303">
          <cell r="J303">
            <v>5650000</v>
          </cell>
          <cell r="K303">
            <v>710407330030299</v>
          </cell>
        </row>
        <row r="304">
          <cell r="J304">
            <v>7678630.9199999999</v>
          </cell>
          <cell r="K304">
            <v>710407330050499</v>
          </cell>
        </row>
        <row r="305">
          <cell r="J305">
            <v>15658500</v>
          </cell>
          <cell r="K305">
            <v>710407330030799</v>
          </cell>
        </row>
        <row r="306">
          <cell r="J306">
            <v>116793538.77</v>
          </cell>
          <cell r="K306">
            <v>0</v>
          </cell>
        </row>
        <row r="307">
          <cell r="J307">
            <v>97843798</v>
          </cell>
          <cell r="K307">
            <v>710407330010801</v>
          </cell>
        </row>
        <row r="308">
          <cell r="J308">
            <v>1529405.72</v>
          </cell>
          <cell r="K308">
            <v>710407330031199</v>
          </cell>
        </row>
        <row r="309">
          <cell r="J309">
            <v>12660868.689999999</v>
          </cell>
          <cell r="K309">
            <v>710407330032101</v>
          </cell>
        </row>
        <row r="310">
          <cell r="J310">
            <v>895830</v>
          </cell>
          <cell r="K310">
            <v>710407330031599</v>
          </cell>
        </row>
        <row r="311">
          <cell r="J311">
            <v>3863636.36</v>
          </cell>
          <cell r="K311">
            <v>710407330010999</v>
          </cell>
        </row>
        <row r="312">
          <cell r="J312">
            <v>3483690</v>
          </cell>
          <cell r="K312">
            <v>0</v>
          </cell>
        </row>
        <row r="313">
          <cell r="J313">
            <v>3483690</v>
          </cell>
          <cell r="K313">
            <v>710407330050399</v>
          </cell>
        </row>
        <row r="314">
          <cell r="J314">
            <v>4862300</v>
          </cell>
          <cell r="K314">
            <v>0</v>
          </cell>
        </row>
        <row r="315">
          <cell r="J315">
            <v>4862300</v>
          </cell>
          <cell r="K315">
            <v>710407330460199</v>
          </cell>
        </row>
        <row r="316">
          <cell r="J316">
            <v>465049369.50999999</v>
          </cell>
          <cell r="K316">
            <v>0</v>
          </cell>
        </row>
        <row r="317">
          <cell r="J317">
            <v>2628181.8199999998</v>
          </cell>
          <cell r="K317">
            <v>710407330032199</v>
          </cell>
        </row>
        <row r="318">
          <cell r="J318">
            <v>3027259.08</v>
          </cell>
          <cell r="K318">
            <v>710407330033199</v>
          </cell>
        </row>
        <row r="319">
          <cell r="J319">
            <v>2177727.27</v>
          </cell>
          <cell r="K319">
            <v>710407330030899</v>
          </cell>
        </row>
        <row r="320">
          <cell r="J320">
            <v>3000000</v>
          </cell>
          <cell r="K320">
            <v>710407330033099</v>
          </cell>
        </row>
        <row r="321">
          <cell r="J321">
            <v>842870.13</v>
          </cell>
          <cell r="K321">
            <v>710407330031799</v>
          </cell>
        </row>
        <row r="322">
          <cell r="J322">
            <v>7312670</v>
          </cell>
          <cell r="K322">
            <v>710407330031599</v>
          </cell>
        </row>
        <row r="323">
          <cell r="J323">
            <v>445864843.02999997</v>
          </cell>
          <cell r="K323">
            <v>0</v>
          </cell>
        </row>
        <row r="324">
          <cell r="J324">
            <v>195818.18</v>
          </cell>
          <cell r="K324">
            <v>710407330032099</v>
          </cell>
        </row>
        <row r="325">
          <cell r="J325">
            <v>674266874.26400208</v>
          </cell>
          <cell r="K325">
            <v>0</v>
          </cell>
        </row>
        <row r="326">
          <cell r="J326">
            <v>13309617.17</v>
          </cell>
          <cell r="K326">
            <v>710407350020101</v>
          </cell>
        </row>
        <row r="327">
          <cell r="J327">
            <v>5971389.0899999999</v>
          </cell>
          <cell r="K327">
            <v>710407350020199</v>
          </cell>
        </row>
        <row r="328">
          <cell r="J328">
            <v>2517701.27</v>
          </cell>
          <cell r="K328">
            <v>710407350040101</v>
          </cell>
        </row>
        <row r="329">
          <cell r="J329">
            <v>1193835.45</v>
          </cell>
          <cell r="K329">
            <v>710407350040199</v>
          </cell>
        </row>
        <row r="330">
          <cell r="J330">
            <v>629714561.52400208</v>
          </cell>
          <cell r="K330">
            <v>0</v>
          </cell>
        </row>
        <row r="331">
          <cell r="J331">
            <v>595674957.13999999</v>
          </cell>
          <cell r="K331">
            <v>710407350070199</v>
          </cell>
        </row>
        <row r="332">
          <cell r="J332">
            <v>34039604.384002119</v>
          </cell>
          <cell r="K332">
            <v>710407350080199</v>
          </cell>
        </row>
        <row r="333">
          <cell r="J333">
            <v>1165718.8600000001</v>
          </cell>
          <cell r="K333">
            <v>710407350040301</v>
          </cell>
        </row>
        <row r="334">
          <cell r="J334">
            <v>20000000</v>
          </cell>
          <cell r="K334">
            <v>710107030010199</v>
          </cell>
        </row>
        <row r="335">
          <cell r="J335">
            <v>394050.9</v>
          </cell>
          <cell r="K335">
            <v>710407350040399</v>
          </cell>
        </row>
        <row r="336">
          <cell r="J336">
            <v>78339212</v>
          </cell>
          <cell r="K336">
            <v>0</v>
          </cell>
        </row>
        <row r="337">
          <cell r="J337">
            <v>383566</v>
          </cell>
          <cell r="K337">
            <v>710407370010499</v>
          </cell>
        </row>
        <row r="338">
          <cell r="J338">
            <v>2160000</v>
          </cell>
        </row>
        <row r="339">
          <cell r="J339">
            <v>2160000</v>
          </cell>
          <cell r="K339">
            <v>710407330033499</v>
          </cell>
        </row>
        <row r="340">
          <cell r="J340">
            <v>75736996</v>
          </cell>
          <cell r="K340">
            <v>710407370010199</v>
          </cell>
        </row>
        <row r="341">
          <cell r="J341">
            <v>58650</v>
          </cell>
          <cell r="K341">
            <v>710407370020199</v>
          </cell>
        </row>
        <row r="342">
          <cell r="J342">
            <v>779.38</v>
          </cell>
          <cell r="K342">
            <v>0</v>
          </cell>
        </row>
        <row r="343">
          <cell r="J343">
            <v>779.38</v>
          </cell>
          <cell r="K343">
            <v>710407330033599</v>
          </cell>
        </row>
        <row r="422">
          <cell r="J422"/>
          <cell r="K422"/>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istribución D"/>
      <sheetName val="Qui"/>
      <sheetName val="DATOS"/>
      <sheetName val="Parameters"/>
      <sheetName val="Hidden"/>
      <sheetName val="VOLUME"/>
      <sheetName val="Volumen"/>
      <sheetName val="Canal"/>
      <sheetName val="Dados BLP"/>
      <sheetName val="Critérios"/>
      <sheetName val="Brazil Sovereign"/>
      <sheetName val="Ajustes"/>
      <sheetName val="Placas"/>
      <sheetName val="validation"/>
      <sheetName val="Assumptions"/>
      <sheetName val="Validate"/>
      <sheetName val="Engine"/>
      <sheetName val="Financials"/>
      <sheetName val="EI Calc"/>
      <sheetName val="UC-Brew"/>
      <sheetName val="UC-Pkg"/>
      <sheetName val="Lists"/>
      <sheetName val="&gt;&gt;Drop Downs"/>
      <sheetName val="Implementation Status"/>
      <sheetName val="瓶装线异常统计回顾2009"/>
      <sheetName val="REALxMETA - CERVEJA"/>
      <sheetName val="Unidades SAC-REVENDA"/>
      <sheetName val="PILSEN"/>
      <sheetName val="Case"/>
      <sheetName val="SumVal"/>
      <sheetName val=""/>
      <sheetName val="Divestment Russia"/>
      <sheetName val="MgnEnero"/>
      <sheetName val="Sheet1"/>
      <sheetName val="Step2_Correlation"/>
      <sheetName val="Step2_Histogram"/>
      <sheetName val="List"/>
      <sheetName val="Freight &amp; Insurance"/>
      <sheetName val="A-Prev"/>
      <sheetName val="A-SPM"/>
      <sheetName val="B-Dist"/>
      <sheetName val="B-Prev"/>
      <sheetName val="C-Dist"/>
      <sheetName val="Comisiones"/>
      <sheetName val="C-Prev"/>
      <sheetName val="A-C.Esp"/>
      <sheetName val="O.C.Oeste"/>
      <sheetName val="Carga Datos Calidad"/>
      <sheetName val="Estándares2"/>
      <sheetName val="Target Book"/>
      <sheetName val="Descarte PEQ"/>
      <sheetName val="Estándares"/>
      <sheetName val="ORDENES DE COC S1"/>
      <sheetName val="Distribución_D"/>
      <sheetName val="Distribución_D1"/>
      <sheetName val="Distribución_D2"/>
      <sheetName val="Distribución_D3"/>
      <sheetName val="Dados_BLP3"/>
      <sheetName val="Brazil_Sovereign3"/>
      <sheetName val="EI_Calc3"/>
      <sheetName val="&gt;&gt;Drop_Downs3"/>
      <sheetName val="Implementation_Status3"/>
      <sheetName val="REALxMETA_-_CERVEJA3"/>
      <sheetName val="Unidades_SAC-REVENDA3"/>
      <sheetName val="Dados_BLP"/>
      <sheetName val="Brazil_Sovereign"/>
      <sheetName val="EI_Calc"/>
      <sheetName val="&gt;&gt;Drop_Downs"/>
      <sheetName val="Implementation_Status"/>
      <sheetName val="REALxMETA_-_CERVEJA"/>
      <sheetName val="Unidades_SAC-REVENDA"/>
      <sheetName val="Dados_BLP1"/>
      <sheetName val="Brazil_Sovereign1"/>
      <sheetName val="EI_Calc1"/>
      <sheetName val="&gt;&gt;Drop_Downs1"/>
      <sheetName val="Implementation_Status1"/>
      <sheetName val="REALxMETA_-_CERVEJA1"/>
      <sheetName val="Unidades_SAC-REVENDA1"/>
      <sheetName val="Dados_BLP2"/>
      <sheetName val="Brazil_Sovereign2"/>
      <sheetName val="EI_Calc2"/>
      <sheetName val="&gt;&gt;Drop_Downs2"/>
      <sheetName val="Implementation_Status2"/>
      <sheetName val="REALxMETA_-_CERVEJA2"/>
      <sheetName val="Unidades_SAC-REVENDA2"/>
      <sheetName val="Distribución_D4"/>
      <sheetName val="Dados_BLP4"/>
      <sheetName val="Brazil_Sovereign4"/>
      <sheetName val="EI_Calc4"/>
      <sheetName val="&gt;&gt;Drop_Downs4"/>
      <sheetName val="Implementation_Status4"/>
      <sheetName val="REALxMETA_-_CERVEJA4"/>
      <sheetName val="Unidades_SAC-REVENDA4"/>
      <sheetName val="Divestment_Russia"/>
      <sheetName val="Freight_&amp;_Insurance"/>
      <sheetName val="A-C_Esp"/>
      <sheetName val="O_C_Oeste"/>
      <sheetName val="Carga_Datos_Calidad"/>
      <sheetName val="Target_Book"/>
      <sheetName val="Descarte_PEQ"/>
      <sheetName val="ORDENES_DE_COC_S1"/>
      <sheetName val="Constants"/>
      <sheetName val="Xianye"/>
      <sheetName val="Estándares3"/>
    </sheetNames>
    <sheetDataSet>
      <sheetData sheetId="0" refreshError="1">
        <row r="6">
          <cell r="AL6">
            <v>1342.0558707617106</v>
          </cell>
        </row>
        <row r="79">
          <cell r="AN79">
            <v>1011.736895</v>
          </cell>
        </row>
        <row r="80">
          <cell r="AN80">
            <v>1745.9917600000001</v>
          </cell>
        </row>
        <row r="81">
          <cell r="AN81">
            <v>878.16451500000005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Grid"/>
      <sheetName val="Shape"/>
      <sheetName val="Succession Plan"/>
      <sheetName val="Master"/>
      <sheetName val="Data List"/>
      <sheetName val="dep pre"/>
      <sheetName val="Target Book"/>
      <sheetName val="Succession_Plan"/>
      <sheetName val="Data_List"/>
      <sheetName val="dep_pre"/>
      <sheetName val="Target_Book"/>
      <sheetName val="Hoja1"/>
      <sheetName val="Succession_Plan1"/>
      <sheetName val="Data_List1"/>
      <sheetName val="dep_pre1"/>
      <sheetName val="Target_Book1"/>
      <sheetName val="Succession_Plan3"/>
      <sheetName val="Data_List3"/>
      <sheetName val="dep_pre3"/>
      <sheetName val="Target_Book3"/>
      <sheetName val="Succession_Plan2"/>
      <sheetName val="Data_List2"/>
      <sheetName val="dep_pre2"/>
      <sheetName val="Target_Book2"/>
      <sheetName val="Succession_Plan4"/>
      <sheetName val="Data_List4"/>
      <sheetName val="dep_pre4"/>
      <sheetName val="Target_Book4"/>
      <sheetName val="Succession_Plan5"/>
      <sheetName val="Data_List5"/>
      <sheetName val="dep_pre5"/>
      <sheetName val="Target_Book5"/>
      <sheetName val="Succession_Plan6"/>
      <sheetName val="Data_List6"/>
      <sheetName val="dep_pre6"/>
      <sheetName val="Target_Book6"/>
      <sheetName val="Succession_Plan7"/>
      <sheetName val="Data_List7"/>
      <sheetName val="dep_pre7"/>
      <sheetName val="Target_Book7"/>
      <sheetName val="Succession_Plan8"/>
      <sheetName val="Data_List8"/>
      <sheetName val="dep_pre8"/>
      <sheetName val="Target_Book8"/>
      <sheetName val="Succession_Plan9"/>
      <sheetName val="Data_List9"/>
      <sheetName val="dep_pre9"/>
      <sheetName val="Target_Book9"/>
      <sheetName val="Succession_Plan11"/>
      <sheetName val="Data_List11"/>
      <sheetName val="dep_pre11"/>
      <sheetName val="Target_Book11"/>
      <sheetName val="Succession_Plan10"/>
      <sheetName val="Data_List10"/>
      <sheetName val="dep_pre10"/>
      <sheetName val="Target_Book10"/>
      <sheetName val="Succession_Plan12"/>
      <sheetName val="Data_List12"/>
      <sheetName val="dep_pre12"/>
      <sheetName val="Target_Book12"/>
      <sheetName val="Succession_Plan13"/>
      <sheetName val="Data_List13"/>
      <sheetName val="dep_pre13"/>
      <sheetName val="Target_Book13"/>
      <sheetName val="Succession_Plan14"/>
      <sheetName val="Data_List14"/>
      <sheetName val="dep_pre14"/>
      <sheetName val="Target_Book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Valuation Summary"/>
      <sheetName val="Base Proj, &amp; DCF"/>
      <sheetName val="Syn Adjstd Proj, &amp; DCF"/>
      <sheetName val="workingcap"/>
      <sheetName val="Abamectin"/>
      <sheetName val="Thiabendazole"/>
      <sheetName val="MK 244"/>
      <sheetName val="Others"/>
      <sheetName val="Distribution Synergies"/>
      <sheetName val="Marketing Synergies - Bway"/>
      <sheetName val="Marketing Synergies AgrEvo"/>
      <sheetName val="Cost Synergies"/>
      <sheetName val="Fungicide"/>
      <sheetName val="Cost LeadershipCapex Inv."/>
      <sheetName val="Salary Costs drivers"/>
      <sheetName val="LE06_SMGM"/>
      <sheetName val="BU06_SMGM"/>
      <sheetName val="BU07_SMGM"/>
      <sheetName val="Item"/>
      <sheetName val="Figures Report"/>
      <sheetName val="Supporting data"/>
      <sheetName val="Data USA Cdn$"/>
      <sheetName val="Data USA US$"/>
      <sheetName val="Data"/>
      <sheetName val="600ML"/>
      <sheetName val="VPO"/>
      <sheetName val="Valuation_Summary"/>
      <sheetName val="Base_Proj,_&amp;_DCF"/>
      <sheetName val="Syn_Adjstd_Proj,_&amp;_DCF"/>
      <sheetName val="MK_244"/>
      <sheetName val="Distribution_Synergies"/>
      <sheetName val="Marketing_Synergies_-_Bway"/>
      <sheetName val="Marketing_Synergies_AgrEvo"/>
      <sheetName val="Cost_Synergies"/>
      <sheetName val="Cost_LeadershipCapex_Inv_"/>
      <sheetName val="Salary_Costs_drivers"/>
      <sheetName val="Figures_Report"/>
      <sheetName val="Supporting_data"/>
      <sheetName val="Data_USA_Cdn$"/>
      <sheetName val="Data_USA_US$"/>
      <sheetName val="validation"/>
      <sheetName val="Resumo"/>
      <sheetName val="Valuation_Summary1"/>
      <sheetName val="Base_Proj,_&amp;_DCF1"/>
      <sheetName val="Syn_Adjstd_Proj,_&amp;_DCF1"/>
      <sheetName val="MK_2441"/>
      <sheetName val="Distribution_Synergies1"/>
      <sheetName val="Marketing_Synergies_-_Bway1"/>
      <sheetName val="Marketing_Synergies_AgrEvo1"/>
      <sheetName val="Cost_Synergies1"/>
      <sheetName val="Cost_LeadershipCapex_Inv_1"/>
      <sheetName val="Salary_Costs_drivers1"/>
      <sheetName val="Figures_Report1"/>
      <sheetName val="Supporting_data1"/>
      <sheetName val="Data_USA_Cdn$1"/>
      <sheetName val="Data_USA_US$1"/>
      <sheetName val="Valuation_Summary3"/>
      <sheetName val="Base_Proj,_&amp;_DCF3"/>
      <sheetName val="Syn_Adjstd_Proj,_&amp;_DCF3"/>
      <sheetName val="MK_2443"/>
      <sheetName val="Distribution_Synergies3"/>
      <sheetName val="Marketing_Synergies_-_Bway3"/>
      <sheetName val="Marketing_Synergies_AgrEvo3"/>
      <sheetName val="Cost_Synergies3"/>
      <sheetName val="Cost_LeadershipCapex_Inv_3"/>
      <sheetName val="Salary_Costs_drivers3"/>
      <sheetName val="Figures_Report3"/>
      <sheetName val="Supporting_data3"/>
      <sheetName val="Data_USA_Cdn$3"/>
      <sheetName val="Data_USA_US$3"/>
      <sheetName val="Valuation_Summary2"/>
      <sheetName val="Base_Proj,_&amp;_DCF2"/>
      <sheetName val="Syn_Adjstd_Proj,_&amp;_DCF2"/>
      <sheetName val="MK_2442"/>
      <sheetName val="Distribution_Synergies2"/>
      <sheetName val="Marketing_Synergies_-_Bway2"/>
      <sheetName val="Marketing_Synergies_AgrEvo2"/>
      <sheetName val="Cost_Synergies2"/>
      <sheetName val="Cost_LeadershipCapex_Inv_2"/>
      <sheetName val="Salary_Costs_drivers2"/>
      <sheetName val="Figures_Report2"/>
      <sheetName val="Supporting_data2"/>
      <sheetName val="Data_USA_Cdn$2"/>
      <sheetName val="Data_USA_US$2"/>
      <sheetName val="Valuation_Summary4"/>
      <sheetName val="Base_Proj,_&amp;_DCF4"/>
      <sheetName val="Syn_Adjstd_Proj,_&amp;_DCF4"/>
      <sheetName val="MK_2444"/>
      <sheetName val="Distribution_Synergies4"/>
      <sheetName val="Marketing_Synergies_-_Bway4"/>
      <sheetName val="Marketing_Synergies_AgrEvo4"/>
      <sheetName val="Cost_Synergies4"/>
      <sheetName val="Cost_LeadershipCapex_Inv_4"/>
      <sheetName val="Salary_Costs_drivers4"/>
      <sheetName val="Figures_Report4"/>
      <sheetName val="Supporting_data4"/>
      <sheetName val="Data_USA_Cdn$4"/>
      <sheetName val="Data_USA_US$4"/>
      <sheetName val="Valuation_Summary5"/>
      <sheetName val="Base_Proj,_&amp;_DCF5"/>
      <sheetName val="Syn_Adjstd_Proj,_&amp;_DCF5"/>
      <sheetName val="MK_2445"/>
      <sheetName val="Distribution_Synergies5"/>
      <sheetName val="Marketing_Synergies_-_Bway5"/>
      <sheetName val="Marketing_Synergies_AgrEvo5"/>
      <sheetName val="Cost_Synergies5"/>
      <sheetName val="Cost_LeadershipCapex_Inv_5"/>
      <sheetName val="Salary_Costs_drivers5"/>
      <sheetName val="Figures_Report5"/>
      <sheetName val="Supporting_data5"/>
      <sheetName val="Data_USA_Cdn$5"/>
      <sheetName val="Data_USA_US$5"/>
      <sheetName val="Valuation_Summary6"/>
      <sheetName val="Base_Proj,_&amp;_DCF6"/>
      <sheetName val="Syn_Adjstd_Proj,_&amp;_DCF6"/>
      <sheetName val="MK_2446"/>
      <sheetName val="Distribution_Synergies6"/>
      <sheetName val="Marketing_Synergies_-_Bway6"/>
      <sheetName val="Marketing_Synergies_AgrEvo6"/>
      <sheetName val="Cost_Synergies6"/>
      <sheetName val="Cost_LeadershipCapex_Inv_6"/>
      <sheetName val="Salary_Costs_drivers6"/>
      <sheetName val="Figures_Report6"/>
      <sheetName val="Supporting_data6"/>
      <sheetName val="Data_USA_Cdn$6"/>
      <sheetName val="Data_USA_US$6"/>
      <sheetName val="Valuation_Summary7"/>
      <sheetName val="Base_Proj,_&amp;_DCF7"/>
      <sheetName val="Syn_Adjstd_Proj,_&amp;_DCF7"/>
      <sheetName val="MK_2447"/>
      <sheetName val="Distribution_Synergies7"/>
      <sheetName val="Marketing_Synergies_-_Bway7"/>
      <sheetName val="Marketing_Synergies_AgrEvo7"/>
      <sheetName val="Cost_Synergies7"/>
      <sheetName val="Cost_LeadershipCapex_Inv_7"/>
      <sheetName val="Salary_Costs_drivers7"/>
      <sheetName val="Figures_Report7"/>
      <sheetName val="Supporting_data7"/>
      <sheetName val="Data_USA_Cdn$7"/>
      <sheetName val="Data_USA_US$7"/>
      <sheetName val="Valuation_Summary8"/>
      <sheetName val="Base_Proj,_&amp;_DCF8"/>
      <sheetName val="Syn_Adjstd_Proj,_&amp;_DCF8"/>
      <sheetName val="MK_2448"/>
      <sheetName val="Distribution_Synergies8"/>
      <sheetName val="Marketing_Synergies_-_Bway8"/>
      <sheetName val="Marketing_Synergies_AgrEvo8"/>
      <sheetName val="Cost_Synergies8"/>
      <sheetName val="Cost_LeadershipCapex_Inv_8"/>
      <sheetName val="Salary_Costs_drivers8"/>
      <sheetName val="Figures_Report8"/>
      <sheetName val="Supporting_data8"/>
      <sheetName val="Data_USA_Cdn$8"/>
      <sheetName val="Data_USA_US$8"/>
      <sheetName val="Valuation_Summary9"/>
      <sheetName val="Base_Proj,_&amp;_DCF9"/>
      <sheetName val="Syn_Adjstd_Proj,_&amp;_DCF9"/>
      <sheetName val="MK_2449"/>
      <sheetName val="Distribution_Synergies9"/>
      <sheetName val="Marketing_Synergies_-_Bway9"/>
      <sheetName val="Marketing_Synergies_AgrEvo9"/>
      <sheetName val="Cost_Synergies9"/>
      <sheetName val="Cost_LeadershipCapex_Inv_9"/>
      <sheetName val="Salary_Costs_drivers9"/>
      <sheetName val="Figures_Report9"/>
      <sheetName val="Supporting_data9"/>
      <sheetName val="Data_USA_Cdn$9"/>
      <sheetName val="Data_USA_US$9"/>
      <sheetName val="Valuation_Summary11"/>
      <sheetName val="Base_Proj,_&amp;_DCF11"/>
      <sheetName val="Syn_Adjstd_Proj,_&amp;_DCF11"/>
      <sheetName val="MK_24411"/>
      <sheetName val="Distribution_Synergies11"/>
      <sheetName val="Marketing_Synergies_-_Bway11"/>
      <sheetName val="Marketing_Synergies_AgrEvo11"/>
      <sheetName val="Cost_Synergies11"/>
      <sheetName val="Cost_LeadershipCapex_Inv_11"/>
      <sheetName val="Salary_Costs_drivers11"/>
      <sheetName val="Figures_Report11"/>
      <sheetName val="Supporting_data11"/>
      <sheetName val="Data_USA_Cdn$11"/>
      <sheetName val="Data_USA_US$11"/>
      <sheetName val="Valuation_Summary10"/>
      <sheetName val="Base_Proj,_&amp;_DCF10"/>
      <sheetName val="Syn_Adjstd_Proj,_&amp;_DCF10"/>
      <sheetName val="MK_24410"/>
      <sheetName val="Distribution_Synergies10"/>
      <sheetName val="Marketing_Synergies_-_Bway10"/>
      <sheetName val="Marketing_Synergies_AgrEvo10"/>
      <sheetName val="Cost_Synergies10"/>
      <sheetName val="Cost_LeadershipCapex_Inv_10"/>
      <sheetName val="Salary_Costs_drivers10"/>
      <sheetName val="Figures_Report10"/>
      <sheetName val="Supporting_data10"/>
      <sheetName val="Data_USA_Cdn$10"/>
      <sheetName val="Data_USA_US$10"/>
      <sheetName val="Valuation_Summary12"/>
      <sheetName val="Base_Proj,_&amp;_DCF12"/>
      <sheetName val="Syn_Adjstd_Proj,_&amp;_DCF12"/>
      <sheetName val="MK_24412"/>
      <sheetName val="Distribution_Synergies12"/>
      <sheetName val="Marketing_Synergies_-_Bway12"/>
      <sheetName val="Marketing_Synergies_AgrEvo12"/>
      <sheetName val="Cost_Synergies12"/>
      <sheetName val="Cost_LeadershipCapex_Inv_12"/>
      <sheetName val="Salary_Costs_drivers12"/>
      <sheetName val="Figures_Report12"/>
      <sheetName val="Supporting_data12"/>
      <sheetName val="Data_USA_Cdn$12"/>
      <sheetName val="Data_USA_US$12"/>
      <sheetName val="Valuation_Summary13"/>
      <sheetName val="Base_Proj,_&amp;_DCF13"/>
      <sheetName val="Syn_Adjstd_Proj,_&amp;_DCF13"/>
      <sheetName val="MK_24413"/>
      <sheetName val="Distribution_Synergies13"/>
      <sheetName val="Marketing_Synergies_-_Bway13"/>
      <sheetName val="Marketing_Synergies_AgrEvo13"/>
      <sheetName val="Cost_Synergies13"/>
      <sheetName val="Cost_LeadershipCapex_Inv_13"/>
      <sheetName val="Salary_Costs_drivers13"/>
      <sheetName val="Figures_Report13"/>
      <sheetName val="Supporting_data13"/>
      <sheetName val="Data_USA_Cdn$13"/>
      <sheetName val="Data_USA_US$13"/>
      <sheetName val="Valuation_Summary14"/>
      <sheetName val="Base_Proj,_&amp;_DCF14"/>
      <sheetName val="Syn_Adjstd_Proj,_&amp;_DCF14"/>
      <sheetName val="MK_24414"/>
      <sheetName val="Distribution_Synergies14"/>
      <sheetName val="Marketing_Synergies_-_Bway14"/>
      <sheetName val="Marketing_Synergies_AgrEvo14"/>
      <sheetName val="Cost_Synergies14"/>
      <sheetName val="Cost_LeadershipCapex_Inv_14"/>
      <sheetName val="Salary_Costs_drivers14"/>
      <sheetName val="Figures_Report14"/>
      <sheetName val="Supporting_data14"/>
      <sheetName val="Data_USA_Cdn$14"/>
      <sheetName val="Data_USA_US$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S"/>
      <sheetName val="1994"/>
      <sheetName val="dep pre"/>
      <sheetName val="MK 244"/>
      <sheetName val="Fungicide"/>
      <sheetName val="Others"/>
      <sheetName val="Thiabendazole"/>
      <sheetName val="dep_pre"/>
      <sheetName val="MK_244"/>
      <sheetName val="dep_pre1"/>
      <sheetName val="MK_2441"/>
      <sheetName val="dep_pre2"/>
      <sheetName val="MK_244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lasificaciones"/>
      <sheetName val="DSxVTA"/>
      <sheetName val="bancos"/>
      <sheetName val="Partidas conciliatorias"/>
      <sheetName val="CUENTAS SAP"/>
      <sheetName val="ARMADO"/>
      <sheetName val="EEPN"/>
      <sheetName val="reclasif"/>
      <sheetName val="HYP Income"/>
      <sheetName val="Inversión VPP"/>
      <sheetName val="Income SAP PCS"/>
      <sheetName val="CdroGtosHYP"/>
      <sheetName val="Income SAP LD"/>
      <sheetName val="Requerimientos"/>
      <sheetName val="EOAFN"/>
      <sheetName val="EOAFS"/>
      <sheetName val="EOAFPCS"/>
      <sheetName val="EOAFH"/>
      <sheetName val="CONS N-S-H-PCS-L"/>
      <sheetName val="EOAFCTIL"/>
      <sheetName val="EOAF_USGAAP"/>
      <sheetName val="Int.Pagados"/>
      <sheetName val="complem  eoaf"/>
      <sheetName val="Income SAP N S H"/>
      <sheetName val="CUENTAS SAP,,,"/>
      <sheetName val="concil_resultado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Pacote Gente_Ind.Gente"/>
      <sheetName val="Pacote Frete_Prej.Dist."/>
      <sheetName val="Pacote Manut._Terceiros"/>
      <sheetName val="Pacote Vendas_Utilidades"/>
      <sheetName val="Pacote Jurídico_Financeiro"/>
      <sheetName val="Pacote Aluguel_Depreciação"/>
      <sheetName val="Graficos_CED"/>
      <sheetName val="Plan1"/>
      <sheetName val="Graficos_PCTS"/>
      <sheetName val="Graficos"/>
      <sheetName val="Graficos (2)"/>
      <sheetName val="#REF"/>
      <sheetName val="FILIAL MINAS"/>
      <sheetName val="Variavel"/>
      <sheetName val="Contabilidade"/>
      <sheetName val="dados"/>
      <sheetName val="Cover"/>
      <sheetName val="Set Up"/>
      <sheetName val="Sig Cycles_Accts &amp; Processes"/>
      <sheetName val="DB2002"/>
      <sheetName val="Unidades SAC-REVENDA"/>
      <sheetName val="REALxMETA - CERVEJA"/>
      <sheetName val="REALxMETA - REFRI"/>
      <sheetName val="Pacote_Gente_Ind_Gente"/>
      <sheetName val="Pacote_Frete_Prej_Dist_"/>
      <sheetName val="Pacote_Manut__Terceiros"/>
      <sheetName val="Pacote_Vendas_Utilidades"/>
      <sheetName val="Pacote_Jurídico_Financeiro"/>
      <sheetName val="Pacote_Aluguel_Depreciação"/>
      <sheetName val="Graficos_(2)"/>
      <sheetName val="Sig_Cycles_Accts_&amp;_Processes"/>
      <sheetName val="Controls"/>
      <sheetName val="POA"/>
      <sheetName val="qyrMetas_Real"/>
      <sheetName val="Client Profile"/>
      <sheetName val="212405"/>
      <sheetName val="BRANDS"/>
      <sheetName val="Empresas"/>
      <sheetName val="Cost"/>
      <sheetName val="Gráfico_3"/>
      <sheetName val="Gráfico_Anual"/>
      <sheetName val="Pacote_Gente_Ind_Gente1"/>
      <sheetName val="Pacote_Frete_Prej_Dist_1"/>
      <sheetName val="Pacote_Manut__Terceiros1"/>
      <sheetName val="Pacote_Vendas_Utilidades1"/>
      <sheetName val="Pacote_Jurídico_Financeiro1"/>
      <sheetName val="Pacote_Aluguel_Depreciação1"/>
      <sheetName val="Graficos_(2)1"/>
      <sheetName val="FILIAL_MINAS"/>
      <sheetName val="Set_Up"/>
      <sheetName val="Sig_Cycles_Accts_&amp;_Processes1"/>
      <sheetName val="Unidades_SAC-REVENDA"/>
      <sheetName val="REALxMETA_-_CERVEJA"/>
      <sheetName val="REALxMETA_-_REFRI"/>
      <sheetName val="Client_Profile"/>
      <sheetName val="Resumo"/>
      <sheetName val="Ind06"/>
      <sheetName val="Lab05"/>
      <sheetName val="Capacidad"/>
      <sheetName val="COMPS"/>
      <sheetName val="RESULTADO_OBZ_2000_g"/>
      <sheetName val="Cadastro"/>
      <sheetName val="Custo Variável"/>
      <sheetName val="Interface"/>
      <sheetName val="Conuber"/>
      <sheetName val="QUEBRACHO"/>
      <sheetName val="Calgary-input"/>
      <sheetName val="Tabelas"/>
      <sheetName val="Dados_Energia"/>
      <sheetName val="9"/>
      <sheetName val="Income"/>
      <sheetName val="Income2"/>
      <sheetName val="Farol Metas"/>
      <sheetName val="INPUTS PUXADA"/>
      <sheetName val="CONSOLIDADO BANCO DE DADOS"/>
      <sheetName val="Hoja1"/>
      <sheetName val="Motivos"/>
      <sheetName val="INPUTS "/>
      <sheetName val="dep pre"/>
      <sheetName val="CadProd"/>
      <sheetName val="Menu"/>
      <sheetName val="Cadastro_Funcionário"/>
      <sheetName val="MKT_Terr"/>
      <sheetName val="Pacote_Gente_Ind_Gente2"/>
      <sheetName val="Pacote_Frete_Prej_Dist_2"/>
      <sheetName val="Pacote_Manut__Terceiros2"/>
      <sheetName val="Pacote_Vendas_Utilidades2"/>
      <sheetName val="Pacote_Jurídico_Financeiro2"/>
      <sheetName val="Pacote_Aluguel_Depreciação2"/>
      <sheetName val="Graficos_(2)2"/>
      <sheetName val="FILIAL_MINAS1"/>
      <sheetName val="Set_Up1"/>
      <sheetName val="Sig_Cycles_Accts_&amp;_Processes2"/>
      <sheetName val="Unidades_SAC-REVENDA1"/>
      <sheetName val="REALxMETA_-_CERVEJA1"/>
      <sheetName val="REALxMETA_-_REFRI1"/>
      <sheetName val="Client_Profile1"/>
      <sheetName val="Custo_Variável"/>
      <sheetName val="Farol_Metas"/>
      <sheetName val="INPUTS_PUXADA"/>
      <sheetName val="CONSOLIDADO_BANCO_DE_DADOS"/>
      <sheetName val="INPUTS_"/>
      <sheetName val="dep_pre"/>
      <sheetName val="Pacote_Gente_Ind_Gente4"/>
      <sheetName val="Pacote_Frete_Prej_Dist_4"/>
      <sheetName val="Pacote_Manut__Terceiros4"/>
      <sheetName val="Pacote_Vendas_Utilidades4"/>
      <sheetName val="Pacote_Jurídico_Financeiro4"/>
      <sheetName val="Pacote_Aluguel_Depreciação4"/>
      <sheetName val="Graficos_(2)4"/>
      <sheetName val="FILIAL_MINAS3"/>
      <sheetName val="Set_Up3"/>
      <sheetName val="Sig_Cycles_Accts_&amp;_Processes4"/>
      <sheetName val="Unidades_SAC-REVENDA3"/>
      <sheetName val="REALxMETA_-_CERVEJA3"/>
      <sheetName val="REALxMETA_-_REFRI3"/>
      <sheetName val="Client_Profile3"/>
      <sheetName val="Custo_Variável2"/>
      <sheetName val="Pacote_Gente_Ind_Gente3"/>
      <sheetName val="Pacote_Frete_Prej_Dist_3"/>
      <sheetName val="Pacote_Manut__Terceiros3"/>
      <sheetName val="Pacote_Vendas_Utilidades3"/>
      <sheetName val="Pacote_Jurídico_Financeiro3"/>
      <sheetName val="Pacote_Aluguel_Depreciação3"/>
      <sheetName val="Graficos_(2)3"/>
      <sheetName val="FILIAL_MINAS2"/>
      <sheetName val="Set_Up2"/>
      <sheetName val="Sig_Cycles_Accts_&amp;_Processes3"/>
      <sheetName val="Unidades_SAC-REVENDA2"/>
      <sheetName val="REALxMETA_-_CERVEJA2"/>
      <sheetName val="REALxMETA_-_REFRI2"/>
      <sheetName val="Client_Profile2"/>
      <sheetName val="Custo_Variável1"/>
      <sheetName val="Pacote_Gente_Ind_Gente5"/>
      <sheetName val="Pacote_Frete_Prej_Dist_5"/>
      <sheetName val="Pacote_Manut__Terceiros5"/>
      <sheetName val="Pacote_Vendas_Utilidades5"/>
      <sheetName val="Pacote_Jurídico_Financeiro5"/>
      <sheetName val="Pacote_Aluguel_Depreciação5"/>
      <sheetName val="Graficos_(2)5"/>
      <sheetName val="FILIAL_MINAS4"/>
      <sheetName val="Set_Up4"/>
      <sheetName val="Sig_Cycles_Accts_&amp;_Processes5"/>
      <sheetName val="Unidades_SAC-REVENDA4"/>
      <sheetName val="REALxMETA_-_CERVEJA4"/>
      <sheetName val="REALxMETA_-_REFRI4"/>
      <sheetName val="Client_Profile4"/>
      <sheetName val="Custo_Variável3"/>
      <sheetName val="Pacote_Gente_Ind_Gente6"/>
      <sheetName val="Pacote_Frete_Prej_Dist_6"/>
      <sheetName val="Pacote_Manut__Terceiros6"/>
      <sheetName val="Pacote_Vendas_Utilidades6"/>
      <sheetName val="Pacote_Jurídico_Financeiro6"/>
      <sheetName val="Pacote_Aluguel_Depreciação6"/>
      <sheetName val="Graficos_(2)6"/>
      <sheetName val="FILIAL_MINAS5"/>
      <sheetName val="Set_Up5"/>
      <sheetName val="Sig_Cycles_Accts_&amp;_Processes6"/>
      <sheetName val="Unidades_SAC-REVENDA5"/>
      <sheetName val="REALxMETA_-_CERVEJA5"/>
      <sheetName val="REALxMETA_-_REFRI5"/>
      <sheetName val="Client_Profile5"/>
      <sheetName val="Custo_Variável4"/>
      <sheetName val="Pacote_Gente_Ind_Gente7"/>
      <sheetName val="Pacote_Frete_Prej_Dist_7"/>
      <sheetName val="Pacote_Manut__Terceiros7"/>
      <sheetName val="Pacote_Vendas_Utilidades7"/>
      <sheetName val="Pacote_Jurídico_Financeiro7"/>
      <sheetName val="Pacote_Aluguel_Depreciação7"/>
      <sheetName val="Graficos_(2)7"/>
      <sheetName val="FILIAL_MINAS6"/>
      <sheetName val="Set_Up6"/>
      <sheetName val="Sig_Cycles_Accts_&amp;_Processes7"/>
      <sheetName val="Unidades_SAC-REVENDA6"/>
      <sheetName val="REALxMETA_-_CERVEJA6"/>
      <sheetName val="REALxMETA_-_REFRI6"/>
      <sheetName val="Client_Profile6"/>
      <sheetName val="Custo_Variável5"/>
      <sheetName val="Pacote_Gente_Ind_Gente8"/>
      <sheetName val="Pacote_Frete_Prej_Dist_8"/>
      <sheetName val="Pacote_Manut__Terceiros8"/>
      <sheetName val="Pacote_Vendas_Utilidades8"/>
      <sheetName val="Pacote_Jurídico_Financeiro8"/>
      <sheetName val="Pacote_Aluguel_Depreciação8"/>
      <sheetName val="Graficos_(2)8"/>
      <sheetName val="FILIAL_MINAS7"/>
      <sheetName val="Set_Up7"/>
      <sheetName val="Sig_Cycles_Accts_&amp;_Processes8"/>
      <sheetName val="Unidades_SAC-REVENDA7"/>
      <sheetName val="REALxMETA_-_CERVEJA7"/>
      <sheetName val="REALxMETA_-_REFRI7"/>
      <sheetName val="Client_Profile7"/>
      <sheetName val="Custo_Variável6"/>
      <sheetName val="Pacote_Gente_Ind_Gente9"/>
      <sheetName val="Pacote_Frete_Prej_Dist_9"/>
      <sheetName val="Pacote_Manut__Terceiros9"/>
      <sheetName val="Pacote_Vendas_Utilidades9"/>
      <sheetName val="Pacote_Jurídico_Financeiro9"/>
      <sheetName val="Pacote_Aluguel_Depreciação9"/>
      <sheetName val="Graficos_(2)9"/>
      <sheetName val="FILIAL_MINAS8"/>
      <sheetName val="Set_Up8"/>
      <sheetName val="Sig_Cycles_Accts_&amp;_Processes9"/>
      <sheetName val="Unidades_SAC-REVENDA8"/>
      <sheetName val="REALxMETA_-_CERVEJA8"/>
      <sheetName val="REALxMETA_-_REFRI8"/>
      <sheetName val="Client_Profile8"/>
      <sheetName val="Custo_Variável7"/>
      <sheetName val="Pacote_Gente_Ind_Gente10"/>
      <sheetName val="Pacote_Frete_Prej_Dist_10"/>
      <sheetName val="Pacote_Manut__Terceiros10"/>
      <sheetName val="Pacote_Vendas_Utilidades10"/>
      <sheetName val="Pacote_Jurídico_Financeiro10"/>
      <sheetName val="Pacote_Aluguel_Depreciação10"/>
      <sheetName val="Graficos_(2)10"/>
      <sheetName val="FILIAL_MINAS9"/>
      <sheetName val="Set_Up9"/>
      <sheetName val="Sig_Cycles_Accts_&amp;_Processes10"/>
      <sheetName val="Unidades_SAC-REVENDA9"/>
      <sheetName val="REALxMETA_-_CERVEJA9"/>
      <sheetName val="REALxMETA_-_REFRI9"/>
      <sheetName val="Client_Profile9"/>
      <sheetName val="Custo_Variável8"/>
      <sheetName val="Farol_Metas1"/>
      <sheetName val="INPUTS_PUXADA1"/>
      <sheetName val="CONSOLIDADO_BANCO_DE_DADOS1"/>
      <sheetName val="INPUTS_1"/>
      <sheetName val="dep_pre1"/>
      <sheetName val="Pacote_Gente_Ind_Gente12"/>
      <sheetName val="Pacote_Frete_Prej_Dist_12"/>
      <sheetName val="Pacote_Manut__Terceiros12"/>
      <sheetName val="Pacote_Vendas_Utilidades12"/>
      <sheetName val="Pacote_Jurídico_Financeiro12"/>
      <sheetName val="Pacote_Aluguel_Depreciação12"/>
      <sheetName val="Graficos_(2)12"/>
      <sheetName val="FILIAL_MINAS11"/>
      <sheetName val="Set_Up11"/>
      <sheetName val="Sig_Cycles_Accts_&amp;_Processes12"/>
      <sheetName val="Unidades_SAC-REVENDA11"/>
      <sheetName val="REALxMETA_-_CERVEJA11"/>
      <sheetName val="REALxMETA_-_REFRI11"/>
      <sheetName val="Client_Profile11"/>
      <sheetName val="Custo_Variável10"/>
      <sheetName val="Farol_Metas3"/>
      <sheetName val="INPUTS_PUXADA3"/>
      <sheetName val="CONSOLIDADO_BANCO_DE_DADOS3"/>
      <sheetName val="INPUTS_3"/>
      <sheetName val="dep_pre3"/>
      <sheetName val="Pacote_Gente_Ind_Gente11"/>
      <sheetName val="Pacote_Frete_Prej_Dist_11"/>
      <sheetName val="Pacote_Manut__Terceiros11"/>
      <sheetName val="Pacote_Vendas_Utilidades11"/>
      <sheetName val="Pacote_Jurídico_Financeiro11"/>
      <sheetName val="Pacote_Aluguel_Depreciação11"/>
      <sheetName val="Graficos_(2)11"/>
      <sheetName val="FILIAL_MINAS10"/>
      <sheetName val="Set_Up10"/>
      <sheetName val="Sig_Cycles_Accts_&amp;_Processes11"/>
      <sheetName val="Unidades_SAC-REVENDA10"/>
      <sheetName val="REALxMETA_-_CERVEJA10"/>
      <sheetName val="REALxMETA_-_REFRI10"/>
      <sheetName val="Client_Profile10"/>
      <sheetName val="Custo_Variável9"/>
      <sheetName val="Farol_Metas2"/>
      <sheetName val="INPUTS_PUXADA2"/>
      <sheetName val="CONSOLIDADO_BANCO_DE_DADOS2"/>
      <sheetName val="INPUTS_2"/>
      <sheetName val="dep_pre2"/>
      <sheetName val="Pacote_Gente_Ind_Gente13"/>
      <sheetName val="Pacote_Frete_Prej_Dist_13"/>
      <sheetName val="Pacote_Manut__Terceiros13"/>
      <sheetName val="Pacote_Vendas_Utilidades13"/>
      <sheetName val="Pacote_Jurídico_Financeiro13"/>
      <sheetName val="Pacote_Aluguel_Depreciação13"/>
      <sheetName val="Graficos_(2)13"/>
      <sheetName val="FILIAL_MINAS12"/>
      <sheetName val="Set_Up12"/>
      <sheetName val="Sig_Cycles_Accts_&amp;_Processes13"/>
      <sheetName val="Unidades_SAC-REVENDA12"/>
      <sheetName val="REALxMETA_-_CERVEJA12"/>
      <sheetName val="REALxMETA_-_REFRI12"/>
      <sheetName val="Client_Profile12"/>
      <sheetName val="Custo_Variável11"/>
      <sheetName val="Farol_Metas4"/>
      <sheetName val="INPUTS_PUXADA4"/>
      <sheetName val="CONSOLIDADO_BANCO_DE_DADOS4"/>
      <sheetName val="INPUTS_4"/>
      <sheetName val="dep_pre4"/>
      <sheetName val="Pacote_Gente_Ind_Gente14"/>
      <sheetName val="Pacote_Frete_Prej_Dist_14"/>
      <sheetName val="Pacote_Manut__Terceiros14"/>
      <sheetName val="Pacote_Vendas_Utilidades14"/>
      <sheetName val="Pacote_Jurídico_Financeiro14"/>
      <sheetName val="Pacote_Aluguel_Depreciação14"/>
      <sheetName val="Graficos_(2)14"/>
      <sheetName val="FILIAL_MINAS13"/>
      <sheetName val="Set_Up13"/>
      <sheetName val="Sig_Cycles_Accts_&amp;_Processes14"/>
      <sheetName val="Unidades_SAC-REVENDA13"/>
      <sheetName val="REALxMETA_-_CERVEJA13"/>
      <sheetName val="REALxMETA_-_REFRI13"/>
      <sheetName val="Client_Profile13"/>
      <sheetName val="Custo_Variável12"/>
      <sheetName val="Farol_Metas5"/>
      <sheetName val="INPUTS_PUXADA5"/>
      <sheetName val="CONSOLIDADO_BANCO_DE_DADOS5"/>
      <sheetName val="INPUTS_5"/>
      <sheetName val="dep_pre5"/>
      <sheetName val="Pacote_Gente_Ind_Gente15"/>
      <sheetName val="Pacote_Frete_Prej_Dist_15"/>
      <sheetName val="Pacote_Manut__Terceiros15"/>
      <sheetName val="Pacote_Vendas_Utilidades15"/>
      <sheetName val="Pacote_Jurídico_Financeiro15"/>
      <sheetName val="Pacote_Aluguel_Depreciação15"/>
      <sheetName val="Graficos_(2)15"/>
      <sheetName val="FILIAL_MINAS14"/>
      <sheetName val="Set_Up14"/>
      <sheetName val="Sig_Cycles_Accts_&amp;_Processes15"/>
      <sheetName val="Unidades_SAC-REVENDA14"/>
      <sheetName val="REALxMETA_-_CERVEJA14"/>
      <sheetName val="REALxMETA_-_REFRI14"/>
      <sheetName val="Client_Profile14"/>
      <sheetName val="Custo_Variável13"/>
      <sheetName val="Farol_Metas6"/>
      <sheetName val="INPUTS_PUXADA6"/>
      <sheetName val="CONSOLIDADO_BANCO_DE_DADOS6"/>
      <sheetName val="INPUTS_6"/>
      <sheetName val="dep_pre6"/>
      <sheetName val="LDE"/>
      <sheetName val="BG"/>
      <sheetName val="ER"/>
      <sheetName val="Reclasificaciones 2018"/>
      <sheetName val="WP BG"/>
      <sheetName val="WP EPN"/>
      <sheetName val="FIRMAS"/>
      <sheetName val="WP ER"/>
      <sheetName val="WP EFE"/>
      <sheetName val="NOTAS"/>
      <sheetName val="NOTA 10"/>
      <sheetName val="NOTA 12"/>
      <sheetName val="Nota 20"/>
      <sheetName val="Nota 29"/>
      <sheetName val="Nota 30"/>
      <sheetName val="Nota 35"/>
      <sheetName val="VU"/>
      <sheetName val="EQR"/>
      <sheetName val="CNQ"/>
      <sheetName val="CRITE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C3" t="str">
            <v>Jan</v>
          </cell>
          <cell r="D3" t="str">
            <v>Fev</v>
          </cell>
          <cell r="E3" t="str">
            <v>Mar</v>
          </cell>
          <cell r="F3" t="str">
            <v>Abr</v>
          </cell>
          <cell r="G3" t="str">
            <v>Mai</v>
          </cell>
          <cell r="H3" t="str">
            <v>Jun</v>
          </cell>
          <cell r="I3" t="str">
            <v>Jul</v>
          </cell>
          <cell r="J3" t="str">
            <v>Ago</v>
          </cell>
          <cell r="K3" t="str">
            <v>Set</v>
          </cell>
          <cell r="L3" t="str">
            <v>Out</v>
          </cell>
          <cell r="M3" t="str">
            <v>Nov</v>
          </cell>
          <cell r="N3" t="str">
            <v>Dez</v>
          </cell>
        </row>
        <row r="4">
          <cell r="A4" t="str">
            <v>PLAN</v>
          </cell>
          <cell r="B4" t="str">
            <v>Pacote Aluguéis</v>
          </cell>
          <cell r="C4">
            <v>121622</v>
          </cell>
          <cell r="D4">
            <v>67917</v>
          </cell>
          <cell r="E4">
            <v>87349</v>
          </cell>
          <cell r="F4">
            <v>41902</v>
          </cell>
          <cell r="G4">
            <v>121853</v>
          </cell>
          <cell r="H4">
            <v>81040</v>
          </cell>
          <cell r="I4">
            <v>83684</v>
          </cell>
          <cell r="J4">
            <v>83684</v>
          </cell>
          <cell r="K4">
            <v>83684</v>
          </cell>
          <cell r="L4">
            <v>83684</v>
          </cell>
          <cell r="M4">
            <v>83684</v>
          </cell>
          <cell r="N4">
            <v>83684</v>
          </cell>
        </row>
        <row r="5">
          <cell r="B5" t="str">
            <v>Pacote Fretes</v>
          </cell>
          <cell r="C5">
            <v>1371090</v>
          </cell>
          <cell r="D5">
            <v>1484711</v>
          </cell>
          <cell r="E5">
            <v>1080293</v>
          </cell>
          <cell r="F5">
            <v>871406</v>
          </cell>
          <cell r="G5">
            <v>962644</v>
          </cell>
          <cell r="H5">
            <v>1481581</v>
          </cell>
          <cell r="I5">
            <v>1025240</v>
          </cell>
          <cell r="J5">
            <v>1143763</v>
          </cell>
          <cell r="K5">
            <v>1235917</v>
          </cell>
          <cell r="L5">
            <v>1281895</v>
          </cell>
          <cell r="M5">
            <v>1318927</v>
          </cell>
          <cell r="N5">
            <v>1597495</v>
          </cell>
        </row>
        <row r="6">
          <cell r="B6" t="str">
            <v>Pacote Gastos Financeiros</v>
          </cell>
          <cell r="C6" t="str">
            <v>0</v>
          </cell>
          <cell r="D6">
            <v>674</v>
          </cell>
          <cell r="E6">
            <v>23402</v>
          </cell>
          <cell r="F6">
            <v>345850</v>
          </cell>
          <cell r="G6">
            <v>62932</v>
          </cell>
          <cell r="H6">
            <v>-363840</v>
          </cell>
          <cell r="I6">
            <v>8644</v>
          </cell>
          <cell r="J6">
            <v>8644</v>
          </cell>
          <cell r="K6">
            <v>8644</v>
          </cell>
          <cell r="L6">
            <v>8644</v>
          </cell>
          <cell r="M6">
            <v>8644</v>
          </cell>
          <cell r="N6">
            <v>8644</v>
          </cell>
        </row>
        <row r="7">
          <cell r="B7" t="str">
            <v>Pacote Gente</v>
          </cell>
          <cell r="C7">
            <v>658842</v>
          </cell>
          <cell r="D7">
            <v>697827</v>
          </cell>
          <cell r="E7">
            <v>683981</v>
          </cell>
          <cell r="F7">
            <v>626104</v>
          </cell>
          <cell r="G7">
            <v>604939</v>
          </cell>
          <cell r="H7">
            <v>882735</v>
          </cell>
          <cell r="I7">
            <v>659010</v>
          </cell>
          <cell r="J7">
            <v>703308</v>
          </cell>
          <cell r="K7">
            <v>706560</v>
          </cell>
          <cell r="L7">
            <v>723877</v>
          </cell>
          <cell r="M7">
            <v>744731</v>
          </cell>
          <cell r="N7">
            <v>729946</v>
          </cell>
        </row>
        <row r="8">
          <cell r="B8" t="str">
            <v>Pacote Indiretos Gente</v>
          </cell>
          <cell r="C8">
            <v>106728</v>
          </cell>
          <cell r="D8">
            <v>97460</v>
          </cell>
          <cell r="E8">
            <v>140789</v>
          </cell>
          <cell r="F8">
            <v>153942</v>
          </cell>
          <cell r="G8">
            <v>103317</v>
          </cell>
          <cell r="H8">
            <v>160771</v>
          </cell>
          <cell r="I8">
            <v>130195</v>
          </cell>
          <cell r="J8">
            <v>119533</v>
          </cell>
          <cell r="K8">
            <v>118807</v>
          </cell>
          <cell r="L8">
            <v>120508</v>
          </cell>
          <cell r="M8">
            <v>122707</v>
          </cell>
          <cell r="N8">
            <v>121311</v>
          </cell>
        </row>
        <row r="9">
          <cell r="B9" t="str">
            <v>Pacote Informática</v>
          </cell>
          <cell r="C9">
            <v>35449</v>
          </cell>
          <cell r="D9">
            <v>-6987</v>
          </cell>
          <cell r="E9">
            <v>14026</v>
          </cell>
          <cell r="F9">
            <v>2522</v>
          </cell>
          <cell r="G9">
            <v>32411</v>
          </cell>
          <cell r="H9">
            <v>5731</v>
          </cell>
          <cell r="I9">
            <v>13491</v>
          </cell>
          <cell r="J9">
            <v>13491</v>
          </cell>
          <cell r="K9">
            <v>13491</v>
          </cell>
          <cell r="L9">
            <v>13491</v>
          </cell>
          <cell r="M9">
            <v>13491</v>
          </cell>
          <cell r="N9">
            <v>13498</v>
          </cell>
        </row>
        <row r="10">
          <cell r="B10" t="str">
            <v>Pacote Jurídico</v>
          </cell>
          <cell r="C10">
            <v>4793</v>
          </cell>
          <cell r="D10">
            <v>10341</v>
          </cell>
          <cell r="E10">
            <v>6523</v>
          </cell>
          <cell r="F10">
            <v>12071</v>
          </cell>
          <cell r="G10">
            <v>15451</v>
          </cell>
          <cell r="H10">
            <v>12729</v>
          </cell>
          <cell r="I10">
            <v>7708</v>
          </cell>
          <cell r="J10">
            <v>7708</v>
          </cell>
          <cell r="K10">
            <v>7708</v>
          </cell>
          <cell r="L10">
            <v>7708</v>
          </cell>
          <cell r="M10">
            <v>7708</v>
          </cell>
          <cell r="N10">
            <v>7708</v>
          </cell>
        </row>
        <row r="11">
          <cell r="B11" t="str">
            <v>Pacote Manutencao</v>
          </cell>
          <cell r="C11">
            <v>4497</v>
          </cell>
          <cell r="D11">
            <v>6020</v>
          </cell>
          <cell r="E11">
            <v>5468</v>
          </cell>
          <cell r="F11">
            <v>7883</v>
          </cell>
          <cell r="G11">
            <v>4882</v>
          </cell>
          <cell r="H11">
            <v>69961</v>
          </cell>
          <cell r="I11">
            <v>8340</v>
          </cell>
          <cell r="J11">
            <v>8340</v>
          </cell>
          <cell r="K11">
            <v>8340</v>
          </cell>
          <cell r="L11">
            <v>8340</v>
          </cell>
          <cell r="M11">
            <v>8340</v>
          </cell>
          <cell r="N11">
            <v>8340</v>
          </cell>
        </row>
        <row r="12">
          <cell r="B12" t="str">
            <v>Pacote Marketing</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row>
        <row r="13">
          <cell r="B13" t="str">
            <v>Pacote Prej. c/ Distrib</v>
          </cell>
          <cell r="C13">
            <v>59621</v>
          </cell>
          <cell r="D13">
            <v>57149</v>
          </cell>
          <cell r="E13">
            <v>70179</v>
          </cell>
          <cell r="F13">
            <v>94395</v>
          </cell>
          <cell r="G13">
            <v>75614</v>
          </cell>
          <cell r="H13">
            <v>35631</v>
          </cell>
          <cell r="I13">
            <v>62000</v>
          </cell>
          <cell r="J13">
            <v>62000</v>
          </cell>
          <cell r="K13">
            <v>62000</v>
          </cell>
          <cell r="L13">
            <v>62000</v>
          </cell>
          <cell r="M13">
            <v>62000</v>
          </cell>
          <cell r="N13">
            <v>62000</v>
          </cell>
        </row>
        <row r="14">
          <cell r="B14" t="str">
            <v>Pacote Terceiros</v>
          </cell>
          <cell r="C14">
            <v>469957</v>
          </cell>
          <cell r="D14">
            <v>481417</v>
          </cell>
          <cell r="E14">
            <v>483000</v>
          </cell>
          <cell r="F14">
            <v>481966</v>
          </cell>
          <cell r="G14">
            <v>504885</v>
          </cell>
          <cell r="H14">
            <v>619861</v>
          </cell>
          <cell r="I14">
            <v>677156</v>
          </cell>
          <cell r="J14">
            <v>677156</v>
          </cell>
          <cell r="K14">
            <v>677156</v>
          </cell>
          <cell r="L14">
            <v>677156</v>
          </cell>
          <cell r="M14">
            <v>677156</v>
          </cell>
          <cell r="N14">
            <v>677156</v>
          </cell>
        </row>
        <row r="15">
          <cell r="B15" t="str">
            <v>Pacote Utilidades</v>
          </cell>
          <cell r="C15">
            <v>56357</v>
          </cell>
          <cell r="D15">
            <v>233122</v>
          </cell>
          <cell r="E15">
            <v>-27634</v>
          </cell>
          <cell r="F15">
            <v>343086</v>
          </cell>
          <cell r="G15">
            <v>-28214</v>
          </cell>
          <cell r="H15">
            <v>420483</v>
          </cell>
          <cell r="I15">
            <v>-132294</v>
          </cell>
          <cell r="J15">
            <v>98706</v>
          </cell>
          <cell r="K15">
            <v>98706</v>
          </cell>
          <cell r="L15">
            <v>98706</v>
          </cell>
          <cell r="M15">
            <v>98706</v>
          </cell>
          <cell r="N15">
            <v>98706</v>
          </cell>
        </row>
        <row r="16">
          <cell r="B16" t="str">
            <v>Pacote Vendas</v>
          </cell>
          <cell r="C16">
            <v>1913571</v>
          </cell>
          <cell r="D16">
            <v>1566583</v>
          </cell>
          <cell r="E16">
            <v>205046</v>
          </cell>
          <cell r="F16">
            <v>1887613</v>
          </cell>
          <cell r="G16">
            <v>684379</v>
          </cell>
          <cell r="H16">
            <v>1138425</v>
          </cell>
          <cell r="I16">
            <v>814077</v>
          </cell>
          <cell r="J16">
            <v>850534</v>
          </cell>
          <cell r="K16">
            <v>886991</v>
          </cell>
          <cell r="L16">
            <v>923448</v>
          </cell>
          <cell r="M16">
            <v>959905</v>
          </cell>
          <cell r="N16">
            <v>1032819</v>
          </cell>
        </row>
        <row r="18">
          <cell r="A18" t="str">
            <v>REAL</v>
          </cell>
          <cell r="B18" t="str">
            <v>Pacote Aluguéis</v>
          </cell>
          <cell r="C18">
            <v>121623.55</v>
          </cell>
          <cell r="D18">
            <v>67916.67</v>
          </cell>
          <cell r="E18">
            <v>87349.78</v>
          </cell>
          <cell r="F18">
            <v>41901.83</v>
          </cell>
          <cell r="G18">
            <v>121854.07</v>
          </cell>
          <cell r="H18">
            <v>81039.839999999997</v>
          </cell>
          <cell r="I18">
            <v>80464.81</v>
          </cell>
          <cell r="J18">
            <v>81653.710000000006</v>
          </cell>
          <cell r="K18">
            <v>87032.24</v>
          </cell>
          <cell r="L18" t="str">
            <v>0</v>
          </cell>
          <cell r="M18" t="str">
            <v>0</v>
          </cell>
          <cell r="N18" t="str">
            <v>0</v>
          </cell>
        </row>
        <row r="19">
          <cell r="B19" t="str">
            <v>Pacote Fretes</v>
          </cell>
          <cell r="C19">
            <v>1371089.97</v>
          </cell>
          <cell r="D19">
            <v>1484711.78</v>
          </cell>
          <cell r="E19">
            <v>1080293.05</v>
          </cell>
          <cell r="F19">
            <v>871405.32</v>
          </cell>
          <cell r="G19">
            <v>962643.71</v>
          </cell>
          <cell r="H19">
            <v>1481581</v>
          </cell>
          <cell r="I19">
            <v>755394.72</v>
          </cell>
          <cell r="J19">
            <v>1027778.38</v>
          </cell>
          <cell r="K19">
            <v>1227276.32</v>
          </cell>
          <cell r="L19" t="str">
            <v>0</v>
          </cell>
          <cell r="M19" t="str">
            <v>0</v>
          </cell>
          <cell r="N19" t="str">
            <v>0</v>
          </cell>
        </row>
        <row r="20">
          <cell r="B20" t="str">
            <v>Pacote Gastos Financeiros</v>
          </cell>
          <cell r="C20" t="str">
            <v>0</v>
          </cell>
          <cell r="D20">
            <v>673.64</v>
          </cell>
          <cell r="E20">
            <v>23401.99</v>
          </cell>
          <cell r="F20">
            <v>345850.85</v>
          </cell>
          <cell r="G20">
            <v>62931.96</v>
          </cell>
          <cell r="H20">
            <v>-363840.56</v>
          </cell>
          <cell r="I20">
            <v>4790.45</v>
          </cell>
          <cell r="J20">
            <v>19998.41</v>
          </cell>
          <cell r="K20">
            <v>28177.01</v>
          </cell>
          <cell r="L20" t="str">
            <v>0</v>
          </cell>
          <cell r="M20" t="str">
            <v>0</v>
          </cell>
          <cell r="N20" t="str">
            <v>0</v>
          </cell>
        </row>
        <row r="21">
          <cell r="B21" t="str">
            <v>Pacote Gente</v>
          </cell>
          <cell r="C21">
            <v>658842.9</v>
          </cell>
          <cell r="D21">
            <v>697825.6</v>
          </cell>
          <cell r="E21">
            <v>683980.45</v>
          </cell>
          <cell r="F21">
            <v>626103.43999999994</v>
          </cell>
          <cell r="G21">
            <v>604937.55000000005</v>
          </cell>
          <cell r="H21">
            <v>882733.15</v>
          </cell>
          <cell r="I21">
            <v>562972.91</v>
          </cell>
          <cell r="J21">
            <v>699094.16</v>
          </cell>
          <cell r="K21">
            <v>594776.11</v>
          </cell>
          <cell r="L21" t="str">
            <v>0</v>
          </cell>
          <cell r="M21" t="str">
            <v>0</v>
          </cell>
          <cell r="N21" t="str">
            <v>0</v>
          </cell>
        </row>
        <row r="22">
          <cell r="B22" t="str">
            <v>Pacote Indiretos Gente</v>
          </cell>
          <cell r="C22">
            <v>106727.89</v>
          </cell>
          <cell r="D22">
            <v>97460.86</v>
          </cell>
          <cell r="E22">
            <v>140789.6</v>
          </cell>
          <cell r="F22">
            <v>153942.62</v>
          </cell>
          <cell r="G22">
            <v>103316.3</v>
          </cell>
          <cell r="H22">
            <v>160773.79</v>
          </cell>
          <cell r="I22">
            <v>136212.70000000001</v>
          </cell>
          <cell r="J22">
            <v>223609.73</v>
          </cell>
          <cell r="K22">
            <v>125718.77</v>
          </cell>
          <cell r="L22" t="str">
            <v>0</v>
          </cell>
          <cell r="M22" t="str">
            <v>0</v>
          </cell>
          <cell r="N22" t="str">
            <v>0</v>
          </cell>
        </row>
        <row r="23">
          <cell r="B23" t="str">
            <v>Pacote Informática</v>
          </cell>
          <cell r="C23">
            <v>35450.35</v>
          </cell>
          <cell r="D23">
            <v>-6986.98</v>
          </cell>
          <cell r="E23">
            <v>14024.61</v>
          </cell>
          <cell r="F23">
            <v>2522.0300000000002</v>
          </cell>
          <cell r="G23">
            <v>32411</v>
          </cell>
          <cell r="H23">
            <v>5730.09</v>
          </cell>
          <cell r="I23">
            <v>13824.36</v>
          </cell>
          <cell r="J23">
            <v>15661.85</v>
          </cell>
          <cell r="K23">
            <v>6756.13</v>
          </cell>
          <cell r="L23" t="str">
            <v>0</v>
          </cell>
          <cell r="M23" t="str">
            <v>0</v>
          </cell>
          <cell r="N23" t="str">
            <v>0</v>
          </cell>
        </row>
        <row r="24">
          <cell r="B24" t="str">
            <v>Pacote Jurídico</v>
          </cell>
          <cell r="C24">
            <v>4792.5600000000004</v>
          </cell>
          <cell r="D24">
            <v>10341.41</v>
          </cell>
          <cell r="E24">
            <v>6523.27</v>
          </cell>
          <cell r="F24">
            <v>12071.1</v>
          </cell>
          <cell r="G24">
            <v>15451.21</v>
          </cell>
          <cell r="H24">
            <v>12728.75</v>
          </cell>
          <cell r="I24">
            <v>7859.44</v>
          </cell>
          <cell r="J24">
            <v>9116.27</v>
          </cell>
          <cell r="K24">
            <v>14069.51</v>
          </cell>
          <cell r="L24" t="str">
            <v>0</v>
          </cell>
          <cell r="M24" t="str">
            <v>0</v>
          </cell>
          <cell r="N24" t="str">
            <v>0</v>
          </cell>
        </row>
        <row r="25">
          <cell r="B25" t="str">
            <v>Pacote Manutencao</v>
          </cell>
          <cell r="C25">
            <v>4497.2</v>
          </cell>
          <cell r="D25">
            <v>6019.77</v>
          </cell>
          <cell r="E25">
            <v>5468.71</v>
          </cell>
          <cell r="F25">
            <v>7882.62</v>
          </cell>
          <cell r="G25">
            <v>4881.41</v>
          </cell>
          <cell r="H25">
            <v>69961.53</v>
          </cell>
          <cell r="I25">
            <v>16772.400000000001</v>
          </cell>
          <cell r="J25">
            <v>4978.5600000000004</v>
          </cell>
          <cell r="K25">
            <v>13176.07</v>
          </cell>
          <cell r="L25" t="str">
            <v>0</v>
          </cell>
          <cell r="M25" t="str">
            <v>0</v>
          </cell>
          <cell r="N25" t="str">
            <v>0</v>
          </cell>
        </row>
        <row r="26">
          <cell r="B26" t="str">
            <v>Pacote Marketing</v>
          </cell>
          <cell r="C26" t="str">
            <v>0</v>
          </cell>
          <cell r="D26" t="str">
            <v>0</v>
          </cell>
          <cell r="E26" t="str">
            <v>0</v>
          </cell>
          <cell r="F26" t="str">
            <v>0</v>
          </cell>
          <cell r="G26" t="str">
            <v>0</v>
          </cell>
          <cell r="H26" t="str">
            <v>0</v>
          </cell>
          <cell r="I26" t="str">
            <v>0</v>
          </cell>
          <cell r="J26" t="str">
            <v>0</v>
          </cell>
          <cell r="K26" t="str">
            <v>0</v>
          </cell>
          <cell r="L26" t="str">
            <v>0</v>
          </cell>
          <cell r="M26" t="str">
            <v>0</v>
          </cell>
          <cell r="N26" t="str">
            <v>0</v>
          </cell>
        </row>
        <row r="27">
          <cell r="B27" t="str">
            <v>Pacote Prej. c/ Distrib</v>
          </cell>
          <cell r="C27">
            <v>59623.12</v>
          </cell>
          <cell r="D27">
            <v>57147.8</v>
          </cell>
          <cell r="E27">
            <v>70178.95</v>
          </cell>
          <cell r="F27">
            <v>94393.32</v>
          </cell>
          <cell r="G27">
            <v>75614.62</v>
          </cell>
          <cell r="H27">
            <v>35629.81</v>
          </cell>
          <cell r="I27">
            <v>24223.7</v>
          </cell>
          <cell r="J27">
            <v>56635.29</v>
          </cell>
          <cell r="K27">
            <v>52330.57</v>
          </cell>
          <cell r="L27" t="str">
            <v>0</v>
          </cell>
          <cell r="M27" t="str">
            <v>0</v>
          </cell>
          <cell r="N27" t="str">
            <v>0</v>
          </cell>
        </row>
        <row r="28">
          <cell r="B28" t="str">
            <v>Pacote Terceiros</v>
          </cell>
          <cell r="C28">
            <v>469957.98</v>
          </cell>
          <cell r="D28">
            <v>481416.63</v>
          </cell>
          <cell r="E28">
            <v>483001.64</v>
          </cell>
          <cell r="F28">
            <v>481965.52</v>
          </cell>
          <cell r="G28">
            <v>504885.31</v>
          </cell>
          <cell r="H28">
            <v>619861.03</v>
          </cell>
          <cell r="I28">
            <v>644931.17000000004</v>
          </cell>
          <cell r="J28">
            <v>669032.4</v>
          </cell>
          <cell r="K28">
            <v>674645.76</v>
          </cell>
          <cell r="L28" t="str">
            <v>0</v>
          </cell>
          <cell r="M28" t="str">
            <v>0</v>
          </cell>
          <cell r="N28" t="str">
            <v>0</v>
          </cell>
        </row>
        <row r="29">
          <cell r="B29" t="str">
            <v>Pacote Utilidades</v>
          </cell>
          <cell r="C29">
            <v>56356.69</v>
          </cell>
          <cell r="D29">
            <v>233122.05</v>
          </cell>
          <cell r="E29">
            <v>-27634.41</v>
          </cell>
          <cell r="F29">
            <v>343087.32</v>
          </cell>
          <cell r="G29">
            <v>-28214.98</v>
          </cell>
          <cell r="H29">
            <v>420481.25</v>
          </cell>
          <cell r="I29">
            <v>259722.5</v>
          </cell>
          <cell r="J29">
            <v>-42966.52</v>
          </cell>
          <cell r="K29">
            <v>84069.13</v>
          </cell>
          <cell r="L29" t="str">
            <v>0</v>
          </cell>
          <cell r="M29" t="str">
            <v>0</v>
          </cell>
          <cell r="N29" t="str">
            <v>0</v>
          </cell>
        </row>
        <row r="30">
          <cell r="B30" t="str">
            <v>Pacote Vendas</v>
          </cell>
          <cell r="C30">
            <v>1913570.68</v>
          </cell>
          <cell r="D30">
            <v>1566583.88</v>
          </cell>
          <cell r="E30">
            <v>205045.24</v>
          </cell>
          <cell r="F30">
            <v>1887613.91</v>
          </cell>
          <cell r="G30">
            <v>684378.63</v>
          </cell>
          <cell r="H30">
            <v>1138425.1100000001</v>
          </cell>
          <cell r="I30">
            <v>1084209.92</v>
          </cell>
          <cell r="J30">
            <v>93056.05</v>
          </cell>
          <cell r="K30">
            <v>2105140.61</v>
          </cell>
          <cell r="L30" t="str">
            <v>0</v>
          </cell>
          <cell r="M30" t="str">
            <v>0</v>
          </cell>
          <cell r="N30" t="str">
            <v>0</v>
          </cell>
        </row>
        <row r="32">
          <cell r="A32" t="str">
            <v>TEND</v>
          </cell>
          <cell r="B32" t="str">
            <v>Pacote Aluguéis</v>
          </cell>
          <cell r="C32" t="str">
            <v>0</v>
          </cell>
          <cell r="D32" t="str">
            <v>0</v>
          </cell>
          <cell r="E32">
            <v>81707</v>
          </cell>
          <cell r="F32">
            <v>81601</v>
          </cell>
          <cell r="G32">
            <v>110047</v>
          </cell>
          <cell r="H32">
            <v>77518</v>
          </cell>
          <cell r="I32">
            <v>83684</v>
          </cell>
          <cell r="J32">
            <v>81938</v>
          </cell>
          <cell r="K32">
            <v>83684</v>
          </cell>
          <cell r="L32">
            <v>83684</v>
          </cell>
          <cell r="M32">
            <v>83684</v>
          </cell>
          <cell r="N32">
            <v>83684</v>
          </cell>
        </row>
        <row r="33">
          <cell r="B33" t="str">
            <v>Pacote Fretes</v>
          </cell>
          <cell r="C33" t="str">
            <v>0</v>
          </cell>
          <cell r="D33" t="str">
            <v>0</v>
          </cell>
          <cell r="E33">
            <v>1211632</v>
          </cell>
          <cell r="F33">
            <v>1057285</v>
          </cell>
          <cell r="G33">
            <v>976194</v>
          </cell>
          <cell r="H33">
            <v>849979</v>
          </cell>
          <cell r="I33">
            <v>1025240</v>
          </cell>
          <cell r="J33">
            <v>1180359</v>
          </cell>
          <cell r="K33">
            <v>1235917</v>
          </cell>
          <cell r="L33">
            <v>1281895</v>
          </cell>
          <cell r="M33">
            <v>1318927</v>
          </cell>
          <cell r="N33">
            <v>1597495</v>
          </cell>
        </row>
        <row r="34">
          <cell r="B34" t="str">
            <v>Pacote Gastos Financeiros</v>
          </cell>
          <cell r="C34" t="str">
            <v>0</v>
          </cell>
          <cell r="D34" t="str">
            <v>0</v>
          </cell>
          <cell r="E34">
            <v>188772</v>
          </cell>
          <cell r="F34">
            <v>6772</v>
          </cell>
          <cell r="G34">
            <v>95481</v>
          </cell>
          <cell r="H34">
            <v>120995</v>
          </cell>
          <cell r="I34">
            <v>8644</v>
          </cell>
          <cell r="J34">
            <v>3016</v>
          </cell>
          <cell r="K34">
            <v>8644</v>
          </cell>
          <cell r="L34">
            <v>8644</v>
          </cell>
          <cell r="M34">
            <v>8644</v>
          </cell>
          <cell r="N34">
            <v>8644</v>
          </cell>
        </row>
        <row r="35">
          <cell r="B35" t="str">
            <v>Pacote Gente</v>
          </cell>
          <cell r="C35" t="str">
            <v>0</v>
          </cell>
          <cell r="D35" t="str">
            <v>0</v>
          </cell>
          <cell r="E35">
            <v>741126</v>
          </cell>
          <cell r="F35">
            <v>664286</v>
          </cell>
          <cell r="G35">
            <v>735427</v>
          </cell>
          <cell r="H35">
            <v>961529</v>
          </cell>
          <cell r="I35">
            <v>659010</v>
          </cell>
          <cell r="J35">
            <v>858311</v>
          </cell>
          <cell r="K35">
            <v>706560</v>
          </cell>
          <cell r="L35">
            <v>723877</v>
          </cell>
          <cell r="M35">
            <v>744731</v>
          </cell>
          <cell r="N35">
            <v>729946</v>
          </cell>
        </row>
        <row r="36">
          <cell r="B36" t="str">
            <v>Pacote Indiretos Gente</v>
          </cell>
          <cell r="C36" t="str">
            <v>0</v>
          </cell>
          <cell r="D36" t="str">
            <v>0</v>
          </cell>
          <cell r="E36">
            <v>134761</v>
          </cell>
          <cell r="F36">
            <v>119930</v>
          </cell>
          <cell r="G36">
            <v>127024</v>
          </cell>
          <cell r="H36">
            <v>124417</v>
          </cell>
          <cell r="I36">
            <v>130195</v>
          </cell>
          <cell r="J36">
            <v>174689</v>
          </cell>
          <cell r="K36">
            <v>113807</v>
          </cell>
          <cell r="L36">
            <v>115508</v>
          </cell>
          <cell r="M36">
            <v>117707</v>
          </cell>
          <cell r="N36">
            <v>116311</v>
          </cell>
        </row>
        <row r="37">
          <cell r="B37" t="str">
            <v>Pacote Informática</v>
          </cell>
          <cell r="C37" t="str">
            <v>0</v>
          </cell>
          <cell r="D37" t="str">
            <v>0</v>
          </cell>
          <cell r="E37">
            <v>25022</v>
          </cell>
          <cell r="F37">
            <v>11736</v>
          </cell>
          <cell r="G37">
            <v>24039</v>
          </cell>
          <cell r="H37">
            <v>3034</v>
          </cell>
          <cell r="I37">
            <v>13491</v>
          </cell>
          <cell r="J37">
            <v>13491</v>
          </cell>
          <cell r="K37">
            <v>13491</v>
          </cell>
          <cell r="L37">
            <v>13491</v>
          </cell>
          <cell r="M37">
            <v>13491</v>
          </cell>
          <cell r="N37">
            <v>13498</v>
          </cell>
        </row>
        <row r="38">
          <cell r="B38" t="str">
            <v>Pacote Jurídico</v>
          </cell>
          <cell r="C38" t="str">
            <v>0</v>
          </cell>
          <cell r="D38" t="str">
            <v>0</v>
          </cell>
          <cell r="E38">
            <v>7273</v>
          </cell>
          <cell r="F38">
            <v>7273</v>
          </cell>
          <cell r="G38">
            <v>6754</v>
          </cell>
          <cell r="H38">
            <v>6754</v>
          </cell>
          <cell r="I38">
            <v>7708</v>
          </cell>
          <cell r="J38">
            <v>3000</v>
          </cell>
          <cell r="K38">
            <v>7708</v>
          </cell>
          <cell r="L38">
            <v>7708</v>
          </cell>
          <cell r="M38">
            <v>7708</v>
          </cell>
          <cell r="N38">
            <v>7708</v>
          </cell>
        </row>
        <row r="39">
          <cell r="B39" t="str">
            <v>Pacote Manutencao</v>
          </cell>
          <cell r="C39" t="str">
            <v>0</v>
          </cell>
          <cell r="D39" t="str">
            <v>0</v>
          </cell>
          <cell r="E39">
            <v>858</v>
          </cell>
          <cell r="F39">
            <v>5514</v>
          </cell>
          <cell r="G39">
            <v>5127</v>
          </cell>
          <cell r="H39">
            <v>4661</v>
          </cell>
          <cell r="I39">
            <v>8340</v>
          </cell>
          <cell r="J39">
            <v>11560</v>
          </cell>
          <cell r="K39">
            <v>8340</v>
          </cell>
          <cell r="L39">
            <v>8340</v>
          </cell>
          <cell r="M39">
            <v>8340</v>
          </cell>
          <cell r="N39">
            <v>8340</v>
          </cell>
        </row>
        <row r="40">
          <cell r="B40" t="str">
            <v>Pacote Marketing</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row>
        <row r="41">
          <cell r="B41" t="str">
            <v>Pacote Prej. c/ Distrib</v>
          </cell>
          <cell r="C41" t="str">
            <v>0</v>
          </cell>
          <cell r="D41" t="str">
            <v>0</v>
          </cell>
          <cell r="E41">
            <v>34540</v>
          </cell>
          <cell r="F41">
            <v>62324</v>
          </cell>
          <cell r="G41">
            <v>31466</v>
          </cell>
          <cell r="H41">
            <v>78153</v>
          </cell>
          <cell r="I41">
            <v>62000</v>
          </cell>
          <cell r="J41">
            <v>63422</v>
          </cell>
          <cell r="K41">
            <v>62000</v>
          </cell>
          <cell r="L41">
            <v>62000</v>
          </cell>
          <cell r="M41">
            <v>62000</v>
          </cell>
          <cell r="N41">
            <v>62000</v>
          </cell>
        </row>
        <row r="42">
          <cell r="B42" t="str">
            <v>Pacote Terceiros</v>
          </cell>
          <cell r="C42" t="str">
            <v>0</v>
          </cell>
          <cell r="D42" t="str">
            <v>0</v>
          </cell>
          <cell r="E42">
            <v>491558</v>
          </cell>
          <cell r="F42">
            <v>487053</v>
          </cell>
          <cell r="G42">
            <v>499328</v>
          </cell>
          <cell r="H42">
            <v>500302</v>
          </cell>
          <cell r="I42">
            <v>705963</v>
          </cell>
          <cell r="J42">
            <v>667929</v>
          </cell>
          <cell r="K42">
            <v>677156</v>
          </cell>
          <cell r="L42">
            <v>677156</v>
          </cell>
          <cell r="M42">
            <v>677156</v>
          </cell>
          <cell r="N42">
            <v>677156</v>
          </cell>
        </row>
        <row r="43">
          <cell r="B43" t="str">
            <v>Pacote Utilidades</v>
          </cell>
          <cell r="C43" t="str">
            <v>0</v>
          </cell>
          <cell r="D43" t="str">
            <v>0</v>
          </cell>
          <cell r="E43">
            <v>-37301</v>
          </cell>
          <cell r="F43">
            <v>92359</v>
          </cell>
          <cell r="G43">
            <v>-165149</v>
          </cell>
          <cell r="H43">
            <v>-66870</v>
          </cell>
          <cell r="I43">
            <v>-132294</v>
          </cell>
          <cell r="J43">
            <v>-133414</v>
          </cell>
          <cell r="K43">
            <v>98706</v>
          </cell>
          <cell r="L43">
            <v>98706</v>
          </cell>
          <cell r="M43">
            <v>98706</v>
          </cell>
          <cell r="N43">
            <v>98706</v>
          </cell>
        </row>
        <row r="44">
          <cell r="B44" t="str">
            <v>Pacote Vendas</v>
          </cell>
          <cell r="C44" t="str">
            <v>0</v>
          </cell>
          <cell r="D44" t="str">
            <v>0</v>
          </cell>
          <cell r="E44">
            <v>407143</v>
          </cell>
          <cell r="F44">
            <v>725855</v>
          </cell>
          <cell r="G44">
            <v>681190</v>
          </cell>
          <cell r="H44">
            <v>697626</v>
          </cell>
          <cell r="I44">
            <v>814077</v>
          </cell>
          <cell r="J44">
            <v>1104725</v>
          </cell>
          <cell r="K44">
            <v>886991</v>
          </cell>
          <cell r="L44">
            <v>923448</v>
          </cell>
          <cell r="M44">
            <v>959905</v>
          </cell>
          <cell r="N44">
            <v>1032819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수원"/>
      <sheetName val="TO Data Base"/>
      <sheetName val="YTD Summary"/>
      <sheetName val="Month Summary"/>
      <sheetName val="Trial Balance MAY 2009"/>
      <sheetName val="TB Pivot"/>
      <sheetName val="Freight"/>
      <sheetName val="Freight-loc"/>
      <sheetName val="Freight-Mat"/>
      <sheetName val="Rebates"/>
      <sheetName val="total per LB LB2"/>
      <sheetName val="Trial Balance Vlookup"/>
      <sheetName val="Trial Balance APRIL 2009"/>
      <sheetName val="Lists"/>
      <sheetName val="Step2_Correlation"/>
      <sheetName val="Step2_Histogram"/>
      <sheetName val="Roll Out_AQ"/>
      <sheetName val="DePara"/>
      <sheetName val="2004"/>
      <sheetName val="손익기01"/>
      <sheetName val="VPO"/>
      <sheetName val="Evolução mandamentos"/>
      <sheetName val="目录"/>
      <sheetName val="Planilha resultados"/>
      <sheetName val="Custos"/>
      <sheetName val="Prod"/>
      <sheetName val="Eficiencia"/>
      <sheetName val="Tabelas"/>
      <sheetName val="Historico 2003"/>
      <sheetName val="BH"/>
      <sheetName val="Ferias"/>
      <sheetName val="Sig Cycles_Accts &amp; Processes"/>
      <sheetName val="TO_Data_Base"/>
      <sheetName val="YTD_Summary"/>
      <sheetName val="Month_Summary"/>
      <sheetName val="Trial_Balance_MAY_2009"/>
      <sheetName val="TB_Pivot"/>
      <sheetName val="total_per_LB_LB2"/>
      <sheetName val="Trial_Balance_Vlookup"/>
      <sheetName val="Trial_Balance_APRIL_2009"/>
      <sheetName val="Roll_Out_AQ"/>
      <sheetName val="Evolução_mandamentos"/>
      <sheetName val="Fixed ZBB"/>
      <sheetName val="TO_Data_Base1"/>
      <sheetName val="STARTSHEET"/>
      <sheetName val="Base_PEF2"/>
      <sheetName val="CADASTRO"/>
      <sheetName val="dados"/>
      <sheetName val="Gauge"/>
      <sheetName val="DIST"/>
      <sheetName val="MALHAD"/>
      <sheetName val="MUG"/>
      <sheetName val="packages"/>
      <sheetName val="Curve"/>
      <sheetName val="PUXADIA"/>
      <sheetName val="Controls_data2"/>
      <sheetName val="Production_REP_CURR"/>
      <sheetName val="Dropdownlists"/>
      <sheetName val="Tabs"/>
      <sheetName val="padajuća_lista"/>
      <sheetName val="Controls_data"/>
      <sheetName val="Assiduidade"/>
      <sheetName val="E 法规NC"/>
      <sheetName val="KPI与VIC"/>
      <sheetName val="Sound9월"/>
      <sheetName val="3 ISo YTD"/>
      <sheetName val="Données LMU"/>
      <sheetName val="Brazil Sovereign"/>
      <sheetName val="GuV"/>
      <sheetName val="Como Estamos"/>
      <sheetName val="Resumen Costo"/>
      <sheetName val="TO_Data_Base3"/>
      <sheetName val="YTD_Summary3"/>
      <sheetName val="Month_Summary3"/>
      <sheetName val="Trial_Balance_MAY_20093"/>
      <sheetName val="TB_Pivot3"/>
      <sheetName val="total_per_LB_LB23"/>
      <sheetName val="Trial_Balance_Vlookup3"/>
      <sheetName val="Trial_Balance_APRIL_20093"/>
      <sheetName val="Evolução_mandamentos3"/>
      <sheetName val="Roll_Out_AQ3"/>
      <sheetName val="Planilha_resultados2"/>
      <sheetName val="Historico_20032"/>
      <sheetName val="Sig_Cycles_Accts_&amp;_Processes2"/>
      <sheetName val="YTD_Summary1"/>
      <sheetName val="Month_Summary1"/>
      <sheetName val="Trial_Balance_MAY_20091"/>
      <sheetName val="TB_Pivot1"/>
      <sheetName val="total_per_LB_LB21"/>
      <sheetName val="Trial_Balance_Vlookup1"/>
      <sheetName val="Trial_Balance_APRIL_20091"/>
      <sheetName val="Evolução_mandamentos1"/>
      <sheetName val="Roll_Out_AQ1"/>
      <sheetName val="Planilha_resultados"/>
      <sheetName val="Historico_2003"/>
      <sheetName val="Sig_Cycles_Accts_&amp;_Processes"/>
      <sheetName val="Feriados"/>
      <sheetName val="Crit"/>
      <sheetName val="Unidades_SAC-REVENDA1"/>
      <sheetName val="Engine"/>
      <sheetName val="REALxMETA_-_CERVEJA"/>
      <sheetName val="menu"/>
      <sheetName val="Principal"/>
      <sheetName val="PM"/>
      <sheetName val="Empresas"/>
      <sheetName val="REALxMETA_-_CERVEJA1"/>
      <sheetName val="Validate"/>
      <sheetName val="Premissas"/>
      <sheetName val="CDI"/>
      <sheetName val="Setup"/>
      <sheetName val="M-Quest"/>
      <sheetName val="Dev_SAC_"/>
      <sheetName val="Fab2"/>
      <sheetName val="Data"/>
      <sheetName val="MêsBase"/>
      <sheetName val="PREVISÃO"/>
      <sheetName val="12_1"/>
      <sheetName val="CVsku"/>
      <sheetName val="Financials"/>
      <sheetName val="Assumptions"/>
      <sheetName val="Plan3"/>
      <sheetName val="Anual"/>
      <sheetName val="fabricas"/>
      <sheetName val="Fab"/>
      <sheetName val="Plan1"/>
      <sheetName val="FRA"/>
      <sheetName val="COUPOM"/>
      <sheetName val="Sheet1"/>
      <sheetName val="Brainstorming1"/>
      <sheetName val="aux"/>
      <sheetName val="Set_Up1"/>
      <sheetName val="BD"/>
      <sheetName val="Listas"/>
      <sheetName val="Meta"/>
      <sheetName val="Months_and_Countries"/>
      <sheetName val="Resumo"/>
      <sheetName val="Entrada_de_Dados1"/>
      <sheetName val="Projects_list"/>
      <sheetName val="Dev_Mercado"/>
      <sheetName val="Nossa_Meta"/>
      <sheetName val="Participantes"/>
      <sheetName val="EI_Calc1"/>
      <sheetName val="Controle"/>
      <sheetName val="9"/>
      <sheetName val="qyrMetas_Real"/>
      <sheetName val="REALxMETA_-_REFRI1"/>
      <sheetName val="Sispec99"/>
      <sheetName val="SispecPSAP"/>
      <sheetName val="Tab_Aux1"/>
      <sheetName val="Custo_Variável"/>
      <sheetName val="Bloomberg"/>
      <sheetName val="Dados_do_Packaging"/>
      <sheetName val="Tendência"/>
      <sheetName val="Perda_Lata"/>
      <sheetName val="Unidades_SAC-REVENDA"/>
      <sheetName val="JUNIO"/>
      <sheetName val="TO_Data_Base2"/>
      <sheetName val="YTD_Summary2"/>
      <sheetName val="Month_Summary2"/>
      <sheetName val="Trial_Balance_MAY_20092"/>
      <sheetName val="TB_Pivot2"/>
      <sheetName val="total_per_LB_LB22"/>
      <sheetName val="Trial_Balance_Vlookup2"/>
      <sheetName val="Trial_Balance_APRIL_20092"/>
      <sheetName val="Evolução_mandamentos2"/>
      <sheetName val="Roll_Out_AQ2"/>
      <sheetName val="Planilha_resultados1"/>
      <sheetName val="Historico_20031"/>
      <sheetName val="Sig_Cycles_Accts_&amp;_Processes1"/>
      <sheetName val="TO_Data_Base4"/>
      <sheetName val="YTD_Summary4"/>
      <sheetName val="Month_Summary4"/>
      <sheetName val="Trial_Balance_MAY_20094"/>
      <sheetName val="TB_Pivot4"/>
      <sheetName val="total_per_LB_LB24"/>
      <sheetName val="Trial_Balance_Vlookup4"/>
      <sheetName val="Trial_Balance_APRIL_20094"/>
      <sheetName val="Evolução_mandamentos4"/>
      <sheetName val="Roll_Out_AQ4"/>
      <sheetName val="Planilha_resultados3"/>
      <sheetName val="Historico_20033"/>
      <sheetName val="Sig_Cycles_Accts_&amp;_Processes3"/>
      <sheetName val="TO_Data_Base5"/>
      <sheetName val="YTD_Summary5"/>
      <sheetName val="Month_Summary5"/>
      <sheetName val="Trial_Balance_MAY_20095"/>
      <sheetName val="TB_Pivot5"/>
      <sheetName val="total_per_LB_LB25"/>
      <sheetName val="Trial_Balance_Vlookup5"/>
      <sheetName val="Trial_Balance_APRIL_20095"/>
      <sheetName val="Evolução_mandamentos5"/>
      <sheetName val="Roll_Out_AQ5"/>
      <sheetName val="Planilha_resultados4"/>
      <sheetName val="Historico_20034"/>
      <sheetName val="Sig_Cycles_Accts_&amp;_Processes4"/>
      <sheetName val="POA"/>
      <sheetName val="Parâmetros"/>
      <sheetName val="Base de Dados"/>
      <sheetName val="Margem_OE"/>
      <sheetName val="Extract Loss"/>
      <sheetName val="5.1"/>
      <sheetName val="QA 跟踪记录表"/>
      <sheetName val="#REF!"/>
      <sheetName val="Overview"/>
      <sheetName val="RG Depots"/>
      <sheetName val="Sheet2"/>
      <sheetName val="material data"/>
      <sheetName val="other data"/>
      <sheetName val="数据"/>
      <sheetName val="Sheet3"/>
      <sheetName val="Volumen"/>
      <sheetName val="Parameters"/>
      <sheetName val="Cases"/>
      <sheetName val="Revenues"/>
      <sheetName val="BaseDados"/>
      <sheetName val="TO_Data_Base6"/>
      <sheetName val="YTD_Summary6"/>
      <sheetName val="Month_Summary6"/>
      <sheetName val="Trial_Balance_MAY_20096"/>
      <sheetName val="TB_Pivot6"/>
      <sheetName val="total_per_LB_LB26"/>
      <sheetName val="Trial_Balance_Vlookup6"/>
      <sheetName val="Trial_Balance_APRIL_20096"/>
      <sheetName val="Evolução_mandamentos6"/>
      <sheetName val="Roll_Out_AQ6"/>
      <sheetName val="Planilha_resultados5"/>
      <sheetName val="Historico_20035"/>
      <sheetName val="Sig_Cycles_Accts_&amp;_Processes5"/>
      <sheetName val="Controls data"/>
      <sheetName val="Back-up"/>
      <sheetName val="Front"/>
      <sheetName val="Database (RUR)Mar YTD"/>
      <sheetName val="参数"/>
      <sheetName val="Mapping"/>
      <sheetName val="SKU Mapping"/>
      <sheetName val="参数表"/>
      <sheetName val="Drop Down"/>
      <sheetName val="相关字段"/>
      <sheetName val="产品层次"/>
      <sheetName val="Drops"/>
      <sheetName val="HuNan"/>
      <sheetName val="销售组织"/>
      <sheetName val="物料类型清单"/>
      <sheetName val="评估级别"/>
      <sheetName val="Raw Data"/>
      <sheetName val="10年KPI预算"/>
      <sheetName val="数据源"/>
      <sheetName val="EBM-2 GHQ"/>
      <sheetName val="Base PEF"/>
      <sheetName val="Canal"/>
      <sheetName val="Ajustes"/>
      <sheetName val="Placas"/>
      <sheetName val="List"/>
      <sheetName val="VIC"/>
      <sheetName val="VLC"/>
      <sheetName val="[손익기01.XL_x0000__x0000_DePara"/>
      <sheetName val="Testing Template Guidance"/>
      <sheetName val="Test Programs"/>
      <sheetName val="MOL"/>
      <sheetName val="Dados BLP"/>
      <sheetName val="核心经销商销量"/>
      <sheetName val="ValidDataDrops"/>
      <sheetName val="BLP"/>
      <sheetName val="FJJX Bud_IB"/>
      <sheetName val="DATOS"/>
      <sheetName val="JOB PROFILE - LAS"/>
      <sheetName val="ARdistr (2)"/>
      <sheetName val="Fun_Bl_Prod"/>
      <sheetName val="look-up data"/>
      <sheetName val="Tabela1"/>
      <sheetName val="producto"/>
      <sheetName val="Reasons"/>
      <sheetName val="MonthlyChart_Budget"/>
      <sheetName val="Forecast_Chart"/>
      <sheetName val="Forecast_Chart_2"/>
      <sheetName val="Monthly_Forecast"/>
      <sheetName val="MonthlyChart_Simple"/>
      <sheetName val="MonthlyChart_Sloped"/>
      <sheetName val="lookup"/>
      <sheetName val="基本信息"/>
      <sheetName val="SKU_Profile"/>
      <sheetName val="Prd.Hierarchy(产品层级)"/>
      <sheetName val="Com (2PK)"/>
      <sheetName val="SupplyChainData"/>
      <sheetName val="Project Code"/>
      <sheetName val="Base_PEF"/>
      <sheetName val="Calculos"/>
      <sheetName val="TO_Data_Base7"/>
      <sheetName val="Refs"/>
      <sheetName val="TO_Data_Base8"/>
      <sheetName val="YTD_Summary7"/>
      <sheetName val="Month_Summary7"/>
      <sheetName val="Trial_Balance_MAY_20097"/>
      <sheetName val="TB_Pivot7"/>
      <sheetName val="total_per_LB_LB27"/>
      <sheetName val="Trial_Balance_Vlookup7"/>
      <sheetName val="Trial_Balance_APRIL_20097"/>
      <sheetName val="Roll_Out_AQ7"/>
      <sheetName val="Evolução_mandamentos7"/>
      <sheetName val="Planilha_resultados6"/>
      <sheetName val="Historico_20036"/>
      <sheetName val="Sig_Cycles_Accts_&amp;_Processes6"/>
      <sheetName val="Fixed_ZBB"/>
      <sheetName val="E_法规NC"/>
      <sheetName val="3_ISo_YTD"/>
      <sheetName val="Données_LMU"/>
      <sheetName val="Brazil_Sovereign"/>
      <sheetName val="Como_Estamos"/>
      <sheetName val="Resumen_Costo"/>
      <sheetName val="Base_de_Dados"/>
      <sheetName val="Extract_Loss"/>
      <sheetName val="5_1"/>
      <sheetName val="QA_跟踪记录表"/>
      <sheetName val="RG_Depots"/>
      <sheetName val="material_data"/>
      <sheetName val="other_data"/>
      <sheetName val="Controls_data1"/>
      <sheetName val="Database_(RUR)Mar_YTD"/>
      <sheetName val="SKU_Mapping"/>
      <sheetName val="Drop_Down"/>
      <sheetName val="Raw_Data"/>
      <sheetName val="EBM-2_GHQ"/>
      <sheetName val="Base_PEF1"/>
      <sheetName val="[손익기01_XLDePara"/>
      <sheetName val="Testing_Template_Guidance"/>
      <sheetName val="Test_Programs"/>
      <sheetName val="Dados_BLP"/>
      <sheetName val="FJJX_Bud_IB"/>
      <sheetName val="JOB_PROFILE_-_LAS"/>
      <sheetName val="ARdistr_(2)"/>
      <sheetName val="look-up_data"/>
      <sheetName val="Prd_Hierarchy(产品层级)"/>
      <sheetName val="Com_(2PK)"/>
      <sheetName val="Project_Code"/>
      <sheetName val="MODELO"/>
      <sheetName val="ANS-Ap_Result_2003"/>
      <sheetName val="источник"/>
      <sheetName val="Tablas"/>
      <sheetName val="Нарушения"/>
      <sheetName val="backlog"/>
      <sheetName val="ctmg"/>
      <sheetName val="Asset"/>
      <sheetName val="요일 테이블"/>
      <sheetName val="요일테이블"/>
      <sheetName val="요일_테이블"/>
      <sheetName val="요일 테이블 (2)"/>
      <sheetName val="Prd.Hierarchy(产品层次)"/>
      <sheetName val="Cover"/>
      <sheetName val="목차"/>
      <sheetName val="기본원칙"/>
      <sheetName val="예산전제"/>
      <sheetName val="전사 PL"/>
      <sheetName val="자금 제외 PL"/>
      <sheetName val="자금 PL"/>
      <sheetName val="전사 BS"/>
      <sheetName val="자금 제외 BS"/>
      <sheetName val="자금 BS"/>
      <sheetName val="BS 계정 설명"/>
      <sheetName val=" Cash Flow(전사)"/>
      <sheetName val=" Cash Flow(자금제외)"/>
      <sheetName val=" Cash Flow(자금)"/>
      <sheetName val="ROIC "/>
      <sheetName val="인력계획"/>
      <sheetName val="인건비 명세"/>
      <sheetName val="판관비 명세"/>
      <sheetName val="배부판관비내역"/>
      <sheetName val="OH Cost경비(내역)"/>
      <sheetName val="OH Cost경비(배부기준)"/>
      <sheetName val="기타수지&amp;특별손익 명세"/>
      <sheetName val="전사공통손익"/>
      <sheetName val="투자성경비"/>
      <sheetName val="자금계획(장단기차입금)"/>
      <sheetName val="자금계획(순지급이자)"/>
      <sheetName val="투자계획"/>
      <sheetName val="고정자산증감내역"/>
      <sheetName val="조직도"/>
      <sheetName val="9710"/>
      <sheetName val="물량"/>
      <sheetName val="노임"/>
      <sheetName val="유림골조"/>
      <sheetName val="전사_PL"/>
      <sheetName val="자금_제외_PL"/>
      <sheetName val="자금_PL"/>
      <sheetName val="전사_BS"/>
      <sheetName val="자금_제외_BS"/>
      <sheetName val="자금_BS"/>
      <sheetName val="BS_계정_설명"/>
      <sheetName val="_Cash_Flow(전사)"/>
      <sheetName val="_Cash_Flow(자금제외)"/>
      <sheetName val="_Cash_Flow(자금)"/>
      <sheetName val="ROIC_"/>
      <sheetName val="인건비_명세"/>
      <sheetName val="판관비_명세"/>
      <sheetName val="OH_Cost경비(내역)"/>
      <sheetName val="OH_Cost경비(배부기준)"/>
      <sheetName val="기타수지&amp;특별손익_명세"/>
      <sheetName val="손익분석"/>
      <sheetName val="호프"/>
      <sheetName val="01_02월_성과급"/>
      <sheetName val="업무연락 (2)"/>
      <sheetName val="제시 손익계산서"/>
      <sheetName val="제시PL(최종)"/>
      <sheetName val="제시대차대조표"/>
      <sheetName val="01.02월 성과급"/>
      <sheetName val="M_7회차 담금_계획"/>
      <sheetName val="통합손익(TGIF)"/>
      <sheetName val="통합손익"/>
      <sheetName val="_x0000__x0000_"/>
      <sheetName val="추가예산"/>
      <sheetName val="규"/>
      <sheetName val="규(3)"/>
      <sheetName val="소"/>
      <sheetName val="RE"/>
      <sheetName val="RE(2)"/>
      <sheetName val="989월실행"/>
      <sheetName val="공문"/>
      <sheetName val="_x005f_x0000__x005f_x0000_"/>
      <sheetName val="96월별PL"/>
      <sheetName val="손익(11)_수출포함"/>
      <sheetName val="예산대실적"/>
      <sheetName val="팀별 실적"/>
      <sheetName val="팀별 실적 (환산)"/>
      <sheetName val="4. Inj 투자상세내역"/>
      <sheetName val="3. Blow 투자 상세내역"/>
      <sheetName val="노임이"/>
      <sheetName val="집계확인"/>
      <sheetName val="선수금"/>
      <sheetName val="RE9604"/>
      <sheetName val="Process List"/>
      <sheetName val="공통가설"/>
      <sheetName val="수입"/>
      <sheetName val="설비등록목록"/>
      <sheetName val="7 (2)"/>
      <sheetName val="국내총괄"/>
      <sheetName val="차수"/>
      <sheetName val="특판제외"/>
      <sheetName val="건축공사실행"/>
      <sheetName val="건축원가"/>
      <sheetName val="5사남"/>
      <sheetName val="월별손익"/>
      <sheetName val="생산직"/>
      <sheetName val="재공품"/>
      <sheetName val="인사자료총집계"/>
      <sheetName val="Sheet11"/>
      <sheetName val="자바라1"/>
      <sheetName val="#REF"/>
      <sheetName val="PVM#10"/>
      <sheetName val="발생집계"/>
      <sheetName val="8월차잔"/>
      <sheetName val="저속"/>
      <sheetName val="_손익기01.XL"/>
      <sheetName val="기초자료"/>
      <sheetName val="TargIS"/>
      <sheetName val="전사_PL1"/>
      <sheetName val="자금_제외_PL1"/>
      <sheetName val="자금_PL1"/>
      <sheetName val="전사_BS1"/>
      <sheetName val="자금_제외_BS1"/>
      <sheetName val="자금_BS1"/>
      <sheetName val="BS_계정_설명1"/>
      <sheetName val="_Cash_Flow(전사)1"/>
      <sheetName val="_Cash_Flow(자금제외)1"/>
      <sheetName val="_Cash_Flow(자금)1"/>
      <sheetName val="ROIC_1"/>
      <sheetName val="인건비_명세1"/>
      <sheetName val="판관비_명세1"/>
      <sheetName val="OH_Cost경비(내역)1"/>
      <sheetName val="OH_Cost경비(배부기준)1"/>
      <sheetName val="기타수지&amp;특별손익_명세1"/>
      <sheetName val="업무연락_(2)"/>
      <sheetName val="제시_손익계산서"/>
      <sheetName val="01_02월_성과급1"/>
      <sheetName val="M_7회차_담금_계획"/>
      <sheetName val="팀별_실적"/>
      <sheetName val="팀별_실적_(환산)"/>
      <sheetName val="4__Inj_투자상세내역"/>
      <sheetName val="3__Blow_투자_상세내역"/>
      <sheetName val="Process_List"/>
      <sheetName val="7_(2)"/>
      <sheetName val="600ML"/>
      <sheetName val="drop down list"/>
      <sheetName val="Groupings"/>
      <sheetName val="cat&amp;ee"/>
      <sheetName val="SKU"/>
      <sheetName val="양식(직판용)"/>
      <sheetName val="[손익기01.XL_x005f_x0000__x005f_x0000_DePara"/>
      <sheetName val="Execution"/>
      <sheetName val="Income Stmt"/>
      <sheetName val="ES部行动跟踪记录"/>
      <sheetName val="Quarterly LBO Model"/>
      <sheetName val="Figures Report"/>
      <sheetName val="TO_Data_Base9"/>
      <sheetName val="YTD_Summary8"/>
      <sheetName val="Month_Summary8"/>
      <sheetName val="[손익기01.XL"/>
      <sheetName val="Trial_Balance_MAY_20098"/>
      <sheetName val="TB_Pivot8"/>
      <sheetName val="total_per_LB_LB28"/>
      <sheetName val="Trial_Balance_Vlookup8"/>
      <sheetName val="Trial_Balance_APRIL_20098"/>
      <sheetName val="_손익기01.XL_x005f_x0000__x005f_x0000_DePara"/>
      <sheetName val="15년 BL 사계"/>
      <sheetName val="품종별월계"/>
      <sheetName val="예적금"/>
      <sheetName val="986월원안"/>
      <sheetName val="오승"/>
      <sheetName val="Macro1"/>
      <sheetName val="Sheet9"/>
      <sheetName val="팀별"/>
      <sheetName val="병"/>
      <sheetName val="목표세부명세"/>
      <sheetName val="자금추정"/>
      <sheetName val="콘도손익"/>
      <sheetName val="장림"/>
      <sheetName val="장림전제"/>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입찰안"/>
      <sheetName val="첨부1"/>
      <sheetName val="간접"/>
      <sheetName val="집계표"/>
      <sheetName val="관로내역원"/>
      <sheetName val="SUMMARY"/>
      <sheetName val="PAINT"/>
      <sheetName val="손익"/>
      <sheetName val="현금흐름"/>
      <sheetName val="A4288"/>
      <sheetName val="CTEMCOST"/>
      <sheetName val="ELECTRIC"/>
      <sheetName val="C-A(취합)파리"/>
      <sheetName val="SG"/>
      <sheetName val="수정시산표"/>
      <sheetName val="주택"/>
      <sheetName val="주택(백만원)"/>
      <sheetName val="COL"/>
      <sheetName val="전계가"/>
      <sheetName val="동선(을)"/>
      <sheetName val="신공항A-9(원가수정)"/>
      <sheetName val="KUNGDEVI"/>
      <sheetName val="그래프"/>
      <sheetName val="GDP"/>
      <sheetName val="부문인원3"/>
      <sheetName val="5Traffic1"/>
      <sheetName val="원가계산서"/>
      <sheetName val="금액내역서"/>
      <sheetName val="실행내역"/>
      <sheetName val="시멘트"/>
      <sheetName val="설계내역서"/>
      <sheetName val="예가표"/>
      <sheetName val="현장관리비"/>
      <sheetName val="공사개요"/>
      <sheetName val="Action-Log"/>
      <sheetName val="Classification 分类"/>
      <sheetName val="Set Up"/>
      <sheetName val="CONFIG"/>
      <sheetName val="DropDowns"/>
      <sheetName val="Fare prices"/>
      <sheetName val="Hotel prices"/>
      <sheetName val="Intro"/>
      <sheetName val="Roll_Out_AQ8"/>
      <sheetName val="Evolução_mandamentos8"/>
      <sheetName val="Planilha_resultados7"/>
      <sheetName val="Historico_20037"/>
      <sheetName val="Sig_Cycles_Accts_&amp;_Processes7"/>
      <sheetName val="Como_Estamos1"/>
      <sheetName val="Fixed_ZBB1"/>
      <sheetName val="3_ISo_YTD1"/>
      <sheetName val="E_法规NC1"/>
      <sheetName val="Données_LMU1"/>
      <sheetName val="Brazil_Sovereign1"/>
      <sheetName val="Resumen_Costo1"/>
      <sheetName val="Extract_Loss1"/>
      <sheetName val="ARdistr_(2)1"/>
      <sheetName val="Base_de_Dados1"/>
      <sheetName val="QA_跟踪记录表1"/>
      <sheetName val="5_11"/>
      <sheetName val="Controls_data3"/>
      <sheetName val="RG_Depots1"/>
      <sheetName val="material_data1"/>
      <sheetName val="other_data1"/>
      <sheetName val="Database_(RUR)Mar_YTD1"/>
      <sheetName val="SKU_Mapping1"/>
      <sheetName val="Drop_Down1"/>
      <sheetName val="Raw_Data1"/>
      <sheetName val="EBM-2_GHQ1"/>
      <sheetName val="Testing_Template_Guidance1"/>
      <sheetName val="Test_Programs1"/>
      <sheetName val="Dados_BLP1"/>
      <sheetName val="요일_테이블1"/>
      <sheetName val="요일_테이블_(2)"/>
      <sheetName val="Tab"/>
      <sheetName val="Arm_PNP"/>
      <sheetName val="cl"/>
      <sheetName val="XLRpt_TempSheet"/>
      <sheetName val="Suporte_2"/>
      <sheetName val="tab STATUS DO PROCESSO "/>
      <sheetName val="Results"/>
      <sheetName val="CPT倒罐记录"/>
      <sheetName val="감독1130"/>
      <sheetName val="  한국 AMP ASP-23 판매가격  "/>
      <sheetName val="장기대여금1"/>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변경실행(2차) "/>
      <sheetName val="bm(CIcable)"/>
      <sheetName val="01"/>
      <sheetName val="내역"/>
      <sheetName val="유동성사채"/>
      <sheetName val="나.출고"/>
      <sheetName val="나.입고"/>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감가상각"/>
      <sheetName val="산근"/>
      <sheetName val="상각스케쥴(조정)"/>
      <sheetName val="공통비총괄표"/>
      <sheetName val="Variables"/>
      <sheetName val="제조원가 원단위 분석"/>
      <sheetName val="종합표양식(품의 &amp; 입고)_2"/>
      <sheetName val="공사비집계"/>
      <sheetName val="APT"/>
      <sheetName val="SCHEDULE"/>
      <sheetName val="JUCKEYK"/>
      <sheetName val="노임단가"/>
      <sheetName val="982월원안"/>
      <sheetName val="여흥"/>
      <sheetName val="원가관리 (동월대비)"/>
      <sheetName val="45,46"/>
      <sheetName val="요약"/>
      <sheetName val="방배동내역(리라)"/>
      <sheetName val="금융비용"/>
      <sheetName val="총괄내역서"/>
      <sheetName val="내역서"/>
      <sheetName val="TR제작사양"/>
      <sheetName val="익월수주전망"/>
      <sheetName val="980731"/>
      <sheetName val="광곡세부내역"/>
      <sheetName val="실적공사"/>
      <sheetName val="업무처리전"/>
      <sheetName val="2연암거"/>
      <sheetName val="경사수로집계표"/>
      <sheetName val="경사수로"/>
      <sheetName val="진입교량"/>
      <sheetName val="시산표(매출조정전)"/>
      <sheetName val="b_balju (2)"/>
      <sheetName val="b_gunmul"/>
      <sheetName val="S&amp;R"/>
      <sheetName val="93"/>
      <sheetName val="2-2.매출분석"/>
      <sheetName val="RECIMAKE"/>
      <sheetName val="woo(mac)"/>
      <sheetName val="견적의뢰"/>
      <sheetName val="예정(3)"/>
      <sheetName val="동원(3)"/>
      <sheetName val="토목검측서"/>
      <sheetName val="A-100전제"/>
      <sheetName val="몰드시스템 리스트"/>
      <sheetName val="정비손익"/>
      <sheetName val="200"/>
      <sheetName val="정산표"/>
      <sheetName val="월말명세0912"/>
      <sheetName val="11.외화채무증권(AFS,HTM)08"/>
      <sheetName val="Hedge09"/>
      <sheetName val="13.감액TEST_08"/>
      <sheetName val="해외채권"/>
      <sheetName val="BS09"/>
      <sheetName val="Calen"/>
      <sheetName val="Borrower"/>
      <sheetName val="MIBK원단위"/>
      <sheetName val="Proposal"/>
      <sheetName val="중요02월25일"/>
      <sheetName val="단가추이"/>
      <sheetName val="경유량추이"/>
      <sheetName val="역T형"/>
      <sheetName val="기계경비(시간당)"/>
      <sheetName val="램머"/>
      <sheetName val="수주현황2월"/>
      <sheetName val="입찰내역서"/>
      <sheetName val="평가제외"/>
      <sheetName val="SM1-09"/>
      <sheetName val="SM2-09"/>
      <sheetName val="BD-09"/>
      <sheetName val="12년 CF(9월)"/>
      <sheetName val="기본DATA"/>
      <sheetName val="노무비"/>
      <sheetName val="Sheet13"/>
      <sheetName val="Sheet14"/>
      <sheetName val="ABUT수량-A1"/>
      <sheetName val="갑지(추정)"/>
      <sheetName val="중기조종사 단위단가"/>
      <sheetName val="6PILE  (돌출)"/>
      <sheetName val="기성청구 공문"/>
      <sheetName val="IW-LIST"/>
      <sheetName val="화의-현금흐름"/>
      <sheetName val="SO416"/>
      <sheetName val="개발비자산성검토"/>
      <sheetName val="가공MH"/>
      <sheetName val="08년(Form1)"/>
      <sheetName val="1_종합손익(도급)"/>
      <sheetName val="1_종합손익(주택,개발)"/>
      <sheetName val="2_실행예산"/>
      <sheetName val="2_2과부족"/>
      <sheetName val="2_3원가절감"/>
      <sheetName val="8_외주비집행현황"/>
      <sheetName val="9_자재비"/>
      <sheetName val="10_현장집행"/>
      <sheetName val="3_추가원가"/>
      <sheetName val="3_추가원가_(2)"/>
      <sheetName val="4_사전공사"/>
      <sheetName val="5_추정공사비"/>
      <sheetName val="6_금융비용"/>
      <sheetName val="7_공사비집행현황(총괄)"/>
      <sheetName val="11_1생산성"/>
      <sheetName val="11_2인원산출"/>
      <sheetName val="실행철강하도"/>
      <sheetName val="일위대가표"/>
      <sheetName val="단가산출"/>
      <sheetName val="13월별BS"/>
      <sheetName val="집행내역"/>
      <sheetName val="공통부대관리"/>
      <sheetName val="MIJIBI"/>
      <sheetName val="Sheet1 (2)"/>
      <sheetName val="A-4"/>
      <sheetName val="하수급견적대비"/>
      <sheetName val="extent"/>
      <sheetName val="slide 24 cat A"/>
      <sheetName val="slide 82 cat b"/>
      <sheetName val="Detalle"/>
      <sheetName val="auxiliar"/>
      <sheetName val="Perf. Plan. Diário1"/>
      <sheetName val="In (2)"/>
      <sheetName val="Clasif."/>
      <sheetName val="CLASIFICACION DE AI"/>
      <sheetName val="Base da Datos"/>
      <sheetName val="Apoio"/>
      <sheetName val="Dados dos Produtos"/>
      <sheetName val="Maestro"/>
      <sheetName val="Cond. Inseguros"/>
      <sheetName val="Comp. Inseguros"/>
      <sheetName val="Lista de datos"/>
      <sheetName val="MASTER APP"/>
      <sheetName val="Hoja1"/>
      <sheetName val="Prog"/>
      <sheetName val="PLANNER6"/>
      <sheetName val="Hoja2"/>
      <sheetName val="Hoja3"/>
      <sheetName val="One_Pager"/>
      <sheetName val="DE-PARA"/>
      <sheetName val="FornecD"/>
      <sheetName val="FornecDAjustado"/>
      <sheetName val="전사_PL2"/>
      <sheetName val="자금_제외_PL2"/>
      <sheetName val="자금_PL2"/>
      <sheetName val="전사_BS2"/>
      <sheetName val="자금_제외_BS2"/>
      <sheetName val="자금_BS2"/>
      <sheetName val="BS_계정_설명2"/>
      <sheetName val="_Cash_Flow(전사)2"/>
      <sheetName val="_Cash_Flow(자금제외)2"/>
      <sheetName val="_Cash_Flow(자금)2"/>
      <sheetName val="ROIC_2"/>
      <sheetName val="인건비_명세2"/>
      <sheetName val="판관비_명세2"/>
      <sheetName val="OH_Cost경비(내역)2"/>
      <sheetName val="OH_Cost경비(배부기준)2"/>
      <sheetName val="기타수지&amp;특별손익_명세2"/>
      <sheetName val="업무연락_(2)1"/>
      <sheetName val="제시_손익계산서1"/>
      <sheetName val="01_02월_성과급2"/>
      <sheetName val="M_7회차_담금_계획1"/>
      <sheetName val="팀별_실적1"/>
      <sheetName val="팀별_실적_(환산)1"/>
      <sheetName val="4__Inj_투자상세내역1"/>
      <sheetName val="3__Blow_투자_상세내역1"/>
      <sheetName val="Process_List1"/>
      <sheetName val="7_(2)1"/>
      <sheetName val="JOB_PROFILE_-_LAS1"/>
      <sheetName val="15년_BL_사계"/>
      <sheetName val="Prd_Hierarchy(产品层次)"/>
      <sheetName val="_손익기01_XL"/>
      <sheetName val="drop_down_list"/>
      <sheetName val="[손익기01_XL_x005f_x0000__x005f_x0000_DePara"/>
      <sheetName val="Income_Stmt"/>
      <sheetName val="Quarterly_LBO_Model"/>
      <sheetName val="_손익기01_XL_x005f_x0000__x005f_x0000_DePara"/>
      <sheetName val="[손익기01_XL"/>
      <sheetName val="97실적"/>
      <sheetName val="을지"/>
      <sheetName val="npv"/>
      <sheetName val="13손익(실적)"/>
      <sheetName val="RV미수수익보정"/>
      <sheetName val="불균등-거치외(미수)"/>
      <sheetName val="불균등-TOP(선수)"/>
      <sheetName val="09~10년 매출계획"/>
      <sheetName val="법인구분"/>
      <sheetName val="기초코드"/>
      <sheetName val="1.MDF1공장"/>
      <sheetName val="97년"/>
      <sheetName val="출입자명단"/>
      <sheetName val="이름표시"/>
      <sheetName val="code"/>
      <sheetName val="SAM"/>
      <sheetName val="범주"/>
      <sheetName val="Incident 유형구분표"/>
      <sheetName val="DAG"/>
      <sheetName val="3YP2016-Bottom up"/>
      <sheetName val="DD list"/>
      <sheetName val="Lista CI"/>
      <sheetName val="Formula"/>
      <sheetName val="Base de Datos"/>
      <sheetName val="Motivos"/>
      <sheetName val="Parametros"/>
      <sheetName val="목록"/>
      <sheetName val="Macro"/>
      <sheetName val="광주"/>
      <sheetName val="TNC(1안)"/>
      <sheetName val="link"/>
      <sheetName val="Vol-Rev"/>
      <sheetName val="Actionlog"/>
      <sheetName val="_손익기01.XL_x0000__x0000_DePara"/>
      <sheetName val="_손익기01_XLDePara"/>
      <sheetName val="来源"/>
      <sheetName val="2 카드채권(대출포함)"/>
      <sheetName val="부서별12월추계액"/>
      <sheetName val="월별수입"/>
      <sheetName val="담보"/>
      <sheetName val="1유리"/>
      <sheetName val="매출"/>
      <sheetName val="97년추정손익계산서"/>
      <sheetName val="表21 净利润调节表"/>
      <sheetName val="Resumen"/>
      <sheetName val="DETALLE MENSUAL"/>
      <sheetName val="Seguimiento"/>
      <sheetName val="INDICE"/>
      <sheetName val="Dashboard Prevención Riesgos "/>
      <sheetName val="TOP KPIs MTM"/>
      <sheetName val="PLAN DE ACCION"/>
      <sheetName val="Faro de Indicadores"/>
      <sheetName val="ORGANIGRAMA"/>
      <sheetName val="Package-SubPackage"/>
      <sheetName val="Supply Cost Centers"/>
      <sheetName val="Basetables"/>
      <sheetName val="BBDD"/>
      <sheetName val="Farol Acciones"/>
      <sheetName val="Lista de Entrenamientos"/>
      <sheetName val="DropList"/>
      <sheetName val="Unidades SAC-REVENDA"/>
      <sheetName val="FornecM Check"/>
      <sheetName val="Estatus"/>
      <sheetName val="Info"/>
      <sheetName val="Estratificación AI"/>
      <sheetName val="Dashboard"/>
      <sheetName val="condicion inseguras"/>
      <sheetName val="Actos Inseguros"/>
      <sheetName val="Control de incidentes"/>
      <sheetName val="Plan de Acción"/>
      <sheetName val="隐患分析"/>
      <sheetName val="安全隐患"/>
      <sheetName val="各支柱模块清单"/>
      <sheetName val=" DD List"/>
      <sheetName val="Share Price 2002"/>
      <sheetName val="뒤차축소"/>
      <sheetName val="96PAYC"/>
      <sheetName val="班组分析"/>
      <sheetName val="源"/>
      <sheetName val="Issues List_Payments"/>
      <sheetName val="전기"/>
      <sheetName val="BEP 加薪 KPI"/>
      <sheetName val="ACTION"/>
      <sheetName val="PREMISAS"/>
      <sheetName val="유형(분류표)"/>
      <sheetName val="LE"/>
      <sheetName val="表3筛选项"/>
      <sheetName val="코드"/>
      <sheetName val="F08 - Asia Pac Full Year Q3"/>
      <sheetName val="Actions"/>
      <sheetName val="Listco"/>
      <sheetName val="Intl"/>
      <sheetName val="Procurement"/>
      <sheetName val="Top Priorities"/>
      <sheetName val="SLOB"/>
      <sheetName val="Listco Stock"/>
      <sheetName val="SOH"/>
      <sheetName val="Intl Purchase"/>
      <sheetName val="GTME"/>
      <sheetName val="FY outlook"/>
      <sheetName val="CY outlook"/>
      <sheetName val="FY"/>
      <sheetName val="CY"/>
      <sheetName val="Cash metrics"/>
      <sheetName val="Listco-Tony"/>
      <sheetName val="Intl-Ming"/>
      <sheetName val="Procurement-Jeff"/>
      <sheetName val="Hierarchy"/>
      <sheetName val="P6 7"/>
      <sheetName val="Top_Priorities"/>
      <sheetName val="Listco_Stock"/>
      <sheetName val="Intl_Purchase"/>
      <sheetName val="FY_outlook"/>
      <sheetName val="CY_outlook"/>
      <sheetName val="Cash_metrics"/>
      <sheetName val="F08_-_Asia_Pac_Full_Year_Q3"/>
      <sheetName val="TABLA"/>
      <sheetName val="_ExportMetadata"/>
      <sheetName val="Valor_Actual_2002"/>
      <sheetName val="Vtas2000"/>
      <sheetName val="Liquidacion_Julio_2002"/>
      <sheetName val="icos0502"/>
      <sheetName val="pplay_load3"/>
      <sheetName val="tabla_fcst_unid"/>
      <sheetName val="P6_7"/>
      <sheetName val="DATOS BASE"/>
      <sheetName val="INPUT"/>
      <sheetName val="요일_테이블3"/>
      <sheetName val="요일_테이블_(2)2"/>
      <sheetName val="TO_Data_Base11"/>
      <sheetName val="YTD_Summary10"/>
      <sheetName val="Month_Summary10"/>
      <sheetName val="Trial_Balance_MAY_200910"/>
      <sheetName val="TB_Pivot10"/>
      <sheetName val="total_per_LB_LB210"/>
      <sheetName val="Trial_Balance_Vlookup10"/>
      <sheetName val="Trial_Balance_APRIL_200910"/>
      <sheetName val="Roll_Out_AQ10"/>
      <sheetName val="Evolução_mandamentos10"/>
      <sheetName val="Planilha_resultados9"/>
      <sheetName val="Historico_20039"/>
      <sheetName val="Sig_Cycles_Accts_&amp;_Processes9"/>
      <sheetName val="Fixed_ZBB3"/>
      <sheetName val="E_法规NC3"/>
      <sheetName val="3_ISo_YTD3"/>
      <sheetName val="Données_LMU3"/>
      <sheetName val="Brazil_Sovereign3"/>
      <sheetName val="Resumen_Costo3"/>
      <sheetName val="Base_de_Dados3"/>
      <sheetName val="Extract_Loss3"/>
      <sheetName val="5_13"/>
      <sheetName val="QA_跟踪记录表3"/>
      <sheetName val="RG_Depots3"/>
      <sheetName val="material_data3"/>
      <sheetName val="other_data3"/>
      <sheetName val="Como_Estamos3"/>
      <sheetName val="Database_(RUR)Mar_YTD3"/>
      <sheetName val="SKU_Mapping3"/>
      <sheetName val="Drop_Down3"/>
      <sheetName val="Raw_Data3"/>
      <sheetName val="EBM-2_GHQ3"/>
      <sheetName val="Base_PEF4"/>
      <sheetName val="Controls_data5"/>
      <sheetName val="Dados_BLP3"/>
      <sheetName val="Testing_Template_Guidance3"/>
      <sheetName val="Test_Programs3"/>
      <sheetName val="FJJX_Bud_IB2"/>
      <sheetName val="JOB_PROFILE_-_LAS3"/>
      <sheetName val="ARdistr_(2)3"/>
      <sheetName val="look-up_data2"/>
      <sheetName val="Prd_Hierarchy(产品层级)2"/>
      <sheetName val="Com_(2PK)2"/>
      <sheetName val="전사_PL4"/>
      <sheetName val="자금_제외_PL4"/>
      <sheetName val="자금_PL4"/>
      <sheetName val="전사_BS4"/>
      <sheetName val="자금_제외_BS4"/>
      <sheetName val="자금_BS4"/>
      <sheetName val="BS_계정_설명4"/>
      <sheetName val="_Cash_Flow(전사)4"/>
      <sheetName val="_Cash_Flow(자금제외)4"/>
      <sheetName val="_Cash_Flow(자금)4"/>
      <sheetName val="ROIC_4"/>
      <sheetName val="인건비_명세4"/>
      <sheetName val="판관비_명세4"/>
      <sheetName val="OH_Cost경비(내역)4"/>
      <sheetName val="OH_Cost경비(배부기준)4"/>
      <sheetName val="기타수지&amp;특별손익_명세4"/>
      <sheetName val="업무연락_(2)3"/>
      <sheetName val="제시_손익계산서3"/>
      <sheetName val="01_02월_성과급4"/>
      <sheetName val="M_7회차_담금_계획3"/>
      <sheetName val="팀별_실적3"/>
      <sheetName val="팀별_실적_(환산)3"/>
      <sheetName val="4__Inj_투자상세내역3"/>
      <sheetName val="3__Blow_투자_상세내역3"/>
      <sheetName val="Process_List3"/>
      <sheetName val="7_(2)3"/>
      <sheetName val="Prd_Hierarchy(产品层次)2"/>
      <sheetName val="Project_Code2"/>
      <sheetName val="_손익기01_XL2"/>
      <sheetName val="drop_down_list2"/>
      <sheetName val="[손익기01_XL_x005f_x0000__x005f_x0000_DePara2"/>
      <sheetName val="Income_Stmt2"/>
      <sheetName val="Quarterly_LBO_Model2"/>
      <sheetName val="[손익기01_XL2"/>
      <sheetName val="_손익기01_XL_x005f_x0000__x005f_x0000_DePara2"/>
      <sheetName val="15년_BL_사계2"/>
      <sheetName val="1_종합손익(도급)2"/>
      <sheetName val="1_종합손익(주택,개발)2"/>
      <sheetName val="2_실행예산2"/>
      <sheetName val="2_2과부족2"/>
      <sheetName val="2_3원가절감2"/>
      <sheetName val="8_외주비집행현황2"/>
      <sheetName val="9_자재비2"/>
      <sheetName val="10_현장집행2"/>
      <sheetName val="3_추가원가2"/>
      <sheetName val="3_추가원가_(2)2"/>
      <sheetName val="4_사전공사2"/>
      <sheetName val="5_추정공사비2"/>
      <sheetName val="6_금융비용2"/>
      <sheetName val="7_공사비집행현황(총괄)2"/>
      <sheetName val="11_1생산성2"/>
      <sheetName val="11_2인원산출2"/>
      <sheetName val="Classification_分类1"/>
      <sheetName val="Figures_Report1"/>
      <sheetName val="Set_Up2"/>
      <sheetName val="Fare_prices1"/>
      <sheetName val="Hotel_prices1"/>
      <sheetName val="__한국_AMP_ASP-23_판매가격__1"/>
      <sheetName val="CC_Down_load_07161"/>
      <sheetName val="변경실행(2차)_1"/>
      <sheetName val="나_출고1"/>
      <sheetName val="나_입고1"/>
      <sheetName val="09년_인건비(속리산)1"/>
      <sheetName val="합산목표(감가+57_5)1"/>
      <sheetName val="제조원가_원단위_분석1"/>
      <sheetName val="종합표양식(품의_&amp;_입고)_21"/>
      <sheetName val="원가관리_(동월대비)1"/>
      <sheetName val="b_balju_(2)1"/>
      <sheetName val="2-2_매출분석1"/>
      <sheetName val="몰드시스템_리스트1"/>
      <sheetName val="11_외화채무증권(AFS,HTM)081"/>
      <sheetName val="13_감액TEST_081"/>
      <sheetName val="12년_CF(9월)1"/>
      <sheetName val="중기조종사_단위단가1"/>
      <sheetName val="6PILE__(돌출)1"/>
      <sheetName val="기성청구_공문1"/>
      <sheetName val="Sheet1_(2)1"/>
      <sheetName val="tab_STATUS_DO_PROCESSO_1"/>
      <sheetName val="Perf__Plan__Diário11"/>
      <sheetName val="In_(2)1"/>
      <sheetName val="slide_24_cat_A1"/>
      <sheetName val="slide_82_cat_b1"/>
      <sheetName val="09~10년_매출계획1"/>
      <sheetName val="1_MDF1공장1"/>
      <sheetName val="Incident_유형구분표1"/>
      <sheetName val="CLASIFICACION_DE_AI1"/>
      <sheetName val="Base_da_Datos1"/>
      <sheetName val="Dados_dos_Produtos1"/>
      <sheetName val="DD_list1"/>
      <sheetName val="3YP2016-Bottom_up"/>
      <sheetName val="2_카드채권(대출포함)"/>
      <sheetName val="表21_净利润调节表"/>
      <sheetName val="MASTER_APP"/>
      <sheetName val="Cond__Inseguros"/>
      <sheetName val="Comp__Inseguros"/>
      <sheetName val="Lista_de_datos"/>
      <sheetName val="Base_de_Datos"/>
      <sheetName val="_DD_List"/>
      <sheetName val="Share_Price_2002"/>
      <sheetName val="Clasif_"/>
      <sheetName val="Lista_CI"/>
      <sheetName val="Farol_Acciones"/>
      <sheetName val="Lista_de_Entrenamientos"/>
      <sheetName val="Supply_Cost_Centers"/>
      <sheetName val="요일_테이블2"/>
      <sheetName val="요일_테이블_(2)1"/>
      <sheetName val="TO_Data_Base10"/>
      <sheetName val="YTD_Summary9"/>
      <sheetName val="Month_Summary9"/>
      <sheetName val="Trial_Balance_MAY_20099"/>
      <sheetName val="TB_Pivot9"/>
      <sheetName val="total_per_LB_LB29"/>
      <sheetName val="Trial_Balance_Vlookup9"/>
      <sheetName val="Trial_Balance_APRIL_20099"/>
      <sheetName val="Roll_Out_AQ9"/>
      <sheetName val="Evolução_mandamentos9"/>
      <sheetName val="Planilha_resultados8"/>
      <sheetName val="Historico_20038"/>
      <sheetName val="Sig_Cycles_Accts_&amp;_Processes8"/>
      <sheetName val="Fixed_ZBB2"/>
      <sheetName val="E_法规NC2"/>
      <sheetName val="3_ISo_YTD2"/>
      <sheetName val="Données_LMU2"/>
      <sheetName val="Brazil_Sovereign2"/>
      <sheetName val="Resumen_Costo2"/>
      <sheetName val="Base_de_Dados2"/>
      <sheetName val="Extract_Loss2"/>
      <sheetName val="5_12"/>
      <sheetName val="QA_跟踪记录表2"/>
      <sheetName val="RG_Depots2"/>
      <sheetName val="material_data2"/>
      <sheetName val="other_data2"/>
      <sheetName val="Como_Estamos2"/>
      <sheetName val="Database_(RUR)Mar_YTD2"/>
      <sheetName val="SKU_Mapping2"/>
      <sheetName val="Drop_Down2"/>
      <sheetName val="Raw_Data2"/>
      <sheetName val="EBM-2_GHQ2"/>
      <sheetName val="Base_PEF3"/>
      <sheetName val="Controls_data4"/>
      <sheetName val="Dados_BLP2"/>
      <sheetName val="Testing_Template_Guidance2"/>
      <sheetName val="Test_Programs2"/>
      <sheetName val="FJJX_Bud_IB1"/>
      <sheetName val="JOB_PROFILE_-_LAS2"/>
      <sheetName val="ARdistr_(2)2"/>
      <sheetName val="look-up_data1"/>
      <sheetName val="Prd_Hierarchy(产品层级)1"/>
      <sheetName val="Com_(2PK)1"/>
      <sheetName val="전사_PL3"/>
      <sheetName val="자금_제외_PL3"/>
      <sheetName val="자금_PL3"/>
      <sheetName val="전사_BS3"/>
      <sheetName val="자금_제외_BS3"/>
      <sheetName val="자금_BS3"/>
      <sheetName val="BS_계정_설명3"/>
      <sheetName val="_Cash_Flow(전사)3"/>
      <sheetName val="_Cash_Flow(자금제외)3"/>
      <sheetName val="_Cash_Flow(자금)3"/>
      <sheetName val="ROIC_3"/>
      <sheetName val="인건비_명세3"/>
      <sheetName val="판관비_명세3"/>
      <sheetName val="OH_Cost경비(내역)3"/>
      <sheetName val="OH_Cost경비(배부기준)3"/>
      <sheetName val="기타수지&amp;특별손익_명세3"/>
      <sheetName val="업무연락_(2)2"/>
      <sheetName val="제시_손익계산서2"/>
      <sheetName val="01_02월_성과급3"/>
      <sheetName val="M_7회차_담금_계획2"/>
      <sheetName val="팀별_실적2"/>
      <sheetName val="팀별_실적_(환산)2"/>
      <sheetName val="4__Inj_투자상세내역2"/>
      <sheetName val="3__Blow_투자_상세내역2"/>
      <sheetName val="Process_List2"/>
      <sheetName val="7_(2)2"/>
      <sheetName val="Prd_Hierarchy(产品层次)1"/>
      <sheetName val="Project_Code1"/>
      <sheetName val="_손익기01_XL1"/>
      <sheetName val="drop_down_list1"/>
      <sheetName val="[손익기01_XL_x005f_x0000__x005f_x0000_DePara1"/>
      <sheetName val="Income_Stmt1"/>
      <sheetName val="Quarterly_LBO_Model1"/>
      <sheetName val="[손익기01_XL1"/>
      <sheetName val="_손익기01_XL_x005f_x0000__x005f_x0000_DePara1"/>
      <sheetName val="15년_BL_사계1"/>
      <sheetName val="Classification_分类"/>
      <sheetName val="1_종합손익(도급)1"/>
      <sheetName val="1_종합손익(주택,개발)1"/>
      <sheetName val="2_실행예산1"/>
      <sheetName val="2_2과부족1"/>
      <sheetName val="2_3원가절감1"/>
      <sheetName val="8_외주비집행현황1"/>
      <sheetName val="9_자재비1"/>
      <sheetName val="10_현장집행1"/>
      <sheetName val="3_추가원가1"/>
      <sheetName val="3_추가원가_(2)1"/>
      <sheetName val="4_사전공사1"/>
      <sheetName val="5_추정공사비1"/>
      <sheetName val="6_금융비용1"/>
      <sheetName val="7_공사비집행현황(총괄)1"/>
      <sheetName val="11_1생산성1"/>
      <sheetName val="11_2인원산출1"/>
      <sheetName val="Figures_Report"/>
      <sheetName val="Set_Up"/>
      <sheetName val="Fare_prices"/>
      <sheetName val="Hotel_prices"/>
      <sheetName val="__한국_AMP_ASP-23_판매가격__"/>
      <sheetName val="CC_Down_load_0716"/>
      <sheetName val="변경실행(2차)_"/>
      <sheetName val="나_출고"/>
      <sheetName val="나_입고"/>
      <sheetName val="09년_인건비(속리산)"/>
      <sheetName val="합산목표(감가+57_5)"/>
      <sheetName val="제조원가_원단위_분석"/>
      <sheetName val="종합표양식(품의_&amp;_입고)_2"/>
      <sheetName val="원가관리_(동월대비)"/>
      <sheetName val="b_balju_(2)"/>
      <sheetName val="2-2_매출분석"/>
      <sheetName val="몰드시스템_리스트"/>
      <sheetName val="11_외화채무증권(AFS,HTM)08"/>
      <sheetName val="13_감액TEST_08"/>
      <sheetName val="12년_CF(9월)"/>
      <sheetName val="중기조종사_단위단가"/>
      <sheetName val="6PILE__(돌출)"/>
      <sheetName val="기성청구_공문"/>
      <sheetName val="Sheet1_(2)"/>
      <sheetName val="tab_STATUS_DO_PROCESSO_"/>
      <sheetName val="Perf__Plan__Diário1"/>
      <sheetName val="In_(2)"/>
      <sheetName val="slide_24_cat_A"/>
      <sheetName val="slide_82_cat_b"/>
      <sheetName val="09~10년_매출계획"/>
      <sheetName val="1_MDF1공장"/>
      <sheetName val="Incident_유형구분표"/>
      <sheetName val="CLASIFICACION_DE_AI"/>
      <sheetName val="Base_da_Datos"/>
      <sheetName val="Dados_dos_Produtos"/>
      <sheetName val="DD_list"/>
      <sheetName val="Catalog_Zone"/>
      <sheetName val="Hazards Analysis-隐患分析"/>
      <sheetName val="工伤分类"/>
      <sheetName val="备注"/>
      <sheetName val="_손익기01.XL_x005f_x005f_x005f_x0000__x005f_x005f_x0"/>
      <sheetName val="下拉清单"/>
      <sheetName val="菜单"/>
      <sheetName val="SKU Basic Data"/>
      <sheetName val="Control"/>
      <sheetName val="97 사업추정(WEKI)"/>
      <sheetName val="부서코드표"/>
      <sheetName val="??"/>
      <sheetName val="외화"/>
      <sheetName val="Tong hop"/>
      <sheetName val="MarketData"/>
      <sheetName val="Definitions"/>
      <sheetName val="95.1.1이후취득자산(숨기기상태)"/>
      <sheetName val="회사정보"/>
      <sheetName val="지점장"/>
      <sheetName val="손익현황"/>
      <sheetName val="현황CODE"/>
      <sheetName val="SIL98"/>
      <sheetName val="재료"/>
      <sheetName val="ADR"/>
      <sheetName val="Total"/>
      <sheetName val="XZLC004_PART2"/>
      <sheetName val="XZLC003_PART1"/>
      <sheetName val="원가(통신)"/>
      <sheetName val="표지"/>
      <sheetName val="설비원가"/>
      <sheetName val="완제품3"/>
      <sheetName val="영동(D)"/>
      <sheetName val="비가동-20"/>
      <sheetName val="점수계산1-2"/>
      <sheetName val="일위대가"/>
      <sheetName val="조명시설"/>
      <sheetName val="품셈표"/>
      <sheetName val="갑근세납세필증명원"/>
      <sheetName val="37개월"/>
      <sheetName val="물량표"/>
      <sheetName val="대비표"/>
      <sheetName val="골조시행"/>
      <sheetName val="주형"/>
      <sheetName val="단가표"/>
      <sheetName val="총내역서"/>
      <sheetName val="sum1 (2)"/>
      <sheetName val="적격"/>
      <sheetName val="3.바닥판설계"/>
      <sheetName val="CAUDIT"/>
      <sheetName val="물량표(신)"/>
      <sheetName val="대공종"/>
      <sheetName val="미드수량"/>
      <sheetName val="참조"/>
      <sheetName val="DATE"/>
      <sheetName val="세부내역서"/>
      <sheetName val="조경"/>
      <sheetName val="입찰보고"/>
      <sheetName val="산출근거"/>
      <sheetName val="일위(토목)"/>
      <sheetName val="환산TB"/>
      <sheetName val="6월 공정외주"/>
      <sheetName val="공정단가계약"/>
      <sheetName val="제1호"/>
      <sheetName val="차액보증"/>
      <sheetName val="钢板差异"/>
      <sheetName val="시험연구비상각"/>
      <sheetName val="Master"/>
      <sheetName val="LinerWt"/>
      <sheetName val="D-623D"/>
      <sheetName val="BQMPALOC"/>
      <sheetName val="현장지지물물량"/>
      <sheetName val="품셈TABLE"/>
      <sheetName val="슬래브"/>
      <sheetName val="원가계산하도"/>
      <sheetName val="적용건축"/>
      <sheetName val="요약PL"/>
      <sheetName val="양식3"/>
      <sheetName val="재고현황"/>
      <sheetName val="발행제기"/>
      <sheetName val="2.대외공문"/>
      <sheetName val="업무연락"/>
      <sheetName val="Ethylene"/>
      <sheetName val="월별매출"/>
      <sheetName val="ChlorAlkali"/>
      <sheetName val="VXXXXXXX"/>
      <sheetName val="퇴충"/>
      <sheetName val="수지"/>
      <sheetName val="BEST"/>
      <sheetName val="020114"/>
      <sheetName val="0111월"/>
      <sheetName val="통장출금액"/>
      <sheetName val="실적"/>
      <sheetName val="카메라"/>
      <sheetName val="slipsumpR"/>
      <sheetName val="2.총괄표"/>
      <sheetName val="64061000"/>
      <sheetName val="주현(해보)"/>
      <sheetName val="주현(영광)"/>
      <sheetName val="_x0018__x0000_"/>
      <sheetName val="입출재고현황 (2)"/>
      <sheetName val="부하계산서"/>
      <sheetName val="자재단가"/>
      <sheetName val="504전기실 동부하-L"/>
      <sheetName val="Sheet15"/>
      <sheetName val="DUT-BAT1"/>
      <sheetName val="참조시트"/>
      <sheetName val="BAND(200)"/>
      <sheetName val="OUTER AREA(겹침없음)"/>
      <sheetName val="EG-09"/>
      <sheetName val="M3산출"/>
      <sheetName val="EL 표면적"/>
      <sheetName val="감가상각비"/>
      <sheetName val="部署名"/>
      <sheetName val="車両別燃費及び油類単価"/>
      <sheetName val="推移グラフ"/>
      <sheetName val="Year"/>
      <sheetName val="인원계획-미화"/>
      <sheetName val="Prices"/>
      <sheetName val="조정내역"/>
      <sheetName val="CF6"/>
      <sheetName val="TRE TABLE"/>
      <sheetName val="C3"/>
      <sheetName val="CC16-내역서"/>
      <sheetName val="단가(반정3교-원주)"/>
      <sheetName val="신공"/>
      <sheetName val="Y-WORK"/>
      <sheetName val="실행간접비용"/>
      <sheetName val="입찰내역 발주처 양식"/>
      <sheetName val="설계명세서"/>
      <sheetName val="전신환매도율"/>
      <sheetName val="경비"/>
      <sheetName val="대차대조표"/>
      <sheetName val="__"/>
      <sheetName val="加薪规则排序"/>
      <sheetName val="Analysis"/>
      <sheetName val="Catalogo"/>
      <sheetName val="ACTOS POR RIESGO"/>
      <sheetName val="Mod Relac."/>
      <sheetName val="PGK-1610"/>
      <sheetName val="Grafica Actos"/>
      <sheetName val="Condiciones SyE"/>
      <sheetName val="Лист2"/>
      <sheetName val="POC LIST"/>
      <sheetName val="REALxMETA - CERVEJA"/>
      <sheetName val="REALxMETA - REFRI"/>
      <sheetName val="[손익기01.XL??DePara"/>
      <sheetName val="Farol Metas"/>
      <sheetName val="Preview2"/>
      <sheetName val="Agenda"/>
      <sheetName val="Cadastros"/>
      <sheetName val="Base_Cobertura_WP"/>
      <sheetName val="TOTAL_HL"/>
      <sheetName val="99"/>
      <sheetName val="BASE_APOIO"/>
      <sheetName val="AO"/>
      <sheetName val="2"/>
      <sheetName val="BG"/>
      <sheetName val="Farol"/>
      <sheetName val="Base_Farol_Manual_Consolidada"/>
      <sheetName val="Árvore"/>
      <sheetName val="Tela_Inicial"/>
      <sheetName val="XLR_NoRangeSheet"/>
      <sheetName val="GVs"/>
      <sheetName val="Cadastro_Comercial"/>
      <sheetName val="2-Instalações"/>
      <sheetName val="RESUMO_MC"/>
      <sheetName val="Organization"/>
      <sheetName val="EMPREGADOS"/>
      <sheetName val="4-Estrutura_da_Área_de_Vendas"/>
      <sheetName val="5-Vendas-5_4-5_5-5_6"/>
      <sheetName val="FE"/>
      <sheetName val="BD_-_Realizado"/>
      <sheetName val="Cadastro_de_Veículos"/>
      <sheetName val="3-Equipamentos_e_Meios"/>
      <sheetName val="Cálculo_TMEF-TMR"/>
      <sheetName val="Liberação_Juros_Set_2004"/>
      <sheetName val="Lista_de_Feriados"/>
      <sheetName val="BASE"/>
      <sheetName val="Base_Graf"/>
      <sheetName val="Aderencia_Algoritmo_SIV"/>
      <sheetName val="Árvore_3v"/>
      <sheetName val="Sistema"/>
      <sheetName val="Dados_Dev"/>
      <sheetName val="Cxs_Int"/>
      <sheetName val="Pilares"/>
      <sheetName val="IC's"/>
      <sheetName val="Rel_Histórico"/>
      <sheetName val="TMEF_-_TMR_151"/>
      <sheetName val="Entrada_de_Dados"/>
      <sheetName val="EI_Calc"/>
      <sheetName val="Produtos"/>
      <sheetName val="PV"/>
      <sheetName val="Base_Críticas_de_Pedidos"/>
      <sheetName val="REALxMETA_-_REFRI"/>
      <sheetName val="Planificador"/>
      <sheetName val="8-Procedimentos"/>
      <sheetName val="Gráfico_3"/>
      <sheetName val="Gráfico"/>
      <sheetName val="Gráfico_Anual"/>
      <sheetName val="GR"/>
      <sheetName val="Tabela_Preço"/>
      <sheetName val="Tab_Aux"/>
      <sheetName val="Produtos_e_Custos"/>
      <sheetName val="TI"/>
      <sheetName val="Plan2"/>
      <sheetName val="BASE_GV"/>
      <sheetName val="Matriz_Unidade"/>
      <sheetName val="Variavel"/>
      <sheetName val="Vlookup"/>
      <sheetName val="MD"/>
      <sheetName val="Directrices de Metas 2017"/>
      <sheetName val="L1_L2_Lookup"/>
      <sheetName val="Entity Target"/>
      <sheetName val="do not delete"/>
      <sheetName val="A"/>
      <sheetName val="De_Para"/>
      <sheetName val="Lista"/>
      <sheetName val="引用"/>
      <sheetName val="Check Qualidade"/>
      <sheetName val="De Para"/>
      <sheetName val="FornecM_Check"/>
      <sheetName val="Unidades_SAC-REVENDA2"/>
      <sheetName val="[손익기01_XL??DePara"/>
      <sheetName val="Farol_Metas"/>
      <sheetName val="Mod_Relac_"/>
      <sheetName val="Estratificación_AI"/>
      <sheetName val="condicion_inseguras"/>
      <sheetName val="Actos_Inseguros"/>
      <sheetName val="Control_de_incidentes"/>
      <sheetName val="Plan_de_Acción"/>
      <sheetName val="Nombre de SOP"/>
      <sheetName val="drop lists"/>
      <sheetName val="NA"/>
      <sheetName val="MidAm"/>
      <sheetName val="LAN"/>
      <sheetName val="LAS"/>
      <sheetName val="COPEC"/>
      <sheetName val="EUR"/>
      <sheetName val="Africa"/>
      <sheetName val="APAC S"/>
      <sheetName val="APAC N"/>
      <sheetName val="Slide output"/>
      <sheetName val="담당자Raw"/>
      <sheetName val="索引表"/>
      <sheetName val="支柱模块源数据--请勿更改或删除"/>
      <sheetName val="MasterData"/>
      <sheetName val="条件表"/>
      <sheetName val="下拉菜单"/>
      <sheetName val="drop-down_lists"/>
      <sheetName val="数据库"/>
      <sheetName val="turnover reason퇴직사유"/>
      <sheetName val="진천"/>
      <sheetName val="중연"/>
      <sheetName val="용연"/>
      <sheetName val="울산"/>
      <sheetName val="대구"/>
      <sheetName val="구미"/>
      <sheetName val="언양"/>
      <sheetName val="Data validation"/>
      <sheetName val="MRL NON SUPPLY URU"/>
      <sheetName val="Blad2"/>
      <sheetName val="Pareto"/>
      <sheetName val="Hoja5"/>
      <sheetName val="Matriz"/>
      <sheetName val="VALIDACION DE DATOS"/>
      <sheetName val="KPIs Hana"/>
      <sheetName val="CausasProblemasFolios"/>
      <sheetName val="Catalago de refacciones "/>
      <sheetName val="Existencias al 07-Nov-2012"/>
      <sheetName val="Personal"/>
      <sheetName val="Hoja4"/>
      <sheetName val="GAP"/>
      <sheetName val="Check Aderencia"/>
      <sheetName val="Base Farol"/>
      <sheetName val="1o_Sem"/>
      <sheetName val="2o_Sem"/>
      <sheetName val="ID_Ano"/>
      <sheetName val="BaseReal"/>
      <sheetName val="Devolução_Cx_Mês"/>
      <sheetName val="Base_Fornec_M_AS_Hl"/>
      <sheetName val="Acompanhamento_Devolução"/>
      <sheetName val="Base_%_VD"/>
      <sheetName val="Gerencial IL"/>
      <sheetName val="Ba"/>
      <sheetName val="数据验证"/>
      <sheetName val="Drop-down List"/>
      <sheetName val="by DD"/>
      <sheetName val="条件"/>
      <sheetName val="Jul-Sep Actual cost (2)"/>
      <sheetName val="1"/>
      <sheetName val="Feuil2"/>
      <sheetName val="分类统计"/>
      <sheetName val="隐患分类"/>
      <sheetName val="Ta_x0005_"/>
      <sheetName val="Ventas Campo"/>
      <sheetName val="Graficos"/>
      <sheetName val="MASTER_APP1"/>
      <sheetName val="Cond__Inseguros1"/>
      <sheetName val="Comp__Inseguros1"/>
      <sheetName val="Base_de_Datos1"/>
      <sheetName val="3YP2016-Bottom_up1"/>
      <sheetName val="Farol_Acciones1"/>
      <sheetName val="Lista_de_datos1"/>
      <sheetName val="FornecM_Check1"/>
      <sheetName val="Unidades_SAC-REVENDA3"/>
      <sheetName val="Clasif_1"/>
      <sheetName val="Lista_de_Entrenamientos1"/>
      <sheetName val="Supply_Cost_Centers1"/>
      <sheetName val="[손익기01_XL??DePara1"/>
      <sheetName val="Farol_Metas1"/>
      <sheetName val="Lista_CI1"/>
      <sheetName val="2_카드채권(대출포함)1"/>
      <sheetName val="表21_净利润调节表1"/>
      <sheetName val="Mod_Relac_1"/>
      <sheetName val="Estratificación_AI1"/>
      <sheetName val="condicion_inseguras1"/>
      <sheetName val="Actos_Inseguros1"/>
      <sheetName val="Control_de_incidentes1"/>
      <sheetName val="Plan_de_Acción1"/>
      <sheetName val="_DD_List1"/>
      <sheetName val="Share_Price_20021"/>
      <sheetName val="TOP_KPIs_MTM"/>
      <sheetName val="PLAN_DE_ACCION"/>
      <sheetName val="Faro_de_Indicadores"/>
      <sheetName val="Grafica_Actos"/>
      <sheetName val="Condiciones_SyE"/>
      <sheetName val="REALxMETA_-_CERVEJA2"/>
      <sheetName val="REALxMETA_-_REFRI2"/>
      <sheetName val="BEP_加薪_KPI"/>
      <sheetName val="Dashboard_Prevención_Riesgos_"/>
      <sheetName val="POC_LIST"/>
      <sheetName val="Entity_Target"/>
      <sheetName val="Issues_List_Payments"/>
      <sheetName val="AIIM - Empresas Ext 2012"/>
      <sheetName val="Check GG"/>
      <sheetName val="Ta¨"/>
      <sheetName val="Ta "/>
      <sheetName val="2. Indicadores"/>
      <sheetName val="Registros"/>
      <sheetName val="Capa"/>
      <sheetName val="요일_테이블4"/>
      <sheetName val="요일_테이블_(2)3"/>
      <sheetName val="TO_Data_Base12"/>
      <sheetName val="YTD_Summary11"/>
      <sheetName val="Month_Summary11"/>
      <sheetName val="Trial_Balance_MAY_200911"/>
      <sheetName val="TB_Pivot11"/>
      <sheetName val="total_per_LB_LB211"/>
      <sheetName val="Trial_Balance_Vlookup11"/>
      <sheetName val="Trial_Balance_APRIL_200911"/>
      <sheetName val="Roll_Out_AQ11"/>
      <sheetName val="Evolução_mandamentos11"/>
      <sheetName val="Planilha_resultados10"/>
      <sheetName val="Historico_200310"/>
      <sheetName val="Sig_Cycles_Accts_&amp;_Processes10"/>
      <sheetName val="Fixed_ZBB4"/>
      <sheetName val="E_法规NC4"/>
      <sheetName val="3_ISo_YTD4"/>
      <sheetName val="Données_LMU4"/>
      <sheetName val="Brazil_Sovereign4"/>
      <sheetName val="Resumen_Costo4"/>
      <sheetName val="Base_de_Dados4"/>
      <sheetName val="Extract_Loss4"/>
      <sheetName val="5_14"/>
      <sheetName val="QA_跟踪记录表4"/>
      <sheetName val="RG_Depots4"/>
      <sheetName val="material_data4"/>
      <sheetName val="other_data4"/>
      <sheetName val="Como_Estamos4"/>
      <sheetName val="Database_(RUR)Mar_YTD4"/>
      <sheetName val="SKU_Mapping4"/>
      <sheetName val="Drop_Down4"/>
      <sheetName val="Raw_Data4"/>
      <sheetName val="EBM-2_GHQ4"/>
      <sheetName val="Base_PEF5"/>
      <sheetName val="Controls_data6"/>
      <sheetName val="Dados_BLP4"/>
      <sheetName val="Testing_Template_Guidance4"/>
      <sheetName val="Test_Programs4"/>
      <sheetName val="FJJX_Bud_IB3"/>
      <sheetName val="JOB_PROFILE_-_LAS4"/>
      <sheetName val="ARdistr_(2)4"/>
      <sheetName val="look-up_data3"/>
      <sheetName val="Prd_Hierarchy(产品层级)3"/>
      <sheetName val="Com_(2PK)3"/>
      <sheetName val="전사_PL5"/>
      <sheetName val="자금_제외_PL5"/>
      <sheetName val="자금_PL5"/>
      <sheetName val="전사_BS5"/>
      <sheetName val="자금_제외_BS5"/>
      <sheetName val="자금_BS5"/>
      <sheetName val="BS_계정_설명5"/>
      <sheetName val="_Cash_Flow(전사)5"/>
      <sheetName val="_Cash_Flow(자금제외)5"/>
      <sheetName val="_Cash_Flow(자금)5"/>
      <sheetName val="ROIC_5"/>
      <sheetName val="인건비_명세5"/>
      <sheetName val="판관비_명세5"/>
      <sheetName val="OH_Cost경비(내역)5"/>
      <sheetName val="OH_Cost경비(배부기준)5"/>
      <sheetName val="기타수지&amp;특별손익_명세5"/>
      <sheetName val="업무연락_(2)4"/>
      <sheetName val="제시_손익계산서4"/>
      <sheetName val="01_02월_성과급5"/>
      <sheetName val="M_7회차_담금_계획4"/>
      <sheetName val="팀별_실적4"/>
      <sheetName val="팀별_실적_(환산)4"/>
      <sheetName val="4__Inj_투자상세내역4"/>
      <sheetName val="3__Blow_투자_상세내역4"/>
      <sheetName val="Process_List4"/>
      <sheetName val="7_(2)4"/>
      <sheetName val="Prd_Hierarchy(产品层次)3"/>
      <sheetName val="Project_Code3"/>
      <sheetName val="_손익기01_XL3"/>
      <sheetName val="drop_down_list3"/>
      <sheetName val="[손익기01_XL_x005f_x0000__x005f_x0000_DePara3"/>
      <sheetName val="Income_Stmt3"/>
      <sheetName val="Quarterly_LBO_Model3"/>
      <sheetName val="[손익기01_XL3"/>
      <sheetName val="_손익기01_XL_x005f_x0000__x005f_x0000_DePara3"/>
      <sheetName val="15년_BL_사계3"/>
      <sheetName val="Classification_分类2"/>
      <sheetName val="1_종합손익(도급)3"/>
      <sheetName val="1_종합손익(주택,개발)3"/>
      <sheetName val="2_실행예산3"/>
      <sheetName val="2_2과부족3"/>
      <sheetName val="2_3원가절감3"/>
      <sheetName val="8_외주비집행현황3"/>
      <sheetName val="9_자재비3"/>
      <sheetName val="10_현장집행3"/>
      <sheetName val="3_추가원가3"/>
      <sheetName val="3_추가원가_(2)3"/>
      <sheetName val="4_사전공사3"/>
      <sheetName val="5_추정공사비3"/>
      <sheetName val="6_금융비용3"/>
      <sheetName val="7_공사비집행현황(총괄)3"/>
      <sheetName val="11_1생산성3"/>
      <sheetName val="11_2인원산출3"/>
      <sheetName val="Figures_Report2"/>
      <sheetName val="Set_Up3"/>
      <sheetName val="Fare_prices2"/>
      <sheetName val="Hotel_prices2"/>
      <sheetName val="__한국_AMP_ASP-23_판매가격__2"/>
      <sheetName val="CC_Down_load_07162"/>
      <sheetName val="변경실행(2차)_2"/>
      <sheetName val="나_출고2"/>
      <sheetName val="나_입고2"/>
      <sheetName val="09년_인건비(속리산)2"/>
      <sheetName val="합산목표(감가+57_5)2"/>
      <sheetName val="제조원가_원단위_분석2"/>
      <sheetName val="종합표양식(품의_&amp;_입고)_22"/>
      <sheetName val="원가관리_(동월대비)2"/>
      <sheetName val="b_balju_(2)2"/>
      <sheetName val="2-2_매출분석2"/>
      <sheetName val="몰드시스템_리스트2"/>
      <sheetName val="11_외화채무증권(AFS,HTM)082"/>
      <sheetName val="13_감액TEST_082"/>
      <sheetName val="12년_CF(9월)2"/>
      <sheetName val="중기조종사_단위단가2"/>
      <sheetName val="6PILE__(돌출)2"/>
      <sheetName val="기성청구_공문2"/>
      <sheetName val="Sheet1_(2)2"/>
      <sheetName val="tab_STATUS_DO_PROCESSO_2"/>
      <sheetName val="Perf__Plan__Diário12"/>
      <sheetName val="In_(2)2"/>
      <sheetName val="slide_24_cat_A2"/>
      <sheetName val="slide_82_cat_b2"/>
      <sheetName val="09~10년_매출계획2"/>
      <sheetName val="1_MDF1공장2"/>
      <sheetName val="Incident_유형구분표2"/>
      <sheetName val="CLASIFICACION_DE_AI2"/>
      <sheetName val="Base_da_Datos2"/>
      <sheetName val="Dados_dos_Produtos2"/>
      <sheetName val="DD_list2"/>
      <sheetName val="F08_-_Asia_Pac_Full_Year_Q31"/>
      <sheetName val="Top_Priorities1"/>
      <sheetName val="Listco_Stock1"/>
      <sheetName val="Intl_Purchase1"/>
      <sheetName val="FY_outlook1"/>
      <sheetName val="CY_outlook1"/>
      <sheetName val="Cash_metrics1"/>
      <sheetName val="P6_71"/>
      <sheetName val="DATOS_BASE"/>
      <sheetName val="Hazards_Analysis-隐患分析"/>
      <sheetName val="_손익기01_XL_x005f_x005f_x005f_x0000__x005f_x005f_x0"/>
      <sheetName val="97_사업추정(WEKI)"/>
      <sheetName val="Tong_hop"/>
      <sheetName val="95_1_1이후취득자산(숨기기상태)"/>
      <sheetName val="sum1_(2)"/>
      <sheetName val="3_바닥판설계"/>
      <sheetName val="6월_공정외주"/>
      <sheetName val="2_대외공문"/>
      <sheetName val="2_총괄표"/>
      <sheetName val="입출재고현황_(2)"/>
      <sheetName val="504전기실_동부하-L"/>
      <sheetName val="OUTER_AREA(겹침없음)"/>
      <sheetName val="EL_표면적"/>
      <sheetName val="TRE_TABLE"/>
      <sheetName val="입찰내역_발주처_양식"/>
      <sheetName val="turnover_reason퇴직사유"/>
      <sheetName val="SKU_Basic_Data"/>
      <sheetName val="DETALLE_MENSUAL"/>
      <sheetName val="do_not_delete"/>
      <sheetName val="Data_validation"/>
      <sheetName val="APAC_S"/>
      <sheetName val="APAC_N"/>
      <sheetName val="Slide_output"/>
      <sheetName val="Directrices_de_Metas_2017"/>
      <sheetName val="_손익기01.XL_x005f_x0000__x0"/>
      <sheetName val="????"/>
      <sheetName val="DCY"/>
      <sheetName val="DHS"/>
      <sheetName val="HHJ"/>
      <sheetName val="SWS-1"/>
      <sheetName val="부재료 비교(11년 vs 10년)"/>
      <sheetName val="입력자료"/>
      <sheetName val="工作表2"/>
      <sheetName val="条件格式选项"/>
      <sheetName val="单位信息"/>
      <sheetName val="条件格式"/>
      <sheetName val="구분"/>
      <sheetName val="요일_테이블5"/>
      <sheetName val="요일_테이블_(2)4"/>
      <sheetName val="TO_Data_Base13"/>
      <sheetName val="YTD_Summary12"/>
      <sheetName val="Month_Summary12"/>
      <sheetName val="Trial_Balance_MAY_200912"/>
      <sheetName val="TB_Pivot12"/>
      <sheetName val="total_per_LB_LB212"/>
      <sheetName val="Trial_Balance_Vlookup12"/>
      <sheetName val="Trial_Balance_APRIL_200912"/>
      <sheetName val="Roll_Out_AQ12"/>
      <sheetName val="Evolução_mandamentos12"/>
      <sheetName val="Planilha_resultados11"/>
      <sheetName val="Historico_200311"/>
      <sheetName val="Sig_Cycles_Accts_&amp;_Processes11"/>
      <sheetName val="Fixed_ZBB5"/>
      <sheetName val="E_法规NC5"/>
      <sheetName val="3_ISo_YTD5"/>
      <sheetName val="Données_LMU5"/>
      <sheetName val="Brazil_Sovereign5"/>
      <sheetName val="Resumen_Costo5"/>
      <sheetName val="Base_de_Dados5"/>
      <sheetName val="Extract_Loss5"/>
      <sheetName val="5_15"/>
      <sheetName val="QA_跟踪记录表5"/>
      <sheetName val="RG_Depots5"/>
      <sheetName val="material_data5"/>
      <sheetName val="other_data5"/>
      <sheetName val="Como_Estamos5"/>
      <sheetName val="Database_(RUR)Mar_YTD5"/>
      <sheetName val="SKU_Mapping5"/>
      <sheetName val="Drop_Down5"/>
      <sheetName val="Raw_Data5"/>
      <sheetName val="EBM-2_GHQ5"/>
      <sheetName val="Base_PEF6"/>
      <sheetName val="Controls_data7"/>
      <sheetName val="Dados_BLP5"/>
      <sheetName val="Testing_Template_Guidance5"/>
      <sheetName val="Test_Programs5"/>
      <sheetName val="FJJX_Bud_IB4"/>
      <sheetName val="JOB_PROFILE_-_LAS5"/>
      <sheetName val="ARdistr_(2)5"/>
      <sheetName val="look-up_data4"/>
      <sheetName val="Prd_Hierarchy(产品层级)4"/>
      <sheetName val="Com_(2PK)4"/>
      <sheetName val="전사_PL6"/>
      <sheetName val="자금_제외_PL6"/>
      <sheetName val="자금_PL6"/>
      <sheetName val="전사_BS6"/>
      <sheetName val="자금_제외_BS6"/>
      <sheetName val="자금_BS6"/>
      <sheetName val="BS_계정_설명6"/>
      <sheetName val="_Cash_Flow(전사)6"/>
      <sheetName val="_Cash_Flow(자금제외)6"/>
      <sheetName val="_Cash_Flow(자금)6"/>
      <sheetName val="ROIC_6"/>
      <sheetName val="인건비_명세6"/>
      <sheetName val="판관비_명세6"/>
      <sheetName val="OH_Cost경비(내역)6"/>
      <sheetName val="OH_Cost경비(배부기준)6"/>
      <sheetName val="기타수지&amp;특별손익_명세6"/>
      <sheetName val="업무연락_(2)5"/>
      <sheetName val="제시_손익계산서5"/>
      <sheetName val="01_02월_성과급6"/>
      <sheetName val="M_7회차_담금_계획5"/>
      <sheetName val="팀별_실적5"/>
      <sheetName val="팀별_실적_(환산)5"/>
      <sheetName val="4__Inj_투자상세내역5"/>
      <sheetName val="3__Blow_투자_상세내역5"/>
      <sheetName val="Process_List5"/>
      <sheetName val="7_(2)5"/>
      <sheetName val="Prd_Hierarchy(产品层次)4"/>
      <sheetName val="Project_Code4"/>
      <sheetName val="_손익기01_XL4"/>
      <sheetName val="drop_down_list4"/>
      <sheetName val="[손익기01_XL_x005f_x0000__x005f_x0000_DePara4"/>
      <sheetName val="Income_Stmt4"/>
      <sheetName val="Quarterly_LBO_Model4"/>
      <sheetName val="[손익기01_XL4"/>
      <sheetName val="_손익기01_XL_x005f_x0000__x005f_x0000_DePara4"/>
      <sheetName val="15년_BL_사계4"/>
      <sheetName val="Classification_分类3"/>
      <sheetName val="1_종합손익(도급)4"/>
      <sheetName val="1_종합손익(주택,개발)4"/>
      <sheetName val="2_실행예산4"/>
      <sheetName val="2_2과부족4"/>
      <sheetName val="2_3원가절감4"/>
      <sheetName val="8_외주비집행현황4"/>
      <sheetName val="9_자재비4"/>
      <sheetName val="10_현장집행4"/>
      <sheetName val="3_추가원가4"/>
      <sheetName val="3_추가원가_(2)4"/>
      <sheetName val="4_사전공사4"/>
      <sheetName val="5_추정공사비4"/>
      <sheetName val="6_금융비용4"/>
      <sheetName val="7_공사비집행현황(총괄)4"/>
      <sheetName val="11_1생산성4"/>
      <sheetName val="11_2인원산출4"/>
      <sheetName val="Figures_Report3"/>
      <sheetName val="Set_Up4"/>
      <sheetName val="Fare_prices3"/>
      <sheetName val="Hotel_prices3"/>
      <sheetName val="__한국_AMP_ASP-23_판매가격__3"/>
      <sheetName val="CC_Down_load_07163"/>
      <sheetName val="변경실행(2차)_3"/>
      <sheetName val="나_출고3"/>
      <sheetName val="나_입고3"/>
      <sheetName val="09년_인건비(속리산)3"/>
      <sheetName val="합산목표(감가+57_5)3"/>
      <sheetName val="제조원가_원단위_분석3"/>
      <sheetName val="종합표양식(품의_&amp;_입고)_23"/>
      <sheetName val="원가관리_(동월대비)3"/>
      <sheetName val="b_balju_(2)3"/>
      <sheetName val="2-2_매출분석3"/>
      <sheetName val="몰드시스템_리스트3"/>
      <sheetName val="11_외화채무증권(AFS,HTM)083"/>
      <sheetName val="13_감액TEST_083"/>
      <sheetName val="12년_CF(9월)3"/>
      <sheetName val="중기조종사_단위단가3"/>
      <sheetName val="6PILE__(돌출)3"/>
      <sheetName val="기성청구_공문3"/>
      <sheetName val="Sheet1_(2)3"/>
      <sheetName val="tab_STATUS_DO_PROCESSO_3"/>
      <sheetName val="Perf__Plan__Diário13"/>
      <sheetName val="In_(2)3"/>
      <sheetName val="slide_24_cat_A3"/>
      <sheetName val="slide_82_cat_b3"/>
      <sheetName val="09~10년_매출계획3"/>
      <sheetName val="1_MDF1공장3"/>
      <sheetName val="Incident_유형구분표3"/>
      <sheetName val="CLASIFICACION_DE_AI3"/>
      <sheetName val="Base_da_Datos3"/>
      <sheetName val="Dados_dos_Produtos3"/>
      <sheetName val="DD_list3"/>
      <sheetName val="3YP2016-Bottom_up2"/>
      <sheetName val="2_카드채권(대출포함)2"/>
      <sheetName val="表21_净利润调节表2"/>
      <sheetName val="MASTER_APP2"/>
      <sheetName val="Cond__Inseguros2"/>
      <sheetName val="Comp__Inseguros2"/>
      <sheetName val="Lista_de_datos2"/>
      <sheetName val="Base_de_Datos2"/>
      <sheetName val="_DD_List2"/>
      <sheetName val="Share_Price_20022"/>
      <sheetName val="Clasif_2"/>
      <sheetName val="Lista_CI2"/>
      <sheetName val="Farol_Acciones2"/>
      <sheetName val="Lista_de_Entrenamientos2"/>
      <sheetName val="Supply_Cost_Centers2"/>
      <sheetName val="BEP_加薪_KPI1"/>
      <sheetName val="F08_-_Asia_Pac_Full_Year_Q32"/>
      <sheetName val="Top_Priorities2"/>
      <sheetName val="Listco_Stock2"/>
      <sheetName val="Intl_Purchase2"/>
      <sheetName val="FY_outlook2"/>
      <sheetName val="CY_outlook2"/>
      <sheetName val="Cash_metrics2"/>
      <sheetName val="P6_72"/>
      <sheetName val="DATOS_BASE1"/>
      <sheetName val="Hazards_Analysis-隐患分析1"/>
      <sheetName val="_손익기01_XL_x005f_x005f_x005f_x0000__x005f_x005f_x1"/>
      <sheetName val="Dashboard_Prevención_Riesgos_1"/>
      <sheetName val="TOP_KPIs_MTM1"/>
      <sheetName val="PLAN_DE_ACCION1"/>
      <sheetName val="Faro_de_Indicadores1"/>
      <sheetName val="97_사업추정(WEKI)1"/>
      <sheetName val="Tong_hop1"/>
      <sheetName val="95_1_1이후취득자산(숨기기상태)1"/>
      <sheetName val="sum1_(2)1"/>
      <sheetName val="3_바닥판설계1"/>
      <sheetName val="6월_공정외주1"/>
      <sheetName val="2_대외공문1"/>
      <sheetName val="2_총괄표1"/>
      <sheetName val="입출재고현황_(2)1"/>
      <sheetName val="504전기실_동부하-L1"/>
      <sheetName val="OUTER_AREA(겹침없음)1"/>
      <sheetName val="EL_표면적1"/>
      <sheetName val="TRE_TABLE1"/>
      <sheetName val="입찰내역_발주처_양식1"/>
      <sheetName val="Issues_List_Payments1"/>
      <sheetName val="Grafica_Actos1"/>
      <sheetName val="Condiciones_SyE1"/>
      <sheetName val="turnover_reason퇴직사유1"/>
      <sheetName val="POC_LIST1"/>
      <sheetName val="SKU_Basic_Data1"/>
      <sheetName val="DETALLE_MENSUAL1"/>
      <sheetName val="do_not_delete1"/>
      <sheetName val="REALxMETA_-_CERVEJA3"/>
      <sheetName val="REALxMETA_-_REFRI3"/>
      <sheetName val="Data_validation1"/>
      <sheetName val="APAC_S1"/>
      <sheetName val="APAC_N1"/>
      <sheetName val="Slide_output1"/>
      <sheetName val="Directrices_de_Metas_20171"/>
      <sheetName val="Entity_Target1"/>
      <sheetName val="Jul-Sep_Actual_cost_(2)"/>
      <sheetName val="VALIDACION_DE_DATOS"/>
      <sheetName val="Drop-down_List"/>
      <sheetName val="by_DD"/>
      <sheetName val="Vermelha"/>
      <sheetName val="Список"/>
      <sheetName val="targets"/>
      <sheetName val=" mngt Pillar"/>
      <sheetName val="Unidades_SAC-REVENDA4"/>
      <sheetName val="FornecM_Check2"/>
      <sheetName val="Mod_Relac_2"/>
      <sheetName val="[손익기01_XL??DePara2"/>
      <sheetName val="Farol_Metas2"/>
      <sheetName val="Estratificación_AI2"/>
      <sheetName val="condicion_inseguras2"/>
      <sheetName val="Actos_Inseguros2"/>
      <sheetName val="Control_de_incidentes2"/>
      <sheetName val="Plan_de_Acción2"/>
      <sheetName val="Check_Qualidade"/>
      <sheetName val="De_Para1"/>
      <sheetName val="Check_Aderencia"/>
      <sheetName val="Ta"/>
      <sheetName val="Base_Farol"/>
      <sheetName val="Ventas_Campo"/>
      <sheetName val="Gerencial_IL"/>
      <sheetName val="Ta_"/>
      <sheetName val="ACTOS_POR_RIESGO"/>
      <sheetName val="Nombre_de_SOP"/>
      <sheetName val="drop_lists"/>
      <sheetName val="Check_GG"/>
      <sheetName val="KPIs_Hana"/>
      <sheetName val="Catalago_de_refacciones_"/>
      <sheetName val="Existencias_al_07-Nov-2012"/>
      <sheetName val="MRL_NON_SUPPLY_URU"/>
      <sheetName val="AIIM_-_Empresas_Ext_2012"/>
      <sheetName val="Lista de Entrenamientos RSO"/>
      <sheetName val="Tablero SDG"/>
      <sheetName val="Lista Areas"/>
      <sheetName val="One Page"/>
      <sheetName val="Tablero_SDG"/>
      <sheetName val="Lista_Areas"/>
      <sheetName val="One_Page"/>
      <sheetName val="Tablero_SDG1"/>
      <sheetName val="Lista_Areas1"/>
      <sheetName val="One_Page1"/>
      <sheetName val="Sub-Productos HN"/>
      <sheetName val="SDG"/>
      <sheetName val="Eficiencia linea"/>
      <sheetName val="Tablero_SDG2"/>
      <sheetName val="Lista_Areas2"/>
      <sheetName val="One_Page2"/>
      <sheetName val="Sub-Productos_HN"/>
      <sheetName val="Lookups"/>
      <sheetName val="Key"/>
      <sheetName val="Pauta RPS Distribuição"/>
      <sheetName val="BaseGrupo"/>
      <sheetName val="RProd"/>
      <sheetName val="Planilha1"/>
      <sheetName val="Planilha2"/>
      <sheetName val="Estoque"/>
      <sheetName val="Estoque (2)"/>
      <sheetName val="ajuda"/>
      <sheetName val="Adm"/>
      <sheetName val="Sheet3 (2)"/>
      <sheetName val="Hoegaarden"/>
      <sheetName val="Lao &amp; Cam"/>
      <sheetName val="Hoegaarden 2019"/>
      <sheetName val="Lao &amp; Cam 2019"/>
      <sheetName val="Malaysia"/>
      <sheetName val="Malaysia 2019"/>
      <sheetName val="Singapore"/>
      <sheetName val="Singapore 2019"/>
      <sheetName val="Sheet2 (2)"/>
      <sheetName val="下拉菜单选项"/>
      <sheetName val="Comp Inseguros"/>
      <sheetName val="Motorista"/>
      <sheetName val="[손익기01_XL_x0000__x0000_DePara2"/>
      <sheetName val="_손익기01_XL_x0000__x0000_DePara2"/>
      <sheetName val="[손익기01_XL_x0000__x0000_DePara1"/>
      <sheetName val="_손익기01_XL_x0000__x0000_DePara1"/>
      <sheetName val="[손익기01_XL_x0000__x0000_DePara3"/>
      <sheetName val="_손익기01_XL_x0000__x0000_DePara3"/>
      <sheetName val="_손익기01.XL_x0000__x0"/>
      <sheetName val="[손익기01_XL_x0000__x0000_DePara4"/>
      <sheetName val="_손익기01_XL_x0000__x0000_DePara4"/>
      <sheetName val="_손익기01_XL_x005f_x0000__x0"/>
      <sheetName val="_손익기01_XL_x005f_x0000__x1"/>
      <sheetName val="Reference"/>
      <sheetName val="Dropdown"/>
      <sheetName val="요일 테이블 "/>
      <sheetName val="Other Listings"/>
      <sheetName val="有效性"/>
      <sheetName val="基础信息"/>
      <sheetName val="Sheet4"/>
      <sheetName val="隐患统计图"/>
      <sheetName val="菜单联动"/>
      <sheetName val="BNR_2012 в ящике"/>
      <sheetName val="CONTADOR"/>
      <sheetName val="Julio"/>
      <sheetName val="DROP"/>
      <sheetName val="Controls"/>
      <sheetName val="Justificativas"/>
      <sheetName val="FX Rates"/>
      <sheetName val="不安全行为库"/>
      <sheetName val="KPI标准"/>
      <sheetName val="dd"/>
      <sheetName val="Vagas x Candidatos"/>
      <sheetName val="참조용"/>
      <sheetName val="筛选列表"/>
      <sheetName val="Planilha_relts_xdb75__xdb62_eos7"/>
      <sheetName val="Testing_Template_Huidance1"/>
      <sheetName val="  한국 AMP ASP-23 판㧤가격  "/>
      <sheetName val="11.䡸화채무줝ⴌ(AFS,HTM)08"/>
      <sheetName val="Legend"/>
      <sheetName val="Проверки"/>
      <sheetName val="Drop list"/>
      <sheetName val="PREENCHIMENTO"/>
      <sheetName val="DO NOT MOVE"/>
      <sheetName val="이상욱"/>
      <sheetName val="최창원"/>
      <sheetName val="권순오"/>
      <sheetName val="유윤선"/>
      <sheetName val="서유덕"/>
      <sheetName val="이창훈"/>
      <sheetName val="이도현"/>
      <sheetName val="진형수"/>
      <sheetName val="원영훈"/>
      <sheetName val="정진광"/>
      <sheetName val="강승권"/>
      <sheetName val="마민호"/>
      <sheetName val="주차통행료"/>
      <sheetName val="이상욱2"/>
      <sheetName val="DATOS DE VALIDACIÓN"/>
      <sheetName val="clasificación"/>
      <sheetName val="Datos con"/>
      <sheetName val="Dato"/>
      <sheetName val="INGRESO"/>
      <sheetName val="Respel-RAEE"/>
      <sheetName val="Asistencia"/>
      <sheetName val="Enero(11)"/>
      <sheetName val=" Datos Cond."/>
      <sheetName val="CRITERIOS"/>
      <sheetName val="INGRESO (2)"/>
      <sheetName val="PG-K1610 (UEN Areas)MNG"/>
      <sheetName val="DATOS GEN."/>
      <sheetName val="NUEVOS CRITERIOS"/>
      <sheetName val="Un"/>
      <sheetName val="Condiciones Agua"/>
      <sheetName val="Liste"/>
      <sheetName val="PINC汇总"/>
      <sheetName val="ETD"/>
      <sheetName val="Cons"/>
      <sheetName val="TO_Data_Base14"/>
      <sheetName val="YTD_Summary13"/>
      <sheetName val="Month_Summary13"/>
      <sheetName val="Trial_Balance_MAY_200913"/>
      <sheetName val="TB_Pivot13"/>
      <sheetName val="total_per_LB_LB213"/>
      <sheetName val="Trial_Balance_Vlookup13"/>
      <sheetName val="Trial_Balance_APRIL_200913"/>
      <sheetName val="Roll_Out_AQ13"/>
      <sheetName val="Evolução_mandamentos13"/>
      <sheetName val="Planilha_resultados12"/>
      <sheetName val="Historico_200312"/>
      <sheetName val="Sig_Cycles_Accts_&amp;_Processes12"/>
      <sheetName val="Fixed_ZBB6"/>
      <sheetName val="E_法规NC6"/>
      <sheetName val="3_ISo_YTD6"/>
      <sheetName val="Données_LMU6"/>
      <sheetName val="Brazil_Sovereign6"/>
      <sheetName val="Resumen_Costo6"/>
      <sheetName val="Extract_Loss6"/>
      <sheetName val="QA_跟踪记录表6"/>
      <sheetName val="5_16"/>
      <sheetName val="Base_de_Dados6"/>
      <sheetName val="Como_Estamos6"/>
      <sheetName val="Controls_data8"/>
      <sheetName val="RG_Depots6"/>
      <sheetName val="material_data6"/>
      <sheetName val="other_data6"/>
      <sheetName val="Database_(RUR)Mar_YTD6"/>
      <sheetName val="SKU_Mapping6"/>
      <sheetName val="Drop_Down6"/>
      <sheetName val="Raw_Data6"/>
      <sheetName val="EBM-2_GHQ6"/>
      <sheetName val="Base_PEF7"/>
      <sheetName val="Testing_Template_Guidance6"/>
      <sheetName val="Test_Programs6"/>
      <sheetName val="Dados_BLP6"/>
      <sheetName val="FJJX_Bud_IB5"/>
      <sheetName val="JOB_PROFILE_-_LAS6"/>
      <sheetName val="ARdistr_(2)6"/>
      <sheetName val="look-up_data5"/>
      <sheetName val="Prd_Hierarchy(产品层级)5"/>
      <sheetName val="Com_(2PK)5"/>
      <sheetName val="Project_Code5"/>
      <sheetName val="요일_테이블6"/>
      <sheetName val="요일_테이블_(2)5"/>
      <sheetName val="Prd_Hierarchy(产品层次)5"/>
      <sheetName val="전사_PL7"/>
      <sheetName val="자금_제외_PL7"/>
      <sheetName val="자금_PL7"/>
      <sheetName val="전사_BS7"/>
      <sheetName val="자금_제외_BS7"/>
      <sheetName val="자금_BS7"/>
      <sheetName val="BS_계정_설명7"/>
      <sheetName val="_Cash_Flow(전사)7"/>
      <sheetName val="_Cash_Flow(자금제외)7"/>
      <sheetName val="_Cash_Flow(자금)7"/>
      <sheetName val="ROIC_7"/>
      <sheetName val="인건비_명세7"/>
      <sheetName val="판관비_명세7"/>
      <sheetName val="OH_Cost경비(내역)7"/>
      <sheetName val="OH_Cost경비(배부기준)7"/>
      <sheetName val="기타수지&amp;특별손익_명세7"/>
      <sheetName val="업무연락_(2)6"/>
      <sheetName val="제시_손익계산서6"/>
      <sheetName val="01_02월_성과급7"/>
      <sheetName val="M_7회차_담금_계획6"/>
      <sheetName val="팀별_실적6"/>
      <sheetName val="팀별_실적_(환산)6"/>
      <sheetName val="4__Inj_투자상세내역6"/>
      <sheetName val="3__Blow_투자_상세내역6"/>
      <sheetName val="Process_List6"/>
      <sheetName val="7_(2)6"/>
      <sheetName val="_손익기01_XL5"/>
      <sheetName val="Income_Stmt5"/>
      <sheetName val="drop_down_list5"/>
      <sheetName val="[손익기01_XL_x005f_x0000__x005f_x0000_DePara5"/>
      <sheetName val="Quarterly_LBO_Model5"/>
      <sheetName val="Figures_Report4"/>
      <sheetName val="[손익기01_XL5"/>
      <sheetName val="_손익기01_XL_x005f_x0000__x005f_x0000_DePara5"/>
      <sheetName val="Fare_prices4"/>
      <sheetName val="Hotel_prices4"/>
      <sheetName val="Set_Up5"/>
      <sheetName val="15년_BL_사계5"/>
      <sheetName val="1_종합손익(도급)5"/>
      <sheetName val="1_종합손익(주택,개발)5"/>
      <sheetName val="2_실행예산5"/>
      <sheetName val="2_2과부족5"/>
      <sheetName val="2_3원가절감5"/>
      <sheetName val="8_외주비집행현황5"/>
      <sheetName val="9_자재비5"/>
      <sheetName val="10_현장집행5"/>
      <sheetName val="3_추가원가5"/>
      <sheetName val="3_추가원가_(2)5"/>
      <sheetName val="4_사전공사5"/>
      <sheetName val="5_추정공사비5"/>
      <sheetName val="6_금융비용5"/>
      <sheetName val="7_공사비집행현황(총괄)5"/>
      <sheetName val="11_1생산성5"/>
      <sheetName val="11_2인원산출5"/>
      <sheetName val="Classification_分类4"/>
      <sheetName val="tab_STATUS_DO_PROCESSO_4"/>
      <sheetName val="Perf__Plan__Diário14"/>
      <sheetName val="In_(2)4"/>
      <sheetName val="__한국_AMP_ASP-23_판매가격__4"/>
      <sheetName val="CC_Down_load_07164"/>
      <sheetName val="변경실행(2차)_4"/>
      <sheetName val="나_출고4"/>
      <sheetName val="나_입고4"/>
      <sheetName val="09년_인건비(속리산)4"/>
      <sheetName val="합산목표(감가+57_5)4"/>
      <sheetName val="제조원가_원단위_분석4"/>
      <sheetName val="종합표양식(품의_&amp;_입고)_24"/>
      <sheetName val="원가관리_(동월대비)4"/>
      <sheetName val="b_balju_(2)4"/>
      <sheetName val="2-2_매출분석4"/>
      <sheetName val="몰드시스템_리스트4"/>
      <sheetName val="11_외화채무증권(AFS,HTM)084"/>
      <sheetName val="13_감액TEST_084"/>
      <sheetName val="12년_CF(9월)4"/>
      <sheetName val="중기조종사_단위단가4"/>
      <sheetName val="6PILE__(돌출)4"/>
      <sheetName val="기성청구_공문4"/>
      <sheetName val="Sheet1_(2)4"/>
      <sheetName val="CLASIFICACION_DE_AI4"/>
      <sheetName val="Base_da_Datos4"/>
      <sheetName val="slide_24_cat_A4"/>
      <sheetName val="slide_82_cat_b4"/>
      <sheetName val="Dados_dos_Produtos4"/>
      <sheetName val="09~10년_매출계획4"/>
      <sheetName val="1_MDF1공장4"/>
      <sheetName val="Incident_유형구분표4"/>
      <sheetName val="3YP2016-Bottom_up3"/>
      <sheetName val="DD_list4"/>
      <sheetName val="Base_de_Datos3"/>
      <sheetName val="Clasif_3"/>
      <sheetName val="Supply_Cost_Centers3"/>
      <sheetName val="Cond__Inseguros3"/>
      <sheetName val="Comp__Inseguros3"/>
      <sheetName val="Lista_de_datos3"/>
      <sheetName val="MASTER_APP3"/>
      <sheetName val="2_카드채권(대출포함)3"/>
      <sheetName val="表21_净利润调节表3"/>
      <sheetName val="Lista_CI3"/>
      <sheetName val="Dashboard_Prevención_Riesgos_2"/>
      <sheetName val="TOP_KPIs_MTM2"/>
      <sheetName val="PLAN_DE_ACCION2"/>
      <sheetName val="Faro_de_Indicadores2"/>
      <sheetName val="Farol_Acciones3"/>
      <sheetName val="Lista_de_Entrenamientos3"/>
      <sheetName val="Share_Price_20023"/>
      <sheetName val="_DD_List3"/>
      <sheetName val="BEP_加薪_KPI2"/>
      <sheetName val="Issues_List_Payments2"/>
      <sheetName val="do_not_delete2"/>
      <sheetName val="Grafica_Actos2"/>
      <sheetName val="APAC_S2"/>
      <sheetName val="APAC_N2"/>
      <sheetName val="Slide_output2"/>
      <sheetName val="Condiciones_SyE2"/>
      <sheetName val="REALxMETA_-_CERVEJA4"/>
      <sheetName val="REALxMETA_-_REFRI4"/>
      <sheetName val="Directrices_de_Metas_20172"/>
      <sheetName val="Data_validation2"/>
      <sheetName val="_손익기01_XL_x005f_x005f_x005f_x0000__x005f_x005f_x2"/>
      <sheetName val="Hazards_Analysis-隐患分析2"/>
      <sheetName val="F08_-_Asia_Pac_Full_Year_Q33"/>
      <sheetName val="Top_Priorities3"/>
      <sheetName val="Listco_Stock3"/>
      <sheetName val="Intl_Purchase3"/>
      <sheetName val="FY_outlook3"/>
      <sheetName val="CY_outlook3"/>
      <sheetName val="Cash_metrics3"/>
      <sheetName val="P6_73"/>
      <sheetName val="DATOS_BASE2"/>
      <sheetName val="97_사업추정(WEKI)2"/>
      <sheetName val="Tong_hop2"/>
      <sheetName val="95_1_1이후취득자산(숨기기상태)2"/>
      <sheetName val="sum1_(2)2"/>
      <sheetName val="3_바닥판설계2"/>
      <sheetName val="6월_공정외주2"/>
      <sheetName val="2_대외공문2"/>
      <sheetName val="2_총괄표2"/>
      <sheetName val="입출재고현황_(2)2"/>
      <sheetName val="504전기실_동부하-L2"/>
      <sheetName val="OUTER_AREA(겹침없음)2"/>
      <sheetName val="EL_표면적2"/>
      <sheetName val="TRE_TABLE2"/>
      <sheetName val="입찰내역_발주처_양식2"/>
      <sheetName val="POC_LIST2"/>
      <sheetName val="turnover_reason퇴직사유2"/>
      <sheetName val="SKU_Basic_Data2"/>
      <sheetName val="Entity_Target2"/>
      <sheetName val="DETALLE_MENSUAL2"/>
      <sheetName val="Drop-down_List1"/>
      <sheetName val="by_DD1"/>
      <sheetName val="VALIDACION_DE_DATOS1"/>
      <sheetName val="Jul-Sep_Actual_cost_(2)1"/>
      <sheetName val="부재료_비교(11년_vs_10년)"/>
      <sheetName val="Sheet3_(2)"/>
      <sheetName val="Lao_&amp;_Cam"/>
      <sheetName val="Hoegaarden_2019"/>
      <sheetName val="Lao_&amp;_Cam_2019"/>
      <sheetName val="Malaysia_2019"/>
      <sheetName val="Singapore_2019"/>
      <sheetName val="Sheet2_(2)"/>
      <sheetName val="요일_테이블_"/>
      <sheetName val="Other_Listings"/>
      <sheetName val="2__Indicadores"/>
      <sheetName val="Lista_de_Entrenamientos_RSO"/>
      <sheetName val="Tablero_SDG3"/>
      <sheetName val="Lista_Areas3"/>
      <sheetName val="One_Page3"/>
      <sheetName val="Sub-Productos_HN1"/>
      <sheetName val="Eficiencia_linea"/>
      <sheetName val="_mngt_Pillar"/>
      <sheetName val="Análise Tempos"/>
      <sheetName val="Imputs"/>
      <sheetName val="EQR"/>
      <sheetName val="CNQ"/>
      <sheetName val="Dropdown list"/>
      <sheetName val="Note"/>
      <sheetName val="物料主数据"/>
      <sheetName val="选项"/>
      <sheetName val="品牌填写下拉菜单"/>
      <sheetName val="清单"/>
      <sheetName val="요일_테이블7"/>
      <sheetName val="요일_테이블_(2)6"/>
      <sheetName val="TO_Data_Base15"/>
      <sheetName val="YTD_Summary14"/>
      <sheetName val="Month_Summary14"/>
      <sheetName val="Trial_Balance_MAY_200914"/>
      <sheetName val="TB_Pivot14"/>
      <sheetName val="total_per_LB_LB214"/>
      <sheetName val="Trial_Balance_Vlookup14"/>
      <sheetName val="Trial_Balance_APRIL_200914"/>
      <sheetName val="Roll_Out_AQ14"/>
      <sheetName val="Evolução_mandamentos14"/>
      <sheetName val="Planilha_resultados13"/>
      <sheetName val="Historico_200313"/>
      <sheetName val="Sig_Cycles_Accts_&amp;_Processes13"/>
      <sheetName val="3_ISo_YTD7"/>
      <sheetName val="E_法规NC7"/>
      <sheetName val="Données_LMU7"/>
      <sheetName val="Brazil_Sovereign7"/>
      <sheetName val="Resumen_Costo7"/>
      <sheetName val="Fixed_ZBB7"/>
      <sheetName val="5_17"/>
      <sheetName val="Extract_Loss7"/>
      <sheetName val="QA_跟踪记录表7"/>
      <sheetName val="RG_Depots7"/>
      <sheetName val="material_data7"/>
      <sheetName val="other_data7"/>
      <sheetName val="Como_Estamos7"/>
      <sheetName val="Database_(RUR)Mar_YTD7"/>
      <sheetName val="SKU_Mapping7"/>
      <sheetName val="Drop_Down7"/>
      <sheetName val="Raw_Data7"/>
      <sheetName val="EBM-2_GHQ7"/>
      <sheetName val="Base_PEF8"/>
      <sheetName val="Base_de_Dados7"/>
      <sheetName val="Testing_Template_Guidance7"/>
      <sheetName val="Test_Programs7"/>
      <sheetName val="Dados_BLP7"/>
      <sheetName val="Controls_data9"/>
      <sheetName val="FJJX_Bud_IB6"/>
      <sheetName val="look-up_data6"/>
      <sheetName val="JOB_PROFILE_-_LAS7"/>
      <sheetName val="ARdistr_(2)7"/>
      <sheetName val="Prd_Hierarchy(产品层级)6"/>
      <sheetName val="Com_(2PK)6"/>
      <sheetName val="전사_PL8"/>
      <sheetName val="자금_제외_PL8"/>
      <sheetName val="자금_PL8"/>
      <sheetName val="전사_BS8"/>
      <sheetName val="자금_제외_BS8"/>
      <sheetName val="자금_BS8"/>
      <sheetName val="BS_계정_설명8"/>
      <sheetName val="_Cash_Flow(전사)8"/>
      <sheetName val="_Cash_Flow(자금제외)8"/>
      <sheetName val="_Cash_Flow(자금)8"/>
      <sheetName val="ROIC_8"/>
      <sheetName val="인건비_명세8"/>
      <sheetName val="판관비_명세8"/>
      <sheetName val="OH_Cost경비(내역)8"/>
      <sheetName val="OH_Cost경비(배부기준)8"/>
      <sheetName val="기타수지&amp;특별손익_명세8"/>
      <sheetName val="업무연락_(2)7"/>
      <sheetName val="제시_손익계산서7"/>
      <sheetName val="01_02월_성과급8"/>
      <sheetName val="M_7회차_담금_계획7"/>
      <sheetName val="팀별_실적7"/>
      <sheetName val="팀별_실적_(환산)7"/>
      <sheetName val="4__Inj_투자상세내역7"/>
      <sheetName val="3__Blow_투자_상세내역7"/>
      <sheetName val="Process_List7"/>
      <sheetName val="7_(2)7"/>
      <sheetName val="Prd_Hierarchy(产品层次)6"/>
      <sheetName val="Project_Code6"/>
      <sheetName val="_손익기01_XL6"/>
      <sheetName val="drop_down_list6"/>
      <sheetName val="[손익기01_XL_x005f_x0000__x005f_x0000_DePara6"/>
      <sheetName val="Income_Stmt6"/>
      <sheetName val="Quarterly_LBO_Model6"/>
      <sheetName val="_손익기01_XL_x005f_x0000__x005f_x0000_DePara6"/>
      <sheetName val="[손익기01_XL6"/>
      <sheetName val="15년_BL_사계6"/>
      <sheetName val="1_종합손익(도급)6"/>
      <sheetName val="1_종합손익(주택,개발)6"/>
      <sheetName val="2_실행예산6"/>
      <sheetName val="2_2과부족6"/>
      <sheetName val="2_3원가절감6"/>
      <sheetName val="8_외주비집행현황6"/>
      <sheetName val="9_자재비6"/>
      <sheetName val="10_현장집행6"/>
      <sheetName val="3_추가원가6"/>
      <sheetName val="3_추가원가_(2)6"/>
      <sheetName val="4_사전공사6"/>
      <sheetName val="5_추정공사비6"/>
      <sheetName val="6_금융비용6"/>
      <sheetName val="7_공사비집행현황(총괄)6"/>
      <sheetName val="11_1생산성6"/>
      <sheetName val="11_2인원산출6"/>
      <sheetName val="Classification_分类5"/>
      <sheetName val="Figures_Report5"/>
      <sheetName val="Set_Up6"/>
      <sheetName val="Fare_prices5"/>
      <sheetName val="Hotel_prices5"/>
      <sheetName val="__한국_AMP_ASP-23_판매가격__5"/>
      <sheetName val="CC_Down_load_07165"/>
      <sheetName val="변경실행(2차)_5"/>
      <sheetName val="나_출고5"/>
      <sheetName val="나_입고5"/>
      <sheetName val="09년_인건비(속리산)5"/>
      <sheetName val="합산목표(감가+57_5)5"/>
      <sheetName val="제조원가_원단위_분석5"/>
      <sheetName val="종합표양식(품의_&amp;_입고)_25"/>
      <sheetName val="원가관리_(동월대비)5"/>
      <sheetName val="b_balju_(2)5"/>
      <sheetName val="2-2_매출분석5"/>
      <sheetName val="몰드시스템_리스트5"/>
      <sheetName val="11_외화채무증권(AFS,HTM)085"/>
      <sheetName val="13_감액TEST_085"/>
      <sheetName val="12년_CF(9월)5"/>
      <sheetName val="중기조종사_단위단가5"/>
      <sheetName val="6PILE__(돌출)5"/>
      <sheetName val="기성청구_공문5"/>
      <sheetName val="Sheet1_(2)5"/>
      <sheetName val="09~10년_매출계획5"/>
      <sheetName val="1_MDF1공장5"/>
      <sheetName val="tab_STATUS_DO_PROCESSO_5"/>
      <sheetName val="Perf__Plan__Diário15"/>
      <sheetName val="In_(2)5"/>
      <sheetName val="slide_24_cat_A5"/>
      <sheetName val="slide_82_cat_b5"/>
      <sheetName val="Incident_유형구분표5"/>
      <sheetName val="CLASIFICACION_DE_AI5"/>
      <sheetName val="Base_da_Datos5"/>
      <sheetName val="Dados_dos_Produtos5"/>
      <sheetName val="DD_list5"/>
      <sheetName val="3YP2016-Bottom_up4"/>
      <sheetName val="2_카드채권(대출포함)4"/>
      <sheetName val="表21_净利润调节表4"/>
      <sheetName val="MASTER_APP4"/>
      <sheetName val="Cond__Inseguros4"/>
      <sheetName val="Comp__Inseguros4"/>
      <sheetName val="Lista_de_datos4"/>
      <sheetName val="Base_de_Datos4"/>
      <sheetName val="_DD_List4"/>
      <sheetName val="Share_Price_20024"/>
      <sheetName val="Clasif_4"/>
      <sheetName val="Lista_CI4"/>
      <sheetName val="Farol_Acciones4"/>
      <sheetName val="Lista_de_Entrenamientos4"/>
      <sheetName val="Supply_Cost_Centers4"/>
      <sheetName val="BEP_加薪_KPI3"/>
      <sheetName val="F08_-_Asia_Pac_Full_Year_Q34"/>
      <sheetName val="Top_Priorities4"/>
      <sheetName val="Listco_Stock4"/>
      <sheetName val="Intl_Purchase4"/>
      <sheetName val="FY_outlook4"/>
      <sheetName val="CY_outlook4"/>
      <sheetName val="Cash_metrics4"/>
      <sheetName val="P6_74"/>
      <sheetName val="DATOS_BASE3"/>
      <sheetName val="Unidades_SAC-REVENDA5"/>
      <sheetName val="FornecM_Check3"/>
      <sheetName val="Estratificación_AI3"/>
      <sheetName val="condicion_inseguras3"/>
      <sheetName val="Actos_Inseguros3"/>
      <sheetName val="Control_de_incidentes3"/>
      <sheetName val="Plan_de_Acción3"/>
      <sheetName val="Dashboard_Prevención_Riesgos_3"/>
      <sheetName val="TOP_KPIs_MTM3"/>
      <sheetName val="PLAN_DE_ACCION3"/>
      <sheetName val="Faro_de_Indicadores3"/>
      <sheetName val="Hazards_Analysis-隐患分析3"/>
      <sheetName val="_손익기01_XL_x005f_x005f_x005f_x0000__x005f_x005f_x3"/>
      <sheetName val="97_사업추정(WEKI)3"/>
      <sheetName val="Tong_hop3"/>
      <sheetName val="95_1_1이후취득자산(숨기기상태)3"/>
      <sheetName val="sum1_(2)3"/>
      <sheetName val="3_바닥판설계3"/>
      <sheetName val="6월_공정외주3"/>
      <sheetName val="2_대외공문3"/>
      <sheetName val="2_총괄표3"/>
      <sheetName val="입출재고현황_(2)3"/>
      <sheetName val="504전기실_동부하-L3"/>
      <sheetName val="OUTER_AREA(겹침없음)3"/>
      <sheetName val="EL_표면적3"/>
      <sheetName val="TRE_TABLE3"/>
      <sheetName val="입찰내역_발주처_양식3"/>
      <sheetName val="Jul-Sep_Actual_cost_(2)2"/>
      <sheetName val="Issues_List_Payments3"/>
      <sheetName val="turnover_reason퇴직사유3"/>
      <sheetName val="Grafica_Actos3"/>
      <sheetName val="POC_LIST3"/>
      <sheetName val="부재료_비교(11년_vs_10년)1"/>
      <sheetName val="Condiciones_SyE3"/>
      <sheetName val="DETALLE_MENSUAL3"/>
      <sheetName val="do_not_delete3"/>
      <sheetName val="APAC_S3"/>
      <sheetName val="APAC_N3"/>
      <sheetName val="Slide_output3"/>
      <sheetName val="[손익기01_XL??DePara3"/>
      <sheetName val="Farol_Metas3"/>
      <sheetName val="Mod_Relac_3"/>
      <sheetName val="REALxMETA_-_CERVEJA5"/>
      <sheetName val="REALxMETA_-_REFRI5"/>
      <sheetName val="Directrices_de_Metas_20173"/>
      <sheetName val="Data_validation3"/>
      <sheetName val="SKU_Basic_Data3"/>
      <sheetName val="Entity_Target3"/>
      <sheetName val="VALIDACION_DE_DATOS2"/>
      <sheetName val="Drop-down_List2"/>
      <sheetName val="by_DD2"/>
      <sheetName val="Check_Qualidade1"/>
      <sheetName val="De_Para2"/>
      <sheetName val="Check_Aderencia1"/>
      <sheetName val="_손익기01_XL_x005f_x0000__x01"/>
      <sheetName val="Base_Farol1"/>
      <sheetName val="Gerencial_IL1"/>
      <sheetName val="Ventas_Campo1"/>
      <sheetName val="ACTOS_POR_RIESGO1"/>
      <sheetName val="drop_lists1"/>
      <sheetName val="MRL_NON_SUPPLY_URU1"/>
      <sheetName val="AIIM_-_Empresas_Ext_20121"/>
      <sheetName val="KPIs_Hana1"/>
      <sheetName val="Catalago_de_refacciones_1"/>
      <sheetName val="Existencias_al_07-Nov-20121"/>
      <sheetName val="Check_GG1"/>
      <sheetName val="Sheet3_(2)1"/>
      <sheetName val="요일_테이블_1"/>
      <sheetName val="Nombre_de_SOP1"/>
      <sheetName val="_mngt_Pillar1"/>
      <sheetName val="2__Indicadores1"/>
      <sheetName val="Ta_1"/>
      <sheetName val="Lao_&amp;_Cam1"/>
      <sheetName val="Hoegaarden_20191"/>
      <sheetName val="Lao_&amp;_Cam_20191"/>
      <sheetName val="Malaysia_20191"/>
      <sheetName val="Singapore_20191"/>
      <sheetName val="Sheet2_(2)1"/>
      <sheetName val="Other_Listings1"/>
      <sheetName val="Lista_de_Entrenamientos_RSO1"/>
      <sheetName val="Tablero_SDG4"/>
      <sheetName val="Lista_Areas4"/>
      <sheetName val="One_Page4"/>
      <sheetName val="Sub-Productos_HN2"/>
      <sheetName val="Eficiencia_linea1"/>
      <sheetName val="Pauta_RPS_Distribuição"/>
      <sheetName val="Estoque_(2)"/>
      <sheetName val="_손익기01_XL_x0"/>
      <sheetName val="Comp_Inseguros"/>
      <sheetName val="BNR_2012_в_ящике"/>
      <sheetName val="DATOS_DE_VALIDACIÓN"/>
      <sheetName val="Datos_con"/>
      <sheetName val="_Datos_Cond_"/>
      <sheetName val="DO_NOT_MOVE"/>
      <sheetName val="INGRESO_(2)"/>
      <sheetName val="PG-K1610_(UEN_Areas)MNG"/>
      <sheetName val="DATOS_GEN_"/>
      <sheetName val="NUEVOS_CRITERIOS"/>
      <sheetName val="Condiciones_Agua"/>
      <sheetName val="Proced."/>
      <sheetName val="[손익기01_XLDePara5"/>
      <sheetName val="_손익기01_XLDePara5"/>
      <sheetName val="PTN"/>
      <sheetName val="Cut Machine Summary"/>
      <sheetName val="beerflow"/>
      <sheetName val="Control de Fallas"/>
      <sheetName val="Setup for Templates"/>
      <sheetName val="Datos emp"/>
      <sheetName val="Validation lists"/>
      <sheetName val="Referencias"/>
      <sheetName val="Códigos"/>
      <sheetName val="Validação de Dados"/>
      <sheetName val="TIPO DE ACTO"/>
      <sheetName val="Concentrado"/>
      <sheetName val="No llenar "/>
      <sheetName val="status"/>
      <sheetName val="Marcas"/>
      <sheetName val="CRITICIDAD DE CI"/>
      <sheetName val="Catálogo de CI"/>
      <sheetName val="% CUMPLIMIENTO"/>
      <sheetName val="% cumplimiento "/>
      <sheetName val="CALIFICACIONES 2019"/>
      <sheetName val="Lev 4 360 deg check Crit Task"/>
      <sheetName val="Lev 4 Chk IC Stock Crit Task"/>
      <sheetName val="Lev 4 WMS Putaway Crit Task"/>
      <sheetName val="Final_Summary-All"/>
      <sheetName val="Auxiliary"/>
      <sheetName val="FX_Rates"/>
      <sheetName val="Champions List"/>
      <sheetName val="Listas y equipos a evaluar"/>
      <sheetName val="NH3"/>
      <sheetName val="Hoja7"/>
      <sheetName val="Data Reporte"/>
      <sheetName val="Read me"/>
      <sheetName val="_x0000__x0005__x0000__x0001__x0000__x0000__x0000_"/>
      <sheetName val="_x0000__x0005__x0000_ÿ_x000f__x0000_ÿ"/>
      <sheetName val="Guidelines"/>
      <sheetName val="Instructions"/>
      <sheetName val="NAZ Strategy"/>
      <sheetName val="Daily Dashboard"/>
      <sheetName val="TO_Data_Base16"/>
      <sheetName val="YTD_Summary15"/>
      <sheetName val="Month_Summary15"/>
      <sheetName val="Trial_Balance_MAY_200915"/>
      <sheetName val="TB_Pivot15"/>
      <sheetName val="total_per_LB_LB215"/>
      <sheetName val="Trial_Balance_Vlookup15"/>
      <sheetName val="Trial_Balance_APRIL_200915"/>
      <sheetName val="Roll_Out_AQ15"/>
      <sheetName val="Evolução_mandamentos15"/>
      <sheetName val="Planilha_resultados14"/>
      <sheetName val="Historico_200314"/>
      <sheetName val="Sig_Cycles_Accts_&amp;_Processes14"/>
      <sheetName val="Fixed_ZBB8"/>
      <sheetName val="Como_Estamos8"/>
      <sheetName val="3_ISo_YTD8"/>
      <sheetName val="E_法规NC8"/>
      <sheetName val="Données_LMU8"/>
      <sheetName val="Brazil_Sovereign8"/>
      <sheetName val="Resumen_Costo8"/>
      <sheetName val="Base_de_Dados8"/>
      <sheetName val="Extract_Loss8"/>
      <sheetName val="5_18"/>
      <sheetName val="QA_跟踪记录表8"/>
      <sheetName val="RG_Depots8"/>
      <sheetName val="material_data8"/>
      <sheetName val="other_data8"/>
      <sheetName val="JOB_PROFILE_-_LAS8"/>
      <sheetName val="Database_(RUR)Mar_YTD8"/>
      <sheetName val="SKU_Mapping8"/>
      <sheetName val="Drop_Down8"/>
      <sheetName val="Raw_Data8"/>
      <sheetName val="EBM-2_GHQ8"/>
      <sheetName val="Base_PEF9"/>
      <sheetName val="Testing_Template_Guidance8"/>
      <sheetName val="Test_Programs8"/>
      <sheetName val="Controls_data10"/>
      <sheetName val="Dados_BLP8"/>
      <sheetName val="FJJX_Bud_IB7"/>
      <sheetName val="ARdistr_(2)8"/>
      <sheetName val="look-up_data7"/>
      <sheetName val="Prd_Hierarchy(产品层级)7"/>
      <sheetName val="Com_(2PK)7"/>
      <sheetName val="요일_테이블8"/>
      <sheetName val="요일_테이블_(2)7"/>
      <sheetName val="Prd_Hierarchy(产品层次)7"/>
      <sheetName val="Project_Code7"/>
      <sheetName val="전사_PL9"/>
      <sheetName val="자금_제외_PL9"/>
      <sheetName val="자금_PL9"/>
      <sheetName val="전사_BS9"/>
      <sheetName val="자금_제외_BS9"/>
      <sheetName val="자금_BS9"/>
      <sheetName val="BS_계정_설명9"/>
      <sheetName val="_Cash_Flow(전사)9"/>
      <sheetName val="_Cash_Flow(자금제외)9"/>
      <sheetName val="_Cash_Flow(자금)9"/>
      <sheetName val="ROIC_9"/>
      <sheetName val="인건비_명세9"/>
      <sheetName val="판관비_명세9"/>
      <sheetName val="OH_Cost경비(내역)9"/>
      <sheetName val="OH_Cost경비(배부기준)9"/>
      <sheetName val="기타수지&amp;특별손익_명세9"/>
      <sheetName val="업무연락_(2)8"/>
      <sheetName val="제시_손익계산서8"/>
      <sheetName val="01_02월_성과급9"/>
      <sheetName val="M_7회차_담금_계획8"/>
      <sheetName val="팀별_실적8"/>
      <sheetName val="팀별_실적_(환산)8"/>
      <sheetName val="4__Inj_투자상세내역8"/>
      <sheetName val="3__Blow_투자_상세내역8"/>
      <sheetName val="Process_List8"/>
      <sheetName val="7_(2)8"/>
      <sheetName val="_손익기01_XL7"/>
      <sheetName val="drop_down_list7"/>
      <sheetName val="[손익기01_XL_x005f_x0000__x005f_x0000_DePara7"/>
      <sheetName val="Income_Stmt7"/>
      <sheetName val="Quarterly_LBO_Model7"/>
      <sheetName val="Figures_Report6"/>
      <sheetName val="Set_Up7"/>
      <sheetName val="[손익기01_XL7"/>
      <sheetName val="tab_STATUS_DO_PROCESSO_6"/>
      <sheetName val="_손익기01_XL_x005f_x0000__x005f_x0000_DePara7"/>
      <sheetName val="Perf__Plan__Diário16"/>
      <sheetName val="In_(2)6"/>
      <sheetName val="Fare_prices6"/>
      <sheetName val="Hotel_prices6"/>
      <sheetName val="15년_BL_사계7"/>
      <sheetName val="Classification_分类6"/>
      <sheetName val="1_종합손익(도급)7"/>
      <sheetName val="1_종합손익(주택,개발)7"/>
      <sheetName val="2_실행예산7"/>
      <sheetName val="2_2과부족7"/>
      <sheetName val="2_3원가절감7"/>
      <sheetName val="8_외주비집행현황7"/>
      <sheetName val="9_자재비7"/>
      <sheetName val="10_현장집행7"/>
      <sheetName val="3_추가원가7"/>
      <sheetName val="3_추가원가_(2)7"/>
      <sheetName val="4_사전공사7"/>
      <sheetName val="5_추정공사비7"/>
      <sheetName val="6_금융비용7"/>
      <sheetName val="7_공사비집행현황(총괄)7"/>
      <sheetName val="11_1생산성7"/>
      <sheetName val="11_2인원산출7"/>
      <sheetName val="Clasif_5"/>
      <sheetName val="Cond__Inseguros5"/>
      <sheetName val="Comp__Inseguros5"/>
      <sheetName val="Lista_de_datos5"/>
      <sheetName val="MASTER_APP5"/>
      <sheetName val="CLASIFICACION_DE_AI6"/>
      <sheetName val="Base_da_Datos6"/>
      <sheetName val="__한국_AMP_ASP-23_판매가격__6"/>
      <sheetName val="CC_Down_load_07166"/>
      <sheetName val="변경실행(2차)_6"/>
      <sheetName val="나_출고6"/>
      <sheetName val="나_입고6"/>
      <sheetName val="09년_인건비(속리산)6"/>
      <sheetName val="합산목표(감가+57_5)6"/>
      <sheetName val="제조원가_원단위_분석6"/>
      <sheetName val="종합표양식(품의_&amp;_입고)_26"/>
      <sheetName val="원가관리_(동월대비)6"/>
      <sheetName val="b_balju_(2)6"/>
      <sheetName val="2-2_매출분석6"/>
      <sheetName val="몰드시스템_리스트6"/>
      <sheetName val="11_외화채무증권(AFS,HTM)086"/>
      <sheetName val="13_감액TEST_086"/>
      <sheetName val="12년_CF(9월)6"/>
      <sheetName val="중기조종사_단위단가6"/>
      <sheetName val="6PILE__(돌출)6"/>
      <sheetName val="기성청구_공문6"/>
      <sheetName val="Sheet1_(2)6"/>
      <sheetName val="slide_24_cat_A6"/>
      <sheetName val="slide_82_cat_b6"/>
      <sheetName val="Dados_dos_Produtos6"/>
      <sheetName val="09~10년_매출계획6"/>
      <sheetName val="1_MDF1공장6"/>
      <sheetName val="Incident_유형구분표6"/>
      <sheetName val="3YP2016-Bottom_up5"/>
      <sheetName val="DD_list6"/>
      <sheetName val="Lista_CI5"/>
      <sheetName val="Base_de_Datos5"/>
      <sheetName val="Dashboard_Prevención_Riesgos_4"/>
      <sheetName val="TOP_KPIs_MTM4"/>
      <sheetName val="PLAN_DE_ACCION4"/>
      <sheetName val="Faro_de_Indicadores4"/>
      <sheetName val="2_카드채권(대출포함)5"/>
      <sheetName val="表21_净利润调节表5"/>
      <sheetName val="DETALLE_MENSUAL4"/>
      <sheetName val="Farol_Acciones5"/>
      <sheetName val="FornecM_Check4"/>
      <sheetName val="Unidades_SAC-REVENDA6"/>
      <sheetName val="Lista_de_Entrenamientos5"/>
      <sheetName val="Supply_Cost_Centers5"/>
      <sheetName val="Estratificación_AI4"/>
      <sheetName val="condicion_inseguras4"/>
      <sheetName val="Actos_Inseguros4"/>
      <sheetName val="Control_de_incidentes4"/>
      <sheetName val="Plan_de_Acción4"/>
      <sheetName val="_DD_List5"/>
      <sheetName val="Share_Price_20025"/>
      <sheetName val="Grafica_Actos4"/>
      <sheetName val="Condiciones_SyE4"/>
      <sheetName val="REALxMETA_-_CERVEJA6"/>
      <sheetName val="REALxMETA_-_REFRI6"/>
      <sheetName val="BEP_加薪_KPI4"/>
      <sheetName val="[손익기01_XL??DePara4"/>
      <sheetName val="Farol_Metas4"/>
      <sheetName val="Mod_Relac_4"/>
      <sheetName val="Issues_List_Payments4"/>
      <sheetName val="Directrices_de_Metas_20174"/>
      <sheetName val="POC_LIST4"/>
      <sheetName val="Entity_Target4"/>
      <sheetName val="F08_-_Asia_Pac_Full_Year_Q35"/>
      <sheetName val="Top_Priorities5"/>
      <sheetName val="Listco_Stock5"/>
      <sheetName val="Intl_Purchase5"/>
      <sheetName val="FY_outlook5"/>
      <sheetName val="CY_outlook5"/>
      <sheetName val="Cash_metrics5"/>
      <sheetName val="P6_75"/>
      <sheetName val="DATOS_BASE4"/>
      <sheetName val="Hazards_Analysis-隐患分析4"/>
      <sheetName val="_손익기01_XL_x005f_x005f_x005f_x0000__x005f_x005f_x4"/>
      <sheetName val="SKU_Basic_Data4"/>
      <sheetName val="97_사업추정(WEKI)4"/>
      <sheetName val="Tong_hop4"/>
      <sheetName val="95_1_1이후취득자산(숨기기상태)4"/>
      <sheetName val="sum1_(2)4"/>
      <sheetName val="3_바닥판설계4"/>
      <sheetName val="6월_공정외주4"/>
      <sheetName val="2_대외공문4"/>
      <sheetName val="2_총괄표4"/>
      <sheetName val="입출재고현황_(2)4"/>
      <sheetName val="504전기실_동부하-L4"/>
      <sheetName val="OUTER_AREA(겹침없음)4"/>
      <sheetName val="EL_표면적4"/>
      <sheetName val="TRE_TABLE4"/>
      <sheetName val="입찰내역_발주처_양식4"/>
      <sheetName val="ACTOS_POR_RIESGO2"/>
      <sheetName val="do_not_delete4"/>
      <sheetName val="Check_Qualidade2"/>
      <sheetName val="De_Para3"/>
      <sheetName val="Nombre_de_SOP2"/>
      <sheetName val="drop_lists2"/>
      <sheetName val="APAC_S4"/>
      <sheetName val="APAC_N4"/>
      <sheetName val="Slide_output4"/>
      <sheetName val="turnover_reason퇴직사유4"/>
      <sheetName val="Data_validation4"/>
      <sheetName val="MRL_NON_SUPPLY_URU2"/>
      <sheetName val="Drop-down_List3"/>
      <sheetName val="by_DD3"/>
      <sheetName val="VALIDACION_DE_DATOS3"/>
      <sheetName val="Jul-Sep_Actual_cost_(2)3"/>
      <sheetName val="Check_Aderencia2"/>
      <sheetName val="Base_Farol2"/>
      <sheetName val="Gerencial_IL2"/>
      <sheetName val="Ventas_Campo2"/>
      <sheetName val="AIIM_-_Empresas_Ext_20122"/>
      <sheetName val="KPIs_Hana2"/>
      <sheetName val="Catalago_de_refacciones_2"/>
      <sheetName val="Existencias_al_07-Nov-20122"/>
      <sheetName val="Check_GG2"/>
      <sheetName val="Ta_2"/>
      <sheetName val="2__Indicadores2"/>
      <sheetName val="_손익기01_XL_x005f_x0000__x02"/>
      <sheetName val="부재료_비교(11년_vs_10년)2"/>
      <sheetName val="Sheet3_(2)2"/>
      <sheetName val="Lao_&amp;_Cam2"/>
      <sheetName val="Hoegaarden_20192"/>
      <sheetName val="Lao_&amp;_Cam_20192"/>
      <sheetName val="Malaysia_20192"/>
      <sheetName val="Singapore_20192"/>
      <sheetName val="Sheet2_(2)2"/>
      <sheetName val="Comp_Inseguros1"/>
      <sheetName val="Lista_de_Entrenamientos_RSO2"/>
      <sheetName val="_mngt_Pillar2"/>
      <sheetName val="Tablero_SDG5"/>
      <sheetName val="Lista_Areas5"/>
      <sheetName val="One_Page5"/>
      <sheetName val="Sub-Productos_HN3"/>
      <sheetName val="Eficiencia_linea2"/>
      <sheetName val="Pauta_RPS_Distribuição1"/>
      <sheetName val="Estoque_(2)1"/>
      <sheetName val="요일_테이블_2"/>
      <sheetName val="Other_Listings2"/>
      <sheetName val="BNR_2012_в_ящике1"/>
      <sheetName val="Vagas_x_Candidatos"/>
      <sheetName val="DO_NOT_MOVE1"/>
      <sheetName val="DATOS_DE_VALIDACIÓN1"/>
      <sheetName val="Datos_con1"/>
      <sheetName val="_Datos_Cond_1"/>
      <sheetName val="INGRESO_(2)1"/>
      <sheetName val="PG-K1610_(UEN_Areas)MNG1"/>
      <sheetName val="DATOS_GEN_1"/>
      <sheetName val="NUEVOS_CRITERIOS1"/>
      <sheetName val="Condiciones_Agua1"/>
      <sheetName val="__한국_AMP_ASP-23_판㧤가격__"/>
      <sheetName val="11_䡸화채무줝ⴌ(AFS,HTM)08"/>
      <sheetName val="Drop_list"/>
      <sheetName val="Dropdown_list"/>
      <sheetName val="Proced_"/>
      <sheetName val="Control_de_Fallas"/>
      <sheetName val="Setup_for_Templates"/>
      <sheetName val="Datos_emp"/>
      <sheetName val="TIPO_DE_ACTO"/>
      <sheetName val="%_cumplimiento_"/>
      <sheetName val="%_CUMPLIMIENTO"/>
      <sheetName val="Listas_y_equipos_a_evaluar"/>
      <sheetName val="CRITICIDAD_DE_CI"/>
      <sheetName val="Catálogo_de_CI"/>
      <sheetName val="Data_Reporte"/>
      <sheetName val="Read_me"/>
      <sheetName val="ÿÿ"/>
      <sheetName val="Validation_lists"/>
      <sheetName val="Cut_Machine_Summary"/>
      <sheetName val="Daily_Dashboard"/>
      <sheetName val="YTD_Summary16"/>
      <sheetName val="Month_Summary16"/>
      <sheetName val="Trial_Balance_MAY_200916"/>
      <sheetName val="TB_Pivot16"/>
      <sheetName val="total_per_LB_LB216"/>
      <sheetName val="Trial_Balance_Vlookup16"/>
      <sheetName val="Trial_Balance_APRIL_200916"/>
      <sheetName val="TO_Data_Base17"/>
      <sheetName val="Roll_Out_AQ16"/>
      <sheetName val="Evolução_mandamentos16"/>
      <sheetName val="Planilha_resultados15"/>
      <sheetName val="Historico_200315"/>
      <sheetName val="Sig_Cycles_Accts_&amp;_Processes15"/>
      <sheetName val="Fixed_ZBB9"/>
      <sheetName val="3_ISo_YTD9"/>
      <sheetName val="E_法规NC9"/>
      <sheetName val="Données_LMU9"/>
      <sheetName val="Brazil_Sovereign9"/>
      <sheetName val="Resumen_Costo9"/>
      <sheetName val="Extract_Loss9"/>
      <sheetName val="QA_跟踪记录表9"/>
      <sheetName val="5_19"/>
      <sheetName val="Como_Estamos9"/>
      <sheetName val="Base_de_Dados9"/>
      <sheetName val="RG_Depots9"/>
      <sheetName val="material_data9"/>
      <sheetName val="other_data9"/>
      <sheetName val="Database_(RUR)Mar_YTD9"/>
      <sheetName val="SKU_Mapping9"/>
      <sheetName val="Drop_Down9"/>
      <sheetName val="Raw_Data9"/>
      <sheetName val="EBM-2_GHQ9"/>
      <sheetName val="Base_PEF10"/>
      <sheetName val="Testing_Template_Guidance9"/>
      <sheetName val="Test_Programs9"/>
      <sheetName val="Controls_data11"/>
      <sheetName val="Dados_BLP9"/>
      <sheetName val="ARdistr_(2)9"/>
      <sheetName val="FJJX_Bud_IB8"/>
      <sheetName val="look-up_data8"/>
      <sheetName val="Prd_Hierarchy(产品层级)8"/>
      <sheetName val="Com_(2PK)8"/>
      <sheetName val="JOB_PROFILE_-_LAS9"/>
      <sheetName val="요일_테이블9"/>
      <sheetName val="요일_테이블_(2)8"/>
      <sheetName val="Prd_Hierarchy(产品层次)8"/>
      <sheetName val="Project_Code8"/>
      <sheetName val="전사_PL10"/>
      <sheetName val="자금_제외_PL10"/>
      <sheetName val="자금_PL10"/>
      <sheetName val="전사_BS10"/>
      <sheetName val="자금_제외_BS10"/>
      <sheetName val="자금_BS10"/>
      <sheetName val="BS_계정_설명10"/>
      <sheetName val="_Cash_Flow(전사)10"/>
      <sheetName val="_Cash_Flow(자금제외)10"/>
      <sheetName val="_Cash_Flow(자금)10"/>
      <sheetName val="ROIC_10"/>
      <sheetName val="인건비_명세10"/>
      <sheetName val="판관비_명세10"/>
      <sheetName val="OH_Cost경비(내역)10"/>
      <sheetName val="OH_Cost경비(배부기준)10"/>
      <sheetName val="기타수지&amp;특별손익_명세10"/>
      <sheetName val="업무연락_(2)9"/>
      <sheetName val="제시_손익계산서9"/>
      <sheetName val="01_02월_성과급10"/>
      <sheetName val="M_7회차_담금_계획9"/>
      <sheetName val="팀별_실적9"/>
      <sheetName val="팀별_실적_(환산)9"/>
      <sheetName val="4__Inj_투자상세내역9"/>
      <sheetName val="3__Blow_투자_상세내역9"/>
      <sheetName val="Process_List9"/>
      <sheetName val="7_(2)9"/>
      <sheetName val="_손익기01_XL8"/>
      <sheetName val="Income_Stmt8"/>
      <sheetName val="drop_down_list8"/>
      <sheetName val="Figures_Report7"/>
      <sheetName val="[손익기01_XL_x005f_x0000__x005f_x0000_DePara8"/>
      <sheetName val="Quarterly_LBO_Model8"/>
      <sheetName val="[손익기01_XL8"/>
      <sheetName val="_손익기01_XL_x005f_x0000__x005f_x0000_DePara8"/>
      <sheetName val="15년_BL_사계8"/>
      <sheetName val="1_종합손익(도급)8"/>
      <sheetName val="1_종합손익(주택,개발)8"/>
      <sheetName val="2_실행예산8"/>
      <sheetName val="2_2과부족8"/>
      <sheetName val="2_3원가절감8"/>
      <sheetName val="8_외주비집행현황8"/>
      <sheetName val="9_자재비8"/>
      <sheetName val="10_현장집행8"/>
      <sheetName val="3_추가원가8"/>
      <sheetName val="3_추가원가_(2)8"/>
      <sheetName val="4_사전공사8"/>
      <sheetName val="5_추정공사비8"/>
      <sheetName val="6_금융비용8"/>
      <sheetName val="7_공사비집행현황(총괄)8"/>
      <sheetName val="11_1생산성8"/>
      <sheetName val="11_2인원산출8"/>
      <sheetName val="Classification_分类7"/>
      <sheetName val="Set_Up8"/>
      <sheetName val="Fare_prices7"/>
      <sheetName val="Hotel_prices7"/>
      <sheetName val="tab_STATUS_DO_PROCESSO_7"/>
      <sheetName val="Perf__Plan__Diário17"/>
      <sheetName val="In_(2)7"/>
      <sheetName val="__한국_AMP_ASP-23_판매가격__7"/>
      <sheetName val="CC_Down_load_07167"/>
      <sheetName val="변경실행(2차)_7"/>
      <sheetName val="나_출고7"/>
      <sheetName val="나_입고7"/>
      <sheetName val="09년_인건비(속리산)7"/>
      <sheetName val="합산목표(감가+57_5)7"/>
      <sheetName val="제조원가_원단위_분석7"/>
      <sheetName val="종합표양식(품의_&amp;_입고)_27"/>
      <sheetName val="원가관리_(동월대비)7"/>
      <sheetName val="b_balju_(2)7"/>
      <sheetName val="2-2_매출분석7"/>
      <sheetName val="몰드시스템_리스트7"/>
      <sheetName val="11_외화채무증권(AFS,HTM)087"/>
      <sheetName val="13_감액TEST_087"/>
      <sheetName val="12년_CF(9월)7"/>
      <sheetName val="중기조종사_단위단가7"/>
      <sheetName val="6PILE__(돌출)7"/>
      <sheetName val="기성청구_공문7"/>
      <sheetName val="Sheet1_(2)7"/>
      <sheetName val="CLASIFICACION_DE_AI7"/>
      <sheetName val="Base_da_Datos7"/>
      <sheetName val="slide_24_cat_A7"/>
      <sheetName val="slide_82_cat_b7"/>
      <sheetName val="Dados_dos_Produtos7"/>
      <sheetName val="09~10년_매출계획7"/>
      <sheetName val="1_MDF1공장7"/>
      <sheetName val="Incident_유형구분표7"/>
      <sheetName val="3YP2016-Bottom_up6"/>
      <sheetName val="DD_list7"/>
      <sheetName val="Base_de_Datos6"/>
      <sheetName val="Supply_Cost_Centers6"/>
      <sheetName val="2_카드채권(대출포함)6"/>
      <sheetName val="表21_净利润调节表6"/>
      <sheetName val="Cond__Inseguros6"/>
      <sheetName val="Comp__Inseguros6"/>
      <sheetName val="Lista_de_datos6"/>
      <sheetName val="MASTER_APP6"/>
      <sheetName val="Clasif_6"/>
      <sheetName val="Farol_Acciones6"/>
      <sheetName val="Lista_de_Entrenamientos6"/>
      <sheetName val="Unidades_SAC-REVENDA7"/>
      <sheetName val="FornecM_Check5"/>
      <sheetName val="Lista_CI6"/>
      <sheetName val="Estratificación_AI5"/>
      <sheetName val="condicion_inseguras5"/>
      <sheetName val="Actos_Inseguros5"/>
      <sheetName val="Control_de_incidentes5"/>
      <sheetName val="Plan_de_Acción5"/>
      <sheetName val="_DD_List6"/>
      <sheetName val="Share_Price_20026"/>
      <sheetName val="Issues_List_Payments5"/>
      <sheetName val="BEP_加薪_KPI5"/>
      <sheetName val="Faro_de_Indicadores5"/>
      <sheetName val="TOP_KPIs_MTM5"/>
      <sheetName val="PLAN_DE_ACCION5"/>
      <sheetName val="Grafica_Actos5"/>
      <sheetName val="POC_LIST5"/>
      <sheetName val="Dashboard_Prevención_Riesgos_5"/>
      <sheetName val="APAC_S5"/>
      <sheetName val="APAC_N5"/>
      <sheetName val="Slide_output5"/>
      <sheetName val="do_not_delete5"/>
      <sheetName val="[손익기01_XL??DePara5"/>
      <sheetName val="Farol_Metas5"/>
      <sheetName val="Mod_Relac_5"/>
      <sheetName val="Condiciones_SyE5"/>
      <sheetName val="REALxMETA_-_CERVEJA7"/>
      <sheetName val="REALxMETA_-_REFRI7"/>
      <sheetName val="Directrices_de_Metas_20175"/>
      <sheetName val="F08_-_Asia_Pac_Full_Year_Q36"/>
      <sheetName val="Top_Priorities6"/>
      <sheetName val="Listco_Stock6"/>
      <sheetName val="Intl_Purchase6"/>
      <sheetName val="FY_outlook6"/>
      <sheetName val="CY_outlook6"/>
      <sheetName val="Cash_metrics6"/>
      <sheetName val="P6_76"/>
      <sheetName val="DATOS_BASE5"/>
      <sheetName val="DETALLE_MENSUAL5"/>
      <sheetName val="Entity_Target5"/>
      <sheetName val="VALIDACION_DE_DATOS4"/>
      <sheetName val="_손익기01_XL_x005f_x005f_x005f_x0000__x005f_x005f_x5"/>
      <sheetName val="Hazards_Analysis-隐患分析5"/>
      <sheetName val="97_사업추정(WEKI)5"/>
      <sheetName val="Tong_hop5"/>
      <sheetName val="95_1_1이후취득자산(숨기기상태)5"/>
      <sheetName val="sum1_(2)5"/>
      <sheetName val="3_바닥판설계5"/>
      <sheetName val="6월_공정외주5"/>
      <sheetName val="2_대외공문5"/>
      <sheetName val="2_총괄표5"/>
      <sheetName val="입출재고현황_(2)5"/>
      <sheetName val="504전기실_동부하-L5"/>
      <sheetName val="OUTER_AREA(겹침없음)5"/>
      <sheetName val="EL_표면적5"/>
      <sheetName val="TRE_TABLE5"/>
      <sheetName val="입찰내역_발주처_양식5"/>
      <sheetName val="Data_validation5"/>
      <sheetName val="turnover_reason퇴직사유5"/>
      <sheetName val="SKU_Basic_Data5"/>
      <sheetName val="Jul-Sep_Actual_cost_(2)4"/>
      <sheetName val="Drop-down_List4"/>
      <sheetName val="by_DD4"/>
      <sheetName val="Check_Qualidade3"/>
      <sheetName val="Check_Aderencia3"/>
      <sheetName val="De_Para4"/>
      <sheetName val="Base_Farol3"/>
      <sheetName val="Gerencial_IL3"/>
      <sheetName val="Ventas_Campo3"/>
      <sheetName val="ACTOS_POR_RIESGO3"/>
      <sheetName val="drop_lists3"/>
      <sheetName val="MRL_NON_SUPPLY_URU3"/>
      <sheetName val="AIIM_-_Empresas_Ext_20123"/>
      <sheetName val="KPIs_Hana3"/>
      <sheetName val="Catalago_de_refacciones_3"/>
      <sheetName val="Existencias_al_07-Nov-20123"/>
      <sheetName val="Check_GG3"/>
      <sheetName val="Nombre_de_SOP3"/>
      <sheetName val="Ta_3"/>
      <sheetName val="2__Indicadores3"/>
      <sheetName val="부재료_비교(11년_vs_10년)3"/>
      <sheetName val="_손익기01_XL_x005f_x0000__x03"/>
      <sheetName val="_mngt_Pillar3"/>
      <sheetName val="Sheet3_(2)3"/>
      <sheetName val="Lista_de_Entrenamientos_RSO3"/>
      <sheetName val="Tablero_SDG6"/>
      <sheetName val="Lista_Areas6"/>
      <sheetName val="One_Page6"/>
      <sheetName val="Sub-Productos_HN4"/>
      <sheetName val="Eficiencia_linea3"/>
      <sheetName val="요일_테이블_3"/>
      <sheetName val="Sheet2_(2)3"/>
      <sheetName val="Lao_&amp;_Cam3"/>
      <sheetName val="Hoegaarden_20193"/>
      <sheetName val="Lao_&amp;_Cam_20193"/>
      <sheetName val="Malaysia_20193"/>
      <sheetName val="Singapore_20193"/>
      <sheetName val="Other_Listings3"/>
      <sheetName val="Pauta_RPS_Distribuição2"/>
      <sheetName val="Estoque_(2)2"/>
      <sheetName val="Comp_Inseguros2"/>
      <sheetName val="BNR_2012_в_ящике2"/>
      <sheetName val="DATOS_DE_VALIDACIÓN2"/>
      <sheetName val="Datos_con2"/>
      <sheetName val="_Datos_Cond_2"/>
      <sheetName val="DO_NOT_MOVE2"/>
      <sheetName val="INGRESO_(2)2"/>
      <sheetName val="PG-K1610_(UEN_Areas)MNG2"/>
      <sheetName val="DATOS_GEN_2"/>
      <sheetName val="NUEVOS_CRITERIOS2"/>
      <sheetName val="Condiciones_Agua2"/>
      <sheetName val="Dropdown_list1"/>
      <sheetName val="FX_Rates1"/>
      <sheetName val="Vagas_x_Candidatos1"/>
      <sheetName val="__한국_AMP_ASP-23_판㧤가격__1"/>
      <sheetName val="11_䡸화채무줝ⴌ(AFS,HTM)081"/>
      <sheetName val="Drop_list1"/>
      <sheetName val="Proced_1"/>
      <sheetName val="Control_de_Fallas1"/>
      <sheetName val="Setup_for_Templates1"/>
      <sheetName val="Datos_emp1"/>
      <sheetName val="TIPO_DE_ACTO1"/>
      <sheetName val="%_cumplimiento_1"/>
      <sheetName val="%_CUMPLIMIENTO1"/>
      <sheetName val="Listas_y_equipos_a_evaluar1"/>
      <sheetName val="CRITICIDAD_DE_CI1"/>
      <sheetName val="Catálogo_de_CI1"/>
      <sheetName val="Data_Reporte1"/>
      <sheetName val="Read_me1"/>
      <sheetName val="Validation_lists1"/>
      <sheetName val="Cut_Machine_Summary1"/>
      <sheetName val="Daily_Dashboard1"/>
      <sheetName val="Champions_List"/>
      <sheetName val="Incentivo Automóvil"/>
      <sheetName val="_손익기01_XL_x0000__x1"/>
      <sheetName val="_손익기01_XL_x005f_x0000__x2"/>
      <sheetName val="费用指引"/>
      <sheetName val="进货时间"/>
      <sheetName val="参考字段（不许更改）"/>
      <sheetName val="Mapeo SKUs"/>
      <sheetName val="Vol.(Ds)"/>
      <sheetName val="Vol.(Ka)"/>
      <sheetName val="Vol.(Oth)"/>
      <sheetName val="Vol.(Oth) Cortesias"/>
      <sheetName val="INPUT-$Intervention(Ds)"/>
      <sheetName val="INPUT-ICO"/>
      <sheetName val="INPUT-Cust.Sugg.Margin(Ds)"/>
      <sheetName val="On Invoice"/>
      <sheetName val="INPUT-$Intervention(Ka)"/>
      <sheetName val="INPUT-Cust.Sugg.Margin(Ka)"/>
      <sheetName val="INPUT SKUs"/>
      <sheetName val="清單"/>
      <sheetName val="Brand P&amp;L"/>
      <sheetName val="MALTA"/>
      <sheetName val="SPARK"/>
      <sheetName val="SUPERMONT"/>
      <sheetName val="SUPERMONT P"/>
      <sheetName val="Mapeo_SKUs"/>
      <sheetName val="Vol_(Ds)"/>
      <sheetName val="Vol_(Ka)"/>
      <sheetName val="Vol_(Oth)"/>
      <sheetName val="Vol_(Oth)_Cortesias"/>
      <sheetName val="INPUT-Cust_Sugg_Margin(Ds)"/>
      <sheetName val="On_Invoice"/>
      <sheetName val="INPUT-Cust_Sugg_Margin(Ka)"/>
      <sheetName val="INPUT_SKUs"/>
      <sheetName val="Mapeo_SKUs1"/>
      <sheetName val="Vol_(Ds)1"/>
      <sheetName val="Vol_(Ka)1"/>
      <sheetName val="Vol_(Oth)1"/>
      <sheetName val="Vol_(Oth)_Cortesias1"/>
      <sheetName val="INPUT-Cust_Sugg_Margin(Ds)1"/>
      <sheetName val="On_Invoice1"/>
      <sheetName val="INPUT-Cust_Sugg_Margin(Ka)1"/>
      <sheetName val="INPUT_SKUs1"/>
      <sheetName val="유효성목록"/>
      <sheetName val="Data selection"/>
      <sheetName val="BMU_H"/>
      <sheetName val="1."/>
      <sheetName val="Customer &amp; SO"/>
      <sheetName val="Session Proposal"/>
      <sheetName val="社員リスト"/>
      <sheetName val="数据分类"/>
      <sheetName val="생산성"/>
      <sheetName val="Справочник"/>
      <sheetName val="TO_Data_Base18"/>
      <sheetName val="YTD_Summary17"/>
      <sheetName val="Month_Summary17"/>
      <sheetName val="Trial_Balance_MAY_200917"/>
      <sheetName val="TB_Pivot17"/>
      <sheetName val="total_per_LB_LB217"/>
      <sheetName val="Trial_Balance_Vlookup17"/>
      <sheetName val="Trial_Balance_APRIL_200917"/>
      <sheetName val="Roll_Out_AQ17"/>
      <sheetName val="Evolução_mandamentos17"/>
      <sheetName val="Planilha_resultados16"/>
      <sheetName val="Historico_200316"/>
      <sheetName val="Sig_Cycles_Accts_&amp;_Processes16"/>
      <sheetName val="Fixed_ZBB10"/>
      <sheetName val="E_法规NC10"/>
      <sheetName val="3_ISo_YTD10"/>
      <sheetName val="Données_LMU10"/>
      <sheetName val="Brazil_Sovereign10"/>
      <sheetName val="Como_Estamos10"/>
      <sheetName val="Resumen_Costo10"/>
      <sheetName val="Base_de_Dados10"/>
      <sheetName val="Extract_Loss10"/>
      <sheetName val="5_110"/>
      <sheetName val="QA_跟踪记录表10"/>
      <sheetName val="RG_Depots10"/>
      <sheetName val="material_data10"/>
      <sheetName val="other_data10"/>
      <sheetName val="Controls_data12"/>
      <sheetName val="Database_(RUR)Mar_YTD10"/>
      <sheetName val="SKU_Mapping10"/>
      <sheetName val="Drop_Down10"/>
      <sheetName val="Raw_Data10"/>
      <sheetName val="EBM-2_GHQ10"/>
      <sheetName val="Base_PEF11"/>
      <sheetName val="Testing_Template_Guidance10"/>
      <sheetName val="Test_Programs10"/>
      <sheetName val="Dados_BLP10"/>
      <sheetName val="FJJX_Bud_IB9"/>
      <sheetName val="JOB_PROFILE_-_LAS10"/>
      <sheetName val="ARdistr_(2)10"/>
      <sheetName val="look-up_data9"/>
      <sheetName val="Prd_Hierarchy(产品层级)9"/>
      <sheetName val="Com_(2PK)9"/>
      <sheetName val="Project_Code9"/>
      <sheetName val="요일_테이블10"/>
      <sheetName val="요일_테이블_(2)9"/>
      <sheetName val="Prd_Hierarchy(产品层次)9"/>
      <sheetName val="전사_PL11"/>
      <sheetName val="자금_제외_PL11"/>
      <sheetName val="자금_PL11"/>
      <sheetName val="전사_BS11"/>
      <sheetName val="자금_제외_BS11"/>
      <sheetName val="자금_BS11"/>
      <sheetName val="BS_계정_설명11"/>
      <sheetName val="_Cash_Flow(전사)11"/>
      <sheetName val="_Cash_Flow(자금제외)11"/>
      <sheetName val="_Cash_Flow(자금)11"/>
      <sheetName val="ROIC_11"/>
      <sheetName val="인건비_명세11"/>
      <sheetName val="판관비_명세11"/>
      <sheetName val="OH_Cost경비(내역)11"/>
      <sheetName val="OH_Cost경비(배부기준)11"/>
      <sheetName val="기타수지&amp;특별손익_명세11"/>
      <sheetName val="업무연락_(2)10"/>
      <sheetName val="제시_손익계산서10"/>
      <sheetName val="01_02월_성과급11"/>
      <sheetName val="M_7회차_담금_계획10"/>
      <sheetName val="팀별_실적10"/>
      <sheetName val="팀별_실적_(환산)10"/>
      <sheetName val="4__Inj_투자상세내역10"/>
      <sheetName val="3__Blow_투자_상세내역10"/>
      <sheetName val="Process_List10"/>
      <sheetName val="7_(2)10"/>
      <sheetName val="_손익기01_XL9"/>
      <sheetName val="drop_down_list9"/>
      <sheetName val="[손익기01_XL_x005f_x0000__x005f_x0000_DePara9"/>
      <sheetName val="Income_Stmt9"/>
      <sheetName val="Quarterly_LBO_Model9"/>
      <sheetName val="Figures_Report8"/>
      <sheetName val="[손익기01_XL9"/>
      <sheetName val="_손익기01_XL_x005f_x0000__x005f_x0000_DePara9"/>
      <sheetName val="15년_BL_사계9"/>
      <sheetName val="1_종합손익(도급)9"/>
      <sheetName val="1_종합손익(주택,개발)9"/>
      <sheetName val="2_실행예산9"/>
      <sheetName val="2_2과부족9"/>
      <sheetName val="2_3원가절감9"/>
      <sheetName val="8_외주비집행현황9"/>
      <sheetName val="9_자재비9"/>
      <sheetName val="10_현장집행9"/>
      <sheetName val="3_추가원가9"/>
      <sheetName val="3_추가원가_(2)9"/>
      <sheetName val="4_사전공사9"/>
      <sheetName val="5_추정공사비9"/>
      <sheetName val="6_금융비용9"/>
      <sheetName val="7_공사비집행현황(총괄)9"/>
      <sheetName val="11_1생산성9"/>
      <sheetName val="11_2인원산출9"/>
      <sheetName val="Classification_分类8"/>
      <sheetName val="Set_Up9"/>
      <sheetName val="Fare_prices8"/>
      <sheetName val="Hotel_prices8"/>
      <sheetName val="tab_STATUS_DO_PROCESSO_8"/>
      <sheetName val="__한국_AMP_ASP-23_판매가격__8"/>
      <sheetName val="CC_Down_load_07168"/>
      <sheetName val="변경실행(2차)_8"/>
      <sheetName val="나_출고8"/>
      <sheetName val="나_입고8"/>
      <sheetName val="09년_인건비(속리산)8"/>
      <sheetName val="합산목표(감가+57_5)8"/>
      <sheetName val="제조원가_원단위_분석8"/>
      <sheetName val="종합표양식(품의_&amp;_입고)_28"/>
      <sheetName val="원가관리_(동월대비)8"/>
      <sheetName val="b_balju_(2)8"/>
      <sheetName val="2-2_매출분석8"/>
      <sheetName val="몰드시스템_리스트8"/>
      <sheetName val="11_외화채무증권(AFS,HTM)088"/>
      <sheetName val="13_감액TEST_088"/>
      <sheetName val="12년_CF(9월)8"/>
      <sheetName val="중기조종사_단위단가8"/>
      <sheetName val="6PILE__(돌출)8"/>
      <sheetName val="기성청구_공문8"/>
      <sheetName val="Sheet1_(2)8"/>
      <sheetName val="slide_24_cat_A8"/>
      <sheetName val="slide_82_cat_b8"/>
      <sheetName val="Perf__Plan__Diário18"/>
      <sheetName val="In_(2)8"/>
      <sheetName val="Clasif_7"/>
      <sheetName val="CLASIFICACION_DE_AI8"/>
      <sheetName val="Base_da_Datos8"/>
      <sheetName val="Dados_dos_Produtos8"/>
      <sheetName val="Cond__Inseguros7"/>
      <sheetName val="Comp__Inseguros7"/>
      <sheetName val="Lista_de_datos7"/>
      <sheetName val="MASTER_APP7"/>
      <sheetName val="09~10년_매출계획8"/>
      <sheetName val="1_MDF1공장8"/>
      <sheetName val="Incident_유형구분표8"/>
      <sheetName val="3YP2016-Bottom_up7"/>
      <sheetName val="DD_list8"/>
      <sheetName val="Lista_CI7"/>
      <sheetName val="Base_de_Datos7"/>
      <sheetName val="2_카드채권(대출포함)7"/>
      <sheetName val="表21_净利润调节表7"/>
      <sheetName val="DETALLE_MENSUAL6"/>
      <sheetName val="Dashboard_Prevención_Riesgos_6"/>
      <sheetName val="TOP_KPIs_MTM6"/>
      <sheetName val="PLAN_DE_ACCION6"/>
      <sheetName val="Faro_de_Indicadores6"/>
      <sheetName val="Supply_Cost_Centers7"/>
      <sheetName val="Farol_Acciones7"/>
      <sheetName val="Lista_de_Entrenamientos7"/>
      <sheetName val="Unidades_SAC-REVENDA8"/>
      <sheetName val="FornecM_Check6"/>
      <sheetName val="Estratificación_AI6"/>
      <sheetName val="condicion_inseguras6"/>
      <sheetName val="Actos_Inseguros6"/>
      <sheetName val="Control_de_incidentes6"/>
      <sheetName val="Plan_de_Acción6"/>
      <sheetName val="_DD_List7"/>
      <sheetName val="Share_Price_20027"/>
      <sheetName val="Issues_List_Payments6"/>
      <sheetName val="BEP_加薪_KPI6"/>
      <sheetName val="F08_-_Asia_Pac_Full_Year_Q37"/>
      <sheetName val="Top_Priorities7"/>
      <sheetName val="Listco_Stock7"/>
      <sheetName val="Intl_Purchase7"/>
      <sheetName val="FY_outlook7"/>
      <sheetName val="CY_outlook7"/>
      <sheetName val="Cash_metrics7"/>
      <sheetName val="P6_77"/>
      <sheetName val="DATOS_BASE6"/>
      <sheetName val="Hazards_Analysis-隐患分析6"/>
      <sheetName val="_손익기01_XL_x005f_x005f_x005f_x0000__x005f_x005f_x6"/>
      <sheetName val="SKU_Basic_Data6"/>
      <sheetName val="97_사업추정(WEKI)6"/>
      <sheetName val="Tong_hop6"/>
      <sheetName val="95_1_1이후취득자산(숨기기상태)6"/>
      <sheetName val="sum1_(2)6"/>
      <sheetName val="3_바닥판설계6"/>
      <sheetName val="6월_공정외주6"/>
      <sheetName val="2_대외공문6"/>
      <sheetName val="2_총괄표6"/>
      <sheetName val="입출재고현황_(2)6"/>
      <sheetName val="504전기실_동부하-L6"/>
      <sheetName val="OUTER_AREA(겹침없음)6"/>
      <sheetName val="EL_표면적6"/>
      <sheetName val="TRE_TABLE6"/>
      <sheetName val="입찰내역_발주처_양식6"/>
      <sheetName val="ACTOS_POR_RIESGO4"/>
      <sheetName val="Mod_Relac_6"/>
      <sheetName val="Grafica_Actos6"/>
      <sheetName val="Condiciones_SyE6"/>
      <sheetName val="POC_LIST6"/>
      <sheetName val="REALxMETA_-_CERVEJA8"/>
      <sheetName val="REALxMETA_-_REFRI8"/>
      <sheetName val="[손익기01_XL??DePara6"/>
      <sheetName val="Farol_Metas6"/>
      <sheetName val="Directrices_de_Metas_20176"/>
      <sheetName val="Entity_Target6"/>
      <sheetName val="do_not_delete6"/>
      <sheetName val="Check_Qualidade4"/>
      <sheetName val="De_Para5"/>
      <sheetName val="Nombre_de_SOP4"/>
      <sheetName val="drop_lists4"/>
      <sheetName val="APAC_S6"/>
      <sheetName val="APAC_N6"/>
      <sheetName val="Slide_output6"/>
      <sheetName val="turnover_reason퇴직사유6"/>
      <sheetName val="Data_validation6"/>
      <sheetName val="MRL_NON_SUPPLY_URU4"/>
      <sheetName val="VALIDACION_DE_DATOS5"/>
      <sheetName val="KPIs_Hana4"/>
      <sheetName val="Catalago_de_refacciones_4"/>
      <sheetName val="Existencias_al_07-Nov-20124"/>
      <sheetName val="Check_Aderencia4"/>
      <sheetName val="Base_Farol4"/>
      <sheetName val="Gerencial_IL4"/>
      <sheetName val="Drop-down_List5"/>
      <sheetName val="by_DD5"/>
      <sheetName val="Jul-Sep_Actual_cost_(2)5"/>
      <sheetName val="Ventas_Campo4"/>
      <sheetName val="AIIM_-_Empresas_Ext_20124"/>
      <sheetName val="Check_GG4"/>
      <sheetName val="Ta_4"/>
      <sheetName val="2__Indicadores4"/>
      <sheetName val="_손익기01_XL_x005f_x0000__x04"/>
      <sheetName val="부재료_비교(11년_vs_10년)4"/>
      <sheetName val="_mngt_Pillar4"/>
      <sheetName val="Lista_de_Entrenamientos_RSO4"/>
      <sheetName val="Tablero_SDG7"/>
      <sheetName val="Lista_Areas7"/>
      <sheetName val="One_Page7"/>
      <sheetName val="Sub-Productos_HN5"/>
      <sheetName val="Eficiencia_linea4"/>
      <sheetName val="Pauta_RPS_Distribuição3"/>
      <sheetName val="Estoque_(2)3"/>
      <sheetName val="Sheet3_(2)4"/>
      <sheetName val="Lao_&amp;_Cam4"/>
      <sheetName val="Hoegaarden_20194"/>
      <sheetName val="Lao_&amp;_Cam_20194"/>
      <sheetName val="Malaysia_20194"/>
      <sheetName val="Singapore_20194"/>
      <sheetName val="Sheet2_(2)4"/>
      <sheetName val="Comp_Inseguros3"/>
      <sheetName val="요일_테이블_4"/>
      <sheetName val="Other_Listings4"/>
      <sheetName val="BNR_2012_в_ящике3"/>
      <sheetName val="FX_Rates2"/>
      <sheetName val="Vagas_x_Candidatos2"/>
      <sheetName val="__한국_AMP_ASP-23_판㧤가격__2"/>
      <sheetName val="11_䡸화채무줝ⴌ(AFS,HTM)082"/>
      <sheetName val="Drop_list2"/>
      <sheetName val="DO_NOT_MOVE3"/>
      <sheetName val="DATOS_DE_VALIDACIÓN3"/>
      <sheetName val="Datos_con3"/>
      <sheetName val="_Datos_Cond_3"/>
      <sheetName val="INGRESO_(2)3"/>
      <sheetName val="PG-K1610_(UEN_Areas)MNG3"/>
      <sheetName val="DATOS_GEN_3"/>
      <sheetName val="NUEVOS_CRITERIOS3"/>
      <sheetName val="Condiciones_Agua3"/>
      <sheetName val="Análise_Tempos"/>
      <sheetName val="Dropdown_list2"/>
      <sheetName val="Proced_2"/>
      <sheetName val="Cut_Machine_Summary2"/>
      <sheetName val="Control_de_Fallas2"/>
      <sheetName val="Setup_for_Templates2"/>
      <sheetName val="Datos_emp2"/>
      <sheetName val="Validation_lists2"/>
      <sheetName val="Validação_de_Dados"/>
      <sheetName val="TIPO_DE_ACTO2"/>
      <sheetName val="No_llenar_"/>
      <sheetName val="CRITICIDAD_DE_CI2"/>
      <sheetName val="Catálogo_de_CI2"/>
      <sheetName val="%_CUMPLIMIENTO2"/>
      <sheetName val="%_cumplimiento_2"/>
      <sheetName val="CALIFICACIONES_2019"/>
      <sheetName val="Lev_4_360_deg_check_Crit_Task"/>
      <sheetName val="Lev_4_Chk_IC_Stock_Crit_Task"/>
      <sheetName val="Lev_4_WMS_Putaway_Crit_Task"/>
      <sheetName val="Champions_List1"/>
      <sheetName val="Listas_y_equipos_a_evaluar2"/>
      <sheetName val="Data_Reporte2"/>
      <sheetName val="Read_me2"/>
      <sheetName val="NAZ_Strategy"/>
      <sheetName val="Daily_Dashboard2"/>
      <sheetName val="Incentivo_Automóvil"/>
      <sheetName val="Mapeo_SKUs2"/>
      <sheetName val="Vol_(Ds)2"/>
      <sheetName val="Vol_(Ka)2"/>
      <sheetName val="Vol_(Oth)2"/>
      <sheetName val="Vol_(Oth)_Cortesias2"/>
      <sheetName val="INPUT-Cust_Sugg_Margin(Ds)2"/>
      <sheetName val="On_Invoice2"/>
      <sheetName val="INPUT-Cust_Sugg_Margin(Ka)2"/>
      <sheetName val="INPUT_SKUs2"/>
      <sheetName val="Brand_P&amp;L"/>
      <sheetName val="SUPERMONT_P"/>
      <sheetName val="Data_selection"/>
      <sheetName val="1_"/>
      <sheetName val="Customer_&amp;_SO"/>
      <sheetName val="Session_Proposal"/>
      <sheetName val="TO_Data_Base19"/>
      <sheetName val="YTD_Summary18"/>
      <sheetName val="Month_Summary18"/>
      <sheetName val="Trial_Balance_MAY_200918"/>
      <sheetName val="TB_Pivot18"/>
      <sheetName val="total_per_LB_LB218"/>
      <sheetName val="Trial_Balance_Vlookup18"/>
      <sheetName val="Trial_Balance_APRIL_200918"/>
      <sheetName val="Roll_Out_AQ18"/>
      <sheetName val="Evolução_mandamentos18"/>
      <sheetName val="Planilha_resultados17"/>
      <sheetName val="Historico_200317"/>
      <sheetName val="Sig_Cycles_Accts_&amp;_Processes17"/>
      <sheetName val="Fixed_ZBB11"/>
      <sheetName val="E_法规NC11"/>
      <sheetName val="3_ISo_YTD11"/>
      <sheetName val="Données_LMU11"/>
      <sheetName val="Brazil_Sovereign11"/>
      <sheetName val="Como_Estamos11"/>
      <sheetName val="Resumen_Costo11"/>
      <sheetName val="Base_de_Dados11"/>
      <sheetName val="Extract_Loss11"/>
      <sheetName val="5_111"/>
      <sheetName val="QA_跟踪记录表11"/>
      <sheetName val="RG_Depots11"/>
      <sheetName val="material_data11"/>
      <sheetName val="other_data11"/>
      <sheetName val="Controls_data13"/>
      <sheetName val="Database_(RUR)Mar_YTD11"/>
      <sheetName val="SKU_Mapping11"/>
      <sheetName val="Drop_Down11"/>
      <sheetName val="Raw_Data11"/>
      <sheetName val="EBM-2_GHQ11"/>
      <sheetName val="Base_PEF12"/>
      <sheetName val="Testing_Template_Guidance11"/>
      <sheetName val="Test_Programs11"/>
      <sheetName val="Dados_BLP11"/>
      <sheetName val="FJJX_Bud_IB10"/>
      <sheetName val="JOB_PROFILE_-_LAS11"/>
      <sheetName val="ARdistr_(2)11"/>
      <sheetName val="look-up_data10"/>
      <sheetName val="Prd_Hierarchy(产品层级)10"/>
      <sheetName val="Com_(2PK)10"/>
      <sheetName val="Project_Code10"/>
      <sheetName val="요일_테이블11"/>
      <sheetName val="요일_테이블_(2)10"/>
      <sheetName val="Prd_Hierarchy(产品层次)10"/>
      <sheetName val="전사_PL12"/>
      <sheetName val="자금_제외_PL12"/>
      <sheetName val="자금_PL12"/>
      <sheetName val="전사_BS12"/>
      <sheetName val="자금_제외_BS12"/>
      <sheetName val="자금_BS12"/>
      <sheetName val="BS_계정_설명12"/>
      <sheetName val="_Cash_Flow(전사)12"/>
      <sheetName val="_Cash_Flow(자금제외)12"/>
      <sheetName val="_Cash_Flow(자금)12"/>
      <sheetName val="ROIC_12"/>
      <sheetName val="인건비_명세12"/>
      <sheetName val="판관비_명세12"/>
      <sheetName val="OH_Cost경비(내역)12"/>
      <sheetName val="OH_Cost경비(배부기준)12"/>
      <sheetName val="기타수지&amp;특별손익_명세12"/>
      <sheetName val="업무연락_(2)11"/>
      <sheetName val="제시_손익계산서11"/>
      <sheetName val="01_02월_성과급12"/>
      <sheetName val="M_7회차_담금_계획11"/>
      <sheetName val="팀별_실적11"/>
      <sheetName val="팀별_실적_(환산)11"/>
      <sheetName val="4__Inj_투자상세내역11"/>
      <sheetName val="3__Blow_투자_상세내역11"/>
      <sheetName val="Process_List11"/>
      <sheetName val="7_(2)11"/>
      <sheetName val="_손익기01_XL10"/>
      <sheetName val="drop_down_list10"/>
      <sheetName val="[손익기01_XL_x005f_x0000__x005f_x0000_DePara10"/>
      <sheetName val="Income_Stmt10"/>
      <sheetName val="Quarterly_LBO_Model10"/>
      <sheetName val="Figures_Report9"/>
      <sheetName val="[손익기01_XL10"/>
      <sheetName val="_손익기01_XL_x005f_x0000__x005f_x0000_DePara10"/>
      <sheetName val="15년_BL_사계10"/>
      <sheetName val="1_종합손익(도급)10"/>
      <sheetName val="1_종합손익(주택,개발)10"/>
      <sheetName val="2_실행예산10"/>
      <sheetName val="2_2과부족10"/>
      <sheetName val="2_3원가절감10"/>
      <sheetName val="8_외주비집행현황10"/>
      <sheetName val="9_자재비10"/>
      <sheetName val="10_현장집행10"/>
      <sheetName val="3_추가원가10"/>
      <sheetName val="3_추가원가_(2)10"/>
      <sheetName val="4_사전공사10"/>
      <sheetName val="5_추정공사비10"/>
      <sheetName val="6_금융비용10"/>
      <sheetName val="7_공사비집행현황(총괄)10"/>
      <sheetName val="11_1생산성10"/>
      <sheetName val="11_2인원산출10"/>
      <sheetName val="Classification_分类9"/>
      <sheetName val="Set_Up10"/>
      <sheetName val="Fare_prices9"/>
      <sheetName val="Hotel_prices9"/>
      <sheetName val="tab_STATUS_DO_PROCESSO_9"/>
      <sheetName val="__한국_AMP_ASP-23_판매가격__9"/>
      <sheetName val="CC_Down_load_07169"/>
      <sheetName val="변경실행(2차)_9"/>
      <sheetName val="나_출고9"/>
      <sheetName val="나_입고9"/>
      <sheetName val="09년_인건비(속리산)9"/>
      <sheetName val="합산목표(감가+57_5)9"/>
      <sheetName val="제조원가_원단위_분석9"/>
      <sheetName val="종합표양식(품의_&amp;_입고)_29"/>
      <sheetName val="원가관리_(동월대비)9"/>
      <sheetName val="b_balju_(2)9"/>
      <sheetName val="2-2_매출분석9"/>
      <sheetName val="몰드시스템_리스트9"/>
      <sheetName val="11_외화채무증권(AFS,HTM)089"/>
      <sheetName val="13_감액TEST_089"/>
      <sheetName val="12년_CF(9월)9"/>
      <sheetName val="중기조종사_단위단가9"/>
      <sheetName val="6PILE__(돌출)9"/>
      <sheetName val="기성청구_공문9"/>
      <sheetName val="Sheet1_(2)9"/>
      <sheetName val="slide_24_cat_A9"/>
      <sheetName val="slide_82_cat_b9"/>
      <sheetName val="Perf__Plan__Diário19"/>
      <sheetName val="In_(2)9"/>
      <sheetName val="Clasif_8"/>
      <sheetName val="CLASIFICACION_DE_AI9"/>
      <sheetName val="Base_da_Datos9"/>
      <sheetName val="Dados_dos_Produtos9"/>
      <sheetName val="Cond__Inseguros8"/>
      <sheetName val="Comp__Inseguros8"/>
      <sheetName val="Lista_de_datos8"/>
      <sheetName val="MASTER_APP8"/>
      <sheetName val="09~10년_매출계획9"/>
      <sheetName val="1_MDF1공장9"/>
      <sheetName val="Incident_유형구분표9"/>
      <sheetName val="3YP2016-Bottom_up8"/>
      <sheetName val="DD_list9"/>
      <sheetName val="Lista_CI8"/>
      <sheetName val="Base_de_Datos8"/>
      <sheetName val="2_카드채권(대출포함)8"/>
      <sheetName val="表21_净利润调节表8"/>
      <sheetName val="DETALLE_MENSUAL7"/>
      <sheetName val="Dashboard_Prevención_Riesgos_7"/>
      <sheetName val="TOP_KPIs_MTM7"/>
      <sheetName val="PLAN_DE_ACCION7"/>
      <sheetName val="Faro_de_Indicadores7"/>
      <sheetName val="Supply_Cost_Centers8"/>
      <sheetName val="Farol_Acciones8"/>
      <sheetName val="Lista_de_Entrenamientos8"/>
      <sheetName val="Unidades_SAC-REVENDA9"/>
      <sheetName val="FornecM_Check7"/>
      <sheetName val="Estratificación_AI7"/>
      <sheetName val="condicion_inseguras7"/>
      <sheetName val="Actos_Inseguros7"/>
      <sheetName val="Control_de_incidentes7"/>
      <sheetName val="Plan_de_Acción7"/>
      <sheetName val="_DD_List8"/>
      <sheetName val="Share_Price_20028"/>
      <sheetName val="Issues_List_Payments7"/>
      <sheetName val="BEP_加薪_KPI7"/>
      <sheetName val="F08_-_Asia_Pac_Full_Year_Q38"/>
      <sheetName val="Top_Priorities8"/>
      <sheetName val="Listco_Stock8"/>
      <sheetName val="Intl_Purchase8"/>
      <sheetName val="FY_outlook8"/>
      <sheetName val="CY_outlook8"/>
      <sheetName val="Cash_metrics8"/>
      <sheetName val="P6_78"/>
      <sheetName val="DATOS_BASE7"/>
      <sheetName val="Hazards_Analysis-隐患分析7"/>
      <sheetName val="_손익기01_XL_x005f_x005f_x005f_x0000__x005f_x005f_x7"/>
      <sheetName val="SKU_Basic_Data7"/>
      <sheetName val="97_사업추정(WEKI)7"/>
      <sheetName val="Tong_hop7"/>
      <sheetName val="95_1_1이후취득자산(숨기기상태)7"/>
      <sheetName val="sum1_(2)7"/>
      <sheetName val="3_바닥판설계7"/>
      <sheetName val="6월_공정외주7"/>
      <sheetName val="2_대외공문7"/>
      <sheetName val="2_총괄표7"/>
      <sheetName val="입출재고현황_(2)7"/>
      <sheetName val="504전기실_동부하-L7"/>
      <sheetName val="OUTER_AREA(겹침없음)7"/>
      <sheetName val="EL_표면적7"/>
      <sheetName val="TRE_TABLE7"/>
      <sheetName val="입찰내역_발주처_양식7"/>
      <sheetName val="ACTOS_POR_RIESGO5"/>
      <sheetName val="Mod_Relac_7"/>
      <sheetName val="Grafica_Actos7"/>
      <sheetName val="Condiciones_SyE7"/>
      <sheetName val="POC_LIST7"/>
      <sheetName val="REALxMETA_-_CERVEJA9"/>
      <sheetName val="REALxMETA_-_REFRI9"/>
      <sheetName val="[손익기01_XL??DePara7"/>
      <sheetName val="Farol_Metas7"/>
      <sheetName val="Directrices_de_Metas_20177"/>
      <sheetName val="Entity_Target7"/>
      <sheetName val="do_not_delete7"/>
      <sheetName val="Check_Qualidade5"/>
      <sheetName val="De_Para6"/>
      <sheetName val="Nombre_de_SOP5"/>
      <sheetName val="drop_lists5"/>
      <sheetName val="APAC_S7"/>
      <sheetName val="APAC_N7"/>
      <sheetName val="Slide_output7"/>
      <sheetName val="turnover_reason퇴직사유7"/>
      <sheetName val="Data_validation7"/>
      <sheetName val="MRL_NON_SUPPLY_URU5"/>
      <sheetName val="VALIDACION_DE_DATOS6"/>
      <sheetName val="KPIs_Hana5"/>
      <sheetName val="Catalago_de_refacciones_5"/>
      <sheetName val="Existencias_al_07-Nov-20125"/>
      <sheetName val="Check_Aderencia5"/>
      <sheetName val="Base_Farol5"/>
      <sheetName val="Gerencial_IL5"/>
      <sheetName val="Drop-down_List6"/>
      <sheetName val="by_DD6"/>
      <sheetName val="Jul-Sep_Actual_cost_(2)6"/>
      <sheetName val="Ventas_Campo5"/>
      <sheetName val="AIIM_-_Empresas_Ext_20125"/>
      <sheetName val="Check_GG5"/>
      <sheetName val="Ta_5"/>
      <sheetName val="2__Indicadores5"/>
      <sheetName val="_손익기01_XL_x005f_x0000__x05"/>
      <sheetName val="부재료_비교(11년_vs_10년)5"/>
      <sheetName val="_mngt_Pillar5"/>
      <sheetName val="Lista_de_Entrenamientos_RSO5"/>
      <sheetName val="Tablero_SDG8"/>
      <sheetName val="Lista_Areas8"/>
      <sheetName val="One_Page8"/>
      <sheetName val="Sub-Productos_HN6"/>
      <sheetName val="Eficiencia_linea5"/>
      <sheetName val="Pauta_RPS_Distribuição4"/>
      <sheetName val="Estoque_(2)4"/>
      <sheetName val="Sheet3_(2)5"/>
      <sheetName val="Lao_&amp;_Cam5"/>
      <sheetName val="Hoegaarden_20195"/>
      <sheetName val="Lao_&amp;_Cam_20195"/>
      <sheetName val="Malaysia_20195"/>
      <sheetName val="Singapore_20195"/>
      <sheetName val="Sheet2_(2)5"/>
      <sheetName val="Comp_Inseguros4"/>
      <sheetName val="요일_테이블_5"/>
      <sheetName val="Other_Listings5"/>
      <sheetName val="BNR_2012_в_ящике4"/>
      <sheetName val="FX_Rates3"/>
      <sheetName val="Vagas_x_Candidatos3"/>
      <sheetName val="__한국_AMP_ASP-23_판㧤가격__3"/>
      <sheetName val="11_䡸화채무줝ⴌ(AFS,HTM)083"/>
      <sheetName val="Drop_list3"/>
      <sheetName val="DO_NOT_MOVE4"/>
      <sheetName val="DATOS_DE_VALIDACIÓN4"/>
      <sheetName val="Datos_con4"/>
      <sheetName val="_Datos_Cond_4"/>
      <sheetName val="INGRESO_(2)4"/>
      <sheetName val="PG-K1610_(UEN_Areas)MNG4"/>
      <sheetName val="DATOS_GEN_4"/>
      <sheetName val="NUEVOS_CRITERIOS4"/>
      <sheetName val="Condiciones_Agua4"/>
      <sheetName val="Análise_Tempos1"/>
      <sheetName val="Dropdown_list3"/>
      <sheetName val="Proced_3"/>
      <sheetName val="Cut_Machine_Summary3"/>
      <sheetName val="Control_de_Fallas3"/>
      <sheetName val="Setup_for_Templates3"/>
      <sheetName val="Datos_emp3"/>
      <sheetName val="Validation_lists3"/>
      <sheetName val="Validação_de_Dados1"/>
      <sheetName val="TIPO_DE_ACTO3"/>
      <sheetName val="No_llenar_1"/>
      <sheetName val="CRITICIDAD_DE_CI3"/>
      <sheetName val="Catálogo_de_CI3"/>
      <sheetName val="%_CUMPLIMIENTO3"/>
      <sheetName val="%_cumplimiento_3"/>
      <sheetName val="CALIFICACIONES_20191"/>
      <sheetName val="Lev_4_360_deg_check_Crit_Task1"/>
      <sheetName val="Lev_4_Chk_IC_Stock_Crit_Task1"/>
      <sheetName val="Lev_4_WMS_Putaway_Crit_Task1"/>
      <sheetName val="Champions_List2"/>
      <sheetName val="Listas_y_equipos_a_evaluar3"/>
      <sheetName val="Data_Reporte3"/>
      <sheetName val="Read_me3"/>
      <sheetName val="NAZ_Strategy1"/>
      <sheetName val="Daily_Dashboard3"/>
      <sheetName val="Incentivo_Automóvil1"/>
      <sheetName val="Mapeo_SKUs3"/>
      <sheetName val="Vol_(Ds)3"/>
      <sheetName val="Vol_(Ka)3"/>
      <sheetName val="Vol_(Oth)3"/>
      <sheetName val="Vol_(Oth)_Cortesias3"/>
      <sheetName val="INPUT-Cust_Sugg_Margin(Ds)3"/>
      <sheetName val="On_Invoice3"/>
      <sheetName val="INPUT-Cust_Sugg_Margin(Ka)3"/>
      <sheetName val="INPUT_SKUs3"/>
      <sheetName val="Brand_P&amp;L1"/>
      <sheetName val="SUPERMONT_P1"/>
      <sheetName val="Data_selection1"/>
      <sheetName val="1_1"/>
      <sheetName val="Customer_&amp;_SO1"/>
      <sheetName val="Session_Proposal1"/>
      <sheetName val="TO_Data_Base20"/>
      <sheetName val="YTD_Summary19"/>
      <sheetName val="Month_Summary19"/>
      <sheetName val="Trial_Balance_MAY_200919"/>
      <sheetName val="TB_Pivot19"/>
      <sheetName val="total_per_LB_LB219"/>
      <sheetName val="Trial_Balance_Vlookup19"/>
      <sheetName val="Trial_Balance_APRIL_200919"/>
      <sheetName val="Roll_Out_AQ19"/>
      <sheetName val="Evolução_mandamentos19"/>
      <sheetName val="Planilha_resultados18"/>
      <sheetName val="Historico_200318"/>
      <sheetName val="Sig_Cycles_Accts_&amp;_Processes18"/>
      <sheetName val="Fixed_ZBB12"/>
      <sheetName val="E_法规NC12"/>
      <sheetName val="3_ISo_YTD12"/>
      <sheetName val="Données_LMU12"/>
      <sheetName val="Brazil_Sovereign12"/>
      <sheetName val="Como_Estamos12"/>
      <sheetName val="Resumen_Costo12"/>
      <sheetName val="Base_de_Dados12"/>
      <sheetName val="Extract_Loss12"/>
      <sheetName val="5_112"/>
      <sheetName val="QA_跟踪记录表12"/>
      <sheetName val="RG_Depots12"/>
      <sheetName val="material_data12"/>
      <sheetName val="other_data12"/>
      <sheetName val="Controls_data14"/>
      <sheetName val="Database_(RUR)Mar_YTD12"/>
      <sheetName val="SKU_Mapping12"/>
      <sheetName val="Drop_Down12"/>
      <sheetName val="Raw_Data12"/>
      <sheetName val="EBM-2_GHQ12"/>
      <sheetName val="Base_PEF13"/>
      <sheetName val="Testing_Template_Guidance12"/>
      <sheetName val="Test_Programs12"/>
      <sheetName val="Dados_BLP12"/>
      <sheetName val="FJJX_Bud_IB11"/>
      <sheetName val="JOB_PROFILE_-_LAS12"/>
      <sheetName val="ARdistr_(2)12"/>
      <sheetName val="look-up_data11"/>
      <sheetName val="Prd_Hierarchy(产品层级)11"/>
      <sheetName val="Com_(2PK)11"/>
      <sheetName val="Project_Code11"/>
      <sheetName val="요일_테이블12"/>
      <sheetName val="요일_테이블_(2)11"/>
      <sheetName val="Prd_Hierarchy(产品层次)11"/>
      <sheetName val="전사_PL13"/>
      <sheetName val="자금_제외_PL13"/>
      <sheetName val="자금_PL13"/>
      <sheetName val="전사_BS13"/>
      <sheetName val="자금_제외_BS13"/>
      <sheetName val="자금_BS13"/>
      <sheetName val="BS_계정_설명13"/>
      <sheetName val="_Cash_Flow(전사)13"/>
      <sheetName val="_Cash_Flow(자금제외)13"/>
      <sheetName val="_Cash_Flow(자금)13"/>
      <sheetName val="ROIC_13"/>
      <sheetName val="인건비_명세13"/>
      <sheetName val="판관비_명세13"/>
      <sheetName val="OH_Cost경비(내역)13"/>
      <sheetName val="OH_Cost경비(배부기준)13"/>
      <sheetName val="기타수지&amp;특별손익_명세13"/>
      <sheetName val="업무연락_(2)12"/>
      <sheetName val="제시_손익계산서12"/>
      <sheetName val="01_02월_성과급13"/>
      <sheetName val="M_7회차_담금_계획12"/>
      <sheetName val="팀별_실적12"/>
      <sheetName val="팀별_실적_(환산)12"/>
      <sheetName val="4__Inj_투자상세내역12"/>
      <sheetName val="3__Blow_투자_상세내역12"/>
      <sheetName val="Process_List12"/>
      <sheetName val="7_(2)12"/>
      <sheetName val="_손익기01_XL11"/>
      <sheetName val="drop_down_list11"/>
      <sheetName val="[손익기01_XL_x005f_x0000__x005f_x0000_DePara11"/>
      <sheetName val="Income_Stmt11"/>
      <sheetName val="Quarterly_LBO_Model11"/>
      <sheetName val="Figures_Report10"/>
      <sheetName val="[손익기01_XL11"/>
      <sheetName val="_손익기01_XL_x005f_x0000__x005f_x0000_DePara11"/>
      <sheetName val="15년_BL_사계11"/>
      <sheetName val="1_종합손익(도급)11"/>
      <sheetName val="1_종합손익(주택,개발)11"/>
      <sheetName val="2_실행예산11"/>
      <sheetName val="2_2과부족11"/>
      <sheetName val="2_3원가절감11"/>
      <sheetName val="8_외주비집행현황11"/>
      <sheetName val="9_자재비11"/>
      <sheetName val="10_현장집행11"/>
      <sheetName val="3_추가원가11"/>
      <sheetName val="3_추가원가_(2)11"/>
      <sheetName val="4_사전공사11"/>
      <sheetName val="5_추정공사비11"/>
      <sheetName val="6_금융비용11"/>
      <sheetName val="7_공사비집행현황(총괄)11"/>
      <sheetName val="11_1생산성11"/>
      <sheetName val="11_2인원산출11"/>
      <sheetName val="Classification_分类10"/>
      <sheetName val="Set_Up11"/>
      <sheetName val="Fare_prices10"/>
      <sheetName val="Hotel_prices10"/>
      <sheetName val="tab_STATUS_DO_PROCESSO_10"/>
      <sheetName val="__한국_AMP_ASP-23_판매가격__10"/>
      <sheetName val="CC_Down_load_071610"/>
      <sheetName val="변경실행(2차)_10"/>
      <sheetName val="나_출고10"/>
      <sheetName val="나_입고10"/>
      <sheetName val="09년_인건비(속리산)10"/>
      <sheetName val="합산목표(감가+57_5)10"/>
      <sheetName val="제조원가_원단위_분석10"/>
      <sheetName val="종합표양식(품의_&amp;_입고)_210"/>
      <sheetName val="원가관리_(동월대비)10"/>
      <sheetName val="b_balju_(2)10"/>
      <sheetName val="2-2_매출분석10"/>
      <sheetName val="몰드시스템_리스트10"/>
      <sheetName val="11_외화채무증권(AFS,HTM)0810"/>
      <sheetName val="13_감액TEST_0810"/>
      <sheetName val="12년_CF(9월)10"/>
      <sheetName val="중기조종사_단위단가10"/>
      <sheetName val="6PILE__(돌출)10"/>
      <sheetName val="기성청구_공문10"/>
      <sheetName val="Sheet1_(2)10"/>
      <sheetName val="slide_24_cat_A10"/>
      <sheetName val="slide_82_cat_b10"/>
      <sheetName val="Perf__Plan__Diário110"/>
      <sheetName val="In_(2)10"/>
      <sheetName val="Clasif_9"/>
      <sheetName val="CLASIFICACION_DE_AI10"/>
      <sheetName val="Base_da_Datos10"/>
      <sheetName val="Dados_dos_Produtos10"/>
      <sheetName val="Cond__Inseguros9"/>
      <sheetName val="Comp__Inseguros9"/>
      <sheetName val="Lista_de_datos9"/>
      <sheetName val="MASTER_APP9"/>
      <sheetName val="09~10년_매출계획10"/>
      <sheetName val="1_MDF1공장10"/>
      <sheetName val="Incident_유형구분표10"/>
      <sheetName val="3YP2016-Bottom_up9"/>
      <sheetName val="DD_list10"/>
      <sheetName val="Lista_CI9"/>
      <sheetName val="Base_de_Datos9"/>
      <sheetName val="2_카드채권(대출포함)9"/>
      <sheetName val="表21_净利润调节表9"/>
      <sheetName val="DETALLE_MENSUAL8"/>
      <sheetName val="Dashboard_Prevención_Riesgos_8"/>
      <sheetName val="TOP_KPIs_MTM8"/>
      <sheetName val="PLAN_DE_ACCION8"/>
      <sheetName val="Faro_de_Indicadores8"/>
      <sheetName val="Supply_Cost_Centers9"/>
      <sheetName val="Farol_Acciones9"/>
      <sheetName val="Lista_de_Entrenamientos9"/>
      <sheetName val="Unidades_SAC-REVENDA10"/>
      <sheetName val="FornecM_Check8"/>
      <sheetName val="Estratificación_AI8"/>
      <sheetName val="condicion_inseguras8"/>
      <sheetName val="Actos_Inseguros8"/>
      <sheetName val="Control_de_incidentes8"/>
      <sheetName val="Plan_de_Acción8"/>
      <sheetName val="_DD_List9"/>
      <sheetName val="Share_Price_20029"/>
      <sheetName val="Issues_List_Payments8"/>
      <sheetName val="BEP_加薪_KPI8"/>
      <sheetName val="F08_-_Asia_Pac_Full_Year_Q39"/>
      <sheetName val="Top_Priorities9"/>
      <sheetName val="Listco_Stock9"/>
      <sheetName val="Intl_Purchase9"/>
      <sheetName val="FY_outlook9"/>
      <sheetName val="CY_outlook9"/>
      <sheetName val="Cash_metrics9"/>
      <sheetName val="P6_79"/>
      <sheetName val="DATOS_BASE8"/>
      <sheetName val="Hazards_Analysis-隐患分析8"/>
      <sheetName val="_손익기01_XL_x005f_x005f_x005f_x0000__x005f_x005f_x8"/>
      <sheetName val="SKU_Basic_Data8"/>
      <sheetName val="97_사업추정(WEKI)8"/>
      <sheetName val="Tong_hop8"/>
      <sheetName val="95_1_1이후취득자산(숨기기상태)8"/>
      <sheetName val="sum1_(2)8"/>
      <sheetName val="3_바닥판설계8"/>
      <sheetName val="6월_공정외주8"/>
      <sheetName val="2_대외공문8"/>
      <sheetName val="2_총괄표8"/>
      <sheetName val="입출재고현황_(2)8"/>
      <sheetName val="504전기실_동부하-L8"/>
      <sheetName val="OUTER_AREA(겹침없음)8"/>
      <sheetName val="EL_표면적8"/>
      <sheetName val="TRE_TABLE8"/>
      <sheetName val="입찰내역_발주처_양식8"/>
      <sheetName val="ACTOS_POR_RIESGO6"/>
      <sheetName val="Mod_Relac_8"/>
      <sheetName val="Grafica_Actos8"/>
      <sheetName val="Condiciones_SyE8"/>
      <sheetName val="POC_LIST8"/>
      <sheetName val="REALxMETA_-_CERVEJA10"/>
      <sheetName val="REALxMETA_-_REFRI10"/>
      <sheetName val="[손익기01_XL??DePara8"/>
      <sheetName val="Farol_Metas8"/>
      <sheetName val="Directrices_de_Metas_20178"/>
      <sheetName val="Entity_Target8"/>
      <sheetName val="do_not_delete8"/>
      <sheetName val="Check_Qualidade6"/>
      <sheetName val="De_Para7"/>
      <sheetName val="Nombre_de_SOP6"/>
      <sheetName val="drop_lists6"/>
      <sheetName val="APAC_S8"/>
      <sheetName val="APAC_N8"/>
      <sheetName val="Slide_output8"/>
      <sheetName val="turnover_reason퇴직사유8"/>
      <sheetName val="Data_validation8"/>
      <sheetName val="MRL_NON_SUPPLY_URU6"/>
      <sheetName val="VALIDACION_DE_DATOS7"/>
      <sheetName val="KPIs_Hana6"/>
      <sheetName val="Catalago_de_refacciones_6"/>
      <sheetName val="Existencias_al_07-Nov-20126"/>
      <sheetName val="Check_Aderencia6"/>
      <sheetName val="Base_Farol6"/>
      <sheetName val="Gerencial_IL6"/>
      <sheetName val="Drop-down_List7"/>
      <sheetName val="by_DD7"/>
      <sheetName val="Jul-Sep_Actual_cost_(2)7"/>
      <sheetName val="Ventas_Campo6"/>
      <sheetName val="AIIM_-_Empresas_Ext_20126"/>
      <sheetName val="Check_GG6"/>
      <sheetName val="Ta_6"/>
      <sheetName val="2__Indicadores6"/>
      <sheetName val="_손익기01_XL_x005f_x0000__x06"/>
      <sheetName val="부재료_비교(11년_vs_10년)6"/>
      <sheetName val="_mngt_Pillar6"/>
      <sheetName val="Lista_de_Entrenamientos_RSO6"/>
      <sheetName val="Tablero_SDG9"/>
      <sheetName val="Lista_Areas9"/>
      <sheetName val="One_Page9"/>
      <sheetName val="Sub-Productos_HN7"/>
      <sheetName val="Eficiencia_linea6"/>
      <sheetName val="Pauta_RPS_Distribuição5"/>
      <sheetName val="Estoque_(2)5"/>
      <sheetName val="Sheet3_(2)6"/>
      <sheetName val="Lao_&amp;_Cam6"/>
      <sheetName val="Hoegaarden_20196"/>
      <sheetName val="Lao_&amp;_Cam_20196"/>
      <sheetName val="Malaysia_20196"/>
      <sheetName val="Singapore_20196"/>
      <sheetName val="Sheet2_(2)6"/>
      <sheetName val="Comp_Inseguros5"/>
      <sheetName val="요일_테이블_6"/>
      <sheetName val="Other_Listings6"/>
      <sheetName val="BNR_2012_в_ящике5"/>
      <sheetName val="FX_Rates4"/>
      <sheetName val="Vagas_x_Candidatos4"/>
      <sheetName val="__한국_AMP_ASP-23_판㧤가격__4"/>
      <sheetName val="11_䡸화채무줝ⴌ(AFS,HTM)084"/>
      <sheetName val="Drop_list4"/>
      <sheetName val="DO_NOT_MOVE5"/>
      <sheetName val="DATOS_DE_VALIDACIÓN5"/>
      <sheetName val="Datos_con5"/>
      <sheetName val="_Datos_Cond_5"/>
      <sheetName val="INGRESO_(2)5"/>
      <sheetName val="PG-K1610_(UEN_Areas)MNG5"/>
      <sheetName val="DATOS_GEN_5"/>
      <sheetName val="NUEVOS_CRITERIOS5"/>
      <sheetName val="Condiciones_Agua5"/>
      <sheetName val="Análise_Tempos2"/>
      <sheetName val="Dropdown_list4"/>
      <sheetName val="Proced_4"/>
      <sheetName val="Cut_Machine_Summary4"/>
      <sheetName val="Control_de_Fallas4"/>
      <sheetName val="Setup_for_Templates4"/>
      <sheetName val="Datos_emp4"/>
      <sheetName val="Validation_lists4"/>
      <sheetName val="Validação_de_Dados2"/>
      <sheetName val="TIPO_DE_ACTO4"/>
      <sheetName val="No_llenar_2"/>
      <sheetName val="CRITICIDAD_DE_CI4"/>
      <sheetName val="Catálogo_de_CI4"/>
      <sheetName val="%_CUMPLIMIENTO4"/>
      <sheetName val="%_cumplimiento_4"/>
      <sheetName val="CALIFICACIONES_20192"/>
      <sheetName val="Lev_4_360_deg_check_Crit_Task2"/>
      <sheetName val="Lev_4_Chk_IC_Stock_Crit_Task2"/>
      <sheetName val="Lev_4_WMS_Putaway_Crit_Task2"/>
      <sheetName val="Champions_List3"/>
      <sheetName val="Listas_y_equipos_a_evaluar4"/>
      <sheetName val="Data_Reporte4"/>
      <sheetName val="Read_me4"/>
      <sheetName val="NAZ_Strategy2"/>
      <sheetName val="Daily_Dashboard4"/>
      <sheetName val="Incentivo_Automóvil2"/>
      <sheetName val="Mapeo_SKUs4"/>
      <sheetName val="Vol_(Ds)4"/>
      <sheetName val="Vol_(Ka)4"/>
      <sheetName val="Vol_(Oth)4"/>
      <sheetName val="Vol_(Oth)_Cortesias4"/>
      <sheetName val="INPUT-Cust_Sugg_Margin(Ds)4"/>
      <sheetName val="On_Invoice4"/>
      <sheetName val="INPUT-Cust_Sugg_Margin(Ka)4"/>
      <sheetName val="INPUT_SKUs4"/>
      <sheetName val="Brand_P&amp;L2"/>
      <sheetName val="SUPERMONT_P2"/>
      <sheetName val="Data_selection2"/>
      <sheetName val="1_2"/>
      <sheetName val="Customer_&amp;_SO2"/>
      <sheetName val="Session_Proposal2"/>
      <sheetName val="IQ_SALE_REAL_ESTATE_CF_FIN"/>
      <sheetName val="IQ_SALE_REAL_ESTATE_CF_INS"/>
      <sheetName val="IQ_SALE_REAL_ESTATE_CF_UTI"/>
      <sheetName val="IQ_SHORT_INTEREST_PERCENT"/>
      <sheetName val="IQ_TAX_EQUIV_NET_INT_INC"/>
      <sheetName val="IQ_TOTAL_DEBT_ISSUED_BNK"/>
      <sheetName val="IQ_TOTAL_DEBT_ISSUED_FIN"/>
      <sheetName val="IQ_TOTAL_DEBT_ISSUED_REIT"/>
      <sheetName val="IQ_TOTAL_DEBT_ISSUED_UTI"/>
      <sheetName val="IQ_TOTAL_DEBT_ISSUES_INS"/>
      <sheetName val="IQ_TOTAL_DEBT_OVER_EBITDA"/>
      <sheetName val="Lista de Motivos"/>
      <sheetName val="Ponto Crítico - Resp. Plano"/>
      <sheetName val="Lista Funcionários (2)"/>
      <sheetName val="PIRÂMIDE"/>
      <sheetName val="PAINEL RECOLHA CRÉDITO"/>
      <sheetName val="Gráficos - CDD"/>
      <sheetName val="Values"/>
      <sheetName val="Industries"/>
      <sheetName val="PDA BOP"/>
      <sheetName val="PAR"/>
      <sheetName val="Razão Social"/>
      <sheetName val="PROCESS MD"/>
      <sheetName val="Dropdown Menu"/>
      <sheetName val="Territory"/>
      <sheetName val="MMR12活动类型"/>
      <sheetName val="经销商"/>
      <sheetName val="Region"/>
      <sheetName val="SalesPkg_TR_KHCode_TR_KHCode"/>
      <sheetName val="填写内容参考"/>
      <sheetName val="Project List"/>
      <sheetName val="Выпадающие списки"/>
      <sheetName val="Списки"/>
      <sheetName val="0-info"/>
      <sheetName val="FAI分析"/>
      <sheetName val="미관리업소"/>
      <sheetName val="유류대 현황"/>
      <sheetName val="정평화"/>
      <sheetName val="김익성"/>
      <sheetName val="최일수"/>
      <sheetName val="정원구"/>
      <sheetName val="문공식"/>
      <sheetName val="박현일"/>
      <sheetName val="김진생"/>
      <sheetName val="Overdue(Feb)"/>
      <sheetName val="Overdue(Jan)"/>
      <sheetName val="취합"/>
      <sheetName val="PN+Extension"/>
      <sheetName val="Consolidator"/>
      <sheetName val="2.3 Projects Status"/>
      <sheetName val="架构"/>
      <sheetName val="库存模板"/>
      <sheetName val="陈列明细"/>
      <sheetName val="目标SKU"/>
      <sheetName val="Backup"/>
      <sheetName val="mapping (2)"/>
      <sheetName val="Ref."/>
      <sheetName val="折扣类型"/>
      <sheetName val="订单追踪_信阳市区_0825"/>
      <sheetName val="匹配"/>
      <sheetName val="SOP Freshness"/>
      <sheetName val="Listas desplegables"/>
      <sheetName val="Resumen General"/>
      <sheetName val="Cátalogo de CI"/>
      <sheetName val="Hoja2 (2)"/>
      <sheetName val="Technology check list"/>
      <sheetName val="Status de Usuario"/>
      <sheetName val="pel_nvo"/>
      <sheetName val="SST"/>
      <sheetName val="Actos y Condiciones "/>
      <sheetName val="Settings"/>
      <sheetName val="NO BORRAR"/>
      <sheetName val="CUMPLIMIENTO"/>
      <sheetName val="Formato checklist Lab"/>
      <sheetName val="TB"/>
      <sheetName val="MOTOSxCONDUTOR"/>
      <sheetName val="Plan4"/>
      <sheetName val="[손익기01_XLDePara6"/>
      <sheetName val="_손익기01_XLDePara6"/>
      <sheetName val="_손익기01_XL_x01"/>
      <sheetName val="PDA_BOP"/>
      <sheetName val="PROCESS_MD"/>
      <sheetName val="Lista_de_Motivos"/>
      <sheetName val="Ponto_Crítico_-_Resp__Plano"/>
      <sheetName val="Lista_Funcionários_(2)"/>
      <sheetName val="PAINEL_RECOLHA_CRÉDITO"/>
      <sheetName val="Gráficos_-_CDD"/>
      <sheetName val="PDA_BOP1"/>
      <sheetName val="PROCESS_MD1"/>
      <sheetName val="Lista_de_Motivos1"/>
      <sheetName val="Ponto_Crítico_-_Resp__Plano1"/>
      <sheetName val="Lista_Funcionários_(2)1"/>
      <sheetName val="PAINEL_RECOLHA_CRÉDITO1"/>
      <sheetName val="Gráficos_-_CDD1"/>
      <sheetName val="Dropdown_Menu"/>
      <sheetName val="Project_List"/>
      <sheetName val="Выпадающие_списки"/>
      <sheetName val="Sheet5"/>
      <sheetName val="_손익기01_XL_x005f_x0000__x3"/>
      <sheetName val="_손익기01_XL_x0000__x2"/>
      <sheetName val="_손익기01_XL_x0000__x3"/>
      <sheetName val="序列"/>
      <sheetName val="概览"/>
      <sheetName val="1. 템플릿"/>
      <sheetName val="2. 작성 참고사항"/>
      <sheetName val="Master Data"/>
      <sheetName val="Source"/>
      <sheetName val="1월"/>
      <sheetName val="2월"/>
      <sheetName val="3월"/>
      <sheetName val="4월"/>
      <sheetName val="거리"/>
      <sheetName val="Table"/>
      <sheetName val="Consolidated_Project List"/>
      <sheetName val="Fixed Cost"/>
      <sheetName val="监控探头清单"/>
      <sheetName val="下拉选项"/>
      <sheetName val="不安全行为分类"/>
      <sheetName val="연료전력(군포)"/>
      <sheetName val="적립수신"/>
      <sheetName val="순수통장"/>
      <sheetName val="일별"/>
      <sheetName val="원부재료1"/>
      <sheetName val="Dimension IN Sheet1!D1912"/>
      <sheetName val="Dimension IN 1912"/>
      <sheetName val="Xref"/>
      <sheetName val="Introduction"/>
      <sheetName val="Manage to Sustain"/>
      <sheetName val="Meeting List"/>
      <sheetName val="DropLists"/>
      <sheetName val="Packages Info"/>
      <sheetName val="Preferred Option"/>
      <sheetName val="Admin"/>
      <sheetName val="FILIAL MINAS"/>
      <sheetName val="유류대_현황"/>
      <sheetName val="mapping_(2)"/>
      <sheetName val="Ref_"/>
      <sheetName val="2_3_Projects_Status"/>
      <sheetName val="1__템플릿"/>
      <sheetName val="2__작성_참고사항"/>
      <sheetName val="Listas_desplegables"/>
      <sheetName val="Resumen_General"/>
      <sheetName val="Cátalogo_de_CI"/>
      <sheetName val="Hoja2_(2)"/>
      <sheetName val="Technology_check_list"/>
      <sheetName val="Status_de_Usuario"/>
      <sheetName val="Actos_y_Condiciones_"/>
      <sheetName val="NO_BORRAR"/>
      <sheetName val="Formato_checklist_Lab"/>
      <sheetName val="Consolidated_Project_List"/>
      <sheetName val="Fixed_Cost"/>
      <sheetName val="Text"/>
      <sheetName val="3. Training &amp; travel"/>
      <sheetName val="Sheet6"/>
      <sheetName val="Supporting"/>
      <sheetName val="filtros"/>
      <sheetName val="Relatorio"/>
      <sheetName val="Manual"/>
      <sheetName val="Curvas"/>
      <sheetName val="Codes"/>
      <sheetName val="自定义"/>
      <sheetName val="[손익기01_XL_x0000__x0000_DePara7"/>
      <sheetName val="_손익기01_XL_x0000__x0000_DePara7"/>
      <sheetName val="_손익기01_XL_x0000__x02"/>
      <sheetName val="[손익기01_XL_x0000__x0000_DePara8"/>
      <sheetName val="_손익기01_XL_x0000__x0000_DePara8"/>
      <sheetName val="_손익기01_XL_x0000__x03"/>
      <sheetName val="[손익기01_XL_x0000__x0000_DePara9"/>
      <sheetName val="_손익기01_XL_x0000__x0000_DePara9"/>
      <sheetName val="_손익기01_XL_x0000__x04"/>
      <sheetName val="_손익기01_XL_x005f_x0000__x4"/>
      <sheetName val="_손익기01_XL_x005f_x0000__x5"/>
      <sheetName val="_손익기01_XL_x005f_x0000__x6"/>
      <sheetName val="链接数据"/>
      <sheetName val="类型"/>
      <sheetName val="2020 MMR12"/>
      <sheetName val="不安全行为分析"/>
      <sheetName val="입문 트랜드(종합분석)"/>
      <sheetName val="Maestras"/>
      <sheetName val="Master CE"/>
      <sheetName val="CE_Final "/>
      <sheetName val="CALENDAR"/>
      <sheetName val="OL LIST"/>
      <sheetName val="YTD GUEST LIST"/>
      <sheetName val="Session Full list"/>
      <sheetName val="FOOD PAYMENT update JAN"/>
      <sheetName val="Rate card F19 "/>
      <sheetName val="Master Plan  (update)"/>
      <sheetName val="The KPI "/>
      <sheetName val="Mentor Plan "/>
      <sheetName val="Master Plan "/>
      <sheetName val="Tier 1 GOV_PC Networking "/>
      <sheetName val="Tier 1 LBO "/>
      <sheetName val="工作表7"/>
      <sheetName val="BD_Geral"/>
      <sheetName val="3_ReasonCode"/>
      <sheetName val="_손익기01.XL_x005f_x0000__x005f_x005f_x0"/>
      <sheetName val="pp"/>
      <sheetName val="YTD_Summary20"/>
      <sheetName val="Month_Summary20"/>
      <sheetName val="Trial_Balance_MAY_200920"/>
      <sheetName val="TB_Pivot20"/>
      <sheetName val="total_per_LB_LB220"/>
      <sheetName val="Trial_Balance_Vlookup20"/>
      <sheetName val="Trial_Balance_APRIL_200920"/>
      <sheetName val="TO_Data_Base21"/>
      <sheetName val="Roll_Out_AQ20"/>
      <sheetName val="Evolução_mandamentos20"/>
      <sheetName val="Planilha_resultados19"/>
      <sheetName val="Historico_200319"/>
      <sheetName val="Sig_Cycles_Accts_&amp;_Processes19"/>
      <sheetName val="Fixed_ZBB13"/>
      <sheetName val="3_ISo_YTD13"/>
      <sheetName val="E_法规NC13"/>
      <sheetName val="Données_LMU13"/>
      <sheetName val="Brazil_Sovereign13"/>
      <sheetName val="Resumen_Costo13"/>
      <sheetName val="Extract_Loss13"/>
      <sheetName val="QA_跟踪记录表13"/>
      <sheetName val="5_113"/>
      <sheetName val="Como_Estamos13"/>
      <sheetName val="Base_de_Dados13"/>
      <sheetName val="RG_Depots13"/>
      <sheetName val="material_data13"/>
      <sheetName val="other_data13"/>
      <sheetName val="Database_(RUR)Mar_YTD13"/>
      <sheetName val="SKU_Mapping13"/>
      <sheetName val="Drop_Down13"/>
      <sheetName val="Raw_Data13"/>
      <sheetName val="EBM-2_GHQ13"/>
      <sheetName val="Base_PEF14"/>
      <sheetName val="Testing_Template_Guidance13"/>
      <sheetName val="Test_Programs13"/>
      <sheetName val="Controls_data15"/>
      <sheetName val="Dados_BLP13"/>
      <sheetName val="ARdistr_(2)13"/>
      <sheetName val="FJJX_Bud_IB12"/>
      <sheetName val="look-up_data12"/>
      <sheetName val="Prd_Hierarchy(产品层级)12"/>
      <sheetName val="Com_(2PK)12"/>
      <sheetName val="JOB_PROFILE_-_LAS13"/>
      <sheetName val="요일_테이블13"/>
      <sheetName val="요일_테이블_(2)12"/>
      <sheetName val="Prd_Hierarchy(产品层次)12"/>
      <sheetName val="Project_Code12"/>
      <sheetName val="전사_PL14"/>
      <sheetName val="자금_제외_PL14"/>
      <sheetName val="자금_PL14"/>
      <sheetName val="전사_BS14"/>
      <sheetName val="자금_제외_BS14"/>
      <sheetName val="자금_BS14"/>
      <sheetName val="BS_계정_설명14"/>
      <sheetName val="_Cash_Flow(전사)14"/>
      <sheetName val="_Cash_Flow(자금제외)14"/>
      <sheetName val="_Cash_Flow(자금)14"/>
      <sheetName val="ROIC_14"/>
      <sheetName val="인건비_명세14"/>
      <sheetName val="판관비_명세14"/>
      <sheetName val="OH_Cost경비(내역)14"/>
      <sheetName val="OH_Cost경비(배부기준)14"/>
      <sheetName val="기타수지&amp;특별손익_명세14"/>
      <sheetName val="업무연락_(2)13"/>
      <sheetName val="제시_손익계산서13"/>
      <sheetName val="01_02월_성과급14"/>
      <sheetName val="M_7회차_담금_계획13"/>
      <sheetName val="팀별_실적13"/>
      <sheetName val="팀별_실적_(환산)13"/>
      <sheetName val="4__Inj_투자상세내역13"/>
      <sheetName val="3__Blow_투자_상세내역13"/>
      <sheetName val="Process_List13"/>
      <sheetName val="7_(2)13"/>
      <sheetName val="_손익기01_XL12"/>
      <sheetName val="Income_Stmt12"/>
      <sheetName val="drop_down_list12"/>
      <sheetName val="Figures_Report11"/>
      <sheetName val="[손익기01_XL_x005f_x0000__x005f_x0000_DePara12"/>
      <sheetName val="Quarterly_LBO_Model12"/>
      <sheetName val="[손익기01_XL12"/>
      <sheetName val="_손익기01_XL_x005f_x0000__x005f_x0000_DePara12"/>
      <sheetName val="15년_BL_사계12"/>
      <sheetName val="1_종합손익(도급)12"/>
      <sheetName val="1_종합손익(주택,개발)12"/>
      <sheetName val="2_실행예산12"/>
      <sheetName val="2_2과부족12"/>
      <sheetName val="2_3원가절감12"/>
      <sheetName val="8_외주비집행현황12"/>
      <sheetName val="9_자재비12"/>
      <sheetName val="10_현장집행12"/>
      <sheetName val="3_추가원가12"/>
      <sheetName val="3_추가원가_(2)12"/>
      <sheetName val="4_사전공사12"/>
      <sheetName val="5_추정공사비12"/>
      <sheetName val="6_금융비용12"/>
      <sheetName val="7_공사비집행현황(총괄)12"/>
      <sheetName val="11_1생산성12"/>
      <sheetName val="11_2인원산출12"/>
      <sheetName val="Classification_分类11"/>
      <sheetName val="Set_Up12"/>
      <sheetName val="Fare_prices11"/>
      <sheetName val="Hotel_prices11"/>
      <sheetName val="tab_STATUS_DO_PROCESSO_11"/>
      <sheetName val="Perf__Plan__Diário111"/>
      <sheetName val="In_(2)11"/>
      <sheetName val="__한국_AMP_ASP-23_판매가격__11"/>
      <sheetName val="CC_Down_load_071611"/>
      <sheetName val="변경실행(2차)_11"/>
      <sheetName val="나_출고11"/>
      <sheetName val="나_입고11"/>
      <sheetName val="09년_인건비(속리산)11"/>
      <sheetName val="합산목표(감가+57_5)11"/>
      <sheetName val="제조원가_원단위_분석11"/>
      <sheetName val="종합표양식(품의_&amp;_입고)_211"/>
      <sheetName val="원가관리_(동월대비)11"/>
      <sheetName val="b_balju_(2)11"/>
      <sheetName val="2-2_매출분석11"/>
      <sheetName val="몰드시스템_리스트11"/>
      <sheetName val="11_외화채무증권(AFS,HTM)0811"/>
      <sheetName val="13_감액TEST_0811"/>
      <sheetName val="12년_CF(9월)11"/>
      <sheetName val="중기조종사_단위단가11"/>
      <sheetName val="6PILE__(돌출)11"/>
      <sheetName val="기성청구_공문11"/>
      <sheetName val="Sheet1_(2)11"/>
      <sheetName val="CLASIFICACION_DE_AI11"/>
      <sheetName val="Base_da_Datos11"/>
      <sheetName val="slide_24_cat_A11"/>
      <sheetName val="slide_82_cat_b11"/>
      <sheetName val="Dados_dos_Produtos11"/>
      <sheetName val="09~10년_매출계획11"/>
      <sheetName val="1_MDF1공장11"/>
      <sheetName val="Incident_유형구분표11"/>
      <sheetName val="3YP2016-Bottom_up10"/>
      <sheetName val="DD_list11"/>
      <sheetName val="Base_de_Datos10"/>
      <sheetName val="2_카드채권(대출포함)10"/>
      <sheetName val="表21_净利润调节表10"/>
      <sheetName val="MASTER_APP10"/>
      <sheetName val="Cond__Inseguros10"/>
      <sheetName val="Comp__Inseguros10"/>
      <sheetName val="Lista_de_datos10"/>
      <sheetName val="Supply_Cost_Centers10"/>
      <sheetName val="Clasif_10"/>
      <sheetName val="Farol_Acciones10"/>
      <sheetName val="Lista_de_Entrenamientos10"/>
      <sheetName val="Unidades_SAC-REVENDA11"/>
      <sheetName val="FornecM_Check9"/>
      <sheetName val="Lista_CI10"/>
      <sheetName val="Estratificación_AI9"/>
      <sheetName val="condicion_inseguras9"/>
      <sheetName val="Actos_Inseguros9"/>
      <sheetName val="Control_de_incidentes9"/>
      <sheetName val="Plan_de_Acción9"/>
      <sheetName val="_DD_List10"/>
      <sheetName val="Share_Price_200210"/>
      <sheetName val="BEP_加薪_KPI9"/>
      <sheetName val="F08_-_Asia_Pac_Full_Year_Q310"/>
      <sheetName val="Top_Priorities10"/>
      <sheetName val="Listco_Stock10"/>
      <sheetName val="Intl_Purchase10"/>
      <sheetName val="FY_outlook10"/>
      <sheetName val="CY_outlook10"/>
      <sheetName val="Cash_metrics10"/>
      <sheetName val="P6_710"/>
      <sheetName val="DATOS_BASE9"/>
      <sheetName val="Issues_List_Payments9"/>
      <sheetName val="Faro_de_Indicadores9"/>
      <sheetName val="TOP_KPIs_MTM9"/>
      <sheetName val="PLAN_DE_ACCION9"/>
      <sheetName val="Grafica_Actos9"/>
      <sheetName val="POC_LIST9"/>
      <sheetName val="Dashboard_Prevención_Riesgos_9"/>
      <sheetName val="APAC_S9"/>
      <sheetName val="APAC_N9"/>
      <sheetName val="Slide_output9"/>
      <sheetName val="do_not_delete9"/>
      <sheetName val="[손익기01_XL??DePara9"/>
      <sheetName val="Farol_Metas9"/>
      <sheetName val="Mod_Relac_9"/>
      <sheetName val="Condiciones_SyE9"/>
      <sheetName val="REALxMETA_-_CERVEJA11"/>
      <sheetName val="REALxMETA_-_REFRI11"/>
      <sheetName val="Directrices_de_Metas_20179"/>
      <sheetName val="DETALLE_MENSUAL9"/>
      <sheetName val="Entity_Target9"/>
      <sheetName val="VALIDACION_DE_DATOS8"/>
      <sheetName val="_손익기01_XL_x005f_x005f_x005f_x0000__x005f_x005f_x9"/>
      <sheetName val="Hazards_Analysis-隐患分析9"/>
      <sheetName val="97_사업추정(WEKI)9"/>
      <sheetName val="Tong_hop9"/>
      <sheetName val="95_1_1이후취득자산(숨기기상태)9"/>
      <sheetName val="sum1_(2)9"/>
      <sheetName val="3_바닥판설계9"/>
      <sheetName val="6월_공정외주9"/>
      <sheetName val="2_대외공문9"/>
      <sheetName val="2_총괄표9"/>
      <sheetName val="입출재고현황_(2)9"/>
      <sheetName val="504전기실_동부하-L9"/>
      <sheetName val="OUTER_AREA(겹침없음)9"/>
      <sheetName val="EL_표면적9"/>
      <sheetName val="TRE_TABLE9"/>
      <sheetName val="입찰내역_발주처_양식9"/>
      <sheetName val="Data_validation9"/>
      <sheetName val="turnover_reason퇴직사유9"/>
      <sheetName val="SKU_Basic_Data9"/>
      <sheetName val="Jul-Sep_Actual_cost_(2)8"/>
      <sheetName val="Drop-down_List8"/>
      <sheetName val="by_DD8"/>
      <sheetName val="Check_Qualidade7"/>
      <sheetName val="Check_Aderencia7"/>
      <sheetName val="De_Para8"/>
      <sheetName val="Base_Farol7"/>
      <sheetName val="Gerencial_IL7"/>
      <sheetName val="Ventas_Campo7"/>
      <sheetName val="ACTOS_POR_RIESGO7"/>
      <sheetName val="drop_lists7"/>
      <sheetName val="MRL_NON_SUPPLY_URU7"/>
      <sheetName val="AIIM_-_Empresas_Ext_20127"/>
      <sheetName val="KPIs_Hana7"/>
      <sheetName val="Catalago_de_refacciones_7"/>
      <sheetName val="Existencias_al_07-Nov-20127"/>
      <sheetName val="Check_GG7"/>
      <sheetName val="Nombre_de_SOP7"/>
      <sheetName val="Ta_7"/>
      <sheetName val="2__Indicadores7"/>
      <sheetName val="부재료_비교(11년_vs_10년)7"/>
      <sheetName val="_손익기01_XL_x005f_x0000__x07"/>
      <sheetName val="_mngt_Pillar7"/>
      <sheetName val="Sheet3_(2)7"/>
      <sheetName val="Lista_de_Entrenamientos_RSO7"/>
      <sheetName val="Tablero_SDG10"/>
      <sheetName val="Lista_Areas10"/>
      <sheetName val="One_Page10"/>
      <sheetName val="Sub-Productos_HN8"/>
      <sheetName val="Eficiencia_linea7"/>
      <sheetName val="요일_테이블_7"/>
      <sheetName val="Sheet2_(2)7"/>
      <sheetName val="Lao_&amp;_Cam7"/>
      <sheetName val="Hoegaarden_20197"/>
      <sheetName val="Lao_&amp;_Cam_20197"/>
      <sheetName val="Malaysia_20197"/>
      <sheetName val="Singapore_20197"/>
      <sheetName val="Other_Listings7"/>
      <sheetName val="Pauta_RPS_Distribuição6"/>
      <sheetName val="Estoque_(2)6"/>
      <sheetName val="Comp_Inseguros6"/>
      <sheetName val="BNR_2012_в_ящике6"/>
      <sheetName val="DATOS_DE_VALIDACIÓN6"/>
      <sheetName val="Datos_con6"/>
      <sheetName val="_Datos_Cond_6"/>
      <sheetName val="DO_NOT_MOVE6"/>
      <sheetName val="INGRESO_(2)6"/>
      <sheetName val="PG-K1610_(UEN_Areas)MNG6"/>
      <sheetName val="DATOS_GEN_6"/>
      <sheetName val="NUEVOS_CRITERIOS6"/>
      <sheetName val="Condiciones_Agua6"/>
      <sheetName val="Dropdown_list5"/>
      <sheetName val="__한국_AMP_ASP-23_판㧤가격__5"/>
      <sheetName val="11_䡸화채무줝ⴌ(AFS,HTM)085"/>
      <sheetName val="Drop_list5"/>
      <sheetName val="FX_Rates5"/>
      <sheetName val="Vagas_x_Candidatos5"/>
      <sheetName val="Proced_5"/>
      <sheetName val="Cut_Machine_Summary5"/>
      <sheetName val="Control_de_Fallas5"/>
      <sheetName val="Setup_for_Templates5"/>
      <sheetName val="Datos_emp5"/>
      <sheetName val="Validation_lists5"/>
      <sheetName val="TIPO_DE_ACTO5"/>
      <sheetName val="CRITICIDAD_DE_CI5"/>
      <sheetName val="Catálogo_de_CI5"/>
      <sheetName val="%_CUMPLIMIENTO5"/>
      <sheetName val="%_cumplimiento_5"/>
      <sheetName val="CALIFICACIONES_20193"/>
      <sheetName val="Lev_4_360_deg_check_Crit_Task3"/>
      <sheetName val="Lev_4_Chk_IC_Stock_Crit_Task3"/>
      <sheetName val="Lev_4_WMS_Putaway_Crit_Task3"/>
      <sheetName val="Listas_y_equipos_a_evaluar5"/>
      <sheetName val="Data_Reporte5"/>
      <sheetName val="Read_me5"/>
      <sheetName val="NAZ_Strategy3"/>
      <sheetName val="Champions_List4"/>
      <sheetName val="Daily_Dashboard5"/>
      <sheetName val="Mapeo_SKUs5"/>
      <sheetName val="Vol_(Ds)5"/>
      <sheetName val="Vol_(Ka)5"/>
      <sheetName val="Vol_(Oth)5"/>
      <sheetName val="Vol_(Oth)_Cortesias5"/>
      <sheetName val="INPUT-Cust_Sugg_Margin(Ds)5"/>
      <sheetName val="On_Invoice5"/>
      <sheetName val="INPUT-Cust_Sugg_Margin(Ka)5"/>
      <sheetName val="INPUT_SKUs5"/>
      <sheetName val="Brand_P&amp;L3"/>
      <sheetName val="SUPERMONT_P3"/>
      <sheetName val="Data_selection3"/>
      <sheetName val="1_3"/>
      <sheetName val="Customer_&amp;_SO3"/>
      <sheetName val="Session_Proposal3"/>
      <sheetName val="PDA_BOP2"/>
      <sheetName val="PROCESS_MD2"/>
      <sheetName val="Lista_de_Motivos2"/>
      <sheetName val="Ponto_Crítico_-_Resp__Plano2"/>
      <sheetName val="Lista_Funcionários_(2)2"/>
      <sheetName val="PAINEL_RECOLHA_CRÉDITO2"/>
      <sheetName val="Gráficos_-_CDD2"/>
      <sheetName val="Dropdown_Menu1"/>
      <sheetName val="Project_List1"/>
      <sheetName val="Выпадающие_списки1"/>
      <sheetName val="SOP_Freshness"/>
      <sheetName val="Master_Data"/>
      <sheetName val="Dimension_IN_Sheet1!D1912"/>
      <sheetName val="Dimension_IN_1912"/>
      <sheetName val="Book1"/>
      <sheetName val="info for drop box"/>
      <sheetName val="Produtos_e_Custos1"/>
      <sheetName val="EE"/>
      <sheetName val="BD_-_Realizado1"/>
      <sheetName val="Cadastro_de_Veículos1"/>
      <sheetName val="Sispec"/>
      <sheetName val="IT_CHNG_01-K"/>
      <sheetName val="IPE"/>
      <sheetName val="GBP_BODS"/>
      <sheetName val="GFP_CFIN"/>
      <sheetName val="GDP_MDG"/>
      <sheetName val="GUP_SLT"/>
      <sheetName val="GAP_SOL"/>
      <sheetName val="GXP_PO"/>
      <sheetName val="%_Automation_Analysis_Business"/>
      <sheetName val="KPIs- TTP, PTP, People Turnover"/>
      <sheetName val="Dec"/>
      <sheetName val="部门"/>
      <sheetName val="1월 목표"/>
      <sheetName val="CIP"/>
      <sheetName val="[손익기01_XL_x0000__x0000_DePara10"/>
      <sheetName val="_손익기01_XL_x0000__x0000_DePara10"/>
      <sheetName val="_손익기01_XL_x0000__x05"/>
      <sheetName val="_손익기01_XL_x005f_x0000__x7"/>
      <sheetName val="POCM 배송지"/>
      <sheetName val="Pivot"/>
      <sheetName val="Lista AI"/>
      <sheetName val="公式页面"/>
      <sheetName val="Mapping "/>
      <sheetName val="WS DB"/>
      <sheetName val="DB"/>
      <sheetName val="Region "/>
      <sheetName val="SKU DB"/>
      <sheetName val="SKU信息"/>
      <sheetName val="销售项费用项"/>
      <sheetName val="陈列描述"/>
      <sheetName val="大组压仓"/>
      <sheetName val="CPR用Rate&amp;Mix"/>
      <sheetName val="CC"/>
      <sheetName val="기본사항"/>
      <sheetName val="_손익기01_XL_x0000__x4"/>
      <sheetName val="_손익기01_XL_x0000__x5"/>
      <sheetName val="_손익기01_XL_x0000__x6"/>
      <sheetName val="_손익기01_XL_x0000__x7"/>
      <sheetName val="SAP info"/>
      <sheetName val="Target Book"/>
      <sheetName val="辅助表格"/>
      <sheetName val="10 麦汁CIP清洗标准水量"/>
      <sheetName val="BU"/>
      <sheetName val="TO_Data_Base22"/>
      <sheetName val="YTD_Summary21"/>
      <sheetName val="Month_Summary21"/>
      <sheetName val="Trial_Balance_MAY_200921"/>
      <sheetName val="TB_Pivot21"/>
      <sheetName val="total_per_LB_LB221"/>
      <sheetName val="Trial_Balance_Vlookup21"/>
      <sheetName val="Trial_Balance_APRIL_200921"/>
      <sheetName val="Roll_Out_AQ21"/>
      <sheetName val="Evolução_mandamentos21"/>
      <sheetName val="Planilha_resultados20"/>
      <sheetName val="Historico_200320"/>
      <sheetName val="Sig_Cycles_Accts_&amp;_Processes20"/>
      <sheetName val="Fixed_ZBB14"/>
      <sheetName val="E_法规NC14"/>
      <sheetName val="3_ISo_YTD14"/>
      <sheetName val="Données_LMU14"/>
      <sheetName val="Brazil_Sovereign14"/>
      <sheetName val="Resumen_Costo14"/>
      <sheetName val="Extract_Loss14"/>
      <sheetName val="QA_跟踪记录表14"/>
      <sheetName val="5_114"/>
      <sheetName val="Base_de_Dados14"/>
      <sheetName val="Como_Estamos14"/>
      <sheetName val="Controls_data16"/>
      <sheetName val="RG_Depots14"/>
      <sheetName val="material_data14"/>
      <sheetName val="other_data14"/>
      <sheetName val="Database_(RUR)Mar_YTD14"/>
      <sheetName val="SKU_Mapping14"/>
      <sheetName val="Drop_Down14"/>
      <sheetName val="Raw_Data14"/>
      <sheetName val="EBM-2_GHQ14"/>
      <sheetName val="Base_PEF15"/>
      <sheetName val="Testing_Template_Guidance14"/>
      <sheetName val="Test_Programs14"/>
      <sheetName val="Dados_BLP14"/>
      <sheetName val="FJJX_Bud_IB13"/>
      <sheetName val="JOB_PROFILE_-_LAS14"/>
      <sheetName val="ARdistr_(2)14"/>
      <sheetName val="look-up_data13"/>
      <sheetName val="Prd_Hierarchy(产品层级)13"/>
      <sheetName val="Com_(2PK)13"/>
      <sheetName val="Project_Code13"/>
      <sheetName val="요일_테이블14"/>
      <sheetName val="요일_테이블_(2)13"/>
      <sheetName val="Prd_Hierarchy(产品层次)13"/>
      <sheetName val="전사_PL15"/>
      <sheetName val="자금_제외_PL15"/>
      <sheetName val="자금_PL15"/>
      <sheetName val="전사_BS15"/>
      <sheetName val="자금_제외_BS15"/>
      <sheetName val="자금_BS15"/>
      <sheetName val="BS_계정_설명15"/>
      <sheetName val="_Cash_Flow(전사)15"/>
      <sheetName val="_Cash_Flow(자금제외)15"/>
      <sheetName val="_Cash_Flow(자금)15"/>
      <sheetName val="ROIC_15"/>
      <sheetName val="인건비_명세15"/>
      <sheetName val="판관비_명세15"/>
      <sheetName val="OH_Cost경비(내역)15"/>
      <sheetName val="OH_Cost경비(배부기준)15"/>
      <sheetName val="기타수지&amp;특별손익_명세15"/>
      <sheetName val="업무연락_(2)14"/>
      <sheetName val="제시_손익계산서14"/>
      <sheetName val="01_02월_성과급15"/>
      <sheetName val="M_7회차_담금_계획14"/>
      <sheetName val="팀별_실적14"/>
      <sheetName val="팀별_실적_(환산)14"/>
      <sheetName val="4__Inj_투자상세내역14"/>
      <sheetName val="3__Blow_투자_상세내역14"/>
      <sheetName val="Process_List14"/>
      <sheetName val="7_(2)14"/>
      <sheetName val="_손익기01_XL13"/>
      <sheetName val="Income_Stmt13"/>
      <sheetName val="drop_down_list13"/>
      <sheetName val="[손익기01_XL_x005f_x0000__x005f_x0000_DePara13"/>
      <sheetName val="Quarterly_LBO_Model13"/>
      <sheetName val="Figures_Report12"/>
      <sheetName val="[손익기01_XL13"/>
      <sheetName val="_손익기01_XL_x005f_x0000__x005f_x0000_DePara13"/>
      <sheetName val="Fare_prices12"/>
      <sheetName val="Hotel_prices12"/>
      <sheetName val="Set_Up13"/>
      <sheetName val="15년_BL_사계13"/>
      <sheetName val="1_종합손익(도급)13"/>
      <sheetName val="1_종합손익(주택,개발)13"/>
      <sheetName val="2_실행예산13"/>
      <sheetName val="2_2과부족13"/>
      <sheetName val="2_3원가절감13"/>
      <sheetName val="8_외주비집행현황13"/>
      <sheetName val="9_자재비13"/>
      <sheetName val="10_현장집행13"/>
      <sheetName val="3_추가원가13"/>
      <sheetName val="3_추가원가_(2)13"/>
      <sheetName val="4_사전공사13"/>
      <sheetName val="5_추정공사비13"/>
      <sheetName val="6_금융비용13"/>
      <sheetName val="7_공사비집행현황(총괄)13"/>
      <sheetName val="11_1생산성13"/>
      <sheetName val="11_2인원산출13"/>
      <sheetName val="Classification_分类12"/>
      <sheetName val="tab_STATUS_DO_PROCESSO_12"/>
      <sheetName val="Perf__Plan__Diário112"/>
      <sheetName val="In_(2)12"/>
      <sheetName val="__한국_AMP_ASP-23_판매가격__12"/>
      <sheetName val="CC_Down_load_071612"/>
      <sheetName val="변경실행(2차)_12"/>
      <sheetName val="나_출고12"/>
      <sheetName val="나_입고12"/>
      <sheetName val="09년_인건비(속리산)12"/>
      <sheetName val="합산목표(감가+57_5)12"/>
      <sheetName val="제조원가_원단위_분석12"/>
      <sheetName val="종합표양식(품의_&amp;_입고)_212"/>
      <sheetName val="원가관리_(동월대비)12"/>
      <sheetName val="b_balju_(2)12"/>
      <sheetName val="2-2_매출분석12"/>
      <sheetName val="몰드시스템_리스트12"/>
      <sheetName val="11_외화채무증권(AFS,HTM)0812"/>
      <sheetName val="13_감액TEST_0812"/>
      <sheetName val="12년_CF(9월)12"/>
      <sheetName val="중기조종사_단위단가12"/>
      <sheetName val="6PILE__(돌출)12"/>
      <sheetName val="기성청구_공문12"/>
      <sheetName val="Sheet1_(2)12"/>
      <sheetName val="CLASIFICACION_DE_AI12"/>
      <sheetName val="Base_da_Datos12"/>
      <sheetName val="slide_24_cat_A12"/>
      <sheetName val="slide_82_cat_b12"/>
      <sheetName val="Dados_dos_Produtos12"/>
      <sheetName val="09~10년_매출계획12"/>
      <sheetName val="1_MDF1공장12"/>
      <sheetName val="Incident_유형구분표12"/>
      <sheetName val="3YP2016-Bottom_up11"/>
      <sheetName val="DD_list12"/>
      <sheetName val="Base_de_Datos11"/>
      <sheetName val="Clasif_11"/>
      <sheetName val="Supply_Cost_Centers11"/>
      <sheetName val="Cond__Inseguros11"/>
      <sheetName val="Comp__Inseguros11"/>
      <sheetName val="Lista_de_datos11"/>
      <sheetName val="MASTER_APP11"/>
      <sheetName val="2_카드채권(대출포함)11"/>
      <sheetName val="表21_净利润调节表11"/>
      <sheetName val="Lista_CI11"/>
      <sheetName val="Dashboard_Prevención_Riesgos_10"/>
      <sheetName val="TOP_KPIs_MTM10"/>
      <sheetName val="PLAN_DE_ACCION10"/>
      <sheetName val="Faro_de_Indicadores10"/>
      <sheetName val="Farol_Acciones11"/>
      <sheetName val="Lista_de_Entrenamientos11"/>
      <sheetName val="Unidades_SAC-REVENDA12"/>
      <sheetName val="FornecM_Check10"/>
      <sheetName val="Share_Price_200211"/>
      <sheetName val="_DD_List11"/>
      <sheetName val="BEP_加薪_KPI10"/>
      <sheetName val="Estratificación_AI10"/>
      <sheetName val="condicion_inseguras10"/>
      <sheetName val="Actos_Inseguros10"/>
      <sheetName val="Control_de_incidentes10"/>
      <sheetName val="Plan_de_Acción10"/>
      <sheetName val="Issues_List_Payments10"/>
      <sheetName val="do_not_delete10"/>
      <sheetName val="Grafica_Actos10"/>
      <sheetName val="APAC_S10"/>
      <sheetName val="APAC_N10"/>
      <sheetName val="Slide_output10"/>
      <sheetName val="[손익기01_XL??DePara10"/>
      <sheetName val="Farol_Metas10"/>
      <sheetName val="Mod_Relac_10"/>
      <sheetName val="Condiciones_SyE10"/>
      <sheetName val="REALxMETA_-_CERVEJA12"/>
      <sheetName val="REALxMETA_-_REFRI12"/>
      <sheetName val="Directrices_de_Metas_201710"/>
      <sheetName val="Data_validation10"/>
      <sheetName val="_손익기01_XL_x005f_x005f_x005f_x0000__x005f_x005f_10"/>
      <sheetName val="Hazards_Analysis-隐患分析10"/>
      <sheetName val="F08_-_Asia_Pac_Full_Year_Q311"/>
      <sheetName val="Top_Priorities11"/>
      <sheetName val="Listco_Stock11"/>
      <sheetName val="Intl_Purchase11"/>
      <sheetName val="FY_outlook11"/>
      <sheetName val="CY_outlook11"/>
      <sheetName val="Cash_metrics11"/>
      <sheetName val="P6_711"/>
      <sheetName val="DATOS_BASE10"/>
      <sheetName val="97_사업추정(WEKI)10"/>
      <sheetName val="Tong_hop10"/>
      <sheetName val="95_1_1이후취득자산(숨기기상태)10"/>
      <sheetName val="sum1_(2)10"/>
      <sheetName val="3_바닥판설계10"/>
      <sheetName val="6월_공정외주10"/>
      <sheetName val="2_대외공문10"/>
      <sheetName val="2_총괄표10"/>
      <sheetName val="입출재고현황_(2)10"/>
      <sheetName val="504전기실_동부하-L10"/>
      <sheetName val="OUTER_AREA(겹침없음)10"/>
      <sheetName val="EL_표면적10"/>
      <sheetName val="TRE_TABLE10"/>
      <sheetName val="입찰내역_발주처_양식10"/>
      <sheetName val="POC_LIST10"/>
      <sheetName val="turnover_reason퇴직사유10"/>
      <sheetName val="SKU_Basic_Data10"/>
      <sheetName val="Entity_Target10"/>
      <sheetName val="DETALLE_MENSUAL10"/>
      <sheetName val="Drop-down_List9"/>
      <sheetName val="by_DD9"/>
      <sheetName val="VALIDACION_DE_DATOS9"/>
      <sheetName val="Jul-Sep_Actual_cost_(2)9"/>
      <sheetName val="Check_Qualidade8"/>
      <sheetName val="De_Para9"/>
      <sheetName val="Check_Aderencia8"/>
      <sheetName val="_손익기01_XL_x005f_x0000__x08"/>
      <sheetName val="부재료_비교(11년_vs_10년)8"/>
      <sheetName val="Base_Farol8"/>
      <sheetName val="Gerencial_IL8"/>
      <sheetName val="Ventas_Campo8"/>
      <sheetName val="ACTOS_POR_RIESGO8"/>
      <sheetName val="drop_lists8"/>
      <sheetName val="MRL_NON_SUPPLY_URU8"/>
      <sheetName val="AIIM_-_Empresas_Ext_20128"/>
      <sheetName val="KPIs_Hana8"/>
      <sheetName val="Catalago_de_refacciones_8"/>
      <sheetName val="Existencias_al_07-Nov-20128"/>
      <sheetName val="Check_GG8"/>
      <sheetName val="Sheet3_(2)8"/>
      <sheetName val="Nombre_de_SOP8"/>
      <sheetName val="Lao_&amp;_Cam8"/>
      <sheetName val="Hoegaarden_20198"/>
      <sheetName val="Lao_&amp;_Cam_20198"/>
      <sheetName val="Malaysia_20198"/>
      <sheetName val="Singapore_20198"/>
      <sheetName val="Sheet2_(2)8"/>
      <sheetName val="요일_테이블_8"/>
      <sheetName val="Other_Listings8"/>
      <sheetName val="2__Indicadores8"/>
      <sheetName val="Ta_8"/>
      <sheetName val="Lista_de_Entrenamientos_RSO8"/>
      <sheetName val="Tablero_SDG11"/>
      <sheetName val="Lista_Areas11"/>
      <sheetName val="One_Page11"/>
      <sheetName val="Sub-Productos_HN9"/>
      <sheetName val="Eficiencia_linea8"/>
      <sheetName val="_mngt_Pillar8"/>
      <sheetName val="Pauta_RPS_Distribuição7"/>
      <sheetName val="Estoque_(2)7"/>
      <sheetName val="BNR_2012_в_ящике7"/>
      <sheetName val="Comp_Inseguros7"/>
      <sheetName val="DO_NOT_MOVE7"/>
      <sheetName val="DATOS_DE_VALIDACIÓN7"/>
      <sheetName val="Datos_con7"/>
      <sheetName val="_Datos_Cond_7"/>
      <sheetName val="INGRESO_(2)7"/>
      <sheetName val="PG-K1610_(UEN_Areas)MNG7"/>
      <sheetName val="DATOS_GEN_7"/>
      <sheetName val="NUEVOS_CRITERIOS7"/>
      <sheetName val="Condiciones_Agua7"/>
      <sheetName val="__한국_AMP_ASP-23_판㧤가격__6"/>
      <sheetName val="11_䡸화채무줝ⴌ(AFS,HTM)086"/>
      <sheetName val="Drop_list6"/>
      <sheetName val="FX_Rates6"/>
      <sheetName val="Dropdown_list6"/>
      <sheetName val="Vagas_x_Candidatos6"/>
      <sheetName val="Proced_6"/>
      <sheetName val="Cut_Machine_Summary6"/>
      <sheetName val="Control_de_Fallas6"/>
      <sheetName val="Setup_for_Templates6"/>
      <sheetName val="Datos_emp6"/>
      <sheetName val="Validation_lists6"/>
      <sheetName val="TIPO_DE_ACTO6"/>
      <sheetName val="CRITICIDAD_DE_CI6"/>
      <sheetName val="Catálogo_de_CI6"/>
      <sheetName val="%_CUMPLIMIENTO6"/>
      <sheetName val="%_cumplimiento_6"/>
      <sheetName val="CALIFICACIONES_20194"/>
      <sheetName val="Lev_4_360_deg_check_Crit_Task4"/>
      <sheetName val="Lev_4_Chk_IC_Stock_Crit_Task4"/>
      <sheetName val="Lev_4_WMS_Putaway_Crit_Task4"/>
      <sheetName val="Listas_y_equipos_a_evaluar6"/>
      <sheetName val="Data_Reporte6"/>
      <sheetName val="Read_me6"/>
      <sheetName val="NAZ_Strategy4"/>
      <sheetName val="Champions_List5"/>
      <sheetName val="Daily_Dashboard6"/>
      <sheetName val="Mapeo_SKUs6"/>
      <sheetName val="Vol_(Ds)6"/>
      <sheetName val="Vol_(Ka)6"/>
      <sheetName val="Vol_(Oth)6"/>
      <sheetName val="Vol_(Oth)_Cortesias6"/>
      <sheetName val="INPUT-Cust_Sugg_Margin(Ds)6"/>
      <sheetName val="On_Invoice6"/>
      <sheetName val="INPUT-Cust_Sugg_Margin(Ka)6"/>
      <sheetName val="INPUT_SKUs6"/>
      <sheetName val="Brand_P&amp;L4"/>
      <sheetName val="SUPERMONT_P4"/>
      <sheetName val="Data_selection4"/>
      <sheetName val="1_4"/>
      <sheetName val="Customer_&amp;_SO4"/>
      <sheetName val="Session_Proposal4"/>
      <sheetName val="Análise_Tempos3"/>
      <sheetName val="Incentivo_Automóvil3"/>
      <sheetName val="Dropdown_Menu2"/>
      <sheetName val="PDA_BOP3"/>
      <sheetName val="Validação_de_Dados3"/>
      <sheetName val="No_llenar_3"/>
      <sheetName val="PROCESS_MD3"/>
      <sheetName val="Lista_de_Motivos3"/>
      <sheetName val="Ponto_Crítico_-_Resp__Plano3"/>
      <sheetName val="Lista_Funcionários_(2)3"/>
      <sheetName val="PAINEL_RECOLHA_CRÉDITO3"/>
      <sheetName val="Gráficos_-_CDD3"/>
      <sheetName val="Project_List2"/>
      <sheetName val="Выпадающие_списки2"/>
      <sheetName val="유류대_현황1"/>
      <sheetName val="mapping_(2)1"/>
      <sheetName val="Ref_1"/>
      <sheetName val="2_3_Projects_Status1"/>
      <sheetName val="SOP_Freshness1"/>
      <sheetName val="Listas_desplegables1"/>
      <sheetName val="Resumen_General1"/>
      <sheetName val="Cátalogo_de_CI1"/>
      <sheetName val="Hoja2_(2)1"/>
      <sheetName val="Technology_check_list1"/>
      <sheetName val="Status_de_Usuario1"/>
      <sheetName val="Actos_y_Condiciones_1"/>
      <sheetName val="NO_BORRAR1"/>
      <sheetName val="Formato_checklist_Lab1"/>
      <sheetName val="Master_Data1"/>
      <sheetName val="1__템플릿1"/>
      <sheetName val="2__작성_참고사항1"/>
      <sheetName val="Consolidated_Project_List1"/>
      <sheetName val="Fixed_Cost1"/>
      <sheetName val="Dimension_IN_Sheet1!D19121"/>
      <sheetName val="Dimension_IN_19121"/>
      <sheetName val="Manage_to_Sustain"/>
      <sheetName val="Packages_Info"/>
      <sheetName val="Meeting_List"/>
      <sheetName val="Explicacion"/>
      <sheetName val="COE Scope - Strategic Projects"/>
      <sheetName val="PARTICIPACION"/>
      <sheetName val="SEGUIMIENTO SEMANAL"/>
      <sheetName val="."/>
      <sheetName val="BUD"/>
      <sheetName val="데이터 유효성 목록"/>
      <sheetName val="Ref_New Contract Model"/>
      <sheetName val="Resumen (hL env)"/>
      <sheetName val="Tipo Viaje"/>
      <sheetName val="Flota y Personal"/>
      <sheetName val="后台"/>
      <sheetName val="AL来源"/>
      <sheetName val="Name List"/>
      <sheetName val="TO_Data_Base23"/>
      <sheetName val="YTD_Summary22"/>
      <sheetName val="Month_Summary22"/>
      <sheetName val="Trial_Balance_MAY_200922"/>
      <sheetName val="TB_Pivot22"/>
      <sheetName val="total_per_LB_LB222"/>
      <sheetName val="Trial_Balance_Vlookup22"/>
      <sheetName val="Trial_Balance_APRIL_200922"/>
      <sheetName val="Roll_Out_AQ22"/>
      <sheetName val="Evolução_mandamentos22"/>
      <sheetName val="Planilha_resultados21"/>
      <sheetName val="Historico_200321"/>
      <sheetName val="Sig_Cycles_Accts_&amp;_Processes21"/>
      <sheetName val="Fixed_ZBB15"/>
      <sheetName val="E_法规NC15"/>
      <sheetName val="3_ISo_YTD15"/>
      <sheetName val="Données_LMU15"/>
      <sheetName val="Brazil_Sovereign15"/>
      <sheetName val="Resumen_Costo15"/>
      <sheetName val="Base_de_Dados15"/>
      <sheetName val="Extract_Loss15"/>
      <sheetName val="5_115"/>
      <sheetName val="QA_跟踪记录表15"/>
      <sheetName val="RG_Depots15"/>
      <sheetName val="material_data15"/>
      <sheetName val="other_data15"/>
      <sheetName val="Como_Estamos15"/>
      <sheetName val="Database_(RUR)Mar_YTD15"/>
      <sheetName val="SKU_Mapping15"/>
      <sheetName val="Drop_Down15"/>
      <sheetName val="Raw_Data15"/>
      <sheetName val="EBM-2_GHQ15"/>
      <sheetName val="Base_PEF16"/>
      <sheetName val="Controls_data17"/>
      <sheetName val="Testing_Template_Guidance15"/>
      <sheetName val="Test_Programs15"/>
      <sheetName val="[손익기01_XLDePara11"/>
      <sheetName val="Dados_BLP15"/>
      <sheetName val="FJJX_Bud_IB14"/>
      <sheetName val="JOB_PROFILE_-_LAS15"/>
      <sheetName val="ARdistr_(2)15"/>
      <sheetName val="look-up_data14"/>
      <sheetName val="Prd_Hierarchy(产品层级)14"/>
      <sheetName val="Com_(2PK)14"/>
      <sheetName val="Project_Code14"/>
      <sheetName val="요일_테이블15"/>
      <sheetName val="요일_테이블_(2)14"/>
      <sheetName val="Prd_Hierarchy(产品层次)14"/>
      <sheetName val="전사_PL16"/>
      <sheetName val="자금_제외_PL16"/>
      <sheetName val="자금_PL16"/>
      <sheetName val="전사_BS16"/>
      <sheetName val="자금_제외_BS16"/>
      <sheetName val="자금_BS16"/>
      <sheetName val="BS_계정_설명16"/>
      <sheetName val="_Cash_Flow(전사)16"/>
      <sheetName val="_Cash_Flow(자금제외)16"/>
      <sheetName val="_Cash_Flow(자금)16"/>
      <sheetName val="ROIC_16"/>
      <sheetName val="인건비_명세16"/>
      <sheetName val="판관비_명세16"/>
      <sheetName val="OH_Cost경비(내역)16"/>
      <sheetName val="OH_Cost경비(배부기준)16"/>
      <sheetName val="기타수지&amp;특별손익_명세16"/>
      <sheetName val="업무연락_(2)15"/>
      <sheetName val="제시_손익계산서15"/>
      <sheetName val="01_02월_성과급16"/>
      <sheetName val="M_7회차_담금_계획15"/>
      <sheetName val="팀별_실적15"/>
      <sheetName val="팀별_실적_(환산)15"/>
      <sheetName val="4__Inj_투자상세내역15"/>
      <sheetName val="3__Blow_투자_상세내역15"/>
      <sheetName val="Process_List15"/>
      <sheetName val="7_(2)15"/>
      <sheetName val="_손익기01_XL14"/>
      <sheetName val="Income_Stmt14"/>
      <sheetName val="drop_down_list14"/>
      <sheetName val="[손익기01_XL_x005f_x0000__x005f_x0000_DePara14"/>
      <sheetName val="[손익기01_XL14"/>
      <sheetName val="Quarterly_LBO_Model14"/>
      <sheetName val="Figures_Report13"/>
      <sheetName val="_손익기01_XL_x005f_x0000__x005f_x0000_DePara14"/>
      <sheetName val="Set_Up14"/>
      <sheetName val="15년_BL_사계14"/>
      <sheetName val="1_종합손익(도급)14"/>
      <sheetName val="1_종합손익(주택,개발)14"/>
      <sheetName val="2_실행예산14"/>
      <sheetName val="2_2과부족14"/>
      <sheetName val="2_3원가절감14"/>
      <sheetName val="8_외주비집행현황14"/>
      <sheetName val="9_자재비14"/>
      <sheetName val="10_현장집행14"/>
      <sheetName val="3_추가원가14"/>
      <sheetName val="3_추가원가_(2)14"/>
      <sheetName val="4_사전공사14"/>
      <sheetName val="5_추정공사비14"/>
      <sheetName val="6_금융비용14"/>
      <sheetName val="7_공사비집행현황(총괄)14"/>
      <sheetName val="11_1생산성14"/>
      <sheetName val="11_2인원산출14"/>
      <sheetName val="Classification_分类13"/>
      <sheetName val="Fare_prices13"/>
      <sheetName val="Hotel_prices13"/>
      <sheetName val="tab_STATUS_DO_PROCESSO_13"/>
      <sheetName val="Perf__Plan__Diário113"/>
      <sheetName val="In_(2)13"/>
      <sheetName val="__한국_AMP_ASP-23_판매가격__13"/>
      <sheetName val="CC_Down_load_071613"/>
      <sheetName val="변경실행(2차)_13"/>
      <sheetName val="나_출고13"/>
      <sheetName val="나_입고13"/>
      <sheetName val="09년_인건비(속리산)13"/>
      <sheetName val="합산목표(감가+57_5)13"/>
      <sheetName val="제조원가_원단위_분석13"/>
      <sheetName val="종합표양식(품의_&amp;_입고)_213"/>
      <sheetName val="원가관리_(동월대비)13"/>
      <sheetName val="b_balju_(2)13"/>
      <sheetName val="2-2_매출분석13"/>
      <sheetName val="몰드시스템_리스트13"/>
      <sheetName val="11_외화채무증권(AFS,HTM)0813"/>
      <sheetName val="13_감액TEST_0813"/>
      <sheetName val="12년_CF(9월)13"/>
      <sheetName val="중기조종사_단위단가13"/>
      <sheetName val="6PILE__(돌출)13"/>
      <sheetName val="기성청구_공문13"/>
      <sheetName val="Sheet1_(2)13"/>
      <sheetName val="CLASIFICACION_DE_AI13"/>
      <sheetName val="Base_da_Datos13"/>
      <sheetName val="slide_24_cat_A13"/>
      <sheetName val="slide_82_cat_b13"/>
      <sheetName val="Dados_dos_Produtos13"/>
      <sheetName val="Base_de_Datos12"/>
      <sheetName val="09~10년_매출계획13"/>
      <sheetName val="1_MDF1공장13"/>
      <sheetName val="Incident_유형구분표13"/>
      <sheetName val="3YP2016-Bottom_up12"/>
      <sheetName val="DD_list13"/>
      <sheetName val="Supply_Cost_Centers12"/>
      <sheetName val="_손익기01_XLDePara11"/>
      <sheetName val="2_카드채권(대출포함)12"/>
      <sheetName val="表21_净利润调节表12"/>
      <sheetName val="Cond__Inseguros12"/>
      <sheetName val="Comp__Inseguros12"/>
      <sheetName val="Lista_de_datos12"/>
      <sheetName val="MASTER_APP12"/>
      <sheetName val="Clasif_12"/>
      <sheetName val="Farol_Acciones12"/>
      <sheetName val="Lista_de_Entrenamientos12"/>
      <sheetName val="Unidades_SAC-REVENDA13"/>
      <sheetName val="FornecM_Check11"/>
      <sheetName val="Lista_CI12"/>
      <sheetName val="Estratificación_AI11"/>
      <sheetName val="condicion_inseguras11"/>
      <sheetName val="Actos_Inseguros11"/>
      <sheetName val="Control_de_incidentes11"/>
      <sheetName val="Plan_de_Acción11"/>
      <sheetName val="_DD_List12"/>
      <sheetName val="Share_Price_200212"/>
      <sheetName val="Issues_List_Payments11"/>
      <sheetName val="BEP_加薪_KPI11"/>
      <sheetName val="Faro_de_Indicadores11"/>
      <sheetName val="TOP_KPIs_MTM11"/>
      <sheetName val="PLAN_DE_ACCION11"/>
      <sheetName val="Grafica_Actos11"/>
      <sheetName val="POC_LIST11"/>
      <sheetName val="Dashboard_Prevención_Riesgos_11"/>
      <sheetName val="do_not_delete11"/>
      <sheetName val="APAC_S11"/>
      <sheetName val="APAC_N11"/>
      <sheetName val="Slide_output11"/>
      <sheetName val="[손익기01_XL??DePara11"/>
      <sheetName val="Farol_Metas11"/>
      <sheetName val="Mod_Relac_11"/>
      <sheetName val="Condiciones_SyE11"/>
      <sheetName val="REALxMETA_-_CERVEJA13"/>
      <sheetName val="REALxMETA_-_REFRI13"/>
      <sheetName val="Directrices_de_Metas_201711"/>
      <sheetName val="Data_validation11"/>
      <sheetName val="_손익기01_XL_x005f_x005f_x005f_x0000__x005f_x005f_11"/>
      <sheetName val="Hazards_Analysis-隐患分析11"/>
      <sheetName val="F08_-_Asia_Pac_Full_Year_Q312"/>
      <sheetName val="Top_Priorities12"/>
      <sheetName val="Listco_Stock12"/>
      <sheetName val="Intl_Purchase12"/>
      <sheetName val="FY_outlook12"/>
      <sheetName val="CY_outlook12"/>
      <sheetName val="Cash_metrics12"/>
      <sheetName val="P6_712"/>
      <sheetName val="DATOS_BASE11"/>
      <sheetName val="97_사업추정(WEKI)11"/>
      <sheetName val="Tong_hop11"/>
      <sheetName val="95_1_1이후취득자산(숨기기상태)11"/>
      <sheetName val="sum1_(2)11"/>
      <sheetName val="3_바닥판설계11"/>
      <sheetName val="6월_공정외주11"/>
      <sheetName val="2_대외공문11"/>
      <sheetName val="2_총괄표11"/>
      <sheetName val="입출재고현황_(2)11"/>
      <sheetName val="504전기실_동부하-L11"/>
      <sheetName val="OUTER_AREA(겹침없음)11"/>
      <sheetName val="EL_표면적11"/>
      <sheetName val="TRE_TABLE11"/>
      <sheetName val="입찰내역_발주처_양식11"/>
      <sheetName val="turnover_reason퇴직사유11"/>
      <sheetName val="SKU_Basic_Data11"/>
      <sheetName val="Entity_Target11"/>
      <sheetName val="Check_Qualidade9"/>
      <sheetName val="De_Para10"/>
      <sheetName val="DETALLE_MENSUAL11"/>
      <sheetName val="Check_Aderencia9"/>
      <sheetName val="Drop-down_List10"/>
      <sheetName val="by_DD10"/>
      <sheetName val="VALIDACION_DE_DATOS10"/>
      <sheetName val="Jul-Sep_Actual_cost_(2)10"/>
      <sheetName val="Gerencial_IL9"/>
      <sheetName val="Base_Farol9"/>
      <sheetName val="ACTOS_POR_RIESGO9"/>
      <sheetName val="Nombre_de_SOP9"/>
      <sheetName val="drop_lists9"/>
      <sheetName val="Ventas_Campo9"/>
      <sheetName val="MRL_NON_SUPPLY_URU9"/>
      <sheetName val="AIIM_-_Empresas_Ext_20129"/>
      <sheetName val="KPIs_Hana9"/>
      <sheetName val="Catalago_de_refacciones_9"/>
      <sheetName val="Existencias_al_07-Nov-20129"/>
      <sheetName val="Check_GG9"/>
      <sheetName val="2__Indicadores9"/>
      <sheetName val="Ta_9"/>
      <sheetName val="부재료_비교(11년_vs_10년)9"/>
      <sheetName val="_손익기01_XL_x005f_x0000__x09"/>
      <sheetName val="Lista_de_Entrenamientos_RSO9"/>
      <sheetName val="Tablero_SDG12"/>
      <sheetName val="Lista_Areas12"/>
      <sheetName val="One_Page12"/>
      <sheetName val="Sub-Productos_HN10"/>
      <sheetName val="Eficiencia_linea9"/>
      <sheetName val="Sheet3_(2)9"/>
      <sheetName val="Lao_&amp;_Cam9"/>
      <sheetName val="Hoegaarden_20199"/>
      <sheetName val="Lao_&amp;_Cam_20199"/>
      <sheetName val="Malaysia_20199"/>
      <sheetName val="Singapore_20199"/>
      <sheetName val="Sheet2_(2)9"/>
      <sheetName val="_mngt_Pillar9"/>
      <sheetName val="요일_테이블_9"/>
      <sheetName val="Other_Listings9"/>
      <sheetName val="Pauta_RPS_Distribuição8"/>
      <sheetName val="Estoque_(2)8"/>
      <sheetName val="_손익기01_XL_x06"/>
      <sheetName val="Comp_Inseguros8"/>
      <sheetName val="BNR_2012_в_ящике8"/>
      <sheetName val="DO_NOT_MOVE8"/>
      <sheetName val="DATOS_DE_VALIDACIÓN8"/>
      <sheetName val="Datos_con8"/>
      <sheetName val="_Datos_Cond_8"/>
      <sheetName val="INGRESO_(2)8"/>
      <sheetName val="PG-K1610_(UEN_Areas)MNG8"/>
      <sheetName val="DATOS_GEN_8"/>
      <sheetName val="NUEVOS_CRITERIOS8"/>
      <sheetName val="Condiciones_Agua8"/>
      <sheetName val="Dropdown_list7"/>
      <sheetName val="Drop_list7"/>
      <sheetName val="FX_Rates7"/>
      <sheetName val="__한국_AMP_ASP-23_판㧤가격__7"/>
      <sheetName val="11_䡸화채무줝ⴌ(AFS,HTM)087"/>
      <sheetName val="Proced_7"/>
      <sheetName val="Cut_Machine_Summary7"/>
      <sheetName val="Vagas_x_Candidatos7"/>
      <sheetName val="Control_de_Fallas7"/>
      <sheetName val="Setup_for_Templates7"/>
      <sheetName val="Datos_emp7"/>
      <sheetName val="Validation_lists7"/>
      <sheetName val="TIPO_DE_ACTO7"/>
      <sheetName val="CRITICIDAD_DE_CI7"/>
      <sheetName val="Catálogo_de_CI7"/>
      <sheetName val="%_CUMPLIMIENTO7"/>
      <sheetName val="%_cumplimiento_7"/>
      <sheetName val="CALIFICACIONES_20195"/>
      <sheetName val="Lev_4_360_deg_check_Crit_Task5"/>
      <sheetName val="Lev_4_Chk_IC_Stock_Crit_Task5"/>
      <sheetName val="Lev_4_WMS_Putaway_Crit_Task5"/>
      <sheetName val="Análise_Tempos4"/>
      <sheetName val="Listas_y_equipos_a_evaluar7"/>
      <sheetName val="Data_Reporte7"/>
      <sheetName val="Read_me7"/>
      <sheetName val="Daily_Dashboard7"/>
      <sheetName val="Champions_List6"/>
      <sheetName val="NAZ_Strategy5"/>
      <sheetName val="Mapeo_SKUs7"/>
      <sheetName val="Vol_(Ds)7"/>
      <sheetName val="Vol_(Ka)7"/>
      <sheetName val="Vol_(Oth)7"/>
      <sheetName val="Vol_(Oth)_Cortesias7"/>
      <sheetName val="INPUT-Cust_Sugg_Margin(Ds)7"/>
      <sheetName val="On_Invoice7"/>
      <sheetName val="INPUT-Cust_Sugg_Margin(Ka)7"/>
      <sheetName val="INPUT_SKUs7"/>
      <sheetName val="Brand_P&amp;L5"/>
      <sheetName val="SUPERMONT_P5"/>
      <sheetName val="Data_selection5"/>
      <sheetName val="1_5"/>
      <sheetName val="Customer_&amp;_SO5"/>
      <sheetName val="Session_Proposal5"/>
      <sheetName val="Validação_de_Dados4"/>
      <sheetName val="No_llenar_4"/>
      <sheetName val="PDA_BOP4"/>
      <sheetName val="Incentivo_Automóvil4"/>
      <sheetName val="Project_List3"/>
      <sheetName val="Dropdown_Menu3"/>
      <sheetName val="SOP_Freshness2"/>
      <sheetName val="Lista_de_Motivos4"/>
      <sheetName val="Ponto_Crítico_-_Resp__Plano4"/>
      <sheetName val="Lista_Funcionários_(2)4"/>
      <sheetName val="유류대_현황2"/>
      <sheetName val="Выпадающие_списки3"/>
      <sheetName val="2_3_Projects_Status2"/>
      <sheetName val="mapping_(2)2"/>
      <sheetName val="Ref_2"/>
      <sheetName val="PROCESS_MD4"/>
      <sheetName val="Listas_desplegables2"/>
      <sheetName val="Resumen_General2"/>
      <sheetName val="Cátalogo_de_CI2"/>
      <sheetName val="Hoja2_(2)2"/>
      <sheetName val="Technology_check_list2"/>
      <sheetName val="Status_de_Usuario2"/>
      <sheetName val="Actos_y_Condiciones_2"/>
      <sheetName val="NO_BORRAR2"/>
      <sheetName val="Formato_checklist_Lab2"/>
      <sheetName val="1__템플릿2"/>
      <sheetName val="2__작성_참고사항2"/>
      <sheetName val="Master_Data2"/>
      <sheetName val="Consolidated_Project_List2"/>
      <sheetName val="Fixed_Cost2"/>
      <sheetName val="PAINEL_RECOLHA_CRÉDITO4"/>
      <sheetName val="Gráficos_-_CDD4"/>
      <sheetName val="Dimension_IN_Sheet1!D19122"/>
      <sheetName val="Dimension_IN_19122"/>
      <sheetName val="3__Training_&amp;_travel1"/>
      <sheetName val="Manage_to_Sustain1"/>
      <sheetName val="Packages_Info1"/>
      <sheetName val="Meeting_List1"/>
      <sheetName val="Razão_Social1"/>
      <sheetName val="KPIs-_TTP,_PTP,_People_Turnove1"/>
      <sheetName val="2020_MMR121"/>
      <sheetName val="입문_트랜드(종합분석)1"/>
      <sheetName val="Master_CE1"/>
      <sheetName val="CE_Final_1"/>
      <sheetName val="OL_LIST1"/>
      <sheetName val="YTD_GUEST_LIST1"/>
      <sheetName val="Session_Full_list1"/>
      <sheetName val="FOOD_PAYMENT_update_JAN1"/>
      <sheetName val="Rate_card_F19_1"/>
      <sheetName val="Master_Plan__(update)1"/>
      <sheetName val="The_KPI_1"/>
      <sheetName val="Mentor_Plan_1"/>
      <sheetName val="Master_Plan_1"/>
      <sheetName val="Tier_1_GOV_PC_Networking_1"/>
      <sheetName val="Tier_1_LBO_1"/>
      <sheetName val="Preferred_Option1"/>
      <sheetName val="FILIAL_MINAS1"/>
      <sheetName val="_손익기01_XL_x005f_x0000__x005f_x005f_x01"/>
      <sheetName val="info_for_drop_box1"/>
      <sheetName val="1월_목표1"/>
      <sheetName val="POCM_배송지1"/>
      <sheetName val="3__Training_&amp;_travel"/>
      <sheetName val="Razão_Social"/>
      <sheetName val="KPIs-_TTP,_PTP,_People_Turnover"/>
      <sheetName val="2020_MMR12"/>
      <sheetName val="입문_트랜드(종합분석)"/>
      <sheetName val="Master_CE"/>
      <sheetName val="CE_Final_"/>
      <sheetName val="OL_LIST"/>
      <sheetName val="YTD_GUEST_LIST"/>
      <sheetName val="Session_Full_list"/>
      <sheetName val="FOOD_PAYMENT_update_JAN"/>
      <sheetName val="Rate_card_F19_"/>
      <sheetName val="Master_Plan__(update)"/>
      <sheetName val="The_KPI_"/>
      <sheetName val="Mentor_Plan_"/>
      <sheetName val="Master_Plan_"/>
      <sheetName val="Tier_1_GOV_PC_Networking_"/>
      <sheetName val="Tier_1_LBO_"/>
      <sheetName val="Preferred_Option"/>
      <sheetName val="FILIAL_MINAS"/>
      <sheetName val="_손익기01_XL_x005f_x0000__x005f_x005f_x0"/>
      <sheetName val="info_for_drop_box"/>
      <sheetName val="1월_목표"/>
      <sheetName val="POCM_배송지"/>
      <sheetName val="KAM설비"/>
      <sheetName val="Back Data 1"/>
      <sheetName val="자금추ȕ"/>
      <sheetName val="05년말(건재)"/>
      <sheetName val="건축내역"/>
      <sheetName val="물량표S"/>
      <sheetName val="2.주요계수총괄"/>
      <sheetName val="원가서"/>
      <sheetName val="선택창"/>
      <sheetName val="외주현황.wq1"/>
      <sheetName val="선급비용"/>
      <sheetName val="시산표"/>
      <sheetName val="중기"/>
      <sheetName val="연돌일위집계"/>
      <sheetName val="월별예산"/>
      <sheetName val="原価センタ"/>
      <sheetName val="P.M 별"/>
      <sheetName val="FRQ"/>
      <sheetName val="기준"/>
      <sheetName val="최소가치(간편)-회계"/>
      <sheetName val="회사제시"/>
      <sheetName val="대투_보관자료 변경"/>
      <sheetName val="내수자재"/>
      <sheetName val="#5"/>
      <sheetName val="#3"/>
      <sheetName val="원본"/>
      <sheetName val="Appendix(권장,단체)"/>
      <sheetName val="BM_NEW2"/>
      <sheetName val="Project Brief"/>
      <sheetName val="현금"/>
      <sheetName val="교각계산"/>
      <sheetName val="한강운반비"/>
      <sheetName val="0001new"/>
      <sheetName val="동절기투입(자재)"/>
      <sheetName val="GAEYO"/>
      <sheetName val="단면 (2)"/>
      <sheetName val="FILE1"/>
      <sheetName val="FILE2"/>
      <sheetName val="6-5공구원본"/>
      <sheetName val="부대시행1"/>
      <sheetName val="부대시행1 (2)"/>
      <sheetName val="부대시행2"/>
      <sheetName val="부대토공"/>
      <sheetName val="부대철콘"/>
      <sheetName val="부대토공실"/>
      <sheetName val="부대철콘실"/>
      <sheetName val="Sheet8"/>
      <sheetName val="위탁매매_1103"/>
      <sheetName val="자기매매_1103"/>
      <sheetName val="위탁매매_1109"/>
      <sheetName val="자기매매_1109"/>
      <sheetName val="_x005f_x0018_"/>
      <sheetName val="1.차입금"/>
      <sheetName val="choose"/>
      <sheetName val="품목코드표"/>
      <sheetName val="주행"/>
      <sheetName val="변동인원"/>
      <sheetName val="P_M_별"/>
      <sheetName val="대구경북"/>
      <sheetName val="월별손익현황"/>
      <sheetName val="서울서부"/>
      <sheetName val="부산경남"/>
      <sheetName val="서울동부"/>
      <sheetName val="인천경기"/>
      <sheetName val="중부본부"/>
      <sheetName val="호남본부"/>
      <sheetName val="15년"/>
      <sheetName val="16년"/>
      <sheetName val="근거 및 가정"/>
      <sheetName val="118.세금과공과"/>
      <sheetName val="수선비"/>
      <sheetName val="특외대"/>
      <sheetName val=" 견적서"/>
      <sheetName val="Training"/>
      <sheetName val="Facility Information"/>
      <sheetName val="General"/>
      <sheetName val="People"/>
      <sheetName val="Quality"/>
      <sheetName val="Risk"/>
      <sheetName val="주차"/>
      <sheetName val="본문"/>
      <sheetName val="_x005f_x0018__x005f_x0000_"/>
      <sheetName val="기초"/>
      <sheetName val="재무상태표"/>
      <sheetName val="일위(PN)"/>
      <sheetName val="1.본사계정별"/>
      <sheetName val="cp-e1"/>
      <sheetName val="ETC"/>
      <sheetName val="95하U$가격"/>
      <sheetName val="3.6.2남양주택배"/>
      <sheetName val="구성비"/>
      <sheetName val="자금운용계획표"/>
      <sheetName val="해외 기술훈련비 (합계)"/>
      <sheetName val="접대비"/>
      <sheetName val="Bond"/>
      <sheetName val="부서별집계표"/>
      <sheetName val="금년실적"/>
      <sheetName val="부속동"/>
      <sheetName val="공사비증감"/>
      <sheetName val="설산1.나"/>
      <sheetName val="본사S"/>
      <sheetName val="要員用master"/>
      <sheetName val="찍기"/>
      <sheetName val="단가일람"/>
      <sheetName val="단위량당중기"/>
      <sheetName val="수량집계표(舊)"/>
      <sheetName val="BOX-1510"/>
      <sheetName val="부대공"/>
      <sheetName val="경비2내역"/>
      <sheetName val="슬래԰"/>
      <sheetName val="슬래"/>
      <sheetName val="슬래렀"/>
      <sheetName val="슬래㰀"/>
      <sheetName val="총괄표"/>
      <sheetName val="내역표지"/>
      <sheetName val="공통비(전체)"/>
      <sheetName val="토목공사"/>
      <sheetName val="새공통(96임금인상기준)"/>
      <sheetName val="비교1"/>
      <sheetName val="유림총괄"/>
      <sheetName val="PIPE"/>
      <sheetName val="FLANGE"/>
      <sheetName val="VALVE"/>
      <sheetName val="MEMORY"/>
      <sheetName val="정부노임단가"/>
      <sheetName val="전도품의"/>
      <sheetName val="직재"/>
      <sheetName val="PAD TR보호대기초"/>
      <sheetName val="HANDHOLE(2)"/>
      <sheetName val="가로등기초"/>
      <sheetName val="YES-T"/>
      <sheetName val="음료실행"/>
      <sheetName val="철골공사"/>
      <sheetName val="슬래밀"/>
      <sheetName val="슬래　"/>
      <sheetName val="1월 예산"/>
      <sheetName val="슬래尀"/>
      <sheetName val="슬래⠀"/>
      <sheetName val="0101시산표"/>
      <sheetName val="oct"/>
      <sheetName val="sep"/>
      <sheetName val="미지급금"/>
      <sheetName val="선급금"/>
      <sheetName val="aug"/>
      <sheetName val="단기차입금"/>
      <sheetName val="외화보통예금"/>
      <sheetName val="외회외상매입금"/>
      <sheetName val="외화외상매출금"/>
      <sheetName val="장기차입금"/>
      <sheetName val="_x0018_?"/>
      <sheetName val="TO"/>
      <sheetName val="C2121"/>
      <sheetName val="C2123"/>
      <sheetName val="C2124"/>
      <sheetName val="C2125"/>
      <sheetName val="C2127"/>
      <sheetName val="C2122"/>
      <sheetName val="Utility Usage YTN TOWER"/>
      <sheetName val="공사비예산서(토목분)"/>
      <sheetName val="4-2물건누계"/>
      <sheetName val="인수기간별S"/>
      <sheetName val="본부유지율"/>
      <sheetName val="자동차추정자료"/>
      <sheetName val="손해감소유형"/>
      <sheetName val="7"/>
      <sheetName val="항목"/>
      <sheetName val="공사내역"/>
      <sheetName val="설계명세서(선로)"/>
      <sheetName val="시화점실행"/>
      <sheetName val="전체철근집계"/>
      <sheetName val="내역(한신APT)"/>
      <sheetName val="1. 시공측량"/>
      <sheetName val="건축2"/>
      <sheetName val="자재목록"/>
      <sheetName val="품목"/>
      <sheetName val="FB25JN"/>
      <sheetName val="22철거수량"/>
      <sheetName val="분전함신설"/>
      <sheetName val="접지1종"/>
      <sheetName val="설치원가"/>
      <sheetName val="터파기및재료"/>
      <sheetName val="3본사"/>
      <sheetName val="98지급계획"/>
      <sheetName val="125PIECE"/>
      <sheetName val="수종별수량 (2)"/>
      <sheetName val="구간별수량"/>
      <sheetName val="소총괄표"/>
      <sheetName val="아파트연면적비율(참고1)"/>
      <sheetName val="전선 및 전선관"/>
      <sheetName val="도"/>
      <sheetName val="의정부문예회관변경내역"/>
      <sheetName val="슬래"/>
      <sheetName val="슬래堌"/>
      <sheetName val="연습"/>
      <sheetName val="슬래䰀"/>
      <sheetName val="슬래簀"/>
      <sheetName val="슬래퀀"/>
      <sheetName val="슬래뀀"/>
      <sheetName val="슬래瀀"/>
      <sheetName val="슬래鰀"/>
      <sheetName val="BD%_70s"/>
      <sheetName val="11월"/>
      <sheetName val="설문 평가"/>
      <sheetName val="B-1.기본정보"/>
      <sheetName val="노동부"/>
      <sheetName val="RAW"/>
      <sheetName val="PL"/>
      <sheetName val="CS"/>
      <sheetName val="Facility_Information"/>
      <sheetName val="일위대가(계측기설치)"/>
      <sheetName val="예산계정INDEX"/>
      <sheetName val="환율change"/>
      <sheetName val="상가지급현황"/>
      <sheetName val="부하(성남)"/>
      <sheetName val="FP"/>
      <sheetName val="공정"/>
      <sheetName val="손익실적"/>
      <sheetName val="손익실적(매출원가)"/>
      <sheetName val="당년사별실적"/>
      <sheetName val="VXXXX"/>
      <sheetName val="탄산"/>
      <sheetName val="감액총괄표"/>
      <sheetName val="9GNG운반"/>
      <sheetName val="납부내역총괄표 (수정)"/>
      <sheetName val="IS"/>
      <sheetName val="#1) 투자 구분"/>
      <sheetName val="P-산#1-1(WOWA1)"/>
      <sheetName val="FA-LISTING"/>
      <sheetName val="대투_보관자료_변경"/>
      <sheetName val="기본"/>
      <sheetName val="97손익계획"/>
      <sheetName val="가정"/>
      <sheetName val="Rev. Recon 1"/>
      <sheetName val="1.고객불만건수"/>
      <sheetName val="1.변경범위"/>
      <sheetName val="합천내역"/>
      <sheetName val="전기단가조사서"/>
      <sheetName val="Weekly Progress(계장)"/>
      <sheetName val="기초정보"/>
      <sheetName val="2013.2월 연결대상"/>
      <sheetName val="BS_Package_내부거래"/>
      <sheetName val="PL_Package_내부거래"/>
      <sheetName val="공시용PL"/>
      <sheetName val="예산대실적_작성"/>
      <sheetName val="2-2.투자"/>
      <sheetName val="기본연봉"/>
      <sheetName val="사원"/>
      <sheetName val="9-1차이내역"/>
      <sheetName val="Proj. Fin."/>
      <sheetName val="ITS Assumptions"/>
      <sheetName val="Proj__Fin_"/>
      <sheetName val="2-2_투자"/>
      <sheetName val="생산성(2차)"/>
      <sheetName val="요약(1차)"/>
      <sheetName val="일반관리비"/>
      <sheetName val="보고서"/>
      <sheetName val="Back_Data_1"/>
      <sheetName val="※유형구분분류"/>
      <sheetName val="※类型区分分类"/>
      <sheetName val="7.Utility Analysis"/>
      <sheetName val="Operational Activities"/>
      <sheetName val="予算実績管理現況"/>
      <sheetName val="첨부1(손익관리)"/>
      <sheetName val="카메라2"/>
      <sheetName val="카메라1"/>
      <sheetName val="첨부11(기계정지개선)"/>
      <sheetName val="카메라3"/>
      <sheetName val="카메라-생산실적"/>
      <sheetName val="카메라-생산실적분석"/>
      <sheetName val="PUR-12K"/>
      <sheetName val="TSCLFEB"/>
      <sheetName val="명단원자료(이전)"/>
      <sheetName val="약품공급2"/>
      <sheetName val="환율표"/>
      <sheetName val="월별자료"/>
      <sheetName val="수량산출"/>
      <sheetName val="해외_기술훈련비_(합계)"/>
      <sheetName val="118_세금과공과"/>
      <sheetName val="SALE"/>
      <sheetName val="세액계산"/>
      <sheetName val="조정분개"/>
      <sheetName val="이테크_손익"/>
      <sheetName val="군장_손익"/>
      <sheetName val="에스엠지_손익"/>
      <sheetName val="인프라_손익"/>
      <sheetName val="중국연결_손익"/>
      <sheetName val="사우디_손익"/>
      <sheetName val="말레이_손익"/>
      <sheetName val="인니_손익"/>
      <sheetName val="연결손익요약(기획차이)"/>
      <sheetName val="연결손익요약(보고용)"/>
      <sheetName val="연결재무"/>
      <sheetName val="이테크_재무"/>
      <sheetName val="군장_재무"/>
      <sheetName val="에스엠지_재무"/>
      <sheetName val="인프라_재무"/>
      <sheetName val="중국연결_재무"/>
      <sheetName val="사우디_재무"/>
      <sheetName val="말레이_재무"/>
      <sheetName val="인니_재무"/>
      <sheetName val="CE(공)"/>
      <sheetName val="연결손익"/>
      <sheetName val="building"/>
      <sheetName val="2_주요계수총괄"/>
      <sheetName val="Project_Brief"/>
      <sheetName val="P_M_별1"/>
      <sheetName val="단면_(2)"/>
      <sheetName val="1_본사계정별"/>
      <sheetName val="상품입력"/>
      <sheetName val="CF表示組替表"/>
      <sheetName val="배수공"/>
      <sheetName val="추정pl"/>
      <sheetName val="support"/>
      <sheetName val="개산공사비"/>
      <sheetName val="선평원내역"/>
      <sheetName val="기둥(원형)"/>
      <sheetName val="판가반영"/>
      <sheetName val="화전내"/>
      <sheetName val="수량산출내역1115"/>
      <sheetName val="BID"/>
      <sheetName val="식재품셈"/>
      <sheetName val="원가1"/>
      <sheetName val="원가2"/>
      <sheetName val="TYPE-1"/>
      <sheetName val="그룹자료"/>
      <sheetName val="임율자료"/>
      <sheetName val="구조물공"/>
      <sheetName val="토공"/>
      <sheetName val="포장공"/>
      <sheetName val="表21_净利润夐#奜#"/>
      <sheetName val="000000"/>
      <sheetName val="현용"/>
      <sheetName val="목록!"/>
      <sheetName val="마스터0919"/>
      <sheetName val="고정자산-회사제시"/>
      <sheetName val="13.포장용역비표준"/>
      <sheetName val="9.가공부자재표준"/>
      <sheetName val="8.ROLL표준(TSW)"/>
      <sheetName val="4.톤당조관량표준"/>
      <sheetName val="5.조관부자재표준"/>
      <sheetName val="공시용CF"/>
      <sheetName val="표시트"/>
      <sheetName val="KEY CODE"/>
      <sheetName val="カテゴリ表"/>
      <sheetName val="T6-6(7)"/>
      <sheetName val="부대시행1_(2)"/>
      <sheetName val="근거_및_가정"/>
      <sheetName val="1_차입금"/>
      <sheetName val="Utility_Usage_YTN_TOWER"/>
      <sheetName val="B-1_기본정보"/>
      <sheetName val="?"/>
      <sheetName val="PAD_TR보호대기초"/>
      <sheetName val="설문_평가"/>
      <sheetName val="_견적서"/>
      <sheetName val="2-1.강사료,교통비 지급명세"/>
      <sheetName val="Bonuses"/>
      <sheetName val="HQ 급여 "/>
      <sheetName val="OF 급여"/>
      <sheetName val="F.Ma급여"/>
      <sheetName val="SMT 급여"/>
      <sheetName val="QC 급여"/>
      <sheetName val="Sam sung 급여"/>
      <sheetName val="Dlock 급여"/>
      <sheetName val=" thôi việc 급여"/>
      <sheetName val="Công smt"/>
      <sheetName val="Công smt (2)"/>
      <sheetName val="Detail smt"/>
      <sheetName val="Công QC"/>
      <sheetName val="Detail QC "/>
      <sheetName val="Công SS"/>
      <sheetName val="Detail SS"/>
      <sheetName val="Công FMa"/>
      <sheetName val="Detail FMa"/>
      <sheetName val="Công OF"/>
      <sheetName val="Detail OF"/>
      <sheetName val="Công Dlock"/>
      <sheetName val="Detail Dlock"/>
      <sheetName val="Công thôi việc"/>
      <sheetName val="Detail thôi"/>
      <sheetName val="EPOXY"/>
      <sheetName val="카드채권(대출포함)"/>
      <sheetName val="공통"/>
      <sheetName val="MAT"/>
      <sheetName val="U_TYPE_1_"/>
      <sheetName val="C1.3.1"/>
      <sheetName val="부대공Ⅱ"/>
      <sheetName val="입찰내역 Ĉ_x0000__x0000_ᇆ"/>
      <sheetName val="입찰내역 Ĉ_x0000__x0000_ᇆ"/>
      <sheetName val="정보화기기매출"/>
      <sheetName val="compare2"/>
      <sheetName val="Krw"/>
      <sheetName val="BS"/>
      <sheetName val="소야공정계획표"/>
      <sheetName val="실행기성 갑지"/>
      <sheetName val="Eq. Mobilization"/>
      <sheetName val="견적"/>
      <sheetName val="기계경비"/>
      <sheetName val="종단계산"/>
      <sheetName val="산출근거(S4)"/>
      <sheetName val="설치자재"/>
      <sheetName val="2007전체투자세액공제_2008년처분"/>
      <sheetName val="득점현황"/>
      <sheetName val="현장"/>
      <sheetName val="MH_생산"/>
      <sheetName val="구분List"/>
      <sheetName val="10월_vs_12월_채권잔액"/>
      <sheetName val="表21_净利润墨-닑⿕"/>
      <sheetName val="Index"/>
      <sheetName val="pg15"/>
      <sheetName val="1. 작성방식"/>
      <sheetName val="표)CFT장 조직별 배분"/>
      <sheetName val="기술분류체계"/>
      <sheetName val="Remark"/>
      <sheetName val="20180214 P&amp;T"/>
      <sheetName val="Ref. 중점 추진 과제별 상세"/>
      <sheetName val="작성요령"/>
      <sheetName val="2.6 三无 (2)"/>
      <sheetName val="_x0018__"/>
      <sheetName val="노임단가(공사)"/>
      <sheetName val="수량산출서 갑지"/>
      <sheetName val="기초견적가"/>
      <sheetName val="TANK"/>
      <sheetName val="조건표"/>
      <sheetName val="결과조달"/>
      <sheetName val="견적대비표"/>
      <sheetName val="포장복구집계"/>
      <sheetName val="간선계산"/>
      <sheetName val="AS복구"/>
      <sheetName val="2000년1차"/>
      <sheetName val="데이타"/>
      <sheetName val="ITEM"/>
      <sheetName val="일반공사"/>
      <sheetName val="터널조도"/>
      <sheetName val="중기터파기"/>
      <sheetName val="G.R300경비"/>
      <sheetName val="계수시트"/>
      <sheetName val="투찰"/>
      <sheetName val="AS포장복구 "/>
      <sheetName val="시설물일위"/>
      <sheetName val="가설공사"/>
      <sheetName val="수목데이타"/>
      <sheetName val="단가조사"/>
      <sheetName val="식재"/>
      <sheetName val="99노임기준"/>
      <sheetName val="변수값"/>
      <sheetName val="청천내"/>
      <sheetName val="요율"/>
      <sheetName val="2공구하도급내역서"/>
      <sheetName val="시설물"/>
      <sheetName val="연결임시"/>
      <sheetName val="부대tu"/>
      <sheetName val="9509"/>
      <sheetName val="투찰추정"/>
      <sheetName val="하부철근수량"/>
      <sheetName val="식재출력용"/>
      <sheetName val="가로등내역서"/>
      <sheetName val="저"/>
      <sheetName val="Baby일위대가"/>
      <sheetName val="실행대비"/>
      <sheetName val="지급자재"/>
      <sheetName val="노무비단가"/>
      <sheetName val="관리,공감"/>
      <sheetName val="식재인부"/>
      <sheetName val="입찰"/>
      <sheetName val="산출내역서"/>
      <sheetName val="4차원가계산서"/>
      <sheetName val="중기상차"/>
      <sheetName val="단가결정"/>
      <sheetName val="유지관리"/>
      <sheetName val="내역아"/>
      <sheetName val="여과지동"/>
      <sheetName val="울타리"/>
      <sheetName val="자재대"/>
      <sheetName val="조명율표"/>
      <sheetName val="원가"/>
      <sheetName val="공정코드"/>
      <sheetName val="총괄-1"/>
      <sheetName val="도급"/>
      <sheetName val="설 계"/>
      <sheetName val="현경"/>
      <sheetName val="단가대비표"/>
      <sheetName val="배수내역"/>
      <sheetName val="설계조건"/>
      <sheetName val="터널전기"/>
      <sheetName val="제-노임"/>
      <sheetName val="N賃率-職"/>
      <sheetName val="토목주소"/>
      <sheetName val="프랜트면허"/>
      <sheetName val="최적단면"/>
      <sheetName val="I一般比"/>
      <sheetName val="RES"/>
      <sheetName val="Desal-E&amp;I"/>
      <sheetName val="数据有效性"/>
      <sheetName val="Worker List"/>
      <sheetName val="GB-IC Villingen GG"/>
      <sheetName val="MC&amp;다변화"/>
      <sheetName val="Library"/>
      <sheetName val="Month-Report"/>
      <sheetName val="10매출"/>
      <sheetName val="6월 공嚺㓶가"/>
      <sheetName val="단기차입금(200006)"/>
      <sheetName val="공사비_NDE"/>
      <sheetName val="도급예산내역서봉투"/>
      <sheetName val="공사원가계산서"/>
      <sheetName val="설계산출표지"/>
      <sheetName val="도급예산내역서총괄표"/>
      <sheetName val="을부담운반비"/>
      <sheetName val="운반비산출"/>
      <sheetName val="현장경비"/>
      <sheetName val="세금자료"/>
      <sheetName val="코드관리"/>
      <sheetName val="Exchange rate"/>
      <sheetName val="작성양식"/>
      <sheetName val="有型区分分类"/>
      <sheetName val="업무 분류(Category)"/>
      <sheetName val="月度設定"/>
      <sheetName val="Facility_Information1"/>
      <sheetName val="설산1_나"/>
      <sheetName val="3_6_2남양주택배"/>
      <sheetName val="1월_예산"/>
      <sheetName val="외주현황_wq1"/>
      <sheetName val="1__시공측량"/>
      <sheetName val="납부내역총괄표_(수정)"/>
      <sheetName val="#1)_투자_구분"/>
      <sheetName val="수종별수량_(2)"/>
      <sheetName val="전선_및_전선관"/>
      <sheetName val="STANDARD"/>
      <sheetName val="유효성검사"/>
      <sheetName val="7상품수"/>
      <sheetName val="98수문일위"/>
      <sheetName val="준검 내역서"/>
      <sheetName val="을-ATYPE"/>
      <sheetName val="분석가정"/>
      <sheetName val="배열수식"/>
      <sheetName val="날개수량1.5"/>
      <sheetName val="sum_x0008__x0000__x000d__x0000__x0006__x0000_"/>
      <sheetName val="Ѐ܀ऀ܀؀਀؀Ԁ̀Ѐ̀Ѐࠀ܀ఀ؀܀"/>
      <sheetName val="숨김"/>
      <sheetName val="1월~9월"/>
      <sheetName val="기계"/>
      <sheetName val="정화조"/>
      <sheetName val="토목"/>
      <sheetName val="F 월별기성수금현황 "/>
      <sheetName val="계좌정보"/>
      <sheetName val="기초정보 코드"/>
      <sheetName val="대전-교대(A1-A2)"/>
      <sheetName val="CAT_5"/>
      <sheetName val="P_M_별2"/>
      <sheetName val="2_주요계수총괄1"/>
      <sheetName val="1_본사계정별1"/>
      <sheetName val="118_세금과공과1"/>
      <sheetName val="Project_Brief1"/>
      <sheetName val="Back_Data_11"/>
      <sheetName val="단면_(2)1"/>
      <sheetName val="해외_기술훈련비_(합계)1"/>
      <sheetName val="Weekly_Progress(계장)"/>
      <sheetName val="KEY_CODE"/>
      <sheetName val="2013_2월_연결대상"/>
      <sheetName val="2-1_강사료,교통비_지급명세"/>
      <sheetName val="13_포장용역비표준"/>
      <sheetName val="9_가공부자재표준"/>
      <sheetName val="8_ROLL표준(TSW)"/>
      <sheetName val="4_톤당조관량표준"/>
      <sheetName val="5_조관부자재표준"/>
      <sheetName val="실행기성_갑지"/>
      <sheetName val="FitOutConfCentre"/>
      <sheetName val="MTP"/>
      <sheetName val="수목단가"/>
      <sheetName val="시설수량표"/>
      <sheetName val="식재수량표"/>
      <sheetName val="수정양식"/>
      <sheetName val="#1 Basic"/>
      <sheetName val="만기"/>
      <sheetName val="월별비교(물리)"/>
      <sheetName val="EP0618"/>
      <sheetName val="첨부#2.Cash Flow(현장작성)"/>
      <sheetName val="3.일반사상"/>
      <sheetName val="선택지"/>
      <sheetName val="Congfig"/>
      <sheetName val="Bank code"/>
      <sheetName val="총수율"/>
      <sheetName val="11"/>
      <sheetName val="Drop-down RAW"/>
      <sheetName val="CODE生成机"/>
      <sheetName val="조직필터"/>
      <sheetName val="산자사 운전용품"/>
      <sheetName val="슬래_xd800_"/>
      <sheetName val="MEMO"/>
      <sheetName val="민감도분석"/>
      <sheetName val="LOG"/>
      <sheetName val="보고서 표"/>
      <sheetName val="0. 가정 및 결론"/>
      <sheetName val="1. 투자비"/>
      <sheetName val="2. Rent-roll"/>
      <sheetName val="3. Funding"/>
      <sheetName val="4. 운영수익"/>
      <sheetName val="5. 운영비용"/>
      <sheetName val="6.1 N+1년차 NOI 산정"/>
      <sheetName val="6. 부동산매각"/>
      <sheetName val="7. 보유세"/>
      <sheetName val="8. 교통유발부담금"/>
      <sheetName val="9. BS부속"/>
      <sheetName val="10. CF(M)"/>
      <sheetName val="11. IS(M)"/>
      <sheetName val="12. BS(M)"/>
      <sheetName val="14. IS(FY)"/>
      <sheetName val="13. CF(FY)"/>
      <sheetName val="15. BS(FY)"/>
      <sheetName val="16. RE(FY)"/>
      <sheetName val="4.1 월별 에너지 사용량"/>
      <sheetName val="오류항목"/>
      <sheetName val="조도계산서 (도서)"/>
      <sheetName val="안산기계장치"/>
      <sheetName val="A(Rev.3)"/>
      <sheetName val="호남본"/>
      <sheetName val="갑지"/>
      <sheetName val="hiddenSheet"/>
      <sheetName val="640ꠌ᜹렀㣃씃"/>
      <sheetName val="640ꠏ᜹쀀씃"/>
      <sheetName val="STRAT PLAN WKSHT"/>
      <sheetName val="Sales Plan &amp; other"/>
      <sheetName val="ConsolidateUSD"/>
      <sheetName val="STRAT_PLAN_WKSHT"/>
      <sheetName val="Sales_Plan_&amp;_other"/>
      <sheetName val="ref"/>
      <sheetName val="drop downs"/>
      <sheetName val="Basic Information"/>
      <sheetName val="드롭다운"/>
      <sheetName val="7300-1000.11"/>
      <sheetName val="7300-1000_11"/>
      <sheetName val="기준Data"/>
      <sheetName val="PJT 현황"/>
      <sheetName val="euc"/>
      <sheetName val="데이터유효성목록"/>
      <sheetName val="필요면적"/>
      <sheetName val="중기일위대가"/>
      <sheetName val="특수선일위대가"/>
      <sheetName val="전기자료"/>
      <sheetName val="Sheet10"/>
      <sheetName val="진행 DATA (2)"/>
      <sheetName val="_x005f_x005f_x005f_x0000__x005f_x005f_x005f_x0000_"/>
      <sheetName val="Cntmrs"/>
      <sheetName val="_x005f_x005f_x005f_x0000__x005f"/>
      <sheetName val="소주(苏州)"/>
      <sheetName val="VNHA"/>
      <sheetName val="대차대조표-공시형"/>
      <sheetName val="참고) 기준정보"/>
      <sheetName val="포지셔닝(유형별)"/>
      <sheetName val="채권(하반기)"/>
      <sheetName val="금액"/>
      <sheetName val="제품"/>
      <sheetName val="분류표"/>
      <sheetName val="Long Term Prices"/>
      <sheetName val="생산량"/>
      <sheetName val="BK_PPA"/>
      <sheetName val="Assign"/>
      <sheetName val="합잔_역사"/>
      <sheetName val="01현금및현금성자산(ok)"/>
      <sheetName val="상불"/>
      <sheetName val="구분 Table"/>
      <sheetName val="역T형옹벽(3.0)"/>
      <sheetName val="한계원가"/>
      <sheetName val="받을어음"/>
      <sheetName val="외상매출금현황-수정분 A2"/>
      <sheetName val="기준재고"/>
      <sheetName val="수액원료4"/>
      <sheetName val="손익계산서"/>
      <sheetName val="네고14"/>
      <sheetName val="PF 현황(11년12월)"/>
      <sheetName val="관리1"/>
      <sheetName val="Temp"/>
      <sheetName val="Itens"/>
      <sheetName val="Acessorios"/>
      <sheetName val="Nomenclatura"/>
      <sheetName val="TO TTZ"/>
      <sheetName val="CATÁLOGO DE PELIGROS"/>
      <sheetName val="OPCIONES"/>
      <sheetName val="_x0000__x0005__x0000__x0000__x0000__x0000__x0000_"/>
      <sheetName val="RyNV detectados "/>
      <sheetName val="Curva 2021"/>
      <sheetName val="Fechas"/>
      <sheetName val="Eficiencias"/>
      <sheetName val="KPI's"/>
      <sheetName val="Por PPR"/>
      <sheetName val="Hoja6"/>
      <sheetName val="Por_PPR"/>
      <sheetName val="Template HN"/>
      <sheetName val="ARGUS"/>
      <sheetName val="_손익기01.XL__DePara"/>
      <sheetName val="_손익기01_XL__DePara"/>
      <sheetName val="____"/>
      <sheetName val="_손익기01_XL__DePara1"/>
      <sheetName val="_손익기01_XL__DePara2"/>
      <sheetName val="_손익기01_XL__DePara3"/>
      <sheetName val="_손익기01_XL__DePara4"/>
      <sheetName val="_손익기01_XL__DePara5"/>
      <sheetName val="_손익기01_XL__DePara6"/>
      <sheetName val="_손익기01_XL__DePara7"/>
      <sheetName val="_손익기01_XL__DePara8"/>
      <sheetName val="리스트용"/>
      <sheetName val="입찰내역 Ĉ"/>
      <sheetName val="sum_x0008_"/>
      <sheetName val="列表"/>
      <sheetName val="match list"/>
      <sheetName val="2017"/>
      <sheetName val="2018"/>
      <sheetName val="2019"/>
      <sheetName val="Sum"/>
      <sheetName val="Q4 2018"/>
      <sheetName val="Q4 2019"/>
      <sheetName val="Q4 Sum"/>
      <sheetName val="2020"/>
      <sheetName val="2020 KPI LE0"/>
      <sheetName val="YOY"/>
      <sheetName val="Rate data"/>
      <sheetName val="vlook"/>
      <sheetName val="KPI need to input"/>
      <sheetName val="安全事件分类"/>
      <sheetName val="강남 CRM_11월"/>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refreshError="1"/>
      <sheetData sheetId="292" refreshError="1"/>
      <sheetData sheetId="293"/>
      <sheetData sheetId="294" refreshError="1"/>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sheetData sheetId="1077" refreshError="1"/>
      <sheetData sheetId="1078" refreshError="1"/>
      <sheetData sheetId="1079" refreshError="1"/>
      <sheetData sheetId="1080" refreshError="1"/>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sheetData sheetId="1531"/>
      <sheetData sheetId="1532"/>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sheetData sheetId="1584"/>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sheetData sheetId="1988"/>
      <sheetData sheetId="1989"/>
      <sheetData sheetId="1990"/>
      <sheetData sheetId="1991"/>
      <sheetData sheetId="1992"/>
      <sheetData sheetId="1993"/>
      <sheetData sheetId="1994"/>
      <sheetData sheetId="1995"/>
      <sheetData sheetId="1996"/>
      <sheetData sheetId="1997"/>
      <sheetData sheetId="1998" refreshError="1"/>
      <sheetData sheetId="1999" refreshError="1"/>
      <sheetData sheetId="2000" refreshError="1"/>
      <sheetData sheetId="2001" refreshError="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refreshError="1"/>
      <sheetData sheetId="2017" refreshError="1"/>
      <sheetData sheetId="2018" refreshError="1"/>
      <sheetData sheetId="2019"/>
      <sheetData sheetId="2020" refreshError="1"/>
      <sheetData sheetId="2021"/>
      <sheetData sheetId="2022"/>
      <sheetData sheetId="2023"/>
      <sheetData sheetId="2024" refreshError="1"/>
      <sheetData sheetId="2025" refreshError="1"/>
      <sheetData sheetId="2026"/>
      <sheetData sheetId="2027"/>
      <sheetData sheetId="2028"/>
      <sheetData sheetId="2029"/>
      <sheetData sheetId="2030"/>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sheetData sheetId="2142"/>
      <sheetData sheetId="2143"/>
      <sheetData sheetId="2144"/>
      <sheetData sheetId="2145"/>
      <sheetData sheetId="2146"/>
      <sheetData sheetId="2147"/>
      <sheetData sheetId="2148" refreshError="1"/>
      <sheetData sheetId="2149" refreshError="1"/>
      <sheetData sheetId="2150" refreshError="1"/>
      <sheetData sheetId="2151"/>
      <sheetData sheetId="2152"/>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sheetData sheetId="2571"/>
      <sheetData sheetId="2572"/>
      <sheetData sheetId="2573"/>
      <sheetData sheetId="2574"/>
      <sheetData sheetId="2575"/>
      <sheetData sheetId="2576"/>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sheetData sheetId="2610"/>
      <sheetData sheetId="261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refreshError="1"/>
      <sheetData sheetId="2637" refreshError="1"/>
      <sheetData sheetId="2638"/>
      <sheetData sheetId="2639" refreshError="1"/>
      <sheetData sheetId="2640" refreshError="1"/>
      <sheetData sheetId="264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sheetData sheetId="2656"/>
      <sheetData sheetId="2657"/>
      <sheetData sheetId="2658"/>
      <sheetData sheetId="2659"/>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sheetData sheetId="267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sheetData sheetId="2696" refreshError="1"/>
      <sheetData sheetId="2697"/>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sheetData sheetId="4241"/>
      <sheetData sheetId="4242"/>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sheetData sheetId="4273"/>
      <sheetData sheetId="4274"/>
      <sheetData sheetId="4275"/>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refreshError="1"/>
      <sheetData sheetId="4326"/>
      <sheetData sheetId="4327"/>
      <sheetData sheetId="4328"/>
      <sheetData sheetId="4329" refreshError="1"/>
      <sheetData sheetId="4330" refreshError="1"/>
      <sheetData sheetId="4331"/>
      <sheetData sheetId="4332"/>
      <sheetData sheetId="4333" refreshError="1"/>
      <sheetData sheetId="4334" refreshError="1"/>
      <sheetData sheetId="4335"/>
      <sheetData sheetId="4336"/>
      <sheetData sheetId="4337"/>
      <sheetData sheetId="4338"/>
      <sheetData sheetId="4339"/>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refreshError="1"/>
      <sheetData sheetId="4402" refreshError="1"/>
      <sheetData sheetId="4403" refreshError="1"/>
      <sheetData sheetId="4404" refreshError="1"/>
      <sheetData sheetId="4405" refreshError="1"/>
      <sheetData sheetId="4406" refreshError="1"/>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refreshError="1"/>
      <sheetData sheetId="4422" refreshError="1"/>
      <sheetData sheetId="4423" refreshError="1"/>
      <sheetData sheetId="4424"/>
      <sheetData sheetId="4425" refreshError="1"/>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refreshError="1"/>
      <sheetData sheetId="4740" refreshError="1"/>
      <sheetData sheetId="4741" refreshError="1"/>
      <sheetData sheetId="4742" refreshError="1"/>
      <sheetData sheetId="4743" refreshError="1"/>
      <sheetData sheetId="4744" refreshError="1"/>
      <sheetData sheetId="4745" refreshError="1"/>
      <sheetData sheetId="4746"/>
      <sheetData sheetId="4747"/>
      <sheetData sheetId="4748"/>
      <sheetData sheetId="4749"/>
      <sheetData sheetId="4750"/>
      <sheetData sheetId="4751"/>
      <sheetData sheetId="4752"/>
      <sheetData sheetId="4753"/>
      <sheetData sheetId="4754"/>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sheetData sheetId="4781"/>
      <sheetData sheetId="4782"/>
      <sheetData sheetId="4783" refreshError="1"/>
      <sheetData sheetId="4784" refreshError="1"/>
      <sheetData sheetId="4785" refreshError="1"/>
      <sheetData sheetId="4786" refreshError="1"/>
      <sheetData sheetId="4787" refreshError="1"/>
      <sheetData sheetId="4788" refreshError="1"/>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sheetData sheetId="5805"/>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sheetData sheetId="6233"/>
      <sheetData sheetId="6234"/>
      <sheetData sheetId="6235"/>
      <sheetData sheetId="6236"/>
      <sheetData sheetId="6237"/>
      <sheetData sheetId="6238"/>
      <sheetData sheetId="6239"/>
      <sheetData sheetId="6240"/>
      <sheetData sheetId="6241" refreshError="1"/>
      <sheetData sheetId="6242" refreshError="1"/>
      <sheetData sheetId="6243" refreshError="1"/>
      <sheetData sheetId="6244" refreshError="1"/>
      <sheetData sheetId="6245"/>
      <sheetData sheetId="62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Botonera"/>
      <sheetName val="pedido de propuestas salari (2)"/>
      <sheetName val="Base"/>
      <sheetName val="capex"/>
      <sheetName val="513-54678"/>
      <sheetName val="Rentab__x_Canal"/>
      <sheetName val="Estructura_de_Costos"/>
      <sheetName val="Can_Real_vs_BUD_Acum"/>
      <sheetName val="Can_Fcast_vs_BUD"/>
      <sheetName val="Can_Real_vs_EA_Acum"/>
      <sheetName val="Can_Fcast_vs_EA"/>
      <sheetName val="Other_Performance"/>
      <sheetName val="Soc_30"/>
      <sheetName val="Soc_68"/>
      <sheetName val="Zone_view_-&gt;"/>
      <sheetName val="E_法规NC"/>
      <sheetName val="Graficas__CND_Br_YTD'13_"/>
      <sheetName val="Precio_REFRI_x_CDD_x_Canal_"/>
      <sheetName val="TRADE_(actualizado)"/>
      <sheetName val="Cervezas Cuyo"/>
      <sheetName val="Listas"/>
      <sheetName val="DB"/>
      <sheetName val="Cumplimiento acciones"/>
      <sheetName val="Pareto."/>
      <sheetName val="Controles"/>
      <sheetName val="Tuc"/>
      <sheetName val="Mayo"/>
      <sheetName val="Desplegables"/>
      <sheetName val="Rentab__x_Canal1"/>
      <sheetName val="Estructura_de_Costos1"/>
      <sheetName val="Can_Real_vs_BUD_Acum1"/>
      <sheetName val="Can_Fcast_vs_BUD1"/>
      <sheetName val="Can_Real_vs_EA_Acum1"/>
      <sheetName val="Can_Fcast_vs_EA1"/>
      <sheetName val="Other_Performance1"/>
      <sheetName val="Rentab__x_Canal2"/>
      <sheetName val="Estructura_de_Costos2"/>
      <sheetName val="Can_Real_vs_BUD_Acum2"/>
      <sheetName val="Can_Fcast_vs_BUD2"/>
      <sheetName val="Can_Real_vs_EA_Acum2"/>
      <sheetName val="Can_Fcast_vs_EA2"/>
      <sheetName val="Other_Performance2"/>
      <sheetName val="Rentab__x_Canal3"/>
      <sheetName val="Estructura_de_Costos3"/>
      <sheetName val="Can_Real_vs_BUD_Acum3"/>
      <sheetName val="Can_Fcast_vs_BUD3"/>
      <sheetName val="Can_Real_vs_EA_Acum3"/>
      <sheetName val="Can_Fcast_vs_EA3"/>
      <sheetName val="Other_Performance3"/>
      <sheetName val="Soc_301"/>
      <sheetName val="Soc_681"/>
      <sheetName val="Zone_view_-&gt;1"/>
      <sheetName val="E_法规NC1"/>
      <sheetName val="Graficas__CND_Br_YTD'13_1"/>
      <sheetName val="Precio_REFRI_x_CDD_x_Canal_1"/>
      <sheetName val="TRADE_(actualizado)1"/>
      <sheetName val="pedido_de_propuestas_salari_(2)"/>
      <sheetName val="Cervezas_Cuyo"/>
      <sheetName val="Cumplimiento_acciones"/>
      <sheetName val="Pareto_"/>
      <sheetName val="Soc_303"/>
      <sheetName val="Soc_683"/>
      <sheetName val="Zone_view_-&gt;3"/>
      <sheetName val="E_法规NC3"/>
      <sheetName val="Graficas__CND_Br_YTD'13_3"/>
      <sheetName val="Precio_REFRI_x_CDD_x_Canal_3"/>
      <sheetName val="TRADE_(actualizado)3"/>
      <sheetName val="pedido_de_propuestas_salari_(22"/>
      <sheetName val="Cervezas_Cuyo2"/>
      <sheetName val="Soc_302"/>
      <sheetName val="Soc_682"/>
      <sheetName val="Zone_view_-&gt;2"/>
      <sheetName val="E_法规NC2"/>
      <sheetName val="Graficas__CND_Br_YTD'13_2"/>
      <sheetName val="Precio_REFRI_x_CDD_x_Canal_2"/>
      <sheetName val="TRADE_(actualizado)2"/>
      <sheetName val="pedido_de_propuestas_salari_(21"/>
      <sheetName val="Cervezas_Cuyo1"/>
      <sheetName val="Rentab__x_Canal4"/>
      <sheetName val="Estructura_de_Costos4"/>
      <sheetName val="Can_Real_vs_BUD_Acum4"/>
      <sheetName val="Can_Fcast_vs_BUD4"/>
      <sheetName val="Can_Real_vs_EA_Acum4"/>
      <sheetName val="Can_Fcast_vs_EA4"/>
      <sheetName val="Other_Performance4"/>
      <sheetName val="Soc_304"/>
      <sheetName val="Soc_684"/>
      <sheetName val="Zone_view_-&gt;4"/>
      <sheetName val="E_法规NC4"/>
      <sheetName val="Graficas__CND_Br_YTD'13_4"/>
      <sheetName val="Precio_REFRI_x_CDD_x_Canal_4"/>
      <sheetName val="TRADE_(actualizado)4"/>
      <sheetName val="pedido_de_propuestas_salari_(23"/>
      <sheetName val="Cervezas_Cuyo3"/>
      <sheetName val="Rentab__x_Canal5"/>
      <sheetName val="Estructura_de_Costos5"/>
      <sheetName val="Can_Real_vs_BUD_Acum5"/>
      <sheetName val="Can_Fcast_vs_BUD5"/>
      <sheetName val="Can_Real_vs_EA_Acum5"/>
      <sheetName val="Can_Fcast_vs_EA5"/>
      <sheetName val="Other_Performance5"/>
      <sheetName val="Soc_305"/>
      <sheetName val="Soc_685"/>
      <sheetName val="Zone_view_-&gt;5"/>
      <sheetName val="E_法规NC5"/>
      <sheetName val="Graficas__CND_Br_YTD'13_5"/>
      <sheetName val="Precio_REFRI_x_CDD_x_Canal_5"/>
      <sheetName val="TRADE_(actualizado)5"/>
      <sheetName val="pedido_de_propuestas_salari_(24"/>
      <sheetName val="Cervezas_Cuyo4"/>
      <sheetName val="Rentab__x_Canal6"/>
      <sheetName val="Estructura_de_Costos6"/>
      <sheetName val="Can_Real_vs_BUD_Acum6"/>
      <sheetName val="Can_Fcast_vs_BUD6"/>
      <sheetName val="Can_Real_vs_EA_Acum6"/>
      <sheetName val="Can_Fcast_vs_EA6"/>
      <sheetName val="Other_Performance6"/>
      <sheetName val="Soc_306"/>
      <sheetName val="Soc_686"/>
      <sheetName val="Zone_view_-&gt;6"/>
      <sheetName val="E_法规NC6"/>
      <sheetName val="Graficas__CND_Br_YTD'13_6"/>
      <sheetName val="Precio_REFRI_x_CDD_x_Canal_6"/>
      <sheetName val="TRADE_(actualizado)6"/>
      <sheetName val="pedido_de_propuestas_salari_(25"/>
      <sheetName val="Cervezas_Cuyo5"/>
      <sheetName val="Rentab__x_Canal7"/>
      <sheetName val="Estructura_de_Costos7"/>
      <sheetName val="Can_Real_vs_BUD_Acum7"/>
      <sheetName val="Can_Fcast_vs_BUD7"/>
      <sheetName val="Can_Real_vs_EA_Acum7"/>
      <sheetName val="Can_Fcast_vs_EA7"/>
      <sheetName val="Other_Performance7"/>
      <sheetName val="Soc_307"/>
      <sheetName val="Soc_687"/>
      <sheetName val="Zone_view_-&gt;7"/>
      <sheetName val="E_法规NC7"/>
      <sheetName val="Graficas__CND_Br_YTD'13_7"/>
      <sheetName val="Precio_REFRI_x_CDD_x_Canal_7"/>
      <sheetName val="TRADE_(actualizado)7"/>
      <sheetName val="pedido_de_propuestas_salari_(26"/>
      <sheetName val="Cervezas_Cuyo6"/>
      <sheetName val="Rentab__x_Canal8"/>
      <sheetName val="Estructura_de_Costos8"/>
      <sheetName val="Can_Real_vs_BUD_Acum8"/>
      <sheetName val="Can_Fcast_vs_BUD8"/>
      <sheetName val="Can_Real_vs_EA_Acum8"/>
      <sheetName val="Can_Fcast_vs_EA8"/>
      <sheetName val="Other_Performance8"/>
      <sheetName val="Soc_308"/>
      <sheetName val="Soc_688"/>
      <sheetName val="Zone_view_-&gt;8"/>
      <sheetName val="E_法规NC8"/>
      <sheetName val="Graficas__CND_Br_YTD'13_8"/>
      <sheetName val="Precio_REFRI_x_CDD_x_Canal_8"/>
      <sheetName val="TRADE_(actualizado)8"/>
      <sheetName val="pedido_de_propuestas_salari_(27"/>
      <sheetName val="Cervezas_Cuyo7"/>
      <sheetName val="Rentab__x_Canal9"/>
      <sheetName val="Estructura_de_Costos9"/>
      <sheetName val="Can_Real_vs_BUD_Acum9"/>
      <sheetName val="Can_Fcast_vs_BUD9"/>
      <sheetName val="Can_Real_vs_EA_Acum9"/>
      <sheetName val="Can_Fcast_vs_EA9"/>
      <sheetName val="Other_Performance9"/>
      <sheetName val="Soc_309"/>
      <sheetName val="Soc_689"/>
      <sheetName val="Zone_view_-&gt;9"/>
      <sheetName val="E_法规NC9"/>
      <sheetName val="Graficas__CND_Br_YTD'13_9"/>
      <sheetName val="Precio_REFRI_x_CDD_x_Canal_9"/>
      <sheetName val="TRADE_(actualizado)9"/>
      <sheetName val="pedido_de_propuestas_salari_(28"/>
      <sheetName val="Cervezas_Cuyo8"/>
      <sheetName val="Cumplimiento_acciones1"/>
      <sheetName val="Pareto_1"/>
      <sheetName val="Rentab__x_Canal11"/>
      <sheetName val="Estructura_de_Costos11"/>
      <sheetName val="Can_Real_vs_BUD_Acum11"/>
      <sheetName val="Can_Fcast_vs_BUD11"/>
      <sheetName val="Can_Real_vs_EA_Acum11"/>
      <sheetName val="Can_Fcast_vs_EA11"/>
      <sheetName val="Other_Performance11"/>
      <sheetName val="Soc_3011"/>
      <sheetName val="Soc_6811"/>
      <sheetName val="Zone_view_-&gt;11"/>
      <sheetName val="E_法规NC11"/>
      <sheetName val="Graficas__CND_Br_YTD'13_11"/>
      <sheetName val="Precio_REFRI_x_CDD_x_Canal_11"/>
      <sheetName val="TRADE_(actualizado)11"/>
      <sheetName val="pedido_de_propuestas_salari_(10"/>
      <sheetName val="Cervezas_Cuyo10"/>
      <sheetName val="Cumplimiento_acciones3"/>
      <sheetName val="Pareto_3"/>
      <sheetName val="Rentab__x_Canal10"/>
      <sheetName val="Estructura_de_Costos10"/>
      <sheetName val="Can_Real_vs_BUD_Acum10"/>
      <sheetName val="Can_Fcast_vs_BUD10"/>
      <sheetName val="Can_Real_vs_EA_Acum10"/>
      <sheetName val="Can_Fcast_vs_EA10"/>
      <sheetName val="Other_Performance10"/>
      <sheetName val="Soc_3010"/>
      <sheetName val="Soc_6810"/>
      <sheetName val="Zone_view_-&gt;10"/>
      <sheetName val="E_法规NC10"/>
      <sheetName val="Graficas__CND_Br_YTD'13_10"/>
      <sheetName val="Precio_REFRI_x_CDD_x_Canal_10"/>
      <sheetName val="TRADE_(actualizado)10"/>
      <sheetName val="pedido_de_propuestas_salari_(29"/>
      <sheetName val="Cervezas_Cuyo9"/>
      <sheetName val="Cumplimiento_acciones2"/>
      <sheetName val="Pareto_2"/>
      <sheetName val="Info pedidos"/>
      <sheetName val="Información"/>
      <sheetName val="COMPLEMENTO"/>
      <sheetName val="Rentab__x_Canal12"/>
      <sheetName val="Estructura_de_Costos12"/>
      <sheetName val="Can_Real_vs_BUD_Acum12"/>
      <sheetName val="Can_Fcast_vs_BUD12"/>
      <sheetName val="Can_Real_vs_EA_Acum12"/>
      <sheetName val="Can_Fcast_vs_EA12"/>
      <sheetName val="Other_Performance12"/>
      <sheetName val="Soc_3012"/>
      <sheetName val="Soc_6812"/>
      <sheetName val="Zone_view_-&gt;12"/>
      <sheetName val="E_法规NC12"/>
      <sheetName val="Graficas__CND_Br_YTD'13_12"/>
      <sheetName val="Precio_REFRI_x_CDD_x_Canal_12"/>
      <sheetName val="TRADE_(actualizado)12"/>
      <sheetName val="pedido_de_propuestas_salari_(11"/>
      <sheetName val="Cervezas_Cuyo11"/>
      <sheetName val="Cumplimiento_acciones4"/>
      <sheetName val="Pareto_4"/>
      <sheetName val="Rentab__x_Canal13"/>
      <sheetName val="Estructura_de_Costos13"/>
      <sheetName val="Can_Real_vs_BUD_Acum13"/>
      <sheetName val="Can_Fcast_vs_BUD13"/>
      <sheetName val="Can_Real_vs_EA_Acum13"/>
      <sheetName val="Can_Fcast_vs_EA13"/>
      <sheetName val="Other_Performance13"/>
      <sheetName val="Soc_3013"/>
      <sheetName val="Soc_6813"/>
      <sheetName val="Zone_view_-&gt;13"/>
      <sheetName val="E_法规NC13"/>
      <sheetName val="Graficas__CND_Br_YTD'13_13"/>
      <sheetName val="Precio_REFRI_x_CDD_x_Canal_13"/>
      <sheetName val="TRADE_(actualizado)13"/>
      <sheetName val="pedido_de_propuestas_salari_(12"/>
      <sheetName val="Cervezas_Cuyo12"/>
      <sheetName val="Cumplimiento_acciones5"/>
      <sheetName val="Pareto_5"/>
      <sheetName val="Info_pedidos"/>
      <sheetName val="Rentab__x_Canal14"/>
      <sheetName val="Estructura_de_Costos14"/>
      <sheetName val="Can_Real_vs_BUD_Acum14"/>
      <sheetName val="Can_Fcast_vs_BUD14"/>
      <sheetName val="Can_Real_vs_EA_Acum14"/>
      <sheetName val="Can_Fcast_vs_EA14"/>
      <sheetName val="Other_Performance14"/>
      <sheetName val="Soc_3014"/>
      <sheetName val="Soc_6814"/>
      <sheetName val="Zone_view_-&gt;14"/>
      <sheetName val="E_法规NC14"/>
      <sheetName val="Graficas__CND_Br_YTD'13_14"/>
      <sheetName val="Precio_REFRI_x_CDD_x_Canal_14"/>
      <sheetName val="TRADE_(actualizado)14"/>
      <sheetName val="pedido_de_propuestas_salari_(13"/>
      <sheetName val="Cervezas_Cuyo13"/>
      <sheetName val="Cumplimiento_acciones6"/>
      <sheetName val="Pareto_6"/>
      <sheetName val="Info_pedido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DATOS ACUMULADOS A AGOSTO '04</v>
          </cell>
        </row>
        <row r="3">
          <cell r="A3" t="str">
            <v>Calibres</v>
          </cell>
          <cell r="B3" t="str">
            <v>VOLUMEN</v>
          </cell>
          <cell r="C3">
            <v>37895</v>
          </cell>
          <cell r="D3">
            <v>37895</v>
          </cell>
          <cell r="E3">
            <v>37895</v>
          </cell>
          <cell r="F3">
            <v>37895</v>
          </cell>
          <cell r="G3">
            <v>37895</v>
          </cell>
          <cell r="H3" t="str">
            <v>PRECIO</v>
          </cell>
          <cell r="K3" t="str">
            <v>CMG</v>
          </cell>
          <cell r="O3" t="str">
            <v>Ejercicio 2001</v>
          </cell>
        </row>
        <row r="4">
          <cell r="B4" t="str">
            <v>Real</v>
          </cell>
          <cell r="D4" t="str">
            <v>Presupuesto</v>
          </cell>
          <cell r="F4" t="str">
            <v>Ejercicio</v>
          </cell>
          <cell r="H4" t="str">
            <v>Real</v>
          </cell>
          <cell r="I4" t="str">
            <v>Presupuesto</v>
          </cell>
          <cell r="J4" t="str">
            <v>Ejercicio</v>
          </cell>
          <cell r="K4" t="str">
            <v>Real</v>
          </cell>
          <cell r="L4" t="str">
            <v>Presupuesto</v>
          </cell>
          <cell r="M4" t="str">
            <v>Ejercicio</v>
          </cell>
          <cell r="O4" t="str">
            <v>Forecast</v>
          </cell>
        </row>
        <row r="5">
          <cell r="F5" t="str">
            <v>Anterior</v>
          </cell>
          <cell r="J5" t="str">
            <v>Anterior</v>
          </cell>
          <cell r="M5" t="str">
            <v>Anterior</v>
          </cell>
          <cell r="O5" t="str">
            <v>Anterior</v>
          </cell>
        </row>
        <row r="7">
          <cell r="A7" t="str">
            <v xml:space="preserve"> Calibre 1/1</v>
          </cell>
          <cell r="B7">
            <v>5097.3704076714985</v>
          </cell>
          <cell r="C7">
            <v>0.91216585572211029</v>
          </cell>
          <cell r="D7">
            <v>5068.133242298376</v>
          </cell>
          <cell r="E7">
            <v>0.90697057287309457</v>
          </cell>
          <cell r="F7">
            <v>4749.1010609999921</v>
          </cell>
          <cell r="G7">
            <v>0.90624966340764046</v>
          </cell>
          <cell r="H7">
            <v>87.747097644833516</v>
          </cell>
          <cell r="I7">
            <v>83.536931376901236</v>
          </cell>
          <cell r="J7">
            <v>69.966038130545058</v>
          </cell>
          <cell r="K7">
            <v>64.079481140149198</v>
          </cell>
          <cell r="L7">
            <v>58.873397697085089</v>
          </cell>
          <cell r="M7">
            <v>47.247861485383837</v>
          </cell>
          <cell r="P7">
            <v>0</v>
          </cell>
        </row>
        <row r="8">
          <cell r="A8" t="str">
            <v xml:space="preserve"> Calibre 1/1 OW</v>
          </cell>
          <cell r="B8">
            <v>35.7339832377221</v>
          </cell>
          <cell r="C8">
            <v>6.3945361611038995E-3</v>
          </cell>
          <cell r="D8">
            <v>55.662496063594006</v>
          </cell>
          <cell r="E8">
            <v>9.9611126086830825E-3</v>
          </cell>
          <cell r="F8">
            <v>35.636561999999998</v>
          </cell>
          <cell r="G8">
            <v>6.8003653539234635E-3</v>
          </cell>
          <cell r="H8">
            <v>130.1131447555789</v>
          </cell>
          <cell r="I8">
            <v>129.87673496968861</v>
          </cell>
          <cell r="J8">
            <v>111.64662868671817</v>
          </cell>
          <cell r="K8">
            <v>44.85395209411783</v>
          </cell>
          <cell r="L8">
            <v>30.464757758934518</v>
          </cell>
          <cell r="M8">
            <v>36.39105400630816</v>
          </cell>
          <cell r="P8">
            <v>0</v>
          </cell>
        </row>
        <row r="9">
          <cell r="A9" t="str">
            <v xml:space="preserve"> Calibre 2/3</v>
          </cell>
          <cell r="B9">
            <v>231.92172789934756</v>
          </cell>
          <cell r="C9">
            <v>4.150200288985792E-2</v>
          </cell>
          <cell r="D9">
            <v>235.39268931686601</v>
          </cell>
          <cell r="E9">
            <v>4.2124828230253403E-2</v>
          </cell>
          <cell r="F9">
            <v>227.80221900000009</v>
          </cell>
          <cell r="G9">
            <v>4.3470476126021527E-2</v>
          </cell>
          <cell r="H9">
            <v>106.09525249847177</v>
          </cell>
          <cell r="I9">
            <v>100.79499630303812</v>
          </cell>
          <cell r="J9">
            <v>83.062619007143994</v>
          </cell>
          <cell r="K9">
            <v>77.579327991649549</v>
          </cell>
          <cell r="L9">
            <v>73.519889507114002</v>
          </cell>
          <cell r="M9">
            <v>49.107273724087044</v>
          </cell>
          <cell r="P9">
            <v>0</v>
          </cell>
        </row>
        <row r="10">
          <cell r="A10" t="str">
            <v xml:space="preserve"> Calibre 1/2 s/r</v>
          </cell>
          <cell r="B10">
            <v>18.127757054365933</v>
          </cell>
          <cell r="C10">
            <v>3.2439316163746716E-3</v>
          </cell>
          <cell r="D10">
            <v>20.032028695668338</v>
          </cell>
          <cell r="E10">
            <v>3.5848427168977243E-3</v>
          </cell>
          <cell r="F10">
            <v>21.411360999999996</v>
          </cell>
          <cell r="G10">
            <v>4.0858340241897639E-3</v>
          </cell>
          <cell r="H10">
            <v>178.95941025755712</v>
          </cell>
          <cell r="I10">
            <v>173.37723023349574</v>
          </cell>
          <cell r="J10">
            <v>135.92347071414466</v>
          </cell>
          <cell r="K10">
            <v>94.841767754663834</v>
          </cell>
          <cell r="L10">
            <v>85.639652292424614</v>
          </cell>
          <cell r="M10">
            <v>42.001031698818075</v>
          </cell>
          <cell r="P10">
            <v>0</v>
          </cell>
        </row>
        <row r="11">
          <cell r="A11" t="str">
            <v xml:space="preserve"> Calibre 1/3 s/r</v>
          </cell>
          <cell r="B11">
            <v>38.242260868058686</v>
          </cell>
          <cell r="C11">
            <v>6.8433882216920863E-3</v>
          </cell>
          <cell r="D11">
            <v>38.02131948416875</v>
          </cell>
          <cell r="E11">
            <v>6.8041261476995112E-3</v>
          </cell>
          <cell r="F11">
            <v>42.826135000000171</v>
          </cell>
          <cell r="G11">
            <v>8.172319335867758E-3</v>
          </cell>
          <cell r="H11">
            <v>175.33703016483491</v>
          </cell>
          <cell r="I11">
            <v>181.05421708120733</v>
          </cell>
          <cell r="J11">
            <v>136.57096260347706</v>
          </cell>
          <cell r="K11">
            <v>67.778838735050414</v>
          </cell>
          <cell r="L11">
            <v>67.020264969243271</v>
          </cell>
          <cell r="M11">
            <v>29.551755433766949</v>
          </cell>
          <cell r="P11">
            <v>0</v>
          </cell>
        </row>
        <row r="12">
          <cell r="A12" t="str">
            <v xml:space="preserve"> Calibre 1/3 c/r</v>
          </cell>
          <cell r="B12">
            <v>3.7480721077747585</v>
          </cell>
          <cell r="C12">
            <v>6.7071119578659153E-4</v>
          </cell>
          <cell r="D12">
            <v>4.4876922728521089</v>
          </cell>
          <cell r="E12">
            <v>8.0309743982599345E-4</v>
          </cell>
          <cell r="F12">
            <v>3.7418010000000006</v>
          </cell>
          <cell r="G12">
            <v>7.1403110888407738E-4</v>
          </cell>
          <cell r="H12">
            <v>153.72723583180263</v>
          </cell>
          <cell r="I12">
            <v>149.72361258967729</v>
          </cell>
          <cell r="J12">
            <v>115.46153174211275</v>
          </cell>
          <cell r="K12">
            <v>108.86575745488913</v>
          </cell>
          <cell r="L12">
            <v>104.85856604896505</v>
          </cell>
          <cell r="M12">
            <v>74.6449656504644</v>
          </cell>
          <cell r="P12">
            <v>0</v>
          </cell>
        </row>
        <row r="13">
          <cell r="A13" t="str">
            <v xml:space="preserve"> Lata 1/3</v>
          </cell>
          <cell r="B13">
            <v>80.170840441227455</v>
          </cell>
          <cell r="C13">
            <v>1.4346436971693157E-2</v>
          </cell>
          <cell r="D13">
            <v>81.224916188491591</v>
          </cell>
          <cell r="E13">
            <v>1.4535649566631545E-2</v>
          </cell>
          <cell r="F13">
            <v>80.858637000001053</v>
          </cell>
          <cell r="G13">
            <v>1.5429891178062604E-2</v>
          </cell>
          <cell r="H13">
            <v>165.24988564468256</v>
          </cell>
          <cell r="I13">
            <v>172.97249428961769</v>
          </cell>
          <cell r="J13">
            <v>142.86142907931355</v>
          </cell>
          <cell r="K13">
            <v>70.040012482769484</v>
          </cell>
          <cell r="L13">
            <v>77.778611335308184</v>
          </cell>
          <cell r="M13">
            <v>44.73216126690852</v>
          </cell>
          <cell r="P13">
            <v>0</v>
          </cell>
        </row>
        <row r="14">
          <cell r="A14" t="str">
            <v xml:space="preserve"> Lata 1/2</v>
          </cell>
          <cell r="B14">
            <v>42.918658433209892</v>
          </cell>
          <cell r="C14">
            <v>7.6802216957306173E-3</v>
          </cell>
          <cell r="D14">
            <v>43.923862931775894</v>
          </cell>
          <cell r="E14">
            <v>7.8604190579578907E-3</v>
          </cell>
          <cell r="F14">
            <v>41.719158000001322</v>
          </cell>
          <cell r="G14">
            <v>7.961079877965441E-3</v>
          </cell>
          <cell r="H14">
            <v>190.45721632062845</v>
          </cell>
          <cell r="I14">
            <v>181.79821596358173</v>
          </cell>
          <cell r="J14">
            <v>156.93819445480335</v>
          </cell>
          <cell r="K14">
            <v>83.41220442458534</v>
          </cell>
          <cell r="L14">
            <v>75.409390823091215</v>
          </cell>
          <cell r="M14">
            <v>43.599371964676401</v>
          </cell>
          <cell r="P14">
            <v>0</v>
          </cell>
        </row>
        <row r="15">
          <cell r="A15" t="str">
            <v xml:space="preserve"> Barril</v>
          </cell>
          <cell r="B15">
            <v>39.971963103313421</v>
          </cell>
          <cell r="C15">
            <v>7.1529155256508182E-3</v>
          </cell>
          <cell r="D15">
            <v>41.101554831069635</v>
          </cell>
          <cell r="E15">
            <v>7.3553513589561378E-3</v>
          </cell>
          <cell r="F15">
            <v>37.015890000002457</v>
          </cell>
          <cell r="G15">
            <v>7.0635763321012478E-3</v>
          </cell>
          <cell r="H15">
            <v>116.47779461590599</v>
          </cell>
          <cell r="I15">
            <v>115.8554231427678</v>
          </cell>
          <cell r="J15">
            <v>88.545112031403931</v>
          </cell>
          <cell r="K15">
            <v>86.340810845491333</v>
          </cell>
          <cell r="L15">
            <v>84.879476704509457</v>
          </cell>
          <cell r="M15">
            <v>55.991787570296097</v>
          </cell>
          <cell r="P15">
            <v>0</v>
          </cell>
        </row>
        <row r="16">
          <cell r="A16" t="str">
            <v xml:space="preserve"> Granel</v>
          </cell>
          <cell r="B16">
            <v>0</v>
          </cell>
          <cell r="C16">
            <v>0</v>
          </cell>
          <cell r="D16">
            <v>0</v>
          </cell>
          <cell r="F16">
            <v>0.27650000000147151</v>
          </cell>
          <cell r="H16">
            <v>0</v>
          </cell>
          <cell r="I16">
            <v>0</v>
          </cell>
          <cell r="J16">
            <v>0</v>
          </cell>
          <cell r="K16">
            <v>0</v>
          </cell>
          <cell r="L16">
            <v>0</v>
          </cell>
          <cell r="M16">
            <v>0</v>
          </cell>
          <cell r="P16">
            <v>0</v>
          </cell>
        </row>
        <row r="18">
          <cell r="A18" t="str">
            <v xml:space="preserve"> Total mercado interno</v>
          </cell>
          <cell r="B18">
            <v>5588.2056708165182</v>
          </cell>
          <cell r="C18">
            <v>0.99999999999999989</v>
          </cell>
          <cell r="D18">
            <v>5587.979802082863</v>
          </cell>
          <cell r="E18">
            <v>0.99999999999999989</v>
          </cell>
          <cell r="F18">
            <v>5240.3893239999998</v>
          </cell>
          <cell r="G18">
            <v>0.99994723674465624</v>
          </cell>
          <cell r="H18">
            <v>91.817876733115313</v>
          </cell>
          <cell r="I18">
            <v>88.067737094685398</v>
          </cell>
          <cell r="J18">
            <v>73.600540380479458</v>
          </cell>
          <cell r="K18">
            <v>65.069006267974501</v>
          </cell>
          <cell r="L18">
            <v>59.992970865026152</v>
          </cell>
          <cell r="M18">
            <v>47.104691812452756</v>
          </cell>
          <cell r="P18">
            <v>0</v>
          </cell>
        </row>
        <row r="21">
          <cell r="A21" t="str">
            <v>Marcas</v>
          </cell>
          <cell r="B21" t="str">
            <v>VOLUMEN</v>
          </cell>
          <cell r="H21" t="str">
            <v>PRECIO</v>
          </cell>
          <cell r="K21" t="str">
            <v>CMG</v>
          </cell>
          <cell r="O21" t="str">
            <v>Ejercicio 2001</v>
          </cell>
        </row>
        <row r="22">
          <cell r="B22" t="str">
            <v>Real</v>
          </cell>
          <cell r="D22" t="str">
            <v>Presupuesto</v>
          </cell>
          <cell r="F22" t="str">
            <v>Ejercicio</v>
          </cell>
          <cell r="H22" t="str">
            <v>Real</v>
          </cell>
          <cell r="I22" t="str">
            <v>Presupuesto</v>
          </cell>
          <cell r="J22" t="str">
            <v>Ejercicio</v>
          </cell>
          <cell r="K22" t="str">
            <v>Real</v>
          </cell>
          <cell r="L22" t="str">
            <v>Presupuesto</v>
          </cell>
          <cell r="M22" t="str">
            <v>Ejercicio</v>
          </cell>
          <cell r="O22" t="str">
            <v>Forecast</v>
          </cell>
        </row>
        <row r="23">
          <cell r="F23" t="str">
            <v>Anterior</v>
          </cell>
          <cell r="J23" t="str">
            <v>Anterior</v>
          </cell>
          <cell r="M23" t="str">
            <v>Anterior</v>
          </cell>
          <cell r="O23" t="str">
            <v>Anterior</v>
          </cell>
        </row>
        <row r="25">
          <cell r="A25" t="str">
            <v>Quilmes</v>
          </cell>
          <cell r="B25">
            <v>3607.1006000661077</v>
          </cell>
          <cell r="C25">
            <v>0.64548458173320222</v>
          </cell>
          <cell r="D25">
            <v>3433.5661348351409</v>
          </cell>
          <cell r="E25">
            <v>0.61445571681474476</v>
          </cell>
          <cell r="F25">
            <v>3336.8480299999997</v>
          </cell>
          <cell r="G25">
            <v>0.63675574918028743</v>
          </cell>
          <cell r="H25">
            <v>95.763799936438005</v>
          </cell>
          <cell r="I25">
            <v>91.430503371176471</v>
          </cell>
          <cell r="J25">
            <v>75.623531010257224</v>
          </cell>
          <cell r="K25">
            <v>69.474295224044056</v>
          </cell>
          <cell r="L25">
            <v>64.050827285530389</v>
          </cell>
          <cell r="M25">
            <v>50.54036542691324</v>
          </cell>
          <cell r="P25">
            <v>0</v>
          </cell>
        </row>
        <row r="26">
          <cell r="A26" t="str">
            <v>Imperial</v>
          </cell>
          <cell r="B26">
            <v>24.16580121607349</v>
          </cell>
          <cell r="C26">
            <v>4.3244294572541246E-3</v>
          </cell>
          <cell r="D26">
            <v>21.479999999997201</v>
          </cell>
          <cell r="E26">
            <v>3.8439652183407586E-3</v>
          </cell>
          <cell r="F26">
            <v>21.681102999999997</v>
          </cell>
          <cell r="G26">
            <v>4.1373076806917024E-3</v>
          </cell>
          <cell r="H26">
            <v>126.84002298996326</v>
          </cell>
          <cell r="I26">
            <v>115.5710220007831</v>
          </cell>
          <cell r="J26">
            <v>92.168167811258286</v>
          </cell>
          <cell r="K26">
            <v>90.212424956543344</v>
          </cell>
          <cell r="L26">
            <v>78.13240630229943</v>
          </cell>
          <cell r="M26">
            <v>56.8779975232776</v>
          </cell>
          <cell r="P26">
            <v>0</v>
          </cell>
        </row>
        <row r="27">
          <cell r="A27" t="str">
            <v>Palermo</v>
          </cell>
          <cell r="B27">
            <v>276.71990046740382</v>
          </cell>
          <cell r="C27">
            <v>4.9518560476850007E-2</v>
          </cell>
          <cell r="D27">
            <v>303.59299454842829</v>
          </cell>
          <cell r="E27">
            <v>5.4329651376919273E-2</v>
          </cell>
          <cell r="F27">
            <v>292.80956200000003</v>
          </cell>
          <cell r="G27">
            <v>5.5875535937566161E-2</v>
          </cell>
          <cell r="H27">
            <v>69.570208217520104</v>
          </cell>
          <cell r="I27">
            <v>74.570271250580731</v>
          </cell>
          <cell r="J27">
            <v>64.022643812870015</v>
          </cell>
          <cell r="K27">
            <v>42.770590590664355</v>
          </cell>
          <cell r="L27">
            <v>47.528200338690006</v>
          </cell>
          <cell r="M27">
            <v>41.892791681459336</v>
          </cell>
          <cell r="P27">
            <v>0</v>
          </cell>
        </row>
        <row r="28">
          <cell r="A28" t="str">
            <v>Liberty</v>
          </cell>
          <cell r="B28">
            <v>20.10523508323482</v>
          </cell>
          <cell r="C28">
            <v>3.5977979816009813E-3</v>
          </cell>
          <cell r="D28">
            <v>23.574979449363653</v>
          </cell>
          <cell r="E28">
            <v>4.2188734183642388E-3</v>
          </cell>
          <cell r="F28">
            <v>22.189450000000001</v>
          </cell>
          <cell r="G28">
            <v>4.2343132595848336E-3</v>
          </cell>
          <cell r="H28">
            <v>115.95870612676602</v>
          </cell>
          <cell r="I28">
            <v>106.20204921119706</v>
          </cell>
          <cell r="J28">
            <v>85.978603885960865</v>
          </cell>
          <cell r="K28">
            <v>80.568254751692109</v>
          </cell>
          <cell r="L28">
            <v>71.356009259335735</v>
          </cell>
          <cell r="M28">
            <v>52.219260674594572</v>
          </cell>
          <cell r="P28">
            <v>0</v>
          </cell>
        </row>
        <row r="29">
          <cell r="A29" t="str">
            <v>Andes</v>
          </cell>
          <cell r="B29">
            <v>277.16794967450056</v>
          </cell>
          <cell r="C29">
            <v>4.9598738128405782E-2</v>
          </cell>
          <cell r="D29">
            <v>338.65570077722185</v>
          </cell>
          <cell r="E29">
            <v>6.0604317261667866E-2</v>
          </cell>
          <cell r="F29">
            <v>334.69436000000007</v>
          </cell>
          <cell r="G29">
            <v>6.3868224154102968E-2</v>
          </cell>
          <cell r="H29">
            <v>92.886157585334729</v>
          </cell>
          <cell r="I29">
            <v>87.975528396246432</v>
          </cell>
          <cell r="J29">
            <v>72.431639435959269</v>
          </cell>
          <cell r="K29">
            <v>71.375751695361956</v>
          </cell>
          <cell r="L29">
            <v>64.771440509568862</v>
          </cell>
          <cell r="M29">
            <v>52.156443850132661</v>
          </cell>
          <cell r="P29">
            <v>0</v>
          </cell>
        </row>
        <row r="30">
          <cell r="A30" t="str">
            <v>Norte</v>
          </cell>
          <cell r="B30">
            <v>227.69953202800289</v>
          </cell>
          <cell r="C30">
            <v>4.0746448044517436E-2</v>
          </cell>
          <cell r="D30">
            <v>243.13495370083643</v>
          </cell>
          <cell r="E30">
            <v>4.3510349412897005E-2</v>
          </cell>
          <cell r="F30">
            <v>231.84097700000001</v>
          </cell>
          <cell r="G30">
            <v>4.4241174207842127E-2</v>
          </cell>
          <cell r="H30">
            <v>85.356829546680316</v>
          </cell>
          <cell r="I30">
            <v>79.58209781955</v>
          </cell>
          <cell r="J30">
            <v>68.848886147794673</v>
          </cell>
          <cell r="K30">
            <v>58.033788530635</v>
          </cell>
          <cell r="L30">
            <v>51.827271240512026</v>
          </cell>
          <cell r="M30">
            <v>41.832826169381661</v>
          </cell>
          <cell r="P30">
            <v>0</v>
          </cell>
        </row>
        <row r="31">
          <cell r="A31" t="str">
            <v>Light</v>
          </cell>
          <cell r="B31">
            <v>1.2833681449761321</v>
          </cell>
          <cell r="C31">
            <v>2.2965656967106825E-4</v>
          </cell>
          <cell r="D31">
            <v>3.0600000006978996</v>
          </cell>
          <cell r="E31">
            <v>5.4760398374334061E-4</v>
          </cell>
          <cell r="F31">
            <v>1.9718</v>
          </cell>
          <cell r="G31">
            <v>3.7626975365542516E-4</v>
          </cell>
          <cell r="H31">
            <v>105.95525549378011</v>
          </cell>
          <cell r="I31">
            <v>97.655894958458532</v>
          </cell>
          <cell r="J31">
            <v>77.554682211127499</v>
          </cell>
          <cell r="K31">
            <v>65.634078477530451</v>
          </cell>
          <cell r="L31">
            <v>54.841250557064193</v>
          </cell>
          <cell r="M31">
            <v>39.478722666185746</v>
          </cell>
          <cell r="P31">
            <v>0</v>
          </cell>
        </row>
        <row r="32">
          <cell r="A32" t="str">
            <v>Iguana</v>
          </cell>
          <cell r="B32">
            <v>34.681110649047859</v>
          </cell>
          <cell r="C32">
            <v>6.2061263833155331E-3</v>
          </cell>
          <cell r="D32">
            <v>40.704000379279996</v>
          </cell>
          <cell r="E32">
            <v>7.2842067833008258E-3</v>
          </cell>
          <cell r="F32">
            <v>30.510510000000004</v>
          </cell>
          <cell r="G32">
            <v>5.8221838328437912E-3</v>
          </cell>
          <cell r="H32">
            <v>128.43980091673936</v>
          </cell>
          <cell r="I32">
            <v>133.49401385892943</v>
          </cell>
          <cell r="J32">
            <v>108.54894667696438</v>
          </cell>
          <cell r="K32">
            <v>55.149367786274162</v>
          </cell>
          <cell r="L32">
            <v>52.16242022523415</v>
          </cell>
          <cell r="M32">
            <v>30.944686866738039</v>
          </cell>
          <cell r="P32">
            <v>0</v>
          </cell>
        </row>
        <row r="33">
          <cell r="A33" t="str">
            <v>Heineken</v>
          </cell>
          <cell r="B33">
            <v>0</v>
          </cell>
          <cell r="C33">
            <v>0</v>
          </cell>
          <cell r="D33">
            <v>0</v>
          </cell>
          <cell r="E33">
            <v>0</v>
          </cell>
          <cell r="F33">
            <v>77.130873999999991</v>
          </cell>
          <cell r="G33">
            <v>1.4718538877780523E-2</v>
          </cell>
          <cell r="H33">
            <v>0</v>
          </cell>
          <cell r="I33">
            <v>0</v>
          </cell>
          <cell r="J33">
            <v>101.51741109712184</v>
          </cell>
          <cell r="K33">
            <v>0</v>
          </cell>
          <cell r="L33">
            <v>0</v>
          </cell>
          <cell r="M33">
            <v>33.761956332163734</v>
          </cell>
          <cell r="P33">
            <v>0</v>
          </cell>
        </row>
        <row r="34">
          <cell r="A34" t="str">
            <v>Bieckert</v>
          </cell>
          <cell r="B34">
            <v>68.453852106809009</v>
          </cell>
          <cell r="C34">
            <v>1.2249701628610051E-2</v>
          </cell>
          <cell r="D34">
            <v>90.298276003265414</v>
          </cell>
          <cell r="E34">
            <v>1.6159377664466082E-2</v>
          </cell>
          <cell r="F34">
            <v>92.397718999999981</v>
          </cell>
          <cell r="G34">
            <v>1.763184246193995E-2</v>
          </cell>
          <cell r="H34">
            <v>72.300454635830334</v>
          </cell>
          <cell r="I34">
            <v>70.627965677831085</v>
          </cell>
          <cell r="J34">
            <v>62.066540191786572</v>
          </cell>
          <cell r="K34">
            <v>43.204160803957983</v>
          </cell>
          <cell r="L34">
            <v>43.096869409898339</v>
          </cell>
          <cell r="M34">
            <v>37.156427243851887</v>
          </cell>
          <cell r="P34">
            <v>0</v>
          </cell>
        </row>
        <row r="35">
          <cell r="A35" t="str">
            <v>Brahma</v>
          </cell>
          <cell r="B35">
            <v>1050.82832138036</v>
          </cell>
          <cell r="C35">
            <v>0.1880439595965728</v>
          </cell>
          <cell r="D35">
            <v>1089.9127623886313</v>
          </cell>
          <cell r="E35">
            <v>0.1950459380655559</v>
          </cell>
          <cell r="F35">
            <v>798.31493899999975</v>
          </cell>
          <cell r="G35">
            <v>0.15233886065370508</v>
          </cell>
          <cell r="H35">
            <v>84.128204543539752</v>
          </cell>
          <cell r="I35">
            <v>81.934353784322454</v>
          </cell>
          <cell r="J35">
            <v>67.269174231219736</v>
          </cell>
          <cell r="K35">
            <v>56.708756264428651</v>
          </cell>
          <cell r="L35">
            <v>52.2652287265702</v>
          </cell>
          <cell r="M35">
            <v>36.6658576988115</v>
          </cell>
          <cell r="P35" t="e">
            <v>#REF!</v>
          </cell>
        </row>
        <row r="36">
          <cell r="A36" t="str">
            <v xml:space="preserve"> Total mercado interno</v>
          </cell>
          <cell r="B36">
            <v>5588.2056708165164</v>
          </cell>
          <cell r="C36">
            <v>1</v>
          </cell>
          <cell r="D36">
            <v>5587.979802082863</v>
          </cell>
          <cell r="E36">
            <v>0.99999999999999989</v>
          </cell>
          <cell r="F36">
            <v>5240.3893239999998</v>
          </cell>
          <cell r="G36">
            <v>0.99999999999999989</v>
          </cell>
          <cell r="H36">
            <v>91.817876733115313</v>
          </cell>
          <cell r="I36">
            <v>88.067737094685398</v>
          </cell>
          <cell r="J36">
            <v>73.600540380479458</v>
          </cell>
          <cell r="K36">
            <v>65.068968446016598</v>
          </cell>
          <cell r="L36">
            <v>59.992970865026145</v>
          </cell>
          <cell r="M36">
            <v>47.103452062104367</v>
          </cell>
          <cell r="P36">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G Depots"/>
      <sheetName val="Assumptions"/>
      <sheetName val="ARdistr (2)"/>
      <sheetName val="Launch and Maintenance"/>
      <sheetName val="PE1"/>
      <sheetName val="RS1"/>
      <sheetName val="SC1"/>
      <sheetName val="SP1"/>
      <sheetName val="Validate List"/>
      <sheetName val="Agrega Spend Taxonomy"/>
      <sheetName val="HUB Structure"/>
      <sheetName val="BAU"/>
      <sheetName val="BH"/>
      <sheetName val="CAM"/>
      <sheetName val="CEE"/>
      <sheetName val="CUR"/>
      <sheetName val="DF"/>
      <sheetName val="PRP"/>
      <sheetName val="RIB"/>
      <sheetName val="RJ"/>
      <sheetName val="SAL"/>
      <sheetName val="SAN"/>
      <sheetName val="SCA"/>
      <sheetName val="SJC"/>
      <sheetName val="SJR"/>
      <sheetName val="SOR"/>
      <sheetName val="Meses"/>
      <sheetName val="Backbone"/>
      <sheetName val="Titles"/>
      <sheetName val="Validation"/>
      <sheetName val="lists"/>
      <sheetName val="Sheet3"/>
      <sheetName val="BASE"/>
      <sheetName val="Hoja1"/>
      <sheetName val="Distribución D"/>
      <sheetName val="source"/>
      <sheetName val="RG depots jaar"/>
      <sheetName val="Файл_список_ТМ_программ_сроков"/>
      <sheetName val="Back-up"/>
      <sheetName val="Tabelle1"/>
      <sheetName val="Datos por SKU-categoria 2011 Ac"/>
      <sheetName val="Datos"/>
      <sheetName val="Status"/>
      <sheetName val="Legend"/>
      <sheetName val="List"/>
      <sheetName val="Tablas"/>
      <sheetName val="Lista total"/>
      <sheetName val="Controls data"/>
      <sheetName val="Лист2"/>
      <sheetName val="МВЗ"/>
      <sheetName val="Лист5"/>
      <sheetName val="RG_Depots"/>
      <sheetName val="sourсe"/>
      <sheetName val="Sheet2"/>
      <sheetName val="RG_Depots1"/>
      <sheetName val="СКЮ"/>
      <sheetName val="ПОДСКАЗКА"/>
      <sheetName val="список SKU"/>
      <sheetName val="СЗ"/>
      <sheetName val="drop-downs"/>
      <sheetName val="Справочник"/>
      <sheetName val="은행"/>
      <sheetName val="ARdistr_(2)"/>
      <sheetName val="Launch_and_Maintenance"/>
      <sheetName val="Validate_List"/>
      <sheetName val="Agrega_Spend_Taxonomy"/>
      <sheetName val="HUB_Structure"/>
      <sheetName val="filt"/>
      <sheetName val="Price list"/>
      <sheetName val="Distribución_D"/>
      <sheetName val="RG_depots_jaar"/>
      <sheetName val="Budget Summary"/>
      <sheetName val="Contract"/>
      <sheetName val="support"/>
      <sheetName val="BD"/>
      <sheetName val="Parametros"/>
      <sheetName val="RG_Depots2"/>
      <sheetName val="Monthly Updating&gt;&gt;&gt;"/>
      <sheetName val="DePara"/>
      <sheetName val="Hoja2"/>
      <sheetName val="Map"/>
      <sheetName val="capex"/>
      <sheetName val="RG_Depots3"/>
      <sheetName val="ARdistr_(2)1"/>
      <sheetName val="Launch_and_Maintenance1"/>
      <sheetName val="Distribución_D1"/>
      <sheetName val="Validate_List1"/>
      <sheetName val="Agrega_Spend_Taxonomy1"/>
      <sheetName val="HUB_Structure1"/>
      <sheetName val="RG_depots_jaar1"/>
      <sheetName val="Datos_por_SKU-categoria_2011_Ac"/>
      <sheetName val="Lista_total"/>
      <sheetName val="Controls_data"/>
      <sheetName val="список_SKU"/>
      <sheetName val="Price_list"/>
      <sheetName val="Budget_Summary"/>
      <sheetName val="Monthly_Updating&gt;&gt;&gt;"/>
      <sheetName val="RG_Depots4"/>
      <sheetName val="ARdistr_(2)2"/>
      <sheetName val="Launch_and_Maintenance2"/>
      <sheetName val="Validate_List2"/>
      <sheetName val="Agrega_Spend_Taxonomy2"/>
      <sheetName val="HUB_Structure2"/>
      <sheetName val="Distribución_D2"/>
      <sheetName val="RG_depots_jaar2"/>
      <sheetName val="Datos_por_SKU-categoria_2011_A1"/>
      <sheetName val="Lista_total1"/>
      <sheetName val="Controls_data1"/>
      <sheetName val="список_SKU1"/>
      <sheetName val="Price_list1"/>
      <sheetName val="Budget_Summary1"/>
      <sheetName val="Monthly_Updating&gt;&gt;&gt;1"/>
      <sheetName val="RG_Depots5"/>
      <sheetName val="ARdistr_(2)3"/>
      <sheetName val="Launch_and_Maintenance3"/>
      <sheetName val="Validate_List3"/>
      <sheetName val="Agrega_Spend_Taxonomy3"/>
      <sheetName val="HUB_Structure3"/>
      <sheetName val="Distribución_D3"/>
      <sheetName val="RG_depots_jaar3"/>
      <sheetName val="Datos_por_SKU-categoria_2011_A2"/>
      <sheetName val="Lista_total2"/>
      <sheetName val="Controls_data2"/>
      <sheetName val="список_SKU2"/>
      <sheetName val="Price_list2"/>
      <sheetName val="Budget_Summary2"/>
      <sheetName val="Monthly_Updating&gt;&gt;&gt;2"/>
      <sheetName val="RG_Depots6"/>
      <sheetName val="ARdistr_(2)4"/>
      <sheetName val="Launch_and_Maintenance4"/>
      <sheetName val="Validate_List4"/>
      <sheetName val="Agrega_Spend_Taxonomy4"/>
      <sheetName val="HUB_Structure4"/>
      <sheetName val="Distribución_D4"/>
      <sheetName val="RG_depots_jaar4"/>
      <sheetName val="Datos_por_SKU-categoria_2011_A3"/>
      <sheetName val="Lista_total3"/>
      <sheetName val="Controls_data3"/>
      <sheetName val="список_SKU3"/>
      <sheetName val="Price_list3"/>
      <sheetName val="Budget_Summary3"/>
      <sheetName val="Monthly_Updating&gt;&gt;&gt;3"/>
      <sheetName val="RG_Depots7"/>
      <sheetName val="ARdistr_(2)5"/>
      <sheetName val="Launch_and_Maintenance5"/>
      <sheetName val="Validate_List5"/>
      <sheetName val="Agrega_Spend_Taxonomy5"/>
      <sheetName val="HUB_Structure5"/>
      <sheetName val="Distribución_D5"/>
      <sheetName val="RG_depots_jaar5"/>
      <sheetName val="Datos_por_SKU-categoria_2011_A4"/>
      <sheetName val="Lista_total4"/>
      <sheetName val="Controls_data4"/>
      <sheetName val="список_SKU4"/>
      <sheetName val="Price_list4"/>
      <sheetName val="Budget_Summary4"/>
      <sheetName val="Monthly_Updating&gt;&gt;&gt;4"/>
    </sheetNames>
    <sheetDataSet>
      <sheetData sheetId="0" refreshError="1">
        <row r="42">
          <cell r="C42" t="str">
            <v>Centrum</v>
          </cell>
          <cell r="D42" t="str">
            <v>Sud</v>
          </cell>
          <cell r="E42" t="str">
            <v>België/Belgique</v>
          </cell>
        </row>
        <row r="43">
          <cell r="C43">
            <v>24.85</v>
          </cell>
          <cell r="D43">
            <v>38.06</v>
          </cell>
          <cell r="E43">
            <v>26.31</v>
          </cell>
        </row>
        <row r="44">
          <cell r="C44">
            <v>37.799999999999997</v>
          </cell>
          <cell r="D44">
            <v>38.479999999999997</v>
          </cell>
          <cell r="E44">
            <v>28.67</v>
          </cell>
        </row>
        <row r="45">
          <cell r="C45">
            <v>18.61</v>
          </cell>
          <cell r="D45">
            <v>34.11</v>
          </cell>
          <cell r="E45">
            <v>21.08</v>
          </cell>
        </row>
        <row r="46">
          <cell r="C46">
            <v>27.06</v>
          </cell>
          <cell r="D46">
            <v>23.95</v>
          </cell>
          <cell r="E46">
            <v>19.34</v>
          </cell>
        </row>
        <row r="48">
          <cell r="C48">
            <v>18</v>
          </cell>
          <cell r="D48">
            <v>18</v>
          </cell>
          <cell r="E48">
            <v>15.3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42">
          <cell r="C42" t="str">
            <v>Centrum</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42">
          <cell r="C42" t="str">
            <v>Centrum</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42">
          <cell r="C42" t="str">
            <v>Centrum</v>
          </cell>
        </row>
      </sheetData>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ow r="42">
          <cell r="C42" t="str">
            <v>Centrum</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ow r="42">
          <cell r="C42" t="str">
            <v>Centrum</v>
          </cell>
        </row>
      </sheetData>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BG"/>
      <sheetName val="ER"/>
      <sheetName val="Gastos dept"/>
      <sheetName val="Estados Contables"/>
      <sheetName val="CA"/>
      <sheetName val="101"/>
      <sheetName val="CUENTAS_SAP"/>
      <sheetName val="Gastos_dept"/>
      <sheetName val="Estados_Contables"/>
      <sheetName val="CUENTAS_SAP1"/>
      <sheetName val="Gastos_dept1"/>
      <sheetName val="Estados_Contables1"/>
      <sheetName val="CUENTAS_SAP2"/>
      <sheetName val="Gastos_dept2"/>
      <sheetName val="Estados_Contables2"/>
    </sheetNames>
    <sheetDataSet>
      <sheetData sheetId="0">
        <row r="1">
          <cell r="A1" t="str">
            <v>Sumas saldos 31/12/2007</v>
          </cell>
        </row>
        <row r="2">
          <cell r="A2" t="str">
            <v>reporte 14/02/2008</v>
          </cell>
        </row>
        <row r="4">
          <cell r="A4">
            <v>110100</v>
          </cell>
          <cell r="B4" t="str">
            <v>Fondo Fijo</v>
          </cell>
          <cell r="D4">
            <v>39119395</v>
          </cell>
        </row>
        <row r="5">
          <cell r="A5">
            <v>113004</v>
          </cell>
          <cell r="B5" t="str">
            <v>ABN Cta Cte Transitoria Gs</v>
          </cell>
          <cell r="D5">
            <v>-1487718655</v>
          </cell>
        </row>
        <row r="6">
          <cell r="A6">
            <v>113005</v>
          </cell>
          <cell r="B6" t="str">
            <v>ABN CA Transitoria Gs</v>
          </cell>
          <cell r="D6">
            <v>0</v>
          </cell>
        </row>
        <row r="7">
          <cell r="A7">
            <v>113006</v>
          </cell>
          <cell r="B7" t="str">
            <v>ABN Cta Cte Transitoria USD</v>
          </cell>
          <cell r="D7">
            <v>0</v>
          </cell>
        </row>
        <row r="8">
          <cell r="A8">
            <v>113007</v>
          </cell>
          <cell r="B8" t="str">
            <v>ABN CA Transitoria Dólares</v>
          </cell>
          <cell r="D8">
            <v>0</v>
          </cell>
        </row>
        <row r="9">
          <cell r="A9">
            <v>113008</v>
          </cell>
          <cell r="B9" t="str">
            <v>Citibank Cta Cte Transitoria Gs</v>
          </cell>
          <cell r="D9">
            <v>-136402971</v>
          </cell>
        </row>
        <row r="10">
          <cell r="A10">
            <v>113009</v>
          </cell>
          <cell r="B10" t="str">
            <v>INTERBANCO Cta Cte Transitoria Gs</v>
          </cell>
          <cell r="D10">
            <v>-196803551</v>
          </cell>
        </row>
        <row r="11">
          <cell r="A11">
            <v>113010</v>
          </cell>
          <cell r="B11" t="str">
            <v>INTERBANCO Cta Cte Transitoria USD</v>
          </cell>
          <cell r="D11">
            <v>-385916486</v>
          </cell>
        </row>
        <row r="12">
          <cell r="A12">
            <v>113011</v>
          </cell>
          <cell r="B12" t="str">
            <v>Citibank Cta Cte Transitoria USD</v>
          </cell>
          <cell r="D12">
            <v>-124839000</v>
          </cell>
        </row>
        <row r="13">
          <cell r="A13">
            <v>113012</v>
          </cell>
          <cell r="B13" t="str">
            <v>BBVA Cta Cte Transitoria USD</v>
          </cell>
          <cell r="D13">
            <v>-2507450</v>
          </cell>
        </row>
        <row r="14">
          <cell r="A14">
            <v>113013</v>
          </cell>
          <cell r="B14" t="str">
            <v>BBVA Cta Cte Transitoria Gs</v>
          </cell>
          <cell r="D14">
            <v>-471207195</v>
          </cell>
        </row>
        <row r="15">
          <cell r="A15">
            <v>113104</v>
          </cell>
          <cell r="B15" t="str">
            <v>ABN Cta Cte Definitiva Gs</v>
          </cell>
          <cell r="D15">
            <v>835249070</v>
          </cell>
        </row>
        <row r="16">
          <cell r="A16">
            <v>113106</v>
          </cell>
          <cell r="B16" t="str">
            <v>ABN Cta Cte Definitiva USD</v>
          </cell>
          <cell r="D16">
            <v>0</v>
          </cell>
        </row>
        <row r="17">
          <cell r="A17">
            <v>113108</v>
          </cell>
          <cell r="B17" t="str">
            <v>Citibank Cta Cte Definitiva Gs</v>
          </cell>
          <cell r="D17">
            <v>197941775</v>
          </cell>
        </row>
        <row r="18">
          <cell r="A18">
            <v>113109</v>
          </cell>
          <cell r="B18" t="str">
            <v>INTERBANCO Cta Cte Definitiva Gs</v>
          </cell>
          <cell r="D18">
            <v>251063096</v>
          </cell>
        </row>
        <row r="19">
          <cell r="A19">
            <v>113110</v>
          </cell>
          <cell r="B19" t="str">
            <v>INTERBANCO Cta Cte Definitiva USD</v>
          </cell>
          <cell r="D19">
            <v>71939941</v>
          </cell>
        </row>
        <row r="20">
          <cell r="A20">
            <v>113111</v>
          </cell>
          <cell r="B20" t="str">
            <v>Citibank Cta Cte Definitiva USD</v>
          </cell>
          <cell r="D20">
            <v>157534194</v>
          </cell>
        </row>
        <row r="21">
          <cell r="A21">
            <v>113112</v>
          </cell>
          <cell r="B21" t="str">
            <v>BBVA  Cta Cte Definitiva USD</v>
          </cell>
          <cell r="D21">
            <v>89907367</v>
          </cell>
        </row>
        <row r="22">
          <cell r="A22">
            <v>113113</v>
          </cell>
          <cell r="B22" t="str">
            <v>BBVA Cta Cte Definitiva Gs</v>
          </cell>
          <cell r="D22">
            <v>401136754</v>
          </cell>
        </row>
        <row r="23">
          <cell r="A23">
            <v>114025</v>
          </cell>
          <cell r="B23" t="str">
            <v>Banco Nacional de Fomento - Transitoria</v>
          </cell>
          <cell r="D23">
            <v>-3373782</v>
          </cell>
        </row>
        <row r="24">
          <cell r="A24">
            <v>114125</v>
          </cell>
          <cell r="B24" t="str">
            <v>Banco Nacional de Fomento</v>
          </cell>
          <cell r="D24">
            <v>24531638</v>
          </cell>
        </row>
        <row r="25">
          <cell r="A25">
            <v>120004</v>
          </cell>
          <cell r="B25" t="str">
            <v>I.V.A. - Credito Fiscal PLaza Directo Red</v>
          </cell>
          <cell r="D25">
            <v>87469811061</v>
          </cell>
        </row>
        <row r="26">
          <cell r="A26">
            <v>120020</v>
          </cell>
          <cell r="B26" t="str">
            <v>IVA CF por compra bienes usados</v>
          </cell>
          <cell r="D26">
            <v>51375795</v>
          </cell>
        </row>
        <row r="27">
          <cell r="A27">
            <v>120026</v>
          </cell>
          <cell r="B27" t="str">
            <v>I.V.A. Importaciones Directo de Red</v>
          </cell>
          <cell r="D27">
            <v>22166645</v>
          </cell>
        </row>
        <row r="28">
          <cell r="A28">
            <v>120035</v>
          </cell>
          <cell r="B28" t="str">
            <v>IVA Credito 5% Paraguay</v>
          </cell>
          <cell r="D28">
            <v>92084333</v>
          </cell>
        </row>
        <row r="29">
          <cell r="A29">
            <v>120106</v>
          </cell>
          <cell r="B29" t="str">
            <v>Retención IVA crédito fiscal -Paraguay</v>
          </cell>
          <cell r="D29">
            <v>804151614</v>
          </cell>
        </row>
        <row r="30">
          <cell r="A30">
            <v>124004</v>
          </cell>
          <cell r="B30" t="str">
            <v>Anticipo imp. a la renta- retención - Paraguay</v>
          </cell>
          <cell r="D30">
            <v>1490271397</v>
          </cell>
        </row>
        <row r="31">
          <cell r="A31">
            <v>129102</v>
          </cell>
          <cell r="B31" t="str">
            <v>Activo Diferido Quebrantos</v>
          </cell>
          <cell r="D31">
            <v>0</v>
          </cell>
        </row>
        <row r="32">
          <cell r="A32">
            <v>130001</v>
          </cell>
          <cell r="B32" t="str">
            <v>Suscriptores Corriente 30 días</v>
          </cell>
          <cell r="D32">
            <v>24531958627</v>
          </cell>
        </row>
        <row r="33">
          <cell r="A33">
            <v>130002</v>
          </cell>
          <cell r="B33" t="str">
            <v>Documentos a cobrar Suscriptores</v>
          </cell>
          <cell r="D33">
            <v>7880931</v>
          </cell>
        </row>
        <row r="34">
          <cell r="A34">
            <v>130003</v>
          </cell>
          <cell r="B34" t="str">
            <v>Otros Créditos</v>
          </cell>
          <cell r="D34">
            <v>725152297</v>
          </cell>
        </row>
        <row r="35">
          <cell r="A35">
            <v>130011</v>
          </cell>
          <cell r="B35" t="str">
            <v>Créditos de no clientes</v>
          </cell>
          <cell r="D35">
            <v>-98550113</v>
          </cell>
        </row>
        <row r="36">
          <cell r="A36">
            <v>130021</v>
          </cell>
          <cell r="B36" t="str">
            <v>Clientes Eventuales</v>
          </cell>
          <cell r="D36">
            <v>1684992495</v>
          </cell>
        </row>
        <row r="37">
          <cell r="A37">
            <v>130032</v>
          </cell>
          <cell r="B37" t="str">
            <v>Suscriptores Roaming</v>
          </cell>
          <cell r="D37">
            <v>185103502</v>
          </cell>
        </row>
        <row r="38">
          <cell r="A38">
            <v>130034</v>
          </cell>
          <cell r="B38" t="str">
            <v>Suscriptores Prov. Vtas.Productos</v>
          </cell>
          <cell r="D38">
            <v>50372308</v>
          </cell>
        </row>
        <row r="39">
          <cell r="A39">
            <v>130036</v>
          </cell>
          <cell r="B39" t="str">
            <v>Suscriptores Prov. Vtas. Servicios</v>
          </cell>
          <cell r="D39">
            <v>-166348827</v>
          </cell>
        </row>
        <row r="40">
          <cell r="A40">
            <v>130037</v>
          </cell>
          <cell r="B40" t="str">
            <v>Suscriptores Prov. Vta.Serv.C. Fact.por Adel.</v>
          </cell>
          <cell r="D40">
            <v>-109274000</v>
          </cell>
        </row>
        <row r="41">
          <cell r="A41">
            <v>130039</v>
          </cell>
          <cell r="B41" t="str">
            <v>Créditos con Filiales por Exportación de Equipos</v>
          </cell>
          <cell r="D41">
            <v>19770952508</v>
          </cell>
        </row>
        <row r="42">
          <cell r="A42">
            <v>130042</v>
          </cell>
          <cell r="B42" t="str">
            <v>Gastos por Juicio a Cobrar</v>
          </cell>
          <cell r="D42">
            <v>361968700</v>
          </cell>
        </row>
        <row r="43">
          <cell r="A43">
            <v>130097</v>
          </cell>
          <cell r="B43" t="str">
            <v>Valuación Temporaria Créditos con Filiales</v>
          </cell>
          <cell r="D43">
            <v>-2710680778</v>
          </cell>
        </row>
        <row r="44">
          <cell r="A44">
            <v>130098</v>
          </cell>
          <cell r="B44" t="str">
            <v>Valuación Temporaria Clientes Eventuales</v>
          </cell>
          <cell r="D44">
            <v>-599156005</v>
          </cell>
        </row>
        <row r="45">
          <cell r="A45">
            <v>130101</v>
          </cell>
          <cell r="B45" t="str">
            <v>Suscriptores Compensación</v>
          </cell>
          <cell r="D45">
            <v>701944601</v>
          </cell>
        </row>
        <row r="46">
          <cell r="A46">
            <v>130111</v>
          </cell>
          <cell r="B46" t="str">
            <v>Previsión Suscriptores Incobrables</v>
          </cell>
          <cell r="D46">
            <v>-10595277652</v>
          </cell>
        </row>
        <row r="47">
          <cell r="A47">
            <v>130113</v>
          </cell>
          <cell r="B47" t="str">
            <v>Previsión Adicional Incobrabilidad</v>
          </cell>
          <cell r="D47">
            <v>-7195958662</v>
          </cell>
        </row>
        <row r="48">
          <cell r="A48">
            <v>131999</v>
          </cell>
          <cell r="B48" t="str">
            <v>Deudores Migrados</v>
          </cell>
          <cell r="D48">
            <v>1645527467</v>
          </cell>
        </row>
        <row r="49">
          <cell r="A49">
            <v>132001</v>
          </cell>
          <cell r="B49" t="str">
            <v>Tarj. de Cred. Argencard - Mastercard</v>
          </cell>
          <cell r="D49">
            <v>18265545</v>
          </cell>
        </row>
        <row r="50">
          <cell r="A50">
            <v>132002</v>
          </cell>
          <cell r="B50" t="str">
            <v>Tarj. de Cred. Visa</v>
          </cell>
          <cell r="D50">
            <v>24595542</v>
          </cell>
        </row>
        <row r="51">
          <cell r="A51">
            <v>132003</v>
          </cell>
          <cell r="B51" t="str">
            <v>Tarj. de Cred. A.Express</v>
          </cell>
          <cell r="D51">
            <v>11770550</v>
          </cell>
        </row>
        <row r="52">
          <cell r="A52">
            <v>132004</v>
          </cell>
          <cell r="B52" t="str">
            <v>Tarj. de Cred. Cabal</v>
          </cell>
          <cell r="D52">
            <v>85216162</v>
          </cell>
        </row>
        <row r="53">
          <cell r="A53">
            <v>132026</v>
          </cell>
          <cell r="B53" t="str">
            <v>Tarj de Cred Bancard</v>
          </cell>
          <cell r="D53">
            <v>490708933</v>
          </cell>
        </row>
        <row r="54">
          <cell r="A54">
            <v>132027</v>
          </cell>
          <cell r="B54" t="str">
            <v>Tarj de Cred Cooperativa Universitaria</v>
          </cell>
          <cell r="D54">
            <v>-76958934</v>
          </cell>
        </row>
        <row r="55">
          <cell r="A55">
            <v>132028</v>
          </cell>
          <cell r="B55" t="str">
            <v>Tarj de Credito Carta Clave</v>
          </cell>
          <cell r="D55">
            <v>1110424</v>
          </cell>
        </row>
        <row r="56">
          <cell r="A56">
            <v>132029</v>
          </cell>
          <cell r="B56" t="str">
            <v>Tarj de Credito Procard</v>
          </cell>
          <cell r="D56">
            <v>-501559206</v>
          </cell>
        </row>
        <row r="57">
          <cell r="A57">
            <v>132030</v>
          </cell>
          <cell r="B57" t="str">
            <v>Tarj de Credito Dinelco</v>
          </cell>
          <cell r="D57">
            <v>-4320359</v>
          </cell>
        </row>
        <row r="58">
          <cell r="A58">
            <v>132031</v>
          </cell>
          <cell r="B58" t="str">
            <v>Tarjeta de Débito Infonet</v>
          </cell>
          <cell r="D58">
            <v>1143732297</v>
          </cell>
        </row>
        <row r="59">
          <cell r="A59">
            <v>132032</v>
          </cell>
          <cell r="B59" t="str">
            <v>Tarjeta de Debito Dinelco</v>
          </cell>
          <cell r="D59">
            <v>3158626</v>
          </cell>
        </row>
        <row r="60">
          <cell r="A60">
            <v>133001</v>
          </cell>
          <cell r="B60" t="str">
            <v>D.A. Argencard-Mastercard</v>
          </cell>
          <cell r="D60">
            <v>134200</v>
          </cell>
        </row>
        <row r="61">
          <cell r="A61">
            <v>133003</v>
          </cell>
          <cell r="B61" t="str">
            <v>D.A. American Express</v>
          </cell>
          <cell r="D61">
            <v>-11380170</v>
          </cell>
        </row>
        <row r="62">
          <cell r="A62">
            <v>133004</v>
          </cell>
          <cell r="B62" t="str">
            <v>D.A. Cabal</v>
          </cell>
          <cell r="D62">
            <v>72099142</v>
          </cell>
        </row>
        <row r="63">
          <cell r="A63">
            <v>133005</v>
          </cell>
          <cell r="B63" t="str">
            <v>D.A. Diners Club</v>
          </cell>
          <cell r="D63">
            <v>18427</v>
          </cell>
        </row>
        <row r="64">
          <cell r="A64">
            <v>133028</v>
          </cell>
          <cell r="B64" t="str">
            <v>D.A. Bancard</v>
          </cell>
          <cell r="D64">
            <v>1474155743</v>
          </cell>
        </row>
        <row r="65">
          <cell r="A65">
            <v>133029</v>
          </cell>
          <cell r="B65" t="str">
            <v>D.A. Cooperativa Universitaria</v>
          </cell>
          <cell r="D65">
            <v>65933068</v>
          </cell>
        </row>
        <row r="66">
          <cell r="A66">
            <v>133030</v>
          </cell>
          <cell r="B66" t="str">
            <v>D.A Carta Clave</v>
          </cell>
          <cell r="D66">
            <v>2823013</v>
          </cell>
        </row>
        <row r="67">
          <cell r="A67">
            <v>133031</v>
          </cell>
          <cell r="B67" t="str">
            <v>D.A. Procard</v>
          </cell>
          <cell r="D67">
            <v>238116190</v>
          </cell>
        </row>
        <row r="68">
          <cell r="A68">
            <v>133032</v>
          </cell>
          <cell r="B68" t="str">
            <v>D.A. Dinelco</v>
          </cell>
          <cell r="D68">
            <v>1701251</v>
          </cell>
        </row>
        <row r="69">
          <cell r="A69">
            <v>133033</v>
          </cell>
          <cell r="B69" t="str">
            <v>Boca Cobranza Pronet SA</v>
          </cell>
          <cell r="D69">
            <v>250928544</v>
          </cell>
        </row>
        <row r="70">
          <cell r="A70">
            <v>133034</v>
          </cell>
          <cell r="B70" t="str">
            <v>Boca de Cobranza Netel</v>
          </cell>
          <cell r="D70">
            <v>1529248795</v>
          </cell>
        </row>
        <row r="71">
          <cell r="A71">
            <v>133035</v>
          </cell>
          <cell r="B71" t="str">
            <v>Boca de Cobranza Stream</v>
          </cell>
          <cell r="D71">
            <v>-389089124</v>
          </cell>
        </row>
        <row r="72">
          <cell r="A72">
            <v>133036</v>
          </cell>
          <cell r="B72" t="str">
            <v>Boca de Cobranza Infonet</v>
          </cell>
          <cell r="D72">
            <v>-4002895199</v>
          </cell>
        </row>
        <row r="73">
          <cell r="A73">
            <v>133038</v>
          </cell>
          <cell r="B73" t="str">
            <v>Boca Cobranza Nexo</v>
          </cell>
          <cell r="D73">
            <v>1598133</v>
          </cell>
        </row>
        <row r="74">
          <cell r="A74">
            <v>133039</v>
          </cell>
          <cell r="B74" t="str">
            <v>Boca Cobranza Chaco</v>
          </cell>
          <cell r="D74">
            <v>103936985</v>
          </cell>
        </row>
        <row r="75">
          <cell r="A75">
            <v>133041</v>
          </cell>
          <cell r="B75" t="str">
            <v>Boca Cobranza Bco. Nacional de Fomento</v>
          </cell>
          <cell r="D75">
            <v>-415129</v>
          </cell>
        </row>
        <row r="76">
          <cell r="A76">
            <v>133046</v>
          </cell>
          <cell r="B76" t="str">
            <v>Tarjeta de Débito  Procard</v>
          </cell>
          <cell r="D76">
            <v>3580464</v>
          </cell>
        </row>
        <row r="77">
          <cell r="A77">
            <v>134101</v>
          </cell>
          <cell r="B77" t="str">
            <v>Valores a depositar</v>
          </cell>
          <cell r="D77">
            <v>2428801015</v>
          </cell>
        </row>
        <row r="78">
          <cell r="A78">
            <v>134103</v>
          </cell>
          <cell r="B78" t="str">
            <v>Valores Rechazados Agentes/Clientes</v>
          </cell>
          <cell r="D78">
            <v>2521883743</v>
          </cell>
        </row>
        <row r="79">
          <cell r="A79">
            <v>134203</v>
          </cell>
          <cell r="B79" t="str">
            <v>Puente Cobranza Store</v>
          </cell>
          <cell r="D79">
            <v>300142224</v>
          </cell>
        </row>
        <row r="80">
          <cell r="A80">
            <v>134211</v>
          </cell>
          <cell r="B80" t="str">
            <v>Puente Devolución Servicio Universal</v>
          </cell>
          <cell r="D80">
            <v>750470</v>
          </cell>
        </row>
        <row r="81">
          <cell r="A81">
            <v>135001</v>
          </cell>
          <cell r="B81" t="str">
            <v>Suscriptores . - Equipos en Parte de Pago</v>
          </cell>
          <cell r="D81">
            <v>0</v>
          </cell>
        </row>
        <row r="82">
          <cell r="A82">
            <v>143013</v>
          </cell>
          <cell r="B82" t="str">
            <v>Roaming a Cobrar pend. Conciliar</v>
          </cell>
          <cell r="D82">
            <v>-1065849651</v>
          </cell>
        </row>
        <row r="83">
          <cell r="A83">
            <v>143040</v>
          </cell>
          <cell r="B83" t="str">
            <v>Roaming a Cobrar en Firme</v>
          </cell>
          <cell r="D83">
            <v>263150558</v>
          </cell>
        </row>
        <row r="84">
          <cell r="A84">
            <v>143041</v>
          </cell>
          <cell r="B84" t="str">
            <v>Roaming Provisiones a Cobrar</v>
          </cell>
          <cell r="D84">
            <v>6179520112</v>
          </cell>
        </row>
        <row r="85">
          <cell r="A85">
            <v>151003</v>
          </cell>
          <cell r="B85" t="str">
            <v>Accesorios</v>
          </cell>
          <cell r="D85">
            <v>739102102</v>
          </cell>
        </row>
        <row r="86">
          <cell r="A86">
            <v>151010</v>
          </cell>
          <cell r="B86" t="str">
            <v>Equipos GSM</v>
          </cell>
          <cell r="D86">
            <v>15487261736</v>
          </cell>
        </row>
        <row r="87">
          <cell r="A87">
            <v>151011</v>
          </cell>
          <cell r="B87" t="str">
            <v>Tarjetas SIM</v>
          </cell>
          <cell r="D87">
            <v>2812335556</v>
          </cell>
        </row>
        <row r="88">
          <cell r="A88">
            <v>151012</v>
          </cell>
          <cell r="B88" t="str">
            <v>GSM Usados</v>
          </cell>
          <cell r="D88">
            <v>260650049</v>
          </cell>
        </row>
        <row r="89">
          <cell r="A89">
            <v>151013</v>
          </cell>
          <cell r="B89" t="str">
            <v>Kits GSM</v>
          </cell>
          <cell r="D89">
            <v>191182701</v>
          </cell>
        </row>
        <row r="90">
          <cell r="A90">
            <v>151098</v>
          </cell>
          <cell r="B90" t="str">
            <v>Ajuste Valuacion de Inventario</v>
          </cell>
          <cell r="D90">
            <v>-5436199798</v>
          </cell>
        </row>
        <row r="91">
          <cell r="A91">
            <v>152003</v>
          </cell>
          <cell r="B91" t="str">
            <v>Bienes de Cambio en Tránsito</v>
          </cell>
          <cell r="D91">
            <v>362826208</v>
          </cell>
        </row>
        <row r="92">
          <cell r="A92">
            <v>153001</v>
          </cell>
          <cell r="B92" t="str">
            <v>Previsión Obsolescencia Bienes de Cambio</v>
          </cell>
          <cell r="D92">
            <v>-4982599206</v>
          </cell>
        </row>
        <row r="93">
          <cell r="A93">
            <v>155010</v>
          </cell>
          <cell r="B93" t="str">
            <v>Stock TarjetasPrepagas</v>
          </cell>
          <cell r="D93">
            <v>817817800</v>
          </cell>
        </row>
        <row r="94">
          <cell r="A94">
            <v>155099</v>
          </cell>
          <cell r="B94" t="str">
            <v>Diferencia Mig Bs Cambio</v>
          </cell>
          <cell r="D94">
            <v>0</v>
          </cell>
        </row>
        <row r="95">
          <cell r="A95">
            <v>160000</v>
          </cell>
          <cell r="B95" t="str">
            <v>ANTICIPO A PROVEEDORES EN DEL EXTERIOR</v>
          </cell>
          <cell r="D95">
            <v>4726844884</v>
          </cell>
        </row>
        <row r="96">
          <cell r="A96">
            <v>160001</v>
          </cell>
          <cell r="B96" t="str">
            <v>Anticipo a despachantes de aduana</v>
          </cell>
          <cell r="D96">
            <v>104086441</v>
          </cell>
        </row>
        <row r="97">
          <cell r="A97">
            <v>160002</v>
          </cell>
          <cell r="B97" t="str">
            <v>Adelantos p/gastos a rendir</v>
          </cell>
          <cell r="D97">
            <v>3934073</v>
          </cell>
        </row>
        <row r="98">
          <cell r="A98">
            <v>160008</v>
          </cell>
          <cell r="B98" t="str">
            <v>IXT a Cobrar en Firme</v>
          </cell>
          <cell r="D98">
            <v>159502232</v>
          </cell>
        </row>
        <row r="99">
          <cell r="A99">
            <v>160009</v>
          </cell>
          <cell r="B99" t="str">
            <v>ITX Provisiones a Cobrar</v>
          </cell>
          <cell r="D99">
            <v>2323523592</v>
          </cell>
        </row>
        <row r="100">
          <cell r="A100">
            <v>160097</v>
          </cell>
          <cell r="B100" t="str">
            <v>Valuación Moneda extranjera Cuentas de ITX y TOLL</v>
          </cell>
          <cell r="D100">
            <v>-4229259</v>
          </cell>
        </row>
        <row r="101">
          <cell r="A101">
            <v>160098</v>
          </cell>
          <cell r="B101" t="str">
            <v>Valuación Moneda extranjera Cuentas de Roamnig</v>
          </cell>
          <cell r="D101">
            <v>-560189932</v>
          </cell>
        </row>
        <row r="102">
          <cell r="A102">
            <v>161001</v>
          </cell>
          <cell r="B102" t="str">
            <v>Agentes</v>
          </cell>
          <cell r="D102">
            <v>31717699194</v>
          </cell>
        </row>
        <row r="103">
          <cell r="A103">
            <v>161002</v>
          </cell>
          <cell r="B103" t="str">
            <v>Agentes-Acuerdos de Deuda</v>
          </cell>
          <cell r="D103">
            <v>1918009865</v>
          </cell>
        </row>
        <row r="104">
          <cell r="A104">
            <v>161005</v>
          </cell>
          <cell r="B104" t="str">
            <v xml:space="preserve"> N.Crédito a Recibir Comis. Agen.</v>
          </cell>
          <cell r="D104">
            <v>621933186</v>
          </cell>
        </row>
        <row r="105">
          <cell r="A105">
            <v>161006</v>
          </cell>
          <cell r="B105" t="str">
            <v>Agentes Manual</v>
          </cell>
          <cell r="D105">
            <v>-145148627</v>
          </cell>
        </row>
        <row r="106">
          <cell r="A106">
            <v>161013</v>
          </cell>
          <cell r="B106" t="str">
            <v>Adelantos  Agentes</v>
          </cell>
          <cell r="D106">
            <v>284742722</v>
          </cell>
        </row>
        <row r="107">
          <cell r="A107">
            <v>161014</v>
          </cell>
          <cell r="B107" t="str">
            <v>Tarjetas de Créditos Dealers</v>
          </cell>
          <cell r="D107">
            <v>11274249</v>
          </cell>
        </row>
        <row r="108">
          <cell r="A108">
            <v>161101</v>
          </cell>
          <cell r="B108" t="str">
            <v>Agentes Interfase Maveric</v>
          </cell>
          <cell r="D108">
            <v>62500932</v>
          </cell>
        </row>
        <row r="109">
          <cell r="A109">
            <v>162002</v>
          </cell>
          <cell r="B109" t="str">
            <v>Adelantos de sueldo a empleados</v>
          </cell>
          <cell r="D109">
            <v>54156541</v>
          </cell>
        </row>
        <row r="110">
          <cell r="A110">
            <v>163001</v>
          </cell>
          <cell r="B110" t="str">
            <v>ANTICIPO A PROVEEDORES LOCALES</v>
          </cell>
          <cell r="D110">
            <v>695310968</v>
          </cell>
        </row>
        <row r="111">
          <cell r="A111">
            <v>163002</v>
          </cell>
          <cell r="B111" t="str">
            <v>Facturación a cobrar Interconexion (Ds. CPP)</v>
          </cell>
          <cell r="D111">
            <v>12116113646</v>
          </cell>
        </row>
        <row r="112">
          <cell r="A112">
            <v>163005</v>
          </cell>
          <cell r="B112" t="str">
            <v>Crédito No Clientes - Bienes de Uso</v>
          </cell>
          <cell r="D112">
            <v>39432001</v>
          </cell>
        </row>
        <row r="113">
          <cell r="A113">
            <v>165001</v>
          </cell>
          <cell r="B113" t="str">
            <v>Gs.Pag. por Adel. Alq. Sitios</v>
          </cell>
          <cell r="D113">
            <v>2345207786</v>
          </cell>
        </row>
        <row r="114">
          <cell r="A114">
            <v>165002</v>
          </cell>
          <cell r="B114" t="str">
            <v>Gs.Pag. por Adel. Alq. Edif.</v>
          </cell>
          <cell r="D114">
            <v>501854025</v>
          </cell>
        </row>
        <row r="115">
          <cell r="A115">
            <v>165003</v>
          </cell>
          <cell r="B115" t="str">
            <v>Gs.Pag. por Adel. Seguros</v>
          </cell>
          <cell r="D115">
            <v>218128553</v>
          </cell>
        </row>
        <row r="116">
          <cell r="A116">
            <v>165009</v>
          </cell>
          <cell r="B116" t="str">
            <v>Conatel Arancel anual pagado por adelant</v>
          </cell>
          <cell r="D116">
            <v>0</v>
          </cell>
        </row>
        <row r="117">
          <cell r="A117">
            <v>165010</v>
          </cell>
          <cell r="B117" t="str">
            <v>Enlace de microondas pagado por adelanta</v>
          </cell>
          <cell r="D117">
            <v>0</v>
          </cell>
        </row>
        <row r="118">
          <cell r="A118">
            <v>166001</v>
          </cell>
          <cell r="B118" t="str">
            <v>Cuentas Varias por Cobrar Dep Gtia Alq. Inmuebles</v>
          </cell>
          <cell r="D118">
            <v>249875357</v>
          </cell>
        </row>
        <row r="119">
          <cell r="A119">
            <v>166004</v>
          </cell>
          <cell r="B119" t="str">
            <v>Intereses pagados por Adelantado</v>
          </cell>
          <cell r="D119">
            <v>0</v>
          </cell>
        </row>
        <row r="120">
          <cell r="A120">
            <v>168001</v>
          </cell>
          <cell r="B120" t="str">
            <v>Deposito de Garantias</v>
          </cell>
          <cell r="D120">
            <v>29318000</v>
          </cell>
        </row>
        <row r="121">
          <cell r="A121">
            <v>169501</v>
          </cell>
          <cell r="B121" t="str">
            <v>Repuestos en Stock</v>
          </cell>
          <cell r="D121">
            <v>1096535377</v>
          </cell>
        </row>
        <row r="122">
          <cell r="A122">
            <v>169502</v>
          </cell>
          <cell r="B122" t="str">
            <v>Stock Materiales para Proyectos</v>
          </cell>
          <cell r="D122">
            <v>1024110649</v>
          </cell>
        </row>
        <row r="123">
          <cell r="A123">
            <v>169504</v>
          </cell>
          <cell r="B123" t="str">
            <v>Bienes en transito filiales</v>
          </cell>
          <cell r="D123">
            <v>0</v>
          </cell>
        </row>
        <row r="124">
          <cell r="A124">
            <v>171003</v>
          </cell>
          <cell r="B124" t="str">
            <v>gastos pagados por adelantado</v>
          </cell>
          <cell r="D124">
            <v>1253234347</v>
          </cell>
        </row>
        <row r="125">
          <cell r="A125">
            <v>200001</v>
          </cell>
          <cell r="B125" t="str">
            <v>Red Terrenos</v>
          </cell>
          <cell r="D125">
            <v>963804065</v>
          </cell>
        </row>
        <row r="126">
          <cell r="A126">
            <v>200002</v>
          </cell>
          <cell r="B126" t="str">
            <v>Red Construcción Sitios</v>
          </cell>
          <cell r="D126">
            <v>38656428589</v>
          </cell>
        </row>
        <row r="127">
          <cell r="A127">
            <v>200003</v>
          </cell>
          <cell r="B127" t="str">
            <v>Red Equipos Celular</v>
          </cell>
          <cell r="D127">
            <v>205855859813</v>
          </cell>
        </row>
        <row r="128">
          <cell r="A128">
            <v>200004</v>
          </cell>
          <cell r="B128" t="str">
            <v>Red Equipos Transmisión</v>
          </cell>
          <cell r="D128">
            <v>123295381390</v>
          </cell>
        </row>
        <row r="129">
          <cell r="A129">
            <v>200005</v>
          </cell>
          <cell r="B129" t="str">
            <v>Red Equipos Conmutación</v>
          </cell>
          <cell r="D129">
            <v>95342249140</v>
          </cell>
        </row>
        <row r="130">
          <cell r="A130">
            <v>200006</v>
          </cell>
          <cell r="B130" t="str">
            <v>Red Equipos de Medición</v>
          </cell>
          <cell r="D130">
            <v>3391147007</v>
          </cell>
        </row>
        <row r="131">
          <cell r="A131">
            <v>200007</v>
          </cell>
          <cell r="B131" t="str">
            <v>Red Equipos de Apoyo</v>
          </cell>
          <cell r="D131">
            <v>2830351231</v>
          </cell>
        </row>
        <row r="132">
          <cell r="A132">
            <v>200008</v>
          </cell>
          <cell r="B132" t="str">
            <v>Red Vehiculos</v>
          </cell>
          <cell r="D132">
            <v>876202333</v>
          </cell>
        </row>
        <row r="133">
          <cell r="A133">
            <v>200012</v>
          </cell>
          <cell r="B133" t="str">
            <v>Red Edificios PCS</v>
          </cell>
          <cell r="D133">
            <v>1842128841</v>
          </cell>
        </row>
        <row r="134">
          <cell r="A134">
            <v>200013</v>
          </cell>
          <cell r="B134" t="str">
            <v>Obras civiles</v>
          </cell>
          <cell r="D134">
            <v>119210192541</v>
          </cell>
        </row>
        <row r="135">
          <cell r="A135">
            <v>200014</v>
          </cell>
          <cell r="B135" t="str">
            <v>Generadores</v>
          </cell>
          <cell r="D135">
            <v>5911840840</v>
          </cell>
        </row>
        <row r="136">
          <cell r="A136">
            <v>200049</v>
          </cell>
          <cell r="B136" t="str">
            <v>Importaciones en curso-activo fijo</v>
          </cell>
          <cell r="D136">
            <v>5703362106</v>
          </cell>
        </row>
        <row r="137">
          <cell r="A137">
            <v>200059</v>
          </cell>
          <cell r="B137" t="str">
            <v>Previsión Otros Activos Fijos</v>
          </cell>
          <cell r="D137">
            <v>1</v>
          </cell>
        </row>
        <row r="138">
          <cell r="A138">
            <v>200101</v>
          </cell>
          <cell r="B138" t="str">
            <v>Depreciación Ac. Red Construcción Sitios</v>
          </cell>
          <cell r="D138">
            <v>-15826653262</v>
          </cell>
        </row>
        <row r="139">
          <cell r="A139">
            <v>200102</v>
          </cell>
          <cell r="B139" t="str">
            <v>Depreciación Ac. Red Celular</v>
          </cell>
          <cell r="D139">
            <v>-60285645748</v>
          </cell>
        </row>
        <row r="140">
          <cell r="A140">
            <v>200103</v>
          </cell>
          <cell r="B140" t="str">
            <v>Depreciación Ac.Red. Eq.Transmisión</v>
          </cell>
          <cell r="D140">
            <v>-27057284748</v>
          </cell>
        </row>
        <row r="141">
          <cell r="A141">
            <v>200104</v>
          </cell>
          <cell r="B141" t="str">
            <v>Depreciación Ac.Red. Antenas Eq. de Conmutación</v>
          </cell>
          <cell r="D141">
            <v>-21778058432</v>
          </cell>
        </row>
        <row r="142">
          <cell r="A142">
            <v>200105</v>
          </cell>
          <cell r="B142" t="str">
            <v>Depreciación Ac.Red Equipos de Medición</v>
          </cell>
          <cell r="D142">
            <v>-2089234852</v>
          </cell>
        </row>
        <row r="143">
          <cell r="A143">
            <v>200106</v>
          </cell>
          <cell r="B143" t="str">
            <v>Depreciación Ac.Red Equipos de Apoyo</v>
          </cell>
          <cell r="D143">
            <v>-1656038870</v>
          </cell>
        </row>
        <row r="144">
          <cell r="A144">
            <v>200107</v>
          </cell>
          <cell r="B144" t="str">
            <v>Depreciación Ac.Red Vehiculos</v>
          </cell>
          <cell r="D144">
            <v>-676845462</v>
          </cell>
        </row>
        <row r="145">
          <cell r="A145">
            <v>200111</v>
          </cell>
          <cell r="B145" t="str">
            <v>Depreciaciones Edificios</v>
          </cell>
          <cell r="D145">
            <v>-95428566</v>
          </cell>
        </row>
        <row r="146">
          <cell r="A146">
            <v>200113</v>
          </cell>
          <cell r="B146" t="str">
            <v>Depreciaciones obras civiles</v>
          </cell>
          <cell r="D146">
            <v>-22506788461</v>
          </cell>
        </row>
        <row r="147">
          <cell r="A147">
            <v>200114</v>
          </cell>
          <cell r="B147" t="str">
            <v>Depreciaciones generadores</v>
          </cell>
          <cell r="D147">
            <v>-3177735141</v>
          </cell>
        </row>
        <row r="148">
          <cell r="A148">
            <v>200304</v>
          </cell>
          <cell r="B148" t="str">
            <v>No de la Red Equipos de Computación</v>
          </cell>
          <cell r="D148">
            <v>11818077691</v>
          </cell>
        </row>
        <row r="149">
          <cell r="A149">
            <v>200305</v>
          </cell>
          <cell r="B149" t="str">
            <v>No de la Red Muebles y Equipos de Oficina</v>
          </cell>
          <cell r="D149">
            <v>3227897201</v>
          </cell>
        </row>
        <row r="150">
          <cell r="A150">
            <v>200308</v>
          </cell>
          <cell r="B150" t="str">
            <v>Software constable administrativo</v>
          </cell>
          <cell r="D150">
            <v>492873750</v>
          </cell>
        </row>
        <row r="151">
          <cell r="A151">
            <v>200309</v>
          </cell>
          <cell r="B151" t="str">
            <v>Aplicaciones para PC's</v>
          </cell>
          <cell r="D151">
            <v>1597996846</v>
          </cell>
        </row>
        <row r="152">
          <cell r="A152">
            <v>200310</v>
          </cell>
          <cell r="B152" t="str">
            <v>Otros softwares</v>
          </cell>
          <cell r="D152">
            <v>3563728720</v>
          </cell>
        </row>
        <row r="153">
          <cell r="A153">
            <v>200311</v>
          </cell>
          <cell r="B153" t="str">
            <v>Equipos de Informática - Notebooks</v>
          </cell>
          <cell r="D153">
            <v>438927089</v>
          </cell>
        </row>
        <row r="154">
          <cell r="A154">
            <v>200312</v>
          </cell>
          <cell r="B154" t="str">
            <v>Equipos de aire acondicionado</v>
          </cell>
          <cell r="D154">
            <v>803347033</v>
          </cell>
        </row>
        <row r="155">
          <cell r="A155">
            <v>200313</v>
          </cell>
          <cell r="B155" t="str">
            <v>Muebles y útiles</v>
          </cell>
          <cell r="D155">
            <v>1758873251</v>
          </cell>
        </row>
        <row r="156">
          <cell r="A156">
            <v>200403</v>
          </cell>
          <cell r="B156" t="str">
            <v>Depreciación Ac.No Red Equipos y Computación</v>
          </cell>
          <cell r="D156">
            <v>-8327023207</v>
          </cell>
        </row>
        <row r="157">
          <cell r="A157">
            <v>200404</v>
          </cell>
          <cell r="B157" t="str">
            <v>Depreciación Ac.No Red Muebles y Equipos de Oficin</v>
          </cell>
          <cell r="D157">
            <v>-1973574920</v>
          </cell>
        </row>
        <row r="158">
          <cell r="A158">
            <v>200408</v>
          </cell>
          <cell r="B158" t="str">
            <v>Depreciaciones software contable adminis</v>
          </cell>
          <cell r="D158">
            <v>-123218438</v>
          </cell>
        </row>
        <row r="159">
          <cell r="A159">
            <v>200409</v>
          </cell>
          <cell r="B159" t="str">
            <v>Deprec Aplicaciones para PC's Revaluo</v>
          </cell>
          <cell r="D159">
            <v>-1143019414</v>
          </cell>
        </row>
        <row r="160">
          <cell r="A160">
            <v>200410</v>
          </cell>
          <cell r="B160" t="str">
            <v>Depreciaciones Otros softwares</v>
          </cell>
          <cell r="D160">
            <v>-2157612779</v>
          </cell>
        </row>
        <row r="161">
          <cell r="A161">
            <v>200411</v>
          </cell>
          <cell r="B161" t="str">
            <v>Depreciación Equipos Inform - Noteb</v>
          </cell>
          <cell r="D161">
            <v>-328270716</v>
          </cell>
        </row>
        <row r="162">
          <cell r="A162">
            <v>200412</v>
          </cell>
          <cell r="B162" t="str">
            <v>Depreciaciones equipos de aire acondicio</v>
          </cell>
          <cell r="D162">
            <v>-497730052</v>
          </cell>
        </row>
        <row r="163">
          <cell r="A163">
            <v>200413</v>
          </cell>
          <cell r="B163" t="str">
            <v>Depreciaciones muebles y útiles</v>
          </cell>
          <cell r="D163">
            <v>-1365256141</v>
          </cell>
        </row>
        <row r="164">
          <cell r="A164">
            <v>200501</v>
          </cell>
          <cell r="B164" t="str">
            <v>Obra en Curso Medidas de Inversión</v>
          </cell>
          <cell r="D164">
            <v>-136016356</v>
          </cell>
        </row>
        <row r="165">
          <cell r="A165">
            <v>200512</v>
          </cell>
          <cell r="B165" t="str">
            <v>Obras en Curso de la Red</v>
          </cell>
          <cell r="D165">
            <v>2091446293</v>
          </cell>
        </row>
        <row r="166">
          <cell r="A166">
            <v>200517</v>
          </cell>
          <cell r="B166" t="str">
            <v>Obra en curso Non Network BIENES DE USO</v>
          </cell>
          <cell r="D166">
            <v>0</v>
          </cell>
        </row>
        <row r="167">
          <cell r="A167">
            <v>200650</v>
          </cell>
          <cell r="B167" t="str">
            <v>Mejoras en General</v>
          </cell>
          <cell r="D167">
            <v>2409127422</v>
          </cell>
        </row>
        <row r="168">
          <cell r="A168">
            <v>200750</v>
          </cell>
          <cell r="B168" t="str">
            <v>Depreciacion Mejoras en General</v>
          </cell>
          <cell r="D168">
            <v>-1142907504</v>
          </cell>
        </row>
        <row r="169">
          <cell r="A169">
            <v>201103</v>
          </cell>
          <cell r="B169" t="str">
            <v>Materiales Warehouse y CAR - Valoración Usados</v>
          </cell>
          <cell r="D169">
            <v>-2097097</v>
          </cell>
        </row>
        <row r="170">
          <cell r="A170">
            <v>280006</v>
          </cell>
          <cell r="B170" t="str">
            <v>Desarrollo de Sistemas- Bs. de Uso</v>
          </cell>
          <cell r="D170">
            <v>257002604</v>
          </cell>
        </row>
        <row r="171">
          <cell r="A171">
            <v>280008</v>
          </cell>
          <cell r="B171" t="str">
            <v>VO Licencia Manual</v>
          </cell>
          <cell r="D171">
            <v>11956200706</v>
          </cell>
        </row>
        <row r="172">
          <cell r="A172">
            <v>280011</v>
          </cell>
          <cell r="B172" t="str">
            <v>Cargos diferidos</v>
          </cell>
          <cell r="D172">
            <v>0</v>
          </cell>
        </row>
        <row r="173">
          <cell r="A173">
            <v>280017</v>
          </cell>
          <cell r="B173" t="str">
            <v>Derecho sobre líneas telefónicas</v>
          </cell>
          <cell r="D173">
            <v>828445817</v>
          </cell>
        </row>
        <row r="174">
          <cell r="A174">
            <v>280020</v>
          </cell>
          <cell r="B174" t="str">
            <v>Cargos Diferidos Manuales (Py)</v>
          </cell>
          <cell r="D174">
            <v>0</v>
          </cell>
        </row>
        <row r="175">
          <cell r="A175">
            <v>280506</v>
          </cell>
          <cell r="B175" t="str">
            <v>Depreciación acumulada Base de Datos- Bs. de Uso</v>
          </cell>
          <cell r="D175">
            <v>-87393983</v>
          </cell>
        </row>
        <row r="176">
          <cell r="A176">
            <v>280511</v>
          </cell>
          <cell r="B176" t="str">
            <v>Amortización Ac. Cargos Diferidos</v>
          </cell>
          <cell r="D176">
            <v>-2</v>
          </cell>
        </row>
        <row r="177">
          <cell r="A177">
            <v>280518</v>
          </cell>
          <cell r="B177" t="str">
            <v>Depreciación acumulada Intangibles</v>
          </cell>
          <cell r="D177">
            <v>-10872219448</v>
          </cell>
        </row>
        <row r="178">
          <cell r="A178">
            <v>280520</v>
          </cell>
          <cell r="B178" t="str">
            <v>Amort. Acum. Cargos Diferidos Manuales (Py)</v>
          </cell>
          <cell r="D178">
            <v>0</v>
          </cell>
        </row>
        <row r="179">
          <cell r="A179">
            <v>290001</v>
          </cell>
          <cell r="B179" t="str">
            <v>Terrenos Ajuste por Inflación</v>
          </cell>
          <cell r="D179">
            <v>470401848</v>
          </cell>
        </row>
        <row r="180">
          <cell r="A180">
            <v>290002</v>
          </cell>
          <cell r="B180" t="str">
            <v>Equipos e Instalaciones Ajuste por Inflación</v>
          </cell>
          <cell r="D180">
            <v>38567230941</v>
          </cell>
        </row>
        <row r="181">
          <cell r="A181">
            <v>290003</v>
          </cell>
          <cell r="B181" t="str">
            <v>Obras Civiles Ajuste por Inflación</v>
          </cell>
          <cell r="D181">
            <v>14542731256</v>
          </cell>
        </row>
        <row r="182">
          <cell r="A182">
            <v>290004</v>
          </cell>
          <cell r="B182" t="str">
            <v>Rodados Ajuste por Inflación</v>
          </cell>
          <cell r="D182">
            <v>360902251</v>
          </cell>
        </row>
        <row r="183">
          <cell r="A183">
            <v>290005</v>
          </cell>
          <cell r="B183" t="str">
            <v>Equipos de Computación Ajuste por Inflación</v>
          </cell>
          <cell r="D183">
            <v>4215509247</v>
          </cell>
        </row>
        <row r="184">
          <cell r="A184">
            <v>290006</v>
          </cell>
          <cell r="B184" t="str">
            <v>Muebles y Utiles de Oficina Ajuste por Inflación</v>
          </cell>
          <cell r="D184">
            <v>1051412283</v>
          </cell>
        </row>
        <row r="185">
          <cell r="A185">
            <v>290008</v>
          </cell>
          <cell r="B185" t="str">
            <v>Bienes Varios Ajuste por Inflación</v>
          </cell>
          <cell r="D185">
            <v>41464750</v>
          </cell>
        </row>
        <row r="186">
          <cell r="A186">
            <v>290011</v>
          </cell>
          <cell r="B186" t="str">
            <v>Software contable adm - Revaluo</v>
          </cell>
          <cell r="D186">
            <v>64418549</v>
          </cell>
        </row>
        <row r="187">
          <cell r="A187">
            <v>290012</v>
          </cell>
          <cell r="B187" t="str">
            <v>Aplicaciones para PC's - Revalúo</v>
          </cell>
          <cell r="D187">
            <v>602745194</v>
          </cell>
        </row>
        <row r="188">
          <cell r="A188">
            <v>290013</v>
          </cell>
          <cell r="B188" t="str">
            <v>Otros softwares - Revalúo</v>
          </cell>
          <cell r="D188">
            <v>1081786796</v>
          </cell>
        </row>
        <row r="189">
          <cell r="A189">
            <v>290014</v>
          </cell>
          <cell r="B189" t="str">
            <v>Equipos de Inform - Notebook - Rev</v>
          </cell>
          <cell r="D189">
            <v>173697287</v>
          </cell>
        </row>
        <row r="190">
          <cell r="A190">
            <v>290015</v>
          </cell>
          <cell r="B190" t="str">
            <v>Obras civiles - Revalúo</v>
          </cell>
          <cell r="D190">
            <v>21441347862</v>
          </cell>
        </row>
        <row r="191">
          <cell r="A191">
            <v>290016</v>
          </cell>
          <cell r="B191" t="str">
            <v>Generadores - Revalúo</v>
          </cell>
          <cell r="D191">
            <v>3674131911</v>
          </cell>
        </row>
        <row r="192">
          <cell r="A192">
            <v>290017</v>
          </cell>
          <cell r="B192" t="str">
            <v>Equipos de aire acondicionado - Revalúo</v>
          </cell>
          <cell r="D192">
            <v>270301266</v>
          </cell>
        </row>
        <row r="193">
          <cell r="A193">
            <v>290018</v>
          </cell>
          <cell r="B193" t="str">
            <v>Muebles y útiles - Revalúo</v>
          </cell>
          <cell r="D193">
            <v>721090892</v>
          </cell>
        </row>
        <row r="194">
          <cell r="A194">
            <v>290019</v>
          </cell>
          <cell r="B194" t="str">
            <v>Equipos de BTS - Revalúo</v>
          </cell>
          <cell r="D194">
            <v>61288972684</v>
          </cell>
        </row>
        <row r="195">
          <cell r="A195">
            <v>290020</v>
          </cell>
          <cell r="B195" t="str">
            <v>Instalaciones eléctricas - Revalúo</v>
          </cell>
          <cell r="D195">
            <v>1957059375</v>
          </cell>
        </row>
        <row r="196">
          <cell r="A196">
            <v>290021</v>
          </cell>
          <cell r="B196" t="str">
            <v>Equipos de microondas - Revalúo</v>
          </cell>
          <cell r="D196">
            <v>12256711596</v>
          </cell>
        </row>
        <row r="197">
          <cell r="A197">
            <v>290022</v>
          </cell>
          <cell r="B197" t="str">
            <v>Herramientas - Revalúo</v>
          </cell>
          <cell r="D197">
            <v>1125991432</v>
          </cell>
        </row>
        <row r="198">
          <cell r="A198">
            <v>290023</v>
          </cell>
          <cell r="B198" t="str">
            <v>Terreno para celdas - Revalúo</v>
          </cell>
          <cell r="D198">
            <v>475728800</v>
          </cell>
        </row>
        <row r="199">
          <cell r="A199">
            <v>290024</v>
          </cell>
          <cell r="B199" t="str">
            <v>Mejoras en propiedad de terceros - Reval</v>
          </cell>
          <cell r="D199">
            <v>574932029</v>
          </cell>
        </row>
        <row r="200">
          <cell r="A200">
            <v>290102</v>
          </cell>
          <cell r="B200" t="str">
            <v>Depre. Ac. Obras Civiles Ajuste por Inflación</v>
          </cell>
          <cell r="D200">
            <v>-9521696653</v>
          </cell>
        </row>
        <row r="201">
          <cell r="A201">
            <v>290103</v>
          </cell>
          <cell r="B201" t="str">
            <v>Depre. Ac. Rodados Ajuste por Inflación</v>
          </cell>
          <cell r="D201">
            <v>-331024698</v>
          </cell>
        </row>
        <row r="202">
          <cell r="A202">
            <v>290104</v>
          </cell>
          <cell r="B202" t="str">
            <v>Depre. Ac. Equipos de Computación Ajuste por Infla</v>
          </cell>
          <cell r="D202">
            <v>-3615904719</v>
          </cell>
        </row>
        <row r="203">
          <cell r="A203">
            <v>290105</v>
          </cell>
          <cell r="B203" t="str">
            <v>Depre. Ac. Muebles y Utiles Oficina Ajuste por Inf</v>
          </cell>
          <cell r="D203">
            <v>-807757913</v>
          </cell>
        </row>
        <row r="204">
          <cell r="A204">
            <v>290107</v>
          </cell>
          <cell r="B204" t="str">
            <v>Depre. Ac. Bienes Varios Ajuste por Inflación</v>
          </cell>
          <cell r="D204">
            <v>-14654538</v>
          </cell>
        </row>
        <row r="205">
          <cell r="A205">
            <v>290111</v>
          </cell>
          <cell r="B205" t="str">
            <v>Deprec software contable adminis revaluo</v>
          </cell>
          <cell r="D205">
            <v>-16104637</v>
          </cell>
        </row>
        <row r="206">
          <cell r="A206">
            <v>290112</v>
          </cell>
          <cell r="B206" t="str">
            <v>Depreciaciones Aplicaciones para PC's</v>
          </cell>
          <cell r="D206">
            <v>-532392296</v>
          </cell>
        </row>
        <row r="207">
          <cell r="A207">
            <v>290113</v>
          </cell>
          <cell r="B207" t="str">
            <v>Depreciaciones Otros softwares revaluo</v>
          </cell>
          <cell r="D207">
            <v>-880803766</v>
          </cell>
        </row>
        <row r="208">
          <cell r="A208">
            <v>290114</v>
          </cell>
          <cell r="B208" t="str">
            <v>Depre Equipos Inform - Noteb Revaluo</v>
          </cell>
          <cell r="D208">
            <v>-158707674</v>
          </cell>
        </row>
        <row r="209">
          <cell r="A209">
            <v>290115</v>
          </cell>
          <cell r="B209" t="str">
            <v>Deprec obras civiles revaluo</v>
          </cell>
          <cell r="D209">
            <v>-6745762153</v>
          </cell>
        </row>
        <row r="210">
          <cell r="A210">
            <v>290116</v>
          </cell>
          <cell r="B210" t="str">
            <v>Depreciaciones generadores Revaluo</v>
          </cell>
          <cell r="D210">
            <v>-2350391374</v>
          </cell>
        </row>
        <row r="211">
          <cell r="A211">
            <v>290117</v>
          </cell>
          <cell r="B211" t="str">
            <v>Deprec equipos de aire acondicio</v>
          </cell>
          <cell r="D211">
            <v>-222977078</v>
          </cell>
        </row>
        <row r="212">
          <cell r="A212">
            <v>290118</v>
          </cell>
          <cell r="B212" t="str">
            <v>Depreciaciones muebles y útiles revaluo</v>
          </cell>
          <cell r="D212">
            <v>-639401179</v>
          </cell>
        </row>
        <row r="213">
          <cell r="A213">
            <v>290119</v>
          </cell>
          <cell r="B213" t="str">
            <v>Depreciaciones equipos de BTS Revaluo</v>
          </cell>
          <cell r="D213">
            <v>-29551434059</v>
          </cell>
        </row>
        <row r="214">
          <cell r="A214">
            <v>290120</v>
          </cell>
          <cell r="B214" t="str">
            <v>Deprec instalaciones eléctricas Revaluo</v>
          </cell>
          <cell r="D214">
            <v>-1312389067</v>
          </cell>
        </row>
        <row r="215">
          <cell r="A215">
            <v>290121</v>
          </cell>
          <cell r="B215" t="str">
            <v>Deprec equipos de microondas revaluo</v>
          </cell>
          <cell r="D215">
            <v>-14247230322</v>
          </cell>
        </row>
        <row r="216">
          <cell r="A216">
            <v>290122</v>
          </cell>
          <cell r="B216" t="str">
            <v>Eq.para Prueb. Campo &amp; Herram</v>
          </cell>
          <cell r="D216">
            <v>-1048445713</v>
          </cell>
        </row>
        <row r="217">
          <cell r="A217">
            <v>290124</v>
          </cell>
          <cell r="B217" t="str">
            <v>Deprec mejoras en propiedad terc  revaluo</v>
          </cell>
          <cell r="D217">
            <v>-439763142</v>
          </cell>
        </row>
        <row r="218">
          <cell r="A218">
            <v>290125</v>
          </cell>
          <cell r="B218" t="str">
            <v>Deprec Eq.de Comun. Switch revaluo</v>
          </cell>
          <cell r="D218">
            <v>-8863701646</v>
          </cell>
        </row>
        <row r="219">
          <cell r="A219">
            <v>290126</v>
          </cell>
          <cell r="B219" t="str">
            <v>Depreciaciones Edificio Revalúo</v>
          </cell>
          <cell r="D219">
            <v>-40528850</v>
          </cell>
        </row>
        <row r="220">
          <cell r="A220">
            <v>311001</v>
          </cell>
          <cell r="B220" t="str">
            <v>Proveedores en moneda nacional</v>
          </cell>
          <cell r="D220">
            <v>-13419486888</v>
          </cell>
        </row>
        <row r="221">
          <cell r="A221">
            <v>311003</v>
          </cell>
          <cell r="B221" t="str">
            <v>Empleados RG FF</v>
          </cell>
          <cell r="D221">
            <v>63724013</v>
          </cell>
        </row>
        <row r="222">
          <cell r="A222">
            <v>311004</v>
          </cell>
          <cell r="B222" t="str">
            <v>Agentes</v>
          </cell>
          <cell r="D222">
            <v>-386794129</v>
          </cell>
        </row>
        <row r="223">
          <cell r="A223">
            <v>311006</v>
          </cell>
          <cell r="B223" t="str">
            <v>Provision Producto</v>
          </cell>
          <cell r="D223">
            <v>290098909</v>
          </cell>
        </row>
        <row r="224">
          <cell r="A224">
            <v>311009</v>
          </cell>
          <cell r="B224" t="str">
            <v>Agentes Valores en Garantía</v>
          </cell>
          <cell r="D224">
            <v>-289530580</v>
          </cell>
        </row>
        <row r="225">
          <cell r="A225">
            <v>311012</v>
          </cell>
          <cell r="B225" t="str">
            <v>ITX a pagar en firme</v>
          </cell>
          <cell r="D225">
            <v>-11539312560</v>
          </cell>
        </row>
        <row r="226">
          <cell r="A226">
            <v>311015</v>
          </cell>
          <cell r="B226" t="str">
            <v>Proveedores de Comunicación</v>
          </cell>
          <cell r="D226">
            <v>-3144210010</v>
          </cell>
        </row>
        <row r="227">
          <cell r="A227">
            <v>311017</v>
          </cell>
          <cell r="B227" t="str">
            <v>Provision NC a recibir venta de Filiales</v>
          </cell>
          <cell r="D227">
            <v>5211493000</v>
          </cell>
        </row>
        <row r="228">
          <cell r="A228">
            <v>311999</v>
          </cell>
          <cell r="B228" t="str">
            <v>Proveedores Migrados</v>
          </cell>
          <cell r="D228">
            <v>-1635398629</v>
          </cell>
        </row>
        <row r="229">
          <cell r="A229">
            <v>312001</v>
          </cell>
          <cell r="B229" t="str">
            <v>Proveedores en moneda extranjera</v>
          </cell>
          <cell r="D229">
            <v>-71028849747</v>
          </cell>
        </row>
        <row r="230">
          <cell r="A230">
            <v>313000</v>
          </cell>
          <cell r="B230" t="str">
            <v>Recl. Partes relacionadas activo-pasivo (SL)</v>
          </cell>
          <cell r="D230">
            <v>0</v>
          </cell>
        </row>
        <row r="231">
          <cell r="A231">
            <v>313001</v>
          </cell>
          <cell r="B231" t="str">
            <v>Provisión Facturas a Recibir Bienes de Capital</v>
          </cell>
          <cell r="D231">
            <v>-20700302321</v>
          </cell>
        </row>
        <row r="232">
          <cell r="A232">
            <v>313003</v>
          </cell>
          <cell r="B232" t="str">
            <v>Prov Fact a Recibir Repuestos</v>
          </cell>
          <cell r="D232">
            <v>-438702264</v>
          </cell>
        </row>
        <row r="233">
          <cell r="A233">
            <v>313004</v>
          </cell>
          <cell r="B233" t="str">
            <v>Provision Facturas a Recibir</v>
          </cell>
          <cell r="D233">
            <v>-7785139351</v>
          </cell>
        </row>
        <row r="234">
          <cell r="A234">
            <v>313005</v>
          </cell>
          <cell r="B234" t="str">
            <v>Prov Fact a Recibir Bienes de Cambio</v>
          </cell>
          <cell r="D234">
            <v>-1655672806</v>
          </cell>
        </row>
        <row r="235">
          <cell r="A235">
            <v>313007</v>
          </cell>
          <cell r="B235" t="str">
            <v>Provisión Honorarios Legales</v>
          </cell>
          <cell r="D235">
            <v>0</v>
          </cell>
        </row>
        <row r="236">
          <cell r="A236">
            <v>313008</v>
          </cell>
          <cell r="B236" t="str">
            <v>Prov Fact a Recibir Intangibles</v>
          </cell>
          <cell r="D236">
            <v>-10282657338</v>
          </cell>
        </row>
        <row r="237">
          <cell r="A237">
            <v>313010</v>
          </cell>
          <cell r="B237" t="str">
            <v>Prov Costos Indirectos</v>
          </cell>
          <cell r="D237">
            <v>-19715484</v>
          </cell>
        </row>
        <row r="238">
          <cell r="A238">
            <v>313012</v>
          </cell>
          <cell r="B238" t="str">
            <v>Prov Fact a Recibir Capex Ordenes Internas</v>
          </cell>
          <cell r="D238">
            <v>0</v>
          </cell>
        </row>
        <row r="239">
          <cell r="A239">
            <v>313099</v>
          </cell>
          <cell r="B239" t="str">
            <v>Valuacion Moneda Extranjera - Ctas Ptes</v>
          </cell>
          <cell r="D239">
            <v>-1152933249</v>
          </cell>
        </row>
        <row r="240">
          <cell r="A240">
            <v>314040</v>
          </cell>
          <cell r="B240" t="str">
            <v>Prov Roaming</v>
          </cell>
          <cell r="D240">
            <v>-4457949571</v>
          </cell>
        </row>
        <row r="241">
          <cell r="A241">
            <v>315037</v>
          </cell>
          <cell r="B241" t="str">
            <v>Prov Toll</v>
          </cell>
          <cell r="D241">
            <v>-5098343415</v>
          </cell>
        </row>
        <row r="242">
          <cell r="A242">
            <v>315099</v>
          </cell>
          <cell r="B242" t="str">
            <v>Valuacion Moneda Extranjera</v>
          </cell>
          <cell r="D242">
            <v>11790375606</v>
          </cell>
        </row>
        <row r="243">
          <cell r="A243">
            <v>316001</v>
          </cell>
          <cell r="B243" t="str">
            <v>Provision Comision Agentes Ventas</v>
          </cell>
          <cell r="D243">
            <v>-7890338722</v>
          </cell>
        </row>
        <row r="244">
          <cell r="A244">
            <v>316004</v>
          </cell>
          <cell r="B244" t="str">
            <v>Provisión Cargo fijo retail -POS-</v>
          </cell>
          <cell r="D244">
            <v>787098624</v>
          </cell>
        </row>
        <row r="245">
          <cell r="A245">
            <v>316005</v>
          </cell>
          <cell r="B245" t="str">
            <v>Provisión Comisiones por Ventas Agentes</v>
          </cell>
          <cell r="D245">
            <v>-926122775</v>
          </cell>
        </row>
        <row r="246">
          <cell r="A246">
            <v>316007</v>
          </cell>
          <cell r="B246" t="str">
            <v>Prov.Com.Directa Cross y Telemarketing</v>
          </cell>
          <cell r="D246">
            <v>0</v>
          </cell>
        </row>
        <row r="247">
          <cell r="A247">
            <v>316008</v>
          </cell>
          <cell r="B247" t="str">
            <v>Incentivos Indirecta GSM</v>
          </cell>
          <cell r="D247">
            <v>0</v>
          </cell>
        </row>
        <row r="248">
          <cell r="A248">
            <v>316009</v>
          </cell>
          <cell r="B248" t="str">
            <v>Provisión Fondo promocional de Ventas Canal Retail</v>
          </cell>
          <cell r="D248">
            <v>-2811973552</v>
          </cell>
        </row>
        <row r="249">
          <cell r="A249">
            <v>316104</v>
          </cell>
          <cell r="B249" t="str">
            <v>Provisión Comisiones Grupo IDEAS</v>
          </cell>
          <cell r="D249">
            <v>0</v>
          </cell>
        </row>
        <row r="250">
          <cell r="A250">
            <v>316107</v>
          </cell>
          <cell r="B250" t="str">
            <v>Provision Comisiones Venta Tarjeta Prepaga</v>
          </cell>
          <cell r="D250">
            <v>-153818326</v>
          </cell>
        </row>
        <row r="251">
          <cell r="A251">
            <v>320001</v>
          </cell>
          <cell r="B251" t="str">
            <v>Sueldos</v>
          </cell>
          <cell r="D251">
            <v>0</v>
          </cell>
        </row>
        <row r="252">
          <cell r="A252">
            <v>320002</v>
          </cell>
          <cell r="B252" t="str">
            <v>Provision Aguinaldo</v>
          </cell>
          <cell r="D252">
            <v>0</v>
          </cell>
        </row>
        <row r="253">
          <cell r="A253">
            <v>320004</v>
          </cell>
          <cell r="B253" t="str">
            <v>Provision Bonos</v>
          </cell>
          <cell r="D253">
            <v>-910005686</v>
          </cell>
        </row>
        <row r="254">
          <cell r="A254">
            <v>320005</v>
          </cell>
          <cell r="B254" t="str">
            <v>Provision Vacaciones</v>
          </cell>
          <cell r="D254">
            <v>-170332069</v>
          </cell>
        </row>
        <row r="255">
          <cell r="A255">
            <v>320010</v>
          </cell>
          <cell r="B255" t="str">
            <v>Previsiones p/ indemnización y desp</v>
          </cell>
          <cell r="D255">
            <v>0</v>
          </cell>
        </row>
        <row r="256">
          <cell r="A256">
            <v>321001</v>
          </cell>
          <cell r="B256" t="str">
            <v>Provision Tickets</v>
          </cell>
          <cell r="D256">
            <v>20980000</v>
          </cell>
        </row>
        <row r="257">
          <cell r="A257">
            <v>322001</v>
          </cell>
          <cell r="B257" t="str">
            <v>IPS a pagar</v>
          </cell>
          <cell r="D257">
            <v>-138443365</v>
          </cell>
        </row>
        <row r="258">
          <cell r="A258">
            <v>322010</v>
          </cell>
          <cell r="B258" t="str">
            <v>Embargos Judiciales</v>
          </cell>
          <cell r="D258">
            <v>0</v>
          </cell>
        </row>
        <row r="259">
          <cell r="A259">
            <v>322101</v>
          </cell>
          <cell r="B259" t="str">
            <v>Provision Comisiones Empleados Directa</v>
          </cell>
          <cell r="D259">
            <v>-191073490</v>
          </cell>
        </row>
        <row r="260">
          <cell r="A260">
            <v>323183</v>
          </cell>
          <cell r="B260" t="str">
            <v>Garantía CTI a pagar</v>
          </cell>
          <cell r="D260">
            <v>-667013106</v>
          </cell>
        </row>
        <row r="261">
          <cell r="A261">
            <v>330014</v>
          </cell>
          <cell r="B261" t="str">
            <v>I.V.A. 10% Paraguay</v>
          </cell>
          <cell r="D261">
            <v>-14384151711</v>
          </cell>
        </row>
        <row r="262">
          <cell r="A262">
            <v>330015</v>
          </cell>
          <cell r="B262" t="str">
            <v>I.V.A. 5% Paraguay</v>
          </cell>
          <cell r="D262">
            <v>-8196151</v>
          </cell>
        </row>
        <row r="263">
          <cell r="A263">
            <v>330102</v>
          </cell>
          <cell r="B263" t="str">
            <v>Retención IVA Renta a pagar</v>
          </cell>
          <cell r="D263">
            <v>-5714207</v>
          </cell>
        </row>
        <row r="264">
          <cell r="A264">
            <v>330103</v>
          </cell>
          <cell r="B264" t="str">
            <v xml:space="preserve">   Ret.I.V.A. a Pagar PARAGUAY</v>
          </cell>
          <cell r="D264">
            <v>-14359800</v>
          </cell>
        </row>
        <row r="265">
          <cell r="A265">
            <v>330104</v>
          </cell>
          <cell r="B265" t="str">
            <v>Ret Renta a Pagar PARAGUAY</v>
          </cell>
          <cell r="D265">
            <v>-18781069</v>
          </cell>
        </row>
        <row r="266">
          <cell r="A266">
            <v>339003</v>
          </cell>
          <cell r="B266" t="str">
            <v>Impuesto Inmobiliario Municipal</v>
          </cell>
          <cell r="D266">
            <v>11513100</v>
          </cell>
        </row>
        <row r="267">
          <cell r="A267">
            <v>340000</v>
          </cell>
          <cell r="B267" t="str">
            <v>Depósito en Garantía</v>
          </cell>
          <cell r="D267">
            <v>266984936</v>
          </cell>
        </row>
        <row r="268">
          <cell r="A268">
            <v>340007</v>
          </cell>
          <cell r="B268" t="str">
            <v>Ingreso Diferido Tarjeta Prepaga</v>
          </cell>
          <cell r="D268">
            <v>-5819567639</v>
          </cell>
        </row>
        <row r="269">
          <cell r="A269">
            <v>340008</v>
          </cell>
          <cell r="B269" t="str">
            <v>Ingresos Diferidos Transf.Saldo Tarj. Prep. a Reg</v>
          </cell>
          <cell r="D269">
            <v>0</v>
          </cell>
        </row>
        <row r="270">
          <cell r="A270">
            <v>340010</v>
          </cell>
          <cell r="B270" t="str">
            <v>Ingreso Diferido Cuenta Segura</v>
          </cell>
          <cell r="D270">
            <v>-4403869044</v>
          </cell>
        </row>
        <row r="271">
          <cell r="A271">
            <v>340011</v>
          </cell>
          <cell r="B271" t="str">
            <v>Acreditacion de Regalos Cta. Orden</v>
          </cell>
          <cell r="D271">
            <v>-1919605390</v>
          </cell>
        </row>
        <row r="272">
          <cell r="A272">
            <v>340012</v>
          </cell>
          <cell r="B272" t="str">
            <v>Consumo de Regalos Cta. Orden</v>
          </cell>
          <cell r="D272">
            <v>1919605390</v>
          </cell>
        </row>
        <row r="273">
          <cell r="A273">
            <v>341001</v>
          </cell>
          <cell r="B273" t="str">
            <v>Provision Mantenimiento de la Red</v>
          </cell>
          <cell r="D273">
            <v>-49967771</v>
          </cell>
        </row>
        <row r="274">
          <cell r="A274">
            <v>341003</v>
          </cell>
          <cell r="B274" t="str">
            <v>Prevision Contingencias</v>
          </cell>
          <cell r="D274">
            <v>-906009387</v>
          </cell>
        </row>
        <row r="275">
          <cell r="A275">
            <v>342001</v>
          </cell>
          <cell r="B275" t="str">
            <v>Alquileres de Sitios Vencidos No Pagados</v>
          </cell>
          <cell r="D275">
            <v>-3208587260</v>
          </cell>
        </row>
        <row r="276">
          <cell r="A276">
            <v>342007</v>
          </cell>
          <cell r="B276" t="str">
            <v>Honorarios compañías Relacionadas</v>
          </cell>
          <cell r="D276">
            <v>-3</v>
          </cell>
        </row>
        <row r="277">
          <cell r="A277">
            <v>342009</v>
          </cell>
          <cell r="B277" t="str">
            <v>Provisiones Varias</v>
          </cell>
          <cell r="D277">
            <v>-10122676429</v>
          </cell>
        </row>
        <row r="278">
          <cell r="A278">
            <v>343005</v>
          </cell>
          <cell r="B278" t="str">
            <v>Provision Publicidad</v>
          </cell>
          <cell r="D278">
            <v>-5325505289</v>
          </cell>
        </row>
        <row r="279">
          <cell r="A279">
            <v>343008</v>
          </cell>
          <cell r="B279" t="str">
            <v>Provisión Sistemas</v>
          </cell>
          <cell r="D279">
            <v>0</v>
          </cell>
        </row>
        <row r="280">
          <cell r="A280">
            <v>350001</v>
          </cell>
          <cell r="B280" t="str">
            <v>Depositos Suscriptores</v>
          </cell>
          <cell r="D280">
            <v>-377427564</v>
          </cell>
        </row>
        <row r="281">
          <cell r="A281">
            <v>380002</v>
          </cell>
          <cell r="B281" t="str">
            <v>Proveedores Equipos y Plantas (SL)</v>
          </cell>
          <cell r="D281">
            <v>0</v>
          </cell>
        </row>
        <row r="282">
          <cell r="A282">
            <v>400001</v>
          </cell>
          <cell r="B282" t="str">
            <v>Préstamos Financieros Capital</v>
          </cell>
          <cell r="D282">
            <v>-8330000000</v>
          </cell>
        </row>
        <row r="283">
          <cell r="A283">
            <v>400002</v>
          </cell>
          <cell r="B283" t="str">
            <v>Pmos.Capital Corto Plazo</v>
          </cell>
          <cell r="D283">
            <v>-94350000000</v>
          </cell>
        </row>
        <row r="284">
          <cell r="A284">
            <v>400003</v>
          </cell>
          <cell r="B284" t="str">
            <v>Honorarios a Pagar - Consultoria Externa</v>
          </cell>
          <cell r="D284">
            <v>0</v>
          </cell>
        </row>
        <row r="285">
          <cell r="A285">
            <v>400018</v>
          </cell>
          <cell r="B285" t="str">
            <v>Pmos.Intereses a Pagar Corto Plazo</v>
          </cell>
          <cell r="D285">
            <v>-1155569190</v>
          </cell>
        </row>
        <row r="286">
          <cell r="A286">
            <v>430004</v>
          </cell>
          <cell r="B286" t="str">
            <v>Restitucion de Activos - No Cte.</v>
          </cell>
          <cell r="D286">
            <v>0</v>
          </cell>
        </row>
        <row r="287">
          <cell r="A287">
            <v>511001</v>
          </cell>
          <cell r="B287" t="str">
            <v>Capital Suscripto</v>
          </cell>
          <cell r="D287">
            <v>-869000000004</v>
          </cell>
        </row>
        <row r="288">
          <cell r="A288">
            <v>514001</v>
          </cell>
          <cell r="B288" t="str">
            <v>Aportes Irrevocables</v>
          </cell>
          <cell r="D288">
            <v>-16665500001</v>
          </cell>
        </row>
        <row r="289">
          <cell r="A289">
            <v>515002</v>
          </cell>
          <cell r="B289" t="str">
            <v>Reserva de revalúo</v>
          </cell>
          <cell r="D289">
            <v>-148668873376</v>
          </cell>
        </row>
        <row r="290">
          <cell r="A290">
            <v>516001</v>
          </cell>
          <cell r="B290" t="str">
            <v>Accionistas</v>
          </cell>
          <cell r="D290">
            <v>455000001</v>
          </cell>
        </row>
        <row r="291">
          <cell r="A291">
            <v>520000</v>
          </cell>
          <cell r="B291" t="str">
            <v>Resultado del ejercicio</v>
          </cell>
          <cell r="D291">
            <v>193160526116</v>
          </cell>
        </row>
        <row r="292">
          <cell r="A292">
            <v>520001</v>
          </cell>
          <cell r="B292" t="str">
            <v>Resultado Acumulado</v>
          </cell>
          <cell r="D292">
            <v>250061612949</v>
          </cell>
        </row>
        <row r="301">
          <cell r="A301">
            <v>611001</v>
          </cell>
          <cell r="B301" t="str">
            <v>Acceso Ganado</v>
          </cell>
          <cell r="D301">
            <v>-36697209185</v>
          </cell>
        </row>
        <row r="302">
          <cell r="A302">
            <v>611002</v>
          </cell>
          <cell r="B302" t="str">
            <v>Acceso No Ganado</v>
          </cell>
          <cell r="D302">
            <v>84015707</v>
          </cell>
        </row>
        <row r="303">
          <cell r="A303">
            <v>611003</v>
          </cell>
          <cell r="B303" t="str">
            <v>Concesiones Y Promociones</v>
          </cell>
          <cell r="D303">
            <v>13963927</v>
          </cell>
        </row>
        <row r="304">
          <cell r="A304">
            <v>611004</v>
          </cell>
          <cell r="B304" t="str">
            <v>Concesiones Y Promociones No Facturadas</v>
          </cell>
          <cell r="D304">
            <v>60001</v>
          </cell>
        </row>
        <row r="305">
          <cell r="A305">
            <v>611006</v>
          </cell>
          <cell r="B305" t="str">
            <v>Acceso prorrateado CMIS</v>
          </cell>
          <cell r="D305">
            <v>-1226064888</v>
          </cell>
        </row>
        <row r="306">
          <cell r="A306">
            <v>611007</v>
          </cell>
          <cell r="B306" t="str">
            <v>Acceso prorrateado no facturado</v>
          </cell>
          <cell r="D306">
            <v>-2824990</v>
          </cell>
        </row>
        <row r="307">
          <cell r="A307">
            <v>611009</v>
          </cell>
          <cell r="B307" t="str">
            <v>Abono Cuenta Segura</v>
          </cell>
          <cell r="D307">
            <v>32918503108</v>
          </cell>
        </row>
        <row r="308">
          <cell r="A308">
            <v>612001</v>
          </cell>
          <cell r="B308" t="str">
            <v>Minutos Aire</v>
          </cell>
          <cell r="D308">
            <v>-1215079568</v>
          </cell>
        </row>
        <row r="309">
          <cell r="A309">
            <v>612003</v>
          </cell>
          <cell r="B309" t="str">
            <v>Minutos Aire No Facturados</v>
          </cell>
          <cell r="D309">
            <v>28448450</v>
          </cell>
        </row>
        <row r="310">
          <cell r="A310">
            <v>612004</v>
          </cell>
          <cell r="B310" t="str">
            <v>Minutos Aire Concesiones Y Promociones</v>
          </cell>
          <cell r="D310">
            <v>32537843</v>
          </cell>
        </row>
        <row r="311">
          <cell r="A311">
            <v>612005</v>
          </cell>
          <cell r="B311" t="str">
            <v>Consumo Abono Cuenta Segura</v>
          </cell>
          <cell r="D311">
            <v>-29222128706</v>
          </cell>
        </row>
        <row r="312">
          <cell r="A312">
            <v>612008</v>
          </cell>
          <cell r="B312" t="str">
            <v>Consumo Prepaga Aire</v>
          </cell>
          <cell r="D312">
            <v>-32631826635</v>
          </cell>
        </row>
        <row r="313">
          <cell r="A313">
            <v>612010</v>
          </cell>
          <cell r="B313" t="str">
            <v>Reverso Venta Tarjeta Prepaga</v>
          </cell>
          <cell r="D313">
            <v>38961129061</v>
          </cell>
        </row>
        <row r="314">
          <cell r="A314">
            <v>612011</v>
          </cell>
          <cell r="B314" t="str">
            <v>Revenue Prepaga Caducidad</v>
          </cell>
          <cell r="D314">
            <v>-5246775860</v>
          </cell>
        </row>
        <row r="315">
          <cell r="A315">
            <v>612012</v>
          </cell>
          <cell r="B315" t="str">
            <v>Consumo Cuenta Segura</v>
          </cell>
          <cell r="D315">
            <v>-11071435439</v>
          </cell>
        </row>
        <row r="316">
          <cell r="A316">
            <v>612014</v>
          </cell>
          <cell r="B316" t="str">
            <v>Revenue SMS Pre-Pago</v>
          </cell>
          <cell r="D316">
            <v>-7328581083</v>
          </cell>
        </row>
        <row r="317">
          <cell r="A317">
            <v>612017</v>
          </cell>
          <cell r="B317" t="str">
            <v>Regalo Carga Inicial Cuenta Segura</v>
          </cell>
          <cell r="D317">
            <v>4358119897</v>
          </cell>
        </row>
        <row r="318">
          <cell r="A318">
            <v>612018</v>
          </cell>
          <cell r="B318" t="str">
            <v>Revenue SMS Cta - Segura</v>
          </cell>
          <cell r="D318">
            <v>-975274275</v>
          </cell>
        </row>
        <row r="319">
          <cell r="A319">
            <v>612019</v>
          </cell>
          <cell r="B319" t="str">
            <v>Revenue Datos Pre - Pago</v>
          </cell>
          <cell r="D319">
            <v>-412755596</v>
          </cell>
        </row>
        <row r="320">
          <cell r="A320">
            <v>612021</v>
          </cell>
          <cell r="B320" t="str">
            <v>Revenue Datos Cta - Segura</v>
          </cell>
          <cell r="D320">
            <v>-411452484</v>
          </cell>
        </row>
        <row r="321">
          <cell r="A321">
            <v>612023</v>
          </cell>
          <cell r="B321" t="str">
            <v>Regalo Promo Plus Cta.Segura</v>
          </cell>
          <cell r="D321">
            <v>2466418046</v>
          </cell>
        </row>
        <row r="322">
          <cell r="A322">
            <v>612024</v>
          </cell>
          <cell r="B322" t="str">
            <v>Regalo Customer Cta. Segura</v>
          </cell>
          <cell r="D322">
            <v>509859131</v>
          </cell>
        </row>
        <row r="323">
          <cell r="A323">
            <v>612025</v>
          </cell>
          <cell r="B323" t="str">
            <v>Regalo Carga Inicial PP</v>
          </cell>
          <cell r="D323">
            <v>8230165995</v>
          </cell>
        </row>
        <row r="324">
          <cell r="A324">
            <v>612026</v>
          </cell>
          <cell r="B324" t="str">
            <v>Regalo Promo Plus PP</v>
          </cell>
          <cell r="D324">
            <v>8491222019</v>
          </cell>
        </row>
        <row r="325">
          <cell r="A325">
            <v>612027</v>
          </cell>
          <cell r="B325" t="str">
            <v>Regalo Customer PP</v>
          </cell>
          <cell r="D325">
            <v>197680649</v>
          </cell>
        </row>
        <row r="326">
          <cell r="A326">
            <v>612102</v>
          </cell>
          <cell r="B326" t="str">
            <v>Provisión Airtime CPP</v>
          </cell>
          <cell r="D326">
            <v>283849253</v>
          </cell>
        </row>
        <row r="327">
          <cell r="A327">
            <v>612103</v>
          </cell>
          <cell r="B327" t="str">
            <v>Airtime CPP</v>
          </cell>
          <cell r="D327">
            <v>-2813789487</v>
          </cell>
        </row>
        <row r="328">
          <cell r="A328">
            <v>612133</v>
          </cell>
          <cell r="B328" t="str">
            <v>Ingresos por acceso de otras operadoras</v>
          </cell>
          <cell r="D328">
            <v>-7548435585</v>
          </cell>
        </row>
        <row r="329">
          <cell r="A329">
            <v>613103</v>
          </cell>
          <cell r="B329" t="str">
            <v>Llamadas locales</v>
          </cell>
          <cell r="D329">
            <v>-2225856406</v>
          </cell>
        </row>
        <row r="330">
          <cell r="A330">
            <v>613106</v>
          </cell>
          <cell r="B330" t="str">
            <v>Llamadas Locales,Nac., Inter. Desc</v>
          </cell>
          <cell r="D330">
            <v>-273392</v>
          </cell>
        </row>
        <row r="331">
          <cell r="A331">
            <v>613201</v>
          </cell>
          <cell r="B331" t="str">
            <v>LLamadas L.Dist.Int.Facturadas</v>
          </cell>
          <cell r="D331">
            <v>-824654953</v>
          </cell>
        </row>
        <row r="332">
          <cell r="A332">
            <v>614001</v>
          </cell>
          <cell r="B332" t="str">
            <v>Activacion Facturada</v>
          </cell>
          <cell r="D332">
            <v>-374890700000</v>
          </cell>
        </row>
        <row r="333">
          <cell r="A333">
            <v>614002</v>
          </cell>
          <cell r="B333" t="str">
            <v>Activacion No Facturada</v>
          </cell>
          <cell r="D333">
            <v>-7749093</v>
          </cell>
        </row>
        <row r="334">
          <cell r="A334">
            <v>614004</v>
          </cell>
          <cell r="B334" t="str">
            <v>Activacion Cambio de Servicio</v>
          </cell>
          <cell r="D334">
            <v>-9809068</v>
          </cell>
        </row>
        <row r="335">
          <cell r="A335">
            <v>614005</v>
          </cell>
          <cell r="B335" t="str">
            <v>Activacion Concesiones y Promociones</v>
          </cell>
          <cell r="D335">
            <v>374674200000</v>
          </cell>
        </row>
        <row r="336">
          <cell r="A336">
            <v>615002</v>
          </cell>
          <cell r="B336" t="str">
            <v>LLamada en Espera No Facturada</v>
          </cell>
          <cell r="D336">
            <v>131612345</v>
          </cell>
        </row>
        <row r="337">
          <cell r="A337">
            <v>615005</v>
          </cell>
          <cell r="B337" t="str">
            <v>Serv.Opcionales Conceciones y Promociones</v>
          </cell>
          <cell r="D337">
            <v>-3574483187</v>
          </cell>
        </row>
        <row r="338">
          <cell r="A338">
            <v>615006</v>
          </cell>
          <cell r="B338" t="str">
            <v>Facturaciones Detallada</v>
          </cell>
          <cell r="D338">
            <v>-144374361</v>
          </cell>
        </row>
        <row r="339">
          <cell r="A339">
            <v>615007</v>
          </cell>
          <cell r="B339" t="str">
            <v>Facturacion Detallada No Facturada</v>
          </cell>
          <cell r="D339">
            <v>-32651626</v>
          </cell>
        </row>
        <row r="340">
          <cell r="A340">
            <v>615009</v>
          </cell>
          <cell r="B340" t="str">
            <v>SMS (mensajes de Texto)</v>
          </cell>
          <cell r="D340">
            <v>-209942558</v>
          </cell>
        </row>
        <row r="341">
          <cell r="A341">
            <v>615011</v>
          </cell>
          <cell r="B341" t="str">
            <v>Servicio Mensajero CTI</v>
          </cell>
          <cell r="D341">
            <v>266662033</v>
          </cell>
        </row>
        <row r="342">
          <cell r="A342">
            <v>615012</v>
          </cell>
          <cell r="B342" t="str">
            <v>Tráfico de datos</v>
          </cell>
          <cell r="D342">
            <v>-601892275</v>
          </cell>
        </row>
        <row r="343">
          <cell r="A343">
            <v>615017</v>
          </cell>
          <cell r="B343" t="str">
            <v>Ingresos por acceso de Copaco - CPP-Pre Pago</v>
          </cell>
          <cell r="D343">
            <v>-4780830391</v>
          </cell>
        </row>
        <row r="344">
          <cell r="A344">
            <v>615018</v>
          </cell>
          <cell r="B344" t="str">
            <v>Ingresos por acceso de otras operadoras-Pre pago</v>
          </cell>
          <cell r="D344">
            <v>-6412475754</v>
          </cell>
        </row>
        <row r="345">
          <cell r="A345">
            <v>616101</v>
          </cell>
          <cell r="B345" t="str">
            <v>Roaming Cargo Diario</v>
          </cell>
          <cell r="D345">
            <v>1541015</v>
          </cell>
        </row>
        <row r="346">
          <cell r="A346">
            <v>616102</v>
          </cell>
          <cell r="B346" t="str">
            <v>Roaming Minutos en el Aire</v>
          </cell>
          <cell r="D346">
            <v>-1560215367</v>
          </cell>
        </row>
        <row r="347">
          <cell r="A347">
            <v>616105</v>
          </cell>
          <cell r="B347" t="str">
            <v>Roaming Larga Distancia Nacional</v>
          </cell>
          <cell r="D347">
            <v>-489666202</v>
          </cell>
        </row>
        <row r="348">
          <cell r="A348">
            <v>616111</v>
          </cell>
          <cell r="B348" t="str">
            <v>Roaming Aire - Prepaga PY</v>
          </cell>
          <cell r="D348">
            <v>-828666541</v>
          </cell>
        </row>
        <row r="349">
          <cell r="A349">
            <v>616123</v>
          </cell>
          <cell r="B349" t="str">
            <v>Serv.Roaming a Terceros</v>
          </cell>
          <cell r="D349">
            <v>-3078241578</v>
          </cell>
        </row>
        <row r="350">
          <cell r="A350">
            <v>616133</v>
          </cell>
          <cell r="B350" t="str">
            <v>Saldos No Consumidos Cr</v>
          </cell>
          <cell r="D350">
            <v>-3483491274</v>
          </cell>
        </row>
        <row r="351">
          <cell r="A351">
            <v>616164</v>
          </cell>
          <cell r="B351" t="str">
            <v>Servicio Roaming Aire GSM</v>
          </cell>
          <cell r="D351">
            <v>-2701769566</v>
          </cell>
        </row>
        <row r="352">
          <cell r="A352">
            <v>619009</v>
          </cell>
          <cell r="B352" t="str">
            <v>Ley 2051/03-Retención GD</v>
          </cell>
          <cell r="D352">
            <v>4721931</v>
          </cell>
        </row>
        <row r="353">
          <cell r="A353">
            <v>621000</v>
          </cell>
          <cell r="B353" t="str">
            <v>Ingreso por Telefonos Celular y accesorios</v>
          </cell>
          <cell r="D353">
            <v>-50772972</v>
          </cell>
        </row>
        <row r="354">
          <cell r="A354">
            <v>621001</v>
          </cell>
          <cell r="B354" t="str">
            <v>Venta Devengada Telefonos Celulares y Acces</v>
          </cell>
          <cell r="D354">
            <v>0</v>
          </cell>
        </row>
        <row r="355">
          <cell r="A355">
            <v>621002</v>
          </cell>
          <cell r="B355" t="str">
            <v>Instalacion y Servicio</v>
          </cell>
          <cell r="D355">
            <v>-679000</v>
          </cell>
        </row>
        <row r="356">
          <cell r="A356">
            <v>621003</v>
          </cell>
          <cell r="B356" t="str">
            <v>Ing. por Conceciones y Promociones</v>
          </cell>
          <cell r="D356">
            <v>98220814</v>
          </cell>
        </row>
        <row r="357">
          <cell r="A357">
            <v>621006</v>
          </cell>
          <cell r="B357" t="str">
            <v>Venta de Equipos CDMA</v>
          </cell>
          <cell r="D357">
            <v>-31440976253</v>
          </cell>
        </row>
        <row r="358">
          <cell r="A358">
            <v>621007</v>
          </cell>
          <cell r="B358" t="str">
            <v>Accesorios</v>
          </cell>
          <cell r="D358">
            <v>-5699520</v>
          </cell>
        </row>
        <row r="359">
          <cell r="A359">
            <v>621008</v>
          </cell>
          <cell r="B359" t="str">
            <v>Conceciones y Promociones Equipos CDMA</v>
          </cell>
          <cell r="D359">
            <v>33622479459</v>
          </cell>
        </row>
        <row r="360">
          <cell r="A360">
            <v>621009</v>
          </cell>
          <cell r="B360" t="str">
            <v>Venta Tarjeta SIM</v>
          </cell>
          <cell r="D360">
            <v>-26927106181</v>
          </cell>
        </row>
        <row r="361">
          <cell r="A361">
            <v>621011</v>
          </cell>
          <cell r="B361" t="str">
            <v>Reparación equipos</v>
          </cell>
          <cell r="D361">
            <v>-41797091</v>
          </cell>
        </row>
        <row r="362">
          <cell r="A362">
            <v>621012</v>
          </cell>
          <cell r="B362" t="str">
            <v>Concesiones y Promociones Accesorios</v>
          </cell>
          <cell r="D362">
            <v>507439296</v>
          </cell>
        </row>
        <row r="363">
          <cell r="A363">
            <v>621013</v>
          </cell>
          <cell r="B363" t="str">
            <v>INGRESO POR VENTA TELEFONO</v>
          </cell>
          <cell r="D363">
            <v>787453275</v>
          </cell>
        </row>
        <row r="364">
          <cell r="A364">
            <v>622001</v>
          </cell>
          <cell r="B364" t="str">
            <v>TARJETA PREPAGA</v>
          </cell>
          <cell r="D364">
            <v>-38961129061</v>
          </cell>
        </row>
        <row r="365">
          <cell r="A365">
            <v>622005</v>
          </cell>
          <cell r="B365" t="str">
            <v>Equipos prepaga Agentes</v>
          </cell>
          <cell r="D365">
            <v>-862033060</v>
          </cell>
        </row>
        <row r="366">
          <cell r="A366">
            <v>622008</v>
          </cell>
          <cell r="B366" t="str">
            <v>Material POP CTI/PCS</v>
          </cell>
          <cell r="D366">
            <v>-4932500</v>
          </cell>
        </row>
        <row r="367">
          <cell r="A367">
            <v>631004</v>
          </cell>
          <cell r="B367" t="str">
            <v>INGRESOS INTERCONEXION OPERADORES NACIONALES</v>
          </cell>
          <cell r="D367">
            <v>-2223874700</v>
          </cell>
        </row>
        <row r="368">
          <cell r="A368">
            <v>660001</v>
          </cell>
          <cell r="B368" t="str">
            <v>Ajustes ingresos CMIS</v>
          </cell>
          <cell r="D368">
            <v>-5270095</v>
          </cell>
          <cell r="E368">
            <v>-136515344551</v>
          </cell>
        </row>
        <row r="370">
          <cell r="A370">
            <v>710003</v>
          </cell>
          <cell r="B370" t="str">
            <v>Coubicacion Interconexion</v>
          </cell>
          <cell r="D370">
            <v>727671955</v>
          </cell>
        </row>
        <row r="371">
          <cell r="A371">
            <v>710004</v>
          </cell>
          <cell r="B371" t="str">
            <v>Arrendamiento-Interconexion</v>
          </cell>
          <cell r="D371">
            <v>2191071396</v>
          </cell>
        </row>
        <row r="372">
          <cell r="A372">
            <v>710011</v>
          </cell>
          <cell r="B372" t="str">
            <v>Costo de acceso a Copaco</v>
          </cell>
          <cell r="D372">
            <v>6719174849</v>
          </cell>
        </row>
        <row r="373">
          <cell r="A373">
            <v>710012</v>
          </cell>
          <cell r="B373" t="str">
            <v>Costo de acceso a Telecel/Pers/VX</v>
          </cell>
          <cell r="D373">
            <v>16996235458</v>
          </cell>
        </row>
        <row r="374">
          <cell r="A374">
            <v>710013</v>
          </cell>
          <cell r="B374" t="str">
            <v>Copaco - Costo de tránsito</v>
          </cell>
          <cell r="D374">
            <v>-108107232</v>
          </cell>
        </row>
        <row r="375">
          <cell r="A375">
            <v>710105</v>
          </cell>
          <cell r="B375" t="str">
            <v>Provisión Costo-Roaming</v>
          </cell>
          <cell r="D375">
            <v>2236291329</v>
          </cell>
        </row>
        <row r="376">
          <cell r="A376">
            <v>710115</v>
          </cell>
          <cell r="B376" t="str">
            <v>Costo de acceso a Copaco PREPAGO</v>
          </cell>
          <cell r="D376">
            <v>5041813533</v>
          </cell>
        </row>
        <row r="377">
          <cell r="A377">
            <v>710116</v>
          </cell>
          <cell r="B377" t="str">
            <v>Costo de acceso a Telecel/Pers/Vx PREPAGO</v>
          </cell>
          <cell r="D377">
            <v>8300250342</v>
          </cell>
        </row>
        <row r="378">
          <cell r="A378">
            <v>710126</v>
          </cell>
          <cell r="B378" t="str">
            <v>Costo Roaming de GSM</v>
          </cell>
          <cell r="D378">
            <v>1651891918</v>
          </cell>
        </row>
        <row r="379">
          <cell r="A379">
            <v>710301</v>
          </cell>
          <cell r="B379" t="str">
            <v>Comisiones Servicios Información (SMS-Voz-WAP)</v>
          </cell>
          <cell r="D379">
            <v>262885806</v>
          </cell>
        </row>
        <row r="380">
          <cell r="A380">
            <v>710302</v>
          </cell>
          <cell r="B380" t="str">
            <v>Comision tarjetas prepagas</v>
          </cell>
          <cell r="D380">
            <v>2101562284</v>
          </cell>
        </row>
        <row r="381">
          <cell r="A381">
            <v>711001</v>
          </cell>
          <cell r="B381" t="str">
            <v>Gastos de Repuestos</v>
          </cell>
          <cell r="D381">
            <v>27153920</v>
          </cell>
        </row>
        <row r="382">
          <cell r="A382">
            <v>711002</v>
          </cell>
          <cell r="B382" t="str">
            <v>Gtos.Reparaciones de repuestos</v>
          </cell>
          <cell r="D382">
            <v>165441057</v>
          </cell>
        </row>
        <row r="383">
          <cell r="A383">
            <v>711003</v>
          </cell>
          <cell r="B383" t="str">
            <v>Mantenimiento Civil Preventivo</v>
          </cell>
          <cell r="D383">
            <v>3189916786</v>
          </cell>
        </row>
        <row r="384">
          <cell r="A384">
            <v>711010</v>
          </cell>
          <cell r="B384" t="str">
            <v>Mantenimiento Civil Correctivo</v>
          </cell>
          <cell r="D384">
            <v>26495728</v>
          </cell>
        </row>
        <row r="385">
          <cell r="A385">
            <v>711011</v>
          </cell>
          <cell r="B385" t="str">
            <v>Ctos Indirectos para compras de repuesto</v>
          </cell>
          <cell r="D385">
            <v>238661548</v>
          </cell>
        </row>
        <row r="386">
          <cell r="A386">
            <v>711016</v>
          </cell>
          <cell r="B386" t="str">
            <v>Insumos de Mantenimiento</v>
          </cell>
          <cell r="D386">
            <v>22374788</v>
          </cell>
        </row>
        <row r="387">
          <cell r="A387">
            <v>711019</v>
          </cell>
          <cell r="B387" t="str">
            <v>Mantenimiento Aire Acondicionado/Generadores</v>
          </cell>
          <cell r="D387">
            <v>313388835</v>
          </cell>
        </row>
        <row r="388">
          <cell r="A388">
            <v>711020</v>
          </cell>
          <cell r="B388" t="str">
            <v>Mantenimiento Torres</v>
          </cell>
          <cell r="D388">
            <v>150762752</v>
          </cell>
        </row>
        <row r="389">
          <cell r="A389">
            <v>712001</v>
          </cell>
          <cell r="B389" t="str">
            <v>Costos de VAS Clientes</v>
          </cell>
          <cell r="D389">
            <v>-12523423</v>
          </cell>
        </row>
        <row r="390">
          <cell r="A390">
            <v>713001</v>
          </cell>
          <cell r="B390" t="str">
            <v>Costo de arancel CONATEL</v>
          </cell>
          <cell r="D390">
            <v>1357758912</v>
          </cell>
        </row>
        <row r="391">
          <cell r="A391">
            <v>714001</v>
          </cell>
          <cell r="B391" t="str">
            <v>Costo de explotación comercial CONATEL</v>
          </cell>
          <cell r="D391">
            <v>1136893368</v>
          </cell>
        </row>
        <row r="392">
          <cell r="A392">
            <v>714002</v>
          </cell>
          <cell r="B392" t="str">
            <v>Costo utilización frecuencias microondas</v>
          </cell>
          <cell r="D392">
            <v>25556107978</v>
          </cell>
        </row>
        <row r="393">
          <cell r="A393">
            <v>720002</v>
          </cell>
          <cell r="B393" t="str">
            <v>Prov. Mantenimiento por Electricidad-Gtos.Varios</v>
          </cell>
          <cell r="D393">
            <v>5124599</v>
          </cell>
        </row>
        <row r="394">
          <cell r="A394">
            <v>720003</v>
          </cell>
          <cell r="B394" t="str">
            <v>Electricidad de Sitios</v>
          </cell>
          <cell r="D394">
            <v>2394298769</v>
          </cell>
        </row>
        <row r="395">
          <cell r="A395">
            <v>720005</v>
          </cell>
          <cell r="B395" t="str">
            <v>Otros Gs. de Operaciones de Red</v>
          </cell>
          <cell r="D395">
            <v>852770507</v>
          </cell>
        </row>
        <row r="396">
          <cell r="A396">
            <v>720007</v>
          </cell>
          <cell r="B396" t="str">
            <v>Electricidad Obras</v>
          </cell>
          <cell r="D396">
            <v>10076815</v>
          </cell>
        </row>
        <row r="397">
          <cell r="A397">
            <v>720101</v>
          </cell>
          <cell r="B397" t="str">
            <v>Alquiler de Sitios</v>
          </cell>
          <cell r="D397">
            <v>7793661599</v>
          </cell>
        </row>
        <row r="398">
          <cell r="A398">
            <v>720103</v>
          </cell>
          <cell r="B398" t="str">
            <v>Alquileres de Gruas y Otros Servicios</v>
          </cell>
          <cell r="D398">
            <v>5672727</v>
          </cell>
        </row>
        <row r="399">
          <cell r="A399">
            <v>720401</v>
          </cell>
          <cell r="B399" t="str">
            <v>Impuestos Provinciales y Municipales Sitios</v>
          </cell>
          <cell r="D399">
            <v>654198411</v>
          </cell>
        </row>
        <row r="400">
          <cell r="A400">
            <v>730008</v>
          </cell>
          <cell r="B400" t="str">
            <v>Venta Equipos Prepaga (para activaciones Nuevas, g</v>
          </cell>
          <cell r="D400">
            <v>41124642</v>
          </cell>
        </row>
        <row r="401">
          <cell r="A401">
            <v>730010</v>
          </cell>
          <cell r="B401" t="str">
            <v>Venta Equipos Regular (para activaciones Nuevas, g</v>
          </cell>
          <cell r="D401">
            <v>10472047980</v>
          </cell>
        </row>
        <row r="402">
          <cell r="A402">
            <v>730011</v>
          </cell>
          <cell r="B402" t="str">
            <v>Costo Comodatos Distribuidos</v>
          </cell>
          <cell r="D402">
            <v>1372044359</v>
          </cell>
        </row>
        <row r="403">
          <cell r="A403">
            <v>730012</v>
          </cell>
          <cell r="B403" t="str">
            <v>CBNSE por Fallas Regular</v>
          </cell>
          <cell r="D403">
            <v>119183320</v>
          </cell>
        </row>
        <row r="404">
          <cell r="A404">
            <v>730013</v>
          </cell>
          <cell r="B404" t="str">
            <v>Lineas Funcis</v>
          </cell>
          <cell r="D404">
            <v>-1100000</v>
          </cell>
        </row>
        <row r="405">
          <cell r="A405">
            <v>730014</v>
          </cell>
          <cell r="B405" t="str">
            <v>Reingreso por Falla</v>
          </cell>
          <cell r="D405">
            <v>-100913497</v>
          </cell>
        </row>
        <row r="406">
          <cell r="A406">
            <v>730015</v>
          </cell>
          <cell r="B406" t="str">
            <v>Reposición garantía CTI</v>
          </cell>
          <cell r="D406">
            <v>-34663920</v>
          </cell>
        </row>
        <row r="407">
          <cell r="A407">
            <v>730017</v>
          </cell>
          <cell r="B407" t="str">
            <v>Revaluación Bienes de Cambio</v>
          </cell>
          <cell r="D407">
            <v>156936797</v>
          </cell>
        </row>
        <row r="408">
          <cell r="A408">
            <v>730018</v>
          </cell>
          <cell r="B408" t="str">
            <v>Fletes por distribución</v>
          </cell>
          <cell r="D408">
            <v>37076672</v>
          </cell>
        </row>
        <row r="409">
          <cell r="A409">
            <v>730019</v>
          </cell>
          <cell r="B409" t="str">
            <v>Reparaciones de telefonos de clientes</v>
          </cell>
          <cell r="D409">
            <v>99401899</v>
          </cell>
        </row>
        <row r="410">
          <cell r="A410">
            <v>730021</v>
          </cell>
          <cell r="B410" t="str">
            <v>Dif. Inv. CDB-CAC's .Empl.dados de baja</v>
          </cell>
          <cell r="D410">
            <v>16205573</v>
          </cell>
        </row>
        <row r="411">
          <cell r="A411">
            <v>730028</v>
          </cell>
          <cell r="B411" t="str">
            <v>Costo telef. emblistados nuevos</v>
          </cell>
          <cell r="D411">
            <v>61600000</v>
          </cell>
        </row>
        <row r="412">
          <cell r="A412">
            <v>730029</v>
          </cell>
          <cell r="B412" t="str">
            <v>Costo Telefonos emblistados reacondicionados</v>
          </cell>
          <cell r="D412">
            <v>0</v>
          </cell>
        </row>
        <row r="413">
          <cell r="A413">
            <v>730030</v>
          </cell>
          <cell r="B413" t="str">
            <v>Imputacion costo Tarj. Prepaga</v>
          </cell>
          <cell r="D413">
            <v>250229494</v>
          </cell>
        </row>
        <row r="414">
          <cell r="A414">
            <v>730031</v>
          </cell>
          <cell r="B414" t="str">
            <v>Servicios Externos emblistados</v>
          </cell>
          <cell r="D414">
            <v>1755855625</v>
          </cell>
        </row>
        <row r="415">
          <cell r="A415">
            <v>730032</v>
          </cell>
          <cell r="B415" t="str">
            <v>CBNSE por Garantía (Regular)</v>
          </cell>
          <cell r="D415">
            <v>543716073</v>
          </cell>
        </row>
        <row r="416">
          <cell r="A416">
            <v>730033</v>
          </cell>
          <cell r="B416" t="str">
            <v>CBNSE (Regular)</v>
          </cell>
          <cell r="D416">
            <v>5300108363</v>
          </cell>
        </row>
        <row r="417">
          <cell r="A417">
            <v>730035</v>
          </cell>
          <cell r="B417" t="str">
            <v>Costo venta a retails y agentes (Prepago)</v>
          </cell>
          <cell r="D417">
            <v>60862460</v>
          </cell>
        </row>
        <row r="418">
          <cell r="A418">
            <v>730036</v>
          </cell>
          <cell r="B418" t="str">
            <v>Costo venta a retails y agentes (Regular)</v>
          </cell>
          <cell r="D418">
            <v>6050869269</v>
          </cell>
        </row>
        <row r="419">
          <cell r="A419">
            <v>730037</v>
          </cell>
          <cell r="B419" t="str">
            <v>Otras bajas</v>
          </cell>
          <cell r="D419">
            <v>742526308</v>
          </cell>
        </row>
        <row r="420">
          <cell r="A420">
            <v>730038</v>
          </cell>
          <cell r="B420" t="str">
            <v>Tarjetas sim</v>
          </cell>
          <cell r="D420">
            <v>4659254332</v>
          </cell>
        </row>
        <row r="421">
          <cell r="A421">
            <v>730041</v>
          </cell>
          <cell r="B421" t="str">
            <v>Obsequio de Mercadería</v>
          </cell>
          <cell r="D421">
            <v>50887235</v>
          </cell>
        </row>
        <row r="422">
          <cell r="A422">
            <v>740001</v>
          </cell>
          <cell r="B422" t="str">
            <v>Prevision suscriptores incobrables</v>
          </cell>
          <cell r="D422">
            <v>3405894749</v>
          </cell>
        </row>
        <row r="423">
          <cell r="A423">
            <v>740009</v>
          </cell>
          <cell r="B423" t="str">
            <v>QUEBRANTO INCOBRABLES CPP MM</v>
          </cell>
          <cell r="D423">
            <v>2033025167</v>
          </cell>
        </row>
        <row r="424">
          <cell r="A424">
            <v>740102</v>
          </cell>
          <cell r="B424" t="str">
            <v>Comisiones Mora Tardía</v>
          </cell>
          <cell r="D424">
            <v>69922</v>
          </cell>
        </row>
        <row r="425">
          <cell r="A425">
            <v>750006</v>
          </cell>
          <cell r="B425" t="str">
            <v>Institucional Comision de Agencia</v>
          </cell>
          <cell r="D425">
            <v>278683561</v>
          </cell>
        </row>
        <row r="426">
          <cell r="A426">
            <v>751001</v>
          </cell>
          <cell r="B426" t="str">
            <v>Producto Medios TV</v>
          </cell>
          <cell r="D426">
            <v>2013779320</v>
          </cell>
        </row>
        <row r="427">
          <cell r="A427">
            <v>751002</v>
          </cell>
          <cell r="B427" t="str">
            <v>Producto Medios Diarios</v>
          </cell>
          <cell r="D427">
            <v>1207328056</v>
          </cell>
        </row>
        <row r="428">
          <cell r="A428">
            <v>751003</v>
          </cell>
          <cell r="B428" t="str">
            <v>Producto Medios Radio</v>
          </cell>
          <cell r="D428">
            <v>623039939</v>
          </cell>
        </row>
        <row r="429">
          <cell r="A429">
            <v>751004</v>
          </cell>
          <cell r="B429" t="str">
            <v>Producto Medios Revistas</v>
          </cell>
          <cell r="D429">
            <v>-206322277</v>
          </cell>
        </row>
        <row r="430">
          <cell r="A430">
            <v>751005</v>
          </cell>
          <cell r="B430" t="str">
            <v>Producto Medios Via Publica</v>
          </cell>
          <cell r="D430">
            <v>769642869</v>
          </cell>
        </row>
        <row r="431">
          <cell r="A431">
            <v>751006</v>
          </cell>
          <cell r="B431" t="str">
            <v>Producto Produccion</v>
          </cell>
          <cell r="D431">
            <v>152489359</v>
          </cell>
        </row>
        <row r="432">
          <cell r="A432">
            <v>753001</v>
          </cell>
          <cell r="B432" t="str">
            <v>Costo de Folletería</v>
          </cell>
          <cell r="D432">
            <v>127643826</v>
          </cell>
        </row>
        <row r="433">
          <cell r="A433">
            <v>753002</v>
          </cell>
          <cell r="B433" t="str">
            <v>Costos de Materiales POP</v>
          </cell>
          <cell r="D433">
            <v>310494696</v>
          </cell>
        </row>
        <row r="434">
          <cell r="A434">
            <v>753003</v>
          </cell>
          <cell r="B434" t="str">
            <v>Gastos de folletería en general</v>
          </cell>
          <cell r="D434">
            <v>61065194</v>
          </cell>
        </row>
        <row r="435">
          <cell r="A435">
            <v>753004</v>
          </cell>
          <cell r="B435" t="str">
            <v>Costo de Producto para Regalo</v>
          </cell>
          <cell r="D435">
            <v>-9546191</v>
          </cell>
        </row>
        <row r="436">
          <cell r="A436">
            <v>754004</v>
          </cell>
          <cell r="B436" t="str">
            <v>Promociones en Via Publica</v>
          </cell>
          <cell r="D436">
            <v>470000</v>
          </cell>
        </row>
        <row r="437">
          <cell r="A437">
            <v>754005</v>
          </cell>
          <cell r="B437" t="str">
            <v>Auspicio de Eventos ( culturales, deportivo</v>
          </cell>
          <cell r="D437">
            <v>882655912</v>
          </cell>
        </row>
        <row r="438">
          <cell r="A438">
            <v>757003</v>
          </cell>
          <cell r="B438" t="str">
            <v>Ferias</v>
          </cell>
          <cell r="D438">
            <v>0</v>
          </cell>
        </row>
        <row r="439">
          <cell r="A439">
            <v>758003</v>
          </cell>
          <cell r="B439" t="str">
            <v>Medios-diarios</v>
          </cell>
          <cell r="D439">
            <v>-15000000</v>
          </cell>
        </row>
        <row r="440">
          <cell r="A440">
            <v>758008</v>
          </cell>
          <cell r="B440" t="str">
            <v>Stands y promociones</v>
          </cell>
          <cell r="D440">
            <v>1090971898</v>
          </cell>
        </row>
        <row r="441">
          <cell r="A441">
            <v>759008</v>
          </cell>
          <cell r="B441" t="str">
            <v>Capacitación</v>
          </cell>
          <cell r="D441">
            <v>0</v>
          </cell>
        </row>
        <row r="442">
          <cell r="A442">
            <v>759998</v>
          </cell>
          <cell r="B442" t="str">
            <v>Proyecto SKIN</v>
          </cell>
          <cell r="D442">
            <v>4116000000</v>
          </cell>
        </row>
        <row r="443">
          <cell r="A443">
            <v>759999</v>
          </cell>
          <cell r="B443" t="str">
            <v>Provision Publicidad</v>
          </cell>
          <cell r="D443">
            <v>-3607333642</v>
          </cell>
        </row>
        <row r="444">
          <cell r="A444">
            <v>760003</v>
          </cell>
          <cell r="B444" t="str">
            <v>Ipresion de Facturas de Servicio</v>
          </cell>
          <cell r="D444">
            <v>687802089</v>
          </cell>
        </row>
        <row r="445">
          <cell r="A445">
            <v>760007</v>
          </cell>
          <cell r="B445" t="str">
            <v>Costo Transporte de Cuadales</v>
          </cell>
          <cell r="D445">
            <v>304870811</v>
          </cell>
        </row>
        <row r="446">
          <cell r="A446">
            <v>760009</v>
          </cell>
          <cell r="B446" t="str">
            <v>Distribucion de Facturas</v>
          </cell>
          <cell r="D446">
            <v>348059741</v>
          </cell>
        </row>
        <row r="447">
          <cell r="A447">
            <v>760105</v>
          </cell>
          <cell r="B447" t="str">
            <v>Comisiones agencias de cobranzas</v>
          </cell>
          <cell r="D447">
            <v>1403984785</v>
          </cell>
        </row>
        <row r="448">
          <cell r="A448">
            <v>760106</v>
          </cell>
          <cell r="B448" t="str">
            <v>Comisiones tarjetas de crédito</v>
          </cell>
          <cell r="D448">
            <v>1119561592</v>
          </cell>
        </row>
        <row r="449">
          <cell r="A449">
            <v>760107</v>
          </cell>
          <cell r="B449" t="str">
            <v>Pronet</v>
          </cell>
          <cell r="D449">
            <v>250293730</v>
          </cell>
        </row>
        <row r="450">
          <cell r="A450">
            <v>770001</v>
          </cell>
          <cell r="B450" t="str">
            <v>Comisiones Agentes Indirecta Regular</v>
          </cell>
          <cell r="D450">
            <v>22624108862</v>
          </cell>
        </row>
        <row r="451">
          <cell r="A451">
            <v>770010</v>
          </cell>
          <cell r="B451" t="str">
            <v>Fondo de Promoción de Ventas</v>
          </cell>
          <cell r="D451">
            <v>1427611552</v>
          </cell>
        </row>
        <row r="452">
          <cell r="A452">
            <v>770017</v>
          </cell>
          <cell r="B452" t="str">
            <v>Comisiones a Dealers Prepago</v>
          </cell>
          <cell r="D452">
            <v>-175504432</v>
          </cell>
        </row>
        <row r="453">
          <cell r="A453">
            <v>770018</v>
          </cell>
          <cell r="B453" t="str">
            <v>Bonos Dealer Prepago</v>
          </cell>
          <cell r="D453">
            <v>-38061500</v>
          </cell>
        </row>
        <row r="454">
          <cell r="A454">
            <v>770101</v>
          </cell>
          <cell r="B454" t="str">
            <v>Comisiones Empleados Regular</v>
          </cell>
          <cell r="D454">
            <v>1451129259</v>
          </cell>
        </row>
        <row r="455">
          <cell r="A455">
            <v>770102</v>
          </cell>
          <cell r="B455" t="str">
            <v>Comision Empl.- Pers. Temporario Regular</v>
          </cell>
          <cell r="D455">
            <v>190481753</v>
          </cell>
        </row>
        <row r="456">
          <cell r="A456">
            <v>800001</v>
          </cell>
          <cell r="B456" t="str">
            <v>Salario base</v>
          </cell>
          <cell r="D456">
            <v>6150320335</v>
          </cell>
        </row>
        <row r="457">
          <cell r="A457">
            <v>800002</v>
          </cell>
          <cell r="B457" t="str">
            <v>Horas Extras</v>
          </cell>
          <cell r="D457">
            <v>82771950</v>
          </cell>
        </row>
        <row r="458">
          <cell r="A458">
            <v>800003</v>
          </cell>
          <cell r="B458" t="str">
            <v>Aguinaldo</v>
          </cell>
          <cell r="D458">
            <v>-22761</v>
          </cell>
        </row>
        <row r="459">
          <cell r="A459">
            <v>800004</v>
          </cell>
          <cell r="B459" t="str">
            <v>Personal Temporario</v>
          </cell>
          <cell r="D459">
            <v>3453633759</v>
          </cell>
        </row>
        <row r="460">
          <cell r="A460">
            <v>800006</v>
          </cell>
          <cell r="B460" t="str">
            <v>Provisión Vacaciones</v>
          </cell>
          <cell r="D460">
            <v>291288986</v>
          </cell>
        </row>
        <row r="461">
          <cell r="A461">
            <v>800007</v>
          </cell>
          <cell r="B461" t="str">
            <v>Provisión Aguinaldo</v>
          </cell>
          <cell r="D461">
            <v>596217482</v>
          </cell>
        </row>
        <row r="462">
          <cell r="A462">
            <v>800018</v>
          </cell>
          <cell r="B462" t="str">
            <v>A.R.T. Aseguradora de Riesgos de Trabajo</v>
          </cell>
          <cell r="D462">
            <v>98274436</v>
          </cell>
        </row>
        <row r="463">
          <cell r="A463">
            <v>800019</v>
          </cell>
          <cell r="B463" t="str">
            <v>Cesantias Preaviso</v>
          </cell>
          <cell r="D463">
            <v>-786839545</v>
          </cell>
        </row>
        <row r="464">
          <cell r="A464">
            <v>800023</v>
          </cell>
          <cell r="B464" t="str">
            <v>Asist. Med. al Personal</v>
          </cell>
          <cell r="D464">
            <v>394769079</v>
          </cell>
        </row>
        <row r="465">
          <cell r="A465">
            <v>800024</v>
          </cell>
          <cell r="B465" t="str">
            <v>Cupones de Almuerzo y Alimentos</v>
          </cell>
          <cell r="D465">
            <v>209247303</v>
          </cell>
        </row>
        <row r="466">
          <cell r="A466">
            <v>800027</v>
          </cell>
          <cell r="B466" t="str">
            <v>Incentivos al Personal Ejecutivo</v>
          </cell>
          <cell r="D466">
            <v>389997263</v>
          </cell>
        </row>
        <row r="467">
          <cell r="A467">
            <v>800028</v>
          </cell>
          <cell r="B467" t="str">
            <v>Incentivos - Bono Gerencial</v>
          </cell>
          <cell r="D467">
            <v>253277500</v>
          </cell>
        </row>
        <row r="468">
          <cell r="A468">
            <v>800029</v>
          </cell>
          <cell r="B468" t="str">
            <v>Incentivos - Premios</v>
          </cell>
          <cell r="D468">
            <v>21655946</v>
          </cell>
        </row>
        <row r="469">
          <cell r="A469">
            <v>800031</v>
          </cell>
          <cell r="B469" t="str">
            <v>Otros Beneficios de Empleados</v>
          </cell>
          <cell r="D469">
            <v>1100000</v>
          </cell>
        </row>
        <row r="470">
          <cell r="A470">
            <v>800036</v>
          </cell>
          <cell r="B470" t="str">
            <v>Aporte patronal IPS</v>
          </cell>
          <cell r="D470">
            <v>1427523443</v>
          </cell>
        </row>
        <row r="471">
          <cell r="A471">
            <v>800037</v>
          </cell>
          <cell r="B471" t="str">
            <v>Bonificación Familiar</v>
          </cell>
          <cell r="D471">
            <v>18357990</v>
          </cell>
        </row>
        <row r="472">
          <cell r="A472">
            <v>800038</v>
          </cell>
          <cell r="B472" t="str">
            <v>Ayuda habitacional - No Deducible</v>
          </cell>
          <cell r="D472">
            <v>145790000</v>
          </cell>
        </row>
        <row r="473">
          <cell r="A473">
            <v>820001</v>
          </cell>
          <cell r="B473" t="str">
            <v>Papeleria e Imprenta</v>
          </cell>
          <cell r="D473">
            <v>218755864</v>
          </cell>
        </row>
        <row r="474">
          <cell r="A474">
            <v>820002</v>
          </cell>
          <cell r="B474" t="str">
            <v>Correo</v>
          </cell>
          <cell r="D474">
            <v>593372917</v>
          </cell>
        </row>
        <row r="475">
          <cell r="A475">
            <v>820003</v>
          </cell>
          <cell r="B475" t="str">
            <v>Fletes</v>
          </cell>
          <cell r="D475">
            <v>33817604</v>
          </cell>
        </row>
        <row r="476">
          <cell r="A476">
            <v>820004</v>
          </cell>
          <cell r="B476" t="str">
            <v>Copias y Fotocopias</v>
          </cell>
          <cell r="D476">
            <v>110191353</v>
          </cell>
        </row>
        <row r="477">
          <cell r="A477">
            <v>820006</v>
          </cell>
          <cell r="B477" t="str">
            <v>Serv. de Comp. - Programas</v>
          </cell>
          <cell r="D477">
            <v>7590000</v>
          </cell>
        </row>
        <row r="478">
          <cell r="A478">
            <v>820007</v>
          </cell>
          <cell r="B478" t="str">
            <v>Serv. de Comp. - Equipo de Comput.</v>
          </cell>
          <cell r="D478">
            <v>987644618</v>
          </cell>
        </row>
        <row r="479">
          <cell r="A479">
            <v>820009</v>
          </cell>
          <cell r="B479" t="str">
            <v>Gastos de Librería</v>
          </cell>
          <cell r="D479">
            <v>202805504</v>
          </cell>
        </row>
        <row r="480">
          <cell r="A480">
            <v>820010</v>
          </cell>
          <cell r="B480" t="str">
            <v>Peaje</v>
          </cell>
          <cell r="D480">
            <v>9040018</v>
          </cell>
        </row>
        <row r="481">
          <cell r="A481">
            <v>820011</v>
          </cell>
          <cell r="B481" t="str">
            <v>Sistemas Servicios Menores</v>
          </cell>
          <cell r="D481">
            <v>105363460</v>
          </cell>
        </row>
        <row r="482">
          <cell r="A482">
            <v>820013</v>
          </cell>
          <cell r="B482" t="str">
            <v>LAN</v>
          </cell>
          <cell r="D482">
            <v>1839310</v>
          </cell>
        </row>
        <row r="483">
          <cell r="A483">
            <v>820021</v>
          </cell>
          <cell r="B483" t="str">
            <v>Higiene y Seguridad - Politica</v>
          </cell>
          <cell r="D483">
            <v>5850000</v>
          </cell>
        </row>
        <row r="484">
          <cell r="A484">
            <v>820104</v>
          </cell>
          <cell r="B484" t="str">
            <v>Formularios Varios</v>
          </cell>
          <cell r="D484">
            <v>0</v>
          </cell>
        </row>
        <row r="485">
          <cell r="A485">
            <v>840001</v>
          </cell>
          <cell r="B485" t="str">
            <v>Taxis y Remises</v>
          </cell>
          <cell r="D485">
            <v>40358928</v>
          </cell>
        </row>
        <row r="486">
          <cell r="A486">
            <v>840004</v>
          </cell>
          <cell r="B486" t="str">
            <v>Miscelaneos</v>
          </cell>
          <cell r="D486">
            <v>87791062</v>
          </cell>
        </row>
        <row r="487">
          <cell r="A487">
            <v>840006</v>
          </cell>
          <cell r="B487" t="str">
            <v>Limpieza de Edificios</v>
          </cell>
          <cell r="D487">
            <v>462778135</v>
          </cell>
        </row>
        <row r="488">
          <cell r="A488">
            <v>840009</v>
          </cell>
          <cell r="B488" t="str">
            <v>Entretenimientos</v>
          </cell>
          <cell r="D488">
            <v>236589622</v>
          </cell>
        </row>
        <row r="489">
          <cell r="A489">
            <v>840011</v>
          </cell>
          <cell r="B489" t="str">
            <v>Otros Gs. de Negocios</v>
          </cell>
          <cell r="D489">
            <v>143107277</v>
          </cell>
        </row>
        <row r="490">
          <cell r="A490">
            <v>840013</v>
          </cell>
          <cell r="B490" t="str">
            <v>Servicio de Cafeteria</v>
          </cell>
          <cell r="D490">
            <v>24261339</v>
          </cell>
        </row>
        <row r="491">
          <cell r="A491">
            <v>840014</v>
          </cell>
          <cell r="B491" t="str">
            <v>Entrenamientos y Seminarios</v>
          </cell>
          <cell r="D491">
            <v>106275892</v>
          </cell>
        </row>
        <row r="492">
          <cell r="A492">
            <v>840017</v>
          </cell>
          <cell r="B492" t="str">
            <v>Cuotas y Suscripciones</v>
          </cell>
          <cell r="D492">
            <v>95211032</v>
          </cell>
        </row>
        <row r="493">
          <cell r="A493">
            <v>840024</v>
          </cell>
          <cell r="B493" t="str">
            <v>Uniformes / Indumentaria</v>
          </cell>
          <cell r="D493">
            <v>79388100</v>
          </cell>
        </row>
        <row r="494">
          <cell r="A494">
            <v>840026</v>
          </cell>
          <cell r="B494" t="str">
            <v>Gts. Stadarización Puntos de Venta</v>
          </cell>
          <cell r="D494">
            <v>35310021</v>
          </cell>
        </row>
        <row r="495">
          <cell r="A495">
            <v>840031</v>
          </cell>
          <cell r="B495" t="str">
            <v>Telefonía-Mantenimientos y Servicios</v>
          </cell>
          <cell r="D495">
            <v>477294225</v>
          </cell>
        </row>
        <row r="496">
          <cell r="A496">
            <v>840033</v>
          </cell>
          <cell r="B496" t="str">
            <v>Comidas</v>
          </cell>
          <cell r="D496">
            <v>95549095</v>
          </cell>
        </row>
        <row r="497">
          <cell r="A497">
            <v>840034</v>
          </cell>
          <cell r="B497" t="str">
            <v>Pasajes</v>
          </cell>
          <cell r="D497">
            <v>167845277</v>
          </cell>
        </row>
        <row r="498">
          <cell r="A498">
            <v>840035</v>
          </cell>
          <cell r="B498" t="str">
            <v>Hotelería</v>
          </cell>
          <cell r="D498">
            <v>106881465</v>
          </cell>
        </row>
        <row r="499">
          <cell r="A499">
            <v>840036</v>
          </cell>
          <cell r="B499" t="str">
            <v>Nafta</v>
          </cell>
          <cell r="D499">
            <v>474039205</v>
          </cell>
        </row>
        <row r="500">
          <cell r="A500">
            <v>850002</v>
          </cell>
          <cell r="B500" t="str">
            <v>Consumo Telefonico Distribuido</v>
          </cell>
          <cell r="D500">
            <v>380767716</v>
          </cell>
        </row>
        <row r="501">
          <cell r="A501">
            <v>850004</v>
          </cell>
          <cell r="B501" t="str">
            <v>Mantenimiento SAP</v>
          </cell>
          <cell r="D501">
            <v>222467840</v>
          </cell>
        </row>
        <row r="502">
          <cell r="A502">
            <v>860001</v>
          </cell>
          <cell r="B502" t="str">
            <v>Vehiculos</v>
          </cell>
          <cell r="D502">
            <v>213791116</v>
          </cell>
        </row>
        <row r="503">
          <cell r="A503">
            <v>860003</v>
          </cell>
          <cell r="B503" t="str">
            <v>Edificios Alquileres</v>
          </cell>
          <cell r="D503">
            <v>1073591340</v>
          </cell>
        </row>
        <row r="504">
          <cell r="A504">
            <v>860004</v>
          </cell>
          <cell r="B504" t="str">
            <v>Edificios reparaciones</v>
          </cell>
          <cell r="D504">
            <v>16503928</v>
          </cell>
        </row>
        <row r="505">
          <cell r="A505">
            <v>860006</v>
          </cell>
          <cell r="B505" t="str">
            <v>Seguridad y Vigilancia</v>
          </cell>
          <cell r="D505">
            <v>934042068</v>
          </cell>
        </row>
        <row r="506">
          <cell r="A506">
            <v>860008</v>
          </cell>
          <cell r="B506" t="str">
            <v>Electricidad Store</v>
          </cell>
          <cell r="D506">
            <v>223717263</v>
          </cell>
        </row>
        <row r="507">
          <cell r="A507">
            <v>860009</v>
          </cell>
          <cell r="B507" t="str">
            <v>Electricidad Edificio</v>
          </cell>
          <cell r="D507">
            <v>207599879</v>
          </cell>
        </row>
        <row r="508">
          <cell r="A508">
            <v>860010</v>
          </cell>
          <cell r="B508" t="str">
            <v>Agua</v>
          </cell>
          <cell r="D508">
            <v>49821189</v>
          </cell>
        </row>
        <row r="509">
          <cell r="A509">
            <v>860012</v>
          </cell>
          <cell r="B509" t="str">
            <v>Edificios Mantenimiento</v>
          </cell>
          <cell r="D509">
            <v>102249282</v>
          </cell>
        </row>
        <row r="510">
          <cell r="A510">
            <v>860014</v>
          </cell>
          <cell r="B510" t="str">
            <v>Edificios Mobiliario</v>
          </cell>
          <cell r="D510">
            <v>2452886</v>
          </cell>
        </row>
        <row r="511">
          <cell r="A511">
            <v>870001</v>
          </cell>
          <cell r="B511" t="str">
            <v>Auditorias e Impuestos</v>
          </cell>
          <cell r="D511">
            <v>456730016</v>
          </cell>
        </row>
        <row r="512">
          <cell r="A512">
            <v>870002</v>
          </cell>
          <cell r="B512" t="str">
            <v>Consultoria</v>
          </cell>
          <cell r="D512">
            <v>45000000</v>
          </cell>
        </row>
        <row r="513">
          <cell r="A513">
            <v>870003</v>
          </cell>
          <cell r="B513" t="str">
            <v>Servicios Profesionales Call Center Terciarizados</v>
          </cell>
          <cell r="D513">
            <v>4787059878</v>
          </cell>
        </row>
        <row r="514">
          <cell r="A514">
            <v>870005</v>
          </cell>
          <cell r="B514" t="str">
            <v>Servicios Profesionales Generales y Menores</v>
          </cell>
          <cell r="D514">
            <v>500632658</v>
          </cell>
        </row>
        <row r="515">
          <cell r="A515">
            <v>870006</v>
          </cell>
          <cell r="B515" t="str">
            <v>Instituc. - Serv.Profes.</v>
          </cell>
          <cell r="D515">
            <v>0</v>
          </cell>
        </row>
        <row r="516">
          <cell r="A516">
            <v>870008</v>
          </cell>
          <cell r="B516" t="str">
            <v>Honorarios Jurídicos Regulatorios</v>
          </cell>
          <cell r="D516">
            <v>127900142</v>
          </cell>
        </row>
        <row r="517">
          <cell r="A517">
            <v>870020</v>
          </cell>
          <cell r="B517" t="str">
            <v>GND Otros gastos no deducibles</v>
          </cell>
          <cell r="D517">
            <v>135073407</v>
          </cell>
        </row>
        <row r="518">
          <cell r="A518">
            <v>870021</v>
          </cell>
          <cell r="B518" t="str">
            <v>Ley 2051/03-Retención GD</v>
          </cell>
          <cell r="D518">
            <v>0</v>
          </cell>
        </row>
        <row r="519">
          <cell r="A519">
            <v>880001</v>
          </cell>
          <cell r="B519" t="str">
            <v>Seguros Varios</v>
          </cell>
          <cell r="D519">
            <v>218514854</v>
          </cell>
        </row>
        <row r="520">
          <cell r="A520">
            <v>880002</v>
          </cell>
          <cell r="B520" t="str">
            <v>Diferencias en caja y cupones</v>
          </cell>
          <cell r="D520">
            <v>15634201</v>
          </cell>
        </row>
        <row r="521">
          <cell r="A521">
            <v>900201</v>
          </cell>
          <cell r="B521" t="str">
            <v>Intereses Varios Ganados</v>
          </cell>
          <cell r="D521">
            <v>-108935258</v>
          </cell>
        </row>
        <row r="522">
          <cell r="A522">
            <v>920001</v>
          </cell>
          <cell r="B522" t="str">
            <v>Depreciación Bienes de Uso de la Red</v>
          </cell>
          <cell r="D522">
            <v>52919379955</v>
          </cell>
        </row>
        <row r="523">
          <cell r="A523">
            <v>920002</v>
          </cell>
          <cell r="B523" t="str">
            <v>Depreciación Bienes de Uso de la No Red</v>
          </cell>
          <cell r="D523">
            <v>2436352224</v>
          </cell>
        </row>
        <row r="524">
          <cell r="A524">
            <v>920003</v>
          </cell>
          <cell r="B524" t="str">
            <v>Depreciación Mejoras Inmuebles</v>
          </cell>
          <cell r="D524">
            <v>298423164</v>
          </cell>
        </row>
        <row r="525">
          <cell r="A525">
            <v>920006</v>
          </cell>
          <cell r="B525" t="str">
            <v>Depreciaciones Red GND</v>
          </cell>
          <cell r="D525">
            <v>0</v>
          </cell>
        </row>
        <row r="526">
          <cell r="A526">
            <v>920202</v>
          </cell>
          <cell r="B526" t="str">
            <v>Gastos Red Torres</v>
          </cell>
          <cell r="D526">
            <v>5192521898</v>
          </cell>
        </row>
        <row r="527">
          <cell r="A527">
            <v>920203</v>
          </cell>
          <cell r="B527" t="str">
            <v>Gastos Red Equipos Celular</v>
          </cell>
          <cell r="D527">
            <v>20413456174</v>
          </cell>
        </row>
        <row r="528">
          <cell r="A528">
            <v>920204</v>
          </cell>
          <cell r="B528" t="str">
            <v>Gastos Red Equipos de Transmisión</v>
          </cell>
          <cell r="D528">
            <v>21667878023</v>
          </cell>
        </row>
        <row r="529">
          <cell r="A529">
            <v>920205</v>
          </cell>
          <cell r="B529" t="str">
            <v>Gastos Red Equipos Conmutación</v>
          </cell>
          <cell r="D529">
            <v>10459433979</v>
          </cell>
        </row>
        <row r="530">
          <cell r="A530">
            <v>920207</v>
          </cell>
          <cell r="B530" t="str">
            <v>Gastos Red Equipos de Apoyo</v>
          </cell>
          <cell r="D530">
            <v>3931142328</v>
          </cell>
        </row>
        <row r="531">
          <cell r="A531">
            <v>920209</v>
          </cell>
          <cell r="B531" t="str">
            <v>Gastos Red Lineas de Transmisión</v>
          </cell>
          <cell r="D531">
            <v>2924462693</v>
          </cell>
        </row>
        <row r="532">
          <cell r="A532">
            <v>920221</v>
          </cell>
          <cell r="B532" t="str">
            <v>Gastos Servicios para Equipos Celulares</v>
          </cell>
          <cell r="D532">
            <v>2538410590</v>
          </cell>
        </row>
        <row r="533">
          <cell r="A533">
            <v>920222</v>
          </cell>
          <cell r="B533" t="str">
            <v>Gastos Servicios Conmutación</v>
          </cell>
          <cell r="D533">
            <v>2046166971</v>
          </cell>
        </row>
        <row r="534">
          <cell r="A534">
            <v>920223</v>
          </cell>
          <cell r="B534" t="str">
            <v>Gastos Servicios Construcción de Sitios</v>
          </cell>
          <cell r="D534">
            <v>6522946190</v>
          </cell>
        </row>
        <row r="535">
          <cell r="A535">
            <v>920224</v>
          </cell>
          <cell r="B535" t="str">
            <v>Gastos Servicios Instalación Equipos de Apoyo</v>
          </cell>
          <cell r="D535">
            <v>121861389</v>
          </cell>
        </row>
        <row r="536">
          <cell r="A536">
            <v>920225</v>
          </cell>
          <cell r="B536" t="str">
            <v>Gastos Servicio Transmisión</v>
          </cell>
          <cell r="D536">
            <v>5399646234</v>
          </cell>
        </row>
        <row r="537">
          <cell r="A537">
            <v>920227</v>
          </cell>
          <cell r="B537" t="str">
            <v>Gastos Servicios Adquisición de Terrenos</v>
          </cell>
          <cell r="D537">
            <v>301707500</v>
          </cell>
        </row>
        <row r="538">
          <cell r="A538">
            <v>920236</v>
          </cell>
          <cell r="B538" t="str">
            <v>Costos Indirectos Despachantes de Aduanas</v>
          </cell>
          <cell r="D538">
            <v>4783695029</v>
          </cell>
        </row>
        <row r="539">
          <cell r="A539">
            <v>920241</v>
          </cell>
          <cell r="B539" t="str">
            <v>Gastos Activados - Proyectos Cerrados</v>
          </cell>
          <cell r="D539">
            <v>-86303328998</v>
          </cell>
        </row>
        <row r="540">
          <cell r="A540">
            <v>920263</v>
          </cell>
          <cell r="B540" t="str">
            <v>Gastos Equipos de Computación No de la Red - Orden</v>
          </cell>
          <cell r="D540">
            <v>-952</v>
          </cell>
        </row>
        <row r="541">
          <cell r="A541">
            <v>920264</v>
          </cell>
          <cell r="B541" t="str">
            <v>Gastos Muebles y Equipos de Oficina No de la Red -</v>
          </cell>
          <cell r="D541">
            <v>0</v>
          </cell>
        </row>
        <row r="542">
          <cell r="A542">
            <v>920265</v>
          </cell>
          <cell r="B542" t="str">
            <v>Gastos Varios No de la Red - Ordenes Internas</v>
          </cell>
          <cell r="D542">
            <v>0</v>
          </cell>
        </row>
        <row r="543">
          <cell r="A543">
            <v>920504</v>
          </cell>
          <cell r="B543" t="str">
            <v>Amortizaciones Intangibles Licencias</v>
          </cell>
          <cell r="D543">
            <v>430799826</v>
          </cell>
        </row>
        <row r="544">
          <cell r="A544">
            <v>920506</v>
          </cell>
          <cell r="B544" t="str">
            <v>Depreciación Base de datos- Bs. de uso</v>
          </cell>
          <cell r="D544">
            <v>51400517</v>
          </cell>
        </row>
        <row r="545">
          <cell r="A545">
            <v>920509</v>
          </cell>
          <cell r="B545" t="str">
            <v>Amortizaciones Intangibles Licencias</v>
          </cell>
          <cell r="D545">
            <v>801998542</v>
          </cell>
        </row>
        <row r="546">
          <cell r="A546">
            <v>920511</v>
          </cell>
          <cell r="B546" t="str">
            <v>Amort Intang Cargos Diferidos</v>
          </cell>
          <cell r="D546">
            <v>378877722</v>
          </cell>
        </row>
        <row r="547">
          <cell r="A547">
            <v>920518</v>
          </cell>
          <cell r="B547" t="str">
            <v>Amortizacion Intang. Nueva</v>
          </cell>
          <cell r="D547">
            <v>1786289723</v>
          </cell>
        </row>
        <row r="548">
          <cell r="A548">
            <v>930001</v>
          </cell>
          <cell r="B548" t="str">
            <v>Gastos Bancarios</v>
          </cell>
          <cell r="D548">
            <v>302641997</v>
          </cell>
        </row>
        <row r="549">
          <cell r="A549">
            <v>930003</v>
          </cell>
          <cell r="B549" t="str">
            <v>Gs. Varios por prestamos</v>
          </cell>
          <cell r="D549">
            <v>107100000</v>
          </cell>
        </row>
        <row r="550">
          <cell r="A550">
            <v>930004</v>
          </cell>
          <cell r="B550" t="str">
            <v>Diferencias de Cambio generado por Pasivos</v>
          </cell>
          <cell r="D550">
            <v>2094365969</v>
          </cell>
        </row>
        <row r="551">
          <cell r="A551">
            <v>930006</v>
          </cell>
          <cell r="B551" t="str">
            <v>Diferencias de Redondeo Manual</v>
          </cell>
          <cell r="D551">
            <v>199624</v>
          </cell>
        </row>
        <row r="552">
          <cell r="A552">
            <v>930008</v>
          </cell>
          <cell r="B552" t="str">
            <v>Diferencias de Cambio generada por activos</v>
          </cell>
          <cell r="D552">
            <v>2304994578</v>
          </cell>
        </row>
        <row r="553">
          <cell r="A553">
            <v>930009</v>
          </cell>
          <cell r="B553" t="str">
            <v>Diferencias de Cambio generado por Pasivos - Tempo</v>
          </cell>
          <cell r="D553">
            <v>225916516</v>
          </cell>
        </row>
        <row r="554">
          <cell r="A554">
            <v>930010</v>
          </cell>
          <cell r="B554" t="str">
            <v>Diferencias de Cambio generado por Activos - Tempo</v>
          </cell>
          <cell r="D554">
            <v>-88248554</v>
          </cell>
        </row>
        <row r="555">
          <cell r="A555">
            <v>930011</v>
          </cell>
          <cell r="B555" t="str">
            <v>Rdo por Tenen BsCbio</v>
          </cell>
          <cell r="D555">
            <v>-92236903</v>
          </cell>
        </row>
        <row r="556">
          <cell r="A556">
            <v>930016</v>
          </cell>
          <cell r="B556" t="str">
            <v>Diferencia de cambio generada por oper intercomp</v>
          </cell>
          <cell r="D556">
            <v>2957698782</v>
          </cell>
        </row>
        <row r="557">
          <cell r="A557">
            <v>930017</v>
          </cell>
          <cell r="B557" t="str">
            <v>Diferencia de cambio generada por bancos/otros</v>
          </cell>
          <cell r="D557">
            <v>170857543</v>
          </cell>
        </row>
        <row r="558">
          <cell r="A558">
            <v>930202</v>
          </cell>
          <cell r="B558" t="str">
            <v>Honorarios Legales</v>
          </cell>
          <cell r="D558">
            <v>41953166</v>
          </cell>
        </row>
        <row r="559">
          <cell r="A559">
            <v>940001</v>
          </cell>
          <cell r="B559" t="str">
            <v>Intereses y Multas DGI</v>
          </cell>
          <cell r="D559">
            <v>469068933</v>
          </cell>
        </row>
        <row r="560">
          <cell r="A560">
            <v>940005</v>
          </cell>
          <cell r="B560" t="str">
            <v>Impuestos Varios</v>
          </cell>
          <cell r="D560">
            <v>199787062</v>
          </cell>
        </row>
        <row r="561">
          <cell r="A561">
            <v>940010</v>
          </cell>
          <cell r="B561" t="str">
            <v>IVA Costos - Reg. Normal</v>
          </cell>
          <cell r="D561">
            <v>96014020</v>
          </cell>
        </row>
        <row r="562">
          <cell r="A562">
            <v>952001</v>
          </cell>
          <cell r="B562" t="str">
            <v>Intereses ABN</v>
          </cell>
          <cell r="D562">
            <v>2740062330</v>
          </cell>
        </row>
        <row r="563">
          <cell r="A563">
            <v>970003</v>
          </cell>
          <cell r="B563" t="str">
            <v>Donaciones</v>
          </cell>
          <cell r="D563">
            <v>14160000</v>
          </cell>
        </row>
        <row r="564">
          <cell r="A564">
            <v>980001</v>
          </cell>
          <cell r="B564" t="str">
            <v>Ingreso por Intereses Clientes Morosos</v>
          </cell>
          <cell r="D564">
            <v>-163926353</v>
          </cell>
        </row>
        <row r="565">
          <cell r="A565">
            <v>980003</v>
          </cell>
          <cell r="B565" t="str">
            <v>ResultadoVentas de Bienes de Uso</v>
          </cell>
          <cell r="D565">
            <v>-175082819</v>
          </cell>
        </row>
        <row r="566">
          <cell r="A566">
            <v>990001</v>
          </cell>
          <cell r="B566" t="str">
            <v>Amortización Ajuste por inflación Bienes de Uso</v>
          </cell>
          <cell r="D566">
            <v>16963748194</v>
          </cell>
        </row>
        <row r="567">
          <cell r="A567">
            <v>990005</v>
          </cell>
          <cell r="B567" t="str">
            <v>Resultado por Exposicion a la Inflación  Bs de USO</v>
          </cell>
          <cell r="D567">
            <v>0</v>
          </cell>
        </row>
        <row r="568">
          <cell r="A568">
            <v>990098</v>
          </cell>
          <cell r="B568" t="str">
            <v>Baja Ajuste por Inflac - Bs de USO</v>
          </cell>
          <cell r="D568">
            <v>459816</v>
          </cell>
        </row>
        <row r="569">
          <cell r="A569">
            <v>999999</v>
          </cell>
          <cell r="B569" t="str">
            <v>Saldos Iniciales</v>
          </cell>
          <cell r="D569">
            <v>0</v>
          </cell>
          <cell r="E569">
            <v>279025604414</v>
          </cell>
        </row>
        <row r="573">
          <cell r="A573">
            <v>111111</v>
          </cell>
          <cell r="D573">
            <v>142510259863</v>
          </cell>
          <cell r="E573">
            <v>142510259863</v>
          </cell>
        </row>
      </sheetData>
      <sheetData sheetId="1"/>
      <sheetData sheetId="2" refreshError="1"/>
      <sheetData sheetId="3" refreshError="1"/>
      <sheetData sheetId="4"/>
      <sheetData sheetId="5"/>
      <sheetData sheetId="6" refreshError="1"/>
      <sheetData sheetId="7">
        <row r="1">
          <cell r="A1" t="str">
            <v>Sumas saldos 31/12/2007</v>
          </cell>
        </row>
      </sheetData>
      <sheetData sheetId="8"/>
      <sheetData sheetId="9"/>
      <sheetData sheetId="10">
        <row r="1">
          <cell r="A1" t="str">
            <v>Sumas saldos 31/12/2007</v>
          </cell>
        </row>
      </sheetData>
      <sheetData sheetId="11"/>
      <sheetData sheetId="12"/>
      <sheetData sheetId="13">
        <row r="1">
          <cell r="A1" t="str">
            <v>Sumas saldos 31/12/2007</v>
          </cell>
        </row>
      </sheetData>
      <sheetData sheetId="14"/>
      <sheetData sheetId="1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lasificaciones"/>
      <sheetName val="DSxVTA"/>
      <sheetName val="bancos"/>
      <sheetName val="Partidas conciliatorias"/>
      <sheetName val="CUENTAS SAP"/>
      <sheetName val="ARMADO"/>
      <sheetName val="EEPN"/>
      <sheetName val="reclasif"/>
      <sheetName val="HYP Income"/>
      <sheetName val="Inversión VPP"/>
      <sheetName val="Income SAP PCS"/>
      <sheetName val="CdroGtosHYP"/>
      <sheetName val="Income SAP LD"/>
      <sheetName val="Requerimientos"/>
      <sheetName val="EOAFN"/>
      <sheetName val="EOAFS"/>
      <sheetName val="EOAFPCS"/>
      <sheetName val="EOAFH"/>
      <sheetName val="CONS N-S-H-PCS-L"/>
      <sheetName val="EOAFCTIL"/>
      <sheetName val="EOAF_USGAAP"/>
      <sheetName val="Int.Pagados"/>
      <sheetName val="complem  eoaf"/>
      <sheetName val="Income SAP N S H"/>
      <sheetName val="CUENTAS SAP,,,"/>
      <sheetName val="concil_resultados"/>
      <sheetName val="RG Depots"/>
      <sheetName val="BG"/>
      <sheetName val="Partidas_conciliatorias"/>
      <sheetName val="CUENTAS_SAP"/>
      <sheetName val="HYP_Income"/>
      <sheetName val="Inversión_VPP"/>
      <sheetName val="Income_SAP_PCS"/>
      <sheetName val="Income_SAP_LD"/>
      <sheetName val="CONS_N-S-H-PCS-L"/>
      <sheetName val="Int_Pagados"/>
      <sheetName val="complem__eoaf"/>
      <sheetName val="Income_SAP_N_S_H"/>
      <sheetName val="CUENTAS_SAP,,,"/>
      <sheetName val="RG_Depots"/>
      <sheetName val="Partidas_conciliatorias1"/>
      <sheetName val="CUENTAS_SAP1"/>
      <sheetName val="HYP_Income1"/>
      <sheetName val="Inversión_VPP1"/>
      <sheetName val="Income_SAP_PCS1"/>
      <sheetName val="Income_SAP_LD1"/>
      <sheetName val="CONS_N-S-H-PCS-L1"/>
      <sheetName val="Int_Pagados1"/>
      <sheetName val="complem__eoaf1"/>
      <sheetName val="Income_SAP_N_S_H1"/>
      <sheetName val="CUENTAS_SAP,,,1"/>
      <sheetName val="RG_Depots1"/>
      <sheetName val="Partidas_conciliatorias2"/>
      <sheetName val="CUENTAS_SAP2"/>
      <sheetName val="HYP_Income2"/>
      <sheetName val="Inversión_VPP2"/>
      <sheetName val="Income_SAP_PCS2"/>
      <sheetName val="Income_SAP_LD2"/>
      <sheetName val="CONS_N-S-H-PCS-L2"/>
      <sheetName val="Int_Pagados2"/>
      <sheetName val="complem__eoaf2"/>
      <sheetName val="Income_SAP_N_S_H2"/>
      <sheetName val="CUENTAS_SAP,,,2"/>
      <sheetName val="RG_Depots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row r="357">
          <cell r="B357">
            <v>940009</v>
          </cell>
          <cell r="C357" t="str">
            <v>Multas Importación ADUANA</v>
          </cell>
          <cell r="D357">
            <v>2376</v>
          </cell>
        </row>
        <row r="358">
          <cell r="B358">
            <v>622009</v>
          </cell>
          <cell r="C358" t="str">
            <v>Serv de Prom CTI/PCS</v>
          </cell>
        </row>
        <row r="359">
          <cell r="B359">
            <v>940003</v>
          </cell>
          <cell r="C359" t="str">
            <v>Impuestos a los Sellos</v>
          </cell>
          <cell r="D359">
            <v>2581751</v>
          </cell>
        </row>
        <row r="360">
          <cell r="B360">
            <v>940005</v>
          </cell>
          <cell r="C360" t="str">
            <v>Impuestos Varios</v>
          </cell>
          <cell r="D360">
            <v>12095</v>
          </cell>
        </row>
        <row r="361">
          <cell r="B361">
            <v>940006</v>
          </cell>
          <cell r="C361" t="str">
            <v>Tasa I.G.J</v>
          </cell>
          <cell r="D361">
            <v>2500</v>
          </cell>
        </row>
        <row r="362">
          <cell r="B362">
            <v>930006</v>
          </cell>
          <cell r="C362" t="str">
            <v>Diferencias de Redon</v>
          </cell>
          <cell r="D362">
            <v>-361</v>
          </cell>
        </row>
        <row r="363">
          <cell r="B363">
            <v>970002</v>
          </cell>
          <cell r="C363" t="str">
            <v>Gastos Varios</v>
          </cell>
          <cell r="D363">
            <v>8469</v>
          </cell>
        </row>
        <row r="364">
          <cell r="B364">
            <v>970003</v>
          </cell>
          <cell r="C364" t="str">
            <v>Donaciones</v>
          </cell>
        </row>
        <row r="365">
          <cell r="B365">
            <v>980007</v>
          </cell>
          <cell r="C365" t="str">
            <v>Recupero de Seguros</v>
          </cell>
        </row>
        <row r="366">
          <cell r="B366">
            <v>960003</v>
          </cell>
          <cell r="C366" t="str">
            <v>Prevision Contingencias</v>
          </cell>
          <cell r="D366">
            <v>-386604</v>
          </cell>
        </row>
        <row r="367">
          <cell r="B367" t="str">
            <v>*         Others</v>
          </cell>
          <cell r="D367">
            <v>2220227</v>
          </cell>
        </row>
        <row r="368">
          <cell r="B368" t="str">
            <v>*         Cost S</v>
          </cell>
          <cell r="C368" t="str">
            <v>haring Administrative Expense</v>
          </cell>
          <cell r="D368">
            <v>7772651</v>
          </cell>
        </row>
        <row r="1397">
          <cell r="B1397">
            <v>800001</v>
          </cell>
          <cell r="C1397" t="str">
            <v>Salario base</v>
          </cell>
          <cell r="D1397">
            <v>500582</v>
          </cell>
        </row>
        <row r="1398">
          <cell r="B1398">
            <v>800002</v>
          </cell>
          <cell r="C1398" t="str">
            <v>Horas Extras</v>
          </cell>
        </row>
        <row r="1399">
          <cell r="B1399">
            <v>800003</v>
          </cell>
          <cell r="C1399" t="str">
            <v>Aguinaldo</v>
          </cell>
        </row>
        <row r="1400">
          <cell r="B1400">
            <v>800004</v>
          </cell>
          <cell r="C1400" t="str">
            <v>Personal Temporario</v>
          </cell>
        </row>
        <row r="1401">
          <cell r="B1401">
            <v>800005</v>
          </cell>
          <cell r="C1401" t="str">
            <v>Remuneración Pasantes</v>
          </cell>
        </row>
        <row r="1402">
          <cell r="B1402">
            <v>800006</v>
          </cell>
          <cell r="C1402" t="str">
            <v>Provisión Vacaciones</v>
          </cell>
          <cell r="D1402">
            <v>40272</v>
          </cell>
        </row>
        <row r="1403">
          <cell r="B1403">
            <v>800007</v>
          </cell>
          <cell r="C1403" t="str">
            <v>Provision Aguinaldo</v>
          </cell>
          <cell r="D1403">
            <v>45632</v>
          </cell>
        </row>
        <row r="1404">
          <cell r="B1404">
            <v>800008</v>
          </cell>
          <cell r="C1404" t="str">
            <v>Obra Social Aseguradora X</v>
          </cell>
          <cell r="D1404">
            <v>24335</v>
          </cell>
        </row>
        <row r="1405">
          <cell r="B1405">
            <v>800009</v>
          </cell>
          <cell r="C1405" t="str">
            <v>Ap.Pat.Espec.Tucumán</v>
          </cell>
        </row>
        <row r="1406">
          <cell r="B1406">
            <v>800010</v>
          </cell>
          <cell r="C1406" t="str">
            <v>Contrib No remun Dto</v>
          </cell>
        </row>
        <row r="1407">
          <cell r="B1407">
            <v>800012</v>
          </cell>
          <cell r="C1407" t="str">
            <v>Remuneración No Monetaria</v>
          </cell>
          <cell r="D1407">
            <v>-1</v>
          </cell>
        </row>
        <row r="1408">
          <cell r="B1408">
            <v>800013</v>
          </cell>
          <cell r="C1408" t="str">
            <v>Aporte Patronal Espe</v>
          </cell>
        </row>
        <row r="1409">
          <cell r="B1409">
            <v>800015</v>
          </cell>
          <cell r="C1409" t="str">
            <v>CONTRIBUCIONES JUBILATORIAS</v>
          </cell>
        </row>
        <row r="1410">
          <cell r="B1410">
            <v>800016</v>
          </cell>
          <cell r="C1410" t="str">
            <v>Contrib.Jub.Regulaci</v>
          </cell>
          <cell r="D1410">
            <v>50945</v>
          </cell>
        </row>
        <row r="1411">
          <cell r="B1411">
            <v>800017</v>
          </cell>
          <cell r="C1411" t="str">
            <v>Salario Familiar - Caja</v>
          </cell>
          <cell r="D1411">
            <v>27481</v>
          </cell>
        </row>
        <row r="1412">
          <cell r="B1412">
            <v>800018</v>
          </cell>
          <cell r="C1412" t="str">
            <v>A.R.T.Aseguradora de</v>
          </cell>
          <cell r="D1412">
            <v>1137</v>
          </cell>
        </row>
        <row r="1413">
          <cell r="B1413">
            <v>800021</v>
          </cell>
          <cell r="C1413" t="str">
            <v>Cesantias Antiguedad</v>
          </cell>
        </row>
        <row r="1414">
          <cell r="B1414">
            <v>800022</v>
          </cell>
          <cell r="C1414" t="str">
            <v>Cesantias Vacaciones</v>
          </cell>
        </row>
        <row r="1415">
          <cell r="B1415">
            <v>800023</v>
          </cell>
          <cell r="C1415" t="str">
            <v>Asist. Med. al Personal</v>
          </cell>
          <cell r="D1415">
            <v>4581</v>
          </cell>
        </row>
        <row r="1416">
          <cell r="B1416">
            <v>800024</v>
          </cell>
          <cell r="C1416" t="str">
            <v>Cupones de Almuerzo</v>
          </cell>
          <cell r="D1416">
            <v>75820</v>
          </cell>
        </row>
        <row r="1417">
          <cell r="B1417">
            <v>800025</v>
          </cell>
          <cell r="C1417" t="str">
            <v>Prov.Cargas Sociales</v>
          </cell>
          <cell r="D1417">
            <v>2135</v>
          </cell>
        </row>
        <row r="1418">
          <cell r="B1418">
            <v>800026</v>
          </cell>
          <cell r="C1418" t="str">
            <v>Prov.Cargas Sociales</v>
          </cell>
          <cell r="D1418">
            <v>9572</v>
          </cell>
        </row>
        <row r="1419">
          <cell r="B1419">
            <v>800027</v>
          </cell>
          <cell r="C1419" t="str">
            <v>Incentivos al Person</v>
          </cell>
          <cell r="D1419">
            <v>165278</v>
          </cell>
        </row>
        <row r="1420">
          <cell r="B1420">
            <v>800029</v>
          </cell>
          <cell r="C1420" t="str">
            <v>Incentivos - Premios</v>
          </cell>
        </row>
        <row r="1421">
          <cell r="B1421">
            <v>800032</v>
          </cell>
          <cell r="C1421" t="str">
            <v>Honorar Juicio Emple</v>
          </cell>
        </row>
        <row r="1422">
          <cell r="B1422">
            <v>820001</v>
          </cell>
          <cell r="C1422" t="str">
            <v>Papeleria e Imprenta</v>
          </cell>
          <cell r="D1422">
            <v>109</v>
          </cell>
        </row>
        <row r="1423">
          <cell r="B1423">
            <v>820002</v>
          </cell>
          <cell r="C1423" t="str">
            <v>Correo</v>
          </cell>
          <cell r="D1423">
            <v>644</v>
          </cell>
        </row>
        <row r="1424">
          <cell r="B1424">
            <v>820003</v>
          </cell>
          <cell r="C1424" t="str">
            <v>Fletes</v>
          </cell>
          <cell r="D1424">
            <v>225</v>
          </cell>
        </row>
        <row r="1425">
          <cell r="B1425">
            <v>820004</v>
          </cell>
          <cell r="C1425" t="str">
            <v>Copias y Fotocopias</v>
          </cell>
          <cell r="D1425">
            <v>1563</v>
          </cell>
        </row>
        <row r="1426">
          <cell r="B1426">
            <v>820007</v>
          </cell>
          <cell r="C1426" t="str">
            <v>Serv.de Comp.- Equip</v>
          </cell>
          <cell r="D1426">
            <v>89</v>
          </cell>
        </row>
        <row r="1427">
          <cell r="B1427">
            <v>820008</v>
          </cell>
          <cell r="C1427" t="str">
            <v>Serv.de Comp.-Licencias</v>
          </cell>
          <cell r="D1427">
            <v>24526</v>
          </cell>
        </row>
        <row r="1428">
          <cell r="B1428">
            <v>820009</v>
          </cell>
          <cell r="C1428" t="str">
            <v>Gastos de Librería</v>
          </cell>
          <cell r="D1428">
            <v>684</v>
          </cell>
        </row>
        <row r="1429">
          <cell r="B1429">
            <v>820010</v>
          </cell>
          <cell r="C1429" t="str">
            <v>Peaje</v>
          </cell>
          <cell r="D1429">
            <v>178</v>
          </cell>
        </row>
        <row r="1430">
          <cell r="B1430">
            <v>820012</v>
          </cell>
          <cell r="C1430" t="str">
            <v>Sistemas Servicios Menores</v>
          </cell>
          <cell r="D1430">
            <v>112</v>
          </cell>
        </row>
        <row r="1431">
          <cell r="B1431">
            <v>820013</v>
          </cell>
          <cell r="C1431" t="str">
            <v>LAN</v>
          </cell>
          <cell r="D1431">
            <v>5468</v>
          </cell>
        </row>
        <row r="1432">
          <cell r="B1432">
            <v>820014</v>
          </cell>
          <cell r="C1432" t="str">
            <v>Mid Range</v>
          </cell>
        </row>
        <row r="1433">
          <cell r="B1433">
            <v>820015</v>
          </cell>
          <cell r="C1433" t="str">
            <v>Soporte de Oracle</v>
          </cell>
        </row>
        <row r="1434">
          <cell r="B1434">
            <v>820016</v>
          </cell>
          <cell r="C1434" t="str">
            <v>WAN</v>
          </cell>
        </row>
        <row r="1435">
          <cell r="B1435">
            <v>820019</v>
          </cell>
          <cell r="C1435" t="str">
            <v>Correo interno</v>
          </cell>
        </row>
        <row r="1436">
          <cell r="B1436">
            <v>820020</v>
          </cell>
          <cell r="C1436" t="str">
            <v>Cableados</v>
          </cell>
        </row>
        <row r="1437">
          <cell r="B1437">
            <v>840001</v>
          </cell>
          <cell r="C1437" t="str">
            <v>Taxis y Remises</v>
          </cell>
          <cell r="D1437">
            <v>5490</v>
          </cell>
        </row>
        <row r="1438">
          <cell r="B1438">
            <v>840002</v>
          </cell>
          <cell r="C1438" t="str">
            <v>Comidas de Presidencia</v>
          </cell>
        </row>
        <row r="1439">
          <cell r="B1439">
            <v>840003</v>
          </cell>
          <cell r="C1439" t="str">
            <v>Comidas de Negocios</v>
          </cell>
          <cell r="D1439">
            <v>2801</v>
          </cell>
        </row>
        <row r="1440">
          <cell r="B1440">
            <v>840004</v>
          </cell>
          <cell r="C1440" t="str">
            <v>Miscelaneos</v>
          </cell>
          <cell r="D1440">
            <v>1190</v>
          </cell>
        </row>
        <row r="1441">
          <cell r="B1441">
            <v>840005</v>
          </cell>
          <cell r="C1441" t="str">
            <v>Viaticos</v>
          </cell>
          <cell r="D1441">
            <v>111</v>
          </cell>
        </row>
        <row r="1442">
          <cell r="B1442">
            <v>840006</v>
          </cell>
          <cell r="C1442" t="str">
            <v>Limpieza de Edificios</v>
          </cell>
        </row>
        <row r="1443">
          <cell r="B1443">
            <v>840011</v>
          </cell>
          <cell r="C1443" t="str">
            <v>Otros Gs. de Negocios</v>
          </cell>
        </row>
        <row r="1444">
          <cell r="B1444">
            <v>840012</v>
          </cell>
          <cell r="C1444" t="str">
            <v>Gastos de Relocación</v>
          </cell>
          <cell r="D1444">
            <v>2407</v>
          </cell>
        </row>
        <row r="1445">
          <cell r="B1445">
            <v>840013</v>
          </cell>
          <cell r="C1445" t="str">
            <v>Servicio de Cafeteria</v>
          </cell>
          <cell r="D1445">
            <v>4643</v>
          </cell>
        </row>
        <row r="1446">
          <cell r="B1446">
            <v>840014</v>
          </cell>
          <cell r="C1446" t="str">
            <v>Entrenamientos y Seminarios</v>
          </cell>
        </row>
        <row r="1447">
          <cell r="B1447">
            <v>840017</v>
          </cell>
          <cell r="C1447" t="str">
            <v>Cuotas y Suscripciones</v>
          </cell>
          <cell r="D1447">
            <v>78</v>
          </cell>
        </row>
        <row r="1448">
          <cell r="B1448">
            <v>840019</v>
          </cell>
          <cell r="C1448" t="str">
            <v>Eventos Auspiciados</v>
          </cell>
        </row>
        <row r="1449">
          <cell r="B1449">
            <v>840021</v>
          </cell>
          <cell r="C1449" t="str">
            <v>Reclutamiento</v>
          </cell>
          <cell r="D1449">
            <v>264</v>
          </cell>
        </row>
        <row r="1450">
          <cell r="B1450">
            <v>840024</v>
          </cell>
          <cell r="C1450" t="str">
            <v>Uniformes / Indumentaria</v>
          </cell>
        </row>
        <row r="1451">
          <cell r="B1451">
            <v>840025</v>
          </cell>
          <cell r="C1451" t="str">
            <v>Gastos Board y Directores</v>
          </cell>
        </row>
        <row r="1452">
          <cell r="B1452">
            <v>840032</v>
          </cell>
          <cell r="C1452" t="str">
            <v>Comidas diarias Acci</v>
          </cell>
        </row>
        <row r="1453">
          <cell r="B1453">
            <v>840033</v>
          </cell>
          <cell r="C1453" t="str">
            <v>Comidas-Gto.Represen</v>
          </cell>
          <cell r="D1453">
            <v>2869</v>
          </cell>
        </row>
        <row r="1454">
          <cell r="B1454">
            <v>840034</v>
          </cell>
          <cell r="C1454" t="str">
            <v>Pasajes-Gto.Represen</v>
          </cell>
          <cell r="D1454">
            <v>25392</v>
          </cell>
        </row>
        <row r="1455">
          <cell r="B1455">
            <v>840035</v>
          </cell>
          <cell r="C1455" t="str">
            <v>Hotelería-Gto.Repres</v>
          </cell>
          <cell r="D1455">
            <v>20678</v>
          </cell>
        </row>
        <row r="1456">
          <cell r="B1456">
            <v>840036</v>
          </cell>
          <cell r="C1456" t="str">
            <v>Nafta-Gto.Represent</v>
          </cell>
          <cell r="D1456">
            <v>2596</v>
          </cell>
        </row>
        <row r="1457">
          <cell r="B1457">
            <v>840039</v>
          </cell>
          <cell r="C1457" t="str">
            <v>Fees de Operacion</v>
          </cell>
          <cell r="D1457">
            <v>2457</v>
          </cell>
        </row>
        <row r="1458">
          <cell r="B1458">
            <v>840040</v>
          </cell>
          <cell r="C1458" t="str">
            <v>Cadeteria</v>
          </cell>
        </row>
        <row r="1459">
          <cell r="B1459">
            <v>850001</v>
          </cell>
          <cell r="C1459" t="str">
            <v>Equipos - Faxes</v>
          </cell>
        </row>
        <row r="1460">
          <cell r="B1460">
            <v>850002</v>
          </cell>
          <cell r="C1460" t="str">
            <v>Consumo Telefonico D</v>
          </cell>
          <cell r="D1460">
            <v>1522</v>
          </cell>
        </row>
        <row r="1461">
          <cell r="B1461">
            <v>850003</v>
          </cell>
          <cell r="C1461" t="str">
            <v>Consumo Celular</v>
          </cell>
          <cell r="D1461">
            <v>7169</v>
          </cell>
        </row>
        <row r="1462">
          <cell r="B1462">
            <v>850008</v>
          </cell>
          <cell r="C1462" t="str">
            <v>Equipos Telefonicos</v>
          </cell>
          <cell r="D1462">
            <v>17</v>
          </cell>
        </row>
        <row r="1463">
          <cell r="B1463">
            <v>850102</v>
          </cell>
          <cell r="C1463" t="str">
            <v>Consumo Telefonico s</v>
          </cell>
          <cell r="D1463">
            <v>3833</v>
          </cell>
        </row>
        <row r="1464">
          <cell r="B1464">
            <v>860001</v>
          </cell>
          <cell r="C1464" t="str">
            <v>Vehiculos</v>
          </cell>
          <cell r="D1464">
            <v>3532</v>
          </cell>
        </row>
        <row r="1465">
          <cell r="B1465">
            <v>860003</v>
          </cell>
          <cell r="C1465" t="str">
            <v>Edificios Alquileres</v>
          </cell>
        </row>
        <row r="1466">
          <cell r="B1466">
            <v>860004</v>
          </cell>
          <cell r="C1466" t="str">
            <v>Edificios reparaciones</v>
          </cell>
          <cell r="D1466">
            <v>4295</v>
          </cell>
        </row>
        <row r="1467">
          <cell r="B1467">
            <v>860005</v>
          </cell>
          <cell r="C1467" t="str">
            <v>Edificios Impuestos</v>
          </cell>
          <cell r="D1467">
            <v>834</v>
          </cell>
        </row>
        <row r="1468">
          <cell r="B1468">
            <v>860006</v>
          </cell>
          <cell r="C1468" t="str">
            <v>Seguridad y Vigilancia</v>
          </cell>
          <cell r="D1468">
            <v>49709</v>
          </cell>
        </row>
        <row r="1469">
          <cell r="B1469">
            <v>860007</v>
          </cell>
          <cell r="C1469" t="str">
            <v>Jardinería y Manteni</v>
          </cell>
        </row>
        <row r="1470">
          <cell r="B1470">
            <v>860009</v>
          </cell>
          <cell r="C1470" t="str">
            <v>Electricidad Edificio</v>
          </cell>
        </row>
        <row r="1471">
          <cell r="B1471">
            <v>860012</v>
          </cell>
          <cell r="C1471" t="str">
            <v>Edificios Mantenimiento</v>
          </cell>
          <cell r="D1471">
            <v>19015</v>
          </cell>
        </row>
        <row r="1472">
          <cell r="B1472">
            <v>870005</v>
          </cell>
          <cell r="C1472" t="str">
            <v>Servicios Profesiona</v>
          </cell>
          <cell r="D1472">
            <v>638</v>
          </cell>
        </row>
        <row r="1473">
          <cell r="B1473">
            <v>880001</v>
          </cell>
          <cell r="C1473" t="str">
            <v>Seguros Varios</v>
          </cell>
        </row>
        <row r="1474">
          <cell r="B1474">
            <v>880002</v>
          </cell>
          <cell r="C1474" t="str">
            <v>SINIESTROS</v>
          </cell>
        </row>
        <row r="1475">
          <cell r="B1475" t="str">
            <v>*         Genera</v>
          </cell>
          <cell r="C1475" t="str">
            <v>l Administrative Expenses</v>
          </cell>
          <cell r="D1475">
            <v>1142907</v>
          </cell>
        </row>
      </sheetData>
      <sheetData sheetId="11"/>
      <sheetData sheetId="12" refreshError="1">
        <row r="867">
          <cell r="B867">
            <v>940006</v>
          </cell>
        </row>
        <row r="1228">
          <cell r="B1228">
            <v>800001</v>
          </cell>
          <cell r="C1228" t="str">
            <v>Salario base</v>
          </cell>
        </row>
        <row r="1229">
          <cell r="B1229">
            <v>800002</v>
          </cell>
          <cell r="C1229" t="str">
            <v>Horas Extras</v>
          </cell>
        </row>
        <row r="1230">
          <cell r="B1230">
            <v>800003</v>
          </cell>
          <cell r="C1230" t="str">
            <v>Aguinaldo</v>
          </cell>
        </row>
        <row r="1231">
          <cell r="B1231">
            <v>800006</v>
          </cell>
          <cell r="C1231" t="str">
            <v>Provisión Vacaciones</v>
          </cell>
        </row>
        <row r="1232">
          <cell r="B1232">
            <v>800007</v>
          </cell>
          <cell r="C1232" t="str">
            <v>Provision Aguinaldo</v>
          </cell>
        </row>
        <row r="1233">
          <cell r="B1233">
            <v>800008</v>
          </cell>
          <cell r="C1233" t="str">
            <v>Obra Social Aseguradora X</v>
          </cell>
        </row>
        <row r="1234">
          <cell r="B1234">
            <v>800012</v>
          </cell>
          <cell r="C1234" t="str">
            <v>Remuneración No Monetaria</v>
          </cell>
        </row>
        <row r="1235">
          <cell r="B1235">
            <v>800016</v>
          </cell>
          <cell r="C1235" t="str">
            <v>Contrib.Jub.Regulaci</v>
          </cell>
        </row>
        <row r="1236">
          <cell r="B1236">
            <v>800017</v>
          </cell>
          <cell r="C1236" t="str">
            <v>Salario Familiar - Caja</v>
          </cell>
        </row>
        <row r="1237">
          <cell r="B1237">
            <v>800018</v>
          </cell>
          <cell r="C1237" t="str">
            <v>A.R.T.Aseguradora de</v>
          </cell>
        </row>
        <row r="1238">
          <cell r="B1238">
            <v>800022</v>
          </cell>
          <cell r="C1238" t="str">
            <v>Cesantias Vacaciones</v>
          </cell>
        </row>
        <row r="1239">
          <cell r="B1239">
            <v>800023</v>
          </cell>
          <cell r="C1239" t="str">
            <v>Asist. Med. al Personal</v>
          </cell>
        </row>
        <row r="1240">
          <cell r="B1240">
            <v>800024</v>
          </cell>
          <cell r="C1240" t="str">
            <v>Cupones de Almuerzo</v>
          </cell>
        </row>
        <row r="1241">
          <cell r="B1241">
            <v>800025</v>
          </cell>
          <cell r="C1241" t="str">
            <v>Prov.Cargas Sociales</v>
          </cell>
        </row>
        <row r="1242">
          <cell r="B1242">
            <v>800026</v>
          </cell>
          <cell r="C1242" t="str">
            <v>Prov.Cargas Sociales</v>
          </cell>
        </row>
        <row r="1243">
          <cell r="B1243">
            <v>800027</v>
          </cell>
          <cell r="C1243" t="str">
            <v>Incentivos al Person</v>
          </cell>
        </row>
        <row r="1244">
          <cell r="B1244">
            <v>820001</v>
          </cell>
          <cell r="C1244" t="str">
            <v>Papeleria e Imprenta</v>
          </cell>
        </row>
        <row r="1245">
          <cell r="B1245">
            <v>820002</v>
          </cell>
          <cell r="C1245" t="str">
            <v>Correo</v>
          </cell>
        </row>
        <row r="1246">
          <cell r="B1246">
            <v>820003</v>
          </cell>
          <cell r="C1246" t="str">
            <v>Fletes</v>
          </cell>
        </row>
        <row r="1247">
          <cell r="B1247">
            <v>820004</v>
          </cell>
          <cell r="C1247" t="str">
            <v>Copias y Fotocopias</v>
          </cell>
        </row>
        <row r="1248">
          <cell r="B1248">
            <v>820005</v>
          </cell>
          <cell r="C1248" t="str">
            <v>Equip. y acces. de Oficina</v>
          </cell>
        </row>
        <row r="1249">
          <cell r="B1249">
            <v>820006</v>
          </cell>
          <cell r="C1249" t="str">
            <v>Serv. de Comp. - Programas</v>
          </cell>
        </row>
        <row r="1250">
          <cell r="B1250">
            <v>820007</v>
          </cell>
          <cell r="C1250" t="str">
            <v>Serv.de Comp.- Equip</v>
          </cell>
        </row>
        <row r="1251">
          <cell r="B1251">
            <v>820009</v>
          </cell>
          <cell r="C1251" t="str">
            <v>Gastos de Librería</v>
          </cell>
        </row>
        <row r="1252">
          <cell r="B1252">
            <v>820010</v>
          </cell>
          <cell r="C1252" t="str">
            <v>Peaje</v>
          </cell>
        </row>
        <row r="1253">
          <cell r="B1253">
            <v>820013</v>
          </cell>
          <cell r="C1253" t="str">
            <v>LAN</v>
          </cell>
        </row>
        <row r="1254">
          <cell r="B1254">
            <v>820019</v>
          </cell>
          <cell r="C1254" t="str">
            <v>Correo interno</v>
          </cell>
        </row>
        <row r="1255">
          <cell r="B1255">
            <v>830002</v>
          </cell>
          <cell r="C1255" t="str">
            <v>Serv. Prestados por GTE</v>
          </cell>
        </row>
        <row r="1256">
          <cell r="B1256">
            <v>830004</v>
          </cell>
          <cell r="C1256" t="str">
            <v>Gross - S.Profes. GTE</v>
          </cell>
        </row>
        <row r="1257">
          <cell r="B1257">
            <v>840001</v>
          </cell>
          <cell r="C1257" t="str">
            <v>Taxis y Remises</v>
          </cell>
        </row>
        <row r="1258">
          <cell r="B1258">
            <v>840003</v>
          </cell>
          <cell r="C1258" t="str">
            <v>Comidas de Negocios</v>
          </cell>
        </row>
        <row r="1259">
          <cell r="B1259">
            <v>840004</v>
          </cell>
          <cell r="C1259" t="str">
            <v>Miscelaneos</v>
          </cell>
        </row>
        <row r="1260">
          <cell r="B1260">
            <v>840007</v>
          </cell>
          <cell r="C1260" t="str">
            <v>GASTOS ADMINIS.SERVICHEK</v>
          </cell>
        </row>
        <row r="1261">
          <cell r="B1261">
            <v>840013</v>
          </cell>
          <cell r="C1261" t="str">
            <v>Servicio de Cafeteria</v>
          </cell>
        </row>
        <row r="1262">
          <cell r="B1262">
            <v>840014</v>
          </cell>
          <cell r="C1262" t="str">
            <v>Entrenamientos y Sem</v>
          </cell>
        </row>
        <row r="1263">
          <cell r="B1263">
            <v>840017</v>
          </cell>
          <cell r="C1263" t="str">
            <v>Cuotas y Suscripciones</v>
          </cell>
        </row>
        <row r="1264">
          <cell r="B1264">
            <v>840019</v>
          </cell>
          <cell r="C1264" t="str">
            <v>Eventos Auspiciados</v>
          </cell>
        </row>
        <row r="1265">
          <cell r="B1265">
            <v>840021</v>
          </cell>
          <cell r="C1265" t="str">
            <v>Reclutamiento</v>
          </cell>
        </row>
        <row r="1266">
          <cell r="B1266">
            <v>840032</v>
          </cell>
          <cell r="C1266" t="str">
            <v>Comidas diarias Acci</v>
          </cell>
        </row>
        <row r="1267">
          <cell r="B1267">
            <v>840033</v>
          </cell>
          <cell r="C1267" t="str">
            <v>Comidas-Gto.Represen</v>
          </cell>
        </row>
        <row r="1268">
          <cell r="B1268">
            <v>840034</v>
          </cell>
          <cell r="C1268" t="str">
            <v>Pasajes-Gto.Represen</v>
          </cell>
        </row>
        <row r="1269">
          <cell r="B1269">
            <v>840035</v>
          </cell>
          <cell r="C1269" t="str">
            <v>Hotelería-Gto.Repres</v>
          </cell>
        </row>
        <row r="1270">
          <cell r="B1270">
            <v>840036</v>
          </cell>
          <cell r="C1270" t="str">
            <v>Nafta-Gto.Represent</v>
          </cell>
        </row>
        <row r="1271">
          <cell r="B1271">
            <v>840040</v>
          </cell>
          <cell r="C1271" t="str">
            <v>Cadeteria</v>
          </cell>
        </row>
        <row r="1272">
          <cell r="B1272">
            <v>850001</v>
          </cell>
          <cell r="C1272" t="str">
            <v>Equipos - Faxes</v>
          </cell>
        </row>
        <row r="1273">
          <cell r="B1273">
            <v>850002</v>
          </cell>
          <cell r="C1273" t="str">
            <v>Consumo Telefonico D</v>
          </cell>
        </row>
        <row r="1274">
          <cell r="B1274">
            <v>850003</v>
          </cell>
          <cell r="C1274" t="str">
            <v>Consumo Celular</v>
          </cell>
        </row>
        <row r="1275">
          <cell r="B1275">
            <v>850009</v>
          </cell>
          <cell r="C1275" t="str">
            <v>Equipos Radio Mensajes</v>
          </cell>
        </row>
        <row r="1276">
          <cell r="B1276">
            <v>850102</v>
          </cell>
          <cell r="C1276" t="str">
            <v>Consumo Telefonico s</v>
          </cell>
        </row>
        <row r="1277">
          <cell r="B1277">
            <v>860001</v>
          </cell>
          <cell r="C1277" t="str">
            <v>Vehiculos</v>
          </cell>
        </row>
        <row r="1278">
          <cell r="B1278">
            <v>860003</v>
          </cell>
          <cell r="C1278" t="str">
            <v>Edificios Alquileres</v>
          </cell>
        </row>
        <row r="1279">
          <cell r="B1279">
            <v>860005</v>
          </cell>
          <cell r="C1279" t="str">
            <v>Edificios Impuestos</v>
          </cell>
        </row>
        <row r="1280">
          <cell r="B1280">
            <v>860006</v>
          </cell>
          <cell r="C1280" t="str">
            <v>Seguridad y Vigilancia</v>
          </cell>
        </row>
        <row r="1281">
          <cell r="B1281">
            <v>860007</v>
          </cell>
          <cell r="C1281" t="str">
            <v>Jardinería y Manteni</v>
          </cell>
        </row>
        <row r="1282">
          <cell r="B1282">
            <v>860009</v>
          </cell>
          <cell r="C1282" t="str">
            <v>Electricidad Edificio</v>
          </cell>
        </row>
        <row r="1283">
          <cell r="B1283">
            <v>860012</v>
          </cell>
          <cell r="C1283" t="str">
            <v>Edificios Mantenimiento</v>
          </cell>
        </row>
        <row r="1284">
          <cell r="B1284">
            <v>860014</v>
          </cell>
          <cell r="C1284" t="str">
            <v>Edificios Mobiliario</v>
          </cell>
        </row>
        <row r="1285">
          <cell r="B1285">
            <v>870005</v>
          </cell>
          <cell r="C1285" t="str">
            <v>Servicios Profesiona</v>
          </cell>
        </row>
        <row r="1286">
          <cell r="B1286" t="str">
            <v>*          General</v>
          </cell>
          <cell r="C1286" t="str">
            <v>Administrative Expenses</v>
          </cell>
        </row>
        <row r="1287">
          <cell r="B1287" t="str">
            <v>**         Tech &amp; P</v>
          </cell>
          <cell r="C1287" t="str">
            <v>lan LD</v>
          </cell>
        </row>
      </sheetData>
      <sheetData sheetId="13" refreshError="1"/>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refreshError="1"/>
      <sheetData sheetId="27" refreshError="1"/>
      <sheetData sheetId="28"/>
      <sheetData sheetId="29"/>
      <sheetData sheetId="30"/>
      <sheetData sheetId="31"/>
      <sheetData sheetId="32">
        <row r="357">
          <cell r="B357">
            <v>940009</v>
          </cell>
        </row>
      </sheetData>
      <sheetData sheetId="33">
        <row r="867">
          <cell r="B867">
            <v>940006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 info"/>
      <sheetName val="1E_info"/>
    </sheetNames>
    <sheetDataSet>
      <sheetData sheetId="0" refreshError="1"/>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
      <sheetName val="Latin America"/>
      <sheetName val="Brazil HPC"/>
      <sheetName val="Brazil Foods"/>
      <sheetName val="Brazil Ice Cream"/>
      <sheetName val="River Plate HPC"/>
      <sheetName val="River Plate Foods"/>
      <sheetName val="Chile"/>
      <sheetName val="Greater Andina"/>
      <sheetName val="Greater Andina HPC"/>
      <sheetName val="Greater Andina Foods"/>
      <sheetName val="South Andina"/>
      <sheetName val="C. America"/>
      <sheetName val="Mexico"/>
      <sheetName val="Caribbean"/>
      <sheetName val="Hist"/>
      <sheetName val="Latin_America"/>
      <sheetName val="Brazil_HPC"/>
      <sheetName val="Brazil_Foods"/>
      <sheetName val="Brazil_Ice_Cream"/>
      <sheetName val="River_Plate_HPC"/>
      <sheetName val="River_Plate_Foods"/>
      <sheetName val="Greater_Andina"/>
      <sheetName val="Greater_Andina_HPC"/>
      <sheetName val="Greater_Andina_Foods"/>
      <sheetName val="South_Andina"/>
      <sheetName val="C__America"/>
    </sheetNames>
    <sheetDataSet>
      <sheetData sheetId="0"/>
      <sheetData sheetId="1">
        <row r="3">
          <cell r="C3" t="str">
            <v>Total Latin America</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0.36249999999999999</v>
          </cell>
          <cell r="E25">
            <v>0.28749999999999998</v>
          </cell>
          <cell r="F25">
            <v>0.21875</v>
          </cell>
          <cell r="G25">
            <v>0.32727272727272727</v>
          </cell>
          <cell r="H25">
            <v>0.34545454545454546</v>
          </cell>
          <cell r="I25">
            <v>0.17613636363636365</v>
          </cell>
          <cell r="J25">
            <v>0.38181818181818183</v>
          </cell>
          <cell r="K25">
            <v>0.39090909090909093</v>
          </cell>
          <cell r="L25">
            <v>0.22159090909090909</v>
          </cell>
          <cell r="M25">
            <v>0.32727272727272727</v>
          </cell>
          <cell r="N25">
            <v>0.35454545454545455</v>
          </cell>
          <cell r="O25">
            <v>0.1875</v>
          </cell>
          <cell r="Q25">
            <v>0.27272727272727271</v>
          </cell>
          <cell r="S25">
            <v>0.28252032520325204</v>
          </cell>
        </row>
        <row r="26">
          <cell r="C26" t="str">
            <v>Commentary Quality/Timeliness</v>
          </cell>
          <cell r="D26">
            <v>0.22500000000000001</v>
          </cell>
          <cell r="E26">
            <v>0.21249999999999999</v>
          </cell>
          <cell r="F26">
            <v>0.171875</v>
          </cell>
          <cell r="G26">
            <v>0.21818181818181817</v>
          </cell>
          <cell r="H26">
            <v>0.22727272727272727</v>
          </cell>
          <cell r="I26">
            <v>0.14204545454545456</v>
          </cell>
          <cell r="J26">
            <v>0.26363636363636361</v>
          </cell>
          <cell r="K26">
            <v>0.27272727272727271</v>
          </cell>
          <cell r="L26">
            <v>0.17045454545454544</v>
          </cell>
          <cell r="M26">
            <v>0.26363636363636361</v>
          </cell>
          <cell r="N26">
            <v>0.3</v>
          </cell>
          <cell r="O26">
            <v>0.125</v>
          </cell>
          <cell r="Q26">
            <v>0.21212121212121213</v>
          </cell>
          <cell r="S26">
            <v>0.20596205962059622</v>
          </cell>
        </row>
        <row r="27">
          <cell r="C27" t="str">
            <v>GP Variance</v>
          </cell>
          <cell r="D27">
            <v>7.4999999999999997E-2</v>
          </cell>
          <cell r="E27">
            <v>7.4999999999999997E-2</v>
          </cell>
          <cell r="F27">
            <v>5.46875E-2</v>
          </cell>
          <cell r="G27">
            <v>8.1818181818181818E-2</v>
          </cell>
          <cell r="H27">
            <v>7.2727272727272724E-2</v>
          </cell>
          <cell r="I27">
            <v>6.25E-2</v>
          </cell>
          <cell r="J27">
            <v>9.0909090909090912E-2</v>
          </cell>
          <cell r="K27">
            <v>9.0909090909090912E-2</v>
          </cell>
          <cell r="L27">
            <v>6.25E-2</v>
          </cell>
          <cell r="M27">
            <v>9.0909090909090912E-2</v>
          </cell>
          <cell r="N27">
            <v>9.0909090909090912E-2</v>
          </cell>
          <cell r="O27">
            <v>5.113636363636364E-2</v>
          </cell>
          <cell r="Q27">
            <v>7.3232323232323232E-2</v>
          </cell>
          <cell r="S27">
            <v>7.2493224932249328E-2</v>
          </cell>
        </row>
        <row r="28">
          <cell r="C28" t="str">
            <v>Matrix Differences</v>
          </cell>
          <cell r="F28">
            <v>5.46875E-2</v>
          </cell>
          <cell r="I28">
            <v>6.25E-2</v>
          </cell>
          <cell r="L28">
            <v>6.25E-2</v>
          </cell>
          <cell r="O28">
            <v>6.25E-2</v>
          </cell>
          <cell r="Q28">
            <v>2.7777777777777776E-2</v>
          </cell>
          <cell r="S28">
            <v>2.7100271002710029E-2</v>
          </cell>
        </row>
        <row r="29">
          <cell r="C29" t="str">
            <v>Verdi/EI's</v>
          </cell>
          <cell r="D29">
            <v>0.2</v>
          </cell>
          <cell r="E29">
            <v>0.2</v>
          </cell>
          <cell r="F29">
            <v>0.125</v>
          </cell>
          <cell r="G29">
            <v>0.2</v>
          </cell>
          <cell r="H29">
            <v>0.2</v>
          </cell>
          <cell r="I29">
            <v>0.10227272727272728</v>
          </cell>
          <cell r="J29">
            <v>0.2</v>
          </cell>
          <cell r="K29">
            <v>0.2</v>
          </cell>
          <cell r="L29">
            <v>0.125</v>
          </cell>
          <cell r="M29">
            <v>0.2</v>
          </cell>
          <cell r="N29">
            <v>0.2</v>
          </cell>
          <cell r="O29">
            <v>0.10795454545454546</v>
          </cell>
          <cell r="Q29">
            <v>0.15909090909090909</v>
          </cell>
          <cell r="S29">
            <v>0.15176151761517614</v>
          </cell>
        </row>
        <row r="30">
          <cell r="C30" t="str">
            <v>Forecast</v>
          </cell>
          <cell r="F30">
            <v>0.1875</v>
          </cell>
          <cell r="I30">
            <v>0.1875</v>
          </cell>
          <cell r="L30">
            <v>0.17045454545454544</v>
          </cell>
          <cell r="O30">
            <v>0.1875</v>
          </cell>
          <cell r="Q30">
            <v>8.3333333333333329E-2</v>
          </cell>
          <cell r="S30">
            <v>8.1300813008130079E-2</v>
          </cell>
        </row>
        <row r="31">
          <cell r="C31" t="str">
            <v>OCF</v>
          </cell>
          <cell r="F31">
            <v>7.8125E-2</v>
          </cell>
          <cell r="I31">
            <v>0.125</v>
          </cell>
          <cell r="L31">
            <v>0.10795454545454546</v>
          </cell>
          <cell r="O31">
            <v>0.125</v>
          </cell>
          <cell r="Q31">
            <v>5.5555555555555552E-2</v>
          </cell>
          <cell r="S31">
            <v>4.9457994579945798E-2</v>
          </cell>
        </row>
        <row r="32">
          <cell r="C32" t="str">
            <v>Points Missed</v>
          </cell>
          <cell r="D32">
            <v>0.16250000000000001</v>
          </cell>
          <cell r="E32">
            <v>0.25</v>
          </cell>
          <cell r="F32">
            <v>0.109375</v>
          </cell>
          <cell r="G32">
            <v>0.19090909090909092</v>
          </cell>
          <cell r="H32">
            <v>0.22727272727272727</v>
          </cell>
          <cell r="I32">
            <v>0.14204545454545456</v>
          </cell>
          <cell r="J32">
            <v>8.1818181818181818E-2</v>
          </cell>
          <cell r="K32">
            <v>5.4545454545454543E-2</v>
          </cell>
          <cell r="L32">
            <v>8.5227272727272721E-2</v>
          </cell>
          <cell r="M32">
            <v>0.11818181818181818</v>
          </cell>
          <cell r="N32">
            <v>6.363636363636363E-2</v>
          </cell>
          <cell r="O32">
            <v>0.15340909090909091</v>
          </cell>
          <cell r="Q32">
            <v>0.11868686868686869</v>
          </cell>
          <cell r="S32">
            <v>0.13211382113821138</v>
          </cell>
        </row>
        <row r="35">
          <cell r="C35" t="str">
            <v>Total Scored</v>
          </cell>
          <cell r="D35">
            <v>0.83750000000000002</v>
          </cell>
          <cell r="E35">
            <v>0.75</v>
          </cell>
          <cell r="F35">
            <v>0.890625</v>
          </cell>
          <cell r="G35">
            <v>0.80909090909090908</v>
          </cell>
          <cell r="H35">
            <v>0.77272727272727271</v>
          </cell>
          <cell r="I35">
            <v>0.85795454545454541</v>
          </cell>
          <cell r="J35">
            <v>0.92727272727272725</v>
          </cell>
          <cell r="K35">
            <v>0.95454545454545459</v>
          </cell>
          <cell r="L35">
            <v>0.92045454545454541</v>
          </cell>
          <cell r="M35">
            <v>0.88181818181818183</v>
          </cell>
          <cell r="N35">
            <v>0.94545454545454544</v>
          </cell>
          <cell r="O35">
            <v>0.84659090909090906</v>
          </cell>
          <cell r="Q35">
            <v>0.88383838383838387</v>
          </cell>
          <cell r="S35">
            <v>0.87059620596205967</v>
          </cell>
        </row>
        <row r="36">
          <cell r="C36" t="str">
            <v>Total Points Available</v>
          </cell>
          <cell r="D36">
            <v>1</v>
          </cell>
          <cell r="E36">
            <v>1</v>
          </cell>
          <cell r="F36">
            <v>1</v>
          </cell>
          <cell r="G36">
            <v>1</v>
          </cell>
          <cell r="H36">
            <v>1</v>
          </cell>
          <cell r="I36">
            <v>1</v>
          </cell>
          <cell r="J36">
            <v>1</v>
          </cell>
          <cell r="K36">
            <v>1</v>
          </cell>
          <cell r="L36">
            <v>1</v>
          </cell>
          <cell r="M36">
            <v>1</v>
          </cell>
          <cell r="N36">
            <v>1</v>
          </cell>
          <cell r="O36">
            <v>1</v>
          </cell>
          <cell r="Q36">
            <v>1</v>
          </cell>
          <cell r="S36">
            <v>1</v>
          </cell>
        </row>
        <row r="39">
          <cell r="C39" t="str">
            <v>Note</v>
          </cell>
        </row>
        <row r="41">
          <cell r="C41" t="str">
            <v>" Region" : aggregate champagne score of the countries</v>
          </cell>
        </row>
        <row r="42">
          <cell r="C42" t="str">
            <v>" Business Groups" : Champagne scores for HPCLA and BFLA Business Groups by Financial Group</v>
          </cell>
        </row>
        <row r="43">
          <cell r="C43" t="str">
            <v>"Unilever Average": Average Champagne scores for all Business Groups by Financial Group</v>
          </cell>
        </row>
        <row r="45">
          <cell r="C45" t="str">
            <v>Q4 Data for BG/Unilever Average is not available yet</v>
          </cell>
        </row>
      </sheetData>
      <sheetData sheetId="2">
        <row r="3">
          <cell r="C3" t="str">
            <v>Brazil HPC</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 Timeliness</v>
          </cell>
          <cell r="D25">
            <v>0.4</v>
          </cell>
          <cell r="E25">
            <v>0.3</v>
          </cell>
          <cell r="F25">
            <v>0.1875</v>
          </cell>
          <cell r="G25">
            <v>0.4</v>
          </cell>
          <cell r="H25">
            <v>0.3</v>
          </cell>
          <cell r="I25">
            <v>0.125</v>
          </cell>
          <cell r="J25">
            <v>0.3</v>
          </cell>
          <cell r="K25">
            <v>0.4</v>
          </cell>
          <cell r="L25">
            <v>0.1875</v>
          </cell>
          <cell r="M25">
            <v>0.3</v>
          </cell>
          <cell r="N25">
            <v>0.3</v>
          </cell>
          <cell r="O25">
            <v>0.25</v>
          </cell>
          <cell r="Q25">
            <v>0.27777777777777779</v>
          </cell>
          <cell r="S25">
            <v>0.27083333333333331</v>
          </cell>
        </row>
        <row r="26">
          <cell r="C26" t="str">
            <v>Commentary Quality/ Timeliness</v>
          </cell>
          <cell r="D26">
            <v>0.3</v>
          </cell>
          <cell r="E26">
            <v>0</v>
          </cell>
          <cell r="F26">
            <v>0.1875</v>
          </cell>
          <cell r="G26">
            <v>0.3</v>
          </cell>
          <cell r="H26">
            <v>0.3</v>
          </cell>
          <cell r="I26">
            <v>0.125</v>
          </cell>
          <cell r="J26">
            <v>0.3</v>
          </cell>
          <cell r="K26">
            <v>0.3</v>
          </cell>
          <cell r="L26">
            <v>0.1875</v>
          </cell>
          <cell r="M26">
            <v>0.3</v>
          </cell>
          <cell r="N26">
            <v>0.3</v>
          </cell>
          <cell r="O26">
            <v>0.1875</v>
          </cell>
          <cell r="Q26">
            <v>0.25</v>
          </cell>
          <cell r="S26">
            <v>0.22222222222222221</v>
          </cell>
        </row>
        <row r="27">
          <cell r="C27" t="str">
            <v>GP Variance</v>
          </cell>
          <cell r="D27">
            <v>0.1</v>
          </cell>
          <cell r="E27">
            <v>0.1</v>
          </cell>
          <cell r="F27">
            <v>6.25E-2</v>
          </cell>
          <cell r="G27">
            <v>0.1</v>
          </cell>
          <cell r="H27">
            <v>0.1</v>
          </cell>
          <cell r="I27">
            <v>6.25E-2</v>
          </cell>
          <cell r="J27">
            <v>0.1</v>
          </cell>
          <cell r="K27">
            <v>0.1</v>
          </cell>
          <cell r="L27">
            <v>6.25E-2</v>
          </cell>
          <cell r="M27">
            <v>0.1</v>
          </cell>
          <cell r="N27">
            <v>0.1</v>
          </cell>
          <cell r="O27">
            <v>6.25E-2</v>
          </cell>
          <cell r="Q27">
            <v>8.3333333333333329E-2</v>
          </cell>
          <cell r="S27">
            <v>8.3333333333333329E-2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0.2</v>
          </cell>
          <cell r="E29">
            <v>0.2</v>
          </cell>
          <cell r="F29">
            <v>0.125</v>
          </cell>
          <cell r="G29">
            <v>0.2</v>
          </cell>
          <cell r="H29">
            <v>0.2</v>
          </cell>
          <cell r="I29">
            <v>0.125</v>
          </cell>
          <cell r="J29">
            <v>0.2</v>
          </cell>
          <cell r="K29">
            <v>0.2</v>
          </cell>
          <cell r="L29">
            <v>0.125</v>
          </cell>
          <cell r="M29">
            <v>0.2</v>
          </cell>
          <cell r="N29">
            <v>0.2</v>
          </cell>
          <cell r="O29">
            <v>0.125</v>
          </cell>
          <cell r="Q29">
            <v>0.16666666666666666</v>
          </cell>
          <cell r="S29">
            <v>0.16666666666666666</v>
          </cell>
        </row>
        <row r="30">
          <cell r="C30" t="str">
            <v>Forecast</v>
          </cell>
          <cell r="F30">
            <v>0.1875</v>
          </cell>
          <cell r="I30">
            <v>0.1875</v>
          </cell>
          <cell r="L30">
            <v>0.1875</v>
          </cell>
          <cell r="O30">
            <v>0.1875</v>
          </cell>
          <cell r="Q30">
            <v>8.3333333333333329E-2</v>
          </cell>
          <cell r="S30">
            <v>8.3333333333333329E-2</v>
          </cell>
        </row>
        <row r="31">
          <cell r="C31" t="str">
            <v>OCF</v>
          </cell>
          <cell r="F31">
            <v>0.125</v>
          </cell>
          <cell r="I31">
            <v>0.125</v>
          </cell>
          <cell r="J31" t="str">
            <v xml:space="preserve">  </v>
          </cell>
          <cell r="L31">
            <v>0.125</v>
          </cell>
          <cell r="O31">
            <v>0.125</v>
          </cell>
          <cell r="Q31">
            <v>5.5555555555555552E-2</v>
          </cell>
          <cell r="S31">
            <v>5.5555555555555552E-2</v>
          </cell>
        </row>
        <row r="32">
          <cell r="C32" t="str">
            <v>Points Missed</v>
          </cell>
          <cell r="D32">
            <v>0</v>
          </cell>
          <cell r="E32">
            <v>0.4</v>
          </cell>
          <cell r="F32">
            <v>6.25E-2</v>
          </cell>
          <cell r="G32">
            <v>0</v>
          </cell>
          <cell r="H32">
            <v>0.1</v>
          </cell>
          <cell r="I32">
            <v>0.1875</v>
          </cell>
          <cell r="J32">
            <v>0.1</v>
          </cell>
          <cell r="K32">
            <v>0</v>
          </cell>
          <cell r="L32">
            <v>6.25E-2</v>
          </cell>
          <cell r="M32">
            <v>0.1</v>
          </cell>
          <cell r="N32">
            <v>0.1</v>
          </cell>
          <cell r="O32">
            <v>0</v>
          </cell>
          <cell r="Q32">
            <v>5.5555555555555552E-2</v>
          </cell>
          <cell r="S32">
            <v>9.0277777777777776E-2</v>
          </cell>
        </row>
        <row r="34">
          <cell r="C34" t="str">
            <v>Total Scored</v>
          </cell>
          <cell r="D34">
            <v>1</v>
          </cell>
          <cell r="E34">
            <v>0.6</v>
          </cell>
          <cell r="F34">
            <v>0.9375</v>
          </cell>
          <cell r="G34">
            <v>1</v>
          </cell>
          <cell r="H34">
            <v>0.9</v>
          </cell>
          <cell r="I34">
            <v>0.8125</v>
          </cell>
          <cell r="J34">
            <v>0.9</v>
          </cell>
          <cell r="K34">
            <v>1</v>
          </cell>
          <cell r="L34">
            <v>0.9375</v>
          </cell>
          <cell r="M34">
            <v>0.9</v>
          </cell>
          <cell r="N34">
            <v>0.9</v>
          </cell>
          <cell r="O34">
            <v>1</v>
          </cell>
          <cell r="Q34">
            <v>0.94444444444444442</v>
          </cell>
          <cell r="S34">
            <v>0.90972222222222221</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40">
          <cell r="C40" t="str">
            <v>Jan</v>
          </cell>
          <cell r="E40" t="str">
            <v>May</v>
          </cell>
          <cell r="I40" t="str">
            <v>July</v>
          </cell>
          <cell r="M40" t="str">
            <v>November</v>
          </cell>
        </row>
        <row r="41">
          <cell r="C41" t="str">
            <v>No Comments</v>
          </cell>
          <cell r="E41" t="str">
            <v>1) Forecast received late</v>
          </cell>
          <cell r="I41" t="str">
            <v>1) Errors in Product codes (Deos)</v>
          </cell>
          <cell r="M41" t="str">
            <v>1) Products Missing (Skin care)</v>
          </cell>
        </row>
        <row r="42">
          <cell r="I42" t="str">
            <v>2) Errors in Volumes</v>
          </cell>
        </row>
        <row r="43">
          <cell r="C43" t="str">
            <v>Feb</v>
          </cell>
          <cell r="E43" t="str">
            <v>June</v>
          </cell>
          <cell r="I43" t="str">
            <v>3) Issues in Prof. Cleanning</v>
          </cell>
          <cell r="M43" t="str">
            <v>December</v>
          </cell>
        </row>
        <row r="44">
          <cell r="C44" t="str">
            <v>1) Resubmission of deflated NPS</v>
          </cell>
          <cell r="E44" t="str">
            <v>1) KPI's - Late submission</v>
          </cell>
          <cell r="I44" t="str">
            <v>August</v>
          </cell>
          <cell r="M44" t="str">
            <v>1) No Comments</v>
          </cell>
        </row>
        <row r="45">
          <cell r="C45" t="str">
            <v>2) Commentary Received late</v>
          </cell>
          <cell r="E45" t="str">
            <v>2) Incomplete Brands</v>
          </cell>
          <cell r="I45" t="str">
            <v>1) No Comments</v>
          </cell>
        </row>
        <row r="46">
          <cell r="E46" t="str">
            <v>3) Inconsistencies in Volume</v>
          </cell>
          <cell r="I46" t="str">
            <v>September</v>
          </cell>
        </row>
        <row r="47">
          <cell r="C47" t="str">
            <v>March</v>
          </cell>
          <cell r="E47" t="str">
            <v>4) Errors in the TM commentaries</v>
          </cell>
          <cell r="I47" t="str">
            <v>1) Errors in KPI's</v>
          </cell>
        </row>
        <row r="48">
          <cell r="C48" t="str">
            <v>1)Missing Fixed Asstes</v>
          </cell>
          <cell r="E48" t="str">
            <v xml:space="preserve">5) Unclear comments by category </v>
          </cell>
          <cell r="I48" t="str">
            <v>October</v>
          </cell>
        </row>
        <row r="49">
          <cell r="E49" t="str">
            <v>(UVG in  F.Softeners, Detail in Sol. Wash)</v>
          </cell>
          <cell r="I49" t="str">
            <v>1) Errors in Product codes (Deos)</v>
          </cell>
        </row>
        <row r="50">
          <cell r="C50" t="str">
            <v>Apr</v>
          </cell>
        </row>
        <row r="51">
          <cell r="C51" t="str">
            <v>No Comments</v>
          </cell>
        </row>
      </sheetData>
      <sheetData sheetId="3">
        <row r="3">
          <cell r="C3" t="str">
            <v>Brazil Foods</v>
          </cell>
          <cell r="F3" t="str">
            <v>Monthly Results Reporting Performance</v>
          </cell>
        </row>
        <row r="24">
          <cell r="C24" t="str">
            <v>History 2002</v>
          </cell>
          <cell r="D24" t="str">
            <v>Apr</v>
          </cell>
          <cell r="E24" t="str">
            <v>May</v>
          </cell>
          <cell r="F24" t="str">
            <v>Jun</v>
          </cell>
          <cell r="G24" t="str">
            <v>Jul</v>
          </cell>
          <cell r="H24" t="str">
            <v>Aug</v>
          </cell>
          <cell r="I24" t="str">
            <v>Sep</v>
          </cell>
          <cell r="J24" t="str">
            <v>Oct</v>
          </cell>
          <cell r="K24" t="str">
            <v>Nov</v>
          </cell>
          <cell r="L24" t="str">
            <v>Dec</v>
          </cell>
          <cell r="Q24" t="str">
            <v>Qtr TD</v>
          </cell>
          <cell r="S24" t="str">
            <v>YTD</v>
          </cell>
        </row>
        <row r="25">
          <cell r="C25" t="str">
            <v>Results Quality/ Timeliness</v>
          </cell>
          <cell r="D25">
            <v>0</v>
          </cell>
          <cell r="E25">
            <v>0.3</v>
          </cell>
          <cell r="F25">
            <v>0.25</v>
          </cell>
          <cell r="G25">
            <v>0.4</v>
          </cell>
          <cell r="H25">
            <v>0.4</v>
          </cell>
          <cell r="I25">
            <v>0.25</v>
          </cell>
          <cell r="J25">
            <v>0.3</v>
          </cell>
          <cell r="K25">
            <v>0.3</v>
          </cell>
          <cell r="L25">
            <v>0.125</v>
          </cell>
          <cell r="Q25">
            <v>0.22222222222222221</v>
          </cell>
          <cell r="S25">
            <v>0.25</v>
          </cell>
        </row>
        <row r="26">
          <cell r="C26" t="str">
            <v>Commentary Quality/ Timeliness</v>
          </cell>
          <cell r="D26">
            <v>0.3</v>
          </cell>
          <cell r="E26">
            <v>0</v>
          </cell>
          <cell r="F26">
            <v>0.1875</v>
          </cell>
          <cell r="G26">
            <v>0.3</v>
          </cell>
          <cell r="H26">
            <v>0.3</v>
          </cell>
          <cell r="I26">
            <v>0.1875</v>
          </cell>
          <cell r="J26">
            <v>0.3</v>
          </cell>
          <cell r="K26">
            <v>0.3</v>
          </cell>
          <cell r="L26">
            <v>0.1875</v>
          </cell>
          <cell r="Q26">
            <v>0.25</v>
          </cell>
          <cell r="S26">
            <v>0.22222222222222221</v>
          </cell>
        </row>
        <row r="27">
          <cell r="C27" t="str">
            <v>GP Variance</v>
          </cell>
          <cell r="D27">
            <v>0.1</v>
          </cell>
          <cell r="E27">
            <v>0.1</v>
          </cell>
          <cell r="F27">
            <v>6.25E-2</v>
          </cell>
          <cell r="G27">
            <v>0.1</v>
          </cell>
          <cell r="H27">
            <v>0.1</v>
          </cell>
          <cell r="I27">
            <v>6.25E-2</v>
          </cell>
          <cell r="J27">
            <v>0.1</v>
          </cell>
          <cell r="K27">
            <v>0.1</v>
          </cell>
          <cell r="L27">
            <v>6.25E-2</v>
          </cell>
          <cell r="Q27">
            <v>8.3333333333333329E-2</v>
          </cell>
          <cell r="S27">
            <v>8.3333333333333329E-2</v>
          </cell>
        </row>
        <row r="28">
          <cell r="C28" t="str">
            <v>Matrix Differences</v>
          </cell>
          <cell r="F28">
            <v>6.25E-2</v>
          </cell>
          <cell r="I28">
            <v>6.25E-2</v>
          </cell>
          <cell r="L28">
            <v>6.25E-2</v>
          </cell>
          <cell r="Q28">
            <v>2.7777777777777776E-2</v>
          </cell>
          <cell r="S28">
            <v>2.7777777777777776E-2</v>
          </cell>
        </row>
        <row r="29">
          <cell r="C29" t="str">
            <v>Verdi/EI's</v>
          </cell>
          <cell r="D29">
            <v>0.2</v>
          </cell>
          <cell r="E29">
            <v>0.1</v>
          </cell>
          <cell r="F29">
            <v>0.125</v>
          </cell>
          <cell r="G29">
            <v>0.2</v>
          </cell>
          <cell r="H29">
            <v>0.2</v>
          </cell>
          <cell r="I29">
            <v>0.125</v>
          </cell>
          <cell r="J29">
            <v>0.2</v>
          </cell>
          <cell r="K29">
            <v>0.2</v>
          </cell>
          <cell r="L29">
            <v>0.125</v>
          </cell>
          <cell r="Q29">
            <v>0.16666666666666666</v>
          </cell>
          <cell r="S29">
            <v>0.15740740740740741</v>
          </cell>
        </row>
        <row r="30">
          <cell r="C30" t="str">
            <v>Forecast</v>
          </cell>
          <cell r="F30">
            <v>0.1875</v>
          </cell>
          <cell r="I30">
            <v>0.1875</v>
          </cell>
          <cell r="L30">
            <v>0.1875</v>
          </cell>
          <cell r="Q30">
            <v>8.3333333333333329E-2</v>
          </cell>
          <cell r="S30">
            <v>8.3333333333333329E-2</v>
          </cell>
        </row>
        <row r="31">
          <cell r="C31" t="str">
            <v>OCF</v>
          </cell>
          <cell r="F31">
            <v>0.125</v>
          </cell>
          <cell r="I31">
            <v>0.125</v>
          </cell>
          <cell r="L31">
            <v>0.125</v>
          </cell>
          <cell r="Q31">
            <v>5.5555555555555552E-2</v>
          </cell>
          <cell r="S31">
            <v>5.5555555555555552E-2</v>
          </cell>
        </row>
        <row r="32">
          <cell r="C32" t="str">
            <v>Points Missed</v>
          </cell>
          <cell r="D32">
            <v>0.4</v>
          </cell>
          <cell r="E32">
            <v>0.5</v>
          </cell>
          <cell r="F32">
            <v>0</v>
          </cell>
          <cell r="G32">
            <v>0</v>
          </cell>
          <cell r="H32">
            <v>0</v>
          </cell>
          <cell r="I32">
            <v>0</v>
          </cell>
          <cell r="J32">
            <v>0.1</v>
          </cell>
          <cell r="K32">
            <v>0.1</v>
          </cell>
          <cell r="L32">
            <v>0.125</v>
          </cell>
          <cell r="Q32">
            <v>0.1111111111111111</v>
          </cell>
          <cell r="S32">
            <v>0.12037037037037036</v>
          </cell>
        </row>
        <row r="34">
          <cell r="C34" t="str">
            <v>Total Scored</v>
          </cell>
          <cell r="D34">
            <v>0.6</v>
          </cell>
          <cell r="E34">
            <v>0.5</v>
          </cell>
          <cell r="F34">
            <v>1</v>
          </cell>
          <cell r="G34">
            <v>1</v>
          </cell>
          <cell r="H34">
            <v>1</v>
          </cell>
          <cell r="I34">
            <v>1</v>
          </cell>
          <cell r="J34">
            <v>0.9</v>
          </cell>
          <cell r="K34">
            <v>0.9</v>
          </cell>
          <cell r="L34">
            <v>0.875</v>
          </cell>
          <cell r="Q34">
            <v>0.88888888888888884</v>
          </cell>
          <cell r="S34">
            <v>0.87962962962962965</v>
          </cell>
        </row>
        <row r="35">
          <cell r="C35" t="str">
            <v>Total Points Available</v>
          </cell>
          <cell r="D35">
            <v>1</v>
          </cell>
          <cell r="E35">
            <v>1</v>
          </cell>
          <cell r="F35">
            <v>1</v>
          </cell>
          <cell r="G35">
            <v>1</v>
          </cell>
          <cell r="H35">
            <v>1</v>
          </cell>
          <cell r="I35">
            <v>1</v>
          </cell>
          <cell r="J35">
            <v>1</v>
          </cell>
          <cell r="K35">
            <v>1</v>
          </cell>
          <cell r="L35">
            <v>1</v>
          </cell>
          <cell r="Q35">
            <v>1</v>
          </cell>
          <cell r="S35">
            <v>1</v>
          </cell>
        </row>
        <row r="38">
          <cell r="C38" t="str">
            <v>Comments for This Month</v>
          </cell>
        </row>
        <row r="40">
          <cell r="C40" t="str">
            <v>April</v>
          </cell>
          <cell r="F40" t="str">
            <v>July</v>
          </cell>
          <cell r="H40" t="str">
            <v>October</v>
          </cell>
          <cell r="J40" t="str">
            <v>December</v>
          </cell>
        </row>
        <row r="41">
          <cell r="C41" t="str">
            <v>1) Results received late - Loose all points</v>
          </cell>
          <cell r="F41" t="str">
            <v>1) No comment</v>
          </cell>
          <cell r="H41" t="str">
            <v>1) Forecast late</v>
          </cell>
          <cell r="J41" t="str">
            <v>1) Errors in WC Position</v>
          </cell>
        </row>
        <row r="42">
          <cell r="J42" t="str">
            <v>2) Errors in KPI's</v>
          </cell>
        </row>
        <row r="43">
          <cell r="C43" t="str">
            <v xml:space="preserve">May </v>
          </cell>
          <cell r="F43" t="str">
            <v>August</v>
          </cell>
          <cell r="H43" t="str">
            <v>November</v>
          </cell>
        </row>
        <row r="44">
          <cell r="C44" t="str">
            <v>1) Commentaries received late - Loose all points</v>
          </cell>
          <cell r="F44" t="str">
            <v>1) No Comments</v>
          </cell>
          <cell r="H44" t="str">
            <v>1) Forecast late</v>
          </cell>
        </row>
        <row r="45">
          <cell r="C45" t="str">
            <v>2) Missing information in Verdi files</v>
          </cell>
        </row>
        <row r="47">
          <cell r="C47" t="str">
            <v>June</v>
          </cell>
          <cell r="F47" t="str">
            <v>September</v>
          </cell>
        </row>
        <row r="48">
          <cell r="C48" t="str">
            <v>1) No comments</v>
          </cell>
          <cell r="F48" t="str">
            <v>1) No Comments</v>
          </cell>
        </row>
      </sheetData>
      <sheetData sheetId="4"/>
      <sheetData sheetId="5">
        <row r="3">
          <cell r="C3" t="str">
            <v>River Plate HPC/ICE</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0.3</v>
          </cell>
          <cell r="E25">
            <v>0.3</v>
          </cell>
          <cell r="F25">
            <v>0.125</v>
          </cell>
          <cell r="G25">
            <v>0.4</v>
          </cell>
          <cell r="H25">
            <v>0.4</v>
          </cell>
          <cell r="I25">
            <v>6.25E-2</v>
          </cell>
          <cell r="J25">
            <v>0.3</v>
          </cell>
          <cell r="K25">
            <v>0.4</v>
          </cell>
          <cell r="L25">
            <v>0.25</v>
          </cell>
          <cell r="M25">
            <v>0.3</v>
          </cell>
          <cell r="N25">
            <v>0.4</v>
          </cell>
          <cell r="O25">
            <v>0</v>
          </cell>
          <cell r="Q25">
            <v>0.19444444444444445</v>
          </cell>
          <cell r="S25">
            <v>0.24305555555555555</v>
          </cell>
        </row>
        <row r="26">
          <cell r="C26" t="str">
            <v>Commentary Quality/Timeliness</v>
          </cell>
          <cell r="D26">
            <v>0</v>
          </cell>
          <cell r="E26">
            <v>0.3</v>
          </cell>
          <cell r="F26">
            <v>0.1875</v>
          </cell>
          <cell r="G26">
            <v>0.1</v>
          </cell>
          <cell r="H26">
            <v>0.3</v>
          </cell>
          <cell r="I26">
            <v>0.125</v>
          </cell>
          <cell r="J26">
            <v>0.3</v>
          </cell>
          <cell r="K26">
            <v>0.3</v>
          </cell>
          <cell r="L26">
            <v>0</v>
          </cell>
          <cell r="M26">
            <v>0</v>
          </cell>
          <cell r="N26">
            <v>0.3</v>
          </cell>
          <cell r="O26">
            <v>0</v>
          </cell>
          <cell r="Q26">
            <v>8.3333333333333329E-2</v>
          </cell>
          <cell r="S26">
            <v>0.14583333333333334</v>
          </cell>
        </row>
        <row r="27">
          <cell r="C27" t="str">
            <v>GP Variance</v>
          </cell>
          <cell r="D27">
            <v>0</v>
          </cell>
          <cell r="E27">
            <v>0</v>
          </cell>
          <cell r="F27">
            <v>6.25E-2</v>
          </cell>
          <cell r="G27">
            <v>0.1</v>
          </cell>
          <cell r="H27">
            <v>0.1</v>
          </cell>
          <cell r="I27">
            <v>6.25E-2</v>
          </cell>
          <cell r="J27">
            <v>0.1</v>
          </cell>
          <cell r="K27">
            <v>0.1</v>
          </cell>
          <cell r="L27">
            <v>6.25E-2</v>
          </cell>
          <cell r="M27">
            <v>0.1</v>
          </cell>
          <cell r="N27">
            <v>0</v>
          </cell>
          <cell r="O27">
            <v>0</v>
          </cell>
          <cell r="Q27">
            <v>2.7777777777777776E-2</v>
          </cell>
          <cell r="S27">
            <v>5.5555555555555552E-2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0.2</v>
          </cell>
          <cell r="E29">
            <v>0.2</v>
          </cell>
          <cell r="F29">
            <v>0.125</v>
          </cell>
          <cell r="G29">
            <v>0.2</v>
          </cell>
          <cell r="H29">
            <v>0.2</v>
          </cell>
          <cell r="I29">
            <v>0.125</v>
          </cell>
          <cell r="J29">
            <v>0.1</v>
          </cell>
          <cell r="K29">
            <v>0.2</v>
          </cell>
          <cell r="L29">
            <v>0.125</v>
          </cell>
          <cell r="M29">
            <v>0.2</v>
          </cell>
          <cell r="N29">
            <v>0.2</v>
          </cell>
          <cell r="O29">
            <v>0.125</v>
          </cell>
          <cell r="Q29">
            <v>0.16666666666666666</v>
          </cell>
          <cell r="S29">
            <v>0.15972222222222221</v>
          </cell>
        </row>
        <row r="30">
          <cell r="C30" t="str">
            <v>Forecast</v>
          </cell>
          <cell r="F30">
            <v>0.1875</v>
          </cell>
          <cell r="I30">
            <v>0.1875</v>
          </cell>
          <cell r="L30">
            <v>0</v>
          </cell>
          <cell r="O30">
            <v>0.1875</v>
          </cell>
          <cell r="Q30">
            <v>8.3333333333333329E-2</v>
          </cell>
          <cell r="S30">
            <v>6.25E-2</v>
          </cell>
        </row>
        <row r="31">
          <cell r="C31" t="str">
            <v>OCF</v>
          </cell>
          <cell r="F31">
            <v>6.25E-2</v>
          </cell>
          <cell r="I31">
            <v>0.125</v>
          </cell>
          <cell r="L31">
            <v>0.125</v>
          </cell>
          <cell r="O31">
            <v>0.125</v>
          </cell>
          <cell r="Q31">
            <v>5.5555555555555552E-2</v>
          </cell>
          <cell r="S31">
            <v>4.8611111111111112E-2</v>
          </cell>
        </row>
        <row r="32">
          <cell r="C32" t="str">
            <v>Points Missed</v>
          </cell>
          <cell r="D32">
            <v>0.5</v>
          </cell>
          <cell r="E32">
            <v>0.2</v>
          </cell>
          <cell r="F32">
            <v>0.1875</v>
          </cell>
          <cell r="G32">
            <v>0.2</v>
          </cell>
          <cell r="H32">
            <v>0</v>
          </cell>
          <cell r="I32">
            <v>0.25</v>
          </cell>
          <cell r="J32">
            <v>0.2</v>
          </cell>
          <cell r="K32">
            <v>0</v>
          </cell>
          <cell r="L32">
            <v>0.375</v>
          </cell>
          <cell r="M32">
            <v>0.4</v>
          </cell>
          <cell r="N32">
            <v>0.1</v>
          </cell>
          <cell r="O32">
            <v>0.5</v>
          </cell>
          <cell r="Q32">
            <v>0.3611111111111111</v>
          </cell>
          <cell r="S32">
            <v>0.25694444444444442</v>
          </cell>
        </row>
        <row r="34">
          <cell r="C34" t="str">
            <v>Total Scored</v>
          </cell>
          <cell r="D34">
            <v>0.5</v>
          </cell>
          <cell r="E34">
            <v>0.8</v>
          </cell>
          <cell r="F34">
            <v>0.8125</v>
          </cell>
          <cell r="G34">
            <v>0.8</v>
          </cell>
          <cell r="H34">
            <v>1</v>
          </cell>
          <cell r="I34">
            <v>0.75</v>
          </cell>
          <cell r="J34">
            <v>0.8</v>
          </cell>
          <cell r="K34">
            <v>1</v>
          </cell>
          <cell r="L34">
            <v>0.625</v>
          </cell>
          <cell r="M34">
            <v>0.6</v>
          </cell>
          <cell r="N34">
            <v>0.9</v>
          </cell>
          <cell r="O34">
            <v>0.5</v>
          </cell>
          <cell r="Q34">
            <v>0.63888888888888884</v>
          </cell>
          <cell r="S34">
            <v>0.74305555555555558</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40">
          <cell r="C40" t="str">
            <v>Jan</v>
          </cell>
          <cell r="E40" t="str">
            <v>May</v>
          </cell>
          <cell r="J40" t="str">
            <v>July</v>
          </cell>
          <cell r="N40" t="str">
            <v>October</v>
          </cell>
        </row>
        <row r="41">
          <cell r="C41" t="str">
            <v>1) Incorrect GP variance</v>
          </cell>
          <cell r="E41" t="str">
            <v>No comments</v>
          </cell>
          <cell r="J41" t="str">
            <v>1) Forecast received late</v>
          </cell>
          <cell r="N41" t="str">
            <v>1) Forecast received late</v>
          </cell>
        </row>
        <row r="42">
          <cell r="C42" t="str">
            <v>2) Commentary Received Late - Loose all points</v>
          </cell>
          <cell r="J42" t="str">
            <v>2) Projects erased in EI file.</v>
          </cell>
          <cell r="N42" t="str">
            <v>2) Commentaries received late (loose all points)</v>
          </cell>
        </row>
        <row r="44">
          <cell r="C44" t="str">
            <v>Feb</v>
          </cell>
          <cell r="E44" t="str">
            <v>June</v>
          </cell>
          <cell r="J44" t="str">
            <v>August</v>
          </cell>
          <cell r="N44" t="str">
            <v>November</v>
          </cell>
        </row>
        <row r="45">
          <cell r="C45" t="str">
            <v>1) Incorrect GP variance</v>
          </cell>
          <cell r="E45" t="str">
            <v>1) (Paraguay) errors of unit in different measures</v>
          </cell>
          <cell r="J45" t="str">
            <v>1) No Comments</v>
          </cell>
          <cell r="N45" t="str">
            <v>1) Errors in GP Variance</v>
          </cell>
        </row>
        <row r="46">
          <cell r="C46" t="str">
            <v>2) Biju included in incorrect category</v>
          </cell>
          <cell r="E46" t="str">
            <v>2) KPI's - late resubmissions / lack of checking</v>
          </cell>
        </row>
        <row r="47">
          <cell r="E47" t="str">
            <v>3) Late resubmission of FA / Prom. Exp (Thursday)</v>
          </cell>
          <cell r="J47" t="str">
            <v>September</v>
          </cell>
          <cell r="N47" t="str">
            <v>December</v>
          </cell>
        </row>
        <row r="48">
          <cell r="C48" t="str">
            <v>March</v>
          </cell>
          <cell r="E48" t="str">
            <v>4) Goodwill missing</v>
          </cell>
          <cell r="J48" t="str">
            <v>1) Forecast received late (loose all points</v>
          </cell>
          <cell r="N48" t="str">
            <v>1) Results received late and incomplete</v>
          </cell>
        </row>
        <row r="49">
          <cell r="C49" t="str">
            <v>1) Incorrect working capital</v>
          </cell>
          <cell r="E49" t="str">
            <v>5) Incorrect GM Variance analysis in commentaries</v>
          </cell>
          <cell r="J49" t="str">
            <v>2) Commentaries received late (loose all points)</v>
          </cell>
          <cell r="N49" t="str">
            <v>2) Commentary received late</v>
          </cell>
        </row>
        <row r="50">
          <cell r="C50" t="str">
            <v>2) Errors in Fixed Asstes ans also no KPI's at all</v>
          </cell>
          <cell r="E50" t="str">
            <v>6) Mismatch NPS Growth analysis against Abacus</v>
          </cell>
          <cell r="J50" t="str">
            <v>3) Issues with volumes</v>
          </cell>
          <cell r="N50" t="str">
            <v>3) Errors in GP Variance</v>
          </cell>
        </row>
        <row r="51">
          <cell r="C51" t="str">
            <v>April</v>
          </cell>
        </row>
        <row r="52">
          <cell r="C52" t="str">
            <v xml:space="preserve">1) Missing GM % variance in Commentaries (Table 3) </v>
          </cell>
        </row>
        <row r="53">
          <cell r="C53" t="str">
            <v>2) Use of old Commentaries version</v>
          </cell>
        </row>
        <row r="54">
          <cell r="C54" t="str">
            <v>3)  UVG and Price Change mismatch Abacus vs. Commentaries</v>
          </cell>
        </row>
      </sheetData>
      <sheetData sheetId="6"/>
      <sheetData sheetId="7">
        <row r="3">
          <cell r="C3" t="str">
            <v>Chile</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0.3</v>
          </cell>
          <cell r="E25">
            <v>0.3</v>
          </cell>
          <cell r="F25">
            <v>0.1875</v>
          </cell>
          <cell r="G25">
            <v>0.4</v>
          </cell>
          <cell r="H25">
            <v>0.4</v>
          </cell>
          <cell r="I25">
            <v>0.125</v>
          </cell>
          <cell r="J25">
            <v>0.4</v>
          </cell>
          <cell r="K25">
            <v>0.4</v>
          </cell>
          <cell r="L25">
            <v>0.25</v>
          </cell>
          <cell r="M25">
            <v>0.4</v>
          </cell>
          <cell r="N25">
            <v>0.3</v>
          </cell>
          <cell r="O25">
            <v>0.25</v>
          </cell>
          <cell r="Q25">
            <v>0.30555555555555558</v>
          </cell>
          <cell r="S25">
            <v>0.29166666666666669</v>
          </cell>
        </row>
        <row r="26">
          <cell r="C26" t="str">
            <v>Commentary Quality/Timeliness</v>
          </cell>
          <cell r="D26">
            <v>0.3</v>
          </cell>
          <cell r="E26">
            <v>0.3</v>
          </cell>
          <cell r="F26">
            <v>0.1875</v>
          </cell>
          <cell r="G26">
            <v>0.3</v>
          </cell>
          <cell r="H26">
            <v>0.3</v>
          </cell>
          <cell r="I26">
            <v>0.1875</v>
          </cell>
          <cell r="J26">
            <v>0.3</v>
          </cell>
          <cell r="K26">
            <v>0.3</v>
          </cell>
          <cell r="L26">
            <v>0.1875</v>
          </cell>
          <cell r="M26">
            <v>0.3</v>
          </cell>
          <cell r="N26">
            <v>0.3</v>
          </cell>
          <cell r="O26">
            <v>0.1875</v>
          </cell>
          <cell r="Q26">
            <v>0.25</v>
          </cell>
          <cell r="S26">
            <v>0.25</v>
          </cell>
        </row>
        <row r="27">
          <cell r="C27" t="str">
            <v>GP Variance</v>
          </cell>
          <cell r="D27">
            <v>0</v>
          </cell>
          <cell r="E27">
            <v>0.1</v>
          </cell>
          <cell r="F27">
            <v>6.25E-2</v>
          </cell>
          <cell r="G27">
            <v>0.1</v>
          </cell>
          <cell r="H27">
            <v>0.1</v>
          </cell>
          <cell r="I27">
            <v>6.25E-2</v>
          </cell>
          <cell r="J27">
            <v>0.1</v>
          </cell>
          <cell r="K27">
            <v>0.1</v>
          </cell>
          <cell r="L27">
            <v>6.25E-2</v>
          </cell>
          <cell r="M27">
            <v>0.1</v>
          </cell>
          <cell r="N27">
            <v>0.1</v>
          </cell>
          <cell r="O27">
            <v>0</v>
          </cell>
          <cell r="Q27">
            <v>5.5555555555555552E-2</v>
          </cell>
          <cell r="S27">
            <v>6.9444444444444448E-2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0.2</v>
          </cell>
          <cell r="E29">
            <v>0.2</v>
          </cell>
          <cell r="F29">
            <v>0.125</v>
          </cell>
          <cell r="G29">
            <v>0.2</v>
          </cell>
          <cell r="H29">
            <v>0.2</v>
          </cell>
          <cell r="I29">
            <v>0.125</v>
          </cell>
          <cell r="J29">
            <v>0.2</v>
          </cell>
          <cell r="K29">
            <v>0.2</v>
          </cell>
          <cell r="L29">
            <v>0.125</v>
          </cell>
          <cell r="M29">
            <v>0.2</v>
          </cell>
          <cell r="N29">
            <v>0.2</v>
          </cell>
          <cell r="O29">
            <v>0.125</v>
          </cell>
          <cell r="Q29">
            <v>0.16666666666666666</v>
          </cell>
          <cell r="S29">
            <v>0.16666666666666666</v>
          </cell>
        </row>
        <row r="30">
          <cell r="C30" t="str">
            <v>Forecast</v>
          </cell>
          <cell r="F30">
            <v>0.1875</v>
          </cell>
          <cell r="I30">
            <v>0.1875</v>
          </cell>
          <cell r="L30">
            <v>0.1875</v>
          </cell>
          <cell r="O30">
            <v>0.1875</v>
          </cell>
          <cell r="Q30">
            <v>8.3333333333333329E-2</v>
          </cell>
          <cell r="S30">
            <v>8.3333333333333329E-2</v>
          </cell>
        </row>
        <row r="31">
          <cell r="C31" t="str">
            <v>OCF</v>
          </cell>
          <cell r="F31">
            <v>6.25E-2</v>
          </cell>
          <cell r="I31">
            <v>0.125</v>
          </cell>
          <cell r="L31">
            <v>0</v>
          </cell>
          <cell r="O31">
            <v>0.125</v>
          </cell>
          <cell r="Q31">
            <v>5.5555555555555552E-2</v>
          </cell>
          <cell r="S31">
            <v>3.4722222222222224E-2</v>
          </cell>
        </row>
        <row r="32">
          <cell r="C32" t="str">
            <v>Points Missed</v>
          </cell>
          <cell r="D32">
            <v>0.2</v>
          </cell>
          <cell r="E32">
            <v>0.1</v>
          </cell>
          <cell r="F32">
            <v>0.125</v>
          </cell>
          <cell r="G32">
            <v>0</v>
          </cell>
          <cell r="H32">
            <v>0</v>
          </cell>
          <cell r="I32">
            <v>0.125</v>
          </cell>
          <cell r="J32">
            <v>0</v>
          </cell>
          <cell r="K32">
            <v>0</v>
          </cell>
          <cell r="L32">
            <v>0.125</v>
          </cell>
          <cell r="M32">
            <v>0</v>
          </cell>
          <cell r="N32">
            <v>0.1</v>
          </cell>
          <cell r="O32">
            <v>6.25E-2</v>
          </cell>
          <cell r="Q32">
            <v>5.5555555555555552E-2</v>
          </cell>
          <cell r="S32">
            <v>7.6388888888888895E-2</v>
          </cell>
        </row>
        <row r="34">
          <cell r="C34" t="str">
            <v>Total Scored</v>
          </cell>
          <cell r="D34">
            <v>0.8</v>
          </cell>
          <cell r="E34">
            <v>0.9</v>
          </cell>
          <cell r="F34">
            <v>0.875</v>
          </cell>
          <cell r="G34">
            <v>1</v>
          </cell>
          <cell r="H34">
            <v>1</v>
          </cell>
          <cell r="I34">
            <v>0.875</v>
          </cell>
          <cell r="J34">
            <v>1</v>
          </cell>
          <cell r="K34">
            <v>1</v>
          </cell>
          <cell r="L34">
            <v>0.875</v>
          </cell>
          <cell r="M34">
            <v>1</v>
          </cell>
          <cell r="N34">
            <v>0.9</v>
          </cell>
          <cell r="O34">
            <v>0.9375</v>
          </cell>
          <cell r="Q34">
            <v>0.94444444444444442</v>
          </cell>
          <cell r="S34">
            <v>0.92361111111111116</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40">
          <cell r="C40" t="str">
            <v>Jan</v>
          </cell>
          <cell r="E40" t="str">
            <v>May</v>
          </cell>
          <cell r="I40" t="str">
            <v>August</v>
          </cell>
          <cell r="M40" t="str">
            <v>November</v>
          </cell>
        </row>
        <row r="41">
          <cell r="C41" t="str">
            <v>1) GP variance incorrect</v>
          </cell>
          <cell r="E41" t="str">
            <v>No Comments</v>
          </cell>
          <cell r="I41" t="str">
            <v>1) No Comments</v>
          </cell>
          <cell r="M41" t="str">
            <v>1) Errors in Deflated Turnover</v>
          </cell>
        </row>
        <row r="42">
          <cell r="C42" t="str">
            <v>2) HPC Forecast missing with 1st submission</v>
          </cell>
        </row>
        <row r="44">
          <cell r="C44" t="str">
            <v>Feb</v>
          </cell>
          <cell r="E44" t="str">
            <v>June</v>
          </cell>
          <cell r="I44" t="str">
            <v>September</v>
          </cell>
          <cell r="M44" t="str">
            <v>December</v>
          </cell>
        </row>
        <row r="45">
          <cell r="C45" t="str">
            <v>1) Forecast received late</v>
          </cell>
          <cell r="E45" t="str">
            <v>1) Errors in average measures (working capital)</v>
          </cell>
          <cell r="I45" t="str">
            <v>1) OCF received late (Loose all points)</v>
          </cell>
          <cell r="M45" t="str">
            <v>1) Errors in GP Variance</v>
          </cell>
        </row>
        <row r="46">
          <cell r="E46" t="str">
            <v>2) KPI's - late resubmissions / lack of checking</v>
          </cell>
        </row>
        <row r="47">
          <cell r="C47" t="str">
            <v>March</v>
          </cell>
          <cell r="E47" t="str">
            <v>3) Goodwill missing</v>
          </cell>
          <cell r="I47" t="str">
            <v>October</v>
          </cell>
        </row>
        <row r="48">
          <cell r="C48" t="str">
            <v>1) Errors in Fixed Assets</v>
          </cell>
          <cell r="I48" t="str">
            <v>1) No Comments</v>
          </cell>
        </row>
        <row r="49">
          <cell r="C49" t="str">
            <v>2) Errors in working capital</v>
          </cell>
          <cell r="E49" t="str">
            <v>July</v>
          </cell>
        </row>
        <row r="50">
          <cell r="E50" t="str">
            <v>No Comments</v>
          </cell>
        </row>
        <row r="51">
          <cell r="C51" t="str">
            <v>April</v>
          </cell>
        </row>
        <row r="52">
          <cell r="C52" t="str">
            <v>No Comments</v>
          </cell>
        </row>
      </sheetData>
      <sheetData sheetId="8">
        <row r="3">
          <cell r="C3" t="str">
            <v>Greater Andina</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0.3</v>
          </cell>
          <cell r="E25">
            <v>0.2</v>
          </cell>
          <cell r="F25">
            <v>0.25</v>
          </cell>
          <cell r="G25">
            <v>0.3</v>
          </cell>
          <cell r="H25">
            <v>0.1</v>
          </cell>
          <cell r="I25">
            <v>0.1875</v>
          </cell>
          <cell r="J25">
            <v>0.4</v>
          </cell>
          <cell r="K25">
            <v>0.3</v>
          </cell>
          <cell r="L25">
            <v>0.1875</v>
          </cell>
          <cell r="M25">
            <v>0.2</v>
          </cell>
          <cell r="N25">
            <v>0.3</v>
          </cell>
          <cell r="O25">
            <v>0</v>
          </cell>
          <cell r="Q25">
            <v>0.1388888888888889</v>
          </cell>
          <cell r="S25">
            <v>0.21527777777777779</v>
          </cell>
        </row>
        <row r="26">
          <cell r="C26" t="str">
            <v>Commentary Quality/Timeliness</v>
          </cell>
          <cell r="D26">
            <v>0</v>
          </cell>
          <cell r="E26">
            <v>0</v>
          </cell>
          <cell r="F26">
            <v>0.1875</v>
          </cell>
          <cell r="G26">
            <v>0</v>
          </cell>
          <cell r="H26">
            <v>0</v>
          </cell>
          <cell r="I26">
            <v>0</v>
          </cell>
          <cell r="J26">
            <v>0</v>
          </cell>
          <cell r="K26">
            <v>0</v>
          </cell>
          <cell r="L26">
            <v>0.1875</v>
          </cell>
          <cell r="M26">
            <v>0.2</v>
          </cell>
          <cell r="N26">
            <v>0.3</v>
          </cell>
          <cell r="O26">
            <v>0</v>
          </cell>
          <cell r="Q26">
            <v>0.1388888888888889</v>
          </cell>
          <cell r="S26">
            <v>7.6388888888888895E-2</v>
          </cell>
        </row>
        <row r="27">
          <cell r="C27" t="str">
            <v>GP Variance</v>
          </cell>
          <cell r="D27">
            <v>0.1</v>
          </cell>
          <cell r="E27">
            <v>0.1</v>
          </cell>
          <cell r="F27">
            <v>6.25E-2</v>
          </cell>
          <cell r="G27">
            <v>0.1</v>
          </cell>
          <cell r="H27">
            <v>0.1</v>
          </cell>
          <cell r="I27">
            <v>6.25E-2</v>
          </cell>
          <cell r="J27">
            <v>0</v>
          </cell>
          <cell r="K27">
            <v>0.1</v>
          </cell>
          <cell r="L27">
            <v>6.25E-2</v>
          </cell>
          <cell r="M27">
            <v>0.1</v>
          </cell>
          <cell r="N27">
            <v>0.1</v>
          </cell>
          <cell r="O27">
            <v>6.25E-2</v>
          </cell>
          <cell r="Q27">
            <v>8.3333333333333329E-2</v>
          </cell>
          <cell r="S27">
            <v>7.6388888888888895E-2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0.2</v>
          </cell>
          <cell r="E29">
            <v>0.2</v>
          </cell>
          <cell r="F29">
            <v>0.125</v>
          </cell>
          <cell r="G29">
            <v>0</v>
          </cell>
          <cell r="H29">
            <v>0</v>
          </cell>
          <cell r="I29">
            <v>0</v>
          </cell>
          <cell r="J29">
            <v>0.2</v>
          </cell>
          <cell r="K29">
            <v>0.2</v>
          </cell>
          <cell r="L29">
            <v>0.125</v>
          </cell>
          <cell r="M29">
            <v>0.2</v>
          </cell>
          <cell r="N29">
            <v>0.2</v>
          </cell>
          <cell r="O29">
            <v>6.25E-2</v>
          </cell>
          <cell r="Q29">
            <v>0.1388888888888889</v>
          </cell>
          <cell r="S29">
            <v>0.11805555555555555</v>
          </cell>
        </row>
        <row r="30">
          <cell r="C30" t="str">
            <v>Forecast</v>
          </cell>
          <cell r="F30">
            <v>0.1875</v>
          </cell>
          <cell r="I30">
            <v>0.1875</v>
          </cell>
          <cell r="L30">
            <v>0.1875</v>
          </cell>
          <cell r="O30">
            <v>0.1875</v>
          </cell>
          <cell r="Q30">
            <v>8.3333333333333329E-2</v>
          </cell>
          <cell r="S30">
            <v>8.3333333333333329E-2</v>
          </cell>
        </row>
        <row r="31">
          <cell r="C31" t="str">
            <v>OCF</v>
          </cell>
          <cell r="F31">
            <v>0.125</v>
          </cell>
          <cell r="I31">
            <v>0.125</v>
          </cell>
          <cell r="L31">
            <v>6.25E-2</v>
          </cell>
          <cell r="O31">
            <v>0.125</v>
          </cell>
          <cell r="Q31">
            <v>5.5555555555555552E-2</v>
          </cell>
          <cell r="S31">
            <v>4.8611111111111112E-2</v>
          </cell>
        </row>
        <row r="32">
          <cell r="C32" t="str">
            <v>Points Missed</v>
          </cell>
          <cell r="D32">
            <v>0.4</v>
          </cell>
          <cell r="E32">
            <v>0.5</v>
          </cell>
          <cell r="F32">
            <v>0</v>
          </cell>
          <cell r="G32">
            <v>0.6</v>
          </cell>
          <cell r="H32">
            <v>0.8</v>
          </cell>
          <cell r="I32">
            <v>0.375</v>
          </cell>
          <cell r="J32">
            <v>0.4</v>
          </cell>
          <cell r="K32">
            <v>0.4</v>
          </cell>
          <cell r="L32">
            <v>0.125</v>
          </cell>
          <cell r="M32">
            <v>0.3</v>
          </cell>
          <cell r="N32">
            <v>0.1</v>
          </cell>
          <cell r="O32">
            <v>0.5</v>
          </cell>
          <cell r="Q32">
            <v>0.33333333333333331</v>
          </cell>
          <cell r="S32">
            <v>0.35416666666666669</v>
          </cell>
        </row>
        <row r="34">
          <cell r="C34" t="str">
            <v>Total Scored</v>
          </cell>
          <cell r="D34">
            <v>0.6</v>
          </cell>
          <cell r="E34">
            <v>0.5</v>
          </cell>
          <cell r="F34">
            <v>1</v>
          </cell>
          <cell r="G34">
            <v>0.4</v>
          </cell>
          <cell r="H34">
            <v>0.2</v>
          </cell>
          <cell r="I34">
            <v>0.625</v>
          </cell>
          <cell r="J34">
            <v>0.6</v>
          </cell>
          <cell r="K34">
            <v>0.6</v>
          </cell>
          <cell r="L34">
            <v>0.875</v>
          </cell>
          <cell r="M34">
            <v>0.7</v>
          </cell>
          <cell r="N34">
            <v>0.9</v>
          </cell>
          <cell r="O34">
            <v>0.5</v>
          </cell>
          <cell r="Q34">
            <v>0.66666666666666663</v>
          </cell>
          <cell r="S34">
            <v>0.64583333333333337</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40">
          <cell r="C40" t="str">
            <v>Jan</v>
          </cell>
          <cell r="E40" t="str">
            <v>May</v>
          </cell>
          <cell r="I40" t="str">
            <v>August</v>
          </cell>
          <cell r="M40" t="str">
            <v>October</v>
          </cell>
        </row>
        <row r="41">
          <cell r="C41" t="str">
            <v>1) OCF forecast not received</v>
          </cell>
          <cell r="E41" t="str">
            <v>1) Venezuela results incorrect A2A &amp; Excel</v>
          </cell>
          <cell r="I41" t="str">
            <v xml:space="preserve">1) Errors in OHD </v>
          </cell>
          <cell r="M41" t="str">
            <v>1) Errors in Foodservice Channel (Peru)</v>
          </cell>
        </row>
        <row r="42">
          <cell r="C42" t="str">
            <v>2)Commentary received late - loose all points</v>
          </cell>
          <cell r="E42" t="str">
            <v>2) Commentaries received late (loose all points)</v>
          </cell>
          <cell r="I42" t="str">
            <v>2) Errors in Channel split</v>
          </cell>
          <cell r="M42" t="str">
            <v>2) Errors in SCC, MDC, OHD/Brands missing(Venezuela)</v>
          </cell>
        </row>
        <row r="43">
          <cell r="E43" t="str">
            <v xml:space="preserve">3) Issues in the GP variance analysis </v>
          </cell>
          <cell r="I43" t="str">
            <v>3) Commentaries received late (loose all points)</v>
          </cell>
          <cell r="M43" t="str">
            <v>3) Differences in LB Growth</v>
          </cell>
        </row>
        <row r="44">
          <cell r="C44" t="str">
            <v>Feb</v>
          </cell>
          <cell r="E44" t="str">
            <v>4) Missing explanations in commentaries</v>
          </cell>
        </row>
        <row r="45">
          <cell r="C45" t="str">
            <v>1) Commentary received late</v>
          </cell>
          <cell r="E45" t="str">
            <v xml:space="preserve"> (Manufacturing costs in Colombia)</v>
          </cell>
        </row>
        <row r="46">
          <cell r="C46" t="str">
            <v>2) Resubmission of forecats and also brand data</v>
          </cell>
        </row>
        <row r="47">
          <cell r="E47" t="str">
            <v>June</v>
          </cell>
          <cell r="I47" t="str">
            <v>September</v>
          </cell>
          <cell r="M47" t="str">
            <v>November</v>
          </cell>
        </row>
        <row r="48">
          <cell r="C48" t="str">
            <v>March</v>
          </cell>
          <cell r="E48" t="str">
            <v>1) Goodwill missing</v>
          </cell>
          <cell r="I48" t="str">
            <v>1) Forecast Resubmission (Ven ICE Cream)</v>
          </cell>
          <cell r="M48" t="str">
            <v>1) Errors in the Split FS/Retail (Peru)</v>
          </cell>
        </row>
        <row r="49">
          <cell r="C49" t="str">
            <v>No comments</v>
          </cell>
          <cell r="E49" t="str">
            <v>2)Commentary received late - loose all points</v>
          </cell>
          <cell r="I49" t="str">
            <v>2) Errors in KPI's (Peru, Bolivia, Venezuela)</v>
          </cell>
        </row>
        <row r="50">
          <cell r="E50" t="str">
            <v>3) Verdi files received late (Loose all points)</v>
          </cell>
          <cell r="I50" t="str">
            <v>3) Errors in OCF and GCE (Peru)</v>
          </cell>
        </row>
        <row r="51">
          <cell r="C51" t="str">
            <v>April</v>
          </cell>
          <cell r="E51" t="str">
            <v>4) Errors in GM variance analysis</v>
          </cell>
          <cell r="I51" t="str">
            <v>4) Issues in Volumes (Colombia)</v>
          </cell>
          <cell r="M51" t="str">
            <v>December</v>
          </cell>
        </row>
        <row r="52">
          <cell r="C52" t="str">
            <v>1) Brand Data received incorrect</v>
          </cell>
          <cell r="E52" t="str">
            <v xml:space="preserve"> (base GM shown on vol/mix line)</v>
          </cell>
          <cell r="M52" t="str">
            <v>1) Results received late and incomplete, loose all points (Venezuela)</v>
          </cell>
        </row>
        <row r="53">
          <cell r="C53" t="str">
            <v>2) Commentaries received Late (Loose all points)</v>
          </cell>
          <cell r="E53" t="str">
            <v>July</v>
          </cell>
          <cell r="M53" t="str">
            <v>2) Commentary received late, loose all points</v>
          </cell>
        </row>
        <row r="54">
          <cell r="C54" t="str">
            <v>3) GM % incorrect, TR mismatch Abacus vs. Commentaries</v>
          </cell>
          <cell r="E54" t="str">
            <v>1) Commentaries received late (loose all points)</v>
          </cell>
          <cell r="M54" t="str">
            <v>3) Errors in the Split FS/Retail (Peru)</v>
          </cell>
        </row>
        <row r="55">
          <cell r="C55" t="str">
            <v>4) Verdi files received late (Loose all points)</v>
          </cell>
          <cell r="E55" t="str">
            <v>2| Errors in the GP Analysis (Acq. &amp; Disp)</v>
          </cell>
          <cell r="M55" t="str">
            <v>4) Mismatch Abacus vs EI database</v>
          </cell>
        </row>
      </sheetData>
      <sheetData sheetId="9"/>
      <sheetData sheetId="10"/>
      <sheetData sheetId="11">
        <row r="3">
          <cell r="C3" t="str">
            <v>South Andina</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 - Dec</v>
          </cell>
        </row>
        <row r="25">
          <cell r="C25" t="str">
            <v>Results Quality/Timeliness</v>
          </cell>
          <cell r="D25">
            <v>0.4</v>
          </cell>
          <cell r="E25">
            <v>0.2</v>
          </cell>
          <cell r="F25">
            <v>0.25</v>
          </cell>
          <cell r="G25">
            <v>0.2</v>
          </cell>
          <cell r="H25">
            <v>0.4</v>
          </cell>
          <cell r="I25">
            <v>0.1875</v>
          </cell>
          <cell r="J25">
            <v>0.4</v>
          </cell>
          <cell r="K25">
            <v>0.4</v>
          </cell>
          <cell r="L25" t="str">
            <v>Included in GA</v>
          </cell>
        </row>
        <row r="26">
          <cell r="C26" t="str">
            <v>Commentary Quality/Timeliness</v>
          </cell>
          <cell r="D26">
            <v>0.3</v>
          </cell>
          <cell r="E26">
            <v>0.3</v>
          </cell>
          <cell r="F26">
            <v>0.1875</v>
          </cell>
          <cell r="G26">
            <v>0.2</v>
          </cell>
          <cell r="H26">
            <v>0.3</v>
          </cell>
          <cell r="I26">
            <v>0.1875</v>
          </cell>
          <cell r="J26">
            <v>0.3</v>
          </cell>
          <cell r="K26">
            <v>0.3</v>
          </cell>
          <cell r="L26" t="str">
            <v>Included in GA</v>
          </cell>
        </row>
        <row r="27">
          <cell r="C27" t="str">
            <v>GP Variance</v>
          </cell>
          <cell r="D27">
            <v>0.1</v>
          </cell>
          <cell r="E27">
            <v>0</v>
          </cell>
          <cell r="F27">
            <v>0</v>
          </cell>
          <cell r="G27">
            <v>0.1</v>
          </cell>
          <cell r="H27">
            <v>0</v>
          </cell>
          <cell r="I27">
            <v>6.25E-2</v>
          </cell>
          <cell r="J27">
            <v>0.1</v>
          </cell>
          <cell r="K27">
            <v>0.1</v>
          </cell>
          <cell r="L27" t="str">
            <v>Included in GA</v>
          </cell>
        </row>
        <row r="28">
          <cell r="C28" t="str">
            <v>Matrix Differences</v>
          </cell>
          <cell r="F28">
            <v>6.25E-2</v>
          </cell>
          <cell r="I28">
            <v>6.25E-2</v>
          </cell>
          <cell r="L28" t="str">
            <v>Included in GA</v>
          </cell>
        </row>
        <row r="29">
          <cell r="C29" t="str">
            <v>Verdi/EI's</v>
          </cell>
          <cell r="D29">
            <v>0.2</v>
          </cell>
          <cell r="E29">
            <v>0.2</v>
          </cell>
          <cell r="F29">
            <v>0.125</v>
          </cell>
          <cell r="G29">
            <v>0.2</v>
          </cell>
          <cell r="H29">
            <v>0.1</v>
          </cell>
          <cell r="I29">
            <v>0.125</v>
          </cell>
          <cell r="J29">
            <v>0.2</v>
          </cell>
          <cell r="K29">
            <v>0.2</v>
          </cell>
          <cell r="L29" t="str">
            <v>Included in GA</v>
          </cell>
        </row>
        <row r="30">
          <cell r="C30" t="str">
            <v>Forecast</v>
          </cell>
          <cell r="F30">
            <v>0.1875</v>
          </cell>
          <cell r="I30">
            <v>0.1875</v>
          </cell>
          <cell r="L30" t="str">
            <v>Included in GA</v>
          </cell>
        </row>
        <row r="31">
          <cell r="C31" t="str">
            <v>OCF</v>
          </cell>
          <cell r="F31">
            <v>0.125</v>
          </cell>
          <cell r="I31">
            <v>0.125</v>
          </cell>
          <cell r="L31" t="str">
            <v>Included in GA</v>
          </cell>
        </row>
        <row r="32">
          <cell r="C32" t="str">
            <v>Points Missed</v>
          </cell>
          <cell r="D32">
            <v>0</v>
          </cell>
          <cell r="E32">
            <v>0.3</v>
          </cell>
          <cell r="F32">
            <v>6.25E-2</v>
          </cell>
          <cell r="G32">
            <v>0.3</v>
          </cell>
          <cell r="H32">
            <v>0.2</v>
          </cell>
          <cell r="I32">
            <v>6.25E-2</v>
          </cell>
          <cell r="J32">
            <v>0</v>
          </cell>
          <cell r="K32">
            <v>0</v>
          </cell>
          <cell r="L32">
            <v>0</v>
          </cell>
        </row>
        <row r="34">
          <cell r="C34" t="str">
            <v>Total Scored</v>
          </cell>
          <cell r="D34">
            <v>1</v>
          </cell>
          <cell r="E34">
            <v>0.7</v>
          </cell>
          <cell r="F34">
            <v>0.9375</v>
          </cell>
          <cell r="G34">
            <v>0.7</v>
          </cell>
          <cell r="H34">
            <v>0.8</v>
          </cell>
          <cell r="I34">
            <v>0.9375</v>
          </cell>
          <cell r="J34">
            <v>1</v>
          </cell>
          <cell r="K34">
            <v>1</v>
          </cell>
          <cell r="L34">
            <v>1</v>
          </cell>
        </row>
        <row r="35">
          <cell r="C35" t="str">
            <v>Total Points Available</v>
          </cell>
          <cell r="D35">
            <v>1</v>
          </cell>
          <cell r="E35">
            <v>1</v>
          </cell>
          <cell r="F35">
            <v>1</v>
          </cell>
          <cell r="G35">
            <v>1</v>
          </cell>
          <cell r="H35">
            <v>1</v>
          </cell>
          <cell r="I35">
            <v>1</v>
          </cell>
          <cell r="J35">
            <v>1</v>
          </cell>
          <cell r="K35">
            <v>1</v>
          </cell>
          <cell r="L35">
            <v>1</v>
          </cell>
        </row>
        <row r="38">
          <cell r="C38" t="str">
            <v>Comments for This Month</v>
          </cell>
        </row>
        <row r="40">
          <cell r="C40" t="str">
            <v>Jan</v>
          </cell>
          <cell r="E40" t="str">
            <v>May</v>
          </cell>
          <cell r="I40" t="str">
            <v>September - December</v>
          </cell>
        </row>
        <row r="41">
          <cell r="C41" t="str">
            <v>No comments</v>
          </cell>
          <cell r="E41" t="str">
            <v xml:space="preserve">1) Issues in the GP variance analysis </v>
          </cell>
          <cell r="I41" t="str">
            <v>INCLUDED IN GREATER ANDINA</v>
          </cell>
        </row>
        <row r="42">
          <cell r="E42" t="str">
            <v>2) Missing information in Verdi files</v>
          </cell>
        </row>
        <row r="43">
          <cell r="C43" t="str">
            <v>Feb</v>
          </cell>
          <cell r="E43" t="str">
            <v>June</v>
          </cell>
        </row>
        <row r="44">
          <cell r="C44" t="str">
            <v>1) Resubmission O/heads and PY turnover</v>
          </cell>
          <cell r="E44" t="str">
            <v>1) KPI's - lack of checking</v>
          </cell>
        </row>
        <row r="45">
          <cell r="C45" t="str">
            <v>2) Incorrect GP Variance</v>
          </cell>
        </row>
        <row r="46">
          <cell r="E46" t="str">
            <v>July</v>
          </cell>
        </row>
        <row r="47">
          <cell r="C47" t="str">
            <v>March</v>
          </cell>
          <cell r="E47" t="str">
            <v>1) No comments</v>
          </cell>
        </row>
        <row r="48">
          <cell r="C48" t="str">
            <v>1) Gross Profit Variance incorrect</v>
          </cell>
        </row>
        <row r="49">
          <cell r="E49" t="str">
            <v>August</v>
          </cell>
        </row>
        <row r="50">
          <cell r="C50" t="str">
            <v>April</v>
          </cell>
          <cell r="E50" t="str">
            <v>1) No Comments</v>
          </cell>
        </row>
        <row r="51">
          <cell r="C51" t="str">
            <v>1) Foodservice data incorrect.</v>
          </cell>
        </row>
        <row r="52">
          <cell r="C52" t="str">
            <v>2) Incorrect GM% numbers</v>
          </cell>
        </row>
      </sheetData>
      <sheetData sheetId="12">
        <row r="3">
          <cell r="C3" t="str">
            <v>Central America</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0.4</v>
          </cell>
          <cell r="E25">
            <v>0.4</v>
          </cell>
          <cell r="F25">
            <v>0.25</v>
          </cell>
          <cell r="G25">
            <v>0.4</v>
          </cell>
          <cell r="H25">
            <v>0.3</v>
          </cell>
          <cell r="I25">
            <v>0.25</v>
          </cell>
          <cell r="J25">
            <v>0.3</v>
          </cell>
          <cell r="K25">
            <v>0.3</v>
          </cell>
          <cell r="L25">
            <v>0.1875</v>
          </cell>
          <cell r="M25">
            <v>0.3</v>
          </cell>
          <cell r="N25">
            <v>0.4</v>
          </cell>
          <cell r="O25">
            <v>0.25</v>
          </cell>
          <cell r="Q25">
            <v>0.30555555555555558</v>
          </cell>
          <cell r="S25">
            <v>0.2986111111111111</v>
          </cell>
        </row>
        <row r="26">
          <cell r="C26" t="str">
            <v>Commentary Quality/Timeliness</v>
          </cell>
          <cell r="D26">
            <v>0.3</v>
          </cell>
          <cell r="E26">
            <v>0.3</v>
          </cell>
          <cell r="F26">
            <v>0.1875</v>
          </cell>
          <cell r="G26">
            <v>0.2</v>
          </cell>
          <cell r="H26">
            <v>0.3</v>
          </cell>
          <cell r="I26">
            <v>0.1875</v>
          </cell>
          <cell r="J26">
            <v>0.3</v>
          </cell>
          <cell r="K26">
            <v>0.3</v>
          </cell>
          <cell r="L26">
            <v>0.1875</v>
          </cell>
          <cell r="M26">
            <v>0.3</v>
          </cell>
          <cell r="N26">
            <v>0.3</v>
          </cell>
          <cell r="O26">
            <v>0</v>
          </cell>
          <cell r="Q26">
            <v>0.16666666666666666</v>
          </cell>
          <cell r="S26">
            <v>0.22222222222222221</v>
          </cell>
        </row>
        <row r="27">
          <cell r="C27" t="str">
            <v>GP Variance</v>
          </cell>
          <cell r="D27">
            <v>0.1</v>
          </cell>
          <cell r="E27">
            <v>0.1</v>
          </cell>
          <cell r="F27">
            <v>6.25E-2</v>
          </cell>
          <cell r="G27">
            <v>0</v>
          </cell>
          <cell r="H27">
            <v>0</v>
          </cell>
          <cell r="I27">
            <v>6.25E-2</v>
          </cell>
          <cell r="J27">
            <v>0.1</v>
          </cell>
          <cell r="K27">
            <v>0.1</v>
          </cell>
          <cell r="L27">
            <v>6.25E-2</v>
          </cell>
          <cell r="M27">
            <v>0.1</v>
          </cell>
          <cell r="N27">
            <v>0.1</v>
          </cell>
          <cell r="O27">
            <v>6.25E-2</v>
          </cell>
          <cell r="Q27">
            <v>8.3333333333333329E-2</v>
          </cell>
          <cell r="S27">
            <v>6.9444444444444448E-2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v>
          </cell>
          <cell r="E29">
            <v>0.1</v>
          </cell>
          <cell r="F29">
            <v>0.125</v>
          </cell>
          <cell r="G29">
            <v>0.2</v>
          </cell>
          <cell r="H29">
            <v>0.2</v>
          </cell>
          <cell r="I29">
            <v>0.125</v>
          </cell>
          <cell r="J29">
            <v>0.2</v>
          </cell>
          <cell r="K29">
            <v>0.2</v>
          </cell>
          <cell r="L29">
            <v>0.125</v>
          </cell>
          <cell r="M29">
            <v>0.2</v>
          </cell>
          <cell r="N29">
            <v>0.2</v>
          </cell>
          <cell r="O29">
            <v>0.125</v>
          </cell>
          <cell r="Q29">
            <v>0.16666666666666666</v>
          </cell>
          <cell r="S29">
            <v>0.14583333333333334</v>
          </cell>
        </row>
        <row r="30">
          <cell r="C30" t="str">
            <v>Forecast</v>
          </cell>
          <cell r="F30">
            <v>0.1875</v>
          </cell>
          <cell r="I30">
            <v>0.1875</v>
          </cell>
          <cell r="L30">
            <v>0.1875</v>
          </cell>
          <cell r="O30">
            <v>0.1875</v>
          </cell>
          <cell r="Q30">
            <v>8.3333333333333329E-2</v>
          </cell>
          <cell r="S30">
            <v>8.3333333333333329E-2</v>
          </cell>
        </row>
        <row r="31">
          <cell r="C31" t="str">
            <v>OCF</v>
          </cell>
          <cell r="F31">
            <v>0</v>
          </cell>
          <cell r="I31">
            <v>0.125</v>
          </cell>
          <cell r="L31">
            <v>0.125</v>
          </cell>
          <cell r="O31">
            <v>0.125</v>
          </cell>
          <cell r="Q31">
            <v>5.5555555555555552E-2</v>
          </cell>
          <cell r="S31">
            <v>4.1666666666666664E-2</v>
          </cell>
        </row>
        <row r="32">
          <cell r="C32" t="str">
            <v>Points Missed</v>
          </cell>
          <cell r="D32">
            <v>0.2</v>
          </cell>
          <cell r="E32">
            <v>0.1</v>
          </cell>
          <cell r="F32">
            <v>0.125</v>
          </cell>
          <cell r="G32">
            <v>0.2</v>
          </cell>
          <cell r="H32">
            <v>0.2</v>
          </cell>
          <cell r="I32">
            <v>0</v>
          </cell>
          <cell r="J32">
            <v>0.1</v>
          </cell>
          <cell r="K32">
            <v>0.1</v>
          </cell>
          <cell r="L32">
            <v>6.25E-2</v>
          </cell>
          <cell r="M32">
            <v>0.1</v>
          </cell>
          <cell r="N32">
            <v>0</v>
          </cell>
          <cell r="O32">
            <v>0.1875</v>
          </cell>
          <cell r="Q32">
            <v>0.1111111111111111</v>
          </cell>
          <cell r="S32">
            <v>0.1111111111111111</v>
          </cell>
        </row>
        <row r="34">
          <cell r="C34" t="str">
            <v>Total Scored</v>
          </cell>
          <cell r="D34">
            <v>0.8</v>
          </cell>
          <cell r="E34">
            <v>0.9</v>
          </cell>
          <cell r="F34">
            <v>0.875</v>
          </cell>
          <cell r="G34">
            <v>0.8</v>
          </cell>
          <cell r="H34">
            <v>0.8</v>
          </cell>
          <cell r="I34">
            <v>1</v>
          </cell>
          <cell r="J34">
            <v>0.9</v>
          </cell>
          <cell r="K34">
            <v>0.9</v>
          </cell>
          <cell r="L34">
            <v>0.9375</v>
          </cell>
          <cell r="M34">
            <v>0.9</v>
          </cell>
          <cell r="N34">
            <v>1</v>
          </cell>
          <cell r="O34">
            <v>0.8125</v>
          </cell>
          <cell r="Q34">
            <v>0.88888888888888884</v>
          </cell>
          <cell r="S34">
            <v>0.88888888888888884</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40">
          <cell r="C40" t="str">
            <v>Jan</v>
          </cell>
          <cell r="E40" t="str">
            <v>May</v>
          </cell>
          <cell r="J40" t="str">
            <v>September</v>
          </cell>
        </row>
        <row r="41">
          <cell r="C41" t="str">
            <v>1) Verdi file incorrect and received late</v>
          </cell>
          <cell r="E41" t="str">
            <v>1) Missing GP Variance in Commentaries</v>
          </cell>
          <cell r="J41" t="str">
            <v>1) Statistical Charges received late</v>
          </cell>
        </row>
        <row r="42">
          <cell r="E42" t="str">
            <v>2) Errors in GP Variance figures</v>
          </cell>
          <cell r="J42" t="str">
            <v>2) Issues with volumes</v>
          </cell>
        </row>
        <row r="43">
          <cell r="C43" t="str">
            <v>Feb</v>
          </cell>
          <cell r="E43" t="str">
            <v>2) Foodservice found in HPC figures.</v>
          </cell>
        </row>
        <row r="44">
          <cell r="C44" t="str">
            <v>1) Verdi information - resubmission</v>
          </cell>
          <cell r="E44" t="str">
            <v>June</v>
          </cell>
          <cell r="J44" t="str">
            <v>October</v>
          </cell>
        </row>
        <row r="45">
          <cell r="E45" t="str">
            <v>1) Mismatch NPS Growth analysis (HPC only) against Abacus</v>
          </cell>
          <cell r="J45" t="str">
            <v>1) Errors in UVG%</v>
          </cell>
        </row>
        <row r="46">
          <cell r="C46" t="str">
            <v>March</v>
          </cell>
        </row>
        <row r="47">
          <cell r="C47" t="str">
            <v>1) Errors in Working capital, and also GCE</v>
          </cell>
          <cell r="E47" t="str">
            <v>July</v>
          </cell>
          <cell r="J47" t="str">
            <v>November</v>
          </cell>
        </row>
        <row r="48">
          <cell r="E48" t="str">
            <v>1) Errors in Disposal</v>
          </cell>
          <cell r="J48" t="str">
            <v>1) No Comments</v>
          </cell>
        </row>
        <row r="49">
          <cell r="C49" t="str">
            <v>April</v>
          </cell>
          <cell r="E49" t="str">
            <v>2) Errors in Volumes</v>
          </cell>
        </row>
        <row r="50">
          <cell r="C50" t="str">
            <v>1) Incorrect GM%</v>
          </cell>
          <cell r="J50" t="str">
            <v>December</v>
          </cell>
        </row>
        <row r="51">
          <cell r="C51" t="str">
            <v>2) No explanation of Cost Variance</v>
          </cell>
          <cell r="E51" t="str">
            <v>August</v>
          </cell>
          <cell r="J51" t="str">
            <v>1) December commentaries received late, Loose all points</v>
          </cell>
        </row>
        <row r="52">
          <cell r="C52" t="str">
            <v>3) Incorrect GP Variance</v>
          </cell>
          <cell r="E52" t="str">
            <v>1) Errors in Turnover</v>
          </cell>
        </row>
      </sheetData>
      <sheetData sheetId="13">
        <row r="3">
          <cell r="C3" t="str">
            <v>Mexico</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0.4</v>
          </cell>
          <cell r="E25">
            <v>0.2</v>
          </cell>
          <cell r="F25">
            <v>0.25</v>
          </cell>
          <cell r="G25">
            <v>0.4</v>
          </cell>
          <cell r="H25">
            <v>0.4</v>
          </cell>
          <cell r="I25">
            <v>0.1875</v>
          </cell>
          <cell r="J25">
            <v>0.5</v>
          </cell>
          <cell r="K25">
            <v>0.5</v>
          </cell>
          <cell r="L25">
            <v>0.3125</v>
          </cell>
          <cell r="M25">
            <v>0.3</v>
          </cell>
          <cell r="N25">
            <v>0.5</v>
          </cell>
          <cell r="O25">
            <v>0.3125</v>
          </cell>
          <cell r="Q25">
            <v>0.3611111111111111</v>
          </cell>
          <cell r="S25">
            <v>0.34027777777777779</v>
          </cell>
        </row>
        <row r="26">
          <cell r="C26" t="str">
            <v>Commentary Quality/Timeliness</v>
          </cell>
          <cell r="D26">
            <v>0.3</v>
          </cell>
          <cell r="E26">
            <v>0.2</v>
          </cell>
          <cell r="F26">
            <v>0.125</v>
          </cell>
          <cell r="G26">
            <v>0.3</v>
          </cell>
          <cell r="H26">
            <v>0.3</v>
          </cell>
          <cell r="I26">
            <v>0.1875</v>
          </cell>
          <cell r="J26">
            <v>0.3</v>
          </cell>
          <cell r="K26">
            <v>0.3</v>
          </cell>
          <cell r="L26">
            <v>0.1875</v>
          </cell>
          <cell r="M26">
            <v>0.3</v>
          </cell>
          <cell r="N26">
            <v>0.3</v>
          </cell>
          <cell r="O26">
            <v>6.25E-2</v>
          </cell>
          <cell r="Q26">
            <v>0.19444444444444445</v>
          </cell>
          <cell r="S26">
            <v>0.22222222222222221</v>
          </cell>
        </row>
        <row r="27">
          <cell r="C27" t="str">
            <v>GP Variance</v>
          </cell>
          <cell r="D27">
            <v>0.1</v>
          </cell>
          <cell r="E27">
            <v>0.1</v>
          </cell>
          <cell r="F27">
            <v>6.25E-2</v>
          </cell>
          <cell r="G27">
            <v>0.1</v>
          </cell>
          <cell r="H27">
            <v>0.1</v>
          </cell>
          <cell r="I27">
            <v>6.25E-2</v>
          </cell>
          <cell r="J27">
            <v>0.1</v>
          </cell>
          <cell r="K27">
            <v>0.1</v>
          </cell>
          <cell r="L27">
            <v>6.25E-2</v>
          </cell>
          <cell r="M27">
            <v>0.1</v>
          </cell>
          <cell r="N27">
            <v>0.1</v>
          </cell>
          <cell r="O27">
            <v>6.25E-2</v>
          </cell>
          <cell r="Q27">
            <v>8.3333333333333329E-2</v>
          </cell>
          <cell r="S27">
            <v>8.3333333333333329E-2</v>
          </cell>
        </row>
        <row r="28">
          <cell r="C28" t="str">
            <v>Matrix Differences</v>
          </cell>
          <cell r="F28">
            <v>0</v>
          </cell>
          <cell r="I28">
            <v>6.25E-2</v>
          </cell>
          <cell r="L28">
            <v>6.25E-2</v>
          </cell>
          <cell r="O28">
            <v>6.25E-2</v>
          </cell>
          <cell r="Q28">
            <v>2.7777777777777776E-2</v>
          </cell>
          <cell r="S28">
            <v>2.0833333333333332E-2</v>
          </cell>
        </row>
        <row r="29">
          <cell r="C29" t="str">
            <v>Verdi/EI's</v>
          </cell>
          <cell r="D29">
            <v>0.2</v>
          </cell>
          <cell r="E29">
            <v>0.2</v>
          </cell>
          <cell r="F29">
            <v>0.125</v>
          </cell>
          <cell r="G29">
            <v>0.2</v>
          </cell>
          <cell r="H29">
            <v>0.2</v>
          </cell>
          <cell r="I29">
            <v>0.125</v>
          </cell>
          <cell r="J29">
            <v>0.2</v>
          </cell>
          <cell r="K29">
            <v>0.2</v>
          </cell>
          <cell r="L29">
            <v>0.125</v>
          </cell>
          <cell r="M29">
            <v>0.2</v>
          </cell>
          <cell r="N29">
            <v>0.2</v>
          </cell>
          <cell r="O29">
            <v>0.125</v>
          </cell>
          <cell r="Q29">
            <v>0.16666666666666666</v>
          </cell>
          <cell r="S29">
            <v>0.16666666666666666</v>
          </cell>
        </row>
        <row r="30">
          <cell r="C30" t="str">
            <v>Forecast</v>
          </cell>
          <cell r="F30">
            <v>0.1875</v>
          </cell>
          <cell r="I30">
            <v>0.1875</v>
          </cell>
          <cell r="L30">
            <v>0.1875</v>
          </cell>
          <cell r="O30">
            <v>0.1875</v>
          </cell>
          <cell r="Q30">
            <v>8.3333333333333329E-2</v>
          </cell>
          <cell r="S30">
            <v>8.3333333333333329E-2</v>
          </cell>
        </row>
        <row r="31">
          <cell r="C31" t="str">
            <v>OCF</v>
          </cell>
          <cell r="F31">
            <v>0</v>
          </cell>
          <cell r="I31">
            <v>0.125</v>
          </cell>
          <cell r="L31">
            <v>0.125</v>
          </cell>
          <cell r="O31">
            <v>0.125</v>
          </cell>
          <cell r="Q31">
            <v>5.5555555555555552E-2</v>
          </cell>
          <cell r="S31">
            <v>4.1666666666666664E-2</v>
          </cell>
        </row>
        <row r="32">
          <cell r="C32" t="str">
            <v>Points Missed</v>
          </cell>
          <cell r="D32">
            <v>0</v>
          </cell>
          <cell r="E32">
            <v>0.3</v>
          </cell>
          <cell r="F32">
            <v>0.25</v>
          </cell>
          <cell r="G32">
            <v>0</v>
          </cell>
          <cell r="H32">
            <v>0</v>
          </cell>
          <cell r="I32">
            <v>6.25E-2</v>
          </cell>
          <cell r="J32">
            <v>0</v>
          </cell>
          <cell r="K32">
            <v>0</v>
          </cell>
          <cell r="L32">
            <v>0</v>
          </cell>
          <cell r="M32">
            <v>0.1</v>
          </cell>
          <cell r="N32">
            <v>0</v>
          </cell>
          <cell r="O32">
            <v>6.25E-2</v>
          </cell>
          <cell r="Q32">
            <v>5.5555555555555552E-2</v>
          </cell>
          <cell r="S32">
            <v>6.9444444444444448E-2</v>
          </cell>
        </row>
        <row r="34">
          <cell r="C34" t="str">
            <v>Total Scored</v>
          </cell>
          <cell r="D34">
            <v>1</v>
          </cell>
          <cell r="E34">
            <v>0.7</v>
          </cell>
          <cell r="F34">
            <v>0.75</v>
          </cell>
          <cell r="G34">
            <v>1</v>
          </cell>
          <cell r="H34">
            <v>1</v>
          </cell>
          <cell r="I34">
            <v>0.9375</v>
          </cell>
          <cell r="J34">
            <v>1.1000000000000001</v>
          </cell>
          <cell r="K34">
            <v>1.1000000000000001</v>
          </cell>
          <cell r="L34">
            <v>1.0625</v>
          </cell>
          <cell r="M34">
            <v>0.9</v>
          </cell>
          <cell r="N34">
            <v>1.1000000000000001</v>
          </cell>
          <cell r="O34">
            <v>0.9375</v>
          </cell>
          <cell r="Q34">
            <v>0.97222222222222221</v>
          </cell>
          <cell r="S34">
            <v>0.95833333333333337</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39">
          <cell r="F39" t="str">
            <v>May</v>
          </cell>
          <cell r="J39" t="str">
            <v>September</v>
          </cell>
        </row>
        <row r="40">
          <cell r="C40" t="str">
            <v>Jan</v>
          </cell>
          <cell r="F40" t="str">
            <v>No comments</v>
          </cell>
          <cell r="J40" t="str">
            <v>1) Bonus point (no erros/results rec.on Wed)</v>
          </cell>
        </row>
        <row r="41">
          <cell r="C41" t="str">
            <v>No comments</v>
          </cell>
        </row>
        <row r="42">
          <cell r="F42" t="str">
            <v>June</v>
          </cell>
          <cell r="J42" t="str">
            <v>October</v>
          </cell>
        </row>
        <row r="43">
          <cell r="C43" t="str">
            <v>Feb</v>
          </cell>
          <cell r="F43" t="str">
            <v>1) Goodwill Missing</v>
          </cell>
          <cell r="J43" t="str">
            <v>1) Errors in UVG%</v>
          </cell>
        </row>
        <row r="44">
          <cell r="C44" t="str">
            <v>1) Resubmission od data for Products and UVG</v>
          </cell>
          <cell r="F44" t="str">
            <v>2) Errors in the GP Variance analysis</v>
          </cell>
        </row>
        <row r="45">
          <cell r="C45" t="str">
            <v>2) Data in commentary was incorrect and  inconsistent to results submitted</v>
          </cell>
        </row>
        <row r="46">
          <cell r="J46" t="str">
            <v>November</v>
          </cell>
        </row>
        <row r="47">
          <cell r="C47" t="str">
            <v>March</v>
          </cell>
          <cell r="F47" t="str">
            <v>July</v>
          </cell>
          <cell r="J47" t="str">
            <v>1) Bonus point (no erros/results rec.on Wed)</v>
          </cell>
        </row>
        <row r="48">
          <cell r="C48" t="str">
            <v>1) Matrix difference</v>
          </cell>
          <cell r="F48" t="str">
            <v>Bonus point (no erros/results rec.on Wed)</v>
          </cell>
        </row>
        <row r="49">
          <cell r="C49" t="str">
            <v>2) Commentary numbers incorrect and inconsistent to results submitted</v>
          </cell>
        </row>
        <row r="50">
          <cell r="C50" t="str">
            <v>3) OCF items incorrect</v>
          </cell>
          <cell r="J50" t="str">
            <v>December</v>
          </cell>
        </row>
        <row r="51">
          <cell r="F51" t="str">
            <v>August</v>
          </cell>
          <cell r="J51" t="str">
            <v>1) Bonus point (no erros/results rec.on Monday Morning)</v>
          </cell>
        </row>
        <row r="52">
          <cell r="C52" t="str">
            <v>April</v>
          </cell>
          <cell r="F52" t="str">
            <v>Bonus point (no erros/results rec.on Wed)</v>
          </cell>
          <cell r="J52" t="str">
            <v>2) GM Variance not properly explained</v>
          </cell>
        </row>
        <row r="53">
          <cell r="C53" t="str">
            <v>No comments</v>
          </cell>
        </row>
      </sheetData>
      <sheetData sheetId="14">
        <row r="3">
          <cell r="C3" t="str">
            <v>Caribbean</v>
          </cell>
          <cell r="F3" t="str">
            <v>Monthly Results Reporting Performance</v>
          </cell>
        </row>
        <row r="24">
          <cell r="C24" t="str">
            <v>History 2002</v>
          </cell>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cell r="Q24" t="str">
            <v>Qtr TD</v>
          </cell>
          <cell r="S24" t="str">
            <v>YTD</v>
          </cell>
        </row>
        <row r="25">
          <cell r="C25" t="str">
            <v>Results Quality/Timeliness</v>
          </cell>
          <cell r="D25">
            <v>0.4</v>
          </cell>
          <cell r="E25">
            <v>0.4</v>
          </cell>
          <cell r="F25">
            <v>0.25</v>
          </cell>
          <cell r="G25">
            <v>0.4</v>
          </cell>
          <cell r="H25">
            <v>0.4</v>
          </cell>
          <cell r="I25">
            <v>0.125</v>
          </cell>
          <cell r="J25">
            <v>0.4</v>
          </cell>
          <cell r="K25">
            <v>0.4</v>
          </cell>
          <cell r="L25">
            <v>0.125</v>
          </cell>
          <cell r="M25">
            <v>0.3</v>
          </cell>
          <cell r="N25">
            <v>0.2</v>
          </cell>
          <cell r="O25">
            <v>0.125</v>
          </cell>
          <cell r="Q25">
            <v>0.19444444444444445</v>
          </cell>
          <cell r="S25">
            <v>0.27083333333333331</v>
          </cell>
        </row>
        <row r="26">
          <cell r="C26" t="str">
            <v>Commentary Quality/Timeliness</v>
          </cell>
          <cell r="D26">
            <v>0.3</v>
          </cell>
          <cell r="E26">
            <v>0.3</v>
          </cell>
          <cell r="F26">
            <v>0.125</v>
          </cell>
          <cell r="G26">
            <v>0.1</v>
          </cell>
          <cell r="H26">
            <v>0.1</v>
          </cell>
          <cell r="I26">
            <v>0</v>
          </cell>
          <cell r="J26">
            <v>0.2</v>
          </cell>
          <cell r="K26">
            <v>0.3</v>
          </cell>
          <cell r="L26">
            <v>0.1875</v>
          </cell>
          <cell r="M26">
            <v>0.3</v>
          </cell>
          <cell r="N26">
            <v>0.3</v>
          </cell>
          <cell r="O26">
            <v>0.1875</v>
          </cell>
          <cell r="Q26">
            <v>0.25</v>
          </cell>
          <cell r="S26">
            <v>0.1875</v>
          </cell>
        </row>
        <row r="27">
          <cell r="C27" t="str">
            <v>GP Variance</v>
          </cell>
          <cell r="D27">
            <v>0.1</v>
          </cell>
          <cell r="E27">
            <v>0.1</v>
          </cell>
          <cell r="F27">
            <v>6.25E-2</v>
          </cell>
          <cell r="G27">
            <v>0</v>
          </cell>
          <cell r="H27">
            <v>0</v>
          </cell>
          <cell r="I27">
            <v>6.25E-2</v>
          </cell>
          <cell r="J27">
            <v>0.1</v>
          </cell>
          <cell r="K27">
            <v>0</v>
          </cell>
          <cell r="L27">
            <v>6.25E-2</v>
          </cell>
          <cell r="M27">
            <v>0</v>
          </cell>
          <cell r="N27">
            <v>0.1</v>
          </cell>
          <cell r="O27">
            <v>6.25E-2</v>
          </cell>
          <cell r="Q27">
            <v>5.5555555555555552E-2</v>
          </cell>
          <cell r="S27">
            <v>5.5555555555555552E-2</v>
          </cell>
        </row>
        <row r="28">
          <cell r="C28" t="str">
            <v>Matrix Differences</v>
          </cell>
          <cell r="F28">
            <v>6.25E-2</v>
          </cell>
          <cell r="I28">
            <v>6.25E-2</v>
          </cell>
          <cell r="L28">
            <v>6.25E-2</v>
          </cell>
          <cell r="O28">
            <v>6.25E-2</v>
          </cell>
          <cell r="Q28">
            <v>2.7777777777777776E-2</v>
          </cell>
          <cell r="S28">
            <v>2.7777777777777776E-2</v>
          </cell>
        </row>
        <row r="29">
          <cell r="C29" t="str">
            <v>Verdi/EI's</v>
          </cell>
          <cell r="D29">
            <v>0.2</v>
          </cell>
          <cell r="E29">
            <v>0.1</v>
          </cell>
          <cell r="F29">
            <v>0.125</v>
          </cell>
          <cell r="G29">
            <v>0.2</v>
          </cell>
          <cell r="H29">
            <v>0</v>
          </cell>
          <cell r="I29">
            <v>0</v>
          </cell>
          <cell r="J29">
            <v>0.2</v>
          </cell>
          <cell r="K29">
            <v>0.2</v>
          </cell>
          <cell r="L29">
            <v>0.125</v>
          </cell>
          <cell r="M29">
            <v>0.2</v>
          </cell>
          <cell r="N29">
            <v>0.2</v>
          </cell>
          <cell r="O29">
            <v>0</v>
          </cell>
          <cell r="Q29">
            <v>0.1111111111111111</v>
          </cell>
          <cell r="S29">
            <v>0.11805555555555555</v>
          </cell>
        </row>
        <row r="30">
          <cell r="C30" t="str">
            <v>Forecast</v>
          </cell>
          <cell r="F30">
            <v>0.1875</v>
          </cell>
          <cell r="I30">
            <v>0.1875</v>
          </cell>
          <cell r="L30">
            <v>0.1875</v>
          </cell>
          <cell r="O30">
            <v>0.1875</v>
          </cell>
          <cell r="Q30">
            <v>8.3333333333333329E-2</v>
          </cell>
          <cell r="S30">
            <v>8.3333333333333329E-2</v>
          </cell>
        </row>
        <row r="31">
          <cell r="C31" t="str">
            <v>OCF</v>
          </cell>
          <cell r="F31">
            <v>0.125</v>
          </cell>
          <cell r="I31">
            <v>0.125</v>
          </cell>
          <cell r="L31">
            <v>0.125</v>
          </cell>
          <cell r="O31">
            <v>0.125</v>
          </cell>
          <cell r="Q31">
            <v>5.5555555555555552E-2</v>
          </cell>
          <cell r="S31">
            <v>5.5555555555555552E-2</v>
          </cell>
        </row>
        <row r="32">
          <cell r="C32" t="str">
            <v>Points Missed</v>
          </cell>
          <cell r="D32">
            <v>0</v>
          </cell>
          <cell r="E32">
            <v>0.1</v>
          </cell>
          <cell r="F32">
            <v>6.25E-2</v>
          </cell>
          <cell r="G32">
            <v>0.3</v>
          </cell>
          <cell r="H32">
            <v>0.5</v>
          </cell>
          <cell r="I32">
            <v>0.4375</v>
          </cell>
          <cell r="J32">
            <v>0.1</v>
          </cell>
          <cell r="K32">
            <v>0.1</v>
          </cell>
          <cell r="L32">
            <v>0.125</v>
          </cell>
          <cell r="M32">
            <v>0.2</v>
          </cell>
          <cell r="N32">
            <v>0.2</v>
          </cell>
          <cell r="O32">
            <v>0.25</v>
          </cell>
          <cell r="Q32">
            <v>0.22222222222222221</v>
          </cell>
          <cell r="S32">
            <v>0.2013888888888889</v>
          </cell>
        </row>
        <row r="34">
          <cell r="C34" t="str">
            <v>Total Scored</v>
          </cell>
          <cell r="D34">
            <v>1</v>
          </cell>
          <cell r="E34">
            <v>0.9</v>
          </cell>
          <cell r="F34">
            <v>0.9375</v>
          </cell>
          <cell r="G34">
            <v>0.7</v>
          </cell>
          <cell r="H34">
            <v>0.5</v>
          </cell>
          <cell r="I34">
            <v>0.5625</v>
          </cell>
          <cell r="J34">
            <v>0.9</v>
          </cell>
          <cell r="K34">
            <v>0.9</v>
          </cell>
          <cell r="L34">
            <v>0.875</v>
          </cell>
          <cell r="M34">
            <v>0.8</v>
          </cell>
          <cell r="N34">
            <v>0.8</v>
          </cell>
          <cell r="O34">
            <v>0.75</v>
          </cell>
          <cell r="Q34">
            <v>0.77777777777777779</v>
          </cell>
          <cell r="S34">
            <v>0.79861111111111116</v>
          </cell>
        </row>
        <row r="35">
          <cell r="C35" t="str">
            <v>Total Points Available</v>
          </cell>
          <cell r="D35">
            <v>1</v>
          </cell>
          <cell r="E35">
            <v>1</v>
          </cell>
          <cell r="F35">
            <v>1</v>
          </cell>
          <cell r="G35">
            <v>1</v>
          </cell>
          <cell r="H35">
            <v>1</v>
          </cell>
          <cell r="I35">
            <v>1</v>
          </cell>
          <cell r="J35">
            <v>1</v>
          </cell>
          <cell r="K35">
            <v>1</v>
          </cell>
          <cell r="L35">
            <v>1</v>
          </cell>
          <cell r="M35">
            <v>1</v>
          </cell>
          <cell r="N35">
            <v>1</v>
          </cell>
          <cell r="O35">
            <v>1</v>
          </cell>
          <cell r="Q35">
            <v>1</v>
          </cell>
          <cell r="S35">
            <v>1</v>
          </cell>
        </row>
        <row r="38">
          <cell r="C38" t="str">
            <v>Comments for This Month</v>
          </cell>
        </row>
        <row r="39">
          <cell r="E39" t="str">
            <v>May</v>
          </cell>
          <cell r="J39" t="str">
            <v>July</v>
          </cell>
          <cell r="N39" t="str">
            <v>November</v>
          </cell>
        </row>
        <row r="40">
          <cell r="C40" t="str">
            <v>Jan</v>
          </cell>
          <cell r="E40" t="str">
            <v>1) Overviews and LB growth commentary missing</v>
          </cell>
          <cell r="J40" t="str">
            <v>1) LB growth commentary missing</v>
          </cell>
          <cell r="N40" t="str">
            <v>1) Errors in Brands</v>
          </cell>
        </row>
        <row r="41">
          <cell r="C41" t="str">
            <v>No comments</v>
          </cell>
          <cell r="E41" t="str">
            <v>2) Confusing commentaries (wrong growth rates,</v>
          </cell>
        </row>
        <row r="42">
          <cell r="E42" t="str">
            <v>poor explanation about trends, contradictory</v>
          </cell>
          <cell r="J42" t="str">
            <v>August</v>
          </cell>
          <cell r="N42" t="str">
            <v>December</v>
          </cell>
        </row>
        <row r="43">
          <cell r="C43" t="str">
            <v>Feb</v>
          </cell>
          <cell r="E43" t="str">
            <v xml:space="preserve"> statements)</v>
          </cell>
          <cell r="J43" t="str">
            <v>1) Errors in GP Variance</v>
          </cell>
          <cell r="N43" t="str">
            <v>1) EI late</v>
          </cell>
        </row>
        <row r="44">
          <cell r="C44" t="str">
            <v>1) Verdi submitted incorrectly</v>
          </cell>
          <cell r="E44" t="str">
            <v>3) Exceptional Items received Late</v>
          </cell>
          <cell r="N44" t="str">
            <v>2) Errors in several Brands</v>
          </cell>
        </row>
        <row r="45">
          <cell r="E45" t="str">
            <v>4) Incorrect GP Variance</v>
          </cell>
          <cell r="J45" t="str">
            <v>September</v>
          </cell>
        </row>
        <row r="46">
          <cell r="C46" t="str">
            <v>March</v>
          </cell>
          <cell r="E46" t="str">
            <v>June</v>
          </cell>
          <cell r="J46" t="str">
            <v>1) Statistical Charges received late</v>
          </cell>
        </row>
        <row r="47">
          <cell r="C47" t="str">
            <v>1)Commentary is inconsistent to results received</v>
          </cell>
          <cell r="E47" t="str">
            <v>1) Commentary received late - loose all points</v>
          </cell>
          <cell r="J47" t="str">
            <v>2) Errors in Innovation Turnover</v>
          </cell>
        </row>
        <row r="48">
          <cell r="E48" t="str">
            <v>2) KPI's - late resubmissions (Friday)</v>
          </cell>
        </row>
        <row r="49">
          <cell r="C49" t="str">
            <v>April</v>
          </cell>
          <cell r="E49" t="str">
            <v>3) Problems in UVG (Deflated NPS)- Late resubmission</v>
          </cell>
          <cell r="J49" t="str">
            <v>October</v>
          </cell>
        </row>
        <row r="50">
          <cell r="C50" t="str">
            <v>1) Confusing Commentaries</v>
          </cell>
          <cell r="E50" t="str">
            <v>4) Overviews and LB growth commentary missing</v>
          </cell>
          <cell r="J50" t="str">
            <v>1) Errors in GP Variance</v>
          </cell>
        </row>
        <row r="51">
          <cell r="C51" t="str">
            <v>2) Incorrect GP Variance</v>
          </cell>
          <cell r="E51" t="str">
            <v>5) Verdi files received late (Loose all points)</v>
          </cell>
          <cell r="J51" t="str">
            <v>2) LB not in line with BG</v>
          </cell>
        </row>
        <row r="52">
          <cell r="C52" t="str">
            <v xml:space="preserve">3) UVG Mismatch Abacus vs. Commentaries </v>
          </cell>
          <cell r="E52" t="str">
            <v>6) Lack of explanation in UVG, GM in the Commentaries</v>
          </cell>
        </row>
        <row r="53">
          <cell r="C53" t="str">
            <v>4) LB Growth missing (Foods commentaries)</v>
          </cell>
          <cell r="E53" t="str">
            <v>7) Mismatch NPS Growth analysis against Abacus</v>
          </cell>
        </row>
      </sheetData>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7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1E info"/>
      <sheetName val="1E_info"/>
    </sheetNames>
    <sheetDataSet>
      <sheetData sheetId="0" refreshError="1">
        <row r="1">
          <cell r="A1" t="str">
            <v>Schedule 1-D2</v>
          </cell>
          <cell r="E1" t="str">
            <v>Month:</v>
          </cell>
          <cell r="F1" t="str">
            <v>March 1999</v>
          </cell>
          <cell r="J1">
            <v>36264.417291898149</v>
          </cell>
        </row>
        <row r="2">
          <cell r="A2" t="str">
            <v>472 KCISC</v>
          </cell>
          <cell r="E2" t="str">
            <v>Prepared By:</v>
          </cell>
          <cell r="F2" t="str">
            <v>Betty Pringle</v>
          </cell>
        </row>
        <row r="3">
          <cell r="A3" t="str">
            <v>Ledger 72</v>
          </cell>
        </row>
        <row r="4">
          <cell r="A4" t="str">
            <v>Accounts Receivable</v>
          </cell>
        </row>
        <row r="6">
          <cell r="C6" t="str">
            <v>Beginning</v>
          </cell>
          <cell r="G6" t="str">
            <v>Ending</v>
          </cell>
          <cell r="H6" t="str">
            <v>Confirmed</v>
          </cell>
          <cell r="I6" t="str">
            <v>Confirmed</v>
          </cell>
        </row>
        <row r="7">
          <cell r="A7" t="str">
            <v>Country</v>
          </cell>
          <cell r="B7" t="str">
            <v>Entity</v>
          </cell>
          <cell r="C7" t="str">
            <v>Balance</v>
          </cell>
          <cell r="D7" t="str">
            <v>Add Invoices</v>
          </cell>
          <cell r="E7" t="str">
            <v>Adj C-I-T</v>
          </cell>
          <cell r="F7" t="str">
            <v>Other</v>
          </cell>
          <cell r="G7" t="str">
            <v>Balance</v>
          </cell>
          <cell r="H7" t="str">
            <v>Balance</v>
          </cell>
          <cell r="I7" t="str">
            <v>With</v>
          </cell>
          <cell r="J7" t="str">
            <v>Difference</v>
          </cell>
        </row>
        <row r="9">
          <cell r="A9" t="str">
            <v>Corporate</v>
          </cell>
          <cell r="B9" t="str">
            <v>004</v>
          </cell>
          <cell r="C9">
            <v>43340.97</v>
          </cell>
          <cell r="D9">
            <v>4073.739999999998</v>
          </cell>
          <cell r="G9">
            <v>47414.71</v>
          </cell>
          <cell r="J9">
            <v>47414.71</v>
          </cell>
        </row>
        <row r="10">
          <cell r="A10" t="str">
            <v>Corporate</v>
          </cell>
          <cell r="B10" t="str">
            <v>005</v>
          </cell>
          <cell r="C10">
            <v>0</v>
          </cell>
          <cell r="G10">
            <v>0</v>
          </cell>
          <cell r="J10">
            <v>0</v>
          </cell>
        </row>
        <row r="11">
          <cell r="A11" t="str">
            <v>Consumer</v>
          </cell>
          <cell r="B11" t="str">
            <v>013</v>
          </cell>
          <cell r="C11">
            <v>3660407.83</v>
          </cell>
          <cell r="D11">
            <v>2175278.7699999996</v>
          </cell>
          <cell r="G11">
            <v>5835686.5999999996</v>
          </cell>
          <cell r="J11">
            <v>5835686.5999999996</v>
          </cell>
        </row>
        <row r="12">
          <cell r="A12" t="str">
            <v>Health Care</v>
          </cell>
          <cell r="B12" t="str">
            <v>034</v>
          </cell>
          <cell r="C12">
            <v>231053.97</v>
          </cell>
          <cell r="G12">
            <v>231053.97</v>
          </cell>
          <cell r="J12">
            <v>231053.97</v>
          </cell>
        </row>
        <row r="13">
          <cell r="A13" t="str">
            <v>Neenah Paper</v>
          </cell>
          <cell r="B13" t="str">
            <v>055</v>
          </cell>
          <cell r="C13">
            <v>14258.2</v>
          </cell>
          <cell r="D13">
            <v>-6214.89</v>
          </cell>
          <cell r="G13">
            <v>8043.31</v>
          </cell>
          <cell r="H13">
            <v>4283.49</v>
          </cell>
          <cell r="I13" t="str">
            <v>Wittman</v>
          </cell>
          <cell r="J13">
            <v>3759.8200000000006</v>
          </cell>
        </row>
        <row r="14">
          <cell r="A14" t="str">
            <v>Tech Papers</v>
          </cell>
          <cell r="B14">
            <v>154</v>
          </cell>
          <cell r="C14">
            <v>0</v>
          </cell>
          <cell r="G14">
            <v>0</v>
          </cell>
          <cell r="J14">
            <v>0</v>
          </cell>
        </row>
        <row r="15">
          <cell r="A15" t="str">
            <v>Australia</v>
          </cell>
          <cell r="B15">
            <v>211</v>
          </cell>
          <cell r="C15">
            <v>67963.83</v>
          </cell>
          <cell r="G15">
            <v>67963.83</v>
          </cell>
          <cell r="H15">
            <v>67963.83</v>
          </cell>
          <cell r="I15" t="str">
            <v>Williams</v>
          </cell>
          <cell r="J15">
            <v>0</v>
          </cell>
        </row>
        <row r="16">
          <cell r="A16" t="str">
            <v>KC Kenco (Brazil)</v>
          </cell>
          <cell r="B16">
            <v>224</v>
          </cell>
          <cell r="C16">
            <v>111757.24</v>
          </cell>
          <cell r="G16">
            <v>111757.24</v>
          </cell>
          <cell r="J16">
            <v>111757.24</v>
          </cell>
        </row>
        <row r="17">
          <cell r="A17" t="str">
            <v>Argentina</v>
          </cell>
          <cell r="B17">
            <v>225</v>
          </cell>
          <cell r="C17">
            <v>-81493.119999999995</v>
          </cell>
          <cell r="G17">
            <v>-81493.119999999995</v>
          </cell>
          <cell r="H17">
            <v>-81493.119999999995</v>
          </cell>
          <cell r="I17" t="str">
            <v>Roggero</v>
          </cell>
          <cell r="J17">
            <v>0</v>
          </cell>
        </row>
        <row r="18">
          <cell r="A18" t="str">
            <v>Terrace Bay</v>
          </cell>
          <cell r="B18">
            <v>253</v>
          </cell>
          <cell r="C18">
            <v>0</v>
          </cell>
          <cell r="G18">
            <v>0</v>
          </cell>
          <cell r="H18">
            <v>0</v>
          </cell>
          <cell r="I18" t="str">
            <v>Bajkiewicz</v>
          </cell>
          <cell r="J18">
            <v>0</v>
          </cell>
        </row>
        <row r="19">
          <cell r="A19" t="str">
            <v>Canada</v>
          </cell>
          <cell r="B19">
            <v>265</v>
          </cell>
          <cell r="C19">
            <v>76546.37</v>
          </cell>
          <cell r="G19">
            <v>76546.37</v>
          </cell>
          <cell r="H19">
            <v>76546.37</v>
          </cell>
          <cell r="I19" t="str">
            <v>Johnson</v>
          </cell>
          <cell r="J19">
            <v>0</v>
          </cell>
        </row>
        <row r="20">
          <cell r="A20" t="str">
            <v>England</v>
          </cell>
          <cell r="B20">
            <v>310</v>
          </cell>
          <cell r="C20">
            <v>1018749.38</v>
          </cell>
          <cell r="G20">
            <v>1018749.38</v>
          </cell>
          <cell r="H20">
            <v>1018749.38</v>
          </cell>
          <cell r="I20" t="str">
            <v>Gaffney</v>
          </cell>
          <cell r="J20">
            <v>0</v>
          </cell>
        </row>
        <row r="21">
          <cell r="A21" t="str">
            <v>Sopalin</v>
          </cell>
          <cell r="B21">
            <v>334</v>
          </cell>
          <cell r="C21">
            <v>42759.66</v>
          </cell>
          <cell r="G21">
            <v>42759.66</v>
          </cell>
          <cell r="H21">
            <v>42759.66</v>
          </cell>
          <cell r="I21" t="str">
            <v>Rossignol</v>
          </cell>
          <cell r="J21">
            <v>0</v>
          </cell>
        </row>
        <row r="22">
          <cell r="A22" t="str">
            <v>Germany</v>
          </cell>
          <cell r="B22">
            <v>340</v>
          </cell>
          <cell r="C22">
            <v>641.9</v>
          </cell>
          <cell r="G22">
            <v>641.9</v>
          </cell>
          <cell r="H22">
            <v>641.9</v>
          </cell>
          <cell r="I22" t="str">
            <v>Theisen</v>
          </cell>
          <cell r="J22">
            <v>0</v>
          </cell>
        </row>
        <row r="23">
          <cell r="A23" t="str">
            <v>Korea</v>
          </cell>
          <cell r="B23">
            <v>355</v>
          </cell>
          <cell r="C23">
            <v>1485.63</v>
          </cell>
          <cell r="G23">
            <v>1485.63</v>
          </cell>
          <cell r="J23">
            <v>1485.63</v>
          </cell>
        </row>
        <row r="24">
          <cell r="A24" t="str">
            <v>Malaysia</v>
          </cell>
          <cell r="B24">
            <v>358</v>
          </cell>
          <cell r="C24">
            <v>0</v>
          </cell>
          <cell r="G24">
            <v>0</v>
          </cell>
          <cell r="H24">
            <v>0</v>
          </cell>
          <cell r="I24" t="str">
            <v>Huat</v>
          </cell>
          <cell r="J24">
            <v>0</v>
          </cell>
        </row>
        <row r="25">
          <cell r="A25" t="str">
            <v>Benelux</v>
          </cell>
          <cell r="B25">
            <v>376</v>
          </cell>
          <cell r="C25">
            <v>0</v>
          </cell>
          <cell r="G25">
            <v>0</v>
          </cell>
          <cell r="J25">
            <v>0</v>
          </cell>
        </row>
        <row r="26">
          <cell r="A26" t="str">
            <v>Philippines</v>
          </cell>
          <cell r="B26">
            <v>388</v>
          </cell>
          <cell r="C26">
            <v>131856.5</v>
          </cell>
          <cell r="G26">
            <v>131856.5</v>
          </cell>
          <cell r="J26">
            <v>131856.5</v>
          </cell>
        </row>
        <row r="27">
          <cell r="A27" t="str">
            <v>Puerto Rico</v>
          </cell>
          <cell r="B27">
            <v>395</v>
          </cell>
          <cell r="C27">
            <v>5622.76</v>
          </cell>
          <cell r="G27">
            <v>5622.76</v>
          </cell>
          <cell r="J27">
            <v>5622.76</v>
          </cell>
        </row>
        <row r="28">
          <cell r="A28" t="str">
            <v>Singapore</v>
          </cell>
          <cell r="B28">
            <v>397</v>
          </cell>
          <cell r="C28">
            <v>0</v>
          </cell>
          <cell r="G28">
            <v>0</v>
          </cell>
          <cell r="J28">
            <v>0</v>
          </cell>
        </row>
        <row r="29">
          <cell r="A29" t="str">
            <v>South Africa</v>
          </cell>
          <cell r="B29">
            <v>403</v>
          </cell>
          <cell r="C29">
            <v>27103.63</v>
          </cell>
          <cell r="G29">
            <v>27103.63</v>
          </cell>
          <cell r="J29">
            <v>27103.63</v>
          </cell>
        </row>
        <row r="30">
          <cell r="A30" t="str">
            <v>Thailand</v>
          </cell>
          <cell r="B30">
            <v>457</v>
          </cell>
          <cell r="C30">
            <v>0</v>
          </cell>
          <cell r="G30">
            <v>0</v>
          </cell>
          <cell r="J30">
            <v>0</v>
          </cell>
        </row>
        <row r="31">
          <cell r="A31" t="str">
            <v>Avent - Honduras</v>
          </cell>
          <cell r="B31">
            <v>460</v>
          </cell>
          <cell r="C31">
            <v>0</v>
          </cell>
          <cell r="G31">
            <v>0</v>
          </cell>
          <cell r="J31">
            <v>0</v>
          </cell>
        </row>
        <row r="32">
          <cell r="A32" t="str">
            <v>KCRS Bahrain</v>
          </cell>
          <cell r="B32">
            <v>473</v>
          </cell>
          <cell r="C32">
            <v>0</v>
          </cell>
          <cell r="G32">
            <v>0</v>
          </cell>
          <cell r="J32">
            <v>0</v>
          </cell>
        </row>
        <row r="33">
          <cell r="A33" t="str">
            <v>Bahrain</v>
          </cell>
          <cell r="B33">
            <v>474</v>
          </cell>
          <cell r="C33">
            <v>266727.23</v>
          </cell>
          <cell r="G33">
            <v>266727.23</v>
          </cell>
          <cell r="J33">
            <v>266727.23</v>
          </cell>
        </row>
        <row r="34">
          <cell r="A34" t="str">
            <v>Venezuela</v>
          </cell>
          <cell r="B34">
            <v>514</v>
          </cell>
          <cell r="C34">
            <v>37188.870000000003</v>
          </cell>
          <cell r="G34">
            <v>37188.870000000003</v>
          </cell>
          <cell r="H34">
            <v>31894.03</v>
          </cell>
          <cell r="I34" t="str">
            <v>Uzcategui</v>
          </cell>
          <cell r="J34">
            <v>5294.8400000000038</v>
          </cell>
        </row>
        <row r="35">
          <cell r="A35" t="str">
            <v>Mimo Peru</v>
          </cell>
          <cell r="B35">
            <v>540</v>
          </cell>
          <cell r="C35">
            <v>283241.27</v>
          </cell>
          <cell r="G35">
            <v>283241.27</v>
          </cell>
          <cell r="H35">
            <v>282799.81</v>
          </cell>
          <cell r="I35" t="str">
            <v>Gonzales</v>
          </cell>
          <cell r="J35">
            <v>441.46000000002095</v>
          </cell>
        </row>
        <row r="36">
          <cell r="A36" t="str">
            <v>Austria</v>
          </cell>
          <cell r="B36">
            <v>613</v>
          </cell>
          <cell r="C36">
            <v>160187.5</v>
          </cell>
          <cell r="G36">
            <v>160187.5</v>
          </cell>
          <cell r="H36">
            <v>160187.5</v>
          </cell>
          <cell r="I36" t="str">
            <v>Gaffney</v>
          </cell>
          <cell r="J36">
            <v>0</v>
          </cell>
        </row>
        <row r="37">
          <cell r="A37" t="str">
            <v>Israel Hogla</v>
          </cell>
          <cell r="B37">
            <v>618</v>
          </cell>
          <cell r="C37">
            <v>1145177.26</v>
          </cell>
          <cell r="G37">
            <v>1145177.26</v>
          </cell>
          <cell r="J37">
            <v>1145177.26</v>
          </cell>
        </row>
        <row r="38">
          <cell r="A38" t="str">
            <v>Saudi Arabia - OKA</v>
          </cell>
          <cell r="B38">
            <v>620</v>
          </cell>
          <cell r="C38">
            <v>-13949.18</v>
          </cell>
          <cell r="G38">
            <v>-13949.18</v>
          </cell>
          <cell r="J38">
            <v>-13949.18</v>
          </cell>
        </row>
        <row r="39">
          <cell r="A39" t="str">
            <v>China</v>
          </cell>
          <cell r="B39">
            <v>634</v>
          </cell>
          <cell r="C39">
            <v>0</v>
          </cell>
          <cell r="G39">
            <v>0</v>
          </cell>
          <cell r="J39">
            <v>0</v>
          </cell>
        </row>
        <row r="40">
          <cell r="A40" t="str">
            <v>China Investment Co.</v>
          </cell>
          <cell r="B40">
            <v>637</v>
          </cell>
          <cell r="C40">
            <v>134008.01999999999</v>
          </cell>
          <cell r="D40">
            <v>60595.950000000012</v>
          </cell>
          <cell r="G40">
            <v>194603.97</v>
          </cell>
          <cell r="H40">
            <v>134008.01999999999</v>
          </cell>
          <cell r="I40" t="str">
            <v>Yang</v>
          </cell>
          <cell r="J40">
            <v>60595.950000000012</v>
          </cell>
        </row>
        <row r="41">
          <cell r="A41" t="str">
            <v>Taiwan-Scott</v>
          </cell>
          <cell r="B41">
            <v>705</v>
          </cell>
          <cell r="C41">
            <v>28350.05</v>
          </cell>
          <cell r="G41">
            <v>28350.05</v>
          </cell>
          <cell r="J41">
            <v>28350.05</v>
          </cell>
        </row>
        <row r="42">
          <cell r="A42" t="str">
            <v>Japan</v>
          </cell>
          <cell r="B42">
            <v>720</v>
          </cell>
          <cell r="C42">
            <v>345116.31</v>
          </cell>
          <cell r="G42">
            <v>345116.31</v>
          </cell>
          <cell r="J42">
            <v>345116.31</v>
          </cell>
        </row>
        <row r="43">
          <cell r="A43" t="str">
            <v>Singapore</v>
          </cell>
          <cell r="B43">
            <v>728</v>
          </cell>
          <cell r="C43">
            <v>30477.85</v>
          </cell>
          <cell r="G43">
            <v>30477.85</v>
          </cell>
          <cell r="H43">
            <v>30477.85</v>
          </cell>
          <cell r="I43" t="str">
            <v>Goh</v>
          </cell>
          <cell r="J43">
            <v>0</v>
          </cell>
        </row>
        <row r="44">
          <cell r="A44" t="str">
            <v>Spain Scott</v>
          </cell>
          <cell r="B44">
            <v>799</v>
          </cell>
          <cell r="C44">
            <v>35817.53</v>
          </cell>
          <cell r="G44">
            <v>35817.53</v>
          </cell>
          <cell r="H44">
            <v>35817.53</v>
          </cell>
          <cell r="I44" t="str">
            <v>Cortajarena</v>
          </cell>
          <cell r="J44">
            <v>0</v>
          </cell>
        </row>
        <row r="45">
          <cell r="A45" t="str">
            <v>Unidentified Billing</v>
          </cell>
          <cell r="G45">
            <v>0</v>
          </cell>
          <cell r="J45">
            <v>0</v>
          </cell>
        </row>
        <row r="47">
          <cell r="C47">
            <v>7804397.46</v>
          </cell>
          <cell r="D47">
            <v>2233733.5699999998</v>
          </cell>
          <cell r="E47">
            <v>0</v>
          </cell>
          <cell r="F47">
            <v>0</v>
          </cell>
          <cell r="G47">
            <v>10038131.030000001</v>
          </cell>
          <cell r="H47">
            <v>1804636.25</v>
          </cell>
          <cell r="J47">
            <v>8233494.7799999993</v>
          </cell>
        </row>
        <row r="50">
          <cell r="A50" t="str">
            <v>Reporting Unit:  KC International Services</v>
          </cell>
          <cell r="H50" t="str">
            <v>Schedule 1-E</v>
          </cell>
        </row>
        <row r="51">
          <cell r="A51" t="str">
            <v>Currency:  US $000</v>
          </cell>
          <cell r="H51" t="str">
            <v>Inter/Intra Co Acct Balances</v>
          </cell>
        </row>
        <row r="52">
          <cell r="A52" t="str">
            <v>Period Ended:  March 1999</v>
          </cell>
          <cell r="H52" t="str">
            <v>Consolidated Subsidiaries Only</v>
          </cell>
        </row>
        <row r="53">
          <cell r="A53" t="str">
            <v>Prepared By:  Betty Pringle</v>
          </cell>
        </row>
        <row r="54">
          <cell r="A54" t="str">
            <v>Reviewed By: ______________________</v>
          </cell>
        </row>
        <row r="56">
          <cell r="A56" t="str">
            <v>Entity Code          472</v>
          </cell>
          <cell r="B56" t="str">
            <v>Period Class</v>
          </cell>
          <cell r="D56" t="str">
            <v>9903</v>
          </cell>
        </row>
        <row r="57">
          <cell r="A57" t="str">
            <v xml:space="preserve"> CFR Proc           1----6</v>
          </cell>
          <cell r="B57" t="str">
            <v xml:space="preserve">   CFR</v>
          </cell>
          <cell r="D57" t="str">
            <v xml:space="preserve"> 7-----14</v>
          </cell>
        </row>
        <row r="59">
          <cell r="B59" t="str">
            <v>CFR</v>
          </cell>
          <cell r="C59" t="str">
            <v>Current Rec</v>
          </cell>
          <cell r="D59" t="str">
            <v>Current Rec</v>
          </cell>
          <cell r="E59" t="str">
            <v>Long Term</v>
          </cell>
          <cell r="G59" t="str">
            <v>Accrued</v>
          </cell>
          <cell r="H59" t="str">
            <v>Dividends</v>
          </cell>
        </row>
        <row r="60">
          <cell r="A60" t="str">
            <v>Column Reference</v>
          </cell>
          <cell r="B60" t="str">
            <v>Entity</v>
          </cell>
          <cell r="C60" t="str">
            <v>Trade</v>
          </cell>
          <cell r="D60" t="str">
            <v>Other</v>
          </cell>
          <cell r="E60" t="str">
            <v>Rec</v>
          </cell>
          <cell r="F60" t="str">
            <v>Payables</v>
          </cell>
          <cell r="G60" t="str">
            <v>Liab</v>
          </cell>
          <cell r="H60" t="str">
            <v>Payable</v>
          </cell>
        </row>
        <row r="61">
          <cell r="A61" t="str">
            <v>CFR Ref No. (Col 15 - 18)</v>
          </cell>
          <cell r="B61" t="str">
            <v>Code</v>
          </cell>
          <cell r="C61" t="str">
            <v>0315</v>
          </cell>
          <cell r="D61" t="str">
            <v>0322</v>
          </cell>
          <cell r="E61" t="str">
            <v>1032</v>
          </cell>
          <cell r="F61" t="str">
            <v>0470</v>
          </cell>
          <cell r="G61" t="str">
            <v>0566</v>
          </cell>
          <cell r="H61" t="str">
            <v>1030</v>
          </cell>
        </row>
        <row r="62">
          <cell r="A62" t="str">
            <v>CFR Amount</v>
          </cell>
          <cell r="B62" t="str">
            <v>19----24</v>
          </cell>
          <cell r="C62" t="str">
            <v>25-----38</v>
          </cell>
          <cell r="D62" t="str">
            <v>25-----38</v>
          </cell>
          <cell r="E62" t="str">
            <v>25-----38</v>
          </cell>
          <cell r="F62" t="str">
            <v>25-----38</v>
          </cell>
          <cell r="G62" t="str">
            <v>25-----38</v>
          </cell>
          <cell r="H62" t="str">
            <v>25-----38</v>
          </cell>
        </row>
        <row r="64">
          <cell r="A64" t="str">
            <v>Corporate</v>
          </cell>
          <cell r="B64" t="str">
            <v>004UHQ</v>
          </cell>
          <cell r="C64">
            <v>47</v>
          </cell>
          <cell r="D64">
            <v>22985</v>
          </cell>
          <cell r="F64">
            <v>95</v>
          </cell>
          <cell r="H64">
            <v>0</v>
          </cell>
        </row>
        <row r="65">
          <cell r="A65" t="str">
            <v>Corporate</v>
          </cell>
          <cell r="B65" t="str">
            <v>005UHQ</v>
          </cell>
          <cell r="C65">
            <v>0</v>
          </cell>
          <cell r="F65">
            <v>0</v>
          </cell>
        </row>
        <row r="66">
          <cell r="A66" t="str">
            <v>USCPC General Accounting</v>
          </cell>
          <cell r="B66" t="str">
            <v>013CHQ</v>
          </cell>
          <cell r="C66">
            <v>5836</v>
          </cell>
          <cell r="F66">
            <v>324</v>
          </cell>
        </row>
        <row r="67">
          <cell r="A67" t="str">
            <v>Roswell Balance Sheet</v>
          </cell>
          <cell r="B67" t="str">
            <v>034</v>
          </cell>
          <cell r="C67">
            <v>231</v>
          </cell>
          <cell r="F67">
            <v>22</v>
          </cell>
        </row>
        <row r="68">
          <cell r="A68" t="str">
            <v>Neenah Paper</v>
          </cell>
          <cell r="B68" t="str">
            <v>055</v>
          </cell>
          <cell r="C68">
            <v>8</v>
          </cell>
        </row>
        <row r="69">
          <cell r="A69" t="str">
            <v>US Technical Papers</v>
          </cell>
          <cell r="B69" t="str">
            <v>154TPB</v>
          </cell>
          <cell r="C69">
            <v>0</v>
          </cell>
        </row>
        <row r="70">
          <cell r="A70" t="str">
            <v>KC Kenco (Brazil)</v>
          </cell>
          <cell r="B70" t="str">
            <v>224</v>
          </cell>
          <cell r="C70">
            <v>112</v>
          </cell>
        </row>
        <row r="71">
          <cell r="A71" t="str">
            <v>K-C Argentina</v>
          </cell>
          <cell r="B71" t="str">
            <v>225C</v>
          </cell>
          <cell r="C71">
            <v>-81</v>
          </cell>
        </row>
        <row r="72">
          <cell r="A72" t="str">
            <v>K-C Canada (Terrace Bay)</v>
          </cell>
          <cell r="B72" t="str">
            <v>253PHQ</v>
          </cell>
          <cell r="C72">
            <v>0</v>
          </cell>
        </row>
        <row r="73">
          <cell r="A73" t="str">
            <v>K-C Canada, Inc.</v>
          </cell>
          <cell r="B73" t="str">
            <v>265CHQ</v>
          </cell>
          <cell r="C73">
            <v>77</v>
          </cell>
        </row>
        <row r="74">
          <cell r="A74" t="str">
            <v>K-C Limited - Other</v>
          </cell>
          <cell r="B74" t="str">
            <v>310CO</v>
          </cell>
          <cell r="C74">
            <v>1019</v>
          </cell>
          <cell r="F74">
            <v>633</v>
          </cell>
          <cell r="G74">
            <v>0</v>
          </cell>
        </row>
        <row r="75">
          <cell r="A75" t="str">
            <v>K-C Sopalin - Other</v>
          </cell>
          <cell r="B75" t="str">
            <v>334CO</v>
          </cell>
          <cell r="C75">
            <v>43</v>
          </cell>
        </row>
        <row r="76">
          <cell r="A76" t="str">
            <v>K-C GMBH - Other</v>
          </cell>
          <cell r="B76" t="str">
            <v>340CO</v>
          </cell>
          <cell r="C76">
            <v>1</v>
          </cell>
        </row>
        <row r="77">
          <cell r="A77" t="str">
            <v>kc Korea</v>
          </cell>
          <cell r="B77" t="str">
            <v>355CHQ</v>
          </cell>
          <cell r="C77">
            <v>1</v>
          </cell>
          <cell r="F77">
            <v>137</v>
          </cell>
        </row>
        <row r="78">
          <cell r="A78" t="str">
            <v>K-C Malaysia, Sendirian Berhad</v>
          </cell>
          <cell r="B78" t="str">
            <v>358C</v>
          </cell>
          <cell r="C78">
            <v>0</v>
          </cell>
        </row>
        <row r="79">
          <cell r="A79" t="str">
            <v>K-C Benelux - Other</v>
          </cell>
          <cell r="B79" t="str">
            <v>376CO</v>
          </cell>
          <cell r="C79">
            <v>0</v>
          </cell>
        </row>
        <row r="80">
          <cell r="A80" t="str">
            <v>Philippines</v>
          </cell>
          <cell r="B80" t="str">
            <v>388HHQ</v>
          </cell>
          <cell r="C80">
            <v>132</v>
          </cell>
          <cell r="F80">
            <v>67</v>
          </cell>
        </row>
        <row r="81">
          <cell r="A81" t="str">
            <v>K-C Puerto Rico, Inc</v>
          </cell>
          <cell r="B81" t="str">
            <v>395</v>
          </cell>
          <cell r="C81">
            <v>5</v>
          </cell>
        </row>
        <row r="82">
          <cell r="A82" t="str">
            <v>Carlton Paper</v>
          </cell>
          <cell r="B82" t="str">
            <v>403C</v>
          </cell>
          <cell r="C82">
            <v>27</v>
          </cell>
        </row>
        <row r="83">
          <cell r="A83" t="str">
            <v>K-C Thailand, LTD</v>
          </cell>
          <cell r="B83" t="str">
            <v>457</v>
          </cell>
          <cell r="C83">
            <v>0</v>
          </cell>
          <cell r="F83">
            <v>1082</v>
          </cell>
        </row>
        <row r="84">
          <cell r="A84" t="str">
            <v>Avent</v>
          </cell>
          <cell r="B84">
            <v>460</v>
          </cell>
          <cell r="C84">
            <v>0</v>
          </cell>
        </row>
        <row r="85">
          <cell r="A85" t="str">
            <v>KCRS Bahrain</v>
          </cell>
          <cell r="B85" t="str">
            <v>473</v>
          </cell>
          <cell r="C85">
            <v>0</v>
          </cell>
        </row>
        <row r="86">
          <cell r="A86" t="str">
            <v>Venezuela</v>
          </cell>
          <cell r="B86" t="str">
            <v>514</v>
          </cell>
          <cell r="C86">
            <v>37</v>
          </cell>
        </row>
        <row r="87">
          <cell r="A87" t="str">
            <v>Mimo Peru</v>
          </cell>
          <cell r="B87" t="str">
            <v>540</v>
          </cell>
          <cell r="C87">
            <v>283</v>
          </cell>
        </row>
        <row r="88">
          <cell r="A88" t="str">
            <v>Austria</v>
          </cell>
          <cell r="B88" t="str">
            <v>613CO</v>
          </cell>
          <cell r="C88">
            <v>160</v>
          </cell>
        </row>
        <row r="89">
          <cell r="A89" t="str">
            <v>China - Beijing Joint Venture</v>
          </cell>
          <cell r="B89" t="str">
            <v>634</v>
          </cell>
          <cell r="C89">
            <v>0</v>
          </cell>
        </row>
        <row r="90">
          <cell r="A90" t="str">
            <v>China - Investment Co.</v>
          </cell>
          <cell r="B90" t="str">
            <v>637CHQ</v>
          </cell>
          <cell r="C90">
            <v>195</v>
          </cell>
        </row>
        <row r="91">
          <cell r="A91" t="str">
            <v>Japan</v>
          </cell>
          <cell r="B91">
            <v>705</v>
          </cell>
          <cell r="C91">
            <v>28</v>
          </cell>
          <cell r="F91">
            <v>22</v>
          </cell>
        </row>
        <row r="92">
          <cell r="A92" t="str">
            <v>Hong Kong</v>
          </cell>
          <cell r="B92">
            <v>708</v>
          </cell>
          <cell r="C92">
            <v>0</v>
          </cell>
          <cell r="G92">
            <v>35</v>
          </cell>
        </row>
        <row r="93">
          <cell r="A93" t="str">
            <v>Japan</v>
          </cell>
          <cell r="B93" t="str">
            <v>720CHQ</v>
          </cell>
          <cell r="C93">
            <v>345</v>
          </cell>
          <cell r="F93">
            <v>10</v>
          </cell>
        </row>
        <row r="94">
          <cell r="A94" t="str">
            <v>K-C Far East PTY., LTD</v>
          </cell>
          <cell r="B94" t="str">
            <v>728CHQ</v>
          </cell>
          <cell r="C94">
            <v>30</v>
          </cell>
          <cell r="F94">
            <v>118</v>
          </cell>
        </row>
        <row r="95">
          <cell r="A95" t="str">
            <v>Spain -Scott</v>
          </cell>
          <cell r="B95" t="str">
            <v>799CO</v>
          </cell>
          <cell r="C95">
            <v>36</v>
          </cell>
        </row>
        <row r="98">
          <cell r="A98" t="str">
            <v>Total Consolidated Subs</v>
          </cell>
          <cell r="C98">
            <v>8572</v>
          </cell>
          <cell r="D98">
            <v>22985</v>
          </cell>
          <cell r="E98">
            <v>0</v>
          </cell>
          <cell r="F98">
            <v>2510</v>
          </cell>
          <cell r="G98">
            <v>35</v>
          </cell>
          <cell r="H98">
            <v>0</v>
          </cell>
        </row>
        <row r="100">
          <cell r="A100" t="str">
            <v>CFR Ref No. (Col 15 - 18)</v>
          </cell>
          <cell r="C100" t="str">
            <v>1034</v>
          </cell>
          <cell r="D100" t="str">
            <v>1035</v>
          </cell>
          <cell r="E100" t="str">
            <v>1032</v>
          </cell>
          <cell r="F100" t="str">
            <v>1036</v>
          </cell>
          <cell r="G100" t="str">
            <v>1037</v>
          </cell>
          <cell r="H100" t="str">
            <v>1040</v>
          </cell>
        </row>
        <row r="101">
          <cell r="A101" t="str">
            <v>CFR Amount</v>
          </cell>
          <cell r="B101" t="str">
            <v>19----24</v>
          </cell>
          <cell r="C101" t="str">
            <v>25-----38</v>
          </cell>
          <cell r="D101" t="str">
            <v>25-----38</v>
          </cell>
          <cell r="E101" t="str">
            <v>25-----38</v>
          </cell>
          <cell r="F101" t="str">
            <v>25-----38</v>
          </cell>
          <cell r="G101" t="str">
            <v>25-----38</v>
          </cell>
          <cell r="H101" t="str">
            <v>25-----38</v>
          </cell>
        </row>
        <row r="103">
          <cell r="A103" t="str">
            <v>K-C Australia, PTY., LTD</v>
          </cell>
          <cell r="B103" t="str">
            <v>211CHQ</v>
          </cell>
          <cell r="C103">
            <v>68</v>
          </cell>
          <cell r="F103">
            <v>109</v>
          </cell>
        </row>
        <row r="104">
          <cell r="A104" t="str">
            <v>Israel Hogla</v>
          </cell>
          <cell r="B104" t="str">
            <v>618CHQ</v>
          </cell>
          <cell r="C104">
            <v>1145</v>
          </cell>
        </row>
        <row r="105">
          <cell r="A105" t="str">
            <v>Olayan Kimberly-Clark Arabia Company</v>
          </cell>
          <cell r="B105" t="str">
            <v>620</v>
          </cell>
          <cell r="C105">
            <v>253</v>
          </cell>
        </row>
        <row r="107">
          <cell r="A107" t="str">
            <v>Total Equity Affiliates</v>
          </cell>
          <cell r="C107">
            <v>1466</v>
          </cell>
          <cell r="D107">
            <v>0</v>
          </cell>
          <cell r="E107">
            <v>0</v>
          </cell>
          <cell r="F107">
            <v>109</v>
          </cell>
          <cell r="G107">
            <v>0</v>
          </cell>
          <cell r="H107">
            <v>0</v>
          </cell>
        </row>
        <row r="109">
          <cell r="A109" t="str">
            <v>Receivable/Payable w/non-Affiliates</v>
          </cell>
          <cell r="C109">
            <v>0</v>
          </cell>
          <cell r="D109">
            <v>622</v>
          </cell>
          <cell r="E109">
            <v>13</v>
          </cell>
          <cell r="F109">
            <v>-312</v>
          </cell>
          <cell r="G109">
            <v>27267</v>
          </cell>
          <cell r="H109">
            <v>0</v>
          </cell>
        </row>
        <row r="111">
          <cell r="A111" t="str">
            <v>Total Per Book &amp; Balance Sheet</v>
          </cell>
          <cell r="C111">
            <v>10038</v>
          </cell>
          <cell r="D111">
            <v>23607</v>
          </cell>
          <cell r="E111">
            <v>13</v>
          </cell>
          <cell r="F111">
            <v>2307</v>
          </cell>
          <cell r="G111">
            <v>27302</v>
          </cell>
          <cell r="H11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analitico"/>
      <sheetName val="BALANCE"/>
      <sheetName val="Auxiliares"/>
      <sheetName val="RESULTADOS"/>
      <sheetName val="FLUJO"/>
      <sheetName val="VARIACION PN"/>
      <sheetName val="ANEXO IV"/>
      <sheetName val="Balance_analitico"/>
      <sheetName val="VARIACION_PN"/>
      <sheetName val="ANEXO_IV"/>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ing"/>
      <sheetName val="GA4082 Tie Out"/>
      <sheetName val="Legacy 4082"/>
      <sheetName val="Adj AR 4082"/>
      <sheetName val="Adj Hold 7012"/>
      <sheetName val="POT"/>
      <sheetName val="0004HQ"/>
      <sheetName val="013 - C"/>
      <sheetName val="013 - E"/>
      <sheetName val="002 - C"/>
      <sheetName val="002 - E"/>
      <sheetName val="012HQ"/>
      <sheetName val="KCP - C"/>
      <sheetName val="KCP - E"/>
      <sheetName val="HEALTHCARE"/>
      <sheetName val="PR Xfer"/>
      <sheetName val="EUR Xfer"/>
      <sheetName val="472HQ"/>
      <sheetName val="472 Upload"/>
      <sheetName val="Div 82"/>
      <sheetName val="RFAccr"/>
      <sheetName val="Amort JE"/>
      <sheetName val="Amort Schedule"/>
      <sheetName val="Initial Accrual"/>
      <sheetName val="Adj to Confirmation"/>
      <sheetName val="Adj to Actual"/>
      <sheetName val="Currency"/>
      <sheetName val="Rates"/>
      <sheetName val="Terms"/>
      <sheetName val="JE7041"/>
      <sheetName val="Macro 3920A"/>
      <sheetName val="Macro 3920B"/>
      <sheetName val="Macro 3920C"/>
      <sheetName val="Macro 7041"/>
      <sheetName val="Module1"/>
      <sheetName val="GA4082_Tie_Out"/>
      <sheetName val="Legacy_4082"/>
      <sheetName val="Adj_AR_4082"/>
      <sheetName val="Adj_Hold_7012"/>
      <sheetName val="013_-_C"/>
      <sheetName val="013_-_E"/>
      <sheetName val="002_-_C"/>
      <sheetName val="002_-_E"/>
      <sheetName val="KCP_-_C"/>
      <sheetName val="KCP_-_E"/>
      <sheetName val="PR_Xfer"/>
      <sheetName val="EUR_Xfer"/>
      <sheetName val="472_Upload"/>
      <sheetName val="Div_82"/>
      <sheetName val="Amort_JE"/>
      <sheetName val="Amort_Schedule"/>
      <sheetName val="Initial_Accrual"/>
      <sheetName val="Adj_to_Confirmation"/>
      <sheetName val="Adj_to_Actual"/>
      <sheetName val="Macro_3920A"/>
      <sheetName val="Macro_3920B"/>
      <sheetName val="Macro_3920C"/>
      <sheetName val="Macro_70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 val="CUENTAS_SAP"/>
      <sheetName val="DE"/>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ow r="1">
          <cell r="A1" t="str">
            <v>Sumas saldos 30/09/2007</v>
          </cell>
        </row>
      </sheetData>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sheetName val="Pant"/>
      <sheetName val="Plan"/>
      <sheetName val="comparat"/>
      <sheetName val="x sku"/>
      <sheetName val="Messku"/>
      <sheetName val="Model"/>
      <sheetName val="Nue-Cam"/>
      <sheetName val="Prod"/>
      <sheetName val="DIFER"/>
      <sheetName val="Meses"/>
      <sheetName val="Prom"/>
      <sheetName val="Dialog"/>
      <sheetName val="Dialog1"/>
      <sheetName val="Module2"/>
      <sheetName val="Module1"/>
      <sheetName val="Module3"/>
      <sheetName val="Module4"/>
      <sheetName val="x_sku"/>
      <sheetName val="x_sku1"/>
      <sheetName val="x_sku2"/>
    </sheetNames>
    <sheetDataSet>
      <sheetData sheetId="0" refreshError="1">
        <row r="14">
          <cell r="U14">
            <v>12</v>
          </cell>
        </row>
        <row r="24">
          <cell r="B24" t="str">
            <v xml:space="preserve">  FURNITURE CARE</v>
          </cell>
          <cell r="G24">
            <v>54855</v>
          </cell>
          <cell r="H24">
            <v>39884</v>
          </cell>
          <cell r="I24">
            <v>39884</v>
          </cell>
          <cell r="J24">
            <v>54855</v>
          </cell>
          <cell r="K24">
            <v>39884</v>
          </cell>
          <cell r="L24">
            <v>39884</v>
          </cell>
          <cell r="M24">
            <v>269246</v>
          </cell>
          <cell r="N24">
            <v>54855</v>
          </cell>
          <cell r="O24">
            <v>39884</v>
          </cell>
          <cell r="P24">
            <v>39884</v>
          </cell>
          <cell r="Q24">
            <v>49855</v>
          </cell>
          <cell r="R24">
            <v>39884</v>
          </cell>
          <cell r="S24">
            <v>39884</v>
          </cell>
          <cell r="T24">
            <v>264246</v>
          </cell>
          <cell r="U24">
            <v>533492</v>
          </cell>
          <cell r="V24">
            <v>590695</v>
          </cell>
          <cell r="AF24">
            <v>0</v>
          </cell>
          <cell r="AI24" t="str">
            <v>PRODUCTO</v>
          </cell>
          <cell r="AJ24" t="str">
            <v>TAM</v>
          </cell>
          <cell r="AK24" t="str">
            <v>DE</v>
          </cell>
          <cell r="AL24" t="str">
            <v>CODIGO</v>
          </cell>
          <cell r="AM24" t="str">
            <v>STAT</v>
          </cell>
          <cell r="AN24" t="str">
            <v xml:space="preserve"> JUL 02</v>
          </cell>
          <cell r="AO24" t="str">
            <v xml:space="preserve"> AGO 02</v>
          </cell>
          <cell r="AP24" t="str">
            <v xml:space="preserve"> SEP 02</v>
          </cell>
          <cell r="AQ24" t="str">
            <v xml:space="preserve"> OCT 02</v>
          </cell>
          <cell r="AR24" t="str">
            <v xml:space="preserve"> NOV 02</v>
          </cell>
          <cell r="AS24" t="str">
            <v xml:space="preserve"> DIC 02</v>
          </cell>
          <cell r="AT24" t="str">
            <v xml:space="preserve"> ENE 03</v>
          </cell>
          <cell r="AU24" t="str">
            <v xml:space="preserve"> FEB 03</v>
          </cell>
          <cell r="AV24" t="str">
            <v xml:space="preserve"> MAR 03</v>
          </cell>
          <cell r="AW24" t="str">
            <v xml:space="preserve"> ABR 03</v>
          </cell>
          <cell r="AX24" t="str">
            <v xml:space="preserve"> MAY 03</v>
          </cell>
          <cell r="AY24" t="str">
            <v xml:space="preserve"> JUN 03</v>
          </cell>
        </row>
        <row r="26">
          <cell r="B26" t="str">
            <v xml:space="preserve">  FLOOR CARE</v>
          </cell>
          <cell r="G26">
            <v>92739.370960072003</v>
          </cell>
          <cell r="H26">
            <v>73641.496768057608</v>
          </cell>
          <cell r="I26">
            <v>74289.496768057608</v>
          </cell>
          <cell r="J26">
            <v>92251.353268467923</v>
          </cell>
          <cell r="K26">
            <v>74290.57369113453</v>
          </cell>
          <cell r="L26">
            <v>73940.57369113453</v>
          </cell>
          <cell r="M26">
            <v>481152.86514692416</v>
          </cell>
          <cell r="N26">
            <v>94071.659421610471</v>
          </cell>
          <cell r="O26">
            <v>76768.727537288374</v>
          </cell>
          <cell r="P26">
            <v>73986.727537288374</v>
          </cell>
          <cell r="Q26">
            <v>93934.045576160235</v>
          </cell>
          <cell r="R26">
            <v>75286.727537288374</v>
          </cell>
          <cell r="S26">
            <v>74986.727537288374</v>
          </cell>
          <cell r="T26">
            <v>489034.61514692428</v>
          </cell>
          <cell r="U26">
            <v>970187.48029384844</v>
          </cell>
          <cell r="V26">
            <v>915253.37173986272</v>
          </cell>
          <cell r="AE26" t="str">
            <v>CODIGO</v>
          </cell>
          <cell r="AF26" t="str">
            <v>TOTAL 02/03</v>
          </cell>
        </row>
        <row r="27">
          <cell r="AE27" t="str">
            <v>000010</v>
          </cell>
          <cell r="AF27" t="str">
            <v>&lt;&gt;0</v>
          </cell>
        </row>
        <row r="28">
          <cell r="B28" t="str">
            <v xml:space="preserve">  AIR CARE</v>
          </cell>
          <cell r="G28">
            <v>179999.69506569847</v>
          </cell>
          <cell r="H28">
            <v>146648.07605255878</v>
          </cell>
          <cell r="I28">
            <v>147128.07605255878</v>
          </cell>
          <cell r="J28">
            <v>190599.69506569847</v>
          </cell>
          <cell r="K28">
            <v>153328.07605255875</v>
          </cell>
          <cell r="L28">
            <v>154409.07605255875</v>
          </cell>
          <cell r="M28">
            <v>972112.69434163196</v>
          </cell>
          <cell r="N28">
            <v>182039.69506569847</v>
          </cell>
          <cell r="O28">
            <v>147880.07605255878</v>
          </cell>
          <cell r="P28">
            <v>155880.07605255875</v>
          </cell>
          <cell r="Q28">
            <v>219239.69506569847</v>
          </cell>
          <cell r="R28">
            <v>178380.07605255875</v>
          </cell>
          <cell r="S28">
            <v>179729.94842178954</v>
          </cell>
          <cell r="T28">
            <v>1063149.5667108628</v>
          </cell>
          <cell r="U28">
            <v>2035262.2610524949</v>
          </cell>
          <cell r="V28">
            <v>1739014.9705331477</v>
          </cell>
          <cell r="AE28" t="str">
            <v>000011</v>
          </cell>
          <cell r="AF28" t="str">
            <v>&lt;&gt;0</v>
          </cell>
        </row>
        <row r="29">
          <cell r="AE29" t="str">
            <v>000013</v>
          </cell>
          <cell r="AF29" t="str">
            <v>&lt;&gt;0</v>
          </cell>
        </row>
        <row r="30">
          <cell r="B30" t="str">
            <v xml:space="preserve">  FABRIC CARE</v>
          </cell>
          <cell r="G30">
            <v>20087.1135292</v>
          </cell>
          <cell r="H30">
            <v>18872.910526560001</v>
          </cell>
          <cell r="I30">
            <v>18518.46101504</v>
          </cell>
          <cell r="J30">
            <v>29958.897270240002</v>
          </cell>
          <cell r="K30">
            <v>26331.980328000001</v>
          </cell>
          <cell r="L30">
            <v>23925.09874352</v>
          </cell>
          <cell r="M30">
            <v>137694.46141256002</v>
          </cell>
          <cell r="N30">
            <v>30431.785839199998</v>
          </cell>
          <cell r="O30">
            <v>25347.258979539201</v>
          </cell>
          <cell r="P30">
            <v>27598.753323529119</v>
          </cell>
          <cell r="Q30">
            <v>27464.427900099843</v>
          </cell>
          <cell r="R30">
            <v>20252.866975625278</v>
          </cell>
          <cell r="S30">
            <v>15748.633124026723</v>
          </cell>
          <cell r="T30">
            <v>146843.72614202017</v>
          </cell>
          <cell r="U30">
            <v>284538.18755458016</v>
          </cell>
          <cell r="V30">
            <v>280925.48887126014</v>
          </cell>
          <cell r="AE30" t="str">
            <v>000019</v>
          </cell>
          <cell r="AF30" t="str">
            <v>&lt;&gt;0</v>
          </cell>
        </row>
        <row r="31">
          <cell r="AE31" t="str">
            <v>000020</v>
          </cell>
          <cell r="AF31" t="str">
            <v>&lt;&gt;0</v>
          </cell>
        </row>
        <row r="32">
          <cell r="B32" t="str">
            <v xml:space="preserve">  BATHROOM CARE</v>
          </cell>
          <cell r="G32">
            <v>20225.961538461539</v>
          </cell>
          <cell r="H32">
            <v>16130.76923076923</v>
          </cell>
          <cell r="I32">
            <v>16130.76923076923</v>
          </cell>
          <cell r="J32">
            <v>20225.961538461539</v>
          </cell>
          <cell r="K32">
            <v>16130.76923076923</v>
          </cell>
          <cell r="L32">
            <v>16130.76923076923</v>
          </cell>
          <cell r="M32">
            <v>104975</v>
          </cell>
          <cell r="N32">
            <v>20225.961538461539</v>
          </cell>
          <cell r="O32">
            <v>16130.76923076923</v>
          </cell>
          <cell r="P32">
            <v>14780.76923076923</v>
          </cell>
          <cell r="Q32">
            <v>18475.961538461539</v>
          </cell>
          <cell r="R32">
            <v>14780.76923076923</v>
          </cell>
          <cell r="S32">
            <v>14780.76923076923</v>
          </cell>
          <cell r="T32">
            <v>99175</v>
          </cell>
          <cell r="U32">
            <v>204150</v>
          </cell>
          <cell r="V32">
            <v>210950</v>
          </cell>
          <cell r="AE32" t="str">
            <v>000021</v>
          </cell>
          <cell r="AF32" t="str">
            <v>&lt;&gt;0</v>
          </cell>
        </row>
        <row r="33">
          <cell r="AE33" t="str">
            <v>000022</v>
          </cell>
          <cell r="AF33" t="str">
            <v>&lt;&gt;0</v>
          </cell>
        </row>
        <row r="34">
          <cell r="B34" t="str">
            <v xml:space="preserve">  CLEANERS</v>
          </cell>
          <cell r="G34">
            <v>25600.86538461539</v>
          </cell>
          <cell r="H34">
            <v>18480.692307692312</v>
          </cell>
          <cell r="I34">
            <v>18480.692307692312</v>
          </cell>
          <cell r="J34">
            <v>25600.86538461539</v>
          </cell>
          <cell r="K34">
            <v>18480.692307692312</v>
          </cell>
          <cell r="L34">
            <v>18480.692307692312</v>
          </cell>
          <cell r="M34">
            <v>125124.50000000003</v>
          </cell>
          <cell r="N34">
            <v>25600.86538461539</v>
          </cell>
          <cell r="O34">
            <v>18480.692307692312</v>
          </cell>
          <cell r="P34">
            <v>18480.692307692312</v>
          </cell>
          <cell r="Q34">
            <v>25600.86538461539</v>
          </cell>
          <cell r="R34">
            <v>18480.692307692312</v>
          </cell>
          <cell r="S34">
            <v>18480.692307692312</v>
          </cell>
          <cell r="T34">
            <v>125124.50000000003</v>
          </cell>
          <cell r="U34">
            <v>250249.00000000006</v>
          </cell>
          <cell r="V34">
            <v>291651.11</v>
          </cell>
          <cell r="AE34" t="str">
            <v>000023</v>
          </cell>
          <cell r="AF34" t="str">
            <v>&lt;&gt;0</v>
          </cell>
        </row>
        <row r="35">
          <cell r="AE35" t="str">
            <v>000024</v>
          </cell>
          <cell r="AF35" t="str">
            <v>&lt;&gt;0</v>
          </cell>
        </row>
        <row r="36">
          <cell r="B36" t="str">
            <v xml:space="preserve">  BOLSAS </v>
          </cell>
          <cell r="G36">
            <v>21616.2</v>
          </cell>
          <cell r="H36">
            <v>22333.8</v>
          </cell>
          <cell r="I36">
            <v>23303.599999999999</v>
          </cell>
          <cell r="J36">
            <v>23048.6</v>
          </cell>
          <cell r="K36">
            <v>22602.7</v>
          </cell>
          <cell r="L36">
            <v>23178.799999999999</v>
          </cell>
          <cell r="M36">
            <v>136083.70000000001</v>
          </cell>
          <cell r="N36">
            <v>21703.599999999999</v>
          </cell>
          <cell r="O36">
            <v>21502</v>
          </cell>
          <cell r="P36">
            <v>23271</v>
          </cell>
          <cell r="Q36">
            <v>23295.199999999997</v>
          </cell>
          <cell r="R36">
            <v>23760.1</v>
          </cell>
          <cell r="S36">
            <v>24301.599999999999</v>
          </cell>
          <cell r="T36">
            <v>137833.5</v>
          </cell>
          <cell r="U36">
            <v>273917.2</v>
          </cell>
          <cell r="V36">
            <v>273917.2</v>
          </cell>
          <cell r="AE36" t="str">
            <v>000025</v>
          </cell>
          <cell r="AF36" t="str">
            <v>&lt;&gt;0</v>
          </cell>
        </row>
        <row r="37">
          <cell r="AE37" t="str">
            <v>000026</v>
          </cell>
          <cell r="AF37" t="str">
            <v>&lt;&gt;0</v>
          </cell>
        </row>
        <row r="38">
          <cell r="B38" t="str">
            <v xml:space="preserve">  AUTOMOTIVE</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AE38" t="str">
            <v>000028</v>
          </cell>
          <cell r="AF38" t="str">
            <v>&lt;&gt;0</v>
          </cell>
        </row>
        <row r="39">
          <cell r="AE39" t="str">
            <v>000030</v>
          </cell>
          <cell r="AF39" t="str">
            <v>&lt;&gt;0</v>
          </cell>
        </row>
        <row r="40">
          <cell r="AE40" t="str">
            <v>000032</v>
          </cell>
          <cell r="AF40" t="str">
            <v>&lt;&gt;0</v>
          </cell>
        </row>
        <row r="41">
          <cell r="B41" t="str">
            <v xml:space="preserve"> TOTAL HOME CARE</v>
          </cell>
          <cell r="G41">
            <v>415124.20647804748</v>
          </cell>
          <cell r="H41">
            <v>335991.74488563795</v>
          </cell>
          <cell r="I41">
            <v>337735.09537411795</v>
          </cell>
          <cell r="J41">
            <v>436540.37252748333</v>
          </cell>
          <cell r="K41">
            <v>351048.79161015485</v>
          </cell>
          <cell r="L41">
            <v>349949.01002567483</v>
          </cell>
          <cell r="M41">
            <v>2226389.2209011163</v>
          </cell>
          <cell r="N41">
            <v>428928.56724958587</v>
          </cell>
          <cell r="O41">
            <v>345993.52410784794</v>
          </cell>
          <cell r="P41">
            <v>353882.01845183776</v>
          </cell>
          <cell r="Q41">
            <v>457865.1954650355</v>
          </cell>
          <cell r="R41">
            <v>370825.23210393393</v>
          </cell>
          <cell r="S41">
            <v>367912.37062156614</v>
          </cell>
          <cell r="T41">
            <v>2325406.9079998075</v>
          </cell>
          <cell r="U41">
            <v>4551796.1289009238</v>
          </cell>
          <cell r="V41">
            <v>4302407.1411442701</v>
          </cell>
          <cell r="AE41" t="str">
            <v>000033</v>
          </cell>
          <cell r="AF41" t="str">
            <v>&lt;&gt;0</v>
          </cell>
        </row>
        <row r="42">
          <cell r="AE42" t="str">
            <v>000034</v>
          </cell>
          <cell r="AF42" t="str">
            <v>&lt;&gt;0</v>
          </cell>
        </row>
        <row r="43">
          <cell r="AE43" t="str">
            <v>000037</v>
          </cell>
          <cell r="AF43" t="str">
            <v>&lt;&gt;0</v>
          </cell>
        </row>
        <row r="44">
          <cell r="B44" t="str">
            <v xml:space="preserve">  REPELENTES</v>
          </cell>
          <cell r="G44">
            <v>4384.4941831801107</v>
          </cell>
          <cell r="H44">
            <v>4470.0898234839715</v>
          </cell>
          <cell r="I44">
            <v>10935.763722500182</v>
          </cell>
          <cell r="J44">
            <v>41000</v>
          </cell>
          <cell r="K44">
            <v>58783.788804916279</v>
          </cell>
          <cell r="L44">
            <v>51705</v>
          </cell>
          <cell r="M44">
            <v>171279.13653408055</v>
          </cell>
          <cell r="N44">
            <v>47487.973979111659</v>
          </cell>
          <cell r="O44">
            <v>25912.344431639642</v>
          </cell>
          <cell r="P44">
            <v>15447.980001635278</v>
          </cell>
          <cell r="Q44">
            <v>10494.72299547715</v>
          </cell>
          <cell r="R44">
            <v>3773.8287102364125</v>
          </cell>
          <cell r="S44">
            <v>1822.6016005488582</v>
          </cell>
          <cell r="T44">
            <v>104939.451718649</v>
          </cell>
          <cell r="U44">
            <v>276218.58825272956</v>
          </cell>
          <cell r="V44">
            <v>314973.10348035902</v>
          </cell>
          <cell r="AE44" t="str">
            <v>000039</v>
          </cell>
          <cell r="AF44" t="str">
            <v>&lt;&gt;0</v>
          </cell>
        </row>
        <row r="45">
          <cell r="AE45" t="str">
            <v>000042</v>
          </cell>
          <cell r="AF45" t="str">
            <v>&lt;&gt;0</v>
          </cell>
        </row>
        <row r="46">
          <cell r="B46" t="str">
            <v xml:space="preserve">  INSECTICIDAS</v>
          </cell>
          <cell r="G46">
            <v>68283.187768771604</v>
          </cell>
          <cell r="H46">
            <v>64126.286330282019</v>
          </cell>
          <cell r="I46">
            <v>214143.90205491384</v>
          </cell>
          <cell r="J46">
            <v>350730.33642208355</v>
          </cell>
          <cell r="K46">
            <v>472181.09904138639</v>
          </cell>
          <cell r="L46">
            <v>450807.67502181302</v>
          </cell>
          <cell r="M46">
            <v>1620272.4866392503</v>
          </cell>
          <cell r="N46">
            <v>465308.14013662579</v>
          </cell>
          <cell r="O46">
            <v>321811.90707996825</v>
          </cell>
          <cell r="P46">
            <v>216393.92855870581</v>
          </cell>
          <cell r="Q46">
            <v>111408.38773513697</v>
          </cell>
          <cell r="R46">
            <v>30625.568136774291</v>
          </cell>
          <cell r="S46">
            <v>25768.795926502837</v>
          </cell>
          <cell r="T46">
            <v>1171316.727573714</v>
          </cell>
          <cell r="U46">
            <v>2791589.2142129643</v>
          </cell>
          <cell r="V46">
            <v>4725823.9576629261</v>
          </cell>
          <cell r="AE46" t="str">
            <v>000045</v>
          </cell>
          <cell r="AF46" t="str">
            <v>&lt;&gt;0</v>
          </cell>
        </row>
        <row r="47">
          <cell r="AE47" t="str">
            <v>000048</v>
          </cell>
          <cell r="AF47" t="str">
            <v>&lt;&gt;0</v>
          </cell>
        </row>
        <row r="48">
          <cell r="B48" t="str">
            <v xml:space="preserve">  OUTDOORS</v>
          </cell>
          <cell r="G48">
            <v>774.01118486802602</v>
          </cell>
          <cell r="H48">
            <v>692.02814333834829</v>
          </cell>
          <cell r="I48">
            <v>1844.3340532033267</v>
          </cell>
          <cell r="J48">
            <v>4571.0149920076528</v>
          </cell>
          <cell r="K48">
            <v>5400.9612756271035</v>
          </cell>
          <cell r="L48">
            <v>4971.1923905805788</v>
          </cell>
          <cell r="M48">
            <v>18253.542039625037</v>
          </cell>
          <cell r="N48">
            <v>5220.4830203916817</v>
          </cell>
          <cell r="O48">
            <v>3430.1820457960475</v>
          </cell>
          <cell r="P48">
            <v>2159.7971187167377</v>
          </cell>
          <cell r="Q48">
            <v>1393.6850283382173</v>
          </cell>
          <cell r="R48">
            <v>277.83387864044568</v>
          </cell>
          <cell r="S48">
            <v>233.48381573325867</v>
          </cell>
          <cell r="T48">
            <v>12715.464907616388</v>
          </cell>
          <cell r="U48">
            <v>30969.006947241425</v>
          </cell>
          <cell r="V48">
            <v>24024.721736810356</v>
          </cell>
          <cell r="AE48" t="str">
            <v>000050</v>
          </cell>
          <cell r="AF48" t="str">
            <v>&lt;&gt;0</v>
          </cell>
        </row>
        <row r="49">
          <cell r="AE49" t="str">
            <v>000051</v>
          </cell>
          <cell r="AF49" t="str">
            <v>&lt;&gt;0</v>
          </cell>
        </row>
        <row r="50">
          <cell r="AE50" t="str">
            <v>000054</v>
          </cell>
          <cell r="AF50" t="str">
            <v>&lt;&gt;0</v>
          </cell>
        </row>
        <row r="51">
          <cell r="B51" t="str">
            <v xml:space="preserve"> TOTAL INSECT CONTROL</v>
          </cell>
          <cell r="G51">
            <v>73441.69313681974</v>
          </cell>
          <cell r="H51">
            <v>69288.404297104338</v>
          </cell>
          <cell r="I51">
            <v>226923.99983061734</v>
          </cell>
          <cell r="J51">
            <v>396301.35141409119</v>
          </cell>
          <cell r="K51">
            <v>536365.84912192973</v>
          </cell>
          <cell r="L51">
            <v>507483.86741239362</v>
          </cell>
          <cell r="M51">
            <v>1809805.165212956</v>
          </cell>
          <cell r="N51">
            <v>518016.5971361291</v>
          </cell>
          <cell r="O51">
            <v>351154.43355740397</v>
          </cell>
          <cell r="P51">
            <v>234001.70567905781</v>
          </cell>
          <cell r="Q51">
            <v>123296.79575895234</v>
          </cell>
          <cell r="R51">
            <v>34677.230725651149</v>
          </cell>
          <cell r="S51">
            <v>27824.881342784953</v>
          </cell>
          <cell r="T51">
            <v>1288971.6441999793</v>
          </cell>
          <cell r="U51">
            <v>3098776.8094129353</v>
          </cell>
          <cell r="V51">
            <v>5064821.7828800948</v>
          </cell>
          <cell r="AE51" t="str">
            <v>000055</v>
          </cell>
          <cell r="AF51" t="str">
            <v>&lt;&gt;0</v>
          </cell>
        </row>
        <row r="52">
          <cell r="AE52" t="str">
            <v>000056</v>
          </cell>
          <cell r="AF52" t="str">
            <v>&lt;&gt;0</v>
          </cell>
        </row>
        <row r="53">
          <cell r="AE53" t="str">
            <v>000058</v>
          </cell>
          <cell r="AF53" t="str">
            <v>&lt;&gt;0</v>
          </cell>
        </row>
        <row r="54">
          <cell r="B54" t="str">
            <v xml:space="preserve"> TOTAL CONSUMER</v>
          </cell>
          <cell r="G54">
            <v>488565.89961486723</v>
          </cell>
          <cell r="H54">
            <v>405280.14918274229</v>
          </cell>
          <cell r="I54">
            <v>564659.09520473529</v>
          </cell>
          <cell r="J54">
            <v>832841.72394157457</v>
          </cell>
          <cell r="K54">
            <v>887414.64073208463</v>
          </cell>
          <cell r="L54">
            <v>857432.87743806839</v>
          </cell>
          <cell r="M54">
            <v>4036194.3861140721</v>
          </cell>
          <cell r="N54">
            <v>946945.16438571503</v>
          </cell>
          <cell r="O54">
            <v>697147.95766525192</v>
          </cell>
          <cell r="P54">
            <v>587883.72413089557</v>
          </cell>
          <cell r="Q54">
            <v>581161.99122398789</v>
          </cell>
          <cell r="R54">
            <v>405502.46282958507</v>
          </cell>
          <cell r="S54">
            <v>395737.2519643511</v>
          </cell>
          <cell r="T54">
            <v>3614378.5521997865</v>
          </cell>
          <cell r="U54">
            <v>7650572.9383138586</v>
          </cell>
          <cell r="V54">
            <v>9367228.9240243658</v>
          </cell>
          <cell r="AE54" t="str">
            <v>000060</v>
          </cell>
          <cell r="AF54" t="str">
            <v>&lt;&gt;0</v>
          </cell>
        </row>
        <row r="55">
          <cell r="AE55" t="str">
            <v>000061</v>
          </cell>
          <cell r="AF55" t="str">
            <v>&lt;&gt;0</v>
          </cell>
        </row>
        <row r="56">
          <cell r="AE56" t="str">
            <v>000062</v>
          </cell>
          <cell r="AF56" t="str">
            <v>&lt;&gt;0</v>
          </cell>
        </row>
        <row r="57">
          <cell r="AE57" t="str">
            <v>000063</v>
          </cell>
          <cell r="AF57" t="str">
            <v>&lt;&gt;0</v>
          </cell>
        </row>
        <row r="58">
          <cell r="AE58" t="str">
            <v>000064</v>
          </cell>
          <cell r="AF58" t="str">
            <v>&lt;&gt;0</v>
          </cell>
        </row>
        <row r="59">
          <cell r="AE59" t="str">
            <v>000066</v>
          </cell>
          <cell r="AF59" t="str">
            <v>&lt;&gt;0</v>
          </cell>
        </row>
        <row r="60">
          <cell r="AE60" t="str">
            <v>000068</v>
          </cell>
          <cell r="AF60" t="str">
            <v>&lt;&gt;0</v>
          </cell>
        </row>
        <row r="61">
          <cell r="AE61" t="str">
            <v>000069</v>
          </cell>
          <cell r="AF61" t="str">
            <v>&lt;&gt;0</v>
          </cell>
        </row>
        <row r="62">
          <cell r="AE62" t="str">
            <v>000073</v>
          </cell>
          <cell r="AF62" t="str">
            <v>&lt;&gt;0</v>
          </cell>
        </row>
        <row r="63">
          <cell r="AE63" t="str">
            <v>000074</v>
          </cell>
          <cell r="AF63" t="str">
            <v>&lt;&gt;0</v>
          </cell>
        </row>
        <row r="64">
          <cell r="AE64" t="str">
            <v>000075</v>
          </cell>
          <cell r="AF64" t="str">
            <v>&lt;&gt;0</v>
          </cell>
        </row>
        <row r="65">
          <cell r="AE65" t="str">
            <v>000077</v>
          </cell>
          <cell r="AF65" t="str">
            <v>&lt;&gt;0</v>
          </cell>
        </row>
        <row r="66">
          <cell r="AE66" t="str">
            <v>000078</v>
          </cell>
          <cell r="AF66" t="str">
            <v>&lt;&gt;0</v>
          </cell>
        </row>
        <row r="67">
          <cell r="AE67" t="str">
            <v>000079</v>
          </cell>
          <cell r="AF67" t="str">
            <v>&lt;&gt;0</v>
          </cell>
        </row>
        <row r="68">
          <cell r="AE68" t="str">
            <v>000083</v>
          </cell>
          <cell r="AF68" t="str">
            <v>&lt;&gt;0</v>
          </cell>
        </row>
        <row r="69">
          <cell r="AE69" t="str">
            <v>000084</v>
          </cell>
          <cell r="AF69" t="str">
            <v>&lt;&gt;0</v>
          </cell>
        </row>
        <row r="70">
          <cell r="AE70" t="str">
            <v>000085</v>
          </cell>
          <cell r="AF70" t="str">
            <v>&lt;&gt;0</v>
          </cell>
        </row>
        <row r="71">
          <cell r="AE71" t="str">
            <v>000086</v>
          </cell>
          <cell r="AF71" t="str">
            <v>&lt;&gt;0</v>
          </cell>
        </row>
        <row r="72">
          <cell r="AE72" t="str">
            <v>000087</v>
          </cell>
          <cell r="AF72" t="str">
            <v>&lt;&gt;0</v>
          </cell>
        </row>
        <row r="73">
          <cell r="AE73" t="str">
            <v>000090</v>
          </cell>
          <cell r="AF73" t="str">
            <v>&lt;&gt;0</v>
          </cell>
        </row>
        <row r="74">
          <cell r="AE74" t="str">
            <v>000097</v>
          </cell>
          <cell r="AF74" t="str">
            <v>&lt;&gt;0</v>
          </cell>
        </row>
        <row r="75">
          <cell r="AE75" t="str">
            <v>000110</v>
          </cell>
          <cell r="AF75" t="str">
            <v>&lt;&gt;0</v>
          </cell>
        </row>
        <row r="76">
          <cell r="AE76" t="str">
            <v>000116</v>
          </cell>
          <cell r="AF76" t="str">
            <v>&lt;&gt;0</v>
          </cell>
        </row>
        <row r="77">
          <cell r="AE77" t="str">
            <v>000117</v>
          </cell>
          <cell r="AF77" t="str">
            <v>&lt;&gt;0</v>
          </cell>
        </row>
        <row r="78">
          <cell r="AE78" t="str">
            <v>000120</v>
          </cell>
          <cell r="AF78" t="str">
            <v>&lt;&gt;0</v>
          </cell>
        </row>
        <row r="79">
          <cell r="AE79" t="str">
            <v>00013</v>
          </cell>
          <cell r="AF79" t="str">
            <v>&lt;&gt;0</v>
          </cell>
        </row>
        <row r="80">
          <cell r="AE80" t="str">
            <v>00015</v>
          </cell>
          <cell r="AF80" t="str">
            <v>&lt;&gt;0</v>
          </cell>
        </row>
        <row r="81">
          <cell r="AE81" t="str">
            <v>00016</v>
          </cell>
          <cell r="AF81" t="str">
            <v>&lt;&gt;0</v>
          </cell>
        </row>
        <row r="82">
          <cell r="AE82" t="str">
            <v>00017</v>
          </cell>
          <cell r="AF82" t="str">
            <v>&lt;&gt;0</v>
          </cell>
        </row>
        <row r="83">
          <cell r="AE83" t="str">
            <v>000175</v>
          </cell>
          <cell r="AF83" t="str">
            <v>&lt;&gt;0</v>
          </cell>
        </row>
        <row r="84">
          <cell r="AE84" t="str">
            <v>000176</v>
          </cell>
          <cell r="AF84" t="str">
            <v>&lt;&gt;0</v>
          </cell>
        </row>
        <row r="85">
          <cell r="AE85" t="str">
            <v>000177</v>
          </cell>
          <cell r="AF85" t="str">
            <v>&lt;&gt;0</v>
          </cell>
        </row>
        <row r="86">
          <cell r="AE86" t="str">
            <v>000178</v>
          </cell>
          <cell r="AF86" t="str">
            <v>&lt;&gt;0</v>
          </cell>
        </row>
        <row r="87">
          <cell r="AE87" t="str">
            <v>000178</v>
          </cell>
          <cell r="AF87" t="str">
            <v>&lt;&gt;0</v>
          </cell>
        </row>
        <row r="88">
          <cell r="AE88" t="str">
            <v>00018</v>
          </cell>
          <cell r="AF88" t="str">
            <v>&lt;&gt;0</v>
          </cell>
        </row>
        <row r="89">
          <cell r="AE89" t="str">
            <v>000180</v>
          </cell>
          <cell r="AF89" t="str">
            <v>&lt;&gt;0</v>
          </cell>
        </row>
        <row r="90">
          <cell r="AE90" t="str">
            <v>000181</v>
          </cell>
          <cell r="AF90" t="str">
            <v>&lt;&gt;0</v>
          </cell>
        </row>
        <row r="91">
          <cell r="AE91" t="str">
            <v>000183</v>
          </cell>
          <cell r="AF91" t="str">
            <v>&lt;&gt;0</v>
          </cell>
        </row>
        <row r="92">
          <cell r="AE92" t="str">
            <v>000184</v>
          </cell>
          <cell r="AF92" t="str">
            <v>&lt;&gt;0</v>
          </cell>
        </row>
        <row r="93">
          <cell r="AE93" t="str">
            <v>000185</v>
          </cell>
          <cell r="AF93" t="str">
            <v>&lt;&gt;0</v>
          </cell>
        </row>
        <row r="94">
          <cell r="AE94" t="str">
            <v>000190</v>
          </cell>
          <cell r="AF94" t="str">
            <v>&lt;&gt;0</v>
          </cell>
        </row>
        <row r="95">
          <cell r="AE95" t="str">
            <v>000191</v>
          </cell>
          <cell r="AF95" t="str">
            <v>&lt;&gt;0</v>
          </cell>
        </row>
        <row r="96">
          <cell r="AE96" t="str">
            <v>000192</v>
          </cell>
          <cell r="AF96" t="str">
            <v>&lt;&gt;0</v>
          </cell>
        </row>
        <row r="97">
          <cell r="AE97" t="str">
            <v>000193</v>
          </cell>
          <cell r="AF97" t="str">
            <v>&lt;&gt;0</v>
          </cell>
        </row>
        <row r="98">
          <cell r="AE98" t="str">
            <v>000194</v>
          </cell>
          <cell r="AF98" t="str">
            <v>&lt;&gt;0</v>
          </cell>
        </row>
        <row r="99">
          <cell r="AE99" t="str">
            <v>000195</v>
          </cell>
          <cell r="AF99" t="str">
            <v>&lt;&gt;0</v>
          </cell>
        </row>
        <row r="100">
          <cell r="AE100" t="str">
            <v>000200</v>
          </cell>
          <cell r="AF100" t="str">
            <v>&lt;&gt;0</v>
          </cell>
        </row>
        <row r="101">
          <cell r="AE101" t="str">
            <v>000201</v>
          </cell>
          <cell r="AF101" t="str">
            <v>&lt;&gt;0</v>
          </cell>
        </row>
        <row r="102">
          <cell r="AE102" t="str">
            <v>000202</v>
          </cell>
          <cell r="AF102" t="str">
            <v>&lt;&gt;0</v>
          </cell>
        </row>
        <row r="103">
          <cell r="AE103" t="str">
            <v>000203</v>
          </cell>
          <cell r="AF103" t="str">
            <v>&lt;&gt;0</v>
          </cell>
        </row>
        <row r="104">
          <cell r="AE104" t="str">
            <v>000204</v>
          </cell>
          <cell r="AF104" t="str">
            <v>&lt;&gt;0</v>
          </cell>
        </row>
        <row r="105">
          <cell r="AE105" t="str">
            <v>000205</v>
          </cell>
          <cell r="AF105" t="str">
            <v>&lt;&gt;0</v>
          </cell>
        </row>
        <row r="106">
          <cell r="AE106" t="str">
            <v>000206</v>
          </cell>
          <cell r="AF106" t="str">
            <v>&lt;&gt;0</v>
          </cell>
        </row>
        <row r="107">
          <cell r="AE107" t="str">
            <v>000207</v>
          </cell>
          <cell r="AF107" t="str">
            <v>&lt;&gt;0</v>
          </cell>
        </row>
        <row r="108">
          <cell r="AE108" t="str">
            <v>000211</v>
          </cell>
          <cell r="AF108" t="str">
            <v>&lt;&gt;0</v>
          </cell>
        </row>
        <row r="109">
          <cell r="AE109" t="str">
            <v>000212</v>
          </cell>
          <cell r="AF109" t="str">
            <v>&lt;&gt;0</v>
          </cell>
        </row>
        <row r="110">
          <cell r="AE110" t="str">
            <v>000220</v>
          </cell>
          <cell r="AF110" t="str">
            <v>&lt;&gt;0</v>
          </cell>
        </row>
        <row r="111">
          <cell r="AE111" t="str">
            <v>000221</v>
          </cell>
          <cell r="AF111" t="str">
            <v>&lt;&gt;0</v>
          </cell>
        </row>
        <row r="112">
          <cell r="AE112" t="str">
            <v>000222</v>
          </cell>
          <cell r="AF112" t="str">
            <v>&lt;&gt;0</v>
          </cell>
        </row>
        <row r="113">
          <cell r="AE113" t="str">
            <v>000230</v>
          </cell>
          <cell r="AF113" t="str">
            <v>&lt;&gt;0</v>
          </cell>
        </row>
        <row r="114">
          <cell r="AE114" t="str">
            <v>000231</v>
          </cell>
          <cell r="AF114" t="str">
            <v>&lt;&gt;0</v>
          </cell>
        </row>
        <row r="115">
          <cell r="AE115" t="str">
            <v>000232</v>
          </cell>
          <cell r="AF115" t="str">
            <v>&lt;&gt;0</v>
          </cell>
        </row>
        <row r="116">
          <cell r="AE116" t="str">
            <v>000234</v>
          </cell>
          <cell r="AF116" t="str">
            <v>&lt;&gt;0</v>
          </cell>
        </row>
        <row r="117">
          <cell r="AE117" t="str">
            <v>000236</v>
          </cell>
          <cell r="AF117" t="str">
            <v>&lt;&gt;0</v>
          </cell>
        </row>
        <row r="118">
          <cell r="AE118" t="str">
            <v>00026</v>
          </cell>
          <cell r="AF118" t="str">
            <v>&lt;&gt;0</v>
          </cell>
        </row>
        <row r="119">
          <cell r="AE119" t="str">
            <v>00027</v>
          </cell>
          <cell r="AF119" t="str">
            <v>&lt;&gt;0</v>
          </cell>
        </row>
        <row r="120">
          <cell r="AE120" t="str">
            <v>00028</v>
          </cell>
          <cell r="AF120" t="str">
            <v>&lt;&gt;0</v>
          </cell>
        </row>
        <row r="121">
          <cell r="AE121" t="str">
            <v>00029</v>
          </cell>
          <cell r="AF121" t="str">
            <v>&lt;&gt;0</v>
          </cell>
        </row>
        <row r="122">
          <cell r="AE122" t="str">
            <v>00030</v>
          </cell>
          <cell r="AF122" t="str">
            <v>&lt;&gt;0</v>
          </cell>
        </row>
        <row r="123">
          <cell r="AE123" t="str">
            <v>00031</v>
          </cell>
          <cell r="AF123" t="str">
            <v>&lt;&gt;0</v>
          </cell>
        </row>
        <row r="124">
          <cell r="AE124" t="str">
            <v>00035</v>
          </cell>
          <cell r="AF124" t="str">
            <v>&lt;&gt;0</v>
          </cell>
        </row>
        <row r="125">
          <cell r="AE125" t="str">
            <v>00038</v>
          </cell>
          <cell r="AF125" t="str">
            <v>&lt;&gt;0</v>
          </cell>
        </row>
        <row r="126">
          <cell r="AE126" t="str">
            <v>00039</v>
          </cell>
          <cell r="AF126" t="str">
            <v>&lt;&gt;0</v>
          </cell>
        </row>
        <row r="127">
          <cell r="AE127" t="str">
            <v>00040</v>
          </cell>
          <cell r="AF127" t="str">
            <v>&lt;&gt;0</v>
          </cell>
        </row>
        <row r="128">
          <cell r="AE128" t="str">
            <v>011000</v>
          </cell>
          <cell r="AF128" t="str">
            <v>&lt;&gt;0</v>
          </cell>
        </row>
        <row r="129">
          <cell r="AE129" t="str">
            <v>011002</v>
          </cell>
          <cell r="AF129" t="str">
            <v>&lt;&gt;0</v>
          </cell>
        </row>
        <row r="130">
          <cell r="AE130" t="str">
            <v>011005</v>
          </cell>
          <cell r="AF130" t="str">
            <v>&lt;&gt;0</v>
          </cell>
        </row>
        <row r="131">
          <cell r="AE131" t="str">
            <v>011010</v>
          </cell>
          <cell r="AF131" t="str">
            <v>&lt;&gt;0</v>
          </cell>
        </row>
        <row r="132">
          <cell r="AE132" t="str">
            <v>022030</v>
          </cell>
          <cell r="AF132" t="str">
            <v>&lt;&gt;0</v>
          </cell>
        </row>
        <row r="133">
          <cell r="AE133" t="str">
            <v>022070</v>
          </cell>
          <cell r="AF133" t="str">
            <v>&lt;&gt;0</v>
          </cell>
        </row>
        <row r="134">
          <cell r="AE134" t="str">
            <v>022073</v>
          </cell>
          <cell r="AF134" t="str">
            <v>&lt;&gt;0</v>
          </cell>
        </row>
        <row r="135">
          <cell r="AE135" t="str">
            <v>022074</v>
          </cell>
          <cell r="AF135" t="str">
            <v>&lt;&gt;0</v>
          </cell>
        </row>
        <row r="136">
          <cell r="AE136" t="str">
            <v>022075</v>
          </cell>
          <cell r="AF136" t="str">
            <v>&lt;&gt;0</v>
          </cell>
        </row>
        <row r="137">
          <cell r="AE137" t="str">
            <v>022080</v>
          </cell>
          <cell r="AF137" t="str">
            <v>&lt;&gt;0</v>
          </cell>
        </row>
        <row r="138">
          <cell r="AE138" t="str">
            <v>022081</v>
          </cell>
          <cell r="AF138" t="str">
            <v>&lt;&gt;0</v>
          </cell>
        </row>
        <row r="139">
          <cell r="AE139" t="str">
            <v>022082</v>
          </cell>
          <cell r="AF139" t="str">
            <v>&lt;&gt;0</v>
          </cell>
        </row>
        <row r="140">
          <cell r="AE140" t="str">
            <v>022084</v>
          </cell>
          <cell r="AF140" t="str">
            <v>&lt;&gt;0</v>
          </cell>
        </row>
        <row r="141">
          <cell r="AE141" t="str">
            <v>022100</v>
          </cell>
          <cell r="AF141" t="str">
            <v>&lt;&gt;0</v>
          </cell>
        </row>
        <row r="142">
          <cell r="AE142" t="str">
            <v>022270</v>
          </cell>
          <cell r="AF142" t="str">
            <v>&lt;&gt;0</v>
          </cell>
        </row>
        <row r="143">
          <cell r="AE143" t="str">
            <v>023070</v>
          </cell>
          <cell r="AF143" t="str">
            <v>&lt;&gt;0</v>
          </cell>
        </row>
        <row r="144">
          <cell r="AE144" t="str">
            <v>023071</v>
          </cell>
          <cell r="AF144" t="str">
            <v>&lt;&gt;0</v>
          </cell>
        </row>
        <row r="145">
          <cell r="AE145" t="str">
            <v>023072</v>
          </cell>
          <cell r="AF145" t="str">
            <v>&lt;&gt;0</v>
          </cell>
        </row>
        <row r="146">
          <cell r="AE146" t="str">
            <v>023073</v>
          </cell>
          <cell r="AF146" t="str">
            <v>&lt;&gt;0</v>
          </cell>
        </row>
        <row r="147">
          <cell r="AE147" t="str">
            <v>023074</v>
          </cell>
          <cell r="AF147" t="str">
            <v>&lt;&gt;0</v>
          </cell>
        </row>
        <row r="148">
          <cell r="AE148" t="str">
            <v>023075</v>
          </cell>
          <cell r="AF148" t="str">
            <v>&lt;&gt;0</v>
          </cell>
        </row>
        <row r="149">
          <cell r="AE149" t="str">
            <v>023076</v>
          </cell>
          <cell r="AF149" t="str">
            <v>&lt;&gt;0</v>
          </cell>
        </row>
        <row r="150">
          <cell r="AE150" t="str">
            <v>023077</v>
          </cell>
          <cell r="AF150" t="str">
            <v>&lt;&gt;0</v>
          </cell>
        </row>
        <row r="151">
          <cell r="AE151" t="str">
            <v>023078</v>
          </cell>
          <cell r="AF151" t="str">
            <v>&lt;&gt;0</v>
          </cell>
        </row>
        <row r="152">
          <cell r="AE152" t="str">
            <v>023079</v>
          </cell>
          <cell r="AF152" t="str">
            <v>&lt;&gt;0</v>
          </cell>
        </row>
        <row r="153">
          <cell r="AE153" t="str">
            <v>023081</v>
          </cell>
          <cell r="AF153" t="str">
            <v>&lt;&gt;0</v>
          </cell>
        </row>
        <row r="154">
          <cell r="AE154" t="str">
            <v>023082</v>
          </cell>
          <cell r="AF154" t="str">
            <v>&lt;&gt;0</v>
          </cell>
        </row>
        <row r="155">
          <cell r="AE155" t="str">
            <v>023083</v>
          </cell>
          <cell r="AF155" t="str">
            <v>&lt;&gt;0</v>
          </cell>
        </row>
        <row r="156">
          <cell r="AE156" t="str">
            <v>023084</v>
          </cell>
          <cell r="AF156" t="str">
            <v>&lt;&gt;0</v>
          </cell>
        </row>
        <row r="157">
          <cell r="AE157" t="str">
            <v>023085</v>
          </cell>
          <cell r="AF157" t="str">
            <v>&lt;&gt;0</v>
          </cell>
        </row>
        <row r="158">
          <cell r="AE158" t="str">
            <v>023090</v>
          </cell>
          <cell r="AF158" t="str">
            <v>&lt;&gt;0</v>
          </cell>
        </row>
        <row r="159">
          <cell r="AE159" t="str">
            <v>023092</v>
          </cell>
          <cell r="AF159" t="str">
            <v>&lt;&gt;0</v>
          </cell>
        </row>
        <row r="160">
          <cell r="AE160" t="str">
            <v>023094</v>
          </cell>
          <cell r="AF160" t="str">
            <v>&lt;&gt;0</v>
          </cell>
        </row>
        <row r="161">
          <cell r="AE161" t="str">
            <v>023101</v>
          </cell>
          <cell r="AF161" t="str">
            <v>&lt;&gt;0</v>
          </cell>
        </row>
        <row r="162">
          <cell r="AE162" t="str">
            <v>023102</v>
          </cell>
          <cell r="AF162" t="str">
            <v>&lt;&gt;0</v>
          </cell>
        </row>
        <row r="163">
          <cell r="AE163" t="str">
            <v>023103</v>
          </cell>
          <cell r="AF163" t="str">
            <v>&lt;&gt;0</v>
          </cell>
        </row>
        <row r="164">
          <cell r="AE164" t="str">
            <v>023104</v>
          </cell>
          <cell r="AF164" t="str">
            <v>&lt;&gt;0</v>
          </cell>
        </row>
        <row r="165">
          <cell r="AE165" t="str">
            <v>023106</v>
          </cell>
          <cell r="AF165" t="str">
            <v>&lt;&gt;0</v>
          </cell>
        </row>
        <row r="166">
          <cell r="AE166" t="str">
            <v>023107</v>
          </cell>
          <cell r="AF166" t="str">
            <v>&lt;&gt;0</v>
          </cell>
        </row>
        <row r="167">
          <cell r="AE167" t="str">
            <v>023109</v>
          </cell>
          <cell r="AF167" t="str">
            <v>&lt;&gt;0</v>
          </cell>
        </row>
        <row r="168">
          <cell r="AE168" t="str">
            <v>023111</v>
          </cell>
          <cell r="AF168" t="str">
            <v>&lt;&gt;0</v>
          </cell>
        </row>
        <row r="169">
          <cell r="AE169" t="str">
            <v>023112</v>
          </cell>
          <cell r="AF169" t="str">
            <v>&lt;&gt;0</v>
          </cell>
        </row>
        <row r="170">
          <cell r="AE170" t="str">
            <v>023113</v>
          </cell>
          <cell r="AF170" t="str">
            <v>&lt;&gt;0</v>
          </cell>
        </row>
        <row r="171">
          <cell r="AE171" t="str">
            <v>023114</v>
          </cell>
          <cell r="AF171" t="str">
            <v>&lt;&gt;0</v>
          </cell>
        </row>
        <row r="172">
          <cell r="AE172" t="str">
            <v>023130</v>
          </cell>
          <cell r="AF172" t="str">
            <v>&lt;&gt;0</v>
          </cell>
        </row>
        <row r="173">
          <cell r="AE173" t="str">
            <v>023131</v>
          </cell>
          <cell r="AF173" t="str">
            <v>&lt;&gt;0</v>
          </cell>
        </row>
        <row r="174">
          <cell r="AE174" t="str">
            <v>023135</v>
          </cell>
          <cell r="AF174" t="str">
            <v>&lt;&gt;0</v>
          </cell>
        </row>
        <row r="175">
          <cell r="AE175" t="str">
            <v>023138</v>
          </cell>
          <cell r="AF175" t="str">
            <v>&lt;&gt;0</v>
          </cell>
        </row>
        <row r="176">
          <cell r="AE176" t="str">
            <v>023161</v>
          </cell>
          <cell r="AF176" t="str">
            <v>&lt;&gt;0</v>
          </cell>
        </row>
        <row r="177">
          <cell r="AE177" t="str">
            <v>025067</v>
          </cell>
          <cell r="AF177" t="str">
            <v>&lt;&gt;0</v>
          </cell>
        </row>
        <row r="178">
          <cell r="AE178" t="str">
            <v>025068</v>
          </cell>
          <cell r="AF178" t="str">
            <v>&lt;&gt;0</v>
          </cell>
        </row>
        <row r="179">
          <cell r="AE179" t="str">
            <v>027066</v>
          </cell>
          <cell r="AF179" t="str">
            <v>&lt;&gt;0</v>
          </cell>
        </row>
        <row r="180">
          <cell r="AE180" t="str">
            <v>027067</v>
          </cell>
          <cell r="AF180" t="str">
            <v>&lt;&gt;0</v>
          </cell>
        </row>
        <row r="181">
          <cell r="AE181" t="str">
            <v>027072</v>
          </cell>
          <cell r="AF181" t="str">
            <v>&lt;&gt;0</v>
          </cell>
        </row>
        <row r="182">
          <cell r="AE182" t="str">
            <v>027073</v>
          </cell>
          <cell r="AF182" t="str">
            <v>&lt;&gt;0</v>
          </cell>
        </row>
        <row r="183">
          <cell r="AE183" t="str">
            <v>027074</v>
          </cell>
          <cell r="AF183" t="str">
            <v>&lt;&gt;0</v>
          </cell>
        </row>
        <row r="184">
          <cell r="AE184" t="str">
            <v>027077</v>
          </cell>
          <cell r="AF184" t="str">
            <v>&lt;&gt;0</v>
          </cell>
        </row>
        <row r="185">
          <cell r="AE185" t="str">
            <v>027079</v>
          </cell>
          <cell r="AF185" t="str">
            <v>&lt;&gt;0</v>
          </cell>
        </row>
        <row r="186">
          <cell r="AE186" t="str">
            <v>027081</v>
          </cell>
          <cell r="AF186" t="str">
            <v>&lt;&gt;0</v>
          </cell>
        </row>
        <row r="187">
          <cell r="AE187" t="str">
            <v>027082</v>
          </cell>
          <cell r="AF187" t="str">
            <v>&lt;&gt;0</v>
          </cell>
        </row>
        <row r="188">
          <cell r="AE188" t="str">
            <v>027083</v>
          </cell>
          <cell r="AF188" t="str">
            <v>&lt;&gt;0</v>
          </cell>
        </row>
        <row r="189">
          <cell r="AE189" t="str">
            <v>027084</v>
          </cell>
          <cell r="AF189" t="str">
            <v>&lt;&gt;0</v>
          </cell>
        </row>
        <row r="190">
          <cell r="AE190" t="str">
            <v>027085</v>
          </cell>
          <cell r="AF190" t="str">
            <v>&lt;&gt;0</v>
          </cell>
        </row>
        <row r="191">
          <cell r="AE191" t="str">
            <v>027090</v>
          </cell>
          <cell r="AF191" t="str">
            <v>&lt;&gt;0</v>
          </cell>
        </row>
        <row r="192">
          <cell r="AE192" t="str">
            <v>027091</v>
          </cell>
          <cell r="AF192" t="str">
            <v>&lt;&gt;0</v>
          </cell>
        </row>
        <row r="193">
          <cell r="AE193" t="str">
            <v>027092</v>
          </cell>
          <cell r="AF193" t="str">
            <v>&lt;&gt;0</v>
          </cell>
        </row>
        <row r="194">
          <cell r="AE194" t="str">
            <v>027095</v>
          </cell>
          <cell r="AF194" t="str">
            <v>&lt;&gt;0</v>
          </cell>
        </row>
        <row r="195">
          <cell r="AE195" t="str">
            <v>027101</v>
          </cell>
          <cell r="AF195" t="str">
            <v>&lt;&gt;0</v>
          </cell>
        </row>
        <row r="196">
          <cell r="AE196" t="str">
            <v>027103</v>
          </cell>
          <cell r="AF196" t="str">
            <v>&lt;&gt;0</v>
          </cell>
        </row>
        <row r="197">
          <cell r="B197" t="str">
            <v>PRODUCTO</v>
          </cell>
          <cell r="C197" t="str">
            <v>TAM</v>
          </cell>
          <cell r="D197" t="str">
            <v>DE</v>
          </cell>
          <cell r="E197" t="str">
            <v>CODIGO</v>
          </cell>
          <cell r="F197" t="str">
            <v>STAT</v>
          </cell>
          <cell r="G197" t="str">
            <v xml:space="preserve"> JUL 02</v>
          </cell>
          <cell r="H197" t="str">
            <v xml:space="preserve"> AGO 02</v>
          </cell>
          <cell r="I197" t="str">
            <v xml:space="preserve"> SEP 02</v>
          </cell>
          <cell r="J197" t="str">
            <v xml:space="preserve"> OCT 02</v>
          </cell>
          <cell r="K197" t="str">
            <v xml:space="preserve"> NOV 02</v>
          </cell>
          <cell r="L197" t="str">
            <v xml:space="preserve"> DIC 02</v>
          </cell>
          <cell r="M197" t="str">
            <v>02/03</v>
          </cell>
          <cell r="N197" t="str">
            <v xml:space="preserve"> ENE 03</v>
          </cell>
          <cell r="O197" t="str">
            <v xml:space="preserve"> FEB 03</v>
          </cell>
          <cell r="P197" t="str">
            <v xml:space="preserve"> MAR 03</v>
          </cell>
          <cell r="Q197" t="str">
            <v xml:space="preserve"> ABR 03</v>
          </cell>
          <cell r="R197" t="str">
            <v xml:space="preserve"> MAY 03</v>
          </cell>
          <cell r="S197" t="str">
            <v xml:space="preserve"> JUN 03</v>
          </cell>
          <cell r="T197" t="str">
            <v>02/03</v>
          </cell>
          <cell r="U197" t="str">
            <v>TOTAL 02/03</v>
          </cell>
          <cell r="V197" t="str">
            <v>02/03</v>
          </cell>
          <cell r="W197" t="str">
            <v>SEL</v>
          </cell>
          <cell r="AE197" t="str">
            <v>027105</v>
          </cell>
          <cell r="AF197" t="str">
            <v>&lt;&gt;0</v>
          </cell>
        </row>
        <row r="198">
          <cell r="W198" t="str">
            <v>Total</v>
          </cell>
          <cell r="AE198" t="str">
            <v>027107</v>
          </cell>
          <cell r="AF198" t="str">
            <v>&lt;&gt;0</v>
          </cell>
        </row>
        <row r="199">
          <cell r="AE199" t="str">
            <v>027108</v>
          </cell>
          <cell r="AF199" t="str">
            <v>&lt;&gt;0</v>
          </cell>
        </row>
        <row r="200">
          <cell r="B200" t="str">
            <v xml:space="preserve"> FURNITURE CARE</v>
          </cell>
          <cell r="W200">
            <v>1</v>
          </cell>
          <cell r="AE200" t="str">
            <v>027110</v>
          </cell>
          <cell r="AF200" t="str">
            <v>&lt;&gt;0</v>
          </cell>
        </row>
        <row r="201">
          <cell r="W201">
            <v>1</v>
          </cell>
          <cell r="AE201" t="str">
            <v>027111</v>
          </cell>
          <cell r="AF201" t="str">
            <v>&lt;&gt;0</v>
          </cell>
        </row>
        <row r="202">
          <cell r="B202" t="str">
            <v>PROM BLEM MARRON 500</v>
          </cell>
          <cell r="C202">
            <v>500</v>
          </cell>
          <cell r="D202">
            <v>12</v>
          </cell>
          <cell r="E202" t="str">
            <v>000175</v>
          </cell>
          <cell r="F202">
            <v>1.67</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1</v>
          </cell>
          <cell r="AE202" t="str">
            <v>027113</v>
          </cell>
          <cell r="AF202" t="str">
            <v>&lt;&gt;0</v>
          </cell>
        </row>
        <row r="203">
          <cell r="B203" t="str">
            <v>PROM BLEM MARRON 480</v>
          </cell>
          <cell r="C203">
            <v>480</v>
          </cell>
          <cell r="D203">
            <v>12</v>
          </cell>
          <cell r="E203" t="str">
            <v>000177</v>
          </cell>
          <cell r="F203">
            <v>1.67</v>
          </cell>
          <cell r="G203">
            <v>2404</v>
          </cell>
          <cell r="H203">
            <v>1923</v>
          </cell>
          <cell r="I203">
            <v>1923</v>
          </cell>
          <cell r="J203">
            <v>2404</v>
          </cell>
          <cell r="K203">
            <v>1923</v>
          </cell>
          <cell r="L203">
            <v>1923</v>
          </cell>
          <cell r="M203">
            <v>12500</v>
          </cell>
          <cell r="N203">
            <v>2404</v>
          </cell>
          <cell r="O203">
            <v>1923</v>
          </cell>
          <cell r="P203">
            <v>1923</v>
          </cell>
          <cell r="Q203">
            <v>2404</v>
          </cell>
          <cell r="R203">
            <v>1923</v>
          </cell>
          <cell r="S203">
            <v>1923</v>
          </cell>
          <cell r="T203">
            <v>12500</v>
          </cell>
          <cell r="U203">
            <v>25000</v>
          </cell>
          <cell r="V203">
            <v>41750</v>
          </cell>
          <cell r="W203">
            <v>1</v>
          </cell>
          <cell r="AE203" t="str">
            <v>027114</v>
          </cell>
          <cell r="AF203" t="str">
            <v>&lt;&gt;0</v>
          </cell>
        </row>
        <row r="204">
          <cell r="B204" t="str">
            <v>BLEM 440 MARRON</v>
          </cell>
          <cell r="C204">
            <v>440</v>
          </cell>
          <cell r="D204">
            <v>12</v>
          </cell>
          <cell r="E204" t="str">
            <v>000110</v>
          </cell>
          <cell r="F204">
            <v>1.47</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1</v>
          </cell>
          <cell r="AE204" t="str">
            <v>027182</v>
          </cell>
          <cell r="AF204" t="str">
            <v>&lt;&gt;0</v>
          </cell>
        </row>
        <row r="205">
          <cell r="B205" t="str">
            <v>BLEM 400 MARRON</v>
          </cell>
          <cell r="C205">
            <v>400</v>
          </cell>
          <cell r="D205">
            <v>12</v>
          </cell>
          <cell r="E205" t="str">
            <v>000120</v>
          </cell>
          <cell r="F205">
            <v>1.47</v>
          </cell>
          <cell r="G205">
            <v>17308</v>
          </cell>
          <cell r="H205">
            <v>13846</v>
          </cell>
          <cell r="I205">
            <v>13846</v>
          </cell>
          <cell r="J205">
            <v>17308</v>
          </cell>
          <cell r="K205">
            <v>13846</v>
          </cell>
          <cell r="L205">
            <v>13846</v>
          </cell>
          <cell r="M205">
            <v>90000</v>
          </cell>
          <cell r="N205">
            <v>17308</v>
          </cell>
          <cell r="O205">
            <v>13846</v>
          </cell>
          <cell r="P205">
            <v>13846</v>
          </cell>
          <cell r="Q205">
            <v>17308</v>
          </cell>
          <cell r="R205">
            <v>13846</v>
          </cell>
          <cell r="S205">
            <v>13846</v>
          </cell>
          <cell r="T205">
            <v>90000</v>
          </cell>
          <cell r="U205">
            <v>180000</v>
          </cell>
          <cell r="V205">
            <v>264600</v>
          </cell>
          <cell r="W205">
            <v>1</v>
          </cell>
          <cell r="AE205" t="str">
            <v>027184</v>
          </cell>
          <cell r="AF205" t="str">
            <v>&lt;&gt;0</v>
          </cell>
        </row>
        <row r="206">
          <cell r="B206" t="str">
            <v>BLEM + FRANELA</v>
          </cell>
          <cell r="C206">
            <v>400</v>
          </cell>
          <cell r="D206">
            <v>12</v>
          </cell>
          <cell r="E206" t="str">
            <v>000178</v>
          </cell>
          <cell r="F206">
            <v>1.47</v>
          </cell>
          <cell r="G206">
            <v>5000</v>
          </cell>
          <cell r="H206">
            <v>0</v>
          </cell>
          <cell r="I206">
            <v>0</v>
          </cell>
          <cell r="J206">
            <v>5000</v>
          </cell>
          <cell r="K206">
            <v>0</v>
          </cell>
          <cell r="L206">
            <v>0</v>
          </cell>
          <cell r="M206">
            <v>10000</v>
          </cell>
          <cell r="N206">
            <v>5000</v>
          </cell>
          <cell r="O206">
            <v>0</v>
          </cell>
          <cell r="P206">
            <v>0</v>
          </cell>
          <cell r="Q206">
            <v>0</v>
          </cell>
          <cell r="R206">
            <v>0</v>
          </cell>
          <cell r="S206">
            <v>0</v>
          </cell>
          <cell r="T206">
            <v>5000</v>
          </cell>
          <cell r="U206">
            <v>15000</v>
          </cell>
          <cell r="V206">
            <v>22050</v>
          </cell>
          <cell r="W206">
            <v>1</v>
          </cell>
          <cell r="AE206" t="str">
            <v>027185</v>
          </cell>
          <cell r="AF206" t="str">
            <v>&lt;&gt;0</v>
          </cell>
        </row>
        <row r="207">
          <cell r="B207" t="str">
            <v>BLEM 400 + MUESTRA GRA.ZIPLOC</v>
          </cell>
          <cell r="C207">
            <v>400</v>
          </cell>
          <cell r="D207">
            <v>12</v>
          </cell>
          <cell r="E207" t="str">
            <v>000184</v>
          </cell>
          <cell r="F207">
            <v>1.47</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1</v>
          </cell>
          <cell r="AE207" t="str">
            <v>027186</v>
          </cell>
          <cell r="AF207" t="str">
            <v>&lt;&gt;0</v>
          </cell>
        </row>
        <row r="208">
          <cell r="B208" t="str">
            <v>PROM BLEM + PANO PERFEX</v>
          </cell>
          <cell r="C208">
            <v>440</v>
          </cell>
          <cell r="D208">
            <v>0</v>
          </cell>
          <cell r="E208" t="str">
            <v>000181</v>
          </cell>
          <cell r="F208">
            <v>1.47</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1</v>
          </cell>
          <cell r="AE208" t="str">
            <v>027190</v>
          </cell>
          <cell r="AF208" t="str">
            <v>&lt;&gt;0</v>
          </cell>
        </row>
        <row r="209">
          <cell r="B209" t="str">
            <v>PROM 2 BLEM 400+GLADE AROMAT</v>
          </cell>
          <cell r="C209">
            <v>440</v>
          </cell>
          <cell r="D209">
            <v>6</v>
          </cell>
          <cell r="E209" t="str">
            <v>000220</v>
          </cell>
          <cell r="F209">
            <v>0.98</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1</v>
          </cell>
          <cell r="AE209" t="str">
            <v>027191</v>
          </cell>
          <cell r="AF209" t="str">
            <v>&lt;&gt;0</v>
          </cell>
        </row>
        <row r="210">
          <cell r="B210" t="str">
            <v>BLEM 440 MARRON + 3 BRISH GRAT</v>
          </cell>
          <cell r="C210">
            <v>440</v>
          </cell>
          <cell r="D210">
            <v>12</v>
          </cell>
          <cell r="E210" t="str">
            <v>000117</v>
          </cell>
          <cell r="F210">
            <v>1.83</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1</v>
          </cell>
          <cell r="AE210" t="str">
            <v>027194</v>
          </cell>
          <cell r="AF210" t="str">
            <v>&lt;&gt;0</v>
          </cell>
        </row>
        <row r="211">
          <cell r="B211" t="str">
            <v>PROM 2 BLEM 440 + EMULS GRATI</v>
          </cell>
          <cell r="C211">
            <v>440</v>
          </cell>
          <cell r="D211">
            <v>6</v>
          </cell>
          <cell r="E211" t="str">
            <v>000116</v>
          </cell>
          <cell r="F211">
            <v>1.47</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1</v>
          </cell>
          <cell r="AE211" t="str">
            <v>027195</v>
          </cell>
          <cell r="AF211" t="str">
            <v>&lt;&gt;0</v>
          </cell>
        </row>
        <row r="212">
          <cell r="B212" t="str">
            <v>PROM 2 BLEMx440+ECHO PLUSx750</v>
          </cell>
          <cell r="C212">
            <v>440</v>
          </cell>
          <cell r="D212">
            <v>12</v>
          </cell>
          <cell r="E212" t="str">
            <v>000200</v>
          </cell>
          <cell r="F212">
            <v>1.47</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1</v>
          </cell>
          <cell r="AE212" t="str">
            <v>027196</v>
          </cell>
          <cell r="AF212" t="str">
            <v>&lt;&gt;0</v>
          </cell>
        </row>
        <row r="213">
          <cell r="B213" t="str">
            <v>PROM BLEM 440 + SAHUMERIOS</v>
          </cell>
          <cell r="C213">
            <v>440</v>
          </cell>
          <cell r="D213">
            <v>6</v>
          </cell>
          <cell r="E213" t="str">
            <v>000206</v>
          </cell>
          <cell r="F213">
            <v>1.47</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1</v>
          </cell>
          <cell r="AE213" t="str">
            <v>027197</v>
          </cell>
          <cell r="AF213" t="str">
            <v>&lt;&gt;0</v>
          </cell>
        </row>
        <row r="214">
          <cell r="B214" t="str">
            <v>PROM BLEM M.MOD. + SAHUMERIOS</v>
          </cell>
          <cell r="C214">
            <v>440</v>
          </cell>
          <cell r="D214">
            <v>6</v>
          </cell>
          <cell r="E214" t="str">
            <v>000207</v>
          </cell>
          <cell r="F214">
            <v>1.47</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1</v>
          </cell>
          <cell r="AE214" t="str">
            <v>027198</v>
          </cell>
          <cell r="AF214" t="str">
            <v>&lt;&gt;0</v>
          </cell>
        </row>
        <row r="215">
          <cell r="B215" t="str">
            <v>BLEM M. MOD. 440X12</v>
          </cell>
          <cell r="C215">
            <v>440</v>
          </cell>
          <cell r="D215">
            <v>12</v>
          </cell>
          <cell r="E215" t="str">
            <v>000231</v>
          </cell>
          <cell r="F215">
            <v>1.47</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1</v>
          </cell>
          <cell r="AE215" t="str">
            <v>027231</v>
          </cell>
          <cell r="AF215" t="str">
            <v>&lt;&gt;0</v>
          </cell>
        </row>
        <row r="216">
          <cell r="B216" t="str">
            <v>BLEM M. MOD. 400X12</v>
          </cell>
          <cell r="C216">
            <v>400</v>
          </cell>
          <cell r="D216">
            <v>12</v>
          </cell>
          <cell r="E216" t="str">
            <v>000236</v>
          </cell>
          <cell r="F216">
            <v>1.47</v>
          </cell>
          <cell r="G216">
            <v>962</v>
          </cell>
          <cell r="H216">
            <v>769</v>
          </cell>
          <cell r="I216">
            <v>769</v>
          </cell>
          <cell r="J216">
            <v>962</v>
          </cell>
          <cell r="K216">
            <v>769</v>
          </cell>
          <cell r="L216">
            <v>769</v>
          </cell>
          <cell r="M216">
            <v>5000</v>
          </cell>
          <cell r="N216">
            <v>962</v>
          </cell>
          <cell r="O216">
            <v>769</v>
          </cell>
          <cell r="P216">
            <v>769</v>
          </cell>
          <cell r="Q216">
            <v>962</v>
          </cell>
          <cell r="R216">
            <v>769</v>
          </cell>
          <cell r="S216">
            <v>769</v>
          </cell>
          <cell r="T216">
            <v>5000</v>
          </cell>
          <cell r="U216">
            <v>10000</v>
          </cell>
          <cell r="V216">
            <v>14700</v>
          </cell>
          <cell r="W216">
            <v>1</v>
          </cell>
          <cell r="AE216" t="str">
            <v>027251</v>
          </cell>
          <cell r="AF216" t="str">
            <v>&lt;&gt;0</v>
          </cell>
        </row>
        <row r="217">
          <cell r="B217" t="str">
            <v>BLEM M. MOD. 440 + EMULSION</v>
          </cell>
          <cell r="C217">
            <v>440</v>
          </cell>
          <cell r="D217">
            <v>12</v>
          </cell>
          <cell r="E217" t="str">
            <v>000176</v>
          </cell>
          <cell r="F217">
            <v>1.47</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1</v>
          </cell>
          <cell r="AE217" t="str">
            <v>027253</v>
          </cell>
          <cell r="AF217" t="str">
            <v>&lt;&gt;0</v>
          </cell>
        </row>
        <row r="218">
          <cell r="B218" t="str">
            <v>BLEM M. MODERNOS 500CC</v>
          </cell>
          <cell r="C218">
            <v>500</v>
          </cell>
          <cell r="D218">
            <v>12</v>
          </cell>
          <cell r="E218" t="str">
            <v>000234</v>
          </cell>
          <cell r="F218">
            <v>1.67</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1</v>
          </cell>
          <cell r="AE218" t="str">
            <v>027256</v>
          </cell>
          <cell r="AF218" t="str">
            <v>&lt;&gt;0</v>
          </cell>
        </row>
        <row r="219">
          <cell r="B219" t="str">
            <v xml:space="preserve">  TOTAL BLEM AEROSOL</v>
          </cell>
          <cell r="D219">
            <v>0</v>
          </cell>
          <cell r="G219">
            <v>25674</v>
          </cell>
          <cell r="H219">
            <v>16538</v>
          </cell>
          <cell r="I219">
            <v>16538</v>
          </cell>
          <cell r="J219">
            <v>25674</v>
          </cell>
          <cell r="K219">
            <v>16538</v>
          </cell>
          <cell r="L219">
            <v>16538</v>
          </cell>
          <cell r="M219">
            <v>117500</v>
          </cell>
          <cell r="N219">
            <v>25674</v>
          </cell>
          <cell r="O219">
            <v>16538</v>
          </cell>
          <cell r="P219">
            <v>16538</v>
          </cell>
          <cell r="Q219">
            <v>20674</v>
          </cell>
          <cell r="R219">
            <v>16538</v>
          </cell>
          <cell r="S219">
            <v>16538</v>
          </cell>
          <cell r="T219">
            <v>112500</v>
          </cell>
          <cell r="U219">
            <v>230000</v>
          </cell>
          <cell r="V219">
            <v>343100</v>
          </cell>
          <cell r="W219">
            <v>1</v>
          </cell>
          <cell r="AE219" t="str">
            <v>027258</v>
          </cell>
          <cell r="AF219" t="str">
            <v>&lt;&gt;0</v>
          </cell>
        </row>
        <row r="220">
          <cell r="D220">
            <v>0</v>
          </cell>
          <cell r="F220">
            <v>0</v>
          </cell>
          <cell r="W220">
            <v>1</v>
          </cell>
          <cell r="AE220" t="str">
            <v>027261</v>
          </cell>
          <cell r="AF220" t="str">
            <v>&lt;&gt;0</v>
          </cell>
        </row>
        <row r="221">
          <cell r="B221" t="str">
            <v>BRISHELL AER 440X12</v>
          </cell>
          <cell r="C221">
            <v>440</v>
          </cell>
          <cell r="D221">
            <v>12</v>
          </cell>
          <cell r="E221" t="str">
            <v>000191</v>
          </cell>
          <cell r="F221">
            <v>1.47</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1</v>
          </cell>
          <cell r="AE221" t="str">
            <v>027262</v>
          </cell>
          <cell r="AF221" t="str">
            <v>&lt;&gt;0</v>
          </cell>
        </row>
        <row r="222">
          <cell r="B222" t="str">
            <v>BRISHINE AEROSOL x12</v>
          </cell>
          <cell r="C222">
            <v>440</v>
          </cell>
          <cell r="D222">
            <v>12</v>
          </cell>
          <cell r="E222" t="str">
            <v>000192</v>
          </cell>
          <cell r="F222">
            <v>1.47</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1</v>
          </cell>
          <cell r="AE222" t="str">
            <v>027263</v>
          </cell>
          <cell r="AF222" t="str">
            <v>&lt;&gt;0</v>
          </cell>
        </row>
        <row r="223">
          <cell r="B223" t="str">
            <v>BRISHINE AEROSOL X 6</v>
          </cell>
          <cell r="C223">
            <v>440</v>
          </cell>
          <cell r="D223">
            <v>6</v>
          </cell>
          <cell r="E223" t="str">
            <v>000193</v>
          </cell>
          <cell r="F223">
            <v>0.73499999999999999</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1</v>
          </cell>
          <cell r="AE223" t="str">
            <v>027264</v>
          </cell>
          <cell r="AF223" t="str">
            <v>&lt;&gt;0</v>
          </cell>
        </row>
        <row r="224">
          <cell r="B224" t="str">
            <v>BRISHINE AEROSOL 400 X 6</v>
          </cell>
          <cell r="C224">
            <v>400</v>
          </cell>
          <cell r="D224">
            <v>6</v>
          </cell>
          <cell r="E224" t="str">
            <v>000194</v>
          </cell>
          <cell r="F224">
            <v>0.73499999999999999</v>
          </cell>
          <cell r="G224">
            <v>17788</v>
          </cell>
          <cell r="H224">
            <v>14231</v>
          </cell>
          <cell r="I224">
            <v>14231</v>
          </cell>
          <cell r="J224">
            <v>17788</v>
          </cell>
          <cell r="K224">
            <v>14231</v>
          </cell>
          <cell r="L224">
            <v>14231</v>
          </cell>
          <cell r="M224">
            <v>92500</v>
          </cell>
          <cell r="N224">
            <v>17788</v>
          </cell>
          <cell r="O224">
            <v>14231</v>
          </cell>
          <cell r="P224">
            <v>14231</v>
          </cell>
          <cell r="Q224">
            <v>17788</v>
          </cell>
          <cell r="R224">
            <v>14231</v>
          </cell>
          <cell r="S224">
            <v>14231</v>
          </cell>
          <cell r="T224">
            <v>92500</v>
          </cell>
          <cell r="U224">
            <v>185000</v>
          </cell>
          <cell r="V224">
            <v>135975</v>
          </cell>
          <cell r="W224">
            <v>1</v>
          </cell>
          <cell r="AE224" t="str">
            <v>027267</v>
          </cell>
          <cell r="AF224" t="str">
            <v>&lt;&gt;0</v>
          </cell>
        </row>
        <row r="225">
          <cell r="B225" t="str">
            <v>PROMO BRISHINE 6 X400 C/DESC</v>
          </cell>
          <cell r="C225">
            <v>400</v>
          </cell>
          <cell r="D225">
            <v>6</v>
          </cell>
          <cell r="E225" t="str">
            <v>000195</v>
          </cell>
          <cell r="F225">
            <v>0.73499999999999999</v>
          </cell>
          <cell r="G225">
            <v>1442</v>
          </cell>
          <cell r="H225">
            <v>1154</v>
          </cell>
          <cell r="I225">
            <v>1154</v>
          </cell>
          <cell r="J225">
            <v>1442</v>
          </cell>
          <cell r="K225">
            <v>1154</v>
          </cell>
          <cell r="L225">
            <v>1154</v>
          </cell>
          <cell r="M225">
            <v>7500</v>
          </cell>
          <cell r="N225">
            <v>1442</v>
          </cell>
          <cell r="O225">
            <v>1154</v>
          </cell>
          <cell r="P225">
            <v>1154</v>
          </cell>
          <cell r="Q225">
            <v>1442</v>
          </cell>
          <cell r="R225">
            <v>1154</v>
          </cell>
          <cell r="S225">
            <v>1154</v>
          </cell>
          <cell r="T225">
            <v>7500</v>
          </cell>
          <cell r="U225">
            <v>15000</v>
          </cell>
          <cell r="V225">
            <v>11025</v>
          </cell>
          <cell r="W225">
            <v>1</v>
          </cell>
          <cell r="AE225" t="str">
            <v>027268</v>
          </cell>
          <cell r="AF225" t="str">
            <v>&lt;&gt;0</v>
          </cell>
        </row>
        <row r="226">
          <cell r="B226" t="str">
            <v>BRISHINE x440+MUESTRA ZIPLOC</v>
          </cell>
          <cell r="C226">
            <v>440</v>
          </cell>
          <cell r="D226">
            <v>12</v>
          </cell>
          <cell r="E226" t="str">
            <v>000204</v>
          </cell>
          <cell r="F226">
            <v>1.47</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1</v>
          </cell>
          <cell r="AE226" t="str">
            <v>027271</v>
          </cell>
          <cell r="AF226" t="str">
            <v>&lt;&gt;0</v>
          </cell>
        </row>
        <row r="227">
          <cell r="B227" t="str">
            <v xml:space="preserve">  TOTAL BRISHINE AEROSOL</v>
          </cell>
          <cell r="D227">
            <v>0</v>
          </cell>
          <cell r="F227">
            <v>0</v>
          </cell>
          <cell r="G227">
            <v>19230</v>
          </cell>
          <cell r="H227">
            <v>15385</v>
          </cell>
          <cell r="I227">
            <v>15385</v>
          </cell>
          <cell r="J227">
            <v>19230</v>
          </cell>
          <cell r="K227">
            <v>15385</v>
          </cell>
          <cell r="L227">
            <v>15385</v>
          </cell>
          <cell r="M227">
            <v>100000</v>
          </cell>
          <cell r="N227">
            <v>19230</v>
          </cell>
          <cell r="O227">
            <v>15385</v>
          </cell>
          <cell r="P227">
            <v>15385</v>
          </cell>
          <cell r="Q227">
            <v>19230</v>
          </cell>
          <cell r="R227">
            <v>15385</v>
          </cell>
          <cell r="S227">
            <v>15385</v>
          </cell>
          <cell r="T227">
            <v>100000</v>
          </cell>
          <cell r="U227">
            <v>200000</v>
          </cell>
          <cell r="V227">
            <v>147000</v>
          </cell>
          <cell r="W227">
            <v>1</v>
          </cell>
          <cell r="AE227" t="str">
            <v>027272</v>
          </cell>
          <cell r="AF227" t="str">
            <v>&lt;&gt;0</v>
          </cell>
        </row>
        <row r="228">
          <cell r="D228">
            <v>0</v>
          </cell>
          <cell r="F228">
            <v>0</v>
          </cell>
          <cell r="W228">
            <v>1</v>
          </cell>
          <cell r="AE228" t="str">
            <v>027273</v>
          </cell>
          <cell r="AF228" t="str">
            <v>&lt;&gt;0</v>
          </cell>
        </row>
        <row r="229">
          <cell r="B229" t="str">
            <v xml:space="preserve">  TOTAL AEROSOLES</v>
          </cell>
          <cell r="D229">
            <v>0</v>
          </cell>
          <cell r="F229">
            <v>0</v>
          </cell>
          <cell r="G229">
            <v>44904</v>
          </cell>
          <cell r="H229">
            <v>31923</v>
          </cell>
          <cell r="I229">
            <v>31923</v>
          </cell>
          <cell r="J229">
            <v>44904</v>
          </cell>
          <cell r="K229">
            <v>31923</v>
          </cell>
          <cell r="L229">
            <v>31923</v>
          </cell>
          <cell r="M229">
            <v>217500</v>
          </cell>
          <cell r="N229">
            <v>44904</v>
          </cell>
          <cell r="O229">
            <v>31923</v>
          </cell>
          <cell r="P229">
            <v>31923</v>
          </cell>
          <cell r="Q229">
            <v>39904</v>
          </cell>
          <cell r="R229">
            <v>31923</v>
          </cell>
          <cell r="S229">
            <v>31923</v>
          </cell>
          <cell r="T229">
            <v>212500</v>
          </cell>
          <cell r="U229">
            <v>430000</v>
          </cell>
          <cell r="V229">
            <v>490100</v>
          </cell>
          <cell r="W229">
            <v>1</v>
          </cell>
          <cell r="AE229" t="str">
            <v>027274</v>
          </cell>
          <cell r="AF229" t="str">
            <v>&lt;&gt;0</v>
          </cell>
        </row>
        <row r="230">
          <cell r="D230">
            <v>0</v>
          </cell>
          <cell r="F230">
            <v>0</v>
          </cell>
          <cell r="W230">
            <v>1</v>
          </cell>
          <cell r="AE230" t="str">
            <v>027276</v>
          </cell>
          <cell r="AF230" t="str">
            <v>&lt;&gt;0</v>
          </cell>
        </row>
        <row r="231">
          <cell r="B231" t="str">
            <v>BLEM GAT. COMUN 500X12</v>
          </cell>
          <cell r="C231">
            <v>500</v>
          </cell>
          <cell r="D231">
            <v>12</v>
          </cell>
          <cell r="E231" t="str">
            <v>000211</v>
          </cell>
          <cell r="F231">
            <v>1.67</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1</v>
          </cell>
          <cell r="AE231" t="str">
            <v>027278</v>
          </cell>
          <cell r="AF231" t="str">
            <v>&lt;&gt;0</v>
          </cell>
        </row>
        <row r="232">
          <cell r="B232" t="str">
            <v>BLEM REP. 500X12</v>
          </cell>
          <cell r="C232">
            <v>500</v>
          </cell>
          <cell r="D232">
            <v>12</v>
          </cell>
          <cell r="E232" t="str">
            <v>000221</v>
          </cell>
          <cell r="F232">
            <v>1.67</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1</v>
          </cell>
          <cell r="AE232" t="str">
            <v>027281</v>
          </cell>
          <cell r="AF232" t="str">
            <v>&lt;&gt;0</v>
          </cell>
        </row>
        <row r="233">
          <cell r="B233" t="str">
            <v>BLEM GAT. COMUN 500X12 6/01</v>
          </cell>
          <cell r="C233">
            <v>500</v>
          </cell>
          <cell r="D233">
            <v>12</v>
          </cell>
          <cell r="E233" t="str">
            <v>000212</v>
          </cell>
          <cell r="F233">
            <v>1.67</v>
          </cell>
          <cell r="G233">
            <v>240</v>
          </cell>
          <cell r="H233">
            <v>192</v>
          </cell>
          <cell r="I233">
            <v>192</v>
          </cell>
          <cell r="J233">
            <v>240</v>
          </cell>
          <cell r="K233">
            <v>192</v>
          </cell>
          <cell r="L233">
            <v>192</v>
          </cell>
          <cell r="M233">
            <v>1248</v>
          </cell>
          <cell r="N233">
            <v>240</v>
          </cell>
          <cell r="O233">
            <v>192</v>
          </cell>
          <cell r="P233">
            <v>192</v>
          </cell>
          <cell r="Q233">
            <v>240</v>
          </cell>
          <cell r="R233">
            <v>192</v>
          </cell>
          <cell r="S233">
            <v>192</v>
          </cell>
          <cell r="T233">
            <v>1248</v>
          </cell>
          <cell r="U233">
            <v>2496</v>
          </cell>
          <cell r="V233">
            <v>4168.32</v>
          </cell>
          <cell r="W233">
            <v>1</v>
          </cell>
          <cell r="AE233" t="str">
            <v>027282</v>
          </cell>
          <cell r="AF233" t="str">
            <v>&lt;&gt;0</v>
          </cell>
        </row>
        <row r="234">
          <cell r="B234" t="str">
            <v>BLEM REP. 500X12 6/01</v>
          </cell>
          <cell r="C234">
            <v>500</v>
          </cell>
          <cell r="D234">
            <v>12</v>
          </cell>
          <cell r="E234" t="str">
            <v>000222</v>
          </cell>
          <cell r="F234">
            <v>1.67</v>
          </cell>
          <cell r="G234">
            <v>1442</v>
          </cell>
          <cell r="H234">
            <v>1154</v>
          </cell>
          <cell r="I234">
            <v>1154</v>
          </cell>
          <cell r="J234">
            <v>1442</v>
          </cell>
          <cell r="K234">
            <v>1154</v>
          </cell>
          <cell r="L234">
            <v>1154</v>
          </cell>
          <cell r="M234">
            <v>7500</v>
          </cell>
          <cell r="N234">
            <v>1442</v>
          </cell>
          <cell r="O234">
            <v>1154</v>
          </cell>
          <cell r="P234">
            <v>1154</v>
          </cell>
          <cell r="Q234">
            <v>1442</v>
          </cell>
          <cell r="R234">
            <v>1154</v>
          </cell>
          <cell r="S234">
            <v>1154</v>
          </cell>
          <cell r="T234">
            <v>7500</v>
          </cell>
          <cell r="U234">
            <v>15000</v>
          </cell>
          <cell r="V234">
            <v>25050</v>
          </cell>
          <cell r="W234">
            <v>1</v>
          </cell>
          <cell r="AE234" t="str">
            <v>027283</v>
          </cell>
          <cell r="AF234" t="str">
            <v>&lt;&gt;0</v>
          </cell>
        </row>
        <row r="235">
          <cell r="B235" t="str">
            <v xml:space="preserve">  TOTAL BLEM TRIGGER</v>
          </cell>
          <cell r="D235">
            <v>0</v>
          </cell>
          <cell r="F235">
            <v>0</v>
          </cell>
          <cell r="G235">
            <v>1682</v>
          </cell>
          <cell r="H235">
            <v>1346</v>
          </cell>
          <cell r="I235">
            <v>1346</v>
          </cell>
          <cell r="J235">
            <v>1682</v>
          </cell>
          <cell r="K235">
            <v>1346</v>
          </cell>
          <cell r="L235">
            <v>1346</v>
          </cell>
          <cell r="M235">
            <v>8748</v>
          </cell>
          <cell r="N235">
            <v>1682</v>
          </cell>
          <cell r="O235">
            <v>1346</v>
          </cell>
          <cell r="P235">
            <v>1346</v>
          </cell>
          <cell r="Q235">
            <v>1682</v>
          </cell>
          <cell r="R235">
            <v>1346</v>
          </cell>
          <cell r="S235">
            <v>1346</v>
          </cell>
          <cell r="T235">
            <v>8748</v>
          </cell>
          <cell r="U235">
            <v>17496</v>
          </cell>
          <cell r="V235">
            <v>29218.32</v>
          </cell>
          <cell r="W235">
            <v>1</v>
          </cell>
          <cell r="AE235" t="str">
            <v>027285</v>
          </cell>
          <cell r="AF235" t="str">
            <v>&lt;&gt;0</v>
          </cell>
        </row>
        <row r="236">
          <cell r="D236">
            <v>0</v>
          </cell>
          <cell r="F236">
            <v>0</v>
          </cell>
          <cell r="W236">
            <v>1</v>
          </cell>
          <cell r="AE236" t="str">
            <v>027286</v>
          </cell>
          <cell r="AF236" t="str">
            <v>&lt;&gt;0</v>
          </cell>
        </row>
        <row r="237">
          <cell r="B237" t="str">
            <v>BRISHELL CREMA 250X12</v>
          </cell>
          <cell r="C237">
            <v>250</v>
          </cell>
          <cell r="D237">
            <v>12</v>
          </cell>
          <cell r="E237" t="str">
            <v>000201</v>
          </cell>
          <cell r="F237">
            <v>0.83</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1</v>
          </cell>
          <cell r="AE237" t="str">
            <v>027287</v>
          </cell>
          <cell r="AF237" t="str">
            <v>&lt;&gt;0</v>
          </cell>
        </row>
        <row r="238">
          <cell r="B238" t="str">
            <v>PROM BRISHELL CREMA X 300CC</v>
          </cell>
          <cell r="C238">
            <v>300</v>
          </cell>
          <cell r="D238">
            <v>12</v>
          </cell>
          <cell r="E238" t="str">
            <v>000205</v>
          </cell>
          <cell r="F238">
            <v>1</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1</v>
          </cell>
          <cell r="AE238" t="str">
            <v>027288</v>
          </cell>
          <cell r="AF238" t="str">
            <v>&lt;&gt;0</v>
          </cell>
        </row>
        <row r="239">
          <cell r="B239" t="str">
            <v>BRISHINE CREMA 250 CC</v>
          </cell>
          <cell r="C239">
            <v>250</v>
          </cell>
          <cell r="D239">
            <v>12</v>
          </cell>
          <cell r="E239" t="str">
            <v>000202</v>
          </cell>
          <cell r="F239">
            <v>0.83</v>
          </cell>
          <cell r="G239">
            <v>8173</v>
          </cell>
          <cell r="H239">
            <v>6538</v>
          </cell>
          <cell r="I239">
            <v>6538</v>
          </cell>
          <cell r="J239">
            <v>8173</v>
          </cell>
          <cell r="K239">
            <v>6538</v>
          </cell>
          <cell r="L239">
            <v>6538</v>
          </cell>
          <cell r="M239">
            <v>42498</v>
          </cell>
          <cell r="N239">
            <v>8173</v>
          </cell>
          <cell r="O239">
            <v>6538</v>
          </cell>
          <cell r="P239">
            <v>6538</v>
          </cell>
          <cell r="Q239">
            <v>8173</v>
          </cell>
          <cell r="R239">
            <v>6538</v>
          </cell>
          <cell r="S239">
            <v>6538</v>
          </cell>
          <cell r="T239">
            <v>42498</v>
          </cell>
          <cell r="U239">
            <v>84996</v>
          </cell>
          <cell r="V239">
            <v>70546.679999999993</v>
          </cell>
          <cell r="W239">
            <v>1</v>
          </cell>
          <cell r="AE239" t="str">
            <v>027290</v>
          </cell>
          <cell r="AF239" t="str">
            <v>&lt;&gt;0</v>
          </cell>
        </row>
        <row r="240">
          <cell r="B240" t="str">
            <v>BRISHINE CREMA 300 CC</v>
          </cell>
          <cell r="C240">
            <v>300</v>
          </cell>
          <cell r="D240">
            <v>12</v>
          </cell>
          <cell r="E240" t="str">
            <v>000203</v>
          </cell>
          <cell r="F240">
            <v>1</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1</v>
          </cell>
          <cell r="AE240" t="str">
            <v>027291</v>
          </cell>
          <cell r="AF240" t="str">
            <v>&lt;&gt;0</v>
          </cell>
        </row>
        <row r="241">
          <cell r="B241" t="str">
            <v xml:space="preserve">  TOTAL BRISHINE CREMA</v>
          </cell>
          <cell r="D241">
            <v>0</v>
          </cell>
          <cell r="F241">
            <v>0</v>
          </cell>
          <cell r="G241">
            <v>8173</v>
          </cell>
          <cell r="H241">
            <v>6538</v>
          </cell>
          <cell r="I241">
            <v>6538</v>
          </cell>
          <cell r="J241">
            <v>8173</v>
          </cell>
          <cell r="K241">
            <v>6538</v>
          </cell>
          <cell r="L241">
            <v>6538</v>
          </cell>
          <cell r="M241">
            <v>42498</v>
          </cell>
          <cell r="N241">
            <v>8173</v>
          </cell>
          <cell r="O241">
            <v>6538</v>
          </cell>
          <cell r="P241">
            <v>6538</v>
          </cell>
          <cell r="Q241">
            <v>8173</v>
          </cell>
          <cell r="R241">
            <v>6538</v>
          </cell>
          <cell r="S241">
            <v>6538</v>
          </cell>
          <cell r="T241">
            <v>42498</v>
          </cell>
          <cell r="U241">
            <v>84996</v>
          </cell>
          <cell r="V241">
            <v>70546.679999999993</v>
          </cell>
          <cell r="W241">
            <v>1</v>
          </cell>
          <cell r="AE241" t="str">
            <v>027330</v>
          </cell>
          <cell r="AF241" t="str">
            <v>&lt;&gt;0</v>
          </cell>
        </row>
        <row r="242">
          <cell r="D242">
            <v>0</v>
          </cell>
          <cell r="F242">
            <v>0</v>
          </cell>
          <cell r="W242">
            <v>1</v>
          </cell>
          <cell r="AE242" t="str">
            <v>027335</v>
          </cell>
          <cell r="AF242" t="str">
            <v>&lt;&gt;0</v>
          </cell>
        </row>
        <row r="243">
          <cell r="B243" t="str">
            <v>BLEM EMULSION X 250 cm3</v>
          </cell>
          <cell r="C243">
            <v>440</v>
          </cell>
          <cell r="D243">
            <v>12</v>
          </cell>
          <cell r="E243" t="str">
            <v>000180</v>
          </cell>
          <cell r="F243">
            <v>0.83</v>
          </cell>
          <cell r="G243">
            <v>96</v>
          </cell>
          <cell r="H243">
            <v>77</v>
          </cell>
          <cell r="I243">
            <v>77</v>
          </cell>
          <cell r="J243">
            <v>96</v>
          </cell>
          <cell r="K243">
            <v>77</v>
          </cell>
          <cell r="L243">
            <v>77</v>
          </cell>
          <cell r="M243">
            <v>500</v>
          </cell>
          <cell r="N243">
            <v>96</v>
          </cell>
          <cell r="O243">
            <v>77</v>
          </cell>
          <cell r="P243">
            <v>77</v>
          </cell>
          <cell r="Q243">
            <v>96</v>
          </cell>
          <cell r="R243">
            <v>77</v>
          </cell>
          <cell r="S243">
            <v>77</v>
          </cell>
          <cell r="T243">
            <v>500</v>
          </cell>
          <cell r="U243">
            <v>1000</v>
          </cell>
          <cell r="V243">
            <v>830</v>
          </cell>
          <cell r="W243">
            <v>1</v>
          </cell>
          <cell r="AE243" t="str">
            <v>027336</v>
          </cell>
          <cell r="AF243" t="str">
            <v>&lt;&gt;0</v>
          </cell>
        </row>
        <row r="244">
          <cell r="B244" t="str">
            <v>BLEM EMULSION X 250 + franela</v>
          </cell>
          <cell r="C244">
            <v>440</v>
          </cell>
          <cell r="D244">
            <v>12</v>
          </cell>
          <cell r="E244" t="str">
            <v>000185</v>
          </cell>
          <cell r="F244">
            <v>0.83</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1</v>
          </cell>
          <cell r="AE244" t="str">
            <v>027500</v>
          </cell>
          <cell r="AF244" t="str">
            <v>&lt;&gt;0</v>
          </cell>
        </row>
        <row r="245">
          <cell r="B245" t="str">
            <v xml:space="preserve">  TOTAL BLEM EMULSION</v>
          </cell>
          <cell r="D245">
            <v>0</v>
          </cell>
          <cell r="G245">
            <v>96</v>
          </cell>
          <cell r="H245">
            <v>77</v>
          </cell>
          <cell r="I245">
            <v>77</v>
          </cell>
          <cell r="J245">
            <v>96</v>
          </cell>
          <cell r="K245">
            <v>77</v>
          </cell>
          <cell r="L245">
            <v>77</v>
          </cell>
          <cell r="M245">
            <v>500</v>
          </cell>
          <cell r="N245">
            <v>96</v>
          </cell>
          <cell r="O245">
            <v>77</v>
          </cell>
          <cell r="P245">
            <v>77</v>
          </cell>
          <cell r="Q245">
            <v>96</v>
          </cell>
          <cell r="R245">
            <v>77</v>
          </cell>
          <cell r="S245">
            <v>77</v>
          </cell>
          <cell r="T245">
            <v>500</v>
          </cell>
          <cell r="U245">
            <v>1000</v>
          </cell>
          <cell r="V245">
            <v>830</v>
          </cell>
          <cell r="W245">
            <v>1</v>
          </cell>
          <cell r="AE245" t="str">
            <v>042010</v>
          </cell>
          <cell r="AF245" t="str">
            <v>&lt;&gt;0</v>
          </cell>
        </row>
        <row r="246">
          <cell r="D246">
            <v>0</v>
          </cell>
          <cell r="W246">
            <v>1</v>
          </cell>
          <cell r="AE246" t="str">
            <v>042042</v>
          </cell>
          <cell r="AF246" t="str">
            <v>&lt;&gt;0</v>
          </cell>
        </row>
        <row r="247">
          <cell r="B247" t="str">
            <v>BLEM PA#O</v>
          </cell>
          <cell r="D247">
            <v>12</v>
          </cell>
          <cell r="E247" t="str">
            <v>811111</v>
          </cell>
          <cell r="F247">
            <v>1</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1</v>
          </cell>
          <cell r="AE247" t="str">
            <v>061100</v>
          </cell>
          <cell r="AF247" t="str">
            <v>&lt;&gt;0</v>
          </cell>
        </row>
        <row r="248">
          <cell r="B248" t="str">
            <v>TOTAL BLEM PAÑO</v>
          </cell>
          <cell r="D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1</v>
          </cell>
          <cell r="AE248" t="str">
            <v>061111</v>
          </cell>
          <cell r="AF248" t="str">
            <v>&lt;&gt;0</v>
          </cell>
        </row>
        <row r="249">
          <cell r="D249">
            <v>0</v>
          </cell>
          <cell r="W249">
            <v>1</v>
          </cell>
          <cell r="AE249" t="str">
            <v>061131</v>
          </cell>
          <cell r="AF249" t="str">
            <v>&lt;&gt;0</v>
          </cell>
        </row>
        <row r="250">
          <cell r="B250" t="str">
            <v>MADECOL CREMA</v>
          </cell>
          <cell r="D250">
            <v>12</v>
          </cell>
          <cell r="E250" t="str">
            <v>000230</v>
          </cell>
          <cell r="F250">
            <v>0.83</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1</v>
          </cell>
          <cell r="AE250" t="str">
            <v>061141</v>
          </cell>
          <cell r="AF250" t="str">
            <v>&lt;&gt;0</v>
          </cell>
        </row>
        <row r="251">
          <cell r="B251" t="str">
            <v>MADECOL AEROSOL</v>
          </cell>
          <cell r="C251">
            <v>440</v>
          </cell>
          <cell r="D251">
            <v>12</v>
          </cell>
          <cell r="E251" t="str">
            <v>000190</v>
          </cell>
          <cell r="F251">
            <v>1.47</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1</v>
          </cell>
          <cell r="AE251" t="str">
            <v>061150</v>
          </cell>
          <cell r="AF251" t="str">
            <v>&lt;&gt;0</v>
          </cell>
        </row>
        <row r="252">
          <cell r="B252" t="str">
            <v xml:space="preserve"> TOTAL FURNITURE CARE CERAMICOL</v>
          </cell>
          <cell r="D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1</v>
          </cell>
          <cell r="AE252" t="str">
            <v>061151</v>
          </cell>
          <cell r="AF252" t="str">
            <v>&lt;&gt;0</v>
          </cell>
        </row>
        <row r="253">
          <cell r="D253">
            <v>0</v>
          </cell>
          <cell r="F253">
            <v>0</v>
          </cell>
          <cell r="W253">
            <v>1</v>
          </cell>
          <cell r="AE253" t="str">
            <v>061152</v>
          </cell>
          <cell r="AF253" t="str">
            <v>&lt;&gt;0</v>
          </cell>
        </row>
        <row r="254">
          <cell r="B254" t="str">
            <v xml:space="preserve">  TOTAL BLEM</v>
          </cell>
          <cell r="D254">
            <v>0</v>
          </cell>
          <cell r="F254">
            <v>0</v>
          </cell>
          <cell r="G254">
            <v>27452</v>
          </cell>
          <cell r="H254">
            <v>17961</v>
          </cell>
          <cell r="I254">
            <v>17961</v>
          </cell>
          <cell r="J254">
            <v>27452</v>
          </cell>
          <cell r="K254">
            <v>17961</v>
          </cell>
          <cell r="L254">
            <v>17961</v>
          </cell>
          <cell r="M254">
            <v>126748</v>
          </cell>
          <cell r="N254">
            <v>27452</v>
          </cell>
          <cell r="O254">
            <v>17961</v>
          </cell>
          <cell r="P254">
            <v>17961</v>
          </cell>
          <cell r="Q254">
            <v>22452</v>
          </cell>
          <cell r="R254">
            <v>17961</v>
          </cell>
          <cell r="S254">
            <v>17961</v>
          </cell>
          <cell r="T254">
            <v>121748</v>
          </cell>
          <cell r="U254">
            <v>248496</v>
          </cell>
          <cell r="V254">
            <v>373148.32</v>
          </cell>
          <cell r="W254">
            <v>1</v>
          </cell>
          <cell r="AE254" t="str">
            <v>061154</v>
          </cell>
          <cell r="AF254" t="str">
            <v>&lt;&gt;0</v>
          </cell>
        </row>
        <row r="255">
          <cell r="B255" t="str">
            <v xml:space="preserve">  TOTAL BRISHELL</v>
          </cell>
          <cell r="D255">
            <v>0</v>
          </cell>
          <cell r="F255">
            <v>0</v>
          </cell>
          <cell r="G255">
            <v>27403</v>
          </cell>
          <cell r="H255">
            <v>21923</v>
          </cell>
          <cell r="I255">
            <v>21923</v>
          </cell>
          <cell r="J255">
            <v>27403</v>
          </cell>
          <cell r="K255">
            <v>21923</v>
          </cell>
          <cell r="L255">
            <v>21923</v>
          </cell>
          <cell r="M255">
            <v>142498</v>
          </cell>
          <cell r="N255">
            <v>27403</v>
          </cell>
          <cell r="O255">
            <v>21923</v>
          </cell>
          <cell r="P255">
            <v>21923</v>
          </cell>
          <cell r="Q255">
            <v>27403</v>
          </cell>
          <cell r="R255">
            <v>21923</v>
          </cell>
          <cell r="S255">
            <v>21923</v>
          </cell>
          <cell r="T255">
            <v>142498</v>
          </cell>
          <cell r="U255">
            <v>284996</v>
          </cell>
          <cell r="V255">
            <v>217546.68</v>
          </cell>
          <cell r="W255">
            <v>1</v>
          </cell>
          <cell r="AE255" t="str">
            <v>061160</v>
          </cell>
          <cell r="AF255" t="str">
            <v>&lt;&gt;0</v>
          </cell>
        </row>
        <row r="256">
          <cell r="B256" t="str">
            <v xml:space="preserve">  TOTAL FURNITURE CARE</v>
          </cell>
          <cell r="D256">
            <v>0</v>
          </cell>
          <cell r="F256">
            <v>0</v>
          </cell>
          <cell r="G256">
            <v>54855</v>
          </cell>
          <cell r="H256">
            <v>39884</v>
          </cell>
          <cell r="I256">
            <v>39884</v>
          </cell>
          <cell r="J256">
            <v>54855</v>
          </cell>
          <cell r="K256">
            <v>39884</v>
          </cell>
          <cell r="L256">
            <v>39884</v>
          </cell>
          <cell r="M256">
            <v>269246</v>
          </cell>
          <cell r="N256">
            <v>54855</v>
          </cell>
          <cell r="O256">
            <v>39884</v>
          </cell>
          <cell r="P256">
            <v>39884</v>
          </cell>
          <cell r="Q256">
            <v>49855</v>
          </cell>
          <cell r="R256">
            <v>39884</v>
          </cell>
          <cell r="S256">
            <v>39884</v>
          </cell>
          <cell r="T256">
            <v>264246</v>
          </cell>
          <cell r="U256">
            <v>533492</v>
          </cell>
          <cell r="V256">
            <v>590695</v>
          </cell>
          <cell r="W256">
            <v>1</v>
          </cell>
          <cell r="AE256" t="str">
            <v>061161</v>
          </cell>
          <cell r="AF256" t="str">
            <v>&lt;&gt;0</v>
          </cell>
        </row>
        <row r="257">
          <cell r="D257">
            <v>0</v>
          </cell>
          <cell r="F257">
            <v>0</v>
          </cell>
          <cell r="W257">
            <v>1</v>
          </cell>
          <cell r="AE257" t="str">
            <v>061164</v>
          </cell>
          <cell r="AF257" t="str">
            <v>&lt;&gt;0</v>
          </cell>
        </row>
        <row r="258">
          <cell r="B258" t="str">
            <v xml:space="preserve"> FLOOR CARE</v>
          </cell>
          <cell r="D258">
            <v>0</v>
          </cell>
          <cell r="F258">
            <v>0</v>
          </cell>
          <cell r="W258">
            <v>1</v>
          </cell>
          <cell r="AE258" t="str">
            <v>061170</v>
          </cell>
          <cell r="AF258" t="str">
            <v>&lt;&gt;0</v>
          </cell>
        </row>
        <row r="259">
          <cell r="D259">
            <v>0</v>
          </cell>
          <cell r="F259">
            <v>0</v>
          </cell>
          <cell r="W259">
            <v>1</v>
          </cell>
          <cell r="AE259" t="str">
            <v>061171</v>
          </cell>
          <cell r="AF259" t="str">
            <v>&lt;&gt;0</v>
          </cell>
        </row>
        <row r="260">
          <cell r="B260" t="str">
            <v>ECHO 500 STD</v>
          </cell>
          <cell r="C260">
            <v>500</v>
          </cell>
          <cell r="D260">
            <v>12</v>
          </cell>
          <cell r="E260" t="str">
            <v>022030</v>
          </cell>
          <cell r="F260">
            <v>0.5</v>
          </cell>
          <cell r="G260">
            <v>2884.6153846153848</v>
          </cell>
          <cell r="H260">
            <v>2307.6923076923081</v>
          </cell>
          <cell r="I260">
            <v>2307.6923076923081</v>
          </cell>
          <cell r="J260">
            <v>2884.6153846153848</v>
          </cell>
          <cell r="K260">
            <v>2307.6923076923081</v>
          </cell>
          <cell r="L260">
            <v>2307.6923076923081</v>
          </cell>
          <cell r="M260">
            <v>15000.000000000004</v>
          </cell>
          <cell r="N260">
            <v>2884.6153846153848</v>
          </cell>
          <cell r="O260">
            <v>2307.6923076923081</v>
          </cell>
          <cell r="P260">
            <v>2307.6923076923081</v>
          </cell>
          <cell r="Q260">
            <v>2884.6153846153848</v>
          </cell>
          <cell r="R260">
            <v>2307.6923076923081</v>
          </cell>
          <cell r="S260">
            <v>2307.6923076923081</v>
          </cell>
          <cell r="T260">
            <v>15000.000000000004</v>
          </cell>
          <cell r="U260">
            <v>30000.000000000007</v>
          </cell>
          <cell r="V260">
            <v>15000.000000000004</v>
          </cell>
          <cell r="W260">
            <v>1</v>
          </cell>
          <cell r="AE260" t="str">
            <v>061174</v>
          </cell>
          <cell r="AF260" t="str">
            <v>&lt;&gt;0</v>
          </cell>
        </row>
        <row r="261">
          <cell r="B261" t="str">
            <v>ECHO 1L STD</v>
          </cell>
          <cell r="C261">
            <v>1000</v>
          </cell>
          <cell r="D261">
            <v>12</v>
          </cell>
          <cell r="E261" t="str">
            <v>022070</v>
          </cell>
          <cell r="F261">
            <v>1</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1</v>
          </cell>
          <cell r="AE261" t="str">
            <v>061181</v>
          </cell>
          <cell r="AF261" t="str">
            <v>&lt;&gt;0</v>
          </cell>
        </row>
        <row r="262">
          <cell r="B262" t="str">
            <v>B.R. ECHO 1L STD REG.</v>
          </cell>
          <cell r="C262">
            <v>1000</v>
          </cell>
          <cell r="D262">
            <v>12</v>
          </cell>
          <cell r="E262" t="str">
            <v>022080</v>
          </cell>
          <cell r="F262">
            <v>1</v>
          </cell>
          <cell r="G262">
            <v>3500</v>
          </cell>
          <cell r="H262">
            <v>3000</v>
          </cell>
          <cell r="I262">
            <v>2000</v>
          </cell>
          <cell r="J262">
            <v>2500</v>
          </cell>
          <cell r="K262">
            <v>4000</v>
          </cell>
          <cell r="L262">
            <v>4000</v>
          </cell>
          <cell r="M262">
            <v>19000</v>
          </cell>
          <cell r="N262">
            <v>3500</v>
          </cell>
          <cell r="O262">
            <v>3000</v>
          </cell>
          <cell r="P262">
            <v>4000</v>
          </cell>
          <cell r="Q262">
            <v>5000</v>
          </cell>
          <cell r="R262">
            <v>4000</v>
          </cell>
          <cell r="S262">
            <v>4000</v>
          </cell>
          <cell r="T262">
            <v>23500</v>
          </cell>
          <cell r="U262">
            <v>42500</v>
          </cell>
          <cell r="V262">
            <v>42500</v>
          </cell>
          <cell r="W262">
            <v>1</v>
          </cell>
          <cell r="AE262" t="str">
            <v>070100</v>
          </cell>
          <cell r="AF262" t="str">
            <v>&lt;&gt;0</v>
          </cell>
        </row>
        <row r="263">
          <cell r="B263" t="str">
            <v>PROM ECHO + TRAPO</v>
          </cell>
          <cell r="C263">
            <v>1000</v>
          </cell>
          <cell r="D263">
            <v>0</v>
          </cell>
          <cell r="E263" t="str">
            <v>022073</v>
          </cell>
          <cell r="F263">
            <v>1</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1</v>
          </cell>
          <cell r="AE263" t="str">
            <v>070300</v>
          </cell>
          <cell r="AF263" t="str">
            <v>&lt;&gt;0</v>
          </cell>
        </row>
        <row r="264">
          <cell r="B264" t="str">
            <v>PROM ECHO + TRAPO DE PISO</v>
          </cell>
          <cell r="C264">
            <v>1000</v>
          </cell>
          <cell r="D264">
            <v>0</v>
          </cell>
          <cell r="E264" t="str">
            <v>022074</v>
          </cell>
          <cell r="F264">
            <v>1</v>
          </cell>
          <cell r="G264">
            <v>0</v>
          </cell>
          <cell r="H264">
            <v>0</v>
          </cell>
          <cell r="I264">
            <v>3000</v>
          </cell>
          <cell r="J264">
            <v>2000</v>
          </cell>
          <cell r="K264">
            <v>0</v>
          </cell>
          <cell r="L264">
            <v>0</v>
          </cell>
          <cell r="M264">
            <v>5000</v>
          </cell>
          <cell r="N264">
            <v>0</v>
          </cell>
          <cell r="O264">
            <v>0</v>
          </cell>
          <cell r="P264">
            <v>0</v>
          </cell>
          <cell r="Q264">
            <v>0</v>
          </cell>
          <cell r="R264">
            <v>0</v>
          </cell>
          <cell r="S264">
            <v>0</v>
          </cell>
          <cell r="T264">
            <v>0</v>
          </cell>
          <cell r="U264">
            <v>5000</v>
          </cell>
          <cell r="V264">
            <v>5000</v>
          </cell>
          <cell r="W264">
            <v>1</v>
          </cell>
          <cell r="AE264" t="str">
            <v>070400</v>
          </cell>
          <cell r="AF264" t="str">
            <v>&lt;&gt;0</v>
          </cell>
        </row>
        <row r="265">
          <cell r="B265" t="str">
            <v>PROM ECHO CL 1L 20% DESC.</v>
          </cell>
          <cell r="C265">
            <v>1000</v>
          </cell>
          <cell r="D265">
            <v>12</v>
          </cell>
          <cell r="E265" t="str">
            <v>023077</v>
          </cell>
          <cell r="F265">
            <v>1</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1</v>
          </cell>
          <cell r="AE265" t="str">
            <v>070500</v>
          </cell>
          <cell r="AF265" t="str">
            <v>&lt;&gt;0</v>
          </cell>
        </row>
        <row r="266">
          <cell r="B266" t="str">
            <v>PROM ECHO CL 1L + 1/2L</v>
          </cell>
          <cell r="C266">
            <v>1000</v>
          </cell>
          <cell r="D266">
            <v>0</v>
          </cell>
          <cell r="E266" t="str">
            <v>022081</v>
          </cell>
          <cell r="F266">
            <v>0.5</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1</v>
          </cell>
          <cell r="AE266" t="str">
            <v>090074</v>
          </cell>
          <cell r="AF266" t="str">
            <v>&lt;&gt;0</v>
          </cell>
        </row>
        <row r="267">
          <cell r="B267" t="str">
            <v>PROM ECHO CL 20% DESC.</v>
          </cell>
          <cell r="C267">
            <v>1000</v>
          </cell>
          <cell r="D267">
            <v>12</v>
          </cell>
          <cell r="E267" t="str">
            <v>022082</v>
          </cell>
          <cell r="F267">
            <v>1</v>
          </cell>
          <cell r="G267">
            <v>2500</v>
          </cell>
          <cell r="H267">
            <v>1000</v>
          </cell>
          <cell r="I267">
            <v>0</v>
          </cell>
          <cell r="J267">
            <v>0</v>
          </cell>
          <cell r="K267">
            <v>0</v>
          </cell>
          <cell r="L267">
            <v>0</v>
          </cell>
          <cell r="M267">
            <v>3500</v>
          </cell>
          <cell r="N267">
            <v>2500</v>
          </cell>
          <cell r="O267">
            <v>1282</v>
          </cell>
          <cell r="P267">
            <v>0</v>
          </cell>
          <cell r="Q267">
            <v>0</v>
          </cell>
          <cell r="R267">
            <v>0</v>
          </cell>
          <cell r="S267">
            <v>0</v>
          </cell>
          <cell r="T267">
            <v>3782</v>
          </cell>
          <cell r="U267">
            <v>7282</v>
          </cell>
          <cell r="V267">
            <v>7282</v>
          </cell>
          <cell r="W267">
            <v>1</v>
          </cell>
          <cell r="AE267" t="str">
            <v>090076</v>
          </cell>
          <cell r="AF267" t="str">
            <v>&lt;&gt;0</v>
          </cell>
        </row>
        <row r="268">
          <cell r="B268" t="str">
            <v>ECHO 2L STD</v>
          </cell>
          <cell r="C268">
            <v>2000</v>
          </cell>
          <cell r="D268">
            <v>6</v>
          </cell>
          <cell r="E268" t="str">
            <v>022100</v>
          </cell>
          <cell r="F268">
            <v>1</v>
          </cell>
          <cell r="G268">
            <v>1600</v>
          </cell>
          <cell r="H268">
            <v>1200</v>
          </cell>
          <cell r="I268">
            <v>1200</v>
          </cell>
          <cell r="J268">
            <v>1600</v>
          </cell>
          <cell r="K268">
            <v>1200</v>
          </cell>
          <cell r="L268">
            <v>1200</v>
          </cell>
          <cell r="M268">
            <v>8000</v>
          </cell>
          <cell r="N268">
            <v>1600</v>
          </cell>
          <cell r="O268">
            <v>1200</v>
          </cell>
          <cell r="P268">
            <v>1200</v>
          </cell>
          <cell r="Q268">
            <v>1600</v>
          </cell>
          <cell r="R268">
            <v>1200</v>
          </cell>
          <cell r="S268">
            <v>1200</v>
          </cell>
          <cell r="T268">
            <v>8000</v>
          </cell>
          <cell r="U268">
            <v>16000</v>
          </cell>
          <cell r="V268">
            <v>16000</v>
          </cell>
          <cell r="W268">
            <v>1</v>
          </cell>
          <cell r="AE268" t="str">
            <v>090079</v>
          </cell>
          <cell r="AF268" t="str">
            <v>&lt;&gt;0</v>
          </cell>
        </row>
        <row r="269">
          <cell r="B269" t="str">
            <v>PROM ECHOx2L+MM. LIMPIAV.x440</v>
          </cell>
          <cell r="C269">
            <v>2000</v>
          </cell>
          <cell r="D269">
            <v>12</v>
          </cell>
          <cell r="E269" t="str">
            <v>022075</v>
          </cell>
          <cell r="F269">
            <v>1</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1</v>
          </cell>
          <cell r="AE269" t="str">
            <v>090080</v>
          </cell>
          <cell r="AF269" t="str">
            <v>&lt;&gt;0</v>
          </cell>
        </row>
        <row r="270">
          <cell r="B270" t="str">
            <v>ECHO STD 4X5 LTS CONSUMO</v>
          </cell>
          <cell r="C270">
            <v>5000</v>
          </cell>
          <cell r="D270">
            <v>4</v>
          </cell>
          <cell r="E270" t="str">
            <v>022270</v>
          </cell>
          <cell r="F270">
            <v>1.67</v>
          </cell>
          <cell r="G270">
            <v>497.11415700550083</v>
          </cell>
          <cell r="H270">
            <v>397.69132560440073</v>
          </cell>
          <cell r="I270">
            <v>397.69132560440073</v>
          </cell>
          <cell r="J270">
            <v>497.11415700550083</v>
          </cell>
          <cell r="K270">
            <v>397.69132560440073</v>
          </cell>
          <cell r="L270">
            <v>397.69132560440073</v>
          </cell>
          <cell r="M270">
            <v>2584.9936164286046</v>
          </cell>
          <cell r="N270">
            <v>497.11415700550083</v>
          </cell>
          <cell r="O270">
            <v>397.69132560440073</v>
          </cell>
          <cell r="P270">
            <v>397.69132560440073</v>
          </cell>
          <cell r="Q270">
            <v>497.11415700550083</v>
          </cell>
          <cell r="R270">
            <v>397.69132560440073</v>
          </cell>
          <cell r="S270">
            <v>397.69132560440073</v>
          </cell>
          <cell r="T270">
            <v>2584.9936164286046</v>
          </cell>
          <cell r="U270">
            <v>5169.9872328572092</v>
          </cell>
          <cell r="V270">
            <v>8633.8786788715388</v>
          </cell>
          <cell r="W270">
            <v>1</v>
          </cell>
          <cell r="AE270" t="str">
            <v>090081</v>
          </cell>
          <cell r="AF270" t="str">
            <v>&lt;&gt;0</v>
          </cell>
        </row>
        <row r="271">
          <cell r="B271" t="str">
            <v xml:space="preserve">  SUBTOTAL ECHO</v>
          </cell>
          <cell r="D271">
            <v>0</v>
          </cell>
          <cell r="G271">
            <v>10981.729541620885</v>
          </cell>
          <cell r="H271">
            <v>7905.3836332967094</v>
          </cell>
          <cell r="I271">
            <v>8905.3836332967094</v>
          </cell>
          <cell r="J271">
            <v>9481.7295416208854</v>
          </cell>
          <cell r="K271">
            <v>7905.3836332967094</v>
          </cell>
          <cell r="L271">
            <v>7905.3836332967094</v>
          </cell>
          <cell r="M271">
            <v>53084.993616428605</v>
          </cell>
          <cell r="N271">
            <v>10981.729541620885</v>
          </cell>
          <cell r="O271">
            <v>8187.3836332967094</v>
          </cell>
          <cell r="P271">
            <v>7905.3836332967094</v>
          </cell>
          <cell r="Q271">
            <v>9981.7295416208854</v>
          </cell>
          <cell r="R271">
            <v>7905.3836332967094</v>
          </cell>
          <cell r="S271">
            <v>7905.3836332967094</v>
          </cell>
          <cell r="T271">
            <v>52866.993616428605</v>
          </cell>
          <cell r="U271">
            <v>105951.98723285721</v>
          </cell>
          <cell r="V271">
            <v>94415.878678871537</v>
          </cell>
          <cell r="W271">
            <v>1</v>
          </cell>
          <cell r="AE271" t="str">
            <v>090082</v>
          </cell>
          <cell r="AF271" t="str">
            <v>&lt;&gt;0</v>
          </cell>
        </row>
        <row r="272">
          <cell r="D272">
            <v>0</v>
          </cell>
          <cell r="F272">
            <v>0</v>
          </cell>
          <cell r="W272">
            <v>1</v>
          </cell>
          <cell r="AE272" t="str">
            <v>090087</v>
          </cell>
          <cell r="AF272" t="str">
            <v>&lt;&gt;0</v>
          </cell>
        </row>
        <row r="273">
          <cell r="B273" t="str">
            <v>ECHO PINO 12X1</v>
          </cell>
          <cell r="C273">
            <v>1000</v>
          </cell>
          <cell r="D273">
            <v>12</v>
          </cell>
          <cell r="E273" t="str">
            <v>023070</v>
          </cell>
          <cell r="F273">
            <v>1</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1</v>
          </cell>
          <cell r="AE273" t="str">
            <v>090090</v>
          </cell>
          <cell r="AF273" t="str">
            <v>&lt;&gt;0</v>
          </cell>
        </row>
        <row r="274">
          <cell r="B274" t="str">
            <v>PROM ECHO LAV 20% DESC.</v>
          </cell>
          <cell r="C274">
            <v>1000</v>
          </cell>
          <cell r="D274">
            <v>12</v>
          </cell>
          <cell r="E274" t="str">
            <v>023078</v>
          </cell>
          <cell r="F274">
            <v>1</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1</v>
          </cell>
          <cell r="AE274" t="str">
            <v>090505</v>
          </cell>
          <cell r="AF274" t="str">
            <v>&lt;&gt;0</v>
          </cell>
        </row>
        <row r="275">
          <cell r="B275" t="str">
            <v>B.R. ECHO LAVANDA 12X1 REG.</v>
          </cell>
          <cell r="C275">
            <v>1000</v>
          </cell>
          <cell r="D275">
            <v>12</v>
          </cell>
          <cell r="E275" t="str">
            <v>023081</v>
          </cell>
          <cell r="F275">
            <v>1</v>
          </cell>
          <cell r="G275">
            <v>2000</v>
          </cell>
          <cell r="H275">
            <v>1600</v>
          </cell>
          <cell r="I275">
            <v>1600</v>
          </cell>
          <cell r="J275">
            <v>2000</v>
          </cell>
          <cell r="K275">
            <v>1600</v>
          </cell>
          <cell r="L275">
            <v>1600</v>
          </cell>
          <cell r="M275">
            <v>10400</v>
          </cell>
          <cell r="N275">
            <v>2000</v>
          </cell>
          <cell r="O275">
            <v>1600</v>
          </cell>
          <cell r="P275">
            <v>1600</v>
          </cell>
          <cell r="Q275">
            <v>2000</v>
          </cell>
          <cell r="R275">
            <v>1600</v>
          </cell>
          <cell r="S275">
            <v>1600</v>
          </cell>
          <cell r="T275">
            <v>10400</v>
          </cell>
          <cell r="U275">
            <v>20800</v>
          </cell>
          <cell r="V275">
            <v>20800</v>
          </cell>
          <cell r="W275">
            <v>1</v>
          </cell>
          <cell r="AE275" t="str">
            <v>090506</v>
          </cell>
          <cell r="AF275" t="str">
            <v>&lt;&gt;0</v>
          </cell>
        </row>
        <row r="276">
          <cell r="B276" t="str">
            <v>B.R. ECHO FLORAL 1 LT REG.</v>
          </cell>
          <cell r="C276">
            <v>1000</v>
          </cell>
          <cell r="D276">
            <v>12</v>
          </cell>
          <cell r="E276" t="str">
            <v>023082</v>
          </cell>
          <cell r="F276">
            <v>1</v>
          </cell>
          <cell r="G276">
            <v>1300</v>
          </cell>
          <cell r="H276">
            <v>1000</v>
          </cell>
          <cell r="I276">
            <v>1000</v>
          </cell>
          <cell r="J276">
            <v>1300</v>
          </cell>
          <cell r="K276">
            <v>1000</v>
          </cell>
          <cell r="L276">
            <v>1000</v>
          </cell>
          <cell r="M276">
            <v>6600</v>
          </cell>
          <cell r="N276">
            <v>1300</v>
          </cell>
          <cell r="O276">
            <v>1000</v>
          </cell>
          <cell r="P276">
            <v>1000</v>
          </cell>
          <cell r="Q276">
            <v>1300</v>
          </cell>
          <cell r="R276">
            <v>1000</v>
          </cell>
          <cell r="S276">
            <v>1000</v>
          </cell>
          <cell r="T276">
            <v>6600</v>
          </cell>
          <cell r="U276">
            <v>13200</v>
          </cell>
          <cell r="V276">
            <v>13200</v>
          </cell>
          <cell r="W276">
            <v>1</v>
          </cell>
          <cell r="AE276" t="str">
            <v>090600</v>
          </cell>
          <cell r="AF276" t="str">
            <v>&lt;&gt;0</v>
          </cell>
        </row>
        <row r="277">
          <cell r="B277" t="str">
            <v>ECHO LAVANDA 12X1</v>
          </cell>
          <cell r="C277">
            <v>1000</v>
          </cell>
          <cell r="D277">
            <v>12</v>
          </cell>
          <cell r="E277" t="str">
            <v>023071</v>
          </cell>
          <cell r="F277">
            <v>1</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1</v>
          </cell>
          <cell r="AE277" t="str">
            <v>090607</v>
          </cell>
          <cell r="AF277" t="str">
            <v>&lt;&gt;0</v>
          </cell>
        </row>
        <row r="278">
          <cell r="B278" t="str">
            <v>ECHO FLORAL 1 LT</v>
          </cell>
          <cell r="C278">
            <v>1000</v>
          </cell>
          <cell r="D278">
            <v>12</v>
          </cell>
          <cell r="E278" t="str">
            <v>023072</v>
          </cell>
          <cell r="F278">
            <v>1</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1</v>
          </cell>
          <cell r="AE278" t="str">
            <v>090609</v>
          </cell>
          <cell r="AF278" t="str">
            <v>&lt;&gt;0</v>
          </cell>
        </row>
        <row r="279">
          <cell r="B279" t="str">
            <v>ECHO LAVANDA POR 1 LT 3/99</v>
          </cell>
          <cell r="C279">
            <v>1000</v>
          </cell>
          <cell r="D279">
            <v>12</v>
          </cell>
          <cell r="E279" t="str">
            <v>023073</v>
          </cell>
          <cell r="F279">
            <v>1</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1</v>
          </cell>
          <cell r="AE279" t="str">
            <v>090612</v>
          </cell>
          <cell r="AF279" t="str">
            <v>&lt;&gt;0</v>
          </cell>
        </row>
        <row r="280">
          <cell r="B280" t="str">
            <v>ECHO SILVESTRE 1 LT</v>
          </cell>
          <cell r="C280">
            <v>1000</v>
          </cell>
          <cell r="D280">
            <v>12</v>
          </cell>
          <cell r="E280" t="str">
            <v>023074</v>
          </cell>
          <cell r="F280">
            <v>1</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1</v>
          </cell>
          <cell r="AE280" t="str">
            <v>090620</v>
          </cell>
          <cell r="AF280" t="str">
            <v>&lt;&gt;0</v>
          </cell>
        </row>
        <row r="281">
          <cell r="B281" t="str">
            <v>ECHO CITRICO POR 1 LT</v>
          </cell>
          <cell r="C281">
            <v>1000</v>
          </cell>
          <cell r="D281">
            <v>12</v>
          </cell>
          <cell r="E281" t="str">
            <v>023075</v>
          </cell>
          <cell r="F281">
            <v>1</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1</v>
          </cell>
          <cell r="AE281" t="str">
            <v>090622</v>
          </cell>
          <cell r="AF281" t="str">
            <v>&lt;&gt;0</v>
          </cell>
        </row>
        <row r="282">
          <cell r="B282" t="str">
            <v>ECHO MARINO POR 1 LT</v>
          </cell>
          <cell r="C282">
            <v>1000</v>
          </cell>
          <cell r="D282">
            <v>12</v>
          </cell>
          <cell r="E282" t="str">
            <v>023085</v>
          </cell>
          <cell r="F282">
            <v>1</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1</v>
          </cell>
          <cell r="AE282" t="str">
            <v>090640</v>
          </cell>
          <cell r="AF282" t="str">
            <v>&lt;&gt;0</v>
          </cell>
        </row>
        <row r="283">
          <cell r="B283" t="str">
            <v>PROM ECHO PINO 20% DESC.</v>
          </cell>
          <cell r="C283">
            <v>1000</v>
          </cell>
          <cell r="D283">
            <v>12</v>
          </cell>
          <cell r="E283" t="str">
            <v>023079</v>
          </cell>
          <cell r="F283">
            <v>1</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1</v>
          </cell>
          <cell r="AE283" t="str">
            <v>090642</v>
          </cell>
          <cell r="AF283" t="str">
            <v>&lt;&gt;0</v>
          </cell>
        </row>
        <row r="284">
          <cell r="B284" t="str">
            <v>PROM LAV (ECHO+GLADE 440)</v>
          </cell>
          <cell r="C284">
            <v>1000</v>
          </cell>
          <cell r="D284">
            <v>6</v>
          </cell>
          <cell r="E284" t="str">
            <v>023076</v>
          </cell>
          <cell r="F284">
            <v>1.24</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1</v>
          </cell>
          <cell r="AE284" t="str">
            <v>090701</v>
          </cell>
          <cell r="AF284" t="str">
            <v>&lt;&gt;0</v>
          </cell>
        </row>
        <row r="285">
          <cell r="B285" t="str">
            <v xml:space="preserve">  TOTAL ECHO FRAGANCIA</v>
          </cell>
          <cell r="D285">
            <v>0</v>
          </cell>
          <cell r="F285">
            <v>0</v>
          </cell>
          <cell r="G285">
            <v>3300</v>
          </cell>
          <cell r="H285">
            <v>2600</v>
          </cell>
          <cell r="I285">
            <v>2600</v>
          </cell>
          <cell r="J285">
            <v>3300</v>
          </cell>
          <cell r="K285">
            <v>2600</v>
          </cell>
          <cell r="L285">
            <v>2600</v>
          </cell>
          <cell r="M285">
            <v>17000</v>
          </cell>
          <cell r="N285">
            <v>3300</v>
          </cell>
          <cell r="O285">
            <v>2600</v>
          </cell>
          <cell r="P285">
            <v>2600</v>
          </cell>
          <cell r="Q285">
            <v>3300</v>
          </cell>
          <cell r="R285">
            <v>2600</v>
          </cell>
          <cell r="S285">
            <v>2600</v>
          </cell>
          <cell r="T285">
            <v>17000</v>
          </cell>
          <cell r="U285">
            <v>34000</v>
          </cell>
          <cell r="V285">
            <v>34000</v>
          </cell>
          <cell r="W285">
            <v>1</v>
          </cell>
          <cell r="AE285" t="str">
            <v>090704</v>
          </cell>
          <cell r="AF285" t="str">
            <v>&lt;&gt;0</v>
          </cell>
        </row>
        <row r="286">
          <cell r="D286">
            <v>0</v>
          </cell>
          <cell r="W286">
            <v>1</v>
          </cell>
          <cell r="AE286" t="str">
            <v>090706</v>
          </cell>
          <cell r="AF286" t="str">
            <v>&lt;&gt;0</v>
          </cell>
        </row>
        <row r="287">
          <cell r="B287" t="str">
            <v>ECHO LIMP. PLUS LAVANDA x750</v>
          </cell>
          <cell r="C287">
            <v>750</v>
          </cell>
          <cell r="D287">
            <v>12</v>
          </cell>
          <cell r="E287" t="str">
            <v>023090</v>
          </cell>
          <cell r="F287">
            <v>0.75</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1</v>
          </cell>
          <cell r="AE287" t="str">
            <v>090707</v>
          </cell>
          <cell r="AF287" t="str">
            <v>&lt;&gt;0</v>
          </cell>
        </row>
        <row r="288">
          <cell r="B288" t="str">
            <v>ECHO LIMP. PLUS CITRICO x750</v>
          </cell>
          <cell r="C288">
            <v>750</v>
          </cell>
          <cell r="D288">
            <v>12</v>
          </cell>
          <cell r="E288" t="str">
            <v>023092</v>
          </cell>
          <cell r="F288">
            <v>0.75</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1</v>
          </cell>
          <cell r="AE288" t="str">
            <v>090709</v>
          </cell>
          <cell r="AF288" t="str">
            <v>&lt;&gt;0</v>
          </cell>
        </row>
        <row r="289">
          <cell r="B289" t="str">
            <v>ECHO LIMP. PLUS MARINO x750</v>
          </cell>
          <cell r="C289">
            <v>750</v>
          </cell>
          <cell r="D289">
            <v>12</v>
          </cell>
          <cell r="E289" t="str">
            <v>023094</v>
          </cell>
          <cell r="F289">
            <v>0.75</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1</v>
          </cell>
          <cell r="AE289" t="str">
            <v>090710</v>
          </cell>
          <cell r="AF289" t="str">
            <v>&lt;&gt;0</v>
          </cell>
        </row>
        <row r="290">
          <cell r="B290" t="str">
            <v xml:space="preserve">  TOTAL ECHO PLUS</v>
          </cell>
          <cell r="D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1</v>
          </cell>
          <cell r="AE290" t="str">
            <v>090720</v>
          </cell>
          <cell r="AF290" t="str">
            <v>&lt;&gt;0</v>
          </cell>
        </row>
        <row r="291">
          <cell r="W291">
            <v>1</v>
          </cell>
          <cell r="AE291" t="str">
            <v>090721</v>
          </cell>
          <cell r="AF291" t="str">
            <v>&lt;&gt;0</v>
          </cell>
        </row>
        <row r="292">
          <cell r="B292" t="str">
            <v>ECHO LISTO 1L</v>
          </cell>
          <cell r="C292">
            <v>1000</v>
          </cell>
          <cell r="D292">
            <v>12</v>
          </cell>
          <cell r="E292" t="str">
            <v>022084</v>
          </cell>
          <cell r="F292">
            <v>1</v>
          </cell>
          <cell r="G292">
            <v>4787.2525906185811</v>
          </cell>
          <cell r="H292">
            <v>3629.8020724948647</v>
          </cell>
          <cell r="I292">
            <v>3629.8020724948647</v>
          </cell>
          <cell r="J292">
            <v>4787.2525906185811</v>
          </cell>
          <cell r="K292">
            <v>3629.8020724948647</v>
          </cell>
          <cell r="L292">
            <v>3629.8020724948647</v>
          </cell>
          <cell r="M292">
            <v>24093.713471216623</v>
          </cell>
          <cell r="N292">
            <v>4287.2525906185811</v>
          </cell>
          <cell r="O292">
            <v>3129.8020724948647</v>
          </cell>
          <cell r="P292">
            <v>3129.8020724948647</v>
          </cell>
          <cell r="Q292">
            <v>4287.2525906185811</v>
          </cell>
          <cell r="R292">
            <v>3129.8020724948647</v>
          </cell>
          <cell r="S292">
            <v>3129.8020724948647</v>
          </cell>
          <cell r="T292">
            <v>21093.713471216623</v>
          </cell>
          <cell r="U292">
            <v>45187.426942433245</v>
          </cell>
          <cell r="V292">
            <v>45187.426942433245</v>
          </cell>
          <cell r="W292">
            <v>1</v>
          </cell>
          <cell r="AE292" t="str">
            <v>090730</v>
          </cell>
          <cell r="AF292" t="str">
            <v>&lt;&gt;0</v>
          </cell>
        </row>
        <row r="293">
          <cell r="B293" t="str">
            <v>ECHO LISTO 1L FLORAL</v>
          </cell>
          <cell r="C293">
            <v>1000</v>
          </cell>
          <cell r="D293">
            <v>12</v>
          </cell>
          <cell r="E293" t="str">
            <v>023083</v>
          </cell>
          <cell r="F293">
            <v>1</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1</v>
          </cell>
          <cell r="AE293" t="str">
            <v>090731</v>
          </cell>
          <cell r="AF293" t="str">
            <v>&lt;&gt;0</v>
          </cell>
        </row>
        <row r="294">
          <cell r="B294" t="str">
            <v>ECHO LISTO 1L CITRICO</v>
          </cell>
          <cell r="C294">
            <v>1000</v>
          </cell>
          <cell r="D294">
            <v>12</v>
          </cell>
          <cell r="E294" t="str">
            <v>023084</v>
          </cell>
          <cell r="F294">
            <v>1</v>
          </cell>
          <cell r="G294">
            <v>2226.3326746899957</v>
          </cell>
          <cell r="H294">
            <v>1581.0661397519966</v>
          </cell>
          <cell r="I294">
            <v>1581.0661397519966</v>
          </cell>
          <cell r="J294">
            <v>2226.3326746899957</v>
          </cell>
          <cell r="K294">
            <v>1581.0661397519966</v>
          </cell>
          <cell r="L294">
            <v>1581.0661397519966</v>
          </cell>
          <cell r="M294">
            <v>10776.929908387978</v>
          </cell>
          <cell r="N294">
            <v>1726.3326746899957</v>
          </cell>
          <cell r="O294">
            <v>1081.0661397519966</v>
          </cell>
          <cell r="P294">
            <v>1081.0661397519966</v>
          </cell>
          <cell r="Q294">
            <v>1726.3326746899957</v>
          </cell>
          <cell r="R294">
            <v>1081.0661397519966</v>
          </cell>
          <cell r="S294">
            <v>1081.0661397519966</v>
          </cell>
          <cell r="T294">
            <v>7776.9299083879778</v>
          </cell>
          <cell r="U294">
            <v>18553.859816775956</v>
          </cell>
          <cell r="V294">
            <v>18553.859816775956</v>
          </cell>
          <cell r="W294">
            <v>1</v>
          </cell>
          <cell r="AE294" t="str">
            <v>090741</v>
          </cell>
          <cell r="AF294" t="str">
            <v>&lt;&gt;0</v>
          </cell>
        </row>
        <row r="295">
          <cell r="B295" t="str">
            <v xml:space="preserve">  TOTAL ECHO LISTO</v>
          </cell>
          <cell r="D295">
            <v>0</v>
          </cell>
          <cell r="F295">
            <v>0</v>
          </cell>
          <cell r="G295">
            <v>7013.5852653085767</v>
          </cell>
          <cell r="H295">
            <v>5210.8682122468617</v>
          </cell>
          <cell r="I295">
            <v>5210.8682122468617</v>
          </cell>
          <cell r="J295">
            <v>7013.5852653085767</v>
          </cell>
          <cell r="K295">
            <v>5210.8682122468617</v>
          </cell>
          <cell r="L295">
            <v>5210.8682122468617</v>
          </cell>
          <cell r="M295">
            <v>34870.643379604604</v>
          </cell>
          <cell r="N295">
            <v>6013.5852653085767</v>
          </cell>
          <cell r="O295">
            <v>4210.8682122468617</v>
          </cell>
          <cell r="P295">
            <v>4210.8682122468617</v>
          </cell>
          <cell r="Q295">
            <v>6013.5852653085767</v>
          </cell>
          <cell r="R295">
            <v>4210.8682122468617</v>
          </cell>
          <cell r="S295">
            <v>4210.8682122468617</v>
          </cell>
          <cell r="T295">
            <v>28870.6433796046</v>
          </cell>
          <cell r="U295">
            <v>63741.286759209201</v>
          </cell>
          <cell r="V295">
            <v>63741.286759209201</v>
          </cell>
          <cell r="W295">
            <v>1</v>
          </cell>
          <cell r="AE295" t="str">
            <v>090742</v>
          </cell>
          <cell r="AF295" t="str">
            <v>&lt;&gt;0</v>
          </cell>
        </row>
        <row r="296">
          <cell r="D296">
            <v>0</v>
          </cell>
          <cell r="W296">
            <v>1</v>
          </cell>
          <cell r="AE296" t="str">
            <v>090745</v>
          </cell>
          <cell r="AF296" t="str">
            <v>&lt;&gt;0</v>
          </cell>
        </row>
        <row r="297">
          <cell r="B297" t="str">
            <v xml:space="preserve">  TOTAL ECHO</v>
          </cell>
          <cell r="D297">
            <v>0</v>
          </cell>
          <cell r="F297">
            <v>0</v>
          </cell>
          <cell r="G297">
            <v>21295.314806929462</v>
          </cell>
          <cell r="H297">
            <v>15716.251845543571</v>
          </cell>
          <cell r="I297">
            <v>16716.251845543571</v>
          </cell>
          <cell r="J297">
            <v>19795.314806929462</v>
          </cell>
          <cell r="K297">
            <v>15716.251845543571</v>
          </cell>
          <cell r="L297">
            <v>15716.251845543571</v>
          </cell>
          <cell r="M297">
            <v>104955.63699603321</v>
          </cell>
          <cell r="N297">
            <v>20295.314806929462</v>
          </cell>
          <cell r="O297">
            <v>14998.251845543571</v>
          </cell>
          <cell r="P297">
            <v>14716.251845543571</v>
          </cell>
          <cell r="Q297">
            <v>19295.314806929462</v>
          </cell>
          <cell r="R297">
            <v>14716.251845543571</v>
          </cell>
          <cell r="S297">
            <v>14716.251845543571</v>
          </cell>
          <cell r="T297">
            <v>98737.636996033209</v>
          </cell>
          <cell r="U297">
            <v>203693.27399206642</v>
          </cell>
          <cell r="V297">
            <v>192157.16543808073</v>
          </cell>
          <cell r="W297">
            <v>1</v>
          </cell>
          <cell r="AE297" t="str">
            <v>090750</v>
          </cell>
          <cell r="AF297" t="str">
            <v>&lt;&gt;0</v>
          </cell>
        </row>
        <row r="298">
          <cell r="D298">
            <v>0</v>
          </cell>
          <cell r="F298">
            <v>0</v>
          </cell>
          <cell r="W298">
            <v>1</v>
          </cell>
          <cell r="AE298" t="str">
            <v>090751</v>
          </cell>
          <cell r="AF298" t="str">
            <v>&lt;&gt;0</v>
          </cell>
        </row>
        <row r="299">
          <cell r="B299" t="str">
            <v>GLOCOT NF 1/2</v>
          </cell>
          <cell r="C299">
            <v>500</v>
          </cell>
          <cell r="D299">
            <v>12</v>
          </cell>
          <cell r="E299" t="str">
            <v>027066</v>
          </cell>
          <cell r="F299">
            <v>0.5</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1</v>
          </cell>
          <cell r="AE299" t="str">
            <v>090760</v>
          </cell>
          <cell r="AF299" t="str">
            <v>&lt;&gt;0</v>
          </cell>
        </row>
        <row r="300">
          <cell r="B300" t="str">
            <v>GLOCOT EXPRESS INCOLORO 1/2 LT</v>
          </cell>
          <cell r="C300">
            <v>500</v>
          </cell>
          <cell r="D300">
            <v>12</v>
          </cell>
          <cell r="E300" t="str">
            <v>027067</v>
          </cell>
          <cell r="F300">
            <v>0.5</v>
          </cell>
          <cell r="G300">
            <v>5288.4615384615399</v>
          </cell>
          <cell r="H300">
            <v>4230.7692307692314</v>
          </cell>
          <cell r="I300">
            <v>4230.7692307692314</v>
          </cell>
          <cell r="J300">
            <v>5288.4615384615399</v>
          </cell>
          <cell r="K300">
            <v>4230.7692307692314</v>
          </cell>
          <cell r="L300">
            <v>4230.7692307692314</v>
          </cell>
          <cell r="M300">
            <v>27500.000000000004</v>
          </cell>
          <cell r="N300">
            <v>5288.4615384615399</v>
          </cell>
          <cell r="O300">
            <v>4230.7692307692314</v>
          </cell>
          <cell r="P300">
            <v>4230.7692307692314</v>
          </cell>
          <cell r="Q300">
            <v>5288.4615384615399</v>
          </cell>
          <cell r="R300">
            <v>4230.7692307692314</v>
          </cell>
          <cell r="S300">
            <v>4230.7692307692314</v>
          </cell>
          <cell r="T300">
            <v>27500.000000000004</v>
          </cell>
          <cell r="U300">
            <v>55000.000000000007</v>
          </cell>
          <cell r="V300">
            <v>27500.000000000004</v>
          </cell>
          <cell r="W300">
            <v>1</v>
          </cell>
          <cell r="AE300" t="str">
            <v>090780</v>
          </cell>
          <cell r="AF300" t="str">
            <v>&lt;&gt;0</v>
          </cell>
        </row>
        <row r="301">
          <cell r="B301" t="str">
            <v>B.R.GLOCOT INC 12X1</v>
          </cell>
          <cell r="C301">
            <v>1000</v>
          </cell>
          <cell r="D301">
            <v>12</v>
          </cell>
          <cell r="E301" t="str">
            <v>027082</v>
          </cell>
          <cell r="F301">
            <v>1</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1</v>
          </cell>
          <cell r="AE301" t="str">
            <v>090781</v>
          </cell>
          <cell r="AF301" t="str">
            <v>&lt;&gt;0</v>
          </cell>
        </row>
        <row r="302">
          <cell r="B302" t="str">
            <v>GLOCOT EXPRESS INCOLORO X 1LT</v>
          </cell>
          <cell r="C302">
            <v>1000</v>
          </cell>
          <cell r="D302">
            <v>12</v>
          </cell>
          <cell r="E302" t="str">
            <v>027083</v>
          </cell>
          <cell r="F302">
            <v>1</v>
          </cell>
          <cell r="G302">
            <v>12000</v>
          </cell>
          <cell r="H302">
            <v>13600</v>
          </cell>
          <cell r="I302">
            <v>13600</v>
          </cell>
          <cell r="J302">
            <v>12000</v>
          </cell>
          <cell r="K302">
            <v>13600</v>
          </cell>
          <cell r="L302">
            <v>13600</v>
          </cell>
          <cell r="M302">
            <v>78400</v>
          </cell>
          <cell r="N302">
            <v>17000</v>
          </cell>
          <cell r="O302">
            <v>13600</v>
          </cell>
          <cell r="P302">
            <v>13600</v>
          </cell>
          <cell r="Q302">
            <v>17000</v>
          </cell>
          <cell r="R302">
            <v>13600</v>
          </cell>
          <cell r="S302">
            <v>13600</v>
          </cell>
          <cell r="T302">
            <v>88400</v>
          </cell>
          <cell r="U302">
            <v>166800</v>
          </cell>
          <cell r="V302">
            <v>166800</v>
          </cell>
          <cell r="W302">
            <v>1</v>
          </cell>
          <cell r="AE302" t="str">
            <v>090784</v>
          </cell>
          <cell r="AF302" t="str">
            <v>&lt;&gt;0</v>
          </cell>
        </row>
        <row r="303">
          <cell r="B303" t="str">
            <v>GLOCOT INC 12X1</v>
          </cell>
          <cell r="C303">
            <v>1000</v>
          </cell>
          <cell r="D303">
            <v>12</v>
          </cell>
          <cell r="E303" t="str">
            <v>027072</v>
          </cell>
          <cell r="F303">
            <v>1</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1</v>
          </cell>
          <cell r="AE303" t="str">
            <v>090785</v>
          </cell>
          <cell r="AF303" t="str">
            <v>&lt;&gt;0</v>
          </cell>
        </row>
        <row r="304">
          <cell r="B304" t="str">
            <v>PROMO GLO COT BA 1L + 1/2L</v>
          </cell>
          <cell r="C304">
            <v>1000</v>
          </cell>
          <cell r="D304">
            <v>6</v>
          </cell>
          <cell r="E304" t="str">
            <v>027073</v>
          </cell>
          <cell r="F304">
            <v>1</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1</v>
          </cell>
          <cell r="AE304" t="str">
            <v>090795</v>
          </cell>
          <cell r="AF304" t="str">
            <v>&lt;&gt;0</v>
          </cell>
        </row>
        <row r="305">
          <cell r="B305" t="str">
            <v>PROM GLO COT 1L+MULT REP</v>
          </cell>
          <cell r="C305">
            <v>1000</v>
          </cell>
          <cell r="D305">
            <v>12</v>
          </cell>
          <cell r="E305" t="str">
            <v>027074</v>
          </cell>
          <cell r="F305">
            <v>1</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1</v>
          </cell>
          <cell r="AE305" t="str">
            <v>090810</v>
          </cell>
          <cell r="AF305" t="str">
            <v>&lt;&gt;0</v>
          </cell>
        </row>
        <row r="306">
          <cell r="B306" t="str">
            <v>PROM GC INC.2L+MMLIMPIAV.x440</v>
          </cell>
          <cell r="C306">
            <v>1000</v>
          </cell>
          <cell r="D306">
            <v>6</v>
          </cell>
          <cell r="E306" t="str">
            <v>027077</v>
          </cell>
          <cell r="F306">
            <v>1</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1</v>
          </cell>
          <cell r="AE306" t="str">
            <v>090812</v>
          </cell>
          <cell r="AF306" t="str">
            <v>&lt;&gt;0</v>
          </cell>
        </row>
        <row r="307">
          <cell r="B307" t="str">
            <v>PROM GC.INC.1L+1 LYS.165 GRAT</v>
          </cell>
          <cell r="C307">
            <v>1000</v>
          </cell>
          <cell r="D307">
            <v>12</v>
          </cell>
          <cell r="E307" t="str">
            <v>027090</v>
          </cell>
          <cell r="F307">
            <v>1</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1</v>
          </cell>
          <cell r="AE307" t="str">
            <v>090815</v>
          </cell>
          <cell r="AF307" t="str">
            <v>&lt;&gt;0</v>
          </cell>
        </row>
        <row r="308">
          <cell r="B308" t="str">
            <v>PROM GLOCOT INC 2L+SHOUT GRAT.</v>
          </cell>
          <cell r="C308">
            <v>2000</v>
          </cell>
          <cell r="D308">
            <v>6</v>
          </cell>
          <cell r="E308" t="str">
            <v>027081</v>
          </cell>
          <cell r="F308">
            <v>1</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1</v>
          </cell>
          <cell r="AE308" t="str">
            <v>090816</v>
          </cell>
          <cell r="AF308" t="str">
            <v>&lt;&gt;0</v>
          </cell>
        </row>
        <row r="309">
          <cell r="B309" t="str">
            <v>GLOCOT N/F 2 LITROS</v>
          </cell>
          <cell r="C309">
            <v>2000</v>
          </cell>
          <cell r="D309">
            <v>6</v>
          </cell>
          <cell r="E309" t="str">
            <v>027079</v>
          </cell>
          <cell r="F309">
            <v>1</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1</v>
          </cell>
          <cell r="AE309" t="str">
            <v>090818</v>
          </cell>
          <cell r="AF309" t="str">
            <v>&lt;&gt;0</v>
          </cell>
        </row>
        <row r="310">
          <cell r="B310" t="str">
            <v>GLOCOT EXPRESS INCOLORO X 2LT</v>
          </cell>
          <cell r="C310">
            <v>2000</v>
          </cell>
          <cell r="D310">
            <v>6</v>
          </cell>
          <cell r="E310" t="str">
            <v>027084</v>
          </cell>
          <cell r="F310">
            <v>1</v>
          </cell>
          <cell r="G310">
            <v>5000</v>
          </cell>
          <cell r="H310">
            <v>4200</v>
          </cell>
          <cell r="I310">
            <v>4200</v>
          </cell>
          <cell r="J310">
            <v>5000</v>
          </cell>
          <cell r="K310">
            <v>4200</v>
          </cell>
          <cell r="L310">
            <v>4200</v>
          </cell>
          <cell r="M310">
            <v>26800</v>
          </cell>
          <cell r="N310">
            <v>5000</v>
          </cell>
          <cell r="O310">
            <v>4200</v>
          </cell>
          <cell r="P310">
            <v>4200</v>
          </cell>
          <cell r="Q310">
            <v>5000</v>
          </cell>
          <cell r="R310">
            <v>4200</v>
          </cell>
          <cell r="S310">
            <v>4200</v>
          </cell>
          <cell r="T310">
            <v>26800</v>
          </cell>
          <cell r="U310">
            <v>53600</v>
          </cell>
          <cell r="V310">
            <v>53600</v>
          </cell>
          <cell r="W310">
            <v>1</v>
          </cell>
          <cell r="AE310" t="str">
            <v>090820</v>
          </cell>
          <cell r="AF310" t="str">
            <v>&lt;&gt;0</v>
          </cell>
        </row>
        <row r="311">
          <cell r="B311" t="str">
            <v>GLOCOT NEGRO C.F 5X4</v>
          </cell>
          <cell r="C311">
            <v>2000</v>
          </cell>
          <cell r="D311">
            <v>4</v>
          </cell>
          <cell r="E311" t="str">
            <v>025067</v>
          </cell>
          <cell r="F311">
            <v>1.67</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1</v>
          </cell>
          <cell r="AE311" t="str">
            <v>090822</v>
          </cell>
          <cell r="AF311" t="str">
            <v>&lt;&gt;0</v>
          </cell>
        </row>
        <row r="312">
          <cell r="B312" t="str">
            <v>GLOCOT EXPRESS INCOLORO X 5LT</v>
          </cell>
          <cell r="C312">
            <v>5000</v>
          </cell>
          <cell r="D312">
            <v>4</v>
          </cell>
          <cell r="E312" t="str">
            <v>027095</v>
          </cell>
          <cell r="F312">
            <v>1.67</v>
          </cell>
          <cell r="G312">
            <v>1000</v>
          </cell>
          <cell r="H312">
            <v>800</v>
          </cell>
          <cell r="I312">
            <v>800</v>
          </cell>
          <cell r="J312">
            <v>1000</v>
          </cell>
          <cell r="K312">
            <v>800</v>
          </cell>
          <cell r="L312">
            <v>800</v>
          </cell>
          <cell r="M312">
            <v>5200</v>
          </cell>
          <cell r="N312">
            <v>1000</v>
          </cell>
          <cell r="O312">
            <v>800</v>
          </cell>
          <cell r="P312">
            <v>800</v>
          </cell>
          <cell r="Q312">
            <v>1000</v>
          </cell>
          <cell r="R312">
            <v>800</v>
          </cell>
          <cell r="S312">
            <v>1000</v>
          </cell>
          <cell r="T312">
            <v>5400</v>
          </cell>
          <cell r="U312">
            <v>10600</v>
          </cell>
          <cell r="V312">
            <v>17702</v>
          </cell>
          <cell r="W312">
            <v>1</v>
          </cell>
          <cell r="AE312" t="str">
            <v>090825</v>
          </cell>
          <cell r="AF312" t="str">
            <v>&lt;&gt;0</v>
          </cell>
        </row>
        <row r="313">
          <cell r="B313" t="str">
            <v>GLOCOT EXPRESS1L+GLADE AROMAT</v>
          </cell>
          <cell r="C313">
            <v>5000</v>
          </cell>
          <cell r="D313">
            <v>12</v>
          </cell>
          <cell r="E313" t="str">
            <v>027182</v>
          </cell>
          <cell r="F313">
            <v>0.5</v>
          </cell>
          <cell r="G313">
            <v>5000</v>
          </cell>
          <cell r="H313">
            <v>0</v>
          </cell>
          <cell r="I313">
            <v>0</v>
          </cell>
          <cell r="J313">
            <v>5000</v>
          </cell>
          <cell r="K313">
            <v>0</v>
          </cell>
          <cell r="L313">
            <v>0</v>
          </cell>
          <cell r="M313">
            <v>10000</v>
          </cell>
          <cell r="N313">
            <v>0</v>
          </cell>
          <cell r="O313">
            <v>0</v>
          </cell>
          <cell r="P313">
            <v>0</v>
          </cell>
          <cell r="Q313">
            <v>0</v>
          </cell>
          <cell r="R313">
            <v>0</v>
          </cell>
          <cell r="S313">
            <v>0</v>
          </cell>
          <cell r="T313">
            <v>0</v>
          </cell>
          <cell r="U313">
            <v>10000</v>
          </cell>
          <cell r="V313">
            <v>5000</v>
          </cell>
          <cell r="W313">
            <v>1</v>
          </cell>
          <cell r="AE313" t="str">
            <v>090826</v>
          </cell>
          <cell r="AF313" t="str">
            <v>&lt;&gt;0</v>
          </cell>
        </row>
        <row r="314">
          <cell r="B314" t="str">
            <v xml:space="preserve">  TOTAL GLO COT STD</v>
          </cell>
          <cell r="D314">
            <v>0</v>
          </cell>
          <cell r="F314">
            <v>0</v>
          </cell>
          <cell r="G314">
            <v>28288.461538461539</v>
          </cell>
          <cell r="H314">
            <v>22830.76923076923</v>
          </cell>
          <cell r="I314">
            <v>22830.76923076923</v>
          </cell>
          <cell r="J314">
            <v>28288.461538461539</v>
          </cell>
          <cell r="K314">
            <v>22830.76923076923</v>
          </cell>
          <cell r="L314">
            <v>22830.76923076923</v>
          </cell>
          <cell r="M314">
            <v>147900</v>
          </cell>
          <cell r="N314">
            <v>28288.461538461539</v>
          </cell>
          <cell r="O314">
            <v>22830.76923076923</v>
          </cell>
          <cell r="P314">
            <v>22830.76923076923</v>
          </cell>
          <cell r="Q314">
            <v>28288.461538461539</v>
          </cell>
          <cell r="R314">
            <v>22830.76923076923</v>
          </cell>
          <cell r="S314">
            <v>23030.76923076923</v>
          </cell>
          <cell r="T314">
            <v>148100</v>
          </cell>
          <cell r="U314">
            <v>296000</v>
          </cell>
          <cell r="V314">
            <v>270602</v>
          </cell>
          <cell r="W314">
            <v>1</v>
          </cell>
          <cell r="AE314" t="str">
            <v>090829</v>
          </cell>
          <cell r="AF314" t="str">
            <v>&lt;&gt;0</v>
          </cell>
        </row>
        <row r="315">
          <cell r="D315">
            <v>0</v>
          </cell>
          <cell r="F315">
            <v>0</v>
          </cell>
          <cell r="W315">
            <v>1</v>
          </cell>
          <cell r="AE315" t="str">
            <v>090830</v>
          </cell>
          <cell r="AF315" t="str">
            <v>&lt;&gt;0</v>
          </cell>
        </row>
        <row r="316">
          <cell r="B316" t="str">
            <v>GLOCOT BRILLO ACRIL 1/2 LT</v>
          </cell>
          <cell r="C316">
            <v>500</v>
          </cell>
          <cell r="D316">
            <v>12</v>
          </cell>
          <cell r="E316" t="str">
            <v>027101</v>
          </cell>
          <cell r="F316">
            <v>0.5</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1</v>
          </cell>
          <cell r="AE316" t="str">
            <v>090835</v>
          </cell>
          <cell r="AF316" t="str">
            <v>&lt;&gt;0</v>
          </cell>
        </row>
        <row r="317">
          <cell r="B317" t="str">
            <v>GLOCOT BRILLO ACRIL 12X1</v>
          </cell>
          <cell r="C317">
            <v>1000</v>
          </cell>
          <cell r="D317">
            <v>12</v>
          </cell>
          <cell r="E317" t="str">
            <v>027103</v>
          </cell>
          <cell r="F317">
            <v>1</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1</v>
          </cell>
          <cell r="AE317" t="str">
            <v>090840</v>
          </cell>
          <cell r="AF317" t="str">
            <v>&lt;&gt;0</v>
          </cell>
        </row>
        <row r="318">
          <cell r="B318" t="str">
            <v>B.R. GLOCOT BRILLO ACRIL 12X1</v>
          </cell>
          <cell r="C318">
            <v>1000</v>
          </cell>
          <cell r="D318">
            <v>12</v>
          </cell>
          <cell r="E318" t="str">
            <v>027113</v>
          </cell>
          <cell r="F318">
            <v>1</v>
          </cell>
          <cell r="G318">
            <v>3602.6923076923081</v>
          </cell>
          <cell r="H318">
            <v>2882.1538461538462</v>
          </cell>
          <cell r="I318">
            <v>2882</v>
          </cell>
          <cell r="J318">
            <v>3603</v>
          </cell>
          <cell r="K318">
            <v>2882</v>
          </cell>
          <cell r="L318">
            <v>2882</v>
          </cell>
          <cell r="M318">
            <v>18733.846153846156</v>
          </cell>
          <cell r="N318">
            <v>3603</v>
          </cell>
          <cell r="O318">
            <v>2882</v>
          </cell>
          <cell r="P318">
            <v>2882</v>
          </cell>
          <cell r="Q318">
            <v>3603</v>
          </cell>
          <cell r="R318">
            <v>2882</v>
          </cell>
          <cell r="S318">
            <v>2882</v>
          </cell>
          <cell r="T318">
            <v>18734</v>
          </cell>
          <cell r="U318">
            <v>37467.846153846156</v>
          </cell>
          <cell r="V318">
            <v>37467.846153846156</v>
          </cell>
          <cell r="W318">
            <v>1</v>
          </cell>
          <cell r="AE318" t="str">
            <v>090845</v>
          </cell>
          <cell r="AF318" t="str">
            <v>&lt;&gt;0</v>
          </cell>
        </row>
        <row r="319">
          <cell r="B319" t="str">
            <v>PROM GCBA 1LT.+SHOUT REP.GRAT</v>
          </cell>
          <cell r="C319">
            <v>1000</v>
          </cell>
          <cell r="D319">
            <v>6</v>
          </cell>
          <cell r="E319" t="str">
            <v>027107</v>
          </cell>
          <cell r="F319">
            <v>1</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1</v>
          </cell>
          <cell r="AE319" t="str">
            <v>090850</v>
          </cell>
          <cell r="AF319" t="str">
            <v>&lt;&gt;0</v>
          </cell>
        </row>
        <row r="320">
          <cell r="B320" t="str">
            <v>GLOCOT BRILLO ACRILICO 6x2</v>
          </cell>
          <cell r="C320">
            <v>2000</v>
          </cell>
          <cell r="D320">
            <v>6</v>
          </cell>
          <cell r="E320" t="str">
            <v>027105</v>
          </cell>
          <cell r="F320">
            <v>1</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1</v>
          </cell>
          <cell r="AE320" t="str">
            <v>090855</v>
          </cell>
          <cell r="AF320" t="str">
            <v>&lt;&gt;0</v>
          </cell>
        </row>
        <row r="321">
          <cell r="B321" t="str">
            <v>PROM GC ACR.x2L+MMLIMPIAVx440</v>
          </cell>
          <cell r="C321">
            <v>2000</v>
          </cell>
          <cell r="D321">
            <v>6</v>
          </cell>
          <cell r="E321" t="str">
            <v>027108</v>
          </cell>
          <cell r="F321">
            <v>1</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1</v>
          </cell>
          <cell r="AE321" t="str">
            <v>090860</v>
          </cell>
          <cell r="AF321" t="str">
            <v>&lt;&gt;0</v>
          </cell>
        </row>
        <row r="322">
          <cell r="B322" t="str">
            <v>PROMO GC BR.ACR.INCx1L+REMOV.</v>
          </cell>
          <cell r="C322">
            <v>1000</v>
          </cell>
          <cell r="D322">
            <v>12</v>
          </cell>
          <cell r="E322" t="str">
            <v>027111</v>
          </cell>
          <cell r="F322">
            <v>0.5</v>
          </cell>
          <cell r="W322">
            <v>1</v>
          </cell>
          <cell r="AE322" t="str">
            <v>090864</v>
          </cell>
          <cell r="AF322" t="str">
            <v>&lt;&gt;0</v>
          </cell>
        </row>
        <row r="323">
          <cell r="B323" t="str">
            <v>GLOCOT B.ACRIL +LYSOFORM AM</v>
          </cell>
          <cell r="C323">
            <v>1000</v>
          </cell>
          <cell r="D323">
            <v>12</v>
          </cell>
          <cell r="E323" t="str">
            <v>027114</v>
          </cell>
          <cell r="F323">
            <v>0.5</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1</v>
          </cell>
          <cell r="AE323" t="str">
            <v>090865</v>
          </cell>
          <cell r="AF323" t="str">
            <v>&lt;&gt;0</v>
          </cell>
        </row>
        <row r="324">
          <cell r="B324" t="str">
            <v xml:space="preserve">  TOTAL GLO COT BRILLO ACRIL NAT</v>
          </cell>
          <cell r="D324">
            <v>0</v>
          </cell>
          <cell r="F324">
            <v>0</v>
          </cell>
          <cell r="G324">
            <v>3602.6923076923081</v>
          </cell>
          <cell r="H324">
            <v>2882.1538461538462</v>
          </cell>
          <cell r="I324">
            <v>2882</v>
          </cell>
          <cell r="J324">
            <v>3603</v>
          </cell>
          <cell r="K324">
            <v>2882</v>
          </cell>
          <cell r="L324">
            <v>2882</v>
          </cell>
          <cell r="M324">
            <v>18733.846153846156</v>
          </cell>
          <cell r="N324">
            <v>3603</v>
          </cell>
          <cell r="O324">
            <v>2882</v>
          </cell>
          <cell r="P324">
            <v>2882</v>
          </cell>
          <cell r="Q324">
            <v>3603</v>
          </cell>
          <cell r="R324">
            <v>2882</v>
          </cell>
          <cell r="S324">
            <v>2882</v>
          </cell>
          <cell r="T324">
            <v>18734</v>
          </cell>
          <cell r="U324">
            <v>37467.846153846156</v>
          </cell>
          <cell r="V324">
            <v>37467.846153846156</v>
          </cell>
          <cell r="W324">
            <v>1</v>
          </cell>
          <cell r="AE324" t="str">
            <v>090866</v>
          </cell>
          <cell r="AF324" t="str">
            <v>&lt;&gt;0</v>
          </cell>
        </row>
        <row r="325">
          <cell r="D325">
            <v>0</v>
          </cell>
          <cell r="W325">
            <v>1</v>
          </cell>
          <cell r="AE325" t="str">
            <v>090869</v>
          </cell>
          <cell r="AF325" t="str">
            <v>&lt;&gt;0</v>
          </cell>
        </row>
        <row r="326">
          <cell r="B326" t="str">
            <v>GLOCOT BR. ACR. ROJO 12X1</v>
          </cell>
          <cell r="C326">
            <v>1000</v>
          </cell>
          <cell r="D326">
            <v>12</v>
          </cell>
          <cell r="E326" t="str">
            <v>027110</v>
          </cell>
          <cell r="F326">
            <v>1</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1</v>
          </cell>
          <cell r="AE326" t="str">
            <v>090870</v>
          </cell>
          <cell r="AF326" t="str">
            <v>&lt;&gt;0</v>
          </cell>
        </row>
        <row r="327">
          <cell r="B327" t="str">
            <v xml:space="preserve">  TOTAL GLO COT BRILLO ACRIL</v>
          </cell>
          <cell r="D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1</v>
          </cell>
          <cell r="AE327" t="str">
            <v>090872</v>
          </cell>
          <cell r="AF327" t="str">
            <v>&lt;&gt;0</v>
          </cell>
        </row>
        <row r="328">
          <cell r="D328">
            <v>0</v>
          </cell>
          <cell r="W328">
            <v>1</v>
          </cell>
          <cell r="AE328" t="str">
            <v>090875</v>
          </cell>
          <cell r="AF328" t="str">
            <v>&lt;&gt;0</v>
          </cell>
        </row>
        <row r="329">
          <cell r="B329" t="str">
            <v xml:space="preserve">  TOTAL GLO COT BRILLO ACRIL</v>
          </cell>
          <cell r="D329">
            <v>0</v>
          </cell>
          <cell r="G329">
            <v>3602.6923076923081</v>
          </cell>
          <cell r="H329">
            <v>2882.1538461538462</v>
          </cell>
          <cell r="I329">
            <v>2882</v>
          </cell>
          <cell r="J329">
            <v>3603</v>
          </cell>
          <cell r="K329">
            <v>2882</v>
          </cell>
          <cell r="L329">
            <v>2882</v>
          </cell>
          <cell r="M329">
            <v>18733.846153846156</v>
          </cell>
          <cell r="N329">
            <v>3603</v>
          </cell>
          <cell r="O329">
            <v>2882</v>
          </cell>
          <cell r="P329">
            <v>2882</v>
          </cell>
          <cell r="Q329">
            <v>3603</v>
          </cell>
          <cell r="R329">
            <v>2882</v>
          </cell>
          <cell r="S329">
            <v>2882</v>
          </cell>
          <cell r="T329">
            <v>18734</v>
          </cell>
          <cell r="U329">
            <v>37467.846153846156</v>
          </cell>
          <cell r="V329">
            <v>37467.846153846156</v>
          </cell>
          <cell r="W329">
            <v>1</v>
          </cell>
          <cell r="AE329" t="str">
            <v>090876</v>
          </cell>
          <cell r="AF329" t="str">
            <v>&lt;&gt;0</v>
          </cell>
        </row>
        <row r="330">
          <cell r="D330">
            <v>0</v>
          </cell>
          <cell r="F330">
            <v>0</v>
          </cell>
          <cell r="W330">
            <v>1</v>
          </cell>
          <cell r="AE330" t="str">
            <v>090880</v>
          </cell>
          <cell r="AF330" t="str">
            <v>&lt;&gt;0</v>
          </cell>
        </row>
        <row r="331">
          <cell r="B331" t="str">
            <v>B.R. GLOCOT ROJO 12X1 REG.</v>
          </cell>
          <cell r="C331">
            <v>1000</v>
          </cell>
          <cell r="D331">
            <v>12</v>
          </cell>
          <cell r="E331" t="str">
            <v>027194</v>
          </cell>
          <cell r="F331">
            <v>1</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1</v>
          </cell>
          <cell r="AE331" t="str">
            <v>090881</v>
          </cell>
          <cell r="AF331" t="str">
            <v>&lt;&gt;0</v>
          </cell>
        </row>
        <row r="332">
          <cell r="B332" t="str">
            <v>GLOCOT EXPRESS ROJO X 1 LITRO</v>
          </cell>
          <cell r="C332">
            <v>1000</v>
          </cell>
          <cell r="D332">
            <v>12</v>
          </cell>
          <cell r="E332" t="str">
            <v>027196</v>
          </cell>
          <cell r="F332">
            <v>1</v>
          </cell>
          <cell r="G332">
            <v>8000</v>
          </cell>
          <cell r="H332">
            <v>6500</v>
          </cell>
          <cell r="I332">
            <v>6500</v>
          </cell>
          <cell r="J332">
            <v>8000</v>
          </cell>
          <cell r="K332">
            <v>6500</v>
          </cell>
          <cell r="L332">
            <v>6500</v>
          </cell>
          <cell r="M332">
            <v>42000</v>
          </cell>
          <cell r="N332">
            <v>8000</v>
          </cell>
          <cell r="O332">
            <v>6500</v>
          </cell>
          <cell r="P332">
            <v>6500</v>
          </cell>
          <cell r="Q332">
            <v>8000</v>
          </cell>
          <cell r="R332">
            <v>6500</v>
          </cell>
          <cell r="S332">
            <v>6500</v>
          </cell>
          <cell r="T332">
            <v>42000</v>
          </cell>
          <cell r="U332">
            <v>84000</v>
          </cell>
          <cell r="V332">
            <v>84000</v>
          </cell>
          <cell r="W332">
            <v>1</v>
          </cell>
          <cell r="AE332" t="str">
            <v>090885</v>
          </cell>
          <cell r="AF332" t="str">
            <v>&lt;&gt;0</v>
          </cell>
        </row>
        <row r="333">
          <cell r="B333" t="str">
            <v>PROM GC.ROJO 1L+1 LYS.165 GR.</v>
          </cell>
          <cell r="C333">
            <v>1000</v>
          </cell>
          <cell r="D333">
            <v>12</v>
          </cell>
          <cell r="E333" t="str">
            <v>027091</v>
          </cell>
          <cell r="F333">
            <v>1</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1</v>
          </cell>
          <cell r="AE333" t="str">
            <v>090887</v>
          </cell>
          <cell r="AF333" t="str">
            <v>&lt;&gt;0</v>
          </cell>
        </row>
        <row r="334">
          <cell r="B334" t="str">
            <v>GLOCOT ROJO 12X1</v>
          </cell>
          <cell r="C334">
            <v>1000</v>
          </cell>
          <cell r="D334">
            <v>12</v>
          </cell>
          <cell r="E334" t="str">
            <v>027184</v>
          </cell>
          <cell r="F334">
            <v>1</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1</v>
          </cell>
          <cell r="AE334" t="str">
            <v>090889</v>
          </cell>
          <cell r="AF334" t="str">
            <v>&lt;&gt;0</v>
          </cell>
        </row>
        <row r="335">
          <cell r="B335" t="str">
            <v>GLOCOT NEGRO 12X1</v>
          </cell>
          <cell r="C335">
            <v>1000</v>
          </cell>
          <cell r="D335">
            <v>12</v>
          </cell>
          <cell r="E335" t="str">
            <v>027185</v>
          </cell>
          <cell r="F335">
            <v>1</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1</v>
          </cell>
          <cell r="AE335" t="str">
            <v>090890</v>
          </cell>
          <cell r="AF335" t="str">
            <v>&lt;&gt;0</v>
          </cell>
        </row>
        <row r="336">
          <cell r="B336" t="str">
            <v>GLOCOT ROJO 6X2</v>
          </cell>
          <cell r="C336">
            <v>2000</v>
          </cell>
          <cell r="D336">
            <v>6</v>
          </cell>
          <cell r="E336" t="str">
            <v>027186</v>
          </cell>
          <cell r="F336">
            <v>1</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1</v>
          </cell>
          <cell r="AE336" t="str">
            <v>090892</v>
          </cell>
          <cell r="AF336" t="str">
            <v>&lt;&gt;0</v>
          </cell>
        </row>
        <row r="337">
          <cell r="B337" t="str">
            <v>PROMO GLO COT INCx1L 10%desc.</v>
          </cell>
          <cell r="C337">
            <v>2000</v>
          </cell>
          <cell r="D337">
            <v>12</v>
          </cell>
          <cell r="E337" t="str">
            <v>027190</v>
          </cell>
          <cell r="F337">
            <v>1</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1</v>
          </cell>
          <cell r="AE337" t="str">
            <v>090894</v>
          </cell>
          <cell r="AF337" t="str">
            <v>&lt;&gt;0</v>
          </cell>
        </row>
        <row r="338">
          <cell r="B338" t="str">
            <v>B.R. PROMO GLO COT INCx1L 10%</v>
          </cell>
          <cell r="C338">
            <v>2000</v>
          </cell>
          <cell r="D338">
            <v>12</v>
          </cell>
          <cell r="E338" t="str">
            <v>027191</v>
          </cell>
          <cell r="F338">
            <v>1</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1</v>
          </cell>
          <cell r="AE338" t="str">
            <v>091040</v>
          </cell>
          <cell r="AF338" t="str">
            <v>&lt;&gt;0</v>
          </cell>
        </row>
        <row r="339">
          <cell r="B339" t="str">
            <v>GLOCOT EXPRESS ROJO X 2 LITRO</v>
          </cell>
          <cell r="C339">
            <v>2000</v>
          </cell>
          <cell r="D339">
            <v>6</v>
          </cell>
          <cell r="E339" t="str">
            <v>027198</v>
          </cell>
          <cell r="F339">
            <v>1</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1</v>
          </cell>
          <cell r="AE339" t="str">
            <v>091050</v>
          </cell>
          <cell r="AF339" t="str">
            <v>&lt;&gt;0</v>
          </cell>
        </row>
        <row r="340">
          <cell r="B340" t="str">
            <v>GLOCOT ROJO C.F. 5X4</v>
          </cell>
          <cell r="C340">
            <v>5000</v>
          </cell>
          <cell r="D340">
            <v>4</v>
          </cell>
          <cell r="E340" t="str">
            <v>025068</v>
          </cell>
          <cell r="F340">
            <v>1</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1</v>
          </cell>
          <cell r="AE340" t="str">
            <v>091052</v>
          </cell>
          <cell r="AF340" t="str">
            <v>&lt;&gt;0</v>
          </cell>
        </row>
        <row r="341">
          <cell r="B341" t="str">
            <v>PROM GC.NEG.1L+1 LYS.165 GRAT</v>
          </cell>
          <cell r="C341">
            <v>1000</v>
          </cell>
          <cell r="D341">
            <v>12</v>
          </cell>
          <cell r="E341" t="str">
            <v>027092</v>
          </cell>
          <cell r="F341">
            <v>1</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1</v>
          </cell>
          <cell r="AE341" t="str">
            <v>091054</v>
          </cell>
          <cell r="AF341" t="str">
            <v>&lt;&gt;0</v>
          </cell>
        </row>
        <row r="342">
          <cell r="B342" t="str">
            <v>B.R. GLOCOT NEGRO 12X1 REG.</v>
          </cell>
          <cell r="C342">
            <v>1000</v>
          </cell>
          <cell r="D342">
            <v>12</v>
          </cell>
          <cell r="E342" t="str">
            <v>027195</v>
          </cell>
          <cell r="F342">
            <v>1</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1</v>
          </cell>
          <cell r="AE342" t="str">
            <v>091055</v>
          </cell>
          <cell r="AF342" t="str">
            <v>&lt;&gt;0</v>
          </cell>
        </row>
        <row r="343">
          <cell r="B343" t="str">
            <v>GLOCOT EXPRESS NEGRO X 1 LITRO</v>
          </cell>
          <cell r="C343">
            <v>1000</v>
          </cell>
          <cell r="D343">
            <v>12</v>
          </cell>
          <cell r="E343" t="str">
            <v>027197</v>
          </cell>
          <cell r="F343">
            <v>1</v>
          </cell>
          <cell r="G343">
            <v>2200</v>
          </cell>
          <cell r="H343">
            <v>1800</v>
          </cell>
          <cell r="I343">
            <v>1800</v>
          </cell>
          <cell r="J343">
            <v>2200</v>
          </cell>
          <cell r="K343">
            <v>1800</v>
          </cell>
          <cell r="L343">
            <v>1800</v>
          </cell>
          <cell r="M343">
            <v>11600</v>
          </cell>
          <cell r="N343">
            <v>2200</v>
          </cell>
          <cell r="O343">
            <v>1800</v>
          </cell>
          <cell r="P343">
            <v>1800</v>
          </cell>
          <cell r="Q343">
            <v>2200</v>
          </cell>
          <cell r="R343">
            <v>1800</v>
          </cell>
          <cell r="S343">
            <v>1800</v>
          </cell>
          <cell r="T343">
            <v>11600</v>
          </cell>
          <cell r="U343">
            <v>23200</v>
          </cell>
          <cell r="V343">
            <v>23200</v>
          </cell>
          <cell r="W343">
            <v>1</v>
          </cell>
          <cell r="AE343" t="str">
            <v>091060</v>
          </cell>
          <cell r="AF343" t="str">
            <v>&lt;&gt;0</v>
          </cell>
        </row>
        <row r="344">
          <cell r="B344" t="str">
            <v xml:space="preserve">  TOTAL GLO COT COLOR</v>
          </cell>
          <cell r="D344">
            <v>0</v>
          </cell>
          <cell r="F344">
            <v>0</v>
          </cell>
          <cell r="G344">
            <v>10200</v>
          </cell>
          <cell r="H344">
            <v>8300</v>
          </cell>
          <cell r="I344">
            <v>8300</v>
          </cell>
          <cell r="J344">
            <v>10200</v>
          </cell>
          <cell r="K344">
            <v>8300</v>
          </cell>
          <cell r="L344">
            <v>8300</v>
          </cell>
          <cell r="M344">
            <v>53600</v>
          </cell>
          <cell r="N344">
            <v>10200</v>
          </cell>
          <cell r="O344">
            <v>8300</v>
          </cell>
          <cell r="P344">
            <v>8300</v>
          </cell>
          <cell r="Q344">
            <v>10200</v>
          </cell>
          <cell r="R344">
            <v>8300</v>
          </cell>
          <cell r="S344">
            <v>8300</v>
          </cell>
          <cell r="T344">
            <v>53600</v>
          </cell>
          <cell r="U344">
            <v>107200</v>
          </cell>
          <cell r="V344">
            <v>107200</v>
          </cell>
          <cell r="W344">
            <v>1</v>
          </cell>
          <cell r="AE344" t="str">
            <v>091064</v>
          </cell>
          <cell r="AF344" t="str">
            <v>&lt;&gt;0</v>
          </cell>
        </row>
        <row r="345">
          <cell r="D345">
            <v>0</v>
          </cell>
          <cell r="W345">
            <v>1</v>
          </cell>
          <cell r="AE345" t="str">
            <v>091065</v>
          </cell>
          <cell r="AF345" t="str">
            <v>&lt;&gt;0</v>
          </cell>
        </row>
        <row r="346">
          <cell r="B346" t="str">
            <v>PROM GLOCOT MAD. COMB. 12x1L</v>
          </cell>
          <cell r="C346">
            <v>1000</v>
          </cell>
          <cell r="D346">
            <v>12</v>
          </cell>
          <cell r="E346" t="str">
            <v>061150</v>
          </cell>
          <cell r="F346">
            <v>1</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1</v>
          </cell>
          <cell r="AE346" t="str">
            <v>091066</v>
          </cell>
          <cell r="AF346" t="str">
            <v>&lt;&gt;0</v>
          </cell>
        </row>
        <row r="347">
          <cell r="B347" t="str">
            <v>GLOCOT MADERA NAT. 12X1</v>
          </cell>
          <cell r="C347">
            <v>1000</v>
          </cell>
          <cell r="D347">
            <v>12</v>
          </cell>
          <cell r="E347" t="str">
            <v>061151</v>
          </cell>
          <cell r="F347">
            <v>1</v>
          </cell>
          <cell r="G347">
            <v>1500</v>
          </cell>
          <cell r="H347">
            <v>1200</v>
          </cell>
          <cell r="I347">
            <v>1200</v>
          </cell>
          <cell r="J347">
            <v>850</v>
          </cell>
          <cell r="K347">
            <v>550</v>
          </cell>
          <cell r="L347">
            <v>1200</v>
          </cell>
          <cell r="M347">
            <v>6500</v>
          </cell>
          <cell r="N347">
            <v>1500</v>
          </cell>
          <cell r="O347">
            <v>1200</v>
          </cell>
          <cell r="P347">
            <v>1200</v>
          </cell>
          <cell r="Q347">
            <v>700</v>
          </cell>
          <cell r="R347">
            <v>700</v>
          </cell>
          <cell r="S347">
            <v>1200</v>
          </cell>
          <cell r="T347">
            <v>6500</v>
          </cell>
          <cell r="U347">
            <v>13000</v>
          </cell>
          <cell r="V347">
            <v>13000</v>
          </cell>
          <cell r="W347">
            <v>1</v>
          </cell>
          <cell r="AE347" t="str">
            <v>092000</v>
          </cell>
          <cell r="AF347" t="str">
            <v>&lt;&gt;0</v>
          </cell>
        </row>
        <row r="348">
          <cell r="B348" t="str">
            <v>GLOCOT MAD.NAT.12X1+PASACERAS</v>
          </cell>
          <cell r="C348">
            <v>1000</v>
          </cell>
          <cell r="D348">
            <v>12</v>
          </cell>
          <cell r="E348" t="str">
            <v>061152</v>
          </cell>
          <cell r="F348">
            <v>1</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1</v>
          </cell>
          <cell r="AE348" t="str">
            <v>092001</v>
          </cell>
          <cell r="AF348" t="str">
            <v>&lt;&gt;0</v>
          </cell>
        </row>
        <row r="349">
          <cell r="B349" t="str">
            <v>GLOCOT MADERA NAT. 2X1</v>
          </cell>
          <cell r="C349">
            <v>1000</v>
          </cell>
          <cell r="D349">
            <v>12</v>
          </cell>
          <cell r="E349" t="str">
            <v>061154</v>
          </cell>
          <cell r="F349">
            <v>0.5</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1</v>
          </cell>
          <cell r="AE349" t="str">
            <v>092002</v>
          </cell>
          <cell r="AF349" t="str">
            <v>&lt;&gt;0</v>
          </cell>
        </row>
        <row r="350">
          <cell r="B350" t="str">
            <v>PROM GLOCOT MAD.+ BLEM 165cc</v>
          </cell>
          <cell r="C350">
            <v>1000</v>
          </cell>
          <cell r="D350">
            <v>12</v>
          </cell>
          <cell r="E350" t="str">
            <v>061160</v>
          </cell>
          <cell r="F350">
            <v>1</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1</v>
          </cell>
          <cell r="AE350" t="str">
            <v>092003</v>
          </cell>
          <cell r="AF350" t="str">
            <v>&lt;&gt;0</v>
          </cell>
        </row>
        <row r="351">
          <cell r="B351" t="str">
            <v>PROM GLOCOT MAD.+ BLEM 165cc</v>
          </cell>
          <cell r="C351">
            <v>1000</v>
          </cell>
          <cell r="D351">
            <v>12</v>
          </cell>
          <cell r="E351" t="str">
            <v>061170</v>
          </cell>
          <cell r="F351">
            <v>1</v>
          </cell>
          <cell r="G351">
            <v>0</v>
          </cell>
          <cell r="H351">
            <v>0</v>
          </cell>
          <cell r="I351">
            <v>0</v>
          </cell>
          <cell r="J351">
            <v>1000</v>
          </cell>
          <cell r="K351">
            <v>1000</v>
          </cell>
          <cell r="L351">
            <v>0</v>
          </cell>
          <cell r="M351">
            <v>2000</v>
          </cell>
          <cell r="N351">
            <v>0</v>
          </cell>
          <cell r="O351">
            <v>0</v>
          </cell>
          <cell r="P351">
            <v>0</v>
          </cell>
          <cell r="Q351">
            <v>1000</v>
          </cell>
          <cell r="R351">
            <v>1000</v>
          </cell>
          <cell r="S351">
            <v>0</v>
          </cell>
          <cell r="T351">
            <v>2000</v>
          </cell>
          <cell r="U351">
            <v>4000</v>
          </cell>
          <cell r="V351">
            <v>4000</v>
          </cell>
          <cell r="W351">
            <v>1</v>
          </cell>
          <cell r="AE351" t="str">
            <v>092004</v>
          </cell>
          <cell r="AF351" t="str">
            <v>&lt;&gt;0</v>
          </cell>
        </row>
        <row r="352">
          <cell r="B352" t="str">
            <v>GLOCOT MADERA R.C.12X1</v>
          </cell>
          <cell r="C352">
            <v>1000</v>
          </cell>
          <cell r="D352">
            <v>12</v>
          </cell>
          <cell r="E352" t="str">
            <v>061161</v>
          </cell>
          <cell r="F352">
            <v>1</v>
          </cell>
          <cell r="G352">
            <v>1075.4807692307693</v>
          </cell>
          <cell r="H352">
            <v>860.38461538461547</v>
          </cell>
          <cell r="I352">
            <v>860</v>
          </cell>
          <cell r="J352">
            <v>1075</v>
          </cell>
          <cell r="K352">
            <v>860</v>
          </cell>
          <cell r="L352">
            <v>860</v>
          </cell>
          <cell r="M352">
            <v>5590.8653846153848</v>
          </cell>
          <cell r="N352">
            <v>1100</v>
          </cell>
          <cell r="O352">
            <v>860</v>
          </cell>
          <cell r="P352">
            <v>860</v>
          </cell>
          <cell r="Q352">
            <v>1100</v>
          </cell>
          <cell r="R352">
            <v>860</v>
          </cell>
          <cell r="S352">
            <v>860</v>
          </cell>
          <cell r="T352">
            <v>5640</v>
          </cell>
          <cell r="U352">
            <v>11230.865384615385</v>
          </cell>
          <cell r="V352">
            <v>11230.865384615385</v>
          </cell>
          <cell r="W352">
            <v>1</v>
          </cell>
          <cell r="AE352" t="str">
            <v>092005</v>
          </cell>
          <cell r="AF352" t="str">
            <v>&lt;&gt;0</v>
          </cell>
        </row>
        <row r="353">
          <cell r="B353" t="str">
            <v>GLOCOT MADERA R.C.2X1</v>
          </cell>
          <cell r="C353">
            <v>1000</v>
          </cell>
          <cell r="D353">
            <v>12</v>
          </cell>
          <cell r="E353" t="str">
            <v>061164</v>
          </cell>
          <cell r="F353">
            <v>0.5</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1</v>
          </cell>
          <cell r="AE353" t="str">
            <v>092006</v>
          </cell>
          <cell r="AF353" t="str">
            <v>&lt;&gt;0</v>
          </cell>
        </row>
        <row r="354">
          <cell r="B354" t="str">
            <v>GLOCOT MADERA R.O. 12X1</v>
          </cell>
          <cell r="C354">
            <v>1000</v>
          </cell>
          <cell r="D354">
            <v>12</v>
          </cell>
          <cell r="E354" t="str">
            <v>061171</v>
          </cell>
          <cell r="F354">
            <v>1</v>
          </cell>
          <cell r="G354">
            <v>1309.2307692307693</v>
          </cell>
          <cell r="H354">
            <v>1047.3846153846155</v>
          </cell>
          <cell r="I354">
            <v>1047</v>
          </cell>
          <cell r="J354">
            <v>1309</v>
          </cell>
          <cell r="K354">
            <v>1047</v>
          </cell>
          <cell r="L354">
            <v>1047</v>
          </cell>
          <cell r="M354">
            <v>6806.6153846153848</v>
          </cell>
          <cell r="N354">
            <v>1309</v>
          </cell>
          <cell r="O354">
            <v>1047</v>
          </cell>
          <cell r="P354">
            <v>1047</v>
          </cell>
          <cell r="Q354">
            <v>1309</v>
          </cell>
          <cell r="R354">
            <v>1047</v>
          </cell>
          <cell r="S354">
            <v>1047</v>
          </cell>
          <cell r="T354">
            <v>6806</v>
          </cell>
          <cell r="U354">
            <v>13612.615384615385</v>
          </cell>
          <cell r="V354">
            <v>13612.615384615385</v>
          </cell>
          <cell r="W354">
            <v>1</v>
          </cell>
          <cell r="AE354" t="str">
            <v>092007</v>
          </cell>
          <cell r="AF354" t="str">
            <v>&lt;&gt;0</v>
          </cell>
        </row>
        <row r="355">
          <cell r="B355" t="str">
            <v>GLOCOT MADERA R.O. 2X1</v>
          </cell>
          <cell r="C355">
            <v>1000</v>
          </cell>
          <cell r="D355">
            <v>12</v>
          </cell>
          <cell r="E355" t="str">
            <v>061174</v>
          </cell>
          <cell r="F355">
            <v>0.5</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1</v>
          </cell>
          <cell r="AE355" t="str">
            <v>092008</v>
          </cell>
          <cell r="AF355" t="str">
            <v>&lt;&gt;0</v>
          </cell>
        </row>
        <row r="356">
          <cell r="B356" t="str">
            <v xml:space="preserve">  TOTAL GLO COT MADERA</v>
          </cell>
          <cell r="D356">
            <v>0</v>
          </cell>
          <cell r="F356">
            <v>0</v>
          </cell>
          <cell r="G356">
            <v>3884.711538461539</v>
          </cell>
          <cell r="H356">
            <v>3107.7692307692305</v>
          </cell>
          <cell r="I356">
            <v>3107</v>
          </cell>
          <cell r="J356">
            <v>4234</v>
          </cell>
          <cell r="K356">
            <v>3457</v>
          </cell>
          <cell r="L356">
            <v>3107</v>
          </cell>
          <cell r="M356">
            <v>20897.48076923077</v>
          </cell>
          <cell r="N356">
            <v>3909</v>
          </cell>
          <cell r="O356">
            <v>3107</v>
          </cell>
          <cell r="P356">
            <v>3107</v>
          </cell>
          <cell r="Q356">
            <v>4109</v>
          </cell>
          <cell r="R356">
            <v>3607</v>
          </cell>
          <cell r="S356">
            <v>3107</v>
          </cell>
          <cell r="T356">
            <v>20946</v>
          </cell>
          <cell r="U356">
            <v>41843.480769230766</v>
          </cell>
          <cell r="V356">
            <v>41843.480769230766</v>
          </cell>
          <cell r="W356">
            <v>1</v>
          </cell>
          <cell r="AE356" t="str">
            <v>092010</v>
          </cell>
          <cell r="AF356" t="str">
            <v>&lt;&gt;0</v>
          </cell>
        </row>
        <row r="357">
          <cell r="D357">
            <v>0</v>
          </cell>
          <cell r="F357">
            <v>0</v>
          </cell>
          <cell r="W357">
            <v>1</v>
          </cell>
          <cell r="AE357" t="str">
            <v>092011</v>
          </cell>
          <cell r="AF357" t="str">
            <v>&lt;&gt;0</v>
          </cell>
        </row>
        <row r="358">
          <cell r="B358" t="str">
            <v>GLOCOT REMOVEDOR</v>
          </cell>
          <cell r="C358" t="str">
            <v>1000</v>
          </cell>
          <cell r="D358">
            <v>12</v>
          </cell>
          <cell r="E358" t="str">
            <v>023130</v>
          </cell>
          <cell r="F358">
            <v>1</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1</v>
          </cell>
          <cell r="AE358" t="str">
            <v>092012</v>
          </cell>
          <cell r="AF358" t="str">
            <v>&lt;&gt;0</v>
          </cell>
        </row>
        <row r="359">
          <cell r="B359" t="str">
            <v>GLOCOT REMOVEDOR NVA. FLA.</v>
          </cell>
          <cell r="C359" t="str">
            <v>1000</v>
          </cell>
          <cell r="D359">
            <v>12</v>
          </cell>
          <cell r="E359" t="str">
            <v>023131</v>
          </cell>
          <cell r="F359">
            <v>1</v>
          </cell>
          <cell r="G359">
            <v>800</v>
          </cell>
          <cell r="H359">
            <v>600</v>
          </cell>
          <cell r="I359">
            <v>600</v>
          </cell>
          <cell r="J359">
            <v>800</v>
          </cell>
          <cell r="K359">
            <v>600</v>
          </cell>
          <cell r="L359">
            <v>600</v>
          </cell>
          <cell r="M359">
            <v>4000</v>
          </cell>
          <cell r="N359">
            <v>800</v>
          </cell>
          <cell r="O359">
            <v>600</v>
          </cell>
          <cell r="P359">
            <v>600</v>
          </cell>
          <cell r="Q359">
            <v>800</v>
          </cell>
          <cell r="R359">
            <v>600</v>
          </cell>
          <cell r="S359">
            <v>600</v>
          </cell>
          <cell r="T359">
            <v>4000</v>
          </cell>
          <cell r="U359">
            <v>8000</v>
          </cell>
          <cell r="V359">
            <v>8000</v>
          </cell>
          <cell r="W359">
            <v>1</v>
          </cell>
          <cell r="AE359" t="str">
            <v>093072</v>
          </cell>
          <cell r="AF359" t="str">
            <v>&lt;&gt;0</v>
          </cell>
        </row>
        <row r="360">
          <cell r="B360" t="str">
            <v xml:space="preserve">  TOTAL GLO COT REMOVEDOR</v>
          </cell>
          <cell r="D360">
            <v>0</v>
          </cell>
          <cell r="F360">
            <v>0</v>
          </cell>
          <cell r="G360">
            <v>800</v>
          </cell>
          <cell r="H360">
            <v>600</v>
          </cell>
          <cell r="I360">
            <v>600</v>
          </cell>
          <cell r="J360">
            <v>800</v>
          </cell>
          <cell r="K360">
            <v>600</v>
          </cell>
          <cell r="L360">
            <v>600</v>
          </cell>
          <cell r="M360">
            <v>4000</v>
          </cell>
          <cell r="N360">
            <v>800</v>
          </cell>
          <cell r="O360">
            <v>600</v>
          </cell>
          <cell r="P360">
            <v>600</v>
          </cell>
          <cell r="Q360">
            <v>800</v>
          </cell>
          <cell r="R360">
            <v>600</v>
          </cell>
          <cell r="S360">
            <v>600</v>
          </cell>
          <cell r="T360">
            <v>4000</v>
          </cell>
          <cell r="U360">
            <v>8000</v>
          </cell>
          <cell r="V360">
            <v>8000</v>
          </cell>
          <cell r="W360">
            <v>1</v>
          </cell>
          <cell r="AE360" t="str">
            <v>093073</v>
          </cell>
          <cell r="AF360" t="str">
            <v>&lt;&gt;0</v>
          </cell>
        </row>
        <row r="361">
          <cell r="D361">
            <v>0</v>
          </cell>
          <cell r="F361">
            <v>0</v>
          </cell>
          <cell r="W361">
            <v>1</v>
          </cell>
          <cell r="AE361" t="str">
            <v>093078</v>
          </cell>
          <cell r="AF361" t="str">
            <v>&lt;&gt;0</v>
          </cell>
        </row>
        <row r="362">
          <cell r="B362" t="str">
            <v>GLO COT PISOS PLASTIFICADOS</v>
          </cell>
          <cell r="C362" t="str">
            <v>1000</v>
          </cell>
          <cell r="D362">
            <v>12</v>
          </cell>
          <cell r="E362" t="str">
            <v>061100</v>
          </cell>
          <cell r="F362">
            <v>1</v>
          </cell>
          <cell r="G362">
            <v>0</v>
          </cell>
          <cell r="H362">
            <v>0</v>
          </cell>
          <cell r="I362">
            <v>0</v>
          </cell>
          <cell r="J362">
            <v>0</v>
          </cell>
          <cell r="K362">
            <v>0</v>
          </cell>
          <cell r="L362">
            <v>0</v>
          </cell>
          <cell r="M362">
            <v>0</v>
          </cell>
          <cell r="N362">
            <v>2307.692307692304</v>
          </cell>
          <cell r="O362">
            <v>1846.1538461538462</v>
          </cell>
          <cell r="P362">
            <v>1846.1538461538462</v>
          </cell>
          <cell r="Q362">
            <v>2307.692307692304</v>
          </cell>
          <cell r="R362">
            <v>1846.1538461538462</v>
          </cell>
          <cell r="S362">
            <v>1846.1538461538462</v>
          </cell>
          <cell r="T362">
            <v>11999.999999999993</v>
          </cell>
          <cell r="U362">
            <v>11999.999999999993</v>
          </cell>
          <cell r="V362">
            <v>11999.999999999993</v>
          </cell>
          <cell r="W362">
            <v>1</v>
          </cell>
          <cell r="AE362" t="str">
            <v>093078</v>
          </cell>
          <cell r="AF362" t="str">
            <v>&lt;&gt;0</v>
          </cell>
        </row>
        <row r="363">
          <cell r="B363" t="str">
            <v xml:space="preserve">  TOTAL GLO COT REMOVEDOR</v>
          </cell>
          <cell r="D363">
            <v>0</v>
          </cell>
          <cell r="F363">
            <v>0</v>
          </cell>
          <cell r="G363">
            <v>0</v>
          </cell>
          <cell r="H363">
            <v>0</v>
          </cell>
          <cell r="I363">
            <v>0</v>
          </cell>
          <cell r="J363">
            <v>0</v>
          </cell>
          <cell r="K363">
            <v>0</v>
          </cell>
          <cell r="L363">
            <v>0</v>
          </cell>
          <cell r="M363">
            <v>0</v>
          </cell>
          <cell r="N363">
            <v>2307.692307692304</v>
          </cell>
          <cell r="O363">
            <v>1846.1538461538462</v>
          </cell>
          <cell r="P363">
            <v>1846.1538461538462</v>
          </cell>
          <cell r="Q363">
            <v>2307.692307692304</v>
          </cell>
          <cell r="R363">
            <v>1846.1538461538462</v>
          </cell>
          <cell r="S363">
            <v>1846.1538461538462</v>
          </cell>
          <cell r="T363">
            <v>11999.999999999993</v>
          </cell>
          <cell r="U363">
            <v>11999.999999999993</v>
          </cell>
          <cell r="V363">
            <v>11999.999999999993</v>
          </cell>
          <cell r="W363">
            <v>1</v>
          </cell>
          <cell r="AE363" t="str">
            <v>093079</v>
          </cell>
          <cell r="AF363" t="str">
            <v>&lt;&gt;0</v>
          </cell>
        </row>
        <row r="364">
          <cell r="D364">
            <v>0</v>
          </cell>
          <cell r="F364">
            <v>0</v>
          </cell>
          <cell r="W364">
            <v>1</v>
          </cell>
          <cell r="AE364" t="str">
            <v>093100</v>
          </cell>
          <cell r="AF364" t="str">
            <v>&lt;&gt;0</v>
          </cell>
        </row>
        <row r="365">
          <cell r="B365" t="str">
            <v xml:space="preserve">  TOTAL GLO COT</v>
          </cell>
          <cell r="D365">
            <v>0</v>
          </cell>
          <cell r="F365">
            <v>0</v>
          </cell>
          <cell r="G365">
            <v>46775.865384615383</v>
          </cell>
          <cell r="H365">
            <v>37720.692307692312</v>
          </cell>
          <cell r="I365">
            <v>37719.769230769234</v>
          </cell>
          <cell r="J365">
            <v>47125.461538461539</v>
          </cell>
          <cell r="K365">
            <v>38069.769230769234</v>
          </cell>
          <cell r="L365">
            <v>37719.769230769234</v>
          </cell>
          <cell r="M365">
            <v>245131.32692307694</v>
          </cell>
          <cell r="N365">
            <v>49108.153846153844</v>
          </cell>
          <cell r="O365">
            <v>39565.923076923078</v>
          </cell>
          <cell r="P365">
            <v>39565.923076923078</v>
          </cell>
          <cell r="Q365">
            <v>49308.153846153844</v>
          </cell>
          <cell r="R365">
            <v>40065.923076923078</v>
          </cell>
          <cell r="S365">
            <v>39765.923076923078</v>
          </cell>
          <cell r="T365">
            <v>257380</v>
          </cell>
          <cell r="U365">
            <v>502511.32692307688</v>
          </cell>
          <cell r="V365">
            <v>477113.32692307688</v>
          </cell>
          <cell r="W365">
            <v>1</v>
          </cell>
          <cell r="AE365" t="str">
            <v>095010</v>
          </cell>
          <cell r="AF365" t="str">
            <v>&lt;&gt;0</v>
          </cell>
        </row>
        <row r="366">
          <cell r="D366">
            <v>0</v>
          </cell>
          <cell r="F366">
            <v>0</v>
          </cell>
          <cell r="W366">
            <v>1</v>
          </cell>
          <cell r="AE366" t="str">
            <v>096101</v>
          </cell>
          <cell r="AF366" t="str">
            <v>&lt;&gt;0</v>
          </cell>
        </row>
        <row r="367">
          <cell r="B367" t="str">
            <v>KLEAR NATURAL 12X1</v>
          </cell>
          <cell r="C367">
            <v>1000</v>
          </cell>
          <cell r="D367">
            <v>12</v>
          </cell>
          <cell r="E367" t="str">
            <v>061111</v>
          </cell>
          <cell r="F367">
            <v>1</v>
          </cell>
          <cell r="G367">
            <v>2100</v>
          </cell>
          <cell r="H367">
            <v>1750</v>
          </cell>
          <cell r="I367">
            <v>1750</v>
          </cell>
          <cell r="J367">
            <v>2100</v>
          </cell>
          <cell r="K367">
            <v>1750</v>
          </cell>
          <cell r="L367">
            <v>1750</v>
          </cell>
          <cell r="M367">
            <v>11200</v>
          </cell>
          <cell r="N367">
            <v>2100</v>
          </cell>
          <cell r="O367">
            <v>1750</v>
          </cell>
          <cell r="P367">
            <v>1750</v>
          </cell>
          <cell r="Q367">
            <v>2100</v>
          </cell>
          <cell r="R367">
            <v>1750</v>
          </cell>
          <cell r="S367">
            <v>1750</v>
          </cell>
          <cell r="T367">
            <v>11200</v>
          </cell>
          <cell r="U367">
            <v>22400</v>
          </cell>
          <cell r="V367">
            <v>22400</v>
          </cell>
          <cell r="W367">
            <v>1</v>
          </cell>
          <cell r="AE367" t="str">
            <v>096102</v>
          </cell>
          <cell r="AF367" t="str">
            <v>&lt;&gt;0</v>
          </cell>
        </row>
        <row r="368">
          <cell r="B368" t="str">
            <v>KLEAR ROBLE CLARO 12X1</v>
          </cell>
          <cell r="C368">
            <v>1000</v>
          </cell>
          <cell r="D368">
            <v>12</v>
          </cell>
          <cell r="E368" t="str">
            <v>061131</v>
          </cell>
          <cell r="F368">
            <v>1</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1</v>
          </cell>
          <cell r="AE368" t="str">
            <v>096104</v>
          </cell>
          <cell r="AF368" t="str">
            <v>&lt;&gt;0</v>
          </cell>
        </row>
        <row r="369">
          <cell r="B369" t="str">
            <v>KLEAR ROBLE OSCURO 12X1</v>
          </cell>
          <cell r="C369">
            <v>1000</v>
          </cell>
          <cell r="D369">
            <v>12</v>
          </cell>
          <cell r="E369" t="str">
            <v>061141</v>
          </cell>
          <cell r="F369">
            <v>1</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1</v>
          </cell>
          <cell r="AE369" t="str">
            <v>096105</v>
          </cell>
          <cell r="AF369" t="str">
            <v>&lt;&gt;0</v>
          </cell>
        </row>
        <row r="370">
          <cell r="B370" t="str">
            <v xml:space="preserve">  TOTAL KLEAR</v>
          </cell>
          <cell r="D370">
            <v>0</v>
          </cell>
          <cell r="F370">
            <v>0</v>
          </cell>
          <cell r="G370">
            <v>2100</v>
          </cell>
          <cell r="H370">
            <v>1750</v>
          </cell>
          <cell r="I370">
            <v>1750</v>
          </cell>
          <cell r="J370">
            <v>2100</v>
          </cell>
          <cell r="K370">
            <v>1750</v>
          </cell>
          <cell r="L370">
            <v>1750</v>
          </cell>
          <cell r="M370">
            <v>11200</v>
          </cell>
          <cell r="N370">
            <v>2100</v>
          </cell>
          <cell r="O370">
            <v>1750</v>
          </cell>
          <cell r="P370">
            <v>1750</v>
          </cell>
          <cell r="Q370">
            <v>2100</v>
          </cell>
          <cell r="R370">
            <v>1750</v>
          </cell>
          <cell r="S370">
            <v>1750</v>
          </cell>
          <cell r="T370">
            <v>11200</v>
          </cell>
          <cell r="U370">
            <v>22400</v>
          </cell>
          <cell r="V370">
            <v>22400</v>
          </cell>
          <cell r="W370">
            <v>1</v>
          </cell>
          <cell r="AE370" t="str">
            <v>096108</v>
          </cell>
          <cell r="AF370" t="str">
            <v>&lt;&gt;0</v>
          </cell>
        </row>
        <row r="371">
          <cell r="D371">
            <v>0</v>
          </cell>
          <cell r="W371">
            <v>1</v>
          </cell>
          <cell r="AE371" t="str">
            <v>096109</v>
          </cell>
          <cell r="AF371" t="str">
            <v>&lt;&gt;0</v>
          </cell>
        </row>
        <row r="372">
          <cell r="B372" t="str">
            <v>CHARGE MOPA 6 UNIDADES</v>
          </cell>
          <cell r="D372">
            <v>0</v>
          </cell>
          <cell r="E372" t="str">
            <v>011000</v>
          </cell>
          <cell r="F372">
            <v>1</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1</v>
          </cell>
          <cell r="AE372" t="str">
            <v>096110</v>
          </cell>
          <cell r="AF372" t="str">
            <v>&lt;&gt;0</v>
          </cell>
        </row>
        <row r="373">
          <cell r="B373" t="str">
            <v>CHARGE ECONOMICO X 6</v>
          </cell>
          <cell r="D373">
            <v>0</v>
          </cell>
          <cell r="E373" t="str">
            <v>011002</v>
          </cell>
          <cell r="F373">
            <v>1</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1</v>
          </cell>
          <cell r="AE373" t="str">
            <v>096111</v>
          </cell>
          <cell r="AF373" t="str">
            <v>&lt;&gt;0</v>
          </cell>
        </row>
        <row r="374">
          <cell r="B374" t="str">
            <v>CHARGE PA#OS 12X10 UNIDADES</v>
          </cell>
          <cell r="D374">
            <v>0</v>
          </cell>
          <cell r="E374" t="str">
            <v>011005</v>
          </cell>
          <cell r="F374">
            <v>1</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1</v>
          </cell>
          <cell r="AE374" t="str">
            <v>096112</v>
          </cell>
          <cell r="AF374" t="str">
            <v>&lt;&gt;0</v>
          </cell>
        </row>
        <row r="375">
          <cell r="B375" t="str">
            <v>CHARGE PA#OS 12X20 UNIDADES</v>
          </cell>
          <cell r="D375">
            <v>0</v>
          </cell>
          <cell r="E375" t="str">
            <v>011010</v>
          </cell>
          <cell r="F375">
            <v>2</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1</v>
          </cell>
          <cell r="AE375" t="str">
            <v>096113</v>
          </cell>
          <cell r="AF375" t="str">
            <v>&lt;&gt;0</v>
          </cell>
        </row>
        <row r="376">
          <cell r="B376" t="str">
            <v xml:space="preserve">  TOTAL CHARGE</v>
          </cell>
          <cell r="D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1</v>
          </cell>
          <cell r="AE376" t="str">
            <v>096114</v>
          </cell>
          <cell r="AF376" t="str">
            <v>&lt;&gt;0</v>
          </cell>
        </row>
        <row r="377">
          <cell r="D377">
            <v>0</v>
          </cell>
          <cell r="W377">
            <v>1</v>
          </cell>
          <cell r="AE377" t="str">
            <v>096121</v>
          </cell>
          <cell r="AF377" t="str">
            <v>&lt;&gt;0</v>
          </cell>
        </row>
        <row r="378">
          <cell r="B378" t="str">
            <v xml:space="preserve">  TOTAL FLOOR CARE</v>
          </cell>
          <cell r="D378">
            <v>0</v>
          </cell>
          <cell r="F378">
            <v>0</v>
          </cell>
          <cell r="G378">
            <v>70171.180191544845</v>
          </cell>
          <cell r="H378">
            <v>55186.944153235883</v>
          </cell>
          <cell r="I378">
            <v>56186.021076312805</v>
          </cell>
          <cell r="J378">
            <v>69020.776345391001</v>
          </cell>
          <cell r="K378">
            <v>55536.021076312805</v>
          </cell>
          <cell r="L378">
            <v>55186.021076312805</v>
          </cell>
          <cell r="M378">
            <v>361286.96391911013</v>
          </cell>
          <cell r="N378">
            <v>71503.468653083313</v>
          </cell>
          <cell r="O378">
            <v>56314.174922466649</v>
          </cell>
          <cell r="P378">
            <v>56032.174922466649</v>
          </cell>
          <cell r="Q378">
            <v>70703.468653083313</v>
          </cell>
          <cell r="R378">
            <v>56532.174922466649</v>
          </cell>
          <cell r="S378">
            <v>56232.174922466649</v>
          </cell>
          <cell r="T378">
            <v>367317.63699603319</v>
          </cell>
          <cell r="U378">
            <v>728604.60091514327</v>
          </cell>
          <cell r="V378">
            <v>691670.49236115767</v>
          </cell>
          <cell r="W378">
            <v>1</v>
          </cell>
          <cell r="AE378" t="str">
            <v>096125</v>
          </cell>
          <cell r="AF378" t="str">
            <v>&lt;&gt;0</v>
          </cell>
        </row>
        <row r="379">
          <cell r="D379">
            <v>0</v>
          </cell>
          <cell r="F379">
            <v>0</v>
          </cell>
          <cell r="W379">
            <v>1</v>
          </cell>
          <cell r="AE379" t="str">
            <v>096144</v>
          </cell>
          <cell r="AF379" t="str">
            <v>&lt;&gt;0</v>
          </cell>
        </row>
        <row r="380">
          <cell r="B380" t="str">
            <v xml:space="preserve"> FLOOR CARE CERAMICOL</v>
          </cell>
          <cell r="D380">
            <v>0</v>
          </cell>
          <cell r="F380">
            <v>0</v>
          </cell>
          <cell r="W380">
            <v>1</v>
          </cell>
          <cell r="AE380" t="str">
            <v>096145</v>
          </cell>
          <cell r="AF380" t="str">
            <v>&lt;&gt;0</v>
          </cell>
        </row>
        <row r="381">
          <cell r="D381">
            <v>0</v>
          </cell>
          <cell r="F381">
            <v>0</v>
          </cell>
          <cell r="W381">
            <v>1</v>
          </cell>
          <cell r="AE381" t="str">
            <v>096147</v>
          </cell>
          <cell r="AF381" t="str">
            <v>&lt;&gt;0</v>
          </cell>
        </row>
        <row r="382">
          <cell r="B382" t="str">
            <v>B.R. BRILLO BALDE LAVANDA REG.</v>
          </cell>
          <cell r="C382">
            <v>1</v>
          </cell>
          <cell r="D382">
            <v>12</v>
          </cell>
          <cell r="E382" t="str">
            <v>023104</v>
          </cell>
          <cell r="F382">
            <v>1</v>
          </cell>
          <cell r="G382">
            <v>1200</v>
          </cell>
          <cell r="H382">
            <v>1000</v>
          </cell>
          <cell r="I382">
            <v>1000</v>
          </cell>
          <cell r="J382">
            <v>1200</v>
          </cell>
          <cell r="K382">
            <v>1000</v>
          </cell>
          <cell r="L382">
            <v>1000</v>
          </cell>
          <cell r="M382">
            <v>6400</v>
          </cell>
          <cell r="N382">
            <v>1200</v>
          </cell>
          <cell r="O382">
            <v>1000</v>
          </cell>
          <cell r="P382">
            <v>1000</v>
          </cell>
          <cell r="Q382">
            <v>1200</v>
          </cell>
          <cell r="R382">
            <v>1000</v>
          </cell>
          <cell r="S382">
            <v>1000</v>
          </cell>
          <cell r="T382">
            <v>6400</v>
          </cell>
          <cell r="U382">
            <v>12800</v>
          </cell>
          <cell r="V382">
            <v>12800</v>
          </cell>
          <cell r="W382">
            <v>1</v>
          </cell>
          <cell r="AE382" t="str">
            <v>096151</v>
          </cell>
          <cell r="AF382" t="str">
            <v>&lt;&gt;0</v>
          </cell>
        </row>
        <row r="383">
          <cell r="B383" t="str">
            <v>B.R. BRILLO BALDE AZAHAR REG.</v>
          </cell>
          <cell r="C383">
            <v>1</v>
          </cell>
          <cell r="D383">
            <v>12</v>
          </cell>
          <cell r="E383" t="str">
            <v>023103</v>
          </cell>
          <cell r="F383">
            <v>1</v>
          </cell>
          <cell r="G383">
            <v>1150</v>
          </cell>
          <cell r="H383">
            <v>900</v>
          </cell>
          <cell r="I383">
            <v>900</v>
          </cell>
          <cell r="J383">
            <v>1150</v>
          </cell>
          <cell r="K383">
            <v>900</v>
          </cell>
          <cell r="L383">
            <v>900</v>
          </cell>
          <cell r="M383">
            <v>5900</v>
          </cell>
          <cell r="N383">
            <v>1150</v>
          </cell>
          <cell r="O383">
            <v>900</v>
          </cell>
          <cell r="P383">
            <v>900</v>
          </cell>
          <cell r="Q383">
            <v>1150</v>
          </cell>
          <cell r="R383">
            <v>900</v>
          </cell>
          <cell r="S383">
            <v>900</v>
          </cell>
          <cell r="T383">
            <v>5900</v>
          </cell>
          <cell r="U383">
            <v>11800</v>
          </cell>
          <cell r="V383">
            <v>11800</v>
          </cell>
          <cell r="W383">
            <v>1</v>
          </cell>
          <cell r="AE383" t="str">
            <v>096152</v>
          </cell>
          <cell r="AF383" t="str">
            <v>&lt;&gt;0</v>
          </cell>
        </row>
        <row r="384">
          <cell r="B384" t="str">
            <v>B.R.BRILLO BALDE LAVANDA 500CC</v>
          </cell>
          <cell r="C384">
            <v>1</v>
          </cell>
          <cell r="D384">
            <v>12</v>
          </cell>
          <cell r="E384" t="str">
            <v>023109</v>
          </cell>
          <cell r="F384">
            <v>0.5</v>
          </cell>
          <cell r="G384">
            <v>1200</v>
          </cell>
          <cell r="H384">
            <v>1000</v>
          </cell>
          <cell r="I384">
            <v>1000</v>
          </cell>
          <cell r="J384">
            <v>1200</v>
          </cell>
          <cell r="K384">
            <v>1000</v>
          </cell>
          <cell r="L384">
            <v>1000</v>
          </cell>
          <cell r="M384">
            <v>6400</v>
          </cell>
          <cell r="N384">
            <v>1200</v>
          </cell>
          <cell r="O384">
            <v>1000</v>
          </cell>
          <cell r="P384">
            <v>1000</v>
          </cell>
          <cell r="Q384">
            <v>1200</v>
          </cell>
          <cell r="R384">
            <v>1000</v>
          </cell>
          <cell r="S384">
            <v>1000</v>
          </cell>
          <cell r="T384">
            <v>6400</v>
          </cell>
          <cell r="U384">
            <v>12800</v>
          </cell>
          <cell r="V384">
            <v>6400</v>
          </cell>
          <cell r="W384">
            <v>1</v>
          </cell>
          <cell r="AE384" t="str">
            <v>096153</v>
          </cell>
          <cell r="AF384" t="str">
            <v>&lt;&gt;0</v>
          </cell>
        </row>
        <row r="385">
          <cell r="B385" t="str">
            <v>BRILLO BALDE LAVANDA 12X1000</v>
          </cell>
          <cell r="C385">
            <v>1</v>
          </cell>
          <cell r="D385">
            <v>12</v>
          </cell>
          <cell r="E385" t="str">
            <v>023102</v>
          </cell>
          <cell r="F385">
            <v>1</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1</v>
          </cell>
          <cell r="AE385" t="str">
            <v>096154</v>
          </cell>
          <cell r="AF385" t="str">
            <v>&lt;&gt;0</v>
          </cell>
        </row>
        <row r="386">
          <cell r="B386" t="str">
            <v>PROM BR.BALDE LAV. 20%DESC.</v>
          </cell>
          <cell r="C386">
            <v>1</v>
          </cell>
          <cell r="D386">
            <v>12</v>
          </cell>
          <cell r="E386" t="str">
            <v>023114</v>
          </cell>
          <cell r="F386">
            <v>1</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1</v>
          </cell>
          <cell r="AE386" t="str">
            <v>096210</v>
          </cell>
          <cell r="AF386" t="str">
            <v>&lt;&gt;0</v>
          </cell>
        </row>
        <row r="387">
          <cell r="B387" t="str">
            <v>PROM BR.BALDE AZAHAR 20%DESC</v>
          </cell>
          <cell r="C387">
            <v>1</v>
          </cell>
          <cell r="D387">
            <v>12</v>
          </cell>
          <cell r="E387" t="str">
            <v>023113</v>
          </cell>
          <cell r="F387">
            <v>1</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1</v>
          </cell>
          <cell r="AE387" t="str">
            <v>096211</v>
          </cell>
          <cell r="AF387" t="str">
            <v>&lt;&gt;0</v>
          </cell>
        </row>
        <row r="388">
          <cell r="B388" t="str">
            <v>BRILLO BALDE LAVANDA 6X2000 CM</v>
          </cell>
          <cell r="C388">
            <v>2</v>
          </cell>
          <cell r="D388">
            <v>6</v>
          </cell>
          <cell r="E388" t="str">
            <v>023107</v>
          </cell>
          <cell r="F388">
            <v>1</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1</v>
          </cell>
          <cell r="AE388" t="str">
            <v>096212</v>
          </cell>
          <cell r="AF388" t="str">
            <v>&lt;&gt;0</v>
          </cell>
        </row>
        <row r="389">
          <cell r="B389" t="str">
            <v>BRILLO BALDE AZAHAR 6X2000 CM</v>
          </cell>
          <cell r="C389">
            <v>2</v>
          </cell>
          <cell r="D389">
            <v>6</v>
          </cell>
          <cell r="E389" t="str">
            <v>023106</v>
          </cell>
          <cell r="F389">
            <v>1</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1</v>
          </cell>
          <cell r="AE389" t="str">
            <v>096234</v>
          </cell>
          <cell r="AF389" t="str">
            <v>&lt;&gt;0</v>
          </cell>
        </row>
        <row r="390">
          <cell r="B390" t="str">
            <v>BR.AZAHAR 12X1000 CM +PA#O</v>
          </cell>
          <cell r="C390">
            <v>1</v>
          </cell>
          <cell r="D390">
            <v>12</v>
          </cell>
          <cell r="E390" t="str">
            <v>023111</v>
          </cell>
          <cell r="F390">
            <v>1</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1</v>
          </cell>
          <cell r="AE390" t="str">
            <v>096240</v>
          </cell>
          <cell r="AF390" t="str">
            <v>&lt;&gt;0</v>
          </cell>
        </row>
        <row r="391">
          <cell r="B391" t="str">
            <v>BR.BALDE LAV.12X1000+PA#O</v>
          </cell>
          <cell r="C391">
            <v>1</v>
          </cell>
          <cell r="D391">
            <v>12</v>
          </cell>
          <cell r="E391" t="str">
            <v>023112</v>
          </cell>
          <cell r="F391">
            <v>1</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1</v>
          </cell>
          <cell r="AE391" t="str">
            <v>096250</v>
          </cell>
          <cell r="AF391" t="str">
            <v>&lt;&gt;0</v>
          </cell>
        </row>
        <row r="392">
          <cell r="B392" t="str">
            <v xml:space="preserve"> TOTAL BRILLO BALDE</v>
          </cell>
          <cell r="D392">
            <v>0</v>
          </cell>
          <cell r="F392">
            <v>0</v>
          </cell>
          <cell r="G392">
            <v>3550</v>
          </cell>
          <cell r="H392">
            <v>2900</v>
          </cell>
          <cell r="I392">
            <v>2900</v>
          </cell>
          <cell r="J392">
            <v>3550</v>
          </cell>
          <cell r="K392">
            <v>2900</v>
          </cell>
          <cell r="L392">
            <v>2900</v>
          </cell>
          <cell r="M392">
            <v>18700</v>
          </cell>
          <cell r="N392">
            <v>3550</v>
          </cell>
          <cell r="O392">
            <v>2900</v>
          </cell>
          <cell r="P392">
            <v>2900</v>
          </cell>
          <cell r="Q392">
            <v>3550</v>
          </cell>
          <cell r="R392">
            <v>2900</v>
          </cell>
          <cell r="S392">
            <v>2900</v>
          </cell>
          <cell r="T392">
            <v>18700</v>
          </cell>
          <cell r="U392">
            <v>37400</v>
          </cell>
          <cell r="V392">
            <v>31000</v>
          </cell>
          <cell r="W392">
            <v>1</v>
          </cell>
          <cell r="AE392" t="str">
            <v>096260</v>
          </cell>
          <cell r="AF392" t="str">
            <v>&lt;&gt;0</v>
          </cell>
        </row>
        <row r="393">
          <cell r="D393">
            <v>0</v>
          </cell>
          <cell r="F393">
            <v>0</v>
          </cell>
          <cell r="W393">
            <v>1</v>
          </cell>
          <cell r="AE393" t="str">
            <v>096261</v>
          </cell>
          <cell r="AF393" t="str">
            <v>&lt;&gt;0</v>
          </cell>
        </row>
        <row r="394">
          <cell r="B394" t="str">
            <v>B.R.BRILLO CER.INC.12X1000CM</v>
          </cell>
          <cell r="C394">
            <v>1</v>
          </cell>
          <cell r="D394">
            <v>12</v>
          </cell>
          <cell r="E394" t="str">
            <v>027281</v>
          </cell>
          <cell r="F394">
            <v>1</v>
          </cell>
          <cell r="G394">
            <v>3000</v>
          </cell>
          <cell r="H394">
            <v>2000</v>
          </cell>
          <cell r="I394">
            <v>4000</v>
          </cell>
          <cell r="J394">
            <v>5000</v>
          </cell>
          <cell r="K394">
            <v>4000</v>
          </cell>
          <cell r="L394">
            <v>4000</v>
          </cell>
          <cell r="M394">
            <v>22000</v>
          </cell>
          <cell r="N394">
            <v>3000</v>
          </cell>
          <cell r="O394">
            <v>4000</v>
          </cell>
          <cell r="P394">
            <v>4000</v>
          </cell>
          <cell r="Q394">
            <v>5000</v>
          </cell>
          <cell r="R394">
            <v>4000</v>
          </cell>
          <cell r="S394">
            <v>4000</v>
          </cell>
          <cell r="T394">
            <v>24000</v>
          </cell>
          <cell r="U394">
            <v>46000</v>
          </cell>
          <cell r="V394">
            <v>46000</v>
          </cell>
          <cell r="W394">
            <v>1</v>
          </cell>
          <cell r="AE394" t="str">
            <v>096262</v>
          </cell>
          <cell r="AF394" t="str">
            <v>&lt;&gt;0</v>
          </cell>
        </row>
        <row r="395">
          <cell r="B395" t="str">
            <v>PROM BRILLO R.INC. 20%DESC.</v>
          </cell>
          <cell r="C395">
            <v>1</v>
          </cell>
          <cell r="D395">
            <v>12</v>
          </cell>
          <cell r="E395" t="str">
            <v>027262</v>
          </cell>
          <cell r="F395">
            <v>1</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1</v>
          </cell>
          <cell r="AE395" t="str">
            <v>096263</v>
          </cell>
          <cell r="AF395" t="str">
            <v>&lt;&gt;0</v>
          </cell>
        </row>
        <row r="396">
          <cell r="B396" t="str">
            <v>BRILLO CERAMICOL INC.12X1000CM</v>
          </cell>
          <cell r="C396">
            <v>1</v>
          </cell>
          <cell r="D396">
            <v>12</v>
          </cell>
          <cell r="E396" t="str">
            <v>027251</v>
          </cell>
          <cell r="F396">
            <v>1</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1</v>
          </cell>
          <cell r="AE396" t="str">
            <v>096264</v>
          </cell>
          <cell r="AF396" t="str">
            <v>&lt;&gt;0</v>
          </cell>
        </row>
        <row r="397">
          <cell r="B397" t="str">
            <v>B.R.BRILLO CER.INC.500CM</v>
          </cell>
          <cell r="C397">
            <v>1</v>
          </cell>
          <cell r="D397">
            <v>12</v>
          </cell>
          <cell r="E397" t="str">
            <v>027231</v>
          </cell>
          <cell r="F397">
            <v>0.5</v>
          </cell>
          <cell r="G397">
            <v>2200</v>
          </cell>
          <cell r="H397">
            <v>1800</v>
          </cell>
          <cell r="I397">
            <v>1800</v>
          </cell>
          <cell r="J397">
            <v>2200</v>
          </cell>
          <cell r="K397">
            <v>1800</v>
          </cell>
          <cell r="L397">
            <v>1800</v>
          </cell>
          <cell r="M397">
            <v>11600</v>
          </cell>
          <cell r="N397">
            <v>2200</v>
          </cell>
          <cell r="O397">
            <v>1800</v>
          </cell>
          <cell r="P397">
            <v>1800</v>
          </cell>
          <cell r="Q397">
            <v>2200</v>
          </cell>
          <cell r="R397">
            <v>1800</v>
          </cell>
          <cell r="S397">
            <v>1800</v>
          </cell>
          <cell r="T397">
            <v>11600</v>
          </cell>
          <cell r="U397">
            <v>23200</v>
          </cell>
          <cell r="V397">
            <v>11600</v>
          </cell>
          <cell r="W397">
            <v>1</v>
          </cell>
          <cell r="AE397" t="str">
            <v>096265</v>
          </cell>
          <cell r="AF397" t="str">
            <v>&lt;&gt;0</v>
          </cell>
        </row>
        <row r="398">
          <cell r="B398" t="str">
            <v>BRILLO CERAMICOL COLOR ROJO</v>
          </cell>
          <cell r="C398">
            <v>2</v>
          </cell>
          <cell r="D398">
            <v>12</v>
          </cell>
          <cell r="E398" t="str">
            <v>027256</v>
          </cell>
          <cell r="F398">
            <v>1</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1</v>
          </cell>
          <cell r="AE398" t="str">
            <v>096270</v>
          </cell>
          <cell r="AF398" t="str">
            <v>&lt;&gt;0</v>
          </cell>
        </row>
        <row r="399">
          <cell r="B399" t="str">
            <v>BRILLO CERAMICOL NEGRO  12x1</v>
          </cell>
          <cell r="C399">
            <v>2</v>
          </cell>
          <cell r="D399">
            <v>12</v>
          </cell>
          <cell r="E399" t="str">
            <v>027258</v>
          </cell>
          <cell r="F399">
            <v>1</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1</v>
          </cell>
          <cell r="AE399" t="str">
            <v>096271</v>
          </cell>
          <cell r="AF399" t="str">
            <v>&lt;&gt;0</v>
          </cell>
        </row>
        <row r="400">
          <cell r="B400" t="str">
            <v>B.R. BRILLO CER. COLOR ROJO</v>
          </cell>
          <cell r="C400">
            <v>1</v>
          </cell>
          <cell r="D400">
            <v>12</v>
          </cell>
          <cell r="E400" t="str">
            <v>027282</v>
          </cell>
          <cell r="F400">
            <v>1</v>
          </cell>
          <cell r="G400">
            <v>2000</v>
          </cell>
          <cell r="H400">
            <v>1500</v>
          </cell>
          <cell r="I400">
            <v>3148.9230769230771</v>
          </cell>
          <cell r="J400">
            <v>4500</v>
          </cell>
          <cell r="K400">
            <v>3800</v>
          </cell>
          <cell r="L400">
            <v>3800</v>
          </cell>
          <cell r="M400">
            <v>18748.923076923078</v>
          </cell>
          <cell r="N400">
            <v>3500</v>
          </cell>
          <cell r="O400">
            <v>3000</v>
          </cell>
          <cell r="P400">
            <v>3000</v>
          </cell>
          <cell r="Q400">
            <v>4500</v>
          </cell>
          <cell r="R400">
            <v>3800</v>
          </cell>
          <cell r="S400">
            <v>3800</v>
          </cell>
          <cell r="T400">
            <v>21600</v>
          </cell>
          <cell r="U400">
            <v>40348.923076923078</v>
          </cell>
          <cell r="V400">
            <v>40348.923076923078</v>
          </cell>
          <cell r="W400">
            <v>1</v>
          </cell>
          <cell r="AE400" t="str">
            <v>096280</v>
          </cell>
          <cell r="AF400" t="str">
            <v>&lt;&gt;0</v>
          </cell>
        </row>
        <row r="401">
          <cell r="B401" t="str">
            <v>PROM BRILLO R.ROJ 20%DESC.</v>
          </cell>
          <cell r="C401">
            <v>1</v>
          </cell>
          <cell r="D401">
            <v>12</v>
          </cell>
          <cell r="E401" t="str">
            <v>027263</v>
          </cell>
          <cell r="F401">
            <v>1</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1</v>
          </cell>
          <cell r="AE401" t="str">
            <v>096281</v>
          </cell>
          <cell r="AF401" t="str">
            <v>&lt;&gt;0</v>
          </cell>
        </row>
        <row r="402">
          <cell r="B402" t="str">
            <v>B.R. BRILLO CER. NEGRO  12x1</v>
          </cell>
          <cell r="C402">
            <v>1</v>
          </cell>
          <cell r="D402">
            <v>12</v>
          </cell>
          <cell r="E402" t="str">
            <v>027283</v>
          </cell>
          <cell r="F402">
            <v>1</v>
          </cell>
          <cell r="G402">
            <v>1637.6138454502279</v>
          </cell>
          <cell r="H402">
            <v>1310.0910763601823</v>
          </cell>
          <cell r="I402">
            <v>1310.0910763601823</v>
          </cell>
          <cell r="J402">
            <v>1800</v>
          </cell>
          <cell r="K402">
            <v>1310.0910763601823</v>
          </cell>
          <cell r="L402">
            <v>1310.0910763601823</v>
          </cell>
          <cell r="M402">
            <v>8677.9781508909582</v>
          </cell>
          <cell r="N402">
            <v>1637.6138454502279</v>
          </cell>
          <cell r="O402">
            <v>1310.0910763601823</v>
          </cell>
          <cell r="P402">
            <v>1310.0910763601823</v>
          </cell>
          <cell r="Q402">
            <v>1800</v>
          </cell>
          <cell r="R402">
            <v>1310.0910763601823</v>
          </cell>
          <cell r="S402">
            <v>1310.0910763601823</v>
          </cell>
          <cell r="T402">
            <v>8677.9781508909582</v>
          </cell>
          <cell r="U402">
            <v>17355.956301781916</v>
          </cell>
          <cell r="V402">
            <v>17355.956301781916</v>
          </cell>
          <cell r="W402">
            <v>1</v>
          </cell>
          <cell r="AE402" t="str">
            <v>096282</v>
          </cell>
          <cell r="AF402" t="str">
            <v>&lt;&gt;0</v>
          </cell>
        </row>
        <row r="403">
          <cell r="B403" t="str">
            <v>BRILLO CER.INC.12X1000+PA#O</v>
          </cell>
          <cell r="C403">
            <v>1</v>
          </cell>
          <cell r="D403">
            <v>12</v>
          </cell>
          <cell r="E403" t="str">
            <v>027261</v>
          </cell>
          <cell r="F403">
            <v>1</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1</v>
          </cell>
          <cell r="AE403" t="str">
            <v>096283</v>
          </cell>
          <cell r="AF403" t="str">
            <v>&lt;&gt;0</v>
          </cell>
        </row>
        <row r="404">
          <cell r="B404" t="str">
            <v>PROM BRILLO R.NEG. 20%DESC.</v>
          </cell>
          <cell r="C404">
            <v>1</v>
          </cell>
          <cell r="D404">
            <v>12</v>
          </cell>
          <cell r="E404" t="str">
            <v>027264</v>
          </cell>
          <cell r="F404">
            <v>1</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1</v>
          </cell>
          <cell r="AE404" t="str">
            <v>096284</v>
          </cell>
          <cell r="AF404" t="str">
            <v>&lt;&gt;0</v>
          </cell>
        </row>
        <row r="405">
          <cell r="B405" t="str">
            <v>PROM BR.R.CERAM INC. 20%DESC.</v>
          </cell>
          <cell r="C405">
            <v>1</v>
          </cell>
          <cell r="D405">
            <v>12</v>
          </cell>
          <cell r="E405" t="str">
            <v>027267</v>
          </cell>
          <cell r="F405">
            <v>1</v>
          </cell>
          <cell r="G405">
            <v>2500</v>
          </cell>
          <cell r="H405">
            <v>2500</v>
          </cell>
          <cell r="I405">
            <v>0</v>
          </cell>
          <cell r="J405">
            <v>0</v>
          </cell>
          <cell r="K405">
            <v>0</v>
          </cell>
          <cell r="L405">
            <v>0</v>
          </cell>
          <cell r="M405">
            <v>5000</v>
          </cell>
          <cell r="N405">
            <v>1500</v>
          </cell>
          <cell r="O405">
            <v>1500</v>
          </cell>
          <cell r="P405">
            <v>0</v>
          </cell>
          <cell r="Q405">
            <v>0</v>
          </cell>
          <cell r="R405">
            <v>0</v>
          </cell>
          <cell r="S405">
            <v>0</v>
          </cell>
          <cell r="T405">
            <v>3000</v>
          </cell>
          <cell r="U405">
            <v>8000</v>
          </cell>
          <cell r="V405">
            <v>8000</v>
          </cell>
          <cell r="W405">
            <v>1</v>
          </cell>
          <cell r="AE405" t="str">
            <v>096285</v>
          </cell>
          <cell r="AF405" t="str">
            <v>&lt;&gt;0</v>
          </cell>
        </row>
        <row r="406">
          <cell r="B406" t="str">
            <v>PROM BR.R.CERAM ROJO 20%DESC.</v>
          </cell>
          <cell r="C406">
            <v>1</v>
          </cell>
          <cell r="D406">
            <v>12</v>
          </cell>
          <cell r="E406" t="str">
            <v>027268</v>
          </cell>
          <cell r="F406">
            <v>1</v>
          </cell>
          <cell r="G406">
            <v>1500</v>
          </cell>
          <cell r="H406">
            <v>1500</v>
          </cell>
          <cell r="I406">
            <v>0</v>
          </cell>
          <cell r="J406">
            <v>0</v>
          </cell>
          <cell r="K406">
            <v>0</v>
          </cell>
          <cell r="L406">
            <v>0</v>
          </cell>
          <cell r="M406">
            <v>3000</v>
          </cell>
          <cell r="N406">
            <v>1000</v>
          </cell>
          <cell r="O406">
            <v>1000</v>
          </cell>
          <cell r="P406">
            <v>0</v>
          </cell>
          <cell r="Q406">
            <v>0</v>
          </cell>
          <cell r="R406">
            <v>0</v>
          </cell>
          <cell r="S406">
            <v>0</v>
          </cell>
          <cell r="T406">
            <v>2000</v>
          </cell>
          <cell r="U406">
            <v>5000</v>
          </cell>
          <cell r="V406">
            <v>5000</v>
          </cell>
          <cell r="W406">
            <v>1</v>
          </cell>
          <cell r="AE406" t="str">
            <v>096286</v>
          </cell>
          <cell r="AF406" t="str">
            <v>&lt;&gt;0</v>
          </cell>
        </row>
        <row r="407">
          <cell r="B407" t="str">
            <v>TOTAL BRILLO CERAMICOL</v>
          </cell>
          <cell r="G407">
            <v>12837.613845450229</v>
          </cell>
          <cell r="H407">
            <v>10610.091076360182</v>
          </cell>
          <cell r="I407">
            <v>10259.01415328326</v>
          </cell>
          <cell r="J407">
            <v>13500</v>
          </cell>
          <cell r="K407">
            <v>10910.091076360182</v>
          </cell>
          <cell r="L407">
            <v>10910.091076360182</v>
          </cell>
          <cell r="M407">
            <v>69026.901227814029</v>
          </cell>
          <cell r="N407">
            <v>12837.613845450229</v>
          </cell>
          <cell r="O407">
            <v>12610.091076360182</v>
          </cell>
          <cell r="P407">
            <v>10110.091076360182</v>
          </cell>
          <cell r="Q407">
            <v>13500</v>
          </cell>
          <cell r="R407">
            <v>10910.091076360182</v>
          </cell>
          <cell r="S407">
            <v>10910.091076360182</v>
          </cell>
          <cell r="T407">
            <v>70877.978150890965</v>
          </cell>
          <cell r="U407">
            <v>139904.87937870499</v>
          </cell>
          <cell r="V407">
            <v>128304.87937870499</v>
          </cell>
          <cell r="W407">
            <v>1</v>
          </cell>
          <cell r="AE407" t="str">
            <v>096287</v>
          </cell>
          <cell r="AF407" t="str">
            <v>&lt;&gt;0</v>
          </cell>
        </row>
        <row r="408">
          <cell r="W408">
            <v>1</v>
          </cell>
          <cell r="AE408" t="str">
            <v>096288</v>
          </cell>
          <cell r="AF408" t="str">
            <v>&lt;&gt;0</v>
          </cell>
        </row>
        <row r="409">
          <cell r="B409" t="str">
            <v>BEAUTY 12X1000 CM</v>
          </cell>
          <cell r="C409">
            <v>1</v>
          </cell>
          <cell r="D409">
            <v>12</v>
          </cell>
          <cell r="E409" t="str">
            <v>027271</v>
          </cell>
          <cell r="F409">
            <v>1</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1</v>
          </cell>
          <cell r="AE409" t="str">
            <v>096289</v>
          </cell>
          <cell r="AF409" t="str">
            <v>&lt;&gt;0</v>
          </cell>
        </row>
        <row r="410">
          <cell r="B410" t="str">
            <v>BEAUTY NUEVO</v>
          </cell>
          <cell r="C410">
            <v>1</v>
          </cell>
          <cell r="D410">
            <v>12</v>
          </cell>
          <cell r="E410" t="str">
            <v>027272</v>
          </cell>
          <cell r="F410">
            <v>1</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1</v>
          </cell>
          <cell r="AE410" t="str">
            <v>096290</v>
          </cell>
          <cell r="AF410" t="str">
            <v>&lt;&gt;0</v>
          </cell>
        </row>
        <row r="411">
          <cell r="B411" t="str">
            <v>BEAUTY+PA#O NUEVO</v>
          </cell>
          <cell r="C411">
            <v>1</v>
          </cell>
          <cell r="D411">
            <v>12</v>
          </cell>
          <cell r="E411" t="str">
            <v>027274</v>
          </cell>
          <cell r="F411">
            <v>1</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1</v>
          </cell>
          <cell r="AE411" t="str">
            <v>096291</v>
          </cell>
          <cell r="AF411" t="str">
            <v>&lt;&gt;0</v>
          </cell>
        </row>
        <row r="412">
          <cell r="B412" t="str">
            <v>CERAMICOL BRILLO ACRILICO UNIV</v>
          </cell>
          <cell r="C412">
            <v>1</v>
          </cell>
          <cell r="D412">
            <v>12</v>
          </cell>
          <cell r="E412" t="str">
            <v>027273</v>
          </cell>
          <cell r="F412">
            <v>1</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1</v>
          </cell>
          <cell r="AE412" t="str">
            <v>096292</v>
          </cell>
          <cell r="AF412" t="str">
            <v>&lt;&gt;0</v>
          </cell>
        </row>
        <row r="413">
          <cell r="B413" t="str">
            <v>BRIL.ACRILICO CERAM. ROJO 12X1</v>
          </cell>
          <cell r="C413">
            <v>1</v>
          </cell>
          <cell r="D413">
            <v>12</v>
          </cell>
          <cell r="E413" t="str">
            <v>027276</v>
          </cell>
          <cell r="F413">
            <v>1</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1</v>
          </cell>
          <cell r="AE413" t="str">
            <v>096293</v>
          </cell>
          <cell r="AF413" t="str">
            <v>&lt;&gt;0</v>
          </cell>
        </row>
        <row r="414">
          <cell r="B414" t="str">
            <v>BRIL. ACRILICO CERAM. NEGRO 1L</v>
          </cell>
          <cell r="C414">
            <v>1</v>
          </cell>
          <cell r="D414">
            <v>12</v>
          </cell>
          <cell r="E414" t="str">
            <v>027278</v>
          </cell>
          <cell r="F414">
            <v>1</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1</v>
          </cell>
          <cell r="AE414" t="str">
            <v>096294</v>
          </cell>
          <cell r="AF414" t="str">
            <v>&lt;&gt;0</v>
          </cell>
        </row>
        <row r="415">
          <cell r="B415" t="str">
            <v>B.R. CER. BRILLO ACRILICO INC</v>
          </cell>
          <cell r="C415">
            <v>1</v>
          </cell>
          <cell r="D415">
            <v>12</v>
          </cell>
          <cell r="E415" t="str">
            <v>027286</v>
          </cell>
          <cell r="F415">
            <v>1</v>
          </cell>
          <cell r="G415">
            <v>1346.1538461538462</v>
          </cell>
          <cell r="H415">
            <v>1076.9230769230769</v>
          </cell>
          <cell r="I415">
            <v>1076.9230769230769</v>
          </cell>
          <cell r="J415">
            <v>1346.1538461538462</v>
          </cell>
          <cell r="K415">
            <v>1076.9230769230769</v>
          </cell>
          <cell r="L415">
            <v>1076.9230769230769</v>
          </cell>
          <cell r="M415">
            <v>7000</v>
          </cell>
          <cell r="N415">
            <v>1346.1538461538462</v>
          </cell>
          <cell r="O415">
            <v>1076.9230769230769</v>
          </cell>
          <cell r="P415">
            <v>1076.9230769230769</v>
          </cell>
          <cell r="Q415">
            <v>1346.1538461538462</v>
          </cell>
          <cell r="R415">
            <v>1076.9230769230769</v>
          </cell>
          <cell r="S415">
            <v>1076.9230769230769</v>
          </cell>
          <cell r="T415">
            <v>7000</v>
          </cell>
          <cell r="U415">
            <v>14000</v>
          </cell>
          <cell r="V415">
            <v>14000</v>
          </cell>
          <cell r="W415">
            <v>1</v>
          </cell>
          <cell r="AE415" t="str">
            <v>096295</v>
          </cell>
          <cell r="AF415" t="str">
            <v>&lt;&gt;0</v>
          </cell>
        </row>
        <row r="416">
          <cell r="B416" t="str">
            <v>B.R.BRIL.ACRIL.CERAM.ROJO REG.</v>
          </cell>
          <cell r="C416">
            <v>1</v>
          </cell>
          <cell r="D416">
            <v>12</v>
          </cell>
          <cell r="E416" t="str">
            <v>027287</v>
          </cell>
          <cell r="F416">
            <v>1</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1</v>
          </cell>
          <cell r="AE416" t="str">
            <v>096801</v>
          </cell>
          <cell r="AF416" t="str">
            <v>&lt;&gt;0</v>
          </cell>
        </row>
        <row r="417">
          <cell r="B417" t="str">
            <v>B.R. BRIL.ACRIL.CERAM.NEGRO 1L</v>
          </cell>
          <cell r="C417">
            <v>1</v>
          </cell>
          <cell r="D417">
            <v>12</v>
          </cell>
          <cell r="E417" t="str">
            <v>027288</v>
          </cell>
          <cell r="F417">
            <v>1</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1</v>
          </cell>
          <cell r="AE417" t="str">
            <v>096802</v>
          </cell>
          <cell r="AF417" t="str">
            <v>&lt;&gt;0</v>
          </cell>
        </row>
        <row r="418">
          <cell r="B418" t="str">
            <v xml:space="preserve"> TOTAL BRILLO ACRILICO</v>
          </cell>
          <cell r="D418">
            <v>0</v>
          </cell>
          <cell r="F418">
            <v>0</v>
          </cell>
          <cell r="G418">
            <v>1346.1538461538462</v>
          </cell>
          <cell r="H418">
            <v>1076.9230769230769</v>
          </cell>
          <cell r="I418">
            <v>1076.9230769230769</v>
          </cell>
          <cell r="J418">
            <v>1346.1538461538462</v>
          </cell>
          <cell r="K418">
            <v>1076.9230769230769</v>
          </cell>
          <cell r="L418">
            <v>1076.9230769230769</v>
          </cell>
          <cell r="M418">
            <v>7000</v>
          </cell>
          <cell r="N418">
            <v>1346.1538461538462</v>
          </cell>
          <cell r="O418">
            <v>1076.9230769230769</v>
          </cell>
          <cell r="P418">
            <v>1076.9230769230769</v>
          </cell>
          <cell r="Q418">
            <v>1346.1538461538462</v>
          </cell>
          <cell r="R418">
            <v>1076.9230769230769</v>
          </cell>
          <cell r="S418">
            <v>1076.9230769230769</v>
          </cell>
          <cell r="T418">
            <v>7000</v>
          </cell>
          <cell r="U418">
            <v>14000</v>
          </cell>
          <cell r="V418">
            <v>14000</v>
          </cell>
          <cell r="W418">
            <v>1</v>
          </cell>
          <cell r="AE418" t="str">
            <v>097000</v>
          </cell>
          <cell r="AF418" t="str">
            <v>&lt;&gt;0</v>
          </cell>
        </row>
        <row r="419">
          <cell r="D419">
            <v>0</v>
          </cell>
          <cell r="W419">
            <v>1</v>
          </cell>
          <cell r="AE419" t="str">
            <v>097001</v>
          </cell>
          <cell r="AF419" t="str">
            <v>&lt;&gt;0</v>
          </cell>
        </row>
        <row r="420">
          <cell r="B420" t="str">
            <v>CURADOR CERAMICOL UNIVERSAL</v>
          </cell>
          <cell r="C420">
            <v>1</v>
          </cell>
          <cell r="D420">
            <v>12</v>
          </cell>
          <cell r="E420" t="str">
            <v>027330</v>
          </cell>
          <cell r="F420">
            <v>1</v>
          </cell>
          <cell r="G420">
            <v>480.76923076923072</v>
          </cell>
          <cell r="H420">
            <v>384.61538461538464</v>
          </cell>
          <cell r="I420">
            <v>384.61538461538464</v>
          </cell>
          <cell r="J420">
            <v>480.76923076923072</v>
          </cell>
          <cell r="K420">
            <v>384.61538461538464</v>
          </cell>
          <cell r="L420">
            <v>384.61538461538464</v>
          </cell>
          <cell r="M420">
            <v>2500</v>
          </cell>
          <cell r="N420">
            <v>480.76923076923072</v>
          </cell>
          <cell r="O420">
            <v>384.61538461538464</v>
          </cell>
          <cell r="P420">
            <v>384.61538461538464</v>
          </cell>
          <cell r="Q420">
            <v>480.76923076923072</v>
          </cell>
          <cell r="R420">
            <v>384.61538461538464</v>
          </cell>
          <cell r="S420">
            <v>384.61538461538464</v>
          </cell>
          <cell r="T420">
            <v>2500</v>
          </cell>
          <cell r="U420">
            <v>5000</v>
          </cell>
          <cell r="V420">
            <v>5000</v>
          </cell>
          <cell r="W420">
            <v>1</v>
          </cell>
          <cell r="AE420" t="str">
            <v>097009</v>
          </cell>
          <cell r="AF420" t="str">
            <v>&lt;&gt;0</v>
          </cell>
        </row>
        <row r="421">
          <cell r="B421" t="str">
            <v>CURADOR ROJO INTENSO SOLVENTE</v>
          </cell>
          <cell r="C421">
            <v>1</v>
          </cell>
          <cell r="D421">
            <v>12</v>
          </cell>
          <cell r="E421" t="str">
            <v>027335</v>
          </cell>
          <cell r="F421">
            <v>1</v>
          </cell>
          <cell r="G421">
            <v>451.92307692307696</v>
          </cell>
          <cell r="H421">
            <v>361.53846153846155</v>
          </cell>
          <cell r="I421">
            <v>361.53846153846155</v>
          </cell>
          <cell r="J421">
            <v>451.92307692307696</v>
          </cell>
          <cell r="K421">
            <v>361.53846153846155</v>
          </cell>
          <cell r="L421">
            <v>361.53846153846155</v>
          </cell>
          <cell r="M421">
            <v>2350</v>
          </cell>
          <cell r="N421">
            <v>451.92307692307696</v>
          </cell>
          <cell r="O421">
            <v>361.53846153846155</v>
          </cell>
          <cell r="P421">
            <v>361.53846153846155</v>
          </cell>
          <cell r="Q421">
            <v>451.92307692307696</v>
          </cell>
          <cell r="R421">
            <v>361.53846153846155</v>
          </cell>
          <cell r="S421">
            <v>361.53846153846155</v>
          </cell>
          <cell r="T421">
            <v>2350</v>
          </cell>
          <cell r="U421">
            <v>4700</v>
          </cell>
          <cell r="V421">
            <v>4700</v>
          </cell>
          <cell r="W421">
            <v>1</v>
          </cell>
          <cell r="AE421" t="str">
            <v>097010</v>
          </cell>
          <cell r="AF421" t="str">
            <v>&lt;&gt;0</v>
          </cell>
        </row>
        <row r="422">
          <cell r="B422" t="str">
            <v>CURADOR CERAMICOL COLOR NEGRO</v>
          </cell>
          <cell r="C422">
            <v>1</v>
          </cell>
          <cell r="D422">
            <v>12</v>
          </cell>
          <cell r="E422" t="str">
            <v>027336</v>
          </cell>
          <cell r="F422">
            <v>1</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1</v>
          </cell>
          <cell r="AE422" t="str">
            <v>097011</v>
          </cell>
          <cell r="AF422" t="str">
            <v>&lt;&gt;0</v>
          </cell>
        </row>
        <row r="423">
          <cell r="B423" t="str">
            <v xml:space="preserve"> TOTAL BRILLO CURADOR</v>
          </cell>
          <cell r="D423">
            <v>0</v>
          </cell>
          <cell r="F423">
            <v>0</v>
          </cell>
          <cell r="G423">
            <v>932.69230769230762</v>
          </cell>
          <cell r="H423">
            <v>746.15384615384619</v>
          </cell>
          <cell r="I423">
            <v>746.15384615384619</v>
          </cell>
          <cell r="J423">
            <v>932.69230769230762</v>
          </cell>
          <cell r="K423">
            <v>746.15384615384619</v>
          </cell>
          <cell r="L423">
            <v>746.15384615384619</v>
          </cell>
          <cell r="M423">
            <v>4850</v>
          </cell>
          <cell r="N423">
            <v>932.69230769230762</v>
          </cell>
          <cell r="O423">
            <v>746.15384615384619</v>
          </cell>
          <cell r="P423">
            <v>746.15384615384619</v>
          </cell>
          <cell r="Q423">
            <v>932.69230769230762</v>
          </cell>
          <cell r="R423">
            <v>746.15384615384619</v>
          </cell>
          <cell r="S423">
            <v>746.15384615384619</v>
          </cell>
          <cell r="T423">
            <v>4850</v>
          </cell>
          <cell r="U423">
            <v>9700</v>
          </cell>
          <cell r="V423">
            <v>9700</v>
          </cell>
          <cell r="W423">
            <v>1</v>
          </cell>
          <cell r="AE423" t="str">
            <v>097012</v>
          </cell>
          <cell r="AF423" t="str">
            <v>&lt;&gt;0</v>
          </cell>
        </row>
        <row r="424">
          <cell r="D424">
            <v>0</v>
          </cell>
          <cell r="F424">
            <v>0</v>
          </cell>
          <cell r="W424">
            <v>1</v>
          </cell>
          <cell r="AE424" t="str">
            <v>097013</v>
          </cell>
          <cell r="AF424" t="str">
            <v>&lt;&gt;0</v>
          </cell>
        </row>
        <row r="425">
          <cell r="B425" t="str">
            <v>CERA COLOR NATURAL</v>
          </cell>
          <cell r="C425">
            <v>1</v>
          </cell>
          <cell r="D425">
            <v>12</v>
          </cell>
          <cell r="E425" t="str">
            <v>027285</v>
          </cell>
          <cell r="F425">
            <v>1</v>
          </cell>
          <cell r="G425">
            <v>440.19230769230774</v>
          </cell>
          <cell r="H425">
            <v>352.15384615384619</v>
          </cell>
          <cell r="I425">
            <v>352.15384615384619</v>
          </cell>
          <cell r="J425">
            <v>440.19230769230774</v>
          </cell>
          <cell r="K425">
            <v>352.15384615384619</v>
          </cell>
          <cell r="L425">
            <v>352.15384615384619</v>
          </cell>
          <cell r="M425">
            <v>2289</v>
          </cell>
          <cell r="N425">
            <v>440.19230769230774</v>
          </cell>
          <cell r="O425">
            <v>352.15384615384619</v>
          </cell>
          <cell r="P425">
            <v>352.15384615384619</v>
          </cell>
          <cell r="Q425">
            <v>440.19230769230774</v>
          </cell>
          <cell r="R425">
            <v>352.15384615384619</v>
          </cell>
          <cell r="S425">
            <v>352.15384615384619</v>
          </cell>
          <cell r="T425">
            <v>2289</v>
          </cell>
          <cell r="U425">
            <v>4578</v>
          </cell>
          <cell r="V425">
            <v>4578</v>
          </cell>
          <cell r="W425">
            <v>1</v>
          </cell>
          <cell r="AE425" t="str">
            <v>097101</v>
          </cell>
          <cell r="AF425" t="str">
            <v>&lt;&gt;0</v>
          </cell>
        </row>
        <row r="426">
          <cell r="B426" t="str">
            <v>CERA COLOR ROJO</v>
          </cell>
          <cell r="C426">
            <v>1</v>
          </cell>
          <cell r="D426">
            <v>12</v>
          </cell>
          <cell r="E426" t="str">
            <v>027290</v>
          </cell>
          <cell r="F426">
            <v>1</v>
          </cell>
          <cell r="G426">
            <v>576.92307692307702</v>
          </cell>
          <cell r="H426">
            <v>461.53846153846155</v>
          </cell>
          <cell r="I426">
            <v>461.53846153846155</v>
          </cell>
          <cell r="J426">
            <v>576.92307692307702</v>
          </cell>
          <cell r="K426">
            <v>461.53846153846155</v>
          </cell>
          <cell r="L426">
            <v>461.53846153846155</v>
          </cell>
          <cell r="M426">
            <v>3000</v>
          </cell>
          <cell r="N426">
            <v>576.92307692307702</v>
          </cell>
          <cell r="O426">
            <v>461.53846153846155</v>
          </cell>
          <cell r="P426">
            <v>461.53846153846155</v>
          </cell>
          <cell r="Q426">
            <v>576.92307692307702</v>
          </cell>
          <cell r="R426">
            <v>461.53846153846155</v>
          </cell>
          <cell r="S426">
            <v>461.53846153846155</v>
          </cell>
          <cell r="T426">
            <v>3000</v>
          </cell>
          <cell r="U426">
            <v>6000</v>
          </cell>
          <cell r="V426">
            <v>6000</v>
          </cell>
          <cell r="W426">
            <v>1</v>
          </cell>
          <cell r="AE426" t="str">
            <v>097110</v>
          </cell>
          <cell r="AF426" t="str">
            <v>&lt;&gt;0</v>
          </cell>
        </row>
        <row r="427">
          <cell r="B427" t="str">
            <v>CERA COLOR NEGRO</v>
          </cell>
          <cell r="C427">
            <v>1</v>
          </cell>
          <cell r="D427">
            <v>12</v>
          </cell>
          <cell r="E427" t="str">
            <v>027291</v>
          </cell>
          <cell r="F427">
            <v>1</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1</v>
          </cell>
          <cell r="AE427" t="str">
            <v>097111</v>
          </cell>
          <cell r="AF427" t="str">
            <v>&lt;&gt;0</v>
          </cell>
        </row>
        <row r="428">
          <cell r="B428" t="str">
            <v xml:space="preserve"> TOTAL CERA COLOR</v>
          </cell>
          <cell r="D428">
            <v>0</v>
          </cell>
          <cell r="F428">
            <v>0</v>
          </cell>
          <cell r="G428">
            <v>1017.1153846153848</v>
          </cell>
          <cell r="H428">
            <v>813.69230769230774</v>
          </cell>
          <cell r="I428">
            <v>813.69230769230774</v>
          </cell>
          <cell r="J428">
            <v>1017.1153846153848</v>
          </cell>
          <cell r="K428">
            <v>813.69230769230774</v>
          </cell>
          <cell r="L428">
            <v>813.69230769230774</v>
          </cell>
          <cell r="M428">
            <v>5289</v>
          </cell>
          <cell r="N428">
            <v>1017.1153846153848</v>
          </cell>
          <cell r="O428">
            <v>813.69230769230774</v>
          </cell>
          <cell r="P428">
            <v>813.69230769230774</v>
          </cell>
          <cell r="Q428">
            <v>1017.1153846153848</v>
          </cell>
          <cell r="R428">
            <v>813.69230769230774</v>
          </cell>
          <cell r="S428">
            <v>813.69230769230774</v>
          </cell>
          <cell r="T428">
            <v>5289</v>
          </cell>
          <cell r="U428">
            <v>10578</v>
          </cell>
          <cell r="V428">
            <v>10578</v>
          </cell>
          <cell r="W428">
            <v>1</v>
          </cell>
          <cell r="AE428" t="str">
            <v>097120</v>
          </cell>
          <cell r="AF428" t="str">
            <v>&lt;&gt;0</v>
          </cell>
        </row>
        <row r="429">
          <cell r="D429">
            <v>0</v>
          </cell>
          <cell r="F429">
            <v>0</v>
          </cell>
          <cell r="W429">
            <v>1</v>
          </cell>
          <cell r="AE429" t="str">
            <v>097122</v>
          </cell>
          <cell r="AF429" t="str">
            <v>&lt;&gt;0</v>
          </cell>
        </row>
        <row r="430">
          <cell r="B430" t="str">
            <v>REMOVEDOR AUTOBRILLO CERAMICOL</v>
          </cell>
          <cell r="C430">
            <v>1</v>
          </cell>
          <cell r="D430">
            <v>12</v>
          </cell>
          <cell r="E430" t="str">
            <v>023135</v>
          </cell>
          <cell r="F430">
            <v>1</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1</v>
          </cell>
          <cell r="AE430" t="str">
            <v>097124</v>
          </cell>
          <cell r="AF430" t="str">
            <v>&lt;&gt;0</v>
          </cell>
        </row>
        <row r="431">
          <cell r="B431" t="str">
            <v>REMOVEDOR DE CERAS CERAMICOL</v>
          </cell>
          <cell r="C431">
            <v>1</v>
          </cell>
          <cell r="D431">
            <v>12</v>
          </cell>
          <cell r="E431" t="str">
            <v>023138</v>
          </cell>
          <cell r="F431">
            <v>1</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1</v>
          </cell>
          <cell r="AE431" t="str">
            <v>097125</v>
          </cell>
          <cell r="AF431" t="str">
            <v>&lt;&gt;0</v>
          </cell>
        </row>
        <row r="432">
          <cell r="B432" t="str">
            <v xml:space="preserve"> TOTAL REMOVEDOR</v>
          </cell>
          <cell r="D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1</v>
          </cell>
          <cell r="AE432" t="str">
            <v>097126</v>
          </cell>
          <cell r="AF432" t="str">
            <v>&lt;&gt;0</v>
          </cell>
        </row>
        <row r="433">
          <cell r="D433">
            <v>0</v>
          </cell>
          <cell r="F433">
            <v>0</v>
          </cell>
          <cell r="W433">
            <v>1</v>
          </cell>
          <cell r="AE433" t="str">
            <v>097128</v>
          </cell>
          <cell r="AF433" t="str">
            <v>&lt;&gt;0</v>
          </cell>
        </row>
        <row r="434">
          <cell r="B434" t="str">
            <v>LAMPAZOS CERAMICOL</v>
          </cell>
          <cell r="C434">
            <v>1</v>
          </cell>
          <cell r="D434">
            <v>12</v>
          </cell>
          <cell r="E434" t="str">
            <v>023161</v>
          </cell>
          <cell r="F434">
            <v>1</v>
          </cell>
          <cell r="G434">
            <v>2884.6153846153848</v>
          </cell>
          <cell r="H434">
            <v>2307.6923076923081</v>
          </cell>
          <cell r="I434">
            <v>2307.6923076923081</v>
          </cell>
          <cell r="J434">
            <v>2884.6153846153848</v>
          </cell>
          <cell r="K434">
            <v>2307.6923076923081</v>
          </cell>
          <cell r="L434">
            <v>2307.6923076923081</v>
          </cell>
          <cell r="M434">
            <v>15000.000000000004</v>
          </cell>
          <cell r="N434">
            <v>2884.6153846153848</v>
          </cell>
          <cell r="O434">
            <v>2307.6923076923081</v>
          </cell>
          <cell r="P434">
            <v>2307.6923076923081</v>
          </cell>
          <cell r="Q434">
            <v>2884.6153846153848</v>
          </cell>
          <cell r="R434">
            <v>2307.6923076923081</v>
          </cell>
          <cell r="S434">
            <v>2307.6923076923081</v>
          </cell>
          <cell r="T434">
            <v>15000.000000000004</v>
          </cell>
          <cell r="U434">
            <v>30000.000000000007</v>
          </cell>
          <cell r="V434">
            <v>30000.000000000007</v>
          </cell>
          <cell r="W434">
            <v>1</v>
          </cell>
          <cell r="AE434" t="str">
            <v>097130</v>
          </cell>
          <cell r="AF434" t="str">
            <v>&lt;&gt;0</v>
          </cell>
        </row>
        <row r="435">
          <cell r="B435" t="str">
            <v xml:space="preserve"> TOTAL REMOVEDOR</v>
          </cell>
          <cell r="D435">
            <v>0</v>
          </cell>
          <cell r="F435">
            <v>0</v>
          </cell>
          <cell r="G435">
            <v>2884.6153846153848</v>
          </cell>
          <cell r="H435">
            <v>2307.6923076923081</v>
          </cell>
          <cell r="I435">
            <v>2307.6923076923081</v>
          </cell>
          <cell r="J435">
            <v>2884.6153846153848</v>
          </cell>
          <cell r="K435">
            <v>2307.6923076923081</v>
          </cell>
          <cell r="L435">
            <v>2307.6923076923081</v>
          </cell>
          <cell r="M435">
            <v>15000.000000000004</v>
          </cell>
          <cell r="N435">
            <v>2884.6153846153848</v>
          </cell>
          <cell r="O435">
            <v>2307.6923076923081</v>
          </cell>
          <cell r="P435">
            <v>2307.6923076923081</v>
          </cell>
          <cell r="Q435">
            <v>2884.6153846153848</v>
          </cell>
          <cell r="R435">
            <v>2307.6923076923081</v>
          </cell>
          <cell r="S435">
            <v>2307.6923076923081</v>
          </cell>
          <cell r="T435">
            <v>15000.000000000004</v>
          </cell>
          <cell r="U435">
            <v>30000.000000000007</v>
          </cell>
          <cell r="V435">
            <v>30000.000000000007</v>
          </cell>
          <cell r="W435">
            <v>1</v>
          </cell>
          <cell r="AE435" t="str">
            <v>097131</v>
          </cell>
          <cell r="AF435" t="str">
            <v>&lt;&gt;0</v>
          </cell>
        </row>
        <row r="436">
          <cell r="D436">
            <v>0</v>
          </cell>
          <cell r="W436">
            <v>1</v>
          </cell>
          <cell r="AE436" t="str">
            <v>097200</v>
          </cell>
          <cell r="AF436" t="str">
            <v>&lt;&gt;0</v>
          </cell>
        </row>
        <row r="437">
          <cell r="B437" t="str">
            <v>RUGBEE 440 X 12</v>
          </cell>
          <cell r="C437">
            <v>12</v>
          </cell>
          <cell r="D437">
            <v>12</v>
          </cell>
          <cell r="E437" t="str">
            <v>042010</v>
          </cell>
          <cell r="F437">
            <v>1</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1</v>
          </cell>
          <cell r="AE437" t="str">
            <v>097201</v>
          </cell>
          <cell r="AF437" t="str">
            <v>&lt;&gt;0</v>
          </cell>
        </row>
        <row r="438">
          <cell r="B438" t="str">
            <v>RUGBEE 5X4</v>
          </cell>
          <cell r="C438">
            <v>5</v>
          </cell>
          <cell r="D438">
            <v>4</v>
          </cell>
          <cell r="E438" t="str">
            <v>042042</v>
          </cell>
          <cell r="F438">
            <v>1</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1</v>
          </cell>
          <cell r="AE438" t="str">
            <v>097202</v>
          </cell>
          <cell r="AF438" t="str">
            <v>&lt;&gt;0</v>
          </cell>
        </row>
        <row r="439">
          <cell r="B439" t="str">
            <v xml:space="preserve"> TOTAL REMOVEDOR</v>
          </cell>
          <cell r="D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1</v>
          </cell>
          <cell r="AE439" t="str">
            <v>097203</v>
          </cell>
          <cell r="AF439" t="str">
            <v>&lt;&gt;0</v>
          </cell>
        </row>
        <row r="440">
          <cell r="D440">
            <v>0</v>
          </cell>
          <cell r="F440">
            <v>0</v>
          </cell>
          <cell r="W440">
            <v>1</v>
          </cell>
          <cell r="AE440" t="str">
            <v>097205</v>
          </cell>
          <cell r="AF440" t="str">
            <v>&lt;&gt;0</v>
          </cell>
        </row>
        <row r="441">
          <cell r="B441" t="str">
            <v xml:space="preserve"> TOTAL FLOOR CARE CERAMICOL</v>
          </cell>
          <cell r="D441">
            <v>0</v>
          </cell>
          <cell r="F441">
            <v>0</v>
          </cell>
          <cell r="G441">
            <v>22568.190768527151</v>
          </cell>
          <cell r="H441">
            <v>18454.552614821721</v>
          </cell>
          <cell r="I441">
            <v>18103.475691744799</v>
          </cell>
          <cell r="J441">
            <v>23230.576923076922</v>
          </cell>
          <cell r="K441">
            <v>18754.552614821721</v>
          </cell>
          <cell r="L441">
            <v>18754.552614821721</v>
          </cell>
          <cell r="M441">
            <v>119865.90122781403</v>
          </cell>
          <cell r="N441">
            <v>22568.190768527151</v>
          </cell>
          <cell r="O441">
            <v>20454.552614821721</v>
          </cell>
          <cell r="P441">
            <v>17954.552614821721</v>
          </cell>
          <cell r="Q441">
            <v>23230.576923076922</v>
          </cell>
          <cell r="R441">
            <v>18754.552614821721</v>
          </cell>
          <cell r="S441">
            <v>18754.552614821721</v>
          </cell>
          <cell r="T441">
            <v>121716.97815089097</v>
          </cell>
          <cell r="U441">
            <v>241582.87937870499</v>
          </cell>
          <cell r="V441">
            <v>223582.87937870499</v>
          </cell>
          <cell r="W441">
            <v>1</v>
          </cell>
          <cell r="AE441" t="str">
            <v>097206</v>
          </cell>
          <cell r="AF441" t="str">
            <v>&lt;&gt;0</v>
          </cell>
        </row>
        <row r="442">
          <cell r="D442">
            <v>0</v>
          </cell>
          <cell r="F442">
            <v>0</v>
          </cell>
          <cell r="W442">
            <v>1</v>
          </cell>
          <cell r="AE442" t="str">
            <v>097207</v>
          </cell>
          <cell r="AF442" t="str">
            <v>&lt;&gt;0</v>
          </cell>
        </row>
        <row r="443">
          <cell r="B443" t="str">
            <v xml:space="preserve">  TOTAL FLOOR CARE</v>
          </cell>
          <cell r="D443">
            <v>0</v>
          </cell>
          <cell r="F443">
            <v>0</v>
          </cell>
          <cell r="G443">
            <v>92739.370960072003</v>
          </cell>
          <cell r="H443">
            <v>73641.496768057608</v>
          </cell>
          <cell r="I443">
            <v>74289.496768057608</v>
          </cell>
          <cell r="J443">
            <v>92251.353268467923</v>
          </cell>
          <cell r="K443">
            <v>74290.57369113453</v>
          </cell>
          <cell r="L443">
            <v>73940.57369113453</v>
          </cell>
          <cell r="M443">
            <v>481152.86514692416</v>
          </cell>
          <cell r="N443">
            <v>94071.659421610471</v>
          </cell>
          <cell r="O443">
            <v>76768.727537288374</v>
          </cell>
          <cell r="P443">
            <v>73986.727537288374</v>
          </cell>
          <cell r="Q443">
            <v>93934.045576160235</v>
          </cell>
          <cell r="R443">
            <v>75286.727537288374</v>
          </cell>
          <cell r="S443">
            <v>74986.727537288374</v>
          </cell>
          <cell r="T443">
            <v>489034.61514692416</v>
          </cell>
          <cell r="U443">
            <v>970187.48029384832</v>
          </cell>
          <cell r="V443">
            <v>915253.37173986272</v>
          </cell>
          <cell r="W443">
            <v>1</v>
          </cell>
          <cell r="AE443" t="str">
            <v>097210</v>
          </cell>
          <cell r="AF443" t="str">
            <v>&lt;&gt;0</v>
          </cell>
        </row>
        <row r="444">
          <cell r="D444">
            <v>0</v>
          </cell>
          <cell r="F444">
            <v>0</v>
          </cell>
          <cell r="W444">
            <v>1</v>
          </cell>
          <cell r="AE444" t="str">
            <v>097211</v>
          </cell>
          <cell r="AF444" t="str">
            <v>&lt;&gt;0</v>
          </cell>
        </row>
        <row r="445">
          <cell r="B445" t="str">
            <v xml:space="preserve"> AIR CARE</v>
          </cell>
          <cell r="D445">
            <v>0</v>
          </cell>
          <cell r="F445">
            <v>0</v>
          </cell>
          <cell r="W445">
            <v>1</v>
          </cell>
          <cell r="AE445" t="str">
            <v>097213</v>
          </cell>
          <cell r="AF445" t="str">
            <v>&lt;&gt;0</v>
          </cell>
        </row>
        <row r="446">
          <cell r="D446">
            <v>0</v>
          </cell>
          <cell r="F446">
            <v>0</v>
          </cell>
          <cell r="W446">
            <v>1</v>
          </cell>
          <cell r="AE446" t="str">
            <v>097215</v>
          </cell>
          <cell r="AF446" t="str">
            <v>&lt;&gt;0</v>
          </cell>
        </row>
        <row r="447">
          <cell r="B447" t="str">
            <v>PROM 3 GLADE AER.440 X 4 PACKS</v>
          </cell>
          <cell r="C447">
            <v>440</v>
          </cell>
          <cell r="D447">
            <v>12</v>
          </cell>
          <cell r="E447" t="str">
            <v>090707</v>
          </cell>
          <cell r="F447">
            <v>1.47</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1</v>
          </cell>
          <cell r="AE447" t="str">
            <v>097216</v>
          </cell>
          <cell r="AF447" t="str">
            <v>&lt;&gt;0</v>
          </cell>
        </row>
        <row r="448">
          <cell r="B448" t="str">
            <v>PROM AERO F.DZNO+LAVAN+B.PINO</v>
          </cell>
          <cell r="C448">
            <v>440</v>
          </cell>
          <cell r="D448">
            <v>4</v>
          </cell>
          <cell r="E448" t="str">
            <v>096291</v>
          </cell>
          <cell r="F448">
            <v>0.98699999999999999</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1</v>
          </cell>
          <cell r="AE448" t="str">
            <v>097218</v>
          </cell>
          <cell r="AF448" t="str">
            <v>&lt;&gt;0</v>
          </cell>
        </row>
        <row r="449">
          <cell r="B449" t="str">
            <v>GLADE FRESIA 6X400</v>
          </cell>
          <cell r="C449">
            <v>440</v>
          </cell>
          <cell r="D449">
            <v>6</v>
          </cell>
          <cell r="E449" t="str">
            <v>090781</v>
          </cell>
          <cell r="F449">
            <v>0.74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1</v>
          </cell>
          <cell r="AE449" t="str">
            <v>097219</v>
          </cell>
          <cell r="AF449" t="str">
            <v>&lt;&gt;0</v>
          </cell>
        </row>
        <row r="450">
          <cell r="B450" t="str">
            <v>GLADE CAMPOS DE JAZMIN 6X440</v>
          </cell>
          <cell r="C450">
            <v>440</v>
          </cell>
          <cell r="D450">
            <v>6</v>
          </cell>
          <cell r="E450" t="str">
            <v>090810</v>
          </cell>
          <cell r="F450">
            <v>0.73499999999999999</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1</v>
          </cell>
          <cell r="AE450" t="str">
            <v>097220</v>
          </cell>
          <cell r="AF450" t="str">
            <v>&lt;&gt;0</v>
          </cell>
        </row>
        <row r="451">
          <cell r="B451" t="str">
            <v>GLADE ROCIO FRUTAL 6X440</v>
          </cell>
          <cell r="C451">
            <v>440</v>
          </cell>
          <cell r="D451">
            <v>6</v>
          </cell>
          <cell r="E451" t="str">
            <v>090812</v>
          </cell>
          <cell r="F451">
            <v>0.74</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1</v>
          </cell>
          <cell r="AE451" t="str">
            <v>097223</v>
          </cell>
          <cell r="AF451" t="str">
            <v>&lt;&gt;0</v>
          </cell>
        </row>
        <row r="452">
          <cell r="B452" t="str">
            <v>GLADE CPOS JAZMIN 6 X 500CC</v>
          </cell>
          <cell r="C452">
            <v>500</v>
          </cell>
          <cell r="D452">
            <v>6</v>
          </cell>
          <cell r="E452" t="str">
            <v>090815</v>
          </cell>
          <cell r="F452">
            <v>0.74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1</v>
          </cell>
          <cell r="AE452" t="str">
            <v>097228</v>
          </cell>
          <cell r="AF452" t="str">
            <v>&lt;&gt;0</v>
          </cell>
        </row>
        <row r="453">
          <cell r="B453" t="str">
            <v>GLADE BRISA DE MAR 6X440</v>
          </cell>
          <cell r="C453">
            <v>440</v>
          </cell>
          <cell r="D453">
            <v>6</v>
          </cell>
          <cell r="E453" t="str">
            <v>090820</v>
          </cell>
          <cell r="F453">
            <v>0.73499999999999999</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1</v>
          </cell>
          <cell r="AE453" t="str">
            <v>097239</v>
          </cell>
          <cell r="AF453" t="str">
            <v>&lt;&gt;0</v>
          </cell>
        </row>
        <row r="454">
          <cell r="B454" t="str">
            <v>GLADE BRISA MAR 6 X 500CC</v>
          </cell>
          <cell r="C454">
            <v>500</v>
          </cell>
          <cell r="D454">
            <v>6</v>
          </cell>
          <cell r="E454" t="str">
            <v>090825</v>
          </cell>
          <cell r="F454">
            <v>0.74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1</v>
          </cell>
          <cell r="AE454" t="str">
            <v>097400</v>
          </cell>
          <cell r="AF454" t="str">
            <v>&lt;&gt;0</v>
          </cell>
        </row>
        <row r="455">
          <cell r="B455" t="str">
            <v>GLADE FLORES DE NARANJO 6X440</v>
          </cell>
          <cell r="C455">
            <v>440</v>
          </cell>
          <cell r="D455">
            <v>6</v>
          </cell>
          <cell r="E455" t="str">
            <v>090830</v>
          </cell>
          <cell r="F455">
            <v>0.73499999999999999</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1</v>
          </cell>
          <cell r="AE455" t="str">
            <v>098110</v>
          </cell>
          <cell r="AF455" t="str">
            <v>&lt;&gt;0</v>
          </cell>
        </row>
        <row r="456">
          <cell r="B456" t="str">
            <v>GLADE FRES NARANJ 6X 500CC</v>
          </cell>
          <cell r="C456">
            <v>500</v>
          </cell>
          <cell r="D456">
            <v>6</v>
          </cell>
          <cell r="E456" t="str">
            <v>090835</v>
          </cell>
          <cell r="F456">
            <v>0.74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1</v>
          </cell>
          <cell r="AE456" t="str">
            <v>098120</v>
          </cell>
          <cell r="AF456" t="str">
            <v>&lt;&gt;0</v>
          </cell>
        </row>
        <row r="457">
          <cell r="B457" t="str">
            <v>GLADE FLORES DE DURAZNO 6X440</v>
          </cell>
          <cell r="C457">
            <v>440</v>
          </cell>
          <cell r="D457">
            <v>6</v>
          </cell>
          <cell r="E457" t="str">
            <v>090840</v>
          </cell>
          <cell r="F457">
            <v>0.73499999999999999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v>
          </cell>
          <cell r="AE457" t="str">
            <v>098140</v>
          </cell>
          <cell r="AF457" t="str">
            <v>&lt;&gt;0</v>
          </cell>
        </row>
        <row r="458">
          <cell r="B458" t="str">
            <v>GLADE FRES DURAZNO 6 X 500CC</v>
          </cell>
          <cell r="C458">
            <v>500</v>
          </cell>
          <cell r="D458">
            <v>6</v>
          </cell>
          <cell r="E458" t="str">
            <v>090845</v>
          </cell>
          <cell r="F458">
            <v>0.74</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1</v>
          </cell>
          <cell r="AE458" t="str">
            <v>098150</v>
          </cell>
          <cell r="AF458" t="str">
            <v>&lt;&gt;0</v>
          </cell>
        </row>
        <row r="459">
          <cell r="B459" t="str">
            <v>GLADE PETALOS BLANCOS 6X440</v>
          </cell>
          <cell r="C459">
            <v>440</v>
          </cell>
          <cell r="D459">
            <v>6</v>
          </cell>
          <cell r="E459" t="str">
            <v>090850</v>
          </cell>
          <cell r="F459">
            <v>0.73499999999999999</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1</v>
          </cell>
          <cell r="AE459" t="str">
            <v>100131</v>
          </cell>
          <cell r="AF459" t="str">
            <v>&lt;&gt;0</v>
          </cell>
        </row>
        <row r="460">
          <cell r="B460" t="str">
            <v>GLADE PET. BCOS 6 X 500CC</v>
          </cell>
          <cell r="C460">
            <v>500</v>
          </cell>
          <cell r="D460">
            <v>6</v>
          </cell>
          <cell r="E460" t="str">
            <v>090855</v>
          </cell>
          <cell r="F460">
            <v>0.74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1</v>
          </cell>
          <cell r="AE460" t="str">
            <v>100133</v>
          </cell>
          <cell r="AF460" t="str">
            <v>&lt;&gt;0</v>
          </cell>
        </row>
        <row r="461">
          <cell r="B461" t="str">
            <v>GLADE BOSQUE DE PINOS 6X440</v>
          </cell>
          <cell r="C461">
            <v>440</v>
          </cell>
          <cell r="D461">
            <v>6</v>
          </cell>
          <cell r="E461" t="str">
            <v>090860</v>
          </cell>
          <cell r="F461">
            <v>0.73499999999999999</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1</v>
          </cell>
          <cell r="AE461" t="str">
            <v>100134</v>
          </cell>
          <cell r="AF461" t="str">
            <v>&lt;&gt;0</v>
          </cell>
        </row>
        <row r="462">
          <cell r="B462" t="str">
            <v>GLADE BQUE PINOS 6 X 500CC</v>
          </cell>
          <cell r="C462">
            <v>500</v>
          </cell>
          <cell r="D462">
            <v>6</v>
          </cell>
          <cell r="E462" t="str">
            <v>090865</v>
          </cell>
          <cell r="F462">
            <v>0.74</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1</v>
          </cell>
          <cell r="AE462" t="str">
            <v>100135</v>
          </cell>
          <cell r="AF462" t="str">
            <v>&lt;&gt;0</v>
          </cell>
        </row>
        <row r="463">
          <cell r="B463" t="str">
            <v>GLADE CAMPOS DE LAVANDA 6X440</v>
          </cell>
          <cell r="C463">
            <v>440</v>
          </cell>
          <cell r="D463">
            <v>6</v>
          </cell>
          <cell r="E463" t="str">
            <v>090870</v>
          </cell>
          <cell r="F463">
            <v>0.73499999999999999</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1</v>
          </cell>
          <cell r="AE463" t="str">
            <v>100152</v>
          </cell>
          <cell r="AF463" t="str">
            <v>&lt;&gt;0</v>
          </cell>
        </row>
        <row r="464">
          <cell r="B464" t="str">
            <v>GLADE CAMPOS DE LAVANDA 6X400</v>
          </cell>
          <cell r="C464">
            <v>400</v>
          </cell>
          <cell r="D464">
            <v>6</v>
          </cell>
          <cell r="E464" t="str">
            <v>090876</v>
          </cell>
          <cell r="F464">
            <v>0.73499999999999999</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1</v>
          </cell>
          <cell r="AE464" t="str">
            <v>100154</v>
          </cell>
          <cell r="AF464" t="str">
            <v>&lt;&gt;0</v>
          </cell>
        </row>
        <row r="465">
          <cell r="B465" t="str">
            <v>GLADE CAMPOS DE JAZMIN 6X400</v>
          </cell>
          <cell r="C465">
            <v>400</v>
          </cell>
          <cell r="D465">
            <v>6</v>
          </cell>
          <cell r="E465" t="str">
            <v>090816</v>
          </cell>
          <cell r="F465">
            <v>0.73499999999999999</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1</v>
          </cell>
          <cell r="AE465" t="str">
            <v>100181</v>
          </cell>
          <cell r="AF465" t="str">
            <v>&lt;&gt;0</v>
          </cell>
        </row>
        <row r="466">
          <cell r="B466" t="str">
            <v>GLADE ROCIO FRUTAL 6X400</v>
          </cell>
          <cell r="C466">
            <v>400</v>
          </cell>
          <cell r="D466">
            <v>6</v>
          </cell>
          <cell r="E466" t="str">
            <v>090818</v>
          </cell>
          <cell r="F466">
            <v>0.74</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1</v>
          </cell>
          <cell r="AE466" t="str">
            <v>100232</v>
          </cell>
          <cell r="AF466" t="str">
            <v>&lt;&gt;0</v>
          </cell>
        </row>
        <row r="467">
          <cell r="B467" t="str">
            <v>GLADE BRISA DE MAR 6X400</v>
          </cell>
          <cell r="C467">
            <v>400</v>
          </cell>
          <cell r="D467">
            <v>6</v>
          </cell>
          <cell r="E467" t="str">
            <v>090826</v>
          </cell>
          <cell r="F467">
            <v>0.73499999999999999</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1</v>
          </cell>
          <cell r="AE467" t="str">
            <v>100236</v>
          </cell>
          <cell r="AF467" t="str">
            <v>&lt;&gt;0</v>
          </cell>
        </row>
        <row r="468">
          <cell r="B468" t="str">
            <v>GLADE BOSQUE DE PINOS 6X400</v>
          </cell>
          <cell r="C468">
            <v>400</v>
          </cell>
          <cell r="D468">
            <v>6</v>
          </cell>
          <cell r="E468" t="str">
            <v>090866</v>
          </cell>
          <cell r="F468">
            <v>0.73499999999999999</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1</v>
          </cell>
          <cell r="AE468" t="str">
            <v>100237</v>
          </cell>
          <cell r="AF468" t="str">
            <v>&lt;&gt;0</v>
          </cell>
        </row>
        <row r="469">
          <cell r="B469" t="str">
            <v>GLADE BOSQUE DE PINOS 6X400 NAVIDAD</v>
          </cell>
          <cell r="C469">
            <v>400</v>
          </cell>
          <cell r="D469">
            <v>6</v>
          </cell>
          <cell r="E469" t="str">
            <v>090869</v>
          </cell>
          <cell r="F469">
            <v>0.73499999999999999</v>
          </cell>
          <cell r="G469">
            <v>0</v>
          </cell>
          <cell r="H469">
            <v>0</v>
          </cell>
          <cell r="I469">
            <v>0</v>
          </cell>
          <cell r="J469">
            <v>0</v>
          </cell>
          <cell r="K469">
            <v>11400</v>
          </cell>
          <cell r="L469">
            <v>12000</v>
          </cell>
          <cell r="M469">
            <v>23400</v>
          </cell>
          <cell r="N469">
            <v>0</v>
          </cell>
          <cell r="O469">
            <v>0</v>
          </cell>
          <cell r="P469">
            <v>0</v>
          </cell>
          <cell r="Q469">
            <v>0</v>
          </cell>
          <cell r="R469">
            <v>0</v>
          </cell>
          <cell r="S469">
            <v>0</v>
          </cell>
          <cell r="T469">
            <v>0</v>
          </cell>
          <cell r="U469">
            <v>23400</v>
          </cell>
          <cell r="V469">
            <v>17199</v>
          </cell>
          <cell r="W469">
            <v>1</v>
          </cell>
          <cell r="AE469" t="str">
            <v>100242</v>
          </cell>
          <cell r="AF469" t="str">
            <v>&lt;&gt;0</v>
          </cell>
        </row>
        <row r="470">
          <cell r="B470" t="str">
            <v xml:space="preserve">  TOTAL GLADE NATURA</v>
          </cell>
          <cell r="D470">
            <v>0</v>
          </cell>
          <cell r="F470">
            <v>0</v>
          </cell>
          <cell r="G470">
            <v>0</v>
          </cell>
          <cell r="H470">
            <v>0</v>
          </cell>
          <cell r="I470">
            <v>0</v>
          </cell>
          <cell r="J470">
            <v>0</v>
          </cell>
          <cell r="K470">
            <v>11400</v>
          </cell>
          <cell r="L470">
            <v>12000</v>
          </cell>
          <cell r="M470">
            <v>23400</v>
          </cell>
          <cell r="N470">
            <v>0</v>
          </cell>
          <cell r="O470">
            <v>0</v>
          </cell>
          <cell r="P470">
            <v>0</v>
          </cell>
          <cell r="Q470">
            <v>0</v>
          </cell>
          <cell r="R470">
            <v>0</v>
          </cell>
          <cell r="S470">
            <v>0</v>
          </cell>
          <cell r="T470">
            <v>0</v>
          </cell>
          <cell r="U470">
            <v>23400</v>
          </cell>
          <cell r="V470">
            <v>17199</v>
          </cell>
          <cell r="W470">
            <v>1</v>
          </cell>
          <cell r="AE470" t="str">
            <v>100260</v>
          </cell>
          <cell r="AF470" t="str">
            <v>&lt;&gt;0</v>
          </cell>
        </row>
        <row r="471">
          <cell r="W471">
            <v>1</v>
          </cell>
          <cell r="AE471" t="str">
            <v>100261</v>
          </cell>
          <cell r="AF471" t="str">
            <v>&lt;&gt;0</v>
          </cell>
        </row>
        <row r="472">
          <cell r="B472" t="str">
            <v>GLAD.CAMPOS DE LAVAN.ROCIO 400</v>
          </cell>
          <cell r="C472">
            <v>400</v>
          </cell>
          <cell r="D472">
            <v>6</v>
          </cell>
          <cell r="E472" t="str">
            <v>090881</v>
          </cell>
          <cell r="F472">
            <v>0.74</v>
          </cell>
          <cell r="G472">
            <v>26000</v>
          </cell>
          <cell r="H472">
            <v>18000</v>
          </cell>
          <cell r="I472">
            <v>18000</v>
          </cell>
          <cell r="J472">
            <v>26000</v>
          </cell>
          <cell r="K472">
            <v>20160</v>
          </cell>
          <cell r="L472">
            <v>20160</v>
          </cell>
          <cell r="M472">
            <v>128320</v>
          </cell>
          <cell r="N472">
            <v>26000</v>
          </cell>
          <cell r="O472">
            <v>20160</v>
          </cell>
          <cell r="P472">
            <v>20160</v>
          </cell>
          <cell r="Q472">
            <v>24000</v>
          </cell>
          <cell r="R472">
            <v>20160</v>
          </cell>
          <cell r="S472">
            <v>22000</v>
          </cell>
          <cell r="T472">
            <v>132480</v>
          </cell>
          <cell r="U472">
            <v>260800</v>
          </cell>
          <cell r="V472">
            <v>192992</v>
          </cell>
          <cell r="W472">
            <v>1</v>
          </cell>
          <cell r="AE472" t="str">
            <v>100262</v>
          </cell>
          <cell r="AF472" t="str">
            <v>&lt;&gt;0</v>
          </cell>
        </row>
        <row r="473">
          <cell r="B473" t="str">
            <v>GLAD.CAMPOS DE JAZMIN ROC.400</v>
          </cell>
          <cell r="C473">
            <v>400</v>
          </cell>
          <cell r="D473">
            <v>6</v>
          </cell>
          <cell r="E473" t="str">
            <v>090822</v>
          </cell>
          <cell r="F473">
            <v>0.74</v>
          </cell>
          <cell r="G473">
            <v>13650</v>
          </cell>
          <cell r="H473">
            <v>9600</v>
          </cell>
          <cell r="I473">
            <v>9600</v>
          </cell>
          <cell r="J473">
            <v>13650</v>
          </cell>
          <cell r="K473">
            <v>10752</v>
          </cell>
          <cell r="L473">
            <v>10752</v>
          </cell>
          <cell r="M473">
            <v>68004</v>
          </cell>
          <cell r="N473">
            <v>13650</v>
          </cell>
          <cell r="O473">
            <v>10752</v>
          </cell>
          <cell r="P473">
            <v>10752</v>
          </cell>
          <cell r="Q473">
            <v>12600</v>
          </cell>
          <cell r="R473">
            <v>10752</v>
          </cell>
          <cell r="S473">
            <v>12000</v>
          </cell>
          <cell r="T473">
            <v>70506</v>
          </cell>
          <cell r="U473">
            <v>138510</v>
          </cell>
          <cell r="V473">
            <v>102497.4</v>
          </cell>
          <cell r="W473">
            <v>1</v>
          </cell>
          <cell r="AE473" t="str">
            <v>100270</v>
          </cell>
          <cell r="AF473" t="str">
            <v>&lt;&gt;0</v>
          </cell>
        </row>
        <row r="474">
          <cell r="B474" t="str">
            <v>GLA.AERO BRISA DE MAR ROC 400</v>
          </cell>
          <cell r="C474">
            <v>400</v>
          </cell>
          <cell r="D474">
            <v>6</v>
          </cell>
          <cell r="E474" t="str">
            <v>090829</v>
          </cell>
          <cell r="F474">
            <v>0.74</v>
          </cell>
          <cell r="G474">
            <v>13650</v>
          </cell>
          <cell r="H474">
            <v>9000</v>
          </cell>
          <cell r="I474">
            <v>9000</v>
          </cell>
          <cell r="J474">
            <v>13650</v>
          </cell>
          <cell r="K474">
            <v>10080</v>
          </cell>
          <cell r="L474">
            <v>10080</v>
          </cell>
          <cell r="M474">
            <v>65460</v>
          </cell>
          <cell r="N474">
            <v>13650</v>
          </cell>
          <cell r="O474">
            <v>10080</v>
          </cell>
          <cell r="P474">
            <v>10080</v>
          </cell>
          <cell r="Q474">
            <v>12600</v>
          </cell>
          <cell r="R474">
            <v>10080</v>
          </cell>
          <cell r="S474">
            <v>12000</v>
          </cell>
          <cell r="T474">
            <v>68490</v>
          </cell>
          <cell r="U474">
            <v>133950</v>
          </cell>
          <cell r="V474">
            <v>99123</v>
          </cell>
          <cell r="W474">
            <v>1</v>
          </cell>
          <cell r="AE474" t="str">
            <v>100271</v>
          </cell>
          <cell r="AF474" t="str">
            <v>&lt;&gt;0</v>
          </cell>
        </row>
        <row r="475">
          <cell r="B475" t="str">
            <v>GLAD.BOSQUE DE PINOS ROC.400CC</v>
          </cell>
          <cell r="C475">
            <v>400</v>
          </cell>
          <cell r="D475">
            <v>6</v>
          </cell>
          <cell r="E475" t="str">
            <v>090872</v>
          </cell>
          <cell r="F475">
            <v>0.74</v>
          </cell>
          <cell r="G475">
            <v>15275</v>
          </cell>
          <cell r="H475">
            <v>10800</v>
          </cell>
          <cell r="I475">
            <v>10800</v>
          </cell>
          <cell r="J475">
            <v>15275</v>
          </cell>
          <cell r="K475">
            <v>12096</v>
          </cell>
          <cell r="L475">
            <v>12096</v>
          </cell>
          <cell r="M475">
            <v>76342</v>
          </cell>
          <cell r="N475">
            <v>15275</v>
          </cell>
          <cell r="O475">
            <v>12096</v>
          </cell>
          <cell r="P475">
            <v>12096</v>
          </cell>
          <cell r="Q475">
            <v>14100</v>
          </cell>
          <cell r="R475">
            <v>12096</v>
          </cell>
          <cell r="S475">
            <v>13000</v>
          </cell>
          <cell r="T475">
            <v>78663</v>
          </cell>
          <cell r="U475">
            <v>155005</v>
          </cell>
          <cell r="V475">
            <v>114703.7</v>
          </cell>
          <cell r="W475">
            <v>1</v>
          </cell>
          <cell r="AE475" t="str">
            <v>100272</v>
          </cell>
          <cell r="AF475" t="str">
            <v>&lt;&gt;0</v>
          </cell>
        </row>
        <row r="476">
          <cell r="B476" t="str">
            <v>GLADE JARD.DE FRESIAS ROC.400</v>
          </cell>
          <cell r="C476">
            <v>400</v>
          </cell>
          <cell r="D476">
            <v>6</v>
          </cell>
          <cell r="E476" t="str">
            <v>090784</v>
          </cell>
          <cell r="F476">
            <v>0.74</v>
          </cell>
          <cell r="G476">
            <v>13650</v>
          </cell>
          <cell r="H476">
            <v>10800</v>
          </cell>
          <cell r="I476">
            <v>10800</v>
          </cell>
          <cell r="J476">
            <v>13650</v>
          </cell>
          <cell r="K476">
            <v>12096</v>
          </cell>
          <cell r="L476">
            <v>12096</v>
          </cell>
          <cell r="M476">
            <v>73092</v>
          </cell>
          <cell r="N476">
            <v>13650</v>
          </cell>
          <cell r="O476">
            <v>12096</v>
          </cell>
          <cell r="P476">
            <v>12096</v>
          </cell>
          <cell r="Q476">
            <v>12600</v>
          </cell>
          <cell r="R476">
            <v>12096</v>
          </cell>
          <cell r="S476">
            <v>13000</v>
          </cell>
          <cell r="T476">
            <v>75538</v>
          </cell>
          <cell r="U476">
            <v>148630</v>
          </cell>
          <cell r="V476">
            <v>109986.2</v>
          </cell>
          <cell r="W476">
            <v>1</v>
          </cell>
          <cell r="AE476" t="str">
            <v>100280</v>
          </cell>
          <cell r="AF476" t="str">
            <v>&lt;&gt;0</v>
          </cell>
        </row>
        <row r="477">
          <cell r="B477" t="str">
            <v>GLADE AERO.CARICIAS BEBE 400CC</v>
          </cell>
          <cell r="C477">
            <v>400</v>
          </cell>
          <cell r="D477">
            <v>6</v>
          </cell>
          <cell r="E477" t="str">
            <v>090785</v>
          </cell>
          <cell r="F477">
            <v>0.74</v>
          </cell>
          <cell r="G477">
            <v>15275</v>
          </cell>
          <cell r="H477">
            <v>10800</v>
          </cell>
          <cell r="I477">
            <v>10800</v>
          </cell>
          <cell r="J477">
            <v>15275</v>
          </cell>
          <cell r="K477">
            <v>12096</v>
          </cell>
          <cell r="L477">
            <v>12096</v>
          </cell>
          <cell r="M477">
            <v>76342</v>
          </cell>
          <cell r="N477">
            <v>15275</v>
          </cell>
          <cell r="O477">
            <v>12096</v>
          </cell>
          <cell r="P477">
            <v>12096</v>
          </cell>
          <cell r="Q477">
            <v>14100</v>
          </cell>
          <cell r="R477">
            <v>12096</v>
          </cell>
          <cell r="S477">
            <v>13000</v>
          </cell>
          <cell r="T477">
            <v>78663</v>
          </cell>
          <cell r="U477">
            <v>155005</v>
          </cell>
          <cell r="V477">
            <v>114703.7</v>
          </cell>
          <cell r="W477">
            <v>1</v>
          </cell>
          <cell r="AE477" t="str">
            <v>100282</v>
          </cell>
          <cell r="AF477" t="str">
            <v>&lt;&gt;0</v>
          </cell>
        </row>
        <row r="478">
          <cell r="B478" t="str">
            <v>GLADE ARGENTINA 6X400</v>
          </cell>
          <cell r="C478">
            <v>400</v>
          </cell>
          <cell r="D478">
            <v>6</v>
          </cell>
          <cell r="E478" t="str">
            <v>090864</v>
          </cell>
          <cell r="F478">
            <v>0.74</v>
          </cell>
          <cell r="G478">
            <v>0</v>
          </cell>
          <cell r="H478">
            <v>10000</v>
          </cell>
          <cell r="I478">
            <v>10000</v>
          </cell>
          <cell r="J478">
            <v>10000</v>
          </cell>
          <cell r="K478">
            <v>0</v>
          </cell>
          <cell r="L478">
            <v>0</v>
          </cell>
          <cell r="M478">
            <v>30000</v>
          </cell>
          <cell r="N478">
            <v>0</v>
          </cell>
          <cell r="O478">
            <v>0</v>
          </cell>
          <cell r="P478">
            <v>0</v>
          </cell>
          <cell r="Q478">
            <v>0</v>
          </cell>
          <cell r="R478">
            <v>0</v>
          </cell>
          <cell r="S478">
            <v>0</v>
          </cell>
          <cell r="T478">
            <v>0</v>
          </cell>
          <cell r="U478">
            <v>30000</v>
          </cell>
          <cell r="V478">
            <v>22200</v>
          </cell>
          <cell r="W478">
            <v>1</v>
          </cell>
          <cell r="AE478" t="str">
            <v>100290</v>
          </cell>
          <cell r="AF478" t="str">
            <v>&lt;&gt;0</v>
          </cell>
        </row>
        <row r="479">
          <cell r="B479" t="str">
            <v>GLADE ROCIO + XXX</v>
          </cell>
          <cell r="C479">
            <v>400</v>
          </cell>
          <cell r="D479">
            <v>6</v>
          </cell>
          <cell r="E479" t="str">
            <v>811114</v>
          </cell>
          <cell r="F479">
            <v>0.74</v>
          </cell>
          <cell r="G479">
            <v>0</v>
          </cell>
          <cell r="H479">
            <v>0</v>
          </cell>
          <cell r="I479">
            <v>0</v>
          </cell>
          <cell r="J479">
            <v>0</v>
          </cell>
          <cell r="K479">
            <v>0</v>
          </cell>
          <cell r="L479">
            <v>0</v>
          </cell>
          <cell r="M479">
            <v>0</v>
          </cell>
          <cell r="N479">
            <v>0</v>
          </cell>
          <cell r="O479">
            <v>0</v>
          </cell>
          <cell r="P479">
            <v>0</v>
          </cell>
          <cell r="Q479">
            <v>20000</v>
          </cell>
          <cell r="R479">
            <v>0</v>
          </cell>
          <cell r="S479">
            <v>0</v>
          </cell>
          <cell r="T479">
            <v>20000</v>
          </cell>
          <cell r="U479">
            <v>20000</v>
          </cell>
          <cell r="V479">
            <v>14800</v>
          </cell>
          <cell r="W479">
            <v>1</v>
          </cell>
          <cell r="AE479" t="str">
            <v>100300</v>
          </cell>
          <cell r="AF479" t="str">
            <v>&lt;&gt;0</v>
          </cell>
        </row>
        <row r="480">
          <cell r="B480" t="str">
            <v xml:space="preserve">  TOTAL GLADE ROCIO</v>
          </cell>
          <cell r="D480">
            <v>0</v>
          </cell>
          <cell r="F480">
            <v>0</v>
          </cell>
          <cell r="G480">
            <v>97500</v>
          </cell>
          <cell r="H480">
            <v>79000</v>
          </cell>
          <cell r="I480">
            <v>79000</v>
          </cell>
          <cell r="J480">
            <v>107500</v>
          </cell>
          <cell r="K480">
            <v>77280</v>
          </cell>
          <cell r="L480">
            <v>77280</v>
          </cell>
          <cell r="M480">
            <v>517560</v>
          </cell>
          <cell r="N480">
            <v>97500</v>
          </cell>
          <cell r="O480">
            <v>77280</v>
          </cell>
          <cell r="P480">
            <v>77280</v>
          </cell>
          <cell r="Q480">
            <v>110000</v>
          </cell>
          <cell r="R480">
            <v>77280</v>
          </cell>
          <cell r="S480">
            <v>85000</v>
          </cell>
          <cell r="T480">
            <v>524340</v>
          </cell>
          <cell r="U480">
            <v>1041900</v>
          </cell>
          <cell r="V480">
            <v>771006</v>
          </cell>
          <cell r="W480">
            <v>1</v>
          </cell>
          <cell r="AE480" t="str">
            <v>100310</v>
          </cell>
          <cell r="AF480" t="str">
            <v>&lt;&gt;0</v>
          </cell>
        </row>
        <row r="481">
          <cell r="D481">
            <v>0</v>
          </cell>
          <cell r="W481">
            <v>1</v>
          </cell>
          <cell r="AE481" t="str">
            <v>100320</v>
          </cell>
          <cell r="AF481" t="str">
            <v>&lt;&gt;0</v>
          </cell>
        </row>
        <row r="482">
          <cell r="B482" t="str">
            <v>GLADE ULTRA CAMPOS DE LAVANDA</v>
          </cell>
          <cell r="D482">
            <v>6</v>
          </cell>
          <cell r="E482" t="str">
            <v>090710</v>
          </cell>
          <cell r="F482">
            <v>2</v>
          </cell>
          <cell r="G482">
            <v>0</v>
          </cell>
          <cell r="H482">
            <v>0</v>
          </cell>
          <cell r="I482">
            <v>0</v>
          </cell>
          <cell r="J482">
            <v>0</v>
          </cell>
          <cell r="K482">
            <v>0</v>
          </cell>
          <cell r="L482">
            <v>0</v>
          </cell>
          <cell r="M482">
            <v>0</v>
          </cell>
          <cell r="N482">
            <v>0</v>
          </cell>
          <cell r="O482">
            <v>0</v>
          </cell>
          <cell r="P482">
            <v>0</v>
          </cell>
          <cell r="Q482">
            <v>6500</v>
          </cell>
          <cell r="R482">
            <v>9750</v>
          </cell>
          <cell r="S482">
            <v>9750</v>
          </cell>
          <cell r="T482">
            <v>26000</v>
          </cell>
          <cell r="U482">
            <v>26000</v>
          </cell>
          <cell r="V482">
            <v>52000</v>
          </cell>
          <cell r="W482">
            <v>1</v>
          </cell>
          <cell r="AE482" t="str">
            <v>100321</v>
          </cell>
          <cell r="AF482" t="str">
            <v>&lt;&gt;0</v>
          </cell>
        </row>
        <row r="483">
          <cell r="B483" t="str">
            <v>GLADE ULTRA CAMPOS DE JAZMIN</v>
          </cell>
          <cell r="D483">
            <v>6</v>
          </cell>
          <cell r="E483" t="str">
            <v>090795</v>
          </cell>
          <cell r="F483">
            <v>2</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1</v>
          </cell>
          <cell r="AE483" t="str">
            <v>100414</v>
          </cell>
          <cell r="AF483" t="str">
            <v>&lt;&gt;0</v>
          </cell>
        </row>
        <row r="484">
          <cell r="B484" t="str">
            <v>GLADE ULTRA CAMPOS DE JAZMIN</v>
          </cell>
          <cell r="D484">
            <v>6</v>
          </cell>
          <cell r="E484" t="str">
            <v>090750</v>
          </cell>
          <cell r="F484">
            <v>2</v>
          </cell>
          <cell r="G484">
            <v>0</v>
          </cell>
          <cell r="H484">
            <v>0</v>
          </cell>
          <cell r="I484">
            <v>0</v>
          </cell>
          <cell r="J484">
            <v>0</v>
          </cell>
          <cell r="K484">
            <v>0</v>
          </cell>
          <cell r="L484">
            <v>0</v>
          </cell>
          <cell r="M484">
            <v>0</v>
          </cell>
          <cell r="N484">
            <v>0</v>
          </cell>
          <cell r="O484">
            <v>0</v>
          </cell>
          <cell r="P484">
            <v>0</v>
          </cell>
          <cell r="Q484">
            <v>3900</v>
          </cell>
          <cell r="R484">
            <v>5850</v>
          </cell>
          <cell r="S484">
            <v>5850</v>
          </cell>
          <cell r="T484">
            <v>15600</v>
          </cell>
          <cell r="U484">
            <v>15600</v>
          </cell>
          <cell r="V484">
            <v>31200</v>
          </cell>
          <cell r="W484">
            <v>1</v>
          </cell>
          <cell r="AE484" t="str">
            <v>100415</v>
          </cell>
          <cell r="AF484" t="str">
            <v>&lt;&gt;0</v>
          </cell>
        </row>
        <row r="485">
          <cell r="B485" t="str">
            <v>GLADE ULTRA FLORES DE NARANJO</v>
          </cell>
          <cell r="D485">
            <v>6</v>
          </cell>
          <cell r="E485" t="str">
            <v>090760</v>
          </cell>
          <cell r="F485">
            <v>2</v>
          </cell>
          <cell r="G485">
            <v>0</v>
          </cell>
          <cell r="H485">
            <v>0</v>
          </cell>
          <cell r="I485">
            <v>0</v>
          </cell>
          <cell r="J485">
            <v>0</v>
          </cell>
          <cell r="K485">
            <v>0</v>
          </cell>
          <cell r="L485">
            <v>0</v>
          </cell>
          <cell r="M485">
            <v>0</v>
          </cell>
          <cell r="N485">
            <v>0</v>
          </cell>
          <cell r="O485">
            <v>0</v>
          </cell>
          <cell r="P485">
            <v>0</v>
          </cell>
          <cell r="Q485">
            <v>1300</v>
          </cell>
          <cell r="R485">
            <v>3900</v>
          </cell>
          <cell r="S485">
            <v>3900</v>
          </cell>
          <cell r="T485">
            <v>9100</v>
          </cell>
          <cell r="U485">
            <v>9100</v>
          </cell>
          <cell r="V485">
            <v>18200</v>
          </cell>
          <cell r="W485">
            <v>1</v>
          </cell>
          <cell r="AE485" t="str">
            <v>100419</v>
          </cell>
          <cell r="AF485" t="str">
            <v>&lt;&gt;0</v>
          </cell>
        </row>
        <row r="486">
          <cell r="B486" t="str">
            <v>GLADE ULTRA BOSQUE DE PINO</v>
          </cell>
          <cell r="D486">
            <v>6</v>
          </cell>
          <cell r="E486" t="str">
            <v>090780</v>
          </cell>
          <cell r="F486">
            <v>2</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1</v>
          </cell>
          <cell r="AE486" t="str">
            <v>100420</v>
          </cell>
          <cell r="AF486" t="str">
            <v>&lt;&gt;0</v>
          </cell>
        </row>
        <row r="487">
          <cell r="B487" t="str">
            <v>TOTAL GLADE ULTRA</v>
          </cell>
          <cell r="D487">
            <v>0</v>
          </cell>
          <cell r="G487">
            <v>0</v>
          </cell>
          <cell r="H487">
            <v>0</v>
          </cell>
          <cell r="I487">
            <v>0</v>
          </cell>
          <cell r="J487">
            <v>0</v>
          </cell>
          <cell r="K487">
            <v>0</v>
          </cell>
          <cell r="L487">
            <v>0</v>
          </cell>
          <cell r="M487">
            <v>0</v>
          </cell>
          <cell r="N487">
            <v>0</v>
          </cell>
          <cell r="O487">
            <v>0</v>
          </cell>
          <cell r="P487">
            <v>0</v>
          </cell>
          <cell r="Q487">
            <v>11700</v>
          </cell>
          <cell r="R487">
            <v>19500</v>
          </cell>
          <cell r="S487">
            <v>19500</v>
          </cell>
          <cell r="T487">
            <v>50700</v>
          </cell>
          <cell r="U487">
            <v>50700</v>
          </cell>
          <cell r="V487">
            <v>101400</v>
          </cell>
          <cell r="W487">
            <v>1</v>
          </cell>
          <cell r="AE487" t="str">
            <v>100500</v>
          </cell>
          <cell r="AF487" t="str">
            <v>&lt;&gt;0</v>
          </cell>
        </row>
        <row r="488">
          <cell r="D488">
            <v>0</v>
          </cell>
          <cell r="W488">
            <v>1</v>
          </cell>
          <cell r="AE488" t="str">
            <v>100507</v>
          </cell>
          <cell r="AF488" t="str">
            <v>&lt;&gt;0</v>
          </cell>
        </row>
        <row r="489">
          <cell r="B489" t="str">
            <v>GLADE NEUTRALIZADOR 440</v>
          </cell>
          <cell r="C489">
            <v>440</v>
          </cell>
          <cell r="D489">
            <v>12</v>
          </cell>
          <cell r="E489" t="str">
            <v>090600</v>
          </cell>
          <cell r="F489">
            <v>1.47</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1</v>
          </cell>
          <cell r="AE489" t="str">
            <v>100510</v>
          </cell>
          <cell r="AF489" t="str">
            <v>&lt;&gt;0</v>
          </cell>
        </row>
        <row r="490">
          <cell r="B490" t="str">
            <v>GLADE DUAL FLORES</v>
          </cell>
          <cell r="C490">
            <v>440</v>
          </cell>
          <cell r="D490">
            <v>6</v>
          </cell>
          <cell r="E490" t="str">
            <v>090620</v>
          </cell>
          <cell r="F490">
            <v>0.74</v>
          </cell>
          <cell r="G490">
            <v>1008.0000000000001</v>
          </cell>
          <cell r="H490">
            <v>806.40000000000009</v>
          </cell>
          <cell r="I490">
            <v>806.40000000000009</v>
          </cell>
          <cell r="J490">
            <v>1008.0000000000001</v>
          </cell>
          <cell r="K490">
            <v>806.40000000000009</v>
          </cell>
          <cell r="L490">
            <v>806.40000000000009</v>
          </cell>
          <cell r="M490">
            <v>5241.6000000000004</v>
          </cell>
          <cell r="N490">
            <v>1008.0000000000001</v>
          </cell>
          <cell r="O490">
            <v>806.40000000000009</v>
          </cell>
          <cell r="P490">
            <v>806.40000000000009</v>
          </cell>
          <cell r="Q490">
            <v>1008.0000000000001</v>
          </cell>
          <cell r="R490">
            <v>806.40000000000009</v>
          </cell>
          <cell r="S490">
            <v>806.40000000000009</v>
          </cell>
          <cell r="T490">
            <v>5241.6000000000004</v>
          </cell>
          <cell r="U490">
            <v>10483.200000000001</v>
          </cell>
          <cell r="V490">
            <v>7757.5680000000002</v>
          </cell>
          <cell r="W490">
            <v>1</v>
          </cell>
          <cell r="AE490" t="str">
            <v>100515</v>
          </cell>
          <cell r="AF490" t="str">
            <v>&lt;&gt;0</v>
          </cell>
        </row>
        <row r="491">
          <cell r="B491" t="str">
            <v>GLADE DUAL CITRUS</v>
          </cell>
          <cell r="C491">
            <v>440</v>
          </cell>
          <cell r="D491">
            <v>6</v>
          </cell>
          <cell r="E491" t="str">
            <v>090640</v>
          </cell>
          <cell r="F491">
            <v>0.74</v>
          </cell>
          <cell r="G491">
            <v>1008.0000000000001</v>
          </cell>
          <cell r="H491">
            <v>806.40000000000009</v>
          </cell>
          <cell r="I491">
            <v>806.40000000000009</v>
          </cell>
          <cell r="J491">
            <v>1008.0000000000001</v>
          </cell>
          <cell r="K491">
            <v>806.40000000000009</v>
          </cell>
          <cell r="L491">
            <v>806.40000000000009</v>
          </cell>
          <cell r="M491">
            <v>5241.6000000000004</v>
          </cell>
          <cell r="N491">
            <v>1008.0000000000001</v>
          </cell>
          <cell r="O491">
            <v>806.40000000000009</v>
          </cell>
          <cell r="P491">
            <v>806.40000000000009</v>
          </cell>
          <cell r="Q491">
            <v>1008.0000000000001</v>
          </cell>
          <cell r="R491">
            <v>806.40000000000009</v>
          </cell>
          <cell r="S491">
            <v>806.40000000000009</v>
          </cell>
          <cell r="T491">
            <v>5241.6000000000004</v>
          </cell>
          <cell r="U491">
            <v>10483.200000000001</v>
          </cell>
          <cell r="V491">
            <v>7757.5680000000002</v>
          </cell>
          <cell r="W491">
            <v>1</v>
          </cell>
          <cell r="AE491" t="str">
            <v>100530</v>
          </cell>
          <cell r="AF491" t="str">
            <v>&lt;&gt;0</v>
          </cell>
        </row>
        <row r="492">
          <cell r="B492" t="str">
            <v xml:space="preserve">  TOTAL DUAL</v>
          </cell>
          <cell r="D492">
            <v>0</v>
          </cell>
          <cell r="F492">
            <v>0</v>
          </cell>
          <cell r="G492">
            <v>2016.0000000000002</v>
          </cell>
          <cell r="H492">
            <v>1612.8000000000002</v>
          </cell>
          <cell r="I492">
            <v>1612.8000000000002</v>
          </cell>
          <cell r="J492">
            <v>2016.0000000000002</v>
          </cell>
          <cell r="K492">
            <v>1612.8000000000002</v>
          </cell>
          <cell r="L492">
            <v>1612.8000000000002</v>
          </cell>
          <cell r="M492">
            <v>10483.200000000001</v>
          </cell>
          <cell r="N492">
            <v>2016.0000000000002</v>
          </cell>
          <cell r="O492">
            <v>1612.8000000000002</v>
          </cell>
          <cell r="P492">
            <v>1612.8000000000002</v>
          </cell>
          <cell r="Q492">
            <v>2016.0000000000002</v>
          </cell>
          <cell r="R492">
            <v>1612.8000000000002</v>
          </cell>
          <cell r="S492">
            <v>1612.8000000000002</v>
          </cell>
          <cell r="T492">
            <v>10483.200000000001</v>
          </cell>
          <cell r="U492">
            <v>20966.400000000001</v>
          </cell>
          <cell r="V492">
            <v>15515.136</v>
          </cell>
          <cell r="W492">
            <v>1</v>
          </cell>
          <cell r="AE492" t="str">
            <v>100531</v>
          </cell>
          <cell r="AF492" t="str">
            <v>&lt;&gt;0</v>
          </cell>
        </row>
        <row r="493">
          <cell r="D493">
            <v>0</v>
          </cell>
          <cell r="W493">
            <v>1</v>
          </cell>
          <cell r="AE493" t="str">
            <v>100532</v>
          </cell>
          <cell r="AF493" t="str">
            <v>&lt;&gt;0</v>
          </cell>
        </row>
        <row r="494">
          <cell r="B494" t="str">
            <v>GLADE AROMAT ROSA SENSUAL</v>
          </cell>
          <cell r="C494">
            <v>440</v>
          </cell>
          <cell r="D494">
            <v>6</v>
          </cell>
          <cell r="E494" t="str">
            <v>090880</v>
          </cell>
          <cell r="F494">
            <v>0.74</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1</v>
          </cell>
          <cell r="AE494" t="str">
            <v>100535</v>
          </cell>
          <cell r="AF494" t="str">
            <v>&lt;&gt;0</v>
          </cell>
        </row>
        <row r="495">
          <cell r="B495" t="str">
            <v>GLADE AROMAT LAV RELAJANTE 400</v>
          </cell>
          <cell r="C495">
            <v>400</v>
          </cell>
          <cell r="D495">
            <v>6</v>
          </cell>
          <cell r="E495" t="str">
            <v>090887</v>
          </cell>
          <cell r="F495">
            <v>0.74</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1</v>
          </cell>
          <cell r="AE495" t="str">
            <v>100541</v>
          </cell>
          <cell r="AF495" t="str">
            <v>&lt;&gt;0</v>
          </cell>
        </row>
        <row r="496">
          <cell r="B496" t="str">
            <v>GLADE AROMAT CITRICO 400</v>
          </cell>
          <cell r="C496">
            <v>400</v>
          </cell>
          <cell r="D496">
            <v>6</v>
          </cell>
          <cell r="E496" t="str">
            <v>090892</v>
          </cell>
          <cell r="F496">
            <v>0.74</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1</v>
          </cell>
          <cell r="AE496" t="str">
            <v>100550</v>
          </cell>
          <cell r="AF496" t="str">
            <v>&lt;&gt;0</v>
          </cell>
        </row>
        <row r="497">
          <cell r="B497" t="str">
            <v>GLADE AROMAT LAV  400 NUEVO</v>
          </cell>
          <cell r="C497">
            <v>400</v>
          </cell>
          <cell r="D497">
            <v>6</v>
          </cell>
          <cell r="E497" t="str">
            <v>090889</v>
          </cell>
          <cell r="F497">
            <v>0.74</v>
          </cell>
          <cell r="G497">
            <v>2848.5899076923101</v>
          </cell>
          <cell r="H497">
            <v>2278.8719261538454</v>
          </cell>
          <cell r="I497">
            <v>2278.8719261538454</v>
          </cell>
          <cell r="J497">
            <v>2848.5899076923101</v>
          </cell>
          <cell r="K497">
            <v>2278.8719261538454</v>
          </cell>
          <cell r="L497">
            <v>2278.8719261538454</v>
          </cell>
          <cell r="M497">
            <v>14812.667520000003</v>
          </cell>
          <cell r="N497">
            <v>2848.5899076923101</v>
          </cell>
          <cell r="O497">
            <v>2278.8719261538454</v>
          </cell>
          <cell r="P497">
            <v>2278.8719261538454</v>
          </cell>
          <cell r="Q497">
            <v>2848.5899076923101</v>
          </cell>
          <cell r="R497">
            <v>2278.8719261538454</v>
          </cell>
          <cell r="S497">
            <v>2278.8719261538454</v>
          </cell>
          <cell r="T497">
            <v>14812.667520000003</v>
          </cell>
          <cell r="U497">
            <v>29625.335040000005</v>
          </cell>
          <cell r="V497">
            <v>21922.747929600002</v>
          </cell>
          <cell r="W497">
            <v>1</v>
          </cell>
          <cell r="AE497" t="str">
            <v>100551</v>
          </cell>
          <cell r="AF497" t="str">
            <v>&lt;&gt;0</v>
          </cell>
        </row>
        <row r="498">
          <cell r="B498" t="str">
            <v>GLADE AROMAT CITR 400 NUEVO</v>
          </cell>
          <cell r="C498">
            <v>400</v>
          </cell>
          <cell r="D498">
            <v>6</v>
          </cell>
          <cell r="E498" t="str">
            <v>090894</v>
          </cell>
          <cell r="F498">
            <v>0.74</v>
          </cell>
          <cell r="G498">
            <v>2625.2571692307679</v>
          </cell>
          <cell r="H498">
            <v>2100.205735384613</v>
          </cell>
          <cell r="I498">
            <v>2100.205735384613</v>
          </cell>
          <cell r="J498">
            <v>2625.2571692307679</v>
          </cell>
          <cell r="K498">
            <v>2100.205735384613</v>
          </cell>
          <cell r="L498">
            <v>2100.205735384613</v>
          </cell>
          <cell r="M498">
            <v>13651.337279999989</v>
          </cell>
          <cell r="N498">
            <v>2625.2571692307679</v>
          </cell>
          <cell r="O498">
            <v>2100.205735384613</v>
          </cell>
          <cell r="P498">
            <v>2100.205735384613</v>
          </cell>
          <cell r="Q498">
            <v>2625.2571692307679</v>
          </cell>
          <cell r="R498">
            <v>2100.205735384613</v>
          </cell>
          <cell r="S498">
            <v>2100.205735384613</v>
          </cell>
          <cell r="T498">
            <v>13651.337279999989</v>
          </cell>
          <cell r="U498">
            <v>27302.674559999978</v>
          </cell>
          <cell r="V498">
            <v>20203.979174399985</v>
          </cell>
          <cell r="W498">
            <v>1</v>
          </cell>
          <cell r="AE498" t="str">
            <v>100555</v>
          </cell>
          <cell r="AF498" t="str">
            <v>&lt;&gt;0</v>
          </cell>
        </row>
        <row r="499">
          <cell r="B499" t="str">
            <v xml:space="preserve">  TOTAL AROMATERAPIA</v>
          </cell>
          <cell r="D499">
            <v>0</v>
          </cell>
          <cell r="F499">
            <v>0</v>
          </cell>
          <cell r="G499">
            <v>5473.847076923078</v>
          </cell>
          <cell r="H499">
            <v>4379.0776615384584</v>
          </cell>
          <cell r="I499">
            <v>4379.0776615384584</v>
          </cell>
          <cell r="J499">
            <v>5473.847076923078</v>
          </cell>
          <cell r="K499">
            <v>4379.0776615384584</v>
          </cell>
          <cell r="L499">
            <v>4379.0776615384584</v>
          </cell>
          <cell r="M499">
            <v>28464.004799999992</v>
          </cell>
          <cell r="N499">
            <v>5473.847076923078</v>
          </cell>
          <cell r="O499">
            <v>4379.0776615384584</v>
          </cell>
          <cell r="P499">
            <v>4379.0776615384584</v>
          </cell>
          <cell r="Q499">
            <v>5473.847076923078</v>
          </cell>
          <cell r="R499">
            <v>4379.0776615384584</v>
          </cell>
          <cell r="S499">
            <v>4379.0776615384584</v>
          </cell>
          <cell r="T499">
            <v>28464.004799999992</v>
          </cell>
          <cell r="U499">
            <v>56928.009599999983</v>
          </cell>
          <cell r="V499">
            <v>42126.727103999991</v>
          </cell>
          <cell r="W499">
            <v>1</v>
          </cell>
          <cell r="AE499" t="str">
            <v>100556</v>
          </cell>
          <cell r="AF499" t="str">
            <v>&lt;&gt;0</v>
          </cell>
        </row>
        <row r="500">
          <cell r="D500">
            <v>0</v>
          </cell>
          <cell r="W500">
            <v>1</v>
          </cell>
          <cell r="AE500" t="str">
            <v>100560</v>
          </cell>
          <cell r="AF500" t="str">
            <v>&lt;&gt;0</v>
          </cell>
        </row>
        <row r="501">
          <cell r="B501" t="str">
            <v>GLADE ANTITABACO 6X400</v>
          </cell>
          <cell r="C501">
            <v>400</v>
          </cell>
          <cell r="D501">
            <v>6</v>
          </cell>
          <cell r="E501" t="str">
            <v>090609</v>
          </cell>
          <cell r="F501">
            <v>0.73499999999999999</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1</v>
          </cell>
          <cell r="AE501" t="str">
            <v>100725</v>
          </cell>
          <cell r="AF501" t="str">
            <v>&lt;&gt;0</v>
          </cell>
        </row>
        <row r="502">
          <cell r="B502" t="str">
            <v>GLADE AERO ANTITABACO ROC.400</v>
          </cell>
          <cell r="C502">
            <v>400</v>
          </cell>
          <cell r="D502">
            <v>6</v>
          </cell>
          <cell r="E502" t="str">
            <v>090612</v>
          </cell>
          <cell r="F502">
            <v>0.74</v>
          </cell>
          <cell r="G502">
            <v>10752</v>
          </cell>
          <cell r="H502">
            <v>8601.6</v>
          </cell>
          <cell r="I502">
            <v>8601.6</v>
          </cell>
          <cell r="J502">
            <v>10752</v>
          </cell>
          <cell r="K502">
            <v>8601.6</v>
          </cell>
          <cell r="L502">
            <v>8601.6</v>
          </cell>
          <cell r="M502">
            <v>55910.399999999994</v>
          </cell>
          <cell r="N502">
            <v>10752</v>
          </cell>
          <cell r="O502">
            <v>8601.6</v>
          </cell>
          <cell r="P502">
            <v>8601.6</v>
          </cell>
          <cell r="Q502">
            <v>10752</v>
          </cell>
          <cell r="R502">
            <v>8601.6</v>
          </cell>
          <cell r="S502">
            <v>8601.6</v>
          </cell>
          <cell r="T502">
            <v>55910.399999999994</v>
          </cell>
          <cell r="U502">
            <v>111820.79999999999</v>
          </cell>
          <cell r="V502">
            <v>82747.391999999993</v>
          </cell>
          <cell r="W502">
            <v>1</v>
          </cell>
          <cell r="AE502" t="str">
            <v>100749</v>
          </cell>
          <cell r="AF502" t="str">
            <v>&lt;&gt;0</v>
          </cell>
        </row>
        <row r="503">
          <cell r="B503" t="str">
            <v>GLADE ANTITABACO 6X500CC</v>
          </cell>
          <cell r="C503">
            <v>500</v>
          </cell>
          <cell r="D503">
            <v>6</v>
          </cell>
          <cell r="E503" t="str">
            <v>090607</v>
          </cell>
          <cell r="F503">
            <v>0.84</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1</v>
          </cell>
          <cell r="AE503" t="str">
            <v>100750</v>
          </cell>
          <cell r="AF503" t="str">
            <v>&lt;&gt;0</v>
          </cell>
        </row>
        <row r="504">
          <cell r="B504" t="str">
            <v xml:space="preserve">  TOTAL ANTITABACO</v>
          </cell>
          <cell r="D504">
            <v>0</v>
          </cell>
          <cell r="F504">
            <v>0</v>
          </cell>
          <cell r="G504">
            <v>10752</v>
          </cell>
          <cell r="H504">
            <v>8601.6</v>
          </cell>
          <cell r="I504">
            <v>8601.6</v>
          </cell>
          <cell r="J504">
            <v>10752</v>
          </cell>
          <cell r="K504">
            <v>8601.6</v>
          </cell>
          <cell r="L504">
            <v>8601.6</v>
          </cell>
          <cell r="M504">
            <v>55910.399999999994</v>
          </cell>
          <cell r="N504">
            <v>10752</v>
          </cell>
          <cell r="O504">
            <v>8601.6</v>
          </cell>
          <cell r="P504">
            <v>8601.6</v>
          </cell>
          <cell r="Q504">
            <v>10752</v>
          </cell>
          <cell r="R504">
            <v>8601.6</v>
          </cell>
          <cell r="S504">
            <v>8601.6</v>
          </cell>
          <cell r="T504">
            <v>55910.399999999994</v>
          </cell>
          <cell r="U504">
            <v>111820.79999999999</v>
          </cell>
          <cell r="V504">
            <v>82747.391999999993</v>
          </cell>
          <cell r="W504">
            <v>1</v>
          </cell>
          <cell r="AE504" t="str">
            <v>100755</v>
          </cell>
          <cell r="AF504" t="str">
            <v>&lt;&gt;0</v>
          </cell>
        </row>
        <row r="505">
          <cell r="D505">
            <v>0</v>
          </cell>
          <cell r="F505">
            <v>0</v>
          </cell>
          <cell r="W505">
            <v>1</v>
          </cell>
          <cell r="AE505" t="str">
            <v>100757</v>
          </cell>
          <cell r="AF505" t="str">
            <v>&lt;&gt;0</v>
          </cell>
        </row>
        <row r="506">
          <cell r="B506" t="str">
            <v>MIST CAR.+REP.ROCIO MATIN.X12</v>
          </cell>
          <cell r="D506">
            <v>12</v>
          </cell>
          <cell r="E506" t="str">
            <v>097100</v>
          </cell>
          <cell r="F506">
            <v>1</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1</v>
          </cell>
          <cell r="AE506" t="str">
            <v>100763</v>
          </cell>
          <cell r="AF506" t="str">
            <v>&lt;&gt;0</v>
          </cell>
        </row>
        <row r="507">
          <cell r="B507" t="str">
            <v>MIST CAR.+REP.DESP.CAMP. X12</v>
          </cell>
          <cell r="D507">
            <v>12</v>
          </cell>
          <cell r="E507" t="str">
            <v>097110</v>
          </cell>
          <cell r="F507">
            <v>1</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1</v>
          </cell>
          <cell r="AE507" t="str">
            <v>100764</v>
          </cell>
          <cell r="AF507" t="str">
            <v>&lt;&gt;0</v>
          </cell>
        </row>
        <row r="508">
          <cell r="B508" t="str">
            <v>MIST CAR.+REP.BRISA PRIM. X12</v>
          </cell>
          <cell r="D508">
            <v>12</v>
          </cell>
          <cell r="E508" t="str">
            <v>097120</v>
          </cell>
          <cell r="F508">
            <v>1</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1</v>
          </cell>
          <cell r="AE508" t="str">
            <v>100765</v>
          </cell>
          <cell r="AF508" t="str">
            <v>&lt;&gt;0</v>
          </cell>
        </row>
        <row r="509">
          <cell r="B509" t="str">
            <v>GLADE MIST LAVANDA CARC.+REP</v>
          </cell>
          <cell r="D509">
            <v>12</v>
          </cell>
          <cell r="E509" t="str">
            <v>097011</v>
          </cell>
          <cell r="F509">
            <v>1</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1</v>
          </cell>
          <cell r="AE509" t="str">
            <v>100766</v>
          </cell>
          <cell r="AF509" t="str">
            <v>&lt;&gt;0</v>
          </cell>
        </row>
        <row r="510">
          <cell r="B510" t="str">
            <v>PROM MIST PR.CIT+AER.DUAL CIT</v>
          </cell>
          <cell r="D510">
            <v>12</v>
          </cell>
          <cell r="E510" t="str">
            <v>090709</v>
          </cell>
          <cell r="F510">
            <v>1</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1</v>
          </cell>
          <cell r="AE510" t="str">
            <v>100767</v>
          </cell>
          <cell r="AF510" t="str">
            <v>&lt;&gt;0</v>
          </cell>
        </row>
        <row r="511">
          <cell r="B511" t="str">
            <v>MIST PROMO 2X1 APAR ROCIO MATI</v>
          </cell>
          <cell r="C511">
            <v>2</v>
          </cell>
          <cell r="D511">
            <v>12</v>
          </cell>
          <cell r="E511" t="str">
            <v>097124</v>
          </cell>
          <cell r="F511">
            <v>2</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1</v>
          </cell>
          <cell r="AE511" t="str">
            <v>100772</v>
          </cell>
          <cell r="AF511" t="str">
            <v>&lt;&gt;0</v>
          </cell>
        </row>
        <row r="512">
          <cell r="B512" t="str">
            <v>MIST PROMO 2X1 APAR CAMP LAVAN</v>
          </cell>
          <cell r="C512">
            <v>2</v>
          </cell>
          <cell r="D512">
            <v>12</v>
          </cell>
          <cell r="E512" t="str">
            <v>097125</v>
          </cell>
          <cell r="F512">
            <v>2</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1</v>
          </cell>
          <cell r="AE512" t="str">
            <v>100775</v>
          </cell>
          <cell r="AF512" t="str">
            <v>&lt;&gt;0</v>
          </cell>
        </row>
        <row r="513">
          <cell r="B513" t="str">
            <v>GLADE MIST APARATO</v>
          </cell>
          <cell r="D513">
            <v>0</v>
          </cell>
          <cell r="E513" t="str">
            <v>097128</v>
          </cell>
          <cell r="F513">
            <v>1</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1</v>
          </cell>
          <cell r="AE513" t="str">
            <v>100776</v>
          </cell>
          <cell r="AF513" t="str">
            <v>&lt;&gt;0</v>
          </cell>
        </row>
        <row r="514">
          <cell r="B514" t="str">
            <v>20% DESC.MIST.ROCIO FULLX12MZA</v>
          </cell>
          <cell r="D514">
            <v>12</v>
          </cell>
          <cell r="E514" t="str">
            <v>097101</v>
          </cell>
          <cell r="F514">
            <v>1</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1</v>
          </cell>
          <cell r="AE514" t="str">
            <v>100778</v>
          </cell>
          <cell r="AF514" t="str">
            <v>&lt;&gt;0</v>
          </cell>
        </row>
        <row r="515">
          <cell r="B515" t="str">
            <v>20%DESC.MIST D.CAMP.FULLX12MZA</v>
          </cell>
          <cell r="D515">
            <v>12</v>
          </cell>
          <cell r="E515" t="str">
            <v>097111</v>
          </cell>
          <cell r="F515">
            <v>1</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1</v>
          </cell>
          <cell r="AE515" t="str">
            <v>100781</v>
          </cell>
          <cell r="AF515" t="str">
            <v>&lt;&gt;0</v>
          </cell>
        </row>
        <row r="516">
          <cell r="B516" t="str">
            <v>20% DESC.MIST.LAV.FULL MZA.</v>
          </cell>
          <cell r="D516">
            <v>12</v>
          </cell>
          <cell r="E516" t="str">
            <v>097013</v>
          </cell>
          <cell r="F516">
            <v>1</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1</v>
          </cell>
          <cell r="AE516" t="str">
            <v>100782</v>
          </cell>
          <cell r="AF516" t="str">
            <v>&lt;&gt;0</v>
          </cell>
        </row>
        <row r="517">
          <cell r="B517" t="str">
            <v>GLADE MIST PRIM.CITR.CARC.+REP</v>
          </cell>
          <cell r="D517">
            <v>12</v>
          </cell>
          <cell r="E517" t="str">
            <v>097130</v>
          </cell>
          <cell r="F517">
            <v>1</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1</v>
          </cell>
          <cell r="AE517" t="str">
            <v>100789</v>
          </cell>
          <cell r="AF517" t="str">
            <v>&lt;&gt;0</v>
          </cell>
        </row>
        <row r="518">
          <cell r="B518" t="str">
            <v xml:space="preserve">  TOTAL GLADE MIST APARAT</v>
          </cell>
          <cell r="D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1</v>
          </cell>
          <cell r="AE518" t="str">
            <v>100898</v>
          </cell>
          <cell r="AF518" t="str">
            <v>&lt;&gt;0</v>
          </cell>
        </row>
        <row r="519">
          <cell r="D519">
            <v>0</v>
          </cell>
          <cell r="F519">
            <v>0</v>
          </cell>
          <cell r="W519">
            <v>1</v>
          </cell>
          <cell r="AE519" t="str">
            <v>101045</v>
          </cell>
          <cell r="AF519" t="str">
            <v>&lt;&gt;0</v>
          </cell>
        </row>
        <row r="520">
          <cell r="B520" t="str">
            <v>MIST REPUESTO ROCIO MATINALX12</v>
          </cell>
          <cell r="D520">
            <v>12</v>
          </cell>
          <cell r="E520" t="str">
            <v>097000</v>
          </cell>
          <cell r="F520">
            <v>1</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1</v>
          </cell>
          <cell r="AE520" t="str">
            <v>101046</v>
          </cell>
          <cell r="AF520" t="str">
            <v>&lt;&gt;0</v>
          </cell>
        </row>
        <row r="521">
          <cell r="B521" t="str">
            <v>MIST REP. DESPERTAR CAMP. X12</v>
          </cell>
          <cell r="D521">
            <v>12</v>
          </cell>
          <cell r="E521" t="str">
            <v>097010</v>
          </cell>
          <cell r="F521">
            <v>1</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1</v>
          </cell>
          <cell r="AE521" t="str">
            <v>101047</v>
          </cell>
          <cell r="AF521" t="str">
            <v>&lt;&gt;0</v>
          </cell>
        </row>
        <row r="522">
          <cell r="B522" t="str">
            <v>MIST REP.BRISA PRIMAVERAL X12</v>
          </cell>
          <cell r="D522">
            <v>12</v>
          </cell>
          <cell r="E522" t="str">
            <v>097020</v>
          </cell>
          <cell r="F522">
            <v>1</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1</v>
          </cell>
          <cell r="AE522" t="str">
            <v>101049</v>
          </cell>
          <cell r="AF522" t="str">
            <v>&lt;&gt;0</v>
          </cell>
        </row>
        <row r="523">
          <cell r="B523" t="str">
            <v>GLADE MIST REPUESTO LAVANDAX12</v>
          </cell>
          <cell r="D523">
            <v>12</v>
          </cell>
          <cell r="E523" t="str">
            <v>097012</v>
          </cell>
          <cell r="F523">
            <v>1</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1</v>
          </cell>
          <cell r="AE523" t="str">
            <v>101052</v>
          </cell>
          <cell r="AF523" t="str">
            <v>&lt;&gt;0</v>
          </cell>
        </row>
        <row r="524">
          <cell r="B524" t="str">
            <v>MIST PROMO 2X1 REP DESP CAMPES</v>
          </cell>
          <cell r="C524">
            <v>2</v>
          </cell>
          <cell r="D524">
            <v>12</v>
          </cell>
          <cell r="E524" t="str">
            <v>097126</v>
          </cell>
          <cell r="F524">
            <v>2</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1</v>
          </cell>
          <cell r="AE524" t="str">
            <v>101054</v>
          </cell>
          <cell r="AF524" t="str">
            <v>&lt;&gt;0</v>
          </cell>
        </row>
        <row r="525">
          <cell r="B525" t="str">
            <v>PROM MIST 2X1 REP C LAVANDA</v>
          </cell>
          <cell r="C525">
            <v>2</v>
          </cell>
          <cell r="D525">
            <v>12</v>
          </cell>
          <cell r="E525" t="str">
            <v>097122</v>
          </cell>
          <cell r="F525">
            <v>2</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1</v>
          </cell>
          <cell r="AE525" t="str">
            <v>101082</v>
          </cell>
          <cell r="AF525" t="str">
            <v>&lt;&gt;0</v>
          </cell>
        </row>
        <row r="526">
          <cell r="B526" t="str">
            <v>20% DESC.MIST ROCIO REPX12 MZA</v>
          </cell>
          <cell r="D526">
            <v>12</v>
          </cell>
          <cell r="E526" t="str">
            <v>097001</v>
          </cell>
          <cell r="F526">
            <v>1</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1</v>
          </cell>
          <cell r="AE526" t="str">
            <v>101083</v>
          </cell>
          <cell r="AF526" t="str">
            <v>&lt;&gt;0</v>
          </cell>
        </row>
        <row r="527">
          <cell r="B527" t="str">
            <v>20% DESC.MIST D.CAMP.REPX12MZA</v>
          </cell>
          <cell r="D527">
            <v>12</v>
          </cell>
          <cell r="E527" t="str">
            <v>097009</v>
          </cell>
          <cell r="F527">
            <v>1</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1</v>
          </cell>
          <cell r="AE527" t="str">
            <v>101176</v>
          </cell>
          <cell r="AF527" t="str">
            <v>&lt;&gt;0</v>
          </cell>
        </row>
        <row r="528">
          <cell r="B528" t="str">
            <v>20% DESC MIST LAV.REPX12 MZA</v>
          </cell>
          <cell r="D528">
            <v>12</v>
          </cell>
          <cell r="E528" t="str">
            <v>097014</v>
          </cell>
          <cell r="F528">
            <v>1</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1</v>
          </cell>
          <cell r="AE528" t="str">
            <v>101177</v>
          </cell>
          <cell r="AF528" t="str">
            <v>&lt;&gt;0</v>
          </cell>
        </row>
        <row r="529">
          <cell r="B529" t="str">
            <v>MIST REP.PRIMAV.CITRICA X12</v>
          </cell>
          <cell r="D529">
            <v>12</v>
          </cell>
          <cell r="E529" t="str">
            <v>097131</v>
          </cell>
          <cell r="F529">
            <v>1</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1</v>
          </cell>
          <cell r="AE529" t="str">
            <v>101192</v>
          </cell>
          <cell r="AF529" t="str">
            <v>&lt;&gt;0</v>
          </cell>
        </row>
        <row r="530">
          <cell r="B530" t="str">
            <v xml:space="preserve">  TOTAL GLADE MIST REFILL</v>
          </cell>
          <cell r="D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1</v>
          </cell>
          <cell r="AE530" t="str">
            <v>101330</v>
          </cell>
          <cell r="AF530" t="str">
            <v>&lt;&gt;0</v>
          </cell>
        </row>
        <row r="531">
          <cell r="D531">
            <v>0</v>
          </cell>
          <cell r="W531">
            <v>1</v>
          </cell>
          <cell r="AE531" t="str">
            <v>103002</v>
          </cell>
          <cell r="AF531" t="str">
            <v>&lt;&gt;0</v>
          </cell>
        </row>
        <row r="532">
          <cell r="B532" t="str">
            <v xml:space="preserve">  TOTAL GLADE MIST</v>
          </cell>
          <cell r="D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1</v>
          </cell>
          <cell r="AE532" t="str">
            <v>103004</v>
          </cell>
          <cell r="AF532" t="str">
            <v>&lt;&gt;0</v>
          </cell>
        </row>
        <row r="533">
          <cell r="D533">
            <v>0</v>
          </cell>
          <cell r="W533">
            <v>1</v>
          </cell>
          <cell r="AE533" t="str">
            <v>105267</v>
          </cell>
          <cell r="AF533" t="str">
            <v>&lt;&gt;0</v>
          </cell>
        </row>
        <row r="534">
          <cell r="B534" t="str">
            <v>GLADE TOQUE AP PROMO LEAF</v>
          </cell>
          <cell r="D534">
            <v>12</v>
          </cell>
          <cell r="E534" t="str">
            <v>811112</v>
          </cell>
          <cell r="F534">
            <v>1</v>
          </cell>
          <cell r="G534">
            <v>0</v>
          </cell>
          <cell r="H534">
            <v>0</v>
          </cell>
          <cell r="I534">
            <v>0</v>
          </cell>
          <cell r="J534">
            <v>0</v>
          </cell>
          <cell r="K534">
            <v>0</v>
          </cell>
          <cell r="L534">
            <v>0</v>
          </cell>
          <cell r="M534">
            <v>0</v>
          </cell>
          <cell r="N534">
            <v>0</v>
          </cell>
          <cell r="O534">
            <v>0</v>
          </cell>
          <cell r="P534">
            <v>5000</v>
          </cell>
          <cell r="Q534">
            <v>5000</v>
          </cell>
          <cell r="R534">
            <v>5000</v>
          </cell>
          <cell r="S534">
            <v>0</v>
          </cell>
          <cell r="T534">
            <v>15000</v>
          </cell>
          <cell r="U534">
            <v>15000</v>
          </cell>
          <cell r="V534">
            <v>15000</v>
          </cell>
          <cell r="W534">
            <v>1</v>
          </cell>
          <cell r="AE534" t="str">
            <v>105269</v>
          </cell>
          <cell r="AF534" t="str">
            <v>&lt;&gt;0</v>
          </cell>
        </row>
        <row r="535">
          <cell r="B535" t="str">
            <v>GLADE TOQUE FL AP gratis +REP</v>
          </cell>
          <cell r="D535">
            <v>12</v>
          </cell>
          <cell r="E535" t="str">
            <v>097201</v>
          </cell>
          <cell r="F535">
            <v>1</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1</v>
          </cell>
          <cell r="AE535" t="str">
            <v>105272</v>
          </cell>
          <cell r="AF535" t="str">
            <v>&lt;&gt;0</v>
          </cell>
        </row>
        <row r="536">
          <cell r="B536" t="str">
            <v>GLADE FLORAL AP grat+REP ANT.</v>
          </cell>
          <cell r="D536">
            <v>12</v>
          </cell>
          <cell r="E536" t="str">
            <v>097202</v>
          </cell>
          <cell r="F536">
            <v>1</v>
          </cell>
          <cell r="G536">
            <v>1000</v>
          </cell>
          <cell r="H536">
            <v>1000</v>
          </cell>
          <cell r="I536">
            <v>1000</v>
          </cell>
          <cell r="J536">
            <v>1000</v>
          </cell>
          <cell r="K536">
            <v>0</v>
          </cell>
          <cell r="L536">
            <v>0</v>
          </cell>
          <cell r="M536">
            <v>4000</v>
          </cell>
          <cell r="N536">
            <v>0</v>
          </cell>
          <cell r="O536">
            <v>0</v>
          </cell>
          <cell r="P536">
            <v>1000</v>
          </cell>
          <cell r="Q536">
            <v>1000</v>
          </cell>
          <cell r="R536">
            <v>1000</v>
          </cell>
          <cell r="S536">
            <v>0</v>
          </cell>
          <cell r="T536">
            <v>3000</v>
          </cell>
          <cell r="U536">
            <v>7000</v>
          </cell>
          <cell r="V536">
            <v>7000</v>
          </cell>
          <cell r="W536">
            <v>1</v>
          </cell>
          <cell r="AE536" t="str">
            <v>105410</v>
          </cell>
          <cell r="AF536" t="str">
            <v>&lt;&gt;0</v>
          </cell>
        </row>
        <row r="537">
          <cell r="B537" t="str">
            <v>GLADE TOQUE PINO AP+REP</v>
          </cell>
          <cell r="D537">
            <v>12</v>
          </cell>
          <cell r="E537" t="str">
            <v>097210</v>
          </cell>
          <cell r="F537">
            <v>1</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1</v>
          </cell>
          <cell r="AE537" t="str">
            <v>105417</v>
          </cell>
          <cell r="AF537" t="str">
            <v>&lt;&gt;0</v>
          </cell>
        </row>
        <row r="538">
          <cell r="B538" t="str">
            <v>GLADE TOQUE PINO AP gratis+REP</v>
          </cell>
          <cell r="D538">
            <v>12</v>
          </cell>
          <cell r="E538" t="str">
            <v>097211</v>
          </cell>
          <cell r="F538">
            <v>1</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1</v>
          </cell>
          <cell r="AE538" t="str">
            <v>105420</v>
          </cell>
          <cell r="AF538" t="str">
            <v>&lt;&gt;0</v>
          </cell>
        </row>
        <row r="539">
          <cell r="B539" t="str">
            <v>GLADE TOQUE LAVANDA AP+REP</v>
          </cell>
          <cell r="D539">
            <v>12</v>
          </cell>
          <cell r="E539" t="str">
            <v>097220</v>
          </cell>
          <cell r="F539">
            <v>1</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1</v>
          </cell>
          <cell r="AE539" t="str">
            <v>105424</v>
          </cell>
          <cell r="AF539" t="str">
            <v>&lt;&gt;0</v>
          </cell>
        </row>
        <row r="540">
          <cell r="B540" t="str">
            <v>GLADE TOQUE LAV AP gratis+REP</v>
          </cell>
          <cell r="D540">
            <v>12</v>
          </cell>
          <cell r="E540" t="str">
            <v>097221</v>
          </cell>
          <cell r="F540">
            <v>1</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1</v>
          </cell>
          <cell r="AE540" t="str">
            <v>105430</v>
          </cell>
          <cell r="AF540" t="str">
            <v>&lt;&gt;0</v>
          </cell>
        </row>
        <row r="541">
          <cell r="B541" t="str">
            <v>GLADE TOQUE FLOR AP+REP antirr</v>
          </cell>
          <cell r="D541">
            <v>12</v>
          </cell>
          <cell r="E541" t="str">
            <v>097203</v>
          </cell>
          <cell r="F541">
            <v>1</v>
          </cell>
          <cell r="G541">
            <v>1075.2</v>
          </cell>
          <cell r="H541">
            <v>873.6</v>
          </cell>
          <cell r="I541">
            <v>873.6</v>
          </cell>
          <cell r="J541">
            <v>1075.2</v>
          </cell>
          <cell r="K541">
            <v>873.6</v>
          </cell>
          <cell r="L541">
            <v>873.6</v>
          </cell>
          <cell r="M541">
            <v>5644.8000000000011</v>
          </cell>
          <cell r="N541">
            <v>1075.2</v>
          </cell>
          <cell r="O541">
            <v>873.6</v>
          </cell>
          <cell r="P541">
            <v>873.6</v>
          </cell>
          <cell r="Q541">
            <v>1075.2</v>
          </cell>
          <cell r="R541">
            <v>873.6</v>
          </cell>
          <cell r="S541">
            <v>1300</v>
          </cell>
          <cell r="T541">
            <v>6071.2000000000007</v>
          </cell>
          <cell r="U541">
            <v>11716.000000000002</v>
          </cell>
          <cell r="V541">
            <v>11716.000000000002</v>
          </cell>
          <cell r="W541">
            <v>1</v>
          </cell>
          <cell r="AE541" t="str">
            <v>105500</v>
          </cell>
          <cell r="AF541" t="str">
            <v>&lt;&gt;0</v>
          </cell>
        </row>
        <row r="542">
          <cell r="B542" t="str">
            <v>GLADE TOQUE PINO AP+REP antirr</v>
          </cell>
          <cell r="D542">
            <v>12</v>
          </cell>
          <cell r="E542" t="str">
            <v>097213</v>
          </cell>
          <cell r="F542">
            <v>1</v>
          </cell>
          <cell r="G542">
            <v>1814.4</v>
          </cell>
          <cell r="H542">
            <v>1478.4</v>
          </cell>
          <cell r="I542">
            <v>1478.4</v>
          </cell>
          <cell r="J542">
            <v>1814.4</v>
          </cell>
          <cell r="K542">
            <v>1478.4</v>
          </cell>
          <cell r="L542">
            <v>1478.4</v>
          </cell>
          <cell r="M542">
            <v>9542.4</v>
          </cell>
          <cell r="N542">
            <v>1814.4</v>
          </cell>
          <cell r="O542">
            <v>1478.4</v>
          </cell>
          <cell r="P542">
            <v>1478.4</v>
          </cell>
          <cell r="Q542">
            <v>1814.4</v>
          </cell>
          <cell r="R542">
            <v>1478.4</v>
          </cell>
          <cell r="S542">
            <v>2200</v>
          </cell>
          <cell r="T542">
            <v>10264</v>
          </cell>
          <cell r="U542">
            <v>19806.400000000001</v>
          </cell>
          <cell r="V542">
            <v>19806.400000000001</v>
          </cell>
          <cell r="W542">
            <v>1</v>
          </cell>
          <cell r="AE542" t="str">
            <v>105510</v>
          </cell>
          <cell r="AF542" t="str">
            <v>&lt;&gt;0</v>
          </cell>
        </row>
        <row r="543">
          <cell r="B543" t="str">
            <v>GLADE T&amp;F PINO AP+REP GRAT ANT</v>
          </cell>
          <cell r="D543">
            <v>12</v>
          </cell>
          <cell r="E543" t="str">
            <v>097219</v>
          </cell>
          <cell r="F543">
            <v>1</v>
          </cell>
          <cell r="G543">
            <v>1000</v>
          </cell>
          <cell r="H543">
            <v>1000</v>
          </cell>
          <cell r="I543">
            <v>1000</v>
          </cell>
          <cell r="J543">
            <v>1000</v>
          </cell>
          <cell r="K543">
            <v>0</v>
          </cell>
          <cell r="L543">
            <v>1</v>
          </cell>
          <cell r="M543">
            <v>4001</v>
          </cell>
          <cell r="N543">
            <v>0</v>
          </cell>
          <cell r="O543">
            <v>0</v>
          </cell>
          <cell r="P543">
            <v>1000</v>
          </cell>
          <cell r="Q543">
            <v>1000</v>
          </cell>
          <cell r="R543">
            <v>1000</v>
          </cell>
          <cell r="S543">
            <v>0</v>
          </cell>
          <cell r="T543">
            <v>3000</v>
          </cell>
          <cell r="U543">
            <v>7001</v>
          </cell>
          <cell r="V543">
            <v>7001</v>
          </cell>
          <cell r="W543">
            <v>1</v>
          </cell>
          <cell r="AE543" t="str">
            <v>105520</v>
          </cell>
          <cell r="AF543" t="str">
            <v>&lt;&gt;0</v>
          </cell>
        </row>
        <row r="544">
          <cell r="B544" t="str">
            <v>GLADE TOQUE LAV AP+REP antirr.</v>
          </cell>
          <cell r="D544">
            <v>12</v>
          </cell>
          <cell r="E544" t="str">
            <v>097223</v>
          </cell>
          <cell r="F544">
            <v>1</v>
          </cell>
          <cell r="G544">
            <v>1234.0633846153873</v>
          </cell>
          <cell r="H544">
            <v>987.25070769230979</v>
          </cell>
          <cell r="I544">
            <v>987.25070769230979</v>
          </cell>
          <cell r="J544">
            <v>1234.0633846153873</v>
          </cell>
          <cell r="K544">
            <v>987.25070769230979</v>
          </cell>
          <cell r="L544">
            <v>987.25070769230979</v>
          </cell>
          <cell r="M544">
            <v>6417.1296000000148</v>
          </cell>
          <cell r="N544">
            <v>1234.0633846153873</v>
          </cell>
          <cell r="O544">
            <v>987.25070769230979</v>
          </cell>
          <cell r="P544">
            <v>987.25070769230979</v>
          </cell>
          <cell r="Q544">
            <v>1234.0633846153873</v>
          </cell>
          <cell r="R544">
            <v>987.25070769230979</v>
          </cell>
          <cell r="S544">
            <v>1469.1230769230767</v>
          </cell>
          <cell r="T544">
            <v>6899.0019692307815</v>
          </cell>
          <cell r="U544">
            <v>13316.131569230796</v>
          </cell>
          <cell r="V544">
            <v>13316.131569230796</v>
          </cell>
          <cell r="W544">
            <v>1</v>
          </cell>
          <cell r="AE544" t="str">
            <v>105530</v>
          </cell>
          <cell r="AF544" t="str">
            <v>&lt;&gt;0</v>
          </cell>
        </row>
        <row r="545">
          <cell r="B545" t="str">
            <v>GLADE TOQUE WINNIE THE POOH</v>
          </cell>
          <cell r="D545">
            <v>12</v>
          </cell>
          <cell r="E545" t="str">
            <v>097229</v>
          </cell>
          <cell r="F545">
            <v>1</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1</v>
          </cell>
          <cell r="AE545" t="str">
            <v>106000</v>
          </cell>
          <cell r="AF545" t="str">
            <v>&lt;&gt;0</v>
          </cell>
        </row>
        <row r="546">
          <cell r="B546" t="str">
            <v>GLADE LAV AP gratis+REP ANT.</v>
          </cell>
          <cell r="D546">
            <v>12</v>
          </cell>
          <cell r="E546" t="str">
            <v>097239</v>
          </cell>
          <cell r="F546">
            <v>1</v>
          </cell>
          <cell r="G546">
            <v>1000</v>
          </cell>
          <cell r="H546">
            <v>1000</v>
          </cell>
          <cell r="I546">
            <v>1000</v>
          </cell>
          <cell r="J546">
            <v>1000</v>
          </cell>
          <cell r="K546">
            <v>0</v>
          </cell>
          <cell r="L546">
            <v>0</v>
          </cell>
          <cell r="M546">
            <v>4000</v>
          </cell>
          <cell r="N546">
            <v>0</v>
          </cell>
          <cell r="O546">
            <v>0</v>
          </cell>
          <cell r="P546">
            <v>1000</v>
          </cell>
          <cell r="Q546">
            <v>1000</v>
          </cell>
          <cell r="R546">
            <v>1000</v>
          </cell>
          <cell r="S546">
            <v>0</v>
          </cell>
          <cell r="T546">
            <v>3000</v>
          </cell>
          <cell r="U546">
            <v>7000</v>
          </cell>
          <cell r="V546">
            <v>7000</v>
          </cell>
          <cell r="W546">
            <v>1</v>
          </cell>
          <cell r="AE546" t="str">
            <v>106001</v>
          </cell>
          <cell r="AF546" t="str">
            <v>&lt;&gt;0</v>
          </cell>
        </row>
        <row r="547">
          <cell r="B547" t="str">
            <v>TOTAL GLADE TOQUE APARATO</v>
          </cell>
          <cell r="D547">
            <v>0</v>
          </cell>
          <cell r="G547">
            <v>7123.6633846153873</v>
          </cell>
          <cell r="H547">
            <v>6339.2507076923102</v>
          </cell>
          <cell r="I547">
            <v>6339.2507076923102</v>
          </cell>
          <cell r="J547">
            <v>7123.6633846153873</v>
          </cell>
          <cell r="K547">
            <v>3339.2507076923098</v>
          </cell>
          <cell r="L547">
            <v>3340.2507076923098</v>
          </cell>
          <cell r="M547">
            <v>33605.329600000012</v>
          </cell>
          <cell r="N547">
            <v>4123.6633846153873</v>
          </cell>
          <cell r="O547">
            <v>3339.2507076923098</v>
          </cell>
          <cell r="P547">
            <v>11339.25070769231</v>
          </cell>
          <cell r="Q547">
            <v>12123.663384615387</v>
          </cell>
          <cell r="R547">
            <v>11339.25070769231</v>
          </cell>
          <cell r="S547">
            <v>4969.123076923077</v>
          </cell>
          <cell r="T547">
            <v>47234.20196923078</v>
          </cell>
          <cell r="U547">
            <v>80839.531569230792</v>
          </cell>
          <cell r="V547">
            <v>80839.531569230792</v>
          </cell>
          <cell r="W547">
            <v>1</v>
          </cell>
          <cell r="AE547" t="str">
            <v>106100</v>
          </cell>
          <cell r="AF547" t="str">
            <v>&lt;&gt;0</v>
          </cell>
        </row>
        <row r="548">
          <cell r="D548">
            <v>0</v>
          </cell>
          <cell r="W548">
            <v>1</v>
          </cell>
          <cell r="AE548" t="str">
            <v>106101</v>
          </cell>
          <cell r="AF548" t="str">
            <v>&lt;&gt;0</v>
          </cell>
        </row>
        <row r="549">
          <cell r="B549" t="str">
            <v>GLADE TOQUE FLORAL REPUESTO</v>
          </cell>
          <cell r="D549">
            <v>12</v>
          </cell>
          <cell r="E549" t="str">
            <v>097205</v>
          </cell>
          <cell r="F549">
            <v>1</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v>
          </cell>
          <cell r="AE549" t="str">
            <v>106103</v>
          </cell>
          <cell r="AF549" t="str">
            <v>&lt;&gt;0</v>
          </cell>
        </row>
        <row r="550">
          <cell r="B550" t="str">
            <v>GLADE TOQUE PINO REPUESTO</v>
          </cell>
          <cell r="D550">
            <v>12</v>
          </cell>
          <cell r="E550" t="str">
            <v>097215</v>
          </cell>
          <cell r="F550">
            <v>1</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1</v>
          </cell>
          <cell r="AE550" t="str">
            <v>106104</v>
          </cell>
          <cell r="AF550" t="str">
            <v>&lt;&gt;0</v>
          </cell>
        </row>
        <row r="551">
          <cell r="B551" t="str">
            <v>GLADE TOQUE LAVANDA REPUESTO</v>
          </cell>
          <cell r="D551">
            <v>12</v>
          </cell>
          <cell r="E551" t="str">
            <v>097225</v>
          </cell>
          <cell r="F551">
            <v>1</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1</v>
          </cell>
          <cell r="AE551" t="str">
            <v>106107</v>
          </cell>
          <cell r="AF551" t="str">
            <v>&lt;&gt;0</v>
          </cell>
        </row>
        <row r="552">
          <cell r="B552" t="str">
            <v>GLADE TOQUE FLOR REP antirrobo</v>
          </cell>
          <cell r="D552">
            <v>12</v>
          </cell>
          <cell r="E552" t="str">
            <v>097207</v>
          </cell>
          <cell r="F552">
            <v>1</v>
          </cell>
          <cell r="G552">
            <v>7440</v>
          </cell>
          <cell r="H552">
            <v>5952</v>
          </cell>
          <cell r="I552">
            <v>6240</v>
          </cell>
          <cell r="J552">
            <v>7440</v>
          </cell>
          <cell r="K552">
            <v>5952</v>
          </cell>
          <cell r="L552">
            <v>6240</v>
          </cell>
          <cell r="M552">
            <v>39264</v>
          </cell>
          <cell r="N552">
            <v>7200</v>
          </cell>
          <cell r="O552">
            <v>5760</v>
          </cell>
          <cell r="P552">
            <v>5760</v>
          </cell>
          <cell r="Q552">
            <v>7200</v>
          </cell>
          <cell r="R552">
            <v>5760</v>
          </cell>
          <cell r="S552">
            <v>5760</v>
          </cell>
          <cell r="T552">
            <v>37440</v>
          </cell>
          <cell r="U552">
            <v>76704</v>
          </cell>
          <cell r="V552">
            <v>76704</v>
          </cell>
          <cell r="W552">
            <v>1</v>
          </cell>
          <cell r="AE552" t="str">
            <v>106108</v>
          </cell>
          <cell r="AF552" t="str">
            <v>&lt;&gt;0</v>
          </cell>
        </row>
        <row r="553">
          <cell r="B553" t="str">
            <v>GLADE TOQUE PINO REP antirrobo</v>
          </cell>
          <cell r="D553">
            <v>12</v>
          </cell>
          <cell r="E553" t="str">
            <v>097218</v>
          </cell>
          <cell r="F553">
            <v>1</v>
          </cell>
          <cell r="G553">
            <v>4960</v>
          </cell>
          <cell r="H553">
            <v>3968</v>
          </cell>
          <cell r="I553">
            <v>4160</v>
          </cell>
          <cell r="J553">
            <v>4960</v>
          </cell>
          <cell r="K553">
            <v>3968</v>
          </cell>
          <cell r="L553">
            <v>4160</v>
          </cell>
          <cell r="M553">
            <v>26176</v>
          </cell>
          <cell r="N553">
            <v>4800</v>
          </cell>
          <cell r="O553">
            <v>3840</v>
          </cell>
          <cell r="P553">
            <v>3840</v>
          </cell>
          <cell r="Q553">
            <v>4800</v>
          </cell>
          <cell r="R553">
            <v>3840</v>
          </cell>
          <cell r="S553">
            <v>3840</v>
          </cell>
          <cell r="T553">
            <v>24960</v>
          </cell>
          <cell r="U553">
            <v>51136</v>
          </cell>
          <cell r="V553">
            <v>51136</v>
          </cell>
          <cell r="W553">
            <v>1</v>
          </cell>
          <cell r="AE553" t="str">
            <v>107000</v>
          </cell>
          <cell r="AF553" t="str">
            <v>&lt;&gt;0</v>
          </cell>
        </row>
        <row r="554">
          <cell r="B554" t="str">
            <v>GLADE TOQUE LAV REP antirrobo</v>
          </cell>
          <cell r="D554">
            <v>12</v>
          </cell>
          <cell r="E554" t="str">
            <v>097228</v>
          </cell>
          <cell r="F554">
            <v>1</v>
          </cell>
          <cell r="G554">
            <v>4960</v>
          </cell>
          <cell r="H554">
            <v>3968</v>
          </cell>
          <cell r="I554">
            <v>3968</v>
          </cell>
          <cell r="J554">
            <v>4960</v>
          </cell>
          <cell r="K554">
            <v>3968</v>
          </cell>
          <cell r="L554">
            <v>3968</v>
          </cell>
          <cell r="M554">
            <v>25792</v>
          </cell>
          <cell r="N554">
            <v>4800</v>
          </cell>
          <cell r="O554">
            <v>3840</v>
          </cell>
          <cell r="P554">
            <v>3840</v>
          </cell>
          <cell r="Q554">
            <v>4800</v>
          </cell>
          <cell r="R554">
            <v>3840</v>
          </cell>
          <cell r="S554">
            <v>3840</v>
          </cell>
          <cell r="T554">
            <v>24960</v>
          </cell>
          <cell r="U554">
            <v>50752</v>
          </cell>
          <cell r="V554">
            <v>50752</v>
          </cell>
          <cell r="W554">
            <v>1</v>
          </cell>
          <cell r="AE554" t="str">
            <v>107050</v>
          </cell>
          <cell r="AF554" t="str">
            <v>&lt;&gt;0</v>
          </cell>
        </row>
        <row r="555">
          <cell r="B555" t="str">
            <v>GLADE T&amp;F LAV REPx2  antirrobo</v>
          </cell>
          <cell r="D555">
            <v>12</v>
          </cell>
          <cell r="E555" t="str">
            <v>097231</v>
          </cell>
          <cell r="F555">
            <v>2</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1</v>
          </cell>
          <cell r="AE555" t="str">
            <v>107100</v>
          </cell>
          <cell r="AF555" t="str">
            <v>&lt;&gt;0</v>
          </cell>
        </row>
        <row r="556">
          <cell r="B556" t="str">
            <v>GLADE T&amp;F ANT REP  antirrobo</v>
          </cell>
          <cell r="D556">
            <v>12</v>
          </cell>
          <cell r="E556" t="str">
            <v>811115</v>
          </cell>
          <cell r="F556">
            <v>1</v>
          </cell>
          <cell r="G556">
            <v>0</v>
          </cell>
          <cell r="H556">
            <v>0</v>
          </cell>
          <cell r="I556">
            <v>0</v>
          </cell>
          <cell r="J556">
            <v>0</v>
          </cell>
          <cell r="K556">
            <v>0</v>
          </cell>
          <cell r="L556">
            <v>0</v>
          </cell>
          <cell r="M556">
            <v>0</v>
          </cell>
          <cell r="N556">
            <v>5000</v>
          </cell>
          <cell r="O556">
            <v>6400</v>
          </cell>
          <cell r="P556">
            <v>6400</v>
          </cell>
          <cell r="Q556">
            <v>8000</v>
          </cell>
          <cell r="R556">
            <v>6400</v>
          </cell>
          <cell r="S556">
            <v>6400</v>
          </cell>
          <cell r="T556">
            <v>38600</v>
          </cell>
          <cell r="U556">
            <v>38600</v>
          </cell>
          <cell r="V556">
            <v>38600</v>
          </cell>
          <cell r="W556">
            <v>1</v>
          </cell>
          <cell r="AE556" t="str">
            <v>107101</v>
          </cell>
          <cell r="AF556" t="str">
            <v>&lt;&gt;0</v>
          </cell>
        </row>
        <row r="557">
          <cell r="B557" t="str">
            <v>PROM.GLADE TOQUE PINO REP 2X1</v>
          </cell>
          <cell r="D557">
            <v>12</v>
          </cell>
          <cell r="E557" t="str">
            <v>097216</v>
          </cell>
          <cell r="F557">
            <v>1</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1</v>
          </cell>
          <cell r="AE557" t="str">
            <v>107103</v>
          </cell>
          <cell r="AF557" t="str">
            <v>&lt;&gt;0</v>
          </cell>
        </row>
        <row r="558">
          <cell r="B558" t="str">
            <v>PROM.GLADE TOQUE LAV. REP 2X1</v>
          </cell>
          <cell r="D558">
            <v>12</v>
          </cell>
          <cell r="E558" t="str">
            <v>097226</v>
          </cell>
          <cell r="F558">
            <v>1</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v>
          </cell>
          <cell r="AE558" t="str">
            <v>107105</v>
          </cell>
          <cell r="AF558" t="str">
            <v>&lt;&gt;0</v>
          </cell>
        </row>
        <row r="559">
          <cell r="B559" t="str">
            <v>TOTAL GLADE TOQUE REPUESTO</v>
          </cell>
          <cell r="D559">
            <v>0</v>
          </cell>
          <cell r="G559">
            <v>17360</v>
          </cell>
          <cell r="H559">
            <v>13888</v>
          </cell>
          <cell r="I559">
            <v>14368</v>
          </cell>
          <cell r="J559">
            <v>17360</v>
          </cell>
          <cell r="K559">
            <v>13888</v>
          </cell>
          <cell r="L559">
            <v>14368</v>
          </cell>
          <cell r="M559">
            <v>91232</v>
          </cell>
          <cell r="N559">
            <v>21800</v>
          </cell>
          <cell r="O559">
            <v>19840</v>
          </cell>
          <cell r="P559">
            <v>19840</v>
          </cell>
          <cell r="Q559">
            <v>24800</v>
          </cell>
          <cell r="R559">
            <v>19840</v>
          </cell>
          <cell r="S559">
            <v>19840</v>
          </cell>
          <cell r="T559">
            <v>125960</v>
          </cell>
          <cell r="U559">
            <v>217192</v>
          </cell>
          <cell r="V559">
            <v>217192</v>
          </cell>
          <cell r="W559">
            <v>1</v>
          </cell>
          <cell r="AE559" t="str">
            <v>107110</v>
          </cell>
          <cell r="AF559" t="str">
            <v>&lt;&gt;0</v>
          </cell>
        </row>
        <row r="560">
          <cell r="D560">
            <v>0</v>
          </cell>
          <cell r="W560">
            <v>1</v>
          </cell>
          <cell r="AE560" t="str">
            <v>107115</v>
          </cell>
          <cell r="AF560" t="str">
            <v>&lt;&gt;0</v>
          </cell>
        </row>
        <row r="561">
          <cell r="B561" t="str">
            <v>TOTAL GLADE TOQUE</v>
          </cell>
          <cell r="D561">
            <v>0</v>
          </cell>
          <cell r="G561">
            <v>24483.663384615385</v>
          </cell>
          <cell r="H561">
            <v>20227.25070769231</v>
          </cell>
          <cell r="I561">
            <v>20707.25070769231</v>
          </cell>
          <cell r="J561">
            <v>24483.663384615385</v>
          </cell>
          <cell r="K561">
            <v>17227.25070769231</v>
          </cell>
          <cell r="L561">
            <v>17708.25070769231</v>
          </cell>
          <cell r="M561">
            <v>124837.32960000001</v>
          </cell>
          <cell r="N561">
            <v>25923.663384615385</v>
          </cell>
          <cell r="O561">
            <v>23179.25070769231</v>
          </cell>
          <cell r="P561">
            <v>31179.25070769231</v>
          </cell>
          <cell r="Q561">
            <v>36923.663384615385</v>
          </cell>
          <cell r="R561">
            <v>31179.25070769231</v>
          </cell>
          <cell r="S561">
            <v>24809.123076923075</v>
          </cell>
          <cell r="T561">
            <v>173194.20196923078</v>
          </cell>
          <cell r="U561">
            <v>298031.53156923078</v>
          </cell>
          <cell r="V561">
            <v>298031.53156923078</v>
          </cell>
          <cell r="W561">
            <v>1</v>
          </cell>
          <cell r="AE561" t="str">
            <v>107125</v>
          </cell>
          <cell r="AF561" t="str">
            <v>&lt;&gt;0</v>
          </cell>
        </row>
        <row r="562">
          <cell r="D562">
            <v>0</v>
          </cell>
          <cell r="F562">
            <v>0</v>
          </cell>
          <cell r="W562">
            <v>1</v>
          </cell>
          <cell r="AE562" t="str">
            <v>107126</v>
          </cell>
          <cell r="AF562" t="str">
            <v>&lt;&gt;0</v>
          </cell>
        </row>
        <row r="563">
          <cell r="B563" t="str">
            <v>LYSOFORM AROMA ORIGINAL 12X440</v>
          </cell>
          <cell r="C563">
            <v>440</v>
          </cell>
          <cell r="D563">
            <v>12</v>
          </cell>
          <cell r="E563" t="str">
            <v>093072</v>
          </cell>
          <cell r="F563">
            <v>1.47</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1</v>
          </cell>
          <cell r="AE563" t="str">
            <v>107130</v>
          </cell>
          <cell r="AF563" t="str">
            <v>&lt;&gt;0</v>
          </cell>
        </row>
        <row r="564">
          <cell r="B564" t="str">
            <v>PROM LYSOFORM 440 2X1</v>
          </cell>
          <cell r="C564">
            <v>440</v>
          </cell>
          <cell r="D564">
            <v>6</v>
          </cell>
          <cell r="E564" t="str">
            <v>093078</v>
          </cell>
          <cell r="F564">
            <v>1.47</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1</v>
          </cell>
          <cell r="AE564" t="str">
            <v>114518</v>
          </cell>
          <cell r="AF564" t="str">
            <v>&lt;&gt;0</v>
          </cell>
        </row>
        <row r="565">
          <cell r="B565" t="str">
            <v>LYSOFORM AROMA ORIGINAL 6X440</v>
          </cell>
          <cell r="C565">
            <v>440</v>
          </cell>
          <cell r="D565">
            <v>6</v>
          </cell>
          <cell r="E565" t="str">
            <v>090074</v>
          </cell>
          <cell r="F565">
            <v>0.74</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1</v>
          </cell>
          <cell r="AE565" t="str">
            <v>114519</v>
          </cell>
          <cell r="AF565" t="str">
            <v>&lt;&gt;0</v>
          </cell>
        </row>
        <row r="566">
          <cell r="B566" t="str">
            <v>LYSOFORM AIRE DE MONTA#A 6x440</v>
          </cell>
          <cell r="C566">
            <v>440</v>
          </cell>
          <cell r="D566">
            <v>6</v>
          </cell>
          <cell r="E566" t="str">
            <v>090076</v>
          </cell>
          <cell r="F566">
            <v>0.74</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1</v>
          </cell>
          <cell r="AE566" t="str">
            <v>114520</v>
          </cell>
          <cell r="AF566" t="str">
            <v>&lt;&gt;0</v>
          </cell>
        </row>
        <row r="567">
          <cell r="B567" t="str">
            <v>LYSOFORM AROMA ORIGINAL 6X400</v>
          </cell>
          <cell r="C567">
            <v>400</v>
          </cell>
          <cell r="D567">
            <v>6</v>
          </cell>
          <cell r="E567" t="str">
            <v>090081</v>
          </cell>
          <cell r="F567">
            <v>0.74</v>
          </cell>
          <cell r="G567">
            <v>21875</v>
          </cell>
          <cell r="H567">
            <v>17500</v>
          </cell>
          <cell r="I567">
            <v>17500</v>
          </cell>
          <cell r="J567">
            <v>21875</v>
          </cell>
          <cell r="K567">
            <v>17500</v>
          </cell>
          <cell r="L567">
            <v>17500</v>
          </cell>
          <cell r="M567">
            <v>113750</v>
          </cell>
          <cell r="N567">
            <v>21875</v>
          </cell>
          <cell r="O567">
            <v>17500</v>
          </cell>
          <cell r="P567">
            <v>17500</v>
          </cell>
          <cell r="Q567">
            <v>21875</v>
          </cell>
          <cell r="R567">
            <v>17500</v>
          </cell>
          <cell r="S567">
            <v>17500</v>
          </cell>
          <cell r="T567">
            <v>113750</v>
          </cell>
          <cell r="U567">
            <v>227500</v>
          </cell>
          <cell r="V567">
            <v>168350</v>
          </cell>
          <cell r="W567">
            <v>1</v>
          </cell>
          <cell r="AE567" t="str">
            <v>114620</v>
          </cell>
          <cell r="AF567" t="str">
            <v>&lt;&gt;0</v>
          </cell>
        </row>
        <row r="568">
          <cell r="B568" t="str">
            <v>LYSOFORM AIRE DE MONTA#A 6x400</v>
          </cell>
          <cell r="C568">
            <v>400</v>
          </cell>
          <cell r="D568">
            <v>6</v>
          </cell>
          <cell r="E568" t="str">
            <v>090082</v>
          </cell>
          <cell r="F568">
            <v>0.74</v>
          </cell>
          <cell r="G568">
            <v>12115.384615384615</v>
          </cell>
          <cell r="H568">
            <v>9692.3076923076933</v>
          </cell>
          <cell r="I568">
            <v>9692.3076923076933</v>
          </cell>
          <cell r="J568">
            <v>12115.384615384615</v>
          </cell>
          <cell r="K568">
            <v>9692.3076923076933</v>
          </cell>
          <cell r="L568">
            <v>9692.3076923076933</v>
          </cell>
          <cell r="M568">
            <v>63000.000000000007</v>
          </cell>
          <cell r="N568">
            <v>12115.384615384615</v>
          </cell>
          <cell r="O568">
            <v>9692.3076923076933</v>
          </cell>
          <cell r="P568">
            <v>9692.3076923076933</v>
          </cell>
          <cell r="Q568">
            <v>12115.384615384615</v>
          </cell>
          <cell r="R568">
            <v>9692.3076923076933</v>
          </cell>
          <cell r="S568">
            <v>9692.3076923076933</v>
          </cell>
          <cell r="T568">
            <v>63000.000000000007</v>
          </cell>
          <cell r="U568">
            <v>126000.00000000001</v>
          </cell>
          <cell r="V568">
            <v>93240.000000000015</v>
          </cell>
          <cell r="W568">
            <v>1</v>
          </cell>
          <cell r="AE568" t="str">
            <v>114625</v>
          </cell>
          <cell r="AF568" t="str">
            <v>&lt;&gt;0</v>
          </cell>
        </row>
        <row r="569">
          <cell r="B569" t="str">
            <v>LYSOFORM A.ORIG.c/spot 6X400</v>
          </cell>
          <cell r="C569">
            <v>400</v>
          </cell>
          <cell r="D569">
            <v>6</v>
          </cell>
          <cell r="E569" t="str">
            <v>090087</v>
          </cell>
          <cell r="F569">
            <v>0.74</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1</v>
          </cell>
          <cell r="AE569" t="str">
            <v>114626</v>
          </cell>
          <cell r="AF569" t="str">
            <v>&lt;&gt;0</v>
          </cell>
        </row>
        <row r="570">
          <cell r="B570" t="str">
            <v>LYSOFORM 6X440+ LYS. MULTI</v>
          </cell>
          <cell r="C570">
            <v>440</v>
          </cell>
          <cell r="D570">
            <v>6</v>
          </cell>
          <cell r="E570" t="str">
            <v>090080</v>
          </cell>
          <cell r="F570">
            <v>0.74</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1</v>
          </cell>
          <cell r="AE570" t="str">
            <v>115432</v>
          </cell>
          <cell r="AF570" t="str">
            <v>&lt;&gt;0</v>
          </cell>
        </row>
        <row r="571">
          <cell r="B571" t="str">
            <v>LYSOORIG400+LYSO APC+SEPH LYSO</v>
          </cell>
          <cell r="C571">
            <v>440</v>
          </cell>
          <cell r="E571" t="str">
            <v>090090</v>
          </cell>
          <cell r="F571">
            <v>1</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1</v>
          </cell>
          <cell r="AE571" t="str">
            <v>115433</v>
          </cell>
          <cell r="AF571" t="str">
            <v>&lt;&gt;0</v>
          </cell>
        </row>
        <row r="572">
          <cell r="B572" t="str">
            <v>PROM LYSOFORM + LIMPIA VIDRIOS</v>
          </cell>
          <cell r="C572">
            <v>440</v>
          </cell>
          <cell r="D572">
            <v>6</v>
          </cell>
          <cell r="E572" t="str">
            <v>093079</v>
          </cell>
          <cell r="F572">
            <v>0.74</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1</v>
          </cell>
          <cell r="AE572" t="str">
            <v>115434</v>
          </cell>
          <cell r="AF572" t="str">
            <v>&lt;&gt;0</v>
          </cell>
        </row>
        <row r="573">
          <cell r="B573" t="str">
            <v xml:space="preserve">  TOTAL LYSOFORM AEROSOL</v>
          </cell>
          <cell r="D573">
            <v>0</v>
          </cell>
          <cell r="F573">
            <v>0</v>
          </cell>
          <cell r="G573">
            <v>33990.384615384617</v>
          </cell>
          <cell r="H573">
            <v>27192.307692307695</v>
          </cell>
          <cell r="I573">
            <v>27192.307692307695</v>
          </cell>
          <cell r="J573">
            <v>33990.384615384617</v>
          </cell>
          <cell r="K573">
            <v>27192.307692307695</v>
          </cell>
          <cell r="L573">
            <v>27192.307692307695</v>
          </cell>
          <cell r="M573">
            <v>176750</v>
          </cell>
          <cell r="N573">
            <v>33990.384615384617</v>
          </cell>
          <cell r="O573">
            <v>27192.307692307695</v>
          </cell>
          <cell r="P573">
            <v>27192.307692307695</v>
          </cell>
          <cell r="Q573">
            <v>33990.384615384617</v>
          </cell>
          <cell r="R573">
            <v>27192.307692307695</v>
          </cell>
          <cell r="S573">
            <v>27192.307692307695</v>
          </cell>
          <cell r="T573">
            <v>176750</v>
          </cell>
          <cell r="U573">
            <v>353500</v>
          </cell>
          <cell r="V573">
            <v>261590</v>
          </cell>
          <cell r="W573">
            <v>1</v>
          </cell>
          <cell r="AE573" t="str">
            <v>115435</v>
          </cell>
          <cell r="AF573" t="str">
            <v>&lt;&gt;0</v>
          </cell>
        </row>
        <row r="574">
          <cell r="D574">
            <v>0</v>
          </cell>
          <cell r="F574">
            <v>0</v>
          </cell>
          <cell r="W574">
            <v>1</v>
          </cell>
          <cell r="AE574" t="str">
            <v>115436</v>
          </cell>
          <cell r="AF574" t="str">
            <v>&lt;&gt;0</v>
          </cell>
        </row>
        <row r="575">
          <cell r="B575" t="str">
            <v xml:space="preserve">  TOTAL  AEROSOLES</v>
          </cell>
          <cell r="D575">
            <v>0</v>
          </cell>
          <cell r="F575">
            <v>0</v>
          </cell>
          <cell r="G575">
            <v>174215.89507692307</v>
          </cell>
          <cell r="H575">
            <v>141013.03606153847</v>
          </cell>
          <cell r="I575">
            <v>141493.03606153847</v>
          </cell>
          <cell r="J575">
            <v>184215.89507692307</v>
          </cell>
          <cell r="K575">
            <v>147693.03606153844</v>
          </cell>
          <cell r="L575">
            <v>148774.03606153844</v>
          </cell>
          <cell r="M575">
            <v>937404.93439999991</v>
          </cell>
          <cell r="N575">
            <v>175655.89507692307</v>
          </cell>
          <cell r="O575">
            <v>142245.03606153847</v>
          </cell>
          <cell r="P575">
            <v>150245.03606153844</v>
          </cell>
          <cell r="Q575">
            <v>210855.89507692307</v>
          </cell>
          <cell r="R575">
            <v>169745.03606153844</v>
          </cell>
          <cell r="S575">
            <v>171094.90843076922</v>
          </cell>
          <cell r="T575">
            <v>1019841.8067692308</v>
          </cell>
          <cell r="U575">
            <v>1957246.7411692308</v>
          </cell>
          <cell r="V575">
            <v>1589615.7866732308</v>
          </cell>
          <cell r="W575">
            <v>1</v>
          </cell>
          <cell r="AE575" t="str">
            <v>115438</v>
          </cell>
          <cell r="AF575" t="str">
            <v>&lt;&gt;0</v>
          </cell>
        </row>
        <row r="576">
          <cell r="D576">
            <v>0</v>
          </cell>
          <cell r="F576">
            <v>0</v>
          </cell>
          <cell r="W576">
            <v>1</v>
          </cell>
          <cell r="AE576" t="str">
            <v>115439</v>
          </cell>
          <cell r="AF576" t="str">
            <v>&lt;&gt;0</v>
          </cell>
        </row>
        <row r="577">
          <cell r="D577">
            <v>0</v>
          </cell>
          <cell r="F577">
            <v>0</v>
          </cell>
          <cell r="W577">
            <v>1</v>
          </cell>
          <cell r="AE577" t="str">
            <v>115442</v>
          </cell>
          <cell r="AF577" t="str">
            <v>&lt;&gt;0</v>
          </cell>
        </row>
        <row r="578">
          <cell r="B578" t="str">
            <v>GLADE ENCH.CAMPO DE FL. X 12</v>
          </cell>
          <cell r="D578">
            <v>12</v>
          </cell>
          <cell r="E578" t="str">
            <v>096111</v>
          </cell>
          <cell r="F578">
            <v>1.2</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1</v>
          </cell>
          <cell r="AE578" t="str">
            <v>115443</v>
          </cell>
          <cell r="AF578" t="str">
            <v>&lt;&gt;0</v>
          </cell>
        </row>
        <row r="579">
          <cell r="B579" t="str">
            <v>GLADE ENCH.BOSQUE DE PINOS X12</v>
          </cell>
          <cell r="D579">
            <v>12</v>
          </cell>
          <cell r="E579" t="str">
            <v>096141</v>
          </cell>
          <cell r="F579">
            <v>1.2</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1</v>
          </cell>
          <cell r="AE579" t="str">
            <v>115445</v>
          </cell>
          <cell r="AF579" t="str">
            <v>&lt;&gt;0</v>
          </cell>
        </row>
        <row r="580">
          <cell r="B580" t="str">
            <v>GLADE ENCHUF.CAMP.DE LAVAN.X12</v>
          </cell>
          <cell r="D580">
            <v>12</v>
          </cell>
          <cell r="E580" t="str">
            <v>096143</v>
          </cell>
          <cell r="F580">
            <v>1.2</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1</v>
          </cell>
          <cell r="AE580" t="str">
            <v>115446</v>
          </cell>
          <cell r="AF580" t="str">
            <v>&lt;&gt;0</v>
          </cell>
        </row>
        <row r="581">
          <cell r="B581" t="str">
            <v>PROM AP ENCH LAV+440 FL.NARANJ</v>
          </cell>
          <cell r="C581">
            <v>2</v>
          </cell>
          <cell r="D581">
            <v>12</v>
          </cell>
          <cell r="E581" t="str">
            <v>096289</v>
          </cell>
          <cell r="F581">
            <v>2.68</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1</v>
          </cell>
          <cell r="AE581" t="str">
            <v>115447</v>
          </cell>
          <cell r="AF581" t="str">
            <v>&lt;&gt;0</v>
          </cell>
        </row>
        <row r="582">
          <cell r="B582" t="str">
            <v>PROM ENCH.BOS.PINO+AER.DU.CIT</v>
          </cell>
          <cell r="D582">
            <v>12</v>
          </cell>
          <cell r="E582" t="str">
            <v>096263</v>
          </cell>
          <cell r="F582">
            <v>1.2</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1</v>
          </cell>
          <cell r="AE582" t="str">
            <v>115448</v>
          </cell>
          <cell r="AF582" t="str">
            <v>&lt;&gt;0</v>
          </cell>
        </row>
        <row r="583">
          <cell r="B583" t="str">
            <v>GLADE ENCH.FLORES TROPICALES</v>
          </cell>
          <cell r="D583">
            <v>12</v>
          </cell>
          <cell r="E583" t="str">
            <v>096151</v>
          </cell>
          <cell r="F583">
            <v>1.2</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1</v>
          </cell>
          <cell r="AE583" t="str">
            <v>115460</v>
          </cell>
          <cell r="AF583" t="str">
            <v>&lt;&gt;0</v>
          </cell>
        </row>
        <row r="584">
          <cell r="B584" t="str">
            <v>GLADE ENCH LAR RO B DE PINO</v>
          </cell>
          <cell r="D584">
            <v>0</v>
          </cell>
          <cell r="E584" t="str">
            <v>096234</v>
          </cell>
          <cell r="F584">
            <v>2.4</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1</v>
          </cell>
          <cell r="AE584" t="str">
            <v>115461</v>
          </cell>
          <cell r="AF584" t="str">
            <v>&lt;&gt;0</v>
          </cell>
        </row>
        <row r="585">
          <cell r="B585" t="str">
            <v>GLADE ENCH PRO 3X1 APA BOS PIN</v>
          </cell>
          <cell r="C585">
            <v>2</v>
          </cell>
          <cell r="D585">
            <v>12</v>
          </cell>
          <cell r="E585" t="str">
            <v>096285</v>
          </cell>
          <cell r="F585">
            <v>1.95</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1</v>
          </cell>
          <cell r="AE585" t="str">
            <v>115464</v>
          </cell>
          <cell r="AF585" t="str">
            <v>&lt;&gt;0</v>
          </cell>
        </row>
        <row r="586">
          <cell r="B586" t="str">
            <v>GLADE ENCH PRO 3X1 APA LAVANDA</v>
          </cell>
          <cell r="C586">
            <v>2</v>
          </cell>
          <cell r="D586">
            <v>12</v>
          </cell>
          <cell r="E586" t="str">
            <v>096282</v>
          </cell>
          <cell r="F586">
            <v>1.95</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1</v>
          </cell>
          <cell r="AE586" t="str">
            <v>115465</v>
          </cell>
          <cell r="AF586" t="str">
            <v>&lt;&gt;0</v>
          </cell>
        </row>
        <row r="587">
          <cell r="B587" t="str">
            <v>GLADE ENCH PRO 3X1 APA FL TROP</v>
          </cell>
          <cell r="C587">
            <v>2</v>
          </cell>
          <cell r="D587">
            <v>12</v>
          </cell>
          <cell r="E587" t="str">
            <v>096286</v>
          </cell>
          <cell r="F587">
            <v>1.95</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1</v>
          </cell>
          <cell r="AE587" t="str">
            <v>115466</v>
          </cell>
          <cell r="AF587" t="str">
            <v>&lt;&gt;0</v>
          </cell>
        </row>
        <row r="588">
          <cell r="B588" t="str">
            <v>ENCH P/PLANA LAV. AP+REP.</v>
          </cell>
          <cell r="D588">
            <v>12</v>
          </cell>
          <cell r="E588" t="str">
            <v>096145</v>
          </cell>
          <cell r="F588">
            <v>1.2</v>
          </cell>
          <cell r="G588">
            <v>588.29998877538458</v>
          </cell>
          <cell r="H588">
            <v>470.63999102030766</v>
          </cell>
          <cell r="I588">
            <v>470.63999102030766</v>
          </cell>
          <cell r="J588">
            <v>588.29998877538458</v>
          </cell>
          <cell r="K588">
            <v>470.63999102030766</v>
          </cell>
          <cell r="L588">
            <v>470.63999102030766</v>
          </cell>
          <cell r="M588">
            <v>3059.1599416319996</v>
          </cell>
          <cell r="N588">
            <v>588.29998877538458</v>
          </cell>
          <cell r="O588">
            <v>470.63999102030766</v>
          </cell>
          <cell r="P588">
            <v>470.63999102030766</v>
          </cell>
          <cell r="Q588">
            <v>588.29998877538458</v>
          </cell>
          <cell r="R588">
            <v>470.63999102030766</v>
          </cell>
          <cell r="S588">
            <v>470.63999102030766</v>
          </cell>
          <cell r="T588">
            <v>3059.1599416319996</v>
          </cell>
          <cell r="U588">
            <v>6118.3198832639991</v>
          </cell>
          <cell r="V588">
            <v>7341.9838599167988</v>
          </cell>
          <cell r="W588">
            <v>1</v>
          </cell>
          <cell r="AE588" t="str">
            <v>115470</v>
          </cell>
          <cell r="AF588" t="str">
            <v>&lt;&gt;0</v>
          </cell>
        </row>
        <row r="589">
          <cell r="B589" t="str">
            <v>ENCH P/PL.BQUE DE PINOS AP+REP</v>
          </cell>
          <cell r="D589">
            <v>12</v>
          </cell>
          <cell r="E589" t="str">
            <v>096147</v>
          </cell>
          <cell r="F589">
            <v>1.2</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1</v>
          </cell>
          <cell r="AE589" t="str">
            <v>115471</v>
          </cell>
          <cell r="AF589" t="str">
            <v>&lt;&gt;0</v>
          </cell>
        </row>
        <row r="590">
          <cell r="B590" t="str">
            <v>ENCH.P/PLANA FL.TROPIC. AP+REP</v>
          </cell>
          <cell r="D590">
            <v>12</v>
          </cell>
          <cell r="E590" t="str">
            <v>096153</v>
          </cell>
          <cell r="F590">
            <v>1.2</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1</v>
          </cell>
          <cell r="AE590" t="str">
            <v>115474</v>
          </cell>
          <cell r="AF590" t="str">
            <v>&lt;&gt;0</v>
          </cell>
        </row>
        <row r="591">
          <cell r="B591" t="str">
            <v>ENCH. CPOS. DE JAZMIN AP+REP.</v>
          </cell>
          <cell r="D591">
            <v>12</v>
          </cell>
          <cell r="E591" t="str">
            <v>096290</v>
          </cell>
          <cell r="F591">
            <v>1.2</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1</v>
          </cell>
          <cell r="AE591" t="str">
            <v>115475</v>
          </cell>
          <cell r="AF591" t="str">
            <v>&lt;&gt;0</v>
          </cell>
        </row>
        <row r="592">
          <cell r="B592" t="str">
            <v>ENCHUFE ANTITABACO AP+REP.</v>
          </cell>
          <cell r="D592">
            <v>12</v>
          </cell>
          <cell r="E592" t="str">
            <v>096294</v>
          </cell>
          <cell r="F592">
            <v>1.2</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1</v>
          </cell>
          <cell r="AE592" t="str">
            <v>115480</v>
          </cell>
          <cell r="AF592" t="str">
            <v>&lt;&gt;0</v>
          </cell>
        </row>
        <row r="593">
          <cell r="B593" t="str">
            <v>20% DESC.ENCH.PINOS X12 MZA.</v>
          </cell>
          <cell r="D593">
            <v>12</v>
          </cell>
          <cell r="E593" t="str">
            <v>096142</v>
          </cell>
          <cell r="F593">
            <v>1.2</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1</v>
          </cell>
          <cell r="AE593" t="str">
            <v>115490</v>
          </cell>
          <cell r="AF593" t="str">
            <v>&lt;&gt;0</v>
          </cell>
        </row>
        <row r="594">
          <cell r="B594" t="str">
            <v>20% DESC.ENCH.LAVAN.X12 MZA.</v>
          </cell>
          <cell r="D594">
            <v>12</v>
          </cell>
          <cell r="E594" t="str">
            <v>096144</v>
          </cell>
          <cell r="F594">
            <v>1.2</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1</v>
          </cell>
          <cell r="AE594" t="str">
            <v>115491</v>
          </cell>
          <cell r="AF594" t="str">
            <v>&lt;&gt;0</v>
          </cell>
        </row>
        <row r="595">
          <cell r="B595" t="str">
            <v>20% DESC.ENCH.F.TROPIC.X12 MZA</v>
          </cell>
          <cell r="D595">
            <v>12</v>
          </cell>
          <cell r="E595" t="str">
            <v>096152</v>
          </cell>
          <cell r="F595">
            <v>1.2</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1</v>
          </cell>
          <cell r="AE595" t="str">
            <v>115492</v>
          </cell>
          <cell r="AF595" t="str">
            <v>&lt;&gt;0</v>
          </cell>
        </row>
        <row r="596">
          <cell r="B596" t="str">
            <v xml:space="preserve">  TOTAL GLADE ENCHUFES APAR</v>
          </cell>
          <cell r="D596">
            <v>0</v>
          </cell>
          <cell r="F596">
            <v>0</v>
          </cell>
          <cell r="G596">
            <v>588.29998877538458</v>
          </cell>
          <cell r="H596">
            <v>470.63999102030766</v>
          </cell>
          <cell r="I596">
            <v>470.63999102030766</v>
          </cell>
          <cell r="J596">
            <v>588.29998877538458</v>
          </cell>
          <cell r="K596">
            <v>470.63999102030766</v>
          </cell>
          <cell r="L596">
            <v>470.63999102030766</v>
          </cell>
          <cell r="M596">
            <v>3059.1599416319996</v>
          </cell>
          <cell r="N596">
            <v>588.29998877538458</v>
          </cell>
          <cell r="O596">
            <v>470.63999102030766</v>
          </cell>
          <cell r="P596">
            <v>470.63999102030766</v>
          </cell>
          <cell r="Q596">
            <v>588.29998877538458</v>
          </cell>
          <cell r="R596">
            <v>470.63999102030766</v>
          </cell>
          <cell r="S596">
            <v>470.63999102030766</v>
          </cell>
          <cell r="T596">
            <v>3059.1599416319996</v>
          </cell>
          <cell r="U596">
            <v>6118.3198832639991</v>
          </cell>
          <cell r="V596">
            <v>7341.9838599167988</v>
          </cell>
          <cell r="W596">
            <v>1</v>
          </cell>
          <cell r="AE596" t="str">
            <v>115495</v>
          </cell>
          <cell r="AF596" t="str">
            <v>&lt;&gt;0</v>
          </cell>
        </row>
        <row r="597">
          <cell r="D597">
            <v>0</v>
          </cell>
          <cell r="F597">
            <v>0</v>
          </cell>
          <cell r="W597">
            <v>1</v>
          </cell>
          <cell r="AE597" t="str">
            <v>115525</v>
          </cell>
          <cell r="AF597" t="str">
            <v>&lt;&gt;0</v>
          </cell>
        </row>
        <row r="598">
          <cell r="B598" t="str">
            <v>GLADE REP.ENCHUF.CAMPO DE FLOR</v>
          </cell>
          <cell r="D598">
            <v>0</v>
          </cell>
          <cell r="E598" t="str">
            <v>096210</v>
          </cell>
          <cell r="F598">
            <v>1.5</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1</v>
          </cell>
          <cell r="AE598" t="str">
            <v>115526</v>
          </cell>
          <cell r="AF598" t="str">
            <v>&lt;&gt;0</v>
          </cell>
        </row>
        <row r="599">
          <cell r="B599" t="str">
            <v>GLADE REP. BOSQUE DE PINOS X24</v>
          </cell>
          <cell r="D599">
            <v>12</v>
          </cell>
          <cell r="E599" t="str">
            <v>096240</v>
          </cell>
          <cell r="F599">
            <v>1.5</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1</v>
          </cell>
          <cell r="AE599" t="str">
            <v>115527</v>
          </cell>
          <cell r="AF599" t="str">
            <v>&lt;&gt;0</v>
          </cell>
        </row>
        <row r="600">
          <cell r="B600" t="str">
            <v>GLADE REPUESTO FLORES TROP X24</v>
          </cell>
          <cell r="D600">
            <v>12</v>
          </cell>
          <cell r="E600" t="str">
            <v>096250</v>
          </cell>
          <cell r="F600">
            <v>1.5</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1</v>
          </cell>
          <cell r="AE600" t="str">
            <v>115528</v>
          </cell>
          <cell r="AF600" t="str">
            <v>&lt;&gt;0</v>
          </cell>
        </row>
        <row r="601">
          <cell r="B601" t="str">
            <v>GLADE REP.CAMPOS DE LAVANDAX24</v>
          </cell>
          <cell r="D601">
            <v>12</v>
          </cell>
          <cell r="E601" t="str">
            <v>096211</v>
          </cell>
          <cell r="F601">
            <v>3</v>
          </cell>
          <cell r="G601">
            <v>0</v>
          </cell>
          <cell r="H601">
            <v>600</v>
          </cell>
          <cell r="I601">
            <v>600</v>
          </cell>
          <cell r="J601">
            <v>600</v>
          </cell>
          <cell r="K601">
            <v>600</v>
          </cell>
          <cell r="L601">
            <v>600</v>
          </cell>
          <cell r="M601">
            <v>3000</v>
          </cell>
          <cell r="N601">
            <v>600</v>
          </cell>
          <cell r="O601">
            <v>600</v>
          </cell>
          <cell r="P601">
            <v>600</v>
          </cell>
          <cell r="Q601">
            <v>600</v>
          </cell>
          <cell r="R601">
            <v>600</v>
          </cell>
          <cell r="S601">
            <v>600</v>
          </cell>
          <cell r="T601">
            <v>3600</v>
          </cell>
          <cell r="U601">
            <v>6600</v>
          </cell>
          <cell r="V601">
            <v>19800</v>
          </cell>
          <cell r="W601">
            <v>1</v>
          </cell>
          <cell r="AE601" t="str">
            <v>115529</v>
          </cell>
          <cell r="AF601" t="str">
            <v>&lt;&gt;0</v>
          </cell>
        </row>
        <row r="602">
          <cell r="B602" t="str">
            <v>GLADE REP.BOSQUE DE PINOS 24x2</v>
          </cell>
          <cell r="D602">
            <v>48</v>
          </cell>
          <cell r="E602" t="str">
            <v>096260</v>
          </cell>
          <cell r="F602">
            <v>3</v>
          </cell>
          <cell r="G602">
            <v>420</v>
          </cell>
          <cell r="H602">
            <v>420</v>
          </cell>
          <cell r="I602">
            <v>420</v>
          </cell>
          <cell r="J602">
            <v>420</v>
          </cell>
          <cell r="K602">
            <v>420</v>
          </cell>
          <cell r="L602">
            <v>420</v>
          </cell>
          <cell r="M602">
            <v>2520</v>
          </cell>
          <cell r="N602">
            <v>420</v>
          </cell>
          <cell r="O602">
            <v>420</v>
          </cell>
          <cell r="P602">
            <v>420</v>
          </cell>
          <cell r="Q602">
            <v>420</v>
          </cell>
          <cell r="R602">
            <v>420</v>
          </cell>
          <cell r="S602">
            <v>420</v>
          </cell>
          <cell r="T602">
            <v>2520</v>
          </cell>
          <cell r="U602">
            <v>5040</v>
          </cell>
          <cell r="V602">
            <v>15120</v>
          </cell>
          <cell r="W602">
            <v>1</v>
          </cell>
          <cell r="AE602" t="str">
            <v>115531</v>
          </cell>
          <cell r="AF602" t="str">
            <v>&lt;&gt;0</v>
          </cell>
        </row>
        <row r="603">
          <cell r="B603" t="str">
            <v>GLADE ENCH.LAVANDA REP 24x2</v>
          </cell>
          <cell r="D603">
            <v>48</v>
          </cell>
          <cell r="E603" t="str">
            <v>096270</v>
          </cell>
          <cell r="F603">
            <v>3</v>
          </cell>
          <cell r="G603">
            <v>540</v>
          </cell>
          <cell r="H603">
            <v>540</v>
          </cell>
          <cell r="I603">
            <v>540</v>
          </cell>
          <cell r="J603">
            <v>540</v>
          </cell>
          <cell r="K603">
            <v>540</v>
          </cell>
          <cell r="L603">
            <v>540</v>
          </cell>
          <cell r="M603">
            <v>3240</v>
          </cell>
          <cell r="N603">
            <v>540</v>
          </cell>
          <cell r="O603">
            <v>540</v>
          </cell>
          <cell r="P603">
            <v>540</v>
          </cell>
          <cell r="Q603">
            <v>540</v>
          </cell>
          <cell r="R603">
            <v>540</v>
          </cell>
          <cell r="S603">
            <v>540</v>
          </cell>
          <cell r="T603">
            <v>3240</v>
          </cell>
          <cell r="U603">
            <v>6480</v>
          </cell>
          <cell r="V603">
            <v>19440</v>
          </cell>
          <cell r="W603">
            <v>1</v>
          </cell>
          <cell r="AE603" t="str">
            <v>115540</v>
          </cell>
          <cell r="AF603" t="str">
            <v>&lt;&gt;0</v>
          </cell>
        </row>
        <row r="604">
          <cell r="B604" t="str">
            <v>GLADE ENCH.F.TROPICALS REP24x2</v>
          </cell>
          <cell r="D604">
            <v>48</v>
          </cell>
          <cell r="E604" t="str">
            <v>096280</v>
          </cell>
          <cell r="F604">
            <v>3</v>
          </cell>
          <cell r="G604">
            <v>300</v>
          </cell>
          <cell r="H604">
            <v>300</v>
          </cell>
          <cell r="I604">
            <v>300</v>
          </cell>
          <cell r="J604">
            <v>300</v>
          </cell>
          <cell r="K604">
            <v>300</v>
          </cell>
          <cell r="L604">
            <v>300</v>
          </cell>
          <cell r="M604">
            <v>1800</v>
          </cell>
          <cell r="N604">
            <v>300</v>
          </cell>
          <cell r="O604">
            <v>300</v>
          </cell>
          <cell r="P604">
            <v>300</v>
          </cell>
          <cell r="Q604">
            <v>300</v>
          </cell>
          <cell r="R604">
            <v>300</v>
          </cell>
          <cell r="S604">
            <v>300</v>
          </cell>
          <cell r="T604">
            <v>1800</v>
          </cell>
          <cell r="U604">
            <v>3600</v>
          </cell>
          <cell r="V604">
            <v>10800</v>
          </cell>
          <cell r="W604">
            <v>1</v>
          </cell>
          <cell r="AE604" t="str">
            <v>115545</v>
          </cell>
          <cell r="AF604" t="str">
            <v>&lt;&gt;0</v>
          </cell>
        </row>
        <row r="605">
          <cell r="B605" t="str">
            <v>ENCHUFE CPOS DE JAZM REP. 24x2</v>
          </cell>
          <cell r="D605">
            <v>24</v>
          </cell>
          <cell r="E605" t="str">
            <v>096293</v>
          </cell>
          <cell r="F605">
            <v>3</v>
          </cell>
          <cell r="G605">
            <v>360</v>
          </cell>
          <cell r="H605">
            <v>360</v>
          </cell>
          <cell r="I605">
            <v>360</v>
          </cell>
          <cell r="J605">
            <v>360</v>
          </cell>
          <cell r="K605">
            <v>360</v>
          </cell>
          <cell r="L605">
            <v>360</v>
          </cell>
          <cell r="M605">
            <v>2160</v>
          </cell>
          <cell r="N605">
            <v>360</v>
          </cell>
          <cell r="O605">
            <v>360</v>
          </cell>
          <cell r="P605">
            <v>360</v>
          </cell>
          <cell r="Q605">
            <v>360</v>
          </cell>
          <cell r="R605">
            <v>360</v>
          </cell>
          <cell r="S605">
            <v>360</v>
          </cell>
          <cell r="T605">
            <v>2160</v>
          </cell>
          <cell r="U605">
            <v>4320</v>
          </cell>
          <cell r="V605">
            <v>12960</v>
          </cell>
          <cell r="W605">
            <v>1</v>
          </cell>
          <cell r="AE605" t="str">
            <v>115546</v>
          </cell>
          <cell r="AF605" t="str">
            <v>&lt;&gt;0</v>
          </cell>
        </row>
        <row r="606">
          <cell r="B606" t="str">
            <v>ENCHUFE ROCIO FRUTAL REP.24x2</v>
          </cell>
          <cell r="D606">
            <v>24</v>
          </cell>
          <cell r="E606" t="str">
            <v>096295</v>
          </cell>
          <cell r="F606">
            <v>3</v>
          </cell>
          <cell r="G606">
            <v>420</v>
          </cell>
          <cell r="H606">
            <v>420</v>
          </cell>
          <cell r="I606">
            <v>420</v>
          </cell>
          <cell r="J606">
            <v>420</v>
          </cell>
          <cell r="K606">
            <v>420</v>
          </cell>
          <cell r="L606">
            <v>420</v>
          </cell>
          <cell r="M606">
            <v>2520</v>
          </cell>
          <cell r="N606">
            <v>420</v>
          </cell>
          <cell r="O606">
            <v>420</v>
          </cell>
          <cell r="P606">
            <v>420</v>
          </cell>
          <cell r="Q606">
            <v>420</v>
          </cell>
          <cell r="R606">
            <v>420</v>
          </cell>
          <cell r="S606">
            <v>420</v>
          </cell>
          <cell r="T606">
            <v>2520</v>
          </cell>
          <cell r="U606">
            <v>5040</v>
          </cell>
          <cell r="V606">
            <v>15120</v>
          </cell>
          <cell r="W606">
            <v>1</v>
          </cell>
          <cell r="AE606" t="str">
            <v>115547</v>
          </cell>
          <cell r="AF606" t="str">
            <v>&lt;&gt;0</v>
          </cell>
        </row>
        <row r="607">
          <cell r="B607" t="str">
            <v>GLADE ENCH PRO 2X1 REP BOS PIN</v>
          </cell>
          <cell r="C607">
            <v>2</v>
          </cell>
          <cell r="D607">
            <v>12</v>
          </cell>
          <cell r="E607" t="str">
            <v>096284</v>
          </cell>
          <cell r="F607">
            <v>6</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1</v>
          </cell>
          <cell r="AE607" t="str">
            <v>115550</v>
          </cell>
          <cell r="AF607" t="str">
            <v>&lt;&gt;0</v>
          </cell>
        </row>
        <row r="608">
          <cell r="B608" t="str">
            <v>GLADE ENCH PRO 2X1 REP LAVANDA</v>
          </cell>
          <cell r="C608">
            <v>2</v>
          </cell>
          <cell r="D608">
            <v>12</v>
          </cell>
          <cell r="E608" t="str">
            <v>096281</v>
          </cell>
          <cell r="F608">
            <v>6</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1</v>
          </cell>
          <cell r="AE608" t="str">
            <v>115555</v>
          </cell>
          <cell r="AF608" t="str">
            <v>&lt;&gt;0</v>
          </cell>
        </row>
        <row r="609">
          <cell r="B609" t="str">
            <v>GLADE ENCH PRO 2X1 REP FL TROP</v>
          </cell>
          <cell r="C609">
            <v>2</v>
          </cell>
          <cell r="D609">
            <v>12</v>
          </cell>
          <cell r="E609" t="str">
            <v>096283</v>
          </cell>
          <cell r="F609">
            <v>6</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1</v>
          </cell>
          <cell r="AE609" t="str">
            <v>115556</v>
          </cell>
          <cell r="AF609" t="str">
            <v>&lt;&gt;0</v>
          </cell>
        </row>
        <row r="610">
          <cell r="B610" t="str">
            <v>20% DESC.ENCH.PINO REP 2X24MZA</v>
          </cell>
          <cell r="D610">
            <v>48</v>
          </cell>
          <cell r="E610" t="str">
            <v>096261</v>
          </cell>
          <cell r="F610">
            <v>3</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1</v>
          </cell>
          <cell r="AE610" t="str">
            <v>115560</v>
          </cell>
          <cell r="AF610" t="str">
            <v>&lt;&gt;0</v>
          </cell>
        </row>
        <row r="611">
          <cell r="B611" t="str">
            <v>20% DESC.ENCH.LAV.REP 2X24 MZA</v>
          </cell>
          <cell r="D611">
            <v>24</v>
          </cell>
          <cell r="E611" t="str">
            <v>096271</v>
          </cell>
          <cell r="F611">
            <v>3</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1</v>
          </cell>
          <cell r="AE611" t="str">
            <v>115565</v>
          </cell>
          <cell r="AF611" t="str">
            <v>&lt;&gt;0</v>
          </cell>
        </row>
        <row r="612">
          <cell r="B612" t="str">
            <v>20% DESC.ENCH.TROP.REP 2X24MZA</v>
          </cell>
          <cell r="D612">
            <v>24</v>
          </cell>
          <cell r="E612" t="str">
            <v>096287</v>
          </cell>
          <cell r="F612">
            <v>3</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1</v>
          </cell>
          <cell r="AE612" t="str">
            <v>115570</v>
          </cell>
          <cell r="AF612" t="str">
            <v>&lt;&gt;0</v>
          </cell>
        </row>
        <row r="613">
          <cell r="B613" t="str">
            <v>ENCHUFE BOSQUE DE PINOS REP.</v>
          </cell>
          <cell r="D613">
            <v>0</v>
          </cell>
          <cell r="E613" t="str">
            <v>096262</v>
          </cell>
          <cell r="F613">
            <v>3</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1</v>
          </cell>
          <cell r="AE613" t="str">
            <v>116123</v>
          </cell>
          <cell r="AF613" t="str">
            <v>&lt;&gt;0</v>
          </cell>
        </row>
        <row r="614">
          <cell r="B614" t="str">
            <v>ENCHUFE CAMPOS DE LAV. REP.</v>
          </cell>
          <cell r="D614">
            <v>0</v>
          </cell>
          <cell r="E614" t="str">
            <v>096212</v>
          </cell>
          <cell r="F614">
            <v>3</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1</v>
          </cell>
          <cell r="AE614" t="str">
            <v>116124</v>
          </cell>
          <cell r="AF614" t="str">
            <v>&lt;&gt;0</v>
          </cell>
        </row>
        <row r="615">
          <cell r="B615" t="str">
            <v>ENCHUFE FLORES TROPICALES REP.</v>
          </cell>
          <cell r="D615">
            <v>0</v>
          </cell>
          <cell r="E615" t="str">
            <v>096288</v>
          </cell>
          <cell r="F615">
            <v>3</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1</v>
          </cell>
          <cell r="AE615" t="str">
            <v>116125</v>
          </cell>
          <cell r="AF615" t="str">
            <v>&lt;&gt;0</v>
          </cell>
        </row>
        <row r="616">
          <cell r="B616" t="str">
            <v>PROM ENCH.2 LAV.REP.+REP.JAZ</v>
          </cell>
          <cell r="D616">
            <v>12</v>
          </cell>
          <cell r="E616" t="str">
            <v>096264</v>
          </cell>
          <cell r="F616">
            <v>1.5</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1</v>
          </cell>
          <cell r="AE616" t="str">
            <v>116126</v>
          </cell>
          <cell r="AF616" t="str">
            <v>&lt;&gt;0</v>
          </cell>
        </row>
        <row r="617">
          <cell r="B617" t="str">
            <v>PROM ENCH.2B.PINO REP.+REP.LAV</v>
          </cell>
          <cell r="D617">
            <v>12</v>
          </cell>
          <cell r="E617" t="str">
            <v>096265</v>
          </cell>
          <cell r="F617">
            <v>1.5</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1</v>
          </cell>
          <cell r="AE617" t="str">
            <v>116145</v>
          </cell>
          <cell r="AF617" t="str">
            <v>&lt;&gt;0</v>
          </cell>
        </row>
        <row r="618">
          <cell r="B618" t="str">
            <v xml:space="preserve">  TOTAL GLADE ENCHUFES REP</v>
          </cell>
          <cell r="D618">
            <v>0</v>
          </cell>
          <cell r="F618">
            <v>0</v>
          </cell>
          <cell r="G618">
            <v>2040</v>
          </cell>
          <cell r="H618">
            <v>2640</v>
          </cell>
          <cell r="I618">
            <v>2640</v>
          </cell>
          <cell r="J618">
            <v>2640</v>
          </cell>
          <cell r="K618">
            <v>2640</v>
          </cell>
          <cell r="L618">
            <v>2640</v>
          </cell>
          <cell r="M618">
            <v>15240</v>
          </cell>
          <cell r="N618">
            <v>2640</v>
          </cell>
          <cell r="O618">
            <v>2640</v>
          </cell>
          <cell r="P618">
            <v>2640</v>
          </cell>
          <cell r="Q618">
            <v>2640</v>
          </cell>
          <cell r="R618">
            <v>2640</v>
          </cell>
          <cell r="S618">
            <v>2640</v>
          </cell>
          <cell r="T618">
            <v>15840</v>
          </cell>
          <cell r="U618">
            <v>31080</v>
          </cell>
          <cell r="V618">
            <v>93240</v>
          </cell>
          <cell r="W618">
            <v>1</v>
          </cell>
          <cell r="AE618" t="str">
            <v>116150</v>
          </cell>
          <cell r="AF618" t="str">
            <v>&lt;&gt;0</v>
          </cell>
        </row>
        <row r="619">
          <cell r="D619">
            <v>0</v>
          </cell>
          <cell r="F619">
            <v>0</v>
          </cell>
          <cell r="W619">
            <v>1</v>
          </cell>
          <cell r="AE619" t="str">
            <v>116151</v>
          </cell>
          <cell r="AF619" t="str">
            <v>&lt;&gt;0</v>
          </cell>
        </row>
        <row r="620">
          <cell r="B620" t="str">
            <v xml:space="preserve">  TOTAL GLADE ENCHUFES</v>
          </cell>
          <cell r="D620">
            <v>0</v>
          </cell>
          <cell r="F620">
            <v>0</v>
          </cell>
          <cell r="G620">
            <v>2628.2999887753845</v>
          </cell>
          <cell r="H620">
            <v>3110.6399910203077</v>
          </cell>
          <cell r="I620">
            <v>3110.6399910203077</v>
          </cell>
          <cell r="J620">
            <v>3228.2999887753845</v>
          </cell>
          <cell r="K620">
            <v>3110.6399910203077</v>
          </cell>
          <cell r="L620">
            <v>3110.6399910203077</v>
          </cell>
          <cell r="M620">
            <v>18299.159941631999</v>
          </cell>
          <cell r="N620">
            <v>3228.2999887753845</v>
          </cell>
          <cell r="O620">
            <v>3110.6399910203077</v>
          </cell>
          <cell r="P620">
            <v>3110.6399910203077</v>
          </cell>
          <cell r="Q620">
            <v>3228.2999887753845</v>
          </cell>
          <cell r="R620">
            <v>3110.6399910203077</v>
          </cell>
          <cell r="S620">
            <v>3110.6399910203077</v>
          </cell>
          <cell r="T620">
            <v>18899.159941631999</v>
          </cell>
          <cell r="U620">
            <v>37198.319883263997</v>
          </cell>
          <cell r="V620">
            <v>100581.9838599168</v>
          </cell>
          <cell r="W620">
            <v>1</v>
          </cell>
          <cell r="AE620" t="str">
            <v>116152</v>
          </cell>
          <cell r="AF620" t="str">
            <v>&lt;&gt;0</v>
          </cell>
        </row>
        <row r="621">
          <cell r="D621">
            <v>0</v>
          </cell>
          <cell r="F621">
            <v>0</v>
          </cell>
          <cell r="W621">
            <v>1</v>
          </cell>
          <cell r="AE621" t="str">
            <v>116155</v>
          </cell>
          <cell r="AF621" t="str">
            <v>&lt;&gt;0</v>
          </cell>
        </row>
        <row r="622">
          <cell r="B622" t="str">
            <v>GLADE VEL.ARO.FRUT.DEL BOS.X12</v>
          </cell>
          <cell r="D622">
            <v>12</v>
          </cell>
          <cell r="E622" t="str">
            <v>092001</v>
          </cell>
          <cell r="F622">
            <v>1</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1</v>
          </cell>
          <cell r="AE622" t="str">
            <v>116156</v>
          </cell>
          <cell r="AF622" t="str">
            <v>&lt;&gt;0</v>
          </cell>
        </row>
        <row r="623">
          <cell r="B623" t="str">
            <v>GLADE VELA + CANDELABRO</v>
          </cell>
          <cell r="C623">
            <v>2</v>
          </cell>
          <cell r="D623">
            <v>6</v>
          </cell>
          <cell r="E623" t="str">
            <v>092004</v>
          </cell>
          <cell r="F623">
            <v>1</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1</v>
          </cell>
          <cell r="AE623" t="str">
            <v>116159</v>
          </cell>
          <cell r="AF623" t="str">
            <v>&lt;&gt;0</v>
          </cell>
        </row>
        <row r="624">
          <cell r="B624" t="str">
            <v>GLADE VELAS AROM.JARD.CAMP X12</v>
          </cell>
          <cell r="D624">
            <v>12</v>
          </cell>
          <cell r="E624" t="str">
            <v>092003</v>
          </cell>
          <cell r="F624">
            <v>1</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1</v>
          </cell>
          <cell r="AE624" t="str">
            <v>116160</v>
          </cell>
          <cell r="AF624" t="str">
            <v>&lt;&gt;0</v>
          </cell>
        </row>
        <row r="625">
          <cell r="B625" t="str">
            <v>GLADE VELAS AROMAT C LAVANDA</v>
          </cell>
          <cell r="D625">
            <v>12</v>
          </cell>
          <cell r="E625" t="str">
            <v>092005</v>
          </cell>
          <cell r="F625">
            <v>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1</v>
          </cell>
          <cell r="AE625" t="str">
            <v>116162</v>
          </cell>
          <cell r="AF625" t="str">
            <v>&lt;&gt;0</v>
          </cell>
        </row>
        <row r="626">
          <cell r="B626" t="str">
            <v>PROM 1 VELA + 1 JAZMIN</v>
          </cell>
          <cell r="D626">
            <v>6</v>
          </cell>
          <cell r="E626" t="str">
            <v>092007</v>
          </cell>
          <cell r="F626">
            <v>2.4700000000000002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1</v>
          </cell>
          <cell r="AE626" t="str">
            <v>116170</v>
          </cell>
          <cell r="AF626" t="str">
            <v>&lt;&gt;0</v>
          </cell>
        </row>
        <row r="627">
          <cell r="B627" t="str">
            <v>PROM 1 VELA + 1 CANDELABRO</v>
          </cell>
          <cell r="D627">
            <v>12</v>
          </cell>
          <cell r="E627" t="str">
            <v>092006</v>
          </cell>
          <cell r="F627">
            <v>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1</v>
          </cell>
          <cell r="AE627" t="str">
            <v>116171</v>
          </cell>
          <cell r="AF627" t="str">
            <v>&lt;&gt;0</v>
          </cell>
        </row>
        <row r="628">
          <cell r="B628" t="str">
            <v>PROM 1 VELA F.BOSQ+1 VELA LAV.</v>
          </cell>
          <cell r="C628">
            <v>2</v>
          </cell>
          <cell r="D628">
            <v>6</v>
          </cell>
          <cell r="E628" t="str">
            <v>092008</v>
          </cell>
          <cell r="F628">
            <v>1</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1</v>
          </cell>
          <cell r="AE628" t="str">
            <v>116180</v>
          </cell>
          <cell r="AF628" t="str">
            <v>&lt;&gt;0</v>
          </cell>
        </row>
        <row r="629">
          <cell r="B629" t="str">
            <v>PROM VELA LAV.+AER.DUAL CIT.</v>
          </cell>
          <cell r="D629">
            <v>12</v>
          </cell>
          <cell r="E629" t="str">
            <v>096292</v>
          </cell>
          <cell r="F629">
            <v>1</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1</v>
          </cell>
          <cell r="AE629" t="str">
            <v>116184</v>
          </cell>
          <cell r="AF629" t="str">
            <v>&lt;&gt;0</v>
          </cell>
        </row>
        <row r="630">
          <cell r="B630" t="str">
            <v>20% DESC VELA LAVANDA X12 MZA</v>
          </cell>
          <cell r="D630">
            <v>12</v>
          </cell>
          <cell r="E630" t="str">
            <v>092012</v>
          </cell>
          <cell r="F630">
            <v>1</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1</v>
          </cell>
          <cell r="AE630" t="str">
            <v>116190</v>
          </cell>
          <cell r="AF630" t="str">
            <v>&lt;&gt;0</v>
          </cell>
        </row>
        <row r="631">
          <cell r="B631" t="str">
            <v>20% DESC VELA.J.CAMP X12 MZA</v>
          </cell>
          <cell r="D631">
            <v>12</v>
          </cell>
          <cell r="E631" t="str">
            <v>092011</v>
          </cell>
          <cell r="F631">
            <v>1</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1</v>
          </cell>
          <cell r="AE631" t="str">
            <v>117200</v>
          </cell>
          <cell r="AF631" t="str">
            <v>&lt;&gt;0</v>
          </cell>
        </row>
        <row r="632">
          <cell r="B632" t="str">
            <v>20% DESC VELA.F.BOSQUE.X12 MZA</v>
          </cell>
          <cell r="D632">
            <v>12</v>
          </cell>
          <cell r="E632" t="str">
            <v>092010</v>
          </cell>
          <cell r="F632">
            <v>1</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v>
          </cell>
          <cell r="AE632" t="str">
            <v>120019</v>
          </cell>
          <cell r="AF632" t="str">
            <v>&lt;&gt;0</v>
          </cell>
        </row>
        <row r="633">
          <cell r="B633" t="str">
            <v xml:space="preserve">    TOTAL GLADE VELAS</v>
          </cell>
          <cell r="D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1</v>
          </cell>
          <cell r="AE633" t="str">
            <v>120022</v>
          </cell>
          <cell r="AF633" t="str">
            <v>&lt;&gt;0</v>
          </cell>
        </row>
        <row r="634">
          <cell r="D634">
            <v>0</v>
          </cell>
          <cell r="F634">
            <v>0</v>
          </cell>
          <cell r="W634">
            <v>1</v>
          </cell>
          <cell r="AE634" t="str">
            <v>120024</v>
          </cell>
          <cell r="AF634" t="str">
            <v>&lt;&gt;0</v>
          </cell>
        </row>
        <row r="635">
          <cell r="B635" t="str">
            <v>GLADE AC.NAT.FULL ROC.MATINAL</v>
          </cell>
          <cell r="D635">
            <v>12</v>
          </cell>
          <cell r="E635" t="str">
            <v>096101</v>
          </cell>
          <cell r="F635">
            <v>1</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1</v>
          </cell>
          <cell r="AE635" t="str">
            <v>120025</v>
          </cell>
          <cell r="AF635" t="str">
            <v>&lt;&gt;0</v>
          </cell>
        </row>
        <row r="636">
          <cell r="B636" t="str">
            <v>GLADE AC.NAT.FUL F.TROPICALES</v>
          </cell>
          <cell r="D636">
            <v>12</v>
          </cell>
          <cell r="E636" t="str">
            <v>096105</v>
          </cell>
          <cell r="F636">
            <v>1</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1</v>
          </cell>
          <cell r="AE636" t="str">
            <v>120026</v>
          </cell>
          <cell r="AF636" t="str">
            <v>&lt;&gt;0</v>
          </cell>
        </row>
        <row r="637">
          <cell r="B637" t="str">
            <v>GLADE AC.NAT.FULL ROC.MAT P/PL</v>
          </cell>
          <cell r="D637">
            <v>12</v>
          </cell>
          <cell r="E637" t="str">
            <v>096112</v>
          </cell>
          <cell r="F637">
            <v>1</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1</v>
          </cell>
          <cell r="AE637" t="str">
            <v>120027</v>
          </cell>
          <cell r="AF637" t="str">
            <v>&lt;&gt;0</v>
          </cell>
        </row>
        <row r="638">
          <cell r="B638" t="str">
            <v>GLADE AC.NAT.FUL F.TROP P/PLAN</v>
          </cell>
          <cell r="D638">
            <v>12</v>
          </cell>
          <cell r="E638" t="str">
            <v>096114</v>
          </cell>
          <cell r="F638">
            <v>1</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1</v>
          </cell>
          <cell r="AE638" t="str">
            <v>120028</v>
          </cell>
          <cell r="AF638" t="str">
            <v>&lt;&gt;0</v>
          </cell>
        </row>
        <row r="639">
          <cell r="B639" t="str">
            <v>GLADE AC.NAT.FUL LAV.P/PLANA</v>
          </cell>
          <cell r="D639">
            <v>12</v>
          </cell>
          <cell r="E639" t="str">
            <v>096801</v>
          </cell>
          <cell r="F639">
            <v>1</v>
          </cell>
          <cell r="G639">
            <v>168</v>
          </cell>
          <cell r="H639">
            <v>134.4</v>
          </cell>
          <cell r="I639">
            <v>134.4</v>
          </cell>
          <cell r="J639">
            <v>168</v>
          </cell>
          <cell r="K639">
            <v>134.4</v>
          </cell>
          <cell r="L639">
            <v>134.4</v>
          </cell>
          <cell r="M639">
            <v>873.59999999999991</v>
          </cell>
          <cell r="N639">
            <v>168</v>
          </cell>
          <cell r="O639">
            <v>134.4</v>
          </cell>
          <cell r="P639">
            <v>134.4</v>
          </cell>
          <cell r="Q639">
            <v>168</v>
          </cell>
          <cell r="R639">
            <v>134.4</v>
          </cell>
          <cell r="S639">
            <v>134.4</v>
          </cell>
          <cell r="T639">
            <v>873.59999999999991</v>
          </cell>
          <cell r="U639">
            <v>1747.1999999999998</v>
          </cell>
          <cell r="V639">
            <v>1747.1999999999998</v>
          </cell>
          <cell r="W639">
            <v>1</v>
          </cell>
          <cell r="AE639" t="str">
            <v>120029</v>
          </cell>
          <cell r="AF639" t="str">
            <v>&lt;&gt;0</v>
          </cell>
        </row>
        <row r="640">
          <cell r="B640" t="str">
            <v>ACEITES NAT.JAZMIN FULL P/PLAN</v>
          </cell>
          <cell r="D640">
            <v>12</v>
          </cell>
          <cell r="E640" t="str">
            <v>096110</v>
          </cell>
          <cell r="F640">
            <v>1</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1</v>
          </cell>
          <cell r="AE640" t="str">
            <v>120030</v>
          </cell>
          <cell r="AF640" t="str">
            <v>&lt;&gt;0</v>
          </cell>
        </row>
        <row r="641">
          <cell r="B641" t="str">
            <v>PROM AC.NAT.APA GRA.ROCIO MAT</v>
          </cell>
          <cell r="D641">
            <v>12</v>
          </cell>
          <cell r="E641" t="str">
            <v>096108</v>
          </cell>
          <cell r="F641">
            <v>1</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1</v>
          </cell>
          <cell r="AE641" t="str">
            <v>120031</v>
          </cell>
          <cell r="AF641" t="str">
            <v>&lt;&gt;0</v>
          </cell>
        </row>
        <row r="642">
          <cell r="B642" t="str">
            <v>PROM AC.NAT.APA.GRA.TROP</v>
          </cell>
          <cell r="D642">
            <v>12</v>
          </cell>
          <cell r="E642" t="str">
            <v>096109</v>
          </cell>
          <cell r="F642">
            <v>1</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1</v>
          </cell>
          <cell r="AE642" t="str">
            <v>120032</v>
          </cell>
          <cell r="AF642" t="str">
            <v>&lt;&gt;0</v>
          </cell>
        </row>
        <row r="643">
          <cell r="B643" t="str">
            <v>TOTAL GLADE ACITES NAT. APAR.</v>
          </cell>
          <cell r="D643">
            <v>0</v>
          </cell>
          <cell r="F643">
            <v>0</v>
          </cell>
          <cell r="G643">
            <v>168</v>
          </cell>
          <cell r="H643">
            <v>134.4</v>
          </cell>
          <cell r="I643">
            <v>134.4</v>
          </cell>
          <cell r="J643">
            <v>168</v>
          </cell>
          <cell r="K643">
            <v>134.4</v>
          </cell>
          <cell r="L643">
            <v>134.4</v>
          </cell>
          <cell r="M643">
            <v>873.59999999999991</v>
          </cell>
          <cell r="N643">
            <v>168</v>
          </cell>
          <cell r="O643">
            <v>134.4</v>
          </cell>
          <cell r="P643">
            <v>134.4</v>
          </cell>
          <cell r="Q643">
            <v>168</v>
          </cell>
          <cell r="R643">
            <v>134.4</v>
          </cell>
          <cell r="S643">
            <v>134.4</v>
          </cell>
          <cell r="T643">
            <v>873.59999999999991</v>
          </cell>
          <cell r="U643">
            <v>1747.1999999999998</v>
          </cell>
          <cell r="V643">
            <v>1747.1999999999998</v>
          </cell>
          <cell r="W643">
            <v>1</v>
          </cell>
          <cell r="AE643" t="str">
            <v>120033</v>
          </cell>
          <cell r="AF643" t="str">
            <v>&lt;&gt;0</v>
          </cell>
        </row>
        <row r="644">
          <cell r="D644">
            <v>0</v>
          </cell>
          <cell r="W644">
            <v>1</v>
          </cell>
          <cell r="AE644" t="str">
            <v>120072</v>
          </cell>
          <cell r="AF644" t="str">
            <v>&lt;&gt;0</v>
          </cell>
        </row>
        <row r="645">
          <cell r="B645" t="str">
            <v>GLADE AC.NAT. REP.ROC.MATINAL</v>
          </cell>
          <cell r="D645">
            <v>12</v>
          </cell>
          <cell r="E645" t="str">
            <v>096102</v>
          </cell>
          <cell r="F645">
            <v>1</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1</v>
          </cell>
          <cell r="AE645" t="str">
            <v>120075</v>
          </cell>
          <cell r="AF645" t="str">
            <v>&lt;&gt;0</v>
          </cell>
        </row>
        <row r="646">
          <cell r="B646" t="str">
            <v>GLADE AC.NAT. REF F TROPICALES</v>
          </cell>
          <cell r="D646">
            <v>12</v>
          </cell>
          <cell r="E646" t="str">
            <v>096104</v>
          </cell>
          <cell r="F646">
            <v>1</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1</v>
          </cell>
          <cell r="AE646" t="str">
            <v>120076</v>
          </cell>
          <cell r="AF646" t="str">
            <v>&lt;&gt;0</v>
          </cell>
        </row>
        <row r="647">
          <cell r="B647" t="str">
            <v>GLADE AC.NAT. REF LAV.</v>
          </cell>
          <cell r="D647">
            <v>12</v>
          </cell>
          <cell r="E647" t="str">
            <v>096802</v>
          </cell>
          <cell r="F647">
            <v>1</v>
          </cell>
          <cell r="G647">
            <v>552.5</v>
          </cell>
          <cell r="H647">
            <v>442</v>
          </cell>
          <cell r="I647">
            <v>442</v>
          </cell>
          <cell r="J647">
            <v>552.5</v>
          </cell>
          <cell r="K647">
            <v>442</v>
          </cell>
          <cell r="L647">
            <v>442</v>
          </cell>
          <cell r="M647">
            <v>2873</v>
          </cell>
          <cell r="N647">
            <v>552.5</v>
          </cell>
          <cell r="O647">
            <v>442</v>
          </cell>
          <cell r="P647">
            <v>442</v>
          </cell>
          <cell r="Q647">
            <v>552.5</v>
          </cell>
          <cell r="R647">
            <v>442</v>
          </cell>
          <cell r="S647">
            <v>442</v>
          </cell>
          <cell r="T647">
            <v>2873</v>
          </cell>
          <cell r="U647">
            <v>5746</v>
          </cell>
          <cell r="V647">
            <v>5746</v>
          </cell>
          <cell r="W647">
            <v>1</v>
          </cell>
          <cell r="AE647" t="str">
            <v>120077</v>
          </cell>
          <cell r="AF647" t="str">
            <v>&lt;&gt;0</v>
          </cell>
        </row>
        <row r="648">
          <cell r="B648" t="str">
            <v>ACEITES NAT. CPOS. JAZMIN REP.</v>
          </cell>
          <cell r="D648">
            <v>12</v>
          </cell>
          <cell r="E648" t="str">
            <v>096113</v>
          </cell>
          <cell r="F648">
            <v>1</v>
          </cell>
          <cell r="G648">
            <v>455</v>
          </cell>
          <cell r="H648">
            <v>364</v>
          </cell>
          <cell r="I648">
            <v>364</v>
          </cell>
          <cell r="J648">
            <v>455</v>
          </cell>
          <cell r="K648">
            <v>364</v>
          </cell>
          <cell r="L648">
            <v>364</v>
          </cell>
          <cell r="M648">
            <v>2366</v>
          </cell>
          <cell r="N648">
            <v>455</v>
          </cell>
          <cell r="O648">
            <v>364</v>
          </cell>
          <cell r="P648">
            <v>364</v>
          </cell>
          <cell r="Q648">
            <v>455</v>
          </cell>
          <cell r="R648">
            <v>364</v>
          </cell>
          <cell r="S648">
            <v>364</v>
          </cell>
          <cell r="T648">
            <v>2366</v>
          </cell>
          <cell r="U648">
            <v>4732</v>
          </cell>
          <cell r="V648">
            <v>4732</v>
          </cell>
          <cell r="W648">
            <v>1</v>
          </cell>
          <cell r="AE648" t="str">
            <v>120078</v>
          </cell>
          <cell r="AF648" t="str">
            <v>&lt;&gt;0</v>
          </cell>
        </row>
        <row r="649">
          <cell r="B649" t="str">
            <v>TOTAL GLADE ACEITES NAT. REP.</v>
          </cell>
          <cell r="D649">
            <v>0</v>
          </cell>
          <cell r="F649">
            <v>0</v>
          </cell>
          <cell r="G649">
            <v>1007.5</v>
          </cell>
          <cell r="H649">
            <v>806</v>
          </cell>
          <cell r="I649">
            <v>806</v>
          </cell>
          <cell r="J649">
            <v>1007.5</v>
          </cell>
          <cell r="K649">
            <v>806</v>
          </cell>
          <cell r="L649">
            <v>806</v>
          </cell>
          <cell r="M649">
            <v>5239</v>
          </cell>
          <cell r="N649">
            <v>1007.5</v>
          </cell>
          <cell r="O649">
            <v>806</v>
          </cell>
          <cell r="P649">
            <v>806</v>
          </cell>
          <cell r="Q649">
            <v>1007.5</v>
          </cell>
          <cell r="R649">
            <v>806</v>
          </cell>
          <cell r="S649">
            <v>806</v>
          </cell>
          <cell r="T649">
            <v>5239</v>
          </cell>
          <cell r="U649">
            <v>10478</v>
          </cell>
          <cell r="V649">
            <v>10478</v>
          </cell>
          <cell r="W649">
            <v>1</v>
          </cell>
          <cell r="AE649" t="str">
            <v>120079</v>
          </cell>
          <cell r="AF649" t="str">
            <v>&lt;&gt;0</v>
          </cell>
        </row>
        <row r="650">
          <cell r="D650">
            <v>0</v>
          </cell>
          <cell r="F650">
            <v>0</v>
          </cell>
          <cell r="W650">
            <v>1</v>
          </cell>
          <cell r="AE650" t="str">
            <v>120080</v>
          </cell>
          <cell r="AF650" t="str">
            <v>&lt;&gt;0</v>
          </cell>
        </row>
        <row r="651">
          <cell r="B651" t="str">
            <v>TOTAL GLADE ACEITES NATURALES</v>
          </cell>
          <cell r="D651">
            <v>0</v>
          </cell>
          <cell r="F651">
            <v>0</v>
          </cell>
          <cell r="G651">
            <v>1175.5</v>
          </cell>
          <cell r="H651">
            <v>940.4</v>
          </cell>
          <cell r="I651">
            <v>940.4</v>
          </cell>
          <cell r="J651">
            <v>1175.5</v>
          </cell>
          <cell r="K651">
            <v>940.4</v>
          </cell>
          <cell r="L651">
            <v>940.4</v>
          </cell>
          <cell r="M651">
            <v>6112.6</v>
          </cell>
          <cell r="N651">
            <v>1175.5</v>
          </cell>
          <cell r="O651">
            <v>940.4</v>
          </cell>
          <cell r="P651">
            <v>940.4</v>
          </cell>
          <cell r="Q651">
            <v>1175.5</v>
          </cell>
          <cell r="R651">
            <v>940.4</v>
          </cell>
          <cell r="S651">
            <v>940.4</v>
          </cell>
          <cell r="T651">
            <v>6112.6</v>
          </cell>
          <cell r="U651">
            <v>12225.2</v>
          </cell>
          <cell r="V651">
            <v>12225.2</v>
          </cell>
          <cell r="W651">
            <v>1</v>
          </cell>
          <cell r="AE651" t="str">
            <v>120081</v>
          </cell>
          <cell r="AF651" t="str">
            <v>&lt;&gt;0</v>
          </cell>
        </row>
        <row r="652">
          <cell r="D652">
            <v>0</v>
          </cell>
          <cell r="F652">
            <v>0</v>
          </cell>
          <cell r="W652">
            <v>1</v>
          </cell>
          <cell r="AE652" t="str">
            <v>120082</v>
          </cell>
          <cell r="AF652" t="str">
            <v>&lt;&gt;0</v>
          </cell>
        </row>
        <row r="653">
          <cell r="B653" t="str">
            <v>SAHUMERIOS FLORAL</v>
          </cell>
          <cell r="D653">
            <v>12</v>
          </cell>
          <cell r="E653" t="str">
            <v>098110</v>
          </cell>
          <cell r="F653">
            <v>1</v>
          </cell>
          <cell r="G653">
            <v>400</v>
          </cell>
          <cell r="H653">
            <v>320</v>
          </cell>
          <cell r="I653">
            <v>320</v>
          </cell>
          <cell r="J653">
            <v>400</v>
          </cell>
          <cell r="K653">
            <v>320</v>
          </cell>
          <cell r="L653">
            <v>320</v>
          </cell>
          <cell r="M653">
            <v>2080</v>
          </cell>
          <cell r="N653">
            <v>400</v>
          </cell>
          <cell r="O653">
            <v>320</v>
          </cell>
          <cell r="P653">
            <v>320</v>
          </cell>
          <cell r="Q653">
            <v>400</v>
          </cell>
          <cell r="R653">
            <v>320</v>
          </cell>
          <cell r="S653">
            <v>320</v>
          </cell>
          <cell r="T653">
            <v>2080</v>
          </cell>
          <cell r="U653">
            <v>4160</v>
          </cell>
          <cell r="V653">
            <v>4160</v>
          </cell>
          <cell r="W653">
            <v>1</v>
          </cell>
          <cell r="AE653" t="str">
            <v>120083</v>
          </cell>
          <cell r="AF653" t="str">
            <v>&lt;&gt;0</v>
          </cell>
        </row>
        <row r="654">
          <cell r="B654" t="str">
            <v>SAHUMERIOS LAVANDA</v>
          </cell>
          <cell r="D654">
            <v>12</v>
          </cell>
          <cell r="E654" t="str">
            <v>098120</v>
          </cell>
          <cell r="F654">
            <v>1</v>
          </cell>
          <cell r="G654">
            <v>800</v>
          </cell>
          <cell r="H654">
            <v>640</v>
          </cell>
          <cell r="I654">
            <v>640</v>
          </cell>
          <cell r="J654">
            <v>800</v>
          </cell>
          <cell r="K654">
            <v>640</v>
          </cell>
          <cell r="L654">
            <v>640</v>
          </cell>
          <cell r="M654">
            <v>4160</v>
          </cell>
          <cell r="N654">
            <v>800</v>
          </cell>
          <cell r="O654">
            <v>640</v>
          </cell>
          <cell r="P654">
            <v>640</v>
          </cell>
          <cell r="Q654">
            <v>800</v>
          </cell>
          <cell r="R654">
            <v>640</v>
          </cell>
          <cell r="S654">
            <v>640</v>
          </cell>
          <cell r="T654">
            <v>4160</v>
          </cell>
          <cell r="U654">
            <v>8320</v>
          </cell>
          <cell r="V654">
            <v>8320</v>
          </cell>
          <cell r="W654">
            <v>1</v>
          </cell>
          <cell r="AE654" t="str">
            <v>120085</v>
          </cell>
          <cell r="AF654" t="str">
            <v>&lt;&gt;0</v>
          </cell>
        </row>
        <row r="655">
          <cell r="B655" t="str">
            <v>SAHUMERIOS INCIENSO</v>
          </cell>
          <cell r="D655">
            <v>12</v>
          </cell>
          <cell r="E655" t="str">
            <v>098130</v>
          </cell>
          <cell r="F655">
            <v>1</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1</v>
          </cell>
          <cell r="AE655" t="str">
            <v>120088</v>
          </cell>
          <cell r="AF655" t="str">
            <v>&lt;&gt;0</v>
          </cell>
        </row>
        <row r="656">
          <cell r="B656" t="str">
            <v>SAHUMERIOS JAZMIN</v>
          </cell>
          <cell r="D656">
            <v>12</v>
          </cell>
          <cell r="E656" t="str">
            <v>098140</v>
          </cell>
          <cell r="F656">
            <v>1</v>
          </cell>
          <cell r="G656">
            <v>390</v>
          </cell>
          <cell r="H656">
            <v>312</v>
          </cell>
          <cell r="I656">
            <v>312</v>
          </cell>
          <cell r="J656">
            <v>390</v>
          </cell>
          <cell r="K656">
            <v>312</v>
          </cell>
          <cell r="L656">
            <v>312</v>
          </cell>
          <cell r="M656">
            <v>2028</v>
          </cell>
          <cell r="N656">
            <v>390</v>
          </cell>
          <cell r="O656">
            <v>312</v>
          </cell>
          <cell r="P656">
            <v>312</v>
          </cell>
          <cell r="Q656">
            <v>390</v>
          </cell>
          <cell r="R656">
            <v>312</v>
          </cell>
          <cell r="S656">
            <v>312</v>
          </cell>
          <cell r="T656">
            <v>2028</v>
          </cell>
          <cell r="U656">
            <v>4056</v>
          </cell>
          <cell r="V656">
            <v>4056</v>
          </cell>
          <cell r="W656">
            <v>1</v>
          </cell>
          <cell r="AE656" t="str">
            <v>120089</v>
          </cell>
          <cell r="AF656" t="str">
            <v>&lt;&gt;0</v>
          </cell>
        </row>
        <row r="657">
          <cell r="B657" t="str">
            <v>SAHUMERIOS SANDALO</v>
          </cell>
          <cell r="D657">
            <v>12</v>
          </cell>
          <cell r="E657" t="str">
            <v>098150</v>
          </cell>
          <cell r="F657">
            <v>1</v>
          </cell>
          <cell r="G657">
            <v>390</v>
          </cell>
          <cell r="H657">
            <v>312</v>
          </cell>
          <cell r="I657">
            <v>312</v>
          </cell>
          <cell r="J657">
            <v>390</v>
          </cell>
          <cell r="K657">
            <v>312</v>
          </cell>
          <cell r="L657">
            <v>312</v>
          </cell>
          <cell r="M657">
            <v>2028</v>
          </cell>
          <cell r="N657">
            <v>390</v>
          </cell>
          <cell r="O657">
            <v>312</v>
          </cell>
          <cell r="P657">
            <v>312</v>
          </cell>
          <cell r="Q657">
            <v>390</v>
          </cell>
          <cell r="R657">
            <v>312</v>
          </cell>
          <cell r="S657">
            <v>312</v>
          </cell>
          <cell r="T657">
            <v>2028</v>
          </cell>
          <cell r="U657">
            <v>4056</v>
          </cell>
          <cell r="V657">
            <v>4056</v>
          </cell>
          <cell r="W657">
            <v>1</v>
          </cell>
          <cell r="AE657" t="str">
            <v>120090</v>
          </cell>
          <cell r="AF657" t="str">
            <v>&lt;&gt;0</v>
          </cell>
        </row>
        <row r="658">
          <cell r="B658" t="str">
            <v>TOTAL GLADE SAHUMERIOS</v>
          </cell>
          <cell r="D658">
            <v>0</v>
          </cell>
          <cell r="F658">
            <v>0</v>
          </cell>
          <cell r="G658">
            <v>1980</v>
          </cell>
          <cell r="H658">
            <v>1584</v>
          </cell>
          <cell r="I658">
            <v>1584</v>
          </cell>
          <cell r="J658">
            <v>1980</v>
          </cell>
          <cell r="K658">
            <v>1584</v>
          </cell>
          <cell r="L658">
            <v>1584</v>
          </cell>
          <cell r="M658">
            <v>10296</v>
          </cell>
          <cell r="N658">
            <v>1980</v>
          </cell>
          <cell r="O658">
            <v>1584</v>
          </cell>
          <cell r="P658">
            <v>1584</v>
          </cell>
          <cell r="Q658">
            <v>1980</v>
          </cell>
          <cell r="R658">
            <v>1584</v>
          </cell>
          <cell r="S658">
            <v>1584</v>
          </cell>
          <cell r="T658">
            <v>10296</v>
          </cell>
          <cell r="U658">
            <v>20592</v>
          </cell>
          <cell r="V658">
            <v>20592</v>
          </cell>
          <cell r="W658">
            <v>1</v>
          </cell>
          <cell r="AE658" t="str">
            <v>120091</v>
          </cell>
          <cell r="AF658" t="str">
            <v>&lt;&gt;0</v>
          </cell>
        </row>
        <row r="659">
          <cell r="W659">
            <v>1</v>
          </cell>
          <cell r="AE659" t="str">
            <v>120100</v>
          </cell>
          <cell r="AF659" t="str">
            <v>&lt;&gt;0</v>
          </cell>
        </row>
        <row r="660">
          <cell r="B660" t="str">
            <v>GLADE MAGIC</v>
          </cell>
          <cell r="D660">
            <v>12</v>
          </cell>
          <cell r="E660" t="str">
            <v>097400</v>
          </cell>
          <cell r="F660">
            <v>2</v>
          </cell>
          <cell r="G660">
            <v>0</v>
          </cell>
          <cell r="H660">
            <v>0</v>
          </cell>
          <cell r="I660">
            <v>0</v>
          </cell>
          <cell r="J660">
            <v>0</v>
          </cell>
          <cell r="K660">
            <v>0</v>
          </cell>
          <cell r="L660">
            <v>0</v>
          </cell>
          <cell r="M660">
            <v>0</v>
          </cell>
          <cell r="N660">
            <v>0</v>
          </cell>
          <cell r="O660">
            <v>0</v>
          </cell>
          <cell r="P660">
            <v>0</v>
          </cell>
          <cell r="Q660">
            <v>2000</v>
          </cell>
          <cell r="R660">
            <v>3000</v>
          </cell>
          <cell r="S660">
            <v>3000</v>
          </cell>
          <cell r="T660">
            <v>8000</v>
          </cell>
          <cell r="U660">
            <v>8000</v>
          </cell>
          <cell r="V660">
            <v>16000</v>
          </cell>
          <cell r="W660">
            <v>1</v>
          </cell>
          <cell r="AE660" t="str">
            <v>120110</v>
          </cell>
          <cell r="AF660" t="str">
            <v>&lt;&gt;0</v>
          </cell>
        </row>
        <row r="661">
          <cell r="B661" t="str">
            <v>TOTAL GLADE MAGIC</v>
          </cell>
          <cell r="D661">
            <v>0</v>
          </cell>
          <cell r="F661">
            <v>0</v>
          </cell>
          <cell r="G661">
            <v>0</v>
          </cell>
          <cell r="H661">
            <v>0</v>
          </cell>
          <cell r="I661">
            <v>0</v>
          </cell>
          <cell r="J661">
            <v>0</v>
          </cell>
          <cell r="K661">
            <v>0</v>
          </cell>
          <cell r="L661">
            <v>0</v>
          </cell>
          <cell r="M661">
            <v>0</v>
          </cell>
          <cell r="N661">
            <v>0</v>
          </cell>
          <cell r="O661">
            <v>0</v>
          </cell>
          <cell r="P661">
            <v>0</v>
          </cell>
          <cell r="Q661">
            <v>2000</v>
          </cell>
          <cell r="R661">
            <v>3000</v>
          </cell>
          <cell r="S661">
            <v>3000</v>
          </cell>
          <cell r="T661">
            <v>8000</v>
          </cell>
          <cell r="U661">
            <v>8000</v>
          </cell>
          <cell r="V661">
            <v>16000</v>
          </cell>
          <cell r="W661">
            <v>1</v>
          </cell>
          <cell r="AE661" t="str">
            <v>120114</v>
          </cell>
          <cell r="AF661" t="str">
            <v>&lt;&gt;0</v>
          </cell>
        </row>
        <row r="662">
          <cell r="D662">
            <v>0</v>
          </cell>
          <cell r="F662">
            <v>0</v>
          </cell>
          <cell r="W662">
            <v>1</v>
          </cell>
          <cell r="AE662" t="str">
            <v>120115</v>
          </cell>
          <cell r="AF662" t="str">
            <v>&lt;&gt;0</v>
          </cell>
        </row>
        <row r="663">
          <cell r="B663" t="str">
            <v xml:space="preserve">  TOTAL CONTINUOS</v>
          </cell>
          <cell r="D663">
            <v>0</v>
          </cell>
          <cell r="F663">
            <v>0</v>
          </cell>
          <cell r="G663">
            <v>5783.7999887753849</v>
          </cell>
          <cell r="H663">
            <v>5635.0399910203078</v>
          </cell>
          <cell r="I663">
            <v>5635.0399910203078</v>
          </cell>
          <cell r="J663">
            <v>6383.7999887753849</v>
          </cell>
          <cell r="K663">
            <v>5635.0399910203078</v>
          </cell>
          <cell r="L663">
            <v>5635.0399910203078</v>
          </cell>
          <cell r="M663">
            <v>34707.759941632001</v>
          </cell>
          <cell r="N663">
            <v>6383.7999887753849</v>
          </cell>
          <cell r="O663">
            <v>5635.0399910203078</v>
          </cell>
          <cell r="P663">
            <v>5635.0399910203078</v>
          </cell>
          <cell r="Q663">
            <v>8383.7999887753849</v>
          </cell>
          <cell r="R663">
            <v>8635.0399910203087</v>
          </cell>
          <cell r="S663">
            <v>8635.0399910203087</v>
          </cell>
          <cell r="T663">
            <v>43307.759941632001</v>
          </cell>
          <cell r="U663">
            <v>78015.519883264002</v>
          </cell>
          <cell r="V663">
            <v>149399.18385991681</v>
          </cell>
          <cell r="W663">
            <v>1</v>
          </cell>
          <cell r="AE663" t="str">
            <v>120120</v>
          </cell>
          <cell r="AF663" t="str">
            <v>&lt;&gt;0</v>
          </cell>
        </row>
        <row r="664">
          <cell r="D664">
            <v>0</v>
          </cell>
          <cell r="F664">
            <v>0</v>
          </cell>
          <cell r="W664">
            <v>1</v>
          </cell>
          <cell r="AE664" t="str">
            <v>120121</v>
          </cell>
          <cell r="AF664" t="str">
            <v>&lt;&gt;0</v>
          </cell>
        </row>
        <row r="665">
          <cell r="B665" t="str">
            <v xml:space="preserve">  TOTAL AIR CARE</v>
          </cell>
          <cell r="D665">
            <v>0</v>
          </cell>
          <cell r="F665">
            <v>0</v>
          </cell>
          <cell r="G665">
            <v>179999.69506569847</v>
          </cell>
          <cell r="H665">
            <v>146648.07605255878</v>
          </cell>
          <cell r="I665">
            <v>147128.07605255878</v>
          </cell>
          <cell r="J665">
            <v>190599.69506569847</v>
          </cell>
          <cell r="K665">
            <v>153328.07605255875</v>
          </cell>
          <cell r="L665">
            <v>154409.07605255875</v>
          </cell>
          <cell r="M665">
            <v>972112.69434163196</v>
          </cell>
          <cell r="N665">
            <v>182039.69506569847</v>
          </cell>
          <cell r="O665">
            <v>147880.07605255878</v>
          </cell>
          <cell r="P665">
            <v>155880.07605255875</v>
          </cell>
          <cell r="Q665">
            <v>219239.69506569847</v>
          </cell>
          <cell r="R665">
            <v>178380.07605255875</v>
          </cell>
          <cell r="S665">
            <v>179729.94842178954</v>
          </cell>
          <cell r="T665">
            <v>1063149.5667108628</v>
          </cell>
          <cell r="U665">
            <v>2035262.2610524949</v>
          </cell>
          <cell r="V665">
            <v>1739014.9705331477</v>
          </cell>
          <cell r="W665">
            <v>1</v>
          </cell>
          <cell r="AE665" t="str">
            <v>120130</v>
          </cell>
          <cell r="AF665" t="str">
            <v>&lt;&gt;0</v>
          </cell>
        </row>
        <row r="666">
          <cell r="D666">
            <v>0</v>
          </cell>
          <cell r="W666">
            <v>1</v>
          </cell>
          <cell r="AE666" t="str">
            <v>120135</v>
          </cell>
          <cell r="AF666" t="str">
            <v>&lt;&gt;0</v>
          </cell>
        </row>
        <row r="667">
          <cell r="B667" t="str">
            <v xml:space="preserve"> FABRIC CARE</v>
          </cell>
          <cell r="D667">
            <v>0</v>
          </cell>
          <cell r="W667">
            <v>1</v>
          </cell>
          <cell r="AE667" t="str">
            <v>120140</v>
          </cell>
          <cell r="AF667" t="str">
            <v>&lt;&gt;0</v>
          </cell>
        </row>
        <row r="668">
          <cell r="D668">
            <v>0</v>
          </cell>
          <cell r="F668">
            <v>0</v>
          </cell>
          <cell r="W668">
            <v>1</v>
          </cell>
          <cell r="AE668" t="str">
            <v>120210</v>
          </cell>
          <cell r="AF668" t="str">
            <v>&lt;&gt;0</v>
          </cell>
        </row>
        <row r="669">
          <cell r="B669" t="str">
            <v>KLARO AER. 500CC X12</v>
          </cell>
          <cell r="C669">
            <v>500</v>
          </cell>
          <cell r="D669">
            <v>12</v>
          </cell>
          <cell r="E669" t="str">
            <v>120019</v>
          </cell>
          <cell r="F669">
            <v>1</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1</v>
          </cell>
          <cell r="AE669" t="str">
            <v>120230</v>
          </cell>
          <cell r="AF669" t="str">
            <v>&lt;&gt;0</v>
          </cell>
        </row>
        <row r="670">
          <cell r="B670" t="str">
            <v>KLARO SUAVE 12X 440</v>
          </cell>
          <cell r="C670">
            <v>440</v>
          </cell>
          <cell r="D670">
            <v>12</v>
          </cell>
          <cell r="E670" t="str">
            <v>120081</v>
          </cell>
          <cell r="F670">
            <v>0.88</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1</v>
          </cell>
          <cell r="AE670" t="str">
            <v>120231</v>
          </cell>
          <cell r="AF670" t="str">
            <v>&lt;&gt;0</v>
          </cell>
        </row>
        <row r="671">
          <cell r="B671" t="str">
            <v>KLARO AER. 440 X12</v>
          </cell>
          <cell r="C671">
            <v>440</v>
          </cell>
          <cell r="D671">
            <v>12</v>
          </cell>
          <cell r="E671" t="str">
            <v>120021</v>
          </cell>
          <cell r="F671">
            <v>0.88</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1</v>
          </cell>
          <cell r="AE671" t="str">
            <v>150001</v>
          </cell>
          <cell r="AF671" t="str">
            <v>&lt;&gt;0</v>
          </cell>
        </row>
        <row r="672">
          <cell r="B672" t="str">
            <v>KLARO AER. 400 X12</v>
          </cell>
          <cell r="C672">
            <v>400</v>
          </cell>
          <cell r="D672">
            <v>12</v>
          </cell>
          <cell r="E672" t="str">
            <v>120030</v>
          </cell>
          <cell r="F672">
            <v>0.88</v>
          </cell>
          <cell r="G672">
            <v>4296</v>
          </cell>
          <cell r="H672">
            <v>7060</v>
          </cell>
          <cell r="I672">
            <v>5986</v>
          </cell>
          <cell r="J672">
            <v>5688</v>
          </cell>
          <cell r="K672">
            <v>7518</v>
          </cell>
          <cell r="L672">
            <v>7518</v>
          </cell>
          <cell r="M672">
            <v>38066</v>
          </cell>
          <cell r="N672">
            <v>8234</v>
          </cell>
          <cell r="O672">
            <v>7160</v>
          </cell>
          <cell r="P672">
            <v>7160</v>
          </cell>
          <cell r="Q672">
            <v>8234</v>
          </cell>
          <cell r="R672">
            <v>7160</v>
          </cell>
          <cell r="S672">
            <v>4654</v>
          </cell>
          <cell r="T672">
            <v>42602</v>
          </cell>
          <cell r="U672">
            <v>80668</v>
          </cell>
          <cell r="V672">
            <v>70987.839999999997</v>
          </cell>
          <cell r="W672">
            <v>1</v>
          </cell>
          <cell r="AE672" t="str">
            <v>150500</v>
          </cell>
          <cell r="AF672" t="str">
            <v>&lt;&gt;0</v>
          </cell>
        </row>
        <row r="673">
          <cell r="B673" t="str">
            <v>KLARO AER. 480CC X12</v>
          </cell>
          <cell r="C673">
            <v>480</v>
          </cell>
          <cell r="D673">
            <v>12</v>
          </cell>
          <cell r="E673" t="str">
            <v>120031</v>
          </cell>
          <cell r="F673">
            <v>1</v>
          </cell>
          <cell r="G673">
            <v>1831.977648</v>
          </cell>
          <cell r="H673">
            <v>650.276928</v>
          </cell>
          <cell r="I673">
            <v>924.18559200000004</v>
          </cell>
          <cell r="J673">
            <v>2473.3747440000002</v>
          </cell>
          <cell r="K673">
            <v>4092.2364240000002</v>
          </cell>
          <cell r="L673">
            <v>2676.9278159999994</v>
          </cell>
          <cell r="M673">
            <v>12648.979152</v>
          </cell>
          <cell r="N673">
            <v>2539.6319520000002</v>
          </cell>
          <cell r="O673">
            <v>4098.384</v>
          </cell>
          <cell r="P673">
            <v>4098.384</v>
          </cell>
          <cell r="Q673">
            <v>2049.192</v>
          </cell>
          <cell r="R673">
            <v>2049.192</v>
          </cell>
          <cell r="S673">
            <v>2049.192</v>
          </cell>
          <cell r="T673">
            <v>16883.975951999997</v>
          </cell>
          <cell r="U673">
            <v>29532.955103999997</v>
          </cell>
          <cell r="V673">
            <v>29532.955103999997</v>
          </cell>
          <cell r="W673">
            <v>1</v>
          </cell>
          <cell r="AE673" t="str">
            <v>150501</v>
          </cell>
          <cell r="AF673" t="str">
            <v>&lt;&gt;0</v>
          </cell>
        </row>
        <row r="674">
          <cell r="B674" t="str">
            <v>KLARO PROMO 2 440 C/12 BROCHES</v>
          </cell>
          <cell r="C674">
            <v>440</v>
          </cell>
          <cell r="D674">
            <v>6</v>
          </cell>
          <cell r="E674" t="str">
            <v>120022</v>
          </cell>
          <cell r="F674">
            <v>0.88</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1</v>
          </cell>
          <cell r="AE674" t="str">
            <v>150502</v>
          </cell>
          <cell r="AF674" t="str">
            <v>&lt;&gt;0</v>
          </cell>
        </row>
        <row r="675">
          <cell r="B675" t="str">
            <v>KLARO AER. 440 + 1 SHOUT X100</v>
          </cell>
          <cell r="C675">
            <v>440</v>
          </cell>
          <cell r="D675">
            <v>12</v>
          </cell>
          <cell r="E675" t="str">
            <v>120023</v>
          </cell>
          <cell r="F675">
            <v>0.88</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1</v>
          </cell>
          <cell r="AE675" t="str">
            <v>150503</v>
          </cell>
          <cell r="AF675" t="str">
            <v>&lt;&gt;0</v>
          </cell>
        </row>
        <row r="676">
          <cell r="B676" t="str">
            <v>KLARO 2 + 1 SHOUT X 500 X 6</v>
          </cell>
          <cell r="C676">
            <v>440</v>
          </cell>
          <cell r="D676">
            <v>6</v>
          </cell>
          <cell r="E676" t="str">
            <v>120024</v>
          </cell>
          <cell r="F676">
            <v>0.88</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1</v>
          </cell>
          <cell r="AE676" t="str">
            <v>155000</v>
          </cell>
          <cell r="AF676" t="str">
            <v>&lt;&gt;0</v>
          </cell>
        </row>
        <row r="677">
          <cell r="B677" t="str">
            <v>2 KLARO X 440 + 1 SHOUT 200 CC</v>
          </cell>
          <cell r="C677">
            <v>440</v>
          </cell>
          <cell r="D677">
            <v>6</v>
          </cell>
          <cell r="E677" t="str">
            <v>120025</v>
          </cell>
          <cell r="F677">
            <v>0.88</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1</v>
          </cell>
          <cell r="AE677" t="str">
            <v>155005</v>
          </cell>
          <cell r="AF677" t="str">
            <v>&lt;&gt;0</v>
          </cell>
        </row>
        <row r="678">
          <cell r="B678" t="str">
            <v>PROM KLARO 440+ SHOUT REP. 500</v>
          </cell>
          <cell r="C678">
            <v>440</v>
          </cell>
          <cell r="D678">
            <v>12</v>
          </cell>
          <cell r="E678" t="str">
            <v>120026</v>
          </cell>
          <cell r="F678">
            <v>0.44</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1</v>
          </cell>
          <cell r="AE678" t="str">
            <v>155007</v>
          </cell>
          <cell r="AF678" t="str">
            <v>&lt;&gt;0</v>
          </cell>
        </row>
        <row r="679">
          <cell r="B679" t="str">
            <v>PROMO 12 KLARO + 3 SHOUT 370cc</v>
          </cell>
          <cell r="C679">
            <v>440</v>
          </cell>
          <cell r="D679">
            <v>12</v>
          </cell>
          <cell r="E679" t="str">
            <v>120027</v>
          </cell>
          <cell r="F679">
            <v>0.88</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1</v>
          </cell>
          <cell r="AE679" t="str">
            <v>155008</v>
          </cell>
          <cell r="AF679" t="str">
            <v>&lt;&gt;0</v>
          </cell>
        </row>
        <row r="680">
          <cell r="B680" t="str">
            <v>PROMO 1 KLARO + 1 SHOUT 370 CC</v>
          </cell>
          <cell r="C680">
            <v>440</v>
          </cell>
          <cell r="D680">
            <v>12</v>
          </cell>
          <cell r="E680" t="str">
            <v>120028</v>
          </cell>
          <cell r="F680">
            <v>0.44</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1</v>
          </cell>
          <cell r="AE680" t="str">
            <v>155009</v>
          </cell>
          <cell r="AF680" t="str">
            <v>&lt;&gt;0</v>
          </cell>
        </row>
        <row r="681">
          <cell r="B681" t="str">
            <v>PROMO KLARO 400 + 1 GLADE LAV</v>
          </cell>
          <cell r="C681">
            <v>400</v>
          </cell>
          <cell r="D681">
            <v>12</v>
          </cell>
          <cell r="E681" t="str">
            <v>120033</v>
          </cell>
          <cell r="F681">
            <v>0.44</v>
          </cell>
          <cell r="G681">
            <v>3000</v>
          </cell>
          <cell r="H681">
            <v>3000</v>
          </cell>
          <cell r="I681">
            <v>0</v>
          </cell>
          <cell r="J681">
            <v>0</v>
          </cell>
          <cell r="K681">
            <v>0</v>
          </cell>
          <cell r="L681">
            <v>0</v>
          </cell>
          <cell r="M681">
            <v>6000</v>
          </cell>
          <cell r="N681">
            <v>0</v>
          </cell>
          <cell r="O681">
            <v>3000</v>
          </cell>
          <cell r="P681">
            <v>3000</v>
          </cell>
          <cell r="Q681">
            <v>0</v>
          </cell>
          <cell r="R681">
            <v>0</v>
          </cell>
          <cell r="S681">
            <v>0</v>
          </cell>
          <cell r="T681">
            <v>6000</v>
          </cell>
          <cell r="U681">
            <v>12000</v>
          </cell>
          <cell r="V681">
            <v>5280</v>
          </cell>
          <cell r="W681">
            <v>1</v>
          </cell>
          <cell r="AE681" t="str">
            <v>155010</v>
          </cell>
          <cell r="AF681" t="str">
            <v>&lt;&gt;0</v>
          </cell>
        </row>
        <row r="682">
          <cell r="B682" t="str">
            <v>KLARO + GLADE AROMATERAPIA</v>
          </cell>
          <cell r="C682">
            <v>400</v>
          </cell>
          <cell r="D682">
            <v>12</v>
          </cell>
          <cell r="E682" t="str">
            <v>120029</v>
          </cell>
          <cell r="F682">
            <v>0.44</v>
          </cell>
          <cell r="G682">
            <v>0</v>
          </cell>
          <cell r="H682">
            <v>0</v>
          </cell>
          <cell r="I682">
            <v>0</v>
          </cell>
          <cell r="J682">
            <v>3000</v>
          </cell>
          <cell r="K682">
            <v>3000</v>
          </cell>
          <cell r="L682">
            <v>0</v>
          </cell>
          <cell r="M682">
            <v>6000</v>
          </cell>
          <cell r="N682">
            <v>0</v>
          </cell>
          <cell r="O682">
            <v>0</v>
          </cell>
          <cell r="P682">
            <v>3000</v>
          </cell>
          <cell r="Q682">
            <v>3000</v>
          </cell>
          <cell r="R682">
            <v>0</v>
          </cell>
          <cell r="S682">
            <v>0</v>
          </cell>
          <cell r="T682">
            <v>6000</v>
          </cell>
          <cell r="U682">
            <v>12000</v>
          </cell>
          <cell r="V682">
            <v>5280</v>
          </cell>
          <cell r="W682">
            <v>1</v>
          </cell>
          <cell r="AE682" t="str">
            <v>155050</v>
          </cell>
          <cell r="AF682" t="str">
            <v>&lt;&gt;0</v>
          </cell>
        </row>
        <row r="683">
          <cell r="B683" t="str">
            <v xml:space="preserve">  TOTAL KLARO AEROSOL</v>
          </cell>
          <cell r="D683">
            <v>0</v>
          </cell>
          <cell r="F683">
            <v>0</v>
          </cell>
          <cell r="G683">
            <v>9127.977648</v>
          </cell>
          <cell r="H683">
            <v>10710.276927999999</v>
          </cell>
          <cell r="I683">
            <v>6910.1855919999998</v>
          </cell>
          <cell r="J683">
            <v>11161.374744000001</v>
          </cell>
          <cell r="K683">
            <v>14610.236424000001</v>
          </cell>
          <cell r="L683">
            <v>10194.927815999999</v>
          </cell>
          <cell r="M683">
            <v>62714.979152</v>
          </cell>
          <cell r="N683">
            <v>10773.631952</v>
          </cell>
          <cell r="O683">
            <v>14258.384</v>
          </cell>
          <cell r="P683">
            <v>17258.383999999998</v>
          </cell>
          <cell r="Q683">
            <v>13283.191999999999</v>
          </cell>
          <cell r="R683">
            <v>9209.1919999999991</v>
          </cell>
          <cell r="S683">
            <v>6703.192</v>
          </cell>
          <cell r="T683">
            <v>71485.975951999993</v>
          </cell>
          <cell r="U683">
            <v>134200.95510399999</v>
          </cell>
          <cell r="V683">
            <v>111080.79510399999</v>
          </cell>
          <cell r="W683">
            <v>1</v>
          </cell>
          <cell r="AE683" t="str">
            <v>155051</v>
          </cell>
          <cell r="AF683" t="str">
            <v>&lt;&gt;0</v>
          </cell>
        </row>
        <row r="684">
          <cell r="D684">
            <v>0</v>
          </cell>
          <cell r="F684">
            <v>0</v>
          </cell>
          <cell r="W684">
            <v>1</v>
          </cell>
          <cell r="AE684" t="str">
            <v>155052</v>
          </cell>
          <cell r="AF684" t="str">
            <v>&lt;&gt;0</v>
          </cell>
        </row>
        <row r="685">
          <cell r="B685" t="str">
            <v>KLARO GAT. 12x1/2</v>
          </cell>
          <cell r="C685">
            <v>500</v>
          </cell>
          <cell r="D685">
            <v>12</v>
          </cell>
          <cell r="E685" t="str">
            <v>120075</v>
          </cell>
          <cell r="F685">
            <v>1</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1</v>
          </cell>
          <cell r="AE685" t="str">
            <v>155053</v>
          </cell>
          <cell r="AF685" t="str">
            <v>&lt;&gt;0</v>
          </cell>
        </row>
        <row r="686">
          <cell r="B686" t="str">
            <v>KLARO REP. 1/2 X12</v>
          </cell>
          <cell r="C686">
            <v>500</v>
          </cell>
          <cell r="D686">
            <v>12</v>
          </cell>
          <cell r="E686" t="str">
            <v>120076</v>
          </cell>
          <cell r="F686">
            <v>1</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1</v>
          </cell>
          <cell r="AE686" t="str">
            <v>155054</v>
          </cell>
          <cell r="AF686" t="str">
            <v>&lt;&gt;0</v>
          </cell>
        </row>
        <row r="687">
          <cell r="B687" t="str">
            <v>KLARO REP. 1 LITRO</v>
          </cell>
          <cell r="C687">
            <v>1000</v>
          </cell>
          <cell r="D687">
            <v>12</v>
          </cell>
          <cell r="E687" t="str">
            <v>120078</v>
          </cell>
          <cell r="F687">
            <v>2</v>
          </cell>
          <cell r="G687">
            <v>1349.9114162399999</v>
          </cell>
          <cell r="H687">
            <v>1346.4860400000002</v>
          </cell>
          <cell r="I687">
            <v>1814.3058600000002</v>
          </cell>
          <cell r="J687">
            <v>3278.4096600000007</v>
          </cell>
          <cell r="K687">
            <v>1933.2584999999999</v>
          </cell>
          <cell r="L687">
            <v>2245.0456800000006</v>
          </cell>
          <cell r="M687">
            <v>11967.417156240002</v>
          </cell>
          <cell r="N687">
            <v>3643.0173000000004</v>
          </cell>
          <cell r="O687">
            <v>1694.2096728000006</v>
          </cell>
          <cell r="P687">
            <v>1564.4993275799998</v>
          </cell>
          <cell r="Q687">
            <v>2021.1986145600013</v>
          </cell>
          <cell r="R687">
            <v>1544.08606452</v>
          </cell>
          <cell r="S687">
            <v>1411.9931809800003</v>
          </cell>
          <cell r="T687">
            <v>11879.004160440003</v>
          </cell>
          <cell r="U687">
            <v>23846.421316680004</v>
          </cell>
          <cell r="V687">
            <v>47692.842633360007</v>
          </cell>
          <cell r="W687">
            <v>1</v>
          </cell>
          <cell r="AE687" t="str">
            <v>155055</v>
          </cell>
          <cell r="AF687" t="str">
            <v>&lt;&gt;0</v>
          </cell>
        </row>
        <row r="688">
          <cell r="B688" t="str">
            <v>KLARO GAT. 12x1/2 6/01</v>
          </cell>
          <cell r="C688">
            <v>500</v>
          </cell>
          <cell r="D688">
            <v>12</v>
          </cell>
          <cell r="E688" t="str">
            <v>120090</v>
          </cell>
          <cell r="F688">
            <v>1</v>
          </cell>
          <cell r="G688">
            <v>629.57879999999989</v>
          </cell>
          <cell r="H688">
            <v>265.49279999999999</v>
          </cell>
          <cell r="I688">
            <v>851.89679999999998</v>
          </cell>
          <cell r="J688">
            <v>759.74759999999992</v>
          </cell>
          <cell r="K688">
            <v>481.36679999999996</v>
          </cell>
          <cell r="L688">
            <v>661.79879999999991</v>
          </cell>
          <cell r="M688">
            <v>3649.8815999999993</v>
          </cell>
          <cell r="N688">
            <v>891.20519999999999</v>
          </cell>
          <cell r="O688">
            <v>709.24210559999995</v>
          </cell>
          <cell r="P688">
            <v>610.37890200000004</v>
          </cell>
          <cell r="Q688">
            <v>575.12442239999996</v>
          </cell>
          <cell r="R688">
            <v>442.05711120000007</v>
          </cell>
          <cell r="S688">
            <v>386.23016160000003</v>
          </cell>
          <cell r="T688">
            <v>3614.2379028000005</v>
          </cell>
          <cell r="U688">
            <v>7264.1195028000002</v>
          </cell>
          <cell r="V688">
            <v>7264.1195028000002</v>
          </cell>
          <cell r="W688">
            <v>1</v>
          </cell>
          <cell r="AE688" t="str">
            <v>155056</v>
          </cell>
          <cell r="AF688" t="str">
            <v>&lt;&gt;0</v>
          </cell>
        </row>
        <row r="689">
          <cell r="B689" t="str">
            <v>KLARO REP. 1/2 X12 6/01</v>
          </cell>
          <cell r="C689">
            <v>500</v>
          </cell>
          <cell r="D689">
            <v>12</v>
          </cell>
          <cell r="E689" t="str">
            <v>120091</v>
          </cell>
          <cell r="F689">
            <v>1</v>
          </cell>
          <cell r="G689">
            <v>5399.6456649599995</v>
          </cell>
          <cell r="H689">
            <v>3856.3360185600004</v>
          </cell>
          <cell r="I689">
            <v>5196.1719830399998</v>
          </cell>
          <cell r="J689">
            <v>9389.36526624</v>
          </cell>
          <cell r="K689">
            <v>5536.8523439999999</v>
          </cell>
          <cell r="L689">
            <v>6429.8108275200002</v>
          </cell>
          <cell r="M689">
            <v>35808.182104319996</v>
          </cell>
          <cell r="N689">
            <v>10433.6015472</v>
          </cell>
          <cell r="O689">
            <v>4852.2165028992013</v>
          </cell>
          <cell r="P689">
            <v>4480.7260741891196</v>
          </cell>
          <cell r="Q689">
            <v>5788.7128320998427</v>
          </cell>
          <cell r="R689">
            <v>4422.2624887852799</v>
          </cell>
          <cell r="S689">
            <v>4043.9484703267208</v>
          </cell>
          <cell r="T689">
            <v>34021.467915500165</v>
          </cell>
          <cell r="U689">
            <v>69829.650019820168</v>
          </cell>
          <cell r="V689">
            <v>69829.650019820168</v>
          </cell>
          <cell r="W689">
            <v>1</v>
          </cell>
          <cell r="AE689" t="str">
            <v>155057</v>
          </cell>
          <cell r="AF689" t="str">
            <v>&lt;&gt;0</v>
          </cell>
        </row>
        <row r="690">
          <cell r="B690" t="str">
            <v>PROM KLARO REP.+GAT. GRATIS</v>
          </cell>
          <cell r="C690">
            <v>500</v>
          </cell>
          <cell r="D690">
            <v>12</v>
          </cell>
          <cell r="E690" t="str">
            <v>120072</v>
          </cell>
          <cell r="F690">
            <v>1</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1</v>
          </cell>
          <cell r="AE690" t="str">
            <v>155058</v>
          </cell>
          <cell r="AF690" t="str">
            <v>&lt;&gt;0</v>
          </cell>
        </row>
        <row r="691">
          <cell r="B691" t="str">
            <v xml:space="preserve">  TOTAL KLARO TRIGGER</v>
          </cell>
          <cell r="D691">
            <v>0</v>
          </cell>
          <cell r="F691">
            <v>0</v>
          </cell>
          <cell r="G691">
            <v>7379.1358811999999</v>
          </cell>
          <cell r="H691">
            <v>5468.3148585600011</v>
          </cell>
          <cell r="I691">
            <v>7862.3746430399997</v>
          </cell>
          <cell r="J691">
            <v>13427.522526240002</v>
          </cell>
          <cell r="K691">
            <v>7951.4776439999996</v>
          </cell>
          <cell r="L691">
            <v>9336.6553075200009</v>
          </cell>
          <cell r="M691">
            <v>51425.480860559997</v>
          </cell>
          <cell r="N691">
            <v>14967.8240472</v>
          </cell>
          <cell r="O691">
            <v>7255.6682812992021</v>
          </cell>
          <cell r="P691">
            <v>6655.6043037691197</v>
          </cell>
          <cell r="Q691">
            <v>8385.0358690598441</v>
          </cell>
          <cell r="R691">
            <v>6408.4056645052797</v>
          </cell>
          <cell r="S691">
            <v>5842.1718129067212</v>
          </cell>
          <cell r="T691">
            <v>49514.709978740168</v>
          </cell>
          <cell r="U691">
            <v>100940.19083930016</v>
          </cell>
          <cell r="V691">
            <v>124786.61215598017</v>
          </cell>
          <cell r="W691">
            <v>1</v>
          </cell>
          <cell r="AE691" t="str">
            <v>155059</v>
          </cell>
          <cell r="AF691" t="str">
            <v>&lt;&gt;0</v>
          </cell>
        </row>
        <row r="692">
          <cell r="D692">
            <v>0</v>
          </cell>
          <cell r="W692">
            <v>1</v>
          </cell>
          <cell r="AE692" t="str">
            <v>155060</v>
          </cell>
          <cell r="AF692" t="str">
            <v>&lt;&gt;0</v>
          </cell>
        </row>
        <row r="693">
          <cell r="B693" t="str">
            <v>SHOUT E.OLORES AER. X370</v>
          </cell>
          <cell r="C693">
            <v>370</v>
          </cell>
          <cell r="D693">
            <v>12</v>
          </cell>
          <cell r="E693" t="str">
            <v>120140</v>
          </cell>
          <cell r="F693">
            <v>0.88</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1</v>
          </cell>
          <cell r="AE693" t="str">
            <v>155062</v>
          </cell>
          <cell r="AF693" t="str">
            <v>&lt;&gt;0</v>
          </cell>
        </row>
        <row r="694">
          <cell r="B694" t="str">
            <v>TOTAL SHOUT AEROSOL</v>
          </cell>
          <cell r="D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1</v>
          </cell>
          <cell r="AE694" t="str">
            <v>155063</v>
          </cell>
          <cell r="AF694" t="str">
            <v>&lt;&gt;0</v>
          </cell>
        </row>
        <row r="695">
          <cell r="D695">
            <v>0</v>
          </cell>
          <cell r="F695">
            <v>0</v>
          </cell>
          <cell r="W695">
            <v>1</v>
          </cell>
          <cell r="AE695" t="str">
            <v>155064</v>
          </cell>
          <cell r="AF695" t="str">
            <v>&lt;&gt;0</v>
          </cell>
        </row>
        <row r="696">
          <cell r="B696" t="str">
            <v>PROM SHOUT GAT X1 LT</v>
          </cell>
          <cell r="C696">
            <v>1000</v>
          </cell>
          <cell r="D696">
            <v>12</v>
          </cell>
          <cell r="E696" t="str">
            <v>120121</v>
          </cell>
          <cell r="F696">
            <v>2</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1</v>
          </cell>
          <cell r="AE696" t="str">
            <v>155065</v>
          </cell>
          <cell r="AF696" t="str">
            <v>&lt;&gt;0</v>
          </cell>
        </row>
        <row r="697">
          <cell r="B697" t="str">
            <v>SHOUT GAT. ODOR ELIM.12X500</v>
          </cell>
          <cell r="C697">
            <v>500</v>
          </cell>
          <cell r="D697">
            <v>12</v>
          </cell>
          <cell r="E697" t="str">
            <v>120110</v>
          </cell>
          <cell r="F697">
            <v>1</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1</v>
          </cell>
          <cell r="AE697" t="str">
            <v>155200</v>
          </cell>
          <cell r="AF697" t="str">
            <v>&lt;&gt;0</v>
          </cell>
        </row>
        <row r="698">
          <cell r="B698" t="str">
            <v>SHOUT GAT. O.ELIM. ANTIB.X500</v>
          </cell>
          <cell r="C698">
            <v>500</v>
          </cell>
          <cell r="D698">
            <v>12</v>
          </cell>
          <cell r="E698" t="str">
            <v>120130</v>
          </cell>
          <cell r="F698">
            <v>1</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1</v>
          </cell>
          <cell r="AE698" t="str">
            <v>155201</v>
          </cell>
          <cell r="AF698" t="str">
            <v>&lt;&gt;0</v>
          </cell>
        </row>
        <row r="699">
          <cell r="B699" t="str">
            <v>SHOUT GAT. 500cc + CARTAS</v>
          </cell>
          <cell r="C699">
            <v>500</v>
          </cell>
          <cell r="D699">
            <v>12</v>
          </cell>
          <cell r="E699" t="str">
            <v>120115</v>
          </cell>
          <cell r="F699">
            <v>1</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1</v>
          </cell>
          <cell r="AE699" t="str">
            <v>155202</v>
          </cell>
          <cell r="AF699" t="str">
            <v>&lt;&gt;0</v>
          </cell>
        </row>
        <row r="700">
          <cell r="B700" t="str">
            <v>SHOUT 12x100 CM3</v>
          </cell>
          <cell r="C700">
            <v>100</v>
          </cell>
          <cell r="D700">
            <v>12</v>
          </cell>
          <cell r="E700" t="str">
            <v>120114</v>
          </cell>
          <cell r="F700">
            <v>0.2</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1</v>
          </cell>
          <cell r="AE700" t="str">
            <v>155203</v>
          </cell>
          <cell r="AF700" t="str">
            <v>&lt;&gt;0</v>
          </cell>
        </row>
        <row r="701">
          <cell r="B701" t="str">
            <v>TOTAL SHOUT GATILLO</v>
          </cell>
          <cell r="D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1</v>
          </cell>
          <cell r="AE701" t="str">
            <v>155204</v>
          </cell>
          <cell r="AF701" t="str">
            <v>&lt;&gt;0</v>
          </cell>
        </row>
        <row r="702">
          <cell r="D702">
            <v>0</v>
          </cell>
          <cell r="W702">
            <v>1</v>
          </cell>
          <cell r="AE702" t="str">
            <v>155207</v>
          </cell>
          <cell r="AF702" t="str">
            <v>&lt;&gt;0</v>
          </cell>
        </row>
        <row r="703">
          <cell r="B703" t="str">
            <v>SHOUT REP. ODOR ELIM.12X500</v>
          </cell>
          <cell r="C703">
            <v>500</v>
          </cell>
          <cell r="D703">
            <v>12</v>
          </cell>
          <cell r="E703" t="str">
            <v>120100</v>
          </cell>
          <cell r="F703">
            <v>1</v>
          </cell>
          <cell r="G703">
            <v>1432</v>
          </cell>
          <cell r="H703">
            <v>904.31874000000005</v>
          </cell>
          <cell r="I703">
            <v>1239.9007799999999</v>
          </cell>
          <cell r="J703">
            <v>1790</v>
          </cell>
          <cell r="K703">
            <v>906.26625999999987</v>
          </cell>
          <cell r="L703">
            <v>813.5156199999999</v>
          </cell>
          <cell r="M703">
            <v>7086.001400000001</v>
          </cell>
          <cell r="N703">
            <v>1110.3298399999999</v>
          </cell>
          <cell r="O703">
            <v>969.20669823999981</v>
          </cell>
          <cell r="P703">
            <v>820.76501975999986</v>
          </cell>
          <cell r="Q703">
            <v>1142.2000310399999</v>
          </cell>
          <cell r="R703">
            <v>1055.2693111199999</v>
          </cell>
          <cell r="S703">
            <v>1055.2693111199999</v>
          </cell>
          <cell r="T703">
            <v>6153.0402112799984</v>
          </cell>
          <cell r="U703">
            <v>13239.041611279999</v>
          </cell>
          <cell r="V703">
            <v>13239.041611279999</v>
          </cell>
          <cell r="W703">
            <v>1</v>
          </cell>
          <cell r="AE703" t="str">
            <v>155209</v>
          </cell>
          <cell r="AF703" t="str">
            <v>&lt;&gt;0</v>
          </cell>
        </row>
        <row r="704">
          <cell r="B704" t="str">
            <v>SHOUT E.OLORES ANTIB. REPX500</v>
          </cell>
          <cell r="C704">
            <v>1000</v>
          </cell>
          <cell r="D704">
            <v>12</v>
          </cell>
          <cell r="E704" t="str">
            <v>120135</v>
          </cell>
          <cell r="F704">
            <v>1</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1</v>
          </cell>
          <cell r="AE704" t="str">
            <v>155211</v>
          </cell>
          <cell r="AF704" t="str">
            <v>&lt;&gt;0</v>
          </cell>
        </row>
        <row r="705">
          <cell r="B705" t="str">
            <v>SHOUT 1 L X12 REPUESTO</v>
          </cell>
          <cell r="C705">
            <v>1000</v>
          </cell>
          <cell r="D705">
            <v>12</v>
          </cell>
          <cell r="E705" t="str">
            <v>120120</v>
          </cell>
          <cell r="F705">
            <v>2</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1</v>
          </cell>
          <cell r="AE705" t="str">
            <v>155250</v>
          </cell>
          <cell r="AF705" t="str">
            <v>&lt;&gt;0</v>
          </cell>
        </row>
        <row r="706">
          <cell r="B706" t="str">
            <v>TOTAL SHOUT REPUESTO</v>
          </cell>
          <cell r="D706">
            <v>0</v>
          </cell>
          <cell r="G706">
            <v>1432</v>
          </cell>
          <cell r="H706">
            <v>904.31874000000005</v>
          </cell>
          <cell r="I706">
            <v>1239.9007799999999</v>
          </cell>
          <cell r="J706">
            <v>1790</v>
          </cell>
          <cell r="K706">
            <v>906.26625999999987</v>
          </cell>
          <cell r="L706">
            <v>813.5156199999999</v>
          </cell>
          <cell r="M706">
            <v>7086.001400000001</v>
          </cell>
          <cell r="N706">
            <v>1110.3298399999999</v>
          </cell>
          <cell r="O706">
            <v>969.20669823999981</v>
          </cell>
          <cell r="P706">
            <v>820.76501975999986</v>
          </cell>
          <cell r="Q706">
            <v>1142.2000310399999</v>
          </cell>
          <cell r="R706">
            <v>1055.2693111199999</v>
          </cell>
          <cell r="S706">
            <v>1055.2693111199999</v>
          </cell>
          <cell r="T706">
            <v>6153.0402112799984</v>
          </cell>
          <cell r="U706">
            <v>13239.041611279999</v>
          </cell>
          <cell r="V706">
            <v>13239.041611279999</v>
          </cell>
          <cell r="W706">
            <v>1</v>
          </cell>
          <cell r="AE706" t="str">
            <v>155251</v>
          </cell>
          <cell r="AF706" t="str">
            <v>&lt;&gt;0</v>
          </cell>
        </row>
        <row r="707">
          <cell r="D707">
            <v>0</v>
          </cell>
          <cell r="W707">
            <v>1</v>
          </cell>
          <cell r="AE707" t="str">
            <v>155252</v>
          </cell>
          <cell r="AF707" t="str">
            <v>&lt;&gt;0</v>
          </cell>
        </row>
        <row r="708">
          <cell r="B708" t="str">
            <v>TOTAL SHOUT ELIMINA OLORES</v>
          </cell>
          <cell r="D708">
            <v>0</v>
          </cell>
          <cell r="F708">
            <v>0</v>
          </cell>
          <cell r="G708">
            <v>1432</v>
          </cell>
          <cell r="H708">
            <v>904.31874000000005</v>
          </cell>
          <cell r="I708">
            <v>1239.9007799999999</v>
          </cell>
          <cell r="J708">
            <v>1790</v>
          </cell>
          <cell r="K708">
            <v>906.26625999999987</v>
          </cell>
          <cell r="L708">
            <v>813.5156199999999</v>
          </cell>
          <cell r="M708">
            <v>7086.001400000001</v>
          </cell>
          <cell r="N708">
            <v>1110.3298399999999</v>
          </cell>
          <cell r="O708">
            <v>969.20669823999981</v>
          </cell>
          <cell r="P708">
            <v>820.76501975999986</v>
          </cell>
          <cell r="Q708">
            <v>1142.2000310399999</v>
          </cell>
          <cell r="R708">
            <v>1055.2693111199999</v>
          </cell>
          <cell r="S708">
            <v>1055.2693111199999</v>
          </cell>
          <cell r="T708">
            <v>6153.0402112799984</v>
          </cell>
          <cell r="U708">
            <v>13239.041611279999</v>
          </cell>
          <cell r="V708">
            <v>13239.041611279999</v>
          </cell>
          <cell r="W708">
            <v>1</v>
          </cell>
          <cell r="AE708" t="str">
            <v>155253</v>
          </cell>
          <cell r="AF708" t="str">
            <v>&lt;&gt;0</v>
          </cell>
        </row>
        <row r="709">
          <cell r="D709">
            <v>0</v>
          </cell>
          <cell r="W709">
            <v>1</v>
          </cell>
          <cell r="AE709" t="str">
            <v>155254</v>
          </cell>
          <cell r="AF709" t="str">
            <v>&lt;&gt;0</v>
          </cell>
        </row>
        <row r="710">
          <cell r="B710" t="str">
            <v xml:space="preserve">  TOTAL KLARO</v>
          </cell>
          <cell r="D710">
            <v>0</v>
          </cell>
          <cell r="F710">
            <v>0</v>
          </cell>
          <cell r="G710">
            <v>17939.1135292</v>
          </cell>
          <cell r="H710">
            <v>17082.910526560001</v>
          </cell>
          <cell r="I710">
            <v>16012.46101504</v>
          </cell>
          <cell r="J710">
            <v>26378.897270240002</v>
          </cell>
          <cell r="K710">
            <v>23467.980328000001</v>
          </cell>
          <cell r="L710">
            <v>20345.09874352</v>
          </cell>
          <cell r="M710">
            <v>121226.46141255999</v>
          </cell>
          <cell r="N710">
            <v>26851.785839199998</v>
          </cell>
          <cell r="O710">
            <v>22483.258979539201</v>
          </cell>
          <cell r="P710">
            <v>24734.753323529119</v>
          </cell>
          <cell r="Q710">
            <v>22810.427900099843</v>
          </cell>
          <cell r="R710">
            <v>16672.866975625278</v>
          </cell>
          <cell r="S710">
            <v>13600.633124026723</v>
          </cell>
          <cell r="T710">
            <v>127153.72614202015</v>
          </cell>
          <cell r="U710">
            <v>248380.18755458016</v>
          </cell>
          <cell r="V710">
            <v>249106.44887126016</v>
          </cell>
          <cell r="W710">
            <v>1</v>
          </cell>
          <cell r="AE710" t="str">
            <v>155260</v>
          </cell>
          <cell r="AF710" t="str">
            <v>&lt;&gt;0</v>
          </cell>
        </row>
        <row r="711">
          <cell r="D711">
            <v>0</v>
          </cell>
          <cell r="F711">
            <v>0</v>
          </cell>
          <cell r="W711">
            <v>1</v>
          </cell>
          <cell r="AE711" t="str">
            <v>155261</v>
          </cell>
          <cell r="AF711" t="str">
            <v>&lt;&gt;0</v>
          </cell>
        </row>
        <row r="712">
          <cell r="B712" t="str">
            <v>PASS COMFORT FIRME 500</v>
          </cell>
          <cell r="C712">
            <v>500</v>
          </cell>
          <cell r="D712">
            <v>12</v>
          </cell>
          <cell r="E712" t="str">
            <v>120077</v>
          </cell>
          <cell r="F712">
            <v>1</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1</v>
          </cell>
          <cell r="AE712" t="str">
            <v>155262</v>
          </cell>
          <cell r="AF712" t="str">
            <v>&lt;&gt;0</v>
          </cell>
        </row>
        <row r="713">
          <cell r="B713" t="str">
            <v>PASS COMFORT SUAVE 440 X12</v>
          </cell>
          <cell r="C713">
            <v>400</v>
          </cell>
          <cell r="D713">
            <v>12</v>
          </cell>
          <cell r="E713" t="str">
            <v>120079</v>
          </cell>
          <cell r="F713">
            <v>0.88</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1</v>
          </cell>
          <cell r="AE713" t="str">
            <v>155263</v>
          </cell>
          <cell r="AF713" t="str">
            <v>&lt;&gt;0</v>
          </cell>
        </row>
        <row r="714">
          <cell r="B714" t="str">
            <v>PASS COMFORT FIRME 440 X12</v>
          </cell>
          <cell r="C714">
            <v>440</v>
          </cell>
          <cell r="D714">
            <v>12</v>
          </cell>
          <cell r="E714" t="str">
            <v>120080</v>
          </cell>
          <cell r="F714">
            <v>0.88</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1</v>
          </cell>
          <cell r="AE714" t="str">
            <v>155263</v>
          </cell>
          <cell r="AF714" t="str">
            <v>&lt;&gt;0</v>
          </cell>
        </row>
        <row r="715">
          <cell r="B715" t="str">
            <v>PASS COMFORT FIRME 400 X12</v>
          </cell>
          <cell r="C715">
            <v>400</v>
          </cell>
          <cell r="D715">
            <v>12</v>
          </cell>
          <cell r="E715" t="str">
            <v>120083</v>
          </cell>
          <cell r="F715">
            <v>0.88</v>
          </cell>
          <cell r="G715">
            <v>2148</v>
          </cell>
          <cell r="H715">
            <v>1790</v>
          </cell>
          <cell r="I715">
            <v>2506</v>
          </cell>
          <cell r="J715">
            <v>3580</v>
          </cell>
          <cell r="K715">
            <v>2864</v>
          </cell>
          <cell r="L715">
            <v>3580</v>
          </cell>
          <cell r="M715">
            <v>16468</v>
          </cell>
          <cell r="N715">
            <v>3580</v>
          </cell>
          <cell r="O715">
            <v>2864</v>
          </cell>
          <cell r="P715">
            <v>2864</v>
          </cell>
          <cell r="Q715">
            <v>4654</v>
          </cell>
          <cell r="R715">
            <v>3580</v>
          </cell>
          <cell r="S715">
            <v>2148</v>
          </cell>
          <cell r="T715">
            <v>19690</v>
          </cell>
          <cell r="U715">
            <v>36158</v>
          </cell>
          <cell r="V715">
            <v>31819.040000000001</v>
          </cell>
          <cell r="W715">
            <v>1</v>
          </cell>
          <cell r="AE715" t="str">
            <v>155264</v>
          </cell>
          <cell r="AF715" t="str">
            <v>&lt;&gt;0</v>
          </cell>
        </row>
        <row r="716">
          <cell r="B716" t="str">
            <v>PASS FIRME prom 3x2</v>
          </cell>
          <cell r="C716">
            <v>440</v>
          </cell>
          <cell r="D716">
            <v>4</v>
          </cell>
          <cell r="E716" t="str">
            <v>120082</v>
          </cell>
          <cell r="F716">
            <v>0.88</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1</v>
          </cell>
          <cell r="AE716" t="str">
            <v>155264</v>
          </cell>
          <cell r="AF716" t="str">
            <v>&lt;&gt;0</v>
          </cell>
        </row>
        <row r="717">
          <cell r="B717" t="str">
            <v>PASS FIRME 400 PROMO 3X2</v>
          </cell>
          <cell r="C717">
            <v>400</v>
          </cell>
          <cell r="D717">
            <v>4</v>
          </cell>
          <cell r="E717" t="str">
            <v>120089</v>
          </cell>
          <cell r="F717">
            <v>0.88</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1</v>
          </cell>
          <cell r="AE717" t="str">
            <v>155265</v>
          </cell>
          <cell r="AF717" t="str">
            <v>&lt;&gt;0</v>
          </cell>
        </row>
        <row r="718">
          <cell r="B718" t="str">
            <v xml:space="preserve">  TOTAL PASS AEROSOL</v>
          </cell>
          <cell r="D718">
            <v>0</v>
          </cell>
          <cell r="F718">
            <v>0</v>
          </cell>
          <cell r="G718">
            <v>2148</v>
          </cell>
          <cell r="H718">
            <v>1790</v>
          </cell>
          <cell r="I718">
            <v>2506</v>
          </cell>
          <cell r="J718">
            <v>3580</v>
          </cell>
          <cell r="K718">
            <v>2864</v>
          </cell>
          <cell r="L718">
            <v>3580</v>
          </cell>
          <cell r="M718">
            <v>16468</v>
          </cell>
          <cell r="N718">
            <v>3580</v>
          </cell>
          <cell r="O718">
            <v>2864</v>
          </cell>
          <cell r="P718">
            <v>2864</v>
          </cell>
          <cell r="Q718">
            <v>4654</v>
          </cell>
          <cell r="R718">
            <v>3580</v>
          </cell>
          <cell r="S718">
            <v>2148</v>
          </cell>
          <cell r="T718">
            <v>19690</v>
          </cell>
          <cell r="U718">
            <v>36158</v>
          </cell>
          <cell r="V718">
            <v>31819.040000000001</v>
          </cell>
          <cell r="W718">
            <v>1</v>
          </cell>
          <cell r="AE718" t="str">
            <v>155265</v>
          </cell>
          <cell r="AF718" t="str">
            <v>&lt;&gt;0</v>
          </cell>
        </row>
        <row r="719">
          <cell r="D719">
            <v>0</v>
          </cell>
          <cell r="F719">
            <v>0</v>
          </cell>
          <cell r="W719">
            <v>1</v>
          </cell>
          <cell r="AE719" t="str">
            <v>155267</v>
          </cell>
          <cell r="AF719" t="str">
            <v>&lt;&gt;0</v>
          </cell>
        </row>
        <row r="720">
          <cell r="B720" t="str">
            <v>PASS TRIGGER APARATO X 500 CC</v>
          </cell>
          <cell r="C720">
            <v>500</v>
          </cell>
          <cell r="D720">
            <v>12</v>
          </cell>
          <cell r="E720" t="str">
            <v>120085</v>
          </cell>
          <cell r="F720">
            <v>1</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1</v>
          </cell>
          <cell r="AE720" t="str">
            <v>155267</v>
          </cell>
          <cell r="AF720" t="str">
            <v>&lt;&gt;0</v>
          </cell>
        </row>
        <row r="721">
          <cell r="B721" t="str">
            <v>PASS TRIGGER REPUESTO X 500 CC</v>
          </cell>
          <cell r="C721">
            <v>500</v>
          </cell>
          <cell r="D721">
            <v>12</v>
          </cell>
          <cell r="E721" t="str">
            <v>120088</v>
          </cell>
          <cell r="F721">
            <v>1</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1</v>
          </cell>
          <cell r="AE721" t="str">
            <v>155268</v>
          </cell>
          <cell r="AF721" t="str">
            <v>&lt;&gt;0</v>
          </cell>
        </row>
        <row r="722">
          <cell r="B722" t="str">
            <v xml:space="preserve">  TOTAL PASS TRIGGER</v>
          </cell>
          <cell r="D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1</v>
          </cell>
          <cell r="AE722" t="str">
            <v>155269</v>
          </cell>
          <cell r="AF722" t="str">
            <v>&lt;&gt;0</v>
          </cell>
        </row>
        <row r="723">
          <cell r="D723">
            <v>0</v>
          </cell>
          <cell r="F723">
            <v>0</v>
          </cell>
          <cell r="W723">
            <v>1</v>
          </cell>
          <cell r="AE723" t="str">
            <v>155270</v>
          </cell>
          <cell r="AF723" t="str">
            <v>&lt;&gt;0</v>
          </cell>
        </row>
        <row r="724">
          <cell r="B724" t="str">
            <v xml:space="preserve">  TOTAL  PASS COMFORT</v>
          </cell>
          <cell r="D724">
            <v>0</v>
          </cell>
          <cell r="F724">
            <v>0</v>
          </cell>
          <cell r="G724">
            <v>2148</v>
          </cell>
          <cell r="H724">
            <v>1790</v>
          </cell>
          <cell r="I724">
            <v>2506</v>
          </cell>
          <cell r="J724">
            <v>3580</v>
          </cell>
          <cell r="K724">
            <v>2864</v>
          </cell>
          <cell r="L724">
            <v>3580</v>
          </cell>
          <cell r="M724">
            <v>16468</v>
          </cell>
          <cell r="N724">
            <v>3580</v>
          </cell>
          <cell r="O724">
            <v>2864</v>
          </cell>
          <cell r="P724">
            <v>2864</v>
          </cell>
          <cell r="Q724">
            <v>4654</v>
          </cell>
          <cell r="R724">
            <v>3580</v>
          </cell>
          <cell r="S724">
            <v>2148</v>
          </cell>
          <cell r="T724">
            <v>19690</v>
          </cell>
          <cell r="U724">
            <v>36158</v>
          </cell>
          <cell r="V724">
            <v>31819.040000000001</v>
          </cell>
          <cell r="W724">
            <v>1</v>
          </cell>
          <cell r="AE724" t="str">
            <v>155278</v>
          </cell>
          <cell r="AF724" t="str">
            <v>&lt;&gt;0</v>
          </cell>
        </row>
        <row r="725">
          <cell r="D725">
            <v>0</v>
          </cell>
          <cell r="F725">
            <v>0</v>
          </cell>
          <cell r="W725">
            <v>1</v>
          </cell>
          <cell r="AE725" t="str">
            <v>155279</v>
          </cell>
          <cell r="AF725" t="str">
            <v>&lt;&gt;0</v>
          </cell>
        </row>
        <row r="726">
          <cell r="B726" t="str">
            <v xml:space="preserve">  TOTAL FABRIC CARE</v>
          </cell>
          <cell r="D726">
            <v>0</v>
          </cell>
          <cell r="F726">
            <v>0</v>
          </cell>
          <cell r="G726">
            <v>20087.1135292</v>
          </cell>
          <cell r="H726">
            <v>18872.910526560001</v>
          </cell>
          <cell r="I726">
            <v>18518.46101504</v>
          </cell>
          <cell r="J726">
            <v>29958.897270240002</v>
          </cell>
          <cell r="K726">
            <v>26331.980328000001</v>
          </cell>
          <cell r="L726">
            <v>23925.09874352</v>
          </cell>
          <cell r="M726">
            <v>137694.46141255999</v>
          </cell>
          <cell r="N726">
            <v>30431.785839199998</v>
          </cell>
          <cell r="O726">
            <v>25347.258979539201</v>
          </cell>
          <cell r="P726">
            <v>27598.753323529119</v>
          </cell>
          <cell r="Q726">
            <v>27464.427900099843</v>
          </cell>
          <cell r="R726">
            <v>20252.866975625278</v>
          </cell>
          <cell r="S726">
            <v>15748.633124026723</v>
          </cell>
          <cell r="T726">
            <v>146843.72614202014</v>
          </cell>
          <cell r="U726">
            <v>284538.18755458016</v>
          </cell>
          <cell r="V726">
            <v>280925.48887126014</v>
          </cell>
          <cell r="W726">
            <v>1</v>
          </cell>
          <cell r="AE726" t="str">
            <v>155280</v>
          </cell>
          <cell r="AF726" t="str">
            <v>&lt;&gt;0</v>
          </cell>
        </row>
        <row r="727">
          <cell r="D727">
            <v>0</v>
          </cell>
          <cell r="F727">
            <v>0</v>
          </cell>
          <cell r="W727">
            <v>1</v>
          </cell>
          <cell r="AE727" t="str">
            <v>155280</v>
          </cell>
          <cell r="AF727" t="str">
            <v>&lt;&gt;0</v>
          </cell>
        </row>
        <row r="728">
          <cell r="B728" t="str">
            <v xml:space="preserve"> BATHROOM CARE</v>
          </cell>
          <cell r="D728">
            <v>0</v>
          </cell>
          <cell r="F728">
            <v>0</v>
          </cell>
          <cell r="W728">
            <v>1</v>
          </cell>
          <cell r="AE728" t="str">
            <v>155281</v>
          </cell>
          <cell r="AF728" t="str">
            <v>&lt;&gt;0</v>
          </cell>
        </row>
        <row r="729">
          <cell r="D729">
            <v>0</v>
          </cell>
          <cell r="F729">
            <v>0</v>
          </cell>
          <cell r="W729">
            <v>1</v>
          </cell>
          <cell r="AE729" t="str">
            <v>155282</v>
          </cell>
          <cell r="AF729" t="str">
            <v>&lt;&gt;0</v>
          </cell>
        </row>
        <row r="730">
          <cell r="B730" t="str">
            <v>MR MUSC. AZUL (L/INODORO)</v>
          </cell>
          <cell r="C730">
            <v>500</v>
          </cell>
          <cell r="D730">
            <v>12</v>
          </cell>
          <cell r="E730" t="str">
            <v>155262</v>
          </cell>
          <cell r="F730">
            <v>1</v>
          </cell>
          <cell r="G730">
            <v>673.07692307692309</v>
          </cell>
          <cell r="H730">
            <v>538.46153846153845</v>
          </cell>
          <cell r="I730">
            <v>538.46153846153845</v>
          </cell>
          <cell r="J730">
            <v>673.07692307692309</v>
          </cell>
          <cell r="K730">
            <v>538.46153846153845</v>
          </cell>
          <cell r="L730">
            <v>538.46153846153845</v>
          </cell>
          <cell r="M730">
            <v>3500</v>
          </cell>
          <cell r="N730">
            <v>673.07692307692309</v>
          </cell>
          <cell r="O730">
            <v>538.46153846153845</v>
          </cell>
          <cell r="P730">
            <v>538.46153846153845</v>
          </cell>
          <cell r="Q730">
            <v>673.07692307692309</v>
          </cell>
          <cell r="R730">
            <v>538.46153846153845</v>
          </cell>
          <cell r="S730">
            <v>538.46153846153845</v>
          </cell>
          <cell r="T730">
            <v>3500</v>
          </cell>
          <cell r="U730">
            <v>7000</v>
          </cell>
          <cell r="V730">
            <v>7000</v>
          </cell>
          <cell r="W730">
            <v>1</v>
          </cell>
          <cell r="AE730" t="str">
            <v>155283</v>
          </cell>
          <cell r="AF730" t="str">
            <v>&lt;&gt;0</v>
          </cell>
        </row>
        <row r="731">
          <cell r="B731" t="str">
            <v>MR MUSC. BLANCO (L/INODOROS)</v>
          </cell>
          <cell r="C731">
            <v>500</v>
          </cell>
          <cell r="D731">
            <v>12</v>
          </cell>
          <cell r="E731" t="str">
            <v>155263</v>
          </cell>
          <cell r="F731">
            <v>1</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1</v>
          </cell>
          <cell r="AE731" t="str">
            <v>155284</v>
          </cell>
          <cell r="AF731" t="str">
            <v>&lt;&gt;0</v>
          </cell>
        </row>
        <row r="732">
          <cell r="B732" t="str">
            <v>MR MUSC.AZUL+ MR.MUSC.CANASTA</v>
          </cell>
          <cell r="C732">
            <v>500</v>
          </cell>
          <cell r="D732">
            <v>12</v>
          </cell>
          <cell r="E732" t="str">
            <v>155211</v>
          </cell>
          <cell r="F732">
            <v>0.5</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1</v>
          </cell>
          <cell r="AE732" t="str">
            <v>155285</v>
          </cell>
          <cell r="AF732" t="str">
            <v>&lt;&gt;0</v>
          </cell>
        </row>
        <row r="733">
          <cell r="B733" t="str">
            <v xml:space="preserve">  TOTAL MR MUSCULO TBC</v>
          </cell>
          <cell r="D733">
            <v>0</v>
          </cell>
          <cell r="F733">
            <v>0</v>
          </cell>
          <cell r="G733">
            <v>673.07692307692309</v>
          </cell>
          <cell r="H733">
            <v>538.46153846153845</v>
          </cell>
          <cell r="I733">
            <v>538.46153846153845</v>
          </cell>
          <cell r="J733">
            <v>673.07692307692309</v>
          </cell>
          <cell r="K733">
            <v>538.46153846153845</v>
          </cell>
          <cell r="L733">
            <v>538.46153846153845</v>
          </cell>
          <cell r="M733">
            <v>3500</v>
          </cell>
          <cell r="N733">
            <v>673.07692307692309</v>
          </cell>
          <cell r="O733">
            <v>538.46153846153845</v>
          </cell>
          <cell r="P733">
            <v>538.46153846153845</v>
          </cell>
          <cell r="Q733">
            <v>673.07692307692309</v>
          </cell>
          <cell r="R733">
            <v>538.46153846153845</v>
          </cell>
          <cell r="S733">
            <v>538.46153846153845</v>
          </cell>
          <cell r="T733">
            <v>3500</v>
          </cell>
          <cell r="U733">
            <v>7000</v>
          </cell>
          <cell r="V733">
            <v>7000</v>
          </cell>
          <cell r="W733">
            <v>1</v>
          </cell>
          <cell r="AE733" t="str">
            <v>155285</v>
          </cell>
          <cell r="AF733" t="str">
            <v>&lt;&gt;0</v>
          </cell>
        </row>
        <row r="734">
          <cell r="D734">
            <v>0</v>
          </cell>
          <cell r="F734">
            <v>0</v>
          </cell>
          <cell r="W734">
            <v>1</v>
          </cell>
          <cell r="AE734" t="str">
            <v>155286</v>
          </cell>
          <cell r="AF734" t="str">
            <v>&lt;&gt;0</v>
          </cell>
        </row>
        <row r="735">
          <cell r="B735" t="str">
            <v>MR MUSC. ANTIH. GAT</v>
          </cell>
          <cell r="C735">
            <v>500</v>
          </cell>
          <cell r="D735">
            <v>12</v>
          </cell>
          <cell r="E735" t="str">
            <v>155260</v>
          </cell>
          <cell r="F735">
            <v>1</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1</v>
          </cell>
          <cell r="AE735" t="str">
            <v>155287</v>
          </cell>
          <cell r="AF735" t="str">
            <v>&lt;&gt;0</v>
          </cell>
        </row>
        <row r="736">
          <cell r="B736" t="str">
            <v>MR MUSC.ANTIH.GAT+BLOQUE LAVAN</v>
          </cell>
          <cell r="C736">
            <v>500</v>
          </cell>
          <cell r="D736">
            <v>12</v>
          </cell>
          <cell r="E736" t="str">
            <v>155278</v>
          </cell>
          <cell r="F736">
            <v>0.5</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1</v>
          </cell>
          <cell r="AE736" t="str">
            <v>155288</v>
          </cell>
          <cell r="AF736" t="str">
            <v>&lt;&gt;0</v>
          </cell>
        </row>
        <row r="737">
          <cell r="B737" t="str">
            <v>MR MUSC. ANTIH. REP 12X1/2</v>
          </cell>
          <cell r="C737">
            <v>500</v>
          </cell>
          <cell r="D737">
            <v>12</v>
          </cell>
          <cell r="E737" t="str">
            <v>155261</v>
          </cell>
          <cell r="F737">
            <v>1</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1</v>
          </cell>
          <cell r="AE737" t="str">
            <v>155289</v>
          </cell>
          <cell r="AF737" t="str">
            <v>&lt;&gt;0</v>
          </cell>
        </row>
        <row r="738">
          <cell r="B738" t="str">
            <v>MR MUSC.ANTIH.REP+BLOQUE LAVAN</v>
          </cell>
          <cell r="C738">
            <v>500</v>
          </cell>
          <cell r="D738">
            <v>12</v>
          </cell>
          <cell r="E738" t="str">
            <v>155279</v>
          </cell>
          <cell r="F738">
            <v>0.5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1</v>
          </cell>
          <cell r="AE738" t="str">
            <v>155290</v>
          </cell>
          <cell r="AF738" t="str">
            <v>&lt;&gt;0</v>
          </cell>
        </row>
        <row r="739">
          <cell r="B739" t="str">
            <v>MR MUSC. GAT. BA#O x500 cc</v>
          </cell>
          <cell r="C739">
            <v>500</v>
          </cell>
          <cell r="D739">
            <v>12</v>
          </cell>
          <cell r="E739" t="str">
            <v>155293</v>
          </cell>
          <cell r="F739">
            <v>1</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1</v>
          </cell>
          <cell r="AE739" t="str">
            <v>155291</v>
          </cell>
          <cell r="AF739" t="str">
            <v>&lt;&gt;0</v>
          </cell>
        </row>
        <row r="740">
          <cell r="B740" t="str">
            <v>MR MUSC. REP BA#O x 500cc</v>
          </cell>
          <cell r="C740">
            <v>500</v>
          </cell>
          <cell r="D740">
            <v>12</v>
          </cell>
          <cell r="E740" t="str">
            <v>155294</v>
          </cell>
          <cell r="F740">
            <v>1</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1</v>
          </cell>
          <cell r="AE740" t="str">
            <v>155293</v>
          </cell>
          <cell r="AF740" t="str">
            <v>&lt;&gt;0</v>
          </cell>
        </row>
        <row r="741">
          <cell r="B741" t="str">
            <v>MR MUSC.GAT.BA#O x500 cc 6/01</v>
          </cell>
          <cell r="C741">
            <v>500</v>
          </cell>
          <cell r="D741">
            <v>12</v>
          </cell>
          <cell r="E741" t="str">
            <v>155310</v>
          </cell>
          <cell r="F741">
            <v>1</v>
          </cell>
          <cell r="G741">
            <v>336.53846153846155</v>
          </cell>
          <cell r="H741">
            <v>269.23076923076923</v>
          </cell>
          <cell r="I741">
            <v>269.23076923076923</v>
          </cell>
          <cell r="J741">
            <v>336.53846153846155</v>
          </cell>
          <cell r="K741">
            <v>269.23076923076923</v>
          </cell>
          <cell r="L741">
            <v>269.23076923076923</v>
          </cell>
          <cell r="M741">
            <v>1750</v>
          </cell>
          <cell r="N741">
            <v>336.53846153846155</v>
          </cell>
          <cell r="O741">
            <v>269.23076923076923</v>
          </cell>
          <cell r="P741">
            <v>269.23076923076923</v>
          </cell>
          <cell r="Q741">
            <v>336.53846153846155</v>
          </cell>
          <cell r="R741">
            <v>269.23076923076923</v>
          </cell>
          <cell r="S741">
            <v>269.23076923076923</v>
          </cell>
          <cell r="T741">
            <v>1750</v>
          </cell>
          <cell r="U741">
            <v>3500</v>
          </cell>
          <cell r="V741">
            <v>3500</v>
          </cell>
          <cell r="W741">
            <v>1</v>
          </cell>
          <cell r="AE741" t="str">
            <v>155294</v>
          </cell>
          <cell r="AF741" t="str">
            <v>&lt;&gt;0</v>
          </cell>
        </row>
        <row r="742">
          <cell r="B742" t="str">
            <v>MR MUSC.REP BA#O x 500cc 6/01</v>
          </cell>
          <cell r="C742">
            <v>500</v>
          </cell>
          <cell r="D742">
            <v>12</v>
          </cell>
          <cell r="E742" t="str">
            <v>155311</v>
          </cell>
          <cell r="F742">
            <v>1</v>
          </cell>
          <cell r="G742">
            <v>903.84615384615392</v>
          </cell>
          <cell r="H742">
            <v>723.07692307692309</v>
          </cell>
          <cell r="I742">
            <v>723.07692307692309</v>
          </cell>
          <cell r="J742">
            <v>903.84615384615392</v>
          </cell>
          <cell r="K742">
            <v>723.07692307692309</v>
          </cell>
          <cell r="L742">
            <v>723.07692307692309</v>
          </cell>
          <cell r="M742">
            <v>4700</v>
          </cell>
          <cell r="N742">
            <v>903.84615384615392</v>
          </cell>
          <cell r="O742">
            <v>723.07692307692309</v>
          </cell>
          <cell r="P742">
            <v>723.07692307692309</v>
          </cell>
          <cell r="Q742">
            <v>903.84615384615392</v>
          </cell>
          <cell r="R742">
            <v>723.07692307692309</v>
          </cell>
          <cell r="S742">
            <v>723.07692307692309</v>
          </cell>
          <cell r="T742">
            <v>4700</v>
          </cell>
          <cell r="U742">
            <v>9400</v>
          </cell>
          <cell r="V742">
            <v>9400</v>
          </cell>
          <cell r="W742">
            <v>1</v>
          </cell>
          <cell r="AE742" t="str">
            <v>155296</v>
          </cell>
          <cell r="AF742" t="str">
            <v>&lt;&gt;0</v>
          </cell>
        </row>
        <row r="743">
          <cell r="B743" t="str">
            <v xml:space="preserve">  TOTAL MR MUSCULO ANTIHONGO</v>
          </cell>
          <cell r="D743">
            <v>0</v>
          </cell>
          <cell r="F743">
            <v>0</v>
          </cell>
          <cell r="G743">
            <v>1240.3846153846155</v>
          </cell>
          <cell r="H743">
            <v>992.30769230769238</v>
          </cell>
          <cell r="I743">
            <v>992.30769230769238</v>
          </cell>
          <cell r="J743">
            <v>1240.3846153846155</v>
          </cell>
          <cell r="K743">
            <v>992.30769230769238</v>
          </cell>
          <cell r="L743">
            <v>992.30769230769238</v>
          </cell>
          <cell r="M743">
            <v>6450</v>
          </cell>
          <cell r="N743">
            <v>1240.3846153846155</v>
          </cell>
          <cell r="O743">
            <v>992.30769230769238</v>
          </cell>
          <cell r="P743">
            <v>992.30769230769238</v>
          </cell>
          <cell r="Q743">
            <v>1240.3846153846155</v>
          </cell>
          <cell r="R743">
            <v>992.30769230769238</v>
          </cell>
          <cell r="S743">
            <v>992.30769230769238</v>
          </cell>
          <cell r="T743">
            <v>6450</v>
          </cell>
          <cell r="U743">
            <v>12900</v>
          </cell>
          <cell r="V743">
            <v>12900</v>
          </cell>
          <cell r="W743">
            <v>1</v>
          </cell>
          <cell r="AE743" t="str">
            <v>155297</v>
          </cell>
          <cell r="AF743" t="str">
            <v>&lt;&gt;0</v>
          </cell>
        </row>
        <row r="744">
          <cell r="D744">
            <v>0</v>
          </cell>
          <cell r="F744">
            <v>0</v>
          </cell>
          <cell r="W744">
            <v>1</v>
          </cell>
          <cell r="AE744" t="str">
            <v>155298</v>
          </cell>
          <cell r="AF744" t="str">
            <v>&lt;&gt;0</v>
          </cell>
        </row>
        <row r="745">
          <cell r="B745" t="str">
            <v>MR MUSC. CANASTA BLEACH</v>
          </cell>
          <cell r="C745">
            <v>0</v>
          </cell>
          <cell r="D745">
            <v>12</v>
          </cell>
          <cell r="E745" t="str">
            <v>155264</v>
          </cell>
          <cell r="F745">
            <v>0.53</v>
          </cell>
          <cell r="G745">
            <v>961.53846153846155</v>
          </cell>
          <cell r="H745">
            <v>769.23076923076928</v>
          </cell>
          <cell r="I745">
            <v>769.23076923076928</v>
          </cell>
          <cell r="J745">
            <v>961.53846153846155</v>
          </cell>
          <cell r="K745">
            <v>769.23076923076928</v>
          </cell>
          <cell r="L745">
            <v>769.23076923076928</v>
          </cell>
          <cell r="M745">
            <v>5000</v>
          </cell>
          <cell r="N745">
            <v>961.53846153846155</v>
          </cell>
          <cell r="O745">
            <v>769.23076923076928</v>
          </cell>
          <cell r="P745">
            <v>769.23076923076928</v>
          </cell>
          <cell r="Q745">
            <v>961.53846153846155</v>
          </cell>
          <cell r="R745">
            <v>769.23076923076928</v>
          </cell>
          <cell r="S745">
            <v>769.23076923076928</v>
          </cell>
          <cell r="T745">
            <v>5000</v>
          </cell>
          <cell r="U745">
            <v>10000</v>
          </cell>
          <cell r="V745">
            <v>5300</v>
          </cell>
          <cell r="W745">
            <v>1</v>
          </cell>
          <cell r="AE745" t="str">
            <v>155299</v>
          </cell>
          <cell r="AF745" t="str">
            <v>&lt;&gt;0</v>
          </cell>
        </row>
        <row r="746">
          <cell r="B746" t="str">
            <v>MR MUSC. CANASTA BLEACH REP</v>
          </cell>
          <cell r="C746">
            <v>0</v>
          </cell>
          <cell r="D746">
            <v>12</v>
          </cell>
          <cell r="E746" t="str">
            <v>155284</v>
          </cell>
          <cell r="F746">
            <v>0.75</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1</v>
          </cell>
          <cell r="AE746" t="str">
            <v>155301</v>
          </cell>
          <cell r="AF746" t="str">
            <v>&lt;&gt;0</v>
          </cell>
        </row>
        <row r="747">
          <cell r="B747" t="str">
            <v xml:space="preserve">  TOTAL MR MUSCULO CANASTA</v>
          </cell>
          <cell r="D747">
            <v>0</v>
          </cell>
          <cell r="F747">
            <v>0</v>
          </cell>
          <cell r="G747">
            <v>961.53846153846155</v>
          </cell>
          <cell r="H747">
            <v>769.23076923076928</v>
          </cell>
          <cell r="I747">
            <v>769.23076923076928</v>
          </cell>
          <cell r="J747">
            <v>961.53846153846155</v>
          </cell>
          <cell r="K747">
            <v>769.23076923076928</v>
          </cell>
          <cell r="L747">
            <v>769.23076923076928</v>
          </cell>
          <cell r="M747">
            <v>5000</v>
          </cell>
          <cell r="N747">
            <v>961.53846153846155</v>
          </cell>
          <cell r="O747">
            <v>769.23076923076928</v>
          </cell>
          <cell r="P747">
            <v>769.23076923076928</v>
          </cell>
          <cell r="Q747">
            <v>961.53846153846155</v>
          </cell>
          <cell r="R747">
            <v>769.23076923076928</v>
          </cell>
          <cell r="S747">
            <v>769.23076923076928</v>
          </cell>
          <cell r="T747">
            <v>5000</v>
          </cell>
          <cell r="U747">
            <v>10000</v>
          </cell>
          <cell r="V747">
            <v>5300</v>
          </cell>
          <cell r="W747">
            <v>1</v>
          </cell>
          <cell r="AE747" t="str">
            <v>155302</v>
          </cell>
          <cell r="AF747" t="str">
            <v>&lt;&gt;0</v>
          </cell>
        </row>
        <row r="748">
          <cell r="D748">
            <v>0</v>
          </cell>
          <cell r="F748">
            <v>0</v>
          </cell>
          <cell r="W748">
            <v>1</v>
          </cell>
          <cell r="AE748" t="str">
            <v>155303</v>
          </cell>
          <cell r="AF748" t="str">
            <v>&lt;&gt;0</v>
          </cell>
        </row>
        <row r="749">
          <cell r="B749" t="str">
            <v>MR MUSC. BLOQUE AZUL</v>
          </cell>
          <cell r="C749">
            <v>0</v>
          </cell>
          <cell r="D749">
            <v>24</v>
          </cell>
          <cell r="E749" t="str">
            <v>155267</v>
          </cell>
          <cell r="F749">
            <v>2</v>
          </cell>
          <cell r="G749">
            <v>865.38461538461547</v>
          </cell>
          <cell r="H749">
            <v>692.30769230769238</v>
          </cell>
          <cell r="I749">
            <v>692.30769230769238</v>
          </cell>
          <cell r="J749">
            <v>865.38461538461547</v>
          </cell>
          <cell r="K749">
            <v>692.30769230769238</v>
          </cell>
          <cell r="L749">
            <v>692.30769230769238</v>
          </cell>
          <cell r="M749">
            <v>4500</v>
          </cell>
          <cell r="N749">
            <v>865.38461538461547</v>
          </cell>
          <cell r="O749">
            <v>692.30769230769238</v>
          </cell>
          <cell r="P749">
            <v>692.30769230769238</v>
          </cell>
          <cell r="Q749">
            <v>865.38461538461547</v>
          </cell>
          <cell r="R749">
            <v>692.30769230769238</v>
          </cell>
          <cell r="S749">
            <v>692.30769230769238</v>
          </cell>
          <cell r="T749">
            <v>4500</v>
          </cell>
          <cell r="U749">
            <v>9000</v>
          </cell>
          <cell r="V749">
            <v>18000</v>
          </cell>
          <cell r="W749">
            <v>1</v>
          </cell>
          <cell r="AE749" t="str">
            <v>155304</v>
          </cell>
          <cell r="AF749" t="str">
            <v>&lt;&gt;0</v>
          </cell>
        </row>
        <row r="750">
          <cell r="B750" t="str">
            <v>MR MUSC. BQUE C/BLEACH 35GS</v>
          </cell>
          <cell r="C750">
            <v>0</v>
          </cell>
          <cell r="D750">
            <v>12</v>
          </cell>
          <cell r="E750" t="str">
            <v>155265</v>
          </cell>
          <cell r="F750">
            <v>1</v>
          </cell>
          <cell r="G750">
            <v>769.23076923076928</v>
          </cell>
          <cell r="H750">
            <v>615.38461538461547</v>
          </cell>
          <cell r="I750">
            <v>615.38461538461547</v>
          </cell>
          <cell r="J750">
            <v>769.23076923076928</v>
          </cell>
          <cell r="K750">
            <v>615.38461538461547</v>
          </cell>
          <cell r="L750">
            <v>615.38461538461547</v>
          </cell>
          <cell r="M750">
            <v>4000</v>
          </cell>
          <cell r="N750">
            <v>769.23076923076928</v>
          </cell>
          <cell r="O750">
            <v>615.38461538461547</v>
          </cell>
          <cell r="P750">
            <v>615.38461538461547</v>
          </cell>
          <cell r="Q750">
            <v>769.23076923076928</v>
          </cell>
          <cell r="R750">
            <v>615.38461538461547</v>
          </cell>
          <cell r="S750">
            <v>615.38461538461547</v>
          </cell>
          <cell r="T750">
            <v>4000</v>
          </cell>
          <cell r="U750">
            <v>8000</v>
          </cell>
          <cell r="V750">
            <v>8000</v>
          </cell>
          <cell r="W750">
            <v>1</v>
          </cell>
          <cell r="AE750" t="str">
            <v>155305</v>
          </cell>
          <cell r="AF750" t="str">
            <v>&lt;&gt;0</v>
          </cell>
        </row>
        <row r="751">
          <cell r="B751" t="str">
            <v xml:space="preserve">  TOTAL MR MUSCULO BLOQUE</v>
          </cell>
          <cell r="D751">
            <v>0</v>
          </cell>
          <cell r="F751">
            <v>0</v>
          </cell>
          <cell r="G751">
            <v>1634.6153846153848</v>
          </cell>
          <cell r="H751">
            <v>1307.6923076923078</v>
          </cell>
          <cell r="I751">
            <v>1307.6923076923078</v>
          </cell>
          <cell r="J751">
            <v>1634.6153846153848</v>
          </cell>
          <cell r="K751">
            <v>1307.6923076923078</v>
          </cell>
          <cell r="L751">
            <v>1307.6923076923078</v>
          </cell>
          <cell r="M751">
            <v>8500</v>
          </cell>
          <cell r="N751">
            <v>1634.6153846153848</v>
          </cell>
          <cell r="O751">
            <v>1307.6923076923078</v>
          </cell>
          <cell r="P751">
            <v>1307.6923076923078</v>
          </cell>
          <cell r="Q751">
            <v>1634.6153846153848</v>
          </cell>
          <cell r="R751">
            <v>1307.6923076923078</v>
          </cell>
          <cell r="S751">
            <v>1307.6923076923078</v>
          </cell>
          <cell r="T751">
            <v>8500</v>
          </cell>
          <cell r="U751">
            <v>17000</v>
          </cell>
          <cell r="V751">
            <v>26000</v>
          </cell>
          <cell r="W751">
            <v>1</v>
          </cell>
          <cell r="AE751" t="str">
            <v>155306</v>
          </cell>
          <cell r="AF751" t="str">
            <v>&lt;&gt;0</v>
          </cell>
        </row>
        <row r="752">
          <cell r="D752">
            <v>0</v>
          </cell>
          <cell r="F752">
            <v>0</v>
          </cell>
          <cell r="W752">
            <v>1</v>
          </cell>
          <cell r="AE752" t="str">
            <v>155307</v>
          </cell>
          <cell r="AF752" t="str">
            <v>&lt;&gt;0</v>
          </cell>
        </row>
        <row r="753">
          <cell r="B753" t="str">
            <v>MR MUSC. CAN.LIQ MARINA FULL</v>
          </cell>
          <cell r="D753">
            <v>12</v>
          </cell>
          <cell r="E753" t="str">
            <v>155280</v>
          </cell>
          <cell r="F753">
            <v>1</v>
          </cell>
          <cell r="G753">
            <v>480.76923076923077</v>
          </cell>
          <cell r="H753">
            <v>384.61538461538464</v>
          </cell>
          <cell r="I753">
            <v>384.61538461538464</v>
          </cell>
          <cell r="J753">
            <v>480.76923076923077</v>
          </cell>
          <cell r="K753">
            <v>384.61538461538464</v>
          </cell>
          <cell r="L753">
            <v>384.61538461538464</v>
          </cell>
          <cell r="M753">
            <v>2500</v>
          </cell>
          <cell r="N753">
            <v>480.76923076923077</v>
          </cell>
          <cell r="O753">
            <v>384.61538461538464</v>
          </cell>
          <cell r="P753">
            <v>384.61538461538464</v>
          </cell>
          <cell r="Q753">
            <v>480.76923076923077</v>
          </cell>
          <cell r="R753">
            <v>384.61538461538464</v>
          </cell>
          <cell r="S753">
            <v>384.61538461538464</v>
          </cell>
          <cell r="T753">
            <v>2500</v>
          </cell>
          <cell r="U753">
            <v>5000</v>
          </cell>
          <cell r="V753">
            <v>5000</v>
          </cell>
          <cell r="W753">
            <v>1</v>
          </cell>
          <cell r="AE753" t="str">
            <v>155308</v>
          </cell>
          <cell r="AF753" t="str">
            <v>&lt;&gt;0</v>
          </cell>
        </row>
        <row r="754">
          <cell r="B754" t="str">
            <v>MR MUSC.CAN.LIQ PINO FULL</v>
          </cell>
          <cell r="D754">
            <v>12</v>
          </cell>
          <cell r="E754" t="str">
            <v>155282</v>
          </cell>
          <cell r="F754">
            <v>1</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1</v>
          </cell>
          <cell r="AE754" t="str">
            <v>155310</v>
          </cell>
          <cell r="AF754" t="str">
            <v>&lt;&gt;0</v>
          </cell>
        </row>
        <row r="755">
          <cell r="B755" t="str">
            <v>CANASTA LIQUIDA LAVANDA FULL</v>
          </cell>
          <cell r="D755">
            <v>12</v>
          </cell>
          <cell r="E755" t="str">
            <v>155286</v>
          </cell>
          <cell r="F755">
            <v>1</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1</v>
          </cell>
          <cell r="AE755" t="str">
            <v>155311</v>
          </cell>
          <cell r="AF755" t="str">
            <v>&lt;&gt;0</v>
          </cell>
        </row>
        <row r="756">
          <cell r="B756" t="str">
            <v>PROM CAN LIQ MMREP MARINA/PINO</v>
          </cell>
          <cell r="D756">
            <v>12</v>
          </cell>
          <cell r="E756" t="str">
            <v>155315</v>
          </cell>
          <cell r="F756">
            <v>1.5</v>
          </cell>
          <cell r="G756">
            <v>480.76923076923077</v>
          </cell>
          <cell r="H756">
            <v>384.61538461538464</v>
          </cell>
          <cell r="I756">
            <v>384.61538461538464</v>
          </cell>
          <cell r="J756">
            <v>480.76923076923077</v>
          </cell>
          <cell r="K756">
            <v>384.61538461538464</v>
          </cell>
          <cell r="L756">
            <v>384.61538461538464</v>
          </cell>
          <cell r="M756">
            <v>2500</v>
          </cell>
          <cell r="N756">
            <v>480.76923076923077</v>
          </cell>
          <cell r="O756">
            <v>384.61538461538464</v>
          </cell>
          <cell r="P756">
            <v>384.61538461538464</v>
          </cell>
          <cell r="Q756">
            <v>480.76923076923077</v>
          </cell>
          <cell r="R756">
            <v>384.61538461538464</v>
          </cell>
          <cell r="S756">
            <v>384.61538461538464</v>
          </cell>
          <cell r="T756">
            <v>2500</v>
          </cell>
          <cell r="U756">
            <v>5000</v>
          </cell>
          <cell r="V756">
            <v>7500</v>
          </cell>
          <cell r="W756">
            <v>1</v>
          </cell>
          <cell r="AE756" t="str">
            <v>155312</v>
          </cell>
          <cell r="AF756" t="str">
            <v>&lt;&gt;0</v>
          </cell>
        </row>
        <row r="757">
          <cell r="B757" t="str">
            <v xml:space="preserve">  TOTAL MR M. CANASTA FRAG GAT</v>
          </cell>
          <cell r="D757">
            <v>0</v>
          </cell>
          <cell r="F757">
            <v>0</v>
          </cell>
          <cell r="G757">
            <v>961.53846153846155</v>
          </cell>
          <cell r="H757">
            <v>769.23076923076928</v>
          </cell>
          <cell r="I757">
            <v>769.23076923076928</v>
          </cell>
          <cell r="J757">
            <v>961.53846153846155</v>
          </cell>
          <cell r="K757">
            <v>769.23076923076928</v>
          </cell>
          <cell r="L757">
            <v>769.23076923076928</v>
          </cell>
          <cell r="M757">
            <v>5000</v>
          </cell>
          <cell r="N757">
            <v>961.53846153846155</v>
          </cell>
          <cell r="O757">
            <v>769.23076923076928</v>
          </cell>
          <cell r="P757">
            <v>769.23076923076928</v>
          </cell>
          <cell r="Q757">
            <v>961.53846153846155</v>
          </cell>
          <cell r="R757">
            <v>769.23076923076928</v>
          </cell>
          <cell r="S757">
            <v>769.23076923076928</v>
          </cell>
          <cell r="T757">
            <v>5000</v>
          </cell>
          <cell r="U757">
            <v>10000</v>
          </cell>
          <cell r="V757">
            <v>12500</v>
          </cell>
          <cell r="W757">
            <v>1</v>
          </cell>
          <cell r="AE757" t="str">
            <v>155313</v>
          </cell>
          <cell r="AF757" t="str">
            <v>&lt;&gt;0</v>
          </cell>
        </row>
        <row r="758">
          <cell r="D758">
            <v>0</v>
          </cell>
          <cell r="F758">
            <v>0</v>
          </cell>
          <cell r="W758">
            <v>1</v>
          </cell>
          <cell r="AE758" t="str">
            <v>155315</v>
          </cell>
          <cell r="AF758" t="str">
            <v>&lt;&gt;0</v>
          </cell>
        </row>
        <row r="759">
          <cell r="B759" t="str">
            <v>MR MUSC.CAN.LIQ REP MARINA</v>
          </cell>
          <cell r="D759">
            <v>12</v>
          </cell>
          <cell r="E759" t="str">
            <v>155281</v>
          </cell>
          <cell r="F759">
            <v>1</v>
          </cell>
          <cell r="G759">
            <v>1225.9615384615386</v>
          </cell>
          <cell r="H759">
            <v>980.76923076923083</v>
          </cell>
          <cell r="I759">
            <v>980.76923076923083</v>
          </cell>
          <cell r="J759">
            <v>1225.9615384615386</v>
          </cell>
          <cell r="K759">
            <v>980.76923076923083</v>
          </cell>
          <cell r="L759">
            <v>980.76923076923083</v>
          </cell>
          <cell r="M759">
            <v>6375</v>
          </cell>
          <cell r="N759">
            <v>1225.9615384615386</v>
          </cell>
          <cell r="O759">
            <v>980.76923076923083</v>
          </cell>
          <cell r="P759">
            <v>980.76923076923083</v>
          </cell>
          <cell r="Q759">
            <v>1225.9615384615386</v>
          </cell>
          <cell r="R759">
            <v>980.76923076923083</v>
          </cell>
          <cell r="S759">
            <v>980.76923076923083</v>
          </cell>
          <cell r="T759">
            <v>6375</v>
          </cell>
          <cell r="U759">
            <v>12750</v>
          </cell>
          <cell r="V759">
            <v>12750</v>
          </cell>
          <cell r="W759">
            <v>1</v>
          </cell>
          <cell r="AE759" t="str">
            <v>155320</v>
          </cell>
          <cell r="AF759" t="str">
            <v>&lt;&gt;0</v>
          </cell>
        </row>
        <row r="760">
          <cell r="B760" t="str">
            <v>MR MUSC. CAN.LIQ PINO REP.</v>
          </cell>
          <cell r="D760">
            <v>12</v>
          </cell>
          <cell r="E760" t="str">
            <v>155283</v>
          </cell>
          <cell r="F760">
            <v>1</v>
          </cell>
          <cell r="G760">
            <v>1658.6538461538462</v>
          </cell>
          <cell r="H760">
            <v>1326.9230769230769</v>
          </cell>
          <cell r="I760">
            <v>1326.9230769230769</v>
          </cell>
          <cell r="J760">
            <v>1658.6538461538462</v>
          </cell>
          <cell r="K760">
            <v>1326.9230769230769</v>
          </cell>
          <cell r="L760">
            <v>1326.9230769230769</v>
          </cell>
          <cell r="M760">
            <v>8625</v>
          </cell>
          <cell r="N760">
            <v>1658.6538461538462</v>
          </cell>
          <cell r="O760">
            <v>1326.9230769230769</v>
          </cell>
          <cell r="P760">
            <v>1326.9230769230769</v>
          </cell>
          <cell r="Q760">
            <v>1658.6538461538462</v>
          </cell>
          <cell r="R760">
            <v>1326.9230769230769</v>
          </cell>
          <cell r="S760">
            <v>1326.9230769230769</v>
          </cell>
          <cell r="T760">
            <v>8625</v>
          </cell>
          <cell r="U760">
            <v>17250</v>
          </cell>
          <cell r="V760">
            <v>17250</v>
          </cell>
          <cell r="W760">
            <v>1</v>
          </cell>
          <cell r="AE760" t="str">
            <v>155400</v>
          </cell>
          <cell r="AF760" t="str">
            <v>&lt;&gt;0</v>
          </cell>
        </row>
        <row r="761">
          <cell r="B761" t="str">
            <v>CANASTA LIQUIDA LAVANDA REP.</v>
          </cell>
          <cell r="D761">
            <v>12</v>
          </cell>
          <cell r="E761" t="str">
            <v>155285</v>
          </cell>
          <cell r="F761">
            <v>1</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1</v>
          </cell>
          <cell r="AE761" t="str">
            <v>155401</v>
          </cell>
          <cell r="AF761" t="str">
            <v>&lt;&gt;0</v>
          </cell>
        </row>
        <row r="762">
          <cell r="B762" t="str">
            <v xml:space="preserve">  TOTAL MR M. CANASTA FRAG REP</v>
          </cell>
          <cell r="D762">
            <v>0</v>
          </cell>
          <cell r="F762">
            <v>0</v>
          </cell>
          <cell r="G762">
            <v>2884.6153846153848</v>
          </cell>
          <cell r="H762">
            <v>2307.6923076923076</v>
          </cell>
          <cell r="I762">
            <v>2307.6923076923076</v>
          </cell>
          <cell r="J762">
            <v>2884.6153846153848</v>
          </cell>
          <cell r="K762">
            <v>2307.6923076923076</v>
          </cell>
          <cell r="L762">
            <v>2307.6923076923076</v>
          </cell>
          <cell r="M762">
            <v>15000</v>
          </cell>
          <cell r="N762">
            <v>2884.6153846153848</v>
          </cell>
          <cell r="O762">
            <v>2307.6923076923076</v>
          </cell>
          <cell r="P762">
            <v>2307.6923076923076</v>
          </cell>
          <cell r="Q762">
            <v>2884.6153846153848</v>
          </cell>
          <cell r="R762">
            <v>2307.6923076923076</v>
          </cell>
          <cell r="S762">
            <v>2307.6923076923076</v>
          </cell>
          <cell r="T762">
            <v>15000</v>
          </cell>
          <cell r="U762">
            <v>30000</v>
          </cell>
          <cell r="V762">
            <v>30000</v>
          </cell>
          <cell r="W762">
            <v>1</v>
          </cell>
          <cell r="AE762" t="str">
            <v>155450</v>
          </cell>
          <cell r="AF762" t="str">
            <v>&lt;&gt;0</v>
          </cell>
        </row>
        <row r="763">
          <cell r="D763">
            <v>0</v>
          </cell>
          <cell r="F763">
            <v>0</v>
          </cell>
          <cell r="W763">
            <v>1</v>
          </cell>
          <cell r="AE763" t="str">
            <v>155451</v>
          </cell>
          <cell r="AF763" t="str">
            <v>&lt;&gt;0</v>
          </cell>
        </row>
        <row r="764">
          <cell r="B764" t="str">
            <v xml:space="preserve"> TOTAL MR M. CANASTA FRAG</v>
          </cell>
          <cell r="D764">
            <v>0</v>
          </cell>
          <cell r="F764">
            <v>0</v>
          </cell>
          <cell r="G764">
            <v>3846.1538461538462</v>
          </cell>
          <cell r="H764">
            <v>3076.9230769230771</v>
          </cell>
          <cell r="I764">
            <v>3076.9230769230771</v>
          </cell>
          <cell r="J764">
            <v>3846.1538461538462</v>
          </cell>
          <cell r="K764">
            <v>3076.9230769230771</v>
          </cell>
          <cell r="L764">
            <v>3076.9230769230771</v>
          </cell>
          <cell r="M764">
            <v>20000</v>
          </cell>
          <cell r="N764">
            <v>3846.1538461538462</v>
          </cell>
          <cell r="O764">
            <v>3076.9230769230771</v>
          </cell>
          <cell r="P764">
            <v>3076.9230769230771</v>
          </cell>
          <cell r="Q764">
            <v>3846.1538461538462</v>
          </cell>
          <cell r="R764">
            <v>3076.9230769230771</v>
          </cell>
          <cell r="S764">
            <v>3076.9230769230771</v>
          </cell>
          <cell r="T764">
            <v>20000</v>
          </cell>
          <cell r="U764">
            <v>40000</v>
          </cell>
          <cell r="V764">
            <v>42500</v>
          </cell>
          <cell r="W764">
            <v>1</v>
          </cell>
          <cell r="AE764" t="str">
            <v>155490</v>
          </cell>
          <cell r="AF764" t="str">
            <v>&lt;&gt;0</v>
          </cell>
        </row>
        <row r="765">
          <cell r="D765">
            <v>0</v>
          </cell>
          <cell r="F765">
            <v>0</v>
          </cell>
          <cell r="W765">
            <v>1</v>
          </cell>
          <cell r="AE765" t="str">
            <v>155491</v>
          </cell>
          <cell r="AF765" t="str">
            <v>&lt;&gt;0</v>
          </cell>
        </row>
        <row r="766">
          <cell r="B766" t="str">
            <v>CAN.LIQ. GLADE LAVANDA FULL</v>
          </cell>
          <cell r="D766">
            <v>12</v>
          </cell>
          <cell r="E766" t="str">
            <v>155287</v>
          </cell>
          <cell r="F766">
            <v>1</v>
          </cell>
          <cell r="G766">
            <v>384.61538461538464</v>
          </cell>
          <cell r="H766">
            <v>307.69230769230774</v>
          </cell>
          <cell r="I766">
            <v>307.69230769230774</v>
          </cell>
          <cell r="J766">
            <v>384.61538461538464</v>
          </cell>
          <cell r="K766">
            <v>307.69230769230774</v>
          </cell>
          <cell r="L766">
            <v>307.69230769230774</v>
          </cell>
          <cell r="M766">
            <v>2000</v>
          </cell>
          <cell r="N766">
            <v>384.61538461538464</v>
          </cell>
          <cell r="O766">
            <v>307.69230769230774</v>
          </cell>
          <cell r="P766">
            <v>307.69230769230774</v>
          </cell>
          <cell r="Q766">
            <v>384.61538461538464</v>
          </cell>
          <cell r="R766">
            <v>307.69230769230774</v>
          </cell>
          <cell r="S766">
            <v>307.69230769230774</v>
          </cell>
          <cell r="T766">
            <v>2000</v>
          </cell>
          <cell r="U766">
            <v>4000</v>
          </cell>
          <cell r="V766">
            <v>4000</v>
          </cell>
          <cell r="W766">
            <v>1</v>
          </cell>
          <cell r="AE766" t="str">
            <v>280000</v>
          </cell>
          <cell r="AF766" t="str">
            <v>&lt;&gt;0</v>
          </cell>
        </row>
        <row r="767">
          <cell r="B767" t="str">
            <v>CAN.LIQ. GLADE CITRICA FULL</v>
          </cell>
          <cell r="D767">
            <v>12</v>
          </cell>
          <cell r="E767" t="str">
            <v>155290</v>
          </cell>
          <cell r="F767">
            <v>1</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1</v>
          </cell>
          <cell r="AE767" t="str">
            <v>280001</v>
          </cell>
          <cell r="AF767" t="str">
            <v>&lt;&gt;0</v>
          </cell>
        </row>
        <row r="768">
          <cell r="B768" t="str">
            <v>PROM CANA.GLA.FULL+REP LAV/CIT</v>
          </cell>
          <cell r="D768">
            <v>12</v>
          </cell>
          <cell r="E768" t="str">
            <v>155313</v>
          </cell>
          <cell r="F768">
            <v>1</v>
          </cell>
          <cell r="G768">
            <v>480.76923076923077</v>
          </cell>
          <cell r="H768">
            <v>384.61538461538464</v>
          </cell>
          <cell r="I768">
            <v>384.61538461538464</v>
          </cell>
          <cell r="J768">
            <v>480.76923076923077</v>
          </cell>
          <cell r="K768">
            <v>384.61538461538464</v>
          </cell>
          <cell r="L768">
            <v>384.61538461538464</v>
          </cell>
          <cell r="M768">
            <v>2500</v>
          </cell>
          <cell r="N768">
            <v>480.76923076923077</v>
          </cell>
          <cell r="O768">
            <v>384.61538461538464</v>
          </cell>
          <cell r="P768">
            <v>384.61538461538464</v>
          </cell>
          <cell r="Q768">
            <v>480.76923076923077</v>
          </cell>
          <cell r="R768">
            <v>384.61538461538464</v>
          </cell>
          <cell r="S768">
            <v>384.61538461538464</v>
          </cell>
          <cell r="T768">
            <v>2500</v>
          </cell>
          <cell r="U768">
            <v>5000</v>
          </cell>
          <cell r="V768">
            <v>5000</v>
          </cell>
          <cell r="W768">
            <v>1</v>
          </cell>
          <cell r="AE768" t="str">
            <v>280003</v>
          </cell>
          <cell r="AF768" t="str">
            <v>&lt;&gt;0</v>
          </cell>
        </row>
        <row r="769">
          <cell r="B769" t="str">
            <v>CAN.LIQ. GLADE LAV FULL(bulk)</v>
          </cell>
          <cell r="D769">
            <v>12</v>
          </cell>
          <cell r="E769" t="str">
            <v>155301</v>
          </cell>
          <cell r="F769">
            <v>1</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1</v>
          </cell>
          <cell r="AE769" t="str">
            <v>280004</v>
          </cell>
          <cell r="AF769" t="str">
            <v>&lt;&gt;0</v>
          </cell>
        </row>
        <row r="770">
          <cell r="B770" t="str">
            <v>CAN.LIQ.GLADE CITR.FULL(bulk)</v>
          </cell>
          <cell r="D770">
            <v>12</v>
          </cell>
          <cell r="E770" t="str">
            <v>155302</v>
          </cell>
          <cell r="F770">
            <v>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1</v>
          </cell>
          <cell r="AE770" t="str">
            <v>280005</v>
          </cell>
          <cell r="AF770" t="str">
            <v>&lt;&gt;0</v>
          </cell>
        </row>
        <row r="771">
          <cell r="B771" t="str">
            <v>CAN.LIQ.GLADE LAV FULL PROMOC.</v>
          </cell>
          <cell r="D771">
            <v>12</v>
          </cell>
          <cell r="E771" t="str">
            <v>155305</v>
          </cell>
          <cell r="F771">
            <v>1</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1</v>
          </cell>
          <cell r="AE771" t="str">
            <v>280005</v>
          </cell>
          <cell r="AF771" t="str">
            <v>&lt;&gt;0</v>
          </cell>
        </row>
        <row r="772">
          <cell r="B772" t="str">
            <v>CAN.LIQ.GLADE CITR.FULL PROMO.</v>
          </cell>
          <cell r="D772">
            <v>12</v>
          </cell>
          <cell r="E772" t="str">
            <v>155306</v>
          </cell>
          <cell r="F772">
            <v>1</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1</v>
          </cell>
          <cell r="AE772" t="str">
            <v>280006</v>
          </cell>
          <cell r="AF772" t="str">
            <v>&lt;&gt;0</v>
          </cell>
        </row>
        <row r="773">
          <cell r="B773" t="str">
            <v xml:space="preserve">  TOTAL GLADE FRAG GAT</v>
          </cell>
          <cell r="D773">
            <v>0</v>
          </cell>
          <cell r="F773">
            <v>0</v>
          </cell>
          <cell r="G773">
            <v>865.38461538461547</v>
          </cell>
          <cell r="H773">
            <v>692.30769230769238</v>
          </cell>
          <cell r="I773">
            <v>692.30769230769238</v>
          </cell>
          <cell r="J773">
            <v>865.38461538461547</v>
          </cell>
          <cell r="K773">
            <v>692.30769230769238</v>
          </cell>
          <cell r="L773">
            <v>692.30769230769238</v>
          </cell>
          <cell r="M773">
            <v>4500</v>
          </cell>
          <cell r="N773">
            <v>865.38461538461547</v>
          </cell>
          <cell r="O773">
            <v>692.30769230769238</v>
          </cell>
          <cell r="P773">
            <v>692.30769230769238</v>
          </cell>
          <cell r="Q773">
            <v>865.38461538461547</v>
          </cell>
          <cell r="R773">
            <v>692.30769230769238</v>
          </cell>
          <cell r="S773">
            <v>692.30769230769238</v>
          </cell>
          <cell r="T773">
            <v>4500</v>
          </cell>
          <cell r="U773">
            <v>9000</v>
          </cell>
          <cell r="V773">
            <v>9000</v>
          </cell>
          <cell r="W773">
            <v>1</v>
          </cell>
          <cell r="AE773" t="str">
            <v>280006</v>
          </cell>
          <cell r="AF773" t="str">
            <v>&lt;&gt;0</v>
          </cell>
        </row>
        <row r="774">
          <cell r="D774">
            <v>0</v>
          </cell>
          <cell r="F774">
            <v>0</v>
          </cell>
          <cell r="W774">
            <v>1</v>
          </cell>
          <cell r="AE774" t="str">
            <v>280017</v>
          </cell>
          <cell r="AF774" t="str">
            <v>&lt;&gt;0</v>
          </cell>
        </row>
        <row r="775">
          <cell r="B775" t="str">
            <v>CAN.LIQ. GLADE LAVANDA REP.</v>
          </cell>
          <cell r="D775">
            <v>12</v>
          </cell>
          <cell r="E775" t="str">
            <v>155289</v>
          </cell>
          <cell r="F775">
            <v>1</v>
          </cell>
          <cell r="G775">
            <v>793.26923076923083</v>
          </cell>
          <cell r="H775">
            <v>634.61538461538464</v>
          </cell>
          <cell r="I775">
            <v>634.61538461538464</v>
          </cell>
          <cell r="J775">
            <v>793.26923076923083</v>
          </cell>
          <cell r="K775">
            <v>634.61538461538464</v>
          </cell>
          <cell r="L775">
            <v>634.61538461538464</v>
          </cell>
          <cell r="M775">
            <v>4125</v>
          </cell>
          <cell r="N775">
            <v>793.26923076923083</v>
          </cell>
          <cell r="O775">
            <v>634.61538461538464</v>
          </cell>
          <cell r="P775">
            <v>634.61538461538464</v>
          </cell>
          <cell r="Q775">
            <v>793.26923076923083</v>
          </cell>
          <cell r="R775">
            <v>634.61538461538464</v>
          </cell>
          <cell r="S775">
            <v>634.61538461538464</v>
          </cell>
          <cell r="T775">
            <v>4125</v>
          </cell>
          <cell r="U775">
            <v>8250</v>
          </cell>
          <cell r="V775">
            <v>8250</v>
          </cell>
          <cell r="W775">
            <v>1</v>
          </cell>
          <cell r="AE775" t="str">
            <v>280017</v>
          </cell>
          <cell r="AF775" t="str">
            <v>&lt;&gt;0</v>
          </cell>
        </row>
        <row r="776">
          <cell r="B776" t="str">
            <v>CAN.LIQ. GLADE CITRICA REP.</v>
          </cell>
          <cell r="D776">
            <v>12</v>
          </cell>
          <cell r="E776" t="str">
            <v>155291</v>
          </cell>
          <cell r="F776">
            <v>1</v>
          </cell>
          <cell r="G776">
            <v>769.23076923076928</v>
          </cell>
          <cell r="H776">
            <v>615.38461538461547</v>
          </cell>
          <cell r="I776">
            <v>615.38461538461547</v>
          </cell>
          <cell r="J776">
            <v>769.23076923076928</v>
          </cell>
          <cell r="K776">
            <v>615.38461538461547</v>
          </cell>
          <cell r="L776">
            <v>615.38461538461547</v>
          </cell>
          <cell r="M776">
            <v>4000</v>
          </cell>
          <cell r="N776">
            <v>769.23076923076928</v>
          </cell>
          <cell r="O776">
            <v>615.38461538461547</v>
          </cell>
          <cell r="P776">
            <v>615.38461538461547</v>
          </cell>
          <cell r="Q776">
            <v>769.23076923076928</v>
          </cell>
          <cell r="R776">
            <v>615.38461538461547</v>
          </cell>
          <cell r="S776">
            <v>615.38461538461547</v>
          </cell>
          <cell r="T776">
            <v>4000</v>
          </cell>
          <cell r="U776">
            <v>8000</v>
          </cell>
          <cell r="V776">
            <v>8000</v>
          </cell>
          <cell r="W776">
            <v>1</v>
          </cell>
          <cell r="AE776" t="str">
            <v>280055</v>
          </cell>
          <cell r="AF776" t="str">
            <v>&lt;&gt;0</v>
          </cell>
        </row>
        <row r="777">
          <cell r="B777" t="str">
            <v>CAN.LIQ.GLADE LAV.REP.(bulk)</v>
          </cell>
          <cell r="D777">
            <v>12</v>
          </cell>
          <cell r="E777" t="str">
            <v>155303</v>
          </cell>
          <cell r="F777">
            <v>1</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1</v>
          </cell>
          <cell r="AE777" t="str">
            <v>280056</v>
          </cell>
          <cell r="AF777" t="str">
            <v>&lt;&gt;0</v>
          </cell>
        </row>
        <row r="778">
          <cell r="B778" t="str">
            <v>CAN.LIQ.GLADE CIT.REP. (bulk)</v>
          </cell>
          <cell r="D778">
            <v>12</v>
          </cell>
          <cell r="E778" t="str">
            <v>155304</v>
          </cell>
          <cell r="F778">
            <v>1</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1</v>
          </cell>
          <cell r="AE778" t="str">
            <v>280060</v>
          </cell>
          <cell r="AF778" t="str">
            <v>&lt;&gt;0</v>
          </cell>
        </row>
        <row r="779">
          <cell r="B779" t="str">
            <v xml:space="preserve">  TOTAL GLADE CANASTA FRAG REP</v>
          </cell>
          <cell r="D779">
            <v>0</v>
          </cell>
          <cell r="F779">
            <v>0</v>
          </cell>
          <cell r="G779">
            <v>1562.5</v>
          </cell>
          <cell r="H779">
            <v>1250</v>
          </cell>
          <cell r="I779">
            <v>1250</v>
          </cell>
          <cell r="J779">
            <v>1562.5</v>
          </cell>
          <cell r="K779">
            <v>1250</v>
          </cell>
          <cell r="L779">
            <v>1250</v>
          </cell>
          <cell r="M779">
            <v>8125</v>
          </cell>
          <cell r="N779">
            <v>1562.5</v>
          </cell>
          <cell r="O779">
            <v>1250</v>
          </cell>
          <cell r="P779">
            <v>1250</v>
          </cell>
          <cell r="Q779">
            <v>1562.5</v>
          </cell>
          <cell r="R779">
            <v>1250</v>
          </cell>
          <cell r="S779">
            <v>1250</v>
          </cell>
          <cell r="T779">
            <v>8125</v>
          </cell>
          <cell r="U779">
            <v>16250</v>
          </cell>
          <cell r="V779">
            <v>16250</v>
          </cell>
          <cell r="W779">
            <v>1</v>
          </cell>
          <cell r="AE779" t="str">
            <v>280061</v>
          </cell>
          <cell r="AF779" t="str">
            <v>&lt;&gt;0</v>
          </cell>
        </row>
        <row r="780">
          <cell r="D780">
            <v>0</v>
          </cell>
          <cell r="F780">
            <v>0</v>
          </cell>
          <cell r="W780">
            <v>1</v>
          </cell>
          <cell r="AE780" t="str">
            <v>280065</v>
          </cell>
          <cell r="AF780" t="str">
            <v>&lt;&gt;0</v>
          </cell>
        </row>
        <row r="781">
          <cell r="B781" t="str">
            <v xml:space="preserve"> TOTAL GLADE CANASTA FRAG</v>
          </cell>
          <cell r="D781">
            <v>0</v>
          </cell>
          <cell r="F781">
            <v>0</v>
          </cell>
          <cell r="G781">
            <v>2427.8846153846152</v>
          </cell>
          <cell r="H781">
            <v>1942.3076923076924</v>
          </cell>
          <cell r="I781">
            <v>1942.3076923076924</v>
          </cell>
          <cell r="J781">
            <v>2427.8846153846152</v>
          </cell>
          <cell r="K781">
            <v>1942.3076923076924</v>
          </cell>
          <cell r="L781">
            <v>1942.3076923076924</v>
          </cell>
          <cell r="M781">
            <v>12625</v>
          </cell>
          <cell r="N781">
            <v>2427.8846153846152</v>
          </cell>
          <cell r="O781">
            <v>1942.3076923076924</v>
          </cell>
          <cell r="P781">
            <v>1942.3076923076924</v>
          </cell>
          <cell r="Q781">
            <v>2427.8846153846152</v>
          </cell>
          <cell r="R781">
            <v>1942.3076923076924</v>
          </cell>
          <cell r="S781">
            <v>1942.3076923076924</v>
          </cell>
          <cell r="T781">
            <v>12625</v>
          </cell>
          <cell r="U781">
            <v>25250</v>
          </cell>
          <cell r="V781">
            <v>25250</v>
          </cell>
          <cell r="W781">
            <v>1</v>
          </cell>
          <cell r="AE781" t="str">
            <v>280066</v>
          </cell>
          <cell r="AF781" t="str">
            <v>&lt;&gt;0</v>
          </cell>
        </row>
        <row r="782">
          <cell r="D782">
            <v>0</v>
          </cell>
          <cell r="W782">
            <v>1</v>
          </cell>
          <cell r="AE782" t="str">
            <v>280066</v>
          </cell>
          <cell r="AF782" t="str">
            <v>&lt;&gt;0</v>
          </cell>
        </row>
        <row r="783">
          <cell r="B783" t="str">
            <v>CAN.LIQ. LYSOFORM FULL</v>
          </cell>
          <cell r="D783">
            <v>12</v>
          </cell>
          <cell r="E783" t="str">
            <v>155307</v>
          </cell>
          <cell r="F783">
            <v>1</v>
          </cell>
          <cell r="G783">
            <v>1750</v>
          </cell>
          <cell r="H783">
            <v>1350</v>
          </cell>
          <cell r="I783">
            <v>1350</v>
          </cell>
          <cell r="J783">
            <v>1750</v>
          </cell>
          <cell r="K783">
            <v>1350</v>
          </cell>
          <cell r="L783">
            <v>1350</v>
          </cell>
          <cell r="M783">
            <v>8900</v>
          </cell>
          <cell r="N783">
            <v>1750</v>
          </cell>
          <cell r="O783">
            <v>1350</v>
          </cell>
          <cell r="P783">
            <v>0</v>
          </cell>
          <cell r="Q783">
            <v>0</v>
          </cell>
          <cell r="R783">
            <v>0</v>
          </cell>
          <cell r="S783">
            <v>0</v>
          </cell>
          <cell r="T783">
            <v>3100</v>
          </cell>
          <cell r="U783">
            <v>12000</v>
          </cell>
          <cell r="V783">
            <v>12000</v>
          </cell>
          <cell r="W783">
            <v>1</v>
          </cell>
          <cell r="AE783" t="str">
            <v>280100</v>
          </cell>
          <cell r="AF783" t="str">
            <v>&lt;&gt;0</v>
          </cell>
        </row>
        <row r="784">
          <cell r="B784" t="str">
            <v>CAN.LIQ. LYSOFORM REP</v>
          </cell>
          <cell r="D784">
            <v>12</v>
          </cell>
          <cell r="E784" t="str">
            <v>155308</v>
          </cell>
          <cell r="F784">
            <v>1</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1</v>
          </cell>
          <cell r="AE784" t="str">
            <v>280160</v>
          </cell>
          <cell r="AF784" t="str">
            <v>&lt;&gt;0</v>
          </cell>
        </row>
        <row r="785">
          <cell r="B785" t="str">
            <v xml:space="preserve">  TOTAL LYSOFORM CANASTA FRAG</v>
          </cell>
          <cell r="D785">
            <v>0</v>
          </cell>
          <cell r="F785">
            <v>0</v>
          </cell>
          <cell r="G785">
            <v>1750</v>
          </cell>
          <cell r="H785">
            <v>1350</v>
          </cell>
          <cell r="I785">
            <v>1350</v>
          </cell>
          <cell r="J785">
            <v>1750</v>
          </cell>
          <cell r="K785">
            <v>1350</v>
          </cell>
          <cell r="L785">
            <v>1350</v>
          </cell>
          <cell r="M785">
            <v>8900</v>
          </cell>
          <cell r="N785">
            <v>1750</v>
          </cell>
          <cell r="O785">
            <v>1350</v>
          </cell>
          <cell r="P785">
            <v>0</v>
          </cell>
          <cell r="Q785">
            <v>0</v>
          </cell>
          <cell r="R785">
            <v>0</v>
          </cell>
          <cell r="S785">
            <v>0</v>
          </cell>
          <cell r="T785">
            <v>3100</v>
          </cell>
          <cell r="U785">
            <v>12000</v>
          </cell>
          <cell r="V785">
            <v>12000</v>
          </cell>
          <cell r="W785">
            <v>1</v>
          </cell>
          <cell r="AE785" t="str">
            <v>280167</v>
          </cell>
          <cell r="AF785" t="str">
            <v>&lt;&gt;0</v>
          </cell>
        </row>
        <row r="786">
          <cell r="D786">
            <v>0</v>
          </cell>
          <cell r="W786">
            <v>1</v>
          </cell>
          <cell r="AE786" t="str">
            <v>280170</v>
          </cell>
          <cell r="AF786" t="str">
            <v>&lt;&gt;0</v>
          </cell>
        </row>
        <row r="787">
          <cell r="B787" t="str">
            <v xml:space="preserve"> TOTAL CANASTA FRAG</v>
          </cell>
          <cell r="D787">
            <v>0</v>
          </cell>
          <cell r="F787">
            <v>0</v>
          </cell>
          <cell r="G787">
            <v>8024.038461538461</v>
          </cell>
          <cell r="H787">
            <v>6369.2307692307695</v>
          </cell>
          <cell r="I787">
            <v>6369.2307692307695</v>
          </cell>
          <cell r="J787">
            <v>8024.038461538461</v>
          </cell>
          <cell r="K787">
            <v>6369.2307692307695</v>
          </cell>
          <cell r="L787">
            <v>6369.2307692307695</v>
          </cell>
          <cell r="M787">
            <v>41525</v>
          </cell>
          <cell r="N787">
            <v>8024.038461538461</v>
          </cell>
          <cell r="O787">
            <v>6369.2307692307695</v>
          </cell>
          <cell r="P787">
            <v>5019.2307692307695</v>
          </cell>
          <cell r="Q787">
            <v>6274.038461538461</v>
          </cell>
          <cell r="R787">
            <v>5019.2307692307695</v>
          </cell>
          <cell r="S787">
            <v>5019.2307692307695</v>
          </cell>
          <cell r="T787">
            <v>35725</v>
          </cell>
          <cell r="U787">
            <v>77250</v>
          </cell>
          <cell r="V787">
            <v>79750</v>
          </cell>
          <cell r="W787">
            <v>1</v>
          </cell>
          <cell r="AE787" t="str">
            <v>280180</v>
          </cell>
          <cell r="AF787" t="str">
            <v>&lt;&gt;0</v>
          </cell>
        </row>
        <row r="788">
          <cell r="D788">
            <v>0</v>
          </cell>
          <cell r="F788">
            <v>0</v>
          </cell>
          <cell r="W788">
            <v>1</v>
          </cell>
          <cell r="AE788" t="str">
            <v>280190</v>
          </cell>
          <cell r="AF788" t="str">
            <v>&lt;&gt;0</v>
          </cell>
        </row>
        <row r="789">
          <cell r="B789" t="str">
            <v>GLADE CAN.P/INOD COMBIN 3X4</v>
          </cell>
          <cell r="D789">
            <v>12</v>
          </cell>
          <cell r="E789" t="str">
            <v>155296</v>
          </cell>
          <cell r="F789">
            <v>1</v>
          </cell>
          <cell r="G789">
            <v>7692.3076923076924</v>
          </cell>
          <cell r="H789">
            <v>6153.8461538461543</v>
          </cell>
          <cell r="I789">
            <v>6153.8461538461543</v>
          </cell>
          <cell r="J789">
            <v>7692.3076923076924</v>
          </cell>
          <cell r="K789">
            <v>6153.8461538461543</v>
          </cell>
          <cell r="L789">
            <v>6153.8461538461543</v>
          </cell>
          <cell r="M789">
            <v>40000</v>
          </cell>
          <cell r="N789">
            <v>7692.3076923076924</v>
          </cell>
          <cell r="O789">
            <v>6153.8461538461543</v>
          </cell>
          <cell r="P789">
            <v>6153.8461538461543</v>
          </cell>
          <cell r="Q789">
            <v>7692.3076923076924</v>
          </cell>
          <cell r="R789">
            <v>6153.8461538461543</v>
          </cell>
          <cell r="S789">
            <v>6153.8461538461543</v>
          </cell>
          <cell r="T789">
            <v>40000</v>
          </cell>
          <cell r="U789">
            <v>80000</v>
          </cell>
          <cell r="V789">
            <v>80000</v>
          </cell>
          <cell r="W789">
            <v>1</v>
          </cell>
          <cell r="AE789" t="str">
            <v>280205</v>
          </cell>
          <cell r="AF789" t="str">
            <v>&lt;&gt;0</v>
          </cell>
        </row>
        <row r="790">
          <cell r="B790" t="str">
            <v>TOTAL MR MUSCULO PASTILLA</v>
          </cell>
          <cell r="D790">
            <v>0</v>
          </cell>
          <cell r="F790">
            <v>0</v>
          </cell>
          <cell r="G790">
            <v>7692.3076923076924</v>
          </cell>
          <cell r="H790">
            <v>6153.8461538461543</v>
          </cell>
          <cell r="I790">
            <v>6153.8461538461543</v>
          </cell>
          <cell r="J790">
            <v>7692.3076923076924</v>
          </cell>
          <cell r="K790">
            <v>6153.8461538461543</v>
          </cell>
          <cell r="L790">
            <v>6153.8461538461543</v>
          </cell>
          <cell r="M790">
            <v>40000</v>
          </cell>
          <cell r="N790">
            <v>7692.3076923076924</v>
          </cell>
          <cell r="O790">
            <v>6153.8461538461543</v>
          </cell>
          <cell r="P790">
            <v>6153.8461538461543</v>
          </cell>
          <cell r="Q790">
            <v>7692.3076923076924</v>
          </cell>
          <cell r="R790">
            <v>6153.8461538461543</v>
          </cell>
          <cell r="S790">
            <v>6153.8461538461543</v>
          </cell>
          <cell r="T790">
            <v>40000</v>
          </cell>
          <cell r="U790">
            <v>80000</v>
          </cell>
          <cell r="V790">
            <v>80000</v>
          </cell>
          <cell r="W790">
            <v>1</v>
          </cell>
          <cell r="AE790" t="str">
            <v>280210</v>
          </cell>
          <cell r="AF790" t="str">
            <v>&lt;&gt;0</v>
          </cell>
        </row>
        <row r="791">
          <cell r="D791">
            <v>0</v>
          </cell>
          <cell r="F791">
            <v>0</v>
          </cell>
          <cell r="W791">
            <v>1</v>
          </cell>
          <cell r="AE791" t="str">
            <v>280210</v>
          </cell>
          <cell r="AF791" t="str">
            <v>&lt;&gt;0</v>
          </cell>
        </row>
        <row r="792">
          <cell r="B792" t="str">
            <v>MR MUSC. BA#O Y DUCHA GAT.</v>
          </cell>
          <cell r="D792">
            <v>0</v>
          </cell>
          <cell r="E792" t="str">
            <v>155270</v>
          </cell>
          <cell r="F792">
            <v>2</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1</v>
          </cell>
          <cell r="AE792" t="str">
            <v>280212</v>
          </cell>
          <cell r="AF792" t="str">
            <v>&lt;&gt;0</v>
          </cell>
        </row>
        <row r="793">
          <cell r="B793" t="str">
            <v>TOTAL MR MUSCULO DUCHAS</v>
          </cell>
          <cell r="D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1</v>
          </cell>
          <cell r="AE793" t="str">
            <v>280212</v>
          </cell>
          <cell r="AF793" t="str">
            <v>&lt;&gt;0</v>
          </cell>
        </row>
        <row r="794">
          <cell r="D794">
            <v>0</v>
          </cell>
          <cell r="F794">
            <v>0</v>
          </cell>
          <cell r="W794">
            <v>1</v>
          </cell>
          <cell r="AE794" t="str">
            <v>280214</v>
          </cell>
          <cell r="AF794" t="str">
            <v>&lt;&gt;0</v>
          </cell>
        </row>
        <row r="795">
          <cell r="B795" t="str">
            <v xml:space="preserve">  TOTAL BATHROOM CARE</v>
          </cell>
          <cell r="D795">
            <v>0</v>
          </cell>
          <cell r="F795">
            <v>0</v>
          </cell>
          <cell r="G795">
            <v>20225.961538461539</v>
          </cell>
          <cell r="H795">
            <v>16130.76923076923</v>
          </cell>
          <cell r="I795">
            <v>16130.76923076923</v>
          </cell>
          <cell r="J795">
            <v>20225.961538461539</v>
          </cell>
          <cell r="K795">
            <v>16130.76923076923</v>
          </cell>
          <cell r="L795">
            <v>16130.76923076923</v>
          </cell>
          <cell r="M795">
            <v>104975</v>
          </cell>
          <cell r="N795">
            <v>20225.961538461539</v>
          </cell>
          <cell r="O795">
            <v>16130.76923076923</v>
          </cell>
          <cell r="P795">
            <v>14780.76923076923</v>
          </cell>
          <cell r="Q795">
            <v>18475.961538461539</v>
          </cell>
          <cell r="R795">
            <v>14780.76923076923</v>
          </cell>
          <cell r="S795">
            <v>14780.76923076923</v>
          </cell>
          <cell r="T795">
            <v>99175</v>
          </cell>
          <cell r="U795">
            <v>204150</v>
          </cell>
          <cell r="V795">
            <v>210950</v>
          </cell>
          <cell r="W795">
            <v>1</v>
          </cell>
          <cell r="AE795" t="str">
            <v>280215</v>
          </cell>
          <cell r="AF795" t="str">
            <v>&lt;&gt;0</v>
          </cell>
        </row>
        <row r="796">
          <cell r="D796">
            <v>0</v>
          </cell>
          <cell r="F796">
            <v>0</v>
          </cell>
          <cell r="W796">
            <v>1</v>
          </cell>
          <cell r="AE796" t="str">
            <v>280217</v>
          </cell>
          <cell r="AF796" t="str">
            <v>&lt;&gt;0</v>
          </cell>
        </row>
        <row r="797">
          <cell r="B797" t="str">
            <v xml:space="preserve"> CLEANERS</v>
          </cell>
          <cell r="D797">
            <v>0</v>
          </cell>
          <cell r="F797">
            <v>0</v>
          </cell>
          <cell r="W797">
            <v>1</v>
          </cell>
          <cell r="AE797" t="str">
            <v>280220</v>
          </cell>
          <cell r="AF797" t="str">
            <v>&lt;&gt;0</v>
          </cell>
        </row>
        <row r="798">
          <cell r="D798">
            <v>0</v>
          </cell>
          <cell r="F798">
            <v>0</v>
          </cell>
          <cell r="W798">
            <v>1</v>
          </cell>
          <cell r="AE798" t="str">
            <v>280220</v>
          </cell>
          <cell r="AF798" t="str">
            <v>&lt;&gt;0</v>
          </cell>
        </row>
        <row r="799">
          <cell r="B799" t="str">
            <v>MR MUSC. DESTAPA. 12X1</v>
          </cell>
          <cell r="C799">
            <v>1000</v>
          </cell>
          <cell r="D799">
            <v>12</v>
          </cell>
          <cell r="E799" t="str">
            <v>150001</v>
          </cell>
          <cell r="F799">
            <v>2</v>
          </cell>
          <cell r="G799">
            <v>706.73076923076928</v>
          </cell>
          <cell r="H799">
            <v>565.38461538461547</v>
          </cell>
          <cell r="I799">
            <v>565.38461538461547</v>
          </cell>
          <cell r="J799">
            <v>706.73076923076928</v>
          </cell>
          <cell r="K799">
            <v>565.38461538461547</v>
          </cell>
          <cell r="L799">
            <v>565.38461538461547</v>
          </cell>
          <cell r="M799">
            <v>3675</v>
          </cell>
          <cell r="N799">
            <v>706.73076923076928</v>
          </cell>
          <cell r="O799">
            <v>565.38461538461547</v>
          </cell>
          <cell r="P799">
            <v>565.38461538461547</v>
          </cell>
          <cell r="Q799">
            <v>706.73076923076928</v>
          </cell>
          <cell r="R799">
            <v>565.38461538461547</v>
          </cell>
          <cell r="S799">
            <v>565.38461538461547</v>
          </cell>
          <cell r="T799">
            <v>3675</v>
          </cell>
          <cell r="U799">
            <v>7350</v>
          </cell>
          <cell r="V799">
            <v>14700</v>
          </cell>
          <cell r="W799">
            <v>1</v>
          </cell>
          <cell r="AE799" t="str">
            <v>280227</v>
          </cell>
          <cell r="AF799" t="str">
            <v>&lt;&gt;0</v>
          </cell>
        </row>
        <row r="800">
          <cell r="B800" t="str">
            <v>PROM DESTAP.+GEL 100CM3</v>
          </cell>
          <cell r="C800">
            <v>1000</v>
          </cell>
          <cell r="D800">
            <v>0</v>
          </cell>
          <cell r="E800" t="str">
            <v>150002</v>
          </cell>
          <cell r="F800">
            <v>2</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1</v>
          </cell>
          <cell r="AE800" t="str">
            <v>280230</v>
          </cell>
          <cell r="AF800" t="str">
            <v>&lt;&gt;0</v>
          </cell>
        </row>
        <row r="801">
          <cell r="B801" t="str">
            <v xml:space="preserve">  TOTAL MUSCULO DESTAPACAÑERIA</v>
          </cell>
          <cell r="D801">
            <v>0</v>
          </cell>
          <cell r="F801">
            <v>0</v>
          </cell>
          <cell r="G801">
            <v>706.73076923076928</v>
          </cell>
          <cell r="H801">
            <v>565.38461538461547</v>
          </cell>
          <cell r="I801">
            <v>565.38461538461547</v>
          </cell>
          <cell r="J801">
            <v>706.73076923076928</v>
          </cell>
          <cell r="K801">
            <v>565.38461538461547</v>
          </cell>
          <cell r="L801">
            <v>565.38461538461547</v>
          </cell>
          <cell r="M801">
            <v>3675</v>
          </cell>
          <cell r="N801">
            <v>706.73076923076928</v>
          </cell>
          <cell r="O801">
            <v>565.38461538461547</v>
          </cell>
          <cell r="P801">
            <v>565.38461538461547</v>
          </cell>
          <cell r="Q801">
            <v>706.73076923076928</v>
          </cell>
          <cell r="R801">
            <v>565.38461538461547</v>
          </cell>
          <cell r="S801">
            <v>565.38461538461547</v>
          </cell>
          <cell r="T801">
            <v>3675</v>
          </cell>
          <cell r="U801">
            <v>7350</v>
          </cell>
          <cell r="V801">
            <v>14700</v>
          </cell>
          <cell r="W801">
            <v>1</v>
          </cell>
          <cell r="AE801" t="str">
            <v>280230</v>
          </cell>
          <cell r="AF801" t="str">
            <v>&lt;&gt;0</v>
          </cell>
        </row>
        <row r="802">
          <cell r="D802">
            <v>0</v>
          </cell>
          <cell r="F802">
            <v>0</v>
          </cell>
          <cell r="W802">
            <v>1</v>
          </cell>
          <cell r="AE802" t="str">
            <v>280235</v>
          </cell>
          <cell r="AF802" t="str">
            <v>&lt;&gt;0</v>
          </cell>
        </row>
        <row r="803">
          <cell r="B803" t="str">
            <v>MR MUSCULO MULTI GATILL 12X1/2</v>
          </cell>
          <cell r="C803">
            <v>500</v>
          </cell>
          <cell r="D803">
            <v>12</v>
          </cell>
          <cell r="E803" t="str">
            <v>155000</v>
          </cell>
          <cell r="F803">
            <v>1</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1</v>
          </cell>
          <cell r="AE803" t="str">
            <v>280236</v>
          </cell>
          <cell r="AF803" t="str">
            <v>&lt;&gt;0</v>
          </cell>
        </row>
        <row r="804">
          <cell r="B804" t="str">
            <v>PROM MULTI GAT+GEL 100CM</v>
          </cell>
          <cell r="C804">
            <v>500</v>
          </cell>
          <cell r="D804">
            <v>0</v>
          </cell>
          <cell r="E804" t="str">
            <v>155005</v>
          </cell>
          <cell r="F804">
            <v>1</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1</v>
          </cell>
          <cell r="AE804" t="str">
            <v>280240</v>
          </cell>
          <cell r="AF804" t="str">
            <v>&lt;&gt;0</v>
          </cell>
        </row>
        <row r="805">
          <cell r="B805" t="str">
            <v>MR MUSC. MULTI GAT.NVA FOR.</v>
          </cell>
          <cell r="C805">
            <v>500</v>
          </cell>
          <cell r="D805">
            <v>12</v>
          </cell>
          <cell r="E805" t="str">
            <v>155007</v>
          </cell>
          <cell r="F805">
            <v>1</v>
          </cell>
          <cell r="G805">
            <v>627.40384615384619</v>
          </cell>
          <cell r="H805">
            <v>501.92307692307696</v>
          </cell>
          <cell r="I805">
            <v>501.92307692307696</v>
          </cell>
          <cell r="J805">
            <v>627.40384615384619</v>
          </cell>
          <cell r="K805">
            <v>501.92307692307696</v>
          </cell>
          <cell r="L805">
            <v>501.92307692307696</v>
          </cell>
          <cell r="M805">
            <v>3262.5000000000005</v>
          </cell>
          <cell r="N805">
            <v>627.40384615384619</v>
          </cell>
          <cell r="O805">
            <v>501.92307692307696</v>
          </cell>
          <cell r="P805">
            <v>501.92307692307696</v>
          </cell>
          <cell r="Q805">
            <v>627.40384615384619</v>
          </cell>
          <cell r="R805">
            <v>501.92307692307696</v>
          </cell>
          <cell r="S805">
            <v>501.92307692307696</v>
          </cell>
          <cell r="T805">
            <v>3262.5000000000005</v>
          </cell>
          <cell r="U805">
            <v>6525.0000000000009</v>
          </cell>
          <cell r="V805">
            <v>6525.0000000000009</v>
          </cell>
          <cell r="W805">
            <v>1</v>
          </cell>
          <cell r="AE805" t="str">
            <v>280240</v>
          </cell>
          <cell r="AF805" t="str">
            <v>&lt;&gt;0</v>
          </cell>
        </row>
        <row r="806">
          <cell r="B806" t="str">
            <v>PROM MM.MULTI GAT+COC.REP.GRAT</v>
          </cell>
          <cell r="C806">
            <v>1000</v>
          </cell>
          <cell r="D806">
            <v>6</v>
          </cell>
          <cell r="E806" t="str">
            <v>155008</v>
          </cell>
          <cell r="F806">
            <v>1</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1</v>
          </cell>
          <cell r="AE806" t="str">
            <v>280245</v>
          </cell>
          <cell r="AF806" t="str">
            <v>&lt;&gt;0</v>
          </cell>
        </row>
        <row r="807">
          <cell r="B807" t="str">
            <v>PROM MM MUL GAT+MM COC REP</v>
          </cell>
          <cell r="C807">
            <v>500</v>
          </cell>
          <cell r="D807">
            <v>6</v>
          </cell>
          <cell r="E807" t="str">
            <v>155009</v>
          </cell>
          <cell r="F807">
            <v>1</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1</v>
          </cell>
          <cell r="AE807" t="str">
            <v>280246</v>
          </cell>
          <cell r="AF807" t="str">
            <v>&lt;&gt;0</v>
          </cell>
        </row>
        <row r="808">
          <cell r="B808" t="str">
            <v>PROM MMUSCULO MULTI GAT+REP.</v>
          </cell>
          <cell r="C808">
            <v>500</v>
          </cell>
          <cell r="D808">
            <v>6</v>
          </cell>
          <cell r="E808" t="str">
            <v>155010</v>
          </cell>
          <cell r="F808">
            <v>1</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1</v>
          </cell>
          <cell r="AE808" t="str">
            <v>280250</v>
          </cell>
          <cell r="AF808" t="str">
            <v>&lt;&gt;0</v>
          </cell>
        </row>
        <row r="809">
          <cell r="B809" t="str">
            <v>TOTAL MR MUSCULO MULTI GATILLO</v>
          </cell>
          <cell r="D809">
            <v>0</v>
          </cell>
          <cell r="F809">
            <v>0</v>
          </cell>
          <cell r="G809">
            <v>627.40384615384619</v>
          </cell>
          <cell r="H809">
            <v>501.92307692307696</v>
          </cell>
          <cell r="I809">
            <v>501.92307692307696</v>
          </cell>
          <cell r="J809">
            <v>627.40384615384619</v>
          </cell>
          <cell r="K809">
            <v>501.92307692307696</v>
          </cell>
          <cell r="L809">
            <v>501.92307692307696</v>
          </cell>
          <cell r="M809">
            <v>3262.5000000000005</v>
          </cell>
          <cell r="N809">
            <v>627.40384615384619</v>
          </cell>
          <cell r="O809">
            <v>501.92307692307696</v>
          </cell>
          <cell r="P809">
            <v>501.92307692307696</v>
          </cell>
          <cell r="Q809">
            <v>627.40384615384619</v>
          </cell>
          <cell r="R809">
            <v>501.92307692307696</v>
          </cell>
          <cell r="S809">
            <v>501.92307692307696</v>
          </cell>
          <cell r="T809">
            <v>3262.5000000000005</v>
          </cell>
          <cell r="U809">
            <v>6525.0000000000009</v>
          </cell>
          <cell r="V809">
            <v>6525.0000000000009</v>
          </cell>
          <cell r="W809">
            <v>1</v>
          </cell>
          <cell r="AE809" t="str">
            <v>280310</v>
          </cell>
          <cell r="AF809" t="str">
            <v>&lt;&gt;0</v>
          </cell>
        </row>
        <row r="810">
          <cell r="D810">
            <v>0</v>
          </cell>
          <cell r="F810">
            <v>0</v>
          </cell>
          <cell r="W810">
            <v>1</v>
          </cell>
          <cell r="AE810" t="str">
            <v>280310</v>
          </cell>
          <cell r="AF810" t="str">
            <v>&lt;&gt;0</v>
          </cell>
        </row>
        <row r="811">
          <cell r="B811" t="str">
            <v>MR MUSC.MULTI REP</v>
          </cell>
          <cell r="C811">
            <v>500</v>
          </cell>
          <cell r="D811">
            <v>12</v>
          </cell>
          <cell r="E811" t="str">
            <v>155050</v>
          </cell>
          <cell r="F811">
            <v>1</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V811">
            <v>0</v>
          </cell>
          <cell r="W811">
            <v>1</v>
          </cell>
          <cell r="AE811" t="str">
            <v>280350</v>
          </cell>
          <cell r="AF811" t="str">
            <v>&lt;&gt;0</v>
          </cell>
        </row>
        <row r="812">
          <cell r="B812" t="str">
            <v>MR MUSC.MULTI.REP.ECONO.12X1LT</v>
          </cell>
          <cell r="C812">
            <v>1000</v>
          </cell>
          <cell r="D812">
            <v>12</v>
          </cell>
          <cell r="E812" t="str">
            <v>155051</v>
          </cell>
          <cell r="F812">
            <v>2</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1</v>
          </cell>
          <cell r="AE812" t="str">
            <v>280710</v>
          </cell>
          <cell r="AF812" t="str">
            <v>&lt;&gt;0</v>
          </cell>
        </row>
        <row r="813">
          <cell r="B813" t="str">
            <v>MR MUSC.MULTI.REP.12X1LT PET</v>
          </cell>
          <cell r="C813">
            <v>1000</v>
          </cell>
          <cell r="D813">
            <v>12</v>
          </cell>
          <cell r="E813" t="str">
            <v>155058</v>
          </cell>
          <cell r="F813">
            <v>2</v>
          </cell>
          <cell r="G813">
            <v>922.30769230769238</v>
          </cell>
          <cell r="H813">
            <v>737.84615384615392</v>
          </cell>
          <cell r="I813">
            <v>737.84615384615392</v>
          </cell>
          <cell r="J813">
            <v>922.30769230769238</v>
          </cell>
          <cell r="K813">
            <v>737.84615384615392</v>
          </cell>
          <cell r="L813">
            <v>737.84615384615392</v>
          </cell>
          <cell r="M813">
            <v>4796</v>
          </cell>
          <cell r="N813">
            <v>922.30769230769238</v>
          </cell>
          <cell r="O813">
            <v>737.84615384615392</v>
          </cell>
          <cell r="P813">
            <v>737.84615384615392</v>
          </cell>
          <cell r="Q813">
            <v>922.30769230769238</v>
          </cell>
          <cell r="R813">
            <v>737.84615384615392</v>
          </cell>
          <cell r="S813">
            <v>737.84615384615392</v>
          </cell>
          <cell r="T813">
            <v>4796</v>
          </cell>
          <cell r="U813">
            <v>9592</v>
          </cell>
          <cell r="V813">
            <v>19184</v>
          </cell>
          <cell r="W813">
            <v>1</v>
          </cell>
          <cell r="AE813" t="str">
            <v>280710</v>
          </cell>
          <cell r="AF813" t="str">
            <v>&lt;&gt;0</v>
          </cell>
        </row>
        <row r="814">
          <cell r="B814" t="str">
            <v>MR MUSC.MULTI REP+ CANASTA</v>
          </cell>
          <cell r="C814">
            <v>500</v>
          </cell>
          <cell r="D814">
            <v>6</v>
          </cell>
          <cell r="E814" t="str">
            <v>155052</v>
          </cell>
          <cell r="F814">
            <v>0.5</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1</v>
          </cell>
          <cell r="AE814" t="str">
            <v>811111</v>
          </cell>
          <cell r="AF814" t="str">
            <v>&lt;&gt;0</v>
          </cell>
        </row>
        <row r="815">
          <cell r="B815" t="str">
            <v>MR MUSC.MULTI REP NVA FORM</v>
          </cell>
          <cell r="C815">
            <v>500</v>
          </cell>
          <cell r="D815">
            <v>12</v>
          </cell>
          <cell r="E815" t="str">
            <v>155053</v>
          </cell>
          <cell r="F815">
            <v>1</v>
          </cell>
          <cell r="G815">
            <v>2819.1346153846157</v>
          </cell>
          <cell r="H815">
            <v>2255.3076923076924</v>
          </cell>
          <cell r="I815">
            <v>2255.3076923076924</v>
          </cell>
          <cell r="J815">
            <v>2819.1346153846157</v>
          </cell>
          <cell r="K815">
            <v>2255.3076923076924</v>
          </cell>
          <cell r="L815">
            <v>2255.3076923076924</v>
          </cell>
          <cell r="M815">
            <v>14659.5</v>
          </cell>
          <cell r="N815">
            <v>2819.1346153846157</v>
          </cell>
          <cell r="O815">
            <v>2255.3076923076924</v>
          </cell>
          <cell r="P815">
            <v>2255.3076923076924</v>
          </cell>
          <cell r="Q815">
            <v>2819.1346153846157</v>
          </cell>
          <cell r="R815">
            <v>2255.3076923076924</v>
          </cell>
          <cell r="S815">
            <v>2255.3076923076924</v>
          </cell>
          <cell r="T815">
            <v>14659.5</v>
          </cell>
          <cell r="U815">
            <v>29319</v>
          </cell>
          <cell r="V815">
            <v>29319</v>
          </cell>
          <cell r="W815">
            <v>1</v>
          </cell>
          <cell r="AE815" t="str">
            <v>811112</v>
          </cell>
          <cell r="AF815" t="str">
            <v>&lt;&gt;0</v>
          </cell>
        </row>
        <row r="816">
          <cell r="B816" t="str">
            <v>PROM MM 2MULTI REP.+COC.REP</v>
          </cell>
          <cell r="C816">
            <v>500</v>
          </cell>
          <cell r="D816">
            <v>6</v>
          </cell>
          <cell r="E816" t="str">
            <v>155059</v>
          </cell>
          <cell r="F816">
            <v>0.67</v>
          </cell>
          <cell r="G816">
            <v>957.11538461538464</v>
          </cell>
          <cell r="H816">
            <v>765.69230769230774</v>
          </cell>
          <cell r="I816">
            <v>765.69230769230774</v>
          </cell>
          <cell r="J816">
            <v>957.11538461538464</v>
          </cell>
          <cell r="K816">
            <v>765.69230769230774</v>
          </cell>
          <cell r="L816">
            <v>765.69230769230774</v>
          </cell>
          <cell r="M816">
            <v>4977</v>
          </cell>
          <cell r="N816">
            <v>957.11538461538464</v>
          </cell>
          <cell r="O816">
            <v>765.69230769230774</v>
          </cell>
          <cell r="P816">
            <v>765.69230769230774</v>
          </cell>
          <cell r="Q816">
            <v>957.11538461538464</v>
          </cell>
          <cell r="R816">
            <v>765.69230769230774</v>
          </cell>
          <cell r="S816">
            <v>765.69230769230774</v>
          </cell>
          <cell r="T816">
            <v>4977</v>
          </cell>
          <cell r="U816">
            <v>9954</v>
          </cell>
          <cell r="V816">
            <v>6669.18</v>
          </cell>
          <cell r="W816">
            <v>1</v>
          </cell>
          <cell r="AE816" t="str">
            <v>811113</v>
          </cell>
          <cell r="AF816" t="str">
            <v>&lt;&gt;0</v>
          </cell>
        </row>
        <row r="817">
          <cell r="B817" t="str">
            <v>PROM MM MULT.REP.1L+COC.REP.GR</v>
          </cell>
          <cell r="C817">
            <v>500</v>
          </cell>
          <cell r="D817">
            <v>6</v>
          </cell>
          <cell r="E817" t="str">
            <v>155054</v>
          </cell>
          <cell r="F817">
            <v>1.5</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1</v>
          </cell>
          <cell r="AE817" t="str">
            <v>811114</v>
          </cell>
          <cell r="AF817" t="str">
            <v>&lt;&gt;0</v>
          </cell>
        </row>
        <row r="818">
          <cell r="B818" t="str">
            <v>PROM MM MULT.REP.1L+AROMATER.</v>
          </cell>
          <cell r="C818">
            <v>500</v>
          </cell>
          <cell r="D818">
            <v>12</v>
          </cell>
          <cell r="E818" t="str">
            <v>811116</v>
          </cell>
          <cell r="F818">
            <v>1</v>
          </cell>
          <cell r="G818">
            <v>1000</v>
          </cell>
          <cell r="H818">
            <v>0</v>
          </cell>
          <cell r="I818">
            <v>0</v>
          </cell>
          <cell r="J818">
            <v>1000</v>
          </cell>
          <cell r="K818">
            <v>0</v>
          </cell>
          <cell r="L818">
            <v>0</v>
          </cell>
          <cell r="M818">
            <v>2000</v>
          </cell>
          <cell r="N818">
            <v>1500</v>
          </cell>
          <cell r="O818">
            <v>0</v>
          </cell>
          <cell r="P818">
            <v>0</v>
          </cell>
          <cell r="Q818">
            <v>1500</v>
          </cell>
          <cell r="R818">
            <v>0</v>
          </cell>
          <cell r="S818">
            <v>0</v>
          </cell>
          <cell r="T818">
            <v>3000</v>
          </cell>
          <cell r="U818">
            <v>5000</v>
          </cell>
          <cell r="V818">
            <v>5000</v>
          </cell>
          <cell r="W818">
            <v>1</v>
          </cell>
          <cell r="AE818" t="str">
            <v>811115</v>
          </cell>
          <cell r="AF818" t="str">
            <v>&lt;&gt;0</v>
          </cell>
        </row>
        <row r="819">
          <cell r="B819" t="str">
            <v>TOTAL MR MUSCULO MULTI REPUESTO</v>
          </cell>
          <cell r="D819">
            <v>0</v>
          </cell>
          <cell r="F819">
            <v>0</v>
          </cell>
          <cell r="G819">
            <v>5698.5576923076924</v>
          </cell>
          <cell r="H819">
            <v>3758.8461538461538</v>
          </cell>
          <cell r="I819">
            <v>3758.8461538461538</v>
          </cell>
          <cell r="J819">
            <v>5698.5576923076924</v>
          </cell>
          <cell r="K819">
            <v>3758.8461538461538</v>
          </cell>
          <cell r="L819">
            <v>3758.8461538461538</v>
          </cell>
          <cell r="M819">
            <v>26432.5</v>
          </cell>
          <cell r="N819">
            <v>6198.5576923076924</v>
          </cell>
          <cell r="O819">
            <v>3758.8461538461538</v>
          </cell>
          <cell r="P819">
            <v>3758.8461538461538</v>
          </cell>
          <cell r="Q819">
            <v>6198.5576923076924</v>
          </cell>
          <cell r="R819">
            <v>3758.8461538461538</v>
          </cell>
          <cell r="S819">
            <v>3758.8461538461538</v>
          </cell>
          <cell r="T819">
            <v>27432.5</v>
          </cell>
          <cell r="U819">
            <v>53865</v>
          </cell>
          <cell r="V819">
            <v>60172.18</v>
          </cell>
          <cell r="W819">
            <v>1</v>
          </cell>
          <cell r="AE819" t="str">
            <v>811116</v>
          </cell>
          <cell r="AF819" t="str">
            <v>&lt;&gt;0</v>
          </cell>
        </row>
        <row r="820">
          <cell r="D820">
            <v>0</v>
          </cell>
          <cell r="F820">
            <v>0</v>
          </cell>
          <cell r="W820">
            <v>1</v>
          </cell>
          <cell r="AE820" t="str">
            <v>811117</v>
          </cell>
          <cell r="AF820" t="str">
            <v>&lt;&gt;0</v>
          </cell>
        </row>
        <row r="821">
          <cell r="B821" t="str">
            <v xml:space="preserve">  TOTAL MR MUSCULO MULTIUSO</v>
          </cell>
          <cell r="D821">
            <v>0</v>
          </cell>
          <cell r="F821">
            <v>0</v>
          </cell>
          <cell r="G821">
            <v>6325.961538461539</v>
          </cell>
          <cell r="H821">
            <v>4260.7692307692305</v>
          </cell>
          <cell r="I821">
            <v>4260.7692307692305</v>
          </cell>
          <cell r="J821">
            <v>6325.961538461539</v>
          </cell>
          <cell r="K821">
            <v>4260.7692307692305</v>
          </cell>
          <cell r="L821">
            <v>4260.7692307692305</v>
          </cell>
          <cell r="M821">
            <v>29695</v>
          </cell>
          <cell r="N821">
            <v>6825.961538461539</v>
          </cell>
          <cell r="O821">
            <v>4260.7692307692305</v>
          </cell>
          <cell r="P821">
            <v>4260.7692307692305</v>
          </cell>
          <cell r="Q821">
            <v>6825.961538461539</v>
          </cell>
          <cell r="R821">
            <v>4260.7692307692305</v>
          </cell>
          <cell r="S821">
            <v>4260.7692307692305</v>
          </cell>
          <cell r="T821">
            <v>30695</v>
          </cell>
          <cell r="U821">
            <v>60390</v>
          </cell>
          <cell r="V821">
            <v>66697.180000000008</v>
          </cell>
          <cell r="W821">
            <v>1</v>
          </cell>
        </row>
        <row r="822">
          <cell r="D822">
            <v>0</v>
          </cell>
          <cell r="F822">
            <v>0</v>
          </cell>
          <cell r="W822">
            <v>1</v>
          </cell>
        </row>
        <row r="823">
          <cell r="B823" t="str">
            <v>MR MUSC. GAT COCIN ANTIG.AB</v>
          </cell>
          <cell r="C823">
            <v>500</v>
          </cell>
          <cell r="D823">
            <v>12</v>
          </cell>
          <cell r="E823" t="str">
            <v>155200</v>
          </cell>
          <cell r="F823">
            <v>1</v>
          </cell>
          <cell r="G823">
            <v>981.05769230769238</v>
          </cell>
          <cell r="H823">
            <v>784.84615384615392</v>
          </cell>
          <cell r="I823">
            <v>784.84615384615392</v>
          </cell>
          <cell r="J823">
            <v>981.05769230769238</v>
          </cell>
          <cell r="K823">
            <v>784.84615384615392</v>
          </cell>
          <cell r="L823">
            <v>784.84615384615392</v>
          </cell>
          <cell r="M823">
            <v>5101.5000000000009</v>
          </cell>
          <cell r="N823">
            <v>981.05769230769238</v>
          </cell>
          <cell r="O823">
            <v>784.84615384615392</v>
          </cell>
          <cell r="P823">
            <v>784.84615384615392</v>
          </cell>
          <cell r="Q823">
            <v>981.05769230769238</v>
          </cell>
          <cell r="R823">
            <v>784.84615384615392</v>
          </cell>
          <cell r="S823">
            <v>784.84615384615392</v>
          </cell>
          <cell r="T823">
            <v>5101.5000000000009</v>
          </cell>
          <cell r="U823">
            <v>10203.000000000002</v>
          </cell>
          <cell r="V823">
            <v>10203.000000000002</v>
          </cell>
          <cell r="W823">
            <v>1</v>
          </cell>
        </row>
        <row r="824">
          <cell r="B824" t="str">
            <v>MR MUSC. GAT COCIN ANTIG.AB + REP COCINA GRATIS</v>
          </cell>
          <cell r="C824">
            <v>500</v>
          </cell>
          <cell r="D824">
            <v>6</v>
          </cell>
          <cell r="E824" t="str">
            <v>155057</v>
          </cell>
          <cell r="F824">
            <v>1</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1</v>
          </cell>
        </row>
        <row r="825">
          <cell r="B825" t="str">
            <v>PROM COCINA GAT + GEL 100CM</v>
          </cell>
          <cell r="C825">
            <v>500</v>
          </cell>
          <cell r="D825">
            <v>0</v>
          </cell>
          <cell r="E825" t="str">
            <v>155201</v>
          </cell>
          <cell r="F825">
            <v>1</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v>
          </cell>
        </row>
        <row r="826">
          <cell r="B826" t="str">
            <v>PROM COCINA GAT + PANO</v>
          </cell>
          <cell r="C826">
            <v>500</v>
          </cell>
          <cell r="D826">
            <v>0</v>
          </cell>
          <cell r="E826" t="str">
            <v>155202</v>
          </cell>
          <cell r="F826">
            <v>1</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1</v>
          </cell>
        </row>
        <row r="827">
          <cell r="B827" t="str">
            <v>MUSCULO COC.GAT+ADORNO</v>
          </cell>
          <cell r="C827">
            <v>500</v>
          </cell>
          <cell r="D827">
            <v>0</v>
          </cell>
          <cell r="E827" t="str">
            <v>155203</v>
          </cell>
          <cell r="F827">
            <v>1</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1</v>
          </cell>
        </row>
        <row r="828">
          <cell r="B828" t="str">
            <v>MR MUSC. COC.GAT+PINITO NAVI</v>
          </cell>
          <cell r="C828">
            <v>500</v>
          </cell>
          <cell r="D828">
            <v>0</v>
          </cell>
          <cell r="E828" t="str">
            <v>155204</v>
          </cell>
          <cell r="F828">
            <v>0.5</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1</v>
          </cell>
        </row>
        <row r="829">
          <cell r="B829" t="str">
            <v xml:space="preserve">  TOTAL MR MUSCULO COCINA GATILLO</v>
          </cell>
          <cell r="D829">
            <v>0</v>
          </cell>
          <cell r="F829">
            <v>0</v>
          </cell>
          <cell r="G829">
            <v>981.05769230769238</v>
          </cell>
          <cell r="H829">
            <v>784.84615384615392</v>
          </cell>
          <cell r="I829">
            <v>784.84615384615392</v>
          </cell>
          <cell r="J829">
            <v>981.05769230769238</v>
          </cell>
          <cell r="K829">
            <v>784.84615384615392</v>
          </cell>
          <cell r="L829">
            <v>784.84615384615392</v>
          </cell>
          <cell r="M829">
            <v>5101.5000000000009</v>
          </cell>
          <cell r="N829">
            <v>981.05769230769238</v>
          </cell>
          <cell r="O829">
            <v>784.84615384615392</v>
          </cell>
          <cell r="P829">
            <v>784.84615384615392</v>
          </cell>
          <cell r="Q829">
            <v>981.05769230769238</v>
          </cell>
          <cell r="R829">
            <v>784.84615384615392</v>
          </cell>
          <cell r="S829">
            <v>784.84615384615392</v>
          </cell>
          <cell r="T829">
            <v>5101.5000000000009</v>
          </cell>
          <cell r="U829">
            <v>10203.000000000002</v>
          </cell>
          <cell r="V829">
            <v>10203.000000000002</v>
          </cell>
          <cell r="W829">
            <v>1</v>
          </cell>
        </row>
        <row r="830">
          <cell r="D830">
            <v>0</v>
          </cell>
          <cell r="F830">
            <v>0</v>
          </cell>
          <cell r="W830">
            <v>1</v>
          </cell>
        </row>
        <row r="831">
          <cell r="B831" t="str">
            <v>MR MUSC.COCINA REP1LT+1 EMBUDO</v>
          </cell>
          <cell r="C831">
            <v>1000</v>
          </cell>
          <cell r="D831">
            <v>12</v>
          </cell>
          <cell r="E831" t="str">
            <v>155209</v>
          </cell>
          <cell r="F831">
            <v>2</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1</v>
          </cell>
        </row>
        <row r="832">
          <cell r="B832" t="str">
            <v>MR MUSC.REP.COCINA ANTIG 500CC</v>
          </cell>
          <cell r="C832">
            <v>500</v>
          </cell>
          <cell r="D832">
            <v>12</v>
          </cell>
          <cell r="E832" t="str">
            <v>155250</v>
          </cell>
          <cell r="F832">
            <v>1</v>
          </cell>
          <cell r="G832">
            <v>4866.7307692307695</v>
          </cell>
          <cell r="H832">
            <v>3893.3846153846157</v>
          </cell>
          <cell r="I832">
            <v>3893.3846153846157</v>
          </cell>
          <cell r="J832">
            <v>4866.7307692307695</v>
          </cell>
          <cell r="K832">
            <v>3893.3846153846157</v>
          </cell>
          <cell r="L832">
            <v>3893.3846153846157</v>
          </cell>
          <cell r="M832">
            <v>25307.000000000004</v>
          </cell>
          <cell r="N832">
            <v>4866.7307692307695</v>
          </cell>
          <cell r="O832">
            <v>3893.3846153846157</v>
          </cell>
          <cell r="P832">
            <v>3893.3846153846157</v>
          </cell>
          <cell r="Q832">
            <v>4866.7307692307695</v>
          </cell>
          <cell r="R832">
            <v>3893.3846153846157</v>
          </cell>
          <cell r="S832">
            <v>3893.3846153846157</v>
          </cell>
          <cell r="T832">
            <v>25307.000000000004</v>
          </cell>
          <cell r="U832">
            <v>50614.000000000007</v>
          </cell>
          <cell r="V832">
            <v>50614.000000000007</v>
          </cell>
          <cell r="W832">
            <v>1</v>
          </cell>
        </row>
        <row r="833">
          <cell r="B833" t="str">
            <v>PROMO MM 2COC. REP.+MULTI REP</v>
          </cell>
          <cell r="C833">
            <v>500</v>
          </cell>
          <cell r="D833">
            <v>6</v>
          </cell>
          <cell r="E833" t="str">
            <v>155062</v>
          </cell>
          <cell r="F833">
            <v>0.67</v>
          </cell>
          <cell r="G833">
            <v>1296.0576923076924</v>
          </cell>
          <cell r="H833">
            <v>1036.8461538461538</v>
          </cell>
          <cell r="I833">
            <v>1036.8461538461538</v>
          </cell>
          <cell r="J833">
            <v>1296.0576923076924</v>
          </cell>
          <cell r="K833">
            <v>1036.8461538461538</v>
          </cell>
          <cell r="L833">
            <v>1036.8461538461538</v>
          </cell>
          <cell r="M833">
            <v>6739.5</v>
          </cell>
          <cell r="N833">
            <v>1296.0576923076924</v>
          </cell>
          <cell r="O833">
            <v>1036.8461538461538</v>
          </cell>
          <cell r="P833">
            <v>1036.8461538461538</v>
          </cell>
          <cell r="Q833">
            <v>1296.0576923076924</v>
          </cell>
          <cell r="R833">
            <v>1036.8461538461538</v>
          </cell>
          <cell r="S833">
            <v>1036.8461538461538</v>
          </cell>
          <cell r="T833">
            <v>6739.5</v>
          </cell>
          <cell r="U833">
            <v>13479</v>
          </cell>
          <cell r="V833">
            <v>9030.93</v>
          </cell>
          <cell r="W833">
            <v>1</v>
          </cell>
        </row>
        <row r="834">
          <cell r="B834" t="str">
            <v>MR REPUESTO COCINA 500 +CANASTA LIQ FULL PRIM X 6</v>
          </cell>
          <cell r="C834">
            <v>500</v>
          </cell>
          <cell r="D834">
            <v>12</v>
          </cell>
          <cell r="E834" t="str">
            <v>155055</v>
          </cell>
          <cell r="F834">
            <v>1</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1</v>
          </cell>
        </row>
        <row r="835">
          <cell r="B835" t="str">
            <v>MR MUSC.COC.REP+MR.MUSC.CANAST</v>
          </cell>
          <cell r="C835">
            <v>500</v>
          </cell>
          <cell r="D835">
            <v>0</v>
          </cell>
          <cell r="E835" t="str">
            <v>155251</v>
          </cell>
          <cell r="F835">
            <v>0.76500000000000001</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1</v>
          </cell>
        </row>
        <row r="836">
          <cell r="B836" t="str">
            <v>MR MUSC.ANTIG.AB REP/COC X 1LT</v>
          </cell>
          <cell r="C836">
            <v>1000</v>
          </cell>
          <cell r="D836">
            <v>12</v>
          </cell>
          <cell r="E836" t="str">
            <v>155252</v>
          </cell>
          <cell r="F836">
            <v>2</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1</v>
          </cell>
        </row>
        <row r="837">
          <cell r="B837" t="str">
            <v>MR MUSC.ANTIG.REP X 1LT PET</v>
          </cell>
          <cell r="C837">
            <v>1000</v>
          </cell>
          <cell r="D837">
            <v>12</v>
          </cell>
          <cell r="E837" t="str">
            <v>155254</v>
          </cell>
          <cell r="F837">
            <v>2</v>
          </cell>
          <cell r="G837">
            <v>1655.096153846154</v>
          </cell>
          <cell r="H837">
            <v>1324.0769230769231</v>
          </cell>
          <cell r="I837">
            <v>1324.0769230769231</v>
          </cell>
          <cell r="J837">
            <v>1655.096153846154</v>
          </cell>
          <cell r="K837">
            <v>1324.0769230769231</v>
          </cell>
          <cell r="L837">
            <v>1324.0769230769231</v>
          </cell>
          <cell r="M837">
            <v>8606.5</v>
          </cell>
          <cell r="N837">
            <v>1655.096153846154</v>
          </cell>
          <cell r="O837">
            <v>1324.0769230769231</v>
          </cell>
          <cell r="P837">
            <v>1324.0769230769231</v>
          </cell>
          <cell r="Q837">
            <v>1655.096153846154</v>
          </cell>
          <cell r="R837">
            <v>1324.0769230769231</v>
          </cell>
          <cell r="S837">
            <v>1324.0769230769231</v>
          </cell>
          <cell r="T837">
            <v>8606.5</v>
          </cell>
          <cell r="U837">
            <v>17213</v>
          </cell>
          <cell r="V837">
            <v>34426</v>
          </cell>
          <cell r="W837">
            <v>1</v>
          </cell>
        </row>
        <row r="838">
          <cell r="B838" t="str">
            <v>PROM MM MULT.REP.1L+AROMATER2</v>
          </cell>
          <cell r="C838">
            <v>1000</v>
          </cell>
          <cell r="D838">
            <v>6</v>
          </cell>
          <cell r="E838" t="str">
            <v>811117</v>
          </cell>
          <cell r="F838">
            <v>1</v>
          </cell>
          <cell r="G838">
            <v>1500</v>
          </cell>
          <cell r="H838">
            <v>0</v>
          </cell>
          <cell r="I838">
            <v>0</v>
          </cell>
          <cell r="J838">
            <v>1500</v>
          </cell>
          <cell r="K838">
            <v>0</v>
          </cell>
          <cell r="L838">
            <v>0</v>
          </cell>
          <cell r="M838">
            <v>3000</v>
          </cell>
          <cell r="N838">
            <v>1000</v>
          </cell>
          <cell r="O838">
            <v>0</v>
          </cell>
          <cell r="P838">
            <v>0</v>
          </cell>
          <cell r="Q838">
            <v>1000</v>
          </cell>
          <cell r="R838">
            <v>0</v>
          </cell>
          <cell r="S838">
            <v>0</v>
          </cell>
          <cell r="T838">
            <v>2000</v>
          </cell>
          <cell r="U838">
            <v>5000</v>
          </cell>
          <cell r="V838">
            <v>5000</v>
          </cell>
          <cell r="W838">
            <v>1</v>
          </cell>
        </row>
        <row r="839">
          <cell r="B839" t="str">
            <v xml:space="preserve">  TOTAL MR MUSCULO COCINA REPUESTO</v>
          </cell>
          <cell r="D839">
            <v>0</v>
          </cell>
          <cell r="F839">
            <v>0</v>
          </cell>
          <cell r="G839">
            <v>9317.8846153846171</v>
          </cell>
          <cell r="H839">
            <v>6254.3076923076924</v>
          </cell>
          <cell r="I839">
            <v>6254.3076923076924</v>
          </cell>
          <cell r="J839">
            <v>9317.8846153846171</v>
          </cell>
          <cell r="K839">
            <v>6254.3076923076924</v>
          </cell>
          <cell r="L839">
            <v>6254.3076923076924</v>
          </cell>
          <cell r="M839">
            <v>43653</v>
          </cell>
          <cell r="N839">
            <v>8817.8846153846171</v>
          </cell>
          <cell r="O839">
            <v>6254.3076923076924</v>
          </cell>
          <cell r="P839">
            <v>6254.3076923076924</v>
          </cell>
          <cell r="Q839">
            <v>8817.8846153846171</v>
          </cell>
          <cell r="R839">
            <v>6254.3076923076924</v>
          </cell>
          <cell r="S839">
            <v>6254.3076923076924</v>
          </cell>
          <cell r="T839">
            <v>42653</v>
          </cell>
          <cell r="U839">
            <v>86306</v>
          </cell>
          <cell r="V839">
            <v>99070.930000000008</v>
          </cell>
          <cell r="W839">
            <v>1</v>
          </cell>
        </row>
        <row r="840">
          <cell r="D840">
            <v>0</v>
          </cell>
          <cell r="F840">
            <v>0</v>
          </cell>
          <cell r="W840">
            <v>1</v>
          </cell>
        </row>
        <row r="841">
          <cell r="B841" t="str">
            <v xml:space="preserve">  TOTAL MR MUSCULO COCINA</v>
          </cell>
          <cell r="D841">
            <v>0</v>
          </cell>
          <cell r="F841">
            <v>0</v>
          </cell>
          <cell r="G841">
            <v>10298.942307692309</v>
          </cell>
          <cell r="H841">
            <v>7039.1538461538466</v>
          </cell>
          <cell r="I841">
            <v>7039.1538461538466</v>
          </cell>
          <cell r="J841">
            <v>10298.942307692309</v>
          </cell>
          <cell r="K841">
            <v>7039.1538461538466</v>
          </cell>
          <cell r="L841">
            <v>7039.1538461538466</v>
          </cell>
          <cell r="M841">
            <v>48754.5</v>
          </cell>
          <cell r="N841">
            <v>9798.9423076923085</v>
          </cell>
          <cell r="O841">
            <v>7039.1538461538466</v>
          </cell>
          <cell r="P841">
            <v>7039.1538461538466</v>
          </cell>
          <cell r="Q841">
            <v>9798.9423076923085</v>
          </cell>
          <cell r="R841">
            <v>7039.1538461538466</v>
          </cell>
          <cell r="S841">
            <v>7039.1538461538466</v>
          </cell>
          <cell r="T841">
            <v>47754.5</v>
          </cell>
          <cell r="U841">
            <v>96509</v>
          </cell>
          <cell r="V841">
            <v>109273.93000000001</v>
          </cell>
          <cell r="W841">
            <v>1</v>
          </cell>
        </row>
        <row r="842">
          <cell r="D842">
            <v>0</v>
          </cell>
          <cell r="F842">
            <v>0</v>
          </cell>
          <cell r="W842">
            <v>1</v>
          </cell>
        </row>
        <row r="843">
          <cell r="B843" t="str">
            <v>MR MUSC. GEL</v>
          </cell>
          <cell r="D843">
            <v>12</v>
          </cell>
          <cell r="E843" t="str">
            <v>150500</v>
          </cell>
          <cell r="F843">
            <v>1</v>
          </cell>
          <cell r="G843">
            <v>2884.6153846153848</v>
          </cell>
          <cell r="H843">
            <v>2307.6923076923076</v>
          </cell>
          <cell r="I843">
            <v>2307.6923076923076</v>
          </cell>
          <cell r="J843">
            <v>2884.6153846153848</v>
          </cell>
          <cell r="K843">
            <v>2307.6923076923076</v>
          </cell>
          <cell r="L843">
            <v>2307.6923076923076</v>
          </cell>
          <cell r="M843">
            <v>15000</v>
          </cell>
          <cell r="N843">
            <v>2884.6153846153848</v>
          </cell>
          <cell r="O843">
            <v>2307.6923076923076</v>
          </cell>
          <cell r="P843">
            <v>2307.6923076923076</v>
          </cell>
          <cell r="Q843">
            <v>2884.6153846153848</v>
          </cell>
          <cell r="R843">
            <v>2307.6923076923076</v>
          </cell>
          <cell r="S843">
            <v>2307.6923076923076</v>
          </cell>
          <cell r="T843">
            <v>15000</v>
          </cell>
          <cell r="U843">
            <v>30000</v>
          </cell>
          <cell r="V843">
            <v>30000</v>
          </cell>
          <cell r="W843">
            <v>1</v>
          </cell>
        </row>
        <row r="844">
          <cell r="B844" t="str">
            <v>MM.GEL + MM.CANASTA LIQ. COMP.</v>
          </cell>
          <cell r="C844">
            <v>2</v>
          </cell>
          <cell r="D844">
            <v>6</v>
          </cell>
          <cell r="E844" t="str">
            <v>155060</v>
          </cell>
          <cell r="F844">
            <v>1</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1</v>
          </cell>
        </row>
        <row r="845">
          <cell r="B845" t="str">
            <v>PROMO MMGEL+LIMPIAVIDRIOSx440</v>
          </cell>
          <cell r="C845">
            <v>2</v>
          </cell>
          <cell r="D845">
            <v>12</v>
          </cell>
          <cell r="E845" t="str">
            <v>150503</v>
          </cell>
          <cell r="F845">
            <v>0.5</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1</v>
          </cell>
        </row>
        <row r="846">
          <cell r="B846" t="str">
            <v>MR MUSC. GEL + MULTI REP</v>
          </cell>
          <cell r="C846">
            <v>2</v>
          </cell>
          <cell r="D846">
            <v>0</v>
          </cell>
          <cell r="E846" t="str">
            <v>150502</v>
          </cell>
          <cell r="F846">
            <v>1</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1</v>
          </cell>
        </row>
        <row r="847">
          <cell r="B847" t="str">
            <v>MR MUSC.GEL 500 X2UN (6PACK)</v>
          </cell>
          <cell r="D847">
            <v>12</v>
          </cell>
          <cell r="E847" t="str">
            <v>150501</v>
          </cell>
          <cell r="F847">
            <v>1</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1</v>
          </cell>
        </row>
        <row r="848">
          <cell r="B848" t="str">
            <v xml:space="preserve">   TOTAL GEL CLEANERS</v>
          </cell>
          <cell r="D848">
            <v>0</v>
          </cell>
          <cell r="F848">
            <v>0</v>
          </cell>
          <cell r="G848">
            <v>2884.6153846153848</v>
          </cell>
          <cell r="H848">
            <v>2307.6923076923076</v>
          </cell>
          <cell r="I848">
            <v>2307.6923076923076</v>
          </cell>
          <cell r="J848">
            <v>2884.6153846153848</v>
          </cell>
          <cell r="K848">
            <v>2307.6923076923076</v>
          </cell>
          <cell r="L848">
            <v>2307.6923076923076</v>
          </cell>
          <cell r="M848">
            <v>15000</v>
          </cell>
          <cell r="N848">
            <v>2884.6153846153848</v>
          </cell>
          <cell r="O848">
            <v>2307.6923076923076</v>
          </cell>
          <cell r="P848">
            <v>2307.6923076923076</v>
          </cell>
          <cell r="Q848">
            <v>2884.6153846153848</v>
          </cell>
          <cell r="R848">
            <v>2307.6923076923076</v>
          </cell>
          <cell r="S848">
            <v>2307.6923076923076</v>
          </cell>
          <cell r="T848">
            <v>15000</v>
          </cell>
          <cell r="U848">
            <v>30000</v>
          </cell>
          <cell r="V848">
            <v>30000</v>
          </cell>
          <cell r="W848">
            <v>1</v>
          </cell>
        </row>
        <row r="849">
          <cell r="D849">
            <v>0</v>
          </cell>
          <cell r="W849">
            <v>1</v>
          </cell>
        </row>
        <row r="850">
          <cell r="B850" t="str">
            <v>MR MUSC. LIMPIAVIDRIOS 440X6</v>
          </cell>
          <cell r="C850">
            <v>440</v>
          </cell>
          <cell r="D850">
            <v>6</v>
          </cell>
          <cell r="E850" t="str">
            <v>155450</v>
          </cell>
          <cell r="F850">
            <v>0.44</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1</v>
          </cell>
        </row>
        <row r="851">
          <cell r="B851" t="str">
            <v>MR MUSC. LIMPIAVIDRIOS 400X6</v>
          </cell>
          <cell r="C851">
            <v>400</v>
          </cell>
          <cell r="D851">
            <v>6</v>
          </cell>
          <cell r="E851" t="str">
            <v>155451</v>
          </cell>
          <cell r="F851">
            <v>0.44</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1</v>
          </cell>
        </row>
        <row r="852">
          <cell r="B852" t="str">
            <v>TOTAL  MR MUS. LIMPIAVIDRIOS</v>
          </cell>
          <cell r="D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1</v>
          </cell>
        </row>
        <row r="853">
          <cell r="D853">
            <v>0</v>
          </cell>
          <cell r="F853">
            <v>0</v>
          </cell>
          <cell r="W853">
            <v>1</v>
          </cell>
        </row>
        <row r="854">
          <cell r="B854" t="str">
            <v>MR MUSC. LIMPIAHORNOS 440X12</v>
          </cell>
          <cell r="C854">
            <v>440</v>
          </cell>
          <cell r="D854">
            <v>12</v>
          </cell>
          <cell r="E854" t="str">
            <v>155400</v>
          </cell>
          <cell r="F854">
            <v>0.88</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1</v>
          </cell>
        </row>
        <row r="855">
          <cell r="B855" t="str">
            <v>MR MUSC. LIMPIAHORNOS 400X12</v>
          </cell>
          <cell r="C855">
            <v>400</v>
          </cell>
          <cell r="D855">
            <v>12</v>
          </cell>
          <cell r="E855" t="str">
            <v>155401</v>
          </cell>
          <cell r="F855">
            <v>0.88</v>
          </cell>
          <cell r="G855">
            <v>2019.2307692307693</v>
          </cell>
          <cell r="H855">
            <v>1615.3846153846155</v>
          </cell>
          <cell r="I855">
            <v>1615.3846153846155</v>
          </cell>
          <cell r="J855">
            <v>2019.2307692307693</v>
          </cell>
          <cell r="K855">
            <v>1615.3846153846155</v>
          </cell>
          <cell r="L855">
            <v>1615.3846153846155</v>
          </cell>
          <cell r="M855">
            <v>10500</v>
          </cell>
          <cell r="N855">
            <v>2019.2307692307693</v>
          </cell>
          <cell r="O855">
            <v>1615.3846153846155</v>
          </cell>
          <cell r="P855">
            <v>1615.3846153846155</v>
          </cell>
          <cell r="Q855">
            <v>2019.2307692307693</v>
          </cell>
          <cell r="R855">
            <v>1615.3846153846155</v>
          </cell>
          <cell r="S855">
            <v>1615.3846153846155</v>
          </cell>
          <cell r="T855">
            <v>10500</v>
          </cell>
          <cell r="U855">
            <v>21000</v>
          </cell>
          <cell r="V855">
            <v>18480</v>
          </cell>
          <cell r="W855">
            <v>1</v>
          </cell>
        </row>
        <row r="856">
          <cell r="B856" t="str">
            <v>TOTAL  MR MUS. LIMPIAHORNOS</v>
          </cell>
          <cell r="D856">
            <v>0</v>
          </cell>
          <cell r="F856">
            <v>0</v>
          </cell>
          <cell r="G856">
            <v>2019.2307692307693</v>
          </cell>
          <cell r="H856">
            <v>1615.3846153846155</v>
          </cell>
          <cell r="I856">
            <v>1615.3846153846155</v>
          </cell>
          <cell r="J856">
            <v>2019.2307692307693</v>
          </cell>
          <cell r="K856">
            <v>1615.3846153846155</v>
          </cell>
          <cell r="L856">
            <v>1615.3846153846155</v>
          </cell>
          <cell r="M856">
            <v>10500</v>
          </cell>
          <cell r="N856">
            <v>2019.2307692307693</v>
          </cell>
          <cell r="O856">
            <v>1615.3846153846155</v>
          </cell>
          <cell r="P856">
            <v>1615.3846153846155</v>
          </cell>
          <cell r="Q856">
            <v>2019.2307692307693</v>
          </cell>
          <cell r="R856">
            <v>1615.3846153846155</v>
          </cell>
          <cell r="S856">
            <v>1615.3846153846155</v>
          </cell>
          <cell r="T856">
            <v>10500</v>
          </cell>
          <cell r="U856">
            <v>21000</v>
          </cell>
          <cell r="V856">
            <v>18480</v>
          </cell>
          <cell r="W856">
            <v>1</v>
          </cell>
        </row>
        <row r="857">
          <cell r="D857">
            <v>0</v>
          </cell>
          <cell r="F857">
            <v>0</v>
          </cell>
          <cell r="W857">
            <v>1</v>
          </cell>
        </row>
        <row r="858">
          <cell r="B858" t="str">
            <v>MR.MUSC. LIMP. DESINF. LIQ.x5L</v>
          </cell>
          <cell r="D858">
            <v>12</v>
          </cell>
          <cell r="E858" t="str">
            <v>155288</v>
          </cell>
          <cell r="F858">
            <v>1.67</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1</v>
          </cell>
        </row>
        <row r="859">
          <cell r="B859" t="str">
            <v>TOTAL  MR MUS. DESINFECTANTE</v>
          </cell>
          <cell r="D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1</v>
          </cell>
        </row>
        <row r="860">
          <cell r="D860">
            <v>0</v>
          </cell>
          <cell r="W860">
            <v>1</v>
          </cell>
        </row>
        <row r="861">
          <cell r="B861" t="str">
            <v>LYSOFORM MULTI GATILLO x500cc</v>
          </cell>
          <cell r="D861">
            <v>12</v>
          </cell>
          <cell r="E861" t="str">
            <v>155490</v>
          </cell>
          <cell r="F861">
            <v>1</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1</v>
          </cell>
        </row>
        <row r="862">
          <cell r="B862" t="str">
            <v>LYSOFORM MULTI REP. x500cc</v>
          </cell>
          <cell r="D862">
            <v>12</v>
          </cell>
          <cell r="E862" t="str">
            <v>155491</v>
          </cell>
          <cell r="F862">
            <v>1</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1</v>
          </cell>
        </row>
        <row r="863">
          <cell r="B863" t="str">
            <v xml:space="preserve">  TOTAL LYSOFORM MULTIPROPOSITO</v>
          </cell>
          <cell r="D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1</v>
          </cell>
        </row>
        <row r="864">
          <cell r="D864">
            <v>0</v>
          </cell>
          <cell r="F864">
            <v>0</v>
          </cell>
          <cell r="W864">
            <v>1</v>
          </cell>
        </row>
        <row r="865">
          <cell r="B865" t="str">
            <v>LYSOFORM LIMPIADOR LIQ. 750 CC</v>
          </cell>
          <cell r="D865">
            <v>12</v>
          </cell>
          <cell r="E865" t="str">
            <v>093100</v>
          </cell>
          <cell r="F865">
            <v>1.5</v>
          </cell>
          <cell r="G865">
            <v>3365.3846153846157</v>
          </cell>
          <cell r="H865">
            <v>2692.3076923076924</v>
          </cell>
          <cell r="I865">
            <v>2692.3076923076924</v>
          </cell>
          <cell r="J865">
            <v>3365.3846153846157</v>
          </cell>
          <cell r="K865">
            <v>2692.3076923076924</v>
          </cell>
          <cell r="L865">
            <v>2692.3076923076924</v>
          </cell>
          <cell r="M865">
            <v>17500</v>
          </cell>
          <cell r="N865">
            <v>3365.3846153846157</v>
          </cell>
          <cell r="O865">
            <v>2692.3076923076924</v>
          </cell>
          <cell r="P865">
            <v>2692.3076923076924</v>
          </cell>
          <cell r="Q865">
            <v>3365.3846153846157</v>
          </cell>
          <cell r="R865">
            <v>2692.3076923076924</v>
          </cell>
          <cell r="S865">
            <v>2692.3076923076924</v>
          </cell>
          <cell r="T865">
            <v>17500</v>
          </cell>
          <cell r="U865">
            <v>35000</v>
          </cell>
          <cell r="V865">
            <v>52500</v>
          </cell>
          <cell r="W865">
            <v>1</v>
          </cell>
        </row>
        <row r="866">
          <cell r="B866" t="str">
            <v>LYSOFORM APC MUESTRA 250X70CC</v>
          </cell>
          <cell r="D866">
            <v>12</v>
          </cell>
          <cell r="E866" t="str">
            <v>093101</v>
          </cell>
          <cell r="F866">
            <v>2.92</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1</v>
          </cell>
        </row>
        <row r="867">
          <cell r="B867" t="str">
            <v>TOTAL LYSOFORM LIMPIADOR</v>
          </cell>
          <cell r="D867">
            <v>0</v>
          </cell>
          <cell r="F867">
            <v>0</v>
          </cell>
          <cell r="G867">
            <v>3365.3846153846157</v>
          </cell>
          <cell r="H867">
            <v>2692.3076923076924</v>
          </cell>
          <cell r="I867">
            <v>2692.3076923076924</v>
          </cell>
          <cell r="J867">
            <v>3365.3846153846157</v>
          </cell>
          <cell r="K867">
            <v>2692.3076923076924</v>
          </cell>
          <cell r="L867">
            <v>2692.3076923076924</v>
          </cell>
          <cell r="M867">
            <v>17500</v>
          </cell>
          <cell r="N867">
            <v>3365.3846153846157</v>
          </cell>
          <cell r="O867">
            <v>2692.3076923076924</v>
          </cell>
          <cell r="P867">
            <v>2692.3076923076924</v>
          </cell>
          <cell r="Q867">
            <v>3365.3846153846157</v>
          </cell>
          <cell r="R867">
            <v>2692.3076923076924</v>
          </cell>
          <cell r="S867">
            <v>2692.3076923076924</v>
          </cell>
          <cell r="T867">
            <v>17500</v>
          </cell>
          <cell r="U867">
            <v>35000</v>
          </cell>
          <cell r="V867">
            <v>52500</v>
          </cell>
          <cell r="W867">
            <v>1</v>
          </cell>
        </row>
        <row r="868">
          <cell r="D868">
            <v>0</v>
          </cell>
          <cell r="W868">
            <v>1</v>
          </cell>
        </row>
        <row r="869">
          <cell r="B869" t="str">
            <v>TOTAL LYSOFORM</v>
          </cell>
          <cell r="D869">
            <v>0</v>
          </cell>
          <cell r="G869">
            <v>3365.3846153846157</v>
          </cell>
          <cell r="H869">
            <v>2692.3076923076924</v>
          </cell>
          <cell r="I869">
            <v>2692.3076923076924</v>
          </cell>
          <cell r="J869">
            <v>3365.3846153846157</v>
          </cell>
          <cell r="K869">
            <v>2692.3076923076924</v>
          </cell>
          <cell r="L869">
            <v>2692.3076923076924</v>
          </cell>
          <cell r="M869">
            <v>17500</v>
          </cell>
          <cell r="N869">
            <v>3365.3846153846157</v>
          </cell>
          <cell r="O869">
            <v>2692.3076923076924</v>
          </cell>
          <cell r="P869">
            <v>2692.3076923076924</v>
          </cell>
          <cell r="Q869">
            <v>3365.3846153846157</v>
          </cell>
          <cell r="R869">
            <v>2692.3076923076924</v>
          </cell>
          <cell r="S869">
            <v>2692.3076923076924</v>
          </cell>
          <cell r="T869">
            <v>17500</v>
          </cell>
          <cell r="U869">
            <v>35000</v>
          </cell>
          <cell r="V869">
            <v>52500</v>
          </cell>
          <cell r="W869">
            <v>1</v>
          </cell>
        </row>
        <row r="870">
          <cell r="D870">
            <v>0</v>
          </cell>
          <cell r="W870">
            <v>1</v>
          </cell>
        </row>
        <row r="871">
          <cell r="B871" t="str">
            <v>LYSOFORM PA#OS HUMEDOS DESINF.</v>
          </cell>
          <cell r="D871">
            <v>12</v>
          </cell>
          <cell r="E871" t="str">
            <v>155299</v>
          </cell>
          <cell r="F871">
            <v>1</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1</v>
          </cell>
        </row>
        <row r="872">
          <cell r="B872" t="str">
            <v>TOTAL LYSOFORM PAÑOS</v>
          </cell>
          <cell r="D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1</v>
          </cell>
        </row>
        <row r="873">
          <cell r="D873">
            <v>0</v>
          </cell>
          <cell r="W873">
            <v>1</v>
          </cell>
        </row>
        <row r="874">
          <cell r="B874" t="str">
            <v xml:space="preserve">  TOTAL CLEANERS</v>
          </cell>
          <cell r="D874">
            <v>0</v>
          </cell>
          <cell r="F874">
            <v>0</v>
          </cell>
          <cell r="G874">
            <v>25600.86538461539</v>
          </cell>
          <cell r="H874">
            <v>18480.692307692312</v>
          </cell>
          <cell r="I874">
            <v>18480.692307692312</v>
          </cell>
          <cell r="J874">
            <v>25600.86538461539</v>
          </cell>
          <cell r="K874">
            <v>18480.692307692312</v>
          </cell>
          <cell r="L874">
            <v>18480.692307692312</v>
          </cell>
          <cell r="M874">
            <v>125124.5</v>
          </cell>
          <cell r="N874">
            <v>25600.86538461539</v>
          </cell>
          <cell r="O874">
            <v>18480.692307692312</v>
          </cell>
          <cell r="P874">
            <v>18480.692307692312</v>
          </cell>
          <cell r="Q874">
            <v>25600.86538461539</v>
          </cell>
          <cell r="R874">
            <v>18480.692307692312</v>
          </cell>
          <cell r="S874">
            <v>18480.692307692312</v>
          </cell>
          <cell r="T874">
            <v>125124.5</v>
          </cell>
          <cell r="U874">
            <v>250249</v>
          </cell>
          <cell r="V874">
            <v>291651.11</v>
          </cell>
          <cell r="W874">
            <v>1</v>
          </cell>
        </row>
        <row r="875">
          <cell r="D875">
            <v>0</v>
          </cell>
          <cell r="F875">
            <v>0</v>
          </cell>
          <cell r="W875">
            <v>1</v>
          </cell>
        </row>
        <row r="876">
          <cell r="D876">
            <v>0</v>
          </cell>
          <cell r="F876">
            <v>0</v>
          </cell>
          <cell r="W876">
            <v>1</v>
          </cell>
        </row>
        <row r="877">
          <cell r="B877" t="str">
            <v xml:space="preserve"> TOTAL HOME CARE</v>
          </cell>
          <cell r="D877">
            <v>0</v>
          </cell>
          <cell r="F877">
            <v>0</v>
          </cell>
          <cell r="G877">
            <v>393508.00647804746</v>
          </cell>
          <cell r="H877">
            <v>313657.94488563796</v>
          </cell>
          <cell r="I877">
            <v>314431.49537411798</v>
          </cell>
          <cell r="J877">
            <v>413491.77252748335</v>
          </cell>
          <cell r="K877">
            <v>328446.09161015484</v>
          </cell>
          <cell r="L877">
            <v>326770.21002567484</v>
          </cell>
          <cell r="M877">
            <v>2090305.5209011161</v>
          </cell>
          <cell r="N877">
            <v>407224.9672495859</v>
          </cell>
          <cell r="O877">
            <v>324491.52410784794</v>
          </cell>
          <cell r="P877">
            <v>330611.01845183776</v>
          </cell>
          <cell r="Q877">
            <v>434569.99546503549</v>
          </cell>
          <cell r="R877">
            <v>347065.13210393395</v>
          </cell>
          <cell r="S877">
            <v>343610.77062156616</v>
          </cell>
          <cell r="T877">
            <v>2187573.407999807</v>
          </cell>
          <cell r="U877">
            <v>4277878.9289009236</v>
          </cell>
          <cell r="V877">
            <v>4028489.9411442704</v>
          </cell>
          <cell r="W877">
            <v>1</v>
          </cell>
        </row>
        <row r="878">
          <cell r="D878">
            <v>0</v>
          </cell>
          <cell r="F878">
            <v>0</v>
          </cell>
          <cell r="W878">
            <v>1</v>
          </cell>
        </row>
        <row r="879">
          <cell r="B879" t="str">
            <v>BOLSAS ARIX</v>
          </cell>
          <cell r="D879">
            <v>0</v>
          </cell>
          <cell r="F879">
            <v>0</v>
          </cell>
          <cell r="W879">
            <v>1</v>
          </cell>
        </row>
        <row r="880">
          <cell r="D880">
            <v>0</v>
          </cell>
          <cell r="F880">
            <v>0</v>
          </cell>
          <cell r="W880">
            <v>1</v>
          </cell>
        </row>
        <row r="881">
          <cell r="B881" t="str">
            <v>BOLSA ARIX HOGAR(50X65) 20X12</v>
          </cell>
          <cell r="C881">
            <v>20</v>
          </cell>
          <cell r="D881">
            <v>0</v>
          </cell>
          <cell r="E881" t="str">
            <v>280000</v>
          </cell>
          <cell r="F881">
            <v>1</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1</v>
          </cell>
        </row>
        <row r="882">
          <cell r="B882" t="str">
            <v>BOLSA HOGAR+PALA</v>
          </cell>
          <cell r="C882">
            <v>20</v>
          </cell>
          <cell r="D882">
            <v>0</v>
          </cell>
          <cell r="E882" t="str">
            <v>280001</v>
          </cell>
          <cell r="F882">
            <v>1</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1</v>
          </cell>
        </row>
        <row r="883">
          <cell r="B883" t="str">
            <v>ZIPLOC PROM 50x65x20+4</v>
          </cell>
          <cell r="C883">
            <v>20</v>
          </cell>
          <cell r="D883">
            <v>20</v>
          </cell>
          <cell r="E883" t="str">
            <v>280003</v>
          </cell>
          <cell r="F883">
            <v>1</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1</v>
          </cell>
        </row>
        <row r="884">
          <cell r="B884" t="str">
            <v>PROM ZIPLOC 50x65 + PALAx6</v>
          </cell>
          <cell r="C884">
            <v>20</v>
          </cell>
          <cell r="D884">
            <v>6</v>
          </cell>
          <cell r="E884" t="str">
            <v>280004</v>
          </cell>
          <cell r="F884">
            <v>1</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1</v>
          </cell>
        </row>
        <row r="885">
          <cell r="B885" t="str">
            <v>BOLSA ARIX HOGAR 50X65</v>
          </cell>
          <cell r="C885">
            <v>20</v>
          </cell>
          <cell r="D885">
            <v>20</v>
          </cell>
          <cell r="E885" t="str">
            <v>280005</v>
          </cell>
          <cell r="F885">
            <v>1</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1</v>
          </cell>
        </row>
        <row r="886">
          <cell r="B886" t="str">
            <v>ZIPLOC HOGAR 12X50X65</v>
          </cell>
          <cell r="C886">
            <v>20</v>
          </cell>
          <cell r="D886">
            <v>12</v>
          </cell>
          <cell r="E886" t="str">
            <v>280006</v>
          </cell>
          <cell r="F886">
            <v>1</v>
          </cell>
          <cell r="G886">
            <v>7000</v>
          </cell>
          <cell r="H886">
            <v>7000</v>
          </cell>
          <cell r="I886">
            <v>7000</v>
          </cell>
          <cell r="J886">
            <v>7000</v>
          </cell>
          <cell r="K886">
            <v>6500</v>
          </cell>
          <cell r="L886">
            <v>6000</v>
          </cell>
          <cell r="M886">
            <v>40500</v>
          </cell>
          <cell r="N886">
            <v>6500</v>
          </cell>
          <cell r="O886">
            <v>6500</v>
          </cell>
          <cell r="P886">
            <v>6500</v>
          </cell>
          <cell r="Q886">
            <v>6500</v>
          </cell>
          <cell r="R886">
            <v>6500</v>
          </cell>
          <cell r="S886">
            <v>6500</v>
          </cell>
          <cell r="T886">
            <v>39000</v>
          </cell>
          <cell r="U886">
            <v>79500</v>
          </cell>
          <cell r="V886">
            <v>79500</v>
          </cell>
          <cell r="W886">
            <v>1</v>
          </cell>
        </row>
        <row r="887">
          <cell r="B887" t="str">
            <v>ZIPLOC HOGAR 12X50X50</v>
          </cell>
          <cell r="C887">
            <v>20</v>
          </cell>
          <cell r="D887">
            <v>12</v>
          </cell>
          <cell r="E887" t="str">
            <v>280017</v>
          </cell>
          <cell r="F887">
            <v>1</v>
          </cell>
          <cell r="G887">
            <v>2247</v>
          </cell>
          <cell r="H887">
            <v>2354</v>
          </cell>
          <cell r="I887">
            <v>2461</v>
          </cell>
          <cell r="J887">
            <v>2503.8000000000002</v>
          </cell>
          <cell r="K887">
            <v>2621.5</v>
          </cell>
          <cell r="L887">
            <v>2675</v>
          </cell>
          <cell r="M887">
            <v>14862.3</v>
          </cell>
          <cell r="N887">
            <v>2707.1</v>
          </cell>
          <cell r="O887">
            <v>2728.5</v>
          </cell>
          <cell r="P887">
            <v>2782</v>
          </cell>
          <cell r="Q887">
            <v>2803.4</v>
          </cell>
          <cell r="R887">
            <v>2835.5</v>
          </cell>
          <cell r="S887">
            <v>2867.6</v>
          </cell>
          <cell r="T887">
            <v>16724.099999999999</v>
          </cell>
          <cell r="U887">
            <v>31586.399999999998</v>
          </cell>
          <cell r="V887">
            <v>31586.399999999998</v>
          </cell>
          <cell r="W887">
            <v>1</v>
          </cell>
        </row>
        <row r="888">
          <cell r="B888" t="str">
            <v>TOTAL BOLSAS HOGAR</v>
          </cell>
          <cell r="D888">
            <v>0</v>
          </cell>
          <cell r="F888">
            <v>0</v>
          </cell>
          <cell r="G888">
            <v>9247</v>
          </cell>
          <cell r="H888">
            <v>9354</v>
          </cell>
          <cell r="I888">
            <v>9461</v>
          </cell>
          <cell r="J888">
            <v>9503.7999999999993</v>
          </cell>
          <cell r="K888">
            <v>9121.5</v>
          </cell>
          <cell r="L888">
            <v>8675</v>
          </cell>
          <cell r="M888">
            <v>55362.3</v>
          </cell>
          <cell r="N888">
            <v>9207.1</v>
          </cell>
          <cell r="O888">
            <v>9228.5</v>
          </cell>
          <cell r="P888">
            <v>9282</v>
          </cell>
          <cell r="Q888">
            <v>9303.4</v>
          </cell>
          <cell r="R888">
            <v>9335.5</v>
          </cell>
          <cell r="S888">
            <v>9367.6</v>
          </cell>
          <cell r="T888">
            <v>55724.1</v>
          </cell>
          <cell r="U888">
            <v>111086.39999999999</v>
          </cell>
          <cell r="V888">
            <v>111086.39999999999</v>
          </cell>
          <cell r="W888">
            <v>1</v>
          </cell>
        </row>
        <row r="889">
          <cell r="D889">
            <v>0</v>
          </cell>
          <cell r="F889">
            <v>0</v>
          </cell>
          <cell r="T889">
            <v>0</v>
          </cell>
          <cell r="U889">
            <v>0</v>
          </cell>
          <cell r="W889">
            <v>1</v>
          </cell>
        </row>
        <row r="890">
          <cell r="B890" t="str">
            <v>BOLSA ARIX CONSORCIO 60X80</v>
          </cell>
          <cell r="C890">
            <v>10</v>
          </cell>
          <cell r="D890">
            <v>10</v>
          </cell>
          <cell r="E890" t="str">
            <v>280055</v>
          </cell>
          <cell r="F890">
            <v>1</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1</v>
          </cell>
        </row>
        <row r="891">
          <cell r="B891" t="str">
            <v>ZIPLOC CONSORCIO 12X60X80</v>
          </cell>
          <cell r="C891">
            <v>10</v>
          </cell>
          <cell r="D891">
            <v>12</v>
          </cell>
          <cell r="E891" t="str">
            <v>280056</v>
          </cell>
          <cell r="F891">
            <v>1</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1</v>
          </cell>
        </row>
        <row r="892">
          <cell r="B892" t="str">
            <v>BOLSA ARIX CONS.60X100(10X12)</v>
          </cell>
          <cell r="C892">
            <v>10</v>
          </cell>
          <cell r="D892">
            <v>0</v>
          </cell>
          <cell r="E892" t="str">
            <v>280060</v>
          </cell>
          <cell r="F892">
            <v>1</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1</v>
          </cell>
        </row>
        <row r="893">
          <cell r="B893" t="str">
            <v>ZIPLOC 60X100-12X10+2</v>
          </cell>
          <cell r="C893">
            <v>10</v>
          </cell>
          <cell r="D893">
            <v>12</v>
          </cell>
          <cell r="E893" t="str">
            <v>280061</v>
          </cell>
          <cell r="F893">
            <v>1</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1</v>
          </cell>
        </row>
        <row r="894">
          <cell r="B894" t="str">
            <v>BOLSA ARIX CONSORCIO 60X100</v>
          </cell>
          <cell r="C894">
            <v>10</v>
          </cell>
          <cell r="D894">
            <v>10</v>
          </cell>
          <cell r="E894" t="str">
            <v>280065</v>
          </cell>
          <cell r="F894">
            <v>1</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1</v>
          </cell>
        </row>
        <row r="895">
          <cell r="B895" t="str">
            <v>ZIPLOC CONSORCIO 12X60X100</v>
          </cell>
          <cell r="C895">
            <v>10</v>
          </cell>
          <cell r="D895">
            <v>12</v>
          </cell>
          <cell r="E895" t="str">
            <v>280066</v>
          </cell>
          <cell r="F895">
            <v>1</v>
          </cell>
          <cell r="G895">
            <v>4000</v>
          </cell>
          <cell r="H895">
            <v>4000</v>
          </cell>
          <cell r="I895">
            <v>4200</v>
          </cell>
          <cell r="J895">
            <v>4200</v>
          </cell>
          <cell r="K895">
            <v>4300</v>
          </cell>
          <cell r="L895">
            <v>4300</v>
          </cell>
          <cell r="M895">
            <v>25000</v>
          </cell>
          <cell r="N895">
            <v>4300</v>
          </cell>
          <cell r="O895">
            <v>4500</v>
          </cell>
          <cell r="P895">
            <v>4500</v>
          </cell>
          <cell r="Q895">
            <v>4500</v>
          </cell>
          <cell r="R895">
            <v>4500</v>
          </cell>
          <cell r="S895">
            <v>4500</v>
          </cell>
          <cell r="T895">
            <v>26800</v>
          </cell>
          <cell r="U895">
            <v>51800</v>
          </cell>
          <cell r="V895">
            <v>51800</v>
          </cell>
          <cell r="W895">
            <v>1</v>
          </cell>
        </row>
        <row r="896">
          <cell r="B896" t="str">
            <v>TOTAL BOLSAS CONSORCIO</v>
          </cell>
          <cell r="D896">
            <v>0</v>
          </cell>
          <cell r="F896">
            <v>0</v>
          </cell>
          <cell r="G896">
            <v>4000</v>
          </cell>
          <cell r="H896">
            <v>4000</v>
          </cell>
          <cell r="I896">
            <v>4200</v>
          </cell>
          <cell r="J896">
            <v>4200</v>
          </cell>
          <cell r="K896">
            <v>4300</v>
          </cell>
          <cell r="L896">
            <v>4300</v>
          </cell>
          <cell r="M896">
            <v>25000</v>
          </cell>
          <cell r="N896">
            <v>4300</v>
          </cell>
          <cell r="O896">
            <v>4500</v>
          </cell>
          <cell r="P896">
            <v>4500</v>
          </cell>
          <cell r="Q896">
            <v>4500</v>
          </cell>
          <cell r="R896">
            <v>4500</v>
          </cell>
          <cell r="S896">
            <v>4500</v>
          </cell>
          <cell r="T896">
            <v>26800</v>
          </cell>
          <cell r="U896">
            <v>51800</v>
          </cell>
          <cell r="V896">
            <v>51800</v>
          </cell>
          <cell r="W896">
            <v>1</v>
          </cell>
        </row>
        <row r="897">
          <cell r="D897">
            <v>0</v>
          </cell>
          <cell r="F897">
            <v>0</v>
          </cell>
          <cell r="W897">
            <v>1</v>
          </cell>
        </row>
        <row r="898">
          <cell r="B898" t="str">
            <v>TOTAL GARBAGE</v>
          </cell>
          <cell r="D898">
            <v>0</v>
          </cell>
          <cell r="F898">
            <v>0</v>
          </cell>
          <cell r="G898">
            <v>13247</v>
          </cell>
          <cell r="H898">
            <v>13354</v>
          </cell>
          <cell r="I898">
            <v>13661</v>
          </cell>
          <cell r="J898">
            <v>13703.8</v>
          </cell>
          <cell r="K898">
            <v>13421.5</v>
          </cell>
          <cell r="L898">
            <v>12975</v>
          </cell>
          <cell r="M898">
            <v>80362.3</v>
          </cell>
          <cell r="N898">
            <v>13507.1</v>
          </cell>
          <cell r="O898">
            <v>13728.5</v>
          </cell>
          <cell r="P898">
            <v>13782</v>
          </cell>
          <cell r="Q898">
            <v>13803.4</v>
          </cell>
          <cell r="R898">
            <v>13835.5</v>
          </cell>
          <cell r="S898">
            <v>13867.6</v>
          </cell>
          <cell r="T898">
            <v>82524.100000000006</v>
          </cell>
          <cell r="U898">
            <v>162886.39999999999</v>
          </cell>
          <cell r="V898">
            <v>162886.39999999999</v>
          </cell>
          <cell r="W898">
            <v>1</v>
          </cell>
        </row>
        <row r="899">
          <cell r="D899">
            <v>0</v>
          </cell>
          <cell r="F899">
            <v>0</v>
          </cell>
          <cell r="W899">
            <v>1</v>
          </cell>
        </row>
        <row r="900">
          <cell r="B900" t="str">
            <v>ZIPLOC EXT-RES EXGDES.12X10</v>
          </cell>
          <cell r="D900">
            <v>0</v>
          </cell>
          <cell r="E900" t="str">
            <v>280205</v>
          </cell>
          <cell r="F900">
            <v>1</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1</v>
          </cell>
        </row>
        <row r="901">
          <cell r="B901" t="str">
            <v>ZIPLOC PROM.3X2 ER/VEG 6X30</v>
          </cell>
          <cell r="D901">
            <v>6</v>
          </cell>
          <cell r="E901" t="str">
            <v>280212</v>
          </cell>
          <cell r="F901">
            <v>1</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1</v>
          </cell>
        </row>
        <row r="902">
          <cell r="B902" t="str">
            <v>ZIPLOC EXTRA RES.GDES.12X10</v>
          </cell>
          <cell r="D902">
            <v>12</v>
          </cell>
          <cell r="E902" t="str">
            <v>280210</v>
          </cell>
          <cell r="F902">
            <v>1</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1</v>
          </cell>
        </row>
        <row r="903">
          <cell r="B903" t="str">
            <v>ZIPLOC PROM 2 ER + 50X50X6</v>
          </cell>
          <cell r="D903">
            <v>6</v>
          </cell>
          <cell r="E903" t="str">
            <v>280214</v>
          </cell>
          <cell r="F903">
            <v>1</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1</v>
          </cell>
        </row>
        <row r="904">
          <cell r="B904" t="str">
            <v>ZIPLOC EX.RES.GDE.10x12 P.LOC</v>
          </cell>
          <cell r="D904">
            <v>12</v>
          </cell>
          <cell r="E904" t="str">
            <v>280215</v>
          </cell>
          <cell r="F904">
            <v>1</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1</v>
          </cell>
        </row>
        <row r="905">
          <cell r="B905" t="str">
            <v>ZIPLOC EXTRA RES PEQ.12X15</v>
          </cell>
          <cell r="D905">
            <v>12</v>
          </cell>
          <cell r="E905" t="str">
            <v>280220</v>
          </cell>
          <cell r="F905">
            <v>1</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1</v>
          </cell>
        </row>
        <row r="906">
          <cell r="B906" t="str">
            <v>ZIPLOC EX.GDE.PACK ECO 5X12</v>
          </cell>
          <cell r="D906">
            <v>12</v>
          </cell>
          <cell r="E906" t="str">
            <v>280217</v>
          </cell>
          <cell r="F906">
            <v>1</v>
          </cell>
          <cell r="G906">
            <v>2300</v>
          </cell>
          <cell r="H906">
            <v>2250</v>
          </cell>
          <cell r="I906">
            <v>2450</v>
          </cell>
          <cell r="J906">
            <v>2230</v>
          </cell>
          <cell r="K906">
            <v>2350</v>
          </cell>
          <cell r="L906">
            <v>2450</v>
          </cell>
          <cell r="M906">
            <v>14030</v>
          </cell>
          <cell r="N906">
            <v>2100</v>
          </cell>
          <cell r="O906">
            <v>2000</v>
          </cell>
          <cell r="P906">
            <v>2410</v>
          </cell>
          <cell r="Q906">
            <v>2350</v>
          </cell>
          <cell r="R906">
            <v>2330</v>
          </cell>
          <cell r="S906">
            <v>2380</v>
          </cell>
          <cell r="T906">
            <v>13570</v>
          </cell>
          <cell r="U906">
            <v>27600</v>
          </cell>
          <cell r="V906">
            <v>27600</v>
          </cell>
          <cell r="W906">
            <v>1</v>
          </cell>
        </row>
        <row r="907">
          <cell r="B907" t="str">
            <v>TOTAL REGULAR FREEZER</v>
          </cell>
          <cell r="D907">
            <v>0</v>
          </cell>
          <cell r="G907">
            <v>2300</v>
          </cell>
          <cell r="H907">
            <v>2250</v>
          </cell>
          <cell r="I907">
            <v>2450</v>
          </cell>
          <cell r="J907">
            <v>2230</v>
          </cell>
          <cell r="K907">
            <v>2350</v>
          </cell>
          <cell r="L907">
            <v>2450</v>
          </cell>
          <cell r="M907">
            <v>14030</v>
          </cell>
          <cell r="N907">
            <v>2100</v>
          </cell>
          <cell r="O907">
            <v>2000</v>
          </cell>
          <cell r="P907">
            <v>2410</v>
          </cell>
          <cell r="Q907">
            <v>2350</v>
          </cell>
          <cell r="R907">
            <v>2330</v>
          </cell>
          <cell r="S907">
            <v>2380</v>
          </cell>
          <cell r="T907">
            <v>13570</v>
          </cell>
          <cell r="U907">
            <v>27600</v>
          </cell>
          <cell r="V907">
            <v>27600</v>
          </cell>
          <cell r="W907">
            <v>1</v>
          </cell>
        </row>
        <row r="908">
          <cell r="D908">
            <v>0</v>
          </cell>
          <cell r="W908">
            <v>1</v>
          </cell>
        </row>
        <row r="909">
          <cell r="B909" t="str">
            <v>ZIPLOC EZ FILL 1/4 GALLON X 14</v>
          </cell>
          <cell r="D909">
            <v>12</v>
          </cell>
          <cell r="E909" t="str">
            <v>280180</v>
          </cell>
          <cell r="F909">
            <v>1</v>
          </cell>
          <cell r="G909">
            <v>109.2</v>
          </cell>
          <cell r="H909">
            <v>121.8</v>
          </cell>
          <cell r="I909">
            <v>159.6</v>
          </cell>
          <cell r="J909">
            <v>142.80000000000001</v>
          </cell>
          <cell r="K909">
            <v>151.19999999999999</v>
          </cell>
          <cell r="L909">
            <v>184.8</v>
          </cell>
          <cell r="M909">
            <v>869.40000000000009</v>
          </cell>
          <cell r="N909">
            <v>178.5</v>
          </cell>
          <cell r="O909">
            <v>161.5</v>
          </cell>
          <cell r="P909">
            <v>187</v>
          </cell>
          <cell r="Q909">
            <v>197.8</v>
          </cell>
          <cell r="R909">
            <v>266.60000000000002</v>
          </cell>
          <cell r="S909">
            <v>301</v>
          </cell>
          <cell r="T909">
            <v>1292.4000000000001</v>
          </cell>
          <cell r="U909">
            <v>2161.8000000000002</v>
          </cell>
          <cell r="V909">
            <v>2161.8000000000002</v>
          </cell>
          <cell r="W909">
            <v>1</v>
          </cell>
        </row>
        <row r="910">
          <cell r="B910" t="str">
            <v>ZIPLOC EZ FILL 1/2Gal. x10</v>
          </cell>
          <cell r="D910">
            <v>12</v>
          </cell>
          <cell r="E910" t="str">
            <v>280190</v>
          </cell>
          <cell r="F910">
            <v>1</v>
          </cell>
          <cell r="G910">
            <v>130</v>
          </cell>
          <cell r="H910">
            <v>145</v>
          </cell>
          <cell r="I910">
            <v>190</v>
          </cell>
          <cell r="J910">
            <v>170</v>
          </cell>
          <cell r="K910">
            <v>180</v>
          </cell>
          <cell r="L910">
            <v>220</v>
          </cell>
          <cell r="M910">
            <v>1035</v>
          </cell>
          <cell r="N910">
            <v>210</v>
          </cell>
          <cell r="O910">
            <v>190</v>
          </cell>
          <cell r="P910">
            <v>220</v>
          </cell>
          <cell r="Q910">
            <v>230</v>
          </cell>
          <cell r="R910">
            <v>310</v>
          </cell>
          <cell r="S910">
            <v>350</v>
          </cell>
          <cell r="T910">
            <v>1510</v>
          </cell>
          <cell r="U910">
            <v>2545</v>
          </cell>
          <cell r="V910">
            <v>2545</v>
          </cell>
          <cell r="W910">
            <v>1</v>
          </cell>
        </row>
        <row r="911">
          <cell r="B911" t="str">
            <v>TOTAL EASY FILM</v>
          </cell>
          <cell r="D911">
            <v>0</v>
          </cell>
          <cell r="F911">
            <v>0</v>
          </cell>
          <cell r="G911">
            <v>239.2</v>
          </cell>
          <cell r="H911">
            <v>266.8</v>
          </cell>
          <cell r="I911">
            <v>349.6</v>
          </cell>
          <cell r="J911">
            <v>312.8</v>
          </cell>
          <cell r="K911">
            <v>331.2</v>
          </cell>
          <cell r="L911">
            <v>404.8</v>
          </cell>
          <cell r="M911">
            <v>1904.4</v>
          </cell>
          <cell r="N911">
            <v>388.5</v>
          </cell>
          <cell r="O911">
            <v>351.5</v>
          </cell>
          <cell r="P911">
            <v>407</v>
          </cell>
          <cell r="Q911">
            <v>427.8</v>
          </cell>
          <cell r="R911">
            <v>576.6</v>
          </cell>
          <cell r="S911">
            <v>651</v>
          </cell>
          <cell r="T911">
            <v>2802.4</v>
          </cell>
          <cell r="U911">
            <v>4706.8</v>
          </cell>
          <cell r="V911">
            <v>4706.8</v>
          </cell>
          <cell r="W911">
            <v>1</v>
          </cell>
        </row>
        <row r="912">
          <cell r="D912">
            <v>0</v>
          </cell>
          <cell r="W912">
            <v>1</v>
          </cell>
        </row>
        <row r="913">
          <cell r="B913" t="str">
            <v>ZIPLOC EXT.RES DES GDES 12X10</v>
          </cell>
          <cell r="D913">
            <v>12</v>
          </cell>
          <cell r="E913" t="str">
            <v>280230</v>
          </cell>
          <cell r="F913">
            <v>1</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1</v>
          </cell>
        </row>
        <row r="914">
          <cell r="B914" t="str">
            <v>ZIPLOC EX.RES.DES.GDE.12x10 PL</v>
          </cell>
          <cell r="D914">
            <v>12</v>
          </cell>
          <cell r="E914" t="str">
            <v>280235</v>
          </cell>
          <cell r="F914">
            <v>1</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1</v>
          </cell>
        </row>
        <row r="915">
          <cell r="B915" t="str">
            <v>ZIPLOC DES.GDE.12x10 3/02</v>
          </cell>
          <cell r="D915">
            <v>12</v>
          </cell>
          <cell r="E915" t="str">
            <v>280236</v>
          </cell>
          <cell r="F915">
            <v>1</v>
          </cell>
          <cell r="G915">
            <v>620</v>
          </cell>
          <cell r="H915">
            <v>675</v>
          </cell>
          <cell r="I915">
            <v>810</v>
          </cell>
          <cell r="J915">
            <v>755</v>
          </cell>
          <cell r="K915">
            <v>675</v>
          </cell>
          <cell r="L915">
            <v>830</v>
          </cell>
          <cell r="M915">
            <v>4365</v>
          </cell>
          <cell r="N915">
            <v>560</v>
          </cell>
          <cell r="O915">
            <v>540</v>
          </cell>
          <cell r="P915">
            <v>680</v>
          </cell>
          <cell r="Q915">
            <v>665</v>
          </cell>
          <cell r="R915">
            <v>665</v>
          </cell>
          <cell r="S915">
            <v>800</v>
          </cell>
          <cell r="T915">
            <v>3910</v>
          </cell>
          <cell r="U915">
            <v>8275</v>
          </cell>
          <cell r="V915">
            <v>8275</v>
          </cell>
          <cell r="W915">
            <v>1</v>
          </cell>
        </row>
        <row r="916">
          <cell r="B916" t="str">
            <v>ZIPLOC EXT.RES.DES.PEQU 12X15</v>
          </cell>
          <cell r="D916">
            <v>12</v>
          </cell>
          <cell r="E916" t="str">
            <v>280240</v>
          </cell>
          <cell r="F916">
            <v>1</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1</v>
          </cell>
        </row>
        <row r="917">
          <cell r="B917" t="str">
            <v>ZIPLOC EXT.RES.PEQ. ECO 8X12</v>
          </cell>
          <cell r="D917">
            <v>12</v>
          </cell>
          <cell r="E917" t="str">
            <v>280227</v>
          </cell>
          <cell r="F917">
            <v>1</v>
          </cell>
          <cell r="G917">
            <v>1380</v>
          </cell>
          <cell r="H917">
            <v>1350</v>
          </cell>
          <cell r="I917">
            <v>1470</v>
          </cell>
          <cell r="J917">
            <v>1338</v>
          </cell>
          <cell r="K917">
            <v>1410</v>
          </cell>
          <cell r="L917">
            <v>1470</v>
          </cell>
          <cell r="M917">
            <v>8418</v>
          </cell>
          <cell r="N917">
            <v>1260</v>
          </cell>
          <cell r="O917">
            <v>1200</v>
          </cell>
          <cell r="P917">
            <v>1446</v>
          </cell>
          <cell r="Q917">
            <v>1410</v>
          </cell>
          <cell r="R917">
            <v>1398</v>
          </cell>
          <cell r="S917">
            <v>1428</v>
          </cell>
          <cell r="T917">
            <v>8142</v>
          </cell>
          <cell r="U917">
            <v>16560</v>
          </cell>
          <cell r="V917">
            <v>16560</v>
          </cell>
          <cell r="W917">
            <v>1</v>
          </cell>
        </row>
        <row r="918">
          <cell r="B918" t="str">
            <v>ZIPLOC EX.RES.DES.PE.12x15 P.L</v>
          </cell>
          <cell r="D918">
            <v>12</v>
          </cell>
          <cell r="E918" t="str">
            <v>280245</v>
          </cell>
          <cell r="F918">
            <v>1</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1</v>
          </cell>
        </row>
        <row r="919">
          <cell r="B919" t="str">
            <v>ZIPLOC DES.PE.12x15 3/02</v>
          </cell>
          <cell r="D919">
            <v>12</v>
          </cell>
          <cell r="E919" t="str">
            <v>280246</v>
          </cell>
          <cell r="F919">
            <v>1</v>
          </cell>
          <cell r="G919">
            <v>496</v>
          </cell>
          <cell r="H919">
            <v>540</v>
          </cell>
          <cell r="I919">
            <v>648</v>
          </cell>
          <cell r="J919">
            <v>604</v>
          </cell>
          <cell r="K919">
            <v>540</v>
          </cell>
          <cell r="L919">
            <v>664</v>
          </cell>
          <cell r="M919">
            <v>3492</v>
          </cell>
          <cell r="N919">
            <v>448</v>
          </cell>
          <cell r="O919">
            <v>432</v>
          </cell>
          <cell r="P919">
            <v>544</v>
          </cell>
          <cell r="Q919">
            <v>532</v>
          </cell>
          <cell r="R919">
            <v>532</v>
          </cell>
          <cell r="S919">
            <v>640</v>
          </cell>
          <cell r="T919">
            <v>3128</v>
          </cell>
          <cell r="U919">
            <v>6620</v>
          </cell>
          <cell r="V919">
            <v>6620</v>
          </cell>
          <cell r="W919">
            <v>1</v>
          </cell>
        </row>
        <row r="920">
          <cell r="B920" t="str">
            <v>TOTAL SLIDE FREEZER</v>
          </cell>
          <cell r="D920">
            <v>0</v>
          </cell>
          <cell r="F920">
            <v>0</v>
          </cell>
          <cell r="G920">
            <v>2496</v>
          </cell>
          <cell r="H920">
            <v>2565</v>
          </cell>
          <cell r="I920">
            <v>2928</v>
          </cell>
          <cell r="J920">
            <v>2697</v>
          </cell>
          <cell r="K920">
            <v>2625</v>
          </cell>
          <cell r="L920">
            <v>2964</v>
          </cell>
          <cell r="M920">
            <v>16275</v>
          </cell>
          <cell r="N920">
            <v>2268</v>
          </cell>
          <cell r="O920">
            <v>2172</v>
          </cell>
          <cell r="P920">
            <v>2670</v>
          </cell>
          <cell r="Q920">
            <v>2607</v>
          </cell>
          <cell r="R920">
            <v>2595</v>
          </cell>
          <cell r="S920">
            <v>2868</v>
          </cell>
          <cell r="T920">
            <v>15180</v>
          </cell>
          <cell r="U920">
            <v>31455</v>
          </cell>
          <cell r="V920">
            <v>31455</v>
          </cell>
          <cell r="W920">
            <v>1</v>
          </cell>
        </row>
        <row r="921">
          <cell r="D921">
            <v>0</v>
          </cell>
          <cell r="F921">
            <v>0</v>
          </cell>
          <cell r="W921">
            <v>1</v>
          </cell>
        </row>
        <row r="922">
          <cell r="B922" t="str">
            <v>ZIPLOC P/VEGETALES 12X10</v>
          </cell>
          <cell r="D922">
            <v>12</v>
          </cell>
          <cell r="E922" t="str">
            <v>280250</v>
          </cell>
          <cell r="F922">
            <v>1</v>
          </cell>
          <cell r="G922">
            <v>180</v>
          </cell>
          <cell r="H922">
            <v>150</v>
          </cell>
          <cell r="I922">
            <v>195</v>
          </cell>
          <cell r="J922">
            <v>195</v>
          </cell>
          <cell r="K922">
            <v>180</v>
          </cell>
          <cell r="L922">
            <v>250</v>
          </cell>
          <cell r="M922">
            <v>1150</v>
          </cell>
          <cell r="N922">
            <v>120</v>
          </cell>
          <cell r="O922">
            <v>110</v>
          </cell>
          <cell r="P922">
            <v>240</v>
          </cell>
          <cell r="Q922">
            <v>275</v>
          </cell>
          <cell r="R922">
            <v>283</v>
          </cell>
          <cell r="S922">
            <v>290</v>
          </cell>
          <cell r="T922">
            <v>1318</v>
          </cell>
          <cell r="U922">
            <v>2468</v>
          </cell>
          <cell r="V922">
            <v>2468</v>
          </cell>
          <cell r="W922">
            <v>1</v>
          </cell>
        </row>
        <row r="923">
          <cell r="B923" t="str">
            <v>TOTAL  VEGGIES</v>
          </cell>
          <cell r="D923">
            <v>0</v>
          </cell>
          <cell r="F923">
            <v>0</v>
          </cell>
          <cell r="G923">
            <v>180</v>
          </cell>
          <cell r="H923">
            <v>150</v>
          </cell>
          <cell r="I923">
            <v>195</v>
          </cell>
          <cell r="J923">
            <v>195</v>
          </cell>
          <cell r="K923">
            <v>180</v>
          </cell>
          <cell r="L923">
            <v>250</v>
          </cell>
          <cell r="M923">
            <v>1150</v>
          </cell>
          <cell r="N923">
            <v>120</v>
          </cell>
          <cell r="O923">
            <v>110</v>
          </cell>
          <cell r="P923">
            <v>240</v>
          </cell>
          <cell r="Q923">
            <v>275</v>
          </cell>
          <cell r="R923">
            <v>283</v>
          </cell>
          <cell r="S923">
            <v>290</v>
          </cell>
          <cell r="T923">
            <v>1318</v>
          </cell>
          <cell r="U923">
            <v>2468</v>
          </cell>
          <cell r="V923">
            <v>2468</v>
          </cell>
          <cell r="W923">
            <v>1</v>
          </cell>
        </row>
        <row r="924">
          <cell r="D924">
            <v>0</v>
          </cell>
          <cell r="F924">
            <v>0</v>
          </cell>
          <cell r="W924">
            <v>1</v>
          </cell>
        </row>
        <row r="925">
          <cell r="B925" t="str">
            <v>ZIPLOC FILM EX.ADHER 12X15</v>
          </cell>
          <cell r="D925">
            <v>12</v>
          </cell>
          <cell r="E925" t="str">
            <v>280310</v>
          </cell>
          <cell r="F925">
            <v>1</v>
          </cell>
          <cell r="G925">
            <v>2326</v>
          </cell>
          <cell r="H925">
            <v>2850</v>
          </cell>
          <cell r="I925">
            <v>2780</v>
          </cell>
          <cell r="J925">
            <v>2980</v>
          </cell>
          <cell r="K925">
            <v>2830</v>
          </cell>
          <cell r="L925">
            <v>3200</v>
          </cell>
          <cell r="M925">
            <v>16966</v>
          </cell>
          <cell r="N925">
            <v>2500</v>
          </cell>
          <cell r="O925">
            <v>2370</v>
          </cell>
          <cell r="P925">
            <v>2850</v>
          </cell>
          <cell r="Q925">
            <v>2950</v>
          </cell>
          <cell r="R925">
            <v>3200</v>
          </cell>
          <cell r="S925">
            <v>3300</v>
          </cell>
          <cell r="T925">
            <v>17170</v>
          </cell>
          <cell r="U925">
            <v>34136</v>
          </cell>
          <cell r="V925">
            <v>34136</v>
          </cell>
          <cell r="W925">
            <v>1</v>
          </cell>
        </row>
        <row r="926">
          <cell r="B926" t="str">
            <v xml:space="preserve">  TOTAL FILM</v>
          </cell>
          <cell r="D926">
            <v>0</v>
          </cell>
          <cell r="F926">
            <v>0</v>
          </cell>
          <cell r="G926">
            <v>2326</v>
          </cell>
          <cell r="H926">
            <v>2850</v>
          </cell>
          <cell r="I926">
            <v>2780</v>
          </cell>
          <cell r="J926">
            <v>2980</v>
          </cell>
          <cell r="K926">
            <v>2830</v>
          </cell>
          <cell r="L926">
            <v>3200</v>
          </cell>
          <cell r="M926">
            <v>16966</v>
          </cell>
          <cell r="N926">
            <v>2500</v>
          </cell>
          <cell r="O926">
            <v>2370</v>
          </cell>
          <cell r="P926">
            <v>2850</v>
          </cell>
          <cell r="Q926">
            <v>2950</v>
          </cell>
          <cell r="R926">
            <v>3200</v>
          </cell>
          <cell r="S926">
            <v>3300</v>
          </cell>
          <cell r="T926">
            <v>17170</v>
          </cell>
          <cell r="U926">
            <v>34136</v>
          </cell>
          <cell r="V926">
            <v>34136</v>
          </cell>
          <cell r="W926">
            <v>1</v>
          </cell>
        </row>
        <row r="927">
          <cell r="D927">
            <v>0</v>
          </cell>
          <cell r="F927">
            <v>0</v>
          </cell>
          <cell r="W927">
            <v>1</v>
          </cell>
        </row>
        <row r="928">
          <cell r="B928" t="str">
            <v>ZIPLOC MINI 12X15X20</v>
          </cell>
          <cell r="D928">
            <v>0</v>
          </cell>
          <cell r="E928" t="str">
            <v>280350</v>
          </cell>
          <cell r="F928">
            <v>1</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1</v>
          </cell>
        </row>
        <row r="929">
          <cell r="B929" t="str">
            <v xml:space="preserve">  TOTAL MINI</v>
          </cell>
          <cell r="D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1</v>
          </cell>
        </row>
        <row r="930">
          <cell r="D930">
            <v>0</v>
          </cell>
          <cell r="F930">
            <v>0</v>
          </cell>
          <cell r="W930">
            <v>1</v>
          </cell>
        </row>
        <row r="931">
          <cell r="B931" t="str">
            <v>ZIPLOC RECIP CUAD 12X3X900</v>
          </cell>
          <cell r="D931">
            <v>20</v>
          </cell>
          <cell r="E931" t="str">
            <v>280100</v>
          </cell>
          <cell r="F931">
            <v>1</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1</v>
          </cell>
        </row>
        <row r="932">
          <cell r="B932" t="str">
            <v xml:space="preserve">  TOTAL RECIP CUADRADO</v>
          </cell>
          <cell r="D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1</v>
          </cell>
        </row>
        <row r="933">
          <cell r="D933">
            <v>0</v>
          </cell>
          <cell r="F933">
            <v>0</v>
          </cell>
          <cell r="W933">
            <v>1</v>
          </cell>
        </row>
        <row r="934">
          <cell r="B934" t="str">
            <v>ZIPLOC ALUMINIO 12X8m</v>
          </cell>
          <cell r="D934">
            <v>20</v>
          </cell>
          <cell r="E934" t="str">
            <v>280710</v>
          </cell>
          <cell r="F934">
            <v>1</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1</v>
          </cell>
        </row>
        <row r="935">
          <cell r="B935" t="str">
            <v xml:space="preserve">  TOTAL MU</v>
          </cell>
          <cell r="D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1</v>
          </cell>
        </row>
        <row r="936">
          <cell r="D936">
            <v>0</v>
          </cell>
          <cell r="W936">
            <v>1</v>
          </cell>
        </row>
        <row r="937">
          <cell r="B937" t="str">
            <v>ZIPLOC SANDWICH X25</v>
          </cell>
          <cell r="D937">
            <v>12</v>
          </cell>
          <cell r="E937" t="str">
            <v>280170</v>
          </cell>
          <cell r="F937">
            <v>1</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1</v>
          </cell>
        </row>
        <row r="938">
          <cell r="B938" t="str">
            <v>ZIPLOC SANDWICH X50 TAILANDIA</v>
          </cell>
          <cell r="D938">
            <v>12</v>
          </cell>
          <cell r="E938" t="str">
            <v>280160</v>
          </cell>
          <cell r="F938">
            <v>1</v>
          </cell>
          <cell r="G938">
            <v>38</v>
          </cell>
          <cell r="H938">
            <v>38</v>
          </cell>
          <cell r="I938">
            <v>50</v>
          </cell>
          <cell r="J938">
            <v>50</v>
          </cell>
          <cell r="K938">
            <v>35</v>
          </cell>
          <cell r="L938">
            <v>35</v>
          </cell>
          <cell r="M938">
            <v>246</v>
          </cell>
          <cell r="N938">
            <v>40</v>
          </cell>
          <cell r="O938">
            <v>40</v>
          </cell>
          <cell r="P938">
            <v>32</v>
          </cell>
          <cell r="Q938">
            <v>32</v>
          </cell>
          <cell r="R938">
            <v>50</v>
          </cell>
          <cell r="S938">
            <v>50</v>
          </cell>
          <cell r="T938">
            <v>244</v>
          </cell>
          <cell r="U938">
            <v>490</v>
          </cell>
          <cell r="V938">
            <v>490</v>
          </cell>
          <cell r="W938">
            <v>1</v>
          </cell>
        </row>
        <row r="939">
          <cell r="B939" t="str">
            <v>ZIPLOC SANDWICH ECO PACK 10X12</v>
          </cell>
          <cell r="D939">
            <v>12</v>
          </cell>
          <cell r="E939" t="str">
            <v>280167</v>
          </cell>
          <cell r="F939">
            <v>1</v>
          </cell>
          <cell r="G939">
            <v>790</v>
          </cell>
          <cell r="H939">
            <v>860</v>
          </cell>
          <cell r="I939">
            <v>890</v>
          </cell>
          <cell r="J939">
            <v>880</v>
          </cell>
          <cell r="K939">
            <v>830</v>
          </cell>
          <cell r="L939">
            <v>900</v>
          </cell>
          <cell r="M939">
            <v>5150</v>
          </cell>
          <cell r="N939">
            <v>780</v>
          </cell>
          <cell r="O939">
            <v>730</v>
          </cell>
          <cell r="P939">
            <v>880</v>
          </cell>
          <cell r="Q939">
            <v>850</v>
          </cell>
          <cell r="R939">
            <v>890</v>
          </cell>
          <cell r="S939">
            <v>895</v>
          </cell>
          <cell r="T939">
            <v>5025</v>
          </cell>
          <cell r="U939">
            <v>10175</v>
          </cell>
          <cell r="V939">
            <v>10175</v>
          </cell>
          <cell r="W939">
            <v>1</v>
          </cell>
        </row>
        <row r="940">
          <cell r="B940" t="str">
            <v xml:space="preserve">  TOTAL SANDWICH</v>
          </cell>
          <cell r="D940">
            <v>0</v>
          </cell>
          <cell r="F940">
            <v>0</v>
          </cell>
          <cell r="G940">
            <v>828</v>
          </cell>
          <cell r="H940">
            <v>898</v>
          </cell>
          <cell r="I940">
            <v>940</v>
          </cell>
          <cell r="J940">
            <v>930</v>
          </cell>
          <cell r="K940">
            <v>865</v>
          </cell>
          <cell r="L940">
            <v>935</v>
          </cell>
          <cell r="M940">
            <v>5396</v>
          </cell>
          <cell r="N940">
            <v>820</v>
          </cell>
          <cell r="O940">
            <v>770</v>
          </cell>
          <cell r="P940">
            <v>912</v>
          </cell>
          <cell r="Q940">
            <v>882</v>
          </cell>
          <cell r="R940">
            <v>940</v>
          </cell>
          <cell r="S940">
            <v>945</v>
          </cell>
          <cell r="T940">
            <v>5269</v>
          </cell>
          <cell r="U940">
            <v>10665</v>
          </cell>
          <cell r="V940">
            <v>10665</v>
          </cell>
          <cell r="W940">
            <v>1</v>
          </cell>
        </row>
        <row r="941">
          <cell r="D941">
            <v>0</v>
          </cell>
          <cell r="F941">
            <v>0</v>
          </cell>
          <cell r="W941">
            <v>1</v>
          </cell>
        </row>
        <row r="942">
          <cell r="B942" t="str">
            <v>TOTAL BOLSAS FOOD</v>
          </cell>
          <cell r="D942">
            <v>0</v>
          </cell>
          <cell r="F942">
            <v>0</v>
          </cell>
          <cell r="G942">
            <v>8369.2000000000007</v>
          </cell>
          <cell r="H942">
            <v>8979.7999999999993</v>
          </cell>
          <cell r="I942">
            <v>9642.6</v>
          </cell>
          <cell r="J942">
            <v>9344.7999999999993</v>
          </cell>
          <cell r="K942">
            <v>9181.2000000000007</v>
          </cell>
          <cell r="L942">
            <v>10203.799999999999</v>
          </cell>
          <cell r="M942">
            <v>55721.4</v>
          </cell>
          <cell r="N942">
            <v>8196.5</v>
          </cell>
          <cell r="O942">
            <v>7773.5</v>
          </cell>
          <cell r="P942">
            <v>9489</v>
          </cell>
          <cell r="Q942">
            <v>9491.7999999999993</v>
          </cell>
          <cell r="R942">
            <v>9924.6</v>
          </cell>
          <cell r="S942">
            <v>10434</v>
          </cell>
          <cell r="T942">
            <v>55309.4</v>
          </cell>
          <cell r="U942">
            <v>111030.8</v>
          </cell>
          <cell r="V942">
            <v>111030.8</v>
          </cell>
          <cell r="W942">
            <v>1</v>
          </cell>
        </row>
        <row r="943">
          <cell r="D943">
            <v>0</v>
          </cell>
          <cell r="F943">
            <v>0</v>
          </cell>
          <cell r="W943">
            <v>1</v>
          </cell>
        </row>
        <row r="944">
          <cell r="D944">
            <v>0</v>
          </cell>
          <cell r="F944">
            <v>0</v>
          </cell>
          <cell r="W944">
            <v>1</v>
          </cell>
        </row>
        <row r="945">
          <cell r="B945" t="str">
            <v>BOLSAS ZIPLOC TOTAL</v>
          </cell>
          <cell r="D945">
            <v>0</v>
          </cell>
          <cell r="F945">
            <v>0</v>
          </cell>
          <cell r="G945">
            <v>21616.2</v>
          </cell>
          <cell r="H945">
            <v>22333.8</v>
          </cell>
          <cell r="I945">
            <v>23303.599999999999</v>
          </cell>
          <cell r="J945">
            <v>23048.6</v>
          </cell>
          <cell r="K945">
            <v>22602.7</v>
          </cell>
          <cell r="L945">
            <v>23178.799999999999</v>
          </cell>
          <cell r="M945">
            <v>136083.70000000001</v>
          </cell>
          <cell r="N945">
            <v>21703.599999999999</v>
          </cell>
          <cell r="O945">
            <v>21502</v>
          </cell>
          <cell r="P945">
            <v>23271</v>
          </cell>
          <cell r="Q945">
            <v>23295.199999999997</v>
          </cell>
          <cell r="R945">
            <v>23760.1</v>
          </cell>
          <cell r="S945">
            <v>24301.599999999999</v>
          </cell>
          <cell r="T945">
            <v>137833.5</v>
          </cell>
          <cell r="U945">
            <v>273917.2</v>
          </cell>
          <cell r="V945">
            <v>273917.2</v>
          </cell>
          <cell r="W945">
            <v>1</v>
          </cell>
        </row>
        <row r="946">
          <cell r="D946">
            <v>0</v>
          </cell>
          <cell r="F946">
            <v>0</v>
          </cell>
          <cell r="W946">
            <v>1</v>
          </cell>
        </row>
        <row r="947">
          <cell r="D947">
            <v>0</v>
          </cell>
          <cell r="F947">
            <v>0</v>
          </cell>
          <cell r="W947">
            <v>1</v>
          </cell>
        </row>
        <row r="948">
          <cell r="B948" t="str">
            <v>CERA AUTO NUEVO 12X500</v>
          </cell>
          <cell r="D948">
            <v>0</v>
          </cell>
          <cell r="E948" t="str">
            <v>070100</v>
          </cell>
          <cell r="F948">
            <v>0.77</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1</v>
          </cell>
        </row>
        <row r="949">
          <cell r="B949" t="str">
            <v>SHAMPOO GRAND PRIX 12 X 500</v>
          </cell>
          <cell r="D949">
            <v>12</v>
          </cell>
          <cell r="E949" t="str">
            <v>070300</v>
          </cell>
          <cell r="F949">
            <v>1.25</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1</v>
          </cell>
        </row>
        <row r="950">
          <cell r="B950" t="str">
            <v>GRAND PRIX PROT.GAT 12X500</v>
          </cell>
          <cell r="D950">
            <v>12</v>
          </cell>
          <cell r="E950" t="str">
            <v>070400</v>
          </cell>
          <cell r="F950">
            <v>1.1000000000000001</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1</v>
          </cell>
        </row>
        <row r="951">
          <cell r="B951" t="str">
            <v>REVIVIDOR DE GOMAS 12 X 440CC</v>
          </cell>
          <cell r="D951">
            <v>12</v>
          </cell>
          <cell r="E951" t="str">
            <v>070500</v>
          </cell>
          <cell r="F951">
            <v>1.1000000000000001</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1</v>
          </cell>
        </row>
        <row r="952">
          <cell r="B952" t="str">
            <v>TOTAL CUIDADO DE AUTOMOVILES</v>
          </cell>
          <cell r="D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row>
        <row r="953">
          <cell r="D953">
            <v>0</v>
          </cell>
          <cell r="F953">
            <v>0</v>
          </cell>
          <cell r="W953">
            <v>1</v>
          </cell>
        </row>
        <row r="954">
          <cell r="D954">
            <v>0</v>
          </cell>
          <cell r="F954">
            <v>0</v>
          </cell>
          <cell r="W954">
            <v>1</v>
          </cell>
        </row>
        <row r="955">
          <cell r="B955" t="str">
            <v xml:space="preserve"> TOTAL AUTOCARE</v>
          </cell>
          <cell r="D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1</v>
          </cell>
        </row>
        <row r="956">
          <cell r="D956">
            <v>0</v>
          </cell>
          <cell r="F956">
            <v>0</v>
          </cell>
          <cell r="W956">
            <v>1</v>
          </cell>
        </row>
        <row r="957">
          <cell r="D957">
            <v>0</v>
          </cell>
          <cell r="F957">
            <v>0</v>
          </cell>
          <cell r="W957">
            <v>1</v>
          </cell>
        </row>
        <row r="958">
          <cell r="D958">
            <v>0</v>
          </cell>
          <cell r="F958">
            <v>0</v>
          </cell>
          <cell r="W958">
            <v>1</v>
          </cell>
        </row>
        <row r="959">
          <cell r="B959" t="str">
            <v>TOTAL HOME CARE + VARIOS</v>
          </cell>
          <cell r="D959">
            <v>0</v>
          </cell>
          <cell r="F959">
            <v>0</v>
          </cell>
          <cell r="G959">
            <v>415124.20647804748</v>
          </cell>
          <cell r="H959">
            <v>335991.74488563795</v>
          </cell>
          <cell r="I959">
            <v>337735.09537411795</v>
          </cell>
          <cell r="J959">
            <v>436540.37252748333</v>
          </cell>
          <cell r="K959">
            <v>351048.79161015485</v>
          </cell>
          <cell r="L959">
            <v>349949.01002567483</v>
          </cell>
          <cell r="M959">
            <v>2226389.2209011163</v>
          </cell>
          <cell r="N959">
            <v>428928.56724958587</v>
          </cell>
          <cell r="O959">
            <v>345993.52410784794</v>
          </cell>
          <cell r="P959">
            <v>353882.01845183776</v>
          </cell>
          <cell r="Q959">
            <v>457865.1954650355</v>
          </cell>
          <cell r="R959">
            <v>370825.23210393393</v>
          </cell>
          <cell r="S959">
            <v>367912.37062156614</v>
          </cell>
          <cell r="T959">
            <v>2325406.907999807</v>
          </cell>
          <cell r="U959">
            <v>4551796.1289009238</v>
          </cell>
          <cell r="V959">
            <v>4302407.1411442701</v>
          </cell>
          <cell r="W959">
            <v>1</v>
          </cell>
        </row>
        <row r="960">
          <cell r="D960">
            <v>0</v>
          </cell>
          <cell r="F960">
            <v>0</v>
          </cell>
          <cell r="W960">
            <v>1</v>
          </cell>
        </row>
        <row r="961">
          <cell r="B961" t="str">
            <v>REPELENTES</v>
          </cell>
          <cell r="D961">
            <v>0</v>
          </cell>
          <cell r="F961">
            <v>0</v>
          </cell>
          <cell r="W961">
            <v>1</v>
          </cell>
        </row>
        <row r="962">
          <cell r="D962">
            <v>0</v>
          </cell>
          <cell r="F962">
            <v>0</v>
          </cell>
          <cell r="W962">
            <v>1</v>
          </cell>
        </row>
        <row r="963">
          <cell r="B963" t="str">
            <v xml:space="preserve"> REPELENTES OFF</v>
          </cell>
          <cell r="D963">
            <v>0</v>
          </cell>
          <cell r="F963">
            <v>0</v>
          </cell>
          <cell r="W963">
            <v>1</v>
          </cell>
        </row>
        <row r="964">
          <cell r="D964">
            <v>0</v>
          </cell>
          <cell r="F964">
            <v>0</v>
          </cell>
          <cell r="W964">
            <v>1</v>
          </cell>
        </row>
        <row r="965">
          <cell r="D965">
            <v>0</v>
          </cell>
          <cell r="F965">
            <v>0</v>
          </cell>
          <cell r="W965">
            <v>1</v>
          </cell>
        </row>
        <row r="966">
          <cell r="B966" t="str">
            <v>OFF EXTRA DURAC. 165X12</v>
          </cell>
          <cell r="C966">
            <v>165</v>
          </cell>
          <cell r="D966">
            <v>12</v>
          </cell>
          <cell r="E966" t="str">
            <v>100133</v>
          </cell>
          <cell r="F966">
            <v>1.1000000000000001</v>
          </cell>
          <cell r="G966">
            <v>0</v>
          </cell>
          <cell r="H966">
            <v>100</v>
          </cell>
          <cell r="I966">
            <v>500</v>
          </cell>
          <cell r="J966">
            <v>1500</v>
          </cell>
          <cell r="K966">
            <v>2000</v>
          </cell>
          <cell r="L966">
            <v>1200</v>
          </cell>
          <cell r="M966">
            <v>5300</v>
          </cell>
          <cell r="N966">
            <v>2500</v>
          </cell>
          <cell r="O966">
            <v>300</v>
          </cell>
          <cell r="P966">
            <v>250</v>
          </cell>
          <cell r="Q966">
            <v>400</v>
          </cell>
          <cell r="R966">
            <v>100</v>
          </cell>
          <cell r="S966">
            <v>0</v>
          </cell>
          <cell r="T966">
            <v>3550</v>
          </cell>
          <cell r="U966">
            <v>8850</v>
          </cell>
          <cell r="V966">
            <v>9735</v>
          </cell>
          <cell r="W966">
            <v>1</v>
          </cell>
        </row>
        <row r="967">
          <cell r="B967" t="str">
            <v>OFF AER.N.F. 165CC</v>
          </cell>
          <cell r="C967">
            <v>165</v>
          </cell>
          <cell r="D967">
            <v>12</v>
          </cell>
          <cell r="E967" t="str">
            <v>100131</v>
          </cell>
          <cell r="F967">
            <v>1.1000000000000001</v>
          </cell>
          <cell r="G967">
            <v>0</v>
          </cell>
          <cell r="H967">
            <v>350</v>
          </cell>
          <cell r="I967">
            <v>2000</v>
          </cell>
          <cell r="J967">
            <v>18000</v>
          </cell>
          <cell r="K967">
            <v>25000</v>
          </cell>
          <cell r="L967">
            <v>12000</v>
          </cell>
          <cell r="M967">
            <v>57350</v>
          </cell>
          <cell r="N967">
            <v>15000</v>
          </cell>
          <cell r="O967">
            <v>5000</v>
          </cell>
          <cell r="P967">
            <v>2500</v>
          </cell>
          <cell r="Q967">
            <v>2000</v>
          </cell>
          <cell r="R967">
            <v>2000</v>
          </cell>
          <cell r="S967">
            <v>500</v>
          </cell>
          <cell r="T967">
            <v>27000</v>
          </cell>
          <cell r="U967">
            <v>84350</v>
          </cell>
          <cell r="V967">
            <v>92785.000000000015</v>
          </cell>
          <cell r="W967">
            <v>1</v>
          </cell>
        </row>
        <row r="968">
          <cell r="B968" t="str">
            <v>2 OFF X 165CC C/1 PROT INT GRA</v>
          </cell>
          <cell r="C968">
            <v>165</v>
          </cell>
          <cell r="D968">
            <v>12</v>
          </cell>
          <cell r="E968" t="str">
            <v>100134</v>
          </cell>
          <cell r="F968">
            <v>1.1000000000000001</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1</v>
          </cell>
        </row>
        <row r="969">
          <cell r="B969" t="str">
            <v>OFF AEROSOL 290CC X12</v>
          </cell>
          <cell r="C969">
            <v>290</v>
          </cell>
          <cell r="D969">
            <v>12</v>
          </cell>
          <cell r="E969" t="str">
            <v>100135</v>
          </cell>
          <cell r="F969">
            <v>1.93</v>
          </cell>
          <cell r="G969">
            <v>0</v>
          </cell>
          <cell r="H969">
            <v>100</v>
          </cell>
          <cell r="I969">
            <v>800</v>
          </cell>
          <cell r="J969">
            <v>2500</v>
          </cell>
          <cell r="K969">
            <v>3500</v>
          </cell>
          <cell r="L969">
            <v>2500</v>
          </cell>
          <cell r="M969">
            <v>9400</v>
          </cell>
          <cell r="N969">
            <v>4400</v>
          </cell>
          <cell r="O969">
            <v>2000</v>
          </cell>
          <cell r="P969">
            <v>500</v>
          </cell>
          <cell r="Q969">
            <v>200</v>
          </cell>
          <cell r="R969">
            <v>100</v>
          </cell>
          <cell r="S969">
            <v>0</v>
          </cell>
          <cell r="T969">
            <v>7200</v>
          </cell>
          <cell r="U969">
            <v>16600</v>
          </cell>
          <cell r="V969">
            <v>32038</v>
          </cell>
          <cell r="W969">
            <v>1</v>
          </cell>
        </row>
        <row r="970">
          <cell r="B970" t="str">
            <v>OFF CREMA X 60CC C/ALOE VERA</v>
          </cell>
          <cell r="C970">
            <v>60</v>
          </cell>
          <cell r="D970">
            <v>24</v>
          </cell>
          <cell r="E970" t="str">
            <v>100152</v>
          </cell>
          <cell r="F970">
            <v>0.8</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1</v>
          </cell>
        </row>
        <row r="971">
          <cell r="B971" t="str">
            <v>OFF CREMA X 60CC C/ALOE VERA</v>
          </cell>
          <cell r="C971">
            <v>60</v>
          </cell>
          <cell r="D971">
            <v>24</v>
          </cell>
          <cell r="E971" t="str">
            <v>100154</v>
          </cell>
          <cell r="F971">
            <v>0.8</v>
          </cell>
          <cell r="G971">
            <v>1973.0150035460838</v>
          </cell>
          <cell r="H971">
            <v>1764.033823252189</v>
          </cell>
          <cell r="I971">
            <v>3000</v>
          </cell>
          <cell r="J971">
            <v>8000</v>
          </cell>
          <cell r="K971">
            <v>12000</v>
          </cell>
          <cell r="L971">
            <v>15000</v>
          </cell>
          <cell r="M971">
            <v>41737.048826798273</v>
          </cell>
          <cell r="N971">
            <v>11500</v>
          </cell>
          <cell r="O971">
            <v>8800</v>
          </cell>
          <cell r="P971">
            <v>5469</v>
          </cell>
          <cell r="Q971">
            <v>3552.6120615397872</v>
          </cell>
          <cell r="R971">
            <v>708.22027093118527</v>
          </cell>
          <cell r="S971">
            <v>595.16849437447752</v>
          </cell>
          <cell r="T971">
            <v>30625.000826845451</v>
          </cell>
          <cell r="U971">
            <v>72362.049653643728</v>
          </cell>
          <cell r="V971">
            <v>57889.639722914988</v>
          </cell>
          <cell r="W971">
            <v>1</v>
          </cell>
        </row>
        <row r="972">
          <cell r="B972" t="str">
            <v>OFF GEL 100GR X12</v>
          </cell>
          <cell r="C972">
            <v>100</v>
          </cell>
          <cell r="D972">
            <v>12</v>
          </cell>
          <cell r="E972" t="str">
            <v>100181</v>
          </cell>
          <cell r="F972">
            <v>0.84</v>
          </cell>
          <cell r="K972">
            <v>0</v>
          </cell>
          <cell r="L972">
            <v>0</v>
          </cell>
          <cell r="M972">
            <v>0</v>
          </cell>
          <cell r="N972">
            <v>0</v>
          </cell>
          <cell r="O972">
            <v>0</v>
          </cell>
          <cell r="P972">
            <v>0</v>
          </cell>
          <cell r="Q972">
            <v>0</v>
          </cell>
          <cell r="R972">
            <v>0</v>
          </cell>
          <cell r="S972">
            <v>0</v>
          </cell>
          <cell r="T972">
            <v>0</v>
          </cell>
          <cell r="U972">
            <v>0</v>
          </cell>
          <cell r="V972">
            <v>0</v>
          </cell>
          <cell r="W972">
            <v>1</v>
          </cell>
        </row>
        <row r="973">
          <cell r="B973" t="str">
            <v xml:space="preserve">   OFF TOTAL</v>
          </cell>
          <cell r="D973">
            <v>0</v>
          </cell>
          <cell r="F973">
            <v>0</v>
          </cell>
          <cell r="G973">
            <v>1973.0150035460838</v>
          </cell>
          <cell r="H973">
            <v>2314.033823252189</v>
          </cell>
          <cell r="I973">
            <v>6300</v>
          </cell>
          <cell r="J973">
            <v>30000</v>
          </cell>
          <cell r="K973">
            <v>42500</v>
          </cell>
          <cell r="L973">
            <v>30700</v>
          </cell>
          <cell r="M973">
            <v>113787.04882679827</v>
          </cell>
          <cell r="N973">
            <v>33400</v>
          </cell>
          <cell r="O973">
            <v>16100</v>
          </cell>
          <cell r="P973">
            <v>8719</v>
          </cell>
          <cell r="Q973">
            <v>6152.6120615397867</v>
          </cell>
          <cell r="R973">
            <v>2908.220270931185</v>
          </cell>
          <cell r="S973">
            <v>1095.1684943744776</v>
          </cell>
          <cell r="T973">
            <v>68375.000826845455</v>
          </cell>
          <cell r="U973">
            <v>182162.04965364374</v>
          </cell>
          <cell r="V973">
            <v>192447.63972291499</v>
          </cell>
          <cell r="W973">
            <v>1</v>
          </cell>
        </row>
        <row r="974">
          <cell r="D974">
            <v>0</v>
          </cell>
          <cell r="F974">
            <v>0</v>
          </cell>
          <cell r="W974">
            <v>1</v>
          </cell>
        </row>
        <row r="975">
          <cell r="B975" t="str">
            <v>OFF CREMA CON ALOE VERA 200X12</v>
          </cell>
          <cell r="C975">
            <v>200</v>
          </cell>
          <cell r="D975">
            <v>12</v>
          </cell>
          <cell r="E975" t="str">
            <v>100232</v>
          </cell>
          <cell r="F975">
            <v>1.37</v>
          </cell>
          <cell r="G975">
            <v>1281.0407724170782</v>
          </cell>
          <cell r="H975">
            <v>1145.3533031666345</v>
          </cell>
          <cell r="I975">
            <v>2500</v>
          </cell>
          <cell r="J975">
            <v>6500</v>
          </cell>
          <cell r="K975">
            <v>9000</v>
          </cell>
          <cell r="L975">
            <v>12500</v>
          </cell>
          <cell r="M975">
            <v>32926.39407558371</v>
          </cell>
          <cell r="N975">
            <v>7500</v>
          </cell>
          <cell r="O975">
            <v>5155</v>
          </cell>
          <cell r="P975">
            <v>3574.6100616063122</v>
          </cell>
          <cell r="Q975">
            <v>2306.6428239185252</v>
          </cell>
          <cell r="R975">
            <v>459.83382857429297</v>
          </cell>
          <cell r="S975">
            <v>386.43147993374191</v>
          </cell>
          <cell r="T975">
            <v>19382.518194032873</v>
          </cell>
          <cell r="U975">
            <v>52308.912269616587</v>
          </cell>
          <cell r="V975">
            <v>71663.209809374734</v>
          </cell>
          <cell r="W975">
            <v>1</v>
          </cell>
        </row>
        <row r="976">
          <cell r="B976" t="str">
            <v>OFF CREMA ALOE 200X12 20% DESC</v>
          </cell>
          <cell r="C976">
            <v>200</v>
          </cell>
          <cell r="D976">
            <v>12</v>
          </cell>
          <cell r="E976" t="str">
            <v>100236</v>
          </cell>
          <cell r="F976">
            <v>1.37</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1</v>
          </cell>
        </row>
        <row r="977">
          <cell r="B977" t="str">
            <v>OFF PROTECCION SOLAR 100X12</v>
          </cell>
          <cell r="C977">
            <v>100</v>
          </cell>
          <cell r="D977">
            <v>12</v>
          </cell>
          <cell r="E977" t="str">
            <v>100237</v>
          </cell>
          <cell r="F977">
            <v>0.6</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1</v>
          </cell>
        </row>
        <row r="978">
          <cell r="B978" t="str">
            <v>OFF SPRAY CON ALOE VERA 200X12</v>
          </cell>
          <cell r="C978">
            <v>200</v>
          </cell>
          <cell r="D978">
            <v>12</v>
          </cell>
          <cell r="E978" t="str">
            <v>100242</v>
          </cell>
          <cell r="F978">
            <v>1.33</v>
          </cell>
          <cell r="G978">
            <v>581.56309532785315</v>
          </cell>
          <cell r="H978">
            <v>519.96409995348938</v>
          </cell>
          <cell r="I978">
            <v>1385.7637225001815</v>
          </cell>
          <cell r="J978">
            <v>2500</v>
          </cell>
          <cell r="K978">
            <v>3500</v>
          </cell>
          <cell r="L978">
            <v>4151</v>
          </cell>
          <cell r="M978">
            <v>12638.290917781524</v>
          </cell>
          <cell r="N978">
            <v>3389.2359944350665</v>
          </cell>
          <cell r="O978">
            <v>2396.0081561104266</v>
          </cell>
          <cell r="P978">
            <v>1622.790887518312</v>
          </cell>
          <cell r="Q978">
            <v>1047.1628767621212</v>
          </cell>
          <cell r="R978">
            <v>208.75399943559054</v>
          </cell>
          <cell r="S978">
            <v>175.43101862274031</v>
          </cell>
          <cell r="T978">
            <v>8839.3829328842567</v>
          </cell>
          <cell r="U978">
            <v>21477.673850665778</v>
          </cell>
          <cell r="V978">
            <v>28565.306221385486</v>
          </cell>
          <cell r="W978">
            <v>1</v>
          </cell>
        </row>
        <row r="979">
          <cell r="B979" t="str">
            <v xml:space="preserve">   OFF SKIN TOTAL</v>
          </cell>
          <cell r="D979">
            <v>0</v>
          </cell>
          <cell r="F979">
            <v>0</v>
          </cell>
          <cell r="G979">
            <v>1862.6038677449314</v>
          </cell>
          <cell r="H979">
            <v>1665.3174031201238</v>
          </cell>
          <cell r="I979">
            <v>3885.7637225001818</v>
          </cell>
          <cell r="J979">
            <v>9000</v>
          </cell>
          <cell r="K979">
            <v>12500</v>
          </cell>
          <cell r="L979">
            <v>16651</v>
          </cell>
          <cell r="M979">
            <v>45564.684993365234</v>
          </cell>
          <cell r="N979">
            <v>10889.235994435066</v>
          </cell>
          <cell r="O979">
            <v>7551.0081561104271</v>
          </cell>
          <cell r="P979">
            <v>5197.4009491246243</v>
          </cell>
          <cell r="Q979">
            <v>3353.8057006806466</v>
          </cell>
          <cell r="R979">
            <v>668.58782800988354</v>
          </cell>
          <cell r="S979">
            <v>561.86249855648225</v>
          </cell>
          <cell r="T979">
            <v>28221.901126917131</v>
          </cell>
          <cell r="U979">
            <v>73786.586120282358</v>
          </cell>
          <cell r="V979">
            <v>100228.51603076022</v>
          </cell>
          <cell r="W979">
            <v>1</v>
          </cell>
        </row>
        <row r="980">
          <cell r="D980">
            <v>0</v>
          </cell>
          <cell r="F980">
            <v>0</v>
          </cell>
          <cell r="W980">
            <v>1</v>
          </cell>
        </row>
        <row r="981">
          <cell r="B981" t="str">
            <v>OFF CANDLES TWIN PACK (x2)</v>
          </cell>
          <cell r="C981">
            <v>2</v>
          </cell>
          <cell r="D981">
            <v>24</v>
          </cell>
          <cell r="E981" t="str">
            <v>100320</v>
          </cell>
          <cell r="F981">
            <v>1</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1</v>
          </cell>
        </row>
        <row r="982">
          <cell r="B982" t="str">
            <v>OFF CANDLES SINGLE PACK (x1)</v>
          </cell>
          <cell r="C982">
            <v>1</v>
          </cell>
          <cell r="D982">
            <v>12</v>
          </cell>
          <cell r="E982" t="str">
            <v>100321</v>
          </cell>
          <cell r="F982">
            <v>1</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1</v>
          </cell>
        </row>
        <row r="983">
          <cell r="B983" t="str">
            <v xml:space="preserve">     TOTAL CANDLES</v>
          </cell>
          <cell r="D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1</v>
          </cell>
        </row>
        <row r="984">
          <cell r="D984">
            <v>0</v>
          </cell>
          <cell r="F984">
            <v>0</v>
          </cell>
          <cell r="W984">
            <v>1</v>
          </cell>
        </row>
        <row r="985">
          <cell r="B985" t="str">
            <v xml:space="preserve">  REP. CORPORAL - OFF</v>
          </cell>
          <cell r="D985">
            <v>0</v>
          </cell>
          <cell r="F985">
            <v>0</v>
          </cell>
          <cell r="G985">
            <v>3835.6188712910152</v>
          </cell>
          <cell r="H985">
            <v>3979.3512263723128</v>
          </cell>
          <cell r="I985">
            <v>10185.763722500182</v>
          </cell>
          <cell r="J985">
            <v>39000</v>
          </cell>
          <cell r="K985">
            <v>55000</v>
          </cell>
          <cell r="L985">
            <v>47351</v>
          </cell>
          <cell r="M985">
            <v>159351.7338201635</v>
          </cell>
          <cell r="N985">
            <v>44289.235994435068</v>
          </cell>
          <cell r="O985">
            <v>23651.008156110427</v>
          </cell>
          <cell r="P985">
            <v>13916.400949124625</v>
          </cell>
          <cell r="Q985">
            <v>9506.4177622204334</v>
          </cell>
          <cell r="R985">
            <v>3576.8080989410687</v>
          </cell>
          <cell r="S985">
            <v>1657.0309929309599</v>
          </cell>
          <cell r="T985">
            <v>96596.901953762586</v>
          </cell>
          <cell r="U985">
            <v>255948.6357739261</v>
          </cell>
          <cell r="V985">
            <v>292676.15575367521</v>
          </cell>
          <cell r="W985">
            <v>1</v>
          </cell>
        </row>
        <row r="986">
          <cell r="D986">
            <v>0</v>
          </cell>
          <cell r="F986">
            <v>0</v>
          </cell>
          <cell r="W986">
            <v>1</v>
          </cell>
        </row>
        <row r="987">
          <cell r="B987" t="str">
            <v xml:space="preserve"> REPELENTES FUYI</v>
          </cell>
          <cell r="D987">
            <v>0</v>
          </cell>
          <cell r="F987">
            <v>0</v>
          </cell>
          <cell r="W987">
            <v>1</v>
          </cell>
        </row>
        <row r="988">
          <cell r="D988">
            <v>0</v>
          </cell>
          <cell r="F988">
            <v>0</v>
          </cell>
          <cell r="W988">
            <v>1</v>
          </cell>
        </row>
        <row r="989">
          <cell r="D989">
            <v>0</v>
          </cell>
          <cell r="F989">
            <v>0</v>
          </cell>
          <cell r="W989">
            <v>1</v>
          </cell>
        </row>
        <row r="990">
          <cell r="B990" t="str">
            <v>FUYI REPEL.AER.180X12</v>
          </cell>
          <cell r="C990">
            <v>180</v>
          </cell>
          <cell r="D990">
            <v>0</v>
          </cell>
          <cell r="E990" t="str">
            <v>100260</v>
          </cell>
          <cell r="F990">
            <v>1.2</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1</v>
          </cell>
        </row>
        <row r="991">
          <cell r="B991" t="str">
            <v>FUYI REPEL.AER.165X12</v>
          </cell>
          <cell r="C991">
            <v>165</v>
          </cell>
          <cell r="D991">
            <v>0</v>
          </cell>
          <cell r="E991" t="str">
            <v>100261</v>
          </cell>
          <cell r="F991">
            <v>1.1000000000000001</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1</v>
          </cell>
        </row>
        <row r="992">
          <cell r="B992" t="str">
            <v>FUYI REP 165X12</v>
          </cell>
          <cell r="C992">
            <v>165</v>
          </cell>
          <cell r="D992">
            <v>12</v>
          </cell>
          <cell r="E992" t="str">
            <v>100262</v>
          </cell>
          <cell r="F992">
            <v>1.1000000000000001</v>
          </cell>
          <cell r="G992">
            <v>548.87531188909577</v>
          </cell>
          <cell r="H992">
            <v>490.73859711165858</v>
          </cell>
          <cell r="I992">
            <v>750</v>
          </cell>
          <cell r="J992">
            <v>2000</v>
          </cell>
          <cell r="K992">
            <v>3783.7888049162816</v>
          </cell>
          <cell r="L992">
            <v>4354</v>
          </cell>
          <cell r="M992">
            <v>11927.402713917036</v>
          </cell>
          <cell r="N992">
            <v>3198.7379846765907</v>
          </cell>
          <cell r="O992">
            <v>2261.3362755292128</v>
          </cell>
          <cell r="P992">
            <v>1531.5790525106536</v>
          </cell>
          <cell r="Q992">
            <v>988.30523325671675</v>
          </cell>
          <cell r="R992">
            <v>197.02061129534374</v>
          </cell>
          <cell r="S992">
            <v>165.57060761789833</v>
          </cell>
          <cell r="T992">
            <v>8342.5497648864148</v>
          </cell>
          <cell r="U992">
            <v>20269.952478803451</v>
          </cell>
          <cell r="V992">
            <v>22296.947726683797</v>
          </cell>
          <cell r="W992">
            <v>1</v>
          </cell>
        </row>
        <row r="993">
          <cell r="B993" t="str">
            <v>FUYI REPEL. CREMA 60X24</v>
          </cell>
          <cell r="C993">
            <v>60</v>
          </cell>
          <cell r="D993">
            <v>0</v>
          </cell>
          <cell r="E993" t="str">
            <v>100270</v>
          </cell>
          <cell r="F993">
            <v>0.82</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1</v>
          </cell>
        </row>
        <row r="994">
          <cell r="B994" t="str">
            <v>FUYI REP CREMA C/ALOE VRA 60CC</v>
          </cell>
          <cell r="C994">
            <v>60</v>
          </cell>
          <cell r="D994">
            <v>24</v>
          </cell>
          <cell r="E994" t="str">
            <v>100271</v>
          </cell>
          <cell r="F994">
            <v>0.82</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1</v>
          </cell>
        </row>
        <row r="995">
          <cell r="B995" t="str">
            <v>FUYI REP CREMA 60X24</v>
          </cell>
          <cell r="C995">
            <v>60</v>
          </cell>
          <cell r="D995">
            <v>24</v>
          </cell>
          <cell r="E995" t="str">
            <v>100272</v>
          </cell>
          <cell r="F995">
            <v>0.82</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1</v>
          </cell>
        </row>
        <row r="996">
          <cell r="B996" t="str">
            <v>FUYI REPEL.CREMA 200X12</v>
          </cell>
          <cell r="C996">
            <v>200</v>
          </cell>
          <cell r="D996">
            <v>0</v>
          </cell>
          <cell r="E996" t="str">
            <v>100280</v>
          </cell>
          <cell r="F996">
            <v>1.37</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1</v>
          </cell>
        </row>
        <row r="997">
          <cell r="B997" t="str">
            <v>FUYI REP CREMA 200X12</v>
          </cell>
          <cell r="C997">
            <v>200</v>
          </cell>
          <cell r="D997">
            <v>12</v>
          </cell>
          <cell r="E997" t="str">
            <v>100282</v>
          </cell>
          <cell r="F997">
            <v>1.37</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1</v>
          </cell>
        </row>
        <row r="998">
          <cell r="B998" t="str">
            <v>FUYI REPEL. CREMA ALOE 60X24</v>
          </cell>
          <cell r="C998">
            <v>60</v>
          </cell>
          <cell r="D998">
            <v>0</v>
          </cell>
          <cell r="E998" t="str">
            <v>100290</v>
          </cell>
          <cell r="F998">
            <v>0.82</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1</v>
          </cell>
        </row>
        <row r="999">
          <cell r="B999" t="str">
            <v>FUYI REPEL. CREMA ALOE 200X12</v>
          </cell>
          <cell r="C999">
            <v>60</v>
          </cell>
          <cell r="D999">
            <v>0</v>
          </cell>
          <cell r="E999" t="str">
            <v>100300</v>
          </cell>
          <cell r="F999">
            <v>1.37</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1</v>
          </cell>
        </row>
        <row r="1000">
          <cell r="B1000" t="str">
            <v>FUYI REPEL. GEL 100X12</v>
          </cell>
          <cell r="C1000">
            <v>100</v>
          </cell>
          <cell r="D1000">
            <v>0</v>
          </cell>
          <cell r="E1000" t="str">
            <v>100310</v>
          </cell>
          <cell r="F1000">
            <v>0.69</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1</v>
          </cell>
        </row>
        <row r="1001">
          <cell r="B1001" t="str">
            <v xml:space="preserve">   FUYI REPELENTES TOTAL</v>
          </cell>
          <cell r="D1001">
            <v>0</v>
          </cell>
          <cell r="F1001">
            <v>0</v>
          </cell>
          <cell r="G1001">
            <v>548.87531188909577</v>
          </cell>
          <cell r="H1001">
            <v>490.73859711165858</v>
          </cell>
          <cell r="I1001">
            <v>750</v>
          </cell>
          <cell r="J1001">
            <v>2000</v>
          </cell>
          <cell r="K1001">
            <v>3783.7888049162816</v>
          </cell>
          <cell r="L1001">
            <v>4354</v>
          </cell>
          <cell r="M1001">
            <v>11927.402713917036</v>
          </cell>
          <cell r="N1001">
            <v>3198.7379846765907</v>
          </cell>
          <cell r="O1001">
            <v>2261.3362755292128</v>
          </cell>
          <cell r="P1001">
            <v>1531.5790525106536</v>
          </cell>
          <cell r="Q1001">
            <v>988.30523325671675</v>
          </cell>
          <cell r="R1001">
            <v>197.02061129534374</v>
          </cell>
          <cell r="S1001">
            <v>165.57060761789833</v>
          </cell>
          <cell r="T1001">
            <v>8342.5497648864148</v>
          </cell>
          <cell r="U1001">
            <v>20269.952478803451</v>
          </cell>
          <cell r="V1001">
            <v>22296.947726683797</v>
          </cell>
          <cell r="W1001">
            <v>1</v>
          </cell>
        </row>
        <row r="1002">
          <cell r="D1002">
            <v>0</v>
          </cell>
          <cell r="F1002">
            <v>0</v>
          </cell>
          <cell r="W1002">
            <v>1</v>
          </cell>
        </row>
        <row r="1003">
          <cell r="D1003">
            <v>0</v>
          </cell>
          <cell r="F1003">
            <v>0</v>
          </cell>
          <cell r="W1003">
            <v>1</v>
          </cell>
        </row>
        <row r="1004">
          <cell r="B1004" t="str">
            <v xml:space="preserve"> TOTAL REPELENTES</v>
          </cell>
          <cell r="D1004">
            <v>0</v>
          </cell>
          <cell r="F1004">
            <v>0</v>
          </cell>
          <cell r="G1004">
            <v>4384.4941831801107</v>
          </cell>
          <cell r="H1004">
            <v>4470.0898234839715</v>
          </cell>
          <cell r="I1004">
            <v>10935.763722500182</v>
          </cell>
          <cell r="J1004">
            <v>41000</v>
          </cell>
          <cell r="K1004">
            <v>58783.788804916279</v>
          </cell>
          <cell r="L1004">
            <v>51705</v>
          </cell>
          <cell r="M1004">
            <v>171279.13653408055</v>
          </cell>
          <cell r="N1004">
            <v>47487.973979111659</v>
          </cell>
          <cell r="O1004">
            <v>25912.344431639642</v>
          </cell>
          <cell r="P1004">
            <v>15447.980001635278</v>
          </cell>
          <cell r="Q1004">
            <v>10494.72299547715</v>
          </cell>
          <cell r="R1004">
            <v>3773.8287102364125</v>
          </cell>
          <cell r="S1004">
            <v>1822.6016005488582</v>
          </cell>
          <cell r="T1004">
            <v>104939.451718649</v>
          </cell>
          <cell r="U1004">
            <v>276218.58825272956</v>
          </cell>
          <cell r="V1004">
            <v>314973.10348035902</v>
          </cell>
          <cell r="W1004">
            <v>1</v>
          </cell>
        </row>
        <row r="1005">
          <cell r="D1005">
            <v>0</v>
          </cell>
          <cell r="F1005">
            <v>0</v>
          </cell>
          <cell r="W1005">
            <v>1</v>
          </cell>
        </row>
        <row r="1006">
          <cell r="B1006" t="str">
            <v>INSECTICIDAS</v>
          </cell>
          <cell r="D1006">
            <v>0</v>
          </cell>
          <cell r="F1006">
            <v>0</v>
          </cell>
          <cell r="W1006">
            <v>1</v>
          </cell>
        </row>
        <row r="1007">
          <cell r="D1007">
            <v>0</v>
          </cell>
          <cell r="F1007">
            <v>0</v>
          </cell>
          <cell r="W1007">
            <v>1</v>
          </cell>
        </row>
        <row r="1008">
          <cell r="B1008" t="str">
            <v>RAID MMM 500CC X12</v>
          </cell>
          <cell r="C1008">
            <v>500</v>
          </cell>
          <cell r="D1008">
            <v>12</v>
          </cell>
          <cell r="E1008" t="str">
            <v>100725</v>
          </cell>
          <cell r="F1008">
            <v>1.67</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1</v>
          </cell>
        </row>
        <row r="1009">
          <cell r="B1009" t="str">
            <v>RAID MMM 440</v>
          </cell>
          <cell r="C1009">
            <v>440</v>
          </cell>
          <cell r="D1009">
            <v>0</v>
          </cell>
          <cell r="E1009" t="str">
            <v>100750</v>
          </cell>
          <cell r="F1009">
            <v>1.47</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1</v>
          </cell>
        </row>
        <row r="1010">
          <cell r="B1010" t="str">
            <v>RAID PROTECTOR</v>
          </cell>
          <cell r="C1010">
            <v>440</v>
          </cell>
          <cell r="D1010">
            <v>12</v>
          </cell>
          <cell r="E1010" t="str">
            <v>100755</v>
          </cell>
          <cell r="F1010">
            <v>1.47</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1</v>
          </cell>
        </row>
        <row r="1011">
          <cell r="B1011" t="str">
            <v>RAID MMM 440 (C/ACT)</v>
          </cell>
          <cell r="C1011">
            <v>440</v>
          </cell>
          <cell r="D1011">
            <v>12</v>
          </cell>
          <cell r="E1011" t="str">
            <v>100757</v>
          </cell>
          <cell r="F1011">
            <v>1.47</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1</v>
          </cell>
        </row>
        <row r="1012">
          <cell r="B1012" t="str">
            <v>RAID MMM PRODUCT PLUS X400</v>
          </cell>
          <cell r="C1012">
            <v>440</v>
          </cell>
          <cell r="D1012">
            <v>12</v>
          </cell>
          <cell r="E1012" t="str">
            <v>100775</v>
          </cell>
          <cell r="F1012">
            <v>1.47</v>
          </cell>
          <cell r="G1012">
            <v>908.04503811180143</v>
          </cell>
          <cell r="H1012">
            <v>2724.1351143354045</v>
          </cell>
          <cell r="I1012">
            <v>4540.2251905590074</v>
          </cell>
          <cell r="J1012">
            <v>22701.125952795039</v>
          </cell>
          <cell r="K1012">
            <v>136206.75571677022</v>
          </cell>
          <cell r="L1012">
            <v>163448.10686012427</v>
          </cell>
          <cell r="M1012">
            <v>330528.39387269574</v>
          </cell>
          <cell r="N1012">
            <v>154367.65647900625</v>
          </cell>
          <cell r="O1012">
            <v>99884.954192298159</v>
          </cell>
          <cell r="P1012">
            <v>66688.773970145849</v>
          </cell>
          <cell r="Q1012">
            <v>18160.90076223603</v>
          </cell>
          <cell r="R1012">
            <v>11743.032325576351</v>
          </cell>
          <cell r="S1012">
            <v>9868.515708276298</v>
          </cell>
          <cell r="T1012">
            <v>360713.83343753894</v>
          </cell>
          <cell r="U1012">
            <v>691242.22731023468</v>
          </cell>
          <cell r="V1012">
            <v>1016126.0741460449</v>
          </cell>
          <cell r="W1012">
            <v>1</v>
          </cell>
        </row>
        <row r="1013">
          <cell r="B1013" t="str">
            <v>RAID MMM PRODUCT PLUS X480</v>
          </cell>
          <cell r="C1013">
            <v>440</v>
          </cell>
          <cell r="D1013">
            <v>12</v>
          </cell>
          <cell r="E1013" t="str">
            <v>100776</v>
          </cell>
          <cell r="F1013">
            <v>1.67</v>
          </cell>
          <cell r="G1013">
            <v>12454.873646209388</v>
          </cell>
          <cell r="H1013">
            <v>19097.472924187725</v>
          </cell>
          <cell r="I1013">
            <v>70577.61732851986</v>
          </cell>
          <cell r="J1013">
            <v>99638.9891696751</v>
          </cell>
          <cell r="K1013">
            <v>19927.797833935019</v>
          </cell>
          <cell r="L1013">
            <v>8303.2490974729244</v>
          </cell>
          <cell r="M1013">
            <v>230000</v>
          </cell>
          <cell r="N1013">
            <v>0</v>
          </cell>
          <cell r="O1013">
            <v>0</v>
          </cell>
          <cell r="P1013">
            <v>0</v>
          </cell>
          <cell r="Q1013">
            <v>0</v>
          </cell>
          <cell r="R1013">
            <v>0</v>
          </cell>
          <cell r="S1013">
            <v>0</v>
          </cell>
          <cell r="T1013">
            <v>0</v>
          </cell>
          <cell r="U1013">
            <v>230000</v>
          </cell>
          <cell r="V1013">
            <v>384100</v>
          </cell>
          <cell r="W1013">
            <v>1</v>
          </cell>
        </row>
        <row r="1014">
          <cell r="B1014" t="str">
            <v xml:space="preserve">  RAID MMM TOTAL</v>
          </cell>
          <cell r="D1014">
            <v>0</v>
          </cell>
          <cell r="F1014">
            <v>0</v>
          </cell>
          <cell r="G1014">
            <v>13362.918684321188</v>
          </cell>
          <cell r="H1014">
            <v>21821.608038523129</v>
          </cell>
          <cell r="I1014">
            <v>75117.842519078869</v>
          </cell>
          <cell r="J1014">
            <v>122340.11512247013</v>
          </cell>
          <cell r="K1014">
            <v>156134.55355070523</v>
          </cell>
          <cell r="L1014">
            <v>171751.3559575972</v>
          </cell>
          <cell r="M1014">
            <v>560528.39387269574</v>
          </cell>
          <cell r="N1014">
            <v>154367.65647900625</v>
          </cell>
          <cell r="O1014">
            <v>99884.954192298159</v>
          </cell>
          <cell r="P1014">
            <v>66688.773970145849</v>
          </cell>
          <cell r="Q1014">
            <v>18160.90076223603</v>
          </cell>
          <cell r="R1014">
            <v>11743.032325576351</v>
          </cell>
          <cell r="S1014">
            <v>9868.515708276298</v>
          </cell>
          <cell r="T1014">
            <v>360713.83343753894</v>
          </cell>
          <cell r="U1014">
            <v>921242.22731023468</v>
          </cell>
          <cell r="V1014">
            <v>1400226.0741460449</v>
          </cell>
          <cell r="W1014">
            <v>1</v>
          </cell>
        </row>
        <row r="1015">
          <cell r="D1015">
            <v>0</v>
          </cell>
          <cell r="F1015">
            <v>0</v>
          </cell>
          <cell r="W1015">
            <v>1</v>
          </cell>
        </row>
        <row r="1016">
          <cell r="B1016" t="str">
            <v>RAID MMM EXTRADURACIO 500</v>
          </cell>
          <cell r="C1016">
            <v>500</v>
          </cell>
          <cell r="D1016">
            <v>12</v>
          </cell>
          <cell r="E1016" t="str">
            <v>100764</v>
          </cell>
          <cell r="F1016">
            <v>1.67</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1</v>
          </cell>
        </row>
        <row r="1017">
          <cell r="B1017" t="str">
            <v>RAID EXTRA PACKS 3</v>
          </cell>
          <cell r="C1017">
            <v>400</v>
          </cell>
          <cell r="D1017">
            <v>4</v>
          </cell>
          <cell r="E1017" t="str">
            <v>100749</v>
          </cell>
          <cell r="F1017">
            <v>1.47</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1</v>
          </cell>
        </row>
        <row r="1018">
          <cell r="B1018" t="str">
            <v>RAID MMM EXTRADURACIO 440</v>
          </cell>
          <cell r="C1018">
            <v>440</v>
          </cell>
          <cell r="D1018">
            <v>12</v>
          </cell>
          <cell r="E1018" t="str">
            <v>100765</v>
          </cell>
          <cell r="F1018">
            <v>1.47</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1</v>
          </cell>
        </row>
        <row r="1019">
          <cell r="B1019" t="str">
            <v>RAID MMM EXTRADURACIO 400</v>
          </cell>
          <cell r="C1019">
            <v>400</v>
          </cell>
          <cell r="D1019">
            <v>12</v>
          </cell>
          <cell r="E1019" t="str">
            <v>100778</v>
          </cell>
          <cell r="F1019">
            <v>1.47</v>
          </cell>
          <cell r="G1019">
            <v>1612.5233018083877</v>
          </cell>
          <cell r="H1019">
            <v>1500</v>
          </cell>
          <cell r="I1019">
            <v>3784</v>
          </cell>
          <cell r="J1019">
            <v>9522.9479000159427</v>
          </cell>
          <cell r="K1019">
            <v>11116.272648608501</v>
          </cell>
          <cell r="L1019">
            <v>7504.8569247995192</v>
          </cell>
          <cell r="M1019">
            <v>35040.600775232349</v>
          </cell>
          <cell r="N1019">
            <v>9397.4704726978543</v>
          </cell>
          <cell r="O1019">
            <v>6643.5078396316003</v>
          </cell>
          <cell r="P1019">
            <v>4499.5773306598694</v>
          </cell>
          <cell r="Q1019">
            <v>2903.5104757046188</v>
          </cell>
          <cell r="R1019">
            <v>578.82058050092849</v>
          </cell>
          <cell r="S1019">
            <v>486.42461611095553</v>
          </cell>
          <cell r="T1019">
            <v>24509.311315305826</v>
          </cell>
          <cell r="U1019">
            <v>59549.912090538171</v>
          </cell>
          <cell r="V1019">
            <v>87538.370773091112</v>
          </cell>
          <cell r="W1019">
            <v>1</v>
          </cell>
        </row>
        <row r="1020">
          <cell r="B1020" t="str">
            <v>PROMO 2 EXTRA + 1 GERMICIDA</v>
          </cell>
          <cell r="C1020">
            <v>400</v>
          </cell>
          <cell r="D1020">
            <v>6</v>
          </cell>
          <cell r="E1020" t="str">
            <v>100767</v>
          </cell>
          <cell r="F1020">
            <v>0.98</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1</v>
          </cell>
        </row>
        <row r="1021">
          <cell r="B1021" t="str">
            <v xml:space="preserve">  RAID EXTRADUR. TOTAL</v>
          </cell>
          <cell r="D1021">
            <v>0</v>
          </cell>
          <cell r="F1021">
            <v>0</v>
          </cell>
          <cell r="G1021">
            <v>1612.5233018083877</v>
          </cell>
          <cell r="H1021">
            <v>1500</v>
          </cell>
          <cell r="I1021">
            <v>3784</v>
          </cell>
          <cell r="J1021">
            <v>9522.9479000159427</v>
          </cell>
          <cell r="K1021">
            <v>11116.272648608501</v>
          </cell>
          <cell r="L1021">
            <v>7504.8569247995192</v>
          </cell>
          <cell r="M1021">
            <v>35040.600775232349</v>
          </cell>
          <cell r="N1021">
            <v>9397.4704726978543</v>
          </cell>
          <cell r="O1021">
            <v>6643.5078396316003</v>
          </cell>
          <cell r="P1021">
            <v>4499.5773306598694</v>
          </cell>
          <cell r="Q1021">
            <v>2903.5104757046188</v>
          </cell>
          <cell r="R1021">
            <v>578.82058050092849</v>
          </cell>
          <cell r="S1021">
            <v>486.42461611095553</v>
          </cell>
          <cell r="T1021">
            <v>24509.311315305826</v>
          </cell>
          <cell r="U1021">
            <v>59549.912090538171</v>
          </cell>
          <cell r="V1021">
            <v>87538.370773091112</v>
          </cell>
          <cell r="W1021">
            <v>1</v>
          </cell>
        </row>
        <row r="1022">
          <cell r="D1022">
            <v>0</v>
          </cell>
          <cell r="F1022">
            <v>0</v>
          </cell>
          <cell r="W1022">
            <v>1</v>
          </cell>
        </row>
        <row r="1023">
          <cell r="B1023" t="str">
            <v>RAID NATURAL FRESH 12X440</v>
          </cell>
          <cell r="C1023">
            <v>440</v>
          </cell>
          <cell r="D1023">
            <v>12</v>
          </cell>
          <cell r="E1023" t="str">
            <v>100763</v>
          </cell>
          <cell r="F1023">
            <v>1.47</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1</v>
          </cell>
        </row>
        <row r="1024">
          <cell r="B1024" t="str">
            <v>RAID NATURAL FRESH 12X400</v>
          </cell>
          <cell r="C1024">
            <v>440</v>
          </cell>
          <cell r="D1024">
            <v>12</v>
          </cell>
          <cell r="E1024" t="str">
            <v>100772</v>
          </cell>
          <cell r="F1024">
            <v>1.47</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1</v>
          </cell>
        </row>
        <row r="1025">
          <cell r="B1025" t="str">
            <v xml:space="preserve"> LEMON FRESH TOTAL</v>
          </cell>
          <cell r="D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1</v>
          </cell>
        </row>
        <row r="1026">
          <cell r="D1026">
            <v>0</v>
          </cell>
          <cell r="F1026">
            <v>0</v>
          </cell>
          <cell r="W1026">
            <v>1</v>
          </cell>
        </row>
        <row r="1027">
          <cell r="B1027" t="str">
            <v>RAID C Y J (C/ACT)</v>
          </cell>
          <cell r="C1027">
            <v>440</v>
          </cell>
          <cell r="D1027">
            <v>12</v>
          </cell>
          <cell r="E1027" t="str">
            <v>105269</v>
          </cell>
          <cell r="F1027">
            <v>1.47</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1</v>
          </cell>
        </row>
        <row r="1028">
          <cell r="B1028" t="str">
            <v>RAID C Y J (C/ACT)400</v>
          </cell>
          <cell r="C1028">
            <v>400</v>
          </cell>
          <cell r="D1028">
            <v>12</v>
          </cell>
          <cell r="E1028" t="str">
            <v>105272</v>
          </cell>
          <cell r="F1028">
            <v>1.47</v>
          </cell>
          <cell r="G1028">
            <v>2829.240506177091</v>
          </cell>
          <cell r="H1028">
            <v>2529.568167521013</v>
          </cell>
          <cell r="I1028">
            <v>6741.5881220558058</v>
          </cell>
          <cell r="J1028">
            <v>16708.415876362145</v>
          </cell>
          <cell r="K1028">
            <v>19503.971706877615</v>
          </cell>
          <cell r="L1028">
            <v>13167.58969057646</v>
          </cell>
          <cell r="M1028">
            <v>61480.374069570134</v>
          </cell>
          <cell r="N1028">
            <v>16488.260409721075</v>
          </cell>
          <cell r="O1028">
            <v>11656.316198290991</v>
          </cell>
          <cell r="P1028">
            <v>7894.6992147663341</v>
          </cell>
          <cell r="Q1028">
            <v>5094.3322423685258</v>
          </cell>
          <cell r="R1028">
            <v>1015.565251259085</v>
          </cell>
          <cell r="S1028">
            <v>853.45261402386154</v>
          </cell>
          <cell r="T1028">
            <v>43002.625930429866</v>
          </cell>
          <cell r="U1028">
            <v>104483</v>
          </cell>
          <cell r="V1028">
            <v>153590.01</v>
          </cell>
          <cell r="W1028">
            <v>1</v>
          </cell>
        </row>
        <row r="1029">
          <cell r="B1029" t="str">
            <v>RAID C Y J 500CC</v>
          </cell>
          <cell r="C1029">
            <v>500</v>
          </cell>
          <cell r="D1029">
            <v>12</v>
          </cell>
          <cell r="E1029" t="str">
            <v>105267</v>
          </cell>
          <cell r="F1029">
            <v>1.67</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1</v>
          </cell>
        </row>
        <row r="1030">
          <cell r="B1030" t="str">
            <v xml:space="preserve">  RAID CASA Y JARDIN TOTAL</v>
          </cell>
          <cell r="D1030">
            <v>0</v>
          </cell>
          <cell r="F1030">
            <v>0</v>
          </cell>
          <cell r="G1030">
            <v>2829.240506177091</v>
          </cell>
          <cell r="H1030">
            <v>2529.568167521013</v>
          </cell>
          <cell r="I1030">
            <v>6741.5881220558058</v>
          </cell>
          <cell r="J1030">
            <v>16708.415876362145</v>
          </cell>
          <cell r="K1030">
            <v>19503.971706877615</v>
          </cell>
          <cell r="L1030">
            <v>13167.58969057646</v>
          </cell>
          <cell r="M1030">
            <v>61480.374069570134</v>
          </cell>
          <cell r="N1030">
            <v>16488.260409721075</v>
          </cell>
          <cell r="O1030">
            <v>11656.316198290991</v>
          </cell>
          <cell r="P1030">
            <v>7894.6992147663341</v>
          </cell>
          <cell r="Q1030">
            <v>5094.3322423685258</v>
          </cell>
          <cell r="R1030">
            <v>1015.565251259085</v>
          </cell>
          <cell r="S1030">
            <v>853.45261402386154</v>
          </cell>
          <cell r="T1030">
            <v>43002.625930429866</v>
          </cell>
          <cell r="U1030">
            <v>104483</v>
          </cell>
          <cell r="V1030">
            <v>153590.01</v>
          </cell>
          <cell r="W1030">
            <v>1</v>
          </cell>
        </row>
        <row r="1031">
          <cell r="D1031">
            <v>0</v>
          </cell>
          <cell r="F1031">
            <v>0</v>
          </cell>
          <cell r="W1031">
            <v>1</v>
          </cell>
        </row>
        <row r="1032">
          <cell r="B1032" t="str">
            <v>COUNTRY FRESH 500x12</v>
          </cell>
          <cell r="C1032">
            <v>500</v>
          </cell>
          <cell r="D1032">
            <v>12</v>
          </cell>
          <cell r="E1032" t="str">
            <v>100897</v>
          </cell>
          <cell r="F1032">
            <v>1.67</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1</v>
          </cell>
        </row>
        <row r="1033">
          <cell r="B1033" t="str">
            <v>RAID CNTRY FRESH (C/ACT)</v>
          </cell>
          <cell r="C1033">
            <v>440</v>
          </cell>
          <cell r="D1033">
            <v>12</v>
          </cell>
          <cell r="E1033" t="str">
            <v>100896</v>
          </cell>
          <cell r="F1033">
            <v>1.47</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1</v>
          </cell>
        </row>
        <row r="1034">
          <cell r="B1034" t="str">
            <v>RAID CNTRY FRESH (C/ACT) 400</v>
          </cell>
          <cell r="C1034">
            <v>400</v>
          </cell>
          <cell r="D1034">
            <v>12</v>
          </cell>
          <cell r="E1034" t="str">
            <v>100898</v>
          </cell>
          <cell r="F1034">
            <v>1.47</v>
          </cell>
          <cell r="G1034">
            <v>761.58216395232409</v>
          </cell>
          <cell r="H1034">
            <v>680.91560073436347</v>
          </cell>
          <cell r="I1034">
            <v>1814.7178577646082</v>
          </cell>
          <cell r="J1034">
            <v>4497.6139326271768</v>
          </cell>
          <cell r="K1034">
            <v>5250.1287698088008</v>
          </cell>
          <cell r="L1034">
            <v>3544.4853234254656</v>
          </cell>
          <cell r="M1034">
            <v>16549.443648312739</v>
          </cell>
          <cell r="N1034">
            <v>4438.3519235033946</v>
          </cell>
          <cell r="O1034">
            <v>3137.676876400315</v>
          </cell>
          <cell r="P1034">
            <v>2125.1152380320545</v>
          </cell>
          <cell r="Q1034">
            <v>1371.3053254272445</v>
          </cell>
          <cell r="R1034">
            <v>273.37244041290705</v>
          </cell>
          <cell r="S1034">
            <v>229.73454791134549</v>
          </cell>
          <cell r="T1034">
            <v>11575.556351687259</v>
          </cell>
          <cell r="U1034">
            <v>28125</v>
          </cell>
          <cell r="V1034">
            <v>41343.75</v>
          </cell>
          <cell r="W1034">
            <v>1</v>
          </cell>
        </row>
        <row r="1035">
          <cell r="B1035" t="str">
            <v xml:space="preserve">  RAID COUNTRY FRESH TOTAL</v>
          </cell>
          <cell r="D1035">
            <v>0</v>
          </cell>
          <cell r="F1035">
            <v>0</v>
          </cell>
          <cell r="G1035">
            <v>761.58216395232409</v>
          </cell>
          <cell r="H1035">
            <v>680.91560073436347</v>
          </cell>
          <cell r="I1035">
            <v>1814.7178577646082</v>
          </cell>
          <cell r="J1035">
            <v>4497.6139326271768</v>
          </cell>
          <cell r="K1035">
            <v>5250.1287698088008</v>
          </cell>
          <cell r="L1035">
            <v>3544.4853234254656</v>
          </cell>
          <cell r="M1035">
            <v>16549.443648312739</v>
          </cell>
          <cell r="N1035">
            <v>4438.3519235033946</v>
          </cell>
          <cell r="O1035">
            <v>3137.676876400315</v>
          </cell>
          <cell r="P1035">
            <v>2125.1152380320545</v>
          </cell>
          <cell r="Q1035">
            <v>1371.3053254272445</v>
          </cell>
          <cell r="R1035">
            <v>273.37244041290705</v>
          </cell>
          <cell r="S1035">
            <v>229.73454791134549</v>
          </cell>
          <cell r="T1035">
            <v>11575.556351687259</v>
          </cell>
          <cell r="U1035">
            <v>28125</v>
          </cell>
          <cell r="V1035">
            <v>41343.75</v>
          </cell>
          <cell r="W1035">
            <v>1</v>
          </cell>
        </row>
        <row r="1036">
          <cell r="D1036">
            <v>0</v>
          </cell>
          <cell r="F1036">
            <v>0</v>
          </cell>
          <cell r="W1036">
            <v>1</v>
          </cell>
        </row>
        <row r="1037">
          <cell r="B1037" t="str">
            <v>RAID EXT (C/ACT)</v>
          </cell>
          <cell r="C1037">
            <v>440</v>
          </cell>
          <cell r="D1037">
            <v>12</v>
          </cell>
          <cell r="E1037" t="str">
            <v>101046</v>
          </cell>
          <cell r="F1037">
            <v>1.47</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1</v>
          </cell>
        </row>
        <row r="1038">
          <cell r="B1038" t="str">
            <v>RAID EXT 500CC</v>
          </cell>
          <cell r="C1038">
            <v>500</v>
          </cell>
          <cell r="D1038">
            <v>12</v>
          </cell>
          <cell r="E1038" t="str">
            <v>101045</v>
          </cell>
          <cell r="F1038">
            <v>1.67</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1</v>
          </cell>
        </row>
        <row r="1039">
          <cell r="B1039" t="str">
            <v>RAID EXT (C/ACT)  400</v>
          </cell>
          <cell r="C1039">
            <v>400</v>
          </cell>
          <cell r="D1039">
            <v>12</v>
          </cell>
          <cell r="E1039" t="str">
            <v>101052</v>
          </cell>
          <cell r="F1039">
            <v>1.47</v>
          </cell>
          <cell r="G1039">
            <v>1800</v>
          </cell>
          <cell r="H1039">
            <v>2000</v>
          </cell>
          <cell r="I1039">
            <v>6786.6963622109442</v>
          </cell>
          <cell r="J1039">
            <v>15000</v>
          </cell>
          <cell r="K1039">
            <v>18000</v>
          </cell>
          <cell r="L1039">
            <v>16670.694568429099</v>
          </cell>
          <cell r="M1039">
            <v>60257.390930640046</v>
          </cell>
          <cell r="N1039">
            <v>16598.584030333386</v>
          </cell>
          <cell r="O1039">
            <v>11734.30908377691</v>
          </cell>
          <cell r="P1039">
            <v>7947.5229681141818</v>
          </cell>
          <cell r="Q1039">
            <v>5128.4186264754126</v>
          </cell>
          <cell r="R1039">
            <v>1022.3604396357131</v>
          </cell>
          <cell r="S1039">
            <v>859.16310015523322</v>
          </cell>
          <cell r="T1039">
            <v>43290.358248490826</v>
          </cell>
          <cell r="U1039">
            <v>103547.74917913087</v>
          </cell>
          <cell r="V1039">
            <v>152215.19129332236</v>
          </cell>
          <cell r="W1039">
            <v>1</v>
          </cell>
        </row>
        <row r="1040">
          <cell r="B1040" t="str">
            <v>PROMO 2 RAID EXTERM + MMM 440</v>
          </cell>
          <cell r="C1040">
            <v>500</v>
          </cell>
          <cell r="D1040">
            <v>4</v>
          </cell>
          <cell r="E1040" t="str">
            <v>101049</v>
          </cell>
          <cell r="F1040">
            <v>1.47</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1</v>
          </cell>
        </row>
        <row r="1041">
          <cell r="B1041" t="str">
            <v xml:space="preserve">  RAID EXTERMINAD TOTAL</v>
          </cell>
          <cell r="D1041">
            <v>0</v>
          </cell>
          <cell r="F1041">
            <v>0</v>
          </cell>
          <cell r="G1041">
            <v>1800</v>
          </cell>
          <cell r="H1041">
            <v>2000</v>
          </cell>
          <cell r="I1041">
            <v>6786.6963622109442</v>
          </cell>
          <cell r="J1041">
            <v>15000</v>
          </cell>
          <cell r="K1041">
            <v>18000</v>
          </cell>
          <cell r="L1041">
            <v>16670.694568429099</v>
          </cell>
          <cell r="M1041">
            <v>60257.390930640046</v>
          </cell>
          <cell r="N1041">
            <v>16598.584030333386</v>
          </cell>
          <cell r="O1041">
            <v>11734.30908377691</v>
          </cell>
          <cell r="P1041">
            <v>7947.5229681141818</v>
          </cell>
          <cell r="Q1041">
            <v>5128.4186264754126</v>
          </cell>
          <cell r="R1041">
            <v>1022.3604396357131</v>
          </cell>
          <cell r="S1041">
            <v>859.16310015523322</v>
          </cell>
          <cell r="T1041">
            <v>43290.358248490826</v>
          </cell>
          <cell r="U1041">
            <v>103547.74917913087</v>
          </cell>
          <cell r="V1041">
            <v>152215.19129332236</v>
          </cell>
          <cell r="W1041">
            <v>1</v>
          </cell>
        </row>
        <row r="1042">
          <cell r="D1042">
            <v>0</v>
          </cell>
          <cell r="W1042">
            <v>1</v>
          </cell>
        </row>
        <row r="1043">
          <cell r="B1043" t="str">
            <v>RAID EXT CUC CON MATAGERMENES</v>
          </cell>
          <cell r="C1043">
            <v>440</v>
          </cell>
          <cell r="D1043">
            <v>4</v>
          </cell>
          <cell r="E1043" t="str">
            <v>101047</v>
          </cell>
          <cell r="F1043">
            <v>1.47</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1</v>
          </cell>
        </row>
        <row r="1044">
          <cell r="B1044" t="str">
            <v>RAID EXT CUC MATAGERMENES 400</v>
          </cell>
          <cell r="C1044">
            <v>400</v>
          </cell>
          <cell r="D1044">
            <v>4</v>
          </cell>
          <cell r="E1044" t="str">
            <v>101054</v>
          </cell>
          <cell r="F1044">
            <v>1.47</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1</v>
          </cell>
        </row>
        <row r="1045">
          <cell r="B1045" t="str">
            <v xml:space="preserve">  TOTAL RAID GERMICIDA</v>
          </cell>
          <cell r="D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1</v>
          </cell>
        </row>
        <row r="1046">
          <cell r="D1046">
            <v>0</v>
          </cell>
          <cell r="F1046">
            <v>0</v>
          </cell>
          <cell r="W1046">
            <v>1</v>
          </cell>
        </row>
        <row r="1047">
          <cell r="B1047" t="str">
            <v>RAID ANTIPOLILLA (C/ACT)</v>
          </cell>
          <cell r="C1047">
            <v>440</v>
          </cell>
          <cell r="D1047">
            <v>12</v>
          </cell>
          <cell r="E1047" t="str">
            <v>101176</v>
          </cell>
          <cell r="F1047">
            <v>1.47</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1</v>
          </cell>
        </row>
        <row r="1048">
          <cell r="B1048" t="str">
            <v>RAID MATAPOLILLAS(ACT) 400</v>
          </cell>
          <cell r="C1048">
            <v>400</v>
          </cell>
          <cell r="D1048">
            <v>12</v>
          </cell>
          <cell r="E1048" t="str">
            <v>101177</v>
          </cell>
          <cell r="F1048">
            <v>1.47</v>
          </cell>
          <cell r="G1048">
            <v>958.91114896102727</v>
          </cell>
          <cell r="H1048">
            <v>857.34355654704007</v>
          </cell>
          <cell r="I1048">
            <v>2284.9185135828493</v>
          </cell>
          <cell r="J1048">
            <v>5662.9636930266106</v>
          </cell>
          <cell r="K1048">
            <v>6610.4581345813403</v>
          </cell>
          <cell r="L1048">
            <v>4462.8756486662978</v>
          </cell>
          <cell r="M1048">
            <v>20837.470695365166</v>
          </cell>
          <cell r="N1048">
            <v>5588.3466602908193</v>
          </cell>
          <cell r="O1048">
            <v>3950.6615057831427</v>
          </cell>
          <cell r="P1048">
            <v>2675.7410966671118</v>
          </cell>
          <cell r="Q1048">
            <v>1726.6160204667453</v>
          </cell>
          <cell r="R1048">
            <v>344.20433321365289</v>
          </cell>
          <cell r="S1048">
            <v>289.25968821336676</v>
          </cell>
          <cell r="T1048">
            <v>14574.829304634839</v>
          </cell>
          <cell r="U1048">
            <v>35412.300000000003</v>
          </cell>
          <cell r="V1048">
            <v>52056.081000000006</v>
          </cell>
          <cell r="W1048">
            <v>1</v>
          </cell>
        </row>
        <row r="1049">
          <cell r="B1049" t="str">
            <v xml:space="preserve">  TOTAL RAID ANTIPOLILLA</v>
          </cell>
          <cell r="D1049">
            <v>0</v>
          </cell>
          <cell r="F1049">
            <v>0</v>
          </cell>
          <cell r="G1049">
            <v>958.91114896102727</v>
          </cell>
          <cell r="H1049">
            <v>857.34355654704007</v>
          </cell>
          <cell r="I1049">
            <v>2284.9185135828493</v>
          </cell>
          <cell r="J1049">
            <v>5662.9636930266106</v>
          </cell>
          <cell r="K1049">
            <v>6610.4581345813403</v>
          </cell>
          <cell r="L1049">
            <v>4462.8756486662978</v>
          </cell>
          <cell r="M1049">
            <v>20837.470695365166</v>
          </cell>
          <cell r="N1049">
            <v>5588.3466602908193</v>
          </cell>
          <cell r="O1049">
            <v>3950.6615057831427</v>
          </cell>
          <cell r="P1049">
            <v>2675.7410966671118</v>
          </cell>
          <cell r="Q1049">
            <v>1726.6160204667453</v>
          </cell>
          <cell r="R1049">
            <v>344.20433321365289</v>
          </cell>
          <cell r="S1049">
            <v>289.25968821336676</v>
          </cell>
          <cell r="T1049">
            <v>14574.829304634839</v>
          </cell>
          <cell r="U1049">
            <v>35412.300000000003</v>
          </cell>
          <cell r="V1049">
            <v>52056.081000000006</v>
          </cell>
          <cell r="W1049">
            <v>1</v>
          </cell>
        </row>
        <row r="1050">
          <cell r="D1050">
            <v>0</v>
          </cell>
          <cell r="F1050">
            <v>0</v>
          </cell>
          <cell r="W1050">
            <v>1</v>
          </cell>
        </row>
        <row r="1051">
          <cell r="B1051" t="str">
            <v>RAID MATAPULGAS (C/ACT) .</v>
          </cell>
          <cell r="C1051">
            <v>440</v>
          </cell>
          <cell r="D1051">
            <v>12</v>
          </cell>
          <cell r="E1051" t="str">
            <v>103002</v>
          </cell>
          <cell r="F1051">
            <v>1.47</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1</v>
          </cell>
        </row>
        <row r="1052">
          <cell r="B1052" t="str">
            <v>RAID MATAPULGAS (C/ACT) 400</v>
          </cell>
          <cell r="C1052">
            <v>400</v>
          </cell>
          <cell r="D1052">
            <v>12</v>
          </cell>
          <cell r="E1052" t="str">
            <v>103004</v>
          </cell>
          <cell r="F1052">
            <v>1.47</v>
          </cell>
          <cell r="G1052">
            <v>457.65604661954222</v>
          </cell>
          <cell r="H1052">
            <v>409.18125011809951</v>
          </cell>
          <cell r="I1052">
            <v>1090.5147728307704</v>
          </cell>
          <cell r="J1052">
            <v>2702.7421453057841</v>
          </cell>
          <cell r="K1052">
            <v>3154.9493813836625</v>
          </cell>
          <cell r="L1052">
            <v>2129.980476435418</v>
          </cell>
          <cell r="M1052">
            <v>9945.024072693277</v>
          </cell>
          <cell r="N1052">
            <v>2667.129944687048</v>
          </cell>
          <cell r="O1052">
            <v>1885.5178899814885</v>
          </cell>
          <cell r="P1052">
            <v>1277.0412497601262</v>
          </cell>
          <cell r="Q1052">
            <v>824.0557665983431</v>
          </cell>
          <cell r="R1052">
            <v>164.27715387244737</v>
          </cell>
          <cell r="S1052">
            <v>138.053922407269</v>
          </cell>
          <cell r="T1052">
            <v>6956.0759273067224</v>
          </cell>
          <cell r="U1052">
            <v>16901.099999999999</v>
          </cell>
          <cell r="V1052">
            <v>24844.616999999998</v>
          </cell>
          <cell r="W1052">
            <v>1</v>
          </cell>
        </row>
        <row r="1053">
          <cell r="B1053" t="str">
            <v xml:space="preserve">  RAID MATAPULGAS TOTAL</v>
          </cell>
          <cell r="D1053">
            <v>0</v>
          </cell>
          <cell r="F1053">
            <v>0</v>
          </cell>
          <cell r="G1053">
            <v>457.65604661954222</v>
          </cell>
          <cell r="H1053">
            <v>409.18125011809951</v>
          </cell>
          <cell r="I1053">
            <v>1090.5147728307704</v>
          </cell>
          <cell r="J1053">
            <v>2702.7421453057841</v>
          </cell>
          <cell r="K1053">
            <v>3154.9493813836625</v>
          </cell>
          <cell r="L1053">
            <v>2129.980476435418</v>
          </cell>
          <cell r="M1053">
            <v>9945.024072693277</v>
          </cell>
          <cell r="N1053">
            <v>2667.129944687048</v>
          </cell>
          <cell r="O1053">
            <v>1885.5178899814885</v>
          </cell>
          <cell r="P1053">
            <v>1277.0412497601262</v>
          </cell>
          <cell r="Q1053">
            <v>824.0557665983431</v>
          </cell>
          <cell r="R1053">
            <v>164.27715387244737</v>
          </cell>
          <cell r="S1053">
            <v>138.053922407269</v>
          </cell>
          <cell r="T1053">
            <v>6956.0759273067224</v>
          </cell>
          <cell r="U1053">
            <v>16901.099999999999</v>
          </cell>
          <cell r="V1053">
            <v>24844.616999999998</v>
          </cell>
          <cell r="W1053">
            <v>1</v>
          </cell>
        </row>
        <row r="1054">
          <cell r="D1054">
            <v>0</v>
          </cell>
          <cell r="F1054">
            <v>0</v>
          </cell>
          <cell r="M1054">
            <v>0</v>
          </cell>
          <cell r="T1054">
            <v>0</v>
          </cell>
          <cell r="W1054">
            <v>1</v>
          </cell>
        </row>
        <row r="1055">
          <cell r="B1055" t="str">
            <v>RAID MAX AEROSOL 440 X 12</v>
          </cell>
          <cell r="C1055">
            <v>440</v>
          </cell>
          <cell r="D1055">
            <v>12</v>
          </cell>
          <cell r="E1055" t="str">
            <v>106100</v>
          </cell>
          <cell r="F1055">
            <v>1.47</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1</v>
          </cell>
        </row>
        <row r="1056">
          <cell r="B1056" t="str">
            <v>RAID MAX AEROSOL 400 X 12</v>
          </cell>
          <cell r="C1056">
            <v>400</v>
          </cell>
          <cell r="D1056">
            <v>12</v>
          </cell>
          <cell r="E1056" t="str">
            <v>106107</v>
          </cell>
          <cell r="F1056">
            <v>1.47</v>
          </cell>
          <cell r="G1056">
            <v>2103.1907196661264</v>
          </cell>
          <cell r="H1056">
            <v>1880.4213650545121</v>
          </cell>
          <cell r="I1056">
            <v>5011.5377406630641</v>
          </cell>
          <cell r="J1056">
            <v>12420.642619375622</v>
          </cell>
          <cell r="K1056">
            <v>14498.792944953013</v>
          </cell>
          <cell r="L1056">
            <v>9788.4758744007322</v>
          </cell>
          <cell r="M1056">
            <v>45703.061264113072</v>
          </cell>
          <cell r="N1056">
            <v>12256.984233560654</v>
          </cell>
          <cell r="O1056">
            <v>8665.0307742360092</v>
          </cell>
          <cell r="P1056">
            <v>5868.733353279903</v>
          </cell>
          <cell r="Q1056">
            <v>3787.0065382044145</v>
          </cell>
          <cell r="R1056">
            <v>754.94727542608246</v>
          </cell>
          <cell r="S1056">
            <v>634.43656117986791</v>
          </cell>
          <cell r="T1056">
            <v>31967.138735886929</v>
          </cell>
          <cell r="U1056">
            <v>77670.2</v>
          </cell>
          <cell r="V1056">
            <v>114175.19399999999</v>
          </cell>
          <cell r="W1056">
            <v>1</v>
          </cell>
        </row>
        <row r="1057">
          <cell r="B1057" t="str">
            <v>RAID MAX 2 C/30% DESCUENTO</v>
          </cell>
          <cell r="C1057">
            <v>440</v>
          </cell>
          <cell r="D1057">
            <v>12</v>
          </cell>
          <cell r="E1057" t="str">
            <v>106101</v>
          </cell>
          <cell r="F1057">
            <v>1.47</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1</v>
          </cell>
        </row>
        <row r="1058">
          <cell r="B1058" t="str">
            <v>RAID MAX AERO SAMPLING</v>
          </cell>
          <cell r="C1058">
            <v>165</v>
          </cell>
          <cell r="D1058">
            <v>12</v>
          </cell>
          <cell r="E1058" t="str">
            <v>106103</v>
          </cell>
          <cell r="F1058">
            <v>0.55000000000000004</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1</v>
          </cell>
        </row>
        <row r="1059">
          <cell r="B1059" t="str">
            <v>RAID MAX AERO PRO+CEBOS</v>
          </cell>
          <cell r="C1059">
            <v>440</v>
          </cell>
          <cell r="D1059">
            <v>0</v>
          </cell>
          <cell r="E1059" t="str">
            <v>106104</v>
          </cell>
          <cell r="F1059">
            <v>1.47</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1</v>
          </cell>
        </row>
        <row r="1060">
          <cell r="B1060" t="str">
            <v>RAID MAX C/EXTRADURACION GRATI</v>
          </cell>
          <cell r="C1060">
            <v>440</v>
          </cell>
          <cell r="D1060">
            <v>6</v>
          </cell>
          <cell r="E1060" t="str">
            <v>100766</v>
          </cell>
          <cell r="F1060">
            <v>1.47</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1</v>
          </cell>
        </row>
        <row r="1061">
          <cell r="B1061" t="str">
            <v>PROM RAID MAX+RAID CUC GERMICI</v>
          </cell>
          <cell r="C1061">
            <v>440</v>
          </cell>
          <cell r="D1061">
            <v>12</v>
          </cell>
          <cell r="E1061" t="str">
            <v>106108</v>
          </cell>
          <cell r="F1061">
            <v>0.73499999999999999</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1</v>
          </cell>
        </row>
        <row r="1062">
          <cell r="B1062" t="str">
            <v xml:space="preserve">  TOTAL MAX AEROSOL</v>
          </cell>
          <cell r="D1062">
            <v>0</v>
          </cell>
          <cell r="F1062">
            <v>0</v>
          </cell>
          <cell r="G1062">
            <v>2103.1907196661264</v>
          </cell>
          <cell r="H1062">
            <v>1880.4213650545121</v>
          </cell>
          <cell r="I1062">
            <v>5011.5377406630641</v>
          </cell>
          <cell r="J1062">
            <v>12420.642619375622</v>
          </cell>
          <cell r="K1062">
            <v>14498.792944953013</v>
          </cell>
          <cell r="L1062">
            <v>9788.4758744007322</v>
          </cell>
          <cell r="M1062">
            <v>45703.061264113072</v>
          </cell>
          <cell r="N1062">
            <v>12256.984233560654</v>
          </cell>
          <cell r="O1062">
            <v>8665.0307742360092</v>
          </cell>
          <cell r="P1062">
            <v>5868.733353279903</v>
          </cell>
          <cell r="Q1062">
            <v>3787.0065382044145</v>
          </cell>
          <cell r="R1062">
            <v>754.94727542608246</v>
          </cell>
          <cell r="S1062">
            <v>634.43656117986791</v>
          </cell>
          <cell r="T1062">
            <v>31967.138735886929</v>
          </cell>
          <cell r="U1062">
            <v>77670.2</v>
          </cell>
          <cell r="V1062">
            <v>114175.19399999999</v>
          </cell>
          <cell r="W1062">
            <v>1</v>
          </cell>
        </row>
        <row r="1063">
          <cell r="D1063">
            <v>0</v>
          </cell>
          <cell r="F1063">
            <v>0</v>
          </cell>
          <cell r="W1063">
            <v>1</v>
          </cell>
        </row>
        <row r="1064">
          <cell r="B1064" t="str">
            <v xml:space="preserve">  TOTAL AEROSOLES</v>
          </cell>
          <cell r="D1064">
            <v>0</v>
          </cell>
          <cell r="F1064">
            <v>0</v>
          </cell>
          <cell r="G1064">
            <v>23886.022571505684</v>
          </cell>
          <cell r="H1064">
            <v>31679.03797849816</v>
          </cell>
          <cell r="I1064">
            <v>102631.8158881869</v>
          </cell>
          <cell r="J1064">
            <v>188855.44128918342</v>
          </cell>
          <cell r="K1064">
            <v>234269.12713691816</v>
          </cell>
          <cell r="L1064">
            <v>229020.31446433021</v>
          </cell>
          <cell r="M1064">
            <v>810341.75932862249</v>
          </cell>
          <cell r="N1064">
            <v>221802.78415380049</v>
          </cell>
          <cell r="O1064">
            <v>147557.97436039863</v>
          </cell>
          <cell r="P1064">
            <v>98977.204421425442</v>
          </cell>
          <cell r="Q1064">
            <v>38996.145757481332</v>
          </cell>
          <cell r="R1064">
            <v>15896.579799897167</v>
          </cell>
          <cell r="S1064">
            <v>13359.040758278195</v>
          </cell>
          <cell r="T1064">
            <v>536589.72925128113</v>
          </cell>
          <cell r="U1064">
            <v>1346931.4885799037</v>
          </cell>
          <cell r="V1064">
            <v>2025989.2882124586</v>
          </cell>
          <cell r="W1064">
            <v>1</v>
          </cell>
        </row>
        <row r="1065">
          <cell r="D1065">
            <v>0</v>
          </cell>
          <cell r="F1065">
            <v>0</v>
          </cell>
          <cell r="W1065">
            <v>1</v>
          </cell>
        </row>
        <row r="1066">
          <cell r="B1066" t="str">
            <v>RAID MAX LIQ. CONC. 60X12</v>
          </cell>
          <cell r="C1066">
            <v>1</v>
          </cell>
          <cell r="D1066">
            <v>12</v>
          </cell>
          <cell r="E1066" t="str">
            <v>105500</v>
          </cell>
          <cell r="F1066">
            <v>2</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1</v>
          </cell>
        </row>
        <row r="1067">
          <cell r="B1067" t="str">
            <v xml:space="preserve">  TOTAL MAX LIQUIDO</v>
          </cell>
          <cell r="D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1</v>
          </cell>
        </row>
        <row r="1068">
          <cell r="D1068">
            <v>0</v>
          </cell>
          <cell r="F1068">
            <v>0</v>
          </cell>
          <cell r="W1068">
            <v>1</v>
          </cell>
        </row>
        <row r="1069">
          <cell r="B1069" t="str">
            <v>ANT.CONTINUO LAVANDA</v>
          </cell>
          <cell r="D1069">
            <v>48</v>
          </cell>
          <cell r="E1069" t="str">
            <v>101330</v>
          </cell>
          <cell r="F1069">
            <v>3</v>
          </cell>
          <cell r="G1069">
            <v>322.76461374030657</v>
          </cell>
          <cell r="H1069">
            <v>288.57747891602912</v>
          </cell>
          <cell r="I1069">
            <v>769.09194586350316</v>
          </cell>
          <cell r="J1069">
            <v>1906.1247655588588</v>
          </cell>
          <cell r="K1069">
            <v>2225.046573675128</v>
          </cell>
          <cell r="L1069">
            <v>1502.1812359502999</v>
          </cell>
          <cell r="M1069">
            <v>7013.7866137041256</v>
          </cell>
          <cell r="N1069">
            <v>1881.0090519961268</v>
          </cell>
          <cell r="O1069">
            <v>1329.7725616334649</v>
          </cell>
          <cell r="P1069">
            <v>900.64083879988891</v>
          </cell>
          <cell r="Q1069">
            <v>581.17016735866969</v>
          </cell>
          <cell r="R1069">
            <v>115.85742722651331</v>
          </cell>
          <cell r="S1069">
            <v>97.363339281211495</v>
          </cell>
          <cell r="T1069">
            <v>4905.8133862958748</v>
          </cell>
          <cell r="U1069">
            <v>11919.6</v>
          </cell>
          <cell r="V1069">
            <v>35758.800000000003</v>
          </cell>
          <cell r="W1069">
            <v>1</v>
          </cell>
        </row>
        <row r="1070">
          <cell r="B1070" t="str">
            <v xml:space="preserve">  TOTAL ANTIP CONTINUO</v>
          </cell>
          <cell r="D1070">
            <v>0</v>
          </cell>
          <cell r="F1070">
            <v>0</v>
          </cell>
          <cell r="G1070">
            <v>322.76461374030657</v>
          </cell>
          <cell r="H1070">
            <v>288.57747891602912</v>
          </cell>
          <cell r="I1070">
            <v>769.09194586350316</v>
          </cell>
          <cell r="J1070">
            <v>1906.1247655588588</v>
          </cell>
          <cell r="K1070">
            <v>2225.046573675128</v>
          </cell>
          <cell r="L1070">
            <v>1502.1812359502999</v>
          </cell>
          <cell r="M1070">
            <v>7013.7866137041256</v>
          </cell>
          <cell r="N1070">
            <v>1881.0090519961268</v>
          </cell>
          <cell r="O1070">
            <v>1329.7725616334649</v>
          </cell>
          <cell r="P1070">
            <v>900.64083879988891</v>
          </cell>
          <cell r="Q1070">
            <v>581.17016735866969</v>
          </cell>
          <cell r="R1070">
            <v>115.85742722651331</v>
          </cell>
          <cell r="S1070">
            <v>97.363339281211495</v>
          </cell>
          <cell r="T1070">
            <v>4905.8133862958748</v>
          </cell>
          <cell r="U1070">
            <v>11919.6</v>
          </cell>
          <cell r="V1070">
            <v>35758.800000000003</v>
          </cell>
          <cell r="W1070">
            <v>1</v>
          </cell>
        </row>
        <row r="1071">
          <cell r="D1071">
            <v>0</v>
          </cell>
          <cell r="F1071">
            <v>0</v>
          </cell>
          <cell r="W1071">
            <v>1</v>
          </cell>
        </row>
        <row r="1072">
          <cell r="B1072" t="str">
            <v>RAID 8 CEBOS SISTEMA EXTERMIN.</v>
          </cell>
          <cell r="C1072">
            <v>8</v>
          </cell>
          <cell r="D1072">
            <v>12</v>
          </cell>
          <cell r="E1072" t="str">
            <v>105417</v>
          </cell>
          <cell r="F1072">
            <v>1.33</v>
          </cell>
          <cell r="G1072">
            <v>1150.634889243041</v>
          </cell>
          <cell r="H1072">
            <v>1028.7599735383114</v>
          </cell>
          <cell r="I1072">
            <v>2741.7628459679427</v>
          </cell>
          <cell r="J1072">
            <v>6795.2110148819056</v>
          </cell>
          <cell r="K1072">
            <v>7932.1465516080862</v>
          </cell>
          <cell r="L1072">
            <v>5355.1785619267175</v>
          </cell>
          <cell r="M1072">
            <v>25003.693837166004</v>
          </cell>
          <cell r="N1072">
            <v>6705.6751269212564</v>
          </cell>
          <cell r="O1072">
            <v>4740.5528333556631</v>
          </cell>
          <cell r="P1072">
            <v>3210.726107150253</v>
          </cell>
          <cell r="Q1072">
            <v>2071.8339083111014</v>
          </cell>
          <cell r="R1072">
            <v>413.02420485295971</v>
          </cell>
          <cell r="S1072">
            <v>347.09398224276055</v>
          </cell>
          <cell r="T1072">
            <v>17488.906162833991</v>
          </cell>
          <cell r="U1072">
            <v>42492.599999999991</v>
          </cell>
          <cell r="V1072">
            <v>56515.157999999989</v>
          </cell>
          <cell r="W1072">
            <v>1</v>
          </cell>
        </row>
        <row r="1073">
          <cell r="B1073" t="str">
            <v>PROM RAID SIS EXT C/CEBOP/HOR</v>
          </cell>
          <cell r="D1073">
            <v>12</v>
          </cell>
          <cell r="E1073" t="str">
            <v>105420</v>
          </cell>
          <cell r="F1073">
            <v>2</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1</v>
          </cell>
        </row>
        <row r="1074">
          <cell r="B1074" t="str">
            <v>RAID PROMO SIST.EXT.(8+4)x12</v>
          </cell>
          <cell r="C1074" t="str">
            <v>8+4</v>
          </cell>
          <cell r="D1074">
            <v>12</v>
          </cell>
          <cell r="E1074" t="str">
            <v>105424</v>
          </cell>
          <cell r="F1074">
            <v>1.33</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1</v>
          </cell>
        </row>
        <row r="1075">
          <cell r="B1075" t="str">
            <v xml:space="preserve">  TOTAL SISTEMA EXTERMIN CUCAR</v>
          </cell>
          <cell r="D1075">
            <v>0</v>
          </cell>
          <cell r="F1075">
            <v>0</v>
          </cell>
          <cell r="G1075">
            <v>1150.634889243041</v>
          </cell>
          <cell r="H1075">
            <v>1028.7599735383114</v>
          </cell>
          <cell r="I1075">
            <v>2741.7628459679427</v>
          </cell>
          <cell r="J1075">
            <v>6795.2110148819056</v>
          </cell>
          <cell r="K1075">
            <v>7932.1465516080862</v>
          </cell>
          <cell r="L1075">
            <v>5355.1785619267175</v>
          </cell>
          <cell r="M1075">
            <v>25003.693837166004</v>
          </cell>
          <cell r="N1075">
            <v>6705.6751269212564</v>
          </cell>
          <cell r="O1075">
            <v>4740.5528333556631</v>
          </cell>
          <cell r="P1075">
            <v>3210.726107150253</v>
          </cell>
          <cell r="Q1075">
            <v>2071.8339083111014</v>
          </cell>
          <cell r="R1075">
            <v>413.02420485295971</v>
          </cell>
          <cell r="S1075">
            <v>347.09398224276055</v>
          </cell>
          <cell r="T1075">
            <v>17488.906162833991</v>
          </cell>
          <cell r="U1075">
            <v>42492.599999999991</v>
          </cell>
          <cell r="V1075">
            <v>56515.157999999989</v>
          </cell>
          <cell r="W1075">
            <v>1</v>
          </cell>
        </row>
        <row r="1076">
          <cell r="D1076">
            <v>0</v>
          </cell>
          <cell r="F1076">
            <v>0</v>
          </cell>
          <cell r="W1076">
            <v>1</v>
          </cell>
        </row>
        <row r="1077">
          <cell r="B1077" t="str">
            <v>RAID EXT P/HORMIGAS</v>
          </cell>
          <cell r="D1077">
            <v>12</v>
          </cell>
          <cell r="E1077" t="str">
            <v>105430</v>
          </cell>
          <cell r="F1077">
            <v>0.67</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1</v>
          </cell>
        </row>
        <row r="1078">
          <cell r="B1078" t="str">
            <v xml:space="preserve">  TOTAL CEBO HORMIGAS</v>
          </cell>
          <cell r="D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1</v>
          </cell>
        </row>
        <row r="1079">
          <cell r="D1079">
            <v>0</v>
          </cell>
          <cell r="W1079">
            <v>1</v>
          </cell>
        </row>
        <row r="1080">
          <cell r="B1080" t="str">
            <v>RAID RODENTICIDA 6X3</v>
          </cell>
          <cell r="D1080">
            <v>12</v>
          </cell>
          <cell r="E1080" t="str">
            <v>105410</v>
          </cell>
          <cell r="F1080">
            <v>0.5</v>
          </cell>
          <cell r="G1080">
            <v>655.21790652993377</v>
          </cell>
          <cell r="H1080">
            <v>585.81741479002278</v>
          </cell>
          <cell r="I1080">
            <v>1561.2703290428524</v>
          </cell>
          <cell r="J1080">
            <v>3500</v>
          </cell>
          <cell r="K1080">
            <v>4000</v>
          </cell>
          <cell r="L1080">
            <v>3000</v>
          </cell>
          <cell r="M1080">
            <v>13302.305650362809</v>
          </cell>
          <cell r="N1080">
            <v>3000</v>
          </cell>
          <cell r="O1080">
            <v>2699.461951226966</v>
          </cell>
          <cell r="P1080">
            <v>1828.3169214101908</v>
          </cell>
          <cell r="Q1080">
            <v>1179.785776332908</v>
          </cell>
          <cell r="R1080">
            <v>235.1926378905284</v>
          </cell>
          <cell r="S1080">
            <v>197.64931042882938</v>
          </cell>
          <cell r="T1080">
            <v>9140.4065972894223</v>
          </cell>
          <cell r="U1080">
            <v>22442.712247652231</v>
          </cell>
          <cell r="V1080">
            <v>11221.356123826115</v>
          </cell>
          <cell r="W1080">
            <v>1</v>
          </cell>
        </row>
        <row r="1081">
          <cell r="B1081" t="str">
            <v xml:space="preserve">  TOTAL CEBO RODENTICIDA</v>
          </cell>
          <cell r="D1081">
            <v>0</v>
          </cell>
          <cell r="F1081">
            <v>0</v>
          </cell>
          <cell r="G1081">
            <v>655.21790652993377</v>
          </cell>
          <cell r="H1081">
            <v>585.81741479002278</v>
          </cell>
          <cell r="I1081">
            <v>1561.2703290428524</v>
          </cell>
          <cell r="J1081">
            <v>3500</v>
          </cell>
          <cell r="K1081">
            <v>4000</v>
          </cell>
          <cell r="L1081">
            <v>3000</v>
          </cell>
          <cell r="M1081">
            <v>13302.305650362809</v>
          </cell>
          <cell r="N1081">
            <v>3000</v>
          </cell>
          <cell r="O1081">
            <v>2699.461951226966</v>
          </cell>
          <cell r="P1081">
            <v>1828.3169214101908</v>
          </cell>
          <cell r="Q1081">
            <v>1179.785776332908</v>
          </cell>
          <cell r="R1081">
            <v>235.1926378905284</v>
          </cell>
          <cell r="S1081">
            <v>197.64931042882938</v>
          </cell>
          <cell r="T1081">
            <v>9140.4065972894223</v>
          </cell>
          <cell r="U1081">
            <v>22442.712247652231</v>
          </cell>
          <cell r="V1081">
            <v>11221.356123826115</v>
          </cell>
          <cell r="W1081">
            <v>1</v>
          </cell>
        </row>
        <row r="1082">
          <cell r="D1082">
            <v>0</v>
          </cell>
          <cell r="W1082">
            <v>1</v>
          </cell>
        </row>
        <row r="1083">
          <cell r="B1083" t="str">
            <v>TOTAL CEBOS RAID</v>
          </cell>
          <cell r="D1083">
            <v>0</v>
          </cell>
          <cell r="G1083">
            <v>1805.8527957729748</v>
          </cell>
          <cell r="H1083">
            <v>1614.5773883283341</v>
          </cell>
          <cell r="I1083">
            <v>4303.0331750107953</v>
          </cell>
          <cell r="J1083">
            <v>10295.211014881905</v>
          </cell>
          <cell r="K1083">
            <v>11932.146551608086</v>
          </cell>
          <cell r="L1083">
            <v>8355.1785619267175</v>
          </cell>
          <cell r="M1083">
            <v>38305.99948752881</v>
          </cell>
          <cell r="N1083">
            <v>9705.6751269212564</v>
          </cell>
          <cell r="O1083">
            <v>7440.0147845826286</v>
          </cell>
          <cell r="P1083">
            <v>5039.0430285604434</v>
          </cell>
          <cell r="Q1083">
            <v>3251.6196846440093</v>
          </cell>
          <cell r="R1083">
            <v>648.21684274348809</v>
          </cell>
          <cell r="S1083">
            <v>544.74329267158987</v>
          </cell>
          <cell r="T1083">
            <v>26629.312760123416</v>
          </cell>
          <cell r="U1083">
            <v>64935.312247652226</v>
          </cell>
          <cell r="V1083">
            <v>67736.514123826099</v>
          </cell>
          <cell r="W1083">
            <v>1</v>
          </cell>
        </row>
        <row r="1084">
          <cell r="D1084">
            <v>0</v>
          </cell>
          <cell r="F1084">
            <v>0</v>
          </cell>
          <cell r="W1084">
            <v>1</v>
          </cell>
        </row>
        <row r="1085">
          <cell r="B1085" t="str">
            <v>RAID ESP. 12X48 3/98 TIGRE</v>
          </cell>
          <cell r="C1085">
            <v>12</v>
          </cell>
          <cell r="D1085">
            <v>48</v>
          </cell>
          <cell r="E1085" t="str">
            <v>100414</v>
          </cell>
          <cell r="F1085">
            <v>2.88</v>
          </cell>
          <cell r="G1085">
            <v>2171.8373665580566</v>
          </cell>
          <cell r="H1085">
            <v>1941.7969789006165</v>
          </cell>
          <cell r="I1085">
            <v>5175.1107625730756</v>
          </cell>
          <cell r="J1085">
            <v>10000</v>
          </cell>
          <cell r="K1085">
            <v>15000</v>
          </cell>
          <cell r="L1085">
            <v>17000</v>
          </cell>
          <cell r="M1085">
            <v>51288.745108031748</v>
          </cell>
          <cell r="N1085">
            <v>14000</v>
          </cell>
          <cell r="O1085">
            <v>10000</v>
          </cell>
          <cell r="P1085">
            <v>8000</v>
          </cell>
          <cell r="Q1085">
            <v>3910.611733955192</v>
          </cell>
          <cell r="R1085">
            <v>779.58821671286512</v>
          </cell>
          <cell r="S1085">
            <v>655.14411859889208</v>
          </cell>
          <cell r="T1085">
            <v>37345.344069266954</v>
          </cell>
          <cell r="U1085">
            <v>88634.089177298709</v>
          </cell>
          <cell r="V1085">
            <v>255266.17683062027</v>
          </cell>
          <cell r="W1085">
            <v>1</v>
          </cell>
        </row>
        <row r="1086">
          <cell r="B1086" t="str">
            <v>ESPIRALES 12X48 NUEVO</v>
          </cell>
          <cell r="C1086">
            <v>12</v>
          </cell>
          <cell r="D1086">
            <v>0</v>
          </cell>
          <cell r="E1086" t="str">
            <v>100415</v>
          </cell>
          <cell r="F1086">
            <v>2.88</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1</v>
          </cell>
        </row>
        <row r="1087">
          <cell r="B1087" t="str">
            <v>ESPIRALES RAID 50X4</v>
          </cell>
          <cell r="C1087">
            <v>2</v>
          </cell>
          <cell r="D1087">
            <v>0</v>
          </cell>
          <cell r="E1087" t="str">
            <v>100418</v>
          </cell>
          <cell r="F1087">
            <v>1</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1</v>
          </cell>
        </row>
        <row r="1088">
          <cell r="B1088" t="str">
            <v>ESPIRALES RAID 50X4 3/98</v>
          </cell>
          <cell r="C1088">
            <v>4</v>
          </cell>
          <cell r="D1088">
            <v>50</v>
          </cell>
          <cell r="E1088" t="str">
            <v>100419</v>
          </cell>
          <cell r="F1088">
            <v>1</v>
          </cell>
          <cell r="G1088">
            <v>1102.965938436937</v>
          </cell>
          <cell r="H1088">
            <v>2000</v>
          </cell>
          <cell r="I1088">
            <v>2628.1760258147401</v>
          </cell>
          <cell r="J1088">
            <v>6513.6963636109049</v>
          </cell>
          <cell r="K1088">
            <v>6590</v>
          </cell>
          <cell r="L1088">
            <v>5133.3221365628715</v>
          </cell>
          <cell r="M1088">
            <v>23968.160464425455</v>
          </cell>
          <cell r="N1088">
            <v>6427.8698033253322</v>
          </cell>
          <cell r="O1088">
            <v>4544.1593623080144</v>
          </cell>
          <cell r="P1088">
            <v>3077.7108941713509</v>
          </cell>
          <cell r="Q1088">
            <v>1986.0011653819593</v>
          </cell>
          <cell r="R1088">
            <v>395.91327706263507</v>
          </cell>
          <cell r="S1088">
            <v>332.71443741989356</v>
          </cell>
          <cell r="T1088">
            <v>16764.368939669184</v>
          </cell>
          <cell r="U1088">
            <v>40732.529404094639</v>
          </cell>
          <cell r="V1088">
            <v>40732.529404094639</v>
          </cell>
          <cell r="W1088">
            <v>1</v>
          </cell>
        </row>
        <row r="1089">
          <cell r="B1089" t="str">
            <v>RAID PROMO ESPIRALES 4X50 C/5</v>
          </cell>
          <cell r="C1089">
            <v>4</v>
          </cell>
          <cell r="D1089">
            <v>55</v>
          </cell>
          <cell r="E1089" t="str">
            <v>100420</v>
          </cell>
          <cell r="F1089">
            <v>1.1000000000000001</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1</v>
          </cell>
        </row>
        <row r="1090">
          <cell r="B1090" t="str">
            <v xml:space="preserve">  ESPIRALES TOTAL</v>
          </cell>
          <cell r="D1090">
            <v>0</v>
          </cell>
          <cell r="F1090">
            <v>0</v>
          </cell>
          <cell r="G1090">
            <v>3274.8033049949936</v>
          </cell>
          <cell r="H1090">
            <v>3941.7969789006165</v>
          </cell>
          <cell r="I1090">
            <v>7803.2867883878152</v>
          </cell>
          <cell r="J1090">
            <v>16513.696363610907</v>
          </cell>
          <cell r="K1090">
            <v>21590</v>
          </cell>
          <cell r="L1090">
            <v>22133.322136562871</v>
          </cell>
          <cell r="M1090">
            <v>75256.90557245721</v>
          </cell>
          <cell r="N1090">
            <v>20427.869803325331</v>
          </cell>
          <cell r="O1090">
            <v>14544.159362308015</v>
          </cell>
          <cell r="P1090">
            <v>11077.71089417135</v>
          </cell>
          <cell r="Q1090">
            <v>5896.6128993371512</v>
          </cell>
          <cell r="R1090">
            <v>1175.5014937755002</v>
          </cell>
          <cell r="S1090">
            <v>987.85855601878563</v>
          </cell>
          <cell r="T1090">
            <v>54109.713008936138</v>
          </cell>
          <cell r="U1090">
            <v>129366.61858139336</v>
          </cell>
          <cell r="V1090">
            <v>295998.70623471489</v>
          </cell>
          <cell r="W1090">
            <v>1</v>
          </cell>
        </row>
        <row r="1091">
          <cell r="D1091">
            <v>0</v>
          </cell>
          <cell r="F1091">
            <v>0</v>
          </cell>
          <cell r="W1091">
            <v>1</v>
          </cell>
        </row>
        <row r="1092">
          <cell r="D1092">
            <v>0</v>
          </cell>
          <cell r="F1092">
            <v>0</v>
          </cell>
          <cell r="W1092">
            <v>1</v>
          </cell>
        </row>
        <row r="1093">
          <cell r="B1093" t="str">
            <v>APARATO S/CAB DUAL S/TEC PRX12</v>
          </cell>
          <cell r="C1093">
            <v>1</v>
          </cell>
          <cell r="D1093">
            <v>12</v>
          </cell>
          <cell r="E1093" t="str">
            <v>114518</v>
          </cell>
          <cell r="F1093">
            <v>3.48</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1</v>
          </cell>
        </row>
        <row r="1094">
          <cell r="B1094" t="str">
            <v>RAID APAR.TABLETA 3/98</v>
          </cell>
          <cell r="C1094">
            <v>1</v>
          </cell>
          <cell r="D1094">
            <v>4</v>
          </cell>
          <cell r="E1094" t="str">
            <v>114519</v>
          </cell>
          <cell r="F1094">
            <v>3.48</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1</v>
          </cell>
        </row>
        <row r="1095">
          <cell r="B1095" t="str">
            <v>RAID AP TAB MAZDAIII BLIST.X12</v>
          </cell>
          <cell r="C1095">
            <v>1</v>
          </cell>
          <cell r="D1095">
            <v>12</v>
          </cell>
          <cell r="E1095" t="str">
            <v>114520</v>
          </cell>
          <cell r="F1095">
            <v>3.48</v>
          </cell>
          <cell r="G1095">
            <v>652.59670996209081</v>
          </cell>
          <cell r="H1095">
            <v>583.47385460687315</v>
          </cell>
          <cell r="I1095">
            <v>1555.0244734470618</v>
          </cell>
          <cell r="J1095">
            <v>3853.9873884124977</v>
          </cell>
          <cell r="K1095">
            <v>4498.8143423340825</v>
          </cell>
          <cell r="L1095">
            <v>3037.255295701988</v>
          </cell>
          <cell r="M1095">
            <v>14181.152064464593</v>
          </cell>
          <cell r="N1095">
            <v>3803.2060098423653</v>
          </cell>
          <cell r="O1095">
            <v>2688.6627646799243</v>
          </cell>
          <cell r="P1095">
            <v>1821.0027470087152</v>
          </cell>
          <cell r="Q1095">
            <v>1175.0660481373041</v>
          </cell>
          <cell r="R1095">
            <v>234.25175070005838</v>
          </cell>
          <cell r="S1095">
            <v>196.85861516704031</v>
          </cell>
          <cell r="T1095">
            <v>9919.0479355354055</v>
          </cell>
          <cell r="U1095">
            <v>24100.199999999997</v>
          </cell>
          <cell r="V1095">
            <v>83868.695999999996</v>
          </cell>
          <cell r="W1095">
            <v>1</v>
          </cell>
        </row>
        <row r="1096">
          <cell r="B1096" t="str">
            <v xml:space="preserve">  RAID APARATOS TAB TOTAL</v>
          </cell>
          <cell r="D1096">
            <v>0</v>
          </cell>
          <cell r="F1096">
            <v>0</v>
          </cell>
          <cell r="G1096">
            <v>652.59670996209081</v>
          </cell>
          <cell r="H1096">
            <v>583.47385460687315</v>
          </cell>
          <cell r="I1096">
            <v>1555.0244734470618</v>
          </cell>
          <cell r="J1096">
            <v>3853.9873884124977</v>
          </cell>
          <cell r="K1096">
            <v>4498.8143423340825</v>
          </cell>
          <cell r="L1096">
            <v>3037.255295701988</v>
          </cell>
          <cell r="M1096">
            <v>14181.152064464593</v>
          </cell>
          <cell r="N1096">
            <v>3803.2060098423653</v>
          </cell>
          <cell r="O1096">
            <v>2688.6627646799243</v>
          </cell>
          <cell r="P1096">
            <v>1821.0027470087152</v>
          </cell>
          <cell r="Q1096">
            <v>1175.0660481373041</v>
          </cell>
          <cell r="R1096">
            <v>234.25175070005838</v>
          </cell>
          <cell r="S1096">
            <v>196.85861516704031</v>
          </cell>
          <cell r="T1096">
            <v>9919.0479355354055</v>
          </cell>
          <cell r="U1096">
            <v>24100.199999999997</v>
          </cell>
          <cell r="V1096">
            <v>83868.695999999996</v>
          </cell>
          <cell r="W1096">
            <v>1</v>
          </cell>
        </row>
        <row r="1097">
          <cell r="D1097">
            <v>0</v>
          </cell>
          <cell r="F1097">
            <v>0</v>
          </cell>
          <cell r="W1097">
            <v>1</v>
          </cell>
        </row>
        <row r="1098">
          <cell r="B1098" t="str">
            <v>APARATO 45 NOCHES DUAL C/TECX6</v>
          </cell>
          <cell r="C1098">
            <v>1</v>
          </cell>
          <cell r="D1098">
            <v>6</v>
          </cell>
          <cell r="E1098" t="str">
            <v>115433</v>
          </cell>
          <cell r="F1098">
            <v>2.85</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1</v>
          </cell>
        </row>
        <row r="1099">
          <cell r="B1099" t="str">
            <v>APARATO 45 NOCHES RAID NEW</v>
          </cell>
          <cell r="C1099">
            <v>1</v>
          </cell>
          <cell r="D1099">
            <v>0</v>
          </cell>
          <cell r="E1099" t="str">
            <v>115434</v>
          </cell>
          <cell r="F1099">
            <v>2.85</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1</v>
          </cell>
        </row>
        <row r="1100">
          <cell r="B1100" t="str">
            <v>PROM AP DUAL/45N REP/TAB X20</v>
          </cell>
          <cell r="C1100">
            <v>1</v>
          </cell>
          <cell r="D1100">
            <v>20</v>
          </cell>
          <cell r="E1100" t="str">
            <v>115435</v>
          </cell>
          <cell r="F1100">
            <v>6.9</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1</v>
          </cell>
        </row>
        <row r="1101">
          <cell r="B1101" t="str">
            <v>RAID APARATO 45 N 3/98</v>
          </cell>
          <cell r="C1101">
            <v>1</v>
          </cell>
          <cell r="D1101">
            <v>6</v>
          </cell>
          <cell r="E1101" t="str">
            <v>115436</v>
          </cell>
          <cell r="F1101">
            <v>2.85</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1</v>
          </cell>
        </row>
        <row r="1102">
          <cell r="B1102" t="str">
            <v>RAID APAR 45 N PATA PLANA NVO.</v>
          </cell>
          <cell r="D1102">
            <v>6</v>
          </cell>
          <cell r="E1102" t="str">
            <v>115432</v>
          </cell>
          <cell r="F1102">
            <v>2.85</v>
          </cell>
          <cell r="G1102">
            <v>680.75291028485083</v>
          </cell>
          <cell r="H1102">
            <v>608.64775830975634</v>
          </cell>
          <cell r="I1102">
            <v>1622.1158024605245</v>
          </cell>
          <cell r="J1102">
            <v>4020.2671739110133</v>
          </cell>
          <cell r="K1102">
            <v>4692.9151030397597</v>
          </cell>
          <cell r="L1102">
            <v>3168.2972810992428</v>
          </cell>
          <cell r="M1102">
            <v>14792.996029105147</v>
          </cell>
          <cell r="N1102">
            <v>3967.2948393555675</v>
          </cell>
          <cell r="O1102">
            <v>2804.6647705850282</v>
          </cell>
          <cell r="P1102">
            <v>1899.5696741022523</v>
          </cell>
          <cell r="Q1102">
            <v>1225.7641202218997</v>
          </cell>
          <cell r="R1102">
            <v>244.35851207041716</v>
          </cell>
          <cell r="S1102">
            <v>205.35205455968799</v>
          </cell>
          <cell r="T1102">
            <v>10347.003970894853</v>
          </cell>
          <cell r="U1102">
            <v>25140</v>
          </cell>
          <cell r="V1102">
            <v>71649</v>
          </cell>
          <cell r="W1102">
            <v>1</v>
          </cell>
        </row>
        <row r="1103">
          <cell r="B1103" t="str">
            <v>APARATO 45 NOCHES C/1 REP GRAT</v>
          </cell>
          <cell r="C1103">
            <v>1</v>
          </cell>
          <cell r="D1103">
            <v>6</v>
          </cell>
          <cell r="E1103" t="str">
            <v>115438</v>
          </cell>
          <cell r="F1103">
            <v>4.2</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1</v>
          </cell>
        </row>
        <row r="1104">
          <cell r="B1104" t="str">
            <v>PROM AP DUAL/45N REP/TAB X20</v>
          </cell>
          <cell r="C1104">
            <v>1</v>
          </cell>
          <cell r="D1104">
            <v>20</v>
          </cell>
          <cell r="E1104" t="str">
            <v>115439</v>
          </cell>
          <cell r="F1104">
            <v>6.9</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1</v>
          </cell>
        </row>
        <row r="1105">
          <cell r="B1105" t="str">
            <v>REPU RAID 45N EXPORTACION</v>
          </cell>
          <cell r="C1105">
            <v>1</v>
          </cell>
          <cell r="D1105">
            <v>273</v>
          </cell>
          <cell r="E1105" t="str">
            <v>115442</v>
          </cell>
          <cell r="F1105">
            <v>61.424999999999997</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1</v>
          </cell>
        </row>
        <row r="1106">
          <cell r="B1106" t="str">
            <v>REPU 45 NOCHES DUAL X12</v>
          </cell>
          <cell r="C1106">
            <v>1</v>
          </cell>
          <cell r="D1106">
            <v>0</v>
          </cell>
          <cell r="E1106" t="str">
            <v>115443</v>
          </cell>
          <cell r="F1106">
            <v>2.7</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1</v>
          </cell>
        </row>
        <row r="1107">
          <cell r="B1107" t="str">
            <v>REPU 45 NOCHES RAID NEW</v>
          </cell>
          <cell r="C1107">
            <v>1</v>
          </cell>
          <cell r="D1107">
            <v>0</v>
          </cell>
          <cell r="E1107" t="str">
            <v>115445</v>
          </cell>
          <cell r="F1107">
            <v>2.7</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1</v>
          </cell>
        </row>
        <row r="1108">
          <cell r="B1108" t="str">
            <v>PROM REP 45N RAID C/8 TABLE</v>
          </cell>
          <cell r="C1108">
            <v>1</v>
          </cell>
          <cell r="D1108">
            <v>0</v>
          </cell>
          <cell r="E1108" t="str">
            <v>115446</v>
          </cell>
          <cell r="F1108">
            <v>3.18</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1</v>
          </cell>
        </row>
        <row r="1109">
          <cell r="B1109" t="str">
            <v>PROM 2 REP 45 N (30%)</v>
          </cell>
          <cell r="C1109">
            <v>1</v>
          </cell>
          <cell r="D1109">
            <v>2</v>
          </cell>
          <cell r="E1109" t="str">
            <v>115447</v>
          </cell>
          <cell r="F1109">
            <v>5.4</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1</v>
          </cell>
        </row>
        <row r="1110">
          <cell r="B1110" t="str">
            <v>RAID REP 45 NOCHES 3/98</v>
          </cell>
          <cell r="C1110">
            <v>1</v>
          </cell>
          <cell r="D1110">
            <v>12</v>
          </cell>
          <cell r="E1110" t="str">
            <v>115448</v>
          </cell>
          <cell r="F1110">
            <v>2.7</v>
          </cell>
          <cell r="G1110">
            <v>1179.2254255985376</v>
          </cell>
          <cell r="H1110">
            <v>1054.3222085265766</v>
          </cell>
          <cell r="I1110">
            <v>1793.2237965373286</v>
          </cell>
          <cell r="J1110">
            <v>4781.9301240995428</v>
          </cell>
          <cell r="K1110">
            <v>8129.2415002151729</v>
          </cell>
          <cell r="L1110">
            <v>4781.9301240995428</v>
          </cell>
          <cell r="M1110">
            <v>21719.873179076698</v>
          </cell>
          <cell r="N1110">
            <v>5977.412655124429</v>
          </cell>
          <cell r="O1110">
            <v>4858.344279968559</v>
          </cell>
          <cell r="P1110">
            <v>3290.5050034380324</v>
          </cell>
          <cell r="Q1110">
            <v>2123.3140461305684</v>
          </cell>
          <cell r="R1110">
            <v>423.28687258096255</v>
          </cell>
          <cell r="S1110">
            <v>355.71844097494278</v>
          </cell>
          <cell r="T1110">
            <v>17028.581298217494</v>
          </cell>
          <cell r="U1110">
            <v>38748.454477294188</v>
          </cell>
          <cell r="V1110">
            <v>104620.82708869432</v>
          </cell>
          <cell r="W1110">
            <v>1</v>
          </cell>
        </row>
        <row r="1111">
          <cell r="B1111" t="str">
            <v xml:space="preserve">  RAID 45 NOCHES TOTAL</v>
          </cell>
          <cell r="D1111">
            <v>0</v>
          </cell>
          <cell r="F1111">
            <v>0</v>
          </cell>
          <cell r="G1111">
            <v>1859.9783358833884</v>
          </cell>
          <cell r="H1111">
            <v>1662.9699668363328</v>
          </cell>
          <cell r="I1111">
            <v>3415.339598997853</v>
          </cell>
          <cell r="J1111">
            <v>8802.1972980105566</v>
          </cell>
          <cell r="K1111">
            <v>12822.156603254933</v>
          </cell>
          <cell r="L1111">
            <v>7950.2274051987861</v>
          </cell>
          <cell r="M1111">
            <v>36512.869208181844</v>
          </cell>
          <cell r="N1111">
            <v>9944.707494479997</v>
          </cell>
          <cell r="O1111">
            <v>7663.0090505535873</v>
          </cell>
          <cell r="P1111">
            <v>5190.0746775402849</v>
          </cell>
          <cell r="Q1111">
            <v>3349.0781663524681</v>
          </cell>
          <cell r="R1111">
            <v>667.64538465137969</v>
          </cell>
          <cell r="S1111">
            <v>561.07049553463071</v>
          </cell>
          <cell r="T1111">
            <v>27375.585269112347</v>
          </cell>
          <cell r="U1111">
            <v>63888.454477294188</v>
          </cell>
          <cell r="V1111">
            <v>176269.82708869432</v>
          </cell>
          <cell r="W1111">
            <v>1</v>
          </cell>
        </row>
        <row r="1112">
          <cell r="D1112">
            <v>0</v>
          </cell>
          <cell r="F1112">
            <v>0</v>
          </cell>
          <cell r="W1112">
            <v>1</v>
          </cell>
        </row>
        <row r="1113">
          <cell r="B1113" t="str">
            <v>TABLETA RAID 20X24 (REGIONAL)</v>
          </cell>
          <cell r="C1113">
            <v>24</v>
          </cell>
          <cell r="D1113">
            <v>20</v>
          </cell>
          <cell r="E1113" t="str">
            <v>115525</v>
          </cell>
          <cell r="F1113">
            <v>2.4</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1</v>
          </cell>
        </row>
        <row r="1114">
          <cell r="B1114" t="str">
            <v>TABLETA RAID 4X20X24 -REGIONAL</v>
          </cell>
          <cell r="C1114">
            <v>24</v>
          </cell>
          <cell r="D1114">
            <v>4</v>
          </cell>
          <cell r="E1114" t="str">
            <v>115526</v>
          </cell>
          <cell r="F1114">
            <v>9.6</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1</v>
          </cell>
        </row>
        <row r="1115">
          <cell r="B1115" t="str">
            <v>PROM TABLX24 C/8 TABL</v>
          </cell>
          <cell r="C1115">
            <v>24</v>
          </cell>
          <cell r="D1115">
            <v>20</v>
          </cell>
          <cell r="E1115" t="str">
            <v>115527</v>
          </cell>
          <cell r="F1115">
            <v>3.2</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1</v>
          </cell>
        </row>
        <row r="1116">
          <cell r="B1116" t="str">
            <v>TABLETA RAID 20X24 3/98</v>
          </cell>
          <cell r="C1116">
            <v>24</v>
          </cell>
          <cell r="D1116">
            <v>20</v>
          </cell>
          <cell r="E1116" t="str">
            <v>115528</v>
          </cell>
          <cell r="F1116">
            <v>2.4</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1</v>
          </cell>
        </row>
        <row r="1117">
          <cell r="B1117" t="str">
            <v>TABLETA RAID 4X20X24</v>
          </cell>
          <cell r="C1117">
            <v>24</v>
          </cell>
          <cell r="D1117">
            <v>4</v>
          </cell>
          <cell r="E1117" t="str">
            <v>115529</v>
          </cell>
          <cell r="F1117">
            <v>9.6</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1</v>
          </cell>
        </row>
        <row r="1118">
          <cell r="B1118" t="str">
            <v>TABLETA RAID 4X20X24 C/8 TAB</v>
          </cell>
          <cell r="C1118">
            <v>24</v>
          </cell>
          <cell r="D1118">
            <v>4</v>
          </cell>
          <cell r="E1118" t="str">
            <v>115531</v>
          </cell>
          <cell r="F1118">
            <v>12.8</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1</v>
          </cell>
        </row>
        <row r="1119">
          <cell r="B1119" t="str">
            <v>TABLETA 18X48 (REGIONAL)</v>
          </cell>
          <cell r="C1119">
            <v>18</v>
          </cell>
          <cell r="D1119">
            <v>0</v>
          </cell>
          <cell r="E1119" t="str">
            <v>116123</v>
          </cell>
          <cell r="F1119">
            <v>4.32</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1</v>
          </cell>
        </row>
        <row r="1120">
          <cell r="B1120" t="str">
            <v>PROM TABL RAID X48 C/20 TA</v>
          </cell>
          <cell r="C1120">
            <v>18</v>
          </cell>
          <cell r="D1120">
            <v>0</v>
          </cell>
          <cell r="E1120" t="str">
            <v>116124</v>
          </cell>
          <cell r="F1120">
            <v>6.12</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1</v>
          </cell>
        </row>
        <row r="1121">
          <cell r="B1121" t="str">
            <v>TABLETA RAID 18X48 3*98</v>
          </cell>
          <cell r="C1121">
            <v>48</v>
          </cell>
          <cell r="D1121">
            <v>18</v>
          </cell>
          <cell r="E1121" t="str">
            <v>116125</v>
          </cell>
          <cell r="F1121">
            <v>4.32</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1</v>
          </cell>
        </row>
        <row r="1122">
          <cell r="B1122" t="str">
            <v>PROM TAB 18X48 C/12 TAB</v>
          </cell>
          <cell r="C1122">
            <v>18</v>
          </cell>
          <cell r="D1122">
            <v>18</v>
          </cell>
          <cell r="E1122" t="str">
            <v>116126</v>
          </cell>
          <cell r="F1122">
            <v>4.32</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1</v>
          </cell>
        </row>
        <row r="1123">
          <cell r="B1123" t="str">
            <v>RAID TAB LARG DUR.20X24</v>
          </cell>
          <cell r="C1123">
            <v>24</v>
          </cell>
          <cell r="D1123">
            <v>20</v>
          </cell>
          <cell r="E1123" t="str">
            <v>115545</v>
          </cell>
          <cell r="F1123">
            <v>2.4</v>
          </cell>
          <cell r="G1123">
            <v>1000</v>
          </cell>
          <cell r="H1123">
            <v>1500</v>
          </cell>
          <cell r="I1123">
            <v>5000</v>
          </cell>
          <cell r="J1123">
            <v>10000</v>
          </cell>
          <cell r="K1123">
            <v>15000</v>
          </cell>
          <cell r="L1123">
            <v>12000</v>
          </cell>
          <cell r="M1123">
            <v>44500</v>
          </cell>
          <cell r="N1123">
            <v>12000</v>
          </cell>
          <cell r="O1123">
            <v>5000</v>
          </cell>
          <cell r="P1123">
            <v>3500</v>
          </cell>
          <cell r="Q1123">
            <v>2500</v>
          </cell>
          <cell r="R1123">
            <v>200</v>
          </cell>
          <cell r="S1123">
            <v>200</v>
          </cell>
          <cell r="T1123">
            <v>23400</v>
          </cell>
          <cell r="U1123">
            <v>67900</v>
          </cell>
          <cell r="V1123">
            <v>162960</v>
          </cell>
          <cell r="W1123">
            <v>1</v>
          </cell>
        </row>
        <row r="1124">
          <cell r="B1124" t="str">
            <v>PROM TABL20X24+8 LARGA DURAC.</v>
          </cell>
          <cell r="C1124">
            <v>28</v>
          </cell>
          <cell r="D1124">
            <v>20</v>
          </cell>
          <cell r="E1124" t="str">
            <v>115546</v>
          </cell>
          <cell r="F1124">
            <v>2.4</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1</v>
          </cell>
        </row>
        <row r="1125">
          <cell r="B1125" t="str">
            <v>PROM raid TABL20X24+4</v>
          </cell>
          <cell r="C1125">
            <v>28</v>
          </cell>
          <cell r="D1125">
            <v>4</v>
          </cell>
          <cell r="E1125" t="str">
            <v>115547</v>
          </cell>
          <cell r="F1125">
            <v>2.4</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1</v>
          </cell>
        </row>
        <row r="1126">
          <cell r="B1126" t="str">
            <v>RAID TAB 18x48 LARGA DURACION</v>
          </cell>
          <cell r="C1126">
            <v>48</v>
          </cell>
          <cell r="D1126">
            <v>18</v>
          </cell>
          <cell r="E1126" t="str">
            <v>115550</v>
          </cell>
          <cell r="F1126">
            <v>4.32</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1</v>
          </cell>
        </row>
        <row r="1127">
          <cell r="B1127" t="str">
            <v>TABLETA RAID 4X20X24 LAR DUR</v>
          </cell>
          <cell r="C1127">
            <v>24</v>
          </cell>
          <cell r="D1127">
            <v>4</v>
          </cell>
          <cell r="E1127" t="str">
            <v>115555</v>
          </cell>
          <cell r="F1127">
            <v>9.6</v>
          </cell>
          <cell r="G1127">
            <v>342.76558916288809</v>
          </cell>
          <cell r="H1127">
            <v>306.45995678875522</v>
          </cell>
          <cell r="I1127">
            <v>816.75079213126025</v>
          </cell>
          <cell r="J1127">
            <v>2024.2429017030863</v>
          </cell>
          <cell r="K1127">
            <v>2362.9275554793549</v>
          </cell>
          <cell r="L1127">
            <v>1595.2679273082285</v>
          </cell>
          <cell r="M1127">
            <v>7448.4147225735733</v>
          </cell>
          <cell r="N1127">
            <v>1997.5708255519421</v>
          </cell>
          <cell r="O1127">
            <v>1412.1754868322403</v>
          </cell>
          <cell r="P1127">
            <v>956.45146522718187</v>
          </cell>
          <cell r="Q1127">
            <v>617.18393633717005</v>
          </cell>
          <cell r="R1127">
            <v>123.03684360561323</v>
          </cell>
          <cell r="S1127">
            <v>103.39671987227842</v>
          </cell>
          <cell r="T1127">
            <v>5209.8152774264263</v>
          </cell>
          <cell r="U1127">
            <v>12658.23</v>
          </cell>
          <cell r="V1127">
            <v>121519.00799999999</v>
          </cell>
          <cell r="W1127">
            <v>1</v>
          </cell>
        </row>
        <row r="1128">
          <cell r="B1128" t="str">
            <v>TABLETA RAID 4X20X24+8 LAR DUR</v>
          </cell>
          <cell r="C1128">
            <v>24</v>
          </cell>
          <cell r="D1128">
            <v>4</v>
          </cell>
          <cell r="E1128" t="str">
            <v>115556</v>
          </cell>
          <cell r="F1128">
            <v>9.6</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1</v>
          </cell>
        </row>
        <row r="1129">
          <cell r="B1129" t="str">
            <v xml:space="preserve">  TAB.MOSQ. TOTAL</v>
          </cell>
          <cell r="D1129">
            <v>0</v>
          </cell>
          <cell r="F1129">
            <v>0</v>
          </cell>
          <cell r="G1129">
            <v>1342.7655891628881</v>
          </cell>
          <cell r="H1129">
            <v>1806.4599567887553</v>
          </cell>
          <cell r="I1129">
            <v>5816.7507921312599</v>
          </cell>
          <cell r="J1129">
            <v>12024.242901703086</v>
          </cell>
          <cell r="K1129">
            <v>17362.927555479357</v>
          </cell>
          <cell r="L1129">
            <v>13595.267927308229</v>
          </cell>
          <cell r="M1129">
            <v>51948.414722573572</v>
          </cell>
          <cell r="N1129">
            <v>13997.570825551942</v>
          </cell>
          <cell r="O1129">
            <v>6412.1754868322405</v>
          </cell>
          <cell r="P1129">
            <v>4456.4514652271819</v>
          </cell>
          <cell r="Q1129">
            <v>3117.1839363371701</v>
          </cell>
          <cell r="R1129">
            <v>323.03684360561323</v>
          </cell>
          <cell r="S1129">
            <v>303.39671987227842</v>
          </cell>
          <cell r="T1129">
            <v>28609.815277426427</v>
          </cell>
          <cell r="U1129">
            <v>80558.23</v>
          </cell>
          <cell r="V1129">
            <v>284479.00799999997</v>
          </cell>
          <cell r="W1129">
            <v>1</v>
          </cell>
        </row>
        <row r="1130">
          <cell r="D1130">
            <v>0</v>
          </cell>
          <cell r="W1130">
            <v>1</v>
          </cell>
        </row>
        <row r="1131">
          <cell r="B1131" t="str">
            <v>FOGGER 12 X 3</v>
          </cell>
          <cell r="D1131">
            <v>12</v>
          </cell>
          <cell r="E1131" t="str">
            <v>106000</v>
          </cell>
          <cell r="F1131">
            <v>1.5</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1</v>
          </cell>
        </row>
        <row r="1132">
          <cell r="B1132" t="str">
            <v>FOGGER 12 X 1 BLISTER</v>
          </cell>
          <cell r="D1132">
            <v>12</v>
          </cell>
          <cell r="E1132" t="str">
            <v>106001</v>
          </cell>
          <cell r="F1132">
            <v>0.5</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1</v>
          </cell>
        </row>
        <row r="1133">
          <cell r="B1133" t="str">
            <v>TOTAL RAID FOGGER</v>
          </cell>
          <cell r="D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1</v>
          </cell>
        </row>
        <row r="1134">
          <cell r="D1134">
            <v>0</v>
          </cell>
          <cell r="F1134">
            <v>0</v>
          </cell>
          <cell r="W1134">
            <v>1</v>
          </cell>
        </row>
        <row r="1135">
          <cell r="B1135" t="str">
            <v>RAID EXT HORMIG.LIQ 6X150</v>
          </cell>
          <cell r="D1135">
            <v>6</v>
          </cell>
          <cell r="E1135" t="str">
            <v>107100</v>
          </cell>
          <cell r="F1135">
            <v>1</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1</v>
          </cell>
        </row>
        <row r="1136">
          <cell r="B1136" t="str">
            <v>RAID YARD GUARD + INSEC LIQ</v>
          </cell>
          <cell r="D1136">
            <v>6</v>
          </cell>
          <cell r="E1136" t="str">
            <v>107101</v>
          </cell>
          <cell r="F1136">
            <v>1</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1</v>
          </cell>
        </row>
        <row r="1137">
          <cell r="B1137" t="str">
            <v>RAID HORMIG.LIQ 6 x 100 cc</v>
          </cell>
          <cell r="D1137">
            <v>6</v>
          </cell>
          <cell r="E1137" t="str">
            <v>107103</v>
          </cell>
          <cell r="F1137">
            <v>0.67</v>
          </cell>
          <cell r="G1137">
            <v>114.83982070477535</v>
          </cell>
          <cell r="H1137">
            <v>102.67602000762437</v>
          </cell>
          <cell r="I1137">
            <v>273.64332212550056</v>
          </cell>
          <cell r="J1137">
            <v>678.20020224966606</v>
          </cell>
          <cell r="K1137">
            <v>791.67275067587991</v>
          </cell>
          <cell r="L1137">
            <v>534.47688023635203</v>
          </cell>
          <cell r="M1137">
            <v>2495.5089959997981</v>
          </cell>
          <cell r="N1137">
            <v>669.26401804721411</v>
          </cell>
          <cell r="O1137">
            <v>473.13378250004394</v>
          </cell>
          <cell r="P1137">
            <v>320.44848798200684</v>
          </cell>
          <cell r="Q1137">
            <v>206.78065369375801</v>
          </cell>
          <cell r="R1137">
            <v>41.222134037018265</v>
          </cell>
          <cell r="S1137">
            <v>34.641927740160575</v>
          </cell>
          <cell r="T1137">
            <v>1745.4910040002019</v>
          </cell>
          <cell r="U1137">
            <v>4241</v>
          </cell>
          <cell r="V1137">
            <v>2841.4700000000003</v>
          </cell>
          <cell r="W1137">
            <v>1</v>
          </cell>
        </row>
        <row r="1138">
          <cell r="B1138" t="str">
            <v>RAID EXT.DERRIBANTE TOT.440X12</v>
          </cell>
          <cell r="D1138">
            <v>12</v>
          </cell>
          <cell r="E1138" t="str">
            <v>107105</v>
          </cell>
          <cell r="F1138">
            <v>1</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1</v>
          </cell>
        </row>
        <row r="1139">
          <cell r="B1139" t="str">
            <v>RAID EXT BARR. HOGAR PULV x 6</v>
          </cell>
          <cell r="D1139">
            <v>6</v>
          </cell>
          <cell r="E1139" t="str">
            <v>107110</v>
          </cell>
          <cell r="F1139">
            <v>0.5</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1</v>
          </cell>
        </row>
        <row r="1140">
          <cell r="B1140" t="str">
            <v>RAID EXT BARR. HOGAR REF 12</v>
          </cell>
          <cell r="D1140">
            <v>12</v>
          </cell>
          <cell r="E1140" t="str">
            <v>107115</v>
          </cell>
          <cell r="F1140">
            <v>1</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1</v>
          </cell>
        </row>
        <row r="1141">
          <cell r="B1141" t="str">
            <v>RAID MULTI TRIGGER 6x500 cm3</v>
          </cell>
          <cell r="D1141">
            <v>12</v>
          </cell>
          <cell r="E1141" t="str">
            <v>107125</v>
          </cell>
          <cell r="F1141">
            <v>0.25</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1</v>
          </cell>
        </row>
        <row r="1142">
          <cell r="B1142" t="str">
            <v>RAID MULTI TRIGGER 6x500 6/01</v>
          </cell>
          <cell r="D1142">
            <v>12</v>
          </cell>
          <cell r="E1142" t="str">
            <v>107130</v>
          </cell>
          <cell r="F1142">
            <v>0.25</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1</v>
          </cell>
        </row>
        <row r="1143">
          <cell r="B1143" t="str">
            <v>RAID HORMIG LIQ GAT ARG/CHI</v>
          </cell>
          <cell r="D1143">
            <v>12</v>
          </cell>
          <cell r="E1143" t="str">
            <v>107126</v>
          </cell>
          <cell r="F1143">
            <v>0.25</v>
          </cell>
          <cell r="G1143">
            <v>135.60901251815963</v>
          </cell>
          <cell r="H1143">
            <v>121.24534501254017</v>
          </cell>
          <cell r="I1143">
            <v>323.13269445991676</v>
          </cell>
          <cell r="J1143">
            <v>800.85513154122327</v>
          </cell>
          <cell r="K1143">
            <v>1000</v>
          </cell>
          <cell r="L1143">
            <v>2000</v>
          </cell>
          <cell r="M1143">
            <v>4380.8421835318404</v>
          </cell>
          <cell r="N1143">
            <v>1500</v>
          </cell>
          <cell r="O1143">
            <v>800</v>
          </cell>
          <cell r="P1143">
            <v>378.4027417622944</v>
          </cell>
          <cell r="Q1143">
            <v>244.17767359074276</v>
          </cell>
          <cell r="R1143">
            <v>48.677304234234256</v>
          </cell>
          <cell r="S1143">
            <v>40.90704412231176</v>
          </cell>
          <cell r="T1143">
            <v>3012.164763709583</v>
          </cell>
          <cell r="U1143">
            <v>7393.0069472414234</v>
          </cell>
          <cell r="V1143">
            <v>1848.2517368103559</v>
          </cell>
          <cell r="W1143">
            <v>1</v>
          </cell>
        </row>
        <row r="1144">
          <cell r="B1144" t="str">
            <v>FORMITOX POLVO HORMIGAS 250X12</v>
          </cell>
          <cell r="C1144">
            <v>250</v>
          </cell>
          <cell r="D1144">
            <v>12</v>
          </cell>
          <cell r="E1144" t="str">
            <v>107000</v>
          </cell>
          <cell r="F1144">
            <v>1</v>
          </cell>
          <cell r="G1144">
            <v>523.5623516450911</v>
          </cell>
          <cell r="H1144">
            <v>468.10677831818373</v>
          </cell>
          <cell r="I1144">
            <v>1247.5580366179092</v>
          </cell>
          <cell r="J1144">
            <v>3091.9596582167633</v>
          </cell>
          <cell r="K1144">
            <v>3609.2885249512233</v>
          </cell>
          <cell r="L1144">
            <v>2436.7155103442269</v>
          </cell>
          <cell r="M1144">
            <v>11377.190860093398</v>
          </cell>
          <cell r="N1144">
            <v>3051.2190023444678</v>
          </cell>
          <cell r="O1144">
            <v>2157.0482632960034</v>
          </cell>
          <cell r="P1144">
            <v>1460.9458889724363</v>
          </cell>
          <cell r="Q1144">
            <v>942.7267010537164</v>
          </cell>
          <cell r="R1144">
            <v>187.93444036919314</v>
          </cell>
          <cell r="S1144">
            <v>157.93484387078632</v>
          </cell>
          <cell r="T1144">
            <v>7957.8091399066034</v>
          </cell>
          <cell r="U1144">
            <v>19335</v>
          </cell>
          <cell r="V1144">
            <v>19335</v>
          </cell>
          <cell r="W1144">
            <v>1</v>
          </cell>
        </row>
        <row r="1145">
          <cell r="B1145" t="str">
            <v>FORMITOX LIQ.HORMIGAS 250X12</v>
          </cell>
          <cell r="D1145">
            <v>12</v>
          </cell>
          <cell r="E1145" t="str">
            <v>107050</v>
          </cell>
          <cell r="F1145">
            <v>1</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1</v>
          </cell>
        </row>
        <row r="1146">
          <cell r="B1146" t="str">
            <v xml:space="preserve">  TOTAL RAID VARIOS</v>
          </cell>
          <cell r="D1146">
            <v>0</v>
          </cell>
          <cell r="F1146">
            <v>0</v>
          </cell>
          <cell r="G1146">
            <v>774.01118486802602</v>
          </cell>
          <cell r="H1146">
            <v>692.02814333834829</v>
          </cell>
          <cell r="I1146">
            <v>1844.3340532033267</v>
          </cell>
          <cell r="J1146">
            <v>4571.0149920076528</v>
          </cell>
          <cell r="K1146">
            <v>5400.9612756271035</v>
          </cell>
          <cell r="L1146">
            <v>4971.1923905805788</v>
          </cell>
          <cell r="M1146">
            <v>18253.542039625037</v>
          </cell>
          <cell r="N1146">
            <v>5220.4830203916817</v>
          </cell>
          <cell r="O1146">
            <v>3430.1820457960475</v>
          </cell>
          <cell r="P1146">
            <v>2159.7971187167377</v>
          </cell>
          <cell r="Q1146">
            <v>1393.6850283382173</v>
          </cell>
          <cell r="R1146">
            <v>277.83387864044568</v>
          </cell>
          <cell r="S1146">
            <v>233.48381573325867</v>
          </cell>
          <cell r="T1146">
            <v>12715.464907616388</v>
          </cell>
          <cell r="U1146">
            <v>30969.006947241425</v>
          </cell>
          <cell r="V1146">
            <v>24024.721736810356</v>
          </cell>
          <cell r="W1146">
            <v>1</v>
          </cell>
        </row>
        <row r="1147">
          <cell r="D1147">
            <v>0</v>
          </cell>
          <cell r="W1147">
            <v>1</v>
          </cell>
        </row>
        <row r="1148">
          <cell r="D1148">
            <v>0</v>
          </cell>
          <cell r="F1148">
            <v>0</v>
          </cell>
          <cell r="W1148">
            <v>1</v>
          </cell>
        </row>
        <row r="1149">
          <cell r="B1149" t="str">
            <v xml:space="preserve">  TOTAL INSECTICIDAS RAID</v>
          </cell>
          <cell r="D1149">
            <v>0</v>
          </cell>
          <cell r="F1149">
            <v>0</v>
          </cell>
          <cell r="G1149">
            <v>33918.795105890349</v>
          </cell>
          <cell r="H1149">
            <v>42268.921746213447</v>
          </cell>
          <cell r="I1149">
            <v>128138.67671522855</v>
          </cell>
          <cell r="J1149">
            <v>246821.9160133689</v>
          </cell>
          <cell r="K1149">
            <v>310101.18003889685</v>
          </cell>
          <cell r="L1149">
            <v>290564.93941755965</v>
          </cell>
          <cell r="M1149">
            <v>1051814.4290371579</v>
          </cell>
          <cell r="N1149">
            <v>286783.30548630917</v>
          </cell>
          <cell r="O1149">
            <v>191065.95041678453</v>
          </cell>
          <cell r="P1149">
            <v>129621.92519145003</v>
          </cell>
          <cell r="Q1149">
            <v>57760.561687986323</v>
          </cell>
          <cell r="R1149">
            <v>19338.923421240164</v>
          </cell>
          <cell r="S1149">
            <v>16283.81559255699</v>
          </cell>
          <cell r="T1149">
            <v>700854.48179632716</v>
          </cell>
          <cell r="U1149">
            <v>1752668.910833485</v>
          </cell>
          <cell r="V1149">
            <v>2994125.5613965038</v>
          </cell>
          <cell r="W1149">
            <v>1</v>
          </cell>
        </row>
        <row r="1150">
          <cell r="D1150">
            <v>0</v>
          </cell>
          <cell r="F1150">
            <v>0</v>
          </cell>
          <cell r="W1150">
            <v>1</v>
          </cell>
        </row>
        <row r="1151">
          <cell r="D1151">
            <v>0</v>
          </cell>
          <cell r="F1151">
            <v>0</v>
          </cell>
          <cell r="W1151">
            <v>1</v>
          </cell>
        </row>
        <row r="1152">
          <cell r="B1152" t="str">
            <v xml:space="preserve"> INSECTICIDAS  FUYI</v>
          </cell>
          <cell r="D1152">
            <v>0</v>
          </cell>
          <cell r="F1152">
            <v>0</v>
          </cell>
          <cell r="W1152">
            <v>1</v>
          </cell>
        </row>
        <row r="1153">
          <cell r="D1153">
            <v>0</v>
          </cell>
          <cell r="W1153">
            <v>1</v>
          </cell>
        </row>
        <row r="1154">
          <cell r="B1154" t="str">
            <v>FUYI MMM 440X6</v>
          </cell>
          <cell r="C1154">
            <v>440</v>
          </cell>
          <cell r="D1154">
            <v>0</v>
          </cell>
          <cell r="E1154" t="str">
            <v>100780</v>
          </cell>
          <cell r="F1154">
            <v>0.73</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1</v>
          </cell>
        </row>
        <row r="1155">
          <cell r="B1155" t="str">
            <v>FUYI MMM 440X6+8 TABLETAS</v>
          </cell>
          <cell r="C1155">
            <v>440</v>
          </cell>
          <cell r="D1155">
            <v>6</v>
          </cell>
          <cell r="E1155" t="str">
            <v>100784</v>
          </cell>
          <cell r="F1155">
            <v>0.97</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1</v>
          </cell>
        </row>
        <row r="1156">
          <cell r="B1156" t="str">
            <v>MATA MOSCAS Y MOSQ FUYI 400X12</v>
          </cell>
          <cell r="C1156">
            <v>440</v>
          </cell>
          <cell r="D1156">
            <v>6</v>
          </cell>
          <cell r="E1156" t="str">
            <v>100781</v>
          </cell>
          <cell r="F1156">
            <v>1.47</v>
          </cell>
          <cell r="G1156">
            <v>1870.7713704545961</v>
          </cell>
          <cell r="H1156">
            <v>2806.1570556818942</v>
          </cell>
          <cell r="I1156">
            <v>6547.6997965910859</v>
          </cell>
          <cell r="J1156">
            <v>42092.355835228409</v>
          </cell>
          <cell r="K1156">
            <v>74830.854818183841</v>
          </cell>
          <cell r="L1156">
            <v>74830.854818183841</v>
          </cell>
          <cell r="M1156">
            <v>202978.69369432365</v>
          </cell>
          <cell r="N1156">
            <v>88861.640096593314</v>
          </cell>
          <cell r="O1156">
            <v>62625.598220952808</v>
          </cell>
          <cell r="P1156">
            <v>42415.652826209072</v>
          </cell>
          <cell r="Q1156">
            <v>27370.191301209943</v>
          </cell>
          <cell r="R1156">
            <v>5456.3020006129682</v>
          </cell>
          <cell r="S1156">
            <v>4585.3234930531999</v>
          </cell>
          <cell r="T1156">
            <v>231314.7079386313</v>
          </cell>
          <cell r="U1156">
            <v>434293.40163295495</v>
          </cell>
          <cell r="V1156">
            <v>638411.30040044372</v>
          </cell>
          <cell r="W1156">
            <v>1</v>
          </cell>
        </row>
        <row r="1157">
          <cell r="B1157" t="str">
            <v>MATA MOSCAS Y MOSQ FUYI 440X6</v>
          </cell>
          <cell r="C1157">
            <v>440</v>
          </cell>
          <cell r="D1157">
            <v>6</v>
          </cell>
          <cell r="E1157" t="str">
            <v>100782</v>
          </cell>
          <cell r="F1157">
            <v>0.73</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1</v>
          </cell>
        </row>
        <row r="1158">
          <cell r="B1158" t="str">
            <v>FUYI MMM PROMO 3X2</v>
          </cell>
          <cell r="C1158">
            <v>440</v>
          </cell>
          <cell r="D1158">
            <v>4</v>
          </cell>
          <cell r="E1158" t="str">
            <v>100783</v>
          </cell>
          <cell r="F1158">
            <v>1.47</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1</v>
          </cell>
        </row>
        <row r="1159">
          <cell r="B1159" t="str">
            <v>FUYI MMM 440X6+8 TABLETAS</v>
          </cell>
          <cell r="C1159">
            <v>440</v>
          </cell>
          <cell r="D1159">
            <v>6</v>
          </cell>
          <cell r="E1159" t="str">
            <v>100784</v>
          </cell>
          <cell r="F1159">
            <v>0.97</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1</v>
          </cell>
        </row>
        <row r="1160">
          <cell r="B1160" t="str">
            <v>FUYI MMM 500X6</v>
          </cell>
          <cell r="C1160">
            <v>500</v>
          </cell>
          <cell r="D1160">
            <v>6</v>
          </cell>
          <cell r="E1160" t="str">
            <v>100785</v>
          </cell>
          <cell r="F1160">
            <v>0.83</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1</v>
          </cell>
        </row>
        <row r="1161">
          <cell r="B1161" t="str">
            <v>FUYI MMM 480X12</v>
          </cell>
          <cell r="C1161">
            <v>480</v>
          </cell>
          <cell r="D1161">
            <v>6</v>
          </cell>
          <cell r="E1161" t="str">
            <v>100789</v>
          </cell>
          <cell r="F1161">
            <v>1.67</v>
          </cell>
          <cell r="G1161">
            <v>16251</v>
          </cell>
          <cell r="H1161">
            <v>4529</v>
          </cell>
          <cell r="I1161">
            <v>38513</v>
          </cell>
          <cell r="J1161">
            <v>0</v>
          </cell>
          <cell r="K1161">
            <v>0</v>
          </cell>
          <cell r="L1161">
            <v>0</v>
          </cell>
          <cell r="M1161">
            <v>59293</v>
          </cell>
          <cell r="N1161">
            <v>0</v>
          </cell>
          <cell r="O1161">
            <v>0</v>
          </cell>
          <cell r="P1161">
            <v>0</v>
          </cell>
          <cell r="Q1161">
            <v>0</v>
          </cell>
          <cell r="R1161">
            <v>0</v>
          </cell>
          <cell r="S1161">
            <v>0</v>
          </cell>
          <cell r="T1161">
            <v>0</v>
          </cell>
          <cell r="U1161">
            <v>59293</v>
          </cell>
          <cell r="V1161">
            <v>99019.31</v>
          </cell>
          <cell r="W1161">
            <v>1</v>
          </cell>
        </row>
        <row r="1162">
          <cell r="B1162" t="str">
            <v>FUYI MMM PROMO 3X2 + C&amp;J</v>
          </cell>
          <cell r="C1162">
            <v>440</v>
          </cell>
          <cell r="D1162">
            <v>4</v>
          </cell>
          <cell r="E1162" t="str">
            <v>100786</v>
          </cell>
          <cell r="F1162">
            <v>0.98</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1</v>
          </cell>
        </row>
        <row r="1163">
          <cell r="B1163" t="str">
            <v>FUYI MMM +24 TABL + 1 REP GRAT</v>
          </cell>
          <cell r="C1163">
            <v>440</v>
          </cell>
          <cell r="D1163">
            <v>6</v>
          </cell>
          <cell r="E1163" t="str">
            <v>100787</v>
          </cell>
          <cell r="F1163">
            <v>2.0049999999999999</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1</v>
          </cell>
        </row>
        <row r="1164">
          <cell r="B1164" t="str">
            <v>FUYI MMM + FUYI 30 N GRATIS</v>
          </cell>
          <cell r="C1164">
            <v>440</v>
          </cell>
          <cell r="D1164">
            <v>4</v>
          </cell>
          <cell r="E1164" t="str">
            <v>100788</v>
          </cell>
          <cell r="F1164">
            <v>0.73</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1</v>
          </cell>
        </row>
        <row r="1165">
          <cell r="B1165" t="str">
            <v>FUYI MMM 400 PROMO 3X2 (07/01)</v>
          </cell>
          <cell r="C1165">
            <v>440</v>
          </cell>
          <cell r="D1165">
            <v>4</v>
          </cell>
          <cell r="E1165" t="str">
            <v>100793</v>
          </cell>
          <cell r="F1165">
            <v>0.98</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1</v>
          </cell>
        </row>
        <row r="1166">
          <cell r="B1166" t="str">
            <v>PRO 2 FUYI MMM+FUYI 30 N  7/01</v>
          </cell>
          <cell r="C1166">
            <v>440</v>
          </cell>
          <cell r="D1166">
            <v>4</v>
          </cell>
          <cell r="E1166" t="str">
            <v>100794</v>
          </cell>
          <cell r="F1166">
            <v>1</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1</v>
          </cell>
        </row>
        <row r="1167">
          <cell r="B1167" t="str">
            <v xml:space="preserve">   FUYI MMM</v>
          </cell>
          <cell r="D1167">
            <v>0</v>
          </cell>
          <cell r="F1167">
            <v>0</v>
          </cell>
          <cell r="G1167">
            <v>18121.771370454597</v>
          </cell>
          <cell r="H1167">
            <v>7335.1570556818942</v>
          </cell>
          <cell r="I1167">
            <v>45060.699796591085</v>
          </cell>
          <cell r="J1167">
            <v>42092.355835228409</v>
          </cell>
          <cell r="K1167">
            <v>74830.854818183841</v>
          </cell>
          <cell r="L1167">
            <v>74830.854818183841</v>
          </cell>
          <cell r="M1167">
            <v>262271.69369432365</v>
          </cell>
          <cell r="N1167">
            <v>88861.640096593314</v>
          </cell>
          <cell r="O1167">
            <v>62625.598220952808</v>
          </cell>
          <cell r="P1167">
            <v>42415.652826209072</v>
          </cell>
          <cell r="Q1167">
            <v>27370.191301209943</v>
          </cell>
          <cell r="R1167">
            <v>5456.3020006129682</v>
          </cell>
          <cell r="S1167">
            <v>4585.3234930531999</v>
          </cell>
          <cell r="T1167">
            <v>231314.7079386313</v>
          </cell>
          <cell r="U1167">
            <v>493586.40163295495</v>
          </cell>
          <cell r="V1167">
            <v>737430.61040044366</v>
          </cell>
          <cell r="W1167">
            <v>1</v>
          </cell>
        </row>
        <row r="1168">
          <cell r="D1168">
            <v>0</v>
          </cell>
          <cell r="F1168">
            <v>0</v>
          </cell>
          <cell r="W1168">
            <v>1</v>
          </cell>
        </row>
        <row r="1169">
          <cell r="B1169" t="str">
            <v>CASA Y JARDIN FUYI 440X6</v>
          </cell>
          <cell r="C1169">
            <v>440</v>
          </cell>
          <cell r="D1169">
            <v>6</v>
          </cell>
          <cell r="E1169" t="str">
            <v>101082</v>
          </cell>
          <cell r="F1169">
            <v>0.73499999999999999</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1</v>
          </cell>
        </row>
        <row r="1170">
          <cell r="B1170" t="str">
            <v>CASA Y JARDIN FUYI 400X6</v>
          </cell>
          <cell r="C1170">
            <v>440</v>
          </cell>
          <cell r="D1170">
            <v>6</v>
          </cell>
          <cell r="E1170" t="str">
            <v>101083</v>
          </cell>
          <cell r="F1170">
            <v>0.73499999999999999</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1</v>
          </cell>
        </row>
        <row r="1171">
          <cell r="B1171" t="str">
            <v xml:space="preserve">   FUYI H Y P </v>
          </cell>
          <cell r="D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1</v>
          </cell>
        </row>
        <row r="1172">
          <cell r="D1172">
            <v>0</v>
          </cell>
          <cell r="F1172">
            <v>0</v>
          </cell>
          <cell r="W1172">
            <v>1</v>
          </cell>
        </row>
        <row r="1173">
          <cell r="B1173" t="str">
            <v>FUYI POLILLAS 440X6</v>
          </cell>
          <cell r="C1173">
            <v>440</v>
          </cell>
          <cell r="D1173">
            <v>6</v>
          </cell>
          <cell r="E1173" t="str">
            <v>101192</v>
          </cell>
          <cell r="F1173">
            <v>0.73</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1</v>
          </cell>
        </row>
        <row r="1174">
          <cell r="B1174" t="str">
            <v xml:space="preserve">    FUYI ANTIPOLILLA</v>
          </cell>
          <cell r="D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1</v>
          </cell>
        </row>
        <row r="1175">
          <cell r="D1175">
            <v>0</v>
          </cell>
          <cell r="F1175">
            <v>0</v>
          </cell>
          <cell r="W1175">
            <v>1</v>
          </cell>
        </row>
        <row r="1176">
          <cell r="B1176" t="str">
            <v>FUYI LIQ. 1000X12</v>
          </cell>
          <cell r="C1176">
            <v>1000</v>
          </cell>
          <cell r="D1176">
            <v>12</v>
          </cell>
          <cell r="E1176" t="str">
            <v>105510</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1</v>
          </cell>
        </row>
        <row r="1177">
          <cell r="B1177" t="str">
            <v>FUYI LIQ. 500X12</v>
          </cell>
          <cell r="C1177">
            <v>500</v>
          </cell>
          <cell r="D1177">
            <v>12</v>
          </cell>
          <cell r="E1177" t="str">
            <v>105520</v>
          </cell>
          <cell r="F1177">
            <v>0.5</v>
          </cell>
          <cell r="G1177">
            <v>304.90365035033494</v>
          </cell>
          <cell r="H1177">
            <v>272.60834361845093</v>
          </cell>
          <cell r="I1177">
            <v>726.53237612193743</v>
          </cell>
          <cell r="J1177">
            <v>1800.6447246713606</v>
          </cell>
          <cell r="K1177">
            <v>2101.9182203750079</v>
          </cell>
          <cell r="L1177">
            <v>1419.0543908185152</v>
          </cell>
          <cell r="M1177">
            <v>6625.6617059556074</v>
          </cell>
          <cell r="N1177">
            <v>1776.9188500852704</v>
          </cell>
          <cell r="O1177">
            <v>1256.1863690050684</v>
          </cell>
          <cell r="P1177">
            <v>850.80169174189973</v>
          </cell>
          <cell r="Q1177">
            <v>549.0097053977164</v>
          </cell>
          <cell r="R1177">
            <v>109.4461752550874</v>
          </cell>
          <cell r="S1177">
            <v>91.975502559351114</v>
          </cell>
          <cell r="T1177">
            <v>4634.3382940443935</v>
          </cell>
          <cell r="U1177">
            <v>11260</v>
          </cell>
          <cell r="V1177">
            <v>5630</v>
          </cell>
          <cell r="W1177">
            <v>1</v>
          </cell>
        </row>
        <row r="1178">
          <cell r="B1178" t="str">
            <v>FUYI PULVERIZ. X12</v>
          </cell>
          <cell r="C1178">
            <v>60</v>
          </cell>
          <cell r="D1178">
            <v>12</v>
          </cell>
          <cell r="E1178" t="str">
            <v>105530</v>
          </cell>
          <cell r="F1178">
            <v>0.25</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1</v>
          </cell>
        </row>
        <row r="1179">
          <cell r="B1179" t="str">
            <v xml:space="preserve">     FUYI LIQUIDOS </v>
          </cell>
          <cell r="D1179">
            <v>0</v>
          </cell>
          <cell r="F1179">
            <v>0</v>
          </cell>
          <cell r="G1179">
            <v>304.90365035033494</v>
          </cell>
          <cell r="H1179">
            <v>272.60834361845093</v>
          </cell>
          <cell r="I1179">
            <v>726.53237612193743</v>
          </cell>
          <cell r="J1179">
            <v>1800.6447246713606</v>
          </cell>
          <cell r="K1179">
            <v>2101.9182203750079</v>
          </cell>
          <cell r="L1179">
            <v>1419.0543908185152</v>
          </cell>
          <cell r="M1179">
            <v>6625.6617059556074</v>
          </cell>
          <cell r="N1179">
            <v>1776.9188500852704</v>
          </cell>
          <cell r="O1179">
            <v>1256.1863690050684</v>
          </cell>
          <cell r="P1179">
            <v>850.80169174189973</v>
          </cell>
          <cell r="Q1179">
            <v>549.0097053977164</v>
          </cell>
          <cell r="R1179">
            <v>109.4461752550874</v>
          </cell>
          <cell r="S1179">
            <v>91.975502559351114</v>
          </cell>
          <cell r="T1179">
            <v>4634.3382940443935</v>
          </cell>
          <cell r="U1179">
            <v>11260</v>
          </cell>
          <cell r="V1179">
            <v>5630</v>
          </cell>
          <cell r="W1179">
            <v>1</v>
          </cell>
        </row>
        <row r="1180">
          <cell r="D1180">
            <v>0</v>
          </cell>
          <cell r="F1180">
            <v>0</v>
          </cell>
          <cell r="W1180">
            <v>1</v>
          </cell>
        </row>
        <row r="1181">
          <cell r="B1181" t="str">
            <v>FUYI ESPIRALES 12X12 TIGRE</v>
          </cell>
          <cell r="C1181">
            <v>12</v>
          </cell>
          <cell r="D1181">
            <v>12</v>
          </cell>
          <cell r="E1181" t="str">
            <v>100500</v>
          </cell>
          <cell r="F1181">
            <v>0.72</v>
          </cell>
          <cell r="G1181">
            <v>4330.7339289862357</v>
          </cell>
          <cell r="H1181">
            <v>3872.0238399135551</v>
          </cell>
          <cell r="I1181">
            <v>10319.385839307015</v>
          </cell>
          <cell r="J1181">
            <v>15000</v>
          </cell>
          <cell r="K1181">
            <v>20000</v>
          </cell>
          <cell r="L1181">
            <v>25000</v>
          </cell>
          <cell r="M1181">
            <v>78522.14360820681</v>
          </cell>
          <cell r="N1181">
            <v>22000</v>
          </cell>
          <cell r="O1181">
            <v>20000</v>
          </cell>
          <cell r="P1181">
            <v>12084.459300608325</v>
          </cell>
          <cell r="Q1181">
            <v>5000</v>
          </cell>
          <cell r="R1181">
            <v>1554.5312889182342</v>
          </cell>
          <cell r="S1181">
            <v>1306.3845877596746</v>
          </cell>
          <cell r="T1181">
            <v>61945.375177286231</v>
          </cell>
          <cell r="U1181">
            <v>140467.51878549304</v>
          </cell>
          <cell r="V1181">
            <v>101136.61352555499</v>
          </cell>
          <cell r="W1181">
            <v>1</v>
          </cell>
        </row>
        <row r="1182">
          <cell r="B1182" t="str">
            <v>PROM FUYI ESP.12verdes+4lav</v>
          </cell>
          <cell r="C1182">
            <v>12</v>
          </cell>
          <cell r="D1182">
            <v>12</v>
          </cell>
          <cell r="E1182" t="str">
            <v>100507</v>
          </cell>
          <cell r="F1182">
            <v>0.72</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1</v>
          </cell>
        </row>
        <row r="1183">
          <cell r="B1183" t="str">
            <v>FUYI ESPIRALES 48X12</v>
          </cell>
          <cell r="C1183">
            <v>48</v>
          </cell>
          <cell r="D1183">
            <v>48</v>
          </cell>
          <cell r="E1183" t="str">
            <v>100510</v>
          </cell>
          <cell r="F1183">
            <v>2.88</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1</v>
          </cell>
        </row>
        <row r="1184">
          <cell r="B1184" t="str">
            <v>FUYI PROMO ESPIRALES 16X48</v>
          </cell>
          <cell r="C1184">
            <v>48</v>
          </cell>
          <cell r="D1184">
            <v>48</v>
          </cell>
          <cell r="E1184" t="str">
            <v>100515</v>
          </cell>
          <cell r="F1184">
            <v>3.84</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1</v>
          </cell>
        </row>
        <row r="1185">
          <cell r="B1185" t="str">
            <v>FUYI ESPIRALES 50X4 TIGRE</v>
          </cell>
          <cell r="C1185">
            <v>50</v>
          </cell>
          <cell r="D1185">
            <v>50</v>
          </cell>
          <cell r="E1185" t="str">
            <v>100530</v>
          </cell>
          <cell r="F1185">
            <v>1</v>
          </cell>
          <cell r="G1185">
            <v>7293.1736229864209</v>
          </cell>
          <cell r="H1185">
            <v>6520.682775688917</v>
          </cell>
          <cell r="I1185">
            <v>17378.364462642265</v>
          </cell>
          <cell r="J1185">
            <v>23999.125238365141</v>
          </cell>
          <cell r="K1185">
            <v>36921.731135946371</v>
          </cell>
          <cell r="L1185">
            <v>36921.731135946371</v>
          </cell>
          <cell r="M1185">
            <v>129034.80837157549</v>
          </cell>
          <cell r="N1185">
            <v>42503.189688739061</v>
          </cell>
          <cell r="O1185">
            <v>30047.476576473164</v>
          </cell>
          <cell r="P1185">
            <v>20350.83689380117</v>
          </cell>
          <cell r="Q1185">
            <v>13132.093031912016</v>
          </cell>
          <cell r="R1185">
            <v>2617.908829854965</v>
          </cell>
          <cell r="S1185">
            <v>2200.0173118820871</v>
          </cell>
          <cell r="T1185">
            <v>110851.52233266247</v>
          </cell>
          <cell r="U1185">
            <v>239886.33070423797</v>
          </cell>
          <cell r="V1185">
            <v>239886.33070423797</v>
          </cell>
          <cell r="W1185">
            <v>1</v>
          </cell>
        </row>
        <row r="1186">
          <cell r="B1186" t="str">
            <v>FUYI PROM.ESPIR.COMBIN.55X4</v>
          </cell>
          <cell r="C1186">
            <v>50</v>
          </cell>
          <cell r="D1186">
            <v>55</v>
          </cell>
          <cell r="E1186" t="str">
            <v>100531</v>
          </cell>
          <cell r="F1186">
            <v>1.1000000000000001</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1</v>
          </cell>
        </row>
        <row r="1187">
          <cell r="B1187" t="str">
            <v>FUYI ESPIRALES EXP. 2X25X4</v>
          </cell>
          <cell r="C1187">
            <v>50</v>
          </cell>
          <cell r="D1187">
            <v>50</v>
          </cell>
          <cell r="E1187" t="str">
            <v>100532</v>
          </cell>
          <cell r="F1187">
            <v>1</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1</v>
          </cell>
        </row>
        <row r="1188">
          <cell r="B1188" t="str">
            <v>FUYI ESPIRALES 55X4</v>
          </cell>
          <cell r="C1188">
            <v>50</v>
          </cell>
          <cell r="D1188">
            <v>55</v>
          </cell>
          <cell r="E1188" t="str">
            <v>100535</v>
          </cell>
          <cell r="F1188">
            <v>1.1000000000000001</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1</v>
          </cell>
        </row>
        <row r="1189">
          <cell r="B1189" t="str">
            <v>ESPIRALES 100X2 EXPENDEDOR</v>
          </cell>
          <cell r="C1189">
            <v>100</v>
          </cell>
          <cell r="D1189">
            <v>0</v>
          </cell>
          <cell r="E1189" t="str">
            <v>100541</v>
          </cell>
          <cell r="F1189">
            <v>1</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1</v>
          </cell>
        </row>
        <row r="1190">
          <cell r="B1190" t="str">
            <v>FUYI ESP.LAVANDA 12X12 TIGRE</v>
          </cell>
          <cell r="C1190">
            <v>12</v>
          </cell>
          <cell r="D1190">
            <v>12</v>
          </cell>
          <cell r="E1190" t="str">
            <v>100550</v>
          </cell>
          <cell r="F1190">
            <v>0.72</v>
          </cell>
          <cell r="G1190">
            <v>2259.9000321911467</v>
          </cell>
          <cell r="H1190">
            <v>2020.5320723810601</v>
          </cell>
          <cell r="I1190">
            <v>7626.1323714249038</v>
          </cell>
          <cell r="J1190">
            <v>11104.670362468007</v>
          </cell>
          <cell r="K1190">
            <v>15579.10195050382</v>
          </cell>
          <cell r="L1190">
            <v>13880.837953085009</v>
          </cell>
          <cell r="M1190">
            <v>52471.174742053947</v>
          </cell>
          <cell r="N1190">
            <v>13170.255462323121</v>
          </cell>
          <cell r="O1190">
            <v>9310.664573844173</v>
          </cell>
          <cell r="P1190">
            <v>6306.0142715463862</v>
          </cell>
          <cell r="Q1190">
            <v>4069.1774253144431</v>
          </cell>
          <cell r="R1190">
            <v>811.19860224034278</v>
          </cell>
          <cell r="S1190">
            <v>681.70860190046301</v>
          </cell>
          <cell r="T1190">
            <v>34349.018937168934</v>
          </cell>
          <cell r="U1190">
            <v>86820.193679222881</v>
          </cell>
          <cell r="V1190">
            <v>62510.539449040472</v>
          </cell>
          <cell r="W1190">
            <v>1</v>
          </cell>
        </row>
        <row r="1191">
          <cell r="B1191" t="str">
            <v>PROM FUYI ESP.LAV.12X12+4 ter</v>
          </cell>
          <cell r="C1191">
            <v>12</v>
          </cell>
          <cell r="D1191">
            <v>12</v>
          </cell>
          <cell r="E1191" t="str">
            <v>100551</v>
          </cell>
          <cell r="F1191">
            <v>0.72</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1</v>
          </cell>
        </row>
        <row r="1192">
          <cell r="B1192" t="str">
            <v>FUYI ESP.LAVANDA 50X4 TIGRE</v>
          </cell>
          <cell r="C1192">
            <v>4</v>
          </cell>
          <cell r="D1192">
            <v>50</v>
          </cell>
          <cell r="E1192" t="str">
            <v>100555</v>
          </cell>
          <cell r="F1192">
            <v>1</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1</v>
          </cell>
        </row>
        <row r="1193">
          <cell r="B1193" t="str">
            <v>PROM FUYI ESP.LAVANDA 55X4</v>
          </cell>
          <cell r="C1193">
            <v>50</v>
          </cell>
          <cell r="D1193">
            <v>55</v>
          </cell>
          <cell r="E1193" t="str">
            <v>100556</v>
          </cell>
          <cell r="F1193">
            <v>1</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1</v>
          </cell>
        </row>
        <row r="1194">
          <cell r="B1194" t="str">
            <v xml:space="preserve">  ESPIRALES TOTAL</v>
          </cell>
          <cell r="D1194">
            <v>0</v>
          </cell>
          <cell r="F1194">
            <v>0</v>
          </cell>
          <cell r="G1194">
            <v>13883.807584163804</v>
          </cell>
          <cell r="H1194">
            <v>12413.238687983532</v>
          </cell>
          <cell r="I1194">
            <v>35323.882673374181</v>
          </cell>
          <cell r="J1194">
            <v>50103.795600833153</v>
          </cell>
          <cell r="K1194">
            <v>72500.833086450191</v>
          </cell>
          <cell r="L1194">
            <v>75802.569089031385</v>
          </cell>
          <cell r="M1194">
            <v>260028.12672183628</v>
          </cell>
          <cell r="N1194">
            <v>77673.445151062188</v>
          </cell>
          <cell r="O1194">
            <v>59358.141150317337</v>
          </cell>
          <cell r="P1194">
            <v>38741.310465955881</v>
          </cell>
          <cell r="Q1194">
            <v>22201.270457226459</v>
          </cell>
          <cell r="R1194">
            <v>4983.6387210135417</v>
          </cell>
          <cell r="S1194">
            <v>4188.1105015422245</v>
          </cell>
          <cell r="T1194">
            <v>207145.91644711763</v>
          </cell>
          <cell r="U1194">
            <v>467174.04316895391</v>
          </cell>
          <cell r="V1194">
            <v>403533.48367883347</v>
          </cell>
          <cell r="W1194">
            <v>1</v>
          </cell>
        </row>
        <row r="1195">
          <cell r="D1195">
            <v>0</v>
          </cell>
          <cell r="F1195">
            <v>0</v>
          </cell>
          <cell r="W1195">
            <v>1</v>
          </cell>
        </row>
        <row r="1196">
          <cell r="B1196" t="str">
            <v>FUYI APAR.TAB.24X10</v>
          </cell>
          <cell r="D1196">
            <v>10</v>
          </cell>
          <cell r="E1196" t="str">
            <v>114620</v>
          </cell>
          <cell r="F1196">
            <v>3.7</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1</v>
          </cell>
        </row>
        <row r="1197">
          <cell r="B1197" t="str">
            <v>APARATO FUYI P/TAB X10 12 NEW</v>
          </cell>
          <cell r="D1197">
            <v>12</v>
          </cell>
          <cell r="E1197" t="str">
            <v>114625</v>
          </cell>
          <cell r="F1197">
            <v>3.1</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1</v>
          </cell>
        </row>
        <row r="1198">
          <cell r="B1198" t="str">
            <v>APARATO FUYI P/TABX10 12 P/PLA</v>
          </cell>
          <cell r="D1198">
            <v>12</v>
          </cell>
          <cell r="E1198" t="str">
            <v>114626</v>
          </cell>
          <cell r="F1198">
            <v>3.1</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1</v>
          </cell>
        </row>
        <row r="1199">
          <cell r="B1199" t="str">
            <v xml:space="preserve">  APARATOS TOTAL</v>
          </cell>
          <cell r="D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1</v>
          </cell>
        </row>
        <row r="1200">
          <cell r="D1200">
            <v>0</v>
          </cell>
          <cell r="F1200">
            <v>0</v>
          </cell>
          <cell r="W1200">
            <v>1</v>
          </cell>
        </row>
        <row r="1201">
          <cell r="B1201" t="str">
            <v>FUYI 45N AP.C/CABLE X4</v>
          </cell>
          <cell r="D1201">
            <v>0</v>
          </cell>
          <cell r="E1201" t="str">
            <v>115460</v>
          </cell>
          <cell r="F1201">
            <v>1.9</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1</v>
          </cell>
        </row>
        <row r="1202">
          <cell r="B1202" t="str">
            <v>FUYI 45N AP.C/CABLE X12</v>
          </cell>
          <cell r="D1202">
            <v>0</v>
          </cell>
          <cell r="E1202" t="str">
            <v>115461</v>
          </cell>
          <cell r="F1202">
            <v>5.7</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1</v>
          </cell>
        </row>
        <row r="1203">
          <cell r="B1203" t="str">
            <v>FUYI 45N AP.S/CABLE X4</v>
          </cell>
          <cell r="D1203">
            <v>0</v>
          </cell>
          <cell r="E1203" t="str">
            <v>115470</v>
          </cell>
          <cell r="F1203">
            <v>1.9</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1</v>
          </cell>
        </row>
        <row r="1204">
          <cell r="B1204" t="str">
            <v>FUYI 45N AP.S/CABLE X12</v>
          </cell>
          <cell r="D1204">
            <v>0</v>
          </cell>
          <cell r="E1204" t="str">
            <v>115471</v>
          </cell>
          <cell r="F1204">
            <v>5.7</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1</v>
          </cell>
        </row>
        <row r="1205">
          <cell r="B1205" t="str">
            <v>FUYI 45N AP.C/CABLE X6</v>
          </cell>
          <cell r="D1205">
            <v>6</v>
          </cell>
          <cell r="E1205" t="str">
            <v>115465</v>
          </cell>
          <cell r="F1205">
            <v>2.85</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1</v>
          </cell>
        </row>
        <row r="1206">
          <cell r="B1206" t="str">
            <v>FUYI 45N AP.S/CABLE X6</v>
          </cell>
          <cell r="D1206">
            <v>6</v>
          </cell>
          <cell r="E1206" t="str">
            <v>115475</v>
          </cell>
          <cell r="F1206">
            <v>2.85</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1</v>
          </cell>
        </row>
        <row r="1207">
          <cell r="B1207" t="str">
            <v>FUYI PROMO 45N C/C+MMM FUYI X6</v>
          </cell>
          <cell r="D1207">
            <v>6</v>
          </cell>
          <cell r="E1207" t="str">
            <v>115464</v>
          </cell>
          <cell r="F1207">
            <v>3.58</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1</v>
          </cell>
        </row>
        <row r="1208">
          <cell r="B1208" t="str">
            <v>FUYI PROMO 45N C/C+REP X6</v>
          </cell>
          <cell r="D1208">
            <v>6</v>
          </cell>
          <cell r="E1208" t="str">
            <v>115466</v>
          </cell>
          <cell r="F1208">
            <v>4.2</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1</v>
          </cell>
        </row>
        <row r="1209">
          <cell r="B1209" t="str">
            <v>FUYI PROMO 45N S/C + REP X6</v>
          </cell>
          <cell r="D1209">
            <v>6</v>
          </cell>
          <cell r="E1209" t="str">
            <v>115474</v>
          </cell>
          <cell r="F1209">
            <v>4.2</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1</v>
          </cell>
        </row>
        <row r="1210">
          <cell r="B1210" t="str">
            <v>FUYI 45 NOCHES APARATO DUAL</v>
          </cell>
          <cell r="D1210">
            <v>6</v>
          </cell>
          <cell r="E1210" t="str">
            <v>115490</v>
          </cell>
          <cell r="F1210">
            <v>2.85</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1</v>
          </cell>
        </row>
        <row r="1211">
          <cell r="B1211" t="str">
            <v>FUYI 45 N APAR DUAL PATA PLANA</v>
          </cell>
          <cell r="D1211">
            <v>6</v>
          </cell>
          <cell r="E1211" t="str">
            <v>115491</v>
          </cell>
          <cell r="F1211">
            <v>2.85</v>
          </cell>
          <cell r="G1211">
            <v>235.17115653308957</v>
          </cell>
          <cell r="H1211">
            <v>210.2618954402773</v>
          </cell>
          <cell r="I1211">
            <v>560.37196981738907</v>
          </cell>
          <cell r="J1211">
            <v>1388.8311993628624</v>
          </cell>
          <cell r="K1211">
            <v>1621.2024298679275</v>
          </cell>
          <cell r="L1211">
            <v>1094.511862644817</v>
          </cell>
          <cell r="M1211">
            <v>5110.3505136663625</v>
          </cell>
          <cell r="N1211">
            <v>1370.5315123641701</v>
          </cell>
          <cell r="O1211">
            <v>968.89230706351839</v>
          </cell>
          <cell r="P1211">
            <v>656.22047357371673</v>
          </cell>
          <cell r="Q1211">
            <v>423.4493329873967</v>
          </cell>
          <cell r="R1211">
            <v>84.415465617707184</v>
          </cell>
          <cell r="S1211">
            <v>70.940394727127227</v>
          </cell>
          <cell r="T1211">
            <v>3574.4494863336363</v>
          </cell>
          <cell r="U1211">
            <v>8684.7999999999993</v>
          </cell>
          <cell r="V1211">
            <v>24751.68</v>
          </cell>
          <cell r="W1211">
            <v>1</v>
          </cell>
        </row>
        <row r="1212">
          <cell r="B1212" t="str">
            <v>FUYI PROMO 45N DUAL +MMM FUYI X6</v>
          </cell>
          <cell r="D1212">
            <v>12</v>
          </cell>
          <cell r="E1212" t="str">
            <v>115492</v>
          </cell>
          <cell r="F1212">
            <v>3.58</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1</v>
          </cell>
        </row>
        <row r="1213">
          <cell r="B1213" t="str">
            <v>FUYI 45N REP X12</v>
          </cell>
          <cell r="D1213">
            <v>12</v>
          </cell>
          <cell r="E1213" t="str">
            <v>115480</v>
          </cell>
          <cell r="F1213">
            <v>2.7</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1</v>
          </cell>
        </row>
        <row r="1214">
          <cell r="B1214" t="str">
            <v>FUYI NUEVO REPUESTO 45N</v>
          </cell>
          <cell r="D1214">
            <v>12</v>
          </cell>
          <cell r="E1214" t="str">
            <v>115495</v>
          </cell>
          <cell r="F1214">
            <v>2.7</v>
          </cell>
          <cell r="G1214">
            <v>382.42662198336984</v>
          </cell>
          <cell r="H1214">
            <v>341.92010444840321</v>
          </cell>
          <cell r="I1214">
            <v>911.25613629951226</v>
          </cell>
          <cell r="J1214">
            <v>2258.465842101346</v>
          </cell>
          <cell r="K1214">
            <v>2636.3393281113845</v>
          </cell>
          <cell r="L1214">
            <v>1779.8546408606401</v>
          </cell>
          <cell r="M1214">
            <v>8310.2626738046565</v>
          </cell>
          <cell r="N1214">
            <v>2228.7075690825277</v>
          </cell>
          <cell r="O1214">
            <v>1575.5767736076091</v>
          </cell>
          <cell r="P1214">
            <v>1067.1214220516586</v>
          </cell>
          <cell r="Q1214">
            <v>688.59761708360622</v>
          </cell>
          <cell r="R1214">
            <v>137.273302709598</v>
          </cell>
          <cell r="S1214">
            <v>115.36064166034278</v>
          </cell>
          <cell r="T1214">
            <v>5812.6373261953431</v>
          </cell>
          <cell r="U1214">
            <v>14122.9</v>
          </cell>
          <cell r="V1214">
            <v>38131.83</v>
          </cell>
          <cell r="W1214">
            <v>1</v>
          </cell>
        </row>
        <row r="1215">
          <cell r="B1215" t="str">
            <v xml:space="preserve"> 45 NOCHES TOTAL</v>
          </cell>
          <cell r="D1215">
            <v>0</v>
          </cell>
          <cell r="F1215">
            <v>0</v>
          </cell>
          <cell r="G1215">
            <v>617.59777851645936</v>
          </cell>
          <cell r="H1215">
            <v>552.18199988868048</v>
          </cell>
          <cell r="I1215">
            <v>1471.6281061169013</v>
          </cell>
          <cell r="J1215">
            <v>3647.2970414642086</v>
          </cell>
          <cell r="K1215">
            <v>4257.541757979312</v>
          </cell>
          <cell r="L1215">
            <v>2874.3665035054573</v>
          </cell>
          <cell r="M1215">
            <v>13420.613187471019</v>
          </cell>
          <cell r="N1215">
            <v>3599.239081446698</v>
          </cell>
          <cell r="O1215">
            <v>2544.4690806711274</v>
          </cell>
          <cell r="P1215">
            <v>1723.3418956253754</v>
          </cell>
          <cell r="Q1215">
            <v>1112.0469500710028</v>
          </cell>
          <cell r="R1215">
            <v>221.68876832730518</v>
          </cell>
          <cell r="S1215">
            <v>186.30103638746999</v>
          </cell>
          <cell r="T1215">
            <v>9387.0868125289799</v>
          </cell>
          <cell r="U1215">
            <v>22807.699999999997</v>
          </cell>
          <cell r="V1215">
            <v>62883.51</v>
          </cell>
          <cell r="W1215">
            <v>1</v>
          </cell>
        </row>
        <row r="1216">
          <cell r="D1216">
            <v>0</v>
          </cell>
          <cell r="F1216">
            <v>0</v>
          </cell>
          <cell r="W1216">
            <v>1</v>
          </cell>
        </row>
        <row r="1217">
          <cell r="B1217" t="str">
            <v>FUYI PORTAT REP 45 NOCHES</v>
          </cell>
          <cell r="D1217">
            <v>0</v>
          </cell>
          <cell r="E1217" t="str">
            <v>117200</v>
          </cell>
          <cell r="F1217">
            <v>2.7</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1</v>
          </cell>
        </row>
        <row r="1218">
          <cell r="B1218" t="str">
            <v>TOTAL 45 NOCHES PORTATIL</v>
          </cell>
          <cell r="D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1</v>
          </cell>
        </row>
        <row r="1219">
          <cell r="D1219">
            <v>0</v>
          </cell>
          <cell r="F1219">
            <v>0</v>
          </cell>
          <cell r="W1219">
            <v>1</v>
          </cell>
        </row>
        <row r="1220">
          <cell r="B1220" t="str">
            <v xml:space="preserve"> 45 NOCHES TOTAL</v>
          </cell>
          <cell r="D1220">
            <v>0</v>
          </cell>
          <cell r="F1220">
            <v>0</v>
          </cell>
          <cell r="G1220">
            <v>617.59777851645936</v>
          </cell>
          <cell r="H1220">
            <v>552.18199988868048</v>
          </cell>
          <cell r="I1220">
            <v>1471.6281061169013</v>
          </cell>
          <cell r="J1220">
            <v>3647.2970414642086</v>
          </cell>
          <cell r="K1220">
            <v>4257.541757979312</v>
          </cell>
          <cell r="L1220">
            <v>2874.3665035054573</v>
          </cell>
          <cell r="M1220">
            <v>13420.613187471019</v>
          </cell>
          <cell r="N1220">
            <v>3599.239081446698</v>
          </cell>
          <cell r="O1220">
            <v>2544.4690806711274</v>
          </cell>
          <cell r="P1220">
            <v>1723.3418956253754</v>
          </cell>
          <cell r="Q1220">
            <v>1112.0469500710028</v>
          </cell>
          <cell r="R1220">
            <v>221.68876832730518</v>
          </cell>
          <cell r="S1220">
            <v>186.30103638746999</v>
          </cell>
          <cell r="T1220">
            <v>9387.0868125289799</v>
          </cell>
          <cell r="U1220">
            <v>22807.699999999997</v>
          </cell>
          <cell r="V1220">
            <v>62883.51</v>
          </cell>
          <cell r="W1220">
            <v>1</v>
          </cell>
        </row>
        <row r="1221">
          <cell r="D1221">
            <v>0</v>
          </cell>
          <cell r="F1221">
            <v>0</v>
          </cell>
          <cell r="W1221">
            <v>1</v>
          </cell>
        </row>
        <row r="1222">
          <cell r="B1222" t="str">
            <v>FUYI TAB.EXPEND.4X20X12</v>
          </cell>
          <cell r="C1222">
            <v>80</v>
          </cell>
          <cell r="D1222">
            <v>4</v>
          </cell>
          <cell r="E1222" t="str">
            <v>116145</v>
          </cell>
          <cell r="F1222">
            <v>4.8</v>
          </cell>
          <cell r="G1222">
            <v>243.09134025342439</v>
          </cell>
          <cell r="H1222">
            <v>217.34317558459003</v>
          </cell>
          <cell r="I1222">
            <v>579.24439030512508</v>
          </cell>
          <cell r="J1222">
            <v>1435.6047851105648</v>
          </cell>
          <cell r="K1222">
            <v>1675.8019023614881</v>
          </cell>
          <cell r="L1222">
            <v>1131.3732497469939</v>
          </cell>
          <cell r="M1222">
            <v>5282.4588433621857</v>
          </cell>
          <cell r="N1222">
            <v>1416.6887942879218</v>
          </cell>
          <cell r="O1222">
            <v>1001.5230309596369</v>
          </cell>
          <cell r="P1222">
            <v>678.32091645272124</v>
          </cell>
          <cell r="Q1222">
            <v>437.71042079661328</v>
          </cell>
          <cell r="R1222">
            <v>87.25844179891152</v>
          </cell>
          <cell r="S1222">
            <v>73.329552342010416</v>
          </cell>
          <cell r="T1222">
            <v>3694.8311566378152</v>
          </cell>
          <cell r="U1222">
            <v>8977.2900000000009</v>
          </cell>
          <cell r="V1222">
            <v>43090.992000000006</v>
          </cell>
          <cell r="W1222">
            <v>1</v>
          </cell>
        </row>
        <row r="1223">
          <cell r="B1223" t="str">
            <v>FUYI TAB.BAN.4X20X24</v>
          </cell>
          <cell r="C1223">
            <v>80</v>
          </cell>
          <cell r="D1223">
            <v>4</v>
          </cell>
          <cell r="E1223" t="str">
            <v>116150</v>
          </cell>
          <cell r="F1223">
            <v>9.6</v>
          </cell>
          <cell r="G1223">
            <v>372.607424675196</v>
          </cell>
          <cell r="H1223">
            <v>333.14095368793056</v>
          </cell>
          <cell r="I1223">
            <v>887.8586966699088</v>
          </cell>
          <cell r="J1223">
            <v>1500</v>
          </cell>
          <cell r="K1223">
            <v>2000</v>
          </cell>
          <cell r="L1223">
            <v>1734.155040221332</v>
          </cell>
          <cell r="M1223">
            <v>6827.762115254367</v>
          </cell>
          <cell r="N1223">
            <v>2171.4832073224993</v>
          </cell>
          <cell r="O1223">
            <v>1535.1222175571104</v>
          </cell>
          <cell r="P1223">
            <v>750</v>
          </cell>
          <cell r="Q1223">
            <v>500</v>
          </cell>
          <cell r="R1223">
            <v>133.74866931075258</v>
          </cell>
          <cell r="S1223">
            <v>112.39863839763659</v>
          </cell>
          <cell r="T1223">
            <v>5202.7527325879992</v>
          </cell>
          <cell r="U1223">
            <v>12030.514847842365</v>
          </cell>
          <cell r="V1223">
            <v>115492.9425392867</v>
          </cell>
          <cell r="W1223">
            <v>1</v>
          </cell>
        </row>
        <row r="1224">
          <cell r="B1224" t="str">
            <v>FUYI TAB.EXP.4X20X24</v>
          </cell>
          <cell r="C1224">
            <v>80</v>
          </cell>
          <cell r="D1224">
            <v>4</v>
          </cell>
          <cell r="E1224" t="str">
            <v>116155</v>
          </cell>
          <cell r="F1224">
            <v>9.6</v>
          </cell>
          <cell r="G1224">
            <v>780.26956245852068</v>
          </cell>
          <cell r="H1224">
            <v>697.62363537894294</v>
          </cell>
          <cell r="I1224">
            <v>1859.246678671293</v>
          </cell>
          <cell r="J1224">
            <v>4000</v>
          </cell>
          <cell r="K1224">
            <v>4500</v>
          </cell>
          <cell r="L1224">
            <v>3631.4584864975504</v>
          </cell>
          <cell r="M1224">
            <v>15468.598363006306</v>
          </cell>
          <cell r="N1224">
            <v>3500</v>
          </cell>
          <cell r="O1224">
            <v>2500</v>
          </cell>
          <cell r="P1224">
            <v>1500</v>
          </cell>
          <cell r="Q1224">
            <v>1404.9538669804481</v>
          </cell>
          <cell r="R1224">
            <v>280.08034400678275</v>
          </cell>
          <cell r="S1224">
            <v>235.37168235417491</v>
          </cell>
          <cell r="T1224">
            <v>9420.4058933414053</v>
          </cell>
          <cell r="U1224">
            <v>24889.004256347711</v>
          </cell>
          <cell r="V1224">
            <v>238934.44086093802</v>
          </cell>
          <cell r="W1224">
            <v>1</v>
          </cell>
        </row>
        <row r="1225">
          <cell r="B1225" t="str">
            <v>116151 FUYI PROMO*BAND*4X20X32</v>
          </cell>
          <cell r="C1225">
            <v>80</v>
          </cell>
          <cell r="D1225">
            <v>4</v>
          </cell>
          <cell r="E1225" t="str">
            <v>116151</v>
          </cell>
          <cell r="F1225">
            <v>9.6</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1</v>
          </cell>
        </row>
        <row r="1226">
          <cell r="B1226" t="str">
            <v>FUYI PROMOTAB.BAND.4X20X24+4</v>
          </cell>
          <cell r="C1226">
            <v>80</v>
          </cell>
          <cell r="D1226">
            <v>4</v>
          </cell>
          <cell r="E1226" t="str">
            <v>116152</v>
          </cell>
          <cell r="F1226">
            <v>9.6</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1</v>
          </cell>
        </row>
        <row r="1227">
          <cell r="B1227" t="str">
            <v>116156 FUYI PROMO*EXP*4X20X32</v>
          </cell>
          <cell r="C1227">
            <v>80</v>
          </cell>
          <cell r="D1227">
            <v>4</v>
          </cell>
          <cell r="E1227" t="str">
            <v>116156</v>
          </cell>
          <cell r="F1227">
            <v>12.8</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1</v>
          </cell>
        </row>
        <row r="1228">
          <cell r="B1228" t="str">
            <v>FUYI TAB.20X36</v>
          </cell>
          <cell r="C1228">
            <v>20</v>
          </cell>
          <cell r="D1228">
            <v>20</v>
          </cell>
          <cell r="E1228" t="str">
            <v>116170</v>
          </cell>
          <cell r="F1228">
            <v>3.6</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1</v>
          </cell>
        </row>
        <row r="1229">
          <cell r="B1229" t="str">
            <v>FUYI TAB 20X36+20</v>
          </cell>
          <cell r="C1229">
            <v>20</v>
          </cell>
          <cell r="D1229">
            <v>20</v>
          </cell>
          <cell r="E1229" t="str">
            <v>116171</v>
          </cell>
          <cell r="F1229">
            <v>3.6</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1</v>
          </cell>
        </row>
        <row r="1230">
          <cell r="B1230" t="str">
            <v>FUYI TAB.20X60</v>
          </cell>
          <cell r="C1230">
            <v>20</v>
          </cell>
          <cell r="D1230">
            <v>20</v>
          </cell>
          <cell r="E1230" t="str">
            <v>116180</v>
          </cell>
          <cell r="F1230">
            <v>6</v>
          </cell>
          <cell r="G1230">
            <v>577.3372282165144</v>
          </cell>
          <cell r="H1230">
            <v>516.18583546813443</v>
          </cell>
          <cell r="I1230">
            <v>1375.6942160510171</v>
          </cell>
          <cell r="J1230">
            <v>2500</v>
          </cell>
          <cell r="K1230">
            <v>3979.9970839796893</v>
          </cell>
          <cell r="L1230">
            <v>2686.9895711064455</v>
          </cell>
          <cell r="M1230">
            <v>11636.2039348218</v>
          </cell>
          <cell r="N1230">
            <v>3364.6084672819306</v>
          </cell>
          <cell r="O1230">
            <v>2378.5978146586563</v>
          </cell>
          <cell r="P1230">
            <v>1610.9990480855199</v>
          </cell>
          <cell r="Q1230">
            <v>1039.5537777723905</v>
          </cell>
          <cell r="R1230">
            <v>207.23711043822738</v>
          </cell>
          <cell r="S1230">
            <v>174.15626756328984</v>
          </cell>
          <cell r="T1230">
            <v>8775.1524858000157</v>
          </cell>
          <cell r="U1230">
            <v>20411.356420621814</v>
          </cell>
          <cell r="V1230">
            <v>122468.13852373089</v>
          </cell>
          <cell r="W1230">
            <v>1</v>
          </cell>
        </row>
        <row r="1231">
          <cell r="B1231" t="str">
            <v>PROM TABLETAS 20X60</v>
          </cell>
          <cell r="C1231">
            <v>20</v>
          </cell>
          <cell r="D1231">
            <v>0</v>
          </cell>
          <cell r="E1231" t="str">
            <v>116184</v>
          </cell>
          <cell r="F1231">
            <v>7.2</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1</v>
          </cell>
        </row>
        <row r="1232">
          <cell r="B1232" t="str">
            <v>FUYI TAB.20X120</v>
          </cell>
          <cell r="C1232">
            <v>20</v>
          </cell>
          <cell r="D1232">
            <v>20</v>
          </cell>
          <cell r="E1232" t="str">
            <v>116190</v>
          </cell>
          <cell r="F1232">
            <v>12</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1</v>
          </cell>
        </row>
        <row r="1233">
          <cell r="B1233" t="str">
            <v>FUYI TAB.EXPENDEROR X120 UNID</v>
          </cell>
          <cell r="C1233">
            <v>20</v>
          </cell>
          <cell r="D1233">
            <v>16</v>
          </cell>
          <cell r="E1233" t="str">
            <v>116191</v>
          </cell>
          <cell r="F1233">
            <v>9.6</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1</v>
          </cell>
        </row>
        <row r="1234">
          <cell r="B1234" t="str">
            <v>TOTAL TABLETAS COMUNES</v>
          </cell>
          <cell r="D1234">
            <v>0</v>
          </cell>
          <cell r="G1234">
            <v>1973.3055556036554</v>
          </cell>
          <cell r="H1234">
            <v>1764.2936001195981</v>
          </cell>
          <cell r="I1234">
            <v>4702.043981697344</v>
          </cell>
          <cell r="J1234">
            <v>9435.604785110565</v>
          </cell>
          <cell r="K1234">
            <v>12155.798986341177</v>
          </cell>
          <cell r="L1234">
            <v>9183.976347572323</v>
          </cell>
          <cell r="M1234">
            <v>39215.023256444656</v>
          </cell>
          <cell r="N1234">
            <v>10452.780468892352</v>
          </cell>
          <cell r="O1234">
            <v>7415.2430631754032</v>
          </cell>
          <cell r="P1234">
            <v>4539.319964538241</v>
          </cell>
          <cell r="Q1234">
            <v>3382.2180655494521</v>
          </cell>
          <cell r="R1234">
            <v>708.32456555467422</v>
          </cell>
          <cell r="S1234">
            <v>595.2561406571117</v>
          </cell>
          <cell r="T1234">
            <v>27093.142268367235</v>
          </cell>
          <cell r="U1234">
            <v>66308.165524811891</v>
          </cell>
          <cell r="V1234">
            <v>519986.51392395562</v>
          </cell>
          <cell r="W1234">
            <v>1</v>
          </cell>
        </row>
        <row r="1235">
          <cell r="D1235">
            <v>0</v>
          </cell>
          <cell r="W1235">
            <v>1</v>
          </cell>
        </row>
        <row r="1236">
          <cell r="B1236" t="str">
            <v>FUYI TAB.30N 20X1TAB peel off</v>
          </cell>
          <cell r="D1236">
            <v>20</v>
          </cell>
          <cell r="E1236" t="str">
            <v>116159</v>
          </cell>
          <cell r="F1236">
            <v>3</v>
          </cell>
          <cell r="G1236">
            <v>237.01790866043353</v>
          </cell>
          <cell r="H1236">
            <v>211.91304011476919</v>
          </cell>
          <cell r="I1236">
            <v>564.7724589871508</v>
          </cell>
          <cell r="J1236">
            <v>1399.7374134146021</v>
          </cell>
          <cell r="K1236">
            <v>1633.9334087870732</v>
          </cell>
          <cell r="L1236">
            <v>1103.1068457224214</v>
          </cell>
          <cell r="M1236">
            <v>5150.4810756864499</v>
          </cell>
          <cell r="N1236">
            <v>1381.294022628452</v>
          </cell>
          <cell r="O1236">
            <v>976.50082485802523</v>
          </cell>
          <cell r="P1236">
            <v>661.37364190202925</v>
          </cell>
          <cell r="Q1236">
            <v>426.77459603429941</v>
          </cell>
          <cell r="R1236">
            <v>85.078363410992893</v>
          </cell>
          <cell r="S1236">
            <v>71.497475479751358</v>
          </cell>
          <cell r="T1236">
            <v>3602.5189243135501</v>
          </cell>
          <cell r="U1236">
            <v>8753</v>
          </cell>
          <cell r="V1236">
            <v>26259</v>
          </cell>
          <cell r="W1236">
            <v>1</v>
          </cell>
        </row>
        <row r="1237">
          <cell r="B1237" t="str">
            <v>FUYI TAB.30N 20X1TAB (jordan)</v>
          </cell>
          <cell r="D1237">
            <v>20</v>
          </cell>
          <cell r="E1237" t="str">
            <v>116160</v>
          </cell>
          <cell r="F1237">
            <v>3</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1</v>
          </cell>
        </row>
        <row r="1238">
          <cell r="B1238" t="str">
            <v>PROM FUYI TABx36 + TAB 30noch</v>
          </cell>
          <cell r="D1238">
            <v>12</v>
          </cell>
          <cell r="E1238" t="str">
            <v>116162</v>
          </cell>
          <cell r="F1238">
            <v>2.16</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1</v>
          </cell>
        </row>
        <row r="1239">
          <cell r="B1239" t="str">
            <v>TOTAL TABLETAS 30 NOCHES</v>
          </cell>
          <cell r="D1239">
            <v>0</v>
          </cell>
          <cell r="G1239">
            <v>237.01790866043353</v>
          </cell>
          <cell r="H1239">
            <v>211.91304011476919</v>
          </cell>
          <cell r="I1239">
            <v>564.7724589871508</v>
          </cell>
          <cell r="J1239">
            <v>1399.7374134146021</v>
          </cell>
          <cell r="K1239">
            <v>1633.9334087870732</v>
          </cell>
          <cell r="L1239">
            <v>1103.1068457224214</v>
          </cell>
          <cell r="M1239">
            <v>5150.4810756864499</v>
          </cell>
          <cell r="N1239">
            <v>1381.294022628452</v>
          </cell>
          <cell r="O1239">
            <v>976.50082485802523</v>
          </cell>
          <cell r="P1239">
            <v>661.37364190202925</v>
          </cell>
          <cell r="Q1239">
            <v>426.77459603429941</v>
          </cell>
          <cell r="R1239">
            <v>85.078363410992893</v>
          </cell>
          <cell r="S1239">
            <v>71.497475479751358</v>
          </cell>
          <cell r="T1239">
            <v>3602.5189243135501</v>
          </cell>
          <cell r="U1239">
            <v>8753</v>
          </cell>
          <cell r="V1239">
            <v>26259</v>
          </cell>
          <cell r="W1239">
            <v>1</v>
          </cell>
        </row>
        <row r="1240">
          <cell r="D1240">
            <v>0</v>
          </cell>
          <cell r="W1240">
            <v>1</v>
          </cell>
        </row>
        <row r="1241">
          <cell r="B1241" t="str">
            <v xml:space="preserve">   TOTAL TABLETAS FUYI </v>
          </cell>
          <cell r="D1241">
            <v>0</v>
          </cell>
          <cell r="F1241">
            <v>0</v>
          </cell>
          <cell r="G1241">
            <v>2210.3234642640891</v>
          </cell>
          <cell r="H1241">
            <v>1976.2066402343673</v>
          </cell>
          <cell r="I1241">
            <v>5266.8164406844944</v>
          </cell>
          <cell r="J1241">
            <v>10835.342198525166</v>
          </cell>
          <cell r="K1241">
            <v>13789.732395128251</v>
          </cell>
          <cell r="L1241">
            <v>10287.083193294744</v>
          </cell>
          <cell r="M1241">
            <v>44365.50433213111</v>
          </cell>
          <cell r="N1241">
            <v>11834.074491520803</v>
          </cell>
          <cell r="O1241">
            <v>8391.7438880334284</v>
          </cell>
          <cell r="P1241">
            <v>5200.6936064402707</v>
          </cell>
          <cell r="Q1241">
            <v>3808.9926615837517</v>
          </cell>
          <cell r="R1241">
            <v>793.40292896566712</v>
          </cell>
          <cell r="S1241">
            <v>666.753616136863</v>
          </cell>
          <cell r="T1241">
            <v>30695.661192680785</v>
          </cell>
          <cell r="U1241">
            <v>75061.165524811891</v>
          </cell>
          <cell r="V1241">
            <v>546245.51392395562</v>
          </cell>
          <cell r="W1241">
            <v>1</v>
          </cell>
        </row>
        <row r="1242">
          <cell r="D1242">
            <v>0</v>
          </cell>
          <cell r="F1242">
            <v>0</v>
          </cell>
          <cell r="W1242">
            <v>1</v>
          </cell>
        </row>
        <row r="1243">
          <cell r="D1243">
            <v>0</v>
          </cell>
          <cell r="F1243">
            <v>0</v>
          </cell>
          <cell r="W1243">
            <v>1</v>
          </cell>
        </row>
        <row r="1244">
          <cell r="B1244" t="str">
            <v xml:space="preserve">  TOTAL INSECTICIDAS  FUYI</v>
          </cell>
          <cell r="D1244">
            <v>0</v>
          </cell>
          <cell r="F1244">
            <v>0</v>
          </cell>
          <cell r="G1244">
            <v>35138.403847749287</v>
          </cell>
          <cell r="H1244">
            <v>22549.392727406925</v>
          </cell>
          <cell r="I1244">
            <v>87849.559392888594</v>
          </cell>
          <cell r="J1244">
            <v>108479.43540072229</v>
          </cell>
          <cell r="K1244">
            <v>167480.88027811662</v>
          </cell>
          <cell r="L1244">
            <v>165213.92799483397</v>
          </cell>
          <cell r="M1244">
            <v>586711.59964171774</v>
          </cell>
          <cell r="N1244">
            <v>183745.31767070829</v>
          </cell>
          <cell r="O1244">
            <v>134176.13870897976</v>
          </cell>
          <cell r="P1244">
            <v>88931.800485972504</v>
          </cell>
          <cell r="Q1244">
            <v>55041.511075488874</v>
          </cell>
          <cell r="R1244">
            <v>11564.47859417457</v>
          </cell>
          <cell r="S1244">
            <v>9718.4641496791082</v>
          </cell>
          <cell r="T1244">
            <v>483177.71068500308</v>
          </cell>
          <cell r="U1244">
            <v>1069889.3103267206</v>
          </cell>
          <cell r="V1244">
            <v>1755723.1180032329</v>
          </cell>
          <cell r="W1244">
            <v>1</v>
          </cell>
        </row>
        <row r="1245">
          <cell r="D1245">
            <v>0</v>
          </cell>
          <cell r="F1245">
            <v>0</v>
          </cell>
          <cell r="W1245">
            <v>1</v>
          </cell>
        </row>
        <row r="1246">
          <cell r="D1246">
            <v>0</v>
          </cell>
          <cell r="F1246">
            <v>0</v>
          </cell>
          <cell r="W1246">
            <v>1</v>
          </cell>
        </row>
        <row r="1247">
          <cell r="B1247" t="str">
            <v xml:space="preserve">  TOTAL INSECTICIDAS</v>
          </cell>
          <cell r="D1247">
            <v>0</v>
          </cell>
          <cell r="F1247">
            <v>0</v>
          </cell>
          <cell r="G1247">
            <v>69057.198953639629</v>
          </cell>
          <cell r="H1247">
            <v>64818.314473620369</v>
          </cell>
          <cell r="I1247">
            <v>215988.23610811715</v>
          </cell>
          <cell r="J1247">
            <v>355301.35141409119</v>
          </cell>
          <cell r="K1247">
            <v>477582.06031701347</v>
          </cell>
          <cell r="L1247">
            <v>455778.86741239362</v>
          </cell>
          <cell r="M1247">
            <v>1638526.0286788756</v>
          </cell>
          <cell r="N1247">
            <v>470528.62315701746</v>
          </cell>
          <cell r="O1247">
            <v>325242.08912576432</v>
          </cell>
          <cell r="P1247">
            <v>218553.72567742254</v>
          </cell>
          <cell r="Q1247">
            <v>112802.0727634752</v>
          </cell>
          <cell r="R1247">
            <v>30903.402015414737</v>
          </cell>
          <cell r="S1247">
            <v>26002.279742236096</v>
          </cell>
          <cell r="T1247">
            <v>1184032.1924813301</v>
          </cell>
          <cell r="U1247">
            <v>2822558.2211602055</v>
          </cell>
          <cell r="V1247">
            <v>4749848.6793997362</v>
          </cell>
          <cell r="W1247">
            <v>1</v>
          </cell>
        </row>
        <row r="1248">
          <cell r="D1248">
            <v>0</v>
          </cell>
          <cell r="F1248">
            <v>0</v>
          </cell>
          <cell r="W1248">
            <v>1</v>
          </cell>
        </row>
        <row r="1249">
          <cell r="D1249">
            <v>0</v>
          </cell>
          <cell r="W1249">
            <v>1</v>
          </cell>
        </row>
        <row r="1250">
          <cell r="B1250" t="str">
            <v xml:space="preserve">  TOTAL INSECTICIDAS + REPELENTES</v>
          </cell>
          <cell r="D1250">
            <v>0</v>
          </cell>
          <cell r="F1250">
            <v>0</v>
          </cell>
          <cell r="G1250">
            <v>73441.69313681974</v>
          </cell>
          <cell r="H1250">
            <v>69288.404297104338</v>
          </cell>
          <cell r="I1250">
            <v>226923.99983061734</v>
          </cell>
          <cell r="J1250">
            <v>396301.35141409119</v>
          </cell>
          <cell r="K1250">
            <v>536365.84912192973</v>
          </cell>
          <cell r="L1250">
            <v>507483.86741239362</v>
          </cell>
          <cell r="M1250">
            <v>1809805.1652129563</v>
          </cell>
          <cell r="N1250">
            <v>518016.5971361291</v>
          </cell>
          <cell r="O1250">
            <v>351154.43355740397</v>
          </cell>
          <cell r="P1250">
            <v>234001.70567905781</v>
          </cell>
          <cell r="Q1250">
            <v>123296.79575895234</v>
          </cell>
          <cell r="R1250">
            <v>34677.230725651149</v>
          </cell>
          <cell r="S1250">
            <v>27824.881342784953</v>
          </cell>
          <cell r="T1250">
            <v>1288971.644199979</v>
          </cell>
          <cell r="U1250">
            <v>3098776.8094129353</v>
          </cell>
          <cell r="V1250">
            <v>5064821.7828800948</v>
          </cell>
          <cell r="W1250">
            <v>1</v>
          </cell>
        </row>
        <row r="1251">
          <cell r="D1251">
            <v>0</v>
          </cell>
          <cell r="F1251">
            <v>0</v>
          </cell>
          <cell r="W1251">
            <v>1</v>
          </cell>
        </row>
        <row r="1252">
          <cell r="D1252">
            <v>0</v>
          </cell>
          <cell r="F1252">
            <v>0</v>
          </cell>
          <cell r="W1252">
            <v>1</v>
          </cell>
        </row>
        <row r="1253">
          <cell r="B1253" t="str">
            <v xml:space="preserve">  TOTAL CONSUMER</v>
          </cell>
          <cell r="D1253">
            <v>0</v>
          </cell>
          <cell r="E1253" t="str">
            <v>Fin</v>
          </cell>
          <cell r="F1253">
            <v>0</v>
          </cell>
          <cell r="G1253">
            <v>488565.89961486723</v>
          </cell>
          <cell r="H1253">
            <v>405280.14918274229</v>
          </cell>
          <cell r="I1253">
            <v>564659.09520473529</v>
          </cell>
          <cell r="J1253">
            <v>832841.72394157457</v>
          </cell>
          <cell r="K1253">
            <v>887414.64073208463</v>
          </cell>
          <cell r="L1253">
            <v>857432.87743806839</v>
          </cell>
          <cell r="M1253">
            <v>4036194.3861140725</v>
          </cell>
          <cell r="N1253">
            <v>946945.16438571503</v>
          </cell>
          <cell r="O1253">
            <v>697147.95766525192</v>
          </cell>
          <cell r="P1253">
            <v>587883.72413089557</v>
          </cell>
          <cell r="Q1253">
            <v>581161.99122398789</v>
          </cell>
          <cell r="R1253">
            <v>405502.46282958507</v>
          </cell>
          <cell r="S1253">
            <v>395737.2519643511</v>
          </cell>
          <cell r="T1253">
            <v>3614378.5521997861</v>
          </cell>
          <cell r="U1253">
            <v>7650572.9383138586</v>
          </cell>
          <cell r="V1253">
            <v>9367228.9240243658</v>
          </cell>
          <cell r="W1253">
            <v>1</v>
          </cell>
        </row>
        <row r="1254">
          <cell r="D1254">
            <v>0</v>
          </cell>
          <cell r="F1254">
            <v>0</v>
          </cell>
        </row>
      </sheetData>
      <sheetData sheetId="1" refreshError="1"/>
      <sheetData sheetId="2" refreshError="1"/>
      <sheetData sheetId="3" refreshError="1"/>
      <sheetData sheetId="4" refreshError="1">
        <row r="11">
          <cell r="I11" t="str">
            <v>000175</v>
          </cell>
        </row>
        <row r="12">
          <cell r="I12" t="str">
            <v>000177</v>
          </cell>
        </row>
        <row r="13">
          <cell r="I13" t="str">
            <v>000110</v>
          </cell>
        </row>
        <row r="14">
          <cell r="I14" t="str">
            <v>000120</v>
          </cell>
        </row>
        <row r="15">
          <cell r="I15" t="str">
            <v>000178</v>
          </cell>
        </row>
        <row r="16">
          <cell r="I16" t="str">
            <v>000184</v>
          </cell>
        </row>
        <row r="17">
          <cell r="I17" t="str">
            <v>000181</v>
          </cell>
        </row>
        <row r="18">
          <cell r="I18" t="str">
            <v>000220</v>
          </cell>
        </row>
        <row r="19">
          <cell r="I19" t="str">
            <v>000117</v>
          </cell>
        </row>
        <row r="20">
          <cell r="I20" t="str">
            <v>000116</v>
          </cell>
        </row>
        <row r="21">
          <cell r="I21" t="str">
            <v>000200</v>
          </cell>
        </row>
        <row r="22">
          <cell r="I22" t="str">
            <v>000206</v>
          </cell>
        </row>
        <row r="23">
          <cell r="I23" t="str">
            <v>000207</v>
          </cell>
        </row>
        <row r="24">
          <cell r="I24" t="str">
            <v>000231</v>
          </cell>
        </row>
        <row r="25">
          <cell r="I25" t="str">
            <v>000236</v>
          </cell>
        </row>
        <row r="26">
          <cell r="I26" t="str">
            <v>000176</v>
          </cell>
        </row>
        <row r="27">
          <cell r="I27" t="str">
            <v>000234</v>
          </cell>
        </row>
        <row r="30">
          <cell r="I30" t="str">
            <v>000191</v>
          </cell>
        </row>
        <row r="31">
          <cell r="I31" t="str">
            <v>000192</v>
          </cell>
        </row>
        <row r="32">
          <cell r="I32" t="str">
            <v>000193</v>
          </cell>
        </row>
        <row r="33">
          <cell r="I33" t="str">
            <v>000194</v>
          </cell>
        </row>
        <row r="34">
          <cell r="I34" t="str">
            <v>000195</v>
          </cell>
        </row>
        <row r="35">
          <cell r="I35" t="str">
            <v>000204</v>
          </cell>
        </row>
        <row r="40">
          <cell r="I40" t="str">
            <v>000211</v>
          </cell>
        </row>
        <row r="41">
          <cell r="I41" t="str">
            <v>000221</v>
          </cell>
        </row>
        <row r="42">
          <cell r="I42" t="str">
            <v>000212</v>
          </cell>
        </row>
        <row r="43">
          <cell r="I43" t="str">
            <v>000222</v>
          </cell>
        </row>
        <row r="46">
          <cell r="I46" t="str">
            <v>000201</v>
          </cell>
        </row>
        <row r="47">
          <cell r="I47" t="str">
            <v>000205</v>
          </cell>
        </row>
        <row r="48">
          <cell r="I48" t="str">
            <v>000202</v>
          </cell>
        </row>
        <row r="49">
          <cell r="I49" t="str">
            <v>000203</v>
          </cell>
        </row>
        <row r="52">
          <cell r="I52" t="str">
            <v>000180</v>
          </cell>
        </row>
        <row r="53">
          <cell r="I53" t="str">
            <v>000185</v>
          </cell>
        </row>
        <row r="56">
          <cell r="I56" t="str">
            <v>811111</v>
          </cell>
        </row>
        <row r="59">
          <cell r="I59" t="str">
            <v>000230</v>
          </cell>
        </row>
        <row r="60">
          <cell r="I60" t="str">
            <v>000190</v>
          </cell>
        </row>
        <row r="69">
          <cell r="I69" t="str">
            <v>022030</v>
          </cell>
        </row>
        <row r="70">
          <cell r="I70" t="str">
            <v>022070</v>
          </cell>
        </row>
        <row r="71">
          <cell r="I71" t="str">
            <v>022080</v>
          </cell>
        </row>
        <row r="72">
          <cell r="I72" t="str">
            <v>022073</v>
          </cell>
        </row>
        <row r="73">
          <cell r="I73" t="str">
            <v>022074</v>
          </cell>
        </row>
        <row r="74">
          <cell r="I74" t="str">
            <v>023077</v>
          </cell>
        </row>
        <row r="75">
          <cell r="I75" t="str">
            <v>022081</v>
          </cell>
        </row>
        <row r="76">
          <cell r="I76" t="str">
            <v>022082</v>
          </cell>
        </row>
        <row r="77">
          <cell r="I77" t="str">
            <v>022100</v>
          </cell>
        </row>
        <row r="78">
          <cell r="I78" t="str">
            <v>022075</v>
          </cell>
        </row>
        <row r="79">
          <cell r="I79" t="str">
            <v>022270</v>
          </cell>
        </row>
        <row r="82">
          <cell r="I82" t="str">
            <v>023070</v>
          </cell>
        </row>
        <row r="83">
          <cell r="I83" t="str">
            <v>023078</v>
          </cell>
        </row>
        <row r="84">
          <cell r="I84" t="str">
            <v>023081</v>
          </cell>
        </row>
        <row r="85">
          <cell r="I85" t="str">
            <v>023082</v>
          </cell>
        </row>
        <row r="86">
          <cell r="I86" t="str">
            <v>023071</v>
          </cell>
        </row>
        <row r="87">
          <cell r="I87" t="str">
            <v>023072</v>
          </cell>
        </row>
        <row r="88">
          <cell r="I88" t="str">
            <v>023073</v>
          </cell>
        </row>
        <row r="89">
          <cell r="I89" t="str">
            <v>023074</v>
          </cell>
        </row>
        <row r="90">
          <cell r="I90" t="str">
            <v>023075</v>
          </cell>
        </row>
        <row r="91">
          <cell r="I91" t="str">
            <v>023085</v>
          </cell>
        </row>
        <row r="92">
          <cell r="I92" t="str">
            <v>023079</v>
          </cell>
        </row>
        <row r="93">
          <cell r="I93" t="str">
            <v>023076</v>
          </cell>
        </row>
        <row r="96">
          <cell r="I96" t="str">
            <v>023090</v>
          </cell>
        </row>
        <row r="97">
          <cell r="I97" t="str">
            <v>023092</v>
          </cell>
        </row>
        <row r="98">
          <cell r="I98" t="str">
            <v>023094</v>
          </cell>
        </row>
        <row r="101">
          <cell r="I101" t="str">
            <v>022084</v>
          </cell>
        </row>
        <row r="102">
          <cell r="I102" t="str">
            <v>023083</v>
          </cell>
        </row>
        <row r="103">
          <cell r="I103" t="str">
            <v>023084</v>
          </cell>
        </row>
        <row r="108">
          <cell r="I108" t="str">
            <v>027066</v>
          </cell>
        </row>
        <row r="109">
          <cell r="I109" t="str">
            <v>027067</v>
          </cell>
        </row>
        <row r="110">
          <cell r="I110" t="str">
            <v>027082</v>
          </cell>
        </row>
        <row r="111">
          <cell r="I111" t="str">
            <v>027083</v>
          </cell>
        </row>
        <row r="112">
          <cell r="I112" t="str">
            <v>027072</v>
          </cell>
        </row>
        <row r="113">
          <cell r="I113" t="str">
            <v>027073</v>
          </cell>
        </row>
        <row r="114">
          <cell r="I114" t="str">
            <v>027074</v>
          </cell>
        </row>
        <row r="115">
          <cell r="I115" t="str">
            <v>027077</v>
          </cell>
        </row>
        <row r="116">
          <cell r="I116" t="str">
            <v>027090</v>
          </cell>
        </row>
        <row r="117">
          <cell r="I117" t="str">
            <v>027081</v>
          </cell>
        </row>
        <row r="118">
          <cell r="I118" t="str">
            <v>027079</v>
          </cell>
        </row>
        <row r="119">
          <cell r="I119" t="str">
            <v>027084</v>
          </cell>
        </row>
        <row r="120">
          <cell r="I120" t="str">
            <v>025067</v>
          </cell>
        </row>
        <row r="121">
          <cell r="I121" t="str">
            <v>027095</v>
          </cell>
        </row>
        <row r="122">
          <cell r="I122" t="str">
            <v>027182</v>
          </cell>
        </row>
        <row r="125">
          <cell r="I125" t="str">
            <v>027101</v>
          </cell>
        </row>
        <row r="126">
          <cell r="I126" t="str">
            <v>027103</v>
          </cell>
        </row>
        <row r="127">
          <cell r="I127" t="str">
            <v>027113</v>
          </cell>
        </row>
        <row r="128">
          <cell r="I128" t="str">
            <v>027107</v>
          </cell>
        </row>
        <row r="129">
          <cell r="I129" t="str">
            <v>027105</v>
          </cell>
        </row>
        <row r="130">
          <cell r="I130" t="str">
            <v>027108</v>
          </cell>
        </row>
        <row r="131">
          <cell r="I131" t="str">
            <v>027111</v>
          </cell>
        </row>
        <row r="132">
          <cell r="I132" t="str">
            <v>027114</v>
          </cell>
        </row>
        <row r="135">
          <cell r="I135" t="str">
            <v>027110</v>
          </cell>
        </row>
        <row r="140">
          <cell r="I140" t="str">
            <v>027194</v>
          </cell>
        </row>
        <row r="141">
          <cell r="I141" t="str">
            <v>027196</v>
          </cell>
        </row>
        <row r="142">
          <cell r="I142" t="str">
            <v>027091</v>
          </cell>
        </row>
        <row r="143">
          <cell r="I143" t="str">
            <v>027184</v>
          </cell>
        </row>
        <row r="144">
          <cell r="I144" t="str">
            <v>027185</v>
          </cell>
        </row>
        <row r="145">
          <cell r="I145" t="str">
            <v>027186</v>
          </cell>
        </row>
        <row r="146">
          <cell r="I146" t="str">
            <v>027190</v>
          </cell>
        </row>
        <row r="147">
          <cell r="I147" t="str">
            <v>027191</v>
          </cell>
        </row>
        <row r="148">
          <cell r="I148" t="str">
            <v>027198</v>
          </cell>
        </row>
        <row r="149">
          <cell r="I149" t="str">
            <v>025068</v>
          </cell>
        </row>
        <row r="150">
          <cell r="I150" t="str">
            <v>027092</v>
          </cell>
        </row>
        <row r="151">
          <cell r="I151" t="str">
            <v>027195</v>
          </cell>
        </row>
        <row r="152">
          <cell r="I152" t="str">
            <v>027197</v>
          </cell>
        </row>
        <row r="155">
          <cell r="I155" t="str">
            <v>061150</v>
          </cell>
        </row>
        <row r="156">
          <cell r="I156" t="str">
            <v>061151</v>
          </cell>
        </row>
        <row r="157">
          <cell r="I157" t="str">
            <v>061152</v>
          </cell>
        </row>
        <row r="158">
          <cell r="I158" t="str">
            <v>061154</v>
          </cell>
        </row>
        <row r="159">
          <cell r="I159" t="str">
            <v>061160</v>
          </cell>
        </row>
        <row r="160">
          <cell r="I160" t="str">
            <v>061170</v>
          </cell>
        </row>
        <row r="161">
          <cell r="I161" t="str">
            <v>061161</v>
          </cell>
        </row>
        <row r="162">
          <cell r="I162" t="str">
            <v>061164</v>
          </cell>
        </row>
        <row r="163">
          <cell r="I163" t="str">
            <v>061171</v>
          </cell>
        </row>
        <row r="164">
          <cell r="I164" t="str">
            <v>061174</v>
          </cell>
        </row>
        <row r="167">
          <cell r="I167" t="str">
            <v>023130</v>
          </cell>
        </row>
        <row r="168">
          <cell r="I168" t="str">
            <v>023131</v>
          </cell>
        </row>
        <row r="171">
          <cell r="I171" t="str">
            <v>061100</v>
          </cell>
        </row>
        <row r="176">
          <cell r="I176" t="str">
            <v>061111</v>
          </cell>
        </row>
        <row r="177">
          <cell r="I177" t="str">
            <v>061131</v>
          </cell>
        </row>
        <row r="178">
          <cell r="I178" t="str">
            <v>061141</v>
          </cell>
        </row>
        <row r="181">
          <cell r="I181" t="str">
            <v>011000</v>
          </cell>
        </row>
        <row r="182">
          <cell r="I182" t="str">
            <v>011002</v>
          </cell>
        </row>
        <row r="183">
          <cell r="I183" t="str">
            <v>011005</v>
          </cell>
        </row>
        <row r="184">
          <cell r="I184" t="str">
            <v>011010</v>
          </cell>
        </row>
        <row r="191">
          <cell r="I191" t="str">
            <v>023104</v>
          </cell>
        </row>
        <row r="192">
          <cell r="I192" t="str">
            <v>023103</v>
          </cell>
        </row>
        <row r="193">
          <cell r="I193" t="str">
            <v>023109</v>
          </cell>
        </row>
        <row r="194">
          <cell r="I194" t="str">
            <v>023102</v>
          </cell>
        </row>
        <row r="195">
          <cell r="I195" t="str">
            <v>023114</v>
          </cell>
        </row>
        <row r="196">
          <cell r="I196" t="str">
            <v>023113</v>
          </cell>
        </row>
        <row r="197">
          <cell r="I197" t="str">
            <v>023107</v>
          </cell>
        </row>
        <row r="198">
          <cell r="I198" t="str">
            <v>023106</v>
          </cell>
        </row>
        <row r="199">
          <cell r="I199" t="str">
            <v>023111</v>
          </cell>
        </row>
        <row r="200">
          <cell r="I200" t="str">
            <v>023112</v>
          </cell>
        </row>
        <row r="203">
          <cell r="I203" t="str">
            <v>027281</v>
          </cell>
        </row>
        <row r="204">
          <cell r="I204" t="str">
            <v>027262</v>
          </cell>
        </row>
        <row r="205">
          <cell r="I205" t="str">
            <v>027251</v>
          </cell>
        </row>
        <row r="206">
          <cell r="I206" t="str">
            <v>027231</v>
          </cell>
        </row>
        <row r="207">
          <cell r="I207" t="str">
            <v>027256</v>
          </cell>
        </row>
        <row r="208">
          <cell r="I208" t="str">
            <v>027258</v>
          </cell>
        </row>
        <row r="209">
          <cell r="I209" t="str">
            <v>027282</v>
          </cell>
        </row>
        <row r="210">
          <cell r="I210" t="str">
            <v>027263</v>
          </cell>
        </row>
        <row r="211">
          <cell r="I211" t="str">
            <v>027283</v>
          </cell>
        </row>
        <row r="212">
          <cell r="I212" t="str">
            <v>027261</v>
          </cell>
        </row>
        <row r="213">
          <cell r="I213" t="str">
            <v>027264</v>
          </cell>
        </row>
        <row r="214">
          <cell r="I214" t="str">
            <v>027267</v>
          </cell>
        </row>
        <row r="215">
          <cell r="I215" t="str">
            <v>027268</v>
          </cell>
        </row>
        <row r="218">
          <cell r="I218" t="str">
            <v>027271</v>
          </cell>
        </row>
        <row r="219">
          <cell r="I219" t="str">
            <v>027272</v>
          </cell>
        </row>
        <row r="220">
          <cell r="I220" t="str">
            <v>027274</v>
          </cell>
        </row>
        <row r="221">
          <cell r="I221" t="str">
            <v>027273</v>
          </cell>
        </row>
        <row r="222">
          <cell r="I222" t="str">
            <v>027276</v>
          </cell>
        </row>
        <row r="223">
          <cell r="I223" t="str">
            <v>027278</v>
          </cell>
        </row>
        <row r="224">
          <cell r="I224" t="str">
            <v>027286</v>
          </cell>
        </row>
        <row r="225">
          <cell r="I225" t="str">
            <v>027287</v>
          </cell>
        </row>
        <row r="226">
          <cell r="I226" t="str">
            <v>027288</v>
          </cell>
        </row>
        <row r="229">
          <cell r="I229" t="str">
            <v>027330</v>
          </cell>
        </row>
        <row r="230">
          <cell r="I230" t="str">
            <v>027335</v>
          </cell>
        </row>
        <row r="231">
          <cell r="I231" t="str">
            <v>027336</v>
          </cell>
        </row>
        <row r="234">
          <cell r="I234" t="str">
            <v>027285</v>
          </cell>
        </row>
        <row r="235">
          <cell r="I235" t="str">
            <v>027290</v>
          </cell>
        </row>
        <row r="236">
          <cell r="I236" t="str">
            <v>027291</v>
          </cell>
        </row>
        <row r="239">
          <cell r="I239" t="str">
            <v>023135</v>
          </cell>
        </row>
        <row r="240">
          <cell r="I240" t="str">
            <v>023138</v>
          </cell>
        </row>
        <row r="243">
          <cell r="I243" t="str">
            <v>023161</v>
          </cell>
        </row>
        <row r="246">
          <cell r="I246" t="str">
            <v>042010</v>
          </cell>
        </row>
        <row r="247">
          <cell r="I247" t="str">
            <v>042042</v>
          </cell>
        </row>
        <row r="256">
          <cell r="I256" t="str">
            <v>090707</v>
          </cell>
        </row>
        <row r="257">
          <cell r="I257" t="str">
            <v>096291</v>
          </cell>
        </row>
        <row r="258">
          <cell r="I258" t="str">
            <v>090781</v>
          </cell>
        </row>
        <row r="259">
          <cell r="I259" t="str">
            <v>090810</v>
          </cell>
        </row>
        <row r="260">
          <cell r="I260" t="str">
            <v>090812</v>
          </cell>
        </row>
        <row r="261">
          <cell r="I261" t="str">
            <v>090815</v>
          </cell>
        </row>
        <row r="262">
          <cell r="I262" t="str">
            <v>090820</v>
          </cell>
        </row>
        <row r="263">
          <cell r="I263" t="str">
            <v>090825</v>
          </cell>
        </row>
        <row r="264">
          <cell r="I264" t="str">
            <v>090830</v>
          </cell>
        </row>
        <row r="265">
          <cell r="I265" t="str">
            <v>090835</v>
          </cell>
        </row>
        <row r="266">
          <cell r="I266" t="str">
            <v>090840</v>
          </cell>
        </row>
        <row r="267">
          <cell r="I267" t="str">
            <v>090845</v>
          </cell>
        </row>
        <row r="268">
          <cell r="I268" t="str">
            <v>090850</v>
          </cell>
        </row>
        <row r="269">
          <cell r="I269" t="str">
            <v>090855</v>
          </cell>
        </row>
        <row r="270">
          <cell r="I270" t="str">
            <v>090860</v>
          </cell>
        </row>
        <row r="271">
          <cell r="I271" t="str">
            <v>090865</v>
          </cell>
        </row>
        <row r="272">
          <cell r="I272" t="str">
            <v>090870</v>
          </cell>
        </row>
        <row r="273">
          <cell r="I273" t="str">
            <v>090876</v>
          </cell>
        </row>
        <row r="274">
          <cell r="I274" t="str">
            <v>090816</v>
          </cell>
        </row>
        <row r="275">
          <cell r="I275" t="str">
            <v>090818</v>
          </cell>
        </row>
        <row r="276">
          <cell r="I276" t="str">
            <v>090826</v>
          </cell>
        </row>
        <row r="277">
          <cell r="I277" t="str">
            <v>090866</v>
          </cell>
        </row>
        <row r="278">
          <cell r="I278" t="str">
            <v>090869</v>
          </cell>
        </row>
        <row r="281">
          <cell r="I281" t="str">
            <v>090881</v>
          </cell>
        </row>
        <row r="282">
          <cell r="I282" t="str">
            <v>090822</v>
          </cell>
        </row>
        <row r="283">
          <cell r="I283" t="str">
            <v>090829</v>
          </cell>
        </row>
        <row r="284">
          <cell r="I284" t="str">
            <v>090872</v>
          </cell>
        </row>
        <row r="285">
          <cell r="I285" t="str">
            <v>090784</v>
          </cell>
        </row>
        <row r="286">
          <cell r="I286" t="str">
            <v>090785</v>
          </cell>
        </row>
        <row r="287">
          <cell r="I287" t="str">
            <v>090864</v>
          </cell>
        </row>
        <row r="288">
          <cell r="I288" t="str">
            <v>811114</v>
          </cell>
        </row>
        <row r="291">
          <cell r="I291" t="str">
            <v>090710</v>
          </cell>
        </row>
        <row r="292">
          <cell r="I292" t="str">
            <v>090795</v>
          </cell>
        </row>
        <row r="293">
          <cell r="I293" t="str">
            <v>090750</v>
          </cell>
        </row>
        <row r="294">
          <cell r="I294" t="str">
            <v>090760</v>
          </cell>
        </row>
        <row r="295">
          <cell r="I295" t="str">
            <v>090780</v>
          </cell>
        </row>
        <row r="298">
          <cell r="I298" t="str">
            <v>090600</v>
          </cell>
        </row>
        <row r="299">
          <cell r="I299" t="str">
            <v>090620</v>
          </cell>
        </row>
        <row r="300">
          <cell r="I300" t="str">
            <v>090640</v>
          </cell>
        </row>
        <row r="303">
          <cell r="I303" t="str">
            <v>090880</v>
          </cell>
        </row>
        <row r="304">
          <cell r="I304" t="str">
            <v>090887</v>
          </cell>
        </row>
        <row r="305">
          <cell r="I305" t="str">
            <v>090892</v>
          </cell>
        </row>
        <row r="306">
          <cell r="I306" t="str">
            <v>090889</v>
          </cell>
        </row>
        <row r="307">
          <cell r="I307" t="str">
            <v>090894</v>
          </cell>
        </row>
        <row r="310">
          <cell r="I310" t="str">
            <v>090609</v>
          </cell>
        </row>
        <row r="311">
          <cell r="I311" t="str">
            <v>090612</v>
          </cell>
        </row>
        <row r="312">
          <cell r="I312" t="str">
            <v>090607</v>
          </cell>
        </row>
        <row r="315">
          <cell r="I315" t="str">
            <v>097100</v>
          </cell>
        </row>
        <row r="316">
          <cell r="I316" t="str">
            <v>097110</v>
          </cell>
        </row>
        <row r="317">
          <cell r="I317" t="str">
            <v>097120</v>
          </cell>
        </row>
        <row r="318">
          <cell r="I318" t="str">
            <v>097011</v>
          </cell>
        </row>
        <row r="319">
          <cell r="I319" t="str">
            <v>090709</v>
          </cell>
        </row>
        <row r="320">
          <cell r="I320" t="str">
            <v>097124</v>
          </cell>
        </row>
        <row r="321">
          <cell r="I321" t="str">
            <v>097125</v>
          </cell>
        </row>
        <row r="322">
          <cell r="I322" t="str">
            <v>097128</v>
          </cell>
        </row>
        <row r="323">
          <cell r="I323" t="str">
            <v>097101</v>
          </cell>
        </row>
        <row r="324">
          <cell r="I324" t="str">
            <v>097111</v>
          </cell>
        </row>
        <row r="325">
          <cell r="I325" t="str">
            <v>097013</v>
          </cell>
        </row>
        <row r="326">
          <cell r="I326" t="str">
            <v>097130</v>
          </cell>
        </row>
        <row r="329">
          <cell r="I329" t="str">
            <v>097000</v>
          </cell>
        </row>
        <row r="330">
          <cell r="I330" t="str">
            <v>097010</v>
          </cell>
        </row>
        <row r="331">
          <cell r="I331" t="str">
            <v>097020</v>
          </cell>
        </row>
        <row r="332">
          <cell r="I332" t="str">
            <v>097012</v>
          </cell>
        </row>
        <row r="333">
          <cell r="I333" t="str">
            <v>097126</v>
          </cell>
        </row>
        <row r="334">
          <cell r="I334" t="str">
            <v>097122</v>
          </cell>
        </row>
        <row r="335">
          <cell r="I335" t="str">
            <v>097001</v>
          </cell>
        </row>
        <row r="336">
          <cell r="I336" t="str">
            <v>097009</v>
          </cell>
        </row>
        <row r="337">
          <cell r="I337" t="str">
            <v>097014</v>
          </cell>
        </row>
        <row r="338">
          <cell r="I338" t="str">
            <v>097131</v>
          </cell>
        </row>
        <row r="343">
          <cell r="I343" t="str">
            <v>811112</v>
          </cell>
        </row>
        <row r="344">
          <cell r="I344" t="str">
            <v>097201</v>
          </cell>
        </row>
        <row r="345">
          <cell r="I345" t="str">
            <v>097202</v>
          </cell>
        </row>
        <row r="346">
          <cell r="I346" t="str">
            <v>097210</v>
          </cell>
        </row>
        <row r="347">
          <cell r="I347" t="str">
            <v>097211</v>
          </cell>
        </row>
        <row r="348">
          <cell r="I348" t="str">
            <v>097220</v>
          </cell>
        </row>
        <row r="349">
          <cell r="I349" t="str">
            <v>097221</v>
          </cell>
        </row>
        <row r="350">
          <cell r="I350" t="str">
            <v>097203</v>
          </cell>
        </row>
        <row r="351">
          <cell r="I351" t="str">
            <v>097213</v>
          </cell>
        </row>
        <row r="352">
          <cell r="I352" t="str">
            <v>097219</v>
          </cell>
        </row>
        <row r="353">
          <cell r="I353" t="str">
            <v>097223</v>
          </cell>
        </row>
        <row r="354">
          <cell r="I354" t="str">
            <v>097229</v>
          </cell>
        </row>
        <row r="355">
          <cell r="I355" t="str">
            <v>097239</v>
          </cell>
        </row>
        <row r="358">
          <cell r="I358" t="str">
            <v>097205</v>
          </cell>
        </row>
        <row r="359">
          <cell r="I359" t="str">
            <v>097215</v>
          </cell>
        </row>
        <row r="360">
          <cell r="I360" t="str">
            <v>097225</v>
          </cell>
        </row>
        <row r="361">
          <cell r="I361" t="str">
            <v>097207</v>
          </cell>
        </row>
        <row r="362">
          <cell r="I362" t="str">
            <v>097218</v>
          </cell>
        </row>
        <row r="363">
          <cell r="I363" t="str">
            <v>097228</v>
          </cell>
        </row>
        <row r="364">
          <cell r="I364" t="str">
            <v>097231</v>
          </cell>
        </row>
        <row r="365">
          <cell r="I365" t="str">
            <v>811115</v>
          </cell>
        </row>
        <row r="366">
          <cell r="I366" t="str">
            <v>097216</v>
          </cell>
        </row>
        <row r="367">
          <cell r="I367" t="str">
            <v>097226</v>
          </cell>
        </row>
        <row r="372">
          <cell r="I372" t="str">
            <v>093072</v>
          </cell>
        </row>
        <row r="373">
          <cell r="I373" t="str">
            <v>093078</v>
          </cell>
        </row>
        <row r="374">
          <cell r="I374" t="str">
            <v>090074</v>
          </cell>
        </row>
        <row r="375">
          <cell r="I375" t="str">
            <v>090076</v>
          </cell>
        </row>
        <row r="376">
          <cell r="I376" t="str">
            <v>090081</v>
          </cell>
        </row>
        <row r="377">
          <cell r="I377" t="str">
            <v>090082</v>
          </cell>
        </row>
        <row r="378">
          <cell r="I378" t="str">
            <v>090087</v>
          </cell>
        </row>
        <row r="379">
          <cell r="I379" t="str">
            <v>090080</v>
          </cell>
        </row>
        <row r="380">
          <cell r="I380" t="str">
            <v>090090</v>
          </cell>
        </row>
        <row r="381">
          <cell r="I381" t="str">
            <v>093079</v>
          </cell>
        </row>
        <row r="387">
          <cell r="I387" t="str">
            <v>096111</v>
          </cell>
        </row>
        <row r="388">
          <cell r="I388" t="str">
            <v>096141</v>
          </cell>
        </row>
        <row r="389">
          <cell r="I389" t="str">
            <v>096143</v>
          </cell>
        </row>
        <row r="390">
          <cell r="I390" t="str">
            <v>096289</v>
          </cell>
        </row>
        <row r="391">
          <cell r="I391" t="str">
            <v>096263</v>
          </cell>
        </row>
        <row r="392">
          <cell r="I392" t="str">
            <v>096151</v>
          </cell>
        </row>
        <row r="393">
          <cell r="I393" t="str">
            <v>096234</v>
          </cell>
        </row>
        <row r="394">
          <cell r="I394" t="str">
            <v>096285</v>
          </cell>
        </row>
        <row r="395">
          <cell r="I395" t="str">
            <v>096282</v>
          </cell>
        </row>
        <row r="396">
          <cell r="I396" t="str">
            <v>096286</v>
          </cell>
        </row>
        <row r="397">
          <cell r="I397" t="str">
            <v>096145</v>
          </cell>
        </row>
        <row r="398">
          <cell r="I398" t="str">
            <v>096147</v>
          </cell>
        </row>
        <row r="399">
          <cell r="I399" t="str">
            <v>096153</v>
          </cell>
        </row>
        <row r="400">
          <cell r="I400" t="str">
            <v>096290</v>
          </cell>
        </row>
        <row r="401">
          <cell r="I401" t="str">
            <v>096294</v>
          </cell>
        </row>
        <row r="402">
          <cell r="I402" t="str">
            <v>096142</v>
          </cell>
        </row>
        <row r="403">
          <cell r="I403" t="str">
            <v>096144</v>
          </cell>
        </row>
        <row r="404">
          <cell r="I404" t="str">
            <v>096152</v>
          </cell>
        </row>
        <row r="407">
          <cell r="I407" t="str">
            <v>096210</v>
          </cell>
        </row>
        <row r="408">
          <cell r="I408" t="str">
            <v>096240</v>
          </cell>
        </row>
        <row r="409">
          <cell r="I409" t="str">
            <v>096250</v>
          </cell>
        </row>
        <row r="410">
          <cell r="I410" t="str">
            <v>096211</v>
          </cell>
        </row>
        <row r="411">
          <cell r="I411" t="str">
            <v>096260</v>
          </cell>
        </row>
        <row r="412">
          <cell r="I412" t="str">
            <v>096270</v>
          </cell>
        </row>
        <row r="413">
          <cell r="I413" t="str">
            <v>096280</v>
          </cell>
        </row>
        <row r="414">
          <cell r="I414" t="str">
            <v>096293</v>
          </cell>
        </row>
        <row r="415">
          <cell r="I415" t="str">
            <v>096295</v>
          </cell>
        </row>
        <row r="416">
          <cell r="I416" t="str">
            <v>096284</v>
          </cell>
        </row>
        <row r="417">
          <cell r="I417" t="str">
            <v>096281</v>
          </cell>
        </row>
        <row r="418">
          <cell r="I418" t="str">
            <v>096283</v>
          </cell>
        </row>
        <row r="419">
          <cell r="I419" t="str">
            <v>096261</v>
          </cell>
        </row>
        <row r="420">
          <cell r="I420" t="str">
            <v>096271</v>
          </cell>
        </row>
        <row r="421">
          <cell r="I421" t="str">
            <v>096287</v>
          </cell>
        </row>
        <row r="422">
          <cell r="I422" t="str">
            <v>096262</v>
          </cell>
        </row>
        <row r="423">
          <cell r="I423" t="str">
            <v>096212</v>
          </cell>
        </row>
        <row r="424">
          <cell r="I424" t="str">
            <v>096288</v>
          </cell>
        </row>
        <row r="425">
          <cell r="I425" t="str">
            <v>096264</v>
          </cell>
        </row>
        <row r="426">
          <cell r="I426" t="str">
            <v>096265</v>
          </cell>
        </row>
        <row r="431">
          <cell r="I431" t="str">
            <v>092001</v>
          </cell>
        </row>
        <row r="432">
          <cell r="I432" t="str">
            <v>092004</v>
          </cell>
        </row>
        <row r="433">
          <cell r="I433" t="str">
            <v>092003</v>
          </cell>
        </row>
        <row r="434">
          <cell r="I434" t="str">
            <v>092005</v>
          </cell>
        </row>
        <row r="435">
          <cell r="I435" t="str">
            <v>092007</v>
          </cell>
        </row>
        <row r="436">
          <cell r="I436" t="str">
            <v>092006</v>
          </cell>
        </row>
        <row r="437">
          <cell r="I437" t="str">
            <v>092008</v>
          </cell>
        </row>
        <row r="438">
          <cell r="I438" t="str">
            <v>096292</v>
          </cell>
        </row>
        <row r="439">
          <cell r="I439" t="str">
            <v>092012</v>
          </cell>
        </row>
        <row r="440">
          <cell r="I440" t="str">
            <v>092011</v>
          </cell>
        </row>
        <row r="441">
          <cell r="I441" t="str">
            <v>092010</v>
          </cell>
        </row>
        <row r="444">
          <cell r="I444" t="str">
            <v>096101</v>
          </cell>
        </row>
        <row r="445">
          <cell r="I445" t="str">
            <v>096105</v>
          </cell>
        </row>
        <row r="446">
          <cell r="I446" t="str">
            <v>096112</v>
          </cell>
        </row>
        <row r="447">
          <cell r="I447" t="str">
            <v>096114</v>
          </cell>
        </row>
        <row r="448">
          <cell r="I448" t="str">
            <v>096801</v>
          </cell>
        </row>
        <row r="449">
          <cell r="I449" t="str">
            <v>096110</v>
          </cell>
        </row>
        <row r="450">
          <cell r="I450" t="str">
            <v>096108</v>
          </cell>
        </row>
        <row r="451">
          <cell r="I451" t="str">
            <v>096109</v>
          </cell>
        </row>
        <row r="454">
          <cell r="I454" t="str">
            <v>096102</v>
          </cell>
        </row>
        <row r="455">
          <cell r="I455" t="str">
            <v>096104</v>
          </cell>
        </row>
        <row r="456">
          <cell r="I456" t="str">
            <v>096802</v>
          </cell>
        </row>
        <row r="457">
          <cell r="I457" t="str">
            <v>096113</v>
          </cell>
        </row>
        <row r="462">
          <cell r="I462" t="str">
            <v>098110</v>
          </cell>
        </row>
        <row r="463">
          <cell r="I463" t="str">
            <v>098120</v>
          </cell>
        </row>
        <row r="464">
          <cell r="I464" t="str">
            <v>098130</v>
          </cell>
        </row>
        <row r="465">
          <cell r="I465" t="str">
            <v>098140</v>
          </cell>
        </row>
        <row r="466">
          <cell r="I466" t="str">
            <v>098150</v>
          </cell>
        </row>
        <row r="469">
          <cell r="I469" t="str">
            <v>097400</v>
          </cell>
        </row>
        <row r="478">
          <cell r="I478" t="str">
            <v>120019</v>
          </cell>
        </row>
        <row r="479">
          <cell r="I479" t="str">
            <v>120081</v>
          </cell>
        </row>
        <row r="480">
          <cell r="I480" t="str">
            <v>120021</v>
          </cell>
        </row>
        <row r="481">
          <cell r="I481" t="str">
            <v>120030</v>
          </cell>
        </row>
        <row r="482">
          <cell r="I482" t="str">
            <v>120031</v>
          </cell>
        </row>
        <row r="483">
          <cell r="I483" t="str">
            <v>120022</v>
          </cell>
        </row>
        <row r="484">
          <cell r="I484" t="str">
            <v>120023</v>
          </cell>
        </row>
        <row r="485">
          <cell r="I485" t="str">
            <v>120024</v>
          </cell>
        </row>
        <row r="486">
          <cell r="I486" t="str">
            <v>120025</v>
          </cell>
        </row>
        <row r="487">
          <cell r="I487" t="str">
            <v>120026</v>
          </cell>
        </row>
        <row r="488">
          <cell r="I488" t="str">
            <v>120027</v>
          </cell>
        </row>
        <row r="489">
          <cell r="I489" t="str">
            <v>120028</v>
          </cell>
        </row>
        <row r="490">
          <cell r="I490" t="str">
            <v>120033</v>
          </cell>
        </row>
        <row r="491">
          <cell r="I491" t="str">
            <v>120029</v>
          </cell>
        </row>
        <row r="494">
          <cell r="I494" t="str">
            <v>120075</v>
          </cell>
        </row>
        <row r="495">
          <cell r="I495" t="str">
            <v>120076</v>
          </cell>
        </row>
        <row r="496">
          <cell r="I496" t="str">
            <v>120078</v>
          </cell>
        </row>
        <row r="497">
          <cell r="I497" t="str">
            <v>120090</v>
          </cell>
        </row>
        <row r="498">
          <cell r="I498" t="str">
            <v>120091</v>
          </cell>
        </row>
        <row r="499">
          <cell r="I499" t="str">
            <v>120072</v>
          </cell>
        </row>
        <row r="502">
          <cell r="I502" t="str">
            <v>120140</v>
          </cell>
        </row>
        <row r="505">
          <cell r="I505" t="str">
            <v>120121</v>
          </cell>
        </row>
        <row r="506">
          <cell r="I506" t="str">
            <v>120110</v>
          </cell>
        </row>
        <row r="507">
          <cell r="I507" t="str">
            <v>120130</v>
          </cell>
        </row>
        <row r="508">
          <cell r="I508" t="str">
            <v>120115</v>
          </cell>
        </row>
        <row r="509">
          <cell r="I509" t="str">
            <v>120114</v>
          </cell>
        </row>
        <row r="512">
          <cell r="I512" t="str">
            <v>120100</v>
          </cell>
        </row>
        <row r="513">
          <cell r="I513" t="str">
            <v>120135</v>
          </cell>
        </row>
        <row r="514">
          <cell r="I514" t="str">
            <v>120120</v>
          </cell>
        </row>
        <row r="521">
          <cell r="I521" t="str">
            <v>120077</v>
          </cell>
        </row>
        <row r="522">
          <cell r="I522" t="str">
            <v>120079</v>
          </cell>
        </row>
        <row r="523">
          <cell r="I523" t="str">
            <v>120080</v>
          </cell>
        </row>
        <row r="524">
          <cell r="I524" t="str">
            <v>120083</v>
          </cell>
        </row>
        <row r="525">
          <cell r="I525" t="str">
            <v>120082</v>
          </cell>
        </row>
        <row r="526">
          <cell r="I526" t="str">
            <v>120089</v>
          </cell>
        </row>
        <row r="529">
          <cell r="I529" t="str">
            <v>120085</v>
          </cell>
        </row>
        <row r="530">
          <cell r="I530" t="str">
            <v>120088</v>
          </cell>
        </row>
        <row r="539">
          <cell r="I539" t="str">
            <v>155262</v>
          </cell>
        </row>
        <row r="540">
          <cell r="I540" t="str">
            <v>155263</v>
          </cell>
        </row>
        <row r="541">
          <cell r="I541" t="str">
            <v>155211</v>
          </cell>
        </row>
        <row r="544">
          <cell r="I544" t="str">
            <v>155260</v>
          </cell>
        </row>
        <row r="545">
          <cell r="I545" t="str">
            <v>155278</v>
          </cell>
        </row>
        <row r="546">
          <cell r="I546" t="str">
            <v>155261</v>
          </cell>
        </row>
        <row r="547">
          <cell r="I547" t="str">
            <v>155279</v>
          </cell>
        </row>
        <row r="548">
          <cell r="I548" t="str">
            <v>155293</v>
          </cell>
        </row>
        <row r="549">
          <cell r="I549" t="str">
            <v>155294</v>
          </cell>
        </row>
        <row r="550">
          <cell r="I550" t="str">
            <v>155310</v>
          </cell>
        </row>
        <row r="551">
          <cell r="I551" t="str">
            <v>155311</v>
          </cell>
        </row>
        <row r="554">
          <cell r="I554" t="str">
            <v>155264</v>
          </cell>
        </row>
        <row r="555">
          <cell r="I555" t="str">
            <v>155284</v>
          </cell>
        </row>
        <row r="558">
          <cell r="I558" t="str">
            <v>155267</v>
          </cell>
        </row>
        <row r="559">
          <cell r="I559" t="str">
            <v>155265</v>
          </cell>
        </row>
        <row r="562">
          <cell r="I562" t="str">
            <v>155280</v>
          </cell>
        </row>
        <row r="563">
          <cell r="I563" t="str">
            <v>155282</v>
          </cell>
        </row>
        <row r="564">
          <cell r="I564" t="str">
            <v>155286</v>
          </cell>
        </row>
        <row r="565">
          <cell r="I565" t="str">
            <v>155315</v>
          </cell>
        </row>
        <row r="568">
          <cell r="I568" t="str">
            <v>155281</v>
          </cell>
        </row>
        <row r="569">
          <cell r="I569" t="str">
            <v>155283</v>
          </cell>
        </row>
        <row r="570">
          <cell r="I570" t="str">
            <v>155285</v>
          </cell>
        </row>
        <row r="575">
          <cell r="I575" t="str">
            <v>155287</v>
          </cell>
        </row>
        <row r="576">
          <cell r="I576" t="str">
            <v>155290</v>
          </cell>
        </row>
        <row r="577">
          <cell r="I577" t="str">
            <v>155313</v>
          </cell>
        </row>
        <row r="578">
          <cell r="I578" t="str">
            <v>155301</v>
          </cell>
        </row>
        <row r="579">
          <cell r="I579" t="str">
            <v>155302</v>
          </cell>
        </row>
        <row r="580">
          <cell r="I580" t="str">
            <v>155305</v>
          </cell>
        </row>
        <row r="581">
          <cell r="I581" t="str">
            <v>155306</v>
          </cell>
        </row>
        <row r="584">
          <cell r="I584" t="str">
            <v>155289</v>
          </cell>
        </row>
        <row r="585">
          <cell r="I585" t="str">
            <v>155291</v>
          </cell>
        </row>
        <row r="586">
          <cell r="I586" t="str">
            <v>155303</v>
          </cell>
        </row>
        <row r="587">
          <cell r="I587" t="str">
            <v>155304</v>
          </cell>
        </row>
        <row r="592">
          <cell r="I592" t="str">
            <v>155307</v>
          </cell>
        </row>
        <row r="593">
          <cell r="I593" t="str">
            <v>155308</v>
          </cell>
        </row>
        <row r="598">
          <cell r="I598" t="str">
            <v>155296</v>
          </cell>
        </row>
        <row r="601">
          <cell r="I601" t="str">
            <v>155270</v>
          </cell>
        </row>
        <row r="608">
          <cell r="I608" t="str">
            <v>150001</v>
          </cell>
        </row>
        <row r="609">
          <cell r="I609" t="str">
            <v>150002</v>
          </cell>
        </row>
        <row r="612">
          <cell r="I612" t="str">
            <v>155000</v>
          </cell>
        </row>
        <row r="613">
          <cell r="I613" t="str">
            <v>155005</v>
          </cell>
        </row>
        <row r="614">
          <cell r="I614" t="str">
            <v>155007</v>
          </cell>
        </row>
        <row r="615">
          <cell r="I615" t="str">
            <v>155008</v>
          </cell>
        </row>
        <row r="616">
          <cell r="I616" t="str">
            <v>155009</v>
          </cell>
        </row>
        <row r="617">
          <cell r="I617" t="str">
            <v>155010</v>
          </cell>
        </row>
        <row r="620">
          <cell r="I620" t="str">
            <v>155050</v>
          </cell>
        </row>
        <row r="621">
          <cell r="I621" t="str">
            <v>155051</v>
          </cell>
        </row>
        <row r="622">
          <cell r="I622" t="str">
            <v>155058</v>
          </cell>
        </row>
        <row r="623">
          <cell r="I623" t="str">
            <v>155052</v>
          </cell>
        </row>
        <row r="624">
          <cell r="I624" t="str">
            <v>155053</v>
          </cell>
        </row>
        <row r="625">
          <cell r="I625" t="str">
            <v>155059</v>
          </cell>
        </row>
        <row r="626">
          <cell r="I626" t="str">
            <v>155054</v>
          </cell>
        </row>
        <row r="627">
          <cell r="I627" t="str">
            <v>811116</v>
          </cell>
        </row>
        <row r="632">
          <cell r="I632" t="str">
            <v>155200</v>
          </cell>
        </row>
        <row r="633">
          <cell r="I633" t="str">
            <v>155057</v>
          </cell>
        </row>
        <row r="634">
          <cell r="I634" t="str">
            <v>155201</v>
          </cell>
        </row>
        <row r="635">
          <cell r="I635" t="str">
            <v>155202</v>
          </cell>
        </row>
        <row r="636">
          <cell r="I636" t="str">
            <v>155203</v>
          </cell>
        </row>
        <row r="637">
          <cell r="I637" t="str">
            <v>155204</v>
          </cell>
        </row>
        <row r="640">
          <cell r="I640" t="str">
            <v>155209</v>
          </cell>
        </row>
        <row r="641">
          <cell r="I641" t="str">
            <v>155250</v>
          </cell>
        </row>
        <row r="642">
          <cell r="I642" t="str">
            <v>155062</v>
          </cell>
        </row>
        <row r="643">
          <cell r="I643" t="str">
            <v>155055</v>
          </cell>
        </row>
        <row r="644">
          <cell r="I644" t="str">
            <v>155251</v>
          </cell>
        </row>
        <row r="645">
          <cell r="I645" t="str">
            <v>155252</v>
          </cell>
        </row>
        <row r="646">
          <cell r="I646" t="str">
            <v>155254</v>
          </cell>
        </row>
        <row r="647">
          <cell r="I647" t="str">
            <v>811117</v>
          </cell>
        </row>
        <row r="652">
          <cell r="I652" t="str">
            <v>150500</v>
          </cell>
        </row>
        <row r="653">
          <cell r="I653" t="str">
            <v>155060</v>
          </cell>
        </row>
        <row r="654">
          <cell r="I654" t="str">
            <v>150503</v>
          </cell>
        </row>
        <row r="655">
          <cell r="I655" t="str">
            <v>150502</v>
          </cell>
        </row>
        <row r="656">
          <cell r="I656" t="str">
            <v>150501</v>
          </cell>
        </row>
        <row r="659">
          <cell r="I659" t="str">
            <v>155450</v>
          </cell>
        </row>
        <row r="660">
          <cell r="I660" t="str">
            <v>155451</v>
          </cell>
        </row>
        <row r="663">
          <cell r="I663" t="str">
            <v>155400</v>
          </cell>
        </row>
        <row r="664">
          <cell r="I664" t="str">
            <v>155401</v>
          </cell>
        </row>
        <row r="667">
          <cell r="I667" t="str">
            <v>155288</v>
          </cell>
        </row>
        <row r="670">
          <cell r="I670" t="str">
            <v>155490</v>
          </cell>
        </row>
        <row r="671">
          <cell r="I671" t="str">
            <v>155491</v>
          </cell>
        </row>
        <row r="674">
          <cell r="I674" t="str">
            <v>093100</v>
          </cell>
        </row>
        <row r="675">
          <cell r="I675" t="str">
            <v>093101</v>
          </cell>
        </row>
        <row r="680">
          <cell r="I680" t="str">
            <v>155299</v>
          </cell>
        </row>
        <row r="690">
          <cell r="I690" t="str">
            <v>280000</v>
          </cell>
        </row>
        <row r="691">
          <cell r="I691" t="str">
            <v>280001</v>
          </cell>
        </row>
        <row r="692">
          <cell r="I692" t="str">
            <v>280003</v>
          </cell>
        </row>
        <row r="693">
          <cell r="I693" t="str">
            <v>280004</v>
          </cell>
        </row>
        <row r="694">
          <cell r="I694" t="str">
            <v>280005</v>
          </cell>
        </row>
        <row r="695">
          <cell r="I695" t="str">
            <v>280006</v>
          </cell>
        </row>
        <row r="696">
          <cell r="I696" t="str">
            <v>280017</v>
          </cell>
        </row>
        <row r="699">
          <cell r="I699" t="str">
            <v>280055</v>
          </cell>
        </row>
        <row r="700">
          <cell r="I700" t="str">
            <v>280056</v>
          </cell>
        </row>
        <row r="701">
          <cell r="I701" t="str">
            <v>280060</v>
          </cell>
        </row>
        <row r="702">
          <cell r="I702" t="str">
            <v>280061</v>
          </cell>
        </row>
        <row r="703">
          <cell r="I703" t="str">
            <v>280065</v>
          </cell>
        </row>
        <row r="704">
          <cell r="I704" t="str">
            <v>280066</v>
          </cell>
        </row>
        <row r="709">
          <cell r="I709" t="str">
            <v>280205</v>
          </cell>
        </row>
        <row r="710">
          <cell r="I710" t="str">
            <v>280212</v>
          </cell>
        </row>
        <row r="711">
          <cell r="I711" t="str">
            <v>280210</v>
          </cell>
        </row>
        <row r="712">
          <cell r="I712" t="str">
            <v>280214</v>
          </cell>
        </row>
        <row r="713">
          <cell r="I713" t="str">
            <v>280215</v>
          </cell>
        </row>
        <row r="714">
          <cell r="I714" t="str">
            <v>280220</v>
          </cell>
        </row>
        <row r="715">
          <cell r="I715" t="str">
            <v>280217</v>
          </cell>
        </row>
        <row r="718">
          <cell r="I718" t="str">
            <v>280180</v>
          </cell>
        </row>
        <row r="719">
          <cell r="I719" t="str">
            <v>280190</v>
          </cell>
        </row>
        <row r="722">
          <cell r="I722" t="str">
            <v>280230</v>
          </cell>
        </row>
        <row r="723">
          <cell r="I723" t="str">
            <v>280235</v>
          </cell>
        </row>
        <row r="724">
          <cell r="I724" t="str">
            <v>280236</v>
          </cell>
        </row>
        <row r="725">
          <cell r="I725" t="str">
            <v>280240</v>
          </cell>
        </row>
        <row r="726">
          <cell r="I726" t="str">
            <v>280227</v>
          </cell>
        </row>
        <row r="727">
          <cell r="I727" t="str">
            <v>280245</v>
          </cell>
        </row>
        <row r="728">
          <cell r="I728" t="str">
            <v>280246</v>
          </cell>
        </row>
        <row r="731">
          <cell r="I731" t="str">
            <v>280250</v>
          </cell>
        </row>
        <row r="734">
          <cell r="I734" t="str">
            <v>280310</v>
          </cell>
        </row>
        <row r="737">
          <cell r="I737" t="str">
            <v>280350</v>
          </cell>
        </row>
        <row r="740">
          <cell r="I740" t="str">
            <v>280100</v>
          </cell>
        </row>
        <row r="743">
          <cell r="I743" t="str">
            <v>280710</v>
          </cell>
        </row>
        <row r="746">
          <cell r="I746" t="str">
            <v>280170</v>
          </cell>
        </row>
        <row r="747">
          <cell r="I747" t="str">
            <v>280160</v>
          </cell>
        </row>
        <row r="748">
          <cell r="I748" t="str">
            <v>280167</v>
          </cell>
        </row>
        <row r="757">
          <cell r="I757" t="str">
            <v>070100</v>
          </cell>
        </row>
        <row r="758">
          <cell r="I758" t="str">
            <v>070300</v>
          </cell>
        </row>
        <row r="759">
          <cell r="I759" t="str">
            <v>070400</v>
          </cell>
        </row>
        <row r="760">
          <cell r="I760" t="str">
            <v>070500</v>
          </cell>
        </row>
        <row r="775">
          <cell r="I775" t="str">
            <v>100133</v>
          </cell>
        </row>
        <row r="776">
          <cell r="I776" t="str">
            <v>100131</v>
          </cell>
        </row>
        <row r="777">
          <cell r="I777" t="str">
            <v>100134</v>
          </cell>
        </row>
        <row r="778">
          <cell r="I778" t="str">
            <v>100135</v>
          </cell>
        </row>
        <row r="779">
          <cell r="I779" t="str">
            <v>100152</v>
          </cell>
        </row>
        <row r="780">
          <cell r="I780" t="str">
            <v>100154</v>
          </cell>
        </row>
        <row r="781">
          <cell r="I781" t="str">
            <v>100181</v>
          </cell>
        </row>
        <row r="784">
          <cell r="I784" t="str">
            <v>100232</v>
          </cell>
        </row>
        <row r="785">
          <cell r="I785" t="str">
            <v>100236</v>
          </cell>
        </row>
        <row r="786">
          <cell r="I786" t="str">
            <v>100237</v>
          </cell>
        </row>
        <row r="787">
          <cell r="I787" t="str">
            <v>100242</v>
          </cell>
        </row>
        <row r="790">
          <cell r="I790" t="str">
            <v>100320</v>
          </cell>
        </row>
        <row r="791">
          <cell r="I791" t="str">
            <v>100321</v>
          </cell>
        </row>
        <row r="799">
          <cell r="I799" t="str">
            <v>100260</v>
          </cell>
        </row>
        <row r="800">
          <cell r="I800" t="str">
            <v>100261</v>
          </cell>
        </row>
        <row r="801">
          <cell r="I801" t="str">
            <v>100262</v>
          </cell>
        </row>
        <row r="802">
          <cell r="I802" t="str">
            <v>100270</v>
          </cell>
        </row>
        <row r="803">
          <cell r="I803" t="str">
            <v>100271</v>
          </cell>
        </row>
        <row r="804">
          <cell r="I804" t="str">
            <v>100272</v>
          </cell>
        </row>
        <row r="805">
          <cell r="I805" t="str">
            <v>100280</v>
          </cell>
        </row>
        <row r="806">
          <cell r="I806" t="str">
            <v>100282</v>
          </cell>
        </row>
        <row r="807">
          <cell r="I807" t="str">
            <v>100290</v>
          </cell>
        </row>
        <row r="808">
          <cell r="I808" t="str">
            <v>100300</v>
          </cell>
        </row>
        <row r="809">
          <cell r="I809" t="str">
            <v>100310</v>
          </cell>
        </row>
        <row r="817">
          <cell r="I817" t="str">
            <v>100725</v>
          </cell>
        </row>
        <row r="818">
          <cell r="I818" t="str">
            <v>100750</v>
          </cell>
        </row>
        <row r="819">
          <cell r="I819" t="str">
            <v>100755</v>
          </cell>
        </row>
        <row r="820">
          <cell r="I820" t="str">
            <v>100757</v>
          </cell>
        </row>
        <row r="821">
          <cell r="I821" t="str">
            <v>100775</v>
          </cell>
        </row>
        <row r="822">
          <cell r="I822" t="str">
            <v>100776</v>
          </cell>
        </row>
        <row r="825">
          <cell r="I825" t="str">
            <v>100764</v>
          </cell>
        </row>
        <row r="826">
          <cell r="I826" t="str">
            <v>100749</v>
          </cell>
        </row>
        <row r="827">
          <cell r="I827" t="str">
            <v>100765</v>
          </cell>
        </row>
        <row r="828">
          <cell r="I828" t="str">
            <v>100778</v>
          </cell>
        </row>
        <row r="829">
          <cell r="I829" t="str">
            <v>100767</v>
          </cell>
        </row>
        <row r="832">
          <cell r="I832" t="str">
            <v>100763</v>
          </cell>
        </row>
        <row r="833">
          <cell r="I833" t="str">
            <v>100772</v>
          </cell>
        </row>
        <row r="836">
          <cell r="I836" t="str">
            <v>105269</v>
          </cell>
        </row>
        <row r="837">
          <cell r="I837" t="str">
            <v>105272</v>
          </cell>
        </row>
        <row r="838">
          <cell r="I838" t="str">
            <v>105267</v>
          </cell>
        </row>
        <row r="841">
          <cell r="I841" t="str">
            <v>100897</v>
          </cell>
        </row>
        <row r="842">
          <cell r="I842" t="str">
            <v>100896</v>
          </cell>
        </row>
        <row r="843">
          <cell r="I843" t="str">
            <v>100898</v>
          </cell>
        </row>
        <row r="846">
          <cell r="I846" t="str">
            <v>101046</v>
          </cell>
        </row>
        <row r="847">
          <cell r="I847" t="str">
            <v>101045</v>
          </cell>
        </row>
        <row r="848">
          <cell r="I848" t="str">
            <v>101052</v>
          </cell>
        </row>
        <row r="849">
          <cell r="I849" t="str">
            <v>101049</v>
          </cell>
        </row>
        <row r="852">
          <cell r="I852" t="str">
            <v>101047</v>
          </cell>
        </row>
        <row r="853">
          <cell r="I853" t="str">
            <v>101054</v>
          </cell>
        </row>
        <row r="856">
          <cell r="I856" t="str">
            <v>101176</v>
          </cell>
        </row>
        <row r="857">
          <cell r="I857" t="str">
            <v>101177</v>
          </cell>
        </row>
        <row r="860">
          <cell r="I860" t="str">
            <v>103002</v>
          </cell>
        </row>
        <row r="861">
          <cell r="I861" t="str">
            <v>103004</v>
          </cell>
        </row>
        <row r="864">
          <cell r="I864" t="str">
            <v>106100</v>
          </cell>
        </row>
        <row r="865">
          <cell r="I865" t="str">
            <v>106107</v>
          </cell>
        </row>
        <row r="866">
          <cell r="I866" t="str">
            <v>106101</v>
          </cell>
        </row>
        <row r="867">
          <cell r="I867" t="str">
            <v>106103</v>
          </cell>
        </row>
        <row r="868">
          <cell r="I868" t="str">
            <v>106104</v>
          </cell>
        </row>
        <row r="869">
          <cell r="I869" t="str">
            <v>100766</v>
          </cell>
        </row>
        <row r="870">
          <cell r="I870" t="str">
            <v>106108</v>
          </cell>
        </row>
        <row r="875">
          <cell r="I875" t="str">
            <v>105500</v>
          </cell>
        </row>
        <row r="878">
          <cell r="I878" t="str">
            <v>101330</v>
          </cell>
        </row>
        <row r="881">
          <cell r="I881" t="str">
            <v>105417</v>
          </cell>
        </row>
        <row r="882">
          <cell r="I882" t="str">
            <v>105420</v>
          </cell>
        </row>
        <row r="883">
          <cell r="I883" t="str">
            <v>105424</v>
          </cell>
        </row>
        <row r="886">
          <cell r="I886" t="str">
            <v>105430</v>
          </cell>
        </row>
        <row r="889">
          <cell r="I889" t="str">
            <v>105410</v>
          </cell>
        </row>
        <row r="894">
          <cell r="I894" t="str">
            <v>100414</v>
          </cell>
        </row>
        <row r="895">
          <cell r="I895" t="str">
            <v>100415</v>
          </cell>
        </row>
        <row r="896">
          <cell r="I896" t="str">
            <v>100418</v>
          </cell>
        </row>
        <row r="897">
          <cell r="I897" t="str">
            <v>100419</v>
          </cell>
        </row>
        <row r="898">
          <cell r="I898" t="str">
            <v>100420</v>
          </cell>
        </row>
        <row r="902">
          <cell r="I902" t="str">
            <v>114518</v>
          </cell>
        </row>
        <row r="903">
          <cell r="I903" t="str">
            <v>114519</v>
          </cell>
        </row>
        <row r="904">
          <cell r="I904" t="str">
            <v>114520</v>
          </cell>
        </row>
        <row r="907">
          <cell r="I907" t="str">
            <v>115433</v>
          </cell>
        </row>
        <row r="908">
          <cell r="I908" t="str">
            <v>115434</v>
          </cell>
        </row>
        <row r="909">
          <cell r="I909" t="str">
            <v>115435</v>
          </cell>
        </row>
        <row r="910">
          <cell r="I910" t="str">
            <v>115436</v>
          </cell>
        </row>
        <row r="911">
          <cell r="I911" t="str">
            <v>115432</v>
          </cell>
        </row>
        <row r="912">
          <cell r="I912" t="str">
            <v>115438</v>
          </cell>
        </row>
        <row r="913">
          <cell r="I913" t="str">
            <v>115439</v>
          </cell>
        </row>
        <row r="914">
          <cell r="I914" t="str">
            <v>115442</v>
          </cell>
        </row>
        <row r="915">
          <cell r="I915" t="str">
            <v>115443</v>
          </cell>
        </row>
        <row r="916">
          <cell r="I916" t="str">
            <v>115445</v>
          </cell>
        </row>
        <row r="917">
          <cell r="I917" t="str">
            <v>115446</v>
          </cell>
        </row>
        <row r="918">
          <cell r="I918" t="str">
            <v>115447</v>
          </cell>
        </row>
        <row r="919">
          <cell r="I919" t="str">
            <v>115448</v>
          </cell>
        </row>
        <row r="922">
          <cell r="I922" t="str">
            <v>115525</v>
          </cell>
        </row>
        <row r="923">
          <cell r="I923" t="str">
            <v>115526</v>
          </cell>
        </row>
        <row r="924">
          <cell r="I924" t="str">
            <v>115527</v>
          </cell>
        </row>
        <row r="925">
          <cell r="I925" t="str">
            <v>115528</v>
          </cell>
        </row>
        <row r="926">
          <cell r="I926" t="str">
            <v>115529</v>
          </cell>
        </row>
        <row r="927">
          <cell r="I927" t="str">
            <v>115531</v>
          </cell>
        </row>
        <row r="928">
          <cell r="I928" t="str">
            <v>116123</v>
          </cell>
        </row>
        <row r="929">
          <cell r="I929" t="str">
            <v>116124</v>
          </cell>
        </row>
        <row r="930">
          <cell r="I930" t="str">
            <v>116125</v>
          </cell>
        </row>
        <row r="931">
          <cell r="I931" t="str">
            <v>116126</v>
          </cell>
        </row>
        <row r="932">
          <cell r="I932" t="str">
            <v>115545</v>
          </cell>
        </row>
        <row r="933">
          <cell r="I933" t="str">
            <v>115546</v>
          </cell>
        </row>
        <row r="934">
          <cell r="I934" t="str">
            <v>115547</v>
          </cell>
        </row>
        <row r="935">
          <cell r="I935" t="str">
            <v>115550</v>
          </cell>
        </row>
        <row r="936">
          <cell r="I936" t="str">
            <v>115555</v>
          </cell>
        </row>
        <row r="937">
          <cell r="I937" t="str">
            <v>115556</v>
          </cell>
        </row>
        <row r="940">
          <cell r="I940" t="str">
            <v>106000</v>
          </cell>
        </row>
        <row r="941">
          <cell r="I941" t="str">
            <v>106001</v>
          </cell>
        </row>
        <row r="944">
          <cell r="I944" t="str">
            <v>107100</v>
          </cell>
        </row>
        <row r="945">
          <cell r="I945" t="str">
            <v>107101</v>
          </cell>
        </row>
        <row r="946">
          <cell r="I946" t="str">
            <v>107103</v>
          </cell>
        </row>
        <row r="947">
          <cell r="I947" t="str">
            <v>107105</v>
          </cell>
        </row>
        <row r="948">
          <cell r="I948" t="str">
            <v>107110</v>
          </cell>
        </row>
        <row r="949">
          <cell r="I949" t="str">
            <v>107115</v>
          </cell>
        </row>
        <row r="950">
          <cell r="I950" t="str">
            <v>107125</v>
          </cell>
        </row>
        <row r="951">
          <cell r="I951" t="str">
            <v>107130</v>
          </cell>
        </row>
        <row r="952">
          <cell r="I952" t="str">
            <v>107126</v>
          </cell>
        </row>
        <row r="953">
          <cell r="I953" t="str">
            <v>107000</v>
          </cell>
        </row>
        <row r="954">
          <cell r="I954" t="str">
            <v>107050</v>
          </cell>
        </row>
        <row r="963">
          <cell r="I963" t="str">
            <v>100780</v>
          </cell>
        </row>
        <row r="964">
          <cell r="I964" t="str">
            <v>100784</v>
          </cell>
        </row>
        <row r="965">
          <cell r="I965" t="str">
            <v>100781</v>
          </cell>
        </row>
        <row r="966">
          <cell r="I966" t="str">
            <v>100782</v>
          </cell>
        </row>
        <row r="967">
          <cell r="I967" t="str">
            <v>100783</v>
          </cell>
        </row>
        <row r="968">
          <cell r="I968" t="str">
            <v>100784</v>
          </cell>
        </row>
        <row r="969">
          <cell r="I969" t="str">
            <v>100785</v>
          </cell>
        </row>
        <row r="970">
          <cell r="I970" t="str">
            <v>100789</v>
          </cell>
        </row>
        <row r="971">
          <cell r="I971" t="str">
            <v>100786</v>
          </cell>
        </row>
        <row r="972">
          <cell r="I972" t="str">
            <v>100787</v>
          </cell>
        </row>
        <row r="973">
          <cell r="I973" t="str">
            <v>100788</v>
          </cell>
        </row>
        <row r="974">
          <cell r="I974" t="str">
            <v>100793</v>
          </cell>
        </row>
        <row r="975">
          <cell r="I975" t="str">
            <v>100794</v>
          </cell>
        </row>
        <row r="978">
          <cell r="I978" t="str">
            <v>101082</v>
          </cell>
        </row>
        <row r="979">
          <cell r="I979" t="str">
            <v>101083</v>
          </cell>
        </row>
        <row r="982">
          <cell r="I982" t="str">
            <v>101192</v>
          </cell>
        </row>
        <row r="985">
          <cell r="I985" t="str">
            <v>105510</v>
          </cell>
        </row>
        <row r="986">
          <cell r="I986" t="str">
            <v>105520</v>
          </cell>
        </row>
        <row r="987">
          <cell r="I987" t="str">
            <v>105530</v>
          </cell>
        </row>
        <row r="990">
          <cell r="I990" t="str">
            <v>100500</v>
          </cell>
        </row>
        <row r="991">
          <cell r="I991" t="str">
            <v>100507</v>
          </cell>
        </row>
        <row r="992">
          <cell r="I992" t="str">
            <v>100510</v>
          </cell>
        </row>
        <row r="993">
          <cell r="I993" t="str">
            <v>100515</v>
          </cell>
        </row>
        <row r="994">
          <cell r="I994" t="str">
            <v>100530</v>
          </cell>
        </row>
        <row r="995">
          <cell r="I995" t="str">
            <v>100531</v>
          </cell>
        </row>
        <row r="996">
          <cell r="I996" t="str">
            <v>100532</v>
          </cell>
        </row>
        <row r="997">
          <cell r="I997" t="str">
            <v>100535</v>
          </cell>
        </row>
        <row r="998">
          <cell r="I998" t="str">
            <v>100541</v>
          </cell>
        </row>
        <row r="999">
          <cell r="I999" t="str">
            <v>100550</v>
          </cell>
        </row>
        <row r="1000">
          <cell r="I1000" t="str">
            <v>100551</v>
          </cell>
        </row>
        <row r="1001">
          <cell r="I1001" t="str">
            <v>100555</v>
          </cell>
        </row>
        <row r="1002">
          <cell r="I1002" t="str">
            <v>100556</v>
          </cell>
        </row>
        <row r="1005">
          <cell r="I1005" t="str">
            <v>114620</v>
          </cell>
        </row>
        <row r="1006">
          <cell r="I1006" t="str">
            <v>114625</v>
          </cell>
        </row>
        <row r="1007">
          <cell r="I1007" t="str">
            <v>114626</v>
          </cell>
        </row>
        <row r="1010">
          <cell r="I1010" t="str">
            <v>115460</v>
          </cell>
        </row>
        <row r="1011">
          <cell r="I1011" t="str">
            <v>115461</v>
          </cell>
        </row>
        <row r="1012">
          <cell r="I1012" t="str">
            <v>115470</v>
          </cell>
        </row>
        <row r="1013">
          <cell r="I1013" t="str">
            <v>115471</v>
          </cell>
        </row>
        <row r="1014">
          <cell r="I1014" t="str">
            <v>115465</v>
          </cell>
        </row>
        <row r="1015">
          <cell r="I1015" t="str">
            <v>115475</v>
          </cell>
        </row>
        <row r="1016">
          <cell r="I1016" t="str">
            <v>115464</v>
          </cell>
        </row>
        <row r="1017">
          <cell r="I1017" t="str">
            <v>115466</v>
          </cell>
        </row>
        <row r="1018">
          <cell r="I1018" t="str">
            <v>115474</v>
          </cell>
        </row>
        <row r="1019">
          <cell r="I1019" t="str">
            <v>115490</v>
          </cell>
        </row>
        <row r="1020">
          <cell r="I1020" t="str">
            <v>115491</v>
          </cell>
        </row>
        <row r="1021">
          <cell r="I1021" t="str">
            <v>115492</v>
          </cell>
        </row>
        <row r="1022">
          <cell r="I1022" t="str">
            <v>115480</v>
          </cell>
        </row>
        <row r="1023">
          <cell r="I1023" t="str">
            <v>115495</v>
          </cell>
        </row>
        <row r="1026">
          <cell r="I1026" t="str">
            <v>117200</v>
          </cell>
        </row>
        <row r="1031">
          <cell r="I1031" t="str">
            <v>116145</v>
          </cell>
        </row>
        <row r="1032">
          <cell r="I1032" t="str">
            <v>116150</v>
          </cell>
        </row>
        <row r="1033">
          <cell r="I1033" t="str">
            <v>116155</v>
          </cell>
        </row>
        <row r="1034">
          <cell r="I1034" t="str">
            <v>116151</v>
          </cell>
        </row>
        <row r="1035">
          <cell r="I1035" t="str">
            <v>116152</v>
          </cell>
        </row>
        <row r="1036">
          <cell r="I1036" t="str">
            <v>116156</v>
          </cell>
        </row>
        <row r="1037">
          <cell r="I1037" t="str">
            <v>116170</v>
          </cell>
        </row>
        <row r="1038">
          <cell r="I1038" t="str">
            <v>116171</v>
          </cell>
        </row>
        <row r="1039">
          <cell r="I1039" t="str">
            <v>116180</v>
          </cell>
        </row>
        <row r="1040">
          <cell r="I1040" t="str">
            <v>116184</v>
          </cell>
        </row>
        <row r="1041">
          <cell r="I1041" t="str">
            <v>116190</v>
          </cell>
        </row>
        <row r="1042">
          <cell r="I1042" t="str">
            <v>116191</v>
          </cell>
        </row>
        <row r="1045">
          <cell r="I1045" t="str">
            <v>116159</v>
          </cell>
        </row>
        <row r="1046">
          <cell r="I1046" t="str">
            <v>116160</v>
          </cell>
        </row>
        <row r="1047">
          <cell r="I1047" t="str">
            <v>116162</v>
          </cell>
        </row>
        <row r="1067">
          <cell r="I1067" t="str">
            <v>000010</v>
          </cell>
        </row>
        <row r="1068">
          <cell r="I1068" t="str">
            <v>000011</v>
          </cell>
        </row>
        <row r="1069">
          <cell r="I1069" t="str">
            <v>000013</v>
          </cell>
        </row>
        <row r="1070">
          <cell r="I1070" t="str">
            <v>000015</v>
          </cell>
        </row>
        <row r="1071">
          <cell r="I1071" t="str">
            <v>000016</v>
          </cell>
        </row>
        <row r="1072">
          <cell r="I1072" t="str">
            <v>000017</v>
          </cell>
        </row>
        <row r="1073">
          <cell r="I1073" t="str">
            <v>000019</v>
          </cell>
        </row>
        <row r="1074">
          <cell r="I1074" t="str">
            <v>000020</v>
          </cell>
        </row>
        <row r="1075">
          <cell r="I1075" t="str">
            <v>000021</v>
          </cell>
        </row>
        <row r="1076">
          <cell r="I1076" t="str">
            <v>000022</v>
          </cell>
        </row>
        <row r="1077">
          <cell r="I1077" t="str">
            <v>000023</v>
          </cell>
        </row>
        <row r="1078">
          <cell r="I1078" t="str">
            <v>000024</v>
          </cell>
        </row>
        <row r="1079">
          <cell r="I1079" t="str">
            <v>000025</v>
          </cell>
        </row>
        <row r="1080">
          <cell r="I1080" t="str">
            <v>000026</v>
          </cell>
        </row>
        <row r="1081">
          <cell r="I1081" t="str">
            <v>000027</v>
          </cell>
        </row>
        <row r="1082">
          <cell r="I1082" t="str">
            <v>000028</v>
          </cell>
        </row>
        <row r="1083">
          <cell r="I1083" t="str">
            <v>000029</v>
          </cell>
        </row>
        <row r="1084">
          <cell r="I1084" t="str">
            <v>000030</v>
          </cell>
        </row>
        <row r="1085">
          <cell r="I1085" t="str">
            <v>000031</v>
          </cell>
        </row>
        <row r="1086">
          <cell r="I1086" t="str">
            <v>000032</v>
          </cell>
        </row>
        <row r="1087">
          <cell r="I1087" t="str">
            <v>000033</v>
          </cell>
        </row>
        <row r="1088">
          <cell r="I1088" t="str">
            <v>000034</v>
          </cell>
        </row>
        <row r="1089">
          <cell r="I1089" t="str">
            <v>000035</v>
          </cell>
        </row>
        <row r="1090">
          <cell r="I1090" t="str">
            <v>000037</v>
          </cell>
        </row>
        <row r="1091">
          <cell r="I1091" t="str">
            <v>000038</v>
          </cell>
        </row>
        <row r="1092">
          <cell r="I1092" t="str">
            <v>000039</v>
          </cell>
        </row>
        <row r="1093">
          <cell r="I1093" t="str">
            <v>000040</v>
          </cell>
        </row>
        <row r="1094">
          <cell r="I1094" t="str">
            <v>000042</v>
          </cell>
        </row>
        <row r="1095">
          <cell r="I1095" t="str">
            <v>000045</v>
          </cell>
        </row>
        <row r="1096">
          <cell r="I1096" t="str">
            <v>000048</v>
          </cell>
        </row>
        <row r="1097">
          <cell r="I1097" t="str">
            <v>000050</v>
          </cell>
        </row>
        <row r="1098">
          <cell r="I1098" t="str">
            <v>000051</v>
          </cell>
        </row>
        <row r="1099">
          <cell r="I1099" t="str">
            <v>000054</v>
          </cell>
        </row>
        <row r="1100">
          <cell r="I1100" t="str">
            <v>000055</v>
          </cell>
        </row>
        <row r="1101">
          <cell r="I1101" t="str">
            <v>000056</v>
          </cell>
        </row>
        <row r="1102">
          <cell r="I1102" t="str">
            <v>000058</v>
          </cell>
        </row>
        <row r="1103">
          <cell r="I1103" t="str">
            <v>000060</v>
          </cell>
        </row>
        <row r="1104">
          <cell r="I1104" t="str">
            <v>000061</v>
          </cell>
        </row>
        <row r="1105">
          <cell r="I1105" t="str">
            <v>000062</v>
          </cell>
        </row>
        <row r="1106">
          <cell r="I1106" t="str">
            <v>000063</v>
          </cell>
        </row>
        <row r="1107">
          <cell r="I1107" t="str">
            <v>000064</v>
          </cell>
        </row>
        <row r="1108">
          <cell r="I1108" t="str">
            <v>000066</v>
          </cell>
        </row>
        <row r="1109">
          <cell r="I1109" t="str">
            <v>000068</v>
          </cell>
        </row>
        <row r="1110">
          <cell r="I1110" t="str">
            <v>000069</v>
          </cell>
        </row>
        <row r="1111">
          <cell r="I1111" t="str">
            <v>000073</v>
          </cell>
        </row>
        <row r="1112">
          <cell r="I1112" t="str">
            <v>000074</v>
          </cell>
        </row>
        <row r="1113">
          <cell r="I1113" t="str">
            <v>000075</v>
          </cell>
        </row>
        <row r="1114">
          <cell r="I1114" t="str">
            <v>000077</v>
          </cell>
        </row>
        <row r="1115">
          <cell r="I1115" t="str">
            <v>000078</v>
          </cell>
        </row>
        <row r="1116">
          <cell r="I1116" t="str">
            <v>000079</v>
          </cell>
        </row>
        <row r="1117">
          <cell r="I1117" t="str">
            <v>000083</v>
          </cell>
        </row>
        <row r="1118">
          <cell r="I1118" t="str">
            <v>000084</v>
          </cell>
        </row>
        <row r="1119">
          <cell r="I1119" t="str">
            <v>000085</v>
          </cell>
        </row>
        <row r="1120">
          <cell r="I1120" t="str">
            <v>000086</v>
          </cell>
        </row>
        <row r="1121">
          <cell r="I1121" t="str">
            <v>000087</v>
          </cell>
        </row>
        <row r="1122">
          <cell r="I1122" t="str">
            <v>000090</v>
          </cell>
        </row>
        <row r="1123">
          <cell r="I1123" t="str">
            <v>000097</v>
          </cell>
        </row>
        <row r="1127">
          <cell r="I1127" t="str">
            <v>Fin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1">
          <cell r="I11" t="str">
            <v>000175</v>
          </cell>
        </row>
      </sheetData>
      <sheetData sheetId="19">
        <row r="11">
          <cell r="I11" t="str">
            <v>000175</v>
          </cell>
        </row>
      </sheetData>
      <sheetData sheetId="20">
        <row r="11">
          <cell r="I11" t="str">
            <v>000175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 val="Rev__U$S"/>
      <sheetName val="Planilla_Llave"/>
      <sheetName val="Det__resultado"/>
      <sheetName val="PG_AxI"/>
      <sheetName val="Armado_ESP_y_ER"/>
      <sheetName val="Anexo_I"/>
      <sheetName val="Anexo_II"/>
      <sheetName val="Cuadro_gtos_"/>
      <sheetName val="EECC_TVC"/>
      <sheetName val="Gtos_TVC"/>
      <sheetName val="AF_TVC"/>
      <sheetName val="Prevs_TVC"/>
      <sheetName val="Armado_ESP_y_ER_Cons"/>
      <sheetName val="Anexo_I_cons"/>
      <sheetName val="Anexo_II_cons"/>
      <sheetName val="Cuadro_gtos__cons"/>
      <sheetName val="EFE_cons"/>
      <sheetName val="Variacs__AP_cons"/>
      <sheetName val="Rev__U$S1"/>
      <sheetName val="Planilla_Llave1"/>
      <sheetName val="Det__resultado1"/>
      <sheetName val="PG_AxI1"/>
      <sheetName val="Armado_ESP_y_ER1"/>
      <sheetName val="Anexo_I1"/>
      <sheetName val="Anexo_II1"/>
      <sheetName val="Cuadro_gtos_1"/>
      <sheetName val="EECC_TVC1"/>
      <sheetName val="Gtos_TVC1"/>
      <sheetName val="AF_TVC1"/>
      <sheetName val="Prevs_TVC1"/>
      <sheetName val="Armado_ESP_y_ER_Cons1"/>
      <sheetName val="Anexo_I_cons1"/>
      <sheetName val="Anexo_II_cons1"/>
      <sheetName val="Cuadro_gtos__cons1"/>
      <sheetName val="EFE_cons1"/>
      <sheetName val="Variacs__AP_cons1"/>
      <sheetName val="Back-up"/>
      <sheetName val="Rev__U$S2"/>
      <sheetName val="Planilla_Llave2"/>
      <sheetName val="Det__resultado2"/>
      <sheetName val="PG_AxI2"/>
      <sheetName val="Armado_ESP_y_ER2"/>
      <sheetName val="Anexo_I2"/>
      <sheetName val="Anexo_II2"/>
      <sheetName val="Cuadro_gtos_2"/>
      <sheetName val="EECC_TVC2"/>
      <sheetName val="Gtos_TVC2"/>
      <sheetName val="AF_TVC2"/>
      <sheetName val="Prevs_TVC2"/>
      <sheetName val="Armado_ESP_y_ER_Cons2"/>
      <sheetName val="Anexo_I_cons2"/>
      <sheetName val="Anexo_II_cons2"/>
      <sheetName val="Cuadro_gtos__cons2"/>
      <sheetName val="EFE_cons2"/>
      <sheetName val="Variacs__AP_cons2"/>
      <sheetName val="Rev__U$S4"/>
      <sheetName val="Planilla_Llave4"/>
      <sheetName val="Det__resultado4"/>
      <sheetName val="PG_AxI4"/>
      <sheetName val="Armado_ESP_y_ER4"/>
      <sheetName val="Anexo_I4"/>
      <sheetName val="Anexo_II4"/>
      <sheetName val="Cuadro_gtos_4"/>
      <sheetName val="EECC_TVC4"/>
      <sheetName val="Gtos_TVC4"/>
      <sheetName val="AF_TVC4"/>
      <sheetName val="Prevs_TVC4"/>
      <sheetName val="Armado_ESP_y_ER_Cons4"/>
      <sheetName val="Anexo_I_cons4"/>
      <sheetName val="Anexo_II_cons4"/>
      <sheetName val="Cuadro_gtos__cons4"/>
      <sheetName val="EFE_cons4"/>
      <sheetName val="Variacs__AP_cons4"/>
      <sheetName val="Rev__U$S3"/>
      <sheetName val="Planilla_Llave3"/>
      <sheetName val="Det__resultado3"/>
      <sheetName val="PG_AxI3"/>
      <sheetName val="Armado_ESP_y_ER3"/>
      <sheetName val="Anexo_I3"/>
      <sheetName val="Anexo_II3"/>
      <sheetName val="Cuadro_gtos_3"/>
      <sheetName val="EECC_TVC3"/>
      <sheetName val="Gtos_TVC3"/>
      <sheetName val="AF_TVC3"/>
      <sheetName val="Prevs_TVC3"/>
      <sheetName val="Armado_ESP_y_ER_Cons3"/>
      <sheetName val="Anexo_I_cons3"/>
      <sheetName val="Anexo_II_cons3"/>
      <sheetName val="Cuadro_gtos__cons3"/>
      <sheetName val="EFE_cons3"/>
      <sheetName val="Variacs__AP_cons3"/>
      <sheetName val="Rev__U$S5"/>
      <sheetName val="Planilla_Llave5"/>
      <sheetName val="Det__resultado5"/>
      <sheetName val="PG_AxI5"/>
      <sheetName val="Armado_ESP_y_ER5"/>
      <sheetName val="Anexo_I5"/>
      <sheetName val="Anexo_II5"/>
      <sheetName val="Cuadro_gtos_5"/>
      <sheetName val="EECC_TVC5"/>
      <sheetName val="Gtos_TVC5"/>
      <sheetName val="AF_TVC5"/>
      <sheetName val="Prevs_TVC5"/>
      <sheetName val="Armado_ESP_y_ER_Cons5"/>
      <sheetName val="Anexo_I_cons5"/>
      <sheetName val="Anexo_II_cons5"/>
      <sheetName val="Cuadro_gtos__cons5"/>
      <sheetName val="EFE_cons5"/>
      <sheetName val="Variacs__AP_cons5"/>
      <sheetName val="Rev__U$S6"/>
      <sheetName val="Planilla_Llave6"/>
      <sheetName val="Det__resultado6"/>
      <sheetName val="PG_AxI6"/>
      <sheetName val="Armado_ESP_y_ER6"/>
      <sheetName val="Anexo_I6"/>
      <sheetName val="Anexo_II6"/>
      <sheetName val="Cuadro_gtos_6"/>
      <sheetName val="EECC_TVC6"/>
      <sheetName val="Gtos_TVC6"/>
      <sheetName val="AF_TVC6"/>
      <sheetName val="Prevs_TVC6"/>
      <sheetName val="Armado_ESP_y_ER_Cons6"/>
      <sheetName val="Anexo_I_cons6"/>
      <sheetName val="Anexo_II_cons6"/>
      <sheetName val="Cuadro_gtos__cons6"/>
      <sheetName val="EFE_cons6"/>
      <sheetName val="Variacs__AP_cons6"/>
      <sheetName val="Rev__U$S7"/>
      <sheetName val="Planilla_Llave7"/>
      <sheetName val="Det__resultado7"/>
      <sheetName val="PG_AxI7"/>
      <sheetName val="Armado_ESP_y_ER7"/>
      <sheetName val="Anexo_I7"/>
      <sheetName val="Anexo_II7"/>
      <sheetName val="Cuadro_gtos_7"/>
      <sheetName val="EECC_TVC7"/>
      <sheetName val="Gtos_TVC7"/>
      <sheetName val="AF_TVC7"/>
      <sheetName val="Prevs_TVC7"/>
      <sheetName val="Armado_ESP_y_ER_Cons7"/>
      <sheetName val="Anexo_I_cons7"/>
      <sheetName val="Anexo_II_cons7"/>
      <sheetName val="Cuadro_gtos__cons7"/>
      <sheetName val="EFE_cons7"/>
      <sheetName val="Variacs__AP_cons7"/>
      <sheetName val="Rev__U$S8"/>
      <sheetName val="Planilla_Llave8"/>
      <sheetName val="Det__resultado8"/>
      <sheetName val="PG_AxI8"/>
      <sheetName val="Armado_ESP_y_ER8"/>
      <sheetName val="Anexo_I8"/>
      <sheetName val="Anexo_II8"/>
      <sheetName val="Cuadro_gtos_8"/>
      <sheetName val="EECC_TVC8"/>
      <sheetName val="Gtos_TVC8"/>
      <sheetName val="AF_TVC8"/>
      <sheetName val="Prevs_TVC8"/>
      <sheetName val="Armado_ESP_y_ER_Cons8"/>
      <sheetName val="Anexo_I_cons8"/>
      <sheetName val="Anexo_II_cons8"/>
      <sheetName val="Cuadro_gtos__cons8"/>
      <sheetName val="EFE_cons8"/>
      <sheetName val="Variacs__AP_cons8"/>
      <sheetName val="Rev__U$S9"/>
      <sheetName val="Planilla_Llave9"/>
      <sheetName val="Det__resultado9"/>
      <sheetName val="PG_AxI9"/>
      <sheetName val="Armado_ESP_y_ER9"/>
      <sheetName val="Anexo_I9"/>
      <sheetName val="Anexo_II9"/>
      <sheetName val="Cuadro_gtos_9"/>
      <sheetName val="EECC_TVC9"/>
      <sheetName val="Gtos_TVC9"/>
      <sheetName val="AF_TVC9"/>
      <sheetName val="Prevs_TVC9"/>
      <sheetName val="Armado_ESP_y_ER_Cons9"/>
      <sheetName val="Anexo_I_cons9"/>
      <sheetName val="Anexo_II_cons9"/>
      <sheetName val="Cuadro_gtos__cons9"/>
      <sheetName val="EFE_cons9"/>
      <sheetName val="Variacs__AP_cons9"/>
      <sheetName val="Rev__U$S10"/>
      <sheetName val="Planilla_Llave10"/>
      <sheetName val="Det__resultado10"/>
      <sheetName val="PG_AxI10"/>
      <sheetName val="Armado_ESP_y_ER10"/>
      <sheetName val="Anexo_I10"/>
      <sheetName val="Anexo_II10"/>
      <sheetName val="Cuadro_gtos_10"/>
      <sheetName val="EECC_TVC10"/>
      <sheetName val="Gtos_TVC10"/>
      <sheetName val="AF_TVC10"/>
      <sheetName val="Prevs_TVC10"/>
      <sheetName val="Armado_ESP_y_ER_Cons10"/>
      <sheetName val="Anexo_I_cons10"/>
      <sheetName val="Anexo_II_cons10"/>
      <sheetName val="Cuadro_gtos__cons10"/>
      <sheetName val="EFE_cons10"/>
      <sheetName val="Variacs__AP_cons10"/>
      <sheetName val="Rev__U$S12"/>
      <sheetName val="Planilla_Llave12"/>
      <sheetName val="Det__resultado12"/>
      <sheetName val="PG_AxI12"/>
      <sheetName val="Armado_ESP_y_ER12"/>
      <sheetName val="Anexo_I12"/>
      <sheetName val="Anexo_II12"/>
      <sheetName val="Cuadro_gtos_12"/>
      <sheetName val="EECC_TVC12"/>
      <sheetName val="Gtos_TVC12"/>
      <sheetName val="AF_TVC12"/>
      <sheetName val="Prevs_TVC12"/>
      <sheetName val="Armado_ESP_y_ER_Cons12"/>
      <sheetName val="Anexo_I_cons12"/>
      <sheetName val="Anexo_II_cons12"/>
      <sheetName val="Cuadro_gtos__cons12"/>
      <sheetName val="EFE_cons12"/>
      <sheetName val="Variacs__AP_cons12"/>
      <sheetName val="Rev__U$S11"/>
      <sheetName val="Planilla_Llave11"/>
      <sheetName val="Det__resultado11"/>
      <sheetName val="PG_AxI11"/>
      <sheetName val="Armado_ESP_y_ER11"/>
      <sheetName val="Anexo_I11"/>
      <sheetName val="Anexo_II11"/>
      <sheetName val="Cuadro_gtos_11"/>
      <sheetName val="EECC_TVC11"/>
      <sheetName val="Gtos_TVC11"/>
      <sheetName val="AF_TVC11"/>
      <sheetName val="Prevs_TVC11"/>
      <sheetName val="Armado_ESP_y_ER_Cons11"/>
      <sheetName val="Anexo_I_cons11"/>
      <sheetName val="Anexo_II_cons11"/>
      <sheetName val="Cuadro_gtos__cons11"/>
      <sheetName val="EFE_cons11"/>
      <sheetName val="Variacs__AP_cons11"/>
      <sheetName val="Rev__U$S13"/>
      <sheetName val="Planilla_Llave13"/>
      <sheetName val="Det__resultado13"/>
      <sheetName val="PG_AxI13"/>
      <sheetName val="Armado_ESP_y_ER13"/>
      <sheetName val="Anexo_I13"/>
      <sheetName val="Anexo_II13"/>
      <sheetName val="Cuadro_gtos_13"/>
      <sheetName val="EECC_TVC13"/>
      <sheetName val="Gtos_TVC13"/>
      <sheetName val="AF_TVC13"/>
      <sheetName val="Prevs_TVC13"/>
      <sheetName val="Armado_ESP_y_ER_Cons13"/>
      <sheetName val="Anexo_I_cons13"/>
      <sheetName val="Anexo_II_cons13"/>
      <sheetName val="Cuadro_gtos__cons13"/>
      <sheetName val="EFE_cons13"/>
      <sheetName val="Variacs__AP_cons13"/>
      <sheetName val="1ok"/>
      <sheetName val="Rev__U$S14"/>
      <sheetName val="Planilla_Llave14"/>
      <sheetName val="Det__resultado14"/>
      <sheetName val="PG_AxI14"/>
      <sheetName val="Armado_ESP_y_ER14"/>
      <sheetName val="Anexo_I14"/>
      <sheetName val="Anexo_II14"/>
      <sheetName val="Cuadro_gtos_14"/>
      <sheetName val="EECC_TVC14"/>
      <sheetName val="Gtos_TVC14"/>
      <sheetName val="AF_TVC14"/>
      <sheetName val="Prevs_TVC14"/>
      <sheetName val="Armado_ESP_y_ER_Cons14"/>
      <sheetName val="Anexo_I_cons14"/>
      <sheetName val="Anexo_II_cons14"/>
      <sheetName val="Cuadro_gtos__cons14"/>
      <sheetName val="EFE_cons14"/>
      <sheetName val="Variacs__AP_cons14"/>
      <sheetName val="Rev__U$S15"/>
      <sheetName val="Planilla_Llave15"/>
      <sheetName val="Det__resultado15"/>
      <sheetName val="PG_AxI15"/>
      <sheetName val="Armado_ESP_y_ER15"/>
      <sheetName val="Anexo_I15"/>
      <sheetName val="Anexo_II15"/>
      <sheetName val="Cuadro_gtos_15"/>
      <sheetName val="EECC_TVC15"/>
      <sheetName val="Gtos_TVC15"/>
      <sheetName val="AF_TVC15"/>
      <sheetName val="Prevs_TVC15"/>
      <sheetName val="Armado_ESP_y_ER_Cons15"/>
      <sheetName val="Anexo_I_cons15"/>
      <sheetName val="Anexo_II_cons15"/>
      <sheetName val="Cuadro_gtos__cons15"/>
      <sheetName val="EFE_cons15"/>
      <sheetName val="Variacs__AP_cons15"/>
      <sheetName val="fixed and variable expenses"/>
      <sheetName val="Tabla"/>
      <sheetName val="Coeficientes"/>
    </sheetNames>
    <sheetDataSet>
      <sheetData sheetId="0"/>
      <sheetData sheetId="1"/>
      <sheetData sheetId="2"/>
      <sheetData sheetId="3"/>
      <sheetData sheetId="4">
        <row r="2">
          <cell r="V2">
            <v>-292714076.56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E1"/>
      <sheetName val="E1.1"/>
      <sheetName val="E1.2"/>
      <sheetName val="E1.3"/>
      <sheetName val="E1.4"/>
      <sheetName val="E1.5"/>
      <sheetName val="E1.6"/>
      <sheetName val="CRD al 31.12.2015"/>
      <sheetName val="Mayores"/>
      <sheetName val="E1_1"/>
      <sheetName val="E1_2"/>
      <sheetName val="E1_3"/>
      <sheetName val="E1_4"/>
      <sheetName val="E1_5"/>
      <sheetName val="E1_6"/>
      <sheetName val="CRD_al_31_12_2015"/>
      <sheetName val="E1_11"/>
      <sheetName val="E1_21"/>
      <sheetName val="E1_31"/>
      <sheetName val="E1_41"/>
      <sheetName val="E1_51"/>
      <sheetName val="E1_61"/>
      <sheetName val="CRD_al_31_12_20151"/>
      <sheetName val="E1_12"/>
      <sheetName val="E1_22"/>
      <sheetName val="E1_32"/>
      <sheetName val="E1_42"/>
      <sheetName val="E1_52"/>
      <sheetName val="E1_62"/>
      <sheetName val="CRD_al_31_12_20152"/>
    </sheetNames>
    <sheetDataSet>
      <sheetData sheetId="0"/>
      <sheetData sheetId="1"/>
      <sheetData sheetId="2"/>
      <sheetData sheetId="3">
        <row r="24">
          <cell r="P24">
            <v>243436731.56174105</v>
          </cell>
        </row>
      </sheetData>
      <sheetData sheetId="4"/>
      <sheetData sheetId="5"/>
      <sheetData sheetId="6"/>
      <sheetData sheetId="7"/>
      <sheetData sheetId="8">
        <row r="7">
          <cell r="F7">
            <v>23735894.703652382</v>
          </cell>
        </row>
      </sheetData>
      <sheetData sheetId="9">
        <row r="75">
          <cell r="H75">
            <v>561442176</v>
          </cell>
        </row>
      </sheetData>
      <sheetData sheetId="10"/>
      <sheetData sheetId="11">
        <row r="24">
          <cell r="P24">
            <v>243436731.56174105</v>
          </cell>
        </row>
      </sheetData>
      <sheetData sheetId="12"/>
      <sheetData sheetId="13"/>
      <sheetData sheetId="14"/>
      <sheetData sheetId="15"/>
      <sheetData sheetId="16">
        <row r="7">
          <cell r="F7">
            <v>23735894.703652382</v>
          </cell>
        </row>
      </sheetData>
      <sheetData sheetId="17"/>
      <sheetData sheetId="18">
        <row r="24">
          <cell r="P24">
            <v>243436731.56174105</v>
          </cell>
        </row>
      </sheetData>
      <sheetData sheetId="19"/>
      <sheetData sheetId="20"/>
      <sheetData sheetId="21"/>
      <sheetData sheetId="22"/>
      <sheetData sheetId="23">
        <row r="7">
          <cell r="F7">
            <v>23735894.703652382</v>
          </cell>
        </row>
      </sheetData>
      <sheetData sheetId="24"/>
      <sheetData sheetId="25">
        <row r="24">
          <cell r="P24">
            <v>243436731.56174105</v>
          </cell>
        </row>
      </sheetData>
      <sheetData sheetId="26"/>
      <sheetData sheetId="27"/>
      <sheetData sheetId="28"/>
      <sheetData sheetId="29"/>
      <sheetData sheetId="30">
        <row r="7">
          <cell r="F7">
            <v>23735894.703652382</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 val="PS"/>
      <sheetName val="Entrada"/>
      <sheetName val="Datos_del_Balance1"/>
      <sheetName val="Bce_Patrim1"/>
      <sheetName val="EOAF_(2)1"/>
      <sheetName val="PT_EOAF1"/>
      <sheetName val="Armado_nota_numérica1"/>
      <sheetName val="nota_numérica1"/>
      <sheetName val="ANEXO_A1"/>
      <sheetName val="ANEXO_C1"/>
      <sheetName val="ANEXO_E1"/>
      <sheetName val="ANEXO_G1"/>
      <sheetName val="ANEXO_F1"/>
      <sheetName val="Edo_Rdos1"/>
      <sheetName val="ANEXO_H1"/>
      <sheetName val="Datos_del_Balance2"/>
      <sheetName val="Bce_Patrim2"/>
      <sheetName val="EOAF_(2)2"/>
      <sheetName val="PT_EOAF2"/>
      <sheetName val="Armado_nota_numérica2"/>
      <sheetName val="nota_numérica2"/>
      <sheetName val="ANEXO_A2"/>
      <sheetName val="ANEXO_C2"/>
      <sheetName val="ANEXO_E2"/>
      <sheetName val="ANEXO_G2"/>
      <sheetName val="ANEXO_F2"/>
      <sheetName val="Edo_Rdos2"/>
      <sheetName val="ANEXO_H2"/>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8">
          <cell r="B8">
            <v>38442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
          <cell r="B8">
            <v>38442</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row r="8">
          <cell r="B8">
            <v>38442</v>
          </cell>
        </row>
      </sheetData>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CMA Calculations- Figure 5440.1"/>
      <sheetName val="CMA Selections"/>
      <sheetName val="Sample Size"/>
      <sheetName val="Guidance "/>
      <sheetName val="Tickmarks"/>
      <sheetName val="CMA_SampleDesign"/>
      <sheetName val="DialogInsert"/>
    </sheetNames>
    <sheetDataSet>
      <sheetData sheetId="0" refreshError="1"/>
      <sheetData sheetId="1">
        <row r="101">
          <cell r="D101">
            <v>7054804839</v>
          </cell>
          <cell r="H101">
            <v>-350000000.00000036</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 val="PIC98_(2)"/>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 val="8500000_y_8500010"/>
      <sheetName val="Activo_no_corriente"/>
      <sheetName val="Libro_IVA_VENTA_FEB-03"/>
      <sheetName val="Ventas_Enero_41010001"/>
      <sheetName val="Libro_COMPRA_FEB-03"/>
      <sheetName val="Libro_NC_REC__02-2003"/>
      <sheetName val="Libro_NC_Emit__02-2003"/>
      <sheetName val="Calculo_Publicidad"/>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 val="Income_Statement_Data"/>
      <sheetName val="Balance_Sheet_Data"/>
      <sheetName val="2001_Projected_IS"/>
      <sheetName val="_2001_Projected_BS"/>
      <sheetName val="Sales-Cash_Budget"/>
      <sheetName val="Sales_By_Channel"/>
      <sheetName val="Inventory_Summary"/>
      <sheetName val="2001_proj-_fixed_and_variable"/>
      <sheetName val="Fixed_and_Variable_Expenses"/>
      <sheetName val="F&amp;V_EXPS_"/>
      <sheetName val="Cost_Ctrs_"/>
      <sheetName val="_sales_by_vendor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sumen"/>
      <sheetName val="Rep. y Mant. Rodados"/>
      <sheetName val="O.Serv.Prof."/>
      <sheetName val="O.Serv.Ext."/>
      <sheetName val="Fletes"/>
      <sheetName val="Otros Ing-Egr Varios"/>
      <sheetName val="XREF"/>
      <sheetName val="Tickmark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Alquiler"/>
      <sheetName val="Seguros"/>
      <sheetName val="O.Serv.Prof."/>
      <sheetName val="O.Serv.Ext."/>
      <sheetName val="Suscripc.y Public."/>
      <sheetName val="Fletes"/>
      <sheetName val="Papeleria y Ut.de OF."/>
      <sheetName val="Cálculo del Exceso"/>
      <sheetName val="Cálculo del Límite"/>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K"/>
      <sheetName val="2OK"/>
      <sheetName val="3OK"/>
      <sheetName val="4OK"/>
      <sheetName val="5OK"/>
      <sheetName val="6OK"/>
      <sheetName val="7OK "/>
      <sheetName val="8OK"/>
      <sheetName val="9OK"/>
      <sheetName val="10OK"/>
      <sheetName val="11OK"/>
      <sheetName val="12coefic"/>
      <sheetName val="12OK"/>
      <sheetName val="7OK_"/>
      <sheetName val="7OK_1"/>
      <sheetName val="7OK_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C"/>
      <sheetName val="Cred x Vtas"/>
      <sheetName val="Ant Proveed 12.04"/>
      <sheetName val="Prov Interco 12.04"/>
      <sheetName val="Prov 12.04"/>
      <sheetName val="504010016"/>
      <sheetName val="504010071"/>
      <sheetName val="504010019"/>
      <sheetName val="504010030"/>
      <sheetName val="Cred_x_Vtas"/>
      <sheetName val="Ant_Proveed_12_04"/>
      <sheetName val="Prov_Interco_12_04"/>
      <sheetName val="Prov_12_04"/>
      <sheetName val="Cred_x_Vtas1"/>
      <sheetName val="Ant_Proveed_12_041"/>
      <sheetName val="Prov_Interco_12_041"/>
      <sheetName val="Prov_12_041"/>
      <sheetName val="AF"/>
      <sheetName val="Cred_x_Vtas2"/>
      <sheetName val="Ant_Proveed_12_042"/>
      <sheetName val="Prov_Interco_12_042"/>
      <sheetName val="Prov_12_042"/>
      <sheetName val="Cred_x_Vtas4"/>
      <sheetName val="Ant_Proveed_12_044"/>
      <sheetName val="Prov_Interco_12_044"/>
      <sheetName val="Prov_12_044"/>
      <sheetName val="Cred_x_Vtas3"/>
      <sheetName val="Ant_Proveed_12_043"/>
      <sheetName val="Prov_Interco_12_043"/>
      <sheetName val="Prov_12_043"/>
      <sheetName val="Cred_x_Vtas5"/>
      <sheetName val="Ant_Proveed_12_045"/>
      <sheetName val="Prov_Interco_12_045"/>
      <sheetName val="Prov_12_045"/>
      <sheetName val="Cred_x_Vtas6"/>
      <sheetName val="Ant_Proveed_12_046"/>
      <sheetName val="Prov_Interco_12_046"/>
      <sheetName val="Prov_12_046"/>
      <sheetName val="Cred_x_Vtas7"/>
      <sheetName val="Ant_Proveed_12_047"/>
      <sheetName val="Prov_Interco_12_047"/>
      <sheetName val="Prov_12_047"/>
      <sheetName val="Cred_x_Vtas8"/>
      <sheetName val="Ant_Proveed_12_048"/>
      <sheetName val="Prov_Interco_12_048"/>
      <sheetName val="Prov_12_048"/>
      <sheetName val="Cred_x_Vtas9"/>
      <sheetName val="Ant_Proveed_12_049"/>
      <sheetName val="Prov_Interco_12_049"/>
      <sheetName val="Prov_12_049"/>
      <sheetName val="Cred_x_Vtas10"/>
      <sheetName val="Ant_Proveed_12_0410"/>
      <sheetName val="Prov_Interco_12_0410"/>
      <sheetName val="Prov_12_0410"/>
      <sheetName val="Cred_x_Vtas12"/>
      <sheetName val="Ant_Proveed_12_0412"/>
      <sheetName val="Prov_Interco_12_0412"/>
      <sheetName val="Prov_12_0412"/>
      <sheetName val="Cred_x_Vtas11"/>
      <sheetName val="Ant_Proveed_12_0411"/>
      <sheetName val="Prov_Interco_12_0411"/>
      <sheetName val="Prov_12_0411"/>
      <sheetName val="Cred_x_Vtas13"/>
      <sheetName val="Ant_Proveed_12_0413"/>
      <sheetName val="Prov_Interco_12_0413"/>
      <sheetName val="Prov_12_0413"/>
      <sheetName val="Cred_x_Vtas14"/>
      <sheetName val="Ant_Proveed_12_0414"/>
      <sheetName val="Prov_Interco_12_0414"/>
      <sheetName val="Prov_12_0414"/>
      <sheetName val="Cred_x_Vtas15"/>
      <sheetName val="Ant_Proveed_12_0415"/>
      <sheetName val="Prov_Interco_12_0415"/>
      <sheetName val="Prov_12_041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Opções"/>
      <sheetName val="Commodity 2006 (sem cerveja)"/>
      <sheetName val="GERA BOLETOS"/>
      <sheetName val="OnShore"/>
      <sheetName val="OffShore"/>
      <sheetName val="EXPOSURE2005"/>
      <sheetName val="Fechamento"/>
      <sheetName val="RegNYBOT"/>
      <sheetName val="RegBMF"/>
      <sheetName val="RegLIF"/>
      <sheetName val="TabelaMédios"/>
      <sheetName val="Zeragem de Exposure"/>
      <sheetName val="Lista"/>
      <sheetName val="RegNYBOT_RES"/>
      <sheetName val="Estratégia"/>
      <sheetName val="Medios"/>
      <sheetName val="Sheet1"/>
      <sheetName val="PROP"/>
      <sheetName val="Registro_Opções"/>
      <sheetName val="Commodity_2006_(sem_cerveja)"/>
      <sheetName val="GERA_BOLETOS"/>
      <sheetName val="Zeragem_de_Exposure"/>
      <sheetName val="dep pre"/>
      <sheetName val="Cash_Flow"/>
      <sheetName val="Registro_Opções1"/>
      <sheetName val="Commodity_2006_(sem_cerveja)1"/>
      <sheetName val="GERA_BOLETOS1"/>
      <sheetName val="Zeragem_de_Exposure1"/>
      <sheetName val="dep_pre"/>
      <sheetName val="Registro_Opções3"/>
      <sheetName val="Commodity_2006_(sem_cerveja)3"/>
      <sheetName val="GERA_BOLETOS3"/>
      <sheetName val="Zeragem_de_Exposure3"/>
      <sheetName val="dep_pre2"/>
      <sheetName val="Registro_Opções2"/>
      <sheetName val="Commodity_2006_(sem_cerveja)2"/>
      <sheetName val="GERA_BOLETOS2"/>
      <sheetName val="Zeragem_de_Exposure2"/>
      <sheetName val="dep_pre1"/>
      <sheetName val="Registro_Opções4"/>
      <sheetName val="Commodity_2006_(sem_cerveja)4"/>
      <sheetName val="GERA_BOLETOS4"/>
      <sheetName val="Zeragem_de_Exposure4"/>
      <sheetName val="dep_pre3"/>
      <sheetName val="Registro_Opções5"/>
      <sheetName val="Commodity_2006_(sem_cerveja)5"/>
      <sheetName val="GERA_BOLETOS5"/>
      <sheetName val="Zeragem_de_Exposure5"/>
      <sheetName val="dep_pre4"/>
      <sheetName val="Registro_Opções6"/>
      <sheetName val="Commodity_2006_(sem_cerveja)6"/>
      <sheetName val="GERA_BOLETOS6"/>
      <sheetName val="Zeragem_de_Exposure6"/>
      <sheetName val="dep_pre5"/>
      <sheetName val="Registro_Opções7"/>
      <sheetName val="Commodity_2006_(sem_cerveja)7"/>
      <sheetName val="GERA_BOLETOS7"/>
      <sheetName val="Zeragem_de_Exposure7"/>
      <sheetName val="dep_pre6"/>
      <sheetName val="Registro_Opções8"/>
      <sheetName val="Commodity_2006_(sem_cerveja)8"/>
      <sheetName val="GERA_BOLETOS8"/>
      <sheetName val="Zeragem_de_Exposure8"/>
      <sheetName val="dep_pre7"/>
      <sheetName val="Registro_Opções9"/>
      <sheetName val="Commodity_2006_(sem_cerveja)9"/>
      <sheetName val="GERA_BOLETOS9"/>
      <sheetName val="Zeragem_de_Exposure9"/>
      <sheetName val="dep_pre8"/>
      <sheetName val="Registro_Opções11"/>
      <sheetName val="Commodity_2006_(sem_cerveja)11"/>
      <sheetName val="GERA_BOLETOS11"/>
      <sheetName val="Zeragem_de_Exposure11"/>
      <sheetName val="dep_pre10"/>
      <sheetName val="Registro_Opções10"/>
      <sheetName val="Commodity_2006_(sem_cerveja)10"/>
      <sheetName val="GERA_BOLETOS10"/>
      <sheetName val="Zeragem_de_Exposure10"/>
      <sheetName val="dep_pre9"/>
      <sheetName val="Registro_Opções12"/>
      <sheetName val="Commodity_2006_(sem_cerveja)12"/>
      <sheetName val="GERA_BOLETOS12"/>
      <sheetName val="Zeragem_de_Exposure12"/>
      <sheetName val="dep_pre11"/>
      <sheetName val="Registro_Opções13"/>
      <sheetName val="Commodity_2006_(sem_cerveja)13"/>
      <sheetName val="GERA_BOLETOS13"/>
      <sheetName val="Zeragem_de_Exposure13"/>
      <sheetName val="dep_pre12"/>
      <sheetName val="Registro_Opções14"/>
      <sheetName val="Commodity_2006_(sem_cerveja)14"/>
      <sheetName val="GERA_BOLETOS14"/>
      <sheetName val="Zeragem_de_Exposure14"/>
      <sheetName val="dep_pre13"/>
      <sheetName val="Maestro"/>
      <sheetName val="dados org"/>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financiero"/>
      <sheetName val="TC Resumen"/>
      <sheetName val="Borrowing"/>
      <sheetName val="Ratios"/>
      <sheetName val="Comparativo BG"/>
      <sheetName val="BG al 30.09.08"/>
      <sheetName val="Comparativo ER"/>
      <sheetName val="Calculo del Exceso"/>
      <sheetName val="Aguin. Sueldos "/>
      <sheetName val="Options"/>
      <sheetName val="dados_org"/>
      <sheetName val="Dados_do_Packaging"/>
      <sheetName val="Tabelas_Antarctica"/>
      <sheetName val="Tabelas_Brahma"/>
      <sheetName val="Consolidado_Escore"/>
      <sheetName val="Visão_Item"/>
      <sheetName val="Tabelas_Escore"/>
      <sheetName val="Tabelas_Skol"/>
      <sheetName val="Visão_Unidade"/>
      <sheetName val="TC_Resumen"/>
      <sheetName val="dados_org1"/>
      <sheetName val="Dados_do_Packaging1"/>
      <sheetName val="Tabelas_Antarctica1"/>
      <sheetName val="Tabelas_Brahma1"/>
      <sheetName val="Consolidado_Escore1"/>
      <sheetName val="Visão_Item1"/>
      <sheetName val="Tabelas_Escore1"/>
      <sheetName val="Tabelas_Skol1"/>
      <sheetName val="Visão_Unidade1"/>
      <sheetName val="TC_Resumen1"/>
    </sheetNames>
    <sheetDataSet>
      <sheetData sheetId="0">
        <row r="3">
          <cell r="D3" t="str">
            <v>HCV Hedge Açúcar Cristal Set03</v>
          </cell>
        </row>
      </sheetData>
      <sheetData sheetId="1">
        <row r="3">
          <cell r="D3" t="str">
            <v>HCV Hedge Açúcar Cristal Set03</v>
          </cell>
        </row>
      </sheetData>
      <sheetData sheetId="2"/>
      <sheetData sheetId="3"/>
      <sheetData sheetId="4"/>
      <sheetData sheetId="5">
        <row r="3">
          <cell r="D3" t="str">
            <v>HCV Hedge Açúcar Cristal Set03</v>
          </cell>
        </row>
      </sheetData>
      <sheetData sheetId="6">
        <row r="3">
          <cell r="D3" t="str">
            <v>HCV Hedge Açúcar Cristal Set03</v>
          </cell>
        </row>
      </sheetData>
      <sheetData sheetId="7"/>
      <sheetData sheetId="8"/>
      <sheetData sheetId="9"/>
      <sheetData sheetId="10">
        <row r="3">
          <cell r="D3" t="str">
            <v>HCV Hedge Açúcar Cristal Set03</v>
          </cell>
        </row>
      </sheetData>
      <sheetData sheetId="11">
        <row r="3">
          <cell r="D3" t="str">
            <v>HCV Hedge Açúcar Cristal Set03</v>
          </cell>
        </row>
      </sheetData>
      <sheetData sheetId="12" refreshError="1">
        <row r="3">
          <cell r="D3" t="str">
            <v>HCV Hedge Açúcar Cristal Set03</v>
          </cell>
          <cell r="E3" t="str">
            <v>Bertrand</v>
          </cell>
          <cell r="F3" t="str">
            <v>ABN AMRO Real</v>
          </cell>
          <cell r="G3" t="str">
            <v>ABN AMRO Real</v>
          </cell>
          <cell r="H3" t="str">
            <v>CBB</v>
          </cell>
          <cell r="I3" t="str">
            <v>Caixa Brasil em BRL</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R4" t="str">
            <v>AFTER-MARKET</v>
          </cell>
        </row>
        <row r="5">
          <cell r="D5" t="str">
            <v>HCV Hedge Açúcar Cristal Nov03</v>
          </cell>
          <cell r="E5" t="str">
            <v>LAB</v>
          </cell>
          <cell r="F5" t="str">
            <v>Agora Corretora</v>
          </cell>
          <cell r="G5" t="str">
            <v>Agora Corretora</v>
          </cell>
          <cell r="H5" t="str">
            <v>Brahmaco</v>
          </cell>
          <cell r="I5" t="str">
            <v>Caixa Offshore</v>
          </cell>
        </row>
        <row r="6">
          <cell r="D6" t="str">
            <v>HCV Hedge Açúcar Cristal Dez03</v>
          </cell>
          <cell r="F6" t="str">
            <v>Arbitral</v>
          </cell>
          <cell r="G6" t="str">
            <v>Arbitral</v>
          </cell>
          <cell r="H6" t="str">
            <v>Dahlen Matriz</v>
          </cell>
          <cell r="I6" t="str">
            <v>Hedge da Divida</v>
          </cell>
        </row>
        <row r="7">
          <cell r="D7" t="str">
            <v>HCV Hedge Açúcar Cristal Jan04</v>
          </cell>
          <cell r="F7" t="str">
            <v>Arkhe</v>
          </cell>
          <cell r="G7" t="str">
            <v>Arkhe</v>
          </cell>
          <cell r="H7" t="str">
            <v>Dunvegan S.A.</v>
          </cell>
          <cell r="I7" t="str">
            <v>Hedge do CV</v>
          </cell>
        </row>
        <row r="8">
          <cell r="D8" t="str">
            <v>HCV Hedge Açúcar Cristal Fev04</v>
          </cell>
          <cell r="F8" t="str">
            <v>Aspen Equities</v>
          </cell>
          <cell r="G8" t="str">
            <v>Aspen Equities</v>
          </cell>
          <cell r="H8" t="str">
            <v>IBA</v>
          </cell>
          <cell r="I8" t="str">
            <v>Posição Prop.</v>
          </cell>
        </row>
        <row r="9">
          <cell r="D9" t="str">
            <v>HCV Hedge Açúcar Cristal Mar04</v>
          </cell>
          <cell r="F9" t="str">
            <v>Ativa</v>
          </cell>
          <cell r="G9" t="str">
            <v>Ativa</v>
          </cell>
          <cell r="H9" t="str">
            <v>Itacoatiara</v>
          </cell>
          <cell r="I9" t="str">
            <v>Mútuos</v>
          </cell>
        </row>
        <row r="10">
          <cell r="D10" t="str">
            <v>HCV Hedge Açúcar Cristal Abr04</v>
          </cell>
          <cell r="F10" t="str">
            <v>Banco Alfa</v>
          </cell>
          <cell r="G10" t="str">
            <v>Banco Alfa</v>
          </cell>
          <cell r="H10" t="str">
            <v>Jalua</v>
          </cell>
          <cell r="I10" t="str">
            <v>HQ</v>
          </cell>
        </row>
        <row r="11">
          <cell r="D11" t="str">
            <v>HCV Hedge Açúcar Cristal Mai04</v>
          </cell>
          <cell r="F11" t="str">
            <v>Banco Bradesco</v>
          </cell>
          <cell r="G11" t="str">
            <v>Banco Bradesco</v>
          </cell>
          <cell r="H11" t="str">
            <v>Jupiter</v>
          </cell>
          <cell r="I11" t="str">
            <v>SBB</v>
          </cell>
        </row>
        <row r="12">
          <cell r="D12" t="str">
            <v>HCV Hedge Açúcar Cristal Jun04</v>
          </cell>
          <cell r="F12" t="str">
            <v>Banco Cidade</v>
          </cell>
          <cell r="G12" t="str">
            <v>Banco Cidade</v>
          </cell>
          <cell r="H12" t="str">
            <v>Lambic</v>
          </cell>
        </row>
        <row r="13">
          <cell r="D13" t="str">
            <v>HCV Hedge Açúcar Cristal Jul04</v>
          </cell>
          <cell r="F13" t="str">
            <v>Bank Boston</v>
          </cell>
          <cell r="G13" t="str">
            <v>Bank Boston</v>
          </cell>
          <cell r="H13" t="str">
            <v>Monthiers</v>
          </cell>
        </row>
        <row r="14">
          <cell r="D14" t="str">
            <v>HCV Hedge Açúcar Cristal Ago04</v>
          </cell>
          <cell r="F14" t="str">
            <v>Bank of America</v>
          </cell>
          <cell r="G14" t="str">
            <v>Bank of America</v>
          </cell>
          <cell r="H14" t="str">
            <v>PLUTÃO</v>
          </cell>
        </row>
        <row r="15">
          <cell r="D15" t="str">
            <v>HCV Hedge Açúcar Cristal Set04</v>
          </cell>
          <cell r="F15" t="str">
            <v>Barclays</v>
          </cell>
          <cell r="G15" t="str">
            <v>Barclays</v>
          </cell>
          <cell r="H15" t="str">
            <v>TAURUS</v>
          </cell>
        </row>
        <row r="16">
          <cell r="D16" t="str">
            <v>HCV Hedge Açúcar Cristal Out04</v>
          </cell>
          <cell r="F16" t="str">
            <v>Beal - Bco Europeu</v>
          </cell>
          <cell r="G16" t="str">
            <v>Beal - Bco Europeu</v>
          </cell>
        </row>
        <row r="17">
          <cell r="D17" t="str">
            <v>HCV Hedge Açúcar Cristal Nov04</v>
          </cell>
          <cell r="F17" t="str">
            <v>Bear Stearns</v>
          </cell>
          <cell r="G17" t="str">
            <v>Bear Stearns</v>
          </cell>
        </row>
        <row r="18">
          <cell r="D18" t="str">
            <v>HCV Hedge Açúcar Cristal Dez04</v>
          </cell>
          <cell r="F18" t="str">
            <v>BM&amp;F</v>
          </cell>
          <cell r="G18" t="str">
            <v>BM&amp;F</v>
          </cell>
        </row>
        <row r="19">
          <cell r="D19" t="str">
            <v>HCV Hedge Açúcar Cristal Jan05</v>
          </cell>
          <cell r="F19" t="str">
            <v>BNP Paribas</v>
          </cell>
          <cell r="G19" t="str">
            <v>BNP Paribas</v>
          </cell>
        </row>
        <row r="20">
          <cell r="D20" t="str">
            <v>HCV Hedge Açúcar Cristal Fev05</v>
          </cell>
          <cell r="F20" t="str">
            <v>BPI</v>
          </cell>
          <cell r="G20" t="str">
            <v>BPI</v>
          </cell>
        </row>
        <row r="21">
          <cell r="D21" t="str">
            <v>HCV Hedge Açúcar Cristal Mar05</v>
          </cell>
          <cell r="F21" t="str">
            <v>Bradesco Corretora</v>
          </cell>
          <cell r="G21" t="str">
            <v>Bradesco Corretora</v>
          </cell>
        </row>
        <row r="22">
          <cell r="D22" t="str">
            <v>HCV Hedge Açúcar Cristal Abr05</v>
          </cell>
          <cell r="F22" t="str">
            <v>Brahmaco</v>
          </cell>
          <cell r="G22" t="str">
            <v>Brahmaco</v>
          </cell>
        </row>
        <row r="23">
          <cell r="D23" t="str">
            <v>HCV Hedge Açúcar Cristal Mai05</v>
          </cell>
          <cell r="F23" t="str">
            <v>Brascan Corretora</v>
          </cell>
          <cell r="G23" t="str">
            <v>Brascan Corretora</v>
          </cell>
        </row>
        <row r="24">
          <cell r="D24" t="str">
            <v>HCV Hedge Açúcar Cristal Jun05</v>
          </cell>
          <cell r="F24" t="str">
            <v>Brown Brothers</v>
          </cell>
          <cell r="G24" t="str">
            <v>Brown Brothers</v>
          </cell>
        </row>
        <row r="25">
          <cell r="D25" t="str">
            <v>HCV Hedge Açúcar Cristal Jul05</v>
          </cell>
          <cell r="F25" t="str">
            <v>Capital Corretora</v>
          </cell>
          <cell r="G25" t="str">
            <v>Capital Corretora</v>
          </cell>
        </row>
        <row r="26">
          <cell r="D26" t="str">
            <v>HCV Hedge Açúcar Cristal Ago05</v>
          </cell>
          <cell r="F26" t="str">
            <v>CBB</v>
          </cell>
          <cell r="G26" t="str">
            <v>CBB</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D35" t="str">
            <v>HCV Hedge Açúcar Refinado Jan04</v>
          </cell>
          <cell r="F35" t="str">
            <v>CSFB</v>
          </cell>
          <cell r="G35" t="str">
            <v>CSFB</v>
          </cell>
        </row>
        <row r="36">
          <cell r="D36" t="str">
            <v>HCV Hedge Açúcar Refinado Fev04</v>
          </cell>
          <cell r="F36" t="str">
            <v>Cympay</v>
          </cell>
          <cell r="G36" t="str">
            <v>Cympay</v>
          </cell>
        </row>
        <row r="37">
          <cell r="D37" t="str">
            <v>HCV Hedge Açúcar Refinado Mar04</v>
          </cell>
          <cell r="F37" t="str">
            <v>Dalhen</v>
          </cell>
          <cell r="G37" t="str">
            <v>Dalhen</v>
          </cell>
        </row>
        <row r="38">
          <cell r="D38" t="str">
            <v>HCV Hedge Açúcar Refinado Abr04</v>
          </cell>
          <cell r="F38" t="str">
            <v>DC</v>
          </cell>
          <cell r="G38" t="str">
            <v>DC</v>
          </cell>
        </row>
        <row r="39">
          <cell r="D39" t="str">
            <v>HCV Hedge Açúcar Refinado Mai04</v>
          </cell>
          <cell r="F39" t="str">
            <v>Deutsche Bank</v>
          </cell>
          <cell r="G39" t="str">
            <v>Deutsche Bank</v>
          </cell>
        </row>
        <row r="40">
          <cell r="D40" t="str">
            <v>HCV Hedge Açúcar Refinado Jun04</v>
          </cell>
          <cell r="F40" t="str">
            <v>Draft</v>
          </cell>
          <cell r="G40" t="str">
            <v>Draft</v>
          </cell>
        </row>
        <row r="41">
          <cell r="D41" t="str">
            <v>HCV Hedge Açúcar Refinado Jul04</v>
          </cell>
          <cell r="F41" t="str">
            <v>Elite</v>
          </cell>
          <cell r="G41" t="str">
            <v>Elite</v>
          </cell>
        </row>
        <row r="42">
          <cell r="D42" t="str">
            <v>HCV Hedge Açúcar Refinado Ago04</v>
          </cell>
          <cell r="F42" t="str">
            <v>Fator</v>
          </cell>
          <cell r="G42" t="str">
            <v>Fator</v>
          </cell>
        </row>
        <row r="43">
          <cell r="D43" t="str">
            <v>HCV Hedge Açúcar Refinado Set04</v>
          </cell>
          <cell r="F43" t="str">
            <v>Finantia</v>
          </cell>
          <cell r="G43" t="str">
            <v>Finantia</v>
          </cell>
        </row>
        <row r="44">
          <cell r="D44" t="str">
            <v>HCV Hedge Açúcar Refinado Out04</v>
          </cell>
          <cell r="F44" t="str">
            <v>Finasa</v>
          </cell>
          <cell r="G44" t="str">
            <v>Finasa</v>
          </cell>
        </row>
        <row r="45">
          <cell r="D45" t="str">
            <v>HCV Hedge Açúcar Refinado Nov04</v>
          </cell>
          <cell r="F45" t="str">
            <v>Flow</v>
          </cell>
          <cell r="G45" t="str">
            <v>Flow</v>
          </cell>
        </row>
        <row r="46">
          <cell r="D46" t="str">
            <v>HCV Hedge Açúcar Refinado Dez04</v>
          </cell>
          <cell r="F46" t="str">
            <v>Fratelli</v>
          </cell>
          <cell r="G46" t="str">
            <v>Fratelli</v>
          </cell>
        </row>
        <row r="47">
          <cell r="D47" t="str">
            <v>HCV Hedge Açúcar Refinado Jan05</v>
          </cell>
          <cell r="F47" t="str">
            <v>Garban</v>
          </cell>
          <cell r="G47" t="str">
            <v>Garban</v>
          </cell>
        </row>
        <row r="48">
          <cell r="D48" t="str">
            <v>HCV Hedge Açúcar Refinado Fev05</v>
          </cell>
          <cell r="F48" t="str">
            <v>Geral do Comercio</v>
          </cell>
          <cell r="G48" t="str">
            <v>Geral do Comercio</v>
          </cell>
        </row>
        <row r="49">
          <cell r="D49" t="str">
            <v>HCV Hedge Açúcar Refinado Mar05</v>
          </cell>
          <cell r="F49" t="str">
            <v>GFI</v>
          </cell>
          <cell r="G49" t="str">
            <v>GFI</v>
          </cell>
        </row>
        <row r="50">
          <cell r="D50" t="str">
            <v>HCV Hedge Açúcar Refinado Abr05</v>
          </cell>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3">
        <row r="3">
          <cell r="D3" t="str">
            <v>HCV Hedge Açúcar Cristal Set03</v>
          </cell>
        </row>
      </sheetData>
      <sheetData sheetId="14">
        <row r="3">
          <cell r="D3" t="str">
            <v>HCV Hedge Açúcar Cristal Set03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3">
          <cell r="D3" t="str">
            <v>HCV Hedge Açúcar Cristal Set03</v>
          </cell>
        </row>
      </sheetData>
      <sheetData sheetId="81"/>
      <sheetData sheetId="82"/>
      <sheetData sheetId="83"/>
      <sheetData sheetId="84"/>
      <sheetData sheetId="85">
        <row r="3">
          <cell r="D3" t="str">
            <v>HCV Hedge Açúcar Cristal Set03</v>
          </cell>
        </row>
      </sheetData>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INPUT"/>
      <sheetName val="PLAN"/>
      <sheetName val="BG Armado"/>
      <sheetName val="1OK"/>
      <sheetName val="BG_Armado"/>
      <sheetName val="BG_Armado1"/>
      <sheetName val="BG_Armado2"/>
    </sheetNames>
    <sheetDataSet>
      <sheetData sheetId="0"/>
      <sheetData sheetId="1" refreshError="1">
        <row r="1">
          <cell r="A1">
            <v>101</v>
          </cell>
          <cell r="B1" t="str">
            <v>101</v>
          </cell>
          <cell r="C1">
            <v>208020.66</v>
          </cell>
          <cell r="D1">
            <v>325117.13</v>
          </cell>
          <cell r="E1">
            <v>367817.66</v>
          </cell>
          <cell r="F1">
            <v>476124.49</v>
          </cell>
          <cell r="G1">
            <v>445663.67</v>
          </cell>
          <cell r="H1">
            <v>414569.66</v>
          </cell>
          <cell r="I1">
            <v>439916.01</v>
          </cell>
          <cell r="J1">
            <v>0</v>
          </cell>
          <cell r="K1">
            <v>0</v>
          </cell>
          <cell r="L1">
            <v>0</v>
          </cell>
          <cell r="M1">
            <v>0</v>
          </cell>
          <cell r="N1">
            <v>0</v>
          </cell>
          <cell r="O1">
            <v>2677229.2799999998</v>
          </cell>
        </row>
        <row r="2">
          <cell r="A2">
            <v>0</v>
          </cell>
        </row>
        <row r="3">
          <cell r="A3">
            <v>102</v>
          </cell>
          <cell r="B3" t="str">
            <v>102</v>
          </cell>
          <cell r="C3">
            <v>84626.89</v>
          </cell>
          <cell r="D3">
            <v>102278.88</v>
          </cell>
          <cell r="E3">
            <v>119704.31</v>
          </cell>
          <cell r="F3">
            <v>125478.31</v>
          </cell>
          <cell r="G3">
            <v>159031.18</v>
          </cell>
          <cell r="H3">
            <v>140376.74</v>
          </cell>
          <cell r="I3">
            <v>151563</v>
          </cell>
          <cell r="J3">
            <v>0</v>
          </cell>
          <cell r="K3">
            <v>0</v>
          </cell>
          <cell r="L3">
            <v>0</v>
          </cell>
          <cell r="M3">
            <v>0</v>
          </cell>
          <cell r="N3">
            <v>0</v>
          </cell>
          <cell r="O3">
            <v>883059.31</v>
          </cell>
        </row>
        <row r="4">
          <cell r="A4">
            <v>0</v>
          </cell>
        </row>
        <row r="5">
          <cell r="A5">
            <v>103</v>
          </cell>
          <cell r="B5" t="str">
            <v>103</v>
          </cell>
          <cell r="C5">
            <v>15005.34</v>
          </cell>
          <cell r="D5">
            <v>13404.95</v>
          </cell>
          <cell r="E5">
            <v>15926.86</v>
          </cell>
          <cell r="F5">
            <v>20123.560000000001</v>
          </cell>
          <cell r="G5">
            <v>23886.639999999999</v>
          </cell>
          <cell r="H5">
            <v>22391.919999999998</v>
          </cell>
          <cell r="I5">
            <v>18353.3</v>
          </cell>
          <cell r="J5">
            <v>0</v>
          </cell>
          <cell r="K5">
            <v>0</v>
          </cell>
          <cell r="L5">
            <v>0</v>
          </cell>
          <cell r="M5">
            <v>0</v>
          </cell>
          <cell r="N5">
            <v>0</v>
          </cell>
          <cell r="O5">
            <v>129092.57</v>
          </cell>
        </row>
        <row r="6">
          <cell r="A6">
            <v>0</v>
          </cell>
        </row>
        <row r="7">
          <cell r="A7">
            <v>105</v>
          </cell>
          <cell r="B7" t="str">
            <v>105</v>
          </cell>
          <cell r="C7">
            <v>0</v>
          </cell>
          <cell r="D7">
            <v>0</v>
          </cell>
          <cell r="E7">
            <v>0</v>
          </cell>
          <cell r="F7">
            <v>109.74</v>
          </cell>
          <cell r="G7">
            <v>0</v>
          </cell>
          <cell r="H7">
            <v>0</v>
          </cell>
          <cell r="I7">
            <v>0</v>
          </cell>
          <cell r="J7">
            <v>0</v>
          </cell>
          <cell r="K7">
            <v>0</v>
          </cell>
          <cell r="L7">
            <v>0</v>
          </cell>
          <cell r="M7">
            <v>0</v>
          </cell>
          <cell r="N7">
            <v>0</v>
          </cell>
          <cell r="O7">
            <v>109.74</v>
          </cell>
        </row>
        <row r="8">
          <cell r="A8">
            <v>0</v>
          </cell>
        </row>
        <row r="9">
          <cell r="A9">
            <v>107</v>
          </cell>
          <cell r="B9" t="str">
            <v>107</v>
          </cell>
          <cell r="C9">
            <v>0</v>
          </cell>
          <cell r="D9">
            <v>70</v>
          </cell>
          <cell r="E9">
            <v>138</v>
          </cell>
          <cell r="F9">
            <v>0</v>
          </cell>
          <cell r="G9">
            <v>494.16</v>
          </cell>
          <cell r="H9">
            <v>120</v>
          </cell>
          <cell r="I9">
            <v>-345.56</v>
          </cell>
          <cell r="J9">
            <v>0</v>
          </cell>
          <cell r="K9">
            <v>0</v>
          </cell>
          <cell r="L9">
            <v>0</v>
          </cell>
          <cell r="M9">
            <v>0</v>
          </cell>
          <cell r="N9">
            <v>0</v>
          </cell>
          <cell r="O9">
            <v>476.6</v>
          </cell>
        </row>
        <row r="10">
          <cell r="A10">
            <v>0</v>
          </cell>
        </row>
        <row r="11">
          <cell r="A11">
            <v>108</v>
          </cell>
          <cell r="B11" t="str">
            <v>108</v>
          </cell>
          <cell r="C11">
            <v>59111.13</v>
          </cell>
          <cell r="D11">
            <v>51219.85</v>
          </cell>
          <cell r="E11">
            <v>27525.599999999999</v>
          </cell>
          <cell r="F11">
            <v>95013.42</v>
          </cell>
          <cell r="G11">
            <v>71668.94</v>
          </cell>
          <cell r="H11">
            <v>65478.06</v>
          </cell>
          <cell r="I11">
            <v>136433.85</v>
          </cell>
          <cell r="J11">
            <v>0</v>
          </cell>
          <cell r="K11">
            <v>0</v>
          </cell>
          <cell r="L11">
            <v>0</v>
          </cell>
          <cell r="M11">
            <v>0</v>
          </cell>
          <cell r="N11">
            <v>0</v>
          </cell>
          <cell r="O11">
            <v>506450.85</v>
          </cell>
        </row>
        <row r="12">
          <cell r="A12">
            <v>0</v>
          </cell>
        </row>
        <row r="13">
          <cell r="A13">
            <v>109</v>
          </cell>
          <cell r="B13" t="str">
            <v>109</v>
          </cell>
          <cell r="C13">
            <v>0</v>
          </cell>
          <cell r="D13">
            <v>1226.95</v>
          </cell>
          <cell r="E13">
            <v>140.94999999999999</v>
          </cell>
          <cell r="F13">
            <v>430.3</v>
          </cell>
          <cell r="G13">
            <v>29.95</v>
          </cell>
          <cell r="H13">
            <v>29.95</v>
          </cell>
          <cell r="I13">
            <v>100.35</v>
          </cell>
          <cell r="J13">
            <v>0</v>
          </cell>
          <cell r="K13">
            <v>0</v>
          </cell>
          <cell r="L13">
            <v>0</v>
          </cell>
          <cell r="M13">
            <v>0</v>
          </cell>
          <cell r="N13">
            <v>0</v>
          </cell>
          <cell r="O13">
            <v>1958.45</v>
          </cell>
        </row>
        <row r="14">
          <cell r="A14">
            <v>0</v>
          </cell>
        </row>
        <row r="15">
          <cell r="A15">
            <v>115</v>
          </cell>
          <cell r="B15" t="str">
            <v>115</v>
          </cell>
          <cell r="C15">
            <v>0</v>
          </cell>
          <cell r="D15">
            <v>95</v>
          </cell>
          <cell r="E15">
            <v>93</v>
          </cell>
          <cell r="F15">
            <v>22</v>
          </cell>
          <cell r="G15">
            <v>55</v>
          </cell>
          <cell r="H15">
            <v>357.1</v>
          </cell>
          <cell r="I15">
            <v>-28.5</v>
          </cell>
          <cell r="J15">
            <v>0</v>
          </cell>
          <cell r="K15">
            <v>0</v>
          </cell>
          <cell r="L15">
            <v>0</v>
          </cell>
          <cell r="M15">
            <v>0</v>
          </cell>
          <cell r="N15">
            <v>0</v>
          </cell>
          <cell r="O15">
            <v>593.6</v>
          </cell>
        </row>
        <row r="16">
          <cell r="A16">
            <v>0</v>
          </cell>
        </row>
        <row r="17">
          <cell r="A17">
            <v>119</v>
          </cell>
          <cell r="B17" t="str">
            <v>119</v>
          </cell>
          <cell r="C17">
            <v>363</v>
          </cell>
          <cell r="D17">
            <v>0</v>
          </cell>
          <cell r="E17">
            <v>1163.8</v>
          </cell>
          <cell r="F17">
            <v>775.4</v>
          </cell>
          <cell r="G17">
            <v>149.80000000000001</v>
          </cell>
          <cell r="H17">
            <v>361.38</v>
          </cell>
          <cell r="I17">
            <v>26.6</v>
          </cell>
          <cell r="J17">
            <v>0</v>
          </cell>
          <cell r="K17">
            <v>0</v>
          </cell>
          <cell r="L17">
            <v>0</v>
          </cell>
          <cell r="M17">
            <v>0</v>
          </cell>
          <cell r="N17">
            <v>0</v>
          </cell>
          <cell r="O17">
            <v>2839.98</v>
          </cell>
        </row>
        <row r="18">
          <cell r="A18">
            <v>0</v>
          </cell>
        </row>
        <row r="19">
          <cell r="A19">
            <v>120</v>
          </cell>
          <cell r="B19" t="str">
            <v>120</v>
          </cell>
          <cell r="C19">
            <v>31540.79</v>
          </cell>
          <cell r="D19">
            <v>37529.230000000003</v>
          </cell>
          <cell r="E19">
            <v>51267.18</v>
          </cell>
          <cell r="F19">
            <v>55317.11</v>
          </cell>
          <cell r="G19">
            <v>98257.67</v>
          </cell>
          <cell r="H19">
            <v>59874.63</v>
          </cell>
          <cell r="I19">
            <v>109090.96</v>
          </cell>
          <cell r="J19">
            <v>0</v>
          </cell>
          <cell r="K19">
            <v>0</v>
          </cell>
          <cell r="L19">
            <v>0</v>
          </cell>
          <cell r="M19">
            <v>0</v>
          </cell>
          <cell r="N19">
            <v>0</v>
          </cell>
          <cell r="O19">
            <v>442877.57</v>
          </cell>
        </row>
        <row r="20">
          <cell r="A20">
            <v>0</v>
          </cell>
        </row>
        <row r="21">
          <cell r="A21">
            <v>122</v>
          </cell>
          <cell r="B21" t="str">
            <v>122</v>
          </cell>
          <cell r="C21">
            <v>231809.63</v>
          </cell>
          <cell r="D21">
            <v>189684.61</v>
          </cell>
          <cell r="E21">
            <v>206995.17</v>
          </cell>
          <cell r="F21">
            <v>331805.38</v>
          </cell>
          <cell r="G21">
            <v>245759.73</v>
          </cell>
          <cell r="H21">
            <v>260343.77</v>
          </cell>
          <cell r="I21">
            <v>306527.67</v>
          </cell>
          <cell r="J21">
            <v>0</v>
          </cell>
          <cell r="K21">
            <v>0</v>
          </cell>
          <cell r="L21">
            <v>0</v>
          </cell>
          <cell r="M21">
            <v>0</v>
          </cell>
          <cell r="N21">
            <v>0</v>
          </cell>
          <cell r="O21">
            <v>1772925.96</v>
          </cell>
        </row>
        <row r="22">
          <cell r="A22">
            <v>0</v>
          </cell>
        </row>
        <row r="23">
          <cell r="A23">
            <v>123</v>
          </cell>
          <cell r="B23" t="str">
            <v>123</v>
          </cell>
          <cell r="C23">
            <v>23049.58</v>
          </cell>
          <cell r="D23">
            <v>40247.72</v>
          </cell>
          <cell r="E23">
            <v>38392.83</v>
          </cell>
          <cell r="F23">
            <v>40413.69</v>
          </cell>
          <cell r="G23">
            <v>32744.1</v>
          </cell>
          <cell r="H23">
            <v>39651.58</v>
          </cell>
          <cell r="I23">
            <v>40826.660000000003</v>
          </cell>
          <cell r="J23">
            <v>0</v>
          </cell>
          <cell r="K23">
            <v>0</v>
          </cell>
          <cell r="L23">
            <v>0</v>
          </cell>
          <cell r="M23">
            <v>0</v>
          </cell>
          <cell r="N23">
            <v>0</v>
          </cell>
          <cell r="O23">
            <v>255326.16</v>
          </cell>
        </row>
        <row r="24">
          <cell r="A24">
            <v>0</v>
          </cell>
        </row>
        <row r="25">
          <cell r="A25">
            <v>124</v>
          </cell>
          <cell r="B25" t="str">
            <v>124</v>
          </cell>
          <cell r="C25">
            <v>9145.15</v>
          </cell>
          <cell r="D25">
            <v>7174.95</v>
          </cell>
          <cell r="E25">
            <v>5798.25</v>
          </cell>
          <cell r="F25">
            <v>6821.17</v>
          </cell>
          <cell r="G25">
            <v>24640.44</v>
          </cell>
          <cell r="H25">
            <v>2566.1999999999998</v>
          </cell>
          <cell r="I25">
            <v>5943.1</v>
          </cell>
          <cell r="J25">
            <v>0</v>
          </cell>
          <cell r="K25">
            <v>0</v>
          </cell>
          <cell r="L25">
            <v>0</v>
          </cell>
          <cell r="M25">
            <v>0</v>
          </cell>
          <cell r="N25">
            <v>0</v>
          </cell>
          <cell r="O25">
            <v>62089.26</v>
          </cell>
        </row>
        <row r="26">
          <cell r="A26">
            <v>0</v>
          </cell>
        </row>
        <row r="27">
          <cell r="A27">
            <v>125</v>
          </cell>
          <cell r="B27" t="str">
            <v>125</v>
          </cell>
          <cell r="C27">
            <v>28459.74</v>
          </cell>
          <cell r="D27">
            <v>42305.74</v>
          </cell>
          <cell r="E27">
            <v>25980.9</v>
          </cell>
          <cell r="F27">
            <v>30938.33</v>
          </cell>
          <cell r="G27">
            <v>30551.89</v>
          </cell>
          <cell r="H27">
            <v>44541.23</v>
          </cell>
          <cell r="I27">
            <v>9809.2099999999991</v>
          </cell>
          <cell r="J27">
            <v>0</v>
          </cell>
          <cell r="K27">
            <v>0</v>
          </cell>
          <cell r="L27">
            <v>0</v>
          </cell>
          <cell r="M27">
            <v>0</v>
          </cell>
          <cell r="N27">
            <v>0</v>
          </cell>
          <cell r="O27">
            <v>212587.04</v>
          </cell>
        </row>
        <row r="28">
          <cell r="A28">
            <v>0</v>
          </cell>
        </row>
        <row r="29">
          <cell r="A29">
            <v>126</v>
          </cell>
          <cell r="B29" t="str">
            <v>126</v>
          </cell>
          <cell r="C29">
            <v>0</v>
          </cell>
          <cell r="D29">
            <v>0</v>
          </cell>
          <cell r="E29">
            <v>282.57</v>
          </cell>
          <cell r="F29">
            <v>0</v>
          </cell>
          <cell r="G29">
            <v>28</v>
          </cell>
          <cell r="H29">
            <v>83.15</v>
          </cell>
          <cell r="I29">
            <v>-84.83</v>
          </cell>
          <cell r="J29">
            <v>0</v>
          </cell>
          <cell r="K29">
            <v>0</v>
          </cell>
          <cell r="L29">
            <v>0</v>
          </cell>
          <cell r="M29">
            <v>0</v>
          </cell>
          <cell r="N29">
            <v>0</v>
          </cell>
          <cell r="O29">
            <v>308.89</v>
          </cell>
        </row>
        <row r="30">
          <cell r="A30">
            <v>0</v>
          </cell>
        </row>
        <row r="31">
          <cell r="A31">
            <v>127</v>
          </cell>
          <cell r="B31" t="str">
            <v>127</v>
          </cell>
          <cell r="C31">
            <v>44896.33</v>
          </cell>
          <cell r="D31">
            <v>56534.82</v>
          </cell>
          <cell r="E31">
            <v>56601.74</v>
          </cell>
          <cell r="F31">
            <v>60689.93</v>
          </cell>
          <cell r="G31">
            <v>62301.35</v>
          </cell>
          <cell r="H31">
            <v>74511.289999999994</v>
          </cell>
          <cell r="I31">
            <v>64349.05</v>
          </cell>
          <cell r="J31">
            <v>0</v>
          </cell>
          <cell r="K31">
            <v>0</v>
          </cell>
          <cell r="L31">
            <v>0</v>
          </cell>
          <cell r="M31">
            <v>0</v>
          </cell>
          <cell r="N31">
            <v>0</v>
          </cell>
          <cell r="O31">
            <v>419884.51</v>
          </cell>
        </row>
        <row r="32">
          <cell r="A32">
            <v>0</v>
          </cell>
        </row>
        <row r="33">
          <cell r="A33">
            <v>201</v>
          </cell>
          <cell r="B33" t="str">
            <v>201</v>
          </cell>
          <cell r="C33">
            <v>183750.01</v>
          </cell>
          <cell r="D33">
            <v>262870.78000000003</v>
          </cell>
          <cell r="E33">
            <v>315492.17</v>
          </cell>
          <cell r="F33">
            <v>330714.52</v>
          </cell>
          <cell r="G33">
            <v>337439.39</v>
          </cell>
          <cell r="H33">
            <v>316408.43</v>
          </cell>
          <cell r="I33">
            <v>319874.15999999997</v>
          </cell>
          <cell r="J33">
            <v>0</v>
          </cell>
          <cell r="K33">
            <v>0</v>
          </cell>
          <cell r="L33">
            <v>0</v>
          </cell>
          <cell r="M33">
            <v>0</v>
          </cell>
          <cell r="N33">
            <v>0</v>
          </cell>
          <cell r="O33">
            <v>2066549.46</v>
          </cell>
        </row>
        <row r="34">
          <cell r="A34">
            <v>0</v>
          </cell>
        </row>
        <row r="35">
          <cell r="A35">
            <v>202</v>
          </cell>
          <cell r="B35" t="str">
            <v>202</v>
          </cell>
          <cell r="C35">
            <v>68173.679999999993</v>
          </cell>
          <cell r="D35">
            <v>95830.43</v>
          </cell>
          <cell r="E35">
            <v>113323.3</v>
          </cell>
          <cell r="F35">
            <v>122451.46</v>
          </cell>
          <cell r="G35">
            <v>121963.93</v>
          </cell>
          <cell r="H35">
            <v>113104.65</v>
          </cell>
          <cell r="I35">
            <v>116226.12</v>
          </cell>
          <cell r="J35">
            <v>0</v>
          </cell>
          <cell r="K35">
            <v>0</v>
          </cell>
          <cell r="L35">
            <v>0</v>
          </cell>
          <cell r="M35">
            <v>0</v>
          </cell>
          <cell r="N35">
            <v>0</v>
          </cell>
          <cell r="O35">
            <v>751073.57</v>
          </cell>
        </row>
        <row r="36">
          <cell r="A36">
            <v>0</v>
          </cell>
        </row>
        <row r="37">
          <cell r="A37">
            <v>203</v>
          </cell>
          <cell r="B37" t="str">
            <v>203</v>
          </cell>
          <cell r="C37">
            <v>46481.93</v>
          </cell>
          <cell r="D37">
            <v>55280.35</v>
          </cell>
          <cell r="E37">
            <v>58919.43</v>
          </cell>
          <cell r="F37">
            <v>68075.22</v>
          </cell>
          <cell r="G37">
            <v>83848.92</v>
          </cell>
          <cell r="H37">
            <v>69409.63</v>
          </cell>
          <cell r="I37">
            <v>95878.58</v>
          </cell>
          <cell r="J37">
            <v>0</v>
          </cell>
          <cell r="K37">
            <v>0</v>
          </cell>
          <cell r="L37">
            <v>0</v>
          </cell>
          <cell r="M37">
            <v>0</v>
          </cell>
          <cell r="N37">
            <v>0</v>
          </cell>
          <cell r="O37">
            <v>477894.06</v>
          </cell>
        </row>
        <row r="38">
          <cell r="A38">
            <v>0</v>
          </cell>
        </row>
        <row r="39">
          <cell r="A39">
            <v>204</v>
          </cell>
          <cell r="B39" t="str">
            <v>204</v>
          </cell>
          <cell r="C39">
            <v>0</v>
          </cell>
          <cell r="D39">
            <v>0</v>
          </cell>
          <cell r="E39">
            <v>0</v>
          </cell>
          <cell r="F39">
            <v>403033.7</v>
          </cell>
          <cell r="G39">
            <v>307069.76</v>
          </cell>
          <cell r="H39">
            <v>267683.26</v>
          </cell>
          <cell r="I39">
            <v>199071.08</v>
          </cell>
          <cell r="J39">
            <v>0</v>
          </cell>
          <cell r="K39">
            <v>0</v>
          </cell>
          <cell r="L39">
            <v>0</v>
          </cell>
          <cell r="M39">
            <v>0</v>
          </cell>
          <cell r="N39">
            <v>0</v>
          </cell>
          <cell r="O39">
            <v>1176857.8</v>
          </cell>
        </row>
        <row r="40">
          <cell r="A40">
            <v>0</v>
          </cell>
        </row>
        <row r="41">
          <cell r="A41">
            <v>205</v>
          </cell>
          <cell r="B41" t="str">
            <v>205</v>
          </cell>
          <cell r="C41">
            <v>50322.3</v>
          </cell>
          <cell r="D41">
            <v>71132.460000000006</v>
          </cell>
          <cell r="E41">
            <v>178399.6</v>
          </cell>
          <cell r="F41">
            <v>221359.25</v>
          </cell>
          <cell r="G41">
            <v>233937.19</v>
          </cell>
          <cell r="H41">
            <v>212772.81</v>
          </cell>
          <cell r="I41">
            <v>237635.24</v>
          </cell>
          <cell r="J41">
            <v>0</v>
          </cell>
          <cell r="K41">
            <v>0</v>
          </cell>
          <cell r="L41">
            <v>0</v>
          </cell>
          <cell r="M41">
            <v>0</v>
          </cell>
          <cell r="N41">
            <v>0</v>
          </cell>
          <cell r="O41">
            <v>1205558.8500000001</v>
          </cell>
        </row>
        <row r="42">
          <cell r="A42">
            <v>0</v>
          </cell>
        </row>
        <row r="43">
          <cell r="A43">
            <v>206</v>
          </cell>
          <cell r="B43" t="str">
            <v>206</v>
          </cell>
          <cell r="C43">
            <v>0</v>
          </cell>
          <cell r="D43">
            <v>0</v>
          </cell>
          <cell r="E43">
            <v>25.8</v>
          </cell>
          <cell r="F43">
            <v>0</v>
          </cell>
          <cell r="G43">
            <v>0</v>
          </cell>
          <cell r="H43">
            <v>0</v>
          </cell>
          <cell r="I43">
            <v>0</v>
          </cell>
          <cell r="J43">
            <v>0</v>
          </cell>
          <cell r="K43">
            <v>0</v>
          </cell>
          <cell r="L43">
            <v>0</v>
          </cell>
          <cell r="M43">
            <v>0</v>
          </cell>
          <cell r="N43">
            <v>0</v>
          </cell>
          <cell r="O43">
            <v>25.8</v>
          </cell>
        </row>
        <row r="44">
          <cell r="A44">
            <v>0</v>
          </cell>
        </row>
        <row r="45">
          <cell r="A45">
            <v>207</v>
          </cell>
          <cell r="B45" t="str">
            <v>207</v>
          </cell>
          <cell r="C45">
            <v>34166.69</v>
          </cell>
          <cell r="D45">
            <v>79449.2</v>
          </cell>
          <cell r="E45">
            <v>513056.74</v>
          </cell>
          <cell r="F45">
            <v>88879.79</v>
          </cell>
          <cell r="G45">
            <v>116194.97</v>
          </cell>
          <cell r="H45">
            <v>66271.289999999994</v>
          </cell>
          <cell r="I45">
            <v>88208.11</v>
          </cell>
          <cell r="J45">
            <v>0</v>
          </cell>
          <cell r="K45">
            <v>0</v>
          </cell>
          <cell r="L45">
            <v>0</v>
          </cell>
          <cell r="M45">
            <v>0</v>
          </cell>
          <cell r="N45">
            <v>0</v>
          </cell>
          <cell r="O45">
            <v>986226.79</v>
          </cell>
        </row>
        <row r="46">
          <cell r="A46">
            <v>0</v>
          </cell>
        </row>
        <row r="47">
          <cell r="A47">
            <v>208</v>
          </cell>
          <cell r="B47" t="str">
            <v>208</v>
          </cell>
          <cell r="C47">
            <v>31055.3</v>
          </cell>
          <cell r="D47">
            <v>25763.78</v>
          </cell>
          <cell r="E47">
            <v>191808.71</v>
          </cell>
          <cell r="F47">
            <v>242868.99</v>
          </cell>
          <cell r="G47">
            <v>84155.41</v>
          </cell>
          <cell r="H47">
            <v>155320.74</v>
          </cell>
          <cell r="I47">
            <v>143169.65</v>
          </cell>
          <cell r="J47">
            <v>0</v>
          </cell>
          <cell r="K47">
            <v>0</v>
          </cell>
          <cell r="L47">
            <v>0</v>
          </cell>
          <cell r="M47">
            <v>0</v>
          </cell>
          <cell r="N47">
            <v>0</v>
          </cell>
          <cell r="O47">
            <v>874142.58</v>
          </cell>
        </row>
        <row r="48">
          <cell r="A48">
            <v>0</v>
          </cell>
        </row>
        <row r="49">
          <cell r="A49">
            <v>209</v>
          </cell>
          <cell r="B49" t="str">
            <v>209</v>
          </cell>
          <cell r="C49">
            <v>0</v>
          </cell>
          <cell r="D49">
            <v>144</v>
          </cell>
          <cell r="E49">
            <v>1195</v>
          </cell>
          <cell r="F49">
            <v>269</v>
          </cell>
          <cell r="G49">
            <v>255</v>
          </cell>
          <cell r="H49">
            <v>100</v>
          </cell>
          <cell r="I49">
            <v>95</v>
          </cell>
          <cell r="J49">
            <v>0</v>
          </cell>
          <cell r="K49">
            <v>0</v>
          </cell>
          <cell r="L49">
            <v>0</v>
          </cell>
          <cell r="M49">
            <v>0</v>
          </cell>
          <cell r="N49">
            <v>0</v>
          </cell>
          <cell r="O49">
            <v>2058</v>
          </cell>
        </row>
        <row r="50">
          <cell r="A50">
            <v>0</v>
          </cell>
        </row>
        <row r="51">
          <cell r="A51">
            <v>213</v>
          </cell>
          <cell r="B51" t="str">
            <v>213</v>
          </cell>
          <cell r="C51">
            <v>8851.7900000000009</v>
          </cell>
          <cell r="D51">
            <v>9640.6200000000008</v>
          </cell>
          <cell r="E51">
            <v>9643.93</v>
          </cell>
          <cell r="F51">
            <v>8851.7800000000007</v>
          </cell>
          <cell r="G51">
            <v>9594.85</v>
          </cell>
          <cell r="H51">
            <v>9669.93</v>
          </cell>
          <cell r="I51">
            <v>9651.7800000000007</v>
          </cell>
          <cell r="J51">
            <v>0</v>
          </cell>
          <cell r="K51">
            <v>0</v>
          </cell>
          <cell r="L51">
            <v>0</v>
          </cell>
          <cell r="M51">
            <v>0</v>
          </cell>
          <cell r="N51">
            <v>0</v>
          </cell>
          <cell r="O51">
            <v>65904.679999999993</v>
          </cell>
        </row>
        <row r="52">
          <cell r="A52">
            <v>0</v>
          </cell>
        </row>
        <row r="53">
          <cell r="A53">
            <v>215</v>
          </cell>
          <cell r="B53" t="str">
            <v>215</v>
          </cell>
          <cell r="C53">
            <v>38238.75</v>
          </cell>
          <cell r="D53">
            <v>61745.8</v>
          </cell>
          <cell r="E53">
            <v>427878.3</v>
          </cell>
          <cell r="F53">
            <v>384545.88</v>
          </cell>
          <cell r="G53">
            <v>329651.55</v>
          </cell>
          <cell r="H53">
            <v>313834.05</v>
          </cell>
          <cell r="I53">
            <v>412541.39</v>
          </cell>
          <cell r="J53">
            <v>0</v>
          </cell>
          <cell r="K53">
            <v>0</v>
          </cell>
          <cell r="L53">
            <v>0</v>
          </cell>
          <cell r="M53">
            <v>0</v>
          </cell>
          <cell r="N53">
            <v>0</v>
          </cell>
          <cell r="O53">
            <v>1968435.72</v>
          </cell>
        </row>
        <row r="54">
          <cell r="A54">
            <v>0</v>
          </cell>
        </row>
        <row r="55">
          <cell r="A55">
            <v>216</v>
          </cell>
          <cell r="B55" t="str">
            <v>216</v>
          </cell>
          <cell r="C55">
            <v>29115.85</v>
          </cell>
          <cell r="D55">
            <v>29106.85</v>
          </cell>
          <cell r="E55">
            <v>29106.76</v>
          </cell>
          <cell r="F55">
            <v>29106.81</v>
          </cell>
          <cell r="G55">
            <v>29106.85</v>
          </cell>
          <cell r="H55">
            <v>30362.45</v>
          </cell>
          <cell r="I55">
            <v>30362.44</v>
          </cell>
          <cell r="J55">
            <v>0</v>
          </cell>
          <cell r="K55">
            <v>0</v>
          </cell>
          <cell r="L55">
            <v>0</v>
          </cell>
          <cell r="M55">
            <v>0</v>
          </cell>
          <cell r="N55">
            <v>0</v>
          </cell>
          <cell r="O55">
            <v>206268.01</v>
          </cell>
        </row>
        <row r="56">
          <cell r="A56">
            <v>0</v>
          </cell>
        </row>
        <row r="57">
          <cell r="A57">
            <v>218</v>
          </cell>
          <cell r="B57" t="str">
            <v>218</v>
          </cell>
          <cell r="C57">
            <v>24305.42</v>
          </cell>
          <cell r="D57">
            <v>35529.81</v>
          </cell>
          <cell r="E57">
            <v>38379.75</v>
          </cell>
          <cell r="F57">
            <v>43129.65</v>
          </cell>
          <cell r="G57">
            <v>53378.78</v>
          </cell>
          <cell r="H57">
            <v>92794.53</v>
          </cell>
          <cell r="I57">
            <v>90852.51</v>
          </cell>
          <cell r="J57">
            <v>0</v>
          </cell>
          <cell r="K57">
            <v>0</v>
          </cell>
          <cell r="L57">
            <v>0</v>
          </cell>
          <cell r="M57">
            <v>0</v>
          </cell>
          <cell r="N57">
            <v>0</v>
          </cell>
          <cell r="O57">
            <v>378370.45</v>
          </cell>
        </row>
        <row r="58">
          <cell r="A58">
            <v>0</v>
          </cell>
        </row>
        <row r="59">
          <cell r="A59">
            <v>219</v>
          </cell>
          <cell r="B59" t="str">
            <v>219</v>
          </cell>
          <cell r="C59">
            <v>468.75</v>
          </cell>
          <cell r="D59">
            <v>80</v>
          </cell>
          <cell r="E59">
            <v>238.5</v>
          </cell>
          <cell r="F59">
            <v>340.4</v>
          </cell>
          <cell r="G59">
            <v>585.4</v>
          </cell>
          <cell r="H59">
            <v>407.06</v>
          </cell>
          <cell r="I59">
            <v>245.05</v>
          </cell>
          <cell r="J59">
            <v>0</v>
          </cell>
          <cell r="K59">
            <v>0</v>
          </cell>
          <cell r="L59">
            <v>0</v>
          </cell>
          <cell r="M59">
            <v>0</v>
          </cell>
          <cell r="N59">
            <v>0</v>
          </cell>
          <cell r="O59">
            <v>2365.16</v>
          </cell>
        </row>
        <row r="60">
          <cell r="A60">
            <v>0</v>
          </cell>
        </row>
        <row r="61">
          <cell r="A61">
            <v>222</v>
          </cell>
          <cell r="B61" t="str">
            <v>222</v>
          </cell>
          <cell r="C61">
            <v>21447.89</v>
          </cell>
          <cell r="D61">
            <v>14170.85</v>
          </cell>
          <cell r="E61">
            <v>22522.49</v>
          </cell>
          <cell r="F61">
            <v>31470.02</v>
          </cell>
          <cell r="G61">
            <v>34360.720000000001</v>
          </cell>
          <cell r="H61">
            <v>19556.599999999999</v>
          </cell>
          <cell r="I61">
            <v>31286.36</v>
          </cell>
          <cell r="J61">
            <v>0</v>
          </cell>
          <cell r="K61">
            <v>0</v>
          </cell>
          <cell r="L61">
            <v>0</v>
          </cell>
          <cell r="M61">
            <v>0</v>
          </cell>
          <cell r="N61">
            <v>0</v>
          </cell>
          <cell r="O61">
            <v>174814.93</v>
          </cell>
        </row>
        <row r="62">
          <cell r="A62">
            <v>0</v>
          </cell>
        </row>
        <row r="63">
          <cell r="A63">
            <v>223</v>
          </cell>
          <cell r="B63" t="str">
            <v>223</v>
          </cell>
          <cell r="C63">
            <v>18518.63</v>
          </cell>
          <cell r="D63">
            <v>13552</v>
          </cell>
          <cell r="E63">
            <v>23495.78</v>
          </cell>
          <cell r="F63">
            <v>41509.5</v>
          </cell>
          <cell r="G63">
            <v>28237.97</v>
          </cell>
          <cell r="H63">
            <v>28738.13</v>
          </cell>
          <cell r="I63">
            <v>29836.73</v>
          </cell>
          <cell r="J63">
            <v>0</v>
          </cell>
          <cell r="K63">
            <v>0</v>
          </cell>
          <cell r="L63">
            <v>0</v>
          </cell>
          <cell r="M63">
            <v>0</v>
          </cell>
          <cell r="N63">
            <v>0</v>
          </cell>
          <cell r="O63">
            <v>183888.74</v>
          </cell>
        </row>
        <row r="64">
          <cell r="A64">
            <v>0</v>
          </cell>
        </row>
        <row r="65">
          <cell r="A65">
            <v>224</v>
          </cell>
          <cell r="B65" t="str">
            <v>224</v>
          </cell>
          <cell r="C65">
            <v>2874.8</v>
          </cell>
          <cell r="D65">
            <v>5051</v>
          </cell>
          <cell r="E65">
            <v>728.58</v>
          </cell>
          <cell r="F65">
            <v>11694.76</v>
          </cell>
          <cell r="G65">
            <v>18482.919999999998</v>
          </cell>
          <cell r="H65">
            <v>512.29</v>
          </cell>
          <cell r="I65">
            <v>1552.31</v>
          </cell>
          <cell r="J65">
            <v>0</v>
          </cell>
          <cell r="K65">
            <v>0</v>
          </cell>
          <cell r="L65">
            <v>0</v>
          </cell>
          <cell r="M65">
            <v>0</v>
          </cell>
          <cell r="N65">
            <v>0</v>
          </cell>
          <cell r="O65">
            <v>40896.660000000003</v>
          </cell>
        </row>
        <row r="66">
          <cell r="A66">
            <v>0</v>
          </cell>
        </row>
        <row r="67">
          <cell r="A67">
            <v>225</v>
          </cell>
          <cell r="B67" t="str">
            <v>225</v>
          </cell>
          <cell r="C67">
            <v>36664.74</v>
          </cell>
          <cell r="D67">
            <v>23696.26</v>
          </cell>
          <cell r="E67">
            <v>32433.96</v>
          </cell>
          <cell r="F67">
            <v>67135.55</v>
          </cell>
          <cell r="G67">
            <v>38602.160000000003</v>
          </cell>
          <cell r="H67">
            <v>83660.63</v>
          </cell>
          <cell r="I67">
            <v>52388.41</v>
          </cell>
          <cell r="J67">
            <v>0</v>
          </cell>
          <cell r="K67">
            <v>0</v>
          </cell>
          <cell r="L67">
            <v>0</v>
          </cell>
          <cell r="M67">
            <v>0</v>
          </cell>
          <cell r="N67">
            <v>0</v>
          </cell>
          <cell r="O67">
            <v>334581.71000000002</v>
          </cell>
        </row>
        <row r="68">
          <cell r="A68">
            <v>0</v>
          </cell>
        </row>
        <row r="69">
          <cell r="A69">
            <v>226</v>
          </cell>
          <cell r="B69" t="str">
            <v>226</v>
          </cell>
          <cell r="C69">
            <v>2646.34</v>
          </cell>
          <cell r="D69">
            <v>19482.07</v>
          </cell>
          <cell r="E69">
            <v>5223.7299999999996</v>
          </cell>
          <cell r="F69">
            <v>2694.01</v>
          </cell>
          <cell r="G69">
            <v>2108.46</v>
          </cell>
          <cell r="H69">
            <v>14282.56</v>
          </cell>
          <cell r="I69">
            <v>11594.78</v>
          </cell>
          <cell r="J69">
            <v>0</v>
          </cell>
          <cell r="K69">
            <v>0</v>
          </cell>
          <cell r="L69">
            <v>0</v>
          </cell>
          <cell r="M69">
            <v>0</v>
          </cell>
          <cell r="N69">
            <v>0</v>
          </cell>
          <cell r="O69">
            <v>58031.95</v>
          </cell>
        </row>
        <row r="70">
          <cell r="A70">
            <v>0</v>
          </cell>
        </row>
        <row r="71">
          <cell r="A71">
            <v>227</v>
          </cell>
          <cell r="B71" t="str">
            <v>227</v>
          </cell>
          <cell r="C71">
            <v>71885.740000000005</v>
          </cell>
          <cell r="D71">
            <v>75665.08</v>
          </cell>
          <cell r="E71">
            <v>76080.86</v>
          </cell>
          <cell r="F71">
            <v>79794.14</v>
          </cell>
          <cell r="G71">
            <v>80143.98</v>
          </cell>
          <cell r="H71">
            <v>80808.039999999994</v>
          </cell>
          <cell r="I71">
            <v>85189.71</v>
          </cell>
          <cell r="J71">
            <v>0</v>
          </cell>
          <cell r="K71">
            <v>0</v>
          </cell>
          <cell r="L71">
            <v>0</v>
          </cell>
          <cell r="M71">
            <v>0</v>
          </cell>
          <cell r="N71">
            <v>0</v>
          </cell>
          <cell r="O71">
            <v>549567.55000000005</v>
          </cell>
        </row>
        <row r="72">
          <cell r="A72">
            <v>0</v>
          </cell>
        </row>
        <row r="73">
          <cell r="A73">
            <v>301</v>
          </cell>
          <cell r="B73" t="str">
            <v>301</v>
          </cell>
          <cell r="C73">
            <v>4747.4799999999996</v>
          </cell>
          <cell r="D73">
            <v>4472.2700000000004</v>
          </cell>
          <cell r="E73">
            <v>7339.75</v>
          </cell>
          <cell r="F73">
            <v>5379.83</v>
          </cell>
          <cell r="G73">
            <v>7512.08</v>
          </cell>
          <cell r="H73">
            <v>8979.39</v>
          </cell>
          <cell r="I73">
            <v>11891.37</v>
          </cell>
          <cell r="J73">
            <v>0</v>
          </cell>
          <cell r="K73">
            <v>0</v>
          </cell>
          <cell r="L73">
            <v>0</v>
          </cell>
          <cell r="M73">
            <v>0</v>
          </cell>
          <cell r="N73">
            <v>0</v>
          </cell>
          <cell r="O73">
            <v>50322.17</v>
          </cell>
        </row>
        <row r="74">
          <cell r="A74">
            <v>0</v>
          </cell>
        </row>
        <row r="75">
          <cell r="A75">
            <v>302</v>
          </cell>
          <cell r="B75" t="str">
            <v>302</v>
          </cell>
          <cell r="C75">
            <v>2017.27</v>
          </cell>
          <cell r="D75">
            <v>1368.53</v>
          </cell>
          <cell r="E75">
            <v>2124.63</v>
          </cell>
          <cell r="F75">
            <v>1623.74</v>
          </cell>
          <cell r="G75">
            <v>1935.37</v>
          </cell>
          <cell r="H75">
            <v>2769.97</v>
          </cell>
          <cell r="I75">
            <v>3922.3</v>
          </cell>
          <cell r="J75">
            <v>0</v>
          </cell>
          <cell r="K75">
            <v>0</v>
          </cell>
          <cell r="L75">
            <v>0</v>
          </cell>
          <cell r="M75">
            <v>0</v>
          </cell>
          <cell r="N75">
            <v>0</v>
          </cell>
          <cell r="O75">
            <v>15761.81</v>
          </cell>
        </row>
        <row r="76">
          <cell r="A76">
            <v>0</v>
          </cell>
        </row>
        <row r="77">
          <cell r="A77">
            <v>303</v>
          </cell>
          <cell r="B77" t="str">
            <v>303</v>
          </cell>
          <cell r="C77">
            <v>150.72999999999999</v>
          </cell>
          <cell r="D77">
            <v>469.32</v>
          </cell>
          <cell r="E77">
            <v>451.95</v>
          </cell>
          <cell r="F77">
            <v>441.63</v>
          </cell>
          <cell r="G77">
            <v>304.38</v>
          </cell>
          <cell r="H77">
            <v>330.69</v>
          </cell>
          <cell r="I77">
            <v>620.91999999999996</v>
          </cell>
          <cell r="J77">
            <v>0</v>
          </cell>
          <cell r="K77">
            <v>0</v>
          </cell>
          <cell r="L77">
            <v>0</v>
          </cell>
          <cell r="M77">
            <v>0</v>
          </cell>
          <cell r="N77">
            <v>0</v>
          </cell>
          <cell r="O77">
            <v>2769.62</v>
          </cell>
        </row>
        <row r="78">
          <cell r="A78">
            <v>0</v>
          </cell>
        </row>
        <row r="79">
          <cell r="A79">
            <v>319</v>
          </cell>
          <cell r="B79" t="str">
            <v>319</v>
          </cell>
          <cell r="C79">
            <v>0</v>
          </cell>
          <cell r="D79">
            <v>0</v>
          </cell>
          <cell r="E79">
            <v>0</v>
          </cell>
          <cell r="F79">
            <v>1.8</v>
          </cell>
          <cell r="G79">
            <v>0</v>
          </cell>
          <cell r="H79">
            <v>0</v>
          </cell>
          <cell r="I79">
            <v>3.6</v>
          </cell>
          <cell r="J79">
            <v>0</v>
          </cell>
          <cell r="K79">
            <v>0</v>
          </cell>
          <cell r="L79">
            <v>0</v>
          </cell>
          <cell r="M79">
            <v>0</v>
          </cell>
          <cell r="N79">
            <v>0</v>
          </cell>
          <cell r="O79">
            <v>5.4</v>
          </cell>
        </row>
        <row r="80">
          <cell r="A80">
            <v>0</v>
          </cell>
        </row>
        <row r="81">
          <cell r="A81">
            <v>320</v>
          </cell>
          <cell r="B81" t="str">
            <v>320</v>
          </cell>
          <cell r="C81">
            <v>2626.93</v>
          </cell>
          <cell r="D81">
            <v>453.57</v>
          </cell>
          <cell r="E81">
            <v>85</v>
          </cell>
          <cell r="F81">
            <v>209</v>
          </cell>
          <cell r="G81">
            <v>2030</v>
          </cell>
          <cell r="H81">
            <v>1894.79</v>
          </cell>
          <cell r="I81">
            <v>820</v>
          </cell>
          <cell r="J81">
            <v>0</v>
          </cell>
          <cell r="K81">
            <v>0</v>
          </cell>
          <cell r="L81">
            <v>0</v>
          </cell>
          <cell r="M81">
            <v>0</v>
          </cell>
          <cell r="N81">
            <v>0</v>
          </cell>
          <cell r="O81">
            <v>8119.29</v>
          </cell>
        </row>
        <row r="82">
          <cell r="A82">
            <v>0</v>
          </cell>
        </row>
        <row r="83">
          <cell r="A83">
            <v>322</v>
          </cell>
          <cell r="B83" t="str">
            <v>322</v>
          </cell>
          <cell r="C83">
            <v>10111.370000000001</v>
          </cell>
          <cell r="D83">
            <v>15722.31</v>
          </cell>
          <cell r="E83">
            <v>7632.4</v>
          </cell>
          <cell r="F83">
            <v>11779.49</v>
          </cell>
          <cell r="G83">
            <v>14328.01</v>
          </cell>
          <cell r="H83">
            <v>13984.84</v>
          </cell>
          <cell r="I83">
            <v>14030.29</v>
          </cell>
          <cell r="J83">
            <v>0</v>
          </cell>
          <cell r="K83">
            <v>0</v>
          </cell>
          <cell r="L83">
            <v>0</v>
          </cell>
          <cell r="M83">
            <v>0</v>
          </cell>
          <cell r="N83">
            <v>0</v>
          </cell>
          <cell r="O83">
            <v>87588.71</v>
          </cell>
        </row>
        <row r="84">
          <cell r="A84">
            <v>0</v>
          </cell>
        </row>
        <row r="85">
          <cell r="A85">
            <v>323</v>
          </cell>
          <cell r="B85" t="str">
            <v>323</v>
          </cell>
          <cell r="C85">
            <v>28</v>
          </cell>
          <cell r="D85">
            <v>2011.25</v>
          </cell>
          <cell r="E85">
            <v>1148.19</v>
          </cell>
          <cell r="F85">
            <v>1736.68</v>
          </cell>
          <cell r="G85">
            <v>2118.6799999999998</v>
          </cell>
          <cell r="H85">
            <v>2574.02</v>
          </cell>
          <cell r="I85">
            <v>2082.71</v>
          </cell>
          <cell r="J85">
            <v>0</v>
          </cell>
          <cell r="K85">
            <v>0</v>
          </cell>
          <cell r="L85">
            <v>0</v>
          </cell>
          <cell r="M85">
            <v>0</v>
          </cell>
          <cell r="N85">
            <v>0</v>
          </cell>
          <cell r="O85">
            <v>11699.53</v>
          </cell>
        </row>
        <row r="86">
          <cell r="A86">
            <v>0</v>
          </cell>
        </row>
        <row r="87">
          <cell r="A87">
            <v>324</v>
          </cell>
          <cell r="B87" t="str">
            <v>324</v>
          </cell>
          <cell r="C87">
            <v>0</v>
          </cell>
          <cell r="D87">
            <v>0</v>
          </cell>
          <cell r="E87">
            <v>0</v>
          </cell>
          <cell r="F87">
            <v>0</v>
          </cell>
          <cell r="G87">
            <v>630</v>
          </cell>
          <cell r="H87">
            <v>0</v>
          </cell>
          <cell r="I87">
            <v>0</v>
          </cell>
          <cell r="J87">
            <v>0</v>
          </cell>
          <cell r="K87">
            <v>0</v>
          </cell>
          <cell r="L87">
            <v>0</v>
          </cell>
          <cell r="M87">
            <v>0</v>
          </cell>
          <cell r="N87">
            <v>0</v>
          </cell>
          <cell r="O87">
            <v>630</v>
          </cell>
        </row>
        <row r="88">
          <cell r="A88">
            <v>0</v>
          </cell>
        </row>
        <row r="89">
          <cell r="A89">
            <v>325</v>
          </cell>
          <cell r="B89" t="str">
            <v>325</v>
          </cell>
          <cell r="C89">
            <v>728</v>
          </cell>
          <cell r="D89">
            <v>354.66</v>
          </cell>
          <cell r="E89">
            <v>316.68</v>
          </cell>
          <cell r="F89">
            <v>1513.87</v>
          </cell>
          <cell r="G89">
            <v>247</v>
          </cell>
          <cell r="H89">
            <v>336</v>
          </cell>
          <cell r="I89">
            <v>325.39999999999998</v>
          </cell>
          <cell r="J89">
            <v>0</v>
          </cell>
          <cell r="K89">
            <v>0</v>
          </cell>
          <cell r="L89">
            <v>0</v>
          </cell>
          <cell r="M89">
            <v>0</v>
          </cell>
          <cell r="N89">
            <v>0</v>
          </cell>
          <cell r="O89">
            <v>3821.61</v>
          </cell>
        </row>
        <row r="90">
          <cell r="A90">
            <v>0</v>
          </cell>
        </row>
        <row r="91">
          <cell r="A91">
            <v>327</v>
          </cell>
          <cell r="B91" t="str">
            <v>327</v>
          </cell>
          <cell r="C91">
            <v>1041.1199999999999</v>
          </cell>
          <cell r="D91">
            <v>1041.1199999999999</v>
          </cell>
          <cell r="E91">
            <v>1041.1199999999999</v>
          </cell>
          <cell r="F91">
            <v>2415.7399999999998</v>
          </cell>
          <cell r="G91">
            <v>2172.39</v>
          </cell>
          <cell r="H91">
            <v>2172.5100000000002</v>
          </cell>
          <cell r="I91">
            <v>2433.58</v>
          </cell>
          <cell r="J91">
            <v>0</v>
          </cell>
          <cell r="K91">
            <v>0</v>
          </cell>
          <cell r="L91">
            <v>0</v>
          </cell>
          <cell r="M91">
            <v>0</v>
          </cell>
          <cell r="N91">
            <v>0</v>
          </cell>
          <cell r="O91">
            <v>12317.58</v>
          </cell>
        </row>
        <row r="92">
          <cell r="A92">
            <v>0</v>
          </cell>
        </row>
        <row r="93">
          <cell r="A93">
            <v>501</v>
          </cell>
          <cell r="B93" t="str">
            <v>501</v>
          </cell>
          <cell r="C93">
            <v>66295.89</v>
          </cell>
          <cell r="D93">
            <v>64427.37</v>
          </cell>
          <cell r="E93">
            <v>79043.63</v>
          </cell>
          <cell r="F93">
            <v>97713.41</v>
          </cell>
          <cell r="G93">
            <v>99936.88</v>
          </cell>
          <cell r="H93">
            <v>101128.53</v>
          </cell>
          <cell r="I93">
            <v>99169.08</v>
          </cell>
          <cell r="J93">
            <v>0</v>
          </cell>
          <cell r="K93">
            <v>0</v>
          </cell>
          <cell r="L93">
            <v>0</v>
          </cell>
          <cell r="M93">
            <v>0</v>
          </cell>
          <cell r="N93">
            <v>0</v>
          </cell>
          <cell r="O93">
            <v>607714.79</v>
          </cell>
        </row>
        <row r="94">
          <cell r="A94">
            <v>0</v>
          </cell>
        </row>
        <row r="95">
          <cell r="A95">
            <v>502</v>
          </cell>
          <cell r="B95" t="str">
            <v>502</v>
          </cell>
          <cell r="C95">
            <v>23148.3</v>
          </cell>
          <cell r="D95">
            <v>21779.58</v>
          </cell>
          <cell r="E95">
            <v>27624.240000000002</v>
          </cell>
          <cell r="F95">
            <v>31352.560000000001</v>
          </cell>
          <cell r="G95">
            <v>34588.699999999997</v>
          </cell>
          <cell r="H95">
            <v>33470.949999999997</v>
          </cell>
          <cell r="I95">
            <v>35006.68</v>
          </cell>
          <cell r="J95">
            <v>0</v>
          </cell>
          <cell r="K95">
            <v>0</v>
          </cell>
          <cell r="L95">
            <v>0</v>
          </cell>
          <cell r="M95">
            <v>0</v>
          </cell>
          <cell r="N95">
            <v>0</v>
          </cell>
          <cell r="O95">
            <v>206971.01</v>
          </cell>
        </row>
        <row r="96">
          <cell r="A96">
            <v>0</v>
          </cell>
        </row>
        <row r="97">
          <cell r="A97">
            <v>503</v>
          </cell>
          <cell r="B97" t="str">
            <v>503</v>
          </cell>
          <cell r="C97">
            <v>7113.89</v>
          </cell>
          <cell r="D97">
            <v>7258.85</v>
          </cell>
          <cell r="E97">
            <v>3419.62</v>
          </cell>
          <cell r="F97">
            <v>9987.8700000000008</v>
          </cell>
          <cell r="G97">
            <v>10952.88</v>
          </cell>
          <cell r="H97">
            <v>7773.76</v>
          </cell>
          <cell r="I97">
            <v>7583.63</v>
          </cell>
          <cell r="J97">
            <v>0</v>
          </cell>
          <cell r="K97">
            <v>0</v>
          </cell>
          <cell r="L97">
            <v>0</v>
          </cell>
          <cell r="M97">
            <v>0</v>
          </cell>
          <cell r="N97">
            <v>0</v>
          </cell>
          <cell r="O97">
            <v>54090.5</v>
          </cell>
        </row>
        <row r="98">
          <cell r="A98">
            <v>0</v>
          </cell>
        </row>
        <row r="99">
          <cell r="A99">
            <v>505</v>
          </cell>
          <cell r="B99" t="str">
            <v>505</v>
          </cell>
          <cell r="C99">
            <v>2514.96</v>
          </cell>
          <cell r="D99">
            <v>3290.7</v>
          </cell>
          <cell r="E99">
            <v>3321.7</v>
          </cell>
          <cell r="F99">
            <v>2862.53</v>
          </cell>
          <cell r="G99">
            <v>2256.1999999999998</v>
          </cell>
          <cell r="H99">
            <v>1951.48</v>
          </cell>
          <cell r="I99">
            <v>1774.69</v>
          </cell>
          <cell r="J99">
            <v>0</v>
          </cell>
          <cell r="K99">
            <v>0</v>
          </cell>
          <cell r="L99">
            <v>0</v>
          </cell>
          <cell r="M99">
            <v>0</v>
          </cell>
          <cell r="N99">
            <v>0</v>
          </cell>
          <cell r="O99">
            <v>17972.259999999998</v>
          </cell>
        </row>
        <row r="100">
          <cell r="A100">
            <v>0</v>
          </cell>
        </row>
        <row r="101">
          <cell r="A101">
            <v>506</v>
          </cell>
          <cell r="B101" t="str">
            <v>506</v>
          </cell>
          <cell r="C101">
            <v>160</v>
          </cell>
          <cell r="D101">
            <v>0</v>
          </cell>
          <cell r="E101">
            <v>0</v>
          </cell>
          <cell r="F101">
            <v>210</v>
          </cell>
          <cell r="G101">
            <v>82</v>
          </cell>
          <cell r="H101">
            <v>75</v>
          </cell>
          <cell r="I101">
            <v>0</v>
          </cell>
          <cell r="J101">
            <v>0</v>
          </cell>
          <cell r="K101">
            <v>0</v>
          </cell>
          <cell r="L101">
            <v>0</v>
          </cell>
          <cell r="M101">
            <v>0</v>
          </cell>
          <cell r="N101">
            <v>0</v>
          </cell>
          <cell r="O101">
            <v>527</v>
          </cell>
        </row>
        <row r="102">
          <cell r="A102">
            <v>0</v>
          </cell>
        </row>
        <row r="103">
          <cell r="A103">
            <v>507</v>
          </cell>
          <cell r="B103" t="str">
            <v>507</v>
          </cell>
          <cell r="C103">
            <v>2231.9</v>
          </cell>
          <cell r="D103">
            <v>5603.98</v>
          </cell>
          <cell r="E103">
            <v>6673.92</v>
          </cell>
          <cell r="F103">
            <v>3549.49</v>
          </cell>
          <cell r="G103">
            <v>4069.59</v>
          </cell>
          <cell r="H103">
            <v>4645.72</v>
          </cell>
          <cell r="I103">
            <v>5503.67</v>
          </cell>
          <cell r="J103">
            <v>0</v>
          </cell>
          <cell r="K103">
            <v>0</v>
          </cell>
          <cell r="L103">
            <v>0</v>
          </cell>
          <cell r="M103">
            <v>0</v>
          </cell>
          <cell r="N103">
            <v>0</v>
          </cell>
          <cell r="O103">
            <v>32278.27</v>
          </cell>
        </row>
        <row r="104">
          <cell r="A104">
            <v>0</v>
          </cell>
        </row>
        <row r="105">
          <cell r="A105">
            <v>508</v>
          </cell>
          <cell r="B105" t="str">
            <v>508</v>
          </cell>
          <cell r="C105">
            <v>11330.71</v>
          </cell>
          <cell r="D105">
            <v>11687.65</v>
          </cell>
          <cell r="E105">
            <v>7896.38</v>
          </cell>
          <cell r="F105">
            <v>9061.91</v>
          </cell>
          <cell r="G105">
            <v>9115.16</v>
          </cell>
          <cell r="H105">
            <v>8214.1</v>
          </cell>
          <cell r="I105">
            <v>17710.63</v>
          </cell>
          <cell r="J105">
            <v>0</v>
          </cell>
          <cell r="K105">
            <v>0</v>
          </cell>
          <cell r="L105">
            <v>0</v>
          </cell>
          <cell r="M105">
            <v>0</v>
          </cell>
          <cell r="N105">
            <v>0</v>
          </cell>
          <cell r="O105">
            <v>75016.539999999994</v>
          </cell>
        </row>
        <row r="106">
          <cell r="A106">
            <v>0</v>
          </cell>
        </row>
        <row r="107">
          <cell r="A107">
            <v>509</v>
          </cell>
          <cell r="B107" t="str">
            <v>509</v>
          </cell>
          <cell r="C107">
            <v>379.91</v>
          </cell>
          <cell r="D107">
            <v>382.97</v>
          </cell>
          <cell r="E107">
            <v>1930.97</v>
          </cell>
          <cell r="F107">
            <v>1872.62</v>
          </cell>
          <cell r="G107">
            <v>637.87</v>
          </cell>
          <cell r="H107">
            <v>595.87</v>
          </cell>
          <cell r="I107">
            <v>1022.87</v>
          </cell>
          <cell r="J107">
            <v>0</v>
          </cell>
          <cell r="K107">
            <v>0</v>
          </cell>
          <cell r="L107">
            <v>0</v>
          </cell>
          <cell r="M107">
            <v>0</v>
          </cell>
          <cell r="N107">
            <v>0</v>
          </cell>
          <cell r="O107">
            <v>6823.08</v>
          </cell>
        </row>
        <row r="108">
          <cell r="A108">
            <v>0</v>
          </cell>
        </row>
        <row r="109">
          <cell r="A109">
            <v>510</v>
          </cell>
          <cell r="B109" t="str">
            <v>510</v>
          </cell>
          <cell r="C109">
            <v>30614</v>
          </cell>
          <cell r="D109">
            <v>38047.25</v>
          </cell>
          <cell r="E109">
            <v>77839.44</v>
          </cell>
          <cell r="F109">
            <v>255367.67999999999</v>
          </cell>
          <cell r="G109">
            <v>185676.36</v>
          </cell>
          <cell r="H109">
            <v>138359.78</v>
          </cell>
          <cell r="I109">
            <v>187923.68</v>
          </cell>
          <cell r="J109">
            <v>0</v>
          </cell>
          <cell r="K109">
            <v>0</v>
          </cell>
          <cell r="L109">
            <v>0</v>
          </cell>
          <cell r="M109">
            <v>0</v>
          </cell>
          <cell r="N109">
            <v>0</v>
          </cell>
          <cell r="O109">
            <v>913828.19</v>
          </cell>
        </row>
        <row r="110">
          <cell r="A110">
            <v>0</v>
          </cell>
        </row>
        <row r="111">
          <cell r="A111">
            <v>511</v>
          </cell>
          <cell r="B111" t="str">
            <v>511</v>
          </cell>
          <cell r="C111">
            <v>22291</v>
          </cell>
          <cell r="D111">
            <v>22291</v>
          </cell>
          <cell r="E111">
            <v>22291</v>
          </cell>
          <cell r="F111">
            <v>22291</v>
          </cell>
          <cell r="G111">
            <v>22291</v>
          </cell>
          <cell r="H111">
            <v>22291</v>
          </cell>
          <cell r="I111">
            <v>22291</v>
          </cell>
          <cell r="J111">
            <v>0</v>
          </cell>
          <cell r="K111">
            <v>0</v>
          </cell>
          <cell r="L111">
            <v>0</v>
          </cell>
          <cell r="M111">
            <v>0</v>
          </cell>
          <cell r="N111">
            <v>0</v>
          </cell>
          <cell r="O111">
            <v>156037</v>
          </cell>
        </row>
        <row r="112">
          <cell r="A112">
            <v>0</v>
          </cell>
        </row>
        <row r="113">
          <cell r="A113">
            <v>512</v>
          </cell>
          <cell r="B113" t="str">
            <v>512</v>
          </cell>
          <cell r="C113">
            <v>18964.37</v>
          </cell>
          <cell r="D113">
            <v>13370.75</v>
          </cell>
          <cell r="E113">
            <v>3403.46</v>
          </cell>
          <cell r="F113">
            <v>23237.99</v>
          </cell>
          <cell r="G113">
            <v>14065.55</v>
          </cell>
          <cell r="H113">
            <v>3719.22</v>
          </cell>
          <cell r="I113">
            <v>11789.44</v>
          </cell>
          <cell r="J113">
            <v>0</v>
          </cell>
          <cell r="K113">
            <v>0</v>
          </cell>
          <cell r="L113">
            <v>0</v>
          </cell>
          <cell r="M113">
            <v>0</v>
          </cell>
          <cell r="N113">
            <v>0</v>
          </cell>
          <cell r="O113">
            <v>88550.78</v>
          </cell>
        </row>
        <row r="114">
          <cell r="A114">
            <v>0</v>
          </cell>
        </row>
        <row r="115">
          <cell r="A115">
            <v>515</v>
          </cell>
          <cell r="B115" t="str">
            <v>515</v>
          </cell>
          <cell r="C115">
            <v>457</v>
          </cell>
          <cell r="D115">
            <v>100</v>
          </cell>
          <cell r="E115">
            <v>1350</v>
          </cell>
          <cell r="F115">
            <v>1958.42</v>
          </cell>
          <cell r="G115">
            <v>1430</v>
          </cell>
          <cell r="H115">
            <v>706.5</v>
          </cell>
          <cell r="I115">
            <v>814.1</v>
          </cell>
          <cell r="J115">
            <v>0</v>
          </cell>
          <cell r="K115">
            <v>0</v>
          </cell>
          <cell r="L115">
            <v>0</v>
          </cell>
          <cell r="M115">
            <v>0</v>
          </cell>
          <cell r="N115">
            <v>0</v>
          </cell>
          <cell r="O115">
            <v>6816.02</v>
          </cell>
        </row>
        <row r="116">
          <cell r="A116">
            <v>0</v>
          </cell>
        </row>
        <row r="117">
          <cell r="A117">
            <v>516</v>
          </cell>
          <cell r="B117" t="str">
            <v>516</v>
          </cell>
          <cell r="C117">
            <v>579.5</v>
          </cell>
          <cell r="D117">
            <v>579.5</v>
          </cell>
          <cell r="E117">
            <v>579.5</v>
          </cell>
          <cell r="F117">
            <v>0</v>
          </cell>
          <cell r="G117">
            <v>1159</v>
          </cell>
          <cell r="H117">
            <v>579.5</v>
          </cell>
          <cell r="I117">
            <v>579.5</v>
          </cell>
          <cell r="J117">
            <v>0</v>
          </cell>
          <cell r="K117">
            <v>0</v>
          </cell>
          <cell r="L117">
            <v>0</v>
          </cell>
          <cell r="M117">
            <v>0</v>
          </cell>
          <cell r="N117">
            <v>0</v>
          </cell>
          <cell r="O117">
            <v>4056.5</v>
          </cell>
        </row>
        <row r="118">
          <cell r="A118">
            <v>0</v>
          </cell>
        </row>
        <row r="119">
          <cell r="A119">
            <v>517</v>
          </cell>
          <cell r="B119" t="str">
            <v>517</v>
          </cell>
          <cell r="C119">
            <v>2427.73</v>
          </cell>
          <cell r="D119">
            <v>3174.31</v>
          </cell>
          <cell r="E119">
            <v>8534.69</v>
          </cell>
          <cell r="F119">
            <v>8440.68</v>
          </cell>
          <cell r="G119">
            <v>1980.54</v>
          </cell>
          <cell r="H119">
            <v>12950.89</v>
          </cell>
          <cell r="I119">
            <v>2194.09</v>
          </cell>
          <cell r="J119">
            <v>0</v>
          </cell>
          <cell r="K119">
            <v>0</v>
          </cell>
          <cell r="L119">
            <v>0</v>
          </cell>
          <cell r="M119">
            <v>0</v>
          </cell>
          <cell r="N119">
            <v>0</v>
          </cell>
          <cell r="O119">
            <v>39702.93</v>
          </cell>
        </row>
        <row r="120">
          <cell r="A120">
            <v>0</v>
          </cell>
        </row>
        <row r="121">
          <cell r="A121">
            <v>519</v>
          </cell>
          <cell r="B121" t="str">
            <v>519</v>
          </cell>
          <cell r="C121">
            <v>16336.37</v>
          </cell>
          <cell r="D121">
            <v>13344.37</v>
          </cell>
          <cell r="E121">
            <v>34455.129999999997</v>
          </cell>
          <cell r="F121">
            <v>20540.560000000001</v>
          </cell>
          <cell r="G121">
            <v>21698.67</v>
          </cell>
          <cell r="H121">
            <v>11924.78</v>
          </cell>
          <cell r="I121">
            <v>30086.89</v>
          </cell>
          <cell r="J121">
            <v>0</v>
          </cell>
          <cell r="K121">
            <v>0</v>
          </cell>
          <cell r="L121">
            <v>0</v>
          </cell>
          <cell r="M121">
            <v>0</v>
          </cell>
          <cell r="N121">
            <v>0</v>
          </cell>
          <cell r="O121">
            <v>148386.76999999999</v>
          </cell>
        </row>
        <row r="122">
          <cell r="A122">
            <v>0</v>
          </cell>
        </row>
        <row r="123">
          <cell r="A123">
            <v>522</v>
          </cell>
          <cell r="B123" t="str">
            <v>522</v>
          </cell>
          <cell r="C123">
            <v>18267.91</v>
          </cell>
          <cell r="D123">
            <v>8092.41</v>
          </cell>
          <cell r="E123">
            <v>10025.11</v>
          </cell>
          <cell r="F123">
            <v>12256.92</v>
          </cell>
          <cell r="G123">
            <v>18416.830000000002</v>
          </cell>
          <cell r="H123">
            <v>8265.7900000000009</v>
          </cell>
          <cell r="I123">
            <v>9176.9</v>
          </cell>
          <cell r="J123">
            <v>0</v>
          </cell>
          <cell r="K123">
            <v>0</v>
          </cell>
          <cell r="L123">
            <v>0</v>
          </cell>
          <cell r="M123">
            <v>0</v>
          </cell>
          <cell r="N123">
            <v>0</v>
          </cell>
          <cell r="O123">
            <v>84501.87</v>
          </cell>
        </row>
        <row r="124">
          <cell r="A124">
            <v>0</v>
          </cell>
        </row>
        <row r="125">
          <cell r="A125">
            <v>523</v>
          </cell>
          <cell r="B125" t="str">
            <v>523</v>
          </cell>
          <cell r="C125">
            <v>5334.45</v>
          </cell>
          <cell r="D125">
            <v>11441.1</v>
          </cell>
          <cell r="E125">
            <v>35227.14</v>
          </cell>
          <cell r="F125">
            <v>9895.94</v>
          </cell>
          <cell r="G125">
            <v>16926.78</v>
          </cell>
          <cell r="H125">
            <v>18968.189999999999</v>
          </cell>
          <cell r="I125">
            <v>19898.46</v>
          </cell>
          <cell r="J125">
            <v>0</v>
          </cell>
          <cell r="K125">
            <v>0</v>
          </cell>
          <cell r="L125">
            <v>0</v>
          </cell>
          <cell r="M125">
            <v>0</v>
          </cell>
          <cell r="N125">
            <v>0</v>
          </cell>
          <cell r="O125">
            <v>117692.06</v>
          </cell>
        </row>
        <row r="126">
          <cell r="A126">
            <v>0</v>
          </cell>
        </row>
        <row r="127">
          <cell r="A127">
            <v>524</v>
          </cell>
          <cell r="B127" t="str">
            <v>524</v>
          </cell>
          <cell r="C127">
            <v>12880</v>
          </cell>
          <cell r="D127">
            <v>10010.299999999999</v>
          </cell>
          <cell r="E127">
            <v>8453.17</v>
          </cell>
          <cell r="F127">
            <v>14649.13</v>
          </cell>
          <cell r="G127">
            <v>5803.61</v>
          </cell>
          <cell r="H127">
            <v>4134.5</v>
          </cell>
          <cell r="I127">
            <v>3779.1</v>
          </cell>
          <cell r="J127">
            <v>0</v>
          </cell>
          <cell r="K127">
            <v>0</v>
          </cell>
          <cell r="L127">
            <v>0</v>
          </cell>
          <cell r="M127">
            <v>0</v>
          </cell>
          <cell r="N127">
            <v>0</v>
          </cell>
          <cell r="O127">
            <v>59709.81</v>
          </cell>
        </row>
        <row r="128">
          <cell r="A128">
            <v>0</v>
          </cell>
        </row>
        <row r="129">
          <cell r="A129">
            <v>525</v>
          </cell>
          <cell r="B129" t="str">
            <v>525</v>
          </cell>
          <cell r="C129">
            <v>14883.77</v>
          </cell>
          <cell r="D129">
            <v>6500.77</v>
          </cell>
          <cell r="E129">
            <v>19291.98</v>
          </cell>
          <cell r="F129">
            <v>24237.37</v>
          </cell>
          <cell r="G129">
            <v>26775.42</v>
          </cell>
          <cell r="H129">
            <v>7883.62</v>
          </cell>
          <cell r="I129">
            <v>21093.83</v>
          </cell>
          <cell r="J129">
            <v>0</v>
          </cell>
          <cell r="K129">
            <v>0</v>
          </cell>
          <cell r="L129">
            <v>0</v>
          </cell>
          <cell r="M129">
            <v>0</v>
          </cell>
          <cell r="N129">
            <v>0</v>
          </cell>
          <cell r="O129">
            <v>120666.76</v>
          </cell>
        </row>
        <row r="130">
          <cell r="A130">
            <v>0</v>
          </cell>
        </row>
        <row r="131">
          <cell r="A131">
            <v>526</v>
          </cell>
          <cell r="B131" t="str">
            <v>526</v>
          </cell>
          <cell r="C131">
            <v>0</v>
          </cell>
          <cell r="D131">
            <v>1036.08</v>
          </cell>
          <cell r="E131">
            <v>1036.07</v>
          </cell>
          <cell r="F131">
            <v>1093.1300000000001</v>
          </cell>
          <cell r="G131">
            <v>1036.08</v>
          </cell>
          <cell r="H131">
            <v>1036.08</v>
          </cell>
          <cell r="I131">
            <v>1669.37</v>
          </cell>
          <cell r="J131">
            <v>0</v>
          </cell>
          <cell r="K131">
            <v>0</v>
          </cell>
          <cell r="L131">
            <v>0</v>
          </cell>
          <cell r="M131">
            <v>0</v>
          </cell>
          <cell r="N131">
            <v>0</v>
          </cell>
          <cell r="O131">
            <v>6906.81</v>
          </cell>
        </row>
        <row r="132">
          <cell r="A132">
            <v>0</v>
          </cell>
        </row>
        <row r="133">
          <cell r="A133">
            <v>527</v>
          </cell>
          <cell r="B133" t="str">
            <v>527</v>
          </cell>
          <cell r="C133">
            <v>9892.61</v>
          </cell>
          <cell r="D133">
            <v>10538.31</v>
          </cell>
          <cell r="E133">
            <v>10782.33</v>
          </cell>
          <cell r="F133">
            <v>11425.6</v>
          </cell>
          <cell r="G133">
            <v>11037.57</v>
          </cell>
          <cell r="H133">
            <v>11037.57</v>
          </cell>
          <cell r="I133">
            <v>11242.71</v>
          </cell>
          <cell r="J133">
            <v>0</v>
          </cell>
          <cell r="K133">
            <v>0</v>
          </cell>
          <cell r="L133">
            <v>0</v>
          </cell>
          <cell r="M133">
            <v>0</v>
          </cell>
          <cell r="N133">
            <v>0</v>
          </cell>
          <cell r="O133">
            <v>75956.7</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sheetData>
      <sheetData sheetId="2"/>
      <sheetData sheetId="3" refreshError="1"/>
      <sheetData sheetId="4" refreshError="1"/>
      <sheetData sheetId="5"/>
      <sheetData sheetId="6"/>
      <sheetData sheetId="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harts"/>
      <sheetName val="Recon {pbe}"/>
      <sheetName val="Allow {pbe}"/>
      <sheetName val="Confirm"/>
      <sheetName val="Statistics {pbe}"/>
      <sheetName val="Audit Sampling Table"/>
      <sheetName val="Tickmarks"/>
      <sheetName val="modRollFWD"/>
    </sheetNames>
    <sheetDataSet>
      <sheetData sheetId="0" refreshError="1"/>
      <sheetData sheetId="1" refreshError="1"/>
      <sheetData sheetId="2" refreshError="1"/>
      <sheetData sheetId="3"/>
      <sheetData sheetId="4" refreshError="1"/>
      <sheetData sheetId="5">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J DIC"/>
      <sheetName val="Conciliaciones"/>
      <sheetName val="Ret Compu"/>
      <sheetName val="VENTAS PwC"/>
      <sheetName val="Mayor Ventas"/>
      <sheetName val="Libro Compras PwC"/>
      <sheetName val="Libro Compras wp"/>
      <sheetName val="LIBRO COMPRAS PPC"/>
      <sheetName val="Mayor Cpra"/>
      <sheetName val="AJUSTES"/>
      <sheetName val="A desafectar"/>
      <sheetName val="Agregar"/>
      <sheetName val="Reversiones"/>
      <sheetName val="DJ_DIC"/>
      <sheetName val="Ret_Compu"/>
      <sheetName val="VENTAS_PwC"/>
      <sheetName val="Mayor_Ventas"/>
      <sheetName val="Libro_Compras_PwC"/>
      <sheetName val="Libro_Compras_wp"/>
      <sheetName val="LIBRO_COMPRAS_PPC"/>
      <sheetName val="Mayor_Cpra"/>
      <sheetName val="A_desafectar"/>
      <sheetName val="Fixed and Variable Expenses"/>
      <sheetName val="DJ_DIC1"/>
      <sheetName val="Ret_Compu1"/>
      <sheetName val="VENTAS_PwC1"/>
      <sheetName val="Mayor_Ventas1"/>
      <sheetName val="Libro_Compras_PwC1"/>
      <sheetName val="Libro_Compras_wp1"/>
      <sheetName val="LIBRO_COMPRAS_PPC1"/>
      <sheetName val="Mayor_Cpra1"/>
      <sheetName val="A_desafectar1"/>
      <sheetName val="Fixed_and_Variable_Expenses"/>
    </sheetNames>
    <sheetDataSet>
      <sheetData sheetId="0">
        <row r="30">
          <cell r="M30">
            <v>8058885020</v>
          </cell>
        </row>
      </sheetData>
      <sheetData sheetId="1">
        <row r="19">
          <cell r="E19">
            <v>-700972346</v>
          </cell>
        </row>
      </sheetData>
      <sheetData sheetId="2">
        <row r="7">
          <cell r="I7">
            <v>128172815</v>
          </cell>
        </row>
      </sheetData>
      <sheetData sheetId="3">
        <row r="101">
          <cell r="H101">
            <v>-700972346</v>
          </cell>
        </row>
      </sheetData>
      <sheetData sheetId="4">
        <row r="112">
          <cell r="J112">
            <v>-700972346</v>
          </cell>
        </row>
      </sheetData>
      <sheetData sheetId="5" refreshError="1"/>
      <sheetData sheetId="6" refreshError="1"/>
      <sheetData sheetId="7">
        <row r="384">
          <cell r="I384">
            <v>552278736</v>
          </cell>
          <cell r="J384">
            <v>289649</v>
          </cell>
        </row>
      </sheetData>
      <sheetData sheetId="8">
        <row r="859">
          <cell r="L859">
            <v>0</v>
          </cell>
        </row>
        <row r="873">
          <cell r="L873">
            <v>563412836</v>
          </cell>
        </row>
      </sheetData>
      <sheetData sheetId="9">
        <row r="351">
          <cell r="L351">
            <v>-10587904.272727251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0">
          <cell r="M30">
            <v>8058885020</v>
          </cell>
        </row>
      </sheetData>
      <sheetData sheetId="24">
        <row r="7">
          <cell r="I7">
            <v>128172815</v>
          </cell>
        </row>
      </sheetData>
      <sheetData sheetId="25">
        <row r="101">
          <cell r="H101">
            <v>-700972346</v>
          </cell>
        </row>
      </sheetData>
      <sheetData sheetId="26">
        <row r="112">
          <cell r="J112">
            <v>-700972346</v>
          </cell>
        </row>
      </sheetData>
      <sheetData sheetId="27"/>
      <sheetData sheetId="28"/>
      <sheetData sheetId="29">
        <row r="384">
          <cell r="I384">
            <v>552278736</v>
          </cell>
        </row>
      </sheetData>
      <sheetData sheetId="30">
        <row r="859">
          <cell r="L859">
            <v>0</v>
          </cell>
        </row>
      </sheetData>
      <sheetData sheetId="31"/>
      <sheetData sheetId="3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 val="hoja_de_trabajo"/>
      <sheetName val="STK_VE"/>
      <sheetName val="VTA_DIARIA"/>
      <sheetName val="hoja_de_trabajo1"/>
      <sheetName val="STK_VE1"/>
      <sheetName val="VTA_DIARIA1"/>
      <sheetName val="hoja_de_trabajo2"/>
      <sheetName val="STK_VE2"/>
      <sheetName val="VTA_DIARIA2"/>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eficientes"/>
      <sheetName val="AxI Act. Fijos Gral"/>
      <sheetName val="Tabla"/>
      <sheetName val="AxI_Act__Fijos_Gral"/>
      <sheetName val="AxI_Act__Fijos_Gral1"/>
      <sheetName val="AxI_Act__Fijos_Gral2"/>
    </sheetNames>
    <sheetDataSet>
      <sheetData sheetId="0" refreshError="1"/>
      <sheetData sheetId="1" refreshError="1"/>
      <sheetData sheetId="2" refreshError="1">
        <row r="1">
          <cell r="A1" t="str">
            <v>Fecha</v>
          </cell>
          <cell r="B1" t="str">
            <v>Período</v>
          </cell>
          <cell r="F1" t="str">
            <v>Clase af</v>
          </cell>
          <cell r="G1" t="str">
            <v>Descripción Clase</v>
          </cell>
          <cell r="H1" t="str">
            <v>Rubro Anexo A</v>
          </cell>
        </row>
        <row r="2">
          <cell r="A2">
            <v>37408</v>
          </cell>
          <cell r="B2">
            <v>0</v>
          </cell>
          <cell r="F2" t="str">
            <v>00010500</v>
          </cell>
          <cell r="G2" t="str">
            <v>Edificios</v>
          </cell>
          <cell r="H2" t="str">
            <v>Edificios</v>
          </cell>
        </row>
        <row r="3">
          <cell r="A3">
            <v>37377</v>
          </cell>
          <cell r="B3">
            <v>0</v>
          </cell>
          <cell r="F3" t="str">
            <v>00012200</v>
          </cell>
          <cell r="G3" t="str">
            <v>Mejora en Prop de 3º</v>
          </cell>
          <cell r="H3" t="str">
            <v>Edificios</v>
          </cell>
        </row>
        <row r="4">
          <cell r="A4">
            <v>37347</v>
          </cell>
          <cell r="B4">
            <v>0</v>
          </cell>
          <cell r="F4" t="str">
            <v>00011700</v>
          </cell>
          <cell r="G4" t="str">
            <v>Instalaciones</v>
          </cell>
          <cell r="H4" t="str">
            <v>Edificios</v>
          </cell>
        </row>
        <row r="5">
          <cell r="A5">
            <v>37316</v>
          </cell>
          <cell r="B5">
            <v>0</v>
          </cell>
          <cell r="F5" t="str">
            <v>00011100</v>
          </cell>
          <cell r="G5" t="str">
            <v>Eq. Telecomunicación</v>
          </cell>
          <cell r="H5" t="str">
            <v>Edificios</v>
          </cell>
        </row>
        <row r="6">
          <cell r="A6">
            <v>37288</v>
          </cell>
          <cell r="B6">
            <v>0</v>
          </cell>
          <cell r="F6" t="str">
            <v>00011500</v>
          </cell>
          <cell r="G6" t="str">
            <v>Hardware</v>
          </cell>
          <cell r="H6" t="str">
            <v>Equipos de Computación</v>
          </cell>
        </row>
        <row r="7">
          <cell r="A7">
            <v>37257</v>
          </cell>
          <cell r="B7">
            <v>0</v>
          </cell>
          <cell r="F7" t="str">
            <v>00012700</v>
          </cell>
          <cell r="G7" t="str">
            <v>Software</v>
          </cell>
          <cell r="H7" t="str">
            <v>Equipos de Computación</v>
          </cell>
        </row>
        <row r="8">
          <cell r="A8">
            <v>37226</v>
          </cell>
          <cell r="B8">
            <v>1</v>
          </cell>
          <cell r="F8" t="str">
            <v>00011600</v>
          </cell>
          <cell r="G8" t="str">
            <v>Herramientas</v>
          </cell>
          <cell r="H8" t="str">
            <v>Herramientas</v>
          </cell>
        </row>
        <row r="9">
          <cell r="A9">
            <v>37196</v>
          </cell>
          <cell r="B9">
            <v>2</v>
          </cell>
          <cell r="F9" t="str">
            <v>00012300</v>
          </cell>
          <cell r="G9" t="str">
            <v>Muebles y Útiles</v>
          </cell>
          <cell r="H9" t="str">
            <v>Muebles y Útiles</v>
          </cell>
        </row>
        <row r="10">
          <cell r="A10">
            <v>37165</v>
          </cell>
          <cell r="B10">
            <v>3</v>
          </cell>
          <cell r="F10" t="str">
            <v>00012400</v>
          </cell>
          <cell r="G10" t="str">
            <v>Obras en Curso</v>
          </cell>
          <cell r="H10" t="str">
            <v>Obras en Curso</v>
          </cell>
        </row>
        <row r="11">
          <cell r="A11">
            <v>37135</v>
          </cell>
          <cell r="B11">
            <v>4</v>
          </cell>
          <cell r="F11" t="str">
            <v>00010100</v>
          </cell>
          <cell r="G11" t="str">
            <v>Anillo Óptico</v>
          </cell>
          <cell r="H11" t="str">
            <v>Red y Equipos de Transmisión</v>
          </cell>
        </row>
        <row r="12">
          <cell r="A12">
            <v>37104</v>
          </cell>
          <cell r="B12">
            <v>5</v>
          </cell>
          <cell r="F12" t="str">
            <v>00010300</v>
          </cell>
          <cell r="G12" t="str">
            <v>Decodificadores</v>
          </cell>
          <cell r="H12" t="str">
            <v>Red y Equipos de Transmisión</v>
          </cell>
        </row>
        <row r="13">
          <cell r="A13">
            <v>37073</v>
          </cell>
          <cell r="B13">
            <v>6</v>
          </cell>
          <cell r="F13" t="str">
            <v>00010700</v>
          </cell>
          <cell r="G13" t="str">
            <v>Eq. Cable Módem</v>
          </cell>
          <cell r="H13" t="str">
            <v>Red y Equipos de Transmisión</v>
          </cell>
        </row>
        <row r="14">
          <cell r="A14">
            <v>37043</v>
          </cell>
          <cell r="B14">
            <v>7</v>
          </cell>
          <cell r="F14" t="str">
            <v>00010800</v>
          </cell>
          <cell r="G14" t="str">
            <v>Equipos de Cabezal</v>
          </cell>
          <cell r="H14" t="str">
            <v>Red y Equipos de Transmisión</v>
          </cell>
        </row>
        <row r="15">
          <cell r="A15">
            <v>37012</v>
          </cell>
          <cell r="B15">
            <v>8</v>
          </cell>
          <cell r="F15" t="str">
            <v>00011200</v>
          </cell>
          <cell r="G15" t="str">
            <v>Eq. Transmisión</v>
          </cell>
          <cell r="H15" t="str">
            <v>Red y Equipos de Transmisión</v>
          </cell>
        </row>
        <row r="16">
          <cell r="A16">
            <v>36982</v>
          </cell>
          <cell r="B16">
            <v>9</v>
          </cell>
          <cell r="F16" t="str">
            <v>00011800</v>
          </cell>
          <cell r="G16" t="str">
            <v>Inst. Domiciliarias</v>
          </cell>
          <cell r="H16" t="str">
            <v>Red y Equipos de Transmisión</v>
          </cell>
        </row>
        <row r="17">
          <cell r="A17">
            <v>36951</v>
          </cell>
          <cell r="B17">
            <v>10</v>
          </cell>
          <cell r="F17" t="str">
            <v>00012500</v>
          </cell>
          <cell r="G17" t="str">
            <v>Red Exterior</v>
          </cell>
          <cell r="H17" t="str">
            <v>Red y Equipos de Transmisión</v>
          </cell>
        </row>
        <row r="18">
          <cell r="A18">
            <v>36923</v>
          </cell>
          <cell r="B18">
            <v>11</v>
          </cell>
          <cell r="F18" t="str">
            <v>00012600</v>
          </cell>
          <cell r="G18" t="str">
            <v>Rodados</v>
          </cell>
          <cell r="H18" t="str">
            <v>Rodados</v>
          </cell>
        </row>
        <row r="19">
          <cell r="A19">
            <v>36892</v>
          </cell>
          <cell r="B19">
            <v>12</v>
          </cell>
          <cell r="F19" t="str">
            <v>00012800</v>
          </cell>
          <cell r="G19" t="str">
            <v>Terrenos</v>
          </cell>
          <cell r="H19" t="str">
            <v>Terrenos</v>
          </cell>
        </row>
        <row r="20">
          <cell r="A20">
            <v>36861</v>
          </cell>
          <cell r="B20">
            <v>13</v>
          </cell>
        </row>
        <row r="21">
          <cell r="A21">
            <v>36831</v>
          </cell>
          <cell r="B21">
            <v>14</v>
          </cell>
        </row>
        <row r="22">
          <cell r="A22">
            <v>36800</v>
          </cell>
          <cell r="B22">
            <v>15</v>
          </cell>
        </row>
        <row r="23">
          <cell r="A23">
            <v>36770</v>
          </cell>
          <cell r="B23">
            <v>16</v>
          </cell>
        </row>
        <row r="24">
          <cell r="A24">
            <v>36739</v>
          </cell>
          <cell r="B24">
            <v>17</v>
          </cell>
        </row>
        <row r="25">
          <cell r="A25">
            <v>36708</v>
          </cell>
          <cell r="B25">
            <v>18</v>
          </cell>
        </row>
        <row r="26">
          <cell r="A26">
            <v>36678</v>
          </cell>
          <cell r="B26">
            <v>19</v>
          </cell>
        </row>
        <row r="27">
          <cell r="A27">
            <v>36647</v>
          </cell>
          <cell r="B27">
            <v>20</v>
          </cell>
        </row>
        <row r="28">
          <cell r="A28">
            <v>36617</v>
          </cell>
          <cell r="B28">
            <v>21</v>
          </cell>
        </row>
        <row r="29">
          <cell r="A29">
            <v>36586</v>
          </cell>
          <cell r="B29">
            <v>22</v>
          </cell>
        </row>
        <row r="30">
          <cell r="A30">
            <v>36557</v>
          </cell>
          <cell r="B30">
            <v>23</v>
          </cell>
        </row>
        <row r="31">
          <cell r="A31">
            <v>36526</v>
          </cell>
          <cell r="B31">
            <v>24</v>
          </cell>
        </row>
        <row r="32">
          <cell r="A32">
            <v>36495</v>
          </cell>
          <cell r="B32">
            <v>25</v>
          </cell>
        </row>
        <row r="33">
          <cell r="A33">
            <v>36465</v>
          </cell>
          <cell r="B33">
            <v>26</v>
          </cell>
        </row>
        <row r="34">
          <cell r="A34">
            <v>36434</v>
          </cell>
          <cell r="B34">
            <v>27</v>
          </cell>
        </row>
        <row r="35">
          <cell r="A35">
            <v>36404</v>
          </cell>
          <cell r="B35">
            <v>28</v>
          </cell>
        </row>
        <row r="36">
          <cell r="A36">
            <v>36373</v>
          </cell>
          <cell r="B36">
            <v>29</v>
          </cell>
        </row>
        <row r="37">
          <cell r="A37">
            <v>36342</v>
          </cell>
          <cell r="B37">
            <v>30</v>
          </cell>
        </row>
        <row r="38">
          <cell r="A38">
            <v>36312</v>
          </cell>
          <cell r="B38">
            <v>31</v>
          </cell>
        </row>
        <row r="39">
          <cell r="A39">
            <v>36281</v>
          </cell>
          <cell r="B39">
            <v>32</v>
          </cell>
        </row>
        <row r="40">
          <cell r="A40">
            <v>36251</v>
          </cell>
          <cell r="B40">
            <v>33</v>
          </cell>
        </row>
        <row r="41">
          <cell r="A41">
            <v>36220</v>
          </cell>
          <cell r="B41">
            <v>34</v>
          </cell>
        </row>
        <row r="42">
          <cell r="A42">
            <v>36192</v>
          </cell>
          <cell r="B42">
            <v>35</v>
          </cell>
        </row>
        <row r="43">
          <cell r="A43">
            <v>36161</v>
          </cell>
          <cell r="B43">
            <v>36</v>
          </cell>
        </row>
        <row r="44">
          <cell r="A44">
            <v>36130</v>
          </cell>
          <cell r="B44">
            <v>37</v>
          </cell>
        </row>
        <row r="45">
          <cell r="A45">
            <v>36100</v>
          </cell>
          <cell r="B45">
            <v>38</v>
          </cell>
        </row>
        <row r="46">
          <cell r="A46">
            <v>36069</v>
          </cell>
          <cell r="B46">
            <v>39</v>
          </cell>
        </row>
        <row r="47">
          <cell r="A47">
            <v>36039</v>
          </cell>
          <cell r="B47">
            <v>40</v>
          </cell>
        </row>
        <row r="48">
          <cell r="A48">
            <v>36008</v>
          </cell>
          <cell r="B48">
            <v>41</v>
          </cell>
        </row>
        <row r="49">
          <cell r="A49">
            <v>35977</v>
          </cell>
          <cell r="B49">
            <v>42</v>
          </cell>
        </row>
        <row r="50">
          <cell r="A50">
            <v>35947</v>
          </cell>
          <cell r="B50">
            <v>43</v>
          </cell>
        </row>
        <row r="51">
          <cell r="A51">
            <v>35916</v>
          </cell>
          <cell r="B51">
            <v>44</v>
          </cell>
        </row>
        <row r="52">
          <cell r="A52">
            <v>35886</v>
          </cell>
          <cell r="B52">
            <v>45</v>
          </cell>
        </row>
        <row r="53">
          <cell r="A53">
            <v>35855</v>
          </cell>
          <cell r="B53">
            <v>46</v>
          </cell>
        </row>
        <row r="54">
          <cell r="A54">
            <v>35827</v>
          </cell>
          <cell r="B54">
            <v>47</v>
          </cell>
        </row>
        <row r="55">
          <cell r="A55">
            <v>35796</v>
          </cell>
          <cell r="B55">
            <v>48</v>
          </cell>
        </row>
        <row r="56">
          <cell r="A56">
            <v>35765</v>
          </cell>
          <cell r="B56">
            <v>49</v>
          </cell>
        </row>
        <row r="57">
          <cell r="A57">
            <v>35735</v>
          </cell>
          <cell r="B57">
            <v>50</v>
          </cell>
        </row>
        <row r="58">
          <cell r="A58">
            <v>35704</v>
          </cell>
          <cell r="B58">
            <v>51</v>
          </cell>
        </row>
        <row r="59">
          <cell r="A59">
            <v>35674</v>
          </cell>
          <cell r="B59">
            <v>52</v>
          </cell>
        </row>
        <row r="60">
          <cell r="A60">
            <v>35643</v>
          </cell>
          <cell r="B60">
            <v>53</v>
          </cell>
        </row>
        <row r="61">
          <cell r="A61">
            <v>35612</v>
          </cell>
          <cell r="B61">
            <v>54</v>
          </cell>
        </row>
        <row r="62">
          <cell r="A62">
            <v>35582</v>
          </cell>
          <cell r="B62">
            <v>55</v>
          </cell>
        </row>
        <row r="63">
          <cell r="A63">
            <v>35551</v>
          </cell>
          <cell r="B63">
            <v>56</v>
          </cell>
        </row>
        <row r="64">
          <cell r="A64">
            <v>35521</v>
          </cell>
          <cell r="B64">
            <v>57</v>
          </cell>
        </row>
        <row r="65">
          <cell r="A65">
            <v>35490</v>
          </cell>
          <cell r="B65">
            <v>58</v>
          </cell>
        </row>
        <row r="66">
          <cell r="A66">
            <v>35462</v>
          </cell>
          <cell r="B66">
            <v>59</v>
          </cell>
        </row>
        <row r="67">
          <cell r="A67">
            <v>35431</v>
          </cell>
          <cell r="B67">
            <v>60</v>
          </cell>
        </row>
        <row r="68">
          <cell r="A68">
            <v>35400</v>
          </cell>
          <cell r="B68">
            <v>61</v>
          </cell>
        </row>
        <row r="69">
          <cell r="A69">
            <v>35370</v>
          </cell>
          <cell r="B69">
            <v>62</v>
          </cell>
        </row>
        <row r="70">
          <cell r="A70">
            <v>35339</v>
          </cell>
          <cell r="B70">
            <v>63</v>
          </cell>
        </row>
        <row r="71">
          <cell r="A71">
            <v>35309</v>
          </cell>
          <cell r="B71">
            <v>64</v>
          </cell>
        </row>
        <row r="72">
          <cell r="A72">
            <v>35278</v>
          </cell>
          <cell r="B72">
            <v>65</v>
          </cell>
        </row>
        <row r="73">
          <cell r="A73">
            <v>35247</v>
          </cell>
          <cell r="B73">
            <v>66</v>
          </cell>
        </row>
        <row r="74">
          <cell r="A74">
            <v>35217</v>
          </cell>
          <cell r="B74">
            <v>67</v>
          </cell>
        </row>
        <row r="75">
          <cell r="A75">
            <v>35186</v>
          </cell>
          <cell r="B75">
            <v>68</v>
          </cell>
        </row>
        <row r="76">
          <cell r="A76">
            <v>35156</v>
          </cell>
          <cell r="B76">
            <v>69</v>
          </cell>
        </row>
        <row r="77">
          <cell r="A77">
            <v>35125</v>
          </cell>
          <cell r="B77">
            <v>70</v>
          </cell>
        </row>
        <row r="78">
          <cell r="A78">
            <v>35096</v>
          </cell>
          <cell r="B78">
            <v>71</v>
          </cell>
        </row>
        <row r="79">
          <cell r="A79">
            <v>35065</v>
          </cell>
          <cell r="B79">
            <v>72</v>
          </cell>
        </row>
        <row r="80">
          <cell r="A80">
            <v>35034</v>
          </cell>
          <cell r="B80">
            <v>73</v>
          </cell>
        </row>
        <row r="81">
          <cell r="A81">
            <v>35004</v>
          </cell>
          <cell r="B81">
            <v>74</v>
          </cell>
        </row>
        <row r="82">
          <cell r="A82">
            <v>34973</v>
          </cell>
          <cell r="B82">
            <v>75</v>
          </cell>
        </row>
        <row r="83">
          <cell r="A83">
            <v>34943</v>
          </cell>
          <cell r="B83">
            <v>76</v>
          </cell>
        </row>
        <row r="84">
          <cell r="A84">
            <v>34912</v>
          </cell>
          <cell r="B84">
            <v>77</v>
          </cell>
        </row>
        <row r="85">
          <cell r="A85">
            <v>34881</v>
          </cell>
          <cell r="B85">
            <v>78</v>
          </cell>
        </row>
        <row r="86">
          <cell r="A86">
            <v>34851</v>
          </cell>
          <cell r="B86">
            <v>79</v>
          </cell>
        </row>
        <row r="87">
          <cell r="A87">
            <v>34820</v>
          </cell>
          <cell r="B87">
            <v>80</v>
          </cell>
        </row>
        <row r="88">
          <cell r="A88">
            <v>34790</v>
          </cell>
          <cell r="B88">
            <v>81</v>
          </cell>
        </row>
        <row r="89">
          <cell r="A89">
            <v>34759</v>
          </cell>
          <cell r="B89">
            <v>82</v>
          </cell>
        </row>
        <row r="90">
          <cell r="A90">
            <v>34731</v>
          </cell>
          <cell r="B90">
            <v>83</v>
          </cell>
        </row>
        <row r="91">
          <cell r="A91">
            <v>34700</v>
          </cell>
          <cell r="B91">
            <v>84</v>
          </cell>
        </row>
        <row r="92">
          <cell r="A92">
            <v>34669</v>
          </cell>
          <cell r="B92">
            <v>85</v>
          </cell>
        </row>
        <row r="93">
          <cell r="A93">
            <v>34639</v>
          </cell>
          <cell r="B93">
            <v>86</v>
          </cell>
        </row>
        <row r="94">
          <cell r="A94">
            <v>34608</v>
          </cell>
          <cell r="B94">
            <v>87</v>
          </cell>
        </row>
        <row r="95">
          <cell r="A95">
            <v>34578</v>
          </cell>
          <cell r="B95">
            <v>88</v>
          </cell>
        </row>
        <row r="96">
          <cell r="A96">
            <v>34547</v>
          </cell>
          <cell r="B96">
            <v>89</v>
          </cell>
        </row>
        <row r="97">
          <cell r="A97">
            <v>34516</v>
          </cell>
          <cell r="B97">
            <v>90</v>
          </cell>
        </row>
        <row r="98">
          <cell r="A98">
            <v>34486</v>
          </cell>
          <cell r="B98">
            <v>91</v>
          </cell>
        </row>
        <row r="99">
          <cell r="A99">
            <v>34455</v>
          </cell>
          <cell r="B99">
            <v>92</v>
          </cell>
        </row>
        <row r="100">
          <cell r="A100">
            <v>34425</v>
          </cell>
          <cell r="B100">
            <v>93</v>
          </cell>
        </row>
        <row r="101">
          <cell r="A101">
            <v>34394</v>
          </cell>
          <cell r="B101">
            <v>94</v>
          </cell>
        </row>
        <row r="102">
          <cell r="A102">
            <v>34366</v>
          </cell>
          <cell r="B102">
            <v>95</v>
          </cell>
        </row>
        <row r="103">
          <cell r="A103">
            <v>34335</v>
          </cell>
          <cell r="B103">
            <v>96</v>
          </cell>
        </row>
        <row r="104">
          <cell r="A104">
            <v>34304</v>
          </cell>
          <cell r="B104">
            <v>97</v>
          </cell>
        </row>
        <row r="105">
          <cell r="A105">
            <v>34274</v>
          </cell>
          <cell r="B105">
            <v>98</v>
          </cell>
        </row>
        <row r="106">
          <cell r="A106">
            <v>34243</v>
          </cell>
          <cell r="B106">
            <v>99</v>
          </cell>
        </row>
        <row r="107">
          <cell r="A107">
            <v>34213</v>
          </cell>
          <cell r="B107">
            <v>100</v>
          </cell>
        </row>
        <row r="108">
          <cell r="A108">
            <v>34182</v>
          </cell>
          <cell r="B108">
            <v>101</v>
          </cell>
        </row>
        <row r="109">
          <cell r="A109">
            <v>34151</v>
          </cell>
          <cell r="B109">
            <v>102</v>
          </cell>
        </row>
        <row r="110">
          <cell r="A110">
            <v>34121</v>
          </cell>
          <cell r="B110">
            <v>103</v>
          </cell>
        </row>
        <row r="111">
          <cell r="A111">
            <v>34090</v>
          </cell>
          <cell r="B111">
            <v>104</v>
          </cell>
        </row>
        <row r="112">
          <cell r="A112">
            <v>34060</v>
          </cell>
          <cell r="B112">
            <v>105</v>
          </cell>
        </row>
        <row r="113">
          <cell r="A113">
            <v>34029</v>
          </cell>
          <cell r="B113">
            <v>106</v>
          </cell>
        </row>
        <row r="114">
          <cell r="A114">
            <v>34001</v>
          </cell>
          <cell r="B114">
            <v>107</v>
          </cell>
        </row>
        <row r="115">
          <cell r="A115">
            <v>33970</v>
          </cell>
          <cell r="B115">
            <v>108</v>
          </cell>
        </row>
        <row r="116">
          <cell r="A116">
            <v>33939</v>
          </cell>
          <cell r="B116">
            <v>109</v>
          </cell>
        </row>
        <row r="117">
          <cell r="A117">
            <v>33909</v>
          </cell>
          <cell r="B117">
            <v>110</v>
          </cell>
        </row>
        <row r="118">
          <cell r="A118">
            <v>33878</v>
          </cell>
          <cell r="B118">
            <v>111</v>
          </cell>
        </row>
        <row r="119">
          <cell r="A119">
            <v>33848</v>
          </cell>
          <cell r="B119">
            <v>112</v>
          </cell>
        </row>
        <row r="120">
          <cell r="A120">
            <v>33817</v>
          </cell>
          <cell r="B120">
            <v>113</v>
          </cell>
        </row>
        <row r="121">
          <cell r="A121">
            <v>33786</v>
          </cell>
          <cell r="B121">
            <v>114</v>
          </cell>
        </row>
        <row r="122">
          <cell r="A122">
            <v>33756</v>
          </cell>
          <cell r="B122">
            <v>115</v>
          </cell>
        </row>
        <row r="123">
          <cell r="A123">
            <v>33725</v>
          </cell>
          <cell r="B123">
            <v>116</v>
          </cell>
        </row>
        <row r="124">
          <cell r="A124">
            <v>33695</v>
          </cell>
          <cell r="B124">
            <v>117</v>
          </cell>
        </row>
        <row r="125">
          <cell r="A125">
            <v>33664</v>
          </cell>
          <cell r="B125">
            <v>118</v>
          </cell>
        </row>
        <row r="126">
          <cell r="A126">
            <v>33635</v>
          </cell>
          <cell r="B126">
            <v>119</v>
          </cell>
        </row>
        <row r="127">
          <cell r="A127">
            <v>33604</v>
          </cell>
          <cell r="B127">
            <v>120</v>
          </cell>
        </row>
        <row r="128">
          <cell r="A128">
            <v>33573</v>
          </cell>
          <cell r="B128">
            <v>121</v>
          </cell>
        </row>
        <row r="129">
          <cell r="A129">
            <v>33543</v>
          </cell>
          <cell r="B129">
            <v>122</v>
          </cell>
        </row>
        <row r="130">
          <cell r="A130">
            <v>33512</v>
          </cell>
          <cell r="B130">
            <v>123</v>
          </cell>
        </row>
        <row r="131">
          <cell r="A131">
            <v>33482</v>
          </cell>
          <cell r="B131">
            <v>124</v>
          </cell>
        </row>
        <row r="132">
          <cell r="A132">
            <v>33451</v>
          </cell>
          <cell r="B132">
            <v>125</v>
          </cell>
        </row>
        <row r="133">
          <cell r="A133">
            <v>33420</v>
          </cell>
          <cell r="B133">
            <v>126</v>
          </cell>
        </row>
        <row r="134">
          <cell r="A134">
            <v>33390</v>
          </cell>
          <cell r="B134">
            <v>127</v>
          </cell>
        </row>
        <row r="135">
          <cell r="A135">
            <v>33359</v>
          </cell>
          <cell r="B135">
            <v>128</v>
          </cell>
        </row>
        <row r="136">
          <cell r="A136">
            <v>33329</v>
          </cell>
          <cell r="B136">
            <v>129</v>
          </cell>
        </row>
        <row r="137">
          <cell r="A137">
            <v>33298</v>
          </cell>
          <cell r="B137">
            <v>130</v>
          </cell>
        </row>
        <row r="138">
          <cell r="A138">
            <v>33270</v>
          </cell>
          <cell r="B138">
            <v>131</v>
          </cell>
        </row>
        <row r="139">
          <cell r="A139">
            <v>33239</v>
          </cell>
          <cell r="B139">
            <v>132</v>
          </cell>
        </row>
        <row r="140">
          <cell r="A140">
            <v>33208</v>
          </cell>
          <cell r="B140">
            <v>133</v>
          </cell>
        </row>
        <row r="141">
          <cell r="A141">
            <v>33178</v>
          </cell>
          <cell r="B141">
            <v>134</v>
          </cell>
        </row>
        <row r="142">
          <cell r="A142">
            <v>33147</v>
          </cell>
          <cell r="B142">
            <v>135</v>
          </cell>
        </row>
        <row r="143">
          <cell r="A143">
            <v>33117</v>
          </cell>
          <cell r="B143">
            <v>136</v>
          </cell>
        </row>
        <row r="144">
          <cell r="A144">
            <v>33086</v>
          </cell>
          <cell r="B144">
            <v>137</v>
          </cell>
        </row>
        <row r="145">
          <cell r="A145">
            <v>33055</v>
          </cell>
          <cell r="B145">
            <v>138</v>
          </cell>
        </row>
        <row r="146">
          <cell r="A146">
            <v>33025</v>
          </cell>
          <cell r="B146">
            <v>139</v>
          </cell>
        </row>
        <row r="147">
          <cell r="A147">
            <v>32994</v>
          </cell>
          <cell r="B147">
            <v>140</v>
          </cell>
        </row>
        <row r="148">
          <cell r="A148">
            <v>32964</v>
          </cell>
          <cell r="B148">
            <v>141</v>
          </cell>
        </row>
        <row r="149">
          <cell r="A149">
            <v>32933</v>
          </cell>
          <cell r="B149">
            <v>142</v>
          </cell>
        </row>
        <row r="150">
          <cell r="A150">
            <v>32905</v>
          </cell>
          <cell r="B150">
            <v>143</v>
          </cell>
        </row>
        <row r="151">
          <cell r="A151">
            <v>32874</v>
          </cell>
          <cell r="B151">
            <v>144</v>
          </cell>
        </row>
        <row r="152">
          <cell r="A152">
            <v>32843</v>
          </cell>
          <cell r="B152">
            <v>145</v>
          </cell>
        </row>
        <row r="153">
          <cell r="A153">
            <v>32813</v>
          </cell>
          <cell r="B153">
            <v>146</v>
          </cell>
        </row>
        <row r="154">
          <cell r="A154">
            <v>32782</v>
          </cell>
          <cell r="B154">
            <v>147</v>
          </cell>
        </row>
        <row r="155">
          <cell r="A155">
            <v>32752</v>
          </cell>
          <cell r="B155">
            <v>148</v>
          </cell>
        </row>
        <row r="156">
          <cell r="A156">
            <v>32721</v>
          </cell>
          <cell r="B156">
            <v>149</v>
          </cell>
        </row>
        <row r="157">
          <cell r="A157">
            <v>32690</v>
          </cell>
          <cell r="B157">
            <v>150</v>
          </cell>
        </row>
        <row r="158">
          <cell r="A158">
            <v>32660</v>
          </cell>
          <cell r="B158">
            <v>151</v>
          </cell>
        </row>
        <row r="159">
          <cell r="A159">
            <v>32629</v>
          </cell>
          <cell r="B159">
            <v>152</v>
          </cell>
        </row>
        <row r="160">
          <cell r="A160">
            <v>32599</v>
          </cell>
          <cell r="B160">
            <v>153</v>
          </cell>
        </row>
        <row r="161">
          <cell r="A161">
            <v>32568</v>
          </cell>
          <cell r="B161">
            <v>154</v>
          </cell>
        </row>
        <row r="162">
          <cell r="A162">
            <v>32540</v>
          </cell>
          <cell r="B162">
            <v>155</v>
          </cell>
        </row>
        <row r="163">
          <cell r="A163">
            <v>32509</v>
          </cell>
          <cell r="B163">
            <v>156</v>
          </cell>
        </row>
        <row r="164">
          <cell r="A164">
            <v>32478</v>
          </cell>
          <cell r="B164">
            <v>157</v>
          </cell>
        </row>
        <row r="165">
          <cell r="A165">
            <v>32448</v>
          </cell>
          <cell r="B165">
            <v>158</v>
          </cell>
        </row>
        <row r="166">
          <cell r="A166">
            <v>32417</v>
          </cell>
          <cell r="B166">
            <v>159</v>
          </cell>
        </row>
        <row r="167">
          <cell r="A167">
            <v>32387</v>
          </cell>
          <cell r="B167">
            <v>160</v>
          </cell>
        </row>
        <row r="168">
          <cell r="A168">
            <v>32356</v>
          </cell>
          <cell r="B168">
            <v>161</v>
          </cell>
        </row>
        <row r="169">
          <cell r="A169">
            <v>32325</v>
          </cell>
          <cell r="B169">
            <v>162</v>
          </cell>
        </row>
        <row r="170">
          <cell r="A170">
            <v>32295</v>
          </cell>
          <cell r="B170">
            <v>163</v>
          </cell>
        </row>
        <row r="171">
          <cell r="A171">
            <v>32264</v>
          </cell>
          <cell r="B171">
            <v>164</v>
          </cell>
        </row>
        <row r="172">
          <cell r="A172">
            <v>32234</v>
          </cell>
          <cell r="B172">
            <v>165</v>
          </cell>
        </row>
        <row r="173">
          <cell r="A173">
            <v>32203</v>
          </cell>
          <cell r="B173">
            <v>166</v>
          </cell>
        </row>
        <row r="174">
          <cell r="A174">
            <v>32174</v>
          </cell>
          <cell r="B174">
            <v>167</v>
          </cell>
        </row>
        <row r="175">
          <cell r="A175">
            <v>32143</v>
          </cell>
          <cell r="B175">
            <v>168</v>
          </cell>
        </row>
        <row r="176">
          <cell r="A176">
            <v>32112</v>
          </cell>
          <cell r="B176">
            <v>169</v>
          </cell>
        </row>
        <row r="177">
          <cell r="A177">
            <v>32082</v>
          </cell>
          <cell r="B177">
            <v>170</v>
          </cell>
        </row>
        <row r="178">
          <cell r="A178">
            <v>32051</v>
          </cell>
          <cell r="B178">
            <v>171</v>
          </cell>
        </row>
        <row r="179">
          <cell r="A179">
            <v>32021</v>
          </cell>
          <cell r="B179">
            <v>172</v>
          </cell>
        </row>
        <row r="180">
          <cell r="A180">
            <v>31990</v>
          </cell>
          <cell r="B180">
            <v>173</v>
          </cell>
        </row>
        <row r="181">
          <cell r="A181">
            <v>31959</v>
          </cell>
          <cell r="B181">
            <v>174</v>
          </cell>
        </row>
        <row r="182">
          <cell r="A182">
            <v>31929</v>
          </cell>
          <cell r="B182">
            <v>175</v>
          </cell>
        </row>
        <row r="183">
          <cell r="A183">
            <v>31898</v>
          </cell>
          <cell r="B183">
            <v>176</v>
          </cell>
        </row>
        <row r="184">
          <cell r="A184">
            <v>31868</v>
          </cell>
          <cell r="B184">
            <v>177</v>
          </cell>
        </row>
        <row r="185">
          <cell r="A185">
            <v>31837</v>
          </cell>
          <cell r="B185">
            <v>178</v>
          </cell>
        </row>
        <row r="186">
          <cell r="A186">
            <v>31809</v>
          </cell>
          <cell r="B186">
            <v>179</v>
          </cell>
        </row>
        <row r="187">
          <cell r="A187">
            <v>31778</v>
          </cell>
          <cell r="B187">
            <v>180</v>
          </cell>
        </row>
        <row r="188">
          <cell r="A188">
            <v>31747</v>
          </cell>
          <cell r="B188">
            <v>181</v>
          </cell>
        </row>
        <row r="189">
          <cell r="A189">
            <v>31717</v>
          </cell>
          <cell r="B189">
            <v>182</v>
          </cell>
        </row>
        <row r="190">
          <cell r="A190">
            <v>31686</v>
          </cell>
          <cell r="B190">
            <v>183</v>
          </cell>
        </row>
        <row r="191">
          <cell r="A191">
            <v>31656</v>
          </cell>
          <cell r="B191">
            <v>184</v>
          </cell>
        </row>
        <row r="192">
          <cell r="A192">
            <v>31625</v>
          </cell>
          <cell r="B192">
            <v>185</v>
          </cell>
        </row>
        <row r="193">
          <cell r="A193">
            <v>31594</v>
          </cell>
          <cell r="B193">
            <v>186</v>
          </cell>
        </row>
        <row r="194">
          <cell r="A194">
            <v>31564</v>
          </cell>
          <cell r="B194">
            <v>187</v>
          </cell>
        </row>
        <row r="195">
          <cell r="A195">
            <v>31533</v>
          </cell>
          <cell r="B195">
            <v>188</v>
          </cell>
        </row>
        <row r="196">
          <cell r="A196">
            <v>31503</v>
          </cell>
          <cell r="B196">
            <v>189</v>
          </cell>
        </row>
        <row r="197">
          <cell r="A197">
            <v>31472</v>
          </cell>
          <cell r="B197">
            <v>190</v>
          </cell>
        </row>
        <row r="198">
          <cell r="A198">
            <v>31444</v>
          </cell>
          <cell r="B198">
            <v>191</v>
          </cell>
        </row>
        <row r="199">
          <cell r="A199">
            <v>31413</v>
          </cell>
          <cell r="B199">
            <v>192</v>
          </cell>
        </row>
        <row r="200">
          <cell r="A200">
            <v>31382</v>
          </cell>
          <cell r="B200">
            <v>193</v>
          </cell>
        </row>
        <row r="201">
          <cell r="A201">
            <v>31352</v>
          </cell>
          <cell r="B201">
            <v>194</v>
          </cell>
        </row>
        <row r="202">
          <cell r="A202">
            <v>31321</v>
          </cell>
          <cell r="B202">
            <v>195</v>
          </cell>
        </row>
        <row r="203">
          <cell r="A203">
            <v>31291</v>
          </cell>
          <cell r="B203">
            <v>196</v>
          </cell>
        </row>
        <row r="204">
          <cell r="A204">
            <v>31260</v>
          </cell>
          <cell r="B204">
            <v>197</v>
          </cell>
        </row>
        <row r="205">
          <cell r="A205">
            <v>31229</v>
          </cell>
          <cell r="B205">
            <v>198</v>
          </cell>
        </row>
        <row r="206">
          <cell r="A206">
            <v>31199</v>
          </cell>
          <cell r="B206">
            <v>199</v>
          </cell>
        </row>
        <row r="207">
          <cell r="A207">
            <v>31168</v>
          </cell>
          <cell r="B207">
            <v>200</v>
          </cell>
        </row>
        <row r="208">
          <cell r="A208">
            <v>31138</v>
          </cell>
          <cell r="B208">
            <v>201</v>
          </cell>
        </row>
        <row r="209">
          <cell r="A209">
            <v>31107</v>
          </cell>
          <cell r="B209">
            <v>202</v>
          </cell>
        </row>
        <row r="210">
          <cell r="A210">
            <v>31079</v>
          </cell>
          <cell r="B210">
            <v>203</v>
          </cell>
        </row>
        <row r="211">
          <cell r="A211">
            <v>31048</v>
          </cell>
          <cell r="B211">
            <v>204</v>
          </cell>
        </row>
        <row r="212">
          <cell r="A212">
            <v>31017</v>
          </cell>
          <cell r="B212">
            <v>205</v>
          </cell>
        </row>
        <row r="213">
          <cell r="A213">
            <v>30987</v>
          </cell>
          <cell r="B213">
            <v>206</v>
          </cell>
        </row>
        <row r="214">
          <cell r="A214">
            <v>30956</v>
          </cell>
          <cell r="B214">
            <v>207</v>
          </cell>
        </row>
        <row r="215">
          <cell r="A215">
            <v>30926</v>
          </cell>
          <cell r="B215">
            <v>208</v>
          </cell>
        </row>
        <row r="216">
          <cell r="A216">
            <v>30895</v>
          </cell>
          <cell r="B216">
            <v>209</v>
          </cell>
        </row>
        <row r="217">
          <cell r="A217">
            <v>30864</v>
          </cell>
          <cell r="B217">
            <v>210</v>
          </cell>
        </row>
        <row r="218">
          <cell r="A218">
            <v>30834</v>
          </cell>
          <cell r="B218">
            <v>211</v>
          </cell>
        </row>
        <row r="219">
          <cell r="A219">
            <v>30803</v>
          </cell>
          <cell r="B219">
            <v>212</v>
          </cell>
        </row>
        <row r="220">
          <cell r="A220">
            <v>30773</v>
          </cell>
          <cell r="B220">
            <v>213</v>
          </cell>
        </row>
        <row r="221">
          <cell r="A221">
            <v>30742</v>
          </cell>
          <cell r="B221">
            <v>214</v>
          </cell>
        </row>
        <row r="222">
          <cell r="A222">
            <v>30713</v>
          </cell>
          <cell r="B222">
            <v>215</v>
          </cell>
        </row>
        <row r="223">
          <cell r="A223">
            <v>30682</v>
          </cell>
          <cell r="B223">
            <v>216</v>
          </cell>
        </row>
        <row r="224">
          <cell r="A224">
            <v>30651</v>
          </cell>
          <cell r="B224">
            <v>217</v>
          </cell>
        </row>
        <row r="225">
          <cell r="A225">
            <v>30621</v>
          </cell>
          <cell r="B225">
            <v>218</v>
          </cell>
        </row>
        <row r="226">
          <cell r="A226">
            <v>30590</v>
          </cell>
          <cell r="B226">
            <v>219</v>
          </cell>
        </row>
        <row r="227">
          <cell r="A227">
            <v>30560</v>
          </cell>
          <cell r="B227">
            <v>220</v>
          </cell>
        </row>
        <row r="228">
          <cell r="A228">
            <v>30529</v>
          </cell>
          <cell r="B228">
            <v>221</v>
          </cell>
        </row>
        <row r="229">
          <cell r="A229">
            <v>30498</v>
          </cell>
          <cell r="B229">
            <v>222</v>
          </cell>
        </row>
        <row r="230">
          <cell r="A230">
            <v>30468</v>
          </cell>
          <cell r="B230">
            <v>223</v>
          </cell>
        </row>
        <row r="231">
          <cell r="A231">
            <v>30437</v>
          </cell>
          <cell r="B231">
            <v>224</v>
          </cell>
        </row>
        <row r="232">
          <cell r="A232">
            <v>30407</v>
          </cell>
          <cell r="B232">
            <v>225</v>
          </cell>
        </row>
        <row r="233">
          <cell r="A233">
            <v>30376</v>
          </cell>
          <cell r="B233">
            <v>226</v>
          </cell>
        </row>
        <row r="234">
          <cell r="A234">
            <v>30348</v>
          </cell>
          <cell r="B234">
            <v>227</v>
          </cell>
        </row>
        <row r="235">
          <cell r="A235">
            <v>30317</v>
          </cell>
          <cell r="B235">
            <v>228</v>
          </cell>
        </row>
        <row r="236">
          <cell r="A236">
            <v>30286</v>
          </cell>
          <cell r="B236">
            <v>229</v>
          </cell>
        </row>
        <row r="237">
          <cell r="A237">
            <v>30256</v>
          </cell>
          <cell r="B237">
            <v>230</v>
          </cell>
        </row>
        <row r="238">
          <cell r="A238">
            <v>30225</v>
          </cell>
          <cell r="B238">
            <v>231</v>
          </cell>
        </row>
        <row r="239">
          <cell r="A239">
            <v>30195</v>
          </cell>
          <cell r="B239">
            <v>232</v>
          </cell>
        </row>
        <row r="240">
          <cell r="A240">
            <v>30164</v>
          </cell>
          <cell r="B240">
            <v>233</v>
          </cell>
        </row>
        <row r="241">
          <cell r="A241">
            <v>30133</v>
          </cell>
          <cell r="B241">
            <v>234</v>
          </cell>
        </row>
        <row r="242">
          <cell r="A242">
            <v>30103</v>
          </cell>
          <cell r="B242">
            <v>235</v>
          </cell>
        </row>
        <row r="243">
          <cell r="A243">
            <v>30072</v>
          </cell>
          <cell r="B243">
            <v>236</v>
          </cell>
        </row>
        <row r="244">
          <cell r="A244">
            <v>30042</v>
          </cell>
          <cell r="B244">
            <v>237</v>
          </cell>
        </row>
        <row r="245">
          <cell r="A245">
            <v>30011</v>
          </cell>
          <cell r="B245">
            <v>238</v>
          </cell>
        </row>
        <row r="246">
          <cell r="A246">
            <v>29983</v>
          </cell>
          <cell r="B246">
            <v>239</v>
          </cell>
        </row>
        <row r="247">
          <cell r="A247">
            <v>29952</v>
          </cell>
          <cell r="B247">
            <v>240</v>
          </cell>
        </row>
        <row r="248">
          <cell r="A248">
            <v>29921</v>
          </cell>
          <cell r="B248">
            <v>241</v>
          </cell>
        </row>
        <row r="249">
          <cell r="A249">
            <v>29891</v>
          </cell>
          <cell r="B249">
            <v>242</v>
          </cell>
        </row>
        <row r="250">
          <cell r="A250">
            <v>29860</v>
          </cell>
          <cell r="B250">
            <v>243</v>
          </cell>
        </row>
        <row r="251">
          <cell r="A251">
            <v>29830</v>
          </cell>
          <cell r="B251">
            <v>244</v>
          </cell>
        </row>
        <row r="252">
          <cell r="A252">
            <v>29799</v>
          </cell>
          <cell r="B252">
            <v>245</v>
          </cell>
        </row>
        <row r="253">
          <cell r="A253">
            <v>29768</v>
          </cell>
          <cell r="B253">
            <v>246</v>
          </cell>
        </row>
        <row r="254">
          <cell r="A254">
            <v>29738</v>
          </cell>
          <cell r="B254">
            <v>247</v>
          </cell>
        </row>
        <row r="255">
          <cell r="A255">
            <v>29707</v>
          </cell>
          <cell r="B255">
            <v>248</v>
          </cell>
        </row>
        <row r="256">
          <cell r="A256">
            <v>29677</v>
          </cell>
          <cell r="B256">
            <v>249</v>
          </cell>
        </row>
        <row r="257">
          <cell r="A257">
            <v>29646</v>
          </cell>
          <cell r="B257">
            <v>250</v>
          </cell>
        </row>
        <row r="258">
          <cell r="A258">
            <v>29618</v>
          </cell>
          <cell r="B258">
            <v>251</v>
          </cell>
        </row>
        <row r="259">
          <cell r="A259">
            <v>29587</v>
          </cell>
          <cell r="B259">
            <v>252</v>
          </cell>
        </row>
        <row r="260">
          <cell r="A260">
            <v>29556</v>
          </cell>
          <cell r="B260">
            <v>253</v>
          </cell>
        </row>
        <row r="261">
          <cell r="A261">
            <v>29526</v>
          </cell>
          <cell r="B261">
            <v>254</v>
          </cell>
        </row>
        <row r="262">
          <cell r="A262">
            <v>29495</v>
          </cell>
          <cell r="B262">
            <v>255</v>
          </cell>
        </row>
        <row r="263">
          <cell r="A263">
            <v>29465</v>
          </cell>
          <cell r="B263">
            <v>256</v>
          </cell>
        </row>
        <row r="264">
          <cell r="A264">
            <v>29434</v>
          </cell>
          <cell r="B264">
            <v>257</v>
          </cell>
        </row>
        <row r="265">
          <cell r="A265">
            <v>29403</v>
          </cell>
          <cell r="B265">
            <v>258</v>
          </cell>
        </row>
        <row r="266">
          <cell r="A266">
            <v>29373</v>
          </cell>
          <cell r="B266">
            <v>259</v>
          </cell>
        </row>
        <row r="267">
          <cell r="A267">
            <v>29342</v>
          </cell>
          <cell r="B267">
            <v>260</v>
          </cell>
        </row>
        <row r="268">
          <cell r="A268">
            <v>29312</v>
          </cell>
          <cell r="B268">
            <v>261</v>
          </cell>
        </row>
        <row r="269">
          <cell r="A269">
            <v>29281</v>
          </cell>
          <cell r="B269">
            <v>262</v>
          </cell>
        </row>
        <row r="270">
          <cell r="A270">
            <v>29252</v>
          </cell>
          <cell r="B270">
            <v>263</v>
          </cell>
        </row>
        <row r="271">
          <cell r="A271">
            <v>29221</v>
          </cell>
          <cell r="B271">
            <v>264</v>
          </cell>
        </row>
        <row r="272">
          <cell r="A272">
            <v>29190</v>
          </cell>
          <cell r="B272">
            <v>265</v>
          </cell>
        </row>
        <row r="273">
          <cell r="A273">
            <v>29160</v>
          </cell>
          <cell r="B273">
            <v>266</v>
          </cell>
        </row>
        <row r="274">
          <cell r="A274">
            <v>29129</v>
          </cell>
          <cell r="B274">
            <v>267</v>
          </cell>
        </row>
        <row r="275">
          <cell r="A275">
            <v>29099</v>
          </cell>
          <cell r="B275">
            <v>268</v>
          </cell>
        </row>
        <row r="276">
          <cell r="A276">
            <v>29068</v>
          </cell>
          <cell r="B276">
            <v>269</v>
          </cell>
        </row>
        <row r="277">
          <cell r="A277">
            <v>29037</v>
          </cell>
          <cell r="B277">
            <v>270</v>
          </cell>
        </row>
        <row r="278">
          <cell r="A278">
            <v>29007</v>
          </cell>
          <cell r="B278">
            <v>271</v>
          </cell>
        </row>
        <row r="279">
          <cell r="A279">
            <v>28976</v>
          </cell>
          <cell r="B279">
            <v>272</v>
          </cell>
        </row>
        <row r="280">
          <cell r="A280">
            <v>28946</v>
          </cell>
          <cell r="B280">
            <v>273</v>
          </cell>
        </row>
        <row r="281">
          <cell r="A281">
            <v>28915</v>
          </cell>
          <cell r="B281">
            <v>274</v>
          </cell>
        </row>
        <row r="282">
          <cell r="A282">
            <v>28887</v>
          </cell>
          <cell r="B282">
            <v>275</v>
          </cell>
        </row>
        <row r="283">
          <cell r="A283">
            <v>28856</v>
          </cell>
          <cell r="B283">
            <v>276</v>
          </cell>
        </row>
        <row r="284">
          <cell r="A284">
            <v>28825</v>
          </cell>
          <cell r="B284">
            <v>277</v>
          </cell>
        </row>
        <row r="285">
          <cell r="A285">
            <v>28795</v>
          </cell>
          <cell r="B285">
            <v>278</v>
          </cell>
        </row>
        <row r="286">
          <cell r="A286">
            <v>28764</v>
          </cell>
          <cell r="B286">
            <v>279</v>
          </cell>
        </row>
        <row r="287">
          <cell r="A287">
            <v>28734</v>
          </cell>
          <cell r="B287">
            <v>280</v>
          </cell>
        </row>
        <row r="288">
          <cell r="A288">
            <v>28703</v>
          </cell>
          <cell r="B288">
            <v>281</v>
          </cell>
        </row>
        <row r="289">
          <cell r="A289">
            <v>28672</v>
          </cell>
          <cell r="B289">
            <v>282</v>
          </cell>
        </row>
        <row r="290">
          <cell r="A290">
            <v>28642</v>
          </cell>
          <cell r="B290">
            <v>283</v>
          </cell>
        </row>
        <row r="291">
          <cell r="A291">
            <v>28611</v>
          </cell>
          <cell r="B291">
            <v>284</v>
          </cell>
        </row>
        <row r="292">
          <cell r="A292">
            <v>28581</v>
          </cell>
          <cell r="B292">
            <v>285</v>
          </cell>
        </row>
        <row r="293">
          <cell r="A293">
            <v>28550</v>
          </cell>
          <cell r="B293">
            <v>286</v>
          </cell>
        </row>
        <row r="294">
          <cell r="A294">
            <v>28522</v>
          </cell>
          <cell r="B294">
            <v>287</v>
          </cell>
        </row>
        <row r="295">
          <cell r="A295">
            <v>28491</v>
          </cell>
          <cell r="B295">
            <v>288</v>
          </cell>
        </row>
        <row r="296">
          <cell r="A296">
            <v>28460</v>
          </cell>
          <cell r="B296">
            <v>289</v>
          </cell>
        </row>
        <row r="297">
          <cell r="A297">
            <v>28430</v>
          </cell>
          <cell r="B297">
            <v>290</v>
          </cell>
        </row>
        <row r="298">
          <cell r="A298">
            <v>28399</v>
          </cell>
          <cell r="B298">
            <v>291</v>
          </cell>
        </row>
        <row r="299">
          <cell r="A299">
            <v>28369</v>
          </cell>
          <cell r="B299">
            <v>292</v>
          </cell>
        </row>
        <row r="300">
          <cell r="A300">
            <v>28338</v>
          </cell>
          <cell r="B300">
            <v>293</v>
          </cell>
        </row>
        <row r="301">
          <cell r="A301">
            <v>28307</v>
          </cell>
          <cell r="B301">
            <v>294</v>
          </cell>
        </row>
        <row r="302">
          <cell r="A302">
            <v>28277</v>
          </cell>
          <cell r="B302">
            <v>295</v>
          </cell>
        </row>
        <row r="303">
          <cell r="A303">
            <v>28246</v>
          </cell>
          <cell r="B303">
            <v>296</v>
          </cell>
        </row>
        <row r="304">
          <cell r="A304">
            <v>28216</v>
          </cell>
          <cell r="B304">
            <v>297</v>
          </cell>
        </row>
        <row r="305">
          <cell r="A305">
            <v>28185</v>
          </cell>
          <cell r="B305">
            <v>298</v>
          </cell>
        </row>
        <row r="306">
          <cell r="A306">
            <v>28157</v>
          </cell>
          <cell r="B306">
            <v>299</v>
          </cell>
        </row>
        <row r="307">
          <cell r="A307">
            <v>28126</v>
          </cell>
          <cell r="B307">
            <v>300</v>
          </cell>
        </row>
        <row r="308">
          <cell r="A308">
            <v>28095</v>
          </cell>
          <cell r="B308">
            <v>301</v>
          </cell>
        </row>
        <row r="309">
          <cell r="A309">
            <v>28065</v>
          </cell>
          <cell r="B309">
            <v>302</v>
          </cell>
        </row>
        <row r="310">
          <cell r="A310">
            <v>28034</v>
          </cell>
          <cell r="B310">
            <v>303</v>
          </cell>
        </row>
        <row r="311">
          <cell r="A311">
            <v>28004</v>
          </cell>
          <cell r="B311">
            <v>304</v>
          </cell>
        </row>
        <row r="312">
          <cell r="A312">
            <v>27973</v>
          </cell>
          <cell r="B312">
            <v>305</v>
          </cell>
        </row>
        <row r="313">
          <cell r="A313">
            <v>27942</v>
          </cell>
          <cell r="B313">
            <v>306</v>
          </cell>
        </row>
        <row r="314">
          <cell r="A314">
            <v>27912</v>
          </cell>
          <cell r="B314">
            <v>307</v>
          </cell>
        </row>
        <row r="315">
          <cell r="A315">
            <v>27881</v>
          </cell>
          <cell r="B315">
            <v>308</v>
          </cell>
        </row>
        <row r="316">
          <cell r="A316">
            <v>27851</v>
          </cell>
          <cell r="B316">
            <v>309</v>
          </cell>
        </row>
        <row r="317">
          <cell r="A317">
            <v>27820</v>
          </cell>
          <cell r="B317">
            <v>310</v>
          </cell>
        </row>
        <row r="318">
          <cell r="A318">
            <v>27791</v>
          </cell>
          <cell r="B318">
            <v>311</v>
          </cell>
        </row>
        <row r="319">
          <cell r="A319">
            <v>27760</v>
          </cell>
          <cell r="B319">
            <v>312</v>
          </cell>
        </row>
        <row r="320">
          <cell r="A320">
            <v>27729</v>
          </cell>
          <cell r="B320">
            <v>313</v>
          </cell>
        </row>
        <row r="321">
          <cell r="A321">
            <v>27699</v>
          </cell>
          <cell r="B321">
            <v>314</v>
          </cell>
        </row>
        <row r="322">
          <cell r="A322">
            <v>27668</v>
          </cell>
          <cell r="B322">
            <v>315</v>
          </cell>
        </row>
        <row r="323">
          <cell r="A323">
            <v>27638</v>
          </cell>
          <cell r="B323">
            <v>316</v>
          </cell>
        </row>
        <row r="324">
          <cell r="A324">
            <v>27607</v>
          </cell>
          <cell r="B324">
            <v>317</v>
          </cell>
        </row>
        <row r="325">
          <cell r="A325">
            <v>27576</v>
          </cell>
          <cell r="B325">
            <v>318</v>
          </cell>
        </row>
        <row r="326">
          <cell r="A326">
            <v>27546</v>
          </cell>
          <cell r="B326">
            <v>319</v>
          </cell>
        </row>
        <row r="327">
          <cell r="A327">
            <v>27515</v>
          </cell>
          <cell r="B327">
            <v>320</v>
          </cell>
        </row>
        <row r="328">
          <cell r="A328">
            <v>27485</v>
          </cell>
          <cell r="B328">
            <v>321</v>
          </cell>
        </row>
        <row r="329">
          <cell r="A329">
            <v>27454</v>
          </cell>
          <cell r="B329">
            <v>322</v>
          </cell>
        </row>
        <row r="330">
          <cell r="A330">
            <v>27426</v>
          </cell>
          <cell r="B330">
            <v>323</v>
          </cell>
        </row>
        <row r="331">
          <cell r="A331">
            <v>27395</v>
          </cell>
          <cell r="B331">
            <v>324</v>
          </cell>
        </row>
        <row r="332">
          <cell r="A332">
            <v>27364</v>
          </cell>
          <cell r="B332">
            <v>325</v>
          </cell>
        </row>
        <row r="333">
          <cell r="A333">
            <v>27334</v>
          </cell>
          <cell r="B333">
            <v>326</v>
          </cell>
        </row>
        <row r="334">
          <cell r="A334">
            <v>27303</v>
          </cell>
          <cell r="B334">
            <v>327</v>
          </cell>
        </row>
        <row r="335">
          <cell r="A335">
            <v>27273</v>
          </cell>
          <cell r="B335">
            <v>328</v>
          </cell>
        </row>
        <row r="336">
          <cell r="A336">
            <v>27242</v>
          </cell>
          <cell r="B336">
            <v>329</v>
          </cell>
        </row>
        <row r="337">
          <cell r="A337">
            <v>27211</v>
          </cell>
          <cell r="B337">
            <v>330</v>
          </cell>
        </row>
        <row r="338">
          <cell r="A338">
            <v>27181</v>
          </cell>
          <cell r="B338">
            <v>331</v>
          </cell>
        </row>
        <row r="339">
          <cell r="A339">
            <v>27150</v>
          </cell>
          <cell r="B339">
            <v>332</v>
          </cell>
        </row>
        <row r="340">
          <cell r="A340">
            <v>27120</v>
          </cell>
          <cell r="B340">
            <v>333</v>
          </cell>
        </row>
        <row r="341">
          <cell r="A341">
            <v>27089</v>
          </cell>
          <cell r="B341">
            <v>334</v>
          </cell>
        </row>
        <row r="342">
          <cell r="A342">
            <v>27061</v>
          </cell>
          <cell r="B342">
            <v>335</v>
          </cell>
        </row>
        <row r="343">
          <cell r="A343">
            <v>27030</v>
          </cell>
          <cell r="B343">
            <v>336</v>
          </cell>
        </row>
        <row r="344">
          <cell r="A344">
            <v>26999</v>
          </cell>
          <cell r="B344">
            <v>337</v>
          </cell>
        </row>
        <row r="345">
          <cell r="A345">
            <v>26969</v>
          </cell>
          <cell r="B345">
            <v>338</v>
          </cell>
        </row>
        <row r="346">
          <cell r="A346">
            <v>26938</v>
          </cell>
          <cell r="B346">
            <v>339</v>
          </cell>
        </row>
        <row r="347">
          <cell r="A347">
            <v>26908</v>
          </cell>
          <cell r="B347">
            <v>340</v>
          </cell>
        </row>
        <row r="348">
          <cell r="A348">
            <v>26877</v>
          </cell>
          <cell r="B348">
            <v>341</v>
          </cell>
        </row>
        <row r="349">
          <cell r="A349">
            <v>26846</v>
          </cell>
          <cell r="B349">
            <v>342</v>
          </cell>
        </row>
        <row r="350">
          <cell r="A350">
            <v>26816</v>
          </cell>
          <cell r="B350">
            <v>343</v>
          </cell>
        </row>
        <row r="351">
          <cell r="A351">
            <v>26785</v>
          </cell>
          <cell r="B351">
            <v>344</v>
          </cell>
        </row>
        <row r="352">
          <cell r="A352">
            <v>26755</v>
          </cell>
          <cell r="B352">
            <v>345</v>
          </cell>
        </row>
        <row r="353">
          <cell r="A353">
            <v>26724</v>
          </cell>
          <cell r="B353">
            <v>346</v>
          </cell>
        </row>
        <row r="354">
          <cell r="A354">
            <v>26696</v>
          </cell>
          <cell r="B354">
            <v>347</v>
          </cell>
        </row>
        <row r="355">
          <cell r="A355">
            <v>26665</v>
          </cell>
          <cell r="B355">
            <v>348</v>
          </cell>
        </row>
        <row r="356">
          <cell r="A356">
            <v>26634</v>
          </cell>
          <cell r="B356">
            <v>349</v>
          </cell>
        </row>
        <row r="357">
          <cell r="A357">
            <v>26604</v>
          </cell>
          <cell r="B357">
            <v>350</v>
          </cell>
        </row>
        <row r="358">
          <cell r="A358">
            <v>26573</v>
          </cell>
          <cell r="B358">
            <v>351</v>
          </cell>
        </row>
        <row r="359">
          <cell r="A359">
            <v>26543</v>
          </cell>
          <cell r="B359">
            <v>352</v>
          </cell>
        </row>
        <row r="360">
          <cell r="A360">
            <v>26512</v>
          </cell>
          <cell r="B360">
            <v>353</v>
          </cell>
        </row>
        <row r="361">
          <cell r="A361">
            <v>26481</v>
          </cell>
          <cell r="B361">
            <v>354</v>
          </cell>
        </row>
        <row r="362">
          <cell r="A362">
            <v>26451</v>
          </cell>
          <cell r="B362">
            <v>355</v>
          </cell>
        </row>
        <row r="363">
          <cell r="A363">
            <v>26420</v>
          </cell>
          <cell r="B363">
            <v>356</v>
          </cell>
        </row>
        <row r="364">
          <cell r="A364">
            <v>26390</v>
          </cell>
          <cell r="B364">
            <v>357</v>
          </cell>
        </row>
        <row r="365">
          <cell r="A365">
            <v>26359</v>
          </cell>
          <cell r="B365">
            <v>358</v>
          </cell>
        </row>
        <row r="366">
          <cell r="A366">
            <v>26330</v>
          </cell>
          <cell r="B366">
            <v>359</v>
          </cell>
        </row>
        <row r="367">
          <cell r="A367">
            <v>26299</v>
          </cell>
          <cell r="B367">
            <v>360</v>
          </cell>
        </row>
        <row r="368">
          <cell r="A368">
            <v>26268</v>
          </cell>
          <cell r="B368">
            <v>361</v>
          </cell>
        </row>
        <row r="369">
          <cell r="A369">
            <v>26238</v>
          </cell>
          <cell r="B369">
            <v>362</v>
          </cell>
        </row>
        <row r="370">
          <cell r="A370">
            <v>26207</v>
          </cell>
          <cell r="B370">
            <v>363</v>
          </cell>
        </row>
        <row r="371">
          <cell r="A371">
            <v>26177</v>
          </cell>
          <cell r="B371">
            <v>364</v>
          </cell>
        </row>
        <row r="372">
          <cell r="A372">
            <v>26146</v>
          </cell>
          <cell r="B372">
            <v>365</v>
          </cell>
        </row>
        <row r="373">
          <cell r="A373">
            <v>26115</v>
          </cell>
          <cell r="B373">
            <v>366</v>
          </cell>
        </row>
        <row r="374">
          <cell r="A374">
            <v>26085</v>
          </cell>
          <cell r="B374">
            <v>367</v>
          </cell>
        </row>
        <row r="375">
          <cell r="A375">
            <v>26054</v>
          </cell>
          <cell r="B375">
            <v>368</v>
          </cell>
        </row>
        <row r="376">
          <cell r="A376">
            <v>26024</v>
          </cell>
          <cell r="B376">
            <v>369</v>
          </cell>
        </row>
        <row r="377">
          <cell r="A377">
            <v>25993</v>
          </cell>
          <cell r="B377">
            <v>370</v>
          </cell>
        </row>
        <row r="378">
          <cell r="A378">
            <v>25965</v>
          </cell>
          <cell r="B378">
            <v>371</v>
          </cell>
        </row>
        <row r="379">
          <cell r="A379">
            <v>25934</v>
          </cell>
          <cell r="B379">
            <v>372</v>
          </cell>
        </row>
        <row r="380">
          <cell r="A380">
            <v>25903</v>
          </cell>
          <cell r="B380">
            <v>373</v>
          </cell>
        </row>
        <row r="381">
          <cell r="A381">
            <v>25873</v>
          </cell>
          <cell r="B381">
            <v>374</v>
          </cell>
        </row>
        <row r="382">
          <cell r="A382">
            <v>25842</v>
          </cell>
          <cell r="B382">
            <v>375</v>
          </cell>
        </row>
        <row r="383">
          <cell r="A383">
            <v>25812</v>
          </cell>
          <cell r="B383">
            <v>376</v>
          </cell>
        </row>
        <row r="384">
          <cell r="A384">
            <v>25781</v>
          </cell>
          <cell r="B384">
            <v>377</v>
          </cell>
        </row>
        <row r="385">
          <cell r="A385">
            <v>25750</v>
          </cell>
          <cell r="B385">
            <v>378</v>
          </cell>
        </row>
        <row r="386">
          <cell r="A386">
            <v>25720</v>
          </cell>
          <cell r="B386">
            <v>379</v>
          </cell>
        </row>
        <row r="387">
          <cell r="A387">
            <v>25689</v>
          </cell>
          <cell r="B387">
            <v>380</v>
          </cell>
        </row>
        <row r="388">
          <cell r="A388">
            <v>25659</v>
          </cell>
          <cell r="B388">
            <v>381</v>
          </cell>
        </row>
        <row r="389">
          <cell r="A389">
            <v>25628</v>
          </cell>
          <cell r="B389">
            <v>382</v>
          </cell>
        </row>
        <row r="390">
          <cell r="A390">
            <v>25600</v>
          </cell>
          <cell r="B390">
            <v>383</v>
          </cell>
        </row>
        <row r="391">
          <cell r="A391">
            <v>25569</v>
          </cell>
          <cell r="B391">
            <v>384</v>
          </cell>
        </row>
        <row r="392">
          <cell r="A392">
            <v>25538</v>
          </cell>
          <cell r="B392">
            <v>385</v>
          </cell>
        </row>
        <row r="393">
          <cell r="A393">
            <v>25508</v>
          </cell>
          <cell r="B393">
            <v>386</v>
          </cell>
        </row>
        <row r="394">
          <cell r="A394">
            <v>25477</v>
          </cell>
          <cell r="B394">
            <v>387</v>
          </cell>
        </row>
        <row r="395">
          <cell r="A395">
            <v>25447</v>
          </cell>
          <cell r="B395">
            <v>388</v>
          </cell>
        </row>
        <row r="396">
          <cell r="A396">
            <v>25416</v>
          </cell>
          <cell r="B396">
            <v>389</v>
          </cell>
        </row>
        <row r="397">
          <cell r="A397">
            <v>25385</v>
          </cell>
          <cell r="B397">
            <v>390</v>
          </cell>
        </row>
        <row r="398">
          <cell r="A398">
            <v>25355</v>
          </cell>
          <cell r="B398">
            <v>391</v>
          </cell>
        </row>
        <row r="399">
          <cell r="A399">
            <v>25324</v>
          </cell>
          <cell r="B399">
            <v>392</v>
          </cell>
        </row>
        <row r="400">
          <cell r="A400">
            <v>25294</v>
          </cell>
          <cell r="B400">
            <v>393</v>
          </cell>
        </row>
        <row r="401">
          <cell r="A401">
            <v>25263</v>
          </cell>
          <cell r="B401">
            <v>394</v>
          </cell>
        </row>
        <row r="402">
          <cell r="A402">
            <v>25235</v>
          </cell>
          <cell r="B402">
            <v>395</v>
          </cell>
        </row>
        <row r="403">
          <cell r="A403">
            <v>25204</v>
          </cell>
          <cell r="B403">
            <v>396</v>
          </cell>
        </row>
        <row r="404">
          <cell r="A404">
            <v>25173</v>
          </cell>
          <cell r="B404">
            <v>397</v>
          </cell>
        </row>
        <row r="405">
          <cell r="A405">
            <v>25143</v>
          </cell>
          <cell r="B405">
            <v>398</v>
          </cell>
        </row>
        <row r="406">
          <cell r="A406">
            <v>25112</v>
          </cell>
          <cell r="B406">
            <v>399</v>
          </cell>
        </row>
        <row r="407">
          <cell r="A407">
            <v>25082</v>
          </cell>
          <cell r="B407">
            <v>400</v>
          </cell>
        </row>
        <row r="408">
          <cell r="A408">
            <v>25051</v>
          </cell>
          <cell r="B408">
            <v>401</v>
          </cell>
        </row>
        <row r="409">
          <cell r="A409">
            <v>25020</v>
          </cell>
          <cell r="B409">
            <v>402</v>
          </cell>
        </row>
        <row r="410">
          <cell r="A410">
            <v>24990</v>
          </cell>
          <cell r="B410">
            <v>403</v>
          </cell>
        </row>
        <row r="411">
          <cell r="A411">
            <v>24959</v>
          </cell>
          <cell r="B411">
            <v>404</v>
          </cell>
        </row>
        <row r="412">
          <cell r="A412">
            <v>24929</v>
          </cell>
          <cell r="B412">
            <v>405</v>
          </cell>
        </row>
        <row r="413">
          <cell r="A413">
            <v>24898</v>
          </cell>
          <cell r="B413">
            <v>406</v>
          </cell>
        </row>
        <row r="414">
          <cell r="A414">
            <v>24869</v>
          </cell>
          <cell r="B414">
            <v>407</v>
          </cell>
        </row>
        <row r="415">
          <cell r="A415">
            <v>24838</v>
          </cell>
          <cell r="B415">
            <v>408</v>
          </cell>
        </row>
        <row r="416">
          <cell r="A416">
            <v>24807</v>
          </cell>
          <cell r="B416">
            <v>409</v>
          </cell>
        </row>
        <row r="417">
          <cell r="A417">
            <v>24777</v>
          </cell>
          <cell r="B417">
            <v>410</v>
          </cell>
        </row>
        <row r="418">
          <cell r="A418">
            <v>24746</v>
          </cell>
          <cell r="B418">
            <v>411</v>
          </cell>
        </row>
        <row r="419">
          <cell r="A419">
            <v>24716</v>
          </cell>
          <cell r="B419">
            <v>412</v>
          </cell>
        </row>
        <row r="420">
          <cell r="A420">
            <v>24685</v>
          </cell>
          <cell r="B420">
            <v>413</v>
          </cell>
        </row>
        <row r="421">
          <cell r="A421">
            <v>24654</v>
          </cell>
          <cell r="B421">
            <v>414</v>
          </cell>
        </row>
        <row r="422">
          <cell r="A422">
            <v>24624</v>
          </cell>
          <cell r="B422">
            <v>415</v>
          </cell>
        </row>
        <row r="423">
          <cell r="A423">
            <v>24593</v>
          </cell>
          <cell r="B423">
            <v>416</v>
          </cell>
        </row>
        <row r="424">
          <cell r="A424">
            <v>24563</v>
          </cell>
          <cell r="B424">
            <v>417</v>
          </cell>
        </row>
        <row r="425">
          <cell r="A425">
            <v>24532</v>
          </cell>
          <cell r="B425">
            <v>418</v>
          </cell>
        </row>
        <row r="426">
          <cell r="A426">
            <v>24504</v>
          </cell>
          <cell r="B426">
            <v>419</v>
          </cell>
        </row>
        <row r="427">
          <cell r="A427">
            <v>24473</v>
          </cell>
          <cell r="B427">
            <v>420</v>
          </cell>
        </row>
        <row r="428">
          <cell r="A428">
            <v>24442</v>
          </cell>
          <cell r="B428">
            <v>421</v>
          </cell>
        </row>
        <row r="429">
          <cell r="A429">
            <v>24412</v>
          </cell>
          <cell r="B429">
            <v>422</v>
          </cell>
        </row>
        <row r="430">
          <cell r="A430">
            <v>24381</v>
          </cell>
          <cell r="B430">
            <v>423</v>
          </cell>
        </row>
        <row r="431">
          <cell r="A431">
            <v>24351</v>
          </cell>
          <cell r="B431">
            <v>424</v>
          </cell>
        </row>
        <row r="432">
          <cell r="A432">
            <v>24320</v>
          </cell>
          <cell r="B432">
            <v>425</v>
          </cell>
        </row>
        <row r="433">
          <cell r="A433">
            <v>24289</v>
          </cell>
          <cell r="B433">
            <v>426</v>
          </cell>
        </row>
        <row r="434">
          <cell r="A434">
            <v>24259</v>
          </cell>
          <cell r="B434">
            <v>427</v>
          </cell>
        </row>
        <row r="435">
          <cell r="A435">
            <v>24228</v>
          </cell>
          <cell r="B435">
            <v>428</v>
          </cell>
        </row>
        <row r="436">
          <cell r="A436">
            <v>24198</v>
          </cell>
          <cell r="B436">
            <v>429</v>
          </cell>
        </row>
        <row r="437">
          <cell r="A437">
            <v>24167</v>
          </cell>
          <cell r="B437">
            <v>430</v>
          </cell>
        </row>
        <row r="438">
          <cell r="A438">
            <v>24139</v>
          </cell>
          <cell r="B438">
            <v>431</v>
          </cell>
        </row>
        <row r="439">
          <cell r="A439">
            <v>24108</v>
          </cell>
          <cell r="B439">
            <v>432</v>
          </cell>
        </row>
        <row r="440">
          <cell r="A440">
            <v>24077</v>
          </cell>
          <cell r="B440">
            <v>433</v>
          </cell>
        </row>
        <row r="441">
          <cell r="A441">
            <v>24047</v>
          </cell>
          <cell r="B441">
            <v>434</v>
          </cell>
        </row>
        <row r="442">
          <cell r="A442">
            <v>24016</v>
          </cell>
          <cell r="B442">
            <v>435</v>
          </cell>
        </row>
        <row r="443">
          <cell r="A443">
            <v>23986</v>
          </cell>
          <cell r="B443">
            <v>436</v>
          </cell>
        </row>
        <row r="444">
          <cell r="A444">
            <v>23955</v>
          </cell>
          <cell r="B444">
            <v>437</v>
          </cell>
        </row>
        <row r="445">
          <cell r="A445">
            <v>23924</v>
          </cell>
          <cell r="B445">
            <v>438</v>
          </cell>
        </row>
        <row r="446">
          <cell r="A446">
            <v>23894</v>
          </cell>
          <cell r="B446">
            <v>439</v>
          </cell>
        </row>
        <row r="447">
          <cell r="A447">
            <v>23863</v>
          </cell>
          <cell r="B447">
            <v>440</v>
          </cell>
        </row>
        <row r="448">
          <cell r="A448">
            <v>23833</v>
          </cell>
          <cell r="B448">
            <v>441</v>
          </cell>
        </row>
        <row r="449">
          <cell r="A449">
            <v>23802</v>
          </cell>
          <cell r="B449">
            <v>442</v>
          </cell>
        </row>
        <row r="450">
          <cell r="A450">
            <v>23774</v>
          </cell>
          <cell r="B450">
            <v>443</v>
          </cell>
        </row>
        <row r="451">
          <cell r="A451">
            <v>23743</v>
          </cell>
          <cell r="B451">
            <v>444</v>
          </cell>
        </row>
        <row r="452">
          <cell r="A452">
            <v>23712</v>
          </cell>
          <cell r="B452">
            <v>445</v>
          </cell>
        </row>
        <row r="453">
          <cell r="A453">
            <v>23682</v>
          </cell>
          <cell r="B453">
            <v>446</v>
          </cell>
        </row>
        <row r="454">
          <cell r="A454">
            <v>23651</v>
          </cell>
          <cell r="B454">
            <v>447</v>
          </cell>
        </row>
        <row r="455">
          <cell r="A455">
            <v>23621</v>
          </cell>
          <cell r="B455">
            <v>448</v>
          </cell>
        </row>
        <row r="456">
          <cell r="A456">
            <v>23590</v>
          </cell>
          <cell r="B456">
            <v>449</v>
          </cell>
        </row>
        <row r="457">
          <cell r="A457">
            <v>23559</v>
          </cell>
          <cell r="B457">
            <v>450</v>
          </cell>
        </row>
        <row r="458">
          <cell r="A458">
            <v>23529</v>
          </cell>
          <cell r="B458">
            <v>451</v>
          </cell>
        </row>
        <row r="459">
          <cell r="A459">
            <v>23498</v>
          </cell>
          <cell r="B459">
            <v>452</v>
          </cell>
        </row>
        <row r="460">
          <cell r="A460">
            <v>23468</v>
          </cell>
          <cell r="B460">
            <v>453</v>
          </cell>
        </row>
        <row r="461">
          <cell r="A461">
            <v>23437</v>
          </cell>
          <cell r="B461">
            <v>454</v>
          </cell>
        </row>
        <row r="462">
          <cell r="A462">
            <v>23408</v>
          </cell>
          <cell r="B462">
            <v>455</v>
          </cell>
        </row>
        <row r="463">
          <cell r="A463">
            <v>23377</v>
          </cell>
          <cell r="B463">
            <v>456</v>
          </cell>
        </row>
        <row r="464">
          <cell r="A464">
            <v>23346</v>
          </cell>
          <cell r="B464">
            <v>457</v>
          </cell>
        </row>
        <row r="465">
          <cell r="A465">
            <v>23316</v>
          </cell>
          <cell r="B465">
            <v>458</v>
          </cell>
        </row>
        <row r="466">
          <cell r="A466">
            <v>23285</v>
          </cell>
          <cell r="B466">
            <v>459</v>
          </cell>
        </row>
        <row r="467">
          <cell r="A467">
            <v>23255</v>
          </cell>
          <cell r="B467">
            <v>460</v>
          </cell>
        </row>
        <row r="468">
          <cell r="A468">
            <v>23224</v>
          </cell>
          <cell r="B468">
            <v>461</v>
          </cell>
        </row>
        <row r="469">
          <cell r="A469">
            <v>23193</v>
          </cell>
          <cell r="B469">
            <v>462</v>
          </cell>
        </row>
        <row r="470">
          <cell r="A470">
            <v>23163</v>
          </cell>
          <cell r="B470">
            <v>463</v>
          </cell>
        </row>
        <row r="471">
          <cell r="A471">
            <v>23132</v>
          </cell>
          <cell r="B471">
            <v>464</v>
          </cell>
        </row>
        <row r="472">
          <cell r="A472">
            <v>23102</v>
          </cell>
          <cell r="B472">
            <v>465</v>
          </cell>
        </row>
        <row r="473">
          <cell r="A473">
            <v>23071</v>
          </cell>
          <cell r="B473">
            <v>466</v>
          </cell>
        </row>
        <row r="474">
          <cell r="A474">
            <v>23043</v>
          </cell>
          <cell r="B474">
            <v>467</v>
          </cell>
        </row>
        <row r="475">
          <cell r="A475">
            <v>23012</v>
          </cell>
          <cell r="B475">
            <v>468</v>
          </cell>
        </row>
        <row r="476">
          <cell r="A476">
            <v>22981</v>
          </cell>
          <cell r="B476">
            <v>469</v>
          </cell>
        </row>
        <row r="477">
          <cell r="A477">
            <v>22951</v>
          </cell>
          <cell r="B477">
            <v>470</v>
          </cell>
        </row>
        <row r="478">
          <cell r="A478">
            <v>22920</v>
          </cell>
          <cell r="B478">
            <v>471</v>
          </cell>
        </row>
        <row r="479">
          <cell r="A479">
            <v>22890</v>
          </cell>
          <cell r="B479">
            <v>472</v>
          </cell>
        </row>
        <row r="480">
          <cell r="A480">
            <v>22859</v>
          </cell>
          <cell r="B480">
            <v>473</v>
          </cell>
        </row>
        <row r="481">
          <cell r="A481">
            <v>22828</v>
          </cell>
          <cell r="B481">
            <v>474</v>
          </cell>
        </row>
        <row r="482">
          <cell r="A482">
            <v>22798</v>
          </cell>
          <cell r="B482">
            <v>475</v>
          </cell>
        </row>
        <row r="483">
          <cell r="A483">
            <v>22767</v>
          </cell>
          <cell r="B483">
            <v>476</v>
          </cell>
        </row>
        <row r="484">
          <cell r="A484">
            <v>22737</v>
          </cell>
          <cell r="B484">
            <v>477</v>
          </cell>
        </row>
        <row r="485">
          <cell r="A485">
            <v>22706</v>
          </cell>
          <cell r="B485">
            <v>478</v>
          </cell>
        </row>
        <row r="486">
          <cell r="A486">
            <v>22678</v>
          </cell>
          <cell r="B486">
            <v>479</v>
          </cell>
        </row>
        <row r="487">
          <cell r="A487">
            <v>22647</v>
          </cell>
          <cell r="B487">
            <v>480</v>
          </cell>
        </row>
        <row r="488">
          <cell r="A488">
            <v>22616</v>
          </cell>
          <cell r="B488">
            <v>481</v>
          </cell>
        </row>
        <row r="489">
          <cell r="A489">
            <v>22586</v>
          </cell>
          <cell r="B489">
            <v>482</v>
          </cell>
        </row>
        <row r="490">
          <cell r="A490">
            <v>22555</v>
          </cell>
          <cell r="B490">
            <v>483</v>
          </cell>
        </row>
        <row r="491">
          <cell r="A491">
            <v>22525</v>
          </cell>
          <cell r="B491">
            <v>484</v>
          </cell>
        </row>
        <row r="492">
          <cell r="A492">
            <v>22494</v>
          </cell>
          <cell r="B492">
            <v>485</v>
          </cell>
        </row>
        <row r="493">
          <cell r="A493">
            <v>22463</v>
          </cell>
          <cell r="B493">
            <v>486</v>
          </cell>
        </row>
        <row r="494">
          <cell r="A494">
            <v>22433</v>
          </cell>
          <cell r="B494">
            <v>487</v>
          </cell>
        </row>
        <row r="495">
          <cell r="A495">
            <v>22402</v>
          </cell>
          <cell r="B495">
            <v>488</v>
          </cell>
        </row>
        <row r="496">
          <cell r="A496">
            <v>22372</v>
          </cell>
          <cell r="B496">
            <v>489</v>
          </cell>
        </row>
        <row r="497">
          <cell r="A497">
            <v>22341</v>
          </cell>
          <cell r="B497">
            <v>490</v>
          </cell>
        </row>
        <row r="498">
          <cell r="A498">
            <v>22313</v>
          </cell>
          <cell r="B498">
            <v>491</v>
          </cell>
        </row>
        <row r="499">
          <cell r="A499">
            <v>22282</v>
          </cell>
          <cell r="B499">
            <v>492</v>
          </cell>
        </row>
        <row r="500">
          <cell r="A500">
            <v>22251</v>
          </cell>
          <cell r="B500">
            <v>493</v>
          </cell>
        </row>
        <row r="501">
          <cell r="A501">
            <v>22221</v>
          </cell>
          <cell r="B501">
            <v>494</v>
          </cell>
        </row>
        <row r="502">
          <cell r="A502">
            <v>22190</v>
          </cell>
          <cell r="B502">
            <v>495</v>
          </cell>
        </row>
        <row r="503">
          <cell r="A503">
            <v>22160</v>
          </cell>
          <cell r="B503">
            <v>496</v>
          </cell>
        </row>
        <row r="504">
          <cell r="A504">
            <v>22129</v>
          </cell>
          <cell r="B504">
            <v>497</v>
          </cell>
        </row>
        <row r="505">
          <cell r="A505">
            <v>22098</v>
          </cell>
          <cell r="B505">
            <v>498</v>
          </cell>
        </row>
        <row r="506">
          <cell r="A506">
            <v>22068</v>
          </cell>
          <cell r="B506">
            <v>499</v>
          </cell>
        </row>
        <row r="507">
          <cell r="A507">
            <v>22037</v>
          </cell>
          <cell r="B507">
            <v>500</v>
          </cell>
        </row>
        <row r="508">
          <cell r="A508">
            <v>22007</v>
          </cell>
          <cell r="B508">
            <v>501</v>
          </cell>
        </row>
        <row r="509">
          <cell r="A509">
            <v>21976</v>
          </cell>
          <cell r="B509">
            <v>502</v>
          </cell>
        </row>
        <row r="510">
          <cell r="A510">
            <v>21947</v>
          </cell>
          <cell r="B510">
            <v>503</v>
          </cell>
        </row>
        <row r="511">
          <cell r="A511">
            <v>21916</v>
          </cell>
          <cell r="B511">
            <v>504</v>
          </cell>
        </row>
        <row r="512">
          <cell r="A512">
            <v>21885</v>
          </cell>
          <cell r="B512">
            <v>505</v>
          </cell>
        </row>
        <row r="513">
          <cell r="A513">
            <v>21855</v>
          </cell>
          <cell r="B513">
            <v>506</v>
          </cell>
        </row>
        <row r="514">
          <cell r="A514">
            <v>21824</v>
          </cell>
          <cell r="B514">
            <v>507</v>
          </cell>
        </row>
        <row r="515">
          <cell r="A515">
            <v>21794</v>
          </cell>
          <cell r="B515">
            <v>508</v>
          </cell>
        </row>
        <row r="516">
          <cell r="A516">
            <v>21763</v>
          </cell>
          <cell r="B516">
            <v>509</v>
          </cell>
        </row>
        <row r="517">
          <cell r="A517">
            <v>21732</v>
          </cell>
          <cell r="B517">
            <v>510</v>
          </cell>
        </row>
        <row r="518">
          <cell r="A518">
            <v>21702</v>
          </cell>
          <cell r="B518">
            <v>511</v>
          </cell>
        </row>
        <row r="519">
          <cell r="A519">
            <v>21671</v>
          </cell>
          <cell r="B519">
            <v>512</v>
          </cell>
        </row>
        <row r="520">
          <cell r="A520">
            <v>21641</v>
          </cell>
          <cell r="B520">
            <v>513</v>
          </cell>
        </row>
        <row r="521">
          <cell r="A521">
            <v>21610</v>
          </cell>
          <cell r="B521">
            <v>514</v>
          </cell>
        </row>
        <row r="522">
          <cell r="A522">
            <v>21582</v>
          </cell>
          <cell r="B522">
            <v>515</v>
          </cell>
        </row>
        <row r="523">
          <cell r="A523">
            <v>21551</v>
          </cell>
          <cell r="B523">
            <v>516</v>
          </cell>
        </row>
        <row r="524">
          <cell r="A524">
            <v>21520</v>
          </cell>
          <cell r="B524">
            <v>517</v>
          </cell>
        </row>
        <row r="525">
          <cell r="A525">
            <v>21490</v>
          </cell>
          <cell r="B525">
            <v>518</v>
          </cell>
        </row>
        <row r="526">
          <cell r="A526">
            <v>21459</v>
          </cell>
          <cell r="B526">
            <v>519</v>
          </cell>
        </row>
        <row r="527">
          <cell r="A527">
            <v>21429</v>
          </cell>
          <cell r="B527">
            <v>520</v>
          </cell>
        </row>
        <row r="528">
          <cell r="A528">
            <v>21398</v>
          </cell>
          <cell r="B528">
            <v>521</v>
          </cell>
        </row>
        <row r="529">
          <cell r="A529">
            <v>21367</v>
          </cell>
          <cell r="B529">
            <v>522</v>
          </cell>
        </row>
        <row r="530">
          <cell r="A530">
            <v>21337</v>
          </cell>
          <cell r="B530">
            <v>523</v>
          </cell>
        </row>
        <row r="531">
          <cell r="A531">
            <v>21306</v>
          </cell>
          <cell r="B531">
            <v>524</v>
          </cell>
        </row>
        <row r="532">
          <cell r="A532">
            <v>21276</v>
          </cell>
          <cell r="B532">
            <v>525</v>
          </cell>
        </row>
        <row r="533">
          <cell r="A533">
            <v>21245</v>
          </cell>
          <cell r="B533">
            <v>526</v>
          </cell>
        </row>
        <row r="534">
          <cell r="A534">
            <v>21217</v>
          </cell>
          <cell r="B534">
            <v>527</v>
          </cell>
        </row>
        <row r="535">
          <cell r="A535">
            <v>21186</v>
          </cell>
          <cell r="B535">
            <v>528</v>
          </cell>
        </row>
        <row r="536">
          <cell r="A536">
            <v>21155</v>
          </cell>
          <cell r="B536">
            <v>529</v>
          </cell>
        </row>
        <row r="537">
          <cell r="A537">
            <v>21125</v>
          </cell>
          <cell r="B537">
            <v>530</v>
          </cell>
        </row>
        <row r="538">
          <cell r="A538">
            <v>21094</v>
          </cell>
          <cell r="B538">
            <v>531</v>
          </cell>
        </row>
        <row r="539">
          <cell r="A539">
            <v>21064</v>
          </cell>
          <cell r="B539">
            <v>532</v>
          </cell>
        </row>
        <row r="540">
          <cell r="A540">
            <v>21033</v>
          </cell>
          <cell r="B540">
            <v>533</v>
          </cell>
        </row>
        <row r="541">
          <cell r="A541">
            <v>21002</v>
          </cell>
          <cell r="B541">
            <v>534</v>
          </cell>
        </row>
        <row r="542">
          <cell r="A542">
            <v>20972</v>
          </cell>
          <cell r="B542">
            <v>535</v>
          </cell>
        </row>
        <row r="543">
          <cell r="A543">
            <v>20941</v>
          </cell>
          <cell r="B543">
            <v>536</v>
          </cell>
        </row>
        <row r="544">
          <cell r="A544">
            <v>20911</v>
          </cell>
          <cell r="B544">
            <v>537</v>
          </cell>
        </row>
        <row r="545">
          <cell r="A545">
            <v>20880</v>
          </cell>
          <cell r="B545">
            <v>538</v>
          </cell>
        </row>
        <row r="546">
          <cell r="A546">
            <v>20852</v>
          </cell>
          <cell r="B546">
            <v>539</v>
          </cell>
        </row>
        <row r="547">
          <cell r="A547">
            <v>20821</v>
          </cell>
          <cell r="B547">
            <v>540</v>
          </cell>
        </row>
        <row r="548">
          <cell r="A548">
            <v>20790</v>
          </cell>
          <cell r="B548">
            <v>541</v>
          </cell>
        </row>
        <row r="549">
          <cell r="A549">
            <v>20760</v>
          </cell>
          <cell r="B549">
            <v>542</v>
          </cell>
        </row>
        <row r="550">
          <cell r="A550">
            <v>20729</v>
          </cell>
          <cell r="B550">
            <v>543</v>
          </cell>
        </row>
        <row r="551">
          <cell r="A551">
            <v>20699</v>
          </cell>
          <cell r="B551">
            <v>544</v>
          </cell>
        </row>
        <row r="552">
          <cell r="A552">
            <v>20668</v>
          </cell>
          <cell r="B552">
            <v>545</v>
          </cell>
        </row>
        <row r="553">
          <cell r="A553">
            <v>20637</v>
          </cell>
          <cell r="B553">
            <v>546</v>
          </cell>
        </row>
        <row r="554">
          <cell r="A554">
            <v>20607</v>
          </cell>
          <cell r="B554">
            <v>547</v>
          </cell>
        </row>
        <row r="555">
          <cell r="A555">
            <v>20576</v>
          </cell>
          <cell r="B555">
            <v>548</v>
          </cell>
        </row>
        <row r="556">
          <cell r="A556">
            <v>20546</v>
          </cell>
          <cell r="B556">
            <v>549</v>
          </cell>
        </row>
        <row r="557">
          <cell r="A557">
            <v>20515</v>
          </cell>
          <cell r="B557">
            <v>550</v>
          </cell>
        </row>
        <row r="558">
          <cell r="A558">
            <v>20486</v>
          </cell>
          <cell r="B558">
            <v>551</v>
          </cell>
        </row>
        <row r="559">
          <cell r="A559">
            <v>20455</v>
          </cell>
          <cell r="B559">
            <v>552</v>
          </cell>
        </row>
        <row r="560">
          <cell r="A560">
            <v>20424</v>
          </cell>
          <cell r="B560">
            <v>553</v>
          </cell>
        </row>
        <row r="561">
          <cell r="A561">
            <v>20394</v>
          </cell>
          <cell r="B561">
            <v>554</v>
          </cell>
        </row>
        <row r="562">
          <cell r="A562">
            <v>20363</v>
          </cell>
          <cell r="B562">
            <v>555</v>
          </cell>
        </row>
        <row r="563">
          <cell r="A563">
            <v>20333</v>
          </cell>
          <cell r="B563">
            <v>556</v>
          </cell>
        </row>
        <row r="564">
          <cell r="A564">
            <v>20302</v>
          </cell>
          <cell r="B564">
            <v>557</v>
          </cell>
        </row>
        <row r="565">
          <cell r="A565">
            <v>20271</v>
          </cell>
          <cell r="B565">
            <v>558</v>
          </cell>
        </row>
        <row r="566">
          <cell r="A566">
            <v>20241</v>
          </cell>
          <cell r="B566">
            <v>559</v>
          </cell>
        </row>
        <row r="567">
          <cell r="A567">
            <v>20210</v>
          </cell>
          <cell r="B567">
            <v>560</v>
          </cell>
        </row>
        <row r="568">
          <cell r="A568">
            <v>20180</v>
          </cell>
          <cell r="B568">
            <v>561</v>
          </cell>
        </row>
        <row r="569">
          <cell r="A569">
            <v>20149</v>
          </cell>
          <cell r="B569">
            <v>562</v>
          </cell>
        </row>
        <row r="570">
          <cell r="A570">
            <v>20121</v>
          </cell>
          <cell r="B570">
            <v>563</v>
          </cell>
        </row>
        <row r="571">
          <cell r="A571">
            <v>20090</v>
          </cell>
          <cell r="B571">
            <v>564</v>
          </cell>
        </row>
        <row r="572">
          <cell r="A572">
            <v>20059</v>
          </cell>
          <cell r="B572">
            <v>565</v>
          </cell>
        </row>
        <row r="573">
          <cell r="A573">
            <v>20029</v>
          </cell>
          <cell r="B573">
            <v>566</v>
          </cell>
        </row>
        <row r="574">
          <cell r="A574">
            <v>19998</v>
          </cell>
          <cell r="B574">
            <v>567</v>
          </cell>
        </row>
        <row r="575">
          <cell r="A575">
            <v>19968</v>
          </cell>
          <cell r="B575">
            <v>568</v>
          </cell>
        </row>
        <row r="576">
          <cell r="A576">
            <v>19937</v>
          </cell>
          <cell r="B576">
            <v>569</v>
          </cell>
        </row>
        <row r="577">
          <cell r="A577">
            <v>19906</v>
          </cell>
          <cell r="B577">
            <v>570</v>
          </cell>
        </row>
        <row r="578">
          <cell r="A578">
            <v>19876</v>
          </cell>
          <cell r="B578">
            <v>571</v>
          </cell>
        </row>
        <row r="579">
          <cell r="A579">
            <v>19845</v>
          </cell>
          <cell r="B579">
            <v>572</v>
          </cell>
        </row>
        <row r="580">
          <cell r="A580">
            <v>19815</v>
          </cell>
          <cell r="B580">
            <v>573</v>
          </cell>
        </row>
        <row r="581">
          <cell r="A581">
            <v>19784</v>
          </cell>
          <cell r="B581">
            <v>574</v>
          </cell>
        </row>
        <row r="582">
          <cell r="A582">
            <v>19756</v>
          </cell>
          <cell r="B582">
            <v>575</v>
          </cell>
        </row>
        <row r="583">
          <cell r="A583">
            <v>19725</v>
          </cell>
          <cell r="B583">
            <v>576</v>
          </cell>
        </row>
        <row r="584">
          <cell r="A584">
            <v>19694</v>
          </cell>
          <cell r="B584">
            <v>577</v>
          </cell>
        </row>
        <row r="585">
          <cell r="A585">
            <v>19664</v>
          </cell>
          <cell r="B585">
            <v>578</v>
          </cell>
        </row>
        <row r="586">
          <cell r="A586">
            <v>19633</v>
          </cell>
          <cell r="B586">
            <v>579</v>
          </cell>
        </row>
        <row r="587">
          <cell r="A587">
            <v>19603</v>
          </cell>
          <cell r="B587">
            <v>580</v>
          </cell>
        </row>
        <row r="588">
          <cell r="A588">
            <v>19572</v>
          </cell>
          <cell r="B588">
            <v>581</v>
          </cell>
        </row>
        <row r="589">
          <cell r="A589">
            <v>19541</v>
          </cell>
          <cell r="B589">
            <v>582</v>
          </cell>
        </row>
        <row r="590">
          <cell r="A590">
            <v>19511</v>
          </cell>
          <cell r="B590">
            <v>583</v>
          </cell>
        </row>
        <row r="591">
          <cell r="A591">
            <v>19480</v>
          </cell>
          <cell r="B591">
            <v>584</v>
          </cell>
        </row>
        <row r="592">
          <cell r="A592">
            <v>19450</v>
          </cell>
          <cell r="B592">
            <v>585</v>
          </cell>
        </row>
        <row r="593">
          <cell r="A593">
            <v>19419</v>
          </cell>
          <cell r="B593">
            <v>586</v>
          </cell>
        </row>
        <row r="594">
          <cell r="A594">
            <v>19391</v>
          </cell>
          <cell r="B594">
            <v>587</v>
          </cell>
        </row>
        <row r="595">
          <cell r="A595">
            <v>19360</v>
          </cell>
          <cell r="B595">
            <v>588</v>
          </cell>
        </row>
        <row r="596">
          <cell r="A596">
            <v>19329</v>
          </cell>
          <cell r="B596">
            <v>589</v>
          </cell>
        </row>
        <row r="597">
          <cell r="A597">
            <v>19299</v>
          </cell>
          <cell r="B597">
            <v>590</v>
          </cell>
        </row>
        <row r="598">
          <cell r="A598">
            <v>19268</v>
          </cell>
          <cell r="B598">
            <v>591</v>
          </cell>
        </row>
        <row r="599">
          <cell r="A599">
            <v>19238</v>
          </cell>
          <cell r="B599">
            <v>592</v>
          </cell>
        </row>
        <row r="600">
          <cell r="A600">
            <v>19207</v>
          </cell>
          <cell r="B600">
            <v>593</v>
          </cell>
        </row>
        <row r="601">
          <cell r="A601">
            <v>19176</v>
          </cell>
          <cell r="B601">
            <v>594</v>
          </cell>
        </row>
        <row r="602">
          <cell r="A602">
            <v>19146</v>
          </cell>
          <cell r="B602">
            <v>595</v>
          </cell>
        </row>
        <row r="603">
          <cell r="A603">
            <v>19115</v>
          </cell>
          <cell r="B603">
            <v>596</v>
          </cell>
        </row>
        <row r="604">
          <cell r="A604">
            <v>19085</v>
          </cell>
          <cell r="B604">
            <v>597</v>
          </cell>
        </row>
        <row r="605">
          <cell r="A605">
            <v>19054</v>
          </cell>
          <cell r="B605">
            <v>598</v>
          </cell>
        </row>
        <row r="606">
          <cell r="A606">
            <v>19025</v>
          </cell>
          <cell r="B606">
            <v>599</v>
          </cell>
        </row>
        <row r="607">
          <cell r="A607">
            <v>18994</v>
          </cell>
          <cell r="B607">
            <v>600</v>
          </cell>
        </row>
        <row r="608">
          <cell r="A608">
            <v>18963</v>
          </cell>
          <cell r="B608">
            <v>601</v>
          </cell>
        </row>
        <row r="609">
          <cell r="A609">
            <v>18933</v>
          </cell>
          <cell r="B609">
            <v>602</v>
          </cell>
        </row>
        <row r="610">
          <cell r="A610">
            <v>18902</v>
          </cell>
          <cell r="B610">
            <v>603</v>
          </cell>
        </row>
        <row r="611">
          <cell r="A611">
            <v>18872</v>
          </cell>
          <cell r="B611">
            <v>604</v>
          </cell>
        </row>
        <row r="612">
          <cell r="A612">
            <v>18841</v>
          </cell>
          <cell r="B612">
            <v>605</v>
          </cell>
        </row>
        <row r="613">
          <cell r="A613">
            <v>18810</v>
          </cell>
          <cell r="B613">
            <v>606</v>
          </cell>
        </row>
        <row r="614">
          <cell r="A614">
            <v>18780</v>
          </cell>
          <cell r="B614">
            <v>607</v>
          </cell>
        </row>
        <row r="615">
          <cell r="A615">
            <v>18749</v>
          </cell>
          <cell r="B615">
            <v>608</v>
          </cell>
        </row>
        <row r="616">
          <cell r="A616">
            <v>18719</v>
          </cell>
          <cell r="B616">
            <v>609</v>
          </cell>
        </row>
        <row r="617">
          <cell r="A617">
            <v>18688</v>
          </cell>
          <cell r="B617">
            <v>610</v>
          </cell>
        </row>
        <row r="618">
          <cell r="A618">
            <v>18660</v>
          </cell>
          <cell r="B618">
            <v>611</v>
          </cell>
        </row>
        <row r="619">
          <cell r="A619">
            <v>18629</v>
          </cell>
          <cell r="B619">
            <v>612</v>
          </cell>
        </row>
        <row r="620">
          <cell r="A620">
            <v>18598</v>
          </cell>
          <cell r="B620">
            <v>613</v>
          </cell>
        </row>
        <row r="621">
          <cell r="A621">
            <v>18568</v>
          </cell>
          <cell r="B621">
            <v>614</v>
          </cell>
        </row>
        <row r="622">
          <cell r="A622">
            <v>18537</v>
          </cell>
          <cell r="B622">
            <v>615</v>
          </cell>
        </row>
      </sheetData>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 val="Rev__U$S"/>
      <sheetName val="Planilla_Llave"/>
      <sheetName val="Det__resultado"/>
      <sheetName val="PG_AxI"/>
      <sheetName val="Armado_ESP_y_ER"/>
      <sheetName val="Anexo_I"/>
      <sheetName val="Anexo_II"/>
      <sheetName val="Cuadro_gtos_"/>
      <sheetName val="EECC_TVC"/>
      <sheetName val="Gtos_TVC"/>
      <sheetName val="AF_TVC"/>
      <sheetName val="Prevs_TVC"/>
      <sheetName val="Armado_ESP_y_ER_Cons"/>
      <sheetName val="Anexo_I_cons"/>
      <sheetName val="Anexo_II_cons"/>
      <sheetName val="Cuadro_gtos__cons"/>
      <sheetName val="EFE_cons"/>
      <sheetName val="Variacs__AP_cons"/>
    </sheetNames>
    <sheetDataSet>
      <sheetData sheetId="0"/>
      <sheetData sheetId="1"/>
      <sheetData sheetId="2"/>
      <sheetData sheetId="3"/>
      <sheetData sheetId="4">
        <row r="2">
          <cell r="V2">
            <v>-292714076.56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Datos"/>
      <sheetName val="Telepar-01_11_199912"/>
      <sheetName val="PARAM-teste211100_(2)12"/>
      <sheetName val="atc_e_dtc12"/>
      <sheetName val="resumo_dtc_e_atc-aux12"/>
      <sheetName val="Banda_A12"/>
      <sheetName val="RESUMO_ATC-DTC12"/>
      <sheetName val="resumo_color_code12"/>
      <sheetName val="resumo_dcch_e_acc12"/>
      <sheetName val="_VTOS12"/>
      <sheetName val="CTO_VTAS12"/>
      <sheetName val="MON_EXTRANJERA12"/>
      <sheetName val="RESUMO_ATC_DTC11"/>
      <sheetName val="Base_Cost11"/>
      <sheetName val="Cotação_de_Ferr__Rede_Externa11"/>
      <sheetName val="Anel_1_111"/>
      <sheetName val="Resumen_Inv_11"/>
      <sheetName val="Inversión_Trole11"/>
      <sheetName val="HPS_Slit_Coil_(Centralia)11"/>
      <sheetName val="PBC"/>
      <sheetName val="DICIEMBRE"/>
      <sheetName val="MAEREV"/>
      <sheetName val="504010019"/>
      <sheetName val="Telepar-01_11_199913"/>
      <sheetName val="PARAM-teste211100_(2)13"/>
      <sheetName val="atc_e_dtc13"/>
      <sheetName val="resumo_dtc_e_atc-aux13"/>
      <sheetName val="Banda_A13"/>
      <sheetName val="RESUMO_ATC-DTC13"/>
      <sheetName val="resumo_color_code13"/>
      <sheetName val="resumo_dcch_e_acc13"/>
      <sheetName val="_VTOS13"/>
      <sheetName val="CTO_VTAS13"/>
      <sheetName val="MON_EXTRANJERA13"/>
      <sheetName val="RESUMO_ATC_DTC12"/>
      <sheetName val="Base_Cost12"/>
      <sheetName val="Cotação_de_Ferr__Rede_Externa12"/>
      <sheetName val="Anel_1_112"/>
      <sheetName val="Resumen_Inv_12"/>
      <sheetName val="Inversión_Trole12"/>
      <sheetName val="HPS_Slit_Coil_(Centralia)12"/>
      <sheetName val="Telepar-01_11_199914"/>
      <sheetName val="PARAM-teste211100_(2)14"/>
      <sheetName val="atc_e_dtc14"/>
      <sheetName val="resumo_dtc_e_atc-aux14"/>
      <sheetName val="Banda_A14"/>
      <sheetName val="RESUMO_ATC-DTC14"/>
      <sheetName val="resumo_color_code14"/>
      <sheetName val="resumo_dcch_e_acc14"/>
      <sheetName val="_VTOS14"/>
      <sheetName val="CTO_VTAS14"/>
      <sheetName val="MON_EXTRANJERA14"/>
      <sheetName val="RESUMO_ATC_DTC13"/>
      <sheetName val="Base_Cost13"/>
      <sheetName val="Cotação_de_Ferr__Rede_Externa13"/>
      <sheetName val="Anel_1_113"/>
      <sheetName val="Resumen_Inv_13"/>
      <sheetName val="Inversión_Trole13"/>
      <sheetName val="HPS_Slit_Coil_(Centralia)13"/>
      <sheetName val="Statistics {pbe}"/>
      <sheetName val="Allow {pbe}"/>
      <sheetName val="COUPOM"/>
      <sheetName val="FRA"/>
      <sheetName val="MOBILIARIO"/>
      <sheetName val="Modeling prices"/>
      <sheetName val="Tariff and revenue"/>
      <sheetName val="Applications"/>
      <sheetName val="Modeling_prices"/>
      <sheetName val="Tariff_and_revenue"/>
      <sheetName val="BPX8680_FASE1"/>
      <sheetName val="Hoja1"/>
      <sheetName val="Inputs"/>
      <sheetName val="Entradas"/>
      <sheetName val="apoio"/>
      <sheetName val="Capa e Emissões"/>
      <sheetName val="Custo"/>
      <sheetName val="CF"/>
      <sheetName val="Datos Utiles"/>
      <sheetName val="Correctivos asignados"/>
      <sheetName val="näytöt"/>
      <sheetName val="ppro"/>
      <sheetName val="ergopro optiot"/>
      <sheetName val="näppäimistöt"/>
      <sheetName val="ErgoPro x"/>
      <sheetName val="1211600001"/>
      <sheetName val="Telepar-01_11_199915"/>
      <sheetName val="PARAM-teste211100_(2)15"/>
      <sheetName val="atc_e_dtc15"/>
      <sheetName val="resumo_dtc_e_atc-aux15"/>
      <sheetName val="Banda_A15"/>
      <sheetName val="RESUMO_ATC-DTC15"/>
      <sheetName val="resumo_color_code15"/>
      <sheetName val="resumo_dcch_e_acc15"/>
      <sheetName val="_VTOS15"/>
      <sheetName val="CTO_VTAS15"/>
      <sheetName val="MON_EXTRANJERA15"/>
      <sheetName val="RESUMO_ATC_DTC14"/>
      <sheetName val="Base_Cost14"/>
      <sheetName val="Cotação_de_Ferr__Rede_Externa14"/>
      <sheetName val="Anel_1_114"/>
      <sheetName val="Resumen_Inv_14"/>
      <sheetName val="Inversión_Trole14"/>
      <sheetName val="HPS_Slit_Coil_(Centralia)14"/>
      <sheetName val="Statistics_{pbe}"/>
      <sheetName val="Allow_{pbe}"/>
    </sheetNames>
    <sheetDataSet>
      <sheetData sheetId="0">
        <row r="4">
          <cell r="L4">
            <v>0</v>
          </cell>
        </row>
      </sheetData>
      <sheetData sheetId="1">
        <row r="4">
          <cell r="A4" t="str">
            <v>cel</v>
          </cell>
        </row>
      </sheetData>
      <sheetData sheetId="2">
        <row r="3">
          <cell r="A3" t="str">
            <v>cel</v>
          </cell>
        </row>
      </sheetData>
      <sheetData sheetId="3">
        <row r="3">
          <cell r="A3" t="str">
            <v>cel</v>
          </cell>
        </row>
      </sheetData>
      <sheetData sheetId="4">
        <row r="4">
          <cell r="L4">
            <v>0</v>
          </cell>
        </row>
      </sheetData>
      <sheetData sheetId="5">
        <row r="4">
          <cell r="A4" t="str">
            <v>cel</v>
          </cell>
        </row>
      </sheetData>
      <sheetData sheetId="6">
        <row r="3">
          <cell r="A3" t="str">
            <v>cel</v>
          </cell>
        </row>
      </sheetData>
      <sheetData sheetId="7">
        <row r="3">
          <cell r="A3" t="str">
            <v>cel</v>
          </cell>
        </row>
      </sheetData>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row r="4">
          <cell r="A4" t="str">
            <v>cel</v>
          </cell>
        </row>
      </sheetData>
      <sheetData sheetId="10">
        <row r="3">
          <cell r="A3" t="str">
            <v>cel</v>
          </cell>
        </row>
      </sheetData>
      <sheetData sheetId="11">
        <row r="3">
          <cell r="A3" t="str">
            <v>cel</v>
          </cell>
        </row>
      </sheetData>
      <sheetData sheetId="12">
        <row r="3">
          <cell r="A3"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3">
          <cell r="A3" t="str">
            <v>cel</v>
          </cell>
        </row>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L4">
            <v>0</v>
          </cell>
        </row>
      </sheetData>
      <sheetData sheetId="46">
        <row r="4">
          <cell r="L4">
            <v>0</v>
          </cell>
        </row>
      </sheetData>
      <sheetData sheetId="47">
        <row r="4">
          <cell r="L4" t="str">
            <v/>
          </cell>
        </row>
      </sheetData>
      <sheetData sheetId="48">
        <row r="4">
          <cell r="A4" t="str">
            <v>cel</v>
          </cell>
        </row>
      </sheetData>
      <sheetData sheetId="49">
        <row r="3">
          <cell r="A3" t="str">
            <v>cel</v>
          </cell>
        </row>
      </sheetData>
      <sheetData sheetId="50">
        <row r="3">
          <cell r="A3" t="str">
            <v>cel</v>
          </cell>
        </row>
      </sheetData>
      <sheetData sheetId="51">
        <row r="3">
          <cell r="A3" t="str">
            <v>cel</v>
          </cell>
        </row>
      </sheetData>
      <sheetData sheetId="52">
        <row r="3">
          <cell r="A3" t="str">
            <v>cel</v>
          </cell>
        </row>
      </sheetData>
      <sheetData sheetId="53">
        <row r="4">
          <cell r="A4" t="str">
            <v>cel</v>
          </cell>
        </row>
      </sheetData>
      <sheetData sheetId="54"/>
      <sheetData sheetId="55"/>
      <sheetData sheetId="56"/>
      <sheetData sheetId="57"/>
      <sheetData sheetId="58"/>
      <sheetData sheetId="59"/>
      <sheetData sheetId="60"/>
      <sheetData sheetId="61"/>
      <sheetData sheetId="62"/>
      <sheetData sheetId="63">
        <row r="4">
          <cell r="L4">
            <v>0</v>
          </cell>
        </row>
      </sheetData>
      <sheetData sheetId="64">
        <row r="4">
          <cell r="L4">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L4">
            <v>0</v>
          </cell>
        </row>
      </sheetData>
      <sheetData sheetId="82">
        <row r="4">
          <cell r="L4">
            <v>0</v>
          </cell>
        </row>
      </sheetData>
      <sheetData sheetId="83">
        <row r="4">
          <cell r="L4">
            <v>0</v>
          </cell>
        </row>
      </sheetData>
      <sheetData sheetId="84"/>
      <sheetData sheetId="85"/>
      <sheetData sheetId="86">
        <row r="4">
          <cell r="A4" t="str">
            <v>cel</v>
          </cell>
        </row>
      </sheetData>
      <sheetData sheetId="87">
        <row r="3">
          <cell r="A3" t="str">
            <v>cel</v>
          </cell>
        </row>
      </sheetData>
      <sheetData sheetId="88">
        <row r="4">
          <cell r="A4" t="str">
            <v>cel</v>
          </cell>
        </row>
      </sheetData>
      <sheetData sheetId="89"/>
      <sheetData sheetId="90"/>
      <sheetData sheetId="91"/>
      <sheetData sheetId="92"/>
      <sheetData sheetId="93"/>
      <sheetData sheetId="94"/>
      <sheetData sheetId="95"/>
      <sheetData sheetId="96"/>
      <sheetData sheetId="97"/>
      <sheetData sheetId="98"/>
      <sheetData sheetId="99">
        <row r="4">
          <cell r="L4">
            <v>0</v>
          </cell>
        </row>
      </sheetData>
      <sheetData sheetId="100">
        <row r="4">
          <cell r="L4">
            <v>0</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4">
          <cell r="L4">
            <v>0</v>
          </cell>
        </row>
      </sheetData>
      <sheetData sheetId="118">
        <row r="4">
          <cell r="L4">
            <v>0</v>
          </cell>
        </row>
      </sheetData>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4">
          <cell r="L4">
            <v>0</v>
          </cell>
        </row>
      </sheetData>
      <sheetData sheetId="136">
        <row r="4">
          <cell r="L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4">
          <cell r="L4">
            <v>0</v>
          </cell>
        </row>
      </sheetData>
      <sheetData sheetId="154">
        <row r="4">
          <cell r="L4">
            <v>0</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ow r="4">
          <cell r="L4">
            <v>0</v>
          </cell>
        </row>
      </sheetData>
      <sheetData sheetId="172">
        <row r="4">
          <cell r="L4">
            <v>0</v>
          </cell>
        </row>
      </sheetData>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ow r="4">
          <cell r="L4">
            <v>0</v>
          </cell>
        </row>
      </sheetData>
      <sheetData sheetId="190">
        <row r="4">
          <cell r="L4">
            <v>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4">
          <cell r="L4">
            <v>0</v>
          </cell>
        </row>
      </sheetData>
      <sheetData sheetId="208">
        <row r="4">
          <cell r="L4">
            <v>0</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ow r="4">
          <cell r="L4">
            <v>0</v>
          </cell>
        </row>
      </sheetData>
      <sheetData sheetId="226">
        <row r="4">
          <cell r="L4">
            <v>0</v>
          </cell>
        </row>
      </sheetData>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ow r="4">
          <cell r="L4">
            <v>0</v>
          </cell>
        </row>
      </sheetData>
      <sheetData sheetId="245"/>
      <sheetData sheetId="246">
        <row r="4">
          <cell r="L4">
            <v>0</v>
          </cell>
        </row>
      </sheetData>
      <sheetData sheetId="247"/>
      <sheetData sheetId="248"/>
      <sheetData sheetId="249">
        <row r="4">
          <cell r="A4" t="str">
            <v>cel</v>
          </cell>
        </row>
      </sheetData>
      <sheetData sheetId="250">
        <row r="3">
          <cell r="A3" t="str">
            <v>cel</v>
          </cell>
        </row>
      </sheetData>
      <sheetData sheetId="251">
        <row r="4">
          <cell r="A4" t="str">
            <v>cel</v>
          </cell>
        </row>
      </sheetData>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ow r="4">
          <cell r="L4">
            <v>0</v>
          </cell>
        </row>
      </sheetData>
      <sheetData sheetId="267">
        <row r="4">
          <cell r="A4" t="str">
            <v>cel</v>
          </cell>
        </row>
      </sheetData>
      <sheetData sheetId="268">
        <row r="4">
          <cell r="L4" t="str">
            <v/>
          </cell>
        </row>
      </sheetData>
      <sheetData sheetId="269">
        <row r="4">
          <cell r="A4" t="str">
            <v>cel</v>
          </cell>
        </row>
      </sheetData>
      <sheetData sheetId="270">
        <row r="3">
          <cell r="A3" t="str">
            <v>cel</v>
          </cell>
        </row>
      </sheetData>
      <sheetData sheetId="271">
        <row r="4">
          <cell r="A4" t="str">
            <v>cel</v>
          </cell>
        </row>
      </sheetData>
      <sheetData sheetId="272">
        <row r="3">
          <cell r="A3" t="str">
            <v>cel</v>
          </cell>
        </row>
      </sheetData>
      <sheetData sheetId="273">
        <row r="4">
          <cell r="A4" t="str">
            <v>cel</v>
          </cell>
        </row>
      </sheetData>
      <sheetData sheetId="274"/>
      <sheetData sheetId="275"/>
      <sheetData sheetId="276"/>
      <sheetData sheetId="277"/>
      <sheetData sheetId="278"/>
      <sheetData sheetId="279"/>
      <sheetData sheetId="280"/>
      <sheetData sheetId="281"/>
      <sheetData sheetId="282"/>
      <sheetData sheetId="283"/>
      <sheetData sheetId="284">
        <row r="4">
          <cell r="L4">
            <v>0</v>
          </cell>
        </row>
      </sheetData>
      <sheetData sheetId="285">
        <row r="4">
          <cell r="A4" t="str">
            <v>cel</v>
          </cell>
        </row>
      </sheetData>
      <sheetData sheetId="286"/>
      <sheetData sheetId="287">
        <row r="4">
          <cell r="A4" t="str">
            <v>cel</v>
          </cell>
        </row>
      </sheetData>
      <sheetData sheetId="288">
        <row r="3">
          <cell r="A3" t="str">
            <v>cel</v>
          </cell>
        </row>
      </sheetData>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ow r="4">
          <cell r="L4">
            <v>0</v>
          </cell>
        </row>
      </sheetData>
      <sheetData sheetId="329">
        <row r="4">
          <cell r="A4" t="str">
            <v>cel</v>
          </cell>
        </row>
      </sheetData>
      <sheetData sheetId="330">
        <row r="4">
          <cell r="L4">
            <v>0</v>
          </cell>
        </row>
      </sheetData>
      <sheetData sheetId="331">
        <row r="4">
          <cell r="A4" t="str">
            <v>cel</v>
          </cell>
        </row>
      </sheetData>
      <sheetData sheetId="332">
        <row r="3">
          <cell r="A3" t="str">
            <v>cel</v>
          </cell>
        </row>
      </sheetData>
      <sheetData sheetId="333">
        <row r="4">
          <cell r="A4" t="str">
            <v>cel</v>
          </cell>
        </row>
      </sheetData>
      <sheetData sheetId="334">
        <row r="3">
          <cell r="A3" t="str">
            <v>cel</v>
          </cell>
        </row>
      </sheetData>
      <sheetData sheetId="335">
        <row r="4">
          <cell r="A4" t="str">
            <v>cel</v>
          </cell>
        </row>
      </sheetData>
      <sheetData sheetId="336"/>
      <sheetData sheetId="337"/>
      <sheetData sheetId="338"/>
      <sheetData sheetId="339"/>
      <sheetData sheetId="340"/>
      <sheetData sheetId="341"/>
      <sheetData sheetId="342"/>
      <sheetData sheetId="343"/>
      <sheetData sheetId="344"/>
      <sheetData sheetId="345"/>
      <sheetData sheetId="346"/>
      <sheetData sheetId="34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talla Efectivo"/>
      <sheetName val="Patalla Canje"/>
      <sheetName val="Pantalla_Efectivo"/>
      <sheetName val="Patalla_Canje"/>
    </sheetNames>
    <sheetDataSet>
      <sheetData sheetId="0"/>
      <sheetData sheetId="1"/>
      <sheetData sheetId="2"/>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 val="Income_Statement_Data"/>
      <sheetName val="Balance_Sheet_Data"/>
      <sheetName val="2001_Projected_IS"/>
      <sheetName val="_2001_Projected_BS"/>
      <sheetName val="Sales-Cash_Budget"/>
      <sheetName val="Sales_By_Channel"/>
      <sheetName val="Inventory_Summary"/>
      <sheetName val="2001_proj-_fixed_and_variable"/>
      <sheetName val="Fixed_and_Variable_Expenses"/>
      <sheetName val="F&amp;V_EXPS_"/>
      <sheetName val="Cost_Ctrs_"/>
      <sheetName val="_sales_by_vendor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ARS"/>
    </sheetNames>
    <sheetDataSet>
      <sheetData sheetId="0" refreshError="1"/>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ueb. y Utiles-Equip.Ofi"/>
      <sheetName val="E.Infor-Herr-Insta-Insta Ind."/>
      <sheetName val="MAQ.IND"/>
      <sheetName val="Rodados-Inmuebles"/>
      <sheetName val="RESUMEN"/>
      <sheetName val="ALTAS"/>
      <sheetName val="BAJAS"/>
      <sheetName val="Mueb__y_Utiles-Equip_Ofi"/>
      <sheetName val="E_Infor-Herr-Insta-Insta_Ind_"/>
      <sheetName val="MAQ_IND"/>
      <sheetName val="Tabla"/>
      <sheetName val="Coeficientes"/>
      <sheetName val="1OK"/>
      <sheetName val="Mueb__y_Utiles-Equip_Ofi1"/>
      <sheetName val="E_Infor-Herr-Insta-Insta_Ind_1"/>
      <sheetName val="MAQ_IND1"/>
      <sheetName val="Mueb__y_Utiles-Equip_Ofi3"/>
      <sheetName val="E_Infor-Herr-Insta-Insta_Ind_3"/>
      <sheetName val="MAQ_IND3"/>
      <sheetName val="Mueb__y_Utiles-Equip_Ofi2"/>
      <sheetName val="E_Infor-Herr-Insta-Insta_Ind_2"/>
      <sheetName val="MAQ_IND2"/>
      <sheetName val="Mueb__y_Utiles-Equip_Ofi4"/>
      <sheetName val="E_Infor-Herr-Insta-Insta_Ind_4"/>
      <sheetName val="MAQ_IND4"/>
      <sheetName val="Mueb__y_Utiles-Equip_Ofi5"/>
      <sheetName val="E_Infor-Herr-Insta-Insta_Ind_5"/>
      <sheetName val="MAQ_IND5"/>
      <sheetName val="Mueb__y_Utiles-Equip_Ofi6"/>
      <sheetName val="E_Infor-Herr-Insta-Insta_Ind_6"/>
      <sheetName val="MAQ_IND6"/>
      <sheetName val="Mueb__y_Utiles-Equip_Ofi7"/>
      <sheetName val="E_Infor-Herr-Insta-Insta_Ind_7"/>
      <sheetName val="MAQ_IND7"/>
      <sheetName val="Mueb__y_Utiles-Equip_Ofi8"/>
      <sheetName val="E_Infor-Herr-Insta-Insta_Ind_8"/>
      <sheetName val="MAQ_IND8"/>
      <sheetName val="Mueb__y_Utiles-Equip_Ofi9"/>
      <sheetName val="E_Infor-Herr-Insta-Insta_Ind_9"/>
      <sheetName val="MAQ_IND9"/>
      <sheetName val="Mueb__y_Utiles-Equip_Ofi11"/>
      <sheetName val="E_Infor-Herr-Insta-Insta_Ind_11"/>
      <sheetName val="MAQ_IND11"/>
      <sheetName val="Mueb__y_Utiles-Equip_Ofi10"/>
      <sheetName val="E_Infor-Herr-Insta-Insta_Ind_10"/>
      <sheetName val="MAQ_IND10"/>
      <sheetName val="Mueb__y_Utiles-Equip_Ofi12"/>
      <sheetName val="E_Infor-Herr-Insta-Insta_Ind_12"/>
      <sheetName val="MAQ_IND12"/>
      <sheetName val="Mueb__y_Utiles-Equip_Ofi13"/>
      <sheetName val="E_Infor-Herr-Insta-Insta_Ind_13"/>
      <sheetName val="MAQ_IND13"/>
      <sheetName val="Mueb__y_Utiles-Equip_Ofi14"/>
      <sheetName val="E_Infor-Herr-Insta-Insta_Ind_14"/>
      <sheetName val="MAQ_IND14"/>
    </sheetNames>
    <sheetDataSet>
      <sheetData sheetId="0" refreshError="1">
        <row r="1">
          <cell r="N1">
            <v>2008</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Rep.y Mant.de Rodados"/>
      <sheetName val="Otros serv. prof."/>
      <sheetName val="Otros Serv.Ext."/>
      <sheetName val="Fletes"/>
      <sheetName val="Otros ingresos y egresos varios"/>
      <sheetName val="XREF"/>
      <sheetName val="Tickmarks"/>
    </sheetNames>
    <sheetDataSet>
      <sheetData sheetId="0">
        <row r="16">
          <cell r="F16">
            <v>232708640</v>
          </cell>
        </row>
      </sheetData>
      <sheetData sheetId="1"/>
      <sheetData sheetId="2">
        <row r="6">
          <cell r="E6">
            <v>134897504</v>
          </cell>
        </row>
      </sheetData>
      <sheetData sheetId="3">
        <row r="7">
          <cell r="E7">
            <v>28213234</v>
          </cell>
        </row>
      </sheetData>
      <sheetData sheetId="4">
        <row r="6">
          <cell r="F6">
            <v>97120916</v>
          </cell>
        </row>
      </sheetData>
      <sheetData sheetId="5">
        <row r="6">
          <cell r="F6">
            <v>19363094</v>
          </cell>
        </row>
      </sheetData>
      <sheetData sheetId="6">
        <row r="2">
          <cell r="A2">
            <v>1314091</v>
          </cell>
        </row>
      </sheetData>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ertura Resumen 255...."/>
      <sheetName val="255101 Quinsa Sep-02"/>
      <sheetName val="255102 Quinsa Sep-02"/>
      <sheetName val="255200 Quinsa Sep-02"/>
      <sheetName val="255101 Quinsa Sep-01"/>
      <sheetName val="Cost"/>
      <sheetName val="Apertura_Resumen_255____"/>
      <sheetName val="255101_Quinsa_Sep-02"/>
      <sheetName val="255102_Quinsa_Sep-02"/>
      <sheetName val="255200_Quinsa_Sep-02"/>
      <sheetName val="255101_Quinsa_Sep-01"/>
    </sheetNames>
    <sheetDataSet>
      <sheetData sheetId="0"/>
      <sheetData sheetId="1"/>
      <sheetData sheetId="2"/>
      <sheetData sheetId="3"/>
      <sheetData sheetId="4"/>
      <sheetData sheetId="5" refreshError="1"/>
      <sheetData sheetId="6"/>
      <sheetData sheetId="7"/>
      <sheetData sheetId="8"/>
      <sheetData sheetId="9"/>
      <sheetData sheetId="1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ed Testing"/>
      <sheetName val="CVC"/>
      <sheetName val="PROVEEDORES CVC_122005"/>
      <sheetName val="Anexo A - BU final"/>
      <sheetName val="Anexo Sep"/>
      <sheetName val="Targeted_Testing"/>
      <sheetName val="PROVEEDORES_CVC_122005"/>
      <sheetName val="Anexo_A_-_BU_final"/>
      <sheetName val="Anexo_Sep"/>
      <sheetName val="Targeted_Testing1"/>
      <sheetName val="PROVEEDORES_CVC_1220051"/>
      <sheetName val="Anexo_A_-_BU_final1"/>
      <sheetName val="Anexo_Sep1"/>
      <sheetName val="Targeted_Testing2"/>
      <sheetName val="PROVEEDORES_CVC_1220052"/>
      <sheetName val="Anexo_A_-_BU_final2"/>
      <sheetName val="Anexo_Sep2"/>
    </sheetNames>
    <sheetDataSet>
      <sheetData sheetId="0"/>
      <sheetData sheetId="1">
        <row r="1604">
          <cell r="G1604">
            <v>79580073</v>
          </cell>
        </row>
        <row r="5254">
          <cell r="G5254">
            <v>10949309</v>
          </cell>
        </row>
        <row r="5257">
          <cell r="G5257">
            <v>12200707</v>
          </cell>
        </row>
        <row r="5258">
          <cell r="G5258">
            <v>6977180</v>
          </cell>
        </row>
        <row r="5259">
          <cell r="G5259">
            <v>31724881</v>
          </cell>
        </row>
        <row r="5260">
          <cell r="G5260">
            <v>11353674</v>
          </cell>
        </row>
        <row r="5261">
          <cell r="G5261">
            <v>218106909</v>
          </cell>
        </row>
        <row r="5264">
          <cell r="G5264">
            <v>42550977</v>
          </cell>
        </row>
        <row r="5265">
          <cell r="G5265">
            <v>13378215</v>
          </cell>
        </row>
        <row r="5266">
          <cell r="G5266">
            <v>18094979</v>
          </cell>
        </row>
        <row r="5267">
          <cell r="G5267">
            <v>4793868</v>
          </cell>
        </row>
        <row r="5268">
          <cell r="G5268">
            <v>9587736</v>
          </cell>
        </row>
        <row r="5269">
          <cell r="G5269">
            <v>9587736</v>
          </cell>
        </row>
        <row r="5273">
          <cell r="G5273">
            <v>2923547</v>
          </cell>
        </row>
        <row r="5274">
          <cell r="G5274">
            <v>38301961</v>
          </cell>
        </row>
        <row r="5275">
          <cell r="G5275">
            <v>3744790</v>
          </cell>
        </row>
        <row r="5276">
          <cell r="G5276">
            <v>3711911</v>
          </cell>
        </row>
        <row r="5277">
          <cell r="G5277">
            <v>1445334</v>
          </cell>
        </row>
        <row r="5278">
          <cell r="G5278">
            <v>3876184</v>
          </cell>
        </row>
        <row r="5279">
          <cell r="G5279">
            <v>246318</v>
          </cell>
        </row>
        <row r="5280">
          <cell r="G5280">
            <v>354776</v>
          </cell>
        </row>
        <row r="5281">
          <cell r="G5281">
            <v>985455</v>
          </cell>
        </row>
        <row r="5282">
          <cell r="G5282">
            <v>689788</v>
          </cell>
        </row>
        <row r="5283">
          <cell r="G5283">
            <v>9066308</v>
          </cell>
        </row>
        <row r="5284">
          <cell r="G5284">
            <v>9230581</v>
          </cell>
        </row>
        <row r="5301">
          <cell r="G5301">
            <v>28361723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Inventario de créditos"/>
      <sheetName val="PPC Detalle por Cuentas Resol.1"/>
      <sheetName val="Tickmarks"/>
    </sheetNames>
    <sheetDataSet>
      <sheetData sheetId="0" refreshError="1"/>
      <sheetData sheetId="1"/>
      <sheetData sheetId="2"/>
      <sheetData sheetId="3"/>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uda"/>
      <sheetName val="Balance"/>
      <sheetName val="Estado de Resultados"/>
      <sheetName val="Liquidez"/>
      <sheetName val="Rentabilidad"/>
      <sheetName val="Endeudamiento"/>
      <sheetName val="Otros Procedimientos Analíticos"/>
      <sheetName val="Tildes"/>
      <sheetName val="PL2 - Mermas"/>
      <sheetName val="Lista"/>
      <sheetName val="PARAMETROS"/>
      <sheetName val="10"/>
      <sheetName val="8"/>
      <sheetName val="NC recibidas"/>
      <sheetName val="Sheet2"/>
      <sheetName val="Tickmarks"/>
      <sheetName val="Resultado por negocio"/>
      <sheetName val="LPC"/>
      <sheetName val="BA"/>
      <sheetName val="Otros"/>
      <sheetName val="XREF"/>
      <sheetName val="Armado ctas. EERR"/>
      <sheetName val="#REF"/>
      <sheetName val="Estado_de_Resultados"/>
      <sheetName val="Estado_de_Resultados4"/>
      <sheetName val="Otros_Procedimientos_Analítico3"/>
      <sheetName val="PL2_-_Mermas3"/>
      <sheetName val="NC_recibidas3"/>
      <sheetName val="Estado_de_Resultados1"/>
      <sheetName val="Otros_Procedimientos_Analíticos"/>
      <sheetName val="PL2_-_Mermas"/>
      <sheetName val="NC_recibidas"/>
      <sheetName val="Estado_de_Resultados2"/>
      <sheetName val="Otros_Procedimientos_Analítico1"/>
      <sheetName val="PL2_-_Mermas1"/>
      <sheetName val="NC_recibidas1"/>
      <sheetName val="Estado_de_Resultados3"/>
      <sheetName val="Otros_Procedimientos_Analítico2"/>
      <sheetName val="PL2_-_Mermas2"/>
      <sheetName val="NC_recibidas2"/>
      <sheetName val="Honorarios"/>
      <sheetName val="Estado_de_Resultados5"/>
      <sheetName val="Estado_de_Resultados6"/>
      <sheetName val="Otros_Procedimientos_Analítico4"/>
      <sheetName val="PL2_-_Mermas4"/>
      <sheetName val="NC_recibidas4"/>
      <sheetName val="Resultado_por_negocio"/>
      <sheetName val="Armado_ctas__EERR"/>
      <sheetName val="Estado_de_Resultados7"/>
      <sheetName val="E-4l2"/>
      <sheetName val="Estadísticas {pbc}"/>
    </sheetNames>
    <sheetDataSet>
      <sheetData sheetId="0">
        <row r="6">
          <cell r="B6">
            <v>-67104465311</v>
          </cell>
        </row>
      </sheetData>
      <sheetData sheetId="1">
        <row r="6">
          <cell r="B6">
            <v>-67104465311</v>
          </cell>
        </row>
      </sheetData>
      <sheetData sheetId="2">
        <row r="6">
          <cell r="B6">
            <v>-67104465311</v>
          </cell>
        </row>
        <row r="7">
          <cell r="B7">
            <v>35725927269</v>
          </cell>
        </row>
        <row r="9">
          <cell r="F9">
            <v>0</v>
          </cell>
        </row>
        <row r="31">
          <cell r="B31">
            <v>0</v>
          </cell>
        </row>
      </sheetData>
      <sheetData sheetId="3">
        <row r="6">
          <cell r="B6">
            <v>-67104465311</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 sheetId="23" refreshError="1"/>
      <sheetData sheetId="24">
        <row r="6">
          <cell r="B6">
            <v>-67104465311</v>
          </cell>
        </row>
      </sheetData>
      <sheetData sheetId="25"/>
      <sheetData sheetId="26"/>
      <sheetData sheetId="27"/>
      <sheetData sheetId="28">
        <row r="6">
          <cell r="B6">
            <v>-67104465311</v>
          </cell>
        </row>
      </sheetData>
      <sheetData sheetId="29"/>
      <sheetData sheetId="30"/>
      <sheetData sheetId="31"/>
      <sheetData sheetId="32">
        <row r="6">
          <cell r="B6">
            <v>-67104465311</v>
          </cell>
        </row>
      </sheetData>
      <sheetData sheetId="33"/>
      <sheetData sheetId="34"/>
      <sheetData sheetId="35"/>
      <sheetData sheetId="36">
        <row r="6">
          <cell r="B6">
            <v>-67104465311</v>
          </cell>
        </row>
      </sheetData>
      <sheetData sheetId="37"/>
      <sheetData sheetId="38"/>
      <sheetData sheetId="39"/>
      <sheetData sheetId="40" refreshError="1"/>
      <sheetData sheetId="41"/>
      <sheetData sheetId="42">
        <row r="6">
          <cell r="B6">
            <v>-67104465311</v>
          </cell>
        </row>
      </sheetData>
      <sheetData sheetId="43"/>
      <sheetData sheetId="44"/>
      <sheetData sheetId="45"/>
      <sheetData sheetId="46"/>
      <sheetData sheetId="47"/>
      <sheetData sheetId="48" refreshError="1"/>
      <sheetData sheetId="49" refreshError="1"/>
      <sheetData sheetId="5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CADASTRO"/>
      <sheetName val="Resource Plan &amp; Calculations"/>
      <sheetName val="Inputs A"/>
      <sheetName val="Input Table"/>
      <sheetName val="INDICE"/>
      <sheetName val="AJUSTES"/>
      <sheetName val="LIBRO COMPRAS PPC"/>
      <sheetName val="VENTAS PwC"/>
      <sheetName val="Mayor Cpra"/>
      <sheetName val="Mayor Ventas"/>
      <sheetName val="Conciliaciones"/>
      <sheetName val="Validac"/>
      <sheetName val="Antenas"/>
      <sheetName val="Alimentadores"/>
      <sheetName val="Radio"/>
      <sheetName val="Sitios"/>
      <sheetName val="(1)Input Wizard"/>
      <sheetName val="A.XLS"/>
      <sheetName val="Param BC"/>
      <sheetName val="PARAM-22-12-1999"/>
      <sheetName val="PPU"/>
      <sheetName val="RESUMO-0"/>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LIBRO_COMPRAS_PPC"/>
      <sheetName val="VENTAS_PwC"/>
      <sheetName val="Mayor_Cpra"/>
      <sheetName val="Mayor_Ventas"/>
      <sheetName val="(1)Input_Wizard"/>
      <sheetName val="A_XLS"/>
      <sheetName val="Param_BC"/>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Endereços_das_ERBs_10-11-9812"/>
      <sheetName val="Endereços_das_ERBs_(2)12"/>
      <sheetName val="Endereços_das_ERBs12"/>
      <sheetName val="EMISSÃO_A_12-02-98_wjo12"/>
      <sheetName val="CANALIZAÇÃO-A_25_02_9812"/>
      <sheetName val="DADOS_DE_REFERÊNCIA12"/>
      <sheetName val="GERAL_C_25-02-9812"/>
      <sheetName val="SÓ_ERBS_A_12-02-9812"/>
      <sheetName val="GERAL_teste-11_03_9812"/>
      <sheetName val="TELEPAR_A_19_05_9812"/>
      <sheetName val="GLOBAL_A_28_05_9812"/>
      <sheetName val="BANDA_A12"/>
      <sheetName val="BANDA_B12"/>
      <sheetName val="atc_e_dtc12"/>
      <sheetName val="RESUMO_ATC-DTC12"/>
      <sheetName val="resumo_dcch_e_acc12"/>
      <sheetName val="resumo_color_code12"/>
      <sheetName val="Resource_Plan_&amp;_Calculations11"/>
      <sheetName val="Inputs_A11"/>
      <sheetName val="Input_Table11"/>
      <sheetName val="LIBRO_COMPRAS_PPC11"/>
      <sheetName val="VENTAS_PwC11"/>
      <sheetName val="Mayor_Cpra11"/>
      <sheetName val="Mayor_Ventas11"/>
      <sheetName val="(1)Input_Wizard11"/>
      <sheetName val="A_XLS11"/>
      <sheetName val="Param_BC11"/>
      <sheetName val="Agosto_20194"/>
      <sheetName val="DDJJ-Agosto-F_1204"/>
      <sheetName val="Visión_Integral4"/>
      <sheetName val="Control_Ret__Recibidas4"/>
      <sheetName val="Ret__Recibidas4"/>
      <sheetName val="CW_Venta_Repercutido4"/>
      <sheetName val="CW_Iva_Debito4"/>
      <sheetName val="CW_Compras_soportado4"/>
      <sheetName val="CW_IVA_Crédito4"/>
      <sheetName val="Diario_Agosto4"/>
      <sheetName val="BALANCE"/>
      <sheetName val="NOTA3-HIST"/>
      <sheetName val="total"/>
      <sheetName val=""/>
      <sheetName val="Summary"/>
      <sheetName val="Hidden"/>
      <sheetName val="target book"/>
      <sheetName val="19001"/>
      <sheetName val="Endereços_das_ERBs_10-11-9813"/>
      <sheetName val="Endereços_das_ERBs_(2)13"/>
      <sheetName val="Endereços_das_ERBs13"/>
      <sheetName val="EMISSÃO_A_12-02-98_wjo13"/>
      <sheetName val="CANALIZAÇÃO-A_25_02_9813"/>
      <sheetName val="DADOS_DE_REFERÊNCIA13"/>
      <sheetName val="GERAL_C_25-02-9813"/>
      <sheetName val="SÓ_ERBS_A_12-02-9813"/>
      <sheetName val="GERAL_teste-11_03_9813"/>
      <sheetName val="TELEPAR_A_19_05_9813"/>
      <sheetName val="GLOBAL_A_28_05_9813"/>
      <sheetName val="BANDA_A13"/>
      <sheetName val="BANDA_B13"/>
      <sheetName val="atc_e_dtc13"/>
      <sheetName val="RESUMO_ATC-DTC13"/>
      <sheetName val="resumo_dcch_e_acc13"/>
      <sheetName val="resumo_color_code13"/>
      <sheetName val="Resource_Plan_&amp;_Calculations12"/>
      <sheetName val="Inputs_A12"/>
      <sheetName val="Input_Table12"/>
      <sheetName val="LIBRO_COMPRAS_PPC12"/>
      <sheetName val="VENTAS_PwC12"/>
      <sheetName val="Mayor_Cpra12"/>
      <sheetName val="Mayor_Ventas12"/>
      <sheetName val="(1)Input_Wizard12"/>
      <sheetName val="A_XLS12"/>
      <sheetName val="Param_BC12"/>
      <sheetName val="Agosto_20195"/>
      <sheetName val="DDJJ-Agosto-F_1205"/>
      <sheetName val="Visión_Integral5"/>
      <sheetName val="Control_Ret__Recibidas5"/>
      <sheetName val="Ret__Recibidas5"/>
      <sheetName val="CW_Venta_Repercutido5"/>
      <sheetName val="CW_Iva_Debito5"/>
      <sheetName val="CW_Compras_soportado5"/>
      <sheetName val="CW_IVA_Crédito5"/>
      <sheetName val="Diario_Agosto5"/>
      <sheetName val="Endereços_das_ERBs_10-11-9814"/>
      <sheetName val="Endereços_das_ERBs_(2)14"/>
      <sheetName val="Endereços_das_ERBs14"/>
      <sheetName val="EMISSÃO_A_12-02-98_wjo14"/>
      <sheetName val="CANALIZAÇÃO-A_25_02_9814"/>
      <sheetName val="DADOS_DE_REFERÊNCIA14"/>
      <sheetName val="GERAL_C_25-02-9814"/>
      <sheetName val="SÓ_ERBS_A_12-02-9814"/>
      <sheetName val="GERAL_teste-11_03_9814"/>
      <sheetName val="TELEPAR_A_19_05_9814"/>
      <sheetName val="GLOBAL_A_28_05_9814"/>
      <sheetName val="BANDA_A14"/>
      <sheetName val="BANDA_B14"/>
      <sheetName val="atc_e_dtc14"/>
      <sheetName val="RESUMO_ATC-DTC14"/>
      <sheetName val="resumo_dcch_e_acc14"/>
      <sheetName val="resumo_color_code14"/>
      <sheetName val="Resource_Plan_&amp;_Calculations13"/>
      <sheetName val="Inputs_A13"/>
      <sheetName val="Input_Table13"/>
      <sheetName val="LIBRO_COMPRAS_PPC13"/>
      <sheetName val="VENTAS_PwC13"/>
      <sheetName val="Mayor_Cpra13"/>
      <sheetName val="Mayor_Ventas13"/>
      <sheetName val="(1)Input_Wizard13"/>
      <sheetName val="A_XLS13"/>
      <sheetName val="Param_BC13"/>
      <sheetName val="Agosto_20196"/>
      <sheetName val="DDJJ-Agosto-F_1206"/>
      <sheetName val="Visión_Integral6"/>
      <sheetName val="Control_Ret__Recibidas6"/>
      <sheetName val="Ret__Recibidas6"/>
      <sheetName val="CW_Venta_Repercutido6"/>
      <sheetName val="CW_Iva_Debito6"/>
      <sheetName val="CW_Compras_soportado6"/>
      <sheetName val="CW_IVA_Crédito6"/>
      <sheetName val="Diario_Agosto6"/>
      <sheetName val="target_book"/>
      <sheetName val="Controles"/>
      <sheetName val="Costos Sum"/>
      <sheetName val="AU_Listing"/>
      <sheetName val="Regions"/>
      <sheetName val="1211600001"/>
      <sheetName val="Bco_Dados"/>
      <sheetName val="Endereços_das_ERBs_10-11-9815"/>
      <sheetName val="Endereços_das_ERBs_(2)15"/>
      <sheetName val="Endereços_das_ERBs15"/>
      <sheetName val="EMISSÃO_A_12-02-98_wjo15"/>
      <sheetName val="CANALIZAÇÃO-A_25_02_9815"/>
      <sheetName val="DADOS_DE_REFERÊNCIA15"/>
      <sheetName val="GERAL_C_25-02-9815"/>
      <sheetName val="SÓ_ERBS_A_12-02-9815"/>
      <sheetName val="GERAL_teste-11_03_9815"/>
      <sheetName val="TELEPAR_A_19_05_9815"/>
      <sheetName val="GLOBAL_A_28_05_9815"/>
      <sheetName val="BANDA_A15"/>
      <sheetName val="BANDA_B15"/>
      <sheetName val="atc_e_dtc15"/>
      <sheetName val="RESUMO_ATC-DTC15"/>
      <sheetName val="resumo_dcch_e_acc15"/>
      <sheetName val="resumo_color_code15"/>
      <sheetName val="Resource_Plan_&amp;_Calculations14"/>
      <sheetName val="Inputs_A14"/>
      <sheetName val="Input_Table14"/>
      <sheetName val="LIBRO_COMPRAS_PPC14"/>
      <sheetName val="VENTAS_PwC14"/>
      <sheetName val="Mayor_Cpra14"/>
      <sheetName val="Mayor_Ventas14"/>
      <sheetName val="(1)Input_Wizard14"/>
      <sheetName val="A_XLS14"/>
      <sheetName val="Param_BC14"/>
      <sheetName val="Agosto_20197"/>
      <sheetName val="DDJJ-Agosto-F_1207"/>
      <sheetName val="Visión_Integral7"/>
      <sheetName val="Control_Ret__Recibidas7"/>
      <sheetName val="Ret__Recibidas7"/>
      <sheetName val="CW_Venta_Repercutido7"/>
      <sheetName val="CW_Iva_Debito7"/>
      <sheetName val="CW_Compras_soportado7"/>
      <sheetName val="CW_IVA_Crédito7"/>
      <sheetName val="Diario_Agosto7"/>
      <sheetName val="target_book1"/>
    </sheetNames>
    <sheetDataSet>
      <sheetData sheetId="0">
        <row r="4">
          <cell r="A4">
            <v>333</v>
          </cell>
        </row>
      </sheetData>
      <sheetData sheetId="1">
        <row r="4">
          <cell r="A4">
            <v>333</v>
          </cell>
        </row>
      </sheetData>
      <sheetData sheetId="2"/>
      <sheetData sheetId="3"/>
      <sheetData sheetId="4"/>
      <sheetData sheetId="5"/>
      <sheetData sheetId="6"/>
      <sheetData sheetId="7"/>
      <sheetData sheetId="8"/>
      <sheetData sheetId="9"/>
      <sheetData sheetId="10"/>
      <sheetData sheetId="11"/>
      <sheetData sheetId="12">
        <row r="4">
          <cell r="A4">
            <v>333</v>
          </cell>
        </row>
      </sheetData>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row r="4">
          <cell r="A4">
            <v>1113000004</v>
          </cell>
        </row>
      </sheetData>
      <sheetData sheetId="68"/>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row r="4">
          <cell r="A4">
            <v>333</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ow r="4">
          <cell r="A4">
            <v>333</v>
          </cell>
        </row>
      </sheetData>
      <sheetData sheetId="407"/>
      <sheetData sheetId="408"/>
      <sheetData sheetId="409"/>
      <sheetData sheetId="410"/>
      <sheetData sheetId="411"/>
      <sheetData sheetId="412"/>
      <sheetData sheetId="413"/>
      <sheetData sheetId="414"/>
      <sheetData sheetId="415"/>
      <sheetData sheetId="416"/>
      <sheetData sheetId="417">
        <row r="4">
          <cell r="A4">
            <v>333</v>
          </cell>
        </row>
      </sheetData>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ow r="4">
          <cell r="A4">
            <v>1113000004</v>
          </cell>
        </row>
      </sheetData>
      <sheetData sheetId="436"/>
      <sheetData sheetId="437"/>
      <sheetData sheetId="438"/>
      <sheetData sheetId="439"/>
      <sheetData sheetId="440"/>
      <sheetData sheetId="441"/>
      <sheetData sheetId="442"/>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ow r="4">
          <cell r="A4">
            <v>333</v>
          </cell>
        </row>
      </sheetData>
      <sheetData sheetId="452">
        <row r="4">
          <cell r="A4">
            <v>333</v>
          </cell>
        </row>
      </sheetData>
      <sheetData sheetId="453"/>
      <sheetData sheetId="454"/>
      <sheetData sheetId="455"/>
      <sheetData sheetId="456"/>
      <sheetData sheetId="457"/>
      <sheetData sheetId="458"/>
      <sheetData sheetId="459"/>
      <sheetData sheetId="460"/>
      <sheetData sheetId="461"/>
      <sheetData sheetId="462">
        <row r="4">
          <cell r="A4">
            <v>333</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4">
          <cell r="A4">
            <v>1113000004</v>
          </cell>
        </row>
      </sheetData>
      <sheetData sheetId="481"/>
      <sheetData sheetId="482"/>
      <sheetData sheetId="483"/>
      <sheetData sheetId="484"/>
      <sheetData sheetId="485"/>
      <sheetData sheetId="486"/>
      <sheetData sheetId="487"/>
      <sheetData sheetId="488">
        <row r="4">
          <cell r="A4">
            <v>333</v>
          </cell>
        </row>
      </sheetData>
      <sheetData sheetId="489">
        <row r="4">
          <cell r="A4">
            <v>333</v>
          </cell>
        </row>
      </sheetData>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ow r="4">
          <cell r="A4">
            <v>1113000004</v>
          </cell>
        </row>
      </sheetData>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ow r="4">
          <cell r="A4">
            <v>333</v>
          </cell>
        </row>
      </sheetData>
      <sheetData sheetId="533">
        <row r="4">
          <cell r="A4">
            <v>333</v>
          </cell>
        </row>
      </sheetData>
      <sheetData sheetId="534"/>
      <sheetData sheetId="535"/>
      <sheetData sheetId="536"/>
      <sheetData sheetId="537"/>
      <sheetData sheetId="538"/>
      <sheetData sheetId="539"/>
      <sheetData sheetId="540"/>
      <sheetData sheetId="541"/>
      <sheetData sheetId="542"/>
      <sheetData sheetId="543">
        <row r="4">
          <cell r="A4">
            <v>333</v>
          </cell>
        </row>
      </sheetData>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ow r="4">
          <cell r="A4">
            <v>1113000004</v>
          </cell>
        </row>
      </sheetData>
      <sheetData sheetId="562"/>
      <sheetData sheetId="563"/>
      <sheetData sheetId="564"/>
      <sheetData sheetId="565"/>
      <sheetData sheetId="566"/>
      <sheetData sheetId="567">
        <row r="4">
          <cell r="A4">
            <v>1113000004</v>
          </cell>
        </row>
      </sheetData>
      <sheetData sheetId="568"/>
      <sheetData sheetId="56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 val="Monoposte_451"/>
      <sheetName val="Mastil_301"/>
      <sheetName val="Mastil_451"/>
      <sheetName val="Mastil_601"/>
      <sheetName val="Mastil_901"/>
      <sheetName val="Torre_451"/>
      <sheetName val="Torre_901"/>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de datos"/>
      <sheetName val="Tabla del Limite"/>
      <sheetName val="Tickmarks"/>
      <sheetName val="Module1"/>
      <sheetName val="Determinación del Limite"/>
      <sheetName val="Tabla"/>
      <sheetName val="Coeficientes"/>
      <sheetName val="Worksheet in     Revisión Analí"/>
      <sheetName val="Tango AN 31-12-02"/>
      <sheetName val="BANDA A"/>
      <sheetName val="BS"/>
      <sheetName val="Cotizaciones-Bancos"/>
      <sheetName val="MASL94"/>
      <sheetName val="F1-F2"/>
      <sheetName val="balance 30112003"/>
      <sheetName val="ctas_cri"/>
      <sheetName val="ctas axi"/>
      <sheetName val="N° RCS"/>
      <sheetName val="Base Vs 30-11-01 (2)"/>
      <sheetName val="2.Préstamos 31.05.05"/>
      <sheetName val="3.Cargo a resultados Intereses"/>
      <sheetName val="XREF"/>
      <sheetName val="CVC"/>
      <sheetName val="ART64 CONS"/>
      <sheetName val="General"/>
      <sheetName val="PC Act.D.Base"/>
      <sheetName val="base"/>
      <sheetName val="Amarre de bases"/>
      <sheetName val="Plantilla y movimientos"/>
      <sheetName val="2003"/>
      <sheetName val="IXTIENDA"/>
      <sheetName val="LASEDE"/>
      <sheetName val="LATDAS"/>
      <sheetName val="Datos Finales Expats"/>
      <sheetName val="Volume per Region"/>
      <sheetName val="Tabla_del_Limite"/>
      <sheetName val="Hoja_de_datos3"/>
      <sheetName val="Tabla_del_Limite4"/>
      <sheetName val="Determinación_del_Limite3"/>
      <sheetName val="Worksheet_in_____Revisión_Anal3"/>
      <sheetName val="Tango_AN_31-12-023"/>
      <sheetName val="BANDA_A3"/>
      <sheetName val="balance_301120033"/>
      <sheetName val="ctas_axi3"/>
      <sheetName val="N°_RCS3"/>
      <sheetName val="Base_Vs_30-11-01_(2)3"/>
      <sheetName val="2_Préstamos_31_05_053"/>
      <sheetName val="3_Cargo_a_resultados_Intereses3"/>
      <sheetName val="ART64_CONS3"/>
      <sheetName val="PC_Act_D_Base3"/>
      <sheetName val="Amarre_de_bases3"/>
      <sheetName val="Plantilla_y_movimientos3"/>
      <sheetName val="Datos_Finales_Expats3"/>
      <sheetName val="Hoja_de_datos"/>
      <sheetName val="Tabla_del_Limite1"/>
      <sheetName val="Determinación_del_Limite"/>
      <sheetName val="Worksheet_in_____Revisión_Analí"/>
      <sheetName val="Tango_AN_31-12-02"/>
      <sheetName val="BANDA_A"/>
      <sheetName val="balance_30112003"/>
      <sheetName val="ctas_axi"/>
      <sheetName val="N°_RCS"/>
      <sheetName val="Base_Vs_30-11-01_(2)"/>
      <sheetName val="2_Préstamos_31_05_05"/>
      <sheetName val="3_Cargo_a_resultados_Intereses"/>
      <sheetName val="ART64_CONS"/>
      <sheetName val="PC_Act_D_Base"/>
      <sheetName val="Amarre_de_bases"/>
      <sheetName val="Plantilla_y_movimientos"/>
      <sheetName val="Datos_Finales_Expats"/>
      <sheetName val="Hoja_de_datos1"/>
      <sheetName val="Tabla_del_Limite2"/>
      <sheetName val="Determinación_del_Limite1"/>
      <sheetName val="Worksheet_in_____Revisión_Anal1"/>
      <sheetName val="Tango_AN_31-12-021"/>
      <sheetName val="BANDA_A1"/>
      <sheetName val="balance_301120031"/>
      <sheetName val="ctas_axi1"/>
      <sheetName val="N°_RCS1"/>
      <sheetName val="Base_Vs_30-11-01_(2)1"/>
      <sheetName val="2_Préstamos_31_05_051"/>
      <sheetName val="3_Cargo_a_resultados_Intereses1"/>
      <sheetName val="ART64_CONS1"/>
      <sheetName val="PC_Act_D_Base1"/>
      <sheetName val="Amarre_de_bases1"/>
      <sheetName val="Plantilla_y_movimientos1"/>
      <sheetName val="Datos_Finales_Expats1"/>
      <sheetName val="Hoja_de_datos2"/>
      <sheetName val="Tabla_del_Limite3"/>
      <sheetName val="Determinación_del_Limite2"/>
      <sheetName val="Worksheet_in_____Revisión_Anal2"/>
      <sheetName val="Tango_AN_31-12-022"/>
      <sheetName val="BANDA_A2"/>
      <sheetName val="balance_301120032"/>
      <sheetName val="ctas_axi2"/>
      <sheetName val="N°_RCS2"/>
      <sheetName val="Base_Vs_30-11-01_(2)2"/>
      <sheetName val="2_Préstamos_31_05_052"/>
      <sheetName val="3_Cargo_a_resultados_Intereses2"/>
      <sheetName val="ART64_CONS2"/>
      <sheetName val="PC_Act_D_Base2"/>
      <sheetName val="Amarre_de_bases2"/>
      <sheetName val="Plantilla_y_movimientos2"/>
      <sheetName val="Datos_Finales_Expats2"/>
      <sheetName val="GASTOS ENERO"/>
      <sheetName val="Tabla_del_Limite5"/>
      <sheetName val="Hoja_de_datos4"/>
      <sheetName val="Tabla_del_Limite6"/>
      <sheetName val="Determinación_del_Limite4"/>
      <sheetName val="Worksheet_in_____Revisión_Anal4"/>
      <sheetName val="Tango_AN_31-12-024"/>
      <sheetName val="BANDA_A4"/>
      <sheetName val="balance_301120034"/>
      <sheetName val="ctas_axi4"/>
      <sheetName val="N°_RCS4"/>
      <sheetName val="Base_Vs_30-11-01_(2)4"/>
      <sheetName val="2_Préstamos_31_05_054"/>
      <sheetName val="3_Cargo_a_resultados_Intereses4"/>
      <sheetName val="ART64_CONS4"/>
      <sheetName val="PC_Act_D_Base4"/>
      <sheetName val="Amarre_de_bases4"/>
      <sheetName val="Plantilla_y_movimientos4"/>
      <sheetName val="Datos_Finales_Expats4"/>
      <sheetName val="Volume_per_Region"/>
      <sheetName val="GASTOS_ENERO"/>
      <sheetName val="8. BSF"/>
      <sheetName val="Summary BS - Lazard"/>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ow r="6">
          <cell r="A6">
            <v>1</v>
          </cell>
        </row>
      </sheetData>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 val="TIPO DE CAMBIO"/>
      <sheetName val="Nota_81"/>
      <sheetName val="Nota_91"/>
      <sheetName val="ANEXO_A1"/>
      <sheetName val="EOAF_Cresud1"/>
      <sheetName val="Bce_Patrim1"/>
      <sheetName val="EDO_RDOS1"/>
      <sheetName val="Anexo_C1"/>
      <sheetName val="Anexo_D1"/>
      <sheetName val="Anexo_E1"/>
      <sheetName val="Anexo_F1"/>
      <sheetName val="Anexo_G1"/>
      <sheetName val="Anexo_H1"/>
      <sheetName val="Bce_Patrim_cons1"/>
      <sheetName val="EDO_RDOS_cons1"/>
      <sheetName val="EOAF_cons1"/>
      <sheetName val="Nota_82"/>
      <sheetName val="Nota_92"/>
      <sheetName val="ANEXO_A2"/>
      <sheetName val="EOAF_Cresud2"/>
      <sheetName val="Bce_Patrim2"/>
      <sheetName val="EDO_RDOS2"/>
      <sheetName val="Anexo_C2"/>
      <sheetName val="Anexo_D2"/>
      <sheetName val="Anexo_E2"/>
      <sheetName val="Anexo_F2"/>
      <sheetName val="Anexo_G2"/>
      <sheetName val="Anexo_H2"/>
      <sheetName val="Bce_Patrim_cons2"/>
      <sheetName val="EDO_RDOS_cons2"/>
      <sheetName val="EOAF_cons2"/>
      <sheetName val="BANDA A"/>
      <sheetName val="Sarmiento 517"/>
      <sheetName val="Reconquista 823"/>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0">
          <cell r="F20">
            <v>0</v>
          </cell>
        </row>
      </sheetData>
      <sheetData sheetId="23">
        <row r="20">
          <cell r="F20">
            <v>0</v>
          </cell>
        </row>
      </sheetData>
      <sheetData sheetId="24"/>
      <sheetData sheetId="25"/>
      <sheetData sheetId="26">
        <row r="23">
          <cell r="H23">
            <v>0</v>
          </cell>
        </row>
      </sheetData>
      <sheetData sheetId="27">
        <row r="23">
          <cell r="H23">
            <v>0</v>
          </cell>
        </row>
      </sheetData>
      <sheetData sheetId="28">
        <row r="1">
          <cell r="A1" t="str">
            <v xml:space="preserve">Inversiones </v>
          </cell>
        </row>
      </sheetData>
      <sheetData sheetId="29">
        <row r="1">
          <cell r="A1" t="str">
            <v xml:space="preserve">Inversiones </v>
          </cell>
        </row>
      </sheetData>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ow r="20">
          <cell r="F20">
            <v>0</v>
          </cell>
        </row>
      </sheetData>
      <sheetData sheetId="45"/>
      <sheetData sheetId="46"/>
      <sheetData sheetId="47"/>
      <sheetData sheetId="48">
        <row r="23">
          <cell r="H23">
            <v>0</v>
          </cell>
        </row>
      </sheetData>
      <sheetData sheetId="49"/>
      <sheetData sheetId="50"/>
      <sheetData sheetId="51"/>
      <sheetData sheetId="52"/>
      <sheetData sheetId="53"/>
      <sheetData sheetId="54"/>
      <sheetData sheetId="55"/>
      <sheetData sheetId="56"/>
      <sheetData sheetId="57"/>
      <sheetData sheetId="58"/>
      <sheetData sheetId="59">
        <row r="20">
          <cell r="F20">
            <v>0</v>
          </cell>
        </row>
      </sheetData>
      <sheetData sheetId="60"/>
      <sheetData sheetId="61"/>
      <sheetData sheetId="62"/>
      <sheetData sheetId="63">
        <row r="23">
          <cell r="H23">
            <v>0</v>
          </cell>
        </row>
      </sheetData>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 val="Rev__U$S"/>
      <sheetName val="Planilla_Llave"/>
      <sheetName val="Det__resultado"/>
      <sheetName val="PG_AxI"/>
      <sheetName val="Armado_ESP_y_ER"/>
      <sheetName val="Anexo_I"/>
      <sheetName val="Anexo_II"/>
      <sheetName val="Cuadro_gtos_"/>
      <sheetName val="EECC_TVC"/>
      <sheetName val="Gtos_TVC"/>
      <sheetName val="AF_TVC"/>
      <sheetName val="Prevs_TVC"/>
      <sheetName val="Armado_ESP_y_ER_Cons"/>
      <sheetName val="Anexo_I_cons"/>
      <sheetName val="Anexo_II_cons"/>
      <sheetName val="Cuadro_gtos__cons"/>
      <sheetName val="EFE_cons"/>
      <sheetName val="Variacs__AP_cons"/>
      <sheetName val="Rev__U$S1"/>
      <sheetName val="Planilla_Llave1"/>
      <sheetName val="Det__resultado1"/>
      <sheetName val="PG_AxI1"/>
      <sheetName val="Armado_ESP_y_ER1"/>
      <sheetName val="Anexo_I1"/>
      <sheetName val="Anexo_II1"/>
      <sheetName val="Cuadro_gtos_1"/>
      <sheetName val="EECC_TVC1"/>
      <sheetName val="Gtos_TVC1"/>
      <sheetName val="AF_TVC1"/>
      <sheetName val="Prevs_TVC1"/>
      <sheetName val="Armado_ESP_y_ER_Cons1"/>
      <sheetName val="Anexo_I_cons1"/>
      <sheetName val="Anexo_II_cons1"/>
      <sheetName val="Cuadro_gtos__cons1"/>
      <sheetName val="EFE_cons1"/>
      <sheetName val="Variacs__AP_cons1"/>
      <sheetName val="Rev__U$S2"/>
      <sheetName val="Planilla_Llave2"/>
      <sheetName val="Det__resultado2"/>
      <sheetName val="PG_AxI2"/>
      <sheetName val="Armado_ESP_y_ER2"/>
      <sheetName val="Anexo_I2"/>
      <sheetName val="Anexo_II2"/>
      <sheetName val="Cuadro_gtos_2"/>
      <sheetName val="EECC_TVC2"/>
      <sheetName val="Gtos_TVC2"/>
      <sheetName val="AF_TVC2"/>
      <sheetName val="Prevs_TVC2"/>
      <sheetName val="Armado_ESP_y_ER_Cons2"/>
      <sheetName val="Anexo_I_cons2"/>
      <sheetName val="Anexo_II_cons2"/>
      <sheetName val="Cuadro_gtos__cons2"/>
      <sheetName val="EFE_cons2"/>
      <sheetName val="Variacs__AP_cons2"/>
    </sheetNames>
    <sheetDataSet>
      <sheetData sheetId="0"/>
      <sheetData sheetId="1"/>
      <sheetData sheetId="2"/>
      <sheetData sheetId="3"/>
      <sheetData sheetId="4">
        <row r="2">
          <cell r="V2">
            <v>-292714076.56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 val="Datos_del_Balance"/>
      <sheetName val="Bce_Patrim"/>
      <sheetName val="Edo_Rdos"/>
      <sheetName val="EOAF_CRESUD"/>
      <sheetName val="PT_EOAF_CRESUD"/>
      <sheetName val="Nota_8"/>
      <sheetName val="ARM_INF_ADICIONAL"/>
      <sheetName val="ARMADO_NOTA_9"/>
      <sheetName val="NOTA_9"/>
      <sheetName val="ANEXO_A"/>
      <sheetName val="ANEXO_B"/>
      <sheetName val="Anexo_D"/>
      <sheetName val="Anexo_C"/>
      <sheetName val="Anexo_E"/>
      <sheetName val="Armado_F"/>
      <sheetName val="Anexo_F"/>
      <sheetName val="Anexo_G"/>
      <sheetName val="Anexo_H"/>
      <sheetName val="Datos_del_Balance1"/>
      <sheetName val="Bce_Patrim1"/>
      <sheetName val="Edo_Rdos1"/>
      <sheetName val="EOAF_CRESUD1"/>
      <sheetName val="PT_EOAF_CRESUD1"/>
      <sheetName val="Nota_81"/>
      <sheetName val="ARM_INF_ADICIONAL1"/>
      <sheetName val="ARMADO_NOTA_91"/>
      <sheetName val="NOTA_91"/>
      <sheetName val="ANEXO_A1"/>
      <sheetName val="ANEXO_B1"/>
      <sheetName val="Anexo_D1"/>
      <sheetName val="Anexo_C1"/>
      <sheetName val="Anexo_E1"/>
      <sheetName val="Armado_F1"/>
      <sheetName val="Anexo_F1"/>
      <sheetName val="Anexo_G1"/>
      <sheetName val="Anexo_H1"/>
      <sheetName val="Datos_del_Balance2"/>
      <sheetName val="Bce_Patrim2"/>
      <sheetName val="Edo_Rdos2"/>
      <sheetName val="EOAF_CRESUD2"/>
      <sheetName val="PT_EOAF_CRESUD2"/>
      <sheetName val="Nota_82"/>
      <sheetName val="ARM_INF_ADICIONAL2"/>
      <sheetName val="ARMADO_NOTA_92"/>
      <sheetName val="NOTA_92"/>
      <sheetName val="ANEXO_A2"/>
      <sheetName val="ANEXO_B2"/>
      <sheetName val="Anexo_D2"/>
      <sheetName val="Anexo_C2"/>
      <sheetName val="Anexo_E2"/>
      <sheetName val="Armado_F2"/>
      <sheetName val="Anexo_F2"/>
      <sheetName val="Anexo_G2"/>
      <sheetName val="Anexo_H2"/>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 val="Bs.Uso Trim."/>
      <sheetName val="Tango AN 31-12-02"/>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20">
          <cell r="C20">
            <v>119750711.852962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0">
          <cell r="C20">
            <v>119750711.852962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0">
          <cell r="C20">
            <v>119750711.852962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Список"/>
      <sheetName val="Table"/>
      <sheetName val="Номенклатура"/>
      <sheetName val="NC_YTD"/>
      <sheetName val="PL"/>
      <sheetName val="PL_lines"/>
      <sheetName val="Клиент"/>
      <sheetName val="Груз"/>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F1"/>
      <sheetName val="KF2"/>
      <sheetName val="KF3"/>
      <sheetName val="KF4"/>
      <sheetName val="KF5"/>
      <sheetName val="KF6"/>
      <sheetName val="KF7"/>
      <sheetName val="KF8"/>
      <sheetName val="KF9"/>
      <sheetName val="KF10"/>
      <sheetName val="gckf"/>
      <sheetName val="A-Prev"/>
      <sheetName val="A-SPM"/>
      <sheetName val="B-Dist"/>
      <sheetName val="B-Prev"/>
      <sheetName val="C-Dist"/>
      <sheetName val="Comisiones"/>
      <sheetName val="C-Prev"/>
      <sheetName val="A-C.Esp"/>
      <sheetName val="O.C.Oeste"/>
      <sheetName val="F-Dist"/>
      <sheetName val="F-Prev"/>
      <sheetName val="G-Dis"/>
      <sheetName val="A-C_Esp"/>
      <sheetName val="O_C_Oeste"/>
      <sheetName val="Brazil Sovereign"/>
      <sheetName val="Ceco"/>
      <sheetName val="Cuenta"/>
      <sheetName val="atc e dtc"/>
      <sheetName val="RESUMO ATC-DTC"/>
      <sheetName val="resumo dcch e acc"/>
      <sheetName val="resumo color code"/>
      <sheetName val="BASE"/>
      <sheetName val="A-C_Esp1"/>
      <sheetName val="O_C_Oeste1"/>
      <sheetName val="Brazil_Sovereign"/>
      <sheetName val="atc_e_dtc"/>
      <sheetName val="RESUMO_ATC-DTC"/>
      <sheetName val="resumo_dcch_e_acc"/>
      <sheetName val="resumo_color_code"/>
      <sheetName val="A-C_Esp2"/>
      <sheetName val="O_C_Oeste2"/>
      <sheetName val="Brazil_Sovereign1"/>
      <sheetName val="atc_e_dtc1"/>
      <sheetName val="RESUMO_ATC-DTC1"/>
      <sheetName val="resumo_dcch_e_acc1"/>
      <sheetName val="resumo_color_code1"/>
      <sheetName val="A-C_Esp3"/>
      <sheetName val="O_C_Oeste3"/>
      <sheetName val="Brazil_Sovereign2"/>
      <sheetName val="atc_e_dtc2"/>
      <sheetName val="RESUMO_ATC-DTC2"/>
      <sheetName val="resumo_dcch_e_acc2"/>
      <sheetName val="resumo_color_code2"/>
      <sheetName val="A-C_Esp4"/>
      <sheetName val="O_C_Oeste4"/>
      <sheetName val="Brazil_Sovereign3"/>
      <sheetName val="atc_e_dtc3"/>
      <sheetName val="RESUMO_ATC-DTC3"/>
      <sheetName val="resumo_dcch_e_acc3"/>
      <sheetName val="resumo_color_code3"/>
    </sheetNames>
    <sheetDataSet>
      <sheetData sheetId="0"/>
      <sheetData sheetId="1"/>
      <sheetData sheetId="2"/>
      <sheetData sheetId="3"/>
      <sheetData sheetId="4"/>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RESSÃO 20 MESES"/>
      <sheetName val="REGRESSÃO 12 MESES"/>
      <sheetName val="REGRESSÃO 6 MESES"/>
      <sheetName val="REGRESSÃO 30 DIAS"/>
      <sheetName val="COTAÇÕES"/>
      <sheetName val="VALOR DA EMPRESA"/>
      <sheetName val="Dados BLP"/>
      <sheetName val="Calc 1"/>
      <sheetName val="Unidades SAC-REVENDA"/>
      <sheetName val="REALxMETA - CERVEJA"/>
      <sheetName val="REALxMETA - REFRI"/>
      <sheetName val="BLP"/>
      <sheetName val="Lists"/>
      <sheetName val="REGRESSÃO_20_MESES"/>
      <sheetName val="REGRESSÃO_12_MESES"/>
      <sheetName val="REGRESSÃO_6_MESES"/>
      <sheetName val="REGRESSÃO_30_DIAS"/>
      <sheetName val="VALOR_DA_EMPRESA"/>
      <sheetName val="Dados_BLP"/>
      <sheetName val="Calc_1"/>
      <sheetName val="Unidades_SAC-REVENDA"/>
      <sheetName val="REALxMETA_-_CERVEJA"/>
      <sheetName val="REALxMETA_-_REFRI"/>
      <sheetName val="BGT-2014"/>
      <sheetName val="Brazil Sovereign"/>
      <sheetName val="Pareto RSM's"/>
      <sheetName val="Share Price 2002"/>
      <sheetName val=""/>
      <sheetName val="KF6"/>
      <sheetName val="Curve"/>
      <sheetName val="Registro"/>
      <sheetName val="CLASIFICACION DE AI"/>
      <sheetName val="TARJETAS BLANCAS"/>
      <sheetName val="Precio"/>
      <sheetName val="Cash_Flow"/>
      <sheetName val="Fixed and Variable Expenses"/>
      <sheetName val="Income Statement Data"/>
      <sheetName val="Transferência Internacio."/>
      <sheetName val="은행"/>
      <sheetName val="REGRESSÃO_20_MESES1"/>
      <sheetName val="REGRESSÃO_12_MESES1"/>
      <sheetName val="REGRESSÃO_6_MESES1"/>
      <sheetName val="REGRESSÃO_30_DIAS1"/>
      <sheetName val="VALOR_DA_EMPRESA1"/>
      <sheetName val="Dados_BLP1"/>
      <sheetName val="Calc_11"/>
      <sheetName val="Unidades_SAC-REVENDA1"/>
      <sheetName val="REALxMETA_-_CERVEJA1"/>
      <sheetName val="REALxMETA_-_REFRI1"/>
      <sheetName val="Brazil_Sovereign"/>
      <sheetName val="Pareto_RSM's"/>
      <sheetName val="Share_Price_2002"/>
      <sheetName val="CLASIFICACION_DE_AI"/>
      <sheetName val="TARJETAS_BLANCAS"/>
      <sheetName val="REGRESSÃO_20_MESES2"/>
      <sheetName val="REGRESSÃO_12_MESES2"/>
      <sheetName val="REGRESSÃO_6_MESES2"/>
      <sheetName val="REGRESSÃO_30_DIAS2"/>
      <sheetName val="VALOR_DA_EMPRESA2"/>
      <sheetName val="Dados_BLP2"/>
      <sheetName val="Calc_12"/>
      <sheetName val="Unidades_SAC-REVENDA2"/>
      <sheetName val="REALxMETA_-_CERVEJA2"/>
      <sheetName val="REALxMETA_-_REFRI2"/>
      <sheetName val="Brazil_Sovereign1"/>
      <sheetName val="Pareto_RSM's1"/>
      <sheetName val="Share_Price_20021"/>
      <sheetName val="CLASIFICACION_DE_AI1"/>
      <sheetName val="TARJETAS_BLANCAS1"/>
      <sheetName val="Dados_Energia"/>
      <sheetName val="Step2_Correlation"/>
      <sheetName val="Step2_Histogram"/>
      <sheetName val="REGRESSÃO_20_MESES3"/>
      <sheetName val="REGRESSÃO_12_MESES3"/>
      <sheetName val="REGRESSÃO_6_MESES3"/>
      <sheetName val="REGRESSÃO_30_DIAS3"/>
      <sheetName val="VALOR_DA_EMPRESA3"/>
      <sheetName val="Dados_BLP3"/>
      <sheetName val="Calc_13"/>
      <sheetName val="Unidades_SAC-REVENDA3"/>
      <sheetName val="REALxMETA_-_CERVEJA3"/>
      <sheetName val="REALxMETA_-_REFRI3"/>
      <sheetName val="Brazil_Sovereign2"/>
      <sheetName val="Pareto_RSM's2"/>
      <sheetName val="Share_Price_20022"/>
      <sheetName val="CLASIFICACION_DE_AI2"/>
      <sheetName val="TARJETAS_BLANCAS2"/>
      <sheetName val="Transferência_Internacio_"/>
      <sheetName val="REGRESSÃO_20_MESES4"/>
      <sheetName val="REGRESSÃO_12_MESES4"/>
      <sheetName val="REGRESSÃO_6_MESES4"/>
      <sheetName val="REGRESSÃO_30_DIAS4"/>
      <sheetName val="VALOR_DA_EMPRESA4"/>
      <sheetName val="Dados_BLP4"/>
      <sheetName val="Unidades_SAC-REVENDA4"/>
      <sheetName val="REALxMETA_-_CERVEJA4"/>
      <sheetName val="REALxMETA_-_REFRI4"/>
      <sheetName val="Calc_14"/>
      <sheetName val="Brazil_Sovereign3"/>
      <sheetName val="Pareto_RSM's3"/>
      <sheetName val="Share_Price_20023"/>
      <sheetName val="CLASIFICACION_DE_AI3"/>
      <sheetName val="TARJETAS_BLANCAS3"/>
      <sheetName val="Transferência_Internacio_1"/>
      <sheetName val="REGRESSÃO_20_MESES5"/>
      <sheetName val="REGRESSÃO_12_MESES5"/>
      <sheetName val="REGRESSÃO_6_MESES5"/>
      <sheetName val="REGRESSÃO_30_DIAS5"/>
      <sheetName val="VALOR_DA_EMPRESA5"/>
      <sheetName val="Dados_BLP5"/>
      <sheetName val="Calc_15"/>
      <sheetName val="Unidades_SAC-REVENDA5"/>
      <sheetName val="REALxMETA_-_CERVEJA5"/>
      <sheetName val="REALxMETA_-_REFRI5"/>
      <sheetName val="Brazil_Sovereign4"/>
      <sheetName val="Share_Price_20024"/>
      <sheetName val="Pareto_RSM's4"/>
      <sheetName val="CLASIFICACION_DE_AI4"/>
      <sheetName val="TARJETAS_BLANCAS4"/>
      <sheetName val="Transferência_Internacio_2"/>
      <sheetName val="Fixed_and_Variable_Expenses"/>
      <sheetName val="Income_Statement_Data"/>
      <sheetName val="REGRESSÃO_20_MESES6"/>
      <sheetName val="REGRESSÃO_12_MESES6"/>
      <sheetName val="REGRESSÃO_6_MESES6"/>
      <sheetName val="REGRESSÃO_30_DIAS6"/>
      <sheetName val="VALOR_DA_EMPRESA6"/>
      <sheetName val="Dados_BLP6"/>
      <sheetName val="Calc_16"/>
      <sheetName val="Unidades_SAC-REVENDA6"/>
      <sheetName val="REALxMETA_-_CERVEJA6"/>
      <sheetName val="REALxMETA_-_REFRI6"/>
      <sheetName val="Brazil_Sovereign5"/>
      <sheetName val="Pareto_RSM's5"/>
      <sheetName val="Share_Price_20025"/>
      <sheetName val="CLASIFICACION_DE_AI5"/>
      <sheetName val="TARJETAS_BLANCAS5"/>
      <sheetName val="Transferência_Internacio_3"/>
      <sheetName val="Consolidado"/>
      <sheetName val="Setup"/>
      <sheetName val="Cost"/>
      <sheetName val="6 - Analítico"/>
      <sheetName val="Costos"/>
      <sheetName val="SKU_Profile"/>
      <sheetName val="REGRESSÃO_20_MESES7"/>
      <sheetName val="REGRESSÃO_12_MESES7"/>
      <sheetName val="REGRESSÃO_6_MESES7"/>
      <sheetName val="REGRESSÃO_30_DIAS7"/>
      <sheetName val="VALOR_DA_EMPRESA7"/>
      <sheetName val="Dados_BLP7"/>
      <sheetName val="Unidades_SAC-REVENDA7"/>
      <sheetName val="REALxMETA_-_CERVEJA7"/>
      <sheetName val="REALxMETA_-_REFRI7"/>
      <sheetName val="Calc_17"/>
      <sheetName val="Brazil_Sovereign6"/>
      <sheetName val="Pareto_RSM's6"/>
      <sheetName val="Share_Price_20026"/>
      <sheetName val="CLASIFICACION_DE_AI6"/>
      <sheetName val="TARJETAS_BLANCAS6"/>
      <sheetName val="Transferência_Internacio_4"/>
      <sheetName val="dep pre"/>
      <sheetName val="Preview2"/>
      <sheetName val="Fixed_and_Variable_Expenses1"/>
      <sheetName val="Income_Statement_Data1"/>
      <sheetName val="REGRESSÃO_20_MESES8"/>
      <sheetName val="REGRESSÃO_12_MESES8"/>
      <sheetName val="REGRESSÃO_6_MESES8"/>
      <sheetName val="REGRESSÃO_30_DIAS8"/>
      <sheetName val="VALOR_DA_EMPRESA8"/>
      <sheetName val="Dados_BLP8"/>
      <sheetName val="Calc_18"/>
      <sheetName val="Unidades_SAC-REVENDA8"/>
      <sheetName val="REALxMETA_-_CERVEJA8"/>
      <sheetName val="REALxMETA_-_REFRI8"/>
      <sheetName val="Brazil_Sovereign7"/>
      <sheetName val="Pareto_RSM's7"/>
      <sheetName val="Share_Price_20027"/>
      <sheetName val="CLASIFICACION_DE_AI7"/>
      <sheetName val="TARJETAS_BLANCAS7"/>
      <sheetName val="Fixed_and_Variable_Expenses2"/>
      <sheetName val="Income_Statement_Data2"/>
      <sheetName val="Transferência_Internacio_5"/>
      <sheetName val="6_-_Analítico"/>
      <sheetName val="dep_pre"/>
      <sheetName val="REGRESSÃO_20_MESES9"/>
      <sheetName val="REGRESSÃO_12_MESES9"/>
      <sheetName val="REGRESSÃO_6_MESES9"/>
      <sheetName val="REGRESSÃO_30_DIAS9"/>
      <sheetName val="VALOR_DA_EMPRESA9"/>
      <sheetName val="Dados_BLP9"/>
      <sheetName val="Calc_19"/>
      <sheetName val="Unidades_SAC-REVENDA9"/>
      <sheetName val="REALxMETA_-_CERVEJA9"/>
      <sheetName val="REALxMETA_-_REFRI9"/>
      <sheetName val="Brazil_Sovereign8"/>
      <sheetName val="Pareto_RSM's8"/>
      <sheetName val="Share_Price_20028"/>
      <sheetName val="CLASIFICACION_DE_AI8"/>
      <sheetName val="TARJETAS_BLANCAS8"/>
      <sheetName val="Fixed_and_Variable_Expenses3"/>
      <sheetName val="Income_Statement_Data3"/>
      <sheetName val="Transferência_Internacio_6"/>
      <sheetName val="6_-_Analítico1"/>
      <sheetName val="dep_pre1"/>
      <sheetName val="Chart data"/>
      <sheetName val="Chart_data"/>
      <sheetName val="REGRESSÃO_20_MESES10"/>
      <sheetName val="REGRESSÃO_12_MESES10"/>
      <sheetName val="REGRESSÃO_6_MESES10"/>
      <sheetName val="REGRESSÃO_30_DIAS10"/>
      <sheetName val="VALOR_DA_EMPRESA10"/>
      <sheetName val="Dados_BLP10"/>
      <sheetName val="Unidades_SAC-REVENDA10"/>
      <sheetName val="REALxMETA_-_CERVEJA10"/>
      <sheetName val="REALxMETA_-_REFRI10"/>
      <sheetName val="Calc_110"/>
      <sheetName val="Brazil_Sovereign9"/>
      <sheetName val="Pareto_RSM's9"/>
      <sheetName val="Share_Price_20029"/>
      <sheetName val="CLASIFICACION_DE_AI9"/>
      <sheetName val="TARJETAS_BLANCAS9"/>
      <sheetName val="Transferência_Internacio_7"/>
      <sheetName val="Chart_data1"/>
      <sheetName val="data"/>
      <sheetName val="bud99"/>
      <sheetName val="REGRESSÃO_20_MESES11"/>
      <sheetName val="REGRESSÃO_12_MESES11"/>
      <sheetName val="REGRESSÃO_6_MESES11"/>
      <sheetName val="REGRESSÃO_30_DIAS11"/>
      <sheetName val="VALOR_DA_EMPRESA11"/>
      <sheetName val="Dados_BLP11"/>
      <sheetName val="Unidades_SAC-REVENDA11"/>
      <sheetName val="REALxMETA_-_CERVEJA11"/>
      <sheetName val="REALxMETA_-_REFRI11"/>
      <sheetName val="Calc_111"/>
      <sheetName val="Share_Price_200210"/>
      <sheetName val="Brazil_Sovereign10"/>
      <sheetName val="Pareto_RSM's10"/>
      <sheetName val="CLASIFICACION_DE_AI10"/>
      <sheetName val="TARJETAS_BLANCAS10"/>
      <sheetName val="Transferência_Internacio_8"/>
      <sheetName val="6_-_Analítico2"/>
      <sheetName val="dep_pre2"/>
      <sheetName val="Chart_data2"/>
      <sheetName val="Dados_Prod"/>
      <sheetName val="MATRIZ"/>
    </sheetNames>
    <sheetDataSet>
      <sheetData sheetId="0" refreshError="1"/>
      <sheetData sheetId="1" refreshError="1"/>
      <sheetData sheetId="2" refreshError="1"/>
      <sheetData sheetId="3" refreshError="1"/>
      <sheetData sheetId="4" refreshError="1">
        <row r="4">
          <cell r="A4" t="e">
            <v>#NAME?</v>
          </cell>
          <cell r="C4"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Dados BLP"/>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 val="Bce Patrim"/>
      <sheetName val="BLP"/>
      <sheetName val="Bs.Uso Trim."/>
      <sheetName val="#REF"/>
      <sheetName val="Balance"/>
      <sheetName val="Estado de 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 val="Brazil Sovereign"/>
      <sheetName val="Dados BLP"/>
      <sheetName val="BLP"/>
      <sheetName val="#REF"/>
      <sheetName val="Balance"/>
      <sheetName val="Estado de 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 val="NA_Summary"/>
      <sheetName val="format_NA_Summary"/>
      <sheetName val="NA_by_Sub-Region_&amp;_Type"/>
      <sheetName val="format_NA_SR_&amp;_Type"/>
      <sheetName val="NA_by_Platform_&amp;_Type"/>
      <sheetName val="Format_NA_Platform_&amp;_Type"/>
      <sheetName val="G&amp;A_summary"/>
      <sheetName val="Format_G&amp;A_S"/>
      <sheetName val="G&amp;A_Analysis"/>
      <sheetName val="format_G&amp;A"/>
      <sheetName val="Data_by_box_analysed"/>
      <sheetName val="Data_by_reporting_unit_analysed"/>
      <sheetName val="Data_by_RU"/>
      <sheetName val="NA_Summary1"/>
      <sheetName val="format_NA_Summary1"/>
      <sheetName val="NA_by_Sub-Region_&amp;_Type1"/>
      <sheetName val="format_NA_SR_&amp;_Type1"/>
      <sheetName val="NA_by_Platform_&amp;_Type1"/>
      <sheetName val="Format_NA_Platform_&amp;_Type1"/>
      <sheetName val="G&amp;A_summary1"/>
      <sheetName val="Format_G&amp;A_S1"/>
      <sheetName val="G&amp;A_Analysis1"/>
      <sheetName val="format_G&amp;A1"/>
      <sheetName val="Data_by_box_analysed1"/>
      <sheetName val="Data_by_reporting_unit_analyse1"/>
      <sheetName val="Data_by_RU1"/>
      <sheetName val="NA_Summary2"/>
      <sheetName val="format_NA_Summary2"/>
      <sheetName val="NA_by_Sub-Region_&amp;_Type2"/>
      <sheetName val="format_NA_SR_&amp;_Type2"/>
      <sheetName val="NA_by_Platform_&amp;_Type2"/>
      <sheetName val="Format_NA_Platform_&amp;_Type2"/>
      <sheetName val="G&amp;A_summary2"/>
      <sheetName val="Format_G&amp;A_S2"/>
      <sheetName val="G&amp;A_Analysis2"/>
      <sheetName val="format_G&amp;A2"/>
      <sheetName val="Data_by_box_analysed2"/>
      <sheetName val="Data_by_reporting_unit_analyse2"/>
      <sheetName val="Data_by_RU2"/>
      <sheetName val="Brazil Sovere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VOL"/>
      <sheetName val="GSV"/>
      <sheetName val="EFF.OP"/>
      <sheetName val="B.BUSINESS"/>
      <sheetName val="OTHER TERMS"/>
      <sheetName val="NPS"/>
      <sheetName val="PROCOST"/>
      <sheetName val="SUPPLY"/>
      <sheetName val="IWC"/>
      <sheetName val="SHC"/>
      <sheetName val="GP"/>
      <sheetName val="ADV"/>
      <sheetName val="PE"/>
      <sheetName val="OMDC"/>
      <sheetName val="MDC"/>
      <sheetName val="PBO"/>
      <sheetName val="IND"/>
      <sheetName val="CMSR"/>
      <sheetName val="OTI"/>
      <sheetName val="OVERH"/>
      <sheetName val="TR_BEIAC"/>
      <sheetName val="EI&amp;AC"/>
      <sheetName val="T on EI&amp;AC"/>
      <sheetName val="EI&amp;AC_AT"/>
      <sheetName val="TR"/>
      <sheetName val="TT"/>
      <sheetName val="FCH"/>
      <sheetName val="TC"/>
      <sheetName val="TC bei"/>
      <sheetName val="Análisis NPS"/>
      <sheetName val="Análisis SCC"/>
      <sheetName val="PUNTUAL"/>
      <sheetName val="ACUMULADO"/>
      <sheetName val="PUNTUAL (2)"/>
      <sheetName val="ACUMULADO (2)"/>
      <sheetName val="TARJ-HPC"/>
      <sheetName val="TARJ-HPC sin KC"/>
      <sheetName val="TARJ-PC"/>
      <sheetName val="TARJ-PC sin KC"/>
      <sheetName val="TARJ-HC"/>
      <sheetName val="TARJ-FO"/>
      <sheetName val="IMPTARJ-FO"/>
      <sheetName val="IMPTARJ-PC"/>
      <sheetName val="IMPTARJ-HC"/>
      <sheetName val="RANGOS"/>
      <sheetName val="EFF_OP"/>
      <sheetName val="B_BUSINESS"/>
      <sheetName val="OTHER_TERMS"/>
      <sheetName val="T_on_EI&amp;AC"/>
      <sheetName val="TC_bei"/>
      <sheetName val="Análisis_NPS"/>
      <sheetName val="Análisis_SCC"/>
      <sheetName val="PUNTUAL_(2)"/>
      <sheetName val="ACUMULADO_(2)"/>
      <sheetName val="TARJ-HPC_sin_KC"/>
      <sheetName val="TARJ-PC_sin_KC"/>
    </sheetNames>
    <sheetDataSet>
      <sheetData sheetId="0">
        <row r="9">
          <cell r="G9">
            <v>2</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_AJUSTADO"/>
      <sheetName val="PRESUP. AJUSTADO (98)"/>
      <sheetName val="OBLIGADO (98)"/>
      <sheetName val="PAGADO (98)"/>
      <sheetName val="PRESUP. AJUSTADO (97)"/>
      <sheetName val="OBLIGADO (97)"/>
      <sheetName val="PAGADO (97)"/>
      <sheetName val="PRESUP. AJUSTADO"/>
      <sheetName val="OBLIGADO"/>
      <sheetName val="PAGADO"/>
      <sheetName val="PRESUP__AJUSTADO_(98)"/>
      <sheetName val="OBLIGADO_(98)"/>
      <sheetName val="PAGADO_(98)"/>
      <sheetName val="PRESUP__AJUSTADO_(97)"/>
      <sheetName val="OBLIGADO_(97)"/>
      <sheetName val="PAGADO_(97)"/>
      <sheetName val="PRESUP__AJUSTADO"/>
      <sheetName val="Tabla del Limite"/>
      <sheetName val="INDICE"/>
      <sheetName val="Resumo"/>
      <sheetName val="PRESUP__AJUSTADO_(98)1"/>
      <sheetName val="OBLIGADO_(98)1"/>
      <sheetName val="PAGADO_(98)1"/>
      <sheetName val="PRESUP__AJUSTADO_(97)1"/>
      <sheetName val="OBLIGADO_(97)1"/>
      <sheetName val="PAGADO_(97)1"/>
      <sheetName val="PRESUP__AJUSTADO1"/>
      <sheetName val="Tabla_del_Limite"/>
      <sheetName val="PRESUP__AJUSTADO_(98)2"/>
      <sheetName val="OBLIGADO_(98)2"/>
      <sheetName val="PAGADO_(98)2"/>
      <sheetName val="PRESUP__AJUSTADO_(97)2"/>
      <sheetName val="OBLIGADO_(97)2"/>
      <sheetName val="PAGADO_(97)2"/>
      <sheetName val="PRESUP__AJUSTADO2"/>
      <sheetName val="Tabla_del_Limite1"/>
      <sheetName val="PRESUP__AJUSTADO_(98)3"/>
      <sheetName val="OBLIGADO_(98)3"/>
      <sheetName val="PAGADO_(98)3"/>
      <sheetName val="PRESUP__AJUSTADO_(97)3"/>
      <sheetName val="OBLIGADO_(97)3"/>
      <sheetName val="PAGADO_(97)3"/>
      <sheetName val="PRESUP__AJUSTADO3"/>
      <sheetName val="Tabla_del_Limite2"/>
      <sheetName val="KF6"/>
      <sheetName val="Ax 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_AJUSTADO"/>
      <sheetName val="PRESUP. AJUSTADO (98)"/>
      <sheetName val="OBLIGADO (98)"/>
      <sheetName val="PAGADO (98)"/>
      <sheetName val="PRESUP. AJUSTADO (97)"/>
      <sheetName val="OBLIGADO (97)"/>
      <sheetName val="PAGADO (97)"/>
      <sheetName val="PRESUP. AJUSTADO"/>
      <sheetName val="OBLIGADO"/>
      <sheetName val="PAGADO"/>
      <sheetName val="Resumo"/>
      <sheetName val="PRESUP__AJUSTADO_(98)"/>
      <sheetName val="OBLIGADO_(98)"/>
      <sheetName val="PAGADO_(98)"/>
      <sheetName val="PRESUP__AJUSTADO_(97)"/>
      <sheetName val="OBLIGADO_(97)"/>
      <sheetName val="PAGADO_(97)"/>
      <sheetName val="PRESUP__AJUSTADO"/>
      <sheetName val="Tabla del Limite"/>
      <sheetName val="INDICE"/>
      <sheetName val="KF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N D I C E"/>
      <sheetName val="Formulario 101"/>
      <sheetName val="Comparativo"/>
      <sheetName val="1"/>
      <sheetName val="D1"/>
      <sheetName val="Balance"/>
      <sheetName val="ER"/>
      <sheetName val="A1"/>
      <sheetName val="A1-PPC"/>
      <sheetName val="B2"/>
      <sheetName val="Rem. Gerentes"/>
      <sheetName val="RPS Asam"/>
      <sheetName val="TC-Fiscal"/>
      <sheetName val="Rem. Empleados"/>
      <sheetName val="D6"/>
      <sheetName val="Prevision"/>
      <sheetName val="19001"/>
      <sheetName val="19002"/>
      <sheetName val="29000"/>
      <sheetName val="49000"/>
      <sheetName val="100900"/>
      <sheetName val="100965"/>
      <sheetName val="119065"/>
      <sheetName val="120007"/>
      <sheetName val="269000"/>
      <sheetName val="361000"/>
      <sheetName val="369000"/>
      <sheetName val="sin movimiento"/>
      <sheetName val="361-369 Detalle"/>
      <sheetName val="C2"/>
      <sheetName val="Accionista"/>
      <sheetName val="Rectificativas"/>
      <sheetName val="Dividendos"/>
      <sheetName val="Anticipo IR"/>
      <sheetName val="Anticipo IR-2"/>
      <sheetName val="IPS 2009"/>
      <sheetName val="Préstamos"/>
      <sheetName val="Préstamos Empleados"/>
      <sheetName val="Crédito Escolar_2009"/>
      <sheetName val="Detalle"/>
      <sheetName val="N-9 Bs Uso"/>
      <sheetName val="Honorarios"/>
      <sheetName val="N-15"/>
      <sheetName val="I_N_D_I_C_E"/>
      <sheetName val="Formulario_101"/>
      <sheetName val="Rem__Gerentes"/>
      <sheetName val="RPS_Asam"/>
      <sheetName val="Rem__Empleados"/>
      <sheetName val="sin_movimiento"/>
      <sheetName val="361-369_Detalle"/>
      <sheetName val="Anticipo_IR"/>
      <sheetName val="Anticipo_IR-2"/>
      <sheetName val="IPS_2009"/>
      <sheetName val="Préstamos_Empleados"/>
      <sheetName val="Crédito_Escolar_2009"/>
      <sheetName val="N-9_Bs_Uso"/>
      <sheetName val="I_N_D_I_C_E1"/>
      <sheetName val="Formulario_1011"/>
      <sheetName val="Rem__Gerentes1"/>
      <sheetName val="RPS_Asam1"/>
      <sheetName val="Rem__Empleados1"/>
      <sheetName val="sin_movimiento1"/>
      <sheetName val="361-369_Detalle1"/>
      <sheetName val="Anticipo_IR1"/>
      <sheetName val="Anticipo_IR-21"/>
      <sheetName val="IPS_20091"/>
      <sheetName val="Préstamos_Empleados1"/>
      <sheetName val="Crédito_Escolar_20091"/>
      <sheetName val="N-9_Bs_Uso1"/>
      <sheetName val="I_N_D_I_C_E2"/>
      <sheetName val="Formulario_1012"/>
      <sheetName val="Rem__Gerentes2"/>
      <sheetName val="RPS_Asam2"/>
      <sheetName val="Rem__Empleados2"/>
      <sheetName val="sin_movimiento2"/>
      <sheetName val="361-369_Detalle2"/>
      <sheetName val="Anticipo_IR2"/>
      <sheetName val="Anticipo_IR-22"/>
      <sheetName val="IPS_20092"/>
      <sheetName val="Préstamos_Empleados2"/>
      <sheetName val="Crédito_Escolar_20092"/>
      <sheetName val="N-9_Bs_Us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Asiento"/>
      <sheetName val="Respaldo"/>
      <sheetName val="plan de cuentas PY"/>
      <sheetName val="plan_de_cuentas_PY"/>
    </sheetNames>
    <sheetDataSet>
      <sheetData sheetId="0"/>
      <sheetData sheetId="1"/>
      <sheetData sheetId="2"/>
      <sheetData sheetId="3">
        <row r="2">
          <cell r="D2">
            <v>1000</v>
          </cell>
          <cell r="G2">
            <v>10002</v>
          </cell>
        </row>
        <row r="3">
          <cell r="D3">
            <v>1099</v>
          </cell>
          <cell r="G3">
            <v>10050</v>
          </cell>
        </row>
        <row r="4">
          <cell r="D4">
            <v>1100</v>
          </cell>
          <cell r="G4">
            <v>10100</v>
          </cell>
        </row>
        <row r="5">
          <cell r="D5">
            <v>1101</v>
          </cell>
          <cell r="G5">
            <v>10101</v>
          </cell>
        </row>
        <row r="6">
          <cell r="D6">
            <v>1103</v>
          </cell>
          <cell r="G6">
            <v>10102</v>
          </cell>
        </row>
        <row r="7">
          <cell r="D7">
            <v>1104</v>
          </cell>
          <cell r="G7">
            <v>10103</v>
          </cell>
        </row>
        <row r="8">
          <cell r="D8">
            <v>1105</v>
          </cell>
          <cell r="G8">
            <v>10103</v>
          </cell>
        </row>
        <row r="9">
          <cell r="D9">
            <v>1106</v>
          </cell>
          <cell r="G9">
            <v>10104</v>
          </cell>
        </row>
        <row r="10">
          <cell r="D10">
            <v>1110</v>
          </cell>
          <cell r="G10">
            <v>10104</v>
          </cell>
        </row>
        <row r="11">
          <cell r="D11">
            <v>1111</v>
          </cell>
          <cell r="G11">
            <v>10105</v>
          </cell>
        </row>
        <row r="12">
          <cell r="D12">
            <v>1113</v>
          </cell>
          <cell r="G12">
            <v>10106</v>
          </cell>
        </row>
        <row r="13">
          <cell r="D13">
            <v>1114</v>
          </cell>
          <cell r="G13">
            <v>10107</v>
          </cell>
        </row>
        <row r="14">
          <cell r="D14">
            <v>1115</v>
          </cell>
          <cell r="G14">
            <v>10108</v>
          </cell>
        </row>
        <row r="15">
          <cell r="D15">
            <v>1165</v>
          </cell>
          <cell r="G15">
            <v>10109</v>
          </cell>
        </row>
        <row r="16">
          <cell r="D16">
            <v>1200</v>
          </cell>
          <cell r="G16">
            <v>10110</v>
          </cell>
        </row>
        <row r="17">
          <cell r="D17">
            <v>1265</v>
          </cell>
          <cell r="G17">
            <v>10111</v>
          </cell>
        </row>
        <row r="18">
          <cell r="D18">
            <v>2000</v>
          </cell>
          <cell r="G18">
            <v>10112</v>
          </cell>
        </row>
        <row r="19">
          <cell r="D19">
            <v>2001</v>
          </cell>
          <cell r="G19">
            <v>10200</v>
          </cell>
        </row>
        <row r="20">
          <cell r="D20">
            <v>2002</v>
          </cell>
          <cell r="G20">
            <v>10201</v>
          </cell>
        </row>
        <row r="21">
          <cell r="D21">
            <v>2003</v>
          </cell>
          <cell r="G21">
            <v>10202</v>
          </cell>
        </row>
        <row r="22">
          <cell r="D22">
            <v>2004</v>
          </cell>
          <cell r="G22">
            <v>10203</v>
          </cell>
        </row>
        <row r="23">
          <cell r="D23">
            <v>2005</v>
          </cell>
          <cell r="G23">
            <v>10204</v>
          </cell>
        </row>
        <row r="24">
          <cell r="D24">
            <v>2010</v>
          </cell>
          <cell r="G24">
            <v>10205</v>
          </cell>
        </row>
        <row r="25">
          <cell r="D25">
            <v>2011</v>
          </cell>
          <cell r="G25">
            <v>10206</v>
          </cell>
        </row>
        <row r="26">
          <cell r="D26">
            <v>2012</v>
          </cell>
          <cell r="G26">
            <v>10207</v>
          </cell>
        </row>
        <row r="27">
          <cell r="D27">
            <v>2013</v>
          </cell>
          <cell r="G27">
            <v>10211</v>
          </cell>
        </row>
        <row r="28">
          <cell r="D28">
            <v>2014</v>
          </cell>
          <cell r="G28">
            <v>10213</v>
          </cell>
        </row>
        <row r="29">
          <cell r="D29">
            <v>2020</v>
          </cell>
          <cell r="G29">
            <v>10214</v>
          </cell>
        </row>
        <row r="30">
          <cell r="D30">
            <v>2021</v>
          </cell>
          <cell r="G30">
            <v>10214</v>
          </cell>
        </row>
        <row r="31">
          <cell r="D31">
            <v>2022</v>
          </cell>
          <cell r="G31">
            <v>10216</v>
          </cell>
        </row>
        <row r="32">
          <cell r="D32">
            <v>2023</v>
          </cell>
          <cell r="G32">
            <v>10300</v>
          </cell>
        </row>
        <row r="33">
          <cell r="D33">
            <v>2024</v>
          </cell>
          <cell r="G33">
            <v>10301</v>
          </cell>
        </row>
        <row r="34">
          <cell r="D34">
            <v>2030</v>
          </cell>
          <cell r="G34">
            <v>10302</v>
          </cell>
        </row>
        <row r="35">
          <cell r="D35">
            <v>2031</v>
          </cell>
          <cell r="G35">
            <v>10303</v>
          </cell>
        </row>
        <row r="36">
          <cell r="D36">
            <v>2032</v>
          </cell>
          <cell r="G36">
            <v>10304</v>
          </cell>
        </row>
        <row r="37">
          <cell r="D37">
            <v>2033</v>
          </cell>
          <cell r="G37">
            <v>10305</v>
          </cell>
        </row>
        <row r="38">
          <cell r="D38">
            <v>2034</v>
          </cell>
          <cell r="G38">
            <v>10307</v>
          </cell>
        </row>
        <row r="39">
          <cell r="D39">
            <v>2040</v>
          </cell>
          <cell r="G39">
            <v>10308</v>
          </cell>
        </row>
        <row r="40">
          <cell r="D40">
            <v>2041</v>
          </cell>
          <cell r="G40">
            <v>10310</v>
          </cell>
        </row>
        <row r="41">
          <cell r="D41">
            <v>2042</v>
          </cell>
          <cell r="G41">
            <v>10311</v>
          </cell>
        </row>
        <row r="42">
          <cell r="D42">
            <v>2043</v>
          </cell>
          <cell r="G42">
            <v>10312</v>
          </cell>
        </row>
        <row r="43">
          <cell r="D43">
            <v>2044</v>
          </cell>
          <cell r="G43">
            <v>10313</v>
          </cell>
        </row>
        <row r="44">
          <cell r="D44">
            <v>2050</v>
          </cell>
          <cell r="G44">
            <v>10314</v>
          </cell>
        </row>
        <row r="45">
          <cell r="D45">
            <v>2051</v>
          </cell>
          <cell r="G45">
            <v>10316</v>
          </cell>
        </row>
        <row r="46">
          <cell r="D46">
            <v>2052</v>
          </cell>
          <cell r="G46">
            <v>10317</v>
          </cell>
        </row>
        <row r="47">
          <cell r="D47">
            <v>2053</v>
          </cell>
          <cell r="G47">
            <v>10322</v>
          </cell>
        </row>
        <row r="48">
          <cell r="D48">
            <v>2054</v>
          </cell>
          <cell r="G48">
            <v>10323</v>
          </cell>
        </row>
        <row r="49">
          <cell r="D49">
            <v>2060</v>
          </cell>
          <cell r="G49">
            <v>10324</v>
          </cell>
        </row>
        <row r="50">
          <cell r="D50">
            <v>2061</v>
          </cell>
          <cell r="G50">
            <v>10500</v>
          </cell>
        </row>
        <row r="51">
          <cell r="D51">
            <v>2062</v>
          </cell>
          <cell r="G51">
            <v>10500</v>
          </cell>
        </row>
        <row r="52">
          <cell r="D52">
            <v>2063</v>
          </cell>
          <cell r="G52">
            <v>10501</v>
          </cell>
        </row>
        <row r="53">
          <cell r="D53">
            <v>2064</v>
          </cell>
          <cell r="G53">
            <v>10501</v>
          </cell>
        </row>
        <row r="54">
          <cell r="D54">
            <v>2070</v>
          </cell>
          <cell r="G54">
            <v>10502</v>
          </cell>
        </row>
        <row r="55">
          <cell r="D55">
            <v>2071</v>
          </cell>
          <cell r="G55">
            <v>10503</v>
          </cell>
        </row>
        <row r="56">
          <cell r="D56">
            <v>2072</v>
          </cell>
          <cell r="G56">
            <v>10504</v>
          </cell>
        </row>
        <row r="57">
          <cell r="D57">
            <v>2073</v>
          </cell>
          <cell r="G57">
            <v>10505</v>
          </cell>
        </row>
        <row r="58">
          <cell r="D58">
            <v>2074</v>
          </cell>
          <cell r="G58">
            <v>10506</v>
          </cell>
        </row>
        <row r="59">
          <cell r="D59">
            <v>2080</v>
          </cell>
          <cell r="G59">
            <v>10507</v>
          </cell>
        </row>
        <row r="60">
          <cell r="D60">
            <v>2081</v>
          </cell>
          <cell r="G60">
            <v>10507</v>
          </cell>
        </row>
        <row r="61">
          <cell r="D61">
            <v>2082</v>
          </cell>
          <cell r="G61">
            <v>10508</v>
          </cell>
        </row>
        <row r="62">
          <cell r="D62">
            <v>2083</v>
          </cell>
          <cell r="G62">
            <v>10509</v>
          </cell>
        </row>
        <row r="63">
          <cell r="D63">
            <v>2084</v>
          </cell>
          <cell r="G63">
            <v>10510</v>
          </cell>
        </row>
        <row r="64">
          <cell r="D64">
            <v>2090</v>
          </cell>
          <cell r="G64">
            <v>10510</v>
          </cell>
        </row>
        <row r="65">
          <cell r="D65">
            <v>2091</v>
          </cell>
          <cell r="G65">
            <v>10600</v>
          </cell>
        </row>
        <row r="66">
          <cell r="D66">
            <v>2092</v>
          </cell>
          <cell r="G66">
            <v>10600</v>
          </cell>
        </row>
        <row r="67">
          <cell r="D67">
            <v>2093</v>
          </cell>
          <cell r="G67">
            <v>10601</v>
          </cell>
        </row>
        <row r="68">
          <cell r="D68">
            <v>2094</v>
          </cell>
          <cell r="G68">
            <v>10601</v>
          </cell>
        </row>
        <row r="69">
          <cell r="D69">
            <v>2100</v>
          </cell>
          <cell r="G69">
            <v>10602</v>
          </cell>
        </row>
        <row r="70">
          <cell r="D70">
            <v>2200</v>
          </cell>
          <cell r="G70">
            <v>10603</v>
          </cell>
        </row>
        <row r="71">
          <cell r="D71">
            <v>2250</v>
          </cell>
          <cell r="G71">
            <v>10604</v>
          </cell>
        </row>
        <row r="72">
          <cell r="D72">
            <v>2251</v>
          </cell>
          <cell r="G72">
            <v>10650</v>
          </cell>
        </row>
        <row r="73">
          <cell r="D73">
            <v>2252</v>
          </cell>
          <cell r="G73">
            <v>10700</v>
          </cell>
        </row>
        <row r="74">
          <cell r="D74">
            <v>2253</v>
          </cell>
          <cell r="G74">
            <v>10701</v>
          </cell>
        </row>
        <row r="75">
          <cell r="D75">
            <v>2254</v>
          </cell>
          <cell r="G75">
            <v>10702</v>
          </cell>
        </row>
        <row r="76">
          <cell r="D76">
            <v>2260</v>
          </cell>
          <cell r="G76">
            <v>10750</v>
          </cell>
        </row>
        <row r="77">
          <cell r="D77">
            <v>2261</v>
          </cell>
          <cell r="G77">
            <v>10750</v>
          </cell>
        </row>
        <row r="78">
          <cell r="D78">
            <v>2262</v>
          </cell>
          <cell r="G78">
            <v>10751</v>
          </cell>
        </row>
        <row r="79">
          <cell r="D79">
            <v>2263</v>
          </cell>
          <cell r="G79">
            <v>10751</v>
          </cell>
        </row>
        <row r="80">
          <cell r="D80">
            <v>2264</v>
          </cell>
          <cell r="G80">
            <v>10760</v>
          </cell>
        </row>
        <row r="81">
          <cell r="D81">
            <v>2270</v>
          </cell>
          <cell r="G81">
            <v>10835</v>
          </cell>
        </row>
        <row r="82">
          <cell r="D82">
            <v>2271</v>
          </cell>
          <cell r="G82">
            <v>10837</v>
          </cell>
        </row>
        <row r="83">
          <cell r="D83">
            <v>2272</v>
          </cell>
          <cell r="G83">
            <v>10900</v>
          </cell>
        </row>
        <row r="84">
          <cell r="D84">
            <v>2273</v>
          </cell>
          <cell r="G84">
            <v>10901</v>
          </cell>
        </row>
        <row r="85">
          <cell r="D85">
            <v>2274</v>
          </cell>
          <cell r="G85">
            <v>10904</v>
          </cell>
        </row>
        <row r="86">
          <cell r="D86">
            <v>2275</v>
          </cell>
          <cell r="G86">
            <v>10905</v>
          </cell>
        </row>
        <row r="87">
          <cell r="D87">
            <v>2340</v>
          </cell>
          <cell r="G87">
            <v>10907</v>
          </cell>
        </row>
        <row r="88">
          <cell r="D88">
            <v>2343</v>
          </cell>
          <cell r="G88">
            <v>10908</v>
          </cell>
        </row>
        <row r="89">
          <cell r="D89">
            <v>2344</v>
          </cell>
          <cell r="G89">
            <v>10910</v>
          </cell>
        </row>
        <row r="90">
          <cell r="D90">
            <v>2350</v>
          </cell>
          <cell r="G90">
            <v>10911</v>
          </cell>
        </row>
        <row r="91">
          <cell r="D91">
            <v>2351</v>
          </cell>
          <cell r="G91">
            <v>10916</v>
          </cell>
        </row>
        <row r="92">
          <cell r="D92">
            <v>2352</v>
          </cell>
          <cell r="G92">
            <v>10924</v>
          </cell>
        </row>
        <row r="93">
          <cell r="D93">
            <v>2353</v>
          </cell>
          <cell r="G93">
            <v>11502</v>
          </cell>
        </row>
        <row r="94">
          <cell r="D94">
            <v>2354</v>
          </cell>
          <cell r="G94">
            <v>11503</v>
          </cell>
        </row>
        <row r="95">
          <cell r="D95">
            <v>2360</v>
          </cell>
          <cell r="G95">
            <v>11504</v>
          </cell>
        </row>
        <row r="96">
          <cell r="D96">
            <v>2361</v>
          </cell>
          <cell r="G96">
            <v>11505</v>
          </cell>
        </row>
        <row r="97">
          <cell r="D97">
            <v>2362</v>
          </cell>
          <cell r="G97">
            <v>11509</v>
          </cell>
        </row>
        <row r="98">
          <cell r="D98">
            <v>2363</v>
          </cell>
          <cell r="G98">
            <v>11601</v>
          </cell>
        </row>
        <row r="99">
          <cell r="D99">
            <v>2364</v>
          </cell>
          <cell r="G99">
            <v>11703</v>
          </cell>
        </row>
        <row r="100">
          <cell r="D100">
            <v>2370</v>
          </cell>
          <cell r="G100">
            <v>11704</v>
          </cell>
        </row>
        <row r="101">
          <cell r="D101">
            <v>2371</v>
          </cell>
          <cell r="G101">
            <v>12502</v>
          </cell>
        </row>
        <row r="102">
          <cell r="D102">
            <v>2372</v>
          </cell>
          <cell r="G102">
            <v>12503</v>
          </cell>
        </row>
        <row r="103">
          <cell r="D103">
            <v>2373</v>
          </cell>
          <cell r="G103">
            <v>12504</v>
          </cell>
        </row>
        <row r="104">
          <cell r="D104">
            <v>2374</v>
          </cell>
          <cell r="G104">
            <v>12505</v>
          </cell>
        </row>
        <row r="105">
          <cell r="D105">
            <v>2380</v>
          </cell>
          <cell r="G105">
            <v>12507</v>
          </cell>
        </row>
        <row r="106">
          <cell r="D106">
            <v>2381</v>
          </cell>
          <cell r="G106">
            <v>12508</v>
          </cell>
        </row>
        <row r="107">
          <cell r="D107">
            <v>2382</v>
          </cell>
          <cell r="G107">
            <v>12509</v>
          </cell>
        </row>
        <row r="108">
          <cell r="D108">
            <v>2383</v>
          </cell>
          <cell r="G108">
            <v>12601</v>
          </cell>
        </row>
        <row r="109">
          <cell r="D109">
            <v>2384</v>
          </cell>
          <cell r="G109">
            <v>12602</v>
          </cell>
        </row>
        <row r="110">
          <cell r="D110">
            <v>2390</v>
          </cell>
          <cell r="G110">
            <v>12701</v>
          </cell>
        </row>
        <row r="111">
          <cell r="D111">
            <v>2391</v>
          </cell>
          <cell r="G111">
            <v>12703</v>
          </cell>
        </row>
        <row r="112">
          <cell r="D112">
            <v>2392</v>
          </cell>
          <cell r="G112">
            <v>12704</v>
          </cell>
        </row>
        <row r="113">
          <cell r="D113">
            <v>2393</v>
          </cell>
          <cell r="G113">
            <v>300011</v>
          </cell>
        </row>
        <row r="114">
          <cell r="D114">
            <v>2394</v>
          </cell>
          <cell r="G114">
            <v>300012</v>
          </cell>
        </row>
        <row r="115">
          <cell r="D115">
            <v>2400</v>
          </cell>
          <cell r="G115">
            <v>300013</v>
          </cell>
        </row>
        <row r="116">
          <cell r="D116">
            <v>2401</v>
          </cell>
          <cell r="G116">
            <v>300021</v>
          </cell>
        </row>
        <row r="117">
          <cell r="D117">
            <v>2402</v>
          </cell>
          <cell r="G117">
            <v>300022</v>
          </cell>
        </row>
        <row r="118">
          <cell r="D118">
            <v>2403</v>
          </cell>
          <cell r="G118">
            <v>300023</v>
          </cell>
        </row>
        <row r="119">
          <cell r="D119">
            <v>2404</v>
          </cell>
          <cell r="G119">
            <v>300031</v>
          </cell>
        </row>
        <row r="120">
          <cell r="D120">
            <v>2410</v>
          </cell>
          <cell r="G120">
            <v>300032</v>
          </cell>
        </row>
        <row r="121">
          <cell r="D121">
            <v>2411</v>
          </cell>
          <cell r="G121">
            <v>300033</v>
          </cell>
        </row>
        <row r="122">
          <cell r="D122">
            <v>2412</v>
          </cell>
          <cell r="G122">
            <v>300041</v>
          </cell>
        </row>
        <row r="123">
          <cell r="D123">
            <v>2413</v>
          </cell>
          <cell r="G123">
            <v>300042</v>
          </cell>
        </row>
        <row r="124">
          <cell r="D124">
            <v>2414</v>
          </cell>
          <cell r="G124">
            <v>300043</v>
          </cell>
        </row>
        <row r="125">
          <cell r="D125">
            <v>2420</v>
          </cell>
          <cell r="G125">
            <v>300051</v>
          </cell>
        </row>
        <row r="126">
          <cell r="D126">
            <v>2421</v>
          </cell>
          <cell r="G126">
            <v>300052</v>
          </cell>
        </row>
        <row r="127">
          <cell r="D127">
            <v>2422</v>
          </cell>
          <cell r="G127">
            <v>300053</v>
          </cell>
        </row>
        <row r="128">
          <cell r="D128">
            <v>2423</v>
          </cell>
          <cell r="G128">
            <v>300061</v>
          </cell>
        </row>
        <row r="129">
          <cell r="D129">
            <v>2424</v>
          </cell>
          <cell r="G129">
            <v>300062</v>
          </cell>
        </row>
        <row r="130">
          <cell r="D130">
            <v>2430</v>
          </cell>
          <cell r="G130">
            <v>300063</v>
          </cell>
        </row>
        <row r="131">
          <cell r="D131">
            <v>2431</v>
          </cell>
          <cell r="G131">
            <v>300071</v>
          </cell>
        </row>
        <row r="132">
          <cell r="D132">
            <v>2432</v>
          </cell>
          <cell r="G132">
            <v>300072</v>
          </cell>
        </row>
        <row r="133">
          <cell r="D133">
            <v>2433</v>
          </cell>
          <cell r="G133">
            <v>300073</v>
          </cell>
        </row>
        <row r="134">
          <cell r="D134">
            <v>2434</v>
          </cell>
          <cell r="G134">
            <v>300111</v>
          </cell>
        </row>
        <row r="135">
          <cell r="D135">
            <v>2440</v>
          </cell>
          <cell r="G135">
            <v>300112</v>
          </cell>
        </row>
        <row r="136">
          <cell r="D136">
            <v>2441</v>
          </cell>
          <cell r="G136">
            <v>300113</v>
          </cell>
        </row>
        <row r="137">
          <cell r="D137">
            <v>2442</v>
          </cell>
          <cell r="G137">
            <v>300121</v>
          </cell>
        </row>
        <row r="138">
          <cell r="D138">
            <v>2443</v>
          </cell>
          <cell r="G138">
            <v>300122</v>
          </cell>
        </row>
        <row r="139">
          <cell r="D139">
            <v>2450</v>
          </cell>
          <cell r="G139">
            <v>300123</v>
          </cell>
        </row>
        <row r="140">
          <cell r="D140">
            <v>2451</v>
          </cell>
          <cell r="G140">
            <v>300131</v>
          </cell>
        </row>
        <row r="141">
          <cell r="D141">
            <v>2452</v>
          </cell>
          <cell r="G141">
            <v>300132</v>
          </cell>
        </row>
        <row r="142">
          <cell r="D142">
            <v>2453</v>
          </cell>
          <cell r="G142">
            <v>300133</v>
          </cell>
        </row>
        <row r="143">
          <cell r="D143">
            <v>2460</v>
          </cell>
          <cell r="G143">
            <v>300141</v>
          </cell>
        </row>
        <row r="144">
          <cell r="D144">
            <v>2461</v>
          </cell>
          <cell r="G144">
            <v>300142</v>
          </cell>
        </row>
        <row r="145">
          <cell r="D145">
            <v>2462</v>
          </cell>
          <cell r="G145">
            <v>300143</v>
          </cell>
        </row>
        <row r="146">
          <cell r="D146">
            <v>2463</v>
          </cell>
          <cell r="G146">
            <v>300151</v>
          </cell>
        </row>
        <row r="147">
          <cell r="D147">
            <v>2464</v>
          </cell>
          <cell r="G147">
            <v>300152</v>
          </cell>
        </row>
        <row r="148">
          <cell r="D148">
            <v>2470</v>
          </cell>
          <cell r="G148">
            <v>300153</v>
          </cell>
        </row>
        <row r="149">
          <cell r="D149">
            <v>2471</v>
          </cell>
          <cell r="G149">
            <v>300161</v>
          </cell>
        </row>
        <row r="150">
          <cell r="D150">
            <v>2472</v>
          </cell>
          <cell r="G150">
            <v>300162</v>
          </cell>
        </row>
        <row r="151">
          <cell r="D151">
            <v>2473</v>
          </cell>
          <cell r="G151">
            <v>300163</v>
          </cell>
        </row>
        <row r="152">
          <cell r="D152">
            <v>2474</v>
          </cell>
          <cell r="G152">
            <v>300171</v>
          </cell>
        </row>
        <row r="153">
          <cell r="D153">
            <v>2500</v>
          </cell>
          <cell r="G153">
            <v>300172</v>
          </cell>
        </row>
        <row r="154">
          <cell r="D154">
            <v>2501</v>
          </cell>
          <cell r="G154">
            <v>300173</v>
          </cell>
        </row>
        <row r="155">
          <cell r="D155">
            <v>2650</v>
          </cell>
          <cell r="G155">
            <v>300211</v>
          </cell>
        </row>
        <row r="156">
          <cell r="D156">
            <v>2651</v>
          </cell>
          <cell r="G156">
            <v>300212</v>
          </cell>
        </row>
        <row r="157">
          <cell r="D157">
            <v>2652</v>
          </cell>
          <cell r="G157">
            <v>300213</v>
          </cell>
        </row>
        <row r="158">
          <cell r="D158">
            <v>2653</v>
          </cell>
          <cell r="G158">
            <v>300221</v>
          </cell>
        </row>
        <row r="159">
          <cell r="D159">
            <v>2660</v>
          </cell>
          <cell r="G159">
            <v>300222</v>
          </cell>
        </row>
        <row r="160">
          <cell r="D160">
            <v>2661</v>
          </cell>
          <cell r="G160">
            <v>300223</v>
          </cell>
        </row>
        <row r="161">
          <cell r="D161">
            <v>2662</v>
          </cell>
          <cell r="G161">
            <v>300231</v>
          </cell>
        </row>
        <row r="162">
          <cell r="D162">
            <v>2663</v>
          </cell>
          <cell r="G162">
            <v>300232</v>
          </cell>
        </row>
        <row r="163">
          <cell r="D163">
            <v>2670</v>
          </cell>
          <cell r="G163">
            <v>300233</v>
          </cell>
        </row>
        <row r="164">
          <cell r="D164">
            <v>2700</v>
          </cell>
          <cell r="G164">
            <v>300241</v>
          </cell>
        </row>
        <row r="165">
          <cell r="D165">
            <v>2701</v>
          </cell>
          <cell r="G165">
            <v>300242</v>
          </cell>
        </row>
        <row r="166">
          <cell r="D166">
            <v>2702</v>
          </cell>
          <cell r="G166">
            <v>300243</v>
          </cell>
        </row>
        <row r="167">
          <cell r="D167">
            <v>2703</v>
          </cell>
          <cell r="G167">
            <v>300251</v>
          </cell>
        </row>
        <row r="168">
          <cell r="D168">
            <v>2704</v>
          </cell>
          <cell r="G168">
            <v>300252</v>
          </cell>
        </row>
        <row r="169">
          <cell r="D169">
            <v>2710</v>
          </cell>
          <cell r="G169">
            <v>300253</v>
          </cell>
        </row>
        <row r="170">
          <cell r="D170">
            <v>2711</v>
          </cell>
          <cell r="G170">
            <v>300261</v>
          </cell>
        </row>
        <row r="171">
          <cell r="D171">
            <v>2712</v>
          </cell>
          <cell r="G171">
            <v>300262</v>
          </cell>
        </row>
        <row r="172">
          <cell r="D172">
            <v>2713</v>
          </cell>
          <cell r="G172">
            <v>300263</v>
          </cell>
        </row>
        <row r="173">
          <cell r="D173">
            <v>2714</v>
          </cell>
          <cell r="G173">
            <v>300271</v>
          </cell>
        </row>
        <row r="174">
          <cell r="D174">
            <v>2720</v>
          </cell>
          <cell r="G174">
            <v>300272</v>
          </cell>
        </row>
        <row r="175">
          <cell r="D175">
            <v>2721</v>
          </cell>
          <cell r="G175">
            <v>300273</v>
          </cell>
        </row>
        <row r="176">
          <cell r="D176">
            <v>2722</v>
          </cell>
          <cell r="G176">
            <v>300311</v>
          </cell>
        </row>
        <row r="177">
          <cell r="D177">
            <v>2723</v>
          </cell>
          <cell r="G177">
            <v>300312</v>
          </cell>
        </row>
        <row r="178">
          <cell r="D178">
            <v>2724</v>
          </cell>
          <cell r="G178">
            <v>300313</v>
          </cell>
        </row>
        <row r="179">
          <cell r="D179">
            <v>2730</v>
          </cell>
          <cell r="G179">
            <v>300321</v>
          </cell>
        </row>
        <row r="180">
          <cell r="D180">
            <v>2731</v>
          </cell>
          <cell r="G180">
            <v>300322</v>
          </cell>
        </row>
        <row r="181">
          <cell r="D181">
            <v>2732</v>
          </cell>
          <cell r="G181">
            <v>300323</v>
          </cell>
        </row>
        <row r="182">
          <cell r="D182">
            <v>2733</v>
          </cell>
          <cell r="G182">
            <v>300331</v>
          </cell>
        </row>
        <row r="183">
          <cell r="D183">
            <v>2740</v>
          </cell>
          <cell r="G183">
            <v>300332</v>
          </cell>
        </row>
        <row r="184">
          <cell r="D184">
            <v>2741</v>
          </cell>
          <cell r="G184">
            <v>300333</v>
          </cell>
        </row>
        <row r="185">
          <cell r="D185">
            <v>2742</v>
          </cell>
          <cell r="G185">
            <v>300341</v>
          </cell>
        </row>
        <row r="186">
          <cell r="D186">
            <v>2743</v>
          </cell>
          <cell r="G186">
            <v>300342</v>
          </cell>
        </row>
        <row r="187">
          <cell r="D187">
            <v>2744</v>
          </cell>
          <cell r="G187">
            <v>300343</v>
          </cell>
        </row>
        <row r="188">
          <cell r="D188">
            <v>2750</v>
          </cell>
          <cell r="G188">
            <v>300351</v>
          </cell>
        </row>
        <row r="189">
          <cell r="D189">
            <v>2751</v>
          </cell>
          <cell r="G189">
            <v>300352</v>
          </cell>
        </row>
        <row r="190">
          <cell r="D190">
            <v>2752</v>
          </cell>
          <cell r="G190">
            <v>300353</v>
          </cell>
        </row>
        <row r="191">
          <cell r="D191">
            <v>2753</v>
          </cell>
          <cell r="G191">
            <v>300361</v>
          </cell>
        </row>
        <row r="192">
          <cell r="D192">
            <v>2760</v>
          </cell>
          <cell r="G192">
            <v>300362</v>
          </cell>
        </row>
        <row r="193">
          <cell r="D193">
            <v>2761</v>
          </cell>
          <cell r="G193">
            <v>300363</v>
          </cell>
        </row>
        <row r="194">
          <cell r="D194">
            <v>2762</v>
          </cell>
          <cell r="G194">
            <v>300371</v>
          </cell>
        </row>
        <row r="195">
          <cell r="D195">
            <v>2763</v>
          </cell>
          <cell r="G195">
            <v>300372</v>
          </cell>
        </row>
        <row r="196">
          <cell r="D196">
            <v>2764</v>
          </cell>
          <cell r="G196">
            <v>300373</v>
          </cell>
        </row>
        <row r="197">
          <cell r="D197">
            <v>2865</v>
          </cell>
          <cell r="G197">
            <v>300411</v>
          </cell>
        </row>
        <row r="198">
          <cell r="D198">
            <v>2865</v>
          </cell>
          <cell r="G198">
            <v>300412</v>
          </cell>
        </row>
        <row r="199">
          <cell r="D199">
            <v>2880</v>
          </cell>
          <cell r="G199">
            <v>300413</v>
          </cell>
        </row>
        <row r="200">
          <cell r="D200">
            <v>2881</v>
          </cell>
          <cell r="G200">
            <v>300421</v>
          </cell>
        </row>
        <row r="201">
          <cell r="D201">
            <v>2882</v>
          </cell>
          <cell r="G201">
            <v>300422</v>
          </cell>
        </row>
        <row r="202">
          <cell r="D202">
            <v>2883</v>
          </cell>
          <cell r="G202">
            <v>300423</v>
          </cell>
        </row>
        <row r="203">
          <cell r="D203">
            <v>2890</v>
          </cell>
          <cell r="G203">
            <v>300431</v>
          </cell>
        </row>
        <row r="204">
          <cell r="D204">
            <v>2891</v>
          </cell>
          <cell r="G204">
            <v>300432</v>
          </cell>
        </row>
        <row r="205">
          <cell r="D205">
            <v>2892</v>
          </cell>
          <cell r="G205">
            <v>300433</v>
          </cell>
        </row>
        <row r="206">
          <cell r="D206">
            <v>2893</v>
          </cell>
          <cell r="G206">
            <v>300441</v>
          </cell>
        </row>
        <row r="207">
          <cell r="D207">
            <v>2900</v>
          </cell>
          <cell r="G207">
            <v>300442</v>
          </cell>
        </row>
        <row r="208">
          <cell r="D208">
            <v>2901</v>
          </cell>
          <cell r="G208">
            <v>300443</v>
          </cell>
        </row>
        <row r="209">
          <cell r="D209">
            <v>2930</v>
          </cell>
          <cell r="G209">
            <v>300451</v>
          </cell>
        </row>
        <row r="210">
          <cell r="D210">
            <v>2931</v>
          </cell>
          <cell r="G210">
            <v>300452</v>
          </cell>
        </row>
        <row r="211">
          <cell r="D211">
            <v>2932</v>
          </cell>
          <cell r="G211">
            <v>300453</v>
          </cell>
        </row>
        <row r="212">
          <cell r="D212">
            <v>2933</v>
          </cell>
          <cell r="G212">
            <v>300461</v>
          </cell>
        </row>
        <row r="213">
          <cell r="D213">
            <v>2940</v>
          </cell>
          <cell r="G213">
            <v>300462</v>
          </cell>
        </row>
        <row r="214">
          <cell r="D214">
            <v>2941</v>
          </cell>
          <cell r="G214">
            <v>300463</v>
          </cell>
        </row>
        <row r="215">
          <cell r="D215">
            <v>2942</v>
          </cell>
          <cell r="G215">
            <v>300471</v>
          </cell>
        </row>
        <row r="216">
          <cell r="D216">
            <v>2943</v>
          </cell>
          <cell r="G216">
            <v>300472</v>
          </cell>
        </row>
        <row r="217">
          <cell r="D217">
            <v>2990</v>
          </cell>
          <cell r="G217">
            <v>300473</v>
          </cell>
        </row>
        <row r="218">
          <cell r="D218">
            <v>2991</v>
          </cell>
          <cell r="G218">
            <v>300511</v>
          </cell>
        </row>
        <row r="219">
          <cell r="D219">
            <v>2992</v>
          </cell>
          <cell r="G219">
            <v>300512</v>
          </cell>
        </row>
        <row r="220">
          <cell r="D220">
            <v>2998</v>
          </cell>
          <cell r="G220">
            <v>300513</v>
          </cell>
        </row>
        <row r="221">
          <cell r="D221">
            <v>2999</v>
          </cell>
          <cell r="G221">
            <v>300521</v>
          </cell>
        </row>
        <row r="222">
          <cell r="D222">
            <v>3000</v>
          </cell>
          <cell r="G222">
            <v>300522</v>
          </cell>
        </row>
        <row r="223">
          <cell r="D223">
            <v>3001</v>
          </cell>
          <cell r="G223">
            <v>300523</v>
          </cell>
        </row>
        <row r="224">
          <cell r="D224">
            <v>3010</v>
          </cell>
          <cell r="G224">
            <v>300531</v>
          </cell>
        </row>
        <row r="225">
          <cell r="D225">
            <v>3011</v>
          </cell>
          <cell r="G225">
            <v>300532</v>
          </cell>
        </row>
        <row r="226">
          <cell r="D226">
            <v>3015</v>
          </cell>
          <cell r="G226">
            <v>300533</v>
          </cell>
        </row>
        <row r="227">
          <cell r="D227">
            <v>3020</v>
          </cell>
          <cell r="G227">
            <v>300541</v>
          </cell>
        </row>
        <row r="228">
          <cell r="D228">
            <v>3030</v>
          </cell>
          <cell r="G228">
            <v>300542</v>
          </cell>
        </row>
        <row r="229">
          <cell r="D229">
            <v>3034</v>
          </cell>
          <cell r="G229">
            <v>300543</v>
          </cell>
        </row>
        <row r="230">
          <cell r="D230">
            <v>3101</v>
          </cell>
          <cell r="G230">
            <v>300551</v>
          </cell>
        </row>
        <row r="231">
          <cell r="D231">
            <v>3102</v>
          </cell>
          <cell r="G231">
            <v>300552</v>
          </cell>
        </row>
        <row r="232">
          <cell r="D232">
            <v>3103</v>
          </cell>
          <cell r="G232">
            <v>300553</v>
          </cell>
        </row>
        <row r="233">
          <cell r="D233">
            <v>4000</v>
          </cell>
          <cell r="G233">
            <v>300561</v>
          </cell>
        </row>
        <row r="234">
          <cell r="D234">
            <v>4005</v>
          </cell>
          <cell r="G234">
            <v>300562</v>
          </cell>
        </row>
        <row r="235">
          <cell r="D235">
            <v>7000</v>
          </cell>
          <cell r="G235">
            <v>300563</v>
          </cell>
        </row>
        <row r="236">
          <cell r="D236">
            <v>7200</v>
          </cell>
          <cell r="G236">
            <v>300571</v>
          </cell>
        </row>
        <row r="237">
          <cell r="D237">
            <v>7201</v>
          </cell>
          <cell r="G237">
            <v>300572</v>
          </cell>
        </row>
        <row r="238">
          <cell r="D238">
            <v>7205</v>
          </cell>
          <cell r="G238">
            <v>300573</v>
          </cell>
        </row>
        <row r="239">
          <cell r="D239">
            <v>7206</v>
          </cell>
          <cell r="G239">
            <v>300611</v>
          </cell>
        </row>
        <row r="240">
          <cell r="D240">
            <v>10000</v>
          </cell>
          <cell r="G240">
            <v>300612</v>
          </cell>
        </row>
        <row r="241">
          <cell r="D241">
            <v>10002</v>
          </cell>
          <cell r="G241">
            <v>300613</v>
          </cell>
        </row>
        <row r="242">
          <cell r="D242">
            <v>10003</v>
          </cell>
          <cell r="G242">
            <v>300621</v>
          </cell>
        </row>
        <row r="243">
          <cell r="D243">
            <v>10004</v>
          </cell>
          <cell r="G243">
            <v>300622</v>
          </cell>
        </row>
        <row r="244">
          <cell r="D244">
            <v>10005</v>
          </cell>
          <cell r="G244">
            <v>300623</v>
          </cell>
        </row>
        <row r="245">
          <cell r="D245">
            <v>10006</v>
          </cell>
          <cell r="G245">
            <v>300631</v>
          </cell>
        </row>
        <row r="246">
          <cell r="D246">
            <v>10010</v>
          </cell>
          <cell r="G246">
            <v>300632</v>
          </cell>
        </row>
        <row r="247">
          <cell r="D247">
            <v>10013</v>
          </cell>
          <cell r="G247">
            <v>300633</v>
          </cell>
        </row>
        <row r="248">
          <cell r="D248">
            <v>10016</v>
          </cell>
          <cell r="G248">
            <v>300641</v>
          </cell>
        </row>
        <row r="249">
          <cell r="D249">
            <v>10065</v>
          </cell>
          <cell r="G249">
            <v>300642</v>
          </cell>
        </row>
        <row r="250">
          <cell r="D250">
            <v>11000</v>
          </cell>
          <cell r="G250">
            <v>300643</v>
          </cell>
        </row>
        <row r="251">
          <cell r="D251">
            <v>11003</v>
          </cell>
          <cell r="G251">
            <v>300651</v>
          </cell>
        </row>
        <row r="252">
          <cell r="D252">
            <v>11013</v>
          </cell>
          <cell r="G252">
            <v>300652</v>
          </cell>
        </row>
        <row r="253">
          <cell r="D253">
            <v>11098</v>
          </cell>
          <cell r="G253">
            <v>300653</v>
          </cell>
        </row>
        <row r="254">
          <cell r="D254">
            <v>11099</v>
          </cell>
          <cell r="G254">
            <v>300661</v>
          </cell>
        </row>
        <row r="255">
          <cell r="D255">
            <v>11100</v>
          </cell>
          <cell r="G255">
            <v>300662</v>
          </cell>
        </row>
        <row r="256">
          <cell r="D256">
            <v>16000</v>
          </cell>
          <cell r="G256">
            <v>300663</v>
          </cell>
        </row>
        <row r="257">
          <cell r="D257">
            <v>16010</v>
          </cell>
          <cell r="G257">
            <v>300671</v>
          </cell>
        </row>
        <row r="258">
          <cell r="D258">
            <v>17000</v>
          </cell>
          <cell r="G258">
            <v>300672</v>
          </cell>
        </row>
        <row r="259">
          <cell r="D259">
            <v>17001</v>
          </cell>
          <cell r="G259">
            <v>300673</v>
          </cell>
        </row>
        <row r="260">
          <cell r="D260">
            <v>17002</v>
          </cell>
          <cell r="G260">
            <v>300674</v>
          </cell>
        </row>
        <row r="261">
          <cell r="D261">
            <v>17003</v>
          </cell>
          <cell r="G261">
            <v>300675</v>
          </cell>
        </row>
        <row r="262">
          <cell r="D262">
            <v>17004</v>
          </cell>
          <cell r="G262">
            <v>300676</v>
          </cell>
        </row>
        <row r="263">
          <cell r="D263">
            <v>17005</v>
          </cell>
          <cell r="G263">
            <v>300677</v>
          </cell>
        </row>
        <row r="264">
          <cell r="D264">
            <v>17006</v>
          </cell>
          <cell r="G264">
            <v>300678</v>
          </cell>
        </row>
        <row r="265">
          <cell r="D265">
            <v>17007</v>
          </cell>
          <cell r="G265">
            <v>300679</v>
          </cell>
        </row>
        <row r="266">
          <cell r="D266">
            <v>17008</v>
          </cell>
          <cell r="G266">
            <v>300680</v>
          </cell>
        </row>
        <row r="267">
          <cell r="D267">
            <v>17009</v>
          </cell>
          <cell r="G267">
            <v>300681</v>
          </cell>
        </row>
        <row r="268">
          <cell r="D268">
            <v>17012</v>
          </cell>
          <cell r="G268">
            <v>300682</v>
          </cell>
        </row>
        <row r="269">
          <cell r="D269">
            <v>17013</v>
          </cell>
          <cell r="G269">
            <v>300683</v>
          </cell>
        </row>
        <row r="270">
          <cell r="D270">
            <v>17014</v>
          </cell>
          <cell r="G270">
            <v>300684</v>
          </cell>
        </row>
        <row r="271">
          <cell r="D271">
            <v>17015</v>
          </cell>
          <cell r="G271">
            <v>300685</v>
          </cell>
        </row>
        <row r="272">
          <cell r="D272">
            <v>17016</v>
          </cell>
          <cell r="G272">
            <v>300686</v>
          </cell>
        </row>
        <row r="273">
          <cell r="D273">
            <v>17017</v>
          </cell>
          <cell r="G273">
            <v>300687</v>
          </cell>
        </row>
        <row r="274">
          <cell r="D274">
            <v>17065</v>
          </cell>
          <cell r="G274">
            <v>300700</v>
          </cell>
        </row>
        <row r="275">
          <cell r="D275">
            <v>18000</v>
          </cell>
          <cell r="G275">
            <v>300811</v>
          </cell>
        </row>
        <row r="276">
          <cell r="D276">
            <v>19000</v>
          </cell>
          <cell r="G276">
            <v>300812</v>
          </cell>
        </row>
        <row r="277">
          <cell r="D277">
            <v>19001</v>
          </cell>
          <cell r="G277">
            <v>300813</v>
          </cell>
        </row>
        <row r="278">
          <cell r="D278">
            <v>19002</v>
          </cell>
          <cell r="G278">
            <v>300821</v>
          </cell>
        </row>
        <row r="279">
          <cell r="D279">
            <v>19012</v>
          </cell>
          <cell r="G279">
            <v>300822</v>
          </cell>
        </row>
        <row r="280">
          <cell r="D280">
            <v>19065</v>
          </cell>
          <cell r="G280">
            <v>300823</v>
          </cell>
        </row>
        <row r="281">
          <cell r="D281">
            <v>19265</v>
          </cell>
          <cell r="G281">
            <v>300831</v>
          </cell>
        </row>
        <row r="282">
          <cell r="D282">
            <v>20000</v>
          </cell>
          <cell r="G282">
            <v>300832</v>
          </cell>
        </row>
        <row r="283">
          <cell r="D283">
            <v>20001</v>
          </cell>
          <cell r="G283">
            <v>300833</v>
          </cell>
        </row>
        <row r="284">
          <cell r="D284">
            <v>20002</v>
          </cell>
          <cell r="G284">
            <v>300841</v>
          </cell>
        </row>
        <row r="285">
          <cell r="D285">
            <v>20003</v>
          </cell>
          <cell r="G285">
            <v>300842</v>
          </cell>
        </row>
        <row r="286">
          <cell r="D286">
            <v>20005</v>
          </cell>
          <cell r="G286">
            <v>300843</v>
          </cell>
        </row>
        <row r="287">
          <cell r="D287">
            <v>20100</v>
          </cell>
          <cell r="G287">
            <v>300851</v>
          </cell>
        </row>
        <row r="288">
          <cell r="D288">
            <v>20102</v>
          </cell>
          <cell r="G288">
            <v>300852</v>
          </cell>
        </row>
        <row r="289">
          <cell r="D289">
            <v>20103</v>
          </cell>
          <cell r="G289">
            <v>300853</v>
          </cell>
        </row>
        <row r="290">
          <cell r="D290">
            <v>20104</v>
          </cell>
          <cell r="G290">
            <v>300861</v>
          </cell>
        </row>
        <row r="291">
          <cell r="D291">
            <v>20199</v>
          </cell>
          <cell r="G291">
            <v>300862</v>
          </cell>
        </row>
        <row r="292">
          <cell r="D292">
            <v>20400</v>
          </cell>
          <cell r="G292">
            <v>300863</v>
          </cell>
        </row>
        <row r="293">
          <cell r="D293">
            <v>20500</v>
          </cell>
          <cell r="G293">
            <v>300871</v>
          </cell>
        </row>
        <row r="294">
          <cell r="D294">
            <v>20600</v>
          </cell>
          <cell r="G294">
            <v>300872</v>
          </cell>
        </row>
        <row r="295">
          <cell r="D295">
            <v>20999</v>
          </cell>
          <cell r="G295">
            <v>300873</v>
          </cell>
        </row>
        <row r="296">
          <cell r="D296">
            <v>21000</v>
          </cell>
          <cell r="G296">
            <v>300911</v>
          </cell>
        </row>
        <row r="297">
          <cell r="D297">
            <v>21001</v>
          </cell>
          <cell r="G297">
            <v>300912</v>
          </cell>
        </row>
        <row r="298">
          <cell r="D298">
            <v>21100</v>
          </cell>
          <cell r="G298">
            <v>300913</v>
          </cell>
        </row>
        <row r="299">
          <cell r="D299">
            <v>21199</v>
          </cell>
          <cell r="G299">
            <v>300921</v>
          </cell>
        </row>
        <row r="300">
          <cell r="D300">
            <v>21999</v>
          </cell>
          <cell r="G300">
            <v>300922</v>
          </cell>
        </row>
        <row r="301">
          <cell r="D301">
            <v>22000</v>
          </cell>
          <cell r="G301">
            <v>300923</v>
          </cell>
        </row>
        <row r="302">
          <cell r="D302">
            <v>22001</v>
          </cell>
          <cell r="G302">
            <v>300931</v>
          </cell>
        </row>
        <row r="303">
          <cell r="D303">
            <v>22002</v>
          </cell>
          <cell r="G303">
            <v>300932</v>
          </cell>
        </row>
        <row r="304">
          <cell r="D304">
            <v>22003</v>
          </cell>
          <cell r="G304">
            <v>300933</v>
          </cell>
        </row>
        <row r="305">
          <cell r="D305">
            <v>22004</v>
          </cell>
          <cell r="G305">
            <v>300941</v>
          </cell>
        </row>
        <row r="306">
          <cell r="D306">
            <v>22005</v>
          </cell>
          <cell r="G306">
            <v>300942</v>
          </cell>
        </row>
        <row r="307">
          <cell r="D307">
            <v>22010</v>
          </cell>
          <cell r="G307">
            <v>300943</v>
          </cell>
        </row>
        <row r="308">
          <cell r="D308">
            <v>22065</v>
          </cell>
          <cell r="G308">
            <v>300951</v>
          </cell>
        </row>
        <row r="309">
          <cell r="D309">
            <v>22100</v>
          </cell>
          <cell r="G309">
            <v>300952</v>
          </cell>
        </row>
        <row r="310">
          <cell r="D310">
            <v>22110</v>
          </cell>
          <cell r="G310">
            <v>300953</v>
          </cell>
        </row>
        <row r="311">
          <cell r="D311">
            <v>23000</v>
          </cell>
          <cell r="G311">
            <v>300961</v>
          </cell>
        </row>
        <row r="312">
          <cell r="D312">
            <v>23001</v>
          </cell>
          <cell r="G312">
            <v>300962</v>
          </cell>
        </row>
        <row r="313">
          <cell r="D313">
            <v>23003</v>
          </cell>
          <cell r="G313">
            <v>300963</v>
          </cell>
        </row>
        <row r="314">
          <cell r="D314">
            <v>23099</v>
          </cell>
          <cell r="G314">
            <v>300971</v>
          </cell>
        </row>
        <row r="315">
          <cell r="D315">
            <v>26000</v>
          </cell>
          <cell r="G315">
            <v>300972</v>
          </cell>
        </row>
        <row r="316">
          <cell r="D316">
            <v>26001</v>
          </cell>
          <cell r="G316">
            <v>300973</v>
          </cell>
        </row>
        <row r="317">
          <cell r="D317">
            <v>26002</v>
          </cell>
          <cell r="G317">
            <v>301011</v>
          </cell>
        </row>
        <row r="318">
          <cell r="D318">
            <v>26003</v>
          </cell>
          <cell r="G318">
            <v>301012</v>
          </cell>
        </row>
        <row r="319">
          <cell r="D319">
            <v>26004</v>
          </cell>
          <cell r="G319">
            <v>301013</v>
          </cell>
        </row>
        <row r="320">
          <cell r="D320">
            <v>26005</v>
          </cell>
          <cell r="G320">
            <v>301021</v>
          </cell>
        </row>
        <row r="321">
          <cell r="D321">
            <v>26006</v>
          </cell>
          <cell r="G321">
            <v>301022</v>
          </cell>
        </row>
        <row r="322">
          <cell r="D322">
            <v>26006</v>
          </cell>
          <cell r="G322">
            <v>301023</v>
          </cell>
        </row>
        <row r="323">
          <cell r="D323">
            <v>26010</v>
          </cell>
          <cell r="G323">
            <v>301031</v>
          </cell>
        </row>
        <row r="324">
          <cell r="D324">
            <v>26011</v>
          </cell>
          <cell r="G324">
            <v>301032</v>
          </cell>
        </row>
        <row r="325">
          <cell r="D325">
            <v>26016</v>
          </cell>
          <cell r="G325">
            <v>301033</v>
          </cell>
        </row>
        <row r="326">
          <cell r="D326">
            <v>26065</v>
          </cell>
          <cell r="G326">
            <v>301041</v>
          </cell>
        </row>
        <row r="327">
          <cell r="D327">
            <v>26911</v>
          </cell>
          <cell r="G327">
            <v>301042</v>
          </cell>
        </row>
        <row r="328">
          <cell r="D328">
            <v>26912</v>
          </cell>
          <cell r="G328">
            <v>301043</v>
          </cell>
        </row>
        <row r="329">
          <cell r="D329">
            <v>26914</v>
          </cell>
          <cell r="G329">
            <v>301051</v>
          </cell>
        </row>
        <row r="330">
          <cell r="D330">
            <v>26999</v>
          </cell>
          <cell r="G330">
            <v>301052</v>
          </cell>
        </row>
        <row r="331">
          <cell r="D331">
            <v>27000</v>
          </cell>
          <cell r="G331">
            <v>301053</v>
          </cell>
        </row>
        <row r="332">
          <cell r="D332">
            <v>27001</v>
          </cell>
          <cell r="G332">
            <v>301061</v>
          </cell>
        </row>
        <row r="333">
          <cell r="D333">
            <v>27002</v>
          </cell>
          <cell r="G333">
            <v>301062</v>
          </cell>
        </row>
        <row r="334">
          <cell r="D334">
            <v>27003</v>
          </cell>
          <cell r="G334">
            <v>301063</v>
          </cell>
        </row>
        <row r="335">
          <cell r="D335">
            <v>27005</v>
          </cell>
          <cell r="G335">
            <v>301071</v>
          </cell>
        </row>
        <row r="336">
          <cell r="D336">
            <v>27007</v>
          </cell>
          <cell r="G336">
            <v>301072</v>
          </cell>
        </row>
        <row r="337">
          <cell r="D337">
            <v>27008</v>
          </cell>
          <cell r="G337">
            <v>301073</v>
          </cell>
        </row>
        <row r="338">
          <cell r="D338">
            <v>27009</v>
          </cell>
          <cell r="G338">
            <v>301111</v>
          </cell>
        </row>
        <row r="339">
          <cell r="D339">
            <v>27010</v>
          </cell>
          <cell r="G339">
            <v>301112</v>
          </cell>
        </row>
        <row r="340">
          <cell r="D340">
            <v>27011</v>
          </cell>
          <cell r="G340">
            <v>301113</v>
          </cell>
        </row>
        <row r="341">
          <cell r="D341">
            <v>27012</v>
          </cell>
          <cell r="G341">
            <v>301121</v>
          </cell>
        </row>
        <row r="342">
          <cell r="D342">
            <v>27013</v>
          </cell>
          <cell r="G342">
            <v>301122</v>
          </cell>
        </row>
        <row r="343">
          <cell r="D343">
            <v>27014</v>
          </cell>
          <cell r="G343">
            <v>301123</v>
          </cell>
        </row>
        <row r="344">
          <cell r="D344">
            <v>27015</v>
          </cell>
          <cell r="G344">
            <v>301131</v>
          </cell>
        </row>
        <row r="345">
          <cell r="D345">
            <v>27016</v>
          </cell>
          <cell r="G345">
            <v>301132</v>
          </cell>
        </row>
        <row r="346">
          <cell r="D346">
            <v>27017</v>
          </cell>
          <cell r="G346">
            <v>301133</v>
          </cell>
        </row>
        <row r="347">
          <cell r="D347">
            <v>27018</v>
          </cell>
          <cell r="G347">
            <v>301141</v>
          </cell>
        </row>
        <row r="348">
          <cell r="D348">
            <v>27019</v>
          </cell>
          <cell r="G348">
            <v>301142</v>
          </cell>
        </row>
        <row r="349">
          <cell r="D349">
            <v>27020</v>
          </cell>
          <cell r="G349">
            <v>301143</v>
          </cell>
        </row>
        <row r="350">
          <cell r="D350">
            <v>27020</v>
          </cell>
          <cell r="G350">
            <v>301151</v>
          </cell>
        </row>
        <row r="351">
          <cell r="D351">
            <v>27021</v>
          </cell>
          <cell r="G351">
            <v>301152</v>
          </cell>
        </row>
        <row r="352">
          <cell r="D352">
            <v>27022</v>
          </cell>
          <cell r="G352">
            <v>301153</v>
          </cell>
        </row>
        <row r="353">
          <cell r="D353">
            <v>27034</v>
          </cell>
          <cell r="G353">
            <v>301161</v>
          </cell>
        </row>
        <row r="354">
          <cell r="D354">
            <v>27999</v>
          </cell>
          <cell r="G354">
            <v>301162</v>
          </cell>
        </row>
        <row r="355">
          <cell r="D355">
            <v>29000</v>
          </cell>
          <cell r="G355">
            <v>301163</v>
          </cell>
        </row>
        <row r="356">
          <cell r="D356">
            <v>29001</v>
          </cell>
          <cell r="G356">
            <v>301171</v>
          </cell>
        </row>
        <row r="357">
          <cell r="D357">
            <v>29065</v>
          </cell>
          <cell r="G357">
            <v>301172</v>
          </cell>
        </row>
        <row r="358">
          <cell r="D358">
            <v>30000</v>
          </cell>
          <cell r="G358">
            <v>301173</v>
          </cell>
        </row>
        <row r="359">
          <cell r="D359">
            <v>31000</v>
          </cell>
          <cell r="G359">
            <v>301211</v>
          </cell>
        </row>
        <row r="360">
          <cell r="D360">
            <v>31001</v>
          </cell>
          <cell r="G360">
            <v>301212</v>
          </cell>
        </row>
        <row r="361">
          <cell r="D361">
            <v>31065</v>
          </cell>
          <cell r="G361">
            <v>301221</v>
          </cell>
        </row>
        <row r="362">
          <cell r="D362">
            <v>31069</v>
          </cell>
          <cell r="G362">
            <v>301222</v>
          </cell>
        </row>
        <row r="363">
          <cell r="D363">
            <v>39000</v>
          </cell>
          <cell r="G363">
            <v>301231</v>
          </cell>
        </row>
        <row r="364">
          <cell r="D364">
            <v>39065</v>
          </cell>
          <cell r="G364">
            <v>301232</v>
          </cell>
        </row>
        <row r="365">
          <cell r="D365">
            <v>39069</v>
          </cell>
          <cell r="G365">
            <v>301241</v>
          </cell>
        </row>
        <row r="366">
          <cell r="D366">
            <v>40000</v>
          </cell>
          <cell r="G366">
            <v>301242</v>
          </cell>
        </row>
        <row r="367">
          <cell r="D367">
            <v>41000</v>
          </cell>
          <cell r="G367">
            <v>301251</v>
          </cell>
        </row>
        <row r="368">
          <cell r="D368">
            <v>41065</v>
          </cell>
          <cell r="G368">
            <v>301252</v>
          </cell>
        </row>
        <row r="369">
          <cell r="D369">
            <v>41069</v>
          </cell>
          <cell r="G369">
            <v>301261</v>
          </cell>
        </row>
        <row r="370">
          <cell r="D370">
            <v>41098</v>
          </cell>
          <cell r="G370">
            <v>301262</v>
          </cell>
        </row>
        <row r="371">
          <cell r="D371">
            <v>41099</v>
          </cell>
          <cell r="G371">
            <v>301271</v>
          </cell>
        </row>
        <row r="372">
          <cell r="D372">
            <v>41100</v>
          </cell>
          <cell r="G372">
            <v>301272</v>
          </cell>
        </row>
        <row r="373">
          <cell r="D373">
            <v>41101</v>
          </cell>
          <cell r="G373">
            <v>301311</v>
          </cell>
        </row>
        <row r="374">
          <cell r="D374">
            <v>41102</v>
          </cell>
          <cell r="G374">
            <v>301312</v>
          </cell>
        </row>
        <row r="375">
          <cell r="D375">
            <v>41103</v>
          </cell>
          <cell r="G375">
            <v>301321</v>
          </cell>
        </row>
        <row r="376">
          <cell r="D376">
            <v>41165</v>
          </cell>
          <cell r="G376">
            <v>301322</v>
          </cell>
        </row>
        <row r="377">
          <cell r="D377">
            <v>41169</v>
          </cell>
          <cell r="G377">
            <v>301331</v>
          </cell>
        </row>
        <row r="378">
          <cell r="D378">
            <v>41197</v>
          </cell>
          <cell r="G378">
            <v>301332</v>
          </cell>
        </row>
        <row r="379">
          <cell r="D379">
            <v>41198</v>
          </cell>
          <cell r="G379">
            <v>301341</v>
          </cell>
        </row>
        <row r="380">
          <cell r="D380">
            <v>41199</v>
          </cell>
          <cell r="G380">
            <v>301342</v>
          </cell>
        </row>
        <row r="381">
          <cell r="D381">
            <v>41365</v>
          </cell>
          <cell r="G381">
            <v>301351</v>
          </cell>
        </row>
        <row r="382">
          <cell r="D382">
            <v>41369</v>
          </cell>
          <cell r="G382">
            <v>301352</v>
          </cell>
        </row>
        <row r="383">
          <cell r="D383">
            <v>41465</v>
          </cell>
          <cell r="G383">
            <v>301361</v>
          </cell>
        </row>
        <row r="384">
          <cell r="D384">
            <v>41469</v>
          </cell>
          <cell r="G384">
            <v>301362</v>
          </cell>
        </row>
        <row r="385">
          <cell r="D385">
            <v>41969</v>
          </cell>
          <cell r="G385">
            <v>301371</v>
          </cell>
        </row>
        <row r="386">
          <cell r="D386">
            <v>49000</v>
          </cell>
          <cell r="G386">
            <v>301372</v>
          </cell>
        </row>
        <row r="387">
          <cell r="D387">
            <v>49065</v>
          </cell>
          <cell r="G387">
            <v>301411</v>
          </cell>
        </row>
        <row r="388">
          <cell r="D388">
            <v>49069</v>
          </cell>
          <cell r="G388">
            <v>301412</v>
          </cell>
        </row>
        <row r="389">
          <cell r="D389">
            <v>51000</v>
          </cell>
          <cell r="G389">
            <v>301421</v>
          </cell>
        </row>
        <row r="390">
          <cell r="D390">
            <v>51001</v>
          </cell>
          <cell r="G390">
            <v>301422</v>
          </cell>
        </row>
        <row r="391">
          <cell r="D391">
            <v>51002</v>
          </cell>
          <cell r="G391">
            <v>301431</v>
          </cell>
        </row>
        <row r="392">
          <cell r="D392">
            <v>51019</v>
          </cell>
          <cell r="G392">
            <v>301432</v>
          </cell>
        </row>
        <row r="393">
          <cell r="D393">
            <v>51065</v>
          </cell>
          <cell r="G393">
            <v>301441</v>
          </cell>
        </row>
        <row r="394">
          <cell r="D394">
            <v>51069</v>
          </cell>
          <cell r="G394">
            <v>301442</v>
          </cell>
        </row>
        <row r="395">
          <cell r="D395">
            <v>51465</v>
          </cell>
          <cell r="G395">
            <v>301451</v>
          </cell>
        </row>
        <row r="396">
          <cell r="D396">
            <v>51469</v>
          </cell>
          <cell r="G396">
            <v>301452</v>
          </cell>
        </row>
        <row r="397">
          <cell r="D397">
            <v>51969</v>
          </cell>
          <cell r="G397">
            <v>301461</v>
          </cell>
        </row>
        <row r="398">
          <cell r="D398">
            <v>51998</v>
          </cell>
          <cell r="G398">
            <v>301462</v>
          </cell>
        </row>
        <row r="399">
          <cell r="D399">
            <v>51999</v>
          </cell>
          <cell r="G399">
            <v>301471</v>
          </cell>
        </row>
        <row r="400">
          <cell r="D400">
            <v>59000</v>
          </cell>
          <cell r="G400">
            <v>301472</v>
          </cell>
        </row>
        <row r="401">
          <cell r="D401">
            <v>59069</v>
          </cell>
          <cell r="G401">
            <v>301511</v>
          </cell>
        </row>
        <row r="402">
          <cell r="D402">
            <v>61065</v>
          </cell>
          <cell r="G402">
            <v>301512</v>
          </cell>
        </row>
        <row r="403">
          <cell r="D403">
            <v>70000</v>
          </cell>
          <cell r="G403">
            <v>301521</v>
          </cell>
        </row>
        <row r="404">
          <cell r="D404">
            <v>71000</v>
          </cell>
          <cell r="G404">
            <v>301522</v>
          </cell>
        </row>
        <row r="405">
          <cell r="D405">
            <v>71004</v>
          </cell>
          <cell r="G405">
            <v>301531</v>
          </cell>
        </row>
        <row r="406">
          <cell r="D406">
            <v>71005</v>
          </cell>
          <cell r="G406">
            <v>301532</v>
          </cell>
        </row>
        <row r="407">
          <cell r="D407">
            <v>71006</v>
          </cell>
          <cell r="G407">
            <v>301541</v>
          </cell>
        </row>
        <row r="408">
          <cell r="D408">
            <v>71010</v>
          </cell>
          <cell r="G408">
            <v>301542</v>
          </cell>
        </row>
        <row r="409">
          <cell r="D409">
            <v>71065</v>
          </cell>
          <cell r="G409">
            <v>301551</v>
          </cell>
        </row>
        <row r="410">
          <cell r="D410">
            <v>71069</v>
          </cell>
          <cell r="G410">
            <v>301552</v>
          </cell>
        </row>
        <row r="411">
          <cell r="D411">
            <v>71900</v>
          </cell>
          <cell r="G411">
            <v>301561</v>
          </cell>
        </row>
        <row r="412">
          <cell r="D412">
            <v>72000</v>
          </cell>
          <cell r="G412">
            <v>301562</v>
          </cell>
        </row>
        <row r="413">
          <cell r="D413">
            <v>73000</v>
          </cell>
          <cell r="G413">
            <v>301571</v>
          </cell>
        </row>
        <row r="414">
          <cell r="D414">
            <v>73065</v>
          </cell>
          <cell r="G414">
            <v>301572</v>
          </cell>
        </row>
        <row r="415">
          <cell r="D415">
            <v>74000</v>
          </cell>
          <cell r="G415">
            <v>301611</v>
          </cell>
        </row>
        <row r="416">
          <cell r="D416">
            <v>74065</v>
          </cell>
          <cell r="G416">
            <v>301612</v>
          </cell>
        </row>
        <row r="417">
          <cell r="D417">
            <v>75000</v>
          </cell>
          <cell r="G417">
            <v>301621</v>
          </cell>
        </row>
        <row r="418">
          <cell r="D418">
            <v>75001</v>
          </cell>
          <cell r="G418">
            <v>301622</v>
          </cell>
        </row>
        <row r="419">
          <cell r="D419">
            <v>75065</v>
          </cell>
          <cell r="G419">
            <v>301631</v>
          </cell>
        </row>
        <row r="420">
          <cell r="D420">
            <v>75069</v>
          </cell>
          <cell r="G420">
            <v>301632</v>
          </cell>
        </row>
        <row r="421">
          <cell r="D421">
            <v>76000</v>
          </cell>
          <cell r="G421">
            <v>301641</v>
          </cell>
        </row>
        <row r="422">
          <cell r="D422">
            <v>76065</v>
          </cell>
          <cell r="G422">
            <v>301642</v>
          </cell>
        </row>
        <row r="423">
          <cell r="D423">
            <v>76069</v>
          </cell>
          <cell r="G423">
            <v>301651</v>
          </cell>
        </row>
        <row r="424">
          <cell r="D424">
            <v>79965</v>
          </cell>
          <cell r="G424">
            <v>301652</v>
          </cell>
        </row>
        <row r="425">
          <cell r="D425">
            <v>79999</v>
          </cell>
          <cell r="G425">
            <v>301661</v>
          </cell>
        </row>
        <row r="426">
          <cell r="D426">
            <v>91000</v>
          </cell>
          <cell r="G426">
            <v>301662</v>
          </cell>
        </row>
        <row r="427">
          <cell r="D427">
            <v>91069</v>
          </cell>
          <cell r="G427">
            <v>301671</v>
          </cell>
        </row>
        <row r="428">
          <cell r="D428">
            <v>92000</v>
          </cell>
          <cell r="G428">
            <v>301672</v>
          </cell>
        </row>
        <row r="429">
          <cell r="D429">
            <v>92069</v>
          </cell>
          <cell r="G429">
            <v>301711</v>
          </cell>
        </row>
        <row r="430">
          <cell r="D430">
            <v>100000</v>
          </cell>
          <cell r="G430">
            <v>301712</v>
          </cell>
        </row>
        <row r="431">
          <cell r="D431">
            <v>100069</v>
          </cell>
          <cell r="G431">
            <v>301721</v>
          </cell>
        </row>
        <row r="432">
          <cell r="D432">
            <v>100900</v>
          </cell>
          <cell r="G432">
            <v>301722</v>
          </cell>
        </row>
        <row r="433">
          <cell r="D433">
            <v>100965</v>
          </cell>
          <cell r="G433">
            <v>301731</v>
          </cell>
        </row>
        <row r="434">
          <cell r="D434">
            <v>101000</v>
          </cell>
          <cell r="G434">
            <v>301732</v>
          </cell>
        </row>
        <row r="435">
          <cell r="D435">
            <v>101069</v>
          </cell>
          <cell r="G435">
            <v>301741</v>
          </cell>
        </row>
        <row r="436">
          <cell r="D436">
            <v>102000</v>
          </cell>
          <cell r="G436">
            <v>301742</v>
          </cell>
        </row>
        <row r="437">
          <cell r="D437">
            <v>107000</v>
          </cell>
          <cell r="G437">
            <v>301751</v>
          </cell>
        </row>
        <row r="438">
          <cell r="D438">
            <v>109000</v>
          </cell>
          <cell r="G438">
            <v>301752</v>
          </cell>
        </row>
        <row r="439">
          <cell r="D439">
            <v>111068</v>
          </cell>
          <cell r="G439">
            <v>301761</v>
          </cell>
        </row>
        <row r="440">
          <cell r="D440">
            <v>114001</v>
          </cell>
          <cell r="G440">
            <v>301762</v>
          </cell>
        </row>
        <row r="441">
          <cell r="D441">
            <v>114002</v>
          </cell>
          <cell r="G441">
            <v>301771</v>
          </cell>
        </row>
        <row r="442">
          <cell r="D442">
            <v>114065</v>
          </cell>
          <cell r="G442">
            <v>301772</v>
          </cell>
        </row>
        <row r="443">
          <cell r="D443">
            <v>114068</v>
          </cell>
          <cell r="G443">
            <v>301811</v>
          </cell>
        </row>
        <row r="444">
          <cell r="D444">
            <v>114069</v>
          </cell>
          <cell r="G444">
            <v>301812</v>
          </cell>
        </row>
        <row r="445">
          <cell r="D445">
            <v>114165</v>
          </cell>
          <cell r="G445">
            <v>301821</v>
          </cell>
        </row>
        <row r="446">
          <cell r="D446">
            <v>117000</v>
          </cell>
          <cell r="G446">
            <v>301822</v>
          </cell>
        </row>
        <row r="447">
          <cell r="D447">
            <v>117065</v>
          </cell>
          <cell r="G447">
            <v>301831</v>
          </cell>
        </row>
        <row r="448">
          <cell r="D448">
            <v>117069</v>
          </cell>
          <cell r="G448">
            <v>301832</v>
          </cell>
        </row>
        <row r="449">
          <cell r="D449">
            <v>118068</v>
          </cell>
          <cell r="G449">
            <v>301841</v>
          </cell>
        </row>
        <row r="450">
          <cell r="D450">
            <v>118900</v>
          </cell>
          <cell r="G450">
            <v>301842</v>
          </cell>
        </row>
        <row r="451">
          <cell r="D451">
            <v>118902</v>
          </cell>
          <cell r="G451">
            <v>301851</v>
          </cell>
        </row>
        <row r="452">
          <cell r="D452">
            <v>118965</v>
          </cell>
          <cell r="G452">
            <v>301852</v>
          </cell>
        </row>
        <row r="453">
          <cell r="D453">
            <v>118969</v>
          </cell>
          <cell r="G453">
            <v>301861</v>
          </cell>
        </row>
        <row r="454">
          <cell r="D454">
            <v>119000</v>
          </cell>
          <cell r="G454">
            <v>301862</v>
          </cell>
        </row>
        <row r="455">
          <cell r="D455">
            <v>119001</v>
          </cell>
          <cell r="G455">
            <v>301871</v>
          </cell>
        </row>
        <row r="456">
          <cell r="D456">
            <v>119065</v>
          </cell>
          <cell r="G456">
            <v>301872</v>
          </cell>
        </row>
        <row r="457">
          <cell r="D457">
            <v>119069</v>
          </cell>
          <cell r="G457">
            <v>301911</v>
          </cell>
        </row>
        <row r="458">
          <cell r="D458">
            <v>120000</v>
          </cell>
          <cell r="G458">
            <v>301912</v>
          </cell>
        </row>
        <row r="459">
          <cell r="D459">
            <v>120002</v>
          </cell>
          <cell r="G459">
            <v>301921</v>
          </cell>
        </row>
        <row r="460">
          <cell r="D460">
            <v>120003</v>
          </cell>
          <cell r="G460">
            <v>301922</v>
          </cell>
        </row>
        <row r="461">
          <cell r="D461">
            <v>120005</v>
          </cell>
          <cell r="G461">
            <v>301931</v>
          </cell>
        </row>
        <row r="462">
          <cell r="D462">
            <v>120007</v>
          </cell>
          <cell r="G462">
            <v>301932</v>
          </cell>
        </row>
        <row r="463">
          <cell r="D463">
            <v>120010</v>
          </cell>
          <cell r="G463">
            <v>301941</v>
          </cell>
        </row>
        <row r="464">
          <cell r="D464">
            <v>120011</v>
          </cell>
          <cell r="G464">
            <v>301942</v>
          </cell>
        </row>
        <row r="465">
          <cell r="D465">
            <v>120012</v>
          </cell>
          <cell r="G465">
            <v>301951</v>
          </cell>
        </row>
        <row r="466">
          <cell r="D466">
            <v>120065</v>
          </cell>
          <cell r="G466">
            <v>301952</v>
          </cell>
        </row>
        <row r="467">
          <cell r="D467">
            <v>120068</v>
          </cell>
          <cell r="G467">
            <v>301961</v>
          </cell>
        </row>
        <row r="468">
          <cell r="D468">
            <v>120069</v>
          </cell>
          <cell r="G468">
            <v>301962</v>
          </cell>
        </row>
        <row r="469">
          <cell r="D469">
            <v>120168</v>
          </cell>
          <cell r="G469">
            <v>301971</v>
          </cell>
        </row>
        <row r="470">
          <cell r="D470">
            <v>120265</v>
          </cell>
          <cell r="G470">
            <v>301972</v>
          </cell>
        </row>
        <row r="471">
          <cell r="D471">
            <v>120268</v>
          </cell>
          <cell r="G471">
            <v>302011</v>
          </cell>
        </row>
        <row r="472">
          <cell r="D472">
            <v>120269</v>
          </cell>
          <cell r="G472">
            <v>302012</v>
          </cell>
        </row>
        <row r="473">
          <cell r="D473">
            <v>120368</v>
          </cell>
          <cell r="G473">
            <v>302021</v>
          </cell>
        </row>
        <row r="474">
          <cell r="D474">
            <v>120468</v>
          </cell>
          <cell r="G474">
            <v>302022</v>
          </cell>
        </row>
        <row r="475">
          <cell r="D475">
            <v>120469</v>
          </cell>
          <cell r="G475">
            <v>302031</v>
          </cell>
        </row>
        <row r="476">
          <cell r="D476">
            <v>120565</v>
          </cell>
          <cell r="G476">
            <v>302032</v>
          </cell>
        </row>
        <row r="477">
          <cell r="D477">
            <v>120569</v>
          </cell>
          <cell r="G477">
            <v>302041</v>
          </cell>
        </row>
        <row r="478">
          <cell r="D478">
            <v>120765</v>
          </cell>
          <cell r="G478">
            <v>302042</v>
          </cell>
        </row>
        <row r="479">
          <cell r="D479">
            <v>120835</v>
          </cell>
          <cell r="G479">
            <v>302051</v>
          </cell>
        </row>
        <row r="480">
          <cell r="D480">
            <v>120935</v>
          </cell>
          <cell r="G480">
            <v>302052</v>
          </cell>
        </row>
        <row r="481">
          <cell r="D481">
            <v>120968</v>
          </cell>
          <cell r="G481">
            <v>302061</v>
          </cell>
        </row>
        <row r="482">
          <cell r="D482">
            <v>122069</v>
          </cell>
          <cell r="G482">
            <v>302062</v>
          </cell>
        </row>
        <row r="483">
          <cell r="D483">
            <v>122835</v>
          </cell>
          <cell r="G483">
            <v>302071</v>
          </cell>
        </row>
        <row r="484">
          <cell r="D484">
            <v>122935</v>
          </cell>
          <cell r="G484">
            <v>302072</v>
          </cell>
        </row>
        <row r="485">
          <cell r="D485">
            <v>122935</v>
          </cell>
          <cell r="G485">
            <v>302111</v>
          </cell>
        </row>
        <row r="486">
          <cell r="D486">
            <v>123069</v>
          </cell>
          <cell r="G486">
            <v>302112</v>
          </cell>
        </row>
        <row r="487">
          <cell r="D487">
            <v>123935</v>
          </cell>
          <cell r="G487">
            <v>302121</v>
          </cell>
        </row>
        <row r="488">
          <cell r="D488">
            <v>126835</v>
          </cell>
          <cell r="G488">
            <v>302122</v>
          </cell>
        </row>
        <row r="489">
          <cell r="D489">
            <v>126935</v>
          </cell>
          <cell r="G489">
            <v>302131</v>
          </cell>
        </row>
        <row r="490">
          <cell r="D490">
            <v>128000</v>
          </cell>
          <cell r="G490">
            <v>302132</v>
          </cell>
        </row>
        <row r="491">
          <cell r="D491">
            <v>128001</v>
          </cell>
          <cell r="G491">
            <v>302141</v>
          </cell>
        </row>
        <row r="492">
          <cell r="D492">
            <v>128002</v>
          </cell>
          <cell r="G492">
            <v>302142</v>
          </cell>
        </row>
        <row r="493">
          <cell r="D493">
            <v>128065</v>
          </cell>
          <cell r="G493">
            <v>302151</v>
          </cell>
        </row>
        <row r="494">
          <cell r="D494">
            <v>128068</v>
          </cell>
          <cell r="G494">
            <v>302152</v>
          </cell>
        </row>
        <row r="495">
          <cell r="D495">
            <v>128069</v>
          </cell>
          <cell r="G495">
            <v>302161</v>
          </cell>
        </row>
        <row r="496">
          <cell r="D496">
            <v>128168</v>
          </cell>
          <cell r="G496">
            <v>302162</v>
          </cell>
        </row>
        <row r="497">
          <cell r="D497">
            <v>128265</v>
          </cell>
          <cell r="G497">
            <v>302171</v>
          </cell>
        </row>
        <row r="498">
          <cell r="D498">
            <v>128265</v>
          </cell>
          <cell r="G498">
            <v>302172</v>
          </cell>
        </row>
        <row r="499">
          <cell r="D499">
            <v>128268</v>
          </cell>
          <cell r="G499">
            <v>302211</v>
          </cell>
        </row>
        <row r="500">
          <cell r="D500">
            <v>128269</v>
          </cell>
          <cell r="G500">
            <v>302212</v>
          </cell>
        </row>
        <row r="501">
          <cell r="D501">
            <v>128468</v>
          </cell>
          <cell r="G501">
            <v>302221</v>
          </cell>
        </row>
        <row r="502">
          <cell r="D502">
            <v>128835</v>
          </cell>
          <cell r="G502">
            <v>302222</v>
          </cell>
        </row>
        <row r="503">
          <cell r="D503">
            <v>128935</v>
          </cell>
          <cell r="G503">
            <v>302231</v>
          </cell>
        </row>
        <row r="504">
          <cell r="D504">
            <v>128998</v>
          </cell>
          <cell r="G504">
            <v>302232</v>
          </cell>
        </row>
        <row r="505">
          <cell r="D505">
            <v>129000</v>
          </cell>
          <cell r="G505">
            <v>302241</v>
          </cell>
        </row>
        <row r="506">
          <cell r="D506">
            <v>129065</v>
          </cell>
          <cell r="G506">
            <v>302242</v>
          </cell>
        </row>
        <row r="507">
          <cell r="D507">
            <v>129069</v>
          </cell>
          <cell r="G507">
            <v>302251</v>
          </cell>
        </row>
        <row r="508">
          <cell r="D508">
            <v>129200</v>
          </cell>
          <cell r="G508">
            <v>302252</v>
          </cell>
        </row>
        <row r="509">
          <cell r="D509">
            <v>129300</v>
          </cell>
          <cell r="G509">
            <v>302261</v>
          </cell>
        </row>
        <row r="510">
          <cell r="D510">
            <v>129400</v>
          </cell>
          <cell r="G510">
            <v>302262</v>
          </cell>
        </row>
        <row r="511">
          <cell r="D511">
            <v>130000</v>
          </cell>
          <cell r="G511">
            <v>302271</v>
          </cell>
        </row>
        <row r="512">
          <cell r="D512">
            <v>130065</v>
          </cell>
          <cell r="G512">
            <v>302272</v>
          </cell>
        </row>
        <row r="513">
          <cell r="D513">
            <v>130068</v>
          </cell>
          <cell r="G513">
            <v>302311</v>
          </cell>
        </row>
        <row r="514">
          <cell r="D514">
            <v>130069</v>
          </cell>
          <cell r="G514">
            <v>302312</v>
          </cell>
        </row>
        <row r="515">
          <cell r="D515">
            <v>130200</v>
          </cell>
          <cell r="G515">
            <v>302321</v>
          </cell>
        </row>
        <row r="516">
          <cell r="D516">
            <v>130835</v>
          </cell>
          <cell r="G516">
            <v>302322</v>
          </cell>
        </row>
        <row r="517">
          <cell r="D517">
            <v>130935</v>
          </cell>
          <cell r="G517">
            <v>302331</v>
          </cell>
        </row>
        <row r="518">
          <cell r="D518">
            <v>132000</v>
          </cell>
          <cell r="G518">
            <v>302332</v>
          </cell>
        </row>
        <row r="519">
          <cell r="D519">
            <v>132001</v>
          </cell>
          <cell r="G519">
            <v>302341</v>
          </cell>
        </row>
        <row r="520">
          <cell r="D520">
            <v>132065</v>
          </cell>
          <cell r="G520">
            <v>302342</v>
          </cell>
        </row>
        <row r="521">
          <cell r="D521">
            <v>132068</v>
          </cell>
          <cell r="G521">
            <v>302351</v>
          </cell>
        </row>
        <row r="522">
          <cell r="D522">
            <v>132069</v>
          </cell>
          <cell r="G522">
            <v>302352</v>
          </cell>
        </row>
        <row r="523">
          <cell r="D523">
            <v>132200</v>
          </cell>
          <cell r="G523">
            <v>302361</v>
          </cell>
        </row>
        <row r="524">
          <cell r="D524">
            <v>132835</v>
          </cell>
          <cell r="G524">
            <v>302362</v>
          </cell>
        </row>
        <row r="525">
          <cell r="D525">
            <v>132935</v>
          </cell>
          <cell r="G525">
            <v>302371</v>
          </cell>
        </row>
        <row r="526">
          <cell r="D526">
            <v>133068</v>
          </cell>
          <cell r="G526">
            <v>302372</v>
          </cell>
        </row>
        <row r="527">
          <cell r="D527">
            <v>134065</v>
          </cell>
          <cell r="G527">
            <v>302411</v>
          </cell>
        </row>
        <row r="528">
          <cell r="D528">
            <v>134069</v>
          </cell>
          <cell r="G528">
            <v>302412</v>
          </cell>
        </row>
        <row r="529">
          <cell r="D529">
            <v>134100</v>
          </cell>
          <cell r="G529">
            <v>302421</v>
          </cell>
        </row>
        <row r="530">
          <cell r="D530">
            <v>134200</v>
          </cell>
          <cell r="G530">
            <v>302422</v>
          </cell>
        </row>
        <row r="531">
          <cell r="D531">
            <v>134835</v>
          </cell>
          <cell r="G531">
            <v>302431</v>
          </cell>
        </row>
        <row r="532">
          <cell r="D532">
            <v>134935</v>
          </cell>
          <cell r="G532">
            <v>302432</v>
          </cell>
        </row>
        <row r="533">
          <cell r="D533">
            <v>137000</v>
          </cell>
          <cell r="G533">
            <v>302441</v>
          </cell>
        </row>
        <row r="534">
          <cell r="D534">
            <v>137065</v>
          </cell>
          <cell r="G534">
            <v>302442</v>
          </cell>
        </row>
        <row r="535">
          <cell r="D535">
            <v>137068</v>
          </cell>
          <cell r="G535">
            <v>302451</v>
          </cell>
        </row>
        <row r="536">
          <cell r="D536">
            <v>137069</v>
          </cell>
          <cell r="G536">
            <v>302452</v>
          </cell>
        </row>
        <row r="537">
          <cell r="D537">
            <v>137835</v>
          </cell>
          <cell r="G537">
            <v>302461</v>
          </cell>
        </row>
        <row r="538">
          <cell r="D538">
            <v>137935</v>
          </cell>
          <cell r="G538">
            <v>302462</v>
          </cell>
        </row>
        <row r="539">
          <cell r="D539">
            <v>137999</v>
          </cell>
          <cell r="G539">
            <v>302471</v>
          </cell>
        </row>
        <row r="540">
          <cell r="D540">
            <v>138068</v>
          </cell>
          <cell r="G540">
            <v>302472</v>
          </cell>
        </row>
        <row r="541">
          <cell r="D541">
            <v>139100</v>
          </cell>
          <cell r="G541">
            <v>302511</v>
          </cell>
        </row>
        <row r="542">
          <cell r="D542">
            <v>139169</v>
          </cell>
          <cell r="G542">
            <v>302512</v>
          </cell>
        </row>
        <row r="543">
          <cell r="D543">
            <v>139835</v>
          </cell>
          <cell r="G543">
            <v>302521</v>
          </cell>
        </row>
        <row r="544">
          <cell r="D544">
            <v>139935</v>
          </cell>
          <cell r="G544">
            <v>302522</v>
          </cell>
        </row>
        <row r="545">
          <cell r="D545">
            <v>140068</v>
          </cell>
          <cell r="G545">
            <v>302531</v>
          </cell>
        </row>
        <row r="546">
          <cell r="D546">
            <v>141068</v>
          </cell>
          <cell r="G546">
            <v>302532</v>
          </cell>
        </row>
        <row r="547">
          <cell r="D547">
            <v>142100</v>
          </cell>
          <cell r="G547">
            <v>302541</v>
          </cell>
        </row>
        <row r="548">
          <cell r="D548">
            <v>142168</v>
          </cell>
          <cell r="G548">
            <v>302542</v>
          </cell>
        </row>
        <row r="549">
          <cell r="D549">
            <v>142169</v>
          </cell>
          <cell r="G549">
            <v>302551</v>
          </cell>
        </row>
        <row r="550">
          <cell r="D550">
            <v>142835</v>
          </cell>
          <cell r="G550">
            <v>302552</v>
          </cell>
        </row>
        <row r="551">
          <cell r="D551">
            <v>142935</v>
          </cell>
          <cell r="G551">
            <v>302561</v>
          </cell>
        </row>
        <row r="552">
          <cell r="D552">
            <v>147000</v>
          </cell>
          <cell r="G552">
            <v>302562</v>
          </cell>
        </row>
        <row r="553">
          <cell r="D553">
            <v>147065</v>
          </cell>
          <cell r="G553">
            <v>302571</v>
          </cell>
        </row>
        <row r="554">
          <cell r="D554">
            <v>147068</v>
          </cell>
          <cell r="G554">
            <v>302572</v>
          </cell>
        </row>
        <row r="555">
          <cell r="D555">
            <v>147069</v>
          </cell>
        </row>
        <row r="556">
          <cell r="D556">
            <v>147200</v>
          </cell>
        </row>
        <row r="557">
          <cell r="D557">
            <v>147835</v>
          </cell>
        </row>
        <row r="558">
          <cell r="D558">
            <v>147935</v>
          </cell>
        </row>
        <row r="559">
          <cell r="D559">
            <v>148068</v>
          </cell>
        </row>
        <row r="560">
          <cell r="D560">
            <v>149065</v>
          </cell>
        </row>
        <row r="561">
          <cell r="D561">
            <v>149069</v>
          </cell>
        </row>
        <row r="562">
          <cell r="D562">
            <v>149100</v>
          </cell>
        </row>
        <row r="563">
          <cell r="D563">
            <v>149835</v>
          </cell>
        </row>
        <row r="564">
          <cell r="D564">
            <v>150000</v>
          </cell>
        </row>
        <row r="565">
          <cell r="D565">
            <v>150068</v>
          </cell>
        </row>
        <row r="566">
          <cell r="D566">
            <v>150069</v>
          </cell>
        </row>
        <row r="567">
          <cell r="D567">
            <v>150200</v>
          </cell>
        </row>
        <row r="568">
          <cell r="D568">
            <v>150835</v>
          </cell>
        </row>
        <row r="569">
          <cell r="D569">
            <v>150935</v>
          </cell>
        </row>
        <row r="570">
          <cell r="D570">
            <v>151000</v>
          </cell>
        </row>
        <row r="571">
          <cell r="D571">
            <v>151065</v>
          </cell>
        </row>
        <row r="572">
          <cell r="D572">
            <v>151068</v>
          </cell>
        </row>
        <row r="573">
          <cell r="D573">
            <v>151069</v>
          </cell>
        </row>
        <row r="574">
          <cell r="D574">
            <v>151200</v>
          </cell>
        </row>
        <row r="575">
          <cell r="D575">
            <v>151835</v>
          </cell>
        </row>
        <row r="576">
          <cell r="D576">
            <v>151935</v>
          </cell>
        </row>
        <row r="577">
          <cell r="D577">
            <v>152000</v>
          </cell>
        </row>
        <row r="578">
          <cell r="D578">
            <v>152068</v>
          </cell>
        </row>
        <row r="579">
          <cell r="D579">
            <v>152069</v>
          </cell>
        </row>
        <row r="580">
          <cell r="D580">
            <v>152835</v>
          </cell>
        </row>
        <row r="581">
          <cell r="D581">
            <v>152935</v>
          </cell>
        </row>
        <row r="582">
          <cell r="D582">
            <v>153000</v>
          </cell>
        </row>
        <row r="583">
          <cell r="D583">
            <v>153068</v>
          </cell>
        </row>
        <row r="584">
          <cell r="D584">
            <v>153069</v>
          </cell>
        </row>
        <row r="585">
          <cell r="D585">
            <v>153200</v>
          </cell>
        </row>
        <row r="586">
          <cell r="D586">
            <v>153835</v>
          </cell>
        </row>
        <row r="587">
          <cell r="D587">
            <v>153935</v>
          </cell>
        </row>
        <row r="588">
          <cell r="D588">
            <v>154000</v>
          </cell>
        </row>
        <row r="589">
          <cell r="D589">
            <v>154069</v>
          </cell>
        </row>
        <row r="590">
          <cell r="D590">
            <v>154935</v>
          </cell>
        </row>
        <row r="591">
          <cell r="D591">
            <v>155000</v>
          </cell>
        </row>
        <row r="592">
          <cell r="D592">
            <v>155200</v>
          </cell>
        </row>
        <row r="593">
          <cell r="D593">
            <v>155835</v>
          </cell>
        </row>
        <row r="594">
          <cell r="D594">
            <v>155935</v>
          </cell>
        </row>
        <row r="595">
          <cell r="D595">
            <v>156000</v>
          </cell>
        </row>
        <row r="596">
          <cell r="D596">
            <v>156935</v>
          </cell>
        </row>
        <row r="597">
          <cell r="D597">
            <v>160000</v>
          </cell>
        </row>
        <row r="598">
          <cell r="D598">
            <v>160002</v>
          </cell>
        </row>
        <row r="599">
          <cell r="D599">
            <v>160065</v>
          </cell>
        </row>
        <row r="600">
          <cell r="D600">
            <v>160069</v>
          </cell>
        </row>
        <row r="601">
          <cell r="D601">
            <v>160200</v>
          </cell>
        </row>
        <row r="602">
          <cell r="D602">
            <v>160369</v>
          </cell>
        </row>
        <row r="603">
          <cell r="D603">
            <v>161000</v>
          </cell>
        </row>
        <row r="604">
          <cell r="D604">
            <v>161065</v>
          </cell>
        </row>
        <row r="605">
          <cell r="D605">
            <v>161069</v>
          </cell>
        </row>
        <row r="606">
          <cell r="D606">
            <v>168000</v>
          </cell>
        </row>
        <row r="607">
          <cell r="D607">
            <v>168001</v>
          </cell>
        </row>
        <row r="608">
          <cell r="D608">
            <v>168065</v>
          </cell>
        </row>
        <row r="609">
          <cell r="D609">
            <v>168069</v>
          </cell>
        </row>
        <row r="610">
          <cell r="D610">
            <v>170000</v>
          </cell>
        </row>
        <row r="611">
          <cell r="D611">
            <v>171000</v>
          </cell>
        </row>
        <row r="612">
          <cell r="D612">
            <v>173000</v>
          </cell>
        </row>
        <row r="613">
          <cell r="D613">
            <v>173002</v>
          </cell>
        </row>
        <row r="614">
          <cell r="D614">
            <v>173065</v>
          </cell>
        </row>
        <row r="615">
          <cell r="D615">
            <v>174000</v>
          </cell>
        </row>
        <row r="616">
          <cell r="D616">
            <v>174065</v>
          </cell>
        </row>
        <row r="617">
          <cell r="D617">
            <v>176000</v>
          </cell>
        </row>
        <row r="618">
          <cell r="D618">
            <v>176065</v>
          </cell>
        </row>
        <row r="619">
          <cell r="D619">
            <v>176068</v>
          </cell>
        </row>
        <row r="620">
          <cell r="D620">
            <v>176069</v>
          </cell>
        </row>
        <row r="621">
          <cell r="D621">
            <v>179000</v>
          </cell>
        </row>
        <row r="622">
          <cell r="D622">
            <v>200000</v>
          </cell>
        </row>
        <row r="623">
          <cell r="D623">
            <v>200001</v>
          </cell>
        </row>
        <row r="624">
          <cell r="D624">
            <v>200002</v>
          </cell>
        </row>
        <row r="625">
          <cell r="D625">
            <v>200003</v>
          </cell>
        </row>
        <row r="626">
          <cell r="D626">
            <v>200004</v>
          </cell>
        </row>
        <row r="627">
          <cell r="D627">
            <v>200010</v>
          </cell>
        </row>
        <row r="628">
          <cell r="D628">
            <v>200099</v>
          </cell>
        </row>
        <row r="629">
          <cell r="D629">
            <v>200300</v>
          </cell>
        </row>
        <row r="630">
          <cell r="D630">
            <v>200399</v>
          </cell>
        </row>
        <row r="631">
          <cell r="D631">
            <v>200899</v>
          </cell>
        </row>
        <row r="632">
          <cell r="D632">
            <v>200900</v>
          </cell>
        </row>
        <row r="633">
          <cell r="D633">
            <v>200901</v>
          </cell>
        </row>
        <row r="634">
          <cell r="D634">
            <v>200902</v>
          </cell>
        </row>
        <row r="635">
          <cell r="D635">
            <v>200903</v>
          </cell>
        </row>
        <row r="636">
          <cell r="D636">
            <v>200911</v>
          </cell>
        </row>
        <row r="637">
          <cell r="D637">
            <v>200965</v>
          </cell>
        </row>
        <row r="638">
          <cell r="D638">
            <v>200999</v>
          </cell>
        </row>
        <row r="639">
          <cell r="D639">
            <v>207000</v>
          </cell>
        </row>
        <row r="640">
          <cell r="D640">
            <v>207010</v>
          </cell>
        </row>
        <row r="641">
          <cell r="D641">
            <v>207069</v>
          </cell>
        </row>
        <row r="642">
          <cell r="D642">
            <v>207099</v>
          </cell>
        </row>
        <row r="643">
          <cell r="D643">
            <v>207999</v>
          </cell>
        </row>
        <row r="644">
          <cell r="D644">
            <v>210000</v>
          </cell>
        </row>
        <row r="645">
          <cell r="D645">
            <v>210001</v>
          </cell>
        </row>
        <row r="646">
          <cell r="D646">
            <v>210015</v>
          </cell>
        </row>
        <row r="647">
          <cell r="D647">
            <v>210900</v>
          </cell>
        </row>
        <row r="648">
          <cell r="D648">
            <v>210905</v>
          </cell>
        </row>
        <row r="649">
          <cell r="D649">
            <v>210950</v>
          </cell>
        </row>
        <row r="650">
          <cell r="D650">
            <v>210953</v>
          </cell>
        </row>
        <row r="651">
          <cell r="D651">
            <v>210954</v>
          </cell>
        </row>
        <row r="652">
          <cell r="D652">
            <v>210999</v>
          </cell>
        </row>
        <row r="653">
          <cell r="D653">
            <v>217000</v>
          </cell>
        </row>
        <row r="654">
          <cell r="D654">
            <v>217025</v>
          </cell>
        </row>
        <row r="655">
          <cell r="D655">
            <v>217026</v>
          </cell>
        </row>
        <row r="656">
          <cell r="D656">
            <v>217027</v>
          </cell>
        </row>
        <row r="657">
          <cell r="D657">
            <v>217999</v>
          </cell>
        </row>
        <row r="658">
          <cell r="D658">
            <v>220000</v>
          </cell>
        </row>
        <row r="659">
          <cell r="D659">
            <v>220010</v>
          </cell>
        </row>
        <row r="660">
          <cell r="D660">
            <v>220099</v>
          </cell>
        </row>
        <row r="661">
          <cell r="D661">
            <v>220999</v>
          </cell>
        </row>
        <row r="662">
          <cell r="D662">
            <v>221000</v>
          </cell>
        </row>
        <row r="663">
          <cell r="D663">
            <v>221001</v>
          </cell>
        </row>
        <row r="664">
          <cell r="D664">
            <v>221002</v>
          </cell>
        </row>
        <row r="665">
          <cell r="D665">
            <v>221004</v>
          </cell>
        </row>
        <row r="666">
          <cell r="D666">
            <v>221005</v>
          </cell>
        </row>
        <row r="667">
          <cell r="D667">
            <v>221010</v>
          </cell>
        </row>
        <row r="668">
          <cell r="D668">
            <v>221011</v>
          </cell>
        </row>
        <row r="669">
          <cell r="D669">
            <v>221050</v>
          </cell>
        </row>
        <row r="670">
          <cell r="D670">
            <v>221051</v>
          </cell>
        </row>
        <row r="671">
          <cell r="D671">
            <v>221999</v>
          </cell>
        </row>
        <row r="672">
          <cell r="D672">
            <v>224000</v>
          </cell>
        </row>
        <row r="673">
          <cell r="D673">
            <v>224065</v>
          </cell>
        </row>
        <row r="674">
          <cell r="D674">
            <v>224999</v>
          </cell>
        </row>
        <row r="675">
          <cell r="D675">
            <v>230000</v>
          </cell>
        </row>
        <row r="676">
          <cell r="D676">
            <v>230002</v>
          </cell>
        </row>
        <row r="677">
          <cell r="D677">
            <v>230003</v>
          </cell>
        </row>
        <row r="678">
          <cell r="D678">
            <v>230100</v>
          </cell>
        </row>
        <row r="679">
          <cell r="D679">
            <v>230400</v>
          </cell>
        </row>
        <row r="680">
          <cell r="D680">
            <v>230465</v>
          </cell>
        </row>
        <row r="681">
          <cell r="D681">
            <v>230999</v>
          </cell>
        </row>
        <row r="682">
          <cell r="D682">
            <v>231000</v>
          </cell>
        </row>
        <row r="683">
          <cell r="D683">
            <v>231001</v>
          </cell>
        </row>
        <row r="684">
          <cell r="D684">
            <v>231010</v>
          </cell>
        </row>
        <row r="685">
          <cell r="D685">
            <v>231065</v>
          </cell>
        </row>
        <row r="686">
          <cell r="D686">
            <v>231999</v>
          </cell>
        </row>
        <row r="687">
          <cell r="D687">
            <v>236000</v>
          </cell>
        </row>
        <row r="688">
          <cell r="D688">
            <v>236065</v>
          </cell>
        </row>
        <row r="689">
          <cell r="D689">
            <v>236069</v>
          </cell>
        </row>
        <row r="690">
          <cell r="D690">
            <v>250000</v>
          </cell>
        </row>
        <row r="691">
          <cell r="D691">
            <v>250001</v>
          </cell>
        </row>
        <row r="692">
          <cell r="D692">
            <v>250010</v>
          </cell>
        </row>
        <row r="693">
          <cell r="D693">
            <v>250069</v>
          </cell>
        </row>
        <row r="694">
          <cell r="D694">
            <v>251000</v>
          </cell>
        </row>
        <row r="695">
          <cell r="D695">
            <v>251001</v>
          </cell>
        </row>
        <row r="696">
          <cell r="D696">
            <v>251999</v>
          </cell>
        </row>
        <row r="697">
          <cell r="D697">
            <v>252000</v>
          </cell>
        </row>
        <row r="698">
          <cell r="D698">
            <v>252001</v>
          </cell>
        </row>
        <row r="699">
          <cell r="D699">
            <v>255000</v>
          </cell>
        </row>
        <row r="700">
          <cell r="D700">
            <v>255001</v>
          </cell>
        </row>
        <row r="701">
          <cell r="D701">
            <v>255002</v>
          </cell>
        </row>
        <row r="702">
          <cell r="D702">
            <v>255003</v>
          </cell>
        </row>
        <row r="703">
          <cell r="D703">
            <v>255006</v>
          </cell>
        </row>
        <row r="704">
          <cell r="D704">
            <v>255007</v>
          </cell>
        </row>
        <row r="705">
          <cell r="D705">
            <v>255010</v>
          </cell>
        </row>
        <row r="706">
          <cell r="D706">
            <v>255011</v>
          </cell>
        </row>
        <row r="707">
          <cell r="D707">
            <v>255012</v>
          </cell>
        </row>
        <row r="708">
          <cell r="D708">
            <v>255013</v>
          </cell>
        </row>
        <row r="709">
          <cell r="D709">
            <v>255015</v>
          </cell>
        </row>
        <row r="710">
          <cell r="D710">
            <v>255016</v>
          </cell>
        </row>
        <row r="711">
          <cell r="D711">
            <v>255065</v>
          </cell>
        </row>
        <row r="712">
          <cell r="D712">
            <v>255999</v>
          </cell>
        </row>
        <row r="713">
          <cell r="D713">
            <v>256000</v>
          </cell>
        </row>
        <row r="714">
          <cell r="D714">
            <v>256065</v>
          </cell>
        </row>
        <row r="715">
          <cell r="D715">
            <v>256999</v>
          </cell>
        </row>
        <row r="716">
          <cell r="D716">
            <v>257000</v>
          </cell>
        </row>
        <row r="717">
          <cell r="D717">
            <v>257034</v>
          </cell>
        </row>
        <row r="718">
          <cell r="D718">
            <v>257999</v>
          </cell>
        </row>
        <row r="719">
          <cell r="D719">
            <v>260000</v>
          </cell>
        </row>
        <row r="720">
          <cell r="D720">
            <v>261000</v>
          </cell>
        </row>
        <row r="721">
          <cell r="D721">
            <v>262000</v>
          </cell>
        </row>
        <row r="722">
          <cell r="D722">
            <v>269000</v>
          </cell>
        </row>
        <row r="723">
          <cell r="D723">
            <v>269065</v>
          </cell>
        </row>
        <row r="724">
          <cell r="D724">
            <v>269069</v>
          </cell>
        </row>
        <row r="725">
          <cell r="D725">
            <v>300000</v>
          </cell>
        </row>
        <row r="726">
          <cell r="D726">
            <v>307000</v>
          </cell>
        </row>
        <row r="727">
          <cell r="D727">
            <v>307999</v>
          </cell>
        </row>
        <row r="728">
          <cell r="D728">
            <v>310000</v>
          </cell>
        </row>
        <row r="729">
          <cell r="D729">
            <v>310905</v>
          </cell>
        </row>
        <row r="730">
          <cell r="D730">
            <v>320000</v>
          </cell>
        </row>
        <row r="731">
          <cell r="D731">
            <v>321000</v>
          </cell>
        </row>
        <row r="732">
          <cell r="D732">
            <v>324000</v>
          </cell>
        </row>
        <row r="733">
          <cell r="D733">
            <v>336000</v>
          </cell>
        </row>
        <row r="734">
          <cell r="D734">
            <v>336065</v>
          </cell>
        </row>
        <row r="735">
          <cell r="D735">
            <v>336069</v>
          </cell>
        </row>
        <row r="736">
          <cell r="D736">
            <v>356000</v>
          </cell>
        </row>
        <row r="737">
          <cell r="D737">
            <v>357000</v>
          </cell>
        </row>
        <row r="738">
          <cell r="D738">
            <v>360000</v>
          </cell>
        </row>
        <row r="739">
          <cell r="D739">
            <v>361000</v>
          </cell>
        </row>
        <row r="740">
          <cell r="D740">
            <v>362000</v>
          </cell>
        </row>
        <row r="741">
          <cell r="D741">
            <v>369000</v>
          </cell>
        </row>
        <row r="742">
          <cell r="D742">
            <v>369069</v>
          </cell>
        </row>
        <row r="743">
          <cell r="D743">
            <v>371000</v>
          </cell>
        </row>
        <row r="744">
          <cell r="D744">
            <v>400000</v>
          </cell>
        </row>
        <row r="745">
          <cell r="D745">
            <v>400002</v>
          </cell>
        </row>
        <row r="746">
          <cell r="D746">
            <v>400003</v>
          </cell>
        </row>
        <row r="747">
          <cell r="D747">
            <v>400010</v>
          </cell>
        </row>
        <row r="748">
          <cell r="D748">
            <v>400265</v>
          </cell>
        </row>
        <row r="749">
          <cell r="D749">
            <v>400265</v>
          </cell>
        </row>
        <row r="750">
          <cell r="D750">
            <v>400365</v>
          </cell>
        </row>
        <row r="751">
          <cell r="D751">
            <v>410000</v>
          </cell>
        </row>
        <row r="752">
          <cell r="D752">
            <v>410010</v>
          </cell>
        </row>
        <row r="753">
          <cell r="D753">
            <v>411000</v>
          </cell>
        </row>
        <row r="754">
          <cell r="D754">
            <v>411001</v>
          </cell>
        </row>
        <row r="755">
          <cell r="D755">
            <v>411169</v>
          </cell>
        </row>
        <row r="756">
          <cell r="D756">
            <v>413000</v>
          </cell>
        </row>
        <row r="757">
          <cell r="D757">
            <v>413010</v>
          </cell>
        </row>
        <row r="758">
          <cell r="D758">
            <v>413065</v>
          </cell>
        </row>
        <row r="759">
          <cell r="D759">
            <v>413068</v>
          </cell>
        </row>
        <row r="760">
          <cell r="D760">
            <v>413069</v>
          </cell>
        </row>
        <row r="761">
          <cell r="D761">
            <v>413835</v>
          </cell>
        </row>
        <row r="762">
          <cell r="D762">
            <v>414000</v>
          </cell>
        </row>
        <row r="763">
          <cell r="D763">
            <v>414065</v>
          </cell>
        </row>
        <row r="764">
          <cell r="D764">
            <v>414069</v>
          </cell>
        </row>
        <row r="765">
          <cell r="D765">
            <v>415000</v>
          </cell>
        </row>
        <row r="766">
          <cell r="D766">
            <v>415065</v>
          </cell>
        </row>
        <row r="767">
          <cell r="D767">
            <v>416000</v>
          </cell>
        </row>
        <row r="768">
          <cell r="D768">
            <v>417000</v>
          </cell>
        </row>
        <row r="769">
          <cell r="D769">
            <v>417069</v>
          </cell>
        </row>
        <row r="770">
          <cell r="D770">
            <v>419069</v>
          </cell>
        </row>
        <row r="771">
          <cell r="D771">
            <v>419169</v>
          </cell>
        </row>
        <row r="772">
          <cell r="D772">
            <v>419900</v>
          </cell>
        </row>
        <row r="773">
          <cell r="D773">
            <v>420000</v>
          </cell>
        </row>
        <row r="774">
          <cell r="D774">
            <v>420001</v>
          </cell>
        </row>
        <row r="775">
          <cell r="D775">
            <v>420002</v>
          </cell>
        </row>
        <row r="776">
          <cell r="D776">
            <v>420012</v>
          </cell>
        </row>
        <row r="777">
          <cell r="D777">
            <v>420065</v>
          </cell>
        </row>
        <row r="778">
          <cell r="D778">
            <v>420068</v>
          </cell>
        </row>
        <row r="779">
          <cell r="D779">
            <v>420069</v>
          </cell>
        </row>
        <row r="780">
          <cell r="D780">
            <v>421000</v>
          </cell>
        </row>
        <row r="781">
          <cell r="D781">
            <v>421010</v>
          </cell>
        </row>
        <row r="782">
          <cell r="D782">
            <v>421065</v>
          </cell>
        </row>
        <row r="783">
          <cell r="D783">
            <v>421069</v>
          </cell>
        </row>
        <row r="784">
          <cell r="D784">
            <v>500000</v>
          </cell>
        </row>
        <row r="785">
          <cell r="D785">
            <v>500000</v>
          </cell>
        </row>
        <row r="786">
          <cell r="D786">
            <v>500000</v>
          </cell>
        </row>
        <row r="787">
          <cell r="D787">
            <v>500000</v>
          </cell>
        </row>
        <row r="788">
          <cell r="D788">
            <v>500001</v>
          </cell>
        </row>
        <row r="789">
          <cell r="D789">
            <v>500001</v>
          </cell>
        </row>
        <row r="790">
          <cell r="D790">
            <v>500001</v>
          </cell>
        </row>
        <row r="791">
          <cell r="D791">
            <v>500001</v>
          </cell>
        </row>
        <row r="792">
          <cell r="D792">
            <v>500002</v>
          </cell>
        </row>
        <row r="793">
          <cell r="D793">
            <v>500002</v>
          </cell>
        </row>
        <row r="794">
          <cell r="D794">
            <v>500002</v>
          </cell>
        </row>
        <row r="795">
          <cell r="D795">
            <v>500002</v>
          </cell>
        </row>
        <row r="796">
          <cell r="D796">
            <v>500400</v>
          </cell>
        </row>
        <row r="797">
          <cell r="D797">
            <v>500404</v>
          </cell>
        </row>
        <row r="798">
          <cell r="D798">
            <v>500421</v>
          </cell>
        </row>
        <row r="799">
          <cell r="D799">
            <v>500424</v>
          </cell>
        </row>
        <row r="800">
          <cell r="D800">
            <v>500431</v>
          </cell>
        </row>
        <row r="801">
          <cell r="D801">
            <v>500452</v>
          </cell>
        </row>
        <row r="802">
          <cell r="D802">
            <v>500475</v>
          </cell>
        </row>
        <row r="803">
          <cell r="D803">
            <v>500477</v>
          </cell>
        </row>
        <row r="804">
          <cell r="D804">
            <v>501000</v>
          </cell>
        </row>
        <row r="805">
          <cell r="D805">
            <v>501000</v>
          </cell>
        </row>
        <row r="806">
          <cell r="D806">
            <v>501000</v>
          </cell>
        </row>
        <row r="807">
          <cell r="D807">
            <v>501000</v>
          </cell>
        </row>
        <row r="808">
          <cell r="D808">
            <v>501000</v>
          </cell>
        </row>
        <row r="809">
          <cell r="D809">
            <v>501000</v>
          </cell>
        </row>
        <row r="810">
          <cell r="D810">
            <v>501000</v>
          </cell>
        </row>
        <row r="811">
          <cell r="D811">
            <v>501001</v>
          </cell>
        </row>
        <row r="812">
          <cell r="D812">
            <v>501001</v>
          </cell>
        </row>
        <row r="813">
          <cell r="D813">
            <v>501001</v>
          </cell>
        </row>
        <row r="814">
          <cell r="D814">
            <v>501001</v>
          </cell>
        </row>
        <row r="815">
          <cell r="D815">
            <v>501001</v>
          </cell>
        </row>
        <row r="816">
          <cell r="D816">
            <v>501001</v>
          </cell>
        </row>
        <row r="817">
          <cell r="D817">
            <v>501001</v>
          </cell>
        </row>
        <row r="818">
          <cell r="D818">
            <v>501200</v>
          </cell>
        </row>
        <row r="819">
          <cell r="D819">
            <v>501200</v>
          </cell>
        </row>
        <row r="820">
          <cell r="D820">
            <v>501200</v>
          </cell>
        </row>
        <row r="821">
          <cell r="D821">
            <v>501200</v>
          </cell>
        </row>
        <row r="822">
          <cell r="D822">
            <v>501200</v>
          </cell>
        </row>
        <row r="823">
          <cell r="D823">
            <v>501200</v>
          </cell>
        </row>
        <row r="824">
          <cell r="D824">
            <v>501200</v>
          </cell>
        </row>
        <row r="825">
          <cell r="D825">
            <v>501201</v>
          </cell>
        </row>
        <row r="826">
          <cell r="D826">
            <v>501201</v>
          </cell>
        </row>
        <row r="827">
          <cell r="D827">
            <v>501201</v>
          </cell>
        </row>
        <row r="828">
          <cell r="D828">
            <v>501201</v>
          </cell>
        </row>
        <row r="829">
          <cell r="D829">
            <v>501201</v>
          </cell>
        </row>
        <row r="830">
          <cell r="D830">
            <v>501201</v>
          </cell>
        </row>
        <row r="831">
          <cell r="D831">
            <v>501201</v>
          </cell>
        </row>
        <row r="832">
          <cell r="D832">
            <v>501400</v>
          </cell>
        </row>
        <row r="833">
          <cell r="D833">
            <v>501402</v>
          </cell>
        </row>
        <row r="834">
          <cell r="D834">
            <v>501404</v>
          </cell>
        </row>
        <row r="835">
          <cell r="D835">
            <v>501405</v>
          </cell>
        </row>
        <row r="836">
          <cell r="D836">
            <v>501421</v>
          </cell>
        </row>
        <row r="837">
          <cell r="D837">
            <v>501422</v>
          </cell>
        </row>
        <row r="838">
          <cell r="D838">
            <v>501424</v>
          </cell>
        </row>
        <row r="839">
          <cell r="D839">
            <v>501425</v>
          </cell>
        </row>
        <row r="840">
          <cell r="D840">
            <v>501431</v>
          </cell>
        </row>
        <row r="841">
          <cell r="D841">
            <v>501432</v>
          </cell>
        </row>
        <row r="842">
          <cell r="D842">
            <v>501452</v>
          </cell>
        </row>
        <row r="843">
          <cell r="D843">
            <v>501454</v>
          </cell>
        </row>
        <row r="844">
          <cell r="D844">
            <v>502000</v>
          </cell>
        </row>
        <row r="845">
          <cell r="D845">
            <v>502000</v>
          </cell>
        </row>
        <row r="846">
          <cell r="D846">
            <v>502000</v>
          </cell>
        </row>
        <row r="847">
          <cell r="D847">
            <v>502000</v>
          </cell>
        </row>
        <row r="848">
          <cell r="D848">
            <v>502001</v>
          </cell>
        </row>
        <row r="849">
          <cell r="D849">
            <v>502001</v>
          </cell>
        </row>
        <row r="850">
          <cell r="D850">
            <v>502001</v>
          </cell>
        </row>
        <row r="851">
          <cell r="D851">
            <v>502001</v>
          </cell>
        </row>
        <row r="852">
          <cell r="D852">
            <v>502403</v>
          </cell>
        </row>
        <row r="853">
          <cell r="D853">
            <v>502440</v>
          </cell>
        </row>
        <row r="854">
          <cell r="D854">
            <v>502445</v>
          </cell>
        </row>
        <row r="855">
          <cell r="D855">
            <v>502446</v>
          </cell>
        </row>
        <row r="856">
          <cell r="D856">
            <v>502453</v>
          </cell>
        </row>
        <row r="857">
          <cell r="D857">
            <v>502455</v>
          </cell>
        </row>
        <row r="858">
          <cell r="D858">
            <v>502460</v>
          </cell>
        </row>
        <row r="859">
          <cell r="D859">
            <v>502462</v>
          </cell>
        </row>
        <row r="860">
          <cell r="D860">
            <v>502463</v>
          </cell>
        </row>
        <row r="861">
          <cell r="D861">
            <v>502468</v>
          </cell>
        </row>
        <row r="862">
          <cell r="D862">
            <v>502484</v>
          </cell>
        </row>
        <row r="863">
          <cell r="D863">
            <v>502490</v>
          </cell>
        </row>
        <row r="864">
          <cell r="D864">
            <v>503000</v>
          </cell>
        </row>
        <row r="865">
          <cell r="D865">
            <v>503000</v>
          </cell>
        </row>
        <row r="866">
          <cell r="D866">
            <v>503000</v>
          </cell>
        </row>
        <row r="867">
          <cell r="D867">
            <v>503000</v>
          </cell>
        </row>
        <row r="868">
          <cell r="D868">
            <v>503000</v>
          </cell>
        </row>
        <row r="869">
          <cell r="D869">
            <v>503000</v>
          </cell>
        </row>
        <row r="870">
          <cell r="D870">
            <v>503000</v>
          </cell>
        </row>
        <row r="871">
          <cell r="D871">
            <v>503001</v>
          </cell>
        </row>
        <row r="872">
          <cell r="D872">
            <v>503001</v>
          </cell>
        </row>
        <row r="873">
          <cell r="D873">
            <v>503001</v>
          </cell>
        </row>
        <row r="874">
          <cell r="D874">
            <v>503001</v>
          </cell>
        </row>
        <row r="875">
          <cell r="D875">
            <v>503001</v>
          </cell>
        </row>
        <row r="876">
          <cell r="D876">
            <v>503001</v>
          </cell>
        </row>
        <row r="877">
          <cell r="D877">
            <v>503001</v>
          </cell>
        </row>
        <row r="878">
          <cell r="D878">
            <v>503002</v>
          </cell>
        </row>
        <row r="879">
          <cell r="D879">
            <v>503002</v>
          </cell>
        </row>
        <row r="880">
          <cell r="D880">
            <v>503002</v>
          </cell>
        </row>
        <row r="881">
          <cell r="D881">
            <v>503002</v>
          </cell>
        </row>
        <row r="882">
          <cell r="D882">
            <v>503002</v>
          </cell>
        </row>
        <row r="883">
          <cell r="D883">
            <v>503002</v>
          </cell>
        </row>
        <row r="884">
          <cell r="D884">
            <v>503002</v>
          </cell>
        </row>
        <row r="885">
          <cell r="D885">
            <v>503003</v>
          </cell>
        </row>
        <row r="886">
          <cell r="D886">
            <v>503003</v>
          </cell>
        </row>
        <row r="887">
          <cell r="D887">
            <v>503003</v>
          </cell>
        </row>
        <row r="888">
          <cell r="D888">
            <v>503003</v>
          </cell>
        </row>
        <row r="889">
          <cell r="D889">
            <v>503003</v>
          </cell>
        </row>
        <row r="890">
          <cell r="D890">
            <v>503003</v>
          </cell>
        </row>
        <row r="891">
          <cell r="D891">
            <v>503003</v>
          </cell>
        </row>
        <row r="892">
          <cell r="D892">
            <v>503004</v>
          </cell>
        </row>
        <row r="893">
          <cell r="D893">
            <v>503004</v>
          </cell>
        </row>
        <row r="894">
          <cell r="D894">
            <v>503004</v>
          </cell>
        </row>
        <row r="895">
          <cell r="D895">
            <v>503004</v>
          </cell>
        </row>
        <row r="896">
          <cell r="D896">
            <v>503004</v>
          </cell>
        </row>
        <row r="897">
          <cell r="D897">
            <v>503004</v>
          </cell>
        </row>
        <row r="898">
          <cell r="D898">
            <v>503004</v>
          </cell>
        </row>
        <row r="899">
          <cell r="D899">
            <v>503406</v>
          </cell>
        </row>
        <row r="900">
          <cell r="D900">
            <v>503407</v>
          </cell>
        </row>
        <row r="901">
          <cell r="D901">
            <v>503440</v>
          </cell>
        </row>
        <row r="902">
          <cell r="D902">
            <v>503441</v>
          </cell>
        </row>
        <row r="903">
          <cell r="D903">
            <v>503442</v>
          </cell>
        </row>
        <row r="904">
          <cell r="D904">
            <v>503445</v>
          </cell>
        </row>
        <row r="905">
          <cell r="D905">
            <v>503448</v>
          </cell>
        </row>
        <row r="906">
          <cell r="D906">
            <v>503449</v>
          </cell>
        </row>
        <row r="907">
          <cell r="D907">
            <v>503450</v>
          </cell>
        </row>
        <row r="908">
          <cell r="D908">
            <v>503456</v>
          </cell>
        </row>
        <row r="909">
          <cell r="D909">
            <v>503457</v>
          </cell>
        </row>
        <row r="910">
          <cell r="D910">
            <v>503458</v>
          </cell>
        </row>
        <row r="911">
          <cell r="D911">
            <v>503460</v>
          </cell>
        </row>
        <row r="912">
          <cell r="D912">
            <v>503461</v>
          </cell>
        </row>
        <row r="913">
          <cell r="D913">
            <v>503482</v>
          </cell>
        </row>
        <row r="914">
          <cell r="D914">
            <v>503484</v>
          </cell>
        </row>
        <row r="915">
          <cell r="D915">
            <v>503485</v>
          </cell>
        </row>
        <row r="916">
          <cell r="D916">
            <v>503490</v>
          </cell>
        </row>
        <row r="917">
          <cell r="D917">
            <v>503491</v>
          </cell>
        </row>
        <row r="918">
          <cell r="D918">
            <v>504000</v>
          </cell>
        </row>
        <row r="919">
          <cell r="D919">
            <v>504000</v>
          </cell>
        </row>
        <row r="920">
          <cell r="D920">
            <v>504000</v>
          </cell>
        </row>
        <row r="921">
          <cell r="D921">
            <v>504000</v>
          </cell>
        </row>
        <row r="922">
          <cell r="D922">
            <v>504001</v>
          </cell>
        </row>
        <row r="923">
          <cell r="D923">
            <v>504001</v>
          </cell>
        </row>
        <row r="924">
          <cell r="D924">
            <v>504001</v>
          </cell>
        </row>
        <row r="925">
          <cell r="D925">
            <v>504001</v>
          </cell>
        </row>
        <row r="926">
          <cell r="D926">
            <v>504003</v>
          </cell>
        </row>
        <row r="927">
          <cell r="D927">
            <v>504003</v>
          </cell>
        </row>
        <row r="928">
          <cell r="D928">
            <v>504003</v>
          </cell>
        </row>
        <row r="929">
          <cell r="D929">
            <v>504003</v>
          </cell>
        </row>
        <row r="930">
          <cell r="D930">
            <v>504009</v>
          </cell>
        </row>
        <row r="931">
          <cell r="D931">
            <v>504009</v>
          </cell>
        </row>
        <row r="932">
          <cell r="D932">
            <v>504009</v>
          </cell>
        </row>
        <row r="933">
          <cell r="D933">
            <v>504009</v>
          </cell>
        </row>
        <row r="934">
          <cell r="D934">
            <v>504400</v>
          </cell>
        </row>
        <row r="935">
          <cell r="D935">
            <v>504401</v>
          </cell>
        </row>
        <row r="936">
          <cell r="D936">
            <v>504403</v>
          </cell>
        </row>
        <row r="937">
          <cell r="D937">
            <v>504406</v>
          </cell>
        </row>
        <row r="938">
          <cell r="D938">
            <v>504407</v>
          </cell>
        </row>
        <row r="939">
          <cell r="D939">
            <v>504430</v>
          </cell>
        </row>
        <row r="940">
          <cell r="D940">
            <v>504473</v>
          </cell>
        </row>
        <row r="941">
          <cell r="D941">
            <v>505000</v>
          </cell>
        </row>
        <row r="942">
          <cell r="D942">
            <v>505000</v>
          </cell>
        </row>
        <row r="943">
          <cell r="D943">
            <v>505000</v>
          </cell>
        </row>
        <row r="944">
          <cell r="D944">
            <v>505000</v>
          </cell>
        </row>
        <row r="945">
          <cell r="D945">
            <v>505000</v>
          </cell>
        </row>
        <row r="946">
          <cell r="D946">
            <v>505000</v>
          </cell>
        </row>
        <row r="947">
          <cell r="D947">
            <v>505000</v>
          </cell>
        </row>
        <row r="948">
          <cell r="D948">
            <v>505001</v>
          </cell>
        </row>
        <row r="949">
          <cell r="D949">
            <v>505002</v>
          </cell>
        </row>
        <row r="950">
          <cell r="D950">
            <v>505002</v>
          </cell>
        </row>
        <row r="951">
          <cell r="D951">
            <v>505002</v>
          </cell>
        </row>
        <row r="952">
          <cell r="D952">
            <v>505002</v>
          </cell>
        </row>
        <row r="953">
          <cell r="D953">
            <v>505002</v>
          </cell>
        </row>
        <row r="954">
          <cell r="D954">
            <v>505002</v>
          </cell>
        </row>
        <row r="955">
          <cell r="D955">
            <v>505002</v>
          </cell>
        </row>
        <row r="956">
          <cell r="D956">
            <v>505003</v>
          </cell>
        </row>
        <row r="957">
          <cell r="D957">
            <v>505003</v>
          </cell>
        </row>
        <row r="958">
          <cell r="D958">
            <v>505003</v>
          </cell>
        </row>
        <row r="959">
          <cell r="D959">
            <v>505003</v>
          </cell>
        </row>
        <row r="960">
          <cell r="D960">
            <v>505003</v>
          </cell>
        </row>
        <row r="961">
          <cell r="D961">
            <v>505003</v>
          </cell>
        </row>
        <row r="962">
          <cell r="D962">
            <v>505003</v>
          </cell>
        </row>
        <row r="963">
          <cell r="D963">
            <v>505009</v>
          </cell>
        </row>
        <row r="964">
          <cell r="D964">
            <v>505065</v>
          </cell>
        </row>
        <row r="965">
          <cell r="D965">
            <v>505065</v>
          </cell>
        </row>
        <row r="966">
          <cell r="D966">
            <v>505065</v>
          </cell>
        </row>
        <row r="967">
          <cell r="D967">
            <v>505065</v>
          </cell>
        </row>
        <row r="968">
          <cell r="D968">
            <v>505065</v>
          </cell>
        </row>
        <row r="969">
          <cell r="D969">
            <v>505065</v>
          </cell>
        </row>
        <row r="970">
          <cell r="D970">
            <v>505065</v>
          </cell>
        </row>
        <row r="971">
          <cell r="D971">
            <v>505400</v>
          </cell>
        </row>
        <row r="972">
          <cell r="D972">
            <v>505401</v>
          </cell>
        </row>
        <row r="973">
          <cell r="D973">
            <v>505402</v>
          </cell>
        </row>
        <row r="974">
          <cell r="D974">
            <v>505403</v>
          </cell>
        </row>
        <row r="975">
          <cell r="D975">
            <v>505404</v>
          </cell>
        </row>
        <row r="976">
          <cell r="D976">
            <v>505406</v>
          </cell>
        </row>
        <row r="977">
          <cell r="D977">
            <v>505407</v>
          </cell>
        </row>
        <row r="978">
          <cell r="D978">
            <v>505408</v>
          </cell>
        </row>
        <row r="979">
          <cell r="D979">
            <v>505409</v>
          </cell>
        </row>
        <row r="980">
          <cell r="D980">
            <v>505410</v>
          </cell>
        </row>
        <row r="981">
          <cell r="D981">
            <v>505412</v>
          </cell>
        </row>
        <row r="982">
          <cell r="D982">
            <v>505430</v>
          </cell>
        </row>
        <row r="983">
          <cell r="D983">
            <v>505438</v>
          </cell>
        </row>
        <row r="984">
          <cell r="D984">
            <v>505472</v>
          </cell>
        </row>
        <row r="985">
          <cell r="D985">
            <v>505473</v>
          </cell>
        </row>
        <row r="986">
          <cell r="D986">
            <v>509000</v>
          </cell>
        </row>
        <row r="987">
          <cell r="D987">
            <v>509000</v>
          </cell>
        </row>
        <row r="988">
          <cell r="D988">
            <v>509000</v>
          </cell>
        </row>
        <row r="989">
          <cell r="D989">
            <v>509000</v>
          </cell>
        </row>
        <row r="990">
          <cell r="D990">
            <v>509000</v>
          </cell>
        </row>
        <row r="991">
          <cell r="D991">
            <v>509000</v>
          </cell>
        </row>
        <row r="992">
          <cell r="D992">
            <v>509000</v>
          </cell>
        </row>
        <row r="993">
          <cell r="D993">
            <v>509001</v>
          </cell>
        </row>
        <row r="994">
          <cell r="D994">
            <v>509001</v>
          </cell>
        </row>
        <row r="995">
          <cell r="D995">
            <v>509001</v>
          </cell>
        </row>
        <row r="996">
          <cell r="D996">
            <v>509001</v>
          </cell>
        </row>
        <row r="997">
          <cell r="D997">
            <v>509001</v>
          </cell>
        </row>
        <row r="998">
          <cell r="D998">
            <v>509001</v>
          </cell>
        </row>
        <row r="999">
          <cell r="D999">
            <v>509001</v>
          </cell>
        </row>
        <row r="1000">
          <cell r="D1000">
            <v>509002</v>
          </cell>
        </row>
        <row r="1001">
          <cell r="D1001">
            <v>509002</v>
          </cell>
        </row>
        <row r="1002">
          <cell r="D1002">
            <v>509002</v>
          </cell>
        </row>
        <row r="1003">
          <cell r="D1003">
            <v>509002</v>
          </cell>
        </row>
        <row r="1004">
          <cell r="D1004">
            <v>509002</v>
          </cell>
        </row>
        <row r="1005">
          <cell r="D1005">
            <v>509002</v>
          </cell>
        </row>
        <row r="1006">
          <cell r="D1006">
            <v>509002</v>
          </cell>
        </row>
        <row r="1007">
          <cell r="D1007">
            <v>509003</v>
          </cell>
        </row>
        <row r="1008">
          <cell r="D1008">
            <v>509003</v>
          </cell>
        </row>
        <row r="1009">
          <cell r="D1009">
            <v>509003</v>
          </cell>
        </row>
        <row r="1010">
          <cell r="D1010">
            <v>509003</v>
          </cell>
        </row>
        <row r="1011">
          <cell r="D1011">
            <v>509003</v>
          </cell>
        </row>
        <row r="1012">
          <cell r="D1012">
            <v>509003</v>
          </cell>
        </row>
        <row r="1013">
          <cell r="D1013">
            <v>509003</v>
          </cell>
        </row>
        <row r="1014">
          <cell r="D1014">
            <v>509004</v>
          </cell>
        </row>
        <row r="1015">
          <cell r="D1015">
            <v>509004</v>
          </cell>
        </row>
        <row r="1016">
          <cell r="D1016">
            <v>509004</v>
          </cell>
        </row>
        <row r="1017">
          <cell r="D1017">
            <v>509004</v>
          </cell>
        </row>
        <row r="1018">
          <cell r="D1018">
            <v>509004</v>
          </cell>
        </row>
        <row r="1019">
          <cell r="D1019">
            <v>509004</v>
          </cell>
        </row>
        <row r="1020">
          <cell r="D1020">
            <v>509004</v>
          </cell>
        </row>
        <row r="1021">
          <cell r="D1021">
            <v>509005</v>
          </cell>
        </row>
        <row r="1022">
          <cell r="D1022">
            <v>509005</v>
          </cell>
        </row>
        <row r="1023">
          <cell r="D1023">
            <v>509005</v>
          </cell>
        </row>
        <row r="1024">
          <cell r="D1024">
            <v>509005</v>
          </cell>
        </row>
        <row r="1025">
          <cell r="D1025">
            <v>509005</v>
          </cell>
        </row>
        <row r="1026">
          <cell r="D1026">
            <v>509005</v>
          </cell>
        </row>
        <row r="1027">
          <cell r="D1027">
            <v>509005</v>
          </cell>
        </row>
        <row r="1028">
          <cell r="D1028">
            <v>509006</v>
          </cell>
        </row>
        <row r="1029">
          <cell r="D1029">
            <v>509006</v>
          </cell>
        </row>
        <row r="1030">
          <cell r="D1030">
            <v>509006</v>
          </cell>
        </row>
        <row r="1031">
          <cell r="D1031">
            <v>509006</v>
          </cell>
        </row>
        <row r="1032">
          <cell r="D1032">
            <v>509006</v>
          </cell>
        </row>
        <row r="1033">
          <cell r="D1033">
            <v>509006</v>
          </cell>
        </row>
        <row r="1034">
          <cell r="D1034">
            <v>509006</v>
          </cell>
        </row>
        <row r="1035">
          <cell r="D1035">
            <v>509007</v>
          </cell>
        </row>
        <row r="1036">
          <cell r="D1036">
            <v>509007</v>
          </cell>
        </row>
        <row r="1037">
          <cell r="D1037">
            <v>509007</v>
          </cell>
        </row>
        <row r="1038">
          <cell r="D1038">
            <v>509007</v>
          </cell>
        </row>
        <row r="1039">
          <cell r="D1039">
            <v>509007</v>
          </cell>
        </row>
        <row r="1040">
          <cell r="D1040">
            <v>509007</v>
          </cell>
        </row>
        <row r="1041">
          <cell r="D1041">
            <v>509007</v>
          </cell>
        </row>
        <row r="1042">
          <cell r="D1042">
            <v>509009</v>
          </cell>
        </row>
        <row r="1043">
          <cell r="D1043">
            <v>509009</v>
          </cell>
        </row>
        <row r="1044">
          <cell r="D1044">
            <v>509009</v>
          </cell>
        </row>
        <row r="1045">
          <cell r="D1045">
            <v>509009</v>
          </cell>
        </row>
        <row r="1046">
          <cell r="D1046">
            <v>509009</v>
          </cell>
        </row>
        <row r="1047">
          <cell r="D1047">
            <v>509009</v>
          </cell>
        </row>
        <row r="1048">
          <cell r="D1048">
            <v>509009</v>
          </cell>
        </row>
        <row r="1049">
          <cell r="D1049">
            <v>509015</v>
          </cell>
        </row>
        <row r="1050">
          <cell r="D1050">
            <v>509015</v>
          </cell>
        </row>
        <row r="1051">
          <cell r="D1051">
            <v>509015</v>
          </cell>
        </row>
        <row r="1052">
          <cell r="D1052">
            <v>509015</v>
          </cell>
        </row>
        <row r="1053">
          <cell r="D1053">
            <v>509015</v>
          </cell>
        </row>
        <row r="1054">
          <cell r="D1054">
            <v>509015</v>
          </cell>
        </row>
        <row r="1055">
          <cell r="D1055">
            <v>509015</v>
          </cell>
        </row>
        <row r="1056">
          <cell r="D1056">
            <v>509020</v>
          </cell>
        </row>
        <row r="1057">
          <cell r="D1057">
            <v>509020</v>
          </cell>
        </row>
        <row r="1058">
          <cell r="D1058">
            <v>509020</v>
          </cell>
        </row>
        <row r="1059">
          <cell r="D1059">
            <v>509020</v>
          </cell>
        </row>
        <row r="1060">
          <cell r="D1060">
            <v>509020</v>
          </cell>
        </row>
        <row r="1061">
          <cell r="D1061">
            <v>509020</v>
          </cell>
        </row>
        <row r="1062">
          <cell r="D1062">
            <v>509020</v>
          </cell>
        </row>
        <row r="1063">
          <cell r="D1063">
            <v>509021</v>
          </cell>
        </row>
        <row r="1064">
          <cell r="D1064">
            <v>509021</v>
          </cell>
        </row>
        <row r="1065">
          <cell r="D1065">
            <v>509021</v>
          </cell>
        </row>
        <row r="1066">
          <cell r="D1066">
            <v>509021</v>
          </cell>
        </row>
        <row r="1067">
          <cell r="D1067">
            <v>509021</v>
          </cell>
        </row>
        <row r="1068">
          <cell r="D1068">
            <v>509021</v>
          </cell>
        </row>
        <row r="1069">
          <cell r="D1069">
            <v>509021</v>
          </cell>
        </row>
        <row r="1070">
          <cell r="D1070">
            <v>509022</v>
          </cell>
        </row>
        <row r="1071">
          <cell r="D1071">
            <v>509022</v>
          </cell>
        </row>
        <row r="1072">
          <cell r="D1072">
            <v>509022</v>
          </cell>
        </row>
        <row r="1073">
          <cell r="D1073">
            <v>509022</v>
          </cell>
        </row>
        <row r="1074">
          <cell r="D1074">
            <v>509022</v>
          </cell>
        </row>
        <row r="1075">
          <cell r="D1075">
            <v>509022</v>
          </cell>
        </row>
        <row r="1076">
          <cell r="D1076">
            <v>509022</v>
          </cell>
        </row>
        <row r="1077">
          <cell r="D1077">
            <v>509023</v>
          </cell>
        </row>
        <row r="1078">
          <cell r="D1078">
            <v>509023</v>
          </cell>
        </row>
        <row r="1079">
          <cell r="D1079">
            <v>509023</v>
          </cell>
        </row>
        <row r="1080">
          <cell r="D1080">
            <v>509023</v>
          </cell>
        </row>
        <row r="1081">
          <cell r="D1081">
            <v>509023</v>
          </cell>
        </row>
        <row r="1082">
          <cell r="D1082">
            <v>509023</v>
          </cell>
        </row>
        <row r="1083">
          <cell r="D1083">
            <v>509023</v>
          </cell>
        </row>
        <row r="1084">
          <cell r="D1084">
            <v>509024</v>
          </cell>
        </row>
        <row r="1085">
          <cell r="D1085">
            <v>509024</v>
          </cell>
        </row>
        <row r="1086">
          <cell r="D1086">
            <v>509024</v>
          </cell>
        </row>
        <row r="1087">
          <cell r="D1087">
            <v>509024</v>
          </cell>
        </row>
        <row r="1088">
          <cell r="D1088">
            <v>509024</v>
          </cell>
        </row>
        <row r="1089">
          <cell r="D1089">
            <v>509024</v>
          </cell>
        </row>
        <row r="1090">
          <cell r="D1090">
            <v>509024</v>
          </cell>
        </row>
        <row r="1091">
          <cell r="D1091">
            <v>509025</v>
          </cell>
        </row>
        <row r="1092">
          <cell r="D1092">
            <v>509025</v>
          </cell>
        </row>
        <row r="1093">
          <cell r="D1093">
            <v>509025</v>
          </cell>
        </row>
        <row r="1094">
          <cell r="D1094">
            <v>509025</v>
          </cell>
        </row>
        <row r="1095">
          <cell r="D1095">
            <v>509025</v>
          </cell>
        </row>
        <row r="1096">
          <cell r="D1096">
            <v>509025</v>
          </cell>
        </row>
        <row r="1097">
          <cell r="D1097">
            <v>509025</v>
          </cell>
        </row>
        <row r="1098">
          <cell r="D1098">
            <v>509026</v>
          </cell>
        </row>
        <row r="1099">
          <cell r="D1099">
            <v>509026</v>
          </cell>
        </row>
        <row r="1100">
          <cell r="D1100">
            <v>509026</v>
          </cell>
        </row>
        <row r="1101">
          <cell r="D1101">
            <v>509026</v>
          </cell>
        </row>
        <row r="1102">
          <cell r="D1102">
            <v>509026</v>
          </cell>
        </row>
        <row r="1103">
          <cell r="D1103">
            <v>509026</v>
          </cell>
        </row>
        <row r="1104">
          <cell r="D1104">
            <v>509026</v>
          </cell>
        </row>
        <row r="1105">
          <cell r="D1105">
            <v>509028</v>
          </cell>
        </row>
        <row r="1106">
          <cell r="D1106">
            <v>509028</v>
          </cell>
        </row>
        <row r="1107">
          <cell r="D1107">
            <v>509028</v>
          </cell>
        </row>
        <row r="1108">
          <cell r="D1108">
            <v>509028</v>
          </cell>
        </row>
        <row r="1109">
          <cell r="D1109">
            <v>509028</v>
          </cell>
        </row>
        <row r="1110">
          <cell r="D1110">
            <v>509028</v>
          </cell>
        </row>
        <row r="1111">
          <cell r="D1111">
            <v>509028</v>
          </cell>
        </row>
        <row r="1112">
          <cell r="D1112">
            <v>509029</v>
          </cell>
        </row>
        <row r="1113">
          <cell r="D1113">
            <v>509029</v>
          </cell>
        </row>
        <row r="1114">
          <cell r="D1114">
            <v>509029</v>
          </cell>
        </row>
        <row r="1115">
          <cell r="D1115">
            <v>509029</v>
          </cell>
        </row>
        <row r="1116">
          <cell r="D1116">
            <v>509029</v>
          </cell>
        </row>
        <row r="1117">
          <cell r="D1117">
            <v>509029</v>
          </cell>
        </row>
        <row r="1118">
          <cell r="D1118">
            <v>509029</v>
          </cell>
        </row>
        <row r="1119">
          <cell r="D1119">
            <v>509400</v>
          </cell>
        </row>
        <row r="1120">
          <cell r="D1120">
            <v>509401</v>
          </cell>
        </row>
        <row r="1121">
          <cell r="D1121">
            <v>509402</v>
          </cell>
        </row>
        <row r="1122">
          <cell r="D1122">
            <v>509403</v>
          </cell>
        </row>
        <row r="1123">
          <cell r="D1123">
            <v>509404</v>
          </cell>
        </row>
        <row r="1124">
          <cell r="D1124">
            <v>509405</v>
          </cell>
        </row>
        <row r="1125">
          <cell r="D1125">
            <v>509406</v>
          </cell>
        </row>
        <row r="1126">
          <cell r="D1126">
            <v>509407</v>
          </cell>
        </row>
        <row r="1127">
          <cell r="D1127">
            <v>509408</v>
          </cell>
        </row>
        <row r="1128">
          <cell r="D1128">
            <v>509409</v>
          </cell>
        </row>
        <row r="1129">
          <cell r="D1129">
            <v>509410</v>
          </cell>
        </row>
        <row r="1130">
          <cell r="D1130">
            <v>509411</v>
          </cell>
        </row>
        <row r="1131">
          <cell r="D1131">
            <v>509412</v>
          </cell>
        </row>
        <row r="1132">
          <cell r="D1132">
            <v>509413</v>
          </cell>
        </row>
        <row r="1133">
          <cell r="D1133">
            <v>509414</v>
          </cell>
        </row>
        <row r="1134">
          <cell r="D1134">
            <v>509415</v>
          </cell>
        </row>
        <row r="1135">
          <cell r="D1135">
            <v>509416</v>
          </cell>
        </row>
        <row r="1136">
          <cell r="D1136">
            <v>509417</v>
          </cell>
        </row>
        <row r="1137">
          <cell r="D1137">
            <v>509418</v>
          </cell>
        </row>
        <row r="1138">
          <cell r="D1138">
            <v>509419</v>
          </cell>
        </row>
        <row r="1139">
          <cell r="D1139">
            <v>509420</v>
          </cell>
        </row>
        <row r="1140">
          <cell r="D1140">
            <v>509421</v>
          </cell>
        </row>
        <row r="1141">
          <cell r="D1141">
            <v>509422</v>
          </cell>
        </row>
        <row r="1142">
          <cell r="D1142">
            <v>509423</v>
          </cell>
        </row>
        <row r="1143">
          <cell r="D1143">
            <v>509424</v>
          </cell>
        </row>
        <row r="1144">
          <cell r="D1144">
            <v>509425</v>
          </cell>
        </row>
        <row r="1145">
          <cell r="D1145">
            <v>509426</v>
          </cell>
        </row>
        <row r="1146">
          <cell r="D1146">
            <v>509427</v>
          </cell>
        </row>
        <row r="1147">
          <cell r="D1147">
            <v>509428</v>
          </cell>
        </row>
        <row r="1148">
          <cell r="D1148">
            <v>509429</v>
          </cell>
        </row>
        <row r="1149">
          <cell r="D1149">
            <v>509430</v>
          </cell>
        </row>
        <row r="1150">
          <cell r="D1150">
            <v>509431</v>
          </cell>
        </row>
        <row r="1151">
          <cell r="D1151">
            <v>509432</v>
          </cell>
        </row>
        <row r="1152">
          <cell r="D1152">
            <v>509433</v>
          </cell>
        </row>
        <row r="1153">
          <cell r="D1153">
            <v>509434</v>
          </cell>
        </row>
        <row r="1154">
          <cell r="D1154">
            <v>509435</v>
          </cell>
        </row>
        <row r="1155">
          <cell r="D1155">
            <v>509436</v>
          </cell>
        </row>
        <row r="1156">
          <cell r="D1156">
            <v>509437</v>
          </cell>
        </row>
        <row r="1157">
          <cell r="D1157">
            <v>509438</v>
          </cell>
        </row>
        <row r="1158">
          <cell r="D1158">
            <v>509439</v>
          </cell>
        </row>
        <row r="1159">
          <cell r="D1159">
            <v>509440</v>
          </cell>
        </row>
        <row r="1160">
          <cell r="D1160">
            <v>509441</v>
          </cell>
        </row>
        <row r="1161">
          <cell r="D1161">
            <v>509442</v>
          </cell>
        </row>
        <row r="1162">
          <cell r="D1162">
            <v>509484</v>
          </cell>
        </row>
        <row r="1163">
          <cell r="D1163">
            <v>509485</v>
          </cell>
        </row>
        <row r="1164">
          <cell r="D1164">
            <v>509486</v>
          </cell>
        </row>
        <row r="1165">
          <cell r="D1165">
            <v>509489</v>
          </cell>
        </row>
        <row r="1166">
          <cell r="D1166">
            <v>509499</v>
          </cell>
        </row>
        <row r="1167">
          <cell r="D1167">
            <v>510000</v>
          </cell>
        </row>
        <row r="1168">
          <cell r="D1168">
            <v>510001</v>
          </cell>
        </row>
        <row r="1169">
          <cell r="D1169">
            <v>510002</v>
          </cell>
        </row>
        <row r="1170">
          <cell r="D1170">
            <v>510004</v>
          </cell>
        </row>
        <row r="1171">
          <cell r="D1171">
            <v>510005</v>
          </cell>
        </row>
        <row r="1172">
          <cell r="D1172">
            <v>510065</v>
          </cell>
        </row>
        <row r="1173">
          <cell r="D1173">
            <v>510065</v>
          </cell>
        </row>
        <row r="1174">
          <cell r="D1174">
            <v>510065</v>
          </cell>
        </row>
        <row r="1175">
          <cell r="D1175">
            <v>510065</v>
          </cell>
        </row>
        <row r="1176">
          <cell r="D1176">
            <v>510065</v>
          </cell>
        </row>
        <row r="1177">
          <cell r="D1177">
            <v>510065</v>
          </cell>
        </row>
        <row r="1178">
          <cell r="D1178">
            <v>510068</v>
          </cell>
        </row>
        <row r="1179">
          <cell r="D1179">
            <v>510069</v>
          </cell>
        </row>
        <row r="1180">
          <cell r="D1180">
            <v>510169</v>
          </cell>
        </row>
        <row r="1181">
          <cell r="D1181">
            <v>510265</v>
          </cell>
        </row>
        <row r="1182">
          <cell r="D1182">
            <v>510268</v>
          </cell>
        </row>
        <row r="1183">
          <cell r="D1183">
            <v>510269</v>
          </cell>
        </row>
        <row r="1184">
          <cell r="D1184">
            <v>510365</v>
          </cell>
        </row>
        <row r="1185">
          <cell r="D1185">
            <v>510369</v>
          </cell>
        </row>
        <row r="1186">
          <cell r="D1186">
            <v>510400</v>
          </cell>
        </row>
        <row r="1187">
          <cell r="D1187">
            <v>510468</v>
          </cell>
        </row>
        <row r="1188">
          <cell r="D1188">
            <v>510569</v>
          </cell>
        </row>
        <row r="1189">
          <cell r="D1189">
            <v>510835</v>
          </cell>
        </row>
        <row r="1190">
          <cell r="D1190">
            <v>510835</v>
          </cell>
        </row>
        <row r="1191">
          <cell r="D1191">
            <v>510835</v>
          </cell>
        </row>
        <row r="1192">
          <cell r="D1192">
            <v>510835</v>
          </cell>
        </row>
        <row r="1193">
          <cell r="D1193">
            <v>510835</v>
          </cell>
        </row>
        <row r="1194">
          <cell r="D1194">
            <v>510835</v>
          </cell>
        </row>
        <row r="1195">
          <cell r="D1195">
            <v>511000</v>
          </cell>
        </row>
        <row r="1196">
          <cell r="D1196">
            <v>511000</v>
          </cell>
        </row>
        <row r="1197">
          <cell r="D1197">
            <v>511000</v>
          </cell>
        </row>
        <row r="1198">
          <cell r="D1198">
            <v>511000</v>
          </cell>
        </row>
        <row r="1199">
          <cell r="D1199">
            <v>511000</v>
          </cell>
        </row>
        <row r="1200">
          <cell r="D1200">
            <v>511000</v>
          </cell>
        </row>
        <row r="1201">
          <cell r="D1201">
            <v>511000</v>
          </cell>
        </row>
        <row r="1202">
          <cell r="D1202">
            <v>511001</v>
          </cell>
        </row>
        <row r="1203">
          <cell r="D1203">
            <v>511001</v>
          </cell>
        </row>
        <row r="1204">
          <cell r="D1204">
            <v>511001</v>
          </cell>
        </row>
        <row r="1205">
          <cell r="D1205">
            <v>511001</v>
          </cell>
        </row>
        <row r="1206">
          <cell r="D1206">
            <v>511001</v>
          </cell>
        </row>
        <row r="1207">
          <cell r="D1207">
            <v>511001</v>
          </cell>
        </row>
        <row r="1208">
          <cell r="D1208">
            <v>511001</v>
          </cell>
        </row>
        <row r="1209">
          <cell r="D1209">
            <v>511002</v>
          </cell>
        </row>
        <row r="1210">
          <cell r="D1210">
            <v>511002</v>
          </cell>
        </row>
        <row r="1211">
          <cell r="D1211">
            <v>511002</v>
          </cell>
        </row>
        <row r="1212">
          <cell r="D1212">
            <v>511002</v>
          </cell>
        </row>
        <row r="1213">
          <cell r="D1213">
            <v>511002</v>
          </cell>
        </row>
        <row r="1214">
          <cell r="D1214">
            <v>511002</v>
          </cell>
        </row>
        <row r="1215">
          <cell r="D1215">
            <v>511002</v>
          </cell>
        </row>
        <row r="1216">
          <cell r="D1216">
            <v>511400</v>
          </cell>
        </row>
        <row r="1217">
          <cell r="D1217">
            <v>511401</v>
          </cell>
        </row>
        <row r="1218">
          <cell r="D1218">
            <v>511402</v>
          </cell>
        </row>
        <row r="1219">
          <cell r="D1219">
            <v>511403</v>
          </cell>
        </row>
        <row r="1220">
          <cell r="D1220">
            <v>511404</v>
          </cell>
        </row>
        <row r="1221">
          <cell r="D1221">
            <v>511405</v>
          </cell>
        </row>
        <row r="1222">
          <cell r="D1222">
            <v>511406</v>
          </cell>
        </row>
        <row r="1223">
          <cell r="D1223">
            <v>511407</v>
          </cell>
        </row>
        <row r="1224">
          <cell r="D1224">
            <v>511408</v>
          </cell>
        </row>
        <row r="1225">
          <cell r="D1225">
            <v>511409</v>
          </cell>
        </row>
        <row r="1226">
          <cell r="D1226">
            <v>511410</v>
          </cell>
        </row>
        <row r="1227">
          <cell r="D1227">
            <v>511499</v>
          </cell>
        </row>
        <row r="1228">
          <cell r="D1228">
            <v>511999</v>
          </cell>
        </row>
        <row r="1229">
          <cell r="D1229">
            <v>511999</v>
          </cell>
        </row>
        <row r="1230">
          <cell r="D1230">
            <v>511999</v>
          </cell>
        </row>
        <row r="1231">
          <cell r="D1231">
            <v>511999</v>
          </cell>
        </row>
        <row r="1232">
          <cell r="D1232">
            <v>511999</v>
          </cell>
        </row>
        <row r="1233">
          <cell r="D1233">
            <v>511999</v>
          </cell>
        </row>
        <row r="1234">
          <cell r="D1234">
            <v>511999</v>
          </cell>
        </row>
        <row r="1235">
          <cell r="D1235">
            <v>512000</v>
          </cell>
        </row>
        <row r="1236">
          <cell r="D1236">
            <v>512000</v>
          </cell>
        </row>
        <row r="1237">
          <cell r="D1237">
            <v>512000</v>
          </cell>
        </row>
        <row r="1238">
          <cell r="D1238">
            <v>512000</v>
          </cell>
        </row>
        <row r="1239">
          <cell r="D1239">
            <v>512000</v>
          </cell>
        </row>
        <row r="1240">
          <cell r="D1240">
            <v>512000</v>
          </cell>
        </row>
        <row r="1241">
          <cell r="D1241">
            <v>512000</v>
          </cell>
        </row>
        <row r="1242">
          <cell r="D1242">
            <v>513000</v>
          </cell>
        </row>
        <row r="1243">
          <cell r="D1243">
            <v>513000</v>
          </cell>
        </row>
        <row r="1244">
          <cell r="D1244">
            <v>513000</v>
          </cell>
        </row>
        <row r="1245">
          <cell r="D1245">
            <v>513000</v>
          </cell>
        </row>
        <row r="1246">
          <cell r="D1246">
            <v>513000</v>
          </cell>
        </row>
        <row r="1247">
          <cell r="D1247">
            <v>513000</v>
          </cell>
        </row>
        <row r="1248">
          <cell r="D1248">
            <v>513000</v>
          </cell>
        </row>
        <row r="1249">
          <cell r="D1249">
            <v>513001</v>
          </cell>
        </row>
        <row r="1250">
          <cell r="D1250">
            <v>513001</v>
          </cell>
        </row>
        <row r="1251">
          <cell r="D1251">
            <v>513001</v>
          </cell>
        </row>
        <row r="1252">
          <cell r="D1252">
            <v>513001</v>
          </cell>
        </row>
        <row r="1253">
          <cell r="D1253">
            <v>513001</v>
          </cell>
        </row>
        <row r="1254">
          <cell r="D1254">
            <v>513001</v>
          </cell>
        </row>
        <row r="1255">
          <cell r="D1255">
            <v>513001</v>
          </cell>
        </row>
        <row r="1256">
          <cell r="D1256">
            <v>513002</v>
          </cell>
        </row>
        <row r="1257">
          <cell r="D1257">
            <v>513002</v>
          </cell>
        </row>
        <row r="1258">
          <cell r="D1258">
            <v>513002</v>
          </cell>
        </row>
        <row r="1259">
          <cell r="D1259">
            <v>513002</v>
          </cell>
        </row>
        <row r="1260">
          <cell r="D1260">
            <v>513002</v>
          </cell>
        </row>
        <row r="1261">
          <cell r="D1261">
            <v>513002</v>
          </cell>
        </row>
        <row r="1262">
          <cell r="D1262">
            <v>513002</v>
          </cell>
        </row>
        <row r="1263">
          <cell r="D1263">
            <v>513003</v>
          </cell>
        </row>
        <row r="1264">
          <cell r="D1264">
            <v>513003</v>
          </cell>
        </row>
        <row r="1265">
          <cell r="D1265">
            <v>513003</v>
          </cell>
        </row>
        <row r="1266">
          <cell r="D1266">
            <v>513003</v>
          </cell>
        </row>
        <row r="1267">
          <cell r="D1267">
            <v>513003</v>
          </cell>
        </row>
        <row r="1268">
          <cell r="D1268">
            <v>513003</v>
          </cell>
        </row>
        <row r="1269">
          <cell r="D1269">
            <v>513003</v>
          </cell>
        </row>
        <row r="1270">
          <cell r="D1270">
            <v>513004</v>
          </cell>
        </row>
        <row r="1271">
          <cell r="D1271">
            <v>513004</v>
          </cell>
        </row>
        <row r="1272">
          <cell r="D1272">
            <v>513004</v>
          </cell>
        </row>
        <row r="1273">
          <cell r="D1273">
            <v>513004</v>
          </cell>
        </row>
        <row r="1274">
          <cell r="D1274">
            <v>513004</v>
          </cell>
        </row>
        <row r="1275">
          <cell r="D1275">
            <v>513004</v>
          </cell>
        </row>
        <row r="1276">
          <cell r="D1276">
            <v>513004</v>
          </cell>
        </row>
        <row r="1277">
          <cell r="D1277">
            <v>513400</v>
          </cell>
        </row>
        <row r="1278">
          <cell r="D1278">
            <v>513401</v>
          </cell>
        </row>
        <row r="1279">
          <cell r="D1279">
            <v>513402</v>
          </cell>
        </row>
        <row r="1280">
          <cell r="D1280">
            <v>513403</v>
          </cell>
        </row>
        <row r="1281">
          <cell r="D1281">
            <v>513404</v>
          </cell>
        </row>
        <row r="1282">
          <cell r="D1282">
            <v>513405</v>
          </cell>
        </row>
        <row r="1283">
          <cell r="D1283">
            <v>513406</v>
          </cell>
        </row>
        <row r="1284">
          <cell r="D1284">
            <v>513407</v>
          </cell>
        </row>
        <row r="1285">
          <cell r="D1285">
            <v>513408</v>
          </cell>
        </row>
        <row r="1286">
          <cell r="D1286">
            <v>513409</v>
          </cell>
        </row>
        <row r="1287">
          <cell r="D1287">
            <v>513410</v>
          </cell>
        </row>
        <row r="1288">
          <cell r="D1288">
            <v>513411</v>
          </cell>
        </row>
        <row r="1289">
          <cell r="D1289">
            <v>513412</v>
          </cell>
        </row>
        <row r="1290">
          <cell r="D1290">
            <v>513413</v>
          </cell>
        </row>
        <row r="1291">
          <cell r="D1291">
            <v>513999</v>
          </cell>
        </row>
        <row r="1292">
          <cell r="D1292">
            <v>513999</v>
          </cell>
        </row>
        <row r="1293">
          <cell r="D1293">
            <v>513999</v>
          </cell>
        </row>
        <row r="1294">
          <cell r="D1294">
            <v>513999</v>
          </cell>
        </row>
        <row r="1295">
          <cell r="D1295">
            <v>513999</v>
          </cell>
        </row>
        <row r="1296">
          <cell r="D1296">
            <v>513999</v>
          </cell>
        </row>
        <row r="1297">
          <cell r="D1297">
            <v>513999</v>
          </cell>
        </row>
        <row r="1298">
          <cell r="D1298">
            <v>514000</v>
          </cell>
        </row>
        <row r="1299">
          <cell r="D1299">
            <v>514000</v>
          </cell>
        </row>
        <row r="1300">
          <cell r="D1300">
            <v>514000</v>
          </cell>
        </row>
        <row r="1301">
          <cell r="D1301">
            <v>514000</v>
          </cell>
        </row>
        <row r="1302">
          <cell r="D1302">
            <v>514000</v>
          </cell>
        </row>
        <row r="1303">
          <cell r="D1303">
            <v>514000</v>
          </cell>
        </row>
        <row r="1304">
          <cell r="D1304">
            <v>514000</v>
          </cell>
        </row>
        <row r="1305">
          <cell r="D1305">
            <v>514001</v>
          </cell>
        </row>
        <row r="1306">
          <cell r="D1306">
            <v>514001</v>
          </cell>
        </row>
        <row r="1307">
          <cell r="D1307">
            <v>514001</v>
          </cell>
        </row>
        <row r="1308">
          <cell r="D1308">
            <v>514001</v>
          </cell>
        </row>
        <row r="1309">
          <cell r="D1309">
            <v>514001</v>
          </cell>
        </row>
        <row r="1310">
          <cell r="D1310">
            <v>514001</v>
          </cell>
        </row>
        <row r="1311">
          <cell r="D1311">
            <v>514001</v>
          </cell>
        </row>
        <row r="1312">
          <cell r="D1312">
            <v>514010</v>
          </cell>
        </row>
        <row r="1313">
          <cell r="D1313">
            <v>514010</v>
          </cell>
        </row>
        <row r="1314">
          <cell r="D1314">
            <v>514010</v>
          </cell>
        </row>
        <row r="1315">
          <cell r="D1315">
            <v>514010</v>
          </cell>
        </row>
        <row r="1316">
          <cell r="D1316">
            <v>514010</v>
          </cell>
        </row>
        <row r="1317">
          <cell r="D1317">
            <v>514010</v>
          </cell>
        </row>
        <row r="1318">
          <cell r="D1318">
            <v>514010</v>
          </cell>
        </row>
        <row r="1319">
          <cell r="D1319">
            <v>514011</v>
          </cell>
        </row>
        <row r="1320">
          <cell r="D1320">
            <v>514011</v>
          </cell>
        </row>
        <row r="1321">
          <cell r="D1321">
            <v>514011</v>
          </cell>
        </row>
        <row r="1322">
          <cell r="D1322">
            <v>514011</v>
          </cell>
        </row>
        <row r="1323">
          <cell r="D1323">
            <v>514011</v>
          </cell>
        </row>
        <row r="1324">
          <cell r="D1324">
            <v>514011</v>
          </cell>
        </row>
        <row r="1325">
          <cell r="D1325">
            <v>514011</v>
          </cell>
        </row>
        <row r="1326">
          <cell r="D1326">
            <v>514012</v>
          </cell>
        </row>
        <row r="1327">
          <cell r="D1327">
            <v>514012</v>
          </cell>
        </row>
        <row r="1328">
          <cell r="D1328">
            <v>514012</v>
          </cell>
        </row>
        <row r="1329">
          <cell r="D1329">
            <v>514012</v>
          </cell>
        </row>
        <row r="1330">
          <cell r="D1330">
            <v>514012</v>
          </cell>
        </row>
        <row r="1331">
          <cell r="D1331">
            <v>514012</v>
          </cell>
        </row>
        <row r="1332">
          <cell r="D1332">
            <v>514012</v>
          </cell>
        </row>
        <row r="1333">
          <cell r="D1333">
            <v>514013</v>
          </cell>
        </row>
        <row r="1334">
          <cell r="D1334">
            <v>514013</v>
          </cell>
        </row>
        <row r="1335">
          <cell r="D1335">
            <v>514013</v>
          </cell>
        </row>
        <row r="1336">
          <cell r="D1336">
            <v>514013</v>
          </cell>
        </row>
        <row r="1337">
          <cell r="D1337">
            <v>514013</v>
          </cell>
        </row>
        <row r="1338">
          <cell r="D1338">
            <v>514013</v>
          </cell>
        </row>
        <row r="1339">
          <cell r="D1339">
            <v>514013</v>
          </cell>
        </row>
        <row r="1340">
          <cell r="D1340">
            <v>514014</v>
          </cell>
        </row>
        <row r="1341">
          <cell r="D1341">
            <v>514014</v>
          </cell>
        </row>
        <row r="1342">
          <cell r="D1342">
            <v>514014</v>
          </cell>
        </row>
        <row r="1343">
          <cell r="D1343">
            <v>514014</v>
          </cell>
        </row>
        <row r="1344">
          <cell r="D1344">
            <v>514014</v>
          </cell>
        </row>
        <row r="1345">
          <cell r="D1345">
            <v>514014</v>
          </cell>
        </row>
        <row r="1346">
          <cell r="D1346">
            <v>514014</v>
          </cell>
        </row>
        <row r="1347">
          <cell r="D1347">
            <v>514020</v>
          </cell>
        </row>
        <row r="1348">
          <cell r="D1348">
            <v>514020</v>
          </cell>
        </row>
        <row r="1349">
          <cell r="D1349">
            <v>514020</v>
          </cell>
        </row>
        <row r="1350">
          <cell r="D1350">
            <v>514020</v>
          </cell>
        </row>
        <row r="1351">
          <cell r="D1351">
            <v>514020</v>
          </cell>
        </row>
        <row r="1352">
          <cell r="D1352">
            <v>514020</v>
          </cell>
        </row>
        <row r="1353">
          <cell r="D1353">
            <v>514020</v>
          </cell>
        </row>
        <row r="1354">
          <cell r="D1354">
            <v>514030</v>
          </cell>
        </row>
        <row r="1355">
          <cell r="D1355">
            <v>514030</v>
          </cell>
        </row>
        <row r="1356">
          <cell r="D1356">
            <v>514030</v>
          </cell>
        </row>
        <row r="1357">
          <cell r="D1357">
            <v>514030</v>
          </cell>
        </row>
        <row r="1358">
          <cell r="D1358">
            <v>514030</v>
          </cell>
        </row>
        <row r="1359">
          <cell r="D1359">
            <v>514030</v>
          </cell>
        </row>
        <row r="1360">
          <cell r="D1360">
            <v>514030</v>
          </cell>
        </row>
        <row r="1361">
          <cell r="D1361">
            <v>514065</v>
          </cell>
        </row>
        <row r="1362">
          <cell r="D1362">
            <v>514065</v>
          </cell>
        </row>
        <row r="1363">
          <cell r="D1363">
            <v>514065</v>
          </cell>
        </row>
        <row r="1364">
          <cell r="D1364">
            <v>514065</v>
          </cell>
        </row>
        <row r="1365">
          <cell r="D1365">
            <v>514065</v>
          </cell>
        </row>
        <row r="1366">
          <cell r="D1366">
            <v>514065</v>
          </cell>
        </row>
        <row r="1367">
          <cell r="D1367">
            <v>514065</v>
          </cell>
        </row>
        <row r="1368">
          <cell r="D1368">
            <v>514069</v>
          </cell>
        </row>
        <row r="1369">
          <cell r="D1369">
            <v>514095</v>
          </cell>
        </row>
        <row r="1370">
          <cell r="D1370">
            <v>514095</v>
          </cell>
        </row>
        <row r="1371">
          <cell r="D1371">
            <v>514095</v>
          </cell>
        </row>
        <row r="1372">
          <cell r="D1372">
            <v>514095</v>
          </cell>
        </row>
        <row r="1373">
          <cell r="D1373">
            <v>514095</v>
          </cell>
        </row>
        <row r="1374">
          <cell r="D1374">
            <v>514095</v>
          </cell>
        </row>
        <row r="1375">
          <cell r="D1375">
            <v>514095</v>
          </cell>
        </row>
        <row r="1376">
          <cell r="D1376">
            <v>514096</v>
          </cell>
        </row>
        <row r="1377">
          <cell r="D1377">
            <v>514096</v>
          </cell>
        </row>
        <row r="1378">
          <cell r="D1378">
            <v>514096</v>
          </cell>
        </row>
        <row r="1379">
          <cell r="D1379">
            <v>514096</v>
          </cell>
        </row>
        <row r="1380">
          <cell r="D1380">
            <v>514096</v>
          </cell>
        </row>
        <row r="1381">
          <cell r="D1381">
            <v>514096</v>
          </cell>
        </row>
        <row r="1382">
          <cell r="D1382">
            <v>514096</v>
          </cell>
        </row>
        <row r="1383">
          <cell r="D1383">
            <v>514400</v>
          </cell>
        </row>
        <row r="1384">
          <cell r="D1384">
            <v>514401</v>
          </cell>
        </row>
        <row r="1385">
          <cell r="D1385">
            <v>514402</v>
          </cell>
        </row>
        <row r="1386">
          <cell r="D1386">
            <v>514403</v>
          </cell>
        </row>
        <row r="1387">
          <cell r="D1387">
            <v>514404</v>
          </cell>
        </row>
        <row r="1388">
          <cell r="D1388">
            <v>514405</v>
          </cell>
        </row>
        <row r="1389">
          <cell r="D1389">
            <v>514406</v>
          </cell>
        </row>
        <row r="1390">
          <cell r="D1390">
            <v>514407</v>
          </cell>
        </row>
        <row r="1391">
          <cell r="D1391">
            <v>514408</v>
          </cell>
        </row>
        <row r="1392">
          <cell r="D1392">
            <v>514409</v>
          </cell>
        </row>
        <row r="1393">
          <cell r="D1393">
            <v>514410</v>
          </cell>
        </row>
        <row r="1394">
          <cell r="D1394">
            <v>514411</v>
          </cell>
        </row>
        <row r="1395">
          <cell r="D1395">
            <v>514412</v>
          </cell>
        </row>
        <row r="1396">
          <cell r="D1396">
            <v>514413</v>
          </cell>
        </row>
        <row r="1397">
          <cell r="D1397">
            <v>514414</v>
          </cell>
        </row>
        <row r="1398">
          <cell r="D1398">
            <v>514415</v>
          </cell>
        </row>
        <row r="1399">
          <cell r="D1399">
            <v>514416</v>
          </cell>
        </row>
        <row r="1400">
          <cell r="D1400">
            <v>514417</v>
          </cell>
        </row>
        <row r="1401">
          <cell r="D1401">
            <v>514418</v>
          </cell>
        </row>
        <row r="1402">
          <cell r="D1402">
            <v>514419</v>
          </cell>
        </row>
        <row r="1403">
          <cell r="D1403">
            <v>514420</v>
          </cell>
        </row>
        <row r="1404">
          <cell r="D1404">
            <v>514421</v>
          </cell>
        </row>
        <row r="1405">
          <cell r="D1405">
            <v>514422</v>
          </cell>
        </row>
        <row r="1406">
          <cell r="D1406">
            <v>514423</v>
          </cell>
        </row>
        <row r="1407">
          <cell r="D1407">
            <v>514424</v>
          </cell>
        </row>
        <row r="1408">
          <cell r="D1408">
            <v>514425</v>
          </cell>
        </row>
        <row r="1409">
          <cell r="D1409">
            <v>514426</v>
          </cell>
        </row>
        <row r="1410">
          <cell r="D1410">
            <v>514427</v>
          </cell>
        </row>
        <row r="1411">
          <cell r="D1411">
            <v>514428</v>
          </cell>
        </row>
        <row r="1412">
          <cell r="D1412">
            <v>514429</v>
          </cell>
        </row>
        <row r="1413">
          <cell r="D1413">
            <v>514430</v>
          </cell>
        </row>
        <row r="1414">
          <cell r="D1414">
            <v>514431</v>
          </cell>
        </row>
        <row r="1415">
          <cell r="D1415">
            <v>514432</v>
          </cell>
        </row>
        <row r="1416">
          <cell r="D1416">
            <v>514433</v>
          </cell>
        </row>
        <row r="1417">
          <cell r="D1417">
            <v>514434</v>
          </cell>
        </row>
        <row r="1418">
          <cell r="D1418">
            <v>514435</v>
          </cell>
        </row>
        <row r="1419">
          <cell r="D1419">
            <v>514437</v>
          </cell>
        </row>
        <row r="1420">
          <cell r="D1420">
            <v>514438</v>
          </cell>
        </row>
        <row r="1421">
          <cell r="D1421">
            <v>514439</v>
          </cell>
        </row>
        <row r="1422">
          <cell r="D1422">
            <v>514440</v>
          </cell>
        </row>
        <row r="1423">
          <cell r="D1423">
            <v>514441</v>
          </cell>
        </row>
        <row r="1424">
          <cell r="D1424">
            <v>514442</v>
          </cell>
        </row>
        <row r="1425">
          <cell r="D1425">
            <v>514443</v>
          </cell>
        </row>
        <row r="1426">
          <cell r="D1426">
            <v>514444</v>
          </cell>
        </row>
        <row r="1427">
          <cell r="D1427">
            <v>514445</v>
          </cell>
        </row>
        <row r="1428">
          <cell r="D1428">
            <v>514446</v>
          </cell>
        </row>
        <row r="1429">
          <cell r="D1429">
            <v>514447</v>
          </cell>
        </row>
        <row r="1430">
          <cell r="D1430">
            <v>514448</v>
          </cell>
        </row>
        <row r="1431">
          <cell r="D1431">
            <v>514449</v>
          </cell>
        </row>
        <row r="1432">
          <cell r="D1432">
            <v>514450</v>
          </cell>
        </row>
        <row r="1433">
          <cell r="D1433">
            <v>514451</v>
          </cell>
        </row>
        <row r="1434">
          <cell r="D1434">
            <v>514452</v>
          </cell>
        </row>
        <row r="1435">
          <cell r="D1435">
            <v>514453</v>
          </cell>
        </row>
        <row r="1436">
          <cell r="D1436">
            <v>514499</v>
          </cell>
        </row>
        <row r="1437">
          <cell r="D1437">
            <v>514998</v>
          </cell>
        </row>
        <row r="1438">
          <cell r="D1438">
            <v>514998</v>
          </cell>
        </row>
        <row r="1439">
          <cell r="D1439">
            <v>514998</v>
          </cell>
        </row>
        <row r="1440">
          <cell r="D1440">
            <v>514998</v>
          </cell>
        </row>
        <row r="1441">
          <cell r="D1441">
            <v>514998</v>
          </cell>
        </row>
        <row r="1442">
          <cell r="D1442">
            <v>514998</v>
          </cell>
        </row>
        <row r="1443">
          <cell r="D1443">
            <v>514998</v>
          </cell>
        </row>
        <row r="1444">
          <cell r="D1444">
            <v>514999</v>
          </cell>
        </row>
        <row r="1445">
          <cell r="D1445">
            <v>514999</v>
          </cell>
        </row>
        <row r="1446">
          <cell r="D1446">
            <v>514999</v>
          </cell>
        </row>
        <row r="1447">
          <cell r="D1447">
            <v>514999</v>
          </cell>
        </row>
        <row r="1448">
          <cell r="D1448">
            <v>514999</v>
          </cell>
        </row>
        <row r="1449">
          <cell r="D1449">
            <v>514999</v>
          </cell>
        </row>
        <row r="1450">
          <cell r="D1450">
            <v>514999</v>
          </cell>
        </row>
        <row r="1451">
          <cell r="D1451">
            <v>515000</v>
          </cell>
        </row>
        <row r="1452">
          <cell r="D1452">
            <v>515000</v>
          </cell>
        </row>
        <row r="1453">
          <cell r="D1453">
            <v>515000</v>
          </cell>
        </row>
        <row r="1454">
          <cell r="D1454">
            <v>515000</v>
          </cell>
        </row>
        <row r="1455">
          <cell r="D1455">
            <v>515000</v>
          </cell>
        </row>
        <row r="1456">
          <cell r="D1456">
            <v>515000</v>
          </cell>
        </row>
        <row r="1457">
          <cell r="D1457">
            <v>515000</v>
          </cell>
        </row>
        <row r="1458">
          <cell r="D1458">
            <v>515001</v>
          </cell>
        </row>
        <row r="1459">
          <cell r="D1459">
            <v>515001</v>
          </cell>
        </row>
        <row r="1460">
          <cell r="D1460">
            <v>515001</v>
          </cell>
        </row>
        <row r="1461">
          <cell r="D1461">
            <v>515001</v>
          </cell>
        </row>
        <row r="1462">
          <cell r="D1462">
            <v>515001</v>
          </cell>
        </row>
        <row r="1463">
          <cell r="D1463">
            <v>515001</v>
          </cell>
        </row>
        <row r="1464">
          <cell r="D1464">
            <v>515001</v>
          </cell>
        </row>
        <row r="1465">
          <cell r="D1465">
            <v>515002</v>
          </cell>
        </row>
        <row r="1466">
          <cell r="D1466">
            <v>515002</v>
          </cell>
        </row>
        <row r="1467">
          <cell r="D1467">
            <v>515002</v>
          </cell>
        </row>
        <row r="1468">
          <cell r="D1468">
            <v>515002</v>
          </cell>
        </row>
        <row r="1469">
          <cell r="D1469">
            <v>515002</v>
          </cell>
        </row>
        <row r="1470">
          <cell r="D1470">
            <v>515002</v>
          </cell>
        </row>
        <row r="1471">
          <cell r="D1471">
            <v>515002</v>
          </cell>
        </row>
        <row r="1472">
          <cell r="D1472">
            <v>515003</v>
          </cell>
        </row>
        <row r="1473">
          <cell r="D1473">
            <v>515003</v>
          </cell>
        </row>
        <row r="1474">
          <cell r="D1474">
            <v>515003</v>
          </cell>
        </row>
        <row r="1475">
          <cell r="D1475">
            <v>515003</v>
          </cell>
        </row>
        <row r="1476">
          <cell r="D1476">
            <v>515003</v>
          </cell>
        </row>
        <row r="1477">
          <cell r="D1477">
            <v>515003</v>
          </cell>
        </row>
        <row r="1478">
          <cell r="D1478">
            <v>515003</v>
          </cell>
        </row>
        <row r="1479">
          <cell r="D1479">
            <v>515400</v>
          </cell>
        </row>
        <row r="1480">
          <cell r="D1480">
            <v>515401</v>
          </cell>
        </row>
        <row r="1481">
          <cell r="D1481">
            <v>515402</v>
          </cell>
        </row>
        <row r="1482">
          <cell r="D1482">
            <v>515403</v>
          </cell>
        </row>
        <row r="1483">
          <cell r="D1483">
            <v>515404</v>
          </cell>
        </row>
        <row r="1484">
          <cell r="D1484">
            <v>515405</v>
          </cell>
        </row>
        <row r="1485">
          <cell r="D1485">
            <v>515406</v>
          </cell>
        </row>
        <row r="1486">
          <cell r="D1486">
            <v>515407</v>
          </cell>
        </row>
        <row r="1487">
          <cell r="D1487">
            <v>515408</v>
          </cell>
        </row>
        <row r="1488">
          <cell r="D1488">
            <v>515409</v>
          </cell>
        </row>
        <row r="1489">
          <cell r="D1489">
            <v>515410</v>
          </cell>
        </row>
        <row r="1490">
          <cell r="D1490">
            <v>515411</v>
          </cell>
        </row>
        <row r="1491">
          <cell r="D1491">
            <v>515412</v>
          </cell>
        </row>
        <row r="1492">
          <cell r="D1492">
            <v>515413</v>
          </cell>
        </row>
        <row r="1493">
          <cell r="D1493">
            <v>515414</v>
          </cell>
        </row>
        <row r="1494">
          <cell r="D1494">
            <v>515415</v>
          </cell>
        </row>
        <row r="1495">
          <cell r="D1495">
            <v>515416</v>
          </cell>
        </row>
        <row r="1496">
          <cell r="D1496">
            <v>515417</v>
          </cell>
        </row>
        <row r="1497">
          <cell r="D1497">
            <v>515418</v>
          </cell>
        </row>
        <row r="1498">
          <cell r="D1498">
            <v>515419</v>
          </cell>
        </row>
        <row r="1499">
          <cell r="D1499">
            <v>515420</v>
          </cell>
        </row>
        <row r="1500">
          <cell r="D1500">
            <v>516000</v>
          </cell>
        </row>
        <row r="1501">
          <cell r="D1501">
            <v>516000</v>
          </cell>
        </row>
        <row r="1502">
          <cell r="D1502">
            <v>516000</v>
          </cell>
        </row>
        <row r="1503">
          <cell r="D1503">
            <v>516000</v>
          </cell>
        </row>
        <row r="1504">
          <cell r="D1504">
            <v>516000</v>
          </cell>
        </row>
        <row r="1505">
          <cell r="D1505">
            <v>516000</v>
          </cell>
        </row>
        <row r="1506">
          <cell r="D1506">
            <v>516000</v>
          </cell>
        </row>
        <row r="1507">
          <cell r="D1507">
            <v>516001</v>
          </cell>
        </row>
        <row r="1508">
          <cell r="D1508">
            <v>516001</v>
          </cell>
        </row>
        <row r="1509">
          <cell r="D1509">
            <v>516001</v>
          </cell>
        </row>
        <row r="1510">
          <cell r="D1510">
            <v>516001</v>
          </cell>
        </row>
        <row r="1511">
          <cell r="D1511">
            <v>516001</v>
          </cell>
        </row>
        <row r="1512">
          <cell r="D1512">
            <v>516001</v>
          </cell>
        </row>
        <row r="1513">
          <cell r="D1513">
            <v>516001</v>
          </cell>
        </row>
        <row r="1514">
          <cell r="D1514">
            <v>516400</v>
          </cell>
        </row>
        <row r="1515">
          <cell r="D1515">
            <v>516401</v>
          </cell>
        </row>
        <row r="1516">
          <cell r="D1516">
            <v>516402</v>
          </cell>
        </row>
        <row r="1517">
          <cell r="D1517">
            <v>516403</v>
          </cell>
        </row>
        <row r="1518">
          <cell r="D1518">
            <v>516404</v>
          </cell>
        </row>
        <row r="1519">
          <cell r="D1519">
            <v>516405</v>
          </cell>
        </row>
        <row r="1520">
          <cell r="D1520">
            <v>516406</v>
          </cell>
        </row>
        <row r="1521">
          <cell r="D1521">
            <v>516407</v>
          </cell>
        </row>
        <row r="1522">
          <cell r="D1522">
            <v>516408</v>
          </cell>
        </row>
        <row r="1523">
          <cell r="D1523">
            <v>516409</v>
          </cell>
        </row>
        <row r="1524">
          <cell r="D1524">
            <v>516410</v>
          </cell>
        </row>
        <row r="1525">
          <cell r="D1525">
            <v>516411</v>
          </cell>
        </row>
        <row r="1526">
          <cell r="D1526">
            <v>516999</v>
          </cell>
        </row>
        <row r="1527">
          <cell r="D1527">
            <v>516999</v>
          </cell>
        </row>
        <row r="1528">
          <cell r="D1528">
            <v>516999</v>
          </cell>
        </row>
        <row r="1529">
          <cell r="D1529">
            <v>516999</v>
          </cell>
        </row>
        <row r="1530">
          <cell r="D1530">
            <v>516999</v>
          </cell>
        </row>
        <row r="1531">
          <cell r="D1531">
            <v>516999</v>
          </cell>
        </row>
        <row r="1532">
          <cell r="D1532">
            <v>516999</v>
          </cell>
        </row>
        <row r="1533">
          <cell r="D1533">
            <v>517000</v>
          </cell>
        </row>
        <row r="1534">
          <cell r="D1534">
            <v>517000</v>
          </cell>
        </row>
        <row r="1535">
          <cell r="D1535">
            <v>517000</v>
          </cell>
        </row>
        <row r="1536">
          <cell r="D1536">
            <v>517000</v>
          </cell>
        </row>
        <row r="1537">
          <cell r="D1537">
            <v>517000</v>
          </cell>
        </row>
        <row r="1538">
          <cell r="D1538">
            <v>517000</v>
          </cell>
        </row>
        <row r="1539">
          <cell r="D1539">
            <v>517000</v>
          </cell>
        </row>
        <row r="1540">
          <cell r="D1540">
            <v>517001</v>
          </cell>
        </row>
        <row r="1541">
          <cell r="D1541">
            <v>517002</v>
          </cell>
        </row>
        <row r="1542">
          <cell r="D1542">
            <v>517400</v>
          </cell>
        </row>
        <row r="1543">
          <cell r="D1543">
            <v>517401</v>
          </cell>
        </row>
        <row r="1544">
          <cell r="D1544">
            <v>517402</v>
          </cell>
        </row>
        <row r="1545">
          <cell r="D1545">
            <v>519000</v>
          </cell>
        </row>
        <row r="1546">
          <cell r="D1546">
            <v>519000</v>
          </cell>
        </row>
        <row r="1547">
          <cell r="D1547">
            <v>519000</v>
          </cell>
        </row>
        <row r="1548">
          <cell r="D1548">
            <v>519000</v>
          </cell>
        </row>
        <row r="1549">
          <cell r="D1549">
            <v>519000</v>
          </cell>
        </row>
        <row r="1550">
          <cell r="D1550">
            <v>519000</v>
          </cell>
        </row>
        <row r="1551">
          <cell r="D1551">
            <v>519000</v>
          </cell>
        </row>
        <row r="1552">
          <cell r="D1552">
            <v>519400</v>
          </cell>
        </row>
        <row r="1553">
          <cell r="D1553">
            <v>519401</v>
          </cell>
        </row>
        <row r="1554">
          <cell r="D1554">
            <v>519402</v>
          </cell>
        </row>
        <row r="1555">
          <cell r="D1555">
            <v>519403</v>
          </cell>
        </row>
        <row r="1556">
          <cell r="D1556">
            <v>519404</v>
          </cell>
        </row>
        <row r="1557">
          <cell r="D1557">
            <v>519990</v>
          </cell>
        </row>
        <row r="1558">
          <cell r="D1558">
            <v>519990</v>
          </cell>
        </row>
        <row r="1559">
          <cell r="D1559">
            <v>519990</v>
          </cell>
        </row>
        <row r="1560">
          <cell r="D1560">
            <v>519990</v>
          </cell>
        </row>
        <row r="1561">
          <cell r="D1561">
            <v>519990</v>
          </cell>
        </row>
        <row r="1562">
          <cell r="D1562">
            <v>519990</v>
          </cell>
        </row>
        <row r="1563">
          <cell r="D1563">
            <v>519990</v>
          </cell>
        </row>
        <row r="1564">
          <cell r="D1564">
            <v>520000</v>
          </cell>
        </row>
        <row r="1565">
          <cell r="D1565">
            <v>520001</v>
          </cell>
        </row>
        <row r="1566">
          <cell r="D1566">
            <v>520069</v>
          </cell>
        </row>
        <row r="1567">
          <cell r="D1567">
            <v>520400</v>
          </cell>
        </row>
        <row r="1568">
          <cell r="D1568">
            <v>520888</v>
          </cell>
        </row>
        <row r="1569">
          <cell r="D1569">
            <v>520996</v>
          </cell>
        </row>
        <row r="1570">
          <cell r="D1570">
            <v>520997</v>
          </cell>
        </row>
        <row r="1571">
          <cell r="D1571">
            <v>520998</v>
          </cell>
        </row>
        <row r="1572">
          <cell r="D1572">
            <v>520999</v>
          </cell>
        </row>
        <row r="1573">
          <cell r="D1573">
            <v>521000</v>
          </cell>
        </row>
        <row r="1574">
          <cell r="D1574">
            <v>521001</v>
          </cell>
        </row>
        <row r="1575">
          <cell r="D1575">
            <v>521001</v>
          </cell>
        </row>
        <row r="1576">
          <cell r="D1576">
            <v>521001</v>
          </cell>
        </row>
        <row r="1577">
          <cell r="D1577">
            <v>521001</v>
          </cell>
        </row>
        <row r="1578">
          <cell r="D1578">
            <v>521001</v>
          </cell>
        </row>
        <row r="1579">
          <cell r="D1579">
            <v>521001</v>
          </cell>
        </row>
        <row r="1580">
          <cell r="D1580">
            <v>521001</v>
          </cell>
        </row>
        <row r="1581">
          <cell r="D1581">
            <v>521400</v>
          </cell>
        </row>
        <row r="1582">
          <cell r="D1582">
            <v>521401</v>
          </cell>
        </row>
        <row r="1583">
          <cell r="D1583">
            <v>521402</v>
          </cell>
        </row>
        <row r="1584">
          <cell r="D1584">
            <v>522000</v>
          </cell>
        </row>
        <row r="1585">
          <cell r="D1585">
            <v>522000</v>
          </cell>
        </row>
        <row r="1586">
          <cell r="D1586">
            <v>522000</v>
          </cell>
        </row>
        <row r="1587">
          <cell r="D1587">
            <v>522000</v>
          </cell>
        </row>
        <row r="1588">
          <cell r="D1588">
            <v>522000</v>
          </cell>
        </row>
        <row r="1589">
          <cell r="D1589">
            <v>522000</v>
          </cell>
        </row>
        <row r="1590">
          <cell r="D1590">
            <v>522000</v>
          </cell>
        </row>
        <row r="1591">
          <cell r="D1591">
            <v>522400</v>
          </cell>
        </row>
        <row r="1592">
          <cell r="D1592">
            <v>522401</v>
          </cell>
        </row>
        <row r="1593">
          <cell r="D1593">
            <v>522402</v>
          </cell>
        </row>
        <row r="1594">
          <cell r="D1594">
            <v>522403</v>
          </cell>
        </row>
        <row r="1595">
          <cell r="D1595">
            <v>522404</v>
          </cell>
        </row>
        <row r="1596">
          <cell r="D1596">
            <v>522405</v>
          </cell>
        </row>
        <row r="1597">
          <cell r="D1597">
            <v>522406</v>
          </cell>
        </row>
        <row r="1598">
          <cell r="D1598">
            <v>522407</v>
          </cell>
        </row>
        <row r="1599">
          <cell r="D1599">
            <v>522408</v>
          </cell>
        </row>
        <row r="1600">
          <cell r="D1600">
            <v>522409</v>
          </cell>
        </row>
        <row r="1601">
          <cell r="D1601">
            <v>522410</v>
          </cell>
        </row>
        <row r="1602">
          <cell r="D1602">
            <v>522411</v>
          </cell>
        </row>
        <row r="1603">
          <cell r="D1603">
            <v>522412</v>
          </cell>
        </row>
        <row r="1604">
          <cell r="D1604">
            <v>522413</v>
          </cell>
        </row>
        <row r="1605">
          <cell r="D1605">
            <v>522414</v>
          </cell>
        </row>
        <row r="1606">
          <cell r="D1606">
            <v>522415</v>
          </cell>
        </row>
        <row r="1607">
          <cell r="D1607">
            <v>522499</v>
          </cell>
        </row>
        <row r="1608">
          <cell r="D1608">
            <v>523000</v>
          </cell>
        </row>
        <row r="1609">
          <cell r="D1609">
            <v>523000</v>
          </cell>
        </row>
        <row r="1610">
          <cell r="D1610">
            <v>523000</v>
          </cell>
        </row>
        <row r="1611">
          <cell r="D1611">
            <v>523000</v>
          </cell>
        </row>
        <row r="1612">
          <cell r="D1612">
            <v>523000</v>
          </cell>
        </row>
        <row r="1613">
          <cell r="D1613">
            <v>523000</v>
          </cell>
        </row>
        <row r="1614">
          <cell r="D1614">
            <v>523000</v>
          </cell>
        </row>
        <row r="1615">
          <cell r="D1615">
            <v>523400</v>
          </cell>
        </row>
        <row r="1616">
          <cell r="D1616">
            <v>523401</v>
          </cell>
        </row>
        <row r="1617">
          <cell r="D1617">
            <v>523402</v>
          </cell>
        </row>
        <row r="1618">
          <cell r="D1618">
            <v>523403</v>
          </cell>
        </row>
        <row r="1619">
          <cell r="D1619">
            <v>523404</v>
          </cell>
        </row>
        <row r="1620">
          <cell r="D1620">
            <v>523405</v>
          </cell>
        </row>
        <row r="1621">
          <cell r="D1621">
            <v>523406</v>
          </cell>
        </row>
        <row r="1622">
          <cell r="D1622">
            <v>524000</v>
          </cell>
        </row>
        <row r="1623">
          <cell r="D1623">
            <v>524000</v>
          </cell>
        </row>
        <row r="1624">
          <cell r="D1624">
            <v>524000</v>
          </cell>
        </row>
        <row r="1625">
          <cell r="D1625">
            <v>524000</v>
          </cell>
        </row>
        <row r="1626">
          <cell r="D1626">
            <v>524000</v>
          </cell>
        </row>
        <row r="1627">
          <cell r="D1627">
            <v>524000</v>
          </cell>
        </row>
        <row r="1628">
          <cell r="D1628">
            <v>524000</v>
          </cell>
        </row>
        <row r="1629">
          <cell r="D1629">
            <v>529000</v>
          </cell>
        </row>
        <row r="1630">
          <cell r="D1630">
            <v>529000</v>
          </cell>
        </row>
        <row r="1631">
          <cell r="D1631">
            <v>529000</v>
          </cell>
        </row>
        <row r="1632">
          <cell r="D1632">
            <v>529000</v>
          </cell>
        </row>
        <row r="1633">
          <cell r="D1633">
            <v>529000</v>
          </cell>
        </row>
        <row r="1634">
          <cell r="D1634">
            <v>529000</v>
          </cell>
        </row>
        <row r="1635">
          <cell r="D1635">
            <v>529000</v>
          </cell>
        </row>
        <row r="1636">
          <cell r="D1636">
            <v>529001</v>
          </cell>
        </row>
        <row r="1637">
          <cell r="D1637">
            <v>530000</v>
          </cell>
        </row>
        <row r="1638">
          <cell r="D1638">
            <v>530001</v>
          </cell>
        </row>
        <row r="1639">
          <cell r="D1639">
            <v>530002</v>
          </cell>
        </row>
        <row r="1640">
          <cell r="D1640">
            <v>530003</v>
          </cell>
        </row>
        <row r="1641">
          <cell r="D1641">
            <v>530004</v>
          </cell>
        </row>
        <row r="1642">
          <cell r="D1642">
            <v>530005</v>
          </cell>
        </row>
        <row r="1643">
          <cell r="D1643">
            <v>530006</v>
          </cell>
        </row>
        <row r="1644">
          <cell r="D1644">
            <v>530007</v>
          </cell>
        </row>
        <row r="1645">
          <cell r="D1645">
            <v>530008</v>
          </cell>
        </row>
        <row r="1646">
          <cell r="D1646">
            <v>530009</v>
          </cell>
        </row>
        <row r="1647">
          <cell r="D1647">
            <v>530010</v>
          </cell>
        </row>
        <row r="1648">
          <cell r="D1648">
            <v>530011</v>
          </cell>
        </row>
        <row r="1649">
          <cell r="D1649">
            <v>530030</v>
          </cell>
        </row>
        <row r="1650">
          <cell r="D1650">
            <v>530031</v>
          </cell>
        </row>
        <row r="1651">
          <cell r="D1651">
            <v>530032</v>
          </cell>
        </row>
        <row r="1652">
          <cell r="D1652">
            <v>530033</v>
          </cell>
        </row>
        <row r="1653">
          <cell r="D1653">
            <v>530034</v>
          </cell>
        </row>
        <row r="1654">
          <cell r="D1654">
            <v>530035</v>
          </cell>
        </row>
        <row r="1655">
          <cell r="D1655">
            <v>530036</v>
          </cell>
        </row>
        <row r="1656">
          <cell r="D1656">
            <v>530065</v>
          </cell>
        </row>
        <row r="1657">
          <cell r="D1657">
            <v>530099</v>
          </cell>
        </row>
        <row r="1658">
          <cell r="D1658">
            <v>530100</v>
          </cell>
        </row>
        <row r="1659">
          <cell r="D1659">
            <v>530101</v>
          </cell>
        </row>
        <row r="1660">
          <cell r="D1660">
            <v>530102</v>
          </cell>
        </row>
        <row r="1661">
          <cell r="D1661">
            <v>530103</v>
          </cell>
        </row>
        <row r="1662">
          <cell r="D1662">
            <v>530104</v>
          </cell>
        </row>
        <row r="1663">
          <cell r="D1663">
            <v>530105</v>
          </cell>
        </row>
        <row r="1664">
          <cell r="D1664">
            <v>530110</v>
          </cell>
        </row>
        <row r="1665">
          <cell r="D1665">
            <v>530111</v>
          </cell>
        </row>
        <row r="1666">
          <cell r="D1666">
            <v>530112</v>
          </cell>
        </row>
        <row r="1667">
          <cell r="D1667">
            <v>530114</v>
          </cell>
        </row>
        <row r="1668">
          <cell r="D1668">
            <v>530115</v>
          </cell>
        </row>
        <row r="1669">
          <cell r="D1669">
            <v>530120</v>
          </cell>
        </row>
        <row r="1670">
          <cell r="D1670">
            <v>530121</v>
          </cell>
        </row>
        <row r="1671">
          <cell r="D1671">
            <v>530122</v>
          </cell>
        </row>
        <row r="1672">
          <cell r="D1672">
            <v>530123</v>
          </cell>
        </row>
        <row r="1673">
          <cell r="D1673">
            <v>530124</v>
          </cell>
        </row>
        <row r="1674">
          <cell r="D1674">
            <v>530125</v>
          </cell>
        </row>
        <row r="1675">
          <cell r="D1675">
            <v>530130</v>
          </cell>
        </row>
        <row r="1676">
          <cell r="D1676">
            <v>530131</v>
          </cell>
        </row>
        <row r="1677">
          <cell r="D1677">
            <v>530132</v>
          </cell>
        </row>
        <row r="1678">
          <cell r="D1678">
            <v>530133</v>
          </cell>
        </row>
        <row r="1679">
          <cell r="D1679">
            <v>530134</v>
          </cell>
        </row>
        <row r="1680">
          <cell r="D1680">
            <v>530135</v>
          </cell>
        </row>
        <row r="1681">
          <cell r="D1681">
            <v>530168</v>
          </cell>
        </row>
        <row r="1682">
          <cell r="D1682">
            <v>530170</v>
          </cell>
        </row>
        <row r="1683">
          <cell r="D1683">
            <v>530175</v>
          </cell>
        </row>
        <row r="1684">
          <cell r="D1684">
            <v>530191</v>
          </cell>
        </row>
        <row r="1685">
          <cell r="D1685">
            <v>530199</v>
          </cell>
        </row>
        <row r="1686">
          <cell r="D1686">
            <v>530200</v>
          </cell>
        </row>
        <row r="1687">
          <cell r="D1687">
            <v>530201</v>
          </cell>
        </row>
        <row r="1688">
          <cell r="D1688">
            <v>530202</v>
          </cell>
        </row>
        <row r="1689">
          <cell r="D1689">
            <v>530203</v>
          </cell>
        </row>
        <row r="1690">
          <cell r="D1690">
            <v>530204</v>
          </cell>
        </row>
        <row r="1691">
          <cell r="D1691">
            <v>530205</v>
          </cell>
        </row>
        <row r="1692">
          <cell r="D1692">
            <v>530206</v>
          </cell>
        </row>
        <row r="1693">
          <cell r="D1693">
            <v>530207</v>
          </cell>
        </row>
        <row r="1694">
          <cell r="D1694">
            <v>530210</v>
          </cell>
        </row>
        <row r="1695">
          <cell r="D1695">
            <v>530211</v>
          </cell>
        </row>
        <row r="1696">
          <cell r="D1696">
            <v>530212</v>
          </cell>
        </row>
        <row r="1697">
          <cell r="D1697">
            <v>530213</v>
          </cell>
        </row>
        <row r="1698">
          <cell r="D1698">
            <v>530214</v>
          </cell>
        </row>
        <row r="1699">
          <cell r="D1699">
            <v>530215</v>
          </cell>
        </row>
        <row r="1700">
          <cell r="D1700">
            <v>530216</v>
          </cell>
        </row>
        <row r="1701">
          <cell r="D1701">
            <v>530300</v>
          </cell>
        </row>
        <row r="1702">
          <cell r="D1702">
            <v>530301</v>
          </cell>
        </row>
        <row r="1703">
          <cell r="D1703">
            <v>530302</v>
          </cell>
        </row>
        <row r="1704">
          <cell r="D1704">
            <v>530303</v>
          </cell>
        </row>
        <row r="1705">
          <cell r="D1705">
            <v>530304</v>
          </cell>
        </row>
        <row r="1706">
          <cell r="D1706">
            <v>530306</v>
          </cell>
        </row>
        <row r="1707">
          <cell r="D1707">
            <v>530307</v>
          </cell>
        </row>
        <row r="1708">
          <cell r="D1708">
            <v>530308</v>
          </cell>
        </row>
        <row r="1709">
          <cell r="D1709">
            <v>530330</v>
          </cell>
        </row>
        <row r="1710">
          <cell r="D1710">
            <v>530331</v>
          </cell>
        </row>
        <row r="1711">
          <cell r="D1711">
            <v>530332</v>
          </cell>
        </row>
        <row r="1712">
          <cell r="D1712">
            <v>530333</v>
          </cell>
        </row>
        <row r="1713">
          <cell r="D1713">
            <v>530334</v>
          </cell>
        </row>
        <row r="1714">
          <cell r="D1714">
            <v>530335</v>
          </cell>
        </row>
        <row r="1715">
          <cell r="D1715">
            <v>530336</v>
          </cell>
        </row>
        <row r="1716">
          <cell r="D1716">
            <v>530340</v>
          </cell>
        </row>
        <row r="1717">
          <cell r="D1717">
            <v>530341</v>
          </cell>
        </row>
        <row r="1718">
          <cell r="D1718">
            <v>530342</v>
          </cell>
        </row>
        <row r="1719">
          <cell r="D1719">
            <v>530343</v>
          </cell>
        </row>
        <row r="1720">
          <cell r="D1720">
            <v>530344</v>
          </cell>
        </row>
        <row r="1721">
          <cell r="D1721">
            <v>530345</v>
          </cell>
        </row>
        <row r="1722">
          <cell r="D1722">
            <v>530346</v>
          </cell>
        </row>
        <row r="1723">
          <cell r="D1723">
            <v>530350</v>
          </cell>
        </row>
        <row r="1724">
          <cell r="D1724">
            <v>530351</v>
          </cell>
        </row>
        <row r="1725">
          <cell r="D1725">
            <v>530354</v>
          </cell>
        </row>
        <row r="1726">
          <cell r="D1726">
            <v>530355</v>
          </cell>
        </row>
        <row r="1727">
          <cell r="D1727">
            <v>530356</v>
          </cell>
        </row>
        <row r="1728">
          <cell r="D1728">
            <v>530400</v>
          </cell>
        </row>
        <row r="1729">
          <cell r="D1729">
            <v>530400</v>
          </cell>
        </row>
        <row r="1730">
          <cell r="D1730">
            <v>530401</v>
          </cell>
        </row>
        <row r="1731">
          <cell r="D1731">
            <v>530401</v>
          </cell>
        </row>
        <row r="1732">
          <cell r="D1732">
            <v>530402</v>
          </cell>
        </row>
        <row r="1733">
          <cell r="D1733">
            <v>530402</v>
          </cell>
        </row>
        <row r="1734">
          <cell r="D1734">
            <v>530403</v>
          </cell>
        </row>
        <row r="1735">
          <cell r="D1735">
            <v>530403</v>
          </cell>
        </row>
        <row r="1736">
          <cell r="D1736">
            <v>530404</v>
          </cell>
        </row>
        <row r="1737">
          <cell r="D1737">
            <v>530404</v>
          </cell>
        </row>
        <row r="1738">
          <cell r="D1738">
            <v>530405</v>
          </cell>
        </row>
        <row r="1739">
          <cell r="D1739">
            <v>530405</v>
          </cell>
        </row>
        <row r="1740">
          <cell r="D1740">
            <v>530406</v>
          </cell>
        </row>
        <row r="1741">
          <cell r="D1741">
            <v>530407</v>
          </cell>
        </row>
        <row r="1742">
          <cell r="D1742">
            <v>530408</v>
          </cell>
        </row>
        <row r="1743">
          <cell r="D1743">
            <v>530409</v>
          </cell>
        </row>
        <row r="1744">
          <cell r="D1744">
            <v>530410</v>
          </cell>
        </row>
        <row r="1745">
          <cell r="D1745">
            <v>530411</v>
          </cell>
        </row>
        <row r="1746">
          <cell r="D1746">
            <v>530412</v>
          </cell>
        </row>
        <row r="1747">
          <cell r="D1747">
            <v>530413</v>
          </cell>
        </row>
        <row r="1748">
          <cell r="D1748">
            <v>530414</v>
          </cell>
        </row>
        <row r="1749">
          <cell r="D1749">
            <v>530415</v>
          </cell>
        </row>
        <row r="1750">
          <cell r="D1750">
            <v>530416</v>
          </cell>
        </row>
        <row r="1751">
          <cell r="D1751">
            <v>530417</v>
          </cell>
        </row>
        <row r="1752">
          <cell r="D1752">
            <v>530418</v>
          </cell>
        </row>
        <row r="1753">
          <cell r="D1753">
            <v>530419</v>
          </cell>
        </row>
        <row r="1754">
          <cell r="D1754">
            <v>530420</v>
          </cell>
        </row>
        <row r="1755">
          <cell r="D1755">
            <v>530421</v>
          </cell>
        </row>
        <row r="1756">
          <cell r="D1756">
            <v>530422</v>
          </cell>
        </row>
        <row r="1757">
          <cell r="D1757">
            <v>530423</v>
          </cell>
        </row>
        <row r="1758">
          <cell r="D1758">
            <v>530424</v>
          </cell>
        </row>
        <row r="1759">
          <cell r="D1759">
            <v>530425</v>
          </cell>
        </row>
        <row r="1760">
          <cell r="D1760">
            <v>530426</v>
          </cell>
        </row>
        <row r="1761">
          <cell r="D1761">
            <v>530427</v>
          </cell>
        </row>
        <row r="1762">
          <cell r="D1762">
            <v>530428</v>
          </cell>
        </row>
        <row r="1763">
          <cell r="D1763">
            <v>530429</v>
          </cell>
        </row>
        <row r="1764">
          <cell r="D1764">
            <v>530430</v>
          </cell>
        </row>
        <row r="1765">
          <cell r="D1765">
            <v>530431</v>
          </cell>
        </row>
        <row r="1766">
          <cell r="D1766">
            <v>530432</v>
          </cell>
        </row>
        <row r="1767">
          <cell r="D1767">
            <v>530433</v>
          </cell>
        </row>
        <row r="1768">
          <cell r="D1768">
            <v>530434</v>
          </cell>
        </row>
        <row r="1769">
          <cell r="D1769">
            <v>530435</v>
          </cell>
        </row>
        <row r="1770">
          <cell r="D1770">
            <v>530436</v>
          </cell>
        </row>
        <row r="1771">
          <cell r="D1771">
            <v>530437</v>
          </cell>
        </row>
        <row r="1772">
          <cell r="D1772">
            <v>530438</v>
          </cell>
        </row>
        <row r="1773">
          <cell r="D1773">
            <v>530439</v>
          </cell>
        </row>
        <row r="1774">
          <cell r="D1774">
            <v>530440</v>
          </cell>
        </row>
        <row r="1775">
          <cell r="D1775">
            <v>530441</v>
          </cell>
        </row>
        <row r="1776">
          <cell r="D1776">
            <v>530442</v>
          </cell>
        </row>
        <row r="1777">
          <cell r="D1777">
            <v>530443</v>
          </cell>
        </row>
        <row r="1778">
          <cell r="D1778">
            <v>530444</v>
          </cell>
        </row>
        <row r="1779">
          <cell r="D1779">
            <v>530445</v>
          </cell>
        </row>
        <row r="1780">
          <cell r="D1780">
            <v>530446</v>
          </cell>
        </row>
        <row r="1781">
          <cell r="D1781">
            <v>530447</v>
          </cell>
        </row>
        <row r="1782">
          <cell r="D1782">
            <v>530448</v>
          </cell>
        </row>
        <row r="1783">
          <cell r="D1783">
            <v>530449</v>
          </cell>
        </row>
        <row r="1784">
          <cell r="D1784">
            <v>530450</v>
          </cell>
        </row>
        <row r="1785">
          <cell r="D1785">
            <v>530450</v>
          </cell>
        </row>
        <row r="1786">
          <cell r="D1786">
            <v>530451</v>
          </cell>
        </row>
        <row r="1787">
          <cell r="D1787">
            <v>530451</v>
          </cell>
        </row>
        <row r="1788">
          <cell r="D1788">
            <v>530452</v>
          </cell>
        </row>
        <row r="1789">
          <cell r="D1789">
            <v>530452</v>
          </cell>
        </row>
        <row r="1790">
          <cell r="D1790">
            <v>530453</v>
          </cell>
        </row>
        <row r="1791">
          <cell r="D1791">
            <v>530453</v>
          </cell>
        </row>
        <row r="1792">
          <cell r="D1792">
            <v>530454</v>
          </cell>
        </row>
        <row r="1793">
          <cell r="D1793">
            <v>530455</v>
          </cell>
        </row>
        <row r="1794">
          <cell r="D1794">
            <v>530456</v>
          </cell>
        </row>
        <row r="1795">
          <cell r="D1795">
            <v>530457</v>
          </cell>
        </row>
        <row r="1796">
          <cell r="D1796">
            <v>530458</v>
          </cell>
        </row>
        <row r="1797">
          <cell r="D1797">
            <v>530459</v>
          </cell>
        </row>
        <row r="1798">
          <cell r="D1798">
            <v>530460</v>
          </cell>
        </row>
        <row r="1799">
          <cell r="D1799">
            <v>530461</v>
          </cell>
        </row>
        <row r="1800">
          <cell r="D1800">
            <v>530462</v>
          </cell>
        </row>
        <row r="1801">
          <cell r="D1801">
            <v>530463</v>
          </cell>
        </row>
        <row r="1802">
          <cell r="D1802">
            <v>530464</v>
          </cell>
        </row>
        <row r="1803">
          <cell r="D1803">
            <v>530470</v>
          </cell>
        </row>
        <row r="1804">
          <cell r="D1804">
            <v>530471</v>
          </cell>
        </row>
        <row r="1805">
          <cell r="D1805">
            <v>530472</v>
          </cell>
        </row>
        <row r="1806">
          <cell r="D1806">
            <v>530473</v>
          </cell>
        </row>
        <row r="1807">
          <cell r="D1807">
            <v>530474</v>
          </cell>
        </row>
        <row r="1808">
          <cell r="D1808">
            <v>530475</v>
          </cell>
        </row>
        <row r="1809">
          <cell r="D1809">
            <v>530476</v>
          </cell>
        </row>
        <row r="1810">
          <cell r="D1810">
            <v>530477</v>
          </cell>
        </row>
        <row r="1811">
          <cell r="D1811">
            <v>530478</v>
          </cell>
        </row>
        <row r="1812">
          <cell r="D1812">
            <v>530479</v>
          </cell>
        </row>
        <row r="1813">
          <cell r="D1813">
            <v>530480</v>
          </cell>
        </row>
        <row r="1814">
          <cell r="D1814">
            <v>530481</v>
          </cell>
        </row>
        <row r="1815">
          <cell r="D1815">
            <v>530482</v>
          </cell>
        </row>
        <row r="1816">
          <cell r="D1816">
            <v>530483</v>
          </cell>
        </row>
        <row r="1817">
          <cell r="D1817">
            <v>530484</v>
          </cell>
        </row>
        <row r="1818">
          <cell r="D1818">
            <v>530485</v>
          </cell>
        </row>
        <row r="1819">
          <cell r="D1819">
            <v>530486</v>
          </cell>
        </row>
        <row r="1820">
          <cell r="D1820">
            <v>530487</v>
          </cell>
        </row>
        <row r="1821">
          <cell r="D1821">
            <v>530488</v>
          </cell>
        </row>
        <row r="1822">
          <cell r="D1822">
            <v>530489</v>
          </cell>
        </row>
        <row r="1823">
          <cell r="D1823">
            <v>530490</v>
          </cell>
        </row>
        <row r="1824">
          <cell r="D1824">
            <v>530491</v>
          </cell>
        </row>
        <row r="1825">
          <cell r="D1825">
            <v>530492</v>
          </cell>
        </row>
        <row r="1826">
          <cell r="D1826">
            <v>530493</v>
          </cell>
        </row>
        <row r="1827">
          <cell r="D1827">
            <v>530494</v>
          </cell>
        </row>
        <row r="1828">
          <cell r="D1828">
            <v>530495</v>
          </cell>
        </row>
        <row r="1829">
          <cell r="D1829">
            <v>530496</v>
          </cell>
        </row>
        <row r="1830">
          <cell r="D1830">
            <v>530497</v>
          </cell>
        </row>
        <row r="1831">
          <cell r="D1831">
            <v>530498</v>
          </cell>
        </row>
        <row r="1832">
          <cell r="D1832">
            <v>530499</v>
          </cell>
        </row>
        <row r="1833">
          <cell r="D1833">
            <v>530500</v>
          </cell>
        </row>
        <row r="1834">
          <cell r="D1834">
            <v>530509</v>
          </cell>
        </row>
        <row r="1835">
          <cell r="D1835">
            <v>530510</v>
          </cell>
        </row>
        <row r="1836">
          <cell r="D1836">
            <v>530511</v>
          </cell>
        </row>
        <row r="1837">
          <cell r="D1837">
            <v>530512</v>
          </cell>
        </row>
        <row r="1838">
          <cell r="D1838">
            <v>530513</v>
          </cell>
        </row>
        <row r="1839">
          <cell r="D1839">
            <v>530514</v>
          </cell>
        </row>
        <row r="1840">
          <cell r="D1840">
            <v>530515</v>
          </cell>
        </row>
        <row r="1841">
          <cell r="D1841">
            <v>530516</v>
          </cell>
        </row>
        <row r="1842">
          <cell r="D1842">
            <v>530517</v>
          </cell>
        </row>
        <row r="1843">
          <cell r="D1843">
            <v>530518</v>
          </cell>
        </row>
        <row r="1844">
          <cell r="D1844">
            <v>530519</v>
          </cell>
        </row>
        <row r="1845">
          <cell r="D1845">
            <v>530520</v>
          </cell>
        </row>
        <row r="1846">
          <cell r="D1846">
            <v>530521</v>
          </cell>
        </row>
        <row r="1847">
          <cell r="D1847">
            <v>530522</v>
          </cell>
        </row>
        <row r="1848">
          <cell r="D1848">
            <v>530523</v>
          </cell>
        </row>
        <row r="1849">
          <cell r="D1849">
            <v>530524</v>
          </cell>
        </row>
        <row r="1850">
          <cell r="D1850">
            <v>530525</v>
          </cell>
        </row>
        <row r="1851">
          <cell r="D1851">
            <v>530526</v>
          </cell>
        </row>
        <row r="1852">
          <cell r="D1852">
            <v>530527</v>
          </cell>
        </row>
        <row r="1853">
          <cell r="D1853">
            <v>530528</v>
          </cell>
        </row>
        <row r="1854">
          <cell r="D1854">
            <v>530529</v>
          </cell>
        </row>
        <row r="1855">
          <cell r="D1855">
            <v>530530</v>
          </cell>
        </row>
        <row r="1856">
          <cell r="D1856">
            <v>530531</v>
          </cell>
        </row>
        <row r="1857">
          <cell r="D1857">
            <v>530532</v>
          </cell>
        </row>
        <row r="1858">
          <cell r="D1858">
            <v>530533</v>
          </cell>
        </row>
        <row r="1859">
          <cell r="D1859">
            <v>530534</v>
          </cell>
        </row>
        <row r="1860">
          <cell r="D1860">
            <v>530535</v>
          </cell>
        </row>
        <row r="1861">
          <cell r="D1861">
            <v>530536</v>
          </cell>
        </row>
        <row r="1862">
          <cell r="D1862">
            <v>530537</v>
          </cell>
        </row>
        <row r="1863">
          <cell r="D1863">
            <v>530538</v>
          </cell>
        </row>
        <row r="1864">
          <cell r="D1864">
            <v>530539</v>
          </cell>
        </row>
        <row r="1865">
          <cell r="D1865">
            <v>530540</v>
          </cell>
        </row>
        <row r="1866">
          <cell r="D1866">
            <v>530541</v>
          </cell>
        </row>
        <row r="1867">
          <cell r="D1867">
            <v>530542</v>
          </cell>
        </row>
        <row r="1868">
          <cell r="D1868">
            <v>530543</v>
          </cell>
        </row>
        <row r="1869">
          <cell r="D1869">
            <v>530544</v>
          </cell>
        </row>
        <row r="1870">
          <cell r="D1870">
            <v>530545</v>
          </cell>
        </row>
        <row r="1871">
          <cell r="D1871">
            <v>530546</v>
          </cell>
        </row>
        <row r="1872">
          <cell r="D1872">
            <v>530547</v>
          </cell>
        </row>
        <row r="1873">
          <cell r="D1873">
            <v>530548</v>
          </cell>
        </row>
        <row r="1874">
          <cell r="D1874">
            <v>530549</v>
          </cell>
        </row>
        <row r="1875">
          <cell r="D1875">
            <v>530550</v>
          </cell>
        </row>
        <row r="1876">
          <cell r="D1876">
            <v>530551</v>
          </cell>
        </row>
        <row r="1877">
          <cell r="D1877">
            <v>530552</v>
          </cell>
        </row>
        <row r="1878">
          <cell r="D1878">
            <v>530552</v>
          </cell>
        </row>
        <row r="1879">
          <cell r="D1879">
            <v>530553</v>
          </cell>
        </row>
        <row r="1880">
          <cell r="D1880">
            <v>530554</v>
          </cell>
        </row>
        <row r="1881">
          <cell r="D1881">
            <v>530555</v>
          </cell>
        </row>
        <row r="1882">
          <cell r="D1882">
            <v>530556</v>
          </cell>
        </row>
        <row r="1883">
          <cell r="D1883">
            <v>530557</v>
          </cell>
        </row>
        <row r="1884">
          <cell r="D1884">
            <v>530558</v>
          </cell>
        </row>
        <row r="1885">
          <cell r="D1885">
            <v>530559</v>
          </cell>
        </row>
        <row r="1886">
          <cell r="D1886">
            <v>530560</v>
          </cell>
        </row>
        <row r="1887">
          <cell r="D1887">
            <v>530561</v>
          </cell>
        </row>
        <row r="1888">
          <cell r="D1888">
            <v>530562</v>
          </cell>
        </row>
        <row r="1889">
          <cell r="D1889">
            <v>530563</v>
          </cell>
        </row>
        <row r="1890">
          <cell r="D1890">
            <v>530564</v>
          </cell>
        </row>
        <row r="1891">
          <cell r="D1891">
            <v>530568</v>
          </cell>
        </row>
        <row r="1892">
          <cell r="D1892">
            <v>530570</v>
          </cell>
        </row>
        <row r="1893">
          <cell r="D1893">
            <v>530571</v>
          </cell>
        </row>
        <row r="1894">
          <cell r="D1894">
            <v>530572</v>
          </cell>
        </row>
        <row r="1895">
          <cell r="D1895">
            <v>530573</v>
          </cell>
        </row>
        <row r="1896">
          <cell r="D1896">
            <v>530574</v>
          </cell>
        </row>
        <row r="1897">
          <cell r="D1897">
            <v>530575</v>
          </cell>
        </row>
        <row r="1898">
          <cell r="D1898">
            <v>530576</v>
          </cell>
        </row>
        <row r="1899">
          <cell r="D1899">
            <v>530577</v>
          </cell>
        </row>
        <row r="1900">
          <cell r="D1900">
            <v>530578</v>
          </cell>
        </row>
        <row r="1901">
          <cell r="D1901">
            <v>530579</v>
          </cell>
        </row>
        <row r="1902">
          <cell r="D1902">
            <v>530580</v>
          </cell>
        </row>
        <row r="1903">
          <cell r="D1903">
            <v>530581</v>
          </cell>
        </row>
        <row r="1904">
          <cell r="D1904">
            <v>530582</v>
          </cell>
        </row>
        <row r="1905">
          <cell r="D1905">
            <v>530583</v>
          </cell>
        </row>
        <row r="1906">
          <cell r="D1906">
            <v>530584</v>
          </cell>
        </row>
        <row r="1907">
          <cell r="D1907">
            <v>530585</v>
          </cell>
        </row>
        <row r="1908">
          <cell r="D1908">
            <v>530586</v>
          </cell>
        </row>
        <row r="1909">
          <cell r="D1909">
            <v>530587</v>
          </cell>
        </row>
        <row r="1910">
          <cell r="D1910">
            <v>530588</v>
          </cell>
        </row>
        <row r="1911">
          <cell r="D1911">
            <v>530589</v>
          </cell>
        </row>
        <row r="1912">
          <cell r="D1912">
            <v>530590</v>
          </cell>
        </row>
        <row r="1913">
          <cell r="D1913">
            <v>530591</v>
          </cell>
        </row>
        <row r="1914">
          <cell r="D1914">
            <v>530592</v>
          </cell>
        </row>
        <row r="1915">
          <cell r="D1915">
            <v>530593</v>
          </cell>
        </row>
        <row r="1916">
          <cell r="D1916">
            <v>530665</v>
          </cell>
        </row>
        <row r="1917">
          <cell r="D1917">
            <v>530750</v>
          </cell>
        </row>
        <row r="1918">
          <cell r="D1918">
            <v>530751</v>
          </cell>
        </row>
        <row r="1919">
          <cell r="D1919">
            <v>530752</v>
          </cell>
        </row>
        <row r="1920">
          <cell r="D1920">
            <v>530753</v>
          </cell>
        </row>
        <row r="1921">
          <cell r="D1921">
            <v>530754</v>
          </cell>
        </row>
        <row r="1922">
          <cell r="D1922">
            <v>530755</v>
          </cell>
        </row>
        <row r="1923">
          <cell r="D1923">
            <v>530756</v>
          </cell>
        </row>
        <row r="1924">
          <cell r="D1924">
            <v>530757</v>
          </cell>
        </row>
        <row r="1925">
          <cell r="D1925">
            <v>530758</v>
          </cell>
        </row>
        <row r="1926">
          <cell r="D1926">
            <v>530759</v>
          </cell>
        </row>
        <row r="1927">
          <cell r="D1927">
            <v>530760</v>
          </cell>
        </row>
        <row r="1928">
          <cell r="D1928">
            <v>530761</v>
          </cell>
        </row>
        <row r="1929">
          <cell r="D1929">
            <v>530780</v>
          </cell>
        </row>
        <row r="1930">
          <cell r="D1930">
            <v>530781</v>
          </cell>
        </row>
        <row r="1931">
          <cell r="D1931">
            <v>530782</v>
          </cell>
        </row>
        <row r="1932">
          <cell r="D1932">
            <v>530783</v>
          </cell>
        </row>
        <row r="1933">
          <cell r="D1933">
            <v>530784</v>
          </cell>
        </row>
        <row r="1934">
          <cell r="D1934">
            <v>530785</v>
          </cell>
        </row>
        <row r="1935">
          <cell r="D1935">
            <v>530786</v>
          </cell>
        </row>
        <row r="1936">
          <cell r="D1936">
            <v>530787</v>
          </cell>
        </row>
        <row r="1937">
          <cell r="D1937">
            <v>530788</v>
          </cell>
        </row>
        <row r="1938">
          <cell r="D1938">
            <v>530789</v>
          </cell>
        </row>
        <row r="1939">
          <cell r="D1939">
            <v>530800</v>
          </cell>
        </row>
        <row r="1940">
          <cell r="D1940">
            <v>530801</v>
          </cell>
        </row>
        <row r="1941">
          <cell r="D1941">
            <v>530998</v>
          </cell>
        </row>
        <row r="1942">
          <cell r="D1942">
            <v>530999</v>
          </cell>
        </row>
        <row r="1943">
          <cell r="D1943">
            <v>531000</v>
          </cell>
        </row>
        <row r="1944">
          <cell r="D1944">
            <v>531065</v>
          </cell>
        </row>
        <row r="1945">
          <cell r="D1945">
            <v>531065</v>
          </cell>
        </row>
        <row r="1946">
          <cell r="D1946">
            <v>531065</v>
          </cell>
        </row>
        <row r="1947">
          <cell r="D1947">
            <v>532000</v>
          </cell>
        </row>
        <row r="1948">
          <cell r="D1948">
            <v>532001</v>
          </cell>
        </row>
        <row r="1949">
          <cell r="D1949">
            <v>532002</v>
          </cell>
        </row>
        <row r="1950">
          <cell r="D1950">
            <v>532004</v>
          </cell>
        </row>
        <row r="1951">
          <cell r="D1951">
            <v>532010</v>
          </cell>
        </row>
        <row r="1952">
          <cell r="D1952">
            <v>532011</v>
          </cell>
        </row>
        <row r="1953">
          <cell r="D1953">
            <v>532012</v>
          </cell>
        </row>
        <row r="1954">
          <cell r="D1954">
            <v>532300</v>
          </cell>
        </row>
        <row r="1955">
          <cell r="D1955">
            <v>532301</v>
          </cell>
        </row>
        <row r="1956">
          <cell r="D1956">
            <v>532302</v>
          </cell>
        </row>
        <row r="1957">
          <cell r="D1957">
            <v>532302</v>
          </cell>
        </row>
        <row r="1958">
          <cell r="D1958">
            <v>532302</v>
          </cell>
        </row>
        <row r="1959">
          <cell r="D1959">
            <v>532304</v>
          </cell>
        </row>
        <row r="1960">
          <cell r="D1960">
            <v>532310</v>
          </cell>
        </row>
        <row r="1961">
          <cell r="D1961">
            <v>532311</v>
          </cell>
        </row>
        <row r="1962">
          <cell r="D1962">
            <v>532399</v>
          </cell>
        </row>
        <row r="1963">
          <cell r="D1963">
            <v>532421</v>
          </cell>
        </row>
        <row r="1964">
          <cell r="D1964">
            <v>532422</v>
          </cell>
        </row>
        <row r="1965">
          <cell r="D1965">
            <v>532423</v>
          </cell>
        </row>
        <row r="1966">
          <cell r="D1966">
            <v>532424</v>
          </cell>
        </row>
        <row r="1967">
          <cell r="D1967">
            <v>532425</v>
          </cell>
        </row>
        <row r="1968">
          <cell r="D1968">
            <v>532426</v>
          </cell>
        </row>
        <row r="1969">
          <cell r="D1969">
            <v>532427</v>
          </cell>
        </row>
        <row r="1970">
          <cell r="D1970">
            <v>532428</v>
          </cell>
        </row>
        <row r="1971">
          <cell r="D1971">
            <v>532429</v>
          </cell>
        </row>
        <row r="1972">
          <cell r="D1972">
            <v>532430</v>
          </cell>
        </row>
        <row r="1973">
          <cell r="D1973">
            <v>532431</v>
          </cell>
        </row>
        <row r="1974">
          <cell r="D1974">
            <v>532432</v>
          </cell>
        </row>
        <row r="1975">
          <cell r="D1975">
            <v>532433</v>
          </cell>
        </row>
        <row r="1976">
          <cell r="D1976">
            <v>532434</v>
          </cell>
        </row>
        <row r="1977">
          <cell r="D1977">
            <v>532435</v>
          </cell>
        </row>
        <row r="1978">
          <cell r="D1978">
            <v>532436</v>
          </cell>
        </row>
        <row r="1979">
          <cell r="D1979">
            <v>532437</v>
          </cell>
        </row>
        <row r="1980">
          <cell r="D1980">
            <v>532438</v>
          </cell>
        </row>
        <row r="1981">
          <cell r="D1981">
            <v>532439</v>
          </cell>
        </row>
        <row r="1982">
          <cell r="D1982">
            <v>532440</v>
          </cell>
        </row>
        <row r="1983">
          <cell r="D1983">
            <v>532441</v>
          </cell>
        </row>
        <row r="1984">
          <cell r="D1984">
            <v>532999</v>
          </cell>
        </row>
        <row r="1985">
          <cell r="D1985">
            <v>533000</v>
          </cell>
        </row>
        <row r="1986">
          <cell r="D1986">
            <v>533000</v>
          </cell>
        </row>
        <row r="1987">
          <cell r="D1987">
            <v>533000</v>
          </cell>
        </row>
        <row r="1988">
          <cell r="D1988">
            <v>533000</v>
          </cell>
        </row>
        <row r="1989">
          <cell r="D1989">
            <v>533000</v>
          </cell>
        </row>
        <row r="1990">
          <cell r="D1990">
            <v>533000</v>
          </cell>
        </row>
        <row r="1991">
          <cell r="D1991">
            <v>533000</v>
          </cell>
        </row>
        <row r="1992">
          <cell r="D1992">
            <v>534000</v>
          </cell>
        </row>
        <row r="1993">
          <cell r="D1993">
            <v>534400</v>
          </cell>
        </row>
        <row r="1994">
          <cell r="D1994">
            <v>535400</v>
          </cell>
        </row>
        <row r="1995">
          <cell r="D1995">
            <v>535401</v>
          </cell>
        </row>
        <row r="1996">
          <cell r="D1996">
            <v>535402</v>
          </cell>
        </row>
        <row r="1997">
          <cell r="D1997">
            <v>535403</v>
          </cell>
        </row>
        <row r="1998">
          <cell r="D1998">
            <v>535404</v>
          </cell>
        </row>
        <row r="1999">
          <cell r="D1999">
            <v>536000</v>
          </cell>
        </row>
        <row r="2000">
          <cell r="D2000">
            <v>536000</v>
          </cell>
        </row>
        <row r="2001">
          <cell r="D2001">
            <v>536000</v>
          </cell>
        </row>
        <row r="2002">
          <cell r="D2002">
            <v>536001</v>
          </cell>
        </row>
        <row r="2003">
          <cell r="D2003">
            <v>536001</v>
          </cell>
        </row>
        <row r="2004">
          <cell r="D2004">
            <v>536001</v>
          </cell>
        </row>
        <row r="2005">
          <cell r="D2005">
            <v>536001</v>
          </cell>
        </row>
        <row r="2006">
          <cell r="D2006">
            <v>536001</v>
          </cell>
        </row>
        <row r="2007">
          <cell r="D2007">
            <v>536001</v>
          </cell>
        </row>
        <row r="2008">
          <cell r="D2008">
            <v>536001</v>
          </cell>
        </row>
        <row r="2009">
          <cell r="D2009">
            <v>536002</v>
          </cell>
        </row>
        <row r="2010">
          <cell r="D2010">
            <v>536002</v>
          </cell>
        </row>
        <row r="2011">
          <cell r="D2011">
            <v>536002</v>
          </cell>
        </row>
        <row r="2012">
          <cell r="D2012">
            <v>536065</v>
          </cell>
        </row>
        <row r="2013">
          <cell r="D2013">
            <v>536165</v>
          </cell>
        </row>
        <row r="2014">
          <cell r="D2014">
            <v>536400</v>
          </cell>
        </row>
        <row r="2015">
          <cell r="D2015">
            <v>536401</v>
          </cell>
        </row>
        <row r="2016">
          <cell r="D2016">
            <v>536402</v>
          </cell>
        </row>
        <row r="2017">
          <cell r="D2017">
            <v>536403</v>
          </cell>
        </row>
        <row r="2018">
          <cell r="D2018">
            <v>536404</v>
          </cell>
        </row>
        <row r="2019">
          <cell r="D2019">
            <v>536405</v>
          </cell>
        </row>
        <row r="2020">
          <cell r="D2020">
            <v>536406</v>
          </cell>
        </row>
        <row r="2021">
          <cell r="D2021">
            <v>536407</v>
          </cell>
        </row>
        <row r="2022">
          <cell r="D2022">
            <v>536469</v>
          </cell>
        </row>
        <row r="2023">
          <cell r="D2023">
            <v>537000</v>
          </cell>
        </row>
        <row r="2024">
          <cell r="D2024">
            <v>537065</v>
          </cell>
        </row>
        <row r="2025">
          <cell r="D2025">
            <v>537888</v>
          </cell>
        </row>
        <row r="2026">
          <cell r="D2026">
            <v>537999</v>
          </cell>
        </row>
        <row r="2027">
          <cell r="D2027">
            <v>539000</v>
          </cell>
        </row>
        <row r="2028">
          <cell r="D2028">
            <v>539001</v>
          </cell>
        </row>
        <row r="2029">
          <cell r="D2029">
            <v>539001</v>
          </cell>
        </row>
        <row r="2030">
          <cell r="D2030">
            <v>539001</v>
          </cell>
        </row>
        <row r="2031">
          <cell r="D2031">
            <v>539400</v>
          </cell>
        </row>
        <row r="2032">
          <cell r="D2032">
            <v>539401</v>
          </cell>
        </row>
        <row r="2033">
          <cell r="D2033">
            <v>539402</v>
          </cell>
        </row>
        <row r="2034">
          <cell r="D2034">
            <v>539403</v>
          </cell>
        </row>
        <row r="2035">
          <cell r="D2035">
            <v>539404</v>
          </cell>
        </row>
        <row r="2036">
          <cell r="D2036">
            <v>539405</v>
          </cell>
        </row>
        <row r="2037">
          <cell r="D2037">
            <v>539406</v>
          </cell>
        </row>
        <row r="2038">
          <cell r="D2038">
            <v>550000</v>
          </cell>
        </row>
        <row r="2039">
          <cell r="D2039">
            <v>550000</v>
          </cell>
        </row>
        <row r="2040">
          <cell r="D2040">
            <v>550000</v>
          </cell>
        </row>
        <row r="2041">
          <cell r="D2041">
            <v>550000</v>
          </cell>
        </row>
        <row r="2042">
          <cell r="D2042">
            <v>550000</v>
          </cell>
        </row>
        <row r="2043">
          <cell r="D2043">
            <v>550000</v>
          </cell>
        </row>
        <row r="2044">
          <cell r="D2044">
            <v>550000</v>
          </cell>
        </row>
        <row r="2045">
          <cell r="D2045">
            <v>550400</v>
          </cell>
        </row>
        <row r="2046">
          <cell r="D2046">
            <v>550401</v>
          </cell>
        </row>
        <row r="2047">
          <cell r="D2047">
            <v>550402</v>
          </cell>
        </row>
        <row r="2048">
          <cell r="D2048">
            <v>550403</v>
          </cell>
        </row>
        <row r="2049">
          <cell r="D2049">
            <v>550404</v>
          </cell>
        </row>
        <row r="2050">
          <cell r="D2050">
            <v>550405</v>
          </cell>
        </row>
        <row r="2051">
          <cell r="D2051">
            <v>550406</v>
          </cell>
        </row>
        <row r="2052">
          <cell r="D2052">
            <v>550407</v>
          </cell>
        </row>
        <row r="2053">
          <cell r="D2053">
            <v>550408</v>
          </cell>
        </row>
        <row r="2054">
          <cell r="D2054">
            <v>550409</v>
          </cell>
        </row>
        <row r="2055">
          <cell r="D2055">
            <v>550410</v>
          </cell>
        </row>
        <row r="2056">
          <cell r="D2056">
            <v>550411</v>
          </cell>
        </row>
        <row r="2057">
          <cell r="D2057">
            <v>550499</v>
          </cell>
        </row>
        <row r="2058">
          <cell r="D2058">
            <v>551000</v>
          </cell>
        </row>
        <row r="2059">
          <cell r="D2059">
            <v>551000</v>
          </cell>
        </row>
        <row r="2060">
          <cell r="D2060">
            <v>551000</v>
          </cell>
        </row>
        <row r="2061">
          <cell r="D2061">
            <v>551000</v>
          </cell>
        </row>
        <row r="2062">
          <cell r="D2062">
            <v>551000</v>
          </cell>
        </row>
        <row r="2063">
          <cell r="D2063">
            <v>551000</v>
          </cell>
        </row>
        <row r="2064">
          <cell r="D2064">
            <v>551000</v>
          </cell>
        </row>
        <row r="2065">
          <cell r="D2065">
            <v>551001</v>
          </cell>
        </row>
        <row r="2066">
          <cell r="D2066">
            <v>551001</v>
          </cell>
        </row>
        <row r="2067">
          <cell r="D2067">
            <v>551001</v>
          </cell>
        </row>
        <row r="2068">
          <cell r="D2068">
            <v>551001</v>
          </cell>
        </row>
        <row r="2069">
          <cell r="D2069">
            <v>551001</v>
          </cell>
        </row>
        <row r="2070">
          <cell r="D2070">
            <v>551001</v>
          </cell>
        </row>
        <row r="2071">
          <cell r="D2071">
            <v>551001</v>
          </cell>
        </row>
        <row r="2072">
          <cell r="D2072">
            <v>551100</v>
          </cell>
        </row>
        <row r="2073">
          <cell r="D2073">
            <v>551100</v>
          </cell>
        </row>
        <row r="2074">
          <cell r="D2074">
            <v>551100</v>
          </cell>
        </row>
        <row r="2075">
          <cell r="D2075">
            <v>551100</v>
          </cell>
        </row>
        <row r="2076">
          <cell r="D2076">
            <v>551100</v>
          </cell>
        </row>
        <row r="2077">
          <cell r="D2077">
            <v>551100</v>
          </cell>
        </row>
        <row r="2078">
          <cell r="D2078">
            <v>551100</v>
          </cell>
        </row>
        <row r="2079">
          <cell r="D2079">
            <v>551101</v>
          </cell>
        </row>
        <row r="2080">
          <cell r="D2080">
            <v>551101</v>
          </cell>
        </row>
        <row r="2081">
          <cell r="D2081">
            <v>551101</v>
          </cell>
        </row>
        <row r="2082">
          <cell r="D2082">
            <v>551101</v>
          </cell>
        </row>
        <row r="2083">
          <cell r="D2083">
            <v>551101</v>
          </cell>
        </row>
        <row r="2084">
          <cell r="D2084">
            <v>551101</v>
          </cell>
        </row>
        <row r="2085">
          <cell r="D2085">
            <v>551101</v>
          </cell>
        </row>
        <row r="2086">
          <cell r="D2086">
            <v>551400</v>
          </cell>
        </row>
        <row r="2087">
          <cell r="D2087">
            <v>551401</v>
          </cell>
        </row>
        <row r="2088">
          <cell r="D2088">
            <v>551450</v>
          </cell>
        </row>
        <row r="2089">
          <cell r="D2089">
            <v>551451</v>
          </cell>
        </row>
        <row r="2090">
          <cell r="D2090">
            <v>551452</v>
          </cell>
        </row>
        <row r="2091">
          <cell r="D2091">
            <v>552000</v>
          </cell>
        </row>
        <row r="2092">
          <cell r="D2092">
            <v>552000</v>
          </cell>
        </row>
        <row r="2093">
          <cell r="D2093">
            <v>552000</v>
          </cell>
        </row>
        <row r="2094">
          <cell r="D2094">
            <v>552000</v>
          </cell>
        </row>
        <row r="2095">
          <cell r="D2095">
            <v>552000</v>
          </cell>
        </row>
        <row r="2096">
          <cell r="D2096">
            <v>552000</v>
          </cell>
        </row>
        <row r="2097">
          <cell r="D2097">
            <v>552000</v>
          </cell>
        </row>
        <row r="2098">
          <cell r="D2098">
            <v>552400</v>
          </cell>
        </row>
        <row r="2099">
          <cell r="D2099">
            <v>557000</v>
          </cell>
        </row>
        <row r="2100">
          <cell r="D2100">
            <v>557000</v>
          </cell>
        </row>
        <row r="2101">
          <cell r="D2101">
            <v>557000</v>
          </cell>
        </row>
        <row r="2102">
          <cell r="D2102">
            <v>557000</v>
          </cell>
        </row>
        <row r="2103">
          <cell r="D2103">
            <v>557000</v>
          </cell>
        </row>
        <row r="2104">
          <cell r="D2104">
            <v>557000</v>
          </cell>
        </row>
        <row r="2105">
          <cell r="D2105">
            <v>557000</v>
          </cell>
        </row>
        <row r="2106">
          <cell r="D2106">
            <v>557065</v>
          </cell>
        </row>
        <row r="2107">
          <cell r="D2107">
            <v>557065</v>
          </cell>
        </row>
        <row r="2108">
          <cell r="D2108">
            <v>557065</v>
          </cell>
        </row>
        <row r="2109">
          <cell r="D2109">
            <v>557065</v>
          </cell>
        </row>
        <row r="2110">
          <cell r="D2110">
            <v>557065</v>
          </cell>
        </row>
        <row r="2111">
          <cell r="D2111">
            <v>557065</v>
          </cell>
        </row>
        <row r="2112">
          <cell r="D2112">
            <v>557065</v>
          </cell>
        </row>
        <row r="2113">
          <cell r="D2113">
            <v>557400</v>
          </cell>
        </row>
        <row r="2114">
          <cell r="D2114">
            <v>559000</v>
          </cell>
        </row>
        <row r="2115">
          <cell r="D2115">
            <v>559000</v>
          </cell>
        </row>
        <row r="2116">
          <cell r="D2116">
            <v>559000</v>
          </cell>
        </row>
        <row r="2117">
          <cell r="D2117">
            <v>559000</v>
          </cell>
        </row>
        <row r="2118">
          <cell r="D2118">
            <v>559000</v>
          </cell>
        </row>
        <row r="2119">
          <cell r="D2119">
            <v>559000</v>
          </cell>
        </row>
        <row r="2120">
          <cell r="D2120">
            <v>559000</v>
          </cell>
        </row>
        <row r="2121">
          <cell r="D2121">
            <v>559001</v>
          </cell>
        </row>
        <row r="2122">
          <cell r="D2122">
            <v>559001</v>
          </cell>
        </row>
        <row r="2123">
          <cell r="D2123">
            <v>559001</v>
          </cell>
        </row>
        <row r="2124">
          <cell r="D2124">
            <v>559001</v>
          </cell>
        </row>
        <row r="2125">
          <cell r="D2125">
            <v>559001</v>
          </cell>
        </row>
        <row r="2126">
          <cell r="D2126">
            <v>559001</v>
          </cell>
        </row>
        <row r="2127">
          <cell r="D2127">
            <v>559001</v>
          </cell>
        </row>
        <row r="2128">
          <cell r="D2128">
            <v>559065</v>
          </cell>
        </row>
        <row r="2129">
          <cell r="D2129">
            <v>559065</v>
          </cell>
        </row>
        <row r="2130">
          <cell r="D2130">
            <v>559065</v>
          </cell>
        </row>
        <row r="2131">
          <cell r="D2131">
            <v>559065</v>
          </cell>
        </row>
        <row r="2132">
          <cell r="D2132">
            <v>559065</v>
          </cell>
        </row>
        <row r="2133">
          <cell r="D2133">
            <v>559065</v>
          </cell>
        </row>
        <row r="2134">
          <cell r="D2134">
            <v>559065</v>
          </cell>
        </row>
        <row r="2135">
          <cell r="D2135">
            <v>559400</v>
          </cell>
        </row>
        <row r="2136">
          <cell r="D2136">
            <v>559401</v>
          </cell>
        </row>
        <row r="2137">
          <cell r="D2137">
            <v>559402</v>
          </cell>
        </row>
        <row r="2138">
          <cell r="D2138">
            <v>559403</v>
          </cell>
        </row>
        <row r="2139">
          <cell r="D2139">
            <v>559404</v>
          </cell>
        </row>
        <row r="2140">
          <cell r="D2140">
            <v>559405</v>
          </cell>
        </row>
        <row r="2141">
          <cell r="D2141">
            <v>559406</v>
          </cell>
        </row>
        <row r="2142">
          <cell r="D2142">
            <v>559407</v>
          </cell>
        </row>
        <row r="2143">
          <cell r="D2143">
            <v>559408</v>
          </cell>
        </row>
        <row r="2144">
          <cell r="D2144">
            <v>559409</v>
          </cell>
        </row>
        <row r="2145">
          <cell r="D2145">
            <v>559410</v>
          </cell>
        </row>
        <row r="2146">
          <cell r="D2146">
            <v>559411</v>
          </cell>
        </row>
        <row r="2147">
          <cell r="D2147">
            <v>559412</v>
          </cell>
        </row>
        <row r="2148">
          <cell r="D2148">
            <v>559413</v>
          </cell>
        </row>
        <row r="2149">
          <cell r="D2149">
            <v>559414</v>
          </cell>
        </row>
        <row r="2150">
          <cell r="D2150">
            <v>559415</v>
          </cell>
        </row>
        <row r="2151">
          <cell r="D2151">
            <v>559416</v>
          </cell>
        </row>
        <row r="2152">
          <cell r="D2152">
            <v>559417</v>
          </cell>
        </row>
        <row r="2153">
          <cell r="D2153">
            <v>559418</v>
          </cell>
        </row>
        <row r="2154">
          <cell r="D2154">
            <v>559419</v>
          </cell>
        </row>
        <row r="2155">
          <cell r="D2155">
            <v>559420</v>
          </cell>
        </row>
        <row r="2156">
          <cell r="D2156">
            <v>559421</v>
          </cell>
        </row>
        <row r="2157">
          <cell r="D2157">
            <v>559422</v>
          </cell>
        </row>
        <row r="2158">
          <cell r="D2158">
            <v>559423</v>
          </cell>
        </row>
        <row r="2159">
          <cell r="D2159">
            <v>559424</v>
          </cell>
        </row>
        <row r="2160">
          <cell r="D2160">
            <v>559425</v>
          </cell>
        </row>
        <row r="2161">
          <cell r="D2161">
            <v>559426</v>
          </cell>
        </row>
        <row r="2162">
          <cell r="D2162">
            <v>559427</v>
          </cell>
        </row>
        <row r="2163">
          <cell r="D2163">
            <v>559428</v>
          </cell>
        </row>
        <row r="2164">
          <cell r="D2164">
            <v>559429</v>
          </cell>
        </row>
        <row r="2165">
          <cell r="D2165">
            <v>559430</v>
          </cell>
        </row>
        <row r="2166">
          <cell r="D2166">
            <v>559431</v>
          </cell>
        </row>
        <row r="2167">
          <cell r="D2167">
            <v>559432</v>
          </cell>
        </row>
        <row r="2168">
          <cell r="D2168">
            <v>559433</v>
          </cell>
        </row>
        <row r="2169">
          <cell r="D2169">
            <v>559434</v>
          </cell>
        </row>
        <row r="2170">
          <cell r="D2170">
            <v>559435</v>
          </cell>
        </row>
        <row r="2171">
          <cell r="D2171">
            <v>559436</v>
          </cell>
        </row>
        <row r="2172">
          <cell r="D2172">
            <v>559437</v>
          </cell>
        </row>
        <row r="2173">
          <cell r="D2173">
            <v>559438</v>
          </cell>
        </row>
        <row r="2174">
          <cell r="D2174">
            <v>559439</v>
          </cell>
        </row>
        <row r="2175">
          <cell r="D2175">
            <v>559441</v>
          </cell>
        </row>
        <row r="2176">
          <cell r="D2176">
            <v>559442</v>
          </cell>
        </row>
        <row r="2177">
          <cell r="D2177">
            <v>559443</v>
          </cell>
        </row>
        <row r="2178">
          <cell r="D2178">
            <v>559444</v>
          </cell>
        </row>
        <row r="2179">
          <cell r="D2179">
            <v>559499</v>
          </cell>
        </row>
        <row r="2180">
          <cell r="D2180">
            <v>559999</v>
          </cell>
        </row>
        <row r="2181">
          <cell r="D2181">
            <v>559999</v>
          </cell>
        </row>
        <row r="2182">
          <cell r="D2182">
            <v>559999</v>
          </cell>
        </row>
        <row r="2183">
          <cell r="D2183">
            <v>559999</v>
          </cell>
        </row>
        <row r="2184">
          <cell r="D2184">
            <v>559999</v>
          </cell>
        </row>
        <row r="2185">
          <cell r="D2185">
            <v>559999</v>
          </cell>
        </row>
        <row r="2186">
          <cell r="D2186">
            <v>559999</v>
          </cell>
        </row>
        <row r="2187">
          <cell r="D2187">
            <v>560000</v>
          </cell>
        </row>
        <row r="2188">
          <cell r="D2188">
            <v>560000</v>
          </cell>
        </row>
        <row r="2189">
          <cell r="D2189">
            <v>560000</v>
          </cell>
        </row>
        <row r="2190">
          <cell r="D2190">
            <v>560000</v>
          </cell>
        </row>
        <row r="2191">
          <cell r="D2191">
            <v>560000</v>
          </cell>
        </row>
        <row r="2192">
          <cell r="D2192">
            <v>560000</v>
          </cell>
        </row>
        <row r="2193">
          <cell r="D2193">
            <v>560000</v>
          </cell>
        </row>
        <row r="2194">
          <cell r="D2194">
            <v>560400</v>
          </cell>
        </row>
        <row r="2195">
          <cell r="D2195">
            <v>560401</v>
          </cell>
        </row>
        <row r="2196">
          <cell r="D2196">
            <v>560402</v>
          </cell>
        </row>
        <row r="2197">
          <cell r="D2197">
            <v>561000</v>
          </cell>
        </row>
        <row r="2198">
          <cell r="D2198">
            <v>561000</v>
          </cell>
        </row>
        <row r="2199">
          <cell r="D2199">
            <v>561000</v>
          </cell>
        </row>
        <row r="2200">
          <cell r="D2200">
            <v>561000</v>
          </cell>
        </row>
        <row r="2201">
          <cell r="D2201">
            <v>561000</v>
          </cell>
        </row>
        <row r="2202">
          <cell r="D2202">
            <v>561000</v>
          </cell>
        </row>
        <row r="2203">
          <cell r="D2203">
            <v>561000</v>
          </cell>
        </row>
        <row r="2204">
          <cell r="D2204">
            <v>561001</v>
          </cell>
        </row>
        <row r="2205">
          <cell r="D2205">
            <v>561001</v>
          </cell>
        </row>
        <row r="2206">
          <cell r="D2206">
            <v>561001</v>
          </cell>
        </row>
        <row r="2207">
          <cell r="D2207">
            <v>561001</v>
          </cell>
        </row>
        <row r="2208">
          <cell r="D2208">
            <v>561001</v>
          </cell>
        </row>
        <row r="2209">
          <cell r="D2209">
            <v>561001</v>
          </cell>
        </row>
        <row r="2210">
          <cell r="D2210">
            <v>561001</v>
          </cell>
        </row>
        <row r="2211">
          <cell r="D2211">
            <v>561002</v>
          </cell>
        </row>
        <row r="2212">
          <cell r="D2212">
            <v>561002</v>
          </cell>
        </row>
        <row r="2213">
          <cell r="D2213">
            <v>561002</v>
          </cell>
        </row>
        <row r="2214">
          <cell r="D2214">
            <v>561002</v>
          </cell>
        </row>
        <row r="2215">
          <cell r="D2215">
            <v>561002</v>
          </cell>
        </row>
        <row r="2216">
          <cell r="D2216">
            <v>561002</v>
          </cell>
        </row>
        <row r="2217">
          <cell r="D2217">
            <v>561002</v>
          </cell>
        </row>
        <row r="2218">
          <cell r="D2218">
            <v>561003</v>
          </cell>
        </row>
        <row r="2219">
          <cell r="D2219">
            <v>561003</v>
          </cell>
        </row>
        <row r="2220">
          <cell r="D2220">
            <v>561003</v>
          </cell>
        </row>
        <row r="2221">
          <cell r="D2221">
            <v>561003</v>
          </cell>
        </row>
        <row r="2222">
          <cell r="D2222">
            <v>561003</v>
          </cell>
        </row>
        <row r="2223">
          <cell r="D2223">
            <v>561003</v>
          </cell>
        </row>
        <row r="2224">
          <cell r="D2224">
            <v>561003</v>
          </cell>
        </row>
        <row r="2225">
          <cell r="D2225">
            <v>561004</v>
          </cell>
        </row>
        <row r="2226">
          <cell r="D2226">
            <v>561004</v>
          </cell>
        </row>
        <row r="2227">
          <cell r="D2227">
            <v>561004</v>
          </cell>
        </row>
        <row r="2228">
          <cell r="D2228">
            <v>561004</v>
          </cell>
        </row>
        <row r="2229">
          <cell r="D2229">
            <v>561004</v>
          </cell>
        </row>
        <row r="2230">
          <cell r="D2230">
            <v>561004</v>
          </cell>
        </row>
        <row r="2231">
          <cell r="D2231">
            <v>561004</v>
          </cell>
        </row>
        <row r="2232">
          <cell r="D2232">
            <v>561400</v>
          </cell>
        </row>
        <row r="2233">
          <cell r="D2233">
            <v>561401</v>
          </cell>
        </row>
        <row r="2234">
          <cell r="D2234">
            <v>561402</v>
          </cell>
        </row>
        <row r="2235">
          <cell r="D2235">
            <v>561403</v>
          </cell>
        </row>
        <row r="2236">
          <cell r="D2236">
            <v>561404</v>
          </cell>
        </row>
        <row r="2237">
          <cell r="D2237">
            <v>561405</v>
          </cell>
        </row>
        <row r="2238">
          <cell r="D2238">
            <v>561406</v>
          </cell>
        </row>
        <row r="2239">
          <cell r="D2239">
            <v>561407</v>
          </cell>
        </row>
        <row r="2240">
          <cell r="D2240">
            <v>561499</v>
          </cell>
        </row>
        <row r="2241">
          <cell r="D2241">
            <v>561999</v>
          </cell>
        </row>
        <row r="2242">
          <cell r="D2242">
            <v>561999</v>
          </cell>
        </row>
        <row r="2243">
          <cell r="D2243">
            <v>561999</v>
          </cell>
        </row>
        <row r="2244">
          <cell r="D2244">
            <v>561999</v>
          </cell>
        </row>
        <row r="2245">
          <cell r="D2245">
            <v>561999</v>
          </cell>
        </row>
        <row r="2246">
          <cell r="D2246">
            <v>561999</v>
          </cell>
        </row>
        <row r="2247">
          <cell r="D2247">
            <v>561999</v>
          </cell>
        </row>
        <row r="2248">
          <cell r="D2248">
            <v>562000</v>
          </cell>
        </row>
        <row r="2249">
          <cell r="D2249">
            <v>562000</v>
          </cell>
        </row>
        <row r="2250">
          <cell r="D2250">
            <v>562000</v>
          </cell>
        </row>
        <row r="2251">
          <cell r="D2251">
            <v>562000</v>
          </cell>
        </row>
        <row r="2252">
          <cell r="D2252">
            <v>562000</v>
          </cell>
        </row>
        <row r="2253">
          <cell r="D2253">
            <v>562000</v>
          </cell>
        </row>
        <row r="2254">
          <cell r="D2254">
            <v>562000</v>
          </cell>
        </row>
        <row r="2255">
          <cell r="D2255">
            <v>562001</v>
          </cell>
        </row>
        <row r="2256">
          <cell r="D2256">
            <v>562001</v>
          </cell>
        </row>
        <row r="2257">
          <cell r="D2257">
            <v>562001</v>
          </cell>
        </row>
        <row r="2258">
          <cell r="D2258">
            <v>562001</v>
          </cell>
        </row>
        <row r="2259">
          <cell r="D2259">
            <v>562001</v>
          </cell>
        </row>
        <row r="2260">
          <cell r="D2260">
            <v>562001</v>
          </cell>
        </row>
        <row r="2261">
          <cell r="D2261">
            <v>562001</v>
          </cell>
        </row>
        <row r="2262">
          <cell r="D2262">
            <v>562002</v>
          </cell>
        </row>
        <row r="2263">
          <cell r="D2263">
            <v>562002</v>
          </cell>
        </row>
        <row r="2264">
          <cell r="D2264">
            <v>562002</v>
          </cell>
        </row>
        <row r="2265">
          <cell r="D2265">
            <v>562002</v>
          </cell>
        </row>
        <row r="2266">
          <cell r="D2266">
            <v>562002</v>
          </cell>
        </row>
        <row r="2267">
          <cell r="D2267">
            <v>562002</v>
          </cell>
        </row>
        <row r="2268">
          <cell r="D2268">
            <v>562002</v>
          </cell>
        </row>
        <row r="2269">
          <cell r="D2269">
            <v>562400</v>
          </cell>
        </row>
        <row r="2270">
          <cell r="D2270">
            <v>562401</v>
          </cell>
        </row>
        <row r="2271">
          <cell r="D2271">
            <v>562402</v>
          </cell>
        </row>
        <row r="2272">
          <cell r="D2272">
            <v>562403</v>
          </cell>
        </row>
        <row r="2273">
          <cell r="D2273">
            <v>562404</v>
          </cell>
        </row>
        <row r="2274">
          <cell r="D2274">
            <v>562405</v>
          </cell>
        </row>
        <row r="2275">
          <cell r="D2275">
            <v>562406</v>
          </cell>
        </row>
        <row r="2276">
          <cell r="D2276">
            <v>562407</v>
          </cell>
        </row>
        <row r="2277">
          <cell r="D2277">
            <v>562408</v>
          </cell>
        </row>
        <row r="2278">
          <cell r="D2278">
            <v>562409</v>
          </cell>
        </row>
        <row r="2279">
          <cell r="D2279">
            <v>562410</v>
          </cell>
        </row>
        <row r="2280">
          <cell r="D2280">
            <v>562411</v>
          </cell>
        </row>
        <row r="2281">
          <cell r="D2281">
            <v>562412</v>
          </cell>
        </row>
        <row r="2282">
          <cell r="D2282">
            <v>562413</v>
          </cell>
        </row>
        <row r="2283">
          <cell r="D2283">
            <v>562414</v>
          </cell>
        </row>
        <row r="2284">
          <cell r="D2284">
            <v>562415</v>
          </cell>
        </row>
        <row r="2285">
          <cell r="D2285">
            <v>562416</v>
          </cell>
        </row>
        <row r="2286">
          <cell r="D2286">
            <v>562417</v>
          </cell>
        </row>
        <row r="2287">
          <cell r="D2287">
            <v>562418</v>
          </cell>
        </row>
        <row r="2288">
          <cell r="D2288">
            <v>562419</v>
          </cell>
        </row>
        <row r="2289">
          <cell r="D2289">
            <v>562420</v>
          </cell>
        </row>
        <row r="2290">
          <cell r="D2290">
            <v>562421</v>
          </cell>
        </row>
        <row r="2291">
          <cell r="D2291">
            <v>562422</v>
          </cell>
        </row>
        <row r="2292">
          <cell r="D2292">
            <v>562423</v>
          </cell>
        </row>
        <row r="2293">
          <cell r="D2293">
            <v>562424</v>
          </cell>
        </row>
        <row r="2294">
          <cell r="D2294">
            <v>562425</v>
          </cell>
        </row>
        <row r="2295">
          <cell r="D2295">
            <v>562426</v>
          </cell>
        </row>
        <row r="2296">
          <cell r="D2296">
            <v>562427</v>
          </cell>
        </row>
        <row r="2297">
          <cell r="D2297">
            <v>562999</v>
          </cell>
        </row>
        <row r="2298">
          <cell r="D2298">
            <v>562999</v>
          </cell>
        </row>
        <row r="2299">
          <cell r="D2299">
            <v>562999</v>
          </cell>
        </row>
        <row r="2300">
          <cell r="D2300">
            <v>562999</v>
          </cell>
        </row>
        <row r="2301">
          <cell r="D2301">
            <v>562999</v>
          </cell>
        </row>
        <row r="2302">
          <cell r="D2302">
            <v>562999</v>
          </cell>
        </row>
        <row r="2303">
          <cell r="D2303">
            <v>562999</v>
          </cell>
        </row>
        <row r="2304">
          <cell r="D2304">
            <v>563000</v>
          </cell>
        </row>
        <row r="2305">
          <cell r="D2305">
            <v>563000</v>
          </cell>
        </row>
        <row r="2306">
          <cell r="D2306">
            <v>563000</v>
          </cell>
        </row>
        <row r="2307">
          <cell r="D2307">
            <v>563000</v>
          </cell>
        </row>
        <row r="2308">
          <cell r="D2308">
            <v>563000</v>
          </cell>
        </row>
        <row r="2309">
          <cell r="D2309">
            <v>563000</v>
          </cell>
        </row>
        <row r="2310">
          <cell r="D2310">
            <v>563000</v>
          </cell>
        </row>
        <row r="2311">
          <cell r="D2311">
            <v>563001</v>
          </cell>
        </row>
        <row r="2312">
          <cell r="D2312">
            <v>563001</v>
          </cell>
        </row>
        <row r="2313">
          <cell r="D2313">
            <v>563001</v>
          </cell>
        </row>
        <row r="2314">
          <cell r="D2314">
            <v>563001</v>
          </cell>
        </row>
        <row r="2315">
          <cell r="D2315">
            <v>563001</v>
          </cell>
        </row>
        <row r="2316">
          <cell r="D2316">
            <v>563001</v>
          </cell>
        </row>
        <row r="2317">
          <cell r="D2317">
            <v>563001</v>
          </cell>
        </row>
        <row r="2318">
          <cell r="D2318">
            <v>563400</v>
          </cell>
        </row>
        <row r="2319">
          <cell r="D2319">
            <v>563401</v>
          </cell>
        </row>
        <row r="2320">
          <cell r="D2320">
            <v>563402</v>
          </cell>
        </row>
        <row r="2321">
          <cell r="D2321">
            <v>563403</v>
          </cell>
        </row>
        <row r="2322">
          <cell r="D2322">
            <v>563404</v>
          </cell>
        </row>
        <row r="2323">
          <cell r="D2323">
            <v>563405</v>
          </cell>
        </row>
        <row r="2324">
          <cell r="D2324">
            <v>563406</v>
          </cell>
        </row>
        <row r="2325">
          <cell r="D2325">
            <v>563407</v>
          </cell>
        </row>
        <row r="2326">
          <cell r="D2326">
            <v>563408</v>
          </cell>
        </row>
        <row r="2327">
          <cell r="D2327">
            <v>563409</v>
          </cell>
        </row>
        <row r="2328">
          <cell r="D2328">
            <v>563410</v>
          </cell>
        </row>
        <row r="2329">
          <cell r="D2329">
            <v>563411</v>
          </cell>
        </row>
        <row r="2330">
          <cell r="D2330">
            <v>563412</v>
          </cell>
        </row>
        <row r="2331">
          <cell r="D2331">
            <v>563413</v>
          </cell>
        </row>
        <row r="2332">
          <cell r="D2332">
            <v>563414</v>
          </cell>
        </row>
        <row r="2333">
          <cell r="D2333">
            <v>563499</v>
          </cell>
        </row>
        <row r="2334">
          <cell r="D2334">
            <v>564000</v>
          </cell>
        </row>
        <row r="2335">
          <cell r="D2335">
            <v>564000</v>
          </cell>
        </row>
        <row r="2336">
          <cell r="D2336">
            <v>564000</v>
          </cell>
        </row>
        <row r="2337">
          <cell r="D2337">
            <v>564000</v>
          </cell>
        </row>
        <row r="2338">
          <cell r="D2338">
            <v>564000</v>
          </cell>
        </row>
        <row r="2339">
          <cell r="D2339">
            <v>564000</v>
          </cell>
        </row>
        <row r="2340">
          <cell r="D2340">
            <v>564000</v>
          </cell>
        </row>
        <row r="2341">
          <cell r="D2341">
            <v>564001</v>
          </cell>
        </row>
        <row r="2342">
          <cell r="D2342">
            <v>564001</v>
          </cell>
        </row>
        <row r="2343">
          <cell r="D2343">
            <v>564001</v>
          </cell>
        </row>
        <row r="2344">
          <cell r="D2344">
            <v>564001</v>
          </cell>
        </row>
        <row r="2345">
          <cell r="D2345">
            <v>564001</v>
          </cell>
        </row>
        <row r="2346">
          <cell r="D2346">
            <v>564001</v>
          </cell>
        </row>
        <row r="2347">
          <cell r="D2347">
            <v>564001</v>
          </cell>
        </row>
        <row r="2348">
          <cell r="D2348">
            <v>564002</v>
          </cell>
        </row>
        <row r="2349">
          <cell r="D2349">
            <v>564002</v>
          </cell>
        </row>
        <row r="2350">
          <cell r="D2350">
            <v>564002</v>
          </cell>
        </row>
        <row r="2351">
          <cell r="D2351">
            <v>564002</v>
          </cell>
        </row>
        <row r="2352">
          <cell r="D2352">
            <v>564002</v>
          </cell>
        </row>
        <row r="2353">
          <cell r="D2353">
            <v>564002</v>
          </cell>
        </row>
        <row r="2354">
          <cell r="D2354">
            <v>564002</v>
          </cell>
        </row>
        <row r="2355">
          <cell r="D2355">
            <v>564003</v>
          </cell>
        </row>
        <row r="2356">
          <cell r="D2356">
            <v>564003</v>
          </cell>
        </row>
        <row r="2357">
          <cell r="D2357">
            <v>564003</v>
          </cell>
        </row>
        <row r="2358">
          <cell r="D2358">
            <v>564003</v>
          </cell>
        </row>
        <row r="2359">
          <cell r="D2359">
            <v>564003</v>
          </cell>
        </row>
        <row r="2360">
          <cell r="D2360">
            <v>564003</v>
          </cell>
        </row>
        <row r="2361">
          <cell r="D2361">
            <v>564003</v>
          </cell>
        </row>
        <row r="2362">
          <cell r="D2362">
            <v>564400</v>
          </cell>
        </row>
        <row r="2363">
          <cell r="D2363">
            <v>564401</v>
          </cell>
        </row>
        <row r="2364">
          <cell r="D2364">
            <v>564402</v>
          </cell>
        </row>
        <row r="2365">
          <cell r="D2365">
            <v>564403</v>
          </cell>
        </row>
        <row r="2366">
          <cell r="D2366">
            <v>564404</v>
          </cell>
        </row>
        <row r="2367">
          <cell r="D2367">
            <v>564405</v>
          </cell>
        </row>
        <row r="2368">
          <cell r="D2368">
            <v>564406</v>
          </cell>
        </row>
        <row r="2369">
          <cell r="D2369">
            <v>564407</v>
          </cell>
        </row>
        <row r="2370">
          <cell r="D2370">
            <v>564408</v>
          </cell>
        </row>
        <row r="2371">
          <cell r="D2371">
            <v>564409</v>
          </cell>
        </row>
        <row r="2372">
          <cell r="D2372">
            <v>564410</v>
          </cell>
        </row>
        <row r="2373">
          <cell r="D2373">
            <v>564411</v>
          </cell>
        </row>
        <row r="2374">
          <cell r="D2374">
            <v>564412</v>
          </cell>
        </row>
        <row r="2375">
          <cell r="D2375">
            <v>564413</v>
          </cell>
        </row>
        <row r="2376">
          <cell r="D2376">
            <v>564414</v>
          </cell>
        </row>
        <row r="2377">
          <cell r="D2377">
            <v>564415</v>
          </cell>
        </row>
        <row r="2378">
          <cell r="D2378">
            <v>564416</v>
          </cell>
        </row>
        <row r="2379">
          <cell r="D2379">
            <v>564417</v>
          </cell>
        </row>
        <row r="2380">
          <cell r="D2380">
            <v>564418</v>
          </cell>
        </row>
        <row r="2381">
          <cell r="D2381">
            <v>564419</v>
          </cell>
        </row>
        <row r="2382">
          <cell r="D2382">
            <v>564420</v>
          </cell>
        </row>
        <row r="2383">
          <cell r="D2383">
            <v>564421</v>
          </cell>
        </row>
        <row r="2384">
          <cell r="D2384">
            <v>564422</v>
          </cell>
        </row>
        <row r="2385">
          <cell r="D2385">
            <v>564423</v>
          </cell>
        </row>
        <row r="2386">
          <cell r="D2386">
            <v>564424</v>
          </cell>
        </row>
        <row r="2387">
          <cell r="D2387">
            <v>564425</v>
          </cell>
        </row>
        <row r="2388">
          <cell r="D2388">
            <v>564426</v>
          </cell>
        </row>
        <row r="2389">
          <cell r="D2389">
            <v>564427</v>
          </cell>
        </row>
        <row r="2390">
          <cell r="D2390">
            <v>564428</v>
          </cell>
        </row>
        <row r="2391">
          <cell r="D2391">
            <v>564429</v>
          </cell>
        </row>
        <row r="2392">
          <cell r="D2392">
            <v>564430</v>
          </cell>
        </row>
        <row r="2393">
          <cell r="D2393">
            <v>564431</v>
          </cell>
        </row>
        <row r="2394">
          <cell r="D2394">
            <v>564432</v>
          </cell>
        </row>
        <row r="2395">
          <cell r="D2395">
            <v>564433</v>
          </cell>
        </row>
        <row r="2396">
          <cell r="D2396">
            <v>564434</v>
          </cell>
        </row>
        <row r="2397">
          <cell r="D2397">
            <v>564435</v>
          </cell>
        </row>
        <row r="2398">
          <cell r="D2398">
            <v>564436</v>
          </cell>
        </row>
        <row r="2399">
          <cell r="D2399">
            <v>564445</v>
          </cell>
        </row>
        <row r="2400">
          <cell r="D2400">
            <v>564499</v>
          </cell>
        </row>
        <row r="2401">
          <cell r="D2401">
            <v>565000</v>
          </cell>
        </row>
        <row r="2402">
          <cell r="D2402">
            <v>565000</v>
          </cell>
        </row>
        <row r="2403">
          <cell r="D2403">
            <v>565000</v>
          </cell>
        </row>
        <row r="2404">
          <cell r="D2404">
            <v>565000</v>
          </cell>
        </row>
        <row r="2405">
          <cell r="D2405">
            <v>565000</v>
          </cell>
        </row>
        <row r="2406">
          <cell r="D2406">
            <v>565000</v>
          </cell>
        </row>
        <row r="2407">
          <cell r="D2407">
            <v>565000</v>
          </cell>
        </row>
        <row r="2408">
          <cell r="D2408">
            <v>565001</v>
          </cell>
        </row>
        <row r="2409">
          <cell r="D2409">
            <v>565001</v>
          </cell>
        </row>
        <row r="2410">
          <cell r="D2410">
            <v>565001</v>
          </cell>
        </row>
        <row r="2411">
          <cell r="D2411">
            <v>565001</v>
          </cell>
        </row>
        <row r="2412">
          <cell r="D2412">
            <v>565001</v>
          </cell>
        </row>
        <row r="2413">
          <cell r="D2413">
            <v>565001</v>
          </cell>
        </row>
        <row r="2414">
          <cell r="D2414">
            <v>565001</v>
          </cell>
        </row>
        <row r="2415">
          <cell r="D2415">
            <v>565002</v>
          </cell>
        </row>
        <row r="2416">
          <cell r="D2416">
            <v>565002</v>
          </cell>
        </row>
        <row r="2417">
          <cell r="D2417">
            <v>565002</v>
          </cell>
        </row>
        <row r="2418">
          <cell r="D2418">
            <v>565002</v>
          </cell>
        </row>
        <row r="2419">
          <cell r="D2419">
            <v>565002</v>
          </cell>
        </row>
        <row r="2420">
          <cell r="D2420">
            <v>565002</v>
          </cell>
        </row>
        <row r="2421">
          <cell r="D2421">
            <v>565002</v>
          </cell>
        </row>
        <row r="2422">
          <cell r="D2422">
            <v>565003</v>
          </cell>
        </row>
        <row r="2423">
          <cell r="D2423">
            <v>565003</v>
          </cell>
        </row>
        <row r="2424">
          <cell r="D2424">
            <v>565003</v>
          </cell>
        </row>
        <row r="2425">
          <cell r="D2425">
            <v>565003</v>
          </cell>
        </row>
        <row r="2426">
          <cell r="D2426">
            <v>565003</v>
          </cell>
        </row>
        <row r="2427">
          <cell r="D2427">
            <v>565003</v>
          </cell>
        </row>
        <row r="2428">
          <cell r="D2428">
            <v>565003</v>
          </cell>
        </row>
        <row r="2429">
          <cell r="D2429">
            <v>566000</v>
          </cell>
        </row>
        <row r="2430">
          <cell r="D2430">
            <v>566000</v>
          </cell>
        </row>
        <row r="2431">
          <cell r="D2431">
            <v>566000</v>
          </cell>
        </row>
        <row r="2432">
          <cell r="D2432">
            <v>566000</v>
          </cell>
        </row>
        <row r="2433">
          <cell r="D2433">
            <v>566000</v>
          </cell>
        </row>
        <row r="2434">
          <cell r="D2434">
            <v>566000</v>
          </cell>
        </row>
        <row r="2435">
          <cell r="D2435">
            <v>566000</v>
          </cell>
        </row>
        <row r="2436">
          <cell r="D2436">
            <v>569000</v>
          </cell>
        </row>
        <row r="2437">
          <cell r="D2437">
            <v>569000</v>
          </cell>
        </row>
        <row r="2438">
          <cell r="D2438">
            <v>569000</v>
          </cell>
        </row>
        <row r="2439">
          <cell r="D2439">
            <v>569000</v>
          </cell>
        </row>
        <row r="2440">
          <cell r="D2440">
            <v>569000</v>
          </cell>
        </row>
        <row r="2441">
          <cell r="D2441">
            <v>569000</v>
          </cell>
        </row>
        <row r="2442">
          <cell r="D2442">
            <v>569000</v>
          </cell>
        </row>
        <row r="2443">
          <cell r="D2443">
            <v>569400</v>
          </cell>
        </row>
        <row r="2444">
          <cell r="D2444">
            <v>570000</v>
          </cell>
        </row>
        <row r="2445">
          <cell r="D2445">
            <v>570000</v>
          </cell>
        </row>
        <row r="2446">
          <cell r="D2446">
            <v>570000</v>
          </cell>
        </row>
        <row r="2447">
          <cell r="D2447">
            <v>570000</v>
          </cell>
        </row>
        <row r="2448">
          <cell r="D2448">
            <v>570000</v>
          </cell>
        </row>
        <row r="2449">
          <cell r="D2449">
            <v>570000</v>
          </cell>
        </row>
        <row r="2450">
          <cell r="D2450">
            <v>570000</v>
          </cell>
        </row>
        <row r="2451">
          <cell r="D2451">
            <v>580000</v>
          </cell>
        </row>
        <row r="2452">
          <cell r="D2452">
            <v>580001</v>
          </cell>
        </row>
        <row r="2453">
          <cell r="D2453">
            <v>580002</v>
          </cell>
        </row>
        <row r="2454">
          <cell r="D2454">
            <v>580003</v>
          </cell>
        </row>
        <row r="2455">
          <cell r="D2455">
            <v>580004</v>
          </cell>
        </row>
        <row r="2456">
          <cell r="D2456">
            <v>580005</v>
          </cell>
        </row>
        <row r="2457">
          <cell r="D2457">
            <v>580006</v>
          </cell>
        </row>
        <row r="2458">
          <cell r="D2458">
            <v>580007</v>
          </cell>
        </row>
        <row r="2459">
          <cell r="D2459">
            <v>580008</v>
          </cell>
        </row>
        <row r="2460">
          <cell r="D2460">
            <v>580009</v>
          </cell>
        </row>
        <row r="2461">
          <cell r="D2461">
            <v>580010</v>
          </cell>
        </row>
        <row r="2462">
          <cell r="D2462">
            <v>580400</v>
          </cell>
        </row>
        <row r="2463">
          <cell r="D2463">
            <v>580401</v>
          </cell>
        </row>
        <row r="2464">
          <cell r="D2464">
            <v>580402</v>
          </cell>
        </row>
        <row r="2465">
          <cell r="D2465">
            <v>580403</v>
          </cell>
        </row>
        <row r="2466">
          <cell r="D2466">
            <v>580404</v>
          </cell>
        </row>
        <row r="2467">
          <cell r="D2467">
            <v>580405</v>
          </cell>
        </row>
        <row r="2468">
          <cell r="D2468">
            <v>580406</v>
          </cell>
        </row>
        <row r="2469">
          <cell r="D2469">
            <v>580407</v>
          </cell>
        </row>
        <row r="2470">
          <cell r="D2470">
            <v>580408</v>
          </cell>
        </row>
        <row r="2471">
          <cell r="D2471">
            <v>580409</v>
          </cell>
        </row>
        <row r="2472">
          <cell r="D2472">
            <v>580410</v>
          </cell>
        </row>
        <row r="2473">
          <cell r="D2473">
            <v>580999</v>
          </cell>
        </row>
        <row r="2474">
          <cell r="D2474">
            <v>580999</v>
          </cell>
        </row>
        <row r="2475">
          <cell r="D2475">
            <v>580999</v>
          </cell>
        </row>
        <row r="2476">
          <cell r="D2476">
            <v>580999</v>
          </cell>
        </row>
        <row r="2477">
          <cell r="D2477">
            <v>580999</v>
          </cell>
        </row>
        <row r="2478">
          <cell r="D2478">
            <v>580999</v>
          </cell>
        </row>
        <row r="2479">
          <cell r="D2479">
            <v>580999</v>
          </cell>
        </row>
        <row r="2480">
          <cell r="D2480">
            <v>599000</v>
          </cell>
        </row>
        <row r="2481">
          <cell r="D2481">
            <v>599000</v>
          </cell>
        </row>
        <row r="2482">
          <cell r="D2482">
            <v>599000</v>
          </cell>
        </row>
        <row r="2483">
          <cell r="D2483">
            <v>599001</v>
          </cell>
        </row>
        <row r="2484">
          <cell r="D2484">
            <v>599002</v>
          </cell>
        </row>
        <row r="2485">
          <cell r="D2485">
            <v>599065</v>
          </cell>
        </row>
        <row r="2486">
          <cell r="D2486">
            <v>600000</v>
          </cell>
        </row>
        <row r="2487">
          <cell r="D2487">
            <v>600001</v>
          </cell>
        </row>
        <row r="2488">
          <cell r="D2488">
            <v>600002</v>
          </cell>
        </row>
        <row r="2489">
          <cell r="D2489">
            <v>605000</v>
          </cell>
        </row>
        <row r="2490">
          <cell r="D2490">
            <v>610000</v>
          </cell>
        </row>
        <row r="2491">
          <cell r="D2491">
            <v>610001</v>
          </cell>
        </row>
        <row r="2492">
          <cell r="D2492">
            <v>610002</v>
          </cell>
        </row>
        <row r="2493">
          <cell r="D2493">
            <v>630000</v>
          </cell>
        </row>
        <row r="2494">
          <cell r="D2494">
            <v>630000</v>
          </cell>
        </row>
        <row r="2495">
          <cell r="D2495">
            <v>630000</v>
          </cell>
        </row>
        <row r="2496">
          <cell r="D2496">
            <v>632069</v>
          </cell>
        </row>
        <row r="2497">
          <cell r="D2497">
            <v>632169</v>
          </cell>
        </row>
        <row r="2498">
          <cell r="D2498">
            <v>651000</v>
          </cell>
        </row>
        <row r="2499">
          <cell r="D2499">
            <v>651000</v>
          </cell>
        </row>
        <row r="2500">
          <cell r="D2500">
            <v>651000</v>
          </cell>
        </row>
        <row r="2501">
          <cell r="D2501">
            <v>651065</v>
          </cell>
        </row>
        <row r="2502">
          <cell r="D2502">
            <v>651069</v>
          </cell>
        </row>
        <row r="2503">
          <cell r="D2503">
            <v>700000</v>
          </cell>
        </row>
        <row r="2504">
          <cell r="D2504">
            <v>700001</v>
          </cell>
        </row>
        <row r="2505">
          <cell r="D2505">
            <v>700002</v>
          </cell>
        </row>
        <row r="2506">
          <cell r="D2506">
            <v>700004</v>
          </cell>
        </row>
        <row r="2507">
          <cell r="D2507">
            <v>700005</v>
          </cell>
        </row>
        <row r="2508">
          <cell r="D2508">
            <v>700010</v>
          </cell>
        </row>
        <row r="2509">
          <cell r="D2509">
            <v>700030</v>
          </cell>
        </row>
        <row r="2510">
          <cell r="D2510">
            <v>700060</v>
          </cell>
        </row>
        <row r="2511">
          <cell r="D2511">
            <v>700061</v>
          </cell>
        </row>
        <row r="2512">
          <cell r="D2512">
            <v>700090</v>
          </cell>
        </row>
        <row r="2513">
          <cell r="D2513">
            <v>700091</v>
          </cell>
        </row>
        <row r="2514">
          <cell r="D2514">
            <v>700092</v>
          </cell>
        </row>
        <row r="2515">
          <cell r="D2515">
            <v>700200</v>
          </cell>
        </row>
        <row r="2516">
          <cell r="D2516">
            <v>700201</v>
          </cell>
        </row>
        <row r="2517">
          <cell r="D2517">
            <v>700202</v>
          </cell>
        </row>
        <row r="2518">
          <cell r="D2518">
            <v>700203</v>
          </cell>
        </row>
        <row r="2519">
          <cell r="D2519">
            <v>700204</v>
          </cell>
        </row>
        <row r="2520">
          <cell r="D2520">
            <v>700205</v>
          </cell>
        </row>
        <row r="2521">
          <cell r="D2521">
            <v>701000</v>
          </cell>
        </row>
        <row r="2522">
          <cell r="D2522">
            <v>707000</v>
          </cell>
        </row>
        <row r="2523">
          <cell r="D2523">
            <v>707001</v>
          </cell>
        </row>
        <row r="2524">
          <cell r="D2524">
            <v>708000</v>
          </cell>
        </row>
        <row r="2525">
          <cell r="D2525">
            <v>708100</v>
          </cell>
        </row>
        <row r="2526">
          <cell r="D2526">
            <v>710000</v>
          </cell>
        </row>
        <row r="2527">
          <cell r="D2527">
            <v>710001</v>
          </cell>
        </row>
        <row r="2528">
          <cell r="D2528">
            <v>710002</v>
          </cell>
        </row>
        <row r="2529">
          <cell r="D2529">
            <v>710004</v>
          </cell>
        </row>
        <row r="2530">
          <cell r="D2530">
            <v>710005</v>
          </cell>
        </row>
        <row r="2531">
          <cell r="D2531">
            <v>710030</v>
          </cell>
        </row>
        <row r="2532">
          <cell r="D2532">
            <v>710060</v>
          </cell>
        </row>
        <row r="2533">
          <cell r="D2533">
            <v>710061</v>
          </cell>
        </row>
        <row r="2534">
          <cell r="D2534">
            <v>710999</v>
          </cell>
        </row>
        <row r="2535">
          <cell r="D2535">
            <v>720000</v>
          </cell>
        </row>
        <row r="2536">
          <cell r="D2536">
            <v>720001</v>
          </cell>
        </row>
        <row r="2537">
          <cell r="D2537">
            <v>720002</v>
          </cell>
        </row>
        <row r="2538">
          <cell r="D2538">
            <v>720004</v>
          </cell>
        </row>
        <row r="2539">
          <cell r="D2539">
            <v>720010</v>
          </cell>
        </row>
        <row r="2540">
          <cell r="D2540">
            <v>720030</v>
          </cell>
        </row>
        <row r="2541">
          <cell r="D2541">
            <v>720060</v>
          </cell>
        </row>
        <row r="2542">
          <cell r="D2542">
            <v>720061</v>
          </cell>
        </row>
        <row r="2543">
          <cell r="D2543">
            <v>720062</v>
          </cell>
        </row>
        <row r="2544">
          <cell r="D2544">
            <v>720063</v>
          </cell>
        </row>
        <row r="2545">
          <cell r="D2545">
            <v>720069</v>
          </cell>
        </row>
        <row r="2546">
          <cell r="D2546">
            <v>720080</v>
          </cell>
        </row>
        <row r="2547">
          <cell r="D2547">
            <v>720081</v>
          </cell>
        </row>
        <row r="2548">
          <cell r="D2548">
            <v>720082</v>
          </cell>
        </row>
        <row r="2549">
          <cell r="D2549">
            <v>720083</v>
          </cell>
        </row>
        <row r="2550">
          <cell r="D2550">
            <v>720090</v>
          </cell>
        </row>
        <row r="2551">
          <cell r="D2551">
            <v>721000</v>
          </cell>
        </row>
        <row r="2552">
          <cell r="D2552">
            <v>727090</v>
          </cell>
        </row>
        <row r="2553">
          <cell r="D2553">
            <v>728000</v>
          </cell>
        </row>
        <row r="2554">
          <cell r="D2554">
            <v>730000</v>
          </cell>
        </row>
        <row r="2555">
          <cell r="D2555">
            <v>730000</v>
          </cell>
        </row>
        <row r="2556">
          <cell r="D2556">
            <v>730000</v>
          </cell>
        </row>
        <row r="2557">
          <cell r="D2557">
            <v>730000</v>
          </cell>
        </row>
        <row r="2558">
          <cell r="D2558">
            <v>730000</v>
          </cell>
        </row>
        <row r="2559">
          <cell r="D2559">
            <v>730000</v>
          </cell>
        </row>
        <row r="2560">
          <cell r="D2560">
            <v>762000</v>
          </cell>
        </row>
        <row r="2561">
          <cell r="D2561">
            <v>762000</v>
          </cell>
        </row>
        <row r="2562">
          <cell r="D2562">
            <v>762000</v>
          </cell>
        </row>
        <row r="2563">
          <cell r="D2563">
            <v>762000</v>
          </cell>
        </row>
        <row r="2564">
          <cell r="D2564">
            <v>762000</v>
          </cell>
        </row>
        <row r="2565">
          <cell r="D2565">
            <v>762001</v>
          </cell>
        </row>
        <row r="2566">
          <cell r="D2566">
            <v>762001</v>
          </cell>
        </row>
        <row r="2567">
          <cell r="D2567">
            <v>762001</v>
          </cell>
        </row>
        <row r="2568">
          <cell r="D2568">
            <v>762001</v>
          </cell>
        </row>
        <row r="2569">
          <cell r="D2569">
            <v>762001</v>
          </cell>
        </row>
        <row r="2570">
          <cell r="D2570">
            <v>762001</v>
          </cell>
        </row>
        <row r="2571">
          <cell r="D2571">
            <v>830000</v>
          </cell>
        </row>
        <row r="2572">
          <cell r="D2572">
            <v>830001</v>
          </cell>
        </row>
        <row r="2573">
          <cell r="D2573">
            <v>830012</v>
          </cell>
        </row>
        <row r="2574">
          <cell r="D2574">
            <v>830069</v>
          </cell>
        </row>
        <row r="2575">
          <cell r="D2575">
            <v>831000</v>
          </cell>
        </row>
        <row r="2576">
          <cell r="D2576">
            <v>831001</v>
          </cell>
        </row>
        <row r="2577">
          <cell r="D2577">
            <v>831005</v>
          </cell>
        </row>
        <row r="2578">
          <cell r="D2578">
            <v>831006</v>
          </cell>
        </row>
        <row r="2579">
          <cell r="D2579">
            <v>831012</v>
          </cell>
        </row>
        <row r="2580">
          <cell r="D2580">
            <v>831069</v>
          </cell>
        </row>
        <row r="2581">
          <cell r="D2581">
            <v>833000</v>
          </cell>
        </row>
        <row r="2582">
          <cell r="D2582">
            <v>834000</v>
          </cell>
        </row>
        <row r="2583">
          <cell r="D2583">
            <v>834001</v>
          </cell>
        </row>
        <row r="2584">
          <cell r="D2584">
            <v>834065</v>
          </cell>
        </row>
        <row r="2585">
          <cell r="D2585">
            <v>834069</v>
          </cell>
        </row>
        <row r="2586">
          <cell r="D2586">
            <v>834165</v>
          </cell>
        </row>
        <row r="2587">
          <cell r="D2587">
            <v>835000</v>
          </cell>
        </row>
        <row r="2588">
          <cell r="D2588">
            <v>835001</v>
          </cell>
        </row>
        <row r="2589">
          <cell r="D2589">
            <v>835002</v>
          </cell>
        </row>
        <row r="2590">
          <cell r="D2590">
            <v>835003</v>
          </cell>
        </row>
        <row r="2591">
          <cell r="D2591">
            <v>835065</v>
          </cell>
        </row>
        <row r="2592">
          <cell r="D2592">
            <v>835165</v>
          </cell>
        </row>
        <row r="2593">
          <cell r="D2593">
            <v>835265</v>
          </cell>
        </row>
        <row r="2594">
          <cell r="D2594">
            <v>835365</v>
          </cell>
        </row>
        <row r="2595">
          <cell r="D2595">
            <v>840000</v>
          </cell>
        </row>
        <row r="2596">
          <cell r="D2596">
            <v>841000</v>
          </cell>
        </row>
        <row r="2597">
          <cell r="D2597">
            <v>850400</v>
          </cell>
        </row>
        <row r="2598">
          <cell r="D2598">
            <v>850401</v>
          </cell>
        </row>
        <row r="2599">
          <cell r="D2599">
            <v>852000</v>
          </cell>
        </row>
        <row r="2600">
          <cell r="D2600">
            <v>852000</v>
          </cell>
        </row>
        <row r="2601">
          <cell r="D2601">
            <v>852001</v>
          </cell>
        </row>
        <row r="2602">
          <cell r="D2602">
            <v>852001</v>
          </cell>
        </row>
        <row r="2603">
          <cell r="D2603">
            <v>852002</v>
          </cell>
        </row>
        <row r="2604">
          <cell r="D2604">
            <v>852002</v>
          </cell>
        </row>
        <row r="2605">
          <cell r="D2605">
            <v>852003</v>
          </cell>
        </row>
        <row r="2606">
          <cell r="D2606">
            <v>852003</v>
          </cell>
        </row>
        <row r="2607">
          <cell r="D2607">
            <v>852065</v>
          </cell>
        </row>
        <row r="2608">
          <cell r="D2608">
            <v>852068</v>
          </cell>
        </row>
        <row r="2609">
          <cell r="D2609">
            <v>852069</v>
          </cell>
        </row>
        <row r="2610">
          <cell r="D2610">
            <v>852100</v>
          </cell>
        </row>
        <row r="2611">
          <cell r="D2611">
            <v>852100</v>
          </cell>
        </row>
        <row r="2612">
          <cell r="D2612">
            <v>852101</v>
          </cell>
        </row>
        <row r="2613">
          <cell r="D2613">
            <v>852101</v>
          </cell>
        </row>
        <row r="2614">
          <cell r="D2614">
            <v>852165</v>
          </cell>
        </row>
        <row r="2615">
          <cell r="D2615">
            <v>852168</v>
          </cell>
        </row>
        <row r="2616">
          <cell r="D2616">
            <v>852169</v>
          </cell>
        </row>
        <row r="2617">
          <cell r="D2617">
            <v>852265</v>
          </cell>
        </row>
        <row r="2618">
          <cell r="D2618">
            <v>852268</v>
          </cell>
        </row>
        <row r="2619">
          <cell r="D2619">
            <v>852365</v>
          </cell>
        </row>
        <row r="2620">
          <cell r="D2620">
            <v>852835</v>
          </cell>
        </row>
        <row r="2621">
          <cell r="D2621">
            <v>857000</v>
          </cell>
        </row>
        <row r="2622">
          <cell r="D2622">
            <v>857065</v>
          </cell>
        </row>
        <row r="2623">
          <cell r="D2623">
            <v>859000</v>
          </cell>
        </row>
        <row r="2624">
          <cell r="D2624">
            <v>859001</v>
          </cell>
        </row>
        <row r="2625">
          <cell r="D2625">
            <v>859002</v>
          </cell>
        </row>
        <row r="2626">
          <cell r="D2626">
            <v>859003</v>
          </cell>
        </row>
        <row r="2627">
          <cell r="D2627">
            <v>859004</v>
          </cell>
        </row>
        <row r="2628">
          <cell r="D2628">
            <v>859005</v>
          </cell>
        </row>
        <row r="2629">
          <cell r="D2629">
            <v>859006</v>
          </cell>
        </row>
        <row r="2630">
          <cell r="D2630">
            <v>859012</v>
          </cell>
        </row>
        <row r="2631">
          <cell r="D2631">
            <v>859015</v>
          </cell>
        </row>
        <row r="2632">
          <cell r="D2632">
            <v>859016</v>
          </cell>
        </row>
        <row r="2633">
          <cell r="D2633">
            <v>859017</v>
          </cell>
        </row>
        <row r="2634">
          <cell r="D2634">
            <v>859018</v>
          </cell>
        </row>
        <row r="2635">
          <cell r="D2635">
            <v>859019</v>
          </cell>
        </row>
        <row r="2636">
          <cell r="D2636">
            <v>859020</v>
          </cell>
        </row>
        <row r="2637">
          <cell r="D2637">
            <v>859021</v>
          </cell>
        </row>
        <row r="2638">
          <cell r="D2638">
            <v>859022</v>
          </cell>
        </row>
        <row r="2639">
          <cell r="D2639">
            <v>859022</v>
          </cell>
        </row>
        <row r="2640">
          <cell r="D2640">
            <v>859022</v>
          </cell>
        </row>
        <row r="2641">
          <cell r="D2641">
            <v>859022</v>
          </cell>
        </row>
        <row r="2642">
          <cell r="D2642">
            <v>859022</v>
          </cell>
        </row>
        <row r="2643">
          <cell r="D2643">
            <v>859022</v>
          </cell>
        </row>
        <row r="2644">
          <cell r="D2644">
            <v>859023</v>
          </cell>
        </row>
        <row r="2645">
          <cell r="D2645">
            <v>859025</v>
          </cell>
        </row>
        <row r="2646">
          <cell r="D2646">
            <v>859026</v>
          </cell>
        </row>
        <row r="2647">
          <cell r="D2647">
            <v>859065</v>
          </cell>
        </row>
        <row r="2648">
          <cell r="D2648">
            <v>859069</v>
          </cell>
        </row>
        <row r="2649">
          <cell r="D2649">
            <v>859169</v>
          </cell>
        </row>
        <row r="2650">
          <cell r="D2650">
            <v>859400</v>
          </cell>
        </row>
        <row r="2651">
          <cell r="D2651">
            <v>859401</v>
          </cell>
        </row>
        <row r="2652">
          <cell r="D2652">
            <v>859402</v>
          </cell>
        </row>
        <row r="2653">
          <cell r="D2653">
            <v>859403</v>
          </cell>
        </row>
        <row r="2654">
          <cell r="D2654">
            <v>859404</v>
          </cell>
        </row>
        <row r="2655">
          <cell r="D2655">
            <v>859405</v>
          </cell>
        </row>
        <row r="2656">
          <cell r="D2656">
            <v>859406</v>
          </cell>
        </row>
        <row r="2657">
          <cell r="D2657">
            <v>859407</v>
          </cell>
        </row>
        <row r="2658">
          <cell r="D2658">
            <v>859408</v>
          </cell>
        </row>
        <row r="2659">
          <cell r="D2659">
            <v>859409</v>
          </cell>
        </row>
        <row r="2660">
          <cell r="D2660">
            <v>859410</v>
          </cell>
        </row>
        <row r="2661">
          <cell r="D2661">
            <v>859555</v>
          </cell>
        </row>
        <row r="2662">
          <cell r="D2662">
            <v>859556</v>
          </cell>
        </row>
        <row r="2663">
          <cell r="D2663">
            <v>859557</v>
          </cell>
        </row>
        <row r="2664">
          <cell r="D2664">
            <v>859969</v>
          </cell>
        </row>
        <row r="2665">
          <cell r="D2665">
            <v>859999</v>
          </cell>
        </row>
        <row r="2666">
          <cell r="D2666">
            <v>860000</v>
          </cell>
        </row>
        <row r="2667">
          <cell r="D2667">
            <v>869000</v>
          </cell>
        </row>
        <row r="2668">
          <cell r="D2668">
            <v>869000</v>
          </cell>
        </row>
        <row r="2669">
          <cell r="D2669">
            <v>869000</v>
          </cell>
        </row>
        <row r="2670">
          <cell r="D2670">
            <v>869000</v>
          </cell>
        </row>
        <row r="2671">
          <cell r="D2671">
            <v>869001</v>
          </cell>
        </row>
        <row r="2672">
          <cell r="D2672">
            <v>869001</v>
          </cell>
        </row>
        <row r="2673">
          <cell r="D2673">
            <v>869002</v>
          </cell>
        </row>
        <row r="2674">
          <cell r="D2674">
            <v>869065</v>
          </cell>
        </row>
        <row r="2675">
          <cell r="D2675">
            <v>869069</v>
          </cell>
        </row>
        <row r="2676">
          <cell r="D2676">
            <v>869400</v>
          </cell>
        </row>
        <row r="2677">
          <cell r="D2677">
            <v>869488</v>
          </cell>
        </row>
        <row r="2678">
          <cell r="D2678">
            <v>869497</v>
          </cell>
        </row>
        <row r="2679">
          <cell r="D2679">
            <v>869498</v>
          </cell>
        </row>
        <row r="2680">
          <cell r="D2680">
            <v>869499</v>
          </cell>
        </row>
        <row r="2681">
          <cell r="D2681">
            <v>870000</v>
          </cell>
        </row>
        <row r="2682">
          <cell r="D2682">
            <v>870001</v>
          </cell>
        </row>
        <row r="2683">
          <cell r="D2683">
            <v>870002</v>
          </cell>
        </row>
        <row r="2684">
          <cell r="D2684">
            <v>870006</v>
          </cell>
        </row>
        <row r="2685">
          <cell r="D2685">
            <v>870007</v>
          </cell>
        </row>
        <row r="2686">
          <cell r="D2686">
            <v>870008</v>
          </cell>
        </row>
        <row r="2687">
          <cell r="D2687">
            <v>870065</v>
          </cell>
        </row>
        <row r="2688">
          <cell r="D2688">
            <v>870069</v>
          </cell>
        </row>
        <row r="2689">
          <cell r="D2689">
            <v>870099</v>
          </cell>
        </row>
        <row r="2690">
          <cell r="D2690">
            <v>870965</v>
          </cell>
        </row>
        <row r="2691">
          <cell r="D2691">
            <v>872000</v>
          </cell>
        </row>
        <row r="2692">
          <cell r="D2692">
            <v>872065</v>
          </cell>
        </row>
        <row r="2693">
          <cell r="D2693">
            <v>872069</v>
          </cell>
        </row>
        <row r="2694">
          <cell r="D2694">
            <v>880000</v>
          </cell>
        </row>
        <row r="2695">
          <cell r="D2695">
            <v>880065</v>
          </cell>
        </row>
        <row r="2696">
          <cell r="D2696">
            <v>881000</v>
          </cell>
        </row>
        <row r="2697">
          <cell r="D2697">
            <v>881065</v>
          </cell>
        </row>
        <row r="2698">
          <cell r="D2698">
            <v>881069</v>
          </cell>
        </row>
        <row r="2699">
          <cell r="D2699">
            <v>888888</v>
          </cell>
        </row>
        <row r="2700">
          <cell r="D2700">
            <v>888888</v>
          </cell>
        </row>
        <row r="2701">
          <cell r="D2701">
            <v>888888</v>
          </cell>
        </row>
        <row r="2702">
          <cell r="D2702">
            <v>888888</v>
          </cell>
        </row>
        <row r="2703">
          <cell r="D2703">
            <v>888888</v>
          </cell>
        </row>
        <row r="2704">
          <cell r="D2704">
            <v>888888</v>
          </cell>
        </row>
        <row r="2705">
          <cell r="D2705">
            <v>888888</v>
          </cell>
        </row>
        <row r="2706">
          <cell r="D2706">
            <v>888888</v>
          </cell>
        </row>
        <row r="2707">
          <cell r="D2707">
            <v>888888</v>
          </cell>
        </row>
        <row r="2708">
          <cell r="D2708">
            <v>888888</v>
          </cell>
        </row>
        <row r="2709">
          <cell r="D2709">
            <v>888888</v>
          </cell>
        </row>
        <row r="2710">
          <cell r="D2710">
            <v>888888</v>
          </cell>
        </row>
        <row r="2711">
          <cell r="D2711">
            <v>888888</v>
          </cell>
        </row>
        <row r="2712">
          <cell r="D2712">
            <v>888888</v>
          </cell>
        </row>
        <row r="2713">
          <cell r="D2713">
            <v>888888</v>
          </cell>
        </row>
        <row r="2714">
          <cell r="D2714">
            <v>888888</v>
          </cell>
        </row>
        <row r="2715">
          <cell r="D2715">
            <v>888888</v>
          </cell>
        </row>
        <row r="2716">
          <cell r="D2716">
            <v>888888</v>
          </cell>
        </row>
        <row r="2717">
          <cell r="D2717">
            <v>888888</v>
          </cell>
        </row>
        <row r="2718">
          <cell r="D2718">
            <v>888888</v>
          </cell>
        </row>
        <row r="2719">
          <cell r="D2719">
            <v>888888</v>
          </cell>
        </row>
        <row r="2720">
          <cell r="D2720">
            <v>888888</v>
          </cell>
        </row>
        <row r="2721">
          <cell r="D2721">
            <v>888888</v>
          </cell>
        </row>
        <row r="2722">
          <cell r="D2722">
            <v>888888</v>
          </cell>
        </row>
        <row r="2723">
          <cell r="D2723">
            <v>888888</v>
          </cell>
        </row>
        <row r="2724">
          <cell r="D2724">
            <v>888888</v>
          </cell>
        </row>
        <row r="2725">
          <cell r="D2725">
            <v>888888</v>
          </cell>
        </row>
        <row r="2726">
          <cell r="D2726">
            <v>888888</v>
          </cell>
        </row>
        <row r="2727">
          <cell r="D2727">
            <v>888888</v>
          </cell>
        </row>
        <row r="2728">
          <cell r="D2728">
            <v>888888</v>
          </cell>
        </row>
        <row r="2729">
          <cell r="D2729">
            <v>888888</v>
          </cell>
        </row>
        <row r="2730">
          <cell r="D2730">
            <v>888888</v>
          </cell>
        </row>
        <row r="2731">
          <cell r="D2731">
            <v>888888</v>
          </cell>
        </row>
        <row r="2732">
          <cell r="D2732">
            <v>888888</v>
          </cell>
        </row>
        <row r="2733">
          <cell r="D2733">
            <v>888888</v>
          </cell>
        </row>
        <row r="2734">
          <cell r="D2734">
            <v>888888</v>
          </cell>
        </row>
        <row r="2735">
          <cell r="D2735">
            <v>888888</v>
          </cell>
        </row>
        <row r="2736">
          <cell r="D2736">
            <v>888888</v>
          </cell>
        </row>
        <row r="2737">
          <cell r="D2737">
            <v>888888</v>
          </cell>
        </row>
        <row r="2738">
          <cell r="D2738">
            <v>888888</v>
          </cell>
        </row>
        <row r="2739">
          <cell r="D2739">
            <v>888888</v>
          </cell>
        </row>
        <row r="2740">
          <cell r="D2740">
            <v>888888</v>
          </cell>
        </row>
        <row r="2741">
          <cell r="D2741">
            <v>888888</v>
          </cell>
        </row>
        <row r="2742">
          <cell r="D2742">
            <v>888888</v>
          </cell>
        </row>
        <row r="2743">
          <cell r="D2743">
            <v>888888</v>
          </cell>
        </row>
        <row r="2744">
          <cell r="D2744">
            <v>888888</v>
          </cell>
        </row>
        <row r="2745">
          <cell r="D2745">
            <v>888888</v>
          </cell>
        </row>
        <row r="2746">
          <cell r="D2746">
            <v>888888</v>
          </cell>
        </row>
        <row r="2747">
          <cell r="D2747">
            <v>888888</v>
          </cell>
        </row>
        <row r="2748">
          <cell r="D2748">
            <v>888888</v>
          </cell>
        </row>
        <row r="2749">
          <cell r="D2749">
            <v>888888</v>
          </cell>
        </row>
        <row r="2750">
          <cell r="D2750">
            <v>888888</v>
          </cell>
        </row>
        <row r="2751">
          <cell r="D2751">
            <v>888888</v>
          </cell>
        </row>
        <row r="2752">
          <cell r="D2752">
            <v>888888</v>
          </cell>
        </row>
        <row r="2753">
          <cell r="D2753">
            <v>888888</v>
          </cell>
        </row>
        <row r="2754">
          <cell r="D2754">
            <v>888888</v>
          </cell>
        </row>
        <row r="2755">
          <cell r="D2755">
            <v>888888</v>
          </cell>
        </row>
        <row r="2756">
          <cell r="D2756">
            <v>888888</v>
          </cell>
        </row>
        <row r="2757">
          <cell r="D2757">
            <v>888888</v>
          </cell>
        </row>
        <row r="2758">
          <cell r="D2758">
            <v>888888</v>
          </cell>
        </row>
        <row r="2759">
          <cell r="D2759">
            <v>888888</v>
          </cell>
        </row>
        <row r="2760">
          <cell r="D2760">
            <v>888888</v>
          </cell>
        </row>
        <row r="2761">
          <cell r="D2761">
            <v>888888</v>
          </cell>
        </row>
        <row r="2762">
          <cell r="D2762">
            <v>888888</v>
          </cell>
        </row>
        <row r="2763">
          <cell r="D2763">
            <v>888888</v>
          </cell>
        </row>
        <row r="2764">
          <cell r="D2764">
            <v>888888</v>
          </cell>
        </row>
        <row r="2765">
          <cell r="D2765">
            <v>888888</v>
          </cell>
        </row>
        <row r="2766">
          <cell r="D2766">
            <v>888888</v>
          </cell>
        </row>
        <row r="2767">
          <cell r="D2767">
            <v>888888</v>
          </cell>
        </row>
        <row r="2768">
          <cell r="D2768">
            <v>888888</v>
          </cell>
        </row>
        <row r="2769">
          <cell r="D2769">
            <v>888888</v>
          </cell>
        </row>
        <row r="2770">
          <cell r="D2770">
            <v>888888</v>
          </cell>
        </row>
        <row r="2771">
          <cell r="D2771">
            <v>888888</v>
          </cell>
        </row>
        <row r="2772">
          <cell r="D2772">
            <v>888888</v>
          </cell>
        </row>
        <row r="2773">
          <cell r="D2773">
            <v>888888</v>
          </cell>
        </row>
        <row r="2774">
          <cell r="D2774">
            <v>888888</v>
          </cell>
        </row>
        <row r="2775">
          <cell r="D2775">
            <v>888888</v>
          </cell>
        </row>
        <row r="2776">
          <cell r="D2776">
            <v>888888</v>
          </cell>
        </row>
        <row r="2777">
          <cell r="D2777">
            <v>888888</v>
          </cell>
        </row>
        <row r="2778">
          <cell r="D2778">
            <v>888888</v>
          </cell>
        </row>
        <row r="2779">
          <cell r="D2779">
            <v>888888</v>
          </cell>
        </row>
        <row r="2780">
          <cell r="D2780">
            <v>888888</v>
          </cell>
        </row>
        <row r="2781">
          <cell r="D2781">
            <v>888888</v>
          </cell>
        </row>
        <row r="2782">
          <cell r="D2782">
            <v>888888</v>
          </cell>
        </row>
        <row r="2783">
          <cell r="D2783">
            <v>888888</v>
          </cell>
        </row>
        <row r="2784">
          <cell r="D2784">
            <v>888888</v>
          </cell>
        </row>
        <row r="2785">
          <cell r="D2785">
            <v>888888</v>
          </cell>
        </row>
        <row r="2786">
          <cell r="D2786">
            <v>888888</v>
          </cell>
        </row>
        <row r="2787">
          <cell r="D2787">
            <v>888888</v>
          </cell>
        </row>
        <row r="2788">
          <cell r="D2788">
            <v>888888</v>
          </cell>
        </row>
        <row r="2789">
          <cell r="D2789">
            <v>888888</v>
          </cell>
        </row>
        <row r="2790">
          <cell r="D2790">
            <v>888888</v>
          </cell>
        </row>
        <row r="2791">
          <cell r="D2791">
            <v>888888</v>
          </cell>
        </row>
        <row r="2792">
          <cell r="D2792">
            <v>888888</v>
          </cell>
        </row>
        <row r="2793">
          <cell r="D2793">
            <v>888888</v>
          </cell>
        </row>
        <row r="2794">
          <cell r="D2794">
            <v>888888</v>
          </cell>
        </row>
        <row r="2795">
          <cell r="D2795">
            <v>888888</v>
          </cell>
        </row>
        <row r="2796">
          <cell r="D2796">
            <v>888888</v>
          </cell>
        </row>
        <row r="2797">
          <cell r="D2797">
            <v>888888</v>
          </cell>
        </row>
        <row r="2798">
          <cell r="D2798">
            <v>888888</v>
          </cell>
        </row>
        <row r="2799">
          <cell r="D2799">
            <v>888888</v>
          </cell>
        </row>
        <row r="2800">
          <cell r="D2800">
            <v>888888</v>
          </cell>
        </row>
        <row r="2801">
          <cell r="D2801">
            <v>888888</v>
          </cell>
        </row>
        <row r="2802">
          <cell r="D2802">
            <v>888888</v>
          </cell>
        </row>
        <row r="2803">
          <cell r="D2803">
            <v>888888</v>
          </cell>
        </row>
        <row r="2804">
          <cell r="D2804">
            <v>888888</v>
          </cell>
        </row>
        <row r="2805">
          <cell r="D2805">
            <v>888888</v>
          </cell>
        </row>
        <row r="2806">
          <cell r="D2806">
            <v>888888</v>
          </cell>
        </row>
        <row r="2807">
          <cell r="D2807">
            <v>888888</v>
          </cell>
        </row>
        <row r="2808">
          <cell r="D2808">
            <v>888888</v>
          </cell>
        </row>
        <row r="2809">
          <cell r="D2809">
            <v>888888</v>
          </cell>
        </row>
        <row r="2810">
          <cell r="D2810">
            <v>888888</v>
          </cell>
        </row>
        <row r="2811">
          <cell r="D2811">
            <v>888888</v>
          </cell>
        </row>
        <row r="2812">
          <cell r="D2812">
            <v>888888</v>
          </cell>
        </row>
        <row r="2813">
          <cell r="D2813">
            <v>888888</v>
          </cell>
        </row>
        <row r="2814">
          <cell r="D2814">
            <v>888888</v>
          </cell>
        </row>
        <row r="2815">
          <cell r="D2815">
            <v>888888</v>
          </cell>
        </row>
        <row r="2816">
          <cell r="D2816">
            <v>888888</v>
          </cell>
        </row>
        <row r="2817">
          <cell r="D2817">
            <v>888888</v>
          </cell>
        </row>
        <row r="2818">
          <cell r="D2818">
            <v>888888</v>
          </cell>
        </row>
        <row r="2819">
          <cell r="D2819">
            <v>888888</v>
          </cell>
        </row>
        <row r="2820">
          <cell r="D2820">
            <v>888888</v>
          </cell>
        </row>
        <row r="2821">
          <cell r="D2821">
            <v>888888</v>
          </cell>
        </row>
        <row r="2822">
          <cell r="D2822">
            <v>888888</v>
          </cell>
        </row>
        <row r="2823">
          <cell r="D2823">
            <v>888888</v>
          </cell>
        </row>
        <row r="2824">
          <cell r="D2824">
            <v>888888</v>
          </cell>
        </row>
        <row r="2825">
          <cell r="D2825">
            <v>888888</v>
          </cell>
        </row>
        <row r="2826">
          <cell r="D2826">
            <v>888888</v>
          </cell>
        </row>
        <row r="2827">
          <cell r="D2827">
            <v>888888</v>
          </cell>
        </row>
        <row r="2828">
          <cell r="D2828">
            <v>888888</v>
          </cell>
        </row>
        <row r="2829">
          <cell r="D2829">
            <v>888888</v>
          </cell>
        </row>
        <row r="2830">
          <cell r="D2830">
            <v>888888</v>
          </cell>
        </row>
        <row r="2831">
          <cell r="D2831">
            <v>888888</v>
          </cell>
        </row>
        <row r="2832">
          <cell r="D2832">
            <v>888888</v>
          </cell>
        </row>
        <row r="2833">
          <cell r="D2833">
            <v>888888</v>
          </cell>
        </row>
        <row r="2834">
          <cell r="D2834">
            <v>888888</v>
          </cell>
        </row>
        <row r="2835">
          <cell r="D2835">
            <v>888888</v>
          </cell>
        </row>
        <row r="2836">
          <cell r="D2836">
            <v>888888</v>
          </cell>
        </row>
        <row r="2837">
          <cell r="D2837">
            <v>888888</v>
          </cell>
        </row>
        <row r="2838">
          <cell r="D2838">
            <v>980000</v>
          </cell>
        </row>
        <row r="2839">
          <cell r="D2839">
            <v>990000</v>
          </cell>
        </row>
        <row r="2840">
          <cell r="D2840">
            <v>999001</v>
          </cell>
        </row>
        <row r="2841">
          <cell r="D2841">
            <v>999002</v>
          </cell>
        </row>
        <row r="2842">
          <cell r="D2842">
            <v>999007</v>
          </cell>
        </row>
        <row r="2843">
          <cell r="D2843">
            <v>999009</v>
          </cell>
        </row>
        <row r="2844">
          <cell r="D2844">
            <v>999200</v>
          </cell>
        </row>
        <row r="2845">
          <cell r="D2845">
            <v>101095</v>
          </cell>
        </row>
        <row r="2846">
          <cell r="D2846">
            <v>101285</v>
          </cell>
        </row>
        <row r="2847">
          <cell r="D2847">
            <v>521588</v>
          </cell>
        </row>
        <row r="2848">
          <cell r="D2848">
            <v>400020</v>
          </cell>
        </row>
        <row r="2849">
          <cell r="D2849">
            <v>400050</v>
          </cell>
        </row>
        <row r="2850">
          <cell r="D2850">
            <v>304211</v>
          </cell>
        </row>
        <row r="2851">
          <cell r="D2851">
            <v>306380</v>
          </cell>
        </row>
        <row r="2852">
          <cell r="D2852">
            <v>302356</v>
          </cell>
        </row>
        <row r="2853">
          <cell r="D2853">
            <v>400051</v>
          </cell>
        </row>
        <row r="2854">
          <cell r="D2854">
            <v>400029</v>
          </cell>
        </row>
        <row r="2855">
          <cell r="D2855">
            <v>400052</v>
          </cell>
        </row>
        <row r="2856">
          <cell r="D2856">
            <v>300330</v>
          </cell>
        </row>
        <row r="2857">
          <cell r="D2857">
            <v>200025</v>
          </cell>
        </row>
        <row r="2858">
          <cell r="D2858">
            <v>200026</v>
          </cell>
        </row>
        <row r="2859">
          <cell r="D2859">
            <v>305534</v>
          </cell>
        </row>
        <row r="2860">
          <cell r="D2860">
            <v>400065</v>
          </cell>
        </row>
        <row r="2861">
          <cell r="D2861">
            <v>301889</v>
          </cell>
        </row>
      </sheetData>
      <sheetData sheetId="4">
        <row r="2">
          <cell r="D2">
            <v>1000</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 val="Previsión_31-01-03"/>
      <sheetName val="Activo_no_corriente"/>
      <sheetName val="9790000-Det_"/>
      <sheetName val="Libro_IVA_Vtas__01-2003"/>
      <sheetName val="Ventas_Enero_41010001"/>
      <sheetName val="Libro_IVA_Compras_01-2003"/>
      <sheetName val="Libro_NC_REC__01-2003_"/>
      <sheetName val="Libro_NC_Emit__01-2003"/>
      <sheetName val="Calculo_Publicidad"/>
      <sheetName val="Previsión_31-01-031"/>
      <sheetName val="Activo_no_corriente1"/>
      <sheetName val="9790000-Det_1"/>
      <sheetName val="Libro_IVA_Vtas__01-20031"/>
      <sheetName val="Ventas_Enero_410100011"/>
      <sheetName val="Libro_IVA_Compras_01-20031"/>
      <sheetName val="Libro_NC_REC__01-2003_1"/>
      <sheetName val="Libro_NC_Emit__01-20031"/>
      <sheetName val="Calculo_Publicidad1"/>
      <sheetName val="Previsión_31-01-032"/>
      <sheetName val="Activo_no_corriente2"/>
      <sheetName val="9790000-Det_2"/>
      <sheetName val="Libro_IVA_Vtas__01-20032"/>
      <sheetName val="Ventas_Enero_410100012"/>
      <sheetName val="Libro_IVA_Compras_01-20032"/>
      <sheetName val="Libro_NC_REC__01-2003_2"/>
      <sheetName val="Libro_NC_Emit__01-20032"/>
      <sheetName val="Calculo_Publicidad2"/>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cell r="F6" t="str">
            <v>PY0100001801</v>
          </cell>
          <cell r="G6" t="str">
            <v>46</v>
          </cell>
          <cell r="H6"/>
        </row>
        <row r="7">
          <cell r="A7" t="str">
            <v>3210001</v>
          </cell>
          <cell r="B7" t="str">
            <v>40012277</v>
          </cell>
          <cell r="C7" t="str">
            <v>117</v>
          </cell>
          <cell r="D7" t="str">
            <v>RV</v>
          </cell>
          <cell r="E7"/>
          <cell r="F7" t="str">
            <v>PY0100001870</v>
          </cell>
          <cell r="G7" t="str">
            <v>117</v>
          </cell>
          <cell r="H7"/>
        </row>
        <row r="8">
          <cell r="A8" t="str">
            <v>3210001</v>
          </cell>
          <cell r="B8" t="str">
            <v>40012277</v>
          </cell>
          <cell r="C8" t="str">
            <v>126</v>
          </cell>
          <cell r="D8" t="str">
            <v>RV</v>
          </cell>
          <cell r="E8"/>
          <cell r="F8" t="str">
            <v>PY0100001886</v>
          </cell>
          <cell r="G8" t="str">
            <v>126</v>
          </cell>
          <cell r="H8"/>
        </row>
        <row r="9">
          <cell r="A9" t="str">
            <v>3210001</v>
          </cell>
          <cell r="B9" t="str">
            <v>40012277</v>
          </cell>
          <cell r="C9" t="str">
            <v>135</v>
          </cell>
          <cell r="D9" t="str">
            <v>RV</v>
          </cell>
          <cell r="E9"/>
          <cell r="F9" t="str">
            <v>PY0100001895</v>
          </cell>
          <cell r="G9" t="str">
            <v>135</v>
          </cell>
          <cell r="H9"/>
        </row>
        <row r="10">
          <cell r="A10" t="str">
            <v>3210001</v>
          </cell>
          <cell r="B10" t="str">
            <v>40012277</v>
          </cell>
          <cell r="C10" t="str">
            <v>136</v>
          </cell>
          <cell r="D10" t="str">
            <v>RV</v>
          </cell>
          <cell r="E10"/>
          <cell r="F10" t="str">
            <v>PY0100001896</v>
          </cell>
          <cell r="G10" t="str">
            <v>136</v>
          </cell>
          <cell r="H10"/>
        </row>
        <row r="11">
          <cell r="A11" t="str">
            <v>3210001</v>
          </cell>
          <cell r="B11" t="str">
            <v>40012277</v>
          </cell>
          <cell r="C11" t="str">
            <v>137</v>
          </cell>
          <cell r="D11" t="str">
            <v>RV</v>
          </cell>
          <cell r="E11"/>
          <cell r="F11" t="str">
            <v>PY0100001898</v>
          </cell>
          <cell r="G11" t="str">
            <v>137</v>
          </cell>
          <cell r="H11"/>
        </row>
        <row r="12">
          <cell r="A12" t="str">
            <v>3210001</v>
          </cell>
          <cell r="B12" t="str">
            <v>40012277</v>
          </cell>
          <cell r="C12" t="str">
            <v>138</v>
          </cell>
          <cell r="D12" t="str">
            <v>RV</v>
          </cell>
          <cell r="E12"/>
          <cell r="F12" t="str">
            <v>PY0100001899</v>
          </cell>
          <cell r="G12" t="str">
            <v>138</v>
          </cell>
          <cell r="H12"/>
        </row>
        <row r="13">
          <cell r="A13" t="str">
            <v>3210001</v>
          </cell>
          <cell r="B13" t="str">
            <v>40012277</v>
          </cell>
          <cell r="C13" t="str">
            <v>141</v>
          </cell>
          <cell r="D13" t="str">
            <v>RV</v>
          </cell>
          <cell r="E13"/>
          <cell r="F13" t="str">
            <v>PY0100001902</v>
          </cell>
          <cell r="G13" t="str">
            <v>141</v>
          </cell>
          <cell r="H13"/>
        </row>
        <row r="14">
          <cell r="A14" t="str">
            <v>3210001</v>
          </cell>
          <cell r="B14" t="str">
            <v>40012277</v>
          </cell>
          <cell r="C14" t="str">
            <v>142</v>
          </cell>
          <cell r="D14" t="str">
            <v>RV</v>
          </cell>
          <cell r="E14"/>
          <cell r="F14" t="str">
            <v>PY0100001903</v>
          </cell>
          <cell r="G14" t="str">
            <v>142</v>
          </cell>
          <cell r="H14"/>
        </row>
        <row r="15">
          <cell r="A15" t="str">
            <v>3210001</v>
          </cell>
          <cell r="B15" t="str">
            <v>40012277</v>
          </cell>
          <cell r="C15" t="str">
            <v>143</v>
          </cell>
          <cell r="D15" t="str">
            <v>RV</v>
          </cell>
          <cell r="E15"/>
          <cell r="F15" t="str">
            <v>PY0100001904</v>
          </cell>
          <cell r="G15" t="str">
            <v>143</v>
          </cell>
          <cell r="H15"/>
        </row>
        <row r="16">
          <cell r="A16" t="str">
            <v>3210001</v>
          </cell>
          <cell r="B16" t="str">
            <v>40012277</v>
          </cell>
          <cell r="C16" t="str">
            <v>144</v>
          </cell>
          <cell r="D16" t="str">
            <v>RV</v>
          </cell>
          <cell r="E16"/>
          <cell r="F16" t="str">
            <v>PY0100001905</v>
          </cell>
          <cell r="G16" t="str">
            <v>144</v>
          </cell>
          <cell r="H16"/>
        </row>
        <row r="17">
          <cell r="A17" t="str">
            <v>3210001</v>
          </cell>
          <cell r="B17" t="str">
            <v>40012277</v>
          </cell>
          <cell r="C17" t="str">
            <v>146</v>
          </cell>
          <cell r="D17" t="str">
            <v>RV</v>
          </cell>
          <cell r="E17"/>
          <cell r="F17" t="str">
            <v>PY0100001906</v>
          </cell>
          <cell r="G17" t="str">
            <v>146</v>
          </cell>
          <cell r="H17"/>
        </row>
        <row r="18">
          <cell r="A18" t="str">
            <v>3210001</v>
          </cell>
          <cell r="B18" t="str">
            <v>40012277</v>
          </cell>
          <cell r="C18" t="str">
            <v>147</v>
          </cell>
          <cell r="D18" t="str">
            <v>RV</v>
          </cell>
          <cell r="E18"/>
          <cell r="F18" t="str">
            <v>PY0100001907</v>
          </cell>
          <cell r="G18" t="str">
            <v>147</v>
          </cell>
          <cell r="H18"/>
        </row>
        <row r="19">
          <cell r="A19" t="str">
            <v>3210001</v>
          </cell>
          <cell r="B19" t="str">
            <v>40012277</v>
          </cell>
          <cell r="C19" t="str">
            <v>149</v>
          </cell>
          <cell r="D19" t="str">
            <v>RV</v>
          </cell>
          <cell r="E19"/>
          <cell r="F19" t="str">
            <v>PY0100001910</v>
          </cell>
          <cell r="G19" t="str">
            <v>149</v>
          </cell>
          <cell r="H19"/>
        </row>
        <row r="20">
          <cell r="A20" t="str">
            <v>3210001</v>
          </cell>
          <cell r="B20" t="str">
            <v>40012277</v>
          </cell>
          <cell r="C20" t="str">
            <v>150</v>
          </cell>
          <cell r="D20" t="str">
            <v>RV</v>
          </cell>
          <cell r="E20"/>
          <cell r="F20" t="str">
            <v>PY0100001911</v>
          </cell>
          <cell r="G20" t="str">
            <v>150</v>
          </cell>
          <cell r="H20"/>
        </row>
        <row r="21">
          <cell r="A21" t="str">
            <v>3210001</v>
          </cell>
          <cell r="B21" t="str">
            <v>40012277</v>
          </cell>
          <cell r="C21" t="str">
            <v>151</v>
          </cell>
          <cell r="D21" t="str">
            <v>RV</v>
          </cell>
          <cell r="E21"/>
          <cell r="F21" t="str">
            <v>PY0100001913</v>
          </cell>
          <cell r="G21" t="str">
            <v>151</v>
          </cell>
          <cell r="H21"/>
        </row>
        <row r="22">
          <cell r="A22" t="str">
            <v>3210001</v>
          </cell>
          <cell r="B22" t="str">
            <v>40012277</v>
          </cell>
          <cell r="C22" t="str">
            <v>153</v>
          </cell>
          <cell r="D22" t="str">
            <v>RV</v>
          </cell>
          <cell r="E22"/>
          <cell r="F22" t="str">
            <v>PY0100001914</v>
          </cell>
          <cell r="G22" t="str">
            <v>153</v>
          </cell>
          <cell r="H22"/>
        </row>
        <row r="23">
          <cell r="A23" t="str">
            <v>3210001</v>
          </cell>
          <cell r="B23" t="str">
            <v>40012277</v>
          </cell>
          <cell r="C23" t="str">
            <v>154</v>
          </cell>
          <cell r="D23" t="str">
            <v>RV</v>
          </cell>
          <cell r="E23"/>
          <cell r="F23" t="str">
            <v>PY0100001915</v>
          </cell>
          <cell r="G23" t="str">
            <v>154</v>
          </cell>
          <cell r="H23"/>
        </row>
        <row r="24">
          <cell r="A24" t="str">
            <v>3210001</v>
          </cell>
          <cell r="B24" t="str">
            <v>40012277</v>
          </cell>
          <cell r="C24" t="str">
            <v>155</v>
          </cell>
          <cell r="D24" t="str">
            <v>RV</v>
          </cell>
          <cell r="E24"/>
          <cell r="F24" t="str">
            <v>PY0100001916</v>
          </cell>
          <cell r="G24" t="str">
            <v>155</v>
          </cell>
          <cell r="H24"/>
        </row>
        <row r="25">
          <cell r="A25" t="str">
            <v>3210001</v>
          </cell>
          <cell r="B25" t="str">
            <v>40012277</v>
          </cell>
          <cell r="C25" t="str">
            <v>157</v>
          </cell>
          <cell r="D25" t="str">
            <v>RV</v>
          </cell>
          <cell r="E25"/>
          <cell r="F25" t="str">
            <v>PY0100001918</v>
          </cell>
          <cell r="G25" t="str">
            <v>157</v>
          </cell>
          <cell r="H25"/>
        </row>
        <row r="26">
          <cell r="A26" t="str">
            <v>3210001</v>
          </cell>
          <cell r="B26" t="str">
            <v>40012277</v>
          </cell>
          <cell r="C26" t="str">
            <v>100000321</v>
          </cell>
          <cell r="D26" t="str">
            <v>ZZ</v>
          </cell>
          <cell r="E26"/>
          <cell r="F26" t="str">
            <v>NC 57</v>
          </cell>
          <cell r="G26" t="str">
            <v>100000321</v>
          </cell>
          <cell r="H26" t="str">
            <v>Nota de Credito</v>
          </cell>
        </row>
        <row r="27">
          <cell r="A27" t="str">
            <v>3210001</v>
          </cell>
          <cell r="B27" t="str">
            <v>40012277</v>
          </cell>
          <cell r="C27" t="str">
            <v>1600000041</v>
          </cell>
          <cell r="D27" t="str">
            <v>DG</v>
          </cell>
          <cell r="E27"/>
          <cell r="F27" t="str">
            <v>PY0200000133</v>
          </cell>
          <cell r="G27" t="str">
            <v>1600000041</v>
          </cell>
          <cell r="H27"/>
        </row>
        <row r="28">
          <cell r="A28" t="str">
            <v>3210001</v>
          </cell>
          <cell r="B28" t="str">
            <v>40012277</v>
          </cell>
          <cell r="C28" t="str">
            <v>1600000042</v>
          </cell>
          <cell r="D28" t="str">
            <v>DG</v>
          </cell>
          <cell r="E28"/>
          <cell r="F28" t="str">
            <v>PY0200000134</v>
          </cell>
          <cell r="G28" t="str">
            <v>1600000042</v>
          </cell>
          <cell r="H28"/>
        </row>
        <row r="29">
          <cell r="A29" t="str">
            <v>3210001</v>
          </cell>
          <cell r="B29" t="str">
            <v>40012277</v>
          </cell>
          <cell r="C29" t="str">
            <v>1600000050</v>
          </cell>
          <cell r="D29" t="str">
            <v>DG</v>
          </cell>
          <cell r="E29"/>
          <cell r="F29" t="str">
            <v>PY0200000143</v>
          </cell>
          <cell r="G29" t="str">
            <v>1600000050</v>
          </cell>
          <cell r="H29"/>
        </row>
        <row r="30">
          <cell r="A30" t="str">
            <v>3210001</v>
          </cell>
          <cell r="B30" t="str">
            <v>40012277</v>
          </cell>
          <cell r="C30" t="str">
            <v>115</v>
          </cell>
          <cell r="D30" t="str">
            <v>RV</v>
          </cell>
          <cell r="E30"/>
          <cell r="F30" t="str">
            <v>PY0100001868</v>
          </cell>
          <cell r="G30" t="str">
            <v>115</v>
          </cell>
          <cell r="H30"/>
        </row>
        <row r="31">
          <cell r="A31" t="str">
            <v>3210001</v>
          </cell>
          <cell r="B31" t="str">
            <v>40012277</v>
          </cell>
          <cell r="C31" t="str">
            <v>132</v>
          </cell>
          <cell r="D31" t="str">
            <v>RV</v>
          </cell>
          <cell r="E31"/>
          <cell r="F31" t="str">
            <v>PY0100001892</v>
          </cell>
          <cell r="G31" t="str">
            <v>132</v>
          </cell>
          <cell r="H31"/>
        </row>
        <row r="32">
          <cell r="A32" t="str">
            <v>Total</v>
          </cell>
        </row>
        <row r="33">
          <cell r="A33" t="str">
            <v>GLORIA</v>
          </cell>
        </row>
        <row r="34">
          <cell r="A34" t="str">
            <v>3210001</v>
          </cell>
          <cell r="B34" t="str">
            <v>40012278</v>
          </cell>
          <cell r="C34" t="str">
            <v>109</v>
          </cell>
          <cell r="D34" t="str">
            <v>RV</v>
          </cell>
          <cell r="E34"/>
          <cell r="F34" t="str">
            <v>PY0100001862</v>
          </cell>
          <cell r="G34" t="str">
            <v>109</v>
          </cell>
          <cell r="H34"/>
        </row>
        <row r="35">
          <cell r="A35" t="str">
            <v>3210001</v>
          </cell>
          <cell r="B35" t="str">
            <v>40012278</v>
          </cell>
          <cell r="C35" t="str">
            <v>114</v>
          </cell>
          <cell r="D35" t="str">
            <v>RV</v>
          </cell>
          <cell r="E35"/>
          <cell r="F35" t="str">
            <v>PY0100001866</v>
          </cell>
          <cell r="G35" t="str">
            <v>114</v>
          </cell>
          <cell r="H35"/>
        </row>
        <row r="36">
          <cell r="A36" t="str">
            <v>3210001</v>
          </cell>
          <cell r="B36" t="str">
            <v>40012278</v>
          </cell>
          <cell r="C36" t="str">
            <v>116</v>
          </cell>
          <cell r="D36" t="str">
            <v>RV</v>
          </cell>
          <cell r="E36"/>
          <cell r="F36" t="str">
            <v>PY0100001869</v>
          </cell>
          <cell r="G36" t="str">
            <v>116</v>
          </cell>
          <cell r="H36"/>
        </row>
        <row r="37">
          <cell r="A37" t="str">
            <v>3210001</v>
          </cell>
          <cell r="B37" t="str">
            <v>40012278</v>
          </cell>
          <cell r="C37" t="str">
            <v>120</v>
          </cell>
          <cell r="D37" t="str">
            <v>RV</v>
          </cell>
          <cell r="E37"/>
          <cell r="F37" t="str">
            <v>PY0100001876</v>
          </cell>
          <cell r="G37" t="str">
            <v>120</v>
          </cell>
          <cell r="H37"/>
        </row>
        <row r="38">
          <cell r="A38" t="str">
            <v>3210001</v>
          </cell>
          <cell r="B38" t="str">
            <v>40012278</v>
          </cell>
          <cell r="C38" t="str">
            <v>122</v>
          </cell>
          <cell r="D38" t="str">
            <v>RV</v>
          </cell>
          <cell r="E38"/>
          <cell r="F38" t="str">
            <v>PY0100001881</v>
          </cell>
          <cell r="G38" t="str">
            <v>122</v>
          </cell>
          <cell r="H38"/>
        </row>
        <row r="39">
          <cell r="A39" t="str">
            <v>3210001</v>
          </cell>
          <cell r="B39" t="str">
            <v>40012278</v>
          </cell>
          <cell r="C39" t="str">
            <v>123</v>
          </cell>
          <cell r="D39" t="str">
            <v>RV</v>
          </cell>
          <cell r="E39"/>
          <cell r="F39" t="str">
            <v>PY0100001882</v>
          </cell>
          <cell r="G39" t="str">
            <v>123</v>
          </cell>
          <cell r="H39"/>
        </row>
        <row r="40">
          <cell r="A40" t="str">
            <v>3210001</v>
          </cell>
          <cell r="B40" t="str">
            <v>40012278</v>
          </cell>
          <cell r="C40" t="str">
            <v>124</v>
          </cell>
          <cell r="D40" t="str">
            <v>RV</v>
          </cell>
          <cell r="E40"/>
          <cell r="F40" t="str">
            <v>PY0100001883</v>
          </cell>
          <cell r="G40" t="str">
            <v>124</v>
          </cell>
          <cell r="H40"/>
        </row>
        <row r="41">
          <cell r="A41" t="str">
            <v>3210001</v>
          </cell>
          <cell r="B41" t="str">
            <v>40012278</v>
          </cell>
          <cell r="C41" t="str">
            <v>127</v>
          </cell>
          <cell r="D41" t="str">
            <v>RV</v>
          </cell>
          <cell r="E41"/>
          <cell r="F41" t="str">
            <v>PY0100001887</v>
          </cell>
          <cell r="G41" t="str">
            <v>127</v>
          </cell>
          <cell r="H41"/>
        </row>
        <row r="42">
          <cell r="A42" t="str">
            <v>3210001</v>
          </cell>
          <cell r="B42" t="str">
            <v>40012278</v>
          </cell>
          <cell r="C42" t="str">
            <v>128</v>
          </cell>
          <cell r="D42" t="str">
            <v>RV</v>
          </cell>
          <cell r="E42"/>
          <cell r="F42" t="str">
            <v>PY0100001888</v>
          </cell>
          <cell r="G42" t="str">
            <v>128</v>
          </cell>
          <cell r="H42"/>
        </row>
        <row r="43">
          <cell r="A43" t="str">
            <v>3210001</v>
          </cell>
          <cell r="B43" t="str">
            <v>40012278</v>
          </cell>
          <cell r="C43" t="str">
            <v>140</v>
          </cell>
          <cell r="D43" t="str">
            <v>RV</v>
          </cell>
          <cell r="E43"/>
          <cell r="F43" t="str">
            <v>PY0100001901</v>
          </cell>
          <cell r="G43" t="str">
            <v>140</v>
          </cell>
          <cell r="H43"/>
        </row>
        <row r="44">
          <cell r="A44" t="str">
            <v>3210001</v>
          </cell>
          <cell r="B44" t="str">
            <v>40012278</v>
          </cell>
          <cell r="C44" t="str">
            <v>152</v>
          </cell>
          <cell r="D44" t="str">
            <v>RV</v>
          </cell>
          <cell r="E44"/>
          <cell r="F44" t="str">
            <v>PY0100001912</v>
          </cell>
          <cell r="G44" t="str">
            <v>152</v>
          </cell>
          <cell r="H44"/>
        </row>
        <row r="45">
          <cell r="A45" t="str">
            <v>3210001</v>
          </cell>
          <cell r="B45" t="str">
            <v>40012278</v>
          </cell>
          <cell r="C45" t="str">
            <v>156</v>
          </cell>
          <cell r="D45" t="str">
            <v>RV</v>
          </cell>
          <cell r="E45"/>
          <cell r="F45" t="str">
            <v>PY0100001917</v>
          </cell>
          <cell r="G45" t="str">
            <v>156</v>
          </cell>
          <cell r="H45"/>
        </row>
        <row r="46">
          <cell r="A46" t="str">
            <v>3210001</v>
          </cell>
          <cell r="B46" t="str">
            <v>40012278</v>
          </cell>
          <cell r="C46" t="str">
            <v>158</v>
          </cell>
          <cell r="D46" t="str">
            <v>RV</v>
          </cell>
          <cell r="E46"/>
          <cell r="F46" t="str">
            <v>PY0100001919</v>
          </cell>
          <cell r="G46" t="str">
            <v>158</v>
          </cell>
          <cell r="H46"/>
        </row>
        <row r="47">
          <cell r="A47" t="str">
            <v>3210001</v>
          </cell>
          <cell r="B47" t="str">
            <v>40012278</v>
          </cell>
          <cell r="C47" t="str">
            <v>1600000055</v>
          </cell>
          <cell r="D47" t="str">
            <v>DG</v>
          </cell>
          <cell r="E47"/>
          <cell r="F47" t="str">
            <v>PY0200000148</v>
          </cell>
          <cell r="G47" t="str">
            <v>1600000055</v>
          </cell>
          <cell r="H47"/>
        </row>
        <row r="48">
          <cell r="A48" t="str">
            <v>3210001</v>
          </cell>
          <cell r="B48" t="str">
            <v>40012278</v>
          </cell>
          <cell r="C48" t="str">
            <v>1600000039</v>
          </cell>
          <cell r="D48" t="str">
            <v>DG</v>
          </cell>
          <cell r="E48"/>
          <cell r="F48" t="str">
            <v>PY0200000131</v>
          </cell>
          <cell r="G48" t="str">
            <v>1600000039</v>
          </cell>
          <cell r="H48"/>
        </row>
        <row r="49">
          <cell r="A49" t="str">
            <v>3210001</v>
          </cell>
          <cell r="B49" t="str">
            <v>40012278</v>
          </cell>
          <cell r="C49" t="str">
            <v>1600000040</v>
          </cell>
          <cell r="D49" t="str">
            <v>DG</v>
          </cell>
          <cell r="E49"/>
          <cell r="F49" t="str">
            <v>PY0200000132</v>
          </cell>
          <cell r="G49" t="str">
            <v>1600000040</v>
          </cell>
          <cell r="H49"/>
        </row>
        <row r="50">
          <cell r="A50" t="str">
            <v>3210001</v>
          </cell>
          <cell r="B50" t="str">
            <v>40012278</v>
          </cell>
          <cell r="C50" t="str">
            <v>1600000046</v>
          </cell>
          <cell r="D50" t="str">
            <v>DG</v>
          </cell>
          <cell r="E50"/>
          <cell r="F50" t="str">
            <v>ND.138</v>
          </cell>
          <cell r="G50" t="str">
            <v>1600000046</v>
          </cell>
          <cell r="H50" t="str">
            <v>DIF.EN PRECIO EN FC 1862</v>
          </cell>
        </row>
        <row r="51">
          <cell r="A51" t="str">
            <v>3210001</v>
          </cell>
          <cell r="B51" t="str">
            <v>40012278</v>
          </cell>
          <cell r="C51" t="str">
            <v>1600000047</v>
          </cell>
          <cell r="D51" t="str">
            <v>DG</v>
          </cell>
          <cell r="E51"/>
          <cell r="F51" t="str">
            <v>NC.139</v>
          </cell>
          <cell r="G51" t="str">
            <v>1600000047</v>
          </cell>
          <cell r="H51" t="str">
            <v>DIF.EN PRECIO FC 1866</v>
          </cell>
        </row>
        <row r="52">
          <cell r="A52" t="str">
            <v>3210001</v>
          </cell>
          <cell r="B52" t="str">
            <v>40012278</v>
          </cell>
          <cell r="C52" t="str">
            <v>1600000051</v>
          </cell>
          <cell r="D52" t="str">
            <v>DG</v>
          </cell>
          <cell r="E52"/>
          <cell r="F52" t="str">
            <v>NC.144</v>
          </cell>
          <cell r="G52" t="str">
            <v>1600000051</v>
          </cell>
          <cell r="H52" t="str">
            <v>DIF.EN PRECIO FC 1881</v>
          </cell>
        </row>
        <row r="53">
          <cell r="A53" t="str">
            <v>3210001</v>
          </cell>
          <cell r="B53" t="str">
            <v>40012278</v>
          </cell>
          <cell r="C53" t="str">
            <v>1600000052</v>
          </cell>
          <cell r="D53" t="str">
            <v>DG</v>
          </cell>
          <cell r="E53"/>
          <cell r="F53" t="str">
            <v>NC.145</v>
          </cell>
          <cell r="G53" t="str">
            <v>1600000052</v>
          </cell>
          <cell r="H53" t="str">
            <v>DIF.EN PRECIO FC 1882-1883-1887</v>
          </cell>
        </row>
        <row r="54">
          <cell r="A54" t="str">
            <v>3210001</v>
          </cell>
          <cell r="B54" t="str">
            <v>40012278</v>
          </cell>
          <cell r="C54" t="str">
            <v>1600000053</v>
          </cell>
          <cell r="D54" t="str">
            <v>DG</v>
          </cell>
          <cell r="E54"/>
          <cell r="F54" t="str">
            <v>NC.146</v>
          </cell>
          <cell r="G54" t="str">
            <v>1600000053</v>
          </cell>
          <cell r="H54" t="str">
            <v>DIF.EN PRECIO  FC 1888-1901-1912</v>
          </cell>
        </row>
        <row r="55">
          <cell r="A55" t="str">
            <v>3210001</v>
          </cell>
          <cell r="B55" t="str">
            <v>40012278</v>
          </cell>
          <cell r="C55" t="str">
            <v>1600000054</v>
          </cell>
          <cell r="D55" t="str">
            <v>DG</v>
          </cell>
          <cell r="E55"/>
          <cell r="F55" t="str">
            <v>NC.147</v>
          </cell>
          <cell r="G55" t="str">
            <v>1600000054</v>
          </cell>
          <cell r="H55" t="str">
            <v>DIF.EN PRECIO FC.1917-1919</v>
          </cell>
        </row>
        <row r="56">
          <cell r="A56" t="str">
            <v>3210001</v>
          </cell>
          <cell r="B56" t="str">
            <v>40012278</v>
          </cell>
          <cell r="C56" t="str">
            <v>91</v>
          </cell>
          <cell r="D56" t="str">
            <v>RV</v>
          </cell>
          <cell r="E56"/>
          <cell r="F56" t="str">
            <v>PY0100001843</v>
          </cell>
          <cell r="G56" t="str">
            <v>91</v>
          </cell>
          <cell r="H56"/>
        </row>
        <row r="57">
          <cell r="A57" t="str">
            <v>3210001</v>
          </cell>
          <cell r="B57" t="str">
            <v>40012278</v>
          </cell>
          <cell r="C57" t="str">
            <v>1600000043</v>
          </cell>
          <cell r="D57" t="str">
            <v>DG</v>
          </cell>
          <cell r="E57"/>
          <cell r="F57" t="str">
            <v>NC.135</v>
          </cell>
          <cell r="G57" t="str">
            <v>1600000043</v>
          </cell>
          <cell r="H57" t="str">
            <v>NC. DIF EN PRECIO FC 1843</v>
          </cell>
        </row>
        <row r="58">
          <cell r="A58" t="str">
            <v>3210001</v>
          </cell>
          <cell r="B58" t="str">
            <v>40012278</v>
          </cell>
          <cell r="C58" t="str">
            <v>98</v>
          </cell>
          <cell r="D58" t="str">
            <v>RV</v>
          </cell>
          <cell r="E58"/>
          <cell r="F58" t="str">
            <v>PY0100001850</v>
          </cell>
          <cell r="G58" t="str">
            <v>98</v>
          </cell>
          <cell r="H58"/>
        </row>
        <row r="59">
          <cell r="A59" t="str">
            <v>3210001</v>
          </cell>
          <cell r="B59" t="str">
            <v>40012278</v>
          </cell>
          <cell r="C59" t="str">
            <v>101</v>
          </cell>
          <cell r="D59" t="str">
            <v>RV</v>
          </cell>
          <cell r="E59"/>
          <cell r="F59" t="str">
            <v>PY0100001853</v>
          </cell>
          <cell r="G59" t="str">
            <v>101</v>
          </cell>
          <cell r="H59"/>
        </row>
        <row r="60">
          <cell r="A60" t="str">
            <v>3210001</v>
          </cell>
          <cell r="B60" t="str">
            <v>40012278</v>
          </cell>
          <cell r="C60" t="str">
            <v>1600000044</v>
          </cell>
          <cell r="D60" t="str">
            <v>DG</v>
          </cell>
          <cell r="E60"/>
          <cell r="F60" t="str">
            <v>NC.136</v>
          </cell>
          <cell r="G60" t="str">
            <v>1600000044</v>
          </cell>
          <cell r="H60" t="str">
            <v>NC POR DIF EN PRECIO FC 1850</v>
          </cell>
        </row>
        <row r="61">
          <cell r="A61" t="str">
            <v>3210001</v>
          </cell>
          <cell r="B61" t="str">
            <v>40012278</v>
          </cell>
          <cell r="C61" t="str">
            <v>1600000045</v>
          </cell>
          <cell r="D61" t="str">
            <v>DG</v>
          </cell>
          <cell r="E61"/>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cell r="F64" t="str">
            <v>RC.408</v>
          </cell>
          <cell r="G64" t="str">
            <v>39</v>
          </cell>
          <cell r="H64" t="str">
            <v>SALDO FC M&amp;N PGO</v>
          </cell>
        </row>
        <row r="65">
          <cell r="A65" t="str">
            <v>3210001</v>
          </cell>
          <cell r="B65" t="str">
            <v>40013022</v>
          </cell>
          <cell r="C65" t="str">
            <v>1400000052</v>
          </cell>
          <cell r="D65" t="str">
            <v>DZ</v>
          </cell>
          <cell r="E65"/>
          <cell r="F65" t="str">
            <v>FC.1844 RC 427</v>
          </cell>
          <cell r="G65" t="str">
            <v>92</v>
          </cell>
          <cell r="H65" t="str">
            <v>SALDO FC 1844 M&amp;N</v>
          </cell>
        </row>
        <row r="66">
          <cell r="A66" t="str">
            <v>3210001</v>
          </cell>
          <cell r="B66" t="str">
            <v>40013022</v>
          </cell>
          <cell r="C66" t="str">
            <v>133</v>
          </cell>
          <cell r="D66" t="str">
            <v>RV</v>
          </cell>
          <cell r="E66"/>
          <cell r="F66" t="str">
            <v>PY0100001893</v>
          </cell>
          <cell r="G66" t="str">
            <v>133</v>
          </cell>
          <cell r="H66"/>
        </row>
        <row r="67">
          <cell r="A67" t="str">
            <v>3210001</v>
          </cell>
          <cell r="B67" t="str">
            <v>40013022</v>
          </cell>
          <cell r="C67" t="str">
            <v>134</v>
          </cell>
          <cell r="D67" t="str">
            <v>RV</v>
          </cell>
          <cell r="E67"/>
          <cell r="F67" t="str">
            <v>PY0100001894</v>
          </cell>
          <cell r="G67" t="str">
            <v>134</v>
          </cell>
          <cell r="H67"/>
        </row>
        <row r="68">
          <cell r="A68" t="str">
            <v>Total</v>
          </cell>
        </row>
        <row r="69">
          <cell r="A69" t="str">
            <v>ALONSO COMERCIAL</v>
          </cell>
        </row>
        <row r="70">
          <cell r="A70" t="str">
            <v>3210001</v>
          </cell>
          <cell r="B70" t="str">
            <v>40060091</v>
          </cell>
          <cell r="C70" t="str">
            <v>100000394</v>
          </cell>
          <cell r="D70" t="str">
            <v>ZZ</v>
          </cell>
          <cell r="E70"/>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ER"/>
      <sheetName val="CVC"/>
      <sheetName val="PRESUP_AJUSTADO"/>
    </sheetNames>
    <sheetDataSet>
      <sheetData sheetId="0">
        <row r="1">
          <cell r="A1" t="str">
            <v>KCISC INVOICE NO. 8213</v>
          </cell>
          <cell r="I1" t="str">
            <v>INVOICE</v>
          </cell>
        </row>
        <row r="3">
          <cell r="I3" t="str">
            <v>KIMBERLY-CLARK INTERNATIONAL SERVICES CORPORATION</v>
          </cell>
        </row>
        <row r="5">
          <cell r="I5" t="str">
            <v>NEENAH, WISCONSIN 54956</v>
          </cell>
          <cell r="K5" t="str">
            <v>DATE:</v>
          </cell>
          <cell r="L5" t="str">
            <v>03/31/99</v>
          </cell>
        </row>
        <row r="6">
          <cell r="A6" t="str">
            <v>S. SMITH</v>
          </cell>
        </row>
        <row r="7">
          <cell r="A7" t="str">
            <v>Schenck &amp; Assoc Admin Chg</v>
          </cell>
          <cell r="B7">
            <v>213.46</v>
          </cell>
          <cell r="K7" t="str">
            <v xml:space="preserve">INVOICE NO. </v>
          </cell>
          <cell r="L7">
            <v>8213</v>
          </cell>
        </row>
        <row r="8">
          <cell r="I8" t="str">
            <v>SHIP TO:</v>
          </cell>
        </row>
        <row r="9">
          <cell r="K9" t="str">
            <v>PLEASE REMIT TO:</v>
          </cell>
        </row>
        <row r="10">
          <cell r="K10" t="str">
            <v>Kimberly-Clark International</v>
          </cell>
        </row>
        <row r="11">
          <cell r="I11" t="str">
            <v>SOLD TO:</v>
          </cell>
          <cell r="K11" t="str">
            <v>Services Corporation</v>
          </cell>
        </row>
        <row r="12">
          <cell r="I12" t="str">
            <v>K-C Australia Pty Ltd</v>
          </cell>
          <cell r="K12" t="str">
            <v>Attn:  International Accounting Services</v>
          </cell>
        </row>
        <row r="13">
          <cell r="I13" t="str">
            <v>P. O. Box 343</v>
          </cell>
          <cell r="K13" t="str">
            <v xml:space="preserve">520 West Summit Hill Drive   </v>
          </cell>
        </row>
        <row r="14">
          <cell r="I14" t="str">
            <v>Milsons Point, NSW</v>
          </cell>
          <cell r="K14" t="str">
            <v>Knoxville, TN  37902</v>
          </cell>
        </row>
        <row r="15">
          <cell r="I15" t="str">
            <v>AUSTRALIA</v>
          </cell>
        </row>
        <row r="17">
          <cell r="I17" t="str">
            <v>ATTN:  Jeanette Whittington</v>
          </cell>
        </row>
        <row r="18">
          <cell r="K18" t="str">
            <v>TERMS:  NET 30 DATE OF INVOICE</v>
          </cell>
        </row>
        <row r="20">
          <cell r="K20" t="str">
            <v>A/R NO.   81-50772-211</v>
          </cell>
        </row>
        <row r="26">
          <cell r="I26" t="str">
            <v>Expenses incurred on your behalf for the</v>
          </cell>
          <cell r="L26">
            <v>234.81</v>
          </cell>
        </row>
        <row r="27">
          <cell r="I27" t="str">
            <v xml:space="preserve">month of March 1999 </v>
          </cell>
        </row>
        <row r="31">
          <cell r="A31" t="str">
            <v xml:space="preserve">  SUBTOTAL</v>
          </cell>
          <cell r="B31">
            <v>213.46</v>
          </cell>
          <cell r="I31" t="str">
            <v>TREAT AS PURCHASED SERVICES IN ACCOUNT 8411</v>
          </cell>
        </row>
        <row r="33">
          <cell r="A33" t="str">
            <v>10% Administrative Charge</v>
          </cell>
          <cell r="B33">
            <v>21.35</v>
          </cell>
        </row>
        <row r="37">
          <cell r="A37" t="str">
            <v xml:space="preserve">  TOTAL</v>
          </cell>
          <cell r="B37">
            <v>234.81</v>
          </cell>
        </row>
        <row r="40">
          <cell r="A40" t="str">
            <v>TREAT AS PURCHASED SERVICES IN ACCOUNT 8411</v>
          </cell>
        </row>
      </sheetData>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 val="determinación_de_calculos"/>
      <sheetName val="Consolidado_(2)"/>
      <sheetName val="determinación_de_calculos1"/>
      <sheetName val="Consolidado_(2)1"/>
      <sheetName val="determinación_de_calculos2"/>
      <sheetName val="Consolidado_(2)2"/>
    </sheetNames>
    <sheetDataSet>
      <sheetData sheetId="0"/>
      <sheetData sheetId="1"/>
      <sheetData sheetId="2"/>
      <sheetData sheetId="3"/>
      <sheetData sheetId="4">
        <row r="3">
          <cell r="J3" t="str">
            <v>MET</v>
          </cell>
        </row>
        <row r="4">
          <cell r="J4">
            <v>38961</v>
          </cell>
        </row>
      </sheetData>
      <sheetData sheetId="5"/>
      <sheetData sheetId="6"/>
      <sheetData sheetId="7"/>
      <sheetData sheetId="8"/>
      <sheetData sheetId="9"/>
      <sheetData sheetId="10"/>
      <sheetData sheetId="11"/>
      <sheetData sheetId="12"/>
      <sheetData sheetId="1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 val="BA_MODELO"/>
      <sheetName val="BA_MODELO1"/>
      <sheetName val="BA_MODELO2"/>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
      <sheetName val="Asiento de Ajuste"/>
      <sheetName val="T.R."/>
      <sheetName val="Resumen Consolidado"/>
      <sheetName val="Resumen Prestamo Financiero"/>
      <sheetName val="Análisis de Prestamo Bancario"/>
      <sheetName val="Análisis de Descuento Cheque"/>
      <sheetName val="Análisis de interes Comercial"/>
      <sheetName val="Análisis Stand By "/>
      <sheetName val="Análisis de Carta de Crédito"/>
      <sheetName val="PPC - Intereses Bancarios"/>
      <sheetName val="PPC - Intereses IT"/>
      <sheetName val="Recálculo de Amort S. Francés"/>
      <sheetName val="PPC Stand by"/>
      <sheetName val="PPC - Prestamos"/>
      <sheetName val="PPC - Prestamo Bancario CP"/>
      <sheetName val="PPC - Prestamo Bancio LP"/>
      <sheetName val="PPC - Mayor Interes a Vencer"/>
      <sheetName val="PPC - Gastos Bancario Gs"/>
      <sheetName val="PPC - Gastos Bancarios USD"/>
      <sheetName val="Posición de Cuenta Activ-Pasiv"/>
      <sheetName val="Depurado A Pagar USD"/>
      <sheetName val="Tickmarks"/>
      <sheetName val="Nota NIF"/>
      <sheetName val="Notas EEFF"/>
      <sheetName val="Composición"/>
      <sheetName val="Resumen Prestamo Bancario"/>
      <sheetName val="Análisis Prestamo Fees"/>
      <sheetName val="XREF"/>
    </sheetNames>
    <sheetDataSet>
      <sheetData sheetId="0"/>
      <sheetData sheetId="1">
        <row r="2">
          <cell r="G2">
            <v>4748.0296712328773</v>
          </cell>
        </row>
        <row r="3">
          <cell r="G3">
            <v>4592</v>
          </cell>
        </row>
        <row r="4">
          <cell r="G4">
            <v>4539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J AGOSTO"/>
      <sheetName val="Conciliaciones"/>
      <sheetName val="Libro compras 08-08 WP PwC"/>
      <sheetName val="Bajada Libro compras 08_2008 "/>
      <sheetName val="Libro ventas Ago-08"/>
      <sheetName val="MAYOR VENTAS"/>
      <sheetName val="Libro compras 08-08 PwC"/>
      <sheetName val="Libro compras 08-08 PPC"/>
      <sheetName val="MAYOR COMPRAS"/>
      <sheetName val="A DESAFECTAR"/>
      <sheetName val="Sheet3"/>
      <sheetName val="AGREGADOS"/>
      <sheetName val="AJUSTES EN PPC"/>
      <sheetName val="REVERSIONES"/>
      <sheetName val="Rectificativa Agos"/>
      <sheetName val="DJ_AGOSTO"/>
      <sheetName val="Libro_compras_08-08_WP_PwC"/>
      <sheetName val="Bajada_Libro_compras_08_2008_"/>
      <sheetName val="Libro_ventas_Ago-08"/>
      <sheetName val="MAYOR_VENTAS"/>
      <sheetName val="Libro_compras_08-08_PwC"/>
      <sheetName val="Libro_compras_08-08_PPC"/>
      <sheetName val="MAYOR_COMPRAS"/>
      <sheetName val="A_DESAFECTAR"/>
      <sheetName val="AJUSTES_EN_PPC"/>
      <sheetName val="Rectificativa_Agos"/>
      <sheetName val="Ret.Comp."/>
      <sheetName val="BANDA A"/>
      <sheetName val="DJ_AGOSTO1"/>
      <sheetName val="Libro_compras_08-08_WP_PwC1"/>
      <sheetName val="Bajada_Libro_compras_08_2008_1"/>
      <sheetName val="Libro_ventas_Ago-081"/>
      <sheetName val="MAYOR_VENTAS1"/>
      <sheetName val="Libro_compras_08-08_PwC1"/>
      <sheetName val="Libro_compras_08-08_PPC1"/>
      <sheetName val="MAYOR_COMPRAS1"/>
      <sheetName val="A_DESAFECTAR1"/>
      <sheetName val="AJUSTES_EN_PPC1"/>
      <sheetName val="Rectificativa_Agos1"/>
      <sheetName val="Ret_Comp_"/>
      <sheetName val="BANDA_A"/>
    </sheetNames>
    <sheetDataSet>
      <sheetData sheetId="0">
        <row r="81">
          <cell r="H81">
            <v>186957535.36363637</v>
          </cell>
        </row>
      </sheetData>
      <sheetData sheetId="1">
        <row r="19">
          <cell r="E19">
            <v>-826122666</v>
          </cell>
        </row>
      </sheetData>
      <sheetData sheetId="2">
        <row r="87">
          <cell r="H87" t="str">
            <v>C1</v>
          </cell>
        </row>
      </sheetData>
      <sheetData sheetId="3">
        <row r="19">
          <cell r="E19">
            <v>-826122666</v>
          </cell>
        </row>
      </sheetData>
      <sheetData sheetId="4">
        <row r="87">
          <cell r="H87">
            <v>-99872248</v>
          </cell>
        </row>
      </sheetData>
      <sheetData sheetId="5">
        <row r="87">
          <cell r="H87">
            <v>-2995380</v>
          </cell>
        </row>
      </sheetData>
      <sheetData sheetId="6">
        <row r="87">
          <cell r="H87" t="str">
            <v>C1</v>
          </cell>
        </row>
      </sheetData>
      <sheetData sheetId="7">
        <row r="483">
          <cell r="I483">
            <v>931635388</v>
          </cell>
        </row>
      </sheetData>
      <sheetData sheetId="8">
        <row r="87">
          <cell r="H87">
            <v>41740</v>
          </cell>
        </row>
        <row r="1450">
          <cell r="H1450">
            <v>931870442</v>
          </cell>
        </row>
        <row r="1452">
          <cell r="H1452">
            <v>17405754</v>
          </cell>
        </row>
      </sheetData>
      <sheetData sheetId="9">
        <row r="5">
          <cell r="J5">
            <v>8007</v>
          </cell>
        </row>
        <row r="17">
          <cell r="J17">
            <v>287706</v>
          </cell>
        </row>
        <row r="21">
          <cell r="J21">
            <v>63500</v>
          </cell>
        </row>
      </sheetData>
      <sheetData sheetId="10">
        <row r="87">
          <cell r="H87" t="str">
            <v>C0</v>
          </cell>
        </row>
      </sheetData>
      <sheetData sheetId="11">
        <row r="14">
          <cell r="J14">
            <v>193964</v>
          </cell>
        </row>
        <row r="39">
          <cell r="J39">
            <v>47220584.363636367</v>
          </cell>
        </row>
      </sheetData>
      <sheetData sheetId="12">
        <row r="87">
          <cell r="H87" t="str">
            <v>189311 - 4</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81">
          <cell r="H81">
            <v>186957535.36363637</v>
          </cell>
        </row>
      </sheetData>
      <sheetData sheetId="29">
        <row r="87">
          <cell r="H87" t="str">
            <v>C1</v>
          </cell>
        </row>
      </sheetData>
      <sheetData sheetId="30">
        <row r="19">
          <cell r="E19">
            <v>-826122666</v>
          </cell>
        </row>
      </sheetData>
      <sheetData sheetId="31">
        <row r="87">
          <cell r="H87">
            <v>-99872248</v>
          </cell>
        </row>
      </sheetData>
      <sheetData sheetId="32">
        <row r="87">
          <cell r="H87">
            <v>-2995380</v>
          </cell>
        </row>
      </sheetData>
      <sheetData sheetId="33">
        <row r="87">
          <cell r="H87" t="str">
            <v>C1</v>
          </cell>
        </row>
      </sheetData>
      <sheetData sheetId="34">
        <row r="483">
          <cell r="I483">
            <v>931635388</v>
          </cell>
        </row>
      </sheetData>
      <sheetData sheetId="35">
        <row r="87">
          <cell r="H87">
            <v>41740</v>
          </cell>
        </row>
      </sheetData>
      <sheetData sheetId="36">
        <row r="5">
          <cell r="J5">
            <v>8007</v>
          </cell>
        </row>
      </sheetData>
      <sheetData sheetId="37">
        <row r="87">
          <cell r="H87" t="str">
            <v>189311 - 4</v>
          </cell>
        </row>
      </sheetData>
      <sheetData sheetId="38"/>
      <sheetData sheetId="39"/>
      <sheetData sheetId="4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Control CB"/>
      <sheetName val="Agua, luz y tel."/>
      <sheetName val="Honorarios"/>
      <sheetName val="Serv. Contratados"/>
      <sheetName val="Anticipo Almirall"/>
      <sheetName val="Control_CB"/>
      <sheetName val="Agua,_luz_y_tel_"/>
      <sheetName val="Serv__Contratados"/>
      <sheetName val="Anticipo_Almirall"/>
    </sheetNames>
    <sheetDataSet>
      <sheetData sheetId="0">
        <row r="62">
          <cell r="B62" t="str">
            <v>Lelia</v>
          </cell>
        </row>
        <row r="63">
          <cell r="B63" t="str">
            <v>Alicia</v>
          </cell>
        </row>
        <row r="64">
          <cell r="B64" t="str">
            <v>Oscar</v>
          </cell>
        </row>
        <row r="65">
          <cell r="B65" t="str">
            <v>Fernando</v>
          </cell>
        </row>
      </sheetData>
      <sheetData sheetId="1" refreshError="1"/>
      <sheetData sheetId="2" refreshError="1"/>
      <sheetData sheetId="3" refreshError="1"/>
      <sheetData sheetId="4" refreshError="1"/>
      <sheetData sheetId="5" refreshError="1"/>
      <sheetData sheetId="6"/>
      <sheetData sheetId="7"/>
      <sheetData sheetId="8"/>
      <sheetData sheetId="9"/>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 val="endereço_MIC-27-03-200012"/>
      <sheetName val="endereço_ERBs-27-03-200012"/>
      <sheetName val="banda_A12"/>
      <sheetName val="PARAM-27-03-00_TIM12"/>
      <sheetName val="Sercomtel-27_03_2000_TIM12"/>
      <sheetName val="Sctl-canais-27_03_2000_TIM12"/>
      <sheetName val="Emissão_a02_02_2000_wjo_12"/>
      <sheetName val="Sercomtel-15_06_200012"/>
      <sheetName val="Sctl-canais-27_03_200012"/>
      <sheetName val="Telepar-01_11_199912"/>
      <sheetName val="DADOS__DA_APF_02-02-200012"/>
      <sheetName val="CUENTAS_SAP12"/>
      <sheetName val="plan_de_cuentas_PY11"/>
      <sheetName val="Patrimonial"/>
      <sheetName val="endereço_MIC-27-03-200013"/>
      <sheetName val="endereço_ERBs-27-03-200013"/>
      <sheetName val="banda_A13"/>
      <sheetName val="PARAM-27-03-00_TIM13"/>
      <sheetName val="Sercomtel-27_03_2000_TIM13"/>
      <sheetName val="Sctl-canais-27_03_2000_TIM13"/>
      <sheetName val="Emissão_a02_02_2000_wjo_13"/>
      <sheetName val="Sercomtel-15_06_200013"/>
      <sheetName val="Sctl-canais-27_03_200013"/>
      <sheetName val="Telepar-01_11_199913"/>
      <sheetName val="DADOS__DA_APF_02-02-200013"/>
      <sheetName val="CUENTAS_SAP13"/>
      <sheetName val="plan_de_cuentas_PY12"/>
      <sheetName val="endereço_MIC-27-03-200014"/>
      <sheetName val="endereço_ERBs-27-03-200014"/>
      <sheetName val="banda_A14"/>
      <sheetName val="PARAM-27-03-00_TIM14"/>
      <sheetName val="Sercomtel-27_03_2000_TIM14"/>
      <sheetName val="Sctl-canais-27_03_2000_TIM14"/>
      <sheetName val="Emissão_a02_02_2000_wjo_14"/>
      <sheetName val="Sercomtel-15_06_200014"/>
      <sheetName val="Sctl-canais-27_03_200014"/>
      <sheetName val="Telepar-01_11_199914"/>
      <sheetName val="DADOS__DA_APF_02-02-200014"/>
      <sheetName val="CUENTAS_SAP14"/>
      <sheetName val="plan_de_cuentas_PY13"/>
      <sheetName val="Tabelas"/>
      <sheetName val="IPC"/>
      <sheetName val="Market Aplication System"/>
      <sheetName val="General Info"/>
      <sheetName val="Trial-Agrupacion"/>
      <sheetName val="SAPCoList"/>
      <sheetName val="PF201100"/>
      <sheetName val="Codes"/>
      <sheetName val="PL Owner Final"/>
      <sheetName val="Overhead Final"/>
      <sheetName val="Real a Jun-04"/>
      <sheetName val="GAN"/>
      <sheetName val="1. Analítico"/>
      <sheetName val="Definições"/>
      <sheetName val="Interface-SAP-EXT-COS"/>
      <sheetName val="Template"/>
      <sheetName val="Shopping list"/>
      <sheetName val="atc e dtc"/>
      <sheetName val="RESUMO ATC-DTC"/>
      <sheetName val="resumo dcch e acc"/>
      <sheetName val="resumo color code"/>
      <sheetName val="BidMembers"/>
      <sheetName val="Resumo Geral de Preços"/>
      <sheetName val="Core dim."/>
      <sheetName val="Market_Aplication_System"/>
      <sheetName val="General_Info"/>
      <sheetName val="Resources"/>
      <sheetName val="endereço_MIC-27-03-200015"/>
      <sheetName val="endereço_ERBs-27-03-200015"/>
      <sheetName val="banda_A15"/>
      <sheetName val="PARAM-27-03-00_TIM15"/>
      <sheetName val="Sercomtel-27_03_2000_TIM15"/>
      <sheetName val="Sctl-canais-27_03_2000_TIM15"/>
      <sheetName val="Emissão_a02_02_2000_wjo_15"/>
      <sheetName val="Sercomtel-15_06_200015"/>
      <sheetName val="Sctl-canais-27_03_200015"/>
      <sheetName val="Telepar-01_11_199915"/>
      <sheetName val="DADOS__DA_APF_02-02-200015"/>
      <sheetName val="CUENTAS_SAP15"/>
      <sheetName val="plan_de_cuentas_PY14"/>
      <sheetName val="PL_Owner_Final"/>
      <sheetName val="Overhead_Final"/>
      <sheetName val="Real_a_Jun-04"/>
      <sheetName val="1__Analítico"/>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 val="Adaptación_p-20F"/>
      <sheetName val="EBITDA(Vtas_establecim_eoaf)"/>
      <sheetName val="elim_interco"/>
      <sheetName val="eliminaciones_vpp"/>
      <sheetName val="Datos_del_Balance"/>
      <sheetName val="Bce_Resumido_AIF"/>
      <sheetName val="Bce_Patrim"/>
      <sheetName val="RDOS_elim_interco"/>
      <sheetName val="Edo_Rdos"/>
      <sheetName val="Edo_Rdos_(cactus)"/>
      <sheetName val="nota_numérica_cactus"/>
      <sheetName val="nota_numérica"/>
      <sheetName val="rt12_activos"/>
      <sheetName val="rt12_act_12-2004"/>
      <sheetName val="rt12_pasivos"/>
      <sheetName val="rtdo_por_acción"/>
      <sheetName val="info_por_segmento"/>
      <sheetName val="ANEXO_A"/>
      <sheetName val="ANEXO_B"/>
      <sheetName val="ANEXO_C__cactus"/>
      <sheetName val="ANEXO_C"/>
      <sheetName val="ANEXO_E"/>
      <sheetName val="Anexo_F_cactus"/>
      <sheetName val="ANEXO_G_(cactus)"/>
      <sheetName val="ANEXO_F"/>
      <sheetName val="ANEXO_G"/>
      <sheetName val="ANEXO_H"/>
      <sheetName val="Reseña_cuadros"/>
      <sheetName val="Anexo_H_(Cactus)"/>
      <sheetName val="Adaptación_p-20F1"/>
      <sheetName val="EBITDA(Vtas_establecim_eoaf)1"/>
      <sheetName val="elim_interco1"/>
      <sheetName val="eliminaciones_vpp1"/>
      <sheetName val="Datos_del_Balance1"/>
      <sheetName val="Bce_Resumido_AIF1"/>
      <sheetName val="Bce_Patrim1"/>
      <sheetName val="RDOS_elim_interco1"/>
      <sheetName val="Edo_Rdos1"/>
      <sheetName val="Edo_Rdos_(cactus)1"/>
      <sheetName val="nota_numérica_cactus1"/>
      <sheetName val="nota_numérica1"/>
      <sheetName val="rt12_activos1"/>
      <sheetName val="rt12_act_12-20041"/>
      <sheetName val="rt12_pasivos1"/>
      <sheetName val="rtdo_por_acción1"/>
      <sheetName val="info_por_segmento1"/>
      <sheetName val="ANEXO_A1"/>
      <sheetName val="ANEXO_B1"/>
      <sheetName val="ANEXO_C__cactus1"/>
      <sheetName val="ANEXO_C1"/>
      <sheetName val="ANEXO_E1"/>
      <sheetName val="Anexo_F_cactus1"/>
      <sheetName val="ANEXO_G_(cactus)1"/>
      <sheetName val="ANEXO_F1"/>
      <sheetName val="ANEXO_G1"/>
      <sheetName val="ANEXO_H1"/>
      <sheetName val="Reseña_cuadros1"/>
      <sheetName val="Anexo_H_(Cactus)1"/>
      <sheetName val="Adaptación_p-20F2"/>
      <sheetName val="EBITDA(Vtas_establecim_eoaf)2"/>
      <sheetName val="elim_interco2"/>
      <sheetName val="eliminaciones_vpp2"/>
      <sheetName val="Datos_del_Balance2"/>
      <sheetName val="Bce_Resumido_AIF2"/>
      <sheetName val="Bce_Patrim2"/>
      <sheetName val="RDOS_elim_interco2"/>
      <sheetName val="Edo_Rdos2"/>
      <sheetName val="Edo_Rdos_(cactus)2"/>
      <sheetName val="nota_numérica_cactus2"/>
      <sheetName val="nota_numérica2"/>
      <sheetName val="rt12_activos2"/>
      <sheetName val="rt12_act_12-20042"/>
      <sheetName val="rt12_pasivos2"/>
      <sheetName val="rtdo_por_acción2"/>
      <sheetName val="info_por_segmento2"/>
      <sheetName val="ANEXO_A2"/>
      <sheetName val="ANEXO_B2"/>
      <sheetName val="ANEXO_C__cactus2"/>
      <sheetName val="ANEXO_C2"/>
      <sheetName val="ANEXO_E2"/>
      <sheetName val="Anexo_F_cactus2"/>
      <sheetName val="ANEXO_G_(cactus)2"/>
      <sheetName val="ANEXO_F2"/>
      <sheetName val="ANEXO_G2"/>
      <sheetName val="ANEXO_H2"/>
      <sheetName val="Reseña_cuadros2"/>
      <sheetName val="Anexo_H_(Cactus)2"/>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B8">
            <v>38807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8">
          <cell r="B8">
            <v>38807</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8">
          <cell r="B8">
            <v>38807</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N D I C E"/>
      <sheetName val="Formulario 101"/>
      <sheetName val="Comparativo"/>
      <sheetName val="1"/>
      <sheetName val="D1"/>
      <sheetName val="Balance"/>
      <sheetName val="ER"/>
      <sheetName val="A1"/>
      <sheetName val="A1-PPC"/>
      <sheetName val="B2"/>
      <sheetName val="Rem. Gerentes"/>
      <sheetName val="RPS Asam"/>
      <sheetName val="TC-Fiscal"/>
      <sheetName val="Rem. Empleados"/>
      <sheetName val="D6"/>
      <sheetName val="Prevision"/>
      <sheetName val="19001"/>
      <sheetName val="19002"/>
      <sheetName val="29000"/>
      <sheetName val="49000"/>
      <sheetName val="100900"/>
      <sheetName val="100965"/>
      <sheetName val="119065"/>
      <sheetName val="120007"/>
      <sheetName val="269000"/>
      <sheetName val="361000"/>
      <sheetName val="369000"/>
      <sheetName val="sin movimiento"/>
      <sheetName val="361-369 Detalle"/>
      <sheetName val="C2"/>
      <sheetName val="Accionista"/>
      <sheetName val="Rectificativas"/>
      <sheetName val="Dividendos"/>
      <sheetName val="Anticipo IR"/>
      <sheetName val="Anticipo IR-2"/>
      <sheetName val="IPS 2009"/>
      <sheetName val="Préstamos"/>
      <sheetName val="Préstamos Empleados"/>
      <sheetName val="Crédito Escolar_2009"/>
      <sheetName val="Detalle"/>
      <sheetName val="N-9 Bs Uso"/>
      <sheetName val="Honorarios"/>
      <sheetName val="N-15"/>
      <sheetName val="Sheet4"/>
      <sheetName val="I_N_D_I_C_E"/>
      <sheetName val="Formulario_101"/>
      <sheetName val="Rem__Gerentes"/>
      <sheetName val="RPS_Asam"/>
      <sheetName val="Rem__Empleados"/>
      <sheetName val="sin_movimiento"/>
      <sheetName val="361-369_Detalle"/>
      <sheetName val="Anticipo_IR"/>
      <sheetName val="Anticipo_IR-2"/>
      <sheetName val="IPS_2009"/>
      <sheetName val="Préstamos_Empleados"/>
      <sheetName val="Crédito_Escolar_2009"/>
      <sheetName val="N-9_Bs_Uso"/>
      <sheetName val="I_N_D_I_C_E1"/>
      <sheetName val="Formulario_1011"/>
      <sheetName val="Rem__Gerentes1"/>
      <sheetName val="RPS_Asam1"/>
      <sheetName val="Rem__Empleados1"/>
      <sheetName val="sin_movimiento1"/>
      <sheetName val="361-369_Detalle1"/>
      <sheetName val="Anticipo_IR1"/>
      <sheetName val="Anticipo_IR-21"/>
      <sheetName val="IPS_20091"/>
      <sheetName val="Préstamos_Empleados1"/>
      <sheetName val="Crédito_Escolar_20091"/>
      <sheetName val="N-9_Bs_Uso1"/>
      <sheetName val="I_N_D_I_C_E2"/>
      <sheetName val="Formulario_1012"/>
      <sheetName val="Rem__Gerentes2"/>
      <sheetName val="RPS_Asam2"/>
      <sheetName val="Rem__Empleados2"/>
      <sheetName val="sin_movimiento2"/>
      <sheetName val="361-369_Detalle2"/>
      <sheetName val="Anticipo_IR2"/>
      <sheetName val="Anticipo_IR-22"/>
      <sheetName val="IPS_20092"/>
      <sheetName val="Préstamos_Empleados2"/>
      <sheetName val="Crédito_Escolar_20092"/>
      <sheetName val="N-9_Bs_Us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 val="VAT 1343"/>
      <sheetName val="Hoja3"/>
      <sheetName val="Exc summary"/>
      <sheetName val="Summary PYG"/>
      <sheetName val=" Equation PYG VAT export"/>
      <sheetName val=" Equation PYG VAT Fertilizer"/>
      <sheetName val="Recovery"/>
      <sheetName val="Internal"/>
      <sheetName val="Internal Tasks"/>
      <sheetName val="Budget"/>
      <sheetName val="Forecast Purchase"/>
      <sheetName val="volumes"/>
      <sheetName val="Total credit x month"/>
      <sheetName val="Ref"/>
      <sheetName val="Fertilizer"/>
      <sheetName val="Retun amendment"/>
      <sheetName val="Email fertilizer"/>
      <sheetName val="Availability of slots"/>
      <sheetName val="VAT_1343"/>
      <sheetName val="Exc_summary"/>
      <sheetName val="Summary_PYG"/>
      <sheetName val="_Equation_PYG_VAT_export"/>
      <sheetName val="_Equation_PYG_VAT_Fertilizer"/>
      <sheetName val="Internal_Tasks"/>
      <sheetName val="Forecast_Purchase"/>
      <sheetName val="Total_credit_x_month"/>
      <sheetName val="Retun_amendment"/>
      <sheetName val="Email_fertilizer"/>
      <sheetName val="Availability_of_slots"/>
    </sheetNames>
    <sheetDataSet>
      <sheetData sheetId="0"/>
      <sheetData sheetId="1"/>
      <sheetData sheetId="2"/>
      <sheetData sheetId="3">
        <row r="3">
          <cell r="E3">
            <v>5598</v>
          </cell>
        </row>
      </sheetData>
      <sheetData sheetId="4"/>
      <sheetData sheetId="5"/>
      <sheetData sheetId="6"/>
      <sheetData sheetId="7"/>
      <sheetData sheetId="8"/>
      <sheetData sheetId="9"/>
      <sheetData sheetId="10"/>
      <sheetData sheetId="11"/>
      <sheetData sheetId="12"/>
      <sheetData sheetId="13"/>
      <sheetData sheetId="14">
        <row r="3">
          <cell r="J3">
            <v>42491</v>
          </cell>
        </row>
        <row r="17">
          <cell r="H17">
            <v>5598</v>
          </cell>
        </row>
        <row r="20">
          <cell r="H20">
            <v>350</v>
          </cell>
        </row>
        <row r="21">
          <cell r="H21">
            <v>140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 val="Costo_venta_"/>
      <sheetName val="Hoja1_(7)"/>
      <sheetName val="Costo_venta_1"/>
      <sheetName val="Hoja1_(7)1"/>
      <sheetName val="Costo_venta_2"/>
      <sheetName val="Hoja1_(7)2"/>
      <sheetName val="Datos del Balance"/>
      <sheetName val="Asiento de Ajuste"/>
      <sheetName val="PLANNING"/>
    </sheetNames>
    <sheetDataSet>
      <sheetData sheetId="0">
        <row r="2">
          <cell r="I2">
            <v>0</v>
          </cell>
        </row>
      </sheetData>
      <sheetData sheetId="1">
        <row r="2">
          <cell r="I2">
            <v>0</v>
          </cell>
        </row>
      </sheetData>
      <sheetData sheetId="2" refreshError="1">
        <row r="2">
          <cell r="I2"/>
        </row>
        <row r="3">
          <cell r="I3"/>
        </row>
        <row r="4">
          <cell r="I4"/>
        </row>
        <row r="5">
          <cell r="I5"/>
        </row>
        <row r="6">
          <cell r="I6"/>
        </row>
        <row r="7">
          <cell r="I7"/>
        </row>
        <row r="8">
          <cell r="I8" t="str">
            <v>GL1500</v>
          </cell>
        </row>
        <row r="9">
          <cell r="I9"/>
        </row>
        <row r="10">
          <cell r="I10"/>
        </row>
        <row r="11">
          <cell r="I11"/>
        </row>
        <row r="12">
          <cell r="I12"/>
        </row>
        <row r="13">
          <cell r="I13"/>
        </row>
        <row r="14">
          <cell r="I14"/>
        </row>
        <row r="15">
          <cell r="I15"/>
        </row>
        <row r="16">
          <cell r="I16"/>
        </row>
        <row r="17">
          <cell r="I17"/>
        </row>
        <row r="18">
          <cell r="I18"/>
        </row>
        <row r="19">
          <cell r="I19"/>
        </row>
        <row r="20">
          <cell r="I20"/>
        </row>
        <row r="21">
          <cell r="I21"/>
        </row>
        <row r="22">
          <cell r="I22"/>
        </row>
        <row r="23">
          <cell r="I23"/>
        </row>
        <row r="24">
          <cell r="I24"/>
        </row>
      </sheetData>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31-08"/>
      <sheetName val="07-09"/>
      <sheetName val="10-09"/>
      <sheetName val="14-09"/>
      <sheetName val="17-09"/>
      <sheetName val="21-09-2009"/>
      <sheetName val="24-09-2009"/>
      <sheetName val="Sap valores"/>
      <sheetName val="29-09-2009"/>
      <sheetName val="30-09-2009"/>
      <sheetName val="08-10-2009"/>
      <sheetName val="05-10-2009"/>
      <sheetName val="13-10-2009"/>
      <sheetName val="15-10-2009"/>
      <sheetName val="19-10-2009"/>
      <sheetName val="22-10-2009"/>
      <sheetName val="02-11-2009"/>
      <sheetName val="29-10-2009"/>
      <sheetName val="09-11-2009"/>
      <sheetName val="16-11-2009"/>
      <sheetName val="Sap Informe"/>
      <sheetName val="Anteriores a un año"/>
      <sheetName val="DETALLE-OTROS"/>
      <sheetName val="DETALLE"/>
      <sheetName val="SAP"/>
      <sheetName val="DETALLE MENSUAL"/>
      <sheetName val="INFORME"/>
      <sheetName val="DETALLE INFORME"/>
      <sheetName val="No críticos"/>
      <sheetName val="Sap_valores"/>
      <sheetName val="Sap_Informe"/>
      <sheetName val="Anteriores_a_un_año"/>
      <sheetName val="DETALLE_MENSUAL"/>
      <sheetName val="DETALLE_INFORME"/>
      <sheetName val="No_críticos"/>
      <sheetName val="Sap_valores1"/>
      <sheetName val="Sap_Informe1"/>
      <sheetName val="Anteriores_a_un_año1"/>
      <sheetName val="DETALLE_MENSUAL1"/>
      <sheetName val="DETALLE_INFORME1"/>
      <sheetName val="No_críticos1"/>
      <sheetName val="Sap_valores2"/>
      <sheetName val="Sap_Informe2"/>
      <sheetName val="Anteriores_a_un_año2"/>
      <sheetName val="DETALLE_MENSUAL2"/>
      <sheetName val="DETALLE_INFORME2"/>
      <sheetName val="No_crític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P4">
            <v>0</v>
          </cell>
        </row>
        <row r="5">
          <cell r="P5">
            <v>0</v>
          </cell>
        </row>
        <row r="6">
          <cell r="P6">
            <v>0</v>
          </cell>
        </row>
        <row r="7">
          <cell r="P7">
            <v>0</v>
          </cell>
        </row>
        <row r="8">
          <cell r="P8">
            <v>0</v>
          </cell>
        </row>
        <row r="9">
          <cell r="P9">
            <v>0</v>
          </cell>
        </row>
        <row r="10">
          <cell r="P10">
            <v>0</v>
          </cell>
        </row>
        <row r="11">
          <cell r="P11">
            <v>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0</v>
          </cell>
        </row>
        <row r="38">
          <cell r="P38">
            <v>0</v>
          </cell>
        </row>
        <row r="39">
          <cell r="P39">
            <v>4.57</v>
          </cell>
        </row>
        <row r="40">
          <cell r="P40">
            <v>0</v>
          </cell>
        </row>
        <row r="41">
          <cell r="P41">
            <v>0</v>
          </cell>
        </row>
        <row r="42">
          <cell r="P42">
            <v>0</v>
          </cell>
        </row>
        <row r="43">
          <cell r="P43">
            <v>0</v>
          </cell>
        </row>
        <row r="44">
          <cell r="P44">
            <v>0</v>
          </cell>
        </row>
        <row r="45">
          <cell r="P45">
            <v>0</v>
          </cell>
        </row>
        <row r="46">
          <cell r="P46">
            <v>0</v>
          </cell>
        </row>
        <row r="47">
          <cell r="P47">
            <v>0</v>
          </cell>
        </row>
        <row r="48">
          <cell r="P48">
            <v>0</v>
          </cell>
        </row>
        <row r="49">
          <cell r="P49">
            <v>0</v>
          </cell>
        </row>
        <row r="50">
          <cell r="P50">
            <v>0</v>
          </cell>
        </row>
        <row r="51">
          <cell r="P51">
            <v>0</v>
          </cell>
        </row>
        <row r="52">
          <cell r="P52">
            <v>0</v>
          </cell>
        </row>
        <row r="53">
          <cell r="P53">
            <v>0</v>
          </cell>
        </row>
        <row r="54">
          <cell r="P54">
            <v>0</v>
          </cell>
        </row>
        <row r="55">
          <cell r="P55">
            <v>0</v>
          </cell>
        </row>
        <row r="56">
          <cell r="P56">
            <v>0</v>
          </cell>
        </row>
        <row r="57">
          <cell r="P57">
            <v>0</v>
          </cell>
        </row>
        <row r="58">
          <cell r="P58">
            <v>0</v>
          </cell>
        </row>
        <row r="59">
          <cell r="P59">
            <v>0</v>
          </cell>
        </row>
        <row r="60">
          <cell r="P60">
            <v>0</v>
          </cell>
        </row>
        <row r="61">
          <cell r="P61">
            <v>0</v>
          </cell>
        </row>
        <row r="62">
          <cell r="P62">
            <v>0</v>
          </cell>
        </row>
        <row r="63">
          <cell r="P63">
            <v>0</v>
          </cell>
        </row>
        <row r="64">
          <cell r="P64">
            <v>0</v>
          </cell>
        </row>
        <row r="65">
          <cell r="P65">
            <v>0</v>
          </cell>
        </row>
        <row r="66">
          <cell r="P66">
            <v>0</v>
          </cell>
        </row>
        <row r="67">
          <cell r="P67">
            <v>0</v>
          </cell>
        </row>
        <row r="68">
          <cell r="P68">
            <v>0</v>
          </cell>
        </row>
        <row r="69">
          <cell r="P69">
            <v>0</v>
          </cell>
        </row>
        <row r="70">
          <cell r="P70">
            <v>0</v>
          </cell>
        </row>
        <row r="71">
          <cell r="P71">
            <v>0</v>
          </cell>
        </row>
        <row r="72">
          <cell r="P72">
            <v>0</v>
          </cell>
        </row>
        <row r="73">
          <cell r="P73">
            <v>0</v>
          </cell>
        </row>
        <row r="74">
          <cell r="P74">
            <v>0</v>
          </cell>
        </row>
        <row r="75">
          <cell r="P75">
            <v>0</v>
          </cell>
        </row>
        <row r="76">
          <cell r="P76">
            <v>0</v>
          </cell>
        </row>
        <row r="77">
          <cell r="P77">
            <v>0</v>
          </cell>
        </row>
        <row r="78">
          <cell r="P78">
            <v>0</v>
          </cell>
        </row>
        <row r="79">
          <cell r="P79">
            <v>0</v>
          </cell>
        </row>
        <row r="80">
          <cell r="P80">
            <v>0</v>
          </cell>
        </row>
        <row r="81">
          <cell r="P81">
            <v>0</v>
          </cell>
        </row>
        <row r="82">
          <cell r="P82">
            <v>0</v>
          </cell>
        </row>
        <row r="83">
          <cell r="P83">
            <v>0</v>
          </cell>
        </row>
        <row r="84">
          <cell r="P84">
            <v>0</v>
          </cell>
        </row>
        <row r="85">
          <cell r="P85">
            <v>0</v>
          </cell>
        </row>
        <row r="86">
          <cell r="P86">
            <v>0</v>
          </cell>
        </row>
        <row r="87">
          <cell r="P87">
            <v>0</v>
          </cell>
        </row>
        <row r="88">
          <cell r="P88">
            <v>0</v>
          </cell>
        </row>
        <row r="89">
          <cell r="P89">
            <v>0</v>
          </cell>
        </row>
        <row r="90">
          <cell r="P90">
            <v>0</v>
          </cell>
        </row>
        <row r="91">
          <cell r="P91">
            <v>0</v>
          </cell>
        </row>
        <row r="92">
          <cell r="P92">
            <v>0</v>
          </cell>
        </row>
        <row r="93">
          <cell r="P93">
            <v>0</v>
          </cell>
        </row>
        <row r="94">
          <cell r="P94">
            <v>0</v>
          </cell>
        </row>
        <row r="95">
          <cell r="P95">
            <v>0</v>
          </cell>
        </row>
        <row r="96">
          <cell r="P96">
            <v>0</v>
          </cell>
        </row>
        <row r="97">
          <cell r="P97">
            <v>0</v>
          </cell>
        </row>
        <row r="98">
          <cell r="P98">
            <v>0</v>
          </cell>
        </row>
        <row r="99">
          <cell r="P99">
            <v>0</v>
          </cell>
        </row>
        <row r="100">
          <cell r="P100">
            <v>0</v>
          </cell>
        </row>
        <row r="101">
          <cell r="P101">
            <v>0</v>
          </cell>
        </row>
        <row r="102">
          <cell r="P102">
            <v>0</v>
          </cell>
        </row>
        <row r="103">
          <cell r="P103">
            <v>0</v>
          </cell>
        </row>
        <row r="104">
          <cell r="P104">
            <v>0</v>
          </cell>
        </row>
        <row r="105">
          <cell r="P105">
            <v>0</v>
          </cell>
        </row>
        <row r="106">
          <cell r="P106">
            <v>0</v>
          </cell>
        </row>
        <row r="107">
          <cell r="P107">
            <v>0</v>
          </cell>
        </row>
        <row r="108">
          <cell r="P108">
            <v>0</v>
          </cell>
        </row>
        <row r="109">
          <cell r="P109">
            <v>0</v>
          </cell>
        </row>
        <row r="110">
          <cell r="P110">
            <v>0</v>
          </cell>
        </row>
        <row r="111">
          <cell r="P111">
            <v>0</v>
          </cell>
        </row>
        <row r="112">
          <cell r="P112">
            <v>0</v>
          </cell>
        </row>
        <row r="113">
          <cell r="P113">
            <v>0</v>
          </cell>
        </row>
        <row r="114">
          <cell r="P114">
            <v>0</v>
          </cell>
        </row>
        <row r="115">
          <cell r="P115">
            <v>0</v>
          </cell>
        </row>
        <row r="116">
          <cell r="P116">
            <v>0</v>
          </cell>
        </row>
        <row r="117">
          <cell r="P117">
            <v>0</v>
          </cell>
        </row>
        <row r="118">
          <cell r="P118">
            <v>0</v>
          </cell>
        </row>
        <row r="119">
          <cell r="P119">
            <v>0</v>
          </cell>
        </row>
        <row r="120">
          <cell r="P120">
            <v>0</v>
          </cell>
        </row>
        <row r="121">
          <cell r="P121">
            <v>0</v>
          </cell>
        </row>
        <row r="122">
          <cell r="P122">
            <v>0</v>
          </cell>
        </row>
        <row r="123">
          <cell r="P123">
            <v>0</v>
          </cell>
        </row>
        <row r="124">
          <cell r="P124">
            <v>0</v>
          </cell>
        </row>
        <row r="125">
          <cell r="P125">
            <v>0</v>
          </cell>
        </row>
        <row r="126">
          <cell r="P126">
            <v>0</v>
          </cell>
        </row>
        <row r="127">
          <cell r="P127">
            <v>0</v>
          </cell>
        </row>
        <row r="128">
          <cell r="P128">
            <v>0</v>
          </cell>
        </row>
        <row r="129">
          <cell r="P129">
            <v>0</v>
          </cell>
        </row>
        <row r="130">
          <cell r="P130">
            <v>0</v>
          </cell>
        </row>
        <row r="131">
          <cell r="P131">
            <v>0</v>
          </cell>
        </row>
        <row r="132">
          <cell r="P132">
            <v>0</v>
          </cell>
        </row>
        <row r="133">
          <cell r="P133">
            <v>0</v>
          </cell>
        </row>
        <row r="134">
          <cell r="P134">
            <v>0</v>
          </cell>
        </row>
        <row r="135">
          <cell r="P135">
            <v>0</v>
          </cell>
        </row>
        <row r="136">
          <cell r="P136">
            <v>0</v>
          </cell>
        </row>
        <row r="137">
          <cell r="P137">
            <v>0</v>
          </cell>
        </row>
        <row r="138">
          <cell r="P138">
            <v>0</v>
          </cell>
        </row>
        <row r="139">
          <cell r="P139">
            <v>0</v>
          </cell>
        </row>
        <row r="140">
          <cell r="P140">
            <v>0</v>
          </cell>
        </row>
        <row r="141">
          <cell r="P141">
            <v>0</v>
          </cell>
        </row>
        <row r="142">
          <cell r="P142">
            <v>0</v>
          </cell>
        </row>
        <row r="143">
          <cell r="P143">
            <v>0</v>
          </cell>
        </row>
        <row r="144">
          <cell r="P144">
            <v>0</v>
          </cell>
        </row>
        <row r="145">
          <cell r="P145">
            <v>0</v>
          </cell>
        </row>
        <row r="146">
          <cell r="P146">
            <v>0</v>
          </cell>
        </row>
        <row r="147">
          <cell r="P147">
            <v>0</v>
          </cell>
        </row>
        <row r="148">
          <cell r="P148">
            <v>0</v>
          </cell>
        </row>
        <row r="149">
          <cell r="P149">
            <v>0</v>
          </cell>
        </row>
        <row r="150">
          <cell r="P150">
            <v>0</v>
          </cell>
        </row>
        <row r="151">
          <cell r="P151">
            <v>0</v>
          </cell>
        </row>
        <row r="152">
          <cell r="P152">
            <v>0</v>
          </cell>
        </row>
        <row r="153">
          <cell r="P153">
            <v>0</v>
          </cell>
        </row>
        <row r="154">
          <cell r="P154">
            <v>0</v>
          </cell>
        </row>
        <row r="155">
          <cell r="P155">
            <v>0</v>
          </cell>
        </row>
        <row r="156">
          <cell r="P156">
            <v>0</v>
          </cell>
        </row>
        <row r="157">
          <cell r="P157">
            <v>0</v>
          </cell>
        </row>
        <row r="158">
          <cell r="P158">
            <v>0</v>
          </cell>
        </row>
        <row r="159">
          <cell r="P159">
            <v>0</v>
          </cell>
        </row>
        <row r="160">
          <cell r="P160">
            <v>0</v>
          </cell>
        </row>
        <row r="161">
          <cell r="P161">
            <v>0</v>
          </cell>
        </row>
        <row r="162">
          <cell r="P162">
            <v>0</v>
          </cell>
        </row>
        <row r="163">
          <cell r="P163">
            <v>0</v>
          </cell>
        </row>
        <row r="164">
          <cell r="P164">
            <v>0</v>
          </cell>
        </row>
        <row r="165">
          <cell r="P165">
            <v>0</v>
          </cell>
        </row>
        <row r="166">
          <cell r="P166">
            <v>0</v>
          </cell>
        </row>
        <row r="167">
          <cell r="P167">
            <v>0</v>
          </cell>
        </row>
        <row r="168">
          <cell r="P168">
            <v>0</v>
          </cell>
        </row>
        <row r="169">
          <cell r="P169">
            <v>0</v>
          </cell>
        </row>
        <row r="170">
          <cell r="P170">
            <v>0</v>
          </cell>
        </row>
        <row r="171">
          <cell r="P171">
            <v>0</v>
          </cell>
        </row>
        <row r="172">
          <cell r="P172">
            <v>0</v>
          </cell>
        </row>
        <row r="173">
          <cell r="P173">
            <v>0</v>
          </cell>
        </row>
        <row r="174">
          <cell r="P174">
            <v>0</v>
          </cell>
        </row>
        <row r="175">
          <cell r="P175">
            <v>0</v>
          </cell>
        </row>
        <row r="176">
          <cell r="P176">
            <v>0</v>
          </cell>
        </row>
        <row r="177">
          <cell r="P177">
            <v>0</v>
          </cell>
        </row>
        <row r="178">
          <cell r="P178">
            <v>0</v>
          </cell>
        </row>
        <row r="179">
          <cell r="P179">
            <v>0</v>
          </cell>
        </row>
        <row r="180">
          <cell r="P180">
            <v>0</v>
          </cell>
        </row>
        <row r="181">
          <cell r="P181">
            <v>0</v>
          </cell>
        </row>
        <row r="182">
          <cell r="P182">
            <v>0</v>
          </cell>
        </row>
        <row r="183">
          <cell r="P183">
            <v>0</v>
          </cell>
        </row>
        <row r="184">
          <cell r="P184">
            <v>0</v>
          </cell>
        </row>
        <row r="185">
          <cell r="P185">
            <v>0</v>
          </cell>
        </row>
        <row r="186">
          <cell r="P186">
            <v>0</v>
          </cell>
        </row>
        <row r="187">
          <cell r="P187">
            <v>0</v>
          </cell>
        </row>
        <row r="188">
          <cell r="P188">
            <v>0</v>
          </cell>
        </row>
        <row r="189">
          <cell r="P189">
            <v>0</v>
          </cell>
        </row>
        <row r="190">
          <cell r="P190">
            <v>0</v>
          </cell>
        </row>
        <row r="191">
          <cell r="P191">
            <v>0</v>
          </cell>
        </row>
        <row r="192">
          <cell r="P192">
            <v>0</v>
          </cell>
        </row>
        <row r="193">
          <cell r="P193">
            <v>0</v>
          </cell>
        </row>
        <row r="194">
          <cell r="P194">
            <v>0</v>
          </cell>
        </row>
        <row r="195">
          <cell r="P195">
            <v>0</v>
          </cell>
        </row>
        <row r="196">
          <cell r="P196">
            <v>0</v>
          </cell>
        </row>
        <row r="197">
          <cell r="P197">
            <v>0</v>
          </cell>
        </row>
        <row r="198">
          <cell r="P198">
            <v>0</v>
          </cell>
        </row>
        <row r="199">
          <cell r="P199">
            <v>0</v>
          </cell>
        </row>
        <row r="200">
          <cell r="P200">
            <v>0</v>
          </cell>
        </row>
        <row r="201">
          <cell r="P201">
            <v>0</v>
          </cell>
        </row>
        <row r="202">
          <cell r="P202">
            <v>0</v>
          </cell>
        </row>
        <row r="203">
          <cell r="P203">
            <v>0</v>
          </cell>
        </row>
        <row r="204">
          <cell r="P204">
            <v>0</v>
          </cell>
        </row>
        <row r="205">
          <cell r="P205">
            <v>0</v>
          </cell>
        </row>
        <row r="206">
          <cell r="P206">
            <v>0</v>
          </cell>
        </row>
        <row r="207">
          <cell r="P207">
            <v>0</v>
          </cell>
        </row>
        <row r="208">
          <cell r="P208">
            <v>0</v>
          </cell>
        </row>
        <row r="209">
          <cell r="P209">
            <v>0</v>
          </cell>
        </row>
        <row r="210">
          <cell r="P210">
            <v>0</v>
          </cell>
        </row>
        <row r="211">
          <cell r="P211">
            <v>0</v>
          </cell>
        </row>
        <row r="212">
          <cell r="P212">
            <v>0</v>
          </cell>
        </row>
        <row r="213">
          <cell r="P213">
            <v>0</v>
          </cell>
        </row>
        <row r="214">
          <cell r="P214">
            <v>0</v>
          </cell>
        </row>
        <row r="215">
          <cell r="P215">
            <v>0</v>
          </cell>
        </row>
        <row r="216">
          <cell r="P216">
            <v>0</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29">
          <cell r="P229">
            <v>0</v>
          </cell>
        </row>
        <row r="230">
          <cell r="P230">
            <v>0</v>
          </cell>
        </row>
        <row r="231">
          <cell r="P231">
            <v>0</v>
          </cell>
        </row>
        <row r="232">
          <cell r="P232">
            <v>0</v>
          </cell>
        </row>
        <row r="233">
          <cell r="P233">
            <v>0</v>
          </cell>
        </row>
        <row r="234">
          <cell r="P234">
            <v>0</v>
          </cell>
        </row>
        <row r="235">
          <cell r="P235">
            <v>0</v>
          </cell>
        </row>
        <row r="236">
          <cell r="P236">
            <v>0</v>
          </cell>
        </row>
        <row r="237">
          <cell r="P237">
            <v>0</v>
          </cell>
        </row>
        <row r="238">
          <cell r="P238">
            <v>0</v>
          </cell>
        </row>
        <row r="239">
          <cell r="P239">
            <v>0</v>
          </cell>
        </row>
        <row r="240">
          <cell r="P240">
            <v>0</v>
          </cell>
        </row>
        <row r="241">
          <cell r="P241">
            <v>0</v>
          </cell>
        </row>
        <row r="242">
          <cell r="P242">
            <v>0</v>
          </cell>
        </row>
        <row r="243">
          <cell r="P243">
            <v>0</v>
          </cell>
        </row>
        <row r="244">
          <cell r="P244">
            <v>0</v>
          </cell>
        </row>
        <row r="245">
          <cell r="P245">
            <v>0</v>
          </cell>
        </row>
        <row r="246">
          <cell r="P246">
            <v>0</v>
          </cell>
        </row>
        <row r="247">
          <cell r="P247">
            <v>0</v>
          </cell>
        </row>
        <row r="248">
          <cell r="P248">
            <v>0</v>
          </cell>
        </row>
        <row r="249">
          <cell r="P249">
            <v>0</v>
          </cell>
        </row>
        <row r="250">
          <cell r="P250">
            <v>0</v>
          </cell>
        </row>
        <row r="251">
          <cell r="P251">
            <v>0</v>
          </cell>
        </row>
        <row r="252">
          <cell r="P252">
            <v>0</v>
          </cell>
        </row>
        <row r="253">
          <cell r="P253">
            <v>0</v>
          </cell>
        </row>
        <row r="254">
          <cell r="P254">
            <v>0</v>
          </cell>
        </row>
        <row r="255">
          <cell r="P255">
            <v>0</v>
          </cell>
        </row>
        <row r="256">
          <cell r="P256">
            <v>0</v>
          </cell>
        </row>
        <row r="257">
          <cell r="P257">
            <v>0</v>
          </cell>
        </row>
        <row r="258">
          <cell r="P258">
            <v>0</v>
          </cell>
        </row>
        <row r="259">
          <cell r="P259">
            <v>0</v>
          </cell>
        </row>
        <row r="260">
          <cell r="P260">
            <v>0</v>
          </cell>
        </row>
        <row r="261">
          <cell r="P261">
            <v>0</v>
          </cell>
        </row>
        <row r="262">
          <cell r="P262">
            <v>0</v>
          </cell>
        </row>
        <row r="263">
          <cell r="P263">
            <v>0</v>
          </cell>
        </row>
        <row r="264">
          <cell r="P264">
            <v>0</v>
          </cell>
        </row>
        <row r="265">
          <cell r="P265">
            <v>0</v>
          </cell>
        </row>
        <row r="266">
          <cell r="P266">
            <v>0</v>
          </cell>
        </row>
        <row r="267">
          <cell r="P267">
            <v>0</v>
          </cell>
        </row>
        <row r="268">
          <cell r="P268">
            <v>0</v>
          </cell>
        </row>
        <row r="269">
          <cell r="P269">
            <v>0</v>
          </cell>
        </row>
        <row r="270">
          <cell r="P270">
            <v>0</v>
          </cell>
        </row>
        <row r="271">
          <cell r="P271">
            <v>0</v>
          </cell>
        </row>
        <row r="272">
          <cell r="P272">
            <v>0</v>
          </cell>
        </row>
        <row r="273">
          <cell r="P273">
            <v>0</v>
          </cell>
        </row>
        <row r="274">
          <cell r="P274">
            <v>0</v>
          </cell>
        </row>
        <row r="275">
          <cell r="P275">
            <v>0</v>
          </cell>
        </row>
        <row r="276">
          <cell r="P276">
            <v>0</v>
          </cell>
        </row>
        <row r="277">
          <cell r="P277">
            <v>0</v>
          </cell>
        </row>
        <row r="278">
          <cell r="P278">
            <v>0</v>
          </cell>
        </row>
        <row r="279">
          <cell r="P279">
            <v>0</v>
          </cell>
        </row>
        <row r="280">
          <cell r="P280">
            <v>0</v>
          </cell>
        </row>
        <row r="281">
          <cell r="P281">
            <v>0</v>
          </cell>
        </row>
        <row r="282">
          <cell r="P282">
            <v>0</v>
          </cell>
        </row>
        <row r="283">
          <cell r="P283">
            <v>0</v>
          </cell>
        </row>
        <row r="284">
          <cell r="P284">
            <v>0</v>
          </cell>
        </row>
        <row r="285">
          <cell r="P285">
            <v>0</v>
          </cell>
        </row>
        <row r="286">
          <cell r="P286">
            <v>0</v>
          </cell>
        </row>
        <row r="287">
          <cell r="P287">
            <v>0</v>
          </cell>
        </row>
        <row r="288">
          <cell r="P288">
            <v>0</v>
          </cell>
        </row>
        <row r="289">
          <cell r="P289">
            <v>0</v>
          </cell>
        </row>
        <row r="290">
          <cell r="P290">
            <v>0</v>
          </cell>
        </row>
        <row r="291">
          <cell r="P291">
            <v>0</v>
          </cell>
        </row>
        <row r="292">
          <cell r="P292">
            <v>0</v>
          </cell>
        </row>
        <row r="293">
          <cell r="P293">
            <v>0</v>
          </cell>
        </row>
        <row r="294">
          <cell r="P294">
            <v>0</v>
          </cell>
        </row>
        <row r="295">
          <cell r="P295">
            <v>0</v>
          </cell>
        </row>
        <row r="296">
          <cell r="P296">
            <v>0</v>
          </cell>
        </row>
        <row r="297">
          <cell r="P297">
            <v>0</v>
          </cell>
        </row>
        <row r="298">
          <cell r="P298">
            <v>0</v>
          </cell>
        </row>
        <row r="299">
          <cell r="P299">
            <v>0</v>
          </cell>
        </row>
        <row r="300">
          <cell r="P300">
            <v>0</v>
          </cell>
        </row>
        <row r="301">
          <cell r="P301">
            <v>0</v>
          </cell>
        </row>
        <row r="302">
          <cell r="P302">
            <v>0</v>
          </cell>
        </row>
        <row r="303">
          <cell r="P303">
            <v>0</v>
          </cell>
        </row>
        <row r="304">
          <cell r="P304">
            <v>0</v>
          </cell>
        </row>
        <row r="305">
          <cell r="P305">
            <v>0</v>
          </cell>
        </row>
        <row r="306">
          <cell r="P306">
            <v>0</v>
          </cell>
        </row>
        <row r="307">
          <cell r="P307">
            <v>0</v>
          </cell>
        </row>
        <row r="308">
          <cell r="P308">
            <v>0</v>
          </cell>
        </row>
        <row r="309">
          <cell r="P309">
            <v>0</v>
          </cell>
        </row>
        <row r="310">
          <cell r="P310">
            <v>0</v>
          </cell>
        </row>
        <row r="311">
          <cell r="P311">
            <v>0</v>
          </cell>
        </row>
        <row r="312">
          <cell r="P312">
            <v>0</v>
          </cell>
        </row>
        <row r="313">
          <cell r="P313">
            <v>0</v>
          </cell>
        </row>
        <row r="314">
          <cell r="P314">
            <v>0</v>
          </cell>
        </row>
        <row r="315">
          <cell r="P315">
            <v>0</v>
          </cell>
        </row>
        <row r="316">
          <cell r="P316">
            <v>0</v>
          </cell>
        </row>
        <row r="317">
          <cell r="P317">
            <v>0</v>
          </cell>
        </row>
        <row r="318">
          <cell r="P318">
            <v>0</v>
          </cell>
        </row>
        <row r="319">
          <cell r="P319">
            <v>0</v>
          </cell>
        </row>
        <row r="320">
          <cell r="P320">
            <v>0</v>
          </cell>
        </row>
        <row r="321">
          <cell r="P321">
            <v>0</v>
          </cell>
        </row>
        <row r="322">
          <cell r="P322">
            <v>0</v>
          </cell>
        </row>
        <row r="323">
          <cell r="P323">
            <v>0</v>
          </cell>
        </row>
        <row r="324">
          <cell r="P324">
            <v>0</v>
          </cell>
        </row>
        <row r="325">
          <cell r="P325">
            <v>0</v>
          </cell>
        </row>
        <row r="326">
          <cell r="P326">
            <v>0</v>
          </cell>
        </row>
        <row r="327">
          <cell r="P327">
            <v>0</v>
          </cell>
        </row>
        <row r="328">
          <cell r="P328">
            <v>0</v>
          </cell>
        </row>
        <row r="329">
          <cell r="P329">
            <v>0</v>
          </cell>
        </row>
        <row r="330">
          <cell r="P330">
            <v>0</v>
          </cell>
        </row>
        <row r="331">
          <cell r="P331">
            <v>0</v>
          </cell>
        </row>
        <row r="332">
          <cell r="P332">
            <v>0</v>
          </cell>
        </row>
        <row r="333">
          <cell r="P333">
            <v>0</v>
          </cell>
        </row>
        <row r="334">
          <cell r="P334">
            <v>0</v>
          </cell>
        </row>
        <row r="335">
          <cell r="P335">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row r="347">
          <cell r="P347">
            <v>0</v>
          </cell>
        </row>
        <row r="348">
          <cell r="P348">
            <v>0</v>
          </cell>
        </row>
        <row r="349">
          <cell r="P349">
            <v>0</v>
          </cell>
        </row>
        <row r="350">
          <cell r="P350">
            <v>0</v>
          </cell>
        </row>
        <row r="351">
          <cell r="P351">
            <v>0</v>
          </cell>
        </row>
        <row r="352">
          <cell r="P352">
            <v>0</v>
          </cell>
        </row>
        <row r="353">
          <cell r="P353">
            <v>0</v>
          </cell>
        </row>
        <row r="354">
          <cell r="P354">
            <v>0</v>
          </cell>
        </row>
        <row r="355">
          <cell r="P355">
            <v>0</v>
          </cell>
        </row>
        <row r="356">
          <cell r="P356">
            <v>0</v>
          </cell>
        </row>
        <row r="357">
          <cell r="P357">
            <v>0</v>
          </cell>
        </row>
        <row r="358">
          <cell r="P358">
            <v>0</v>
          </cell>
        </row>
        <row r="359">
          <cell r="P359">
            <v>0</v>
          </cell>
        </row>
        <row r="360">
          <cell r="P360">
            <v>0</v>
          </cell>
        </row>
        <row r="361">
          <cell r="P361">
            <v>0</v>
          </cell>
        </row>
        <row r="362">
          <cell r="P362">
            <v>0</v>
          </cell>
        </row>
        <row r="363">
          <cell r="P363">
            <v>0</v>
          </cell>
        </row>
        <row r="364">
          <cell r="P364">
            <v>0</v>
          </cell>
        </row>
        <row r="365">
          <cell r="P365">
            <v>0</v>
          </cell>
        </row>
        <row r="366">
          <cell r="P366">
            <v>0</v>
          </cell>
        </row>
        <row r="367">
          <cell r="P367">
            <v>0</v>
          </cell>
        </row>
        <row r="368">
          <cell r="P368">
            <v>0</v>
          </cell>
        </row>
        <row r="369">
          <cell r="P369">
            <v>0</v>
          </cell>
        </row>
        <row r="370">
          <cell r="P370">
            <v>0</v>
          </cell>
        </row>
        <row r="371">
          <cell r="P371">
            <v>0</v>
          </cell>
        </row>
        <row r="372">
          <cell r="P372">
            <v>0</v>
          </cell>
        </row>
        <row r="373">
          <cell r="P373">
            <v>0</v>
          </cell>
        </row>
        <row r="374">
          <cell r="P374">
            <v>0</v>
          </cell>
        </row>
        <row r="375">
          <cell r="P375">
            <v>0</v>
          </cell>
        </row>
        <row r="376">
          <cell r="P376">
            <v>0</v>
          </cell>
        </row>
        <row r="377">
          <cell r="P377">
            <v>0</v>
          </cell>
        </row>
        <row r="378">
          <cell r="P378">
            <v>0</v>
          </cell>
        </row>
        <row r="379">
          <cell r="P379">
            <v>0</v>
          </cell>
        </row>
        <row r="380">
          <cell r="P380">
            <v>0</v>
          </cell>
        </row>
        <row r="381">
          <cell r="P381">
            <v>0</v>
          </cell>
        </row>
        <row r="382">
          <cell r="P382">
            <v>0</v>
          </cell>
        </row>
        <row r="383">
          <cell r="P383">
            <v>0</v>
          </cell>
        </row>
        <row r="384">
          <cell r="P384">
            <v>0</v>
          </cell>
        </row>
        <row r="385">
          <cell r="P385">
            <v>0</v>
          </cell>
        </row>
        <row r="386">
          <cell r="P386">
            <v>0</v>
          </cell>
        </row>
        <row r="387">
          <cell r="P387">
            <v>0</v>
          </cell>
        </row>
        <row r="388">
          <cell r="P388">
            <v>0</v>
          </cell>
        </row>
        <row r="389">
          <cell r="P389">
            <v>0</v>
          </cell>
        </row>
        <row r="390">
          <cell r="P390">
            <v>0</v>
          </cell>
        </row>
        <row r="391">
          <cell r="P391">
            <v>0</v>
          </cell>
        </row>
        <row r="392">
          <cell r="P392">
            <v>0</v>
          </cell>
        </row>
        <row r="393">
          <cell r="P393">
            <v>0</v>
          </cell>
        </row>
        <row r="394">
          <cell r="P394">
            <v>0</v>
          </cell>
        </row>
        <row r="395">
          <cell r="P395">
            <v>0</v>
          </cell>
        </row>
        <row r="396">
          <cell r="P396">
            <v>0</v>
          </cell>
        </row>
        <row r="397">
          <cell r="P397">
            <v>0</v>
          </cell>
        </row>
        <row r="398">
          <cell r="P398">
            <v>0</v>
          </cell>
        </row>
        <row r="399">
          <cell r="P399">
            <v>0</v>
          </cell>
        </row>
        <row r="400">
          <cell r="P400">
            <v>0</v>
          </cell>
        </row>
        <row r="401">
          <cell r="P401">
            <v>0</v>
          </cell>
        </row>
        <row r="402">
          <cell r="P402">
            <v>0</v>
          </cell>
        </row>
        <row r="403">
          <cell r="P403">
            <v>0</v>
          </cell>
        </row>
        <row r="404">
          <cell r="P404">
            <v>0</v>
          </cell>
        </row>
        <row r="405">
          <cell r="P405">
            <v>0</v>
          </cell>
        </row>
        <row r="406">
          <cell r="P406">
            <v>0</v>
          </cell>
        </row>
        <row r="407">
          <cell r="P407">
            <v>0</v>
          </cell>
        </row>
        <row r="408">
          <cell r="P408">
            <v>0</v>
          </cell>
        </row>
        <row r="409">
          <cell r="P409">
            <v>0</v>
          </cell>
        </row>
        <row r="410">
          <cell r="P410">
            <v>0</v>
          </cell>
        </row>
        <row r="411">
          <cell r="P411">
            <v>0</v>
          </cell>
        </row>
        <row r="412">
          <cell r="P412">
            <v>0</v>
          </cell>
        </row>
        <row r="413">
          <cell r="P413">
            <v>0</v>
          </cell>
        </row>
        <row r="414">
          <cell r="P414">
            <v>0</v>
          </cell>
        </row>
        <row r="415">
          <cell r="P415">
            <v>0</v>
          </cell>
        </row>
        <row r="416">
          <cell r="P416">
            <v>0</v>
          </cell>
        </row>
        <row r="417">
          <cell r="P417">
            <v>0</v>
          </cell>
        </row>
        <row r="418">
          <cell r="P418">
            <v>0</v>
          </cell>
        </row>
        <row r="419">
          <cell r="P419">
            <v>0</v>
          </cell>
        </row>
        <row r="420">
          <cell r="P420">
            <v>0</v>
          </cell>
        </row>
        <row r="421">
          <cell r="P421">
            <v>0</v>
          </cell>
        </row>
        <row r="422">
          <cell r="P422">
            <v>0</v>
          </cell>
        </row>
        <row r="423">
          <cell r="P423">
            <v>0</v>
          </cell>
        </row>
        <row r="424">
          <cell r="P424">
            <v>0</v>
          </cell>
        </row>
        <row r="425">
          <cell r="P425">
            <v>0</v>
          </cell>
        </row>
        <row r="426">
          <cell r="P426">
            <v>0</v>
          </cell>
        </row>
        <row r="427">
          <cell r="P427">
            <v>0</v>
          </cell>
        </row>
        <row r="428">
          <cell r="P428">
            <v>0</v>
          </cell>
        </row>
        <row r="429">
          <cell r="P429">
            <v>0</v>
          </cell>
        </row>
        <row r="430">
          <cell r="P430">
            <v>0</v>
          </cell>
        </row>
        <row r="431">
          <cell r="P431">
            <v>0</v>
          </cell>
        </row>
        <row r="432">
          <cell r="P432">
            <v>0</v>
          </cell>
        </row>
        <row r="433">
          <cell r="P433">
            <v>0</v>
          </cell>
        </row>
        <row r="434">
          <cell r="P434">
            <v>0</v>
          </cell>
        </row>
        <row r="435">
          <cell r="P435">
            <v>0</v>
          </cell>
        </row>
        <row r="436">
          <cell r="P436">
            <v>0</v>
          </cell>
        </row>
        <row r="437">
          <cell r="P437">
            <v>0</v>
          </cell>
        </row>
        <row r="438">
          <cell r="P438">
            <v>0</v>
          </cell>
        </row>
        <row r="439">
          <cell r="P439">
            <v>0</v>
          </cell>
        </row>
        <row r="440">
          <cell r="P440">
            <v>0</v>
          </cell>
        </row>
        <row r="441">
          <cell r="P441">
            <v>0</v>
          </cell>
        </row>
        <row r="442">
          <cell r="P442">
            <v>0</v>
          </cell>
        </row>
        <row r="443">
          <cell r="P443">
            <v>0</v>
          </cell>
        </row>
        <row r="444">
          <cell r="P444">
            <v>0</v>
          </cell>
        </row>
        <row r="445">
          <cell r="P445">
            <v>0</v>
          </cell>
        </row>
        <row r="446">
          <cell r="P446">
            <v>0</v>
          </cell>
        </row>
        <row r="447">
          <cell r="P447">
            <v>0</v>
          </cell>
        </row>
        <row r="448">
          <cell r="P448">
            <v>0</v>
          </cell>
        </row>
        <row r="449">
          <cell r="P449">
            <v>0</v>
          </cell>
        </row>
        <row r="450">
          <cell r="P450">
            <v>0</v>
          </cell>
        </row>
        <row r="451">
          <cell r="P451">
            <v>0</v>
          </cell>
        </row>
        <row r="452">
          <cell r="P452">
            <v>0</v>
          </cell>
        </row>
        <row r="453">
          <cell r="P453">
            <v>0</v>
          </cell>
        </row>
        <row r="454">
          <cell r="P454">
            <v>0</v>
          </cell>
        </row>
        <row r="455">
          <cell r="P455">
            <v>0</v>
          </cell>
        </row>
        <row r="456">
          <cell r="P456">
            <v>0</v>
          </cell>
        </row>
        <row r="457">
          <cell r="P457">
            <v>0</v>
          </cell>
        </row>
        <row r="458">
          <cell r="P458">
            <v>0</v>
          </cell>
        </row>
        <row r="459">
          <cell r="P459">
            <v>0</v>
          </cell>
        </row>
        <row r="460">
          <cell r="P460">
            <v>0</v>
          </cell>
        </row>
        <row r="461">
          <cell r="P461">
            <v>0</v>
          </cell>
        </row>
        <row r="462">
          <cell r="P462">
            <v>0</v>
          </cell>
        </row>
        <row r="463">
          <cell r="P463">
            <v>0</v>
          </cell>
        </row>
        <row r="464">
          <cell r="P464">
            <v>0</v>
          </cell>
        </row>
        <row r="465">
          <cell r="P465">
            <v>0</v>
          </cell>
        </row>
        <row r="466">
          <cell r="P466">
            <v>0</v>
          </cell>
        </row>
        <row r="467">
          <cell r="P467">
            <v>0</v>
          </cell>
        </row>
        <row r="468">
          <cell r="P468">
            <v>0</v>
          </cell>
        </row>
        <row r="469">
          <cell r="P469">
            <v>0</v>
          </cell>
        </row>
        <row r="470">
          <cell r="P470">
            <v>0</v>
          </cell>
        </row>
        <row r="471">
          <cell r="P471">
            <v>0</v>
          </cell>
        </row>
        <row r="472">
          <cell r="P472">
            <v>0</v>
          </cell>
        </row>
        <row r="473">
          <cell r="P473">
            <v>0</v>
          </cell>
        </row>
        <row r="474">
          <cell r="P474">
            <v>0</v>
          </cell>
        </row>
        <row r="475">
          <cell r="P475">
            <v>0</v>
          </cell>
        </row>
        <row r="476">
          <cell r="P476">
            <v>0</v>
          </cell>
        </row>
        <row r="477">
          <cell r="P477">
            <v>0</v>
          </cell>
        </row>
        <row r="478">
          <cell r="P478">
            <v>0</v>
          </cell>
        </row>
        <row r="479">
          <cell r="P479">
            <v>0</v>
          </cell>
        </row>
        <row r="480">
          <cell r="P480">
            <v>0</v>
          </cell>
        </row>
        <row r="481">
          <cell r="P481">
            <v>0</v>
          </cell>
        </row>
        <row r="482">
          <cell r="P482">
            <v>0</v>
          </cell>
        </row>
        <row r="483">
          <cell r="P483">
            <v>0</v>
          </cell>
        </row>
        <row r="484">
          <cell r="P484">
            <v>0</v>
          </cell>
        </row>
        <row r="485">
          <cell r="P485">
            <v>0</v>
          </cell>
        </row>
        <row r="486">
          <cell r="P486">
            <v>0</v>
          </cell>
        </row>
        <row r="487">
          <cell r="P487">
            <v>0</v>
          </cell>
        </row>
        <row r="488">
          <cell r="P488">
            <v>0</v>
          </cell>
        </row>
        <row r="489">
          <cell r="P489">
            <v>0</v>
          </cell>
        </row>
        <row r="490">
          <cell r="P490">
            <v>0</v>
          </cell>
        </row>
        <row r="491">
          <cell r="P491">
            <v>0</v>
          </cell>
        </row>
        <row r="492">
          <cell r="P492">
            <v>0</v>
          </cell>
        </row>
        <row r="493">
          <cell r="P493">
            <v>0</v>
          </cell>
        </row>
        <row r="494">
          <cell r="P494">
            <v>0</v>
          </cell>
        </row>
        <row r="495">
          <cell r="P495">
            <v>0</v>
          </cell>
        </row>
        <row r="496">
          <cell r="P496">
            <v>0</v>
          </cell>
        </row>
        <row r="497">
          <cell r="P497">
            <v>0</v>
          </cell>
        </row>
        <row r="498">
          <cell r="P498">
            <v>0</v>
          </cell>
        </row>
        <row r="499">
          <cell r="P499">
            <v>0</v>
          </cell>
        </row>
        <row r="500">
          <cell r="P500">
            <v>0</v>
          </cell>
        </row>
        <row r="501">
          <cell r="P501">
            <v>0</v>
          </cell>
        </row>
        <row r="502">
          <cell r="P502">
            <v>0</v>
          </cell>
        </row>
        <row r="503">
          <cell r="P503">
            <v>0</v>
          </cell>
        </row>
        <row r="504">
          <cell r="P504">
            <v>0</v>
          </cell>
        </row>
        <row r="505">
          <cell r="P505">
            <v>0</v>
          </cell>
        </row>
        <row r="506">
          <cell r="P506">
            <v>0</v>
          </cell>
        </row>
        <row r="507">
          <cell r="P507">
            <v>0</v>
          </cell>
        </row>
        <row r="508">
          <cell r="P508">
            <v>0</v>
          </cell>
        </row>
        <row r="509">
          <cell r="P509">
            <v>0</v>
          </cell>
        </row>
        <row r="510">
          <cell r="P510">
            <v>0</v>
          </cell>
        </row>
        <row r="511">
          <cell r="P511">
            <v>0</v>
          </cell>
        </row>
        <row r="512">
          <cell r="P512">
            <v>0</v>
          </cell>
        </row>
        <row r="513">
          <cell r="P513">
            <v>0</v>
          </cell>
        </row>
        <row r="514">
          <cell r="P514">
            <v>0</v>
          </cell>
        </row>
        <row r="515">
          <cell r="P515">
            <v>0</v>
          </cell>
        </row>
        <row r="516">
          <cell r="P516">
            <v>0</v>
          </cell>
        </row>
        <row r="517">
          <cell r="P517">
            <v>0</v>
          </cell>
        </row>
        <row r="518">
          <cell r="P518">
            <v>0</v>
          </cell>
        </row>
        <row r="519">
          <cell r="P519">
            <v>0</v>
          </cell>
        </row>
        <row r="520">
          <cell r="P520">
            <v>0</v>
          </cell>
        </row>
        <row r="521">
          <cell r="P521">
            <v>0</v>
          </cell>
        </row>
        <row r="522">
          <cell r="P522">
            <v>0</v>
          </cell>
        </row>
        <row r="523">
          <cell r="P523">
            <v>0</v>
          </cell>
        </row>
        <row r="524">
          <cell r="P524">
            <v>0</v>
          </cell>
        </row>
        <row r="525">
          <cell r="P525">
            <v>0</v>
          </cell>
        </row>
        <row r="526">
          <cell r="P526">
            <v>0</v>
          </cell>
        </row>
        <row r="527">
          <cell r="P527">
            <v>0</v>
          </cell>
        </row>
        <row r="528">
          <cell r="P528">
            <v>0</v>
          </cell>
        </row>
        <row r="529">
          <cell r="P529">
            <v>0</v>
          </cell>
        </row>
        <row r="530">
          <cell r="P530">
            <v>0</v>
          </cell>
        </row>
        <row r="531">
          <cell r="P531">
            <v>0</v>
          </cell>
        </row>
        <row r="532">
          <cell r="P532">
            <v>0</v>
          </cell>
        </row>
        <row r="533">
          <cell r="P533">
            <v>0</v>
          </cell>
        </row>
        <row r="534">
          <cell r="P534">
            <v>0</v>
          </cell>
        </row>
        <row r="535">
          <cell r="P535">
            <v>0</v>
          </cell>
        </row>
        <row r="536">
          <cell r="P536">
            <v>0</v>
          </cell>
        </row>
        <row r="537">
          <cell r="P537">
            <v>0</v>
          </cell>
        </row>
        <row r="538">
          <cell r="P538">
            <v>0</v>
          </cell>
        </row>
        <row r="539">
          <cell r="P539">
            <v>0</v>
          </cell>
        </row>
        <row r="540">
          <cell r="P540">
            <v>0</v>
          </cell>
        </row>
        <row r="541">
          <cell r="P541">
            <v>0</v>
          </cell>
        </row>
        <row r="542">
          <cell r="P542">
            <v>0</v>
          </cell>
        </row>
        <row r="543">
          <cell r="P543">
            <v>0</v>
          </cell>
        </row>
        <row r="544">
          <cell r="P544">
            <v>0</v>
          </cell>
        </row>
        <row r="545">
          <cell r="P545">
            <v>0</v>
          </cell>
        </row>
        <row r="546">
          <cell r="P546">
            <v>0</v>
          </cell>
        </row>
        <row r="547">
          <cell r="P547">
            <v>0</v>
          </cell>
        </row>
        <row r="548">
          <cell r="P548">
            <v>0</v>
          </cell>
        </row>
        <row r="549">
          <cell r="P549">
            <v>0</v>
          </cell>
        </row>
        <row r="550">
          <cell r="P550">
            <v>0</v>
          </cell>
        </row>
        <row r="551">
          <cell r="P551">
            <v>0</v>
          </cell>
        </row>
        <row r="552">
          <cell r="P552">
            <v>0</v>
          </cell>
        </row>
        <row r="553">
          <cell r="P553">
            <v>0</v>
          </cell>
        </row>
        <row r="554">
          <cell r="P554">
            <v>0</v>
          </cell>
        </row>
        <row r="555">
          <cell r="P555">
            <v>0</v>
          </cell>
        </row>
        <row r="556">
          <cell r="P556">
            <v>0</v>
          </cell>
        </row>
        <row r="557">
          <cell r="P557">
            <v>0</v>
          </cell>
        </row>
        <row r="558">
          <cell r="P558">
            <v>0</v>
          </cell>
        </row>
        <row r="559">
          <cell r="P559">
            <v>0</v>
          </cell>
        </row>
        <row r="560">
          <cell r="P560">
            <v>0</v>
          </cell>
        </row>
        <row r="561">
          <cell r="P561">
            <v>0</v>
          </cell>
        </row>
        <row r="562">
          <cell r="P562">
            <v>0</v>
          </cell>
        </row>
        <row r="563">
          <cell r="P563">
            <v>0</v>
          </cell>
        </row>
        <row r="564">
          <cell r="P564">
            <v>0</v>
          </cell>
        </row>
        <row r="565">
          <cell r="P565">
            <v>0</v>
          </cell>
        </row>
        <row r="566">
          <cell r="P566">
            <v>0</v>
          </cell>
        </row>
        <row r="567">
          <cell r="P567">
            <v>0</v>
          </cell>
        </row>
        <row r="568">
          <cell r="P568">
            <v>0</v>
          </cell>
        </row>
        <row r="569">
          <cell r="P569">
            <v>0</v>
          </cell>
        </row>
        <row r="570">
          <cell r="P570">
            <v>0</v>
          </cell>
        </row>
        <row r="571">
          <cell r="P571">
            <v>0</v>
          </cell>
        </row>
        <row r="572">
          <cell r="P572">
            <v>0</v>
          </cell>
        </row>
        <row r="573">
          <cell r="P573">
            <v>0</v>
          </cell>
        </row>
        <row r="574">
          <cell r="P574">
            <v>0</v>
          </cell>
        </row>
        <row r="575">
          <cell r="P575">
            <v>0</v>
          </cell>
        </row>
        <row r="576">
          <cell r="P576">
            <v>0</v>
          </cell>
        </row>
        <row r="577">
          <cell r="P577">
            <v>0</v>
          </cell>
        </row>
        <row r="578">
          <cell r="P578">
            <v>0</v>
          </cell>
        </row>
        <row r="579">
          <cell r="P579">
            <v>0</v>
          </cell>
        </row>
        <row r="580">
          <cell r="P580">
            <v>0</v>
          </cell>
        </row>
        <row r="581">
          <cell r="P581">
            <v>0</v>
          </cell>
        </row>
        <row r="582">
          <cell r="P582">
            <v>0</v>
          </cell>
        </row>
        <row r="583">
          <cell r="P583">
            <v>0</v>
          </cell>
        </row>
        <row r="584">
          <cell r="P584">
            <v>0</v>
          </cell>
        </row>
        <row r="585">
          <cell r="P585">
            <v>0</v>
          </cell>
        </row>
        <row r="586">
          <cell r="P586">
            <v>0</v>
          </cell>
        </row>
        <row r="587">
          <cell r="P587">
            <v>0</v>
          </cell>
        </row>
        <row r="588">
          <cell r="P588">
            <v>0</v>
          </cell>
        </row>
        <row r="589">
          <cell r="P589">
            <v>0</v>
          </cell>
        </row>
        <row r="590">
          <cell r="P590">
            <v>0</v>
          </cell>
        </row>
        <row r="591">
          <cell r="P591">
            <v>0</v>
          </cell>
        </row>
        <row r="592">
          <cell r="P592">
            <v>0</v>
          </cell>
        </row>
        <row r="593">
          <cell r="P593">
            <v>0</v>
          </cell>
        </row>
        <row r="594">
          <cell r="P594">
            <v>0</v>
          </cell>
        </row>
        <row r="595">
          <cell r="P595">
            <v>0</v>
          </cell>
        </row>
        <row r="596">
          <cell r="P596">
            <v>0</v>
          </cell>
        </row>
        <row r="597">
          <cell r="P597">
            <v>0</v>
          </cell>
        </row>
        <row r="598">
          <cell r="P598">
            <v>0</v>
          </cell>
        </row>
        <row r="599">
          <cell r="P599">
            <v>0</v>
          </cell>
        </row>
        <row r="600">
          <cell r="P600">
            <v>0</v>
          </cell>
        </row>
        <row r="601">
          <cell r="P601">
            <v>0</v>
          </cell>
        </row>
        <row r="602">
          <cell r="P602">
            <v>0</v>
          </cell>
        </row>
        <row r="603">
          <cell r="P603">
            <v>0</v>
          </cell>
        </row>
        <row r="604">
          <cell r="P604">
            <v>0</v>
          </cell>
        </row>
        <row r="605">
          <cell r="P605">
            <v>0</v>
          </cell>
        </row>
        <row r="606">
          <cell r="P606">
            <v>0</v>
          </cell>
        </row>
        <row r="607">
          <cell r="P607">
            <v>0</v>
          </cell>
        </row>
        <row r="608">
          <cell r="P608">
            <v>0</v>
          </cell>
        </row>
        <row r="609">
          <cell r="P609">
            <v>0</v>
          </cell>
        </row>
        <row r="610">
          <cell r="P610">
            <v>0</v>
          </cell>
        </row>
        <row r="611">
          <cell r="P611">
            <v>0</v>
          </cell>
        </row>
        <row r="612">
          <cell r="P612">
            <v>0</v>
          </cell>
        </row>
        <row r="613">
          <cell r="P613">
            <v>0</v>
          </cell>
        </row>
        <row r="614">
          <cell r="P614">
            <v>0</v>
          </cell>
        </row>
        <row r="615">
          <cell r="P615">
            <v>0</v>
          </cell>
        </row>
        <row r="616">
          <cell r="P616">
            <v>0</v>
          </cell>
        </row>
        <row r="617">
          <cell r="P617">
            <v>0</v>
          </cell>
        </row>
        <row r="618">
          <cell r="P618">
            <v>0</v>
          </cell>
        </row>
        <row r="619">
          <cell r="P619">
            <v>0</v>
          </cell>
        </row>
        <row r="620">
          <cell r="P620">
            <v>0</v>
          </cell>
        </row>
        <row r="621">
          <cell r="P621">
            <v>0</v>
          </cell>
        </row>
        <row r="622">
          <cell r="P622">
            <v>0</v>
          </cell>
        </row>
        <row r="623">
          <cell r="P623">
            <v>0</v>
          </cell>
        </row>
        <row r="624">
          <cell r="P624">
            <v>0</v>
          </cell>
        </row>
        <row r="625">
          <cell r="P625">
            <v>0</v>
          </cell>
        </row>
        <row r="626">
          <cell r="P626">
            <v>0</v>
          </cell>
        </row>
        <row r="627">
          <cell r="P627">
            <v>0</v>
          </cell>
        </row>
        <row r="628">
          <cell r="P628">
            <v>0</v>
          </cell>
        </row>
        <row r="629">
          <cell r="P629">
            <v>0</v>
          </cell>
        </row>
        <row r="630">
          <cell r="P630">
            <v>0</v>
          </cell>
        </row>
        <row r="631">
          <cell r="P631">
            <v>0</v>
          </cell>
        </row>
        <row r="632">
          <cell r="P632">
            <v>0</v>
          </cell>
        </row>
        <row r="633">
          <cell r="P633">
            <v>0</v>
          </cell>
        </row>
        <row r="634">
          <cell r="P634">
            <v>0</v>
          </cell>
        </row>
        <row r="635">
          <cell r="P635">
            <v>0</v>
          </cell>
        </row>
        <row r="636">
          <cell r="P636">
            <v>0</v>
          </cell>
        </row>
        <row r="637">
          <cell r="P637">
            <v>0</v>
          </cell>
        </row>
        <row r="638">
          <cell r="P638">
            <v>0</v>
          </cell>
        </row>
        <row r="639">
          <cell r="P639">
            <v>0</v>
          </cell>
        </row>
        <row r="640">
          <cell r="P640">
            <v>0</v>
          </cell>
        </row>
        <row r="641">
          <cell r="P641">
            <v>0</v>
          </cell>
        </row>
        <row r="642">
          <cell r="P642">
            <v>0</v>
          </cell>
        </row>
        <row r="643">
          <cell r="P643">
            <v>0</v>
          </cell>
        </row>
        <row r="644">
          <cell r="P644">
            <v>0</v>
          </cell>
        </row>
        <row r="645">
          <cell r="P645">
            <v>0</v>
          </cell>
        </row>
        <row r="646">
          <cell r="P646">
            <v>0</v>
          </cell>
        </row>
        <row r="647">
          <cell r="P647">
            <v>0</v>
          </cell>
        </row>
        <row r="648">
          <cell r="P648">
            <v>0</v>
          </cell>
        </row>
        <row r="649">
          <cell r="P649">
            <v>0</v>
          </cell>
        </row>
        <row r="650">
          <cell r="P650">
            <v>0</v>
          </cell>
        </row>
        <row r="651">
          <cell r="P651">
            <v>0</v>
          </cell>
        </row>
        <row r="652">
          <cell r="P652">
            <v>0</v>
          </cell>
        </row>
        <row r="653">
          <cell r="P653">
            <v>0</v>
          </cell>
        </row>
        <row r="654">
          <cell r="P654">
            <v>0</v>
          </cell>
        </row>
        <row r="655">
          <cell r="P655">
            <v>0</v>
          </cell>
        </row>
        <row r="656">
          <cell r="P656">
            <v>0</v>
          </cell>
        </row>
        <row r="657">
          <cell r="P657">
            <v>0</v>
          </cell>
        </row>
        <row r="658">
          <cell r="P658">
            <v>0</v>
          </cell>
        </row>
        <row r="659">
          <cell r="P659">
            <v>0</v>
          </cell>
        </row>
        <row r="660">
          <cell r="P660">
            <v>0</v>
          </cell>
        </row>
        <row r="661">
          <cell r="P661">
            <v>0</v>
          </cell>
        </row>
        <row r="662">
          <cell r="P662">
            <v>0</v>
          </cell>
        </row>
        <row r="663">
          <cell r="P663">
            <v>0</v>
          </cell>
        </row>
        <row r="664">
          <cell r="P664">
            <v>0</v>
          </cell>
        </row>
        <row r="665">
          <cell r="P665">
            <v>0</v>
          </cell>
        </row>
        <row r="666">
          <cell r="P666">
            <v>0</v>
          </cell>
        </row>
        <row r="667">
          <cell r="P667">
            <v>0</v>
          </cell>
        </row>
        <row r="668">
          <cell r="P668">
            <v>0</v>
          </cell>
        </row>
        <row r="669">
          <cell r="P669">
            <v>0</v>
          </cell>
        </row>
        <row r="670">
          <cell r="P670">
            <v>0</v>
          </cell>
        </row>
        <row r="671">
          <cell r="P671">
            <v>0</v>
          </cell>
        </row>
        <row r="672">
          <cell r="P672">
            <v>0</v>
          </cell>
        </row>
        <row r="673">
          <cell r="P673">
            <v>0</v>
          </cell>
        </row>
        <row r="674">
          <cell r="P674">
            <v>0</v>
          </cell>
        </row>
        <row r="675">
          <cell r="P675">
            <v>0</v>
          </cell>
        </row>
        <row r="676">
          <cell r="P676">
            <v>0</v>
          </cell>
        </row>
        <row r="677">
          <cell r="P677">
            <v>0</v>
          </cell>
        </row>
        <row r="678">
          <cell r="P678">
            <v>0</v>
          </cell>
        </row>
        <row r="679">
          <cell r="P679">
            <v>0</v>
          </cell>
        </row>
        <row r="680">
          <cell r="P680">
            <v>0</v>
          </cell>
        </row>
        <row r="681">
          <cell r="P681">
            <v>0</v>
          </cell>
        </row>
        <row r="682">
          <cell r="P682">
            <v>0</v>
          </cell>
        </row>
        <row r="683">
          <cell r="P683">
            <v>0</v>
          </cell>
        </row>
        <row r="684">
          <cell r="P684">
            <v>0</v>
          </cell>
        </row>
        <row r="685">
          <cell r="P685">
            <v>0</v>
          </cell>
        </row>
        <row r="686">
          <cell r="P686">
            <v>0</v>
          </cell>
        </row>
        <row r="687">
          <cell r="P687">
            <v>0</v>
          </cell>
        </row>
        <row r="688">
          <cell r="P688">
            <v>0</v>
          </cell>
        </row>
        <row r="689">
          <cell r="P689">
            <v>0</v>
          </cell>
        </row>
        <row r="690">
          <cell r="P690">
            <v>0</v>
          </cell>
        </row>
        <row r="691">
          <cell r="P691">
            <v>0</v>
          </cell>
        </row>
        <row r="692">
          <cell r="P692">
            <v>0</v>
          </cell>
        </row>
        <row r="693">
          <cell r="P693">
            <v>0</v>
          </cell>
        </row>
        <row r="694">
          <cell r="P694">
            <v>0</v>
          </cell>
        </row>
        <row r="695">
          <cell r="P695">
            <v>0</v>
          </cell>
        </row>
        <row r="696">
          <cell r="P696">
            <v>0</v>
          </cell>
        </row>
        <row r="697">
          <cell r="P697">
            <v>0</v>
          </cell>
        </row>
        <row r="698">
          <cell r="P698">
            <v>0</v>
          </cell>
        </row>
        <row r="699">
          <cell r="P699">
            <v>0</v>
          </cell>
        </row>
        <row r="700">
          <cell r="P700">
            <v>0</v>
          </cell>
        </row>
        <row r="701">
          <cell r="P701">
            <v>0</v>
          </cell>
        </row>
        <row r="702">
          <cell r="P702">
            <v>0</v>
          </cell>
        </row>
        <row r="703">
          <cell r="P703">
            <v>0</v>
          </cell>
        </row>
        <row r="704">
          <cell r="P704">
            <v>0</v>
          </cell>
        </row>
        <row r="705">
          <cell r="P705">
            <v>0</v>
          </cell>
        </row>
        <row r="706">
          <cell r="P706">
            <v>0</v>
          </cell>
        </row>
        <row r="707">
          <cell r="P707">
            <v>0</v>
          </cell>
        </row>
        <row r="708">
          <cell r="P708">
            <v>0</v>
          </cell>
        </row>
        <row r="709">
          <cell r="P709">
            <v>0</v>
          </cell>
        </row>
        <row r="710">
          <cell r="P710">
            <v>0</v>
          </cell>
        </row>
        <row r="711">
          <cell r="P711">
            <v>0</v>
          </cell>
        </row>
        <row r="712">
          <cell r="P712">
            <v>0</v>
          </cell>
        </row>
        <row r="713">
          <cell r="P713">
            <v>0</v>
          </cell>
        </row>
        <row r="714">
          <cell r="P714">
            <v>0</v>
          </cell>
        </row>
        <row r="715">
          <cell r="P715">
            <v>0</v>
          </cell>
        </row>
        <row r="716">
          <cell r="P716">
            <v>0</v>
          </cell>
        </row>
        <row r="717">
          <cell r="P717">
            <v>0</v>
          </cell>
        </row>
        <row r="718">
          <cell r="P718">
            <v>0</v>
          </cell>
        </row>
        <row r="719">
          <cell r="P719">
            <v>0</v>
          </cell>
        </row>
        <row r="720">
          <cell r="P720">
            <v>0</v>
          </cell>
        </row>
        <row r="721">
          <cell r="P721">
            <v>0</v>
          </cell>
        </row>
        <row r="722">
          <cell r="P722">
            <v>0</v>
          </cell>
        </row>
        <row r="723">
          <cell r="P723">
            <v>0</v>
          </cell>
        </row>
        <row r="724">
          <cell r="P724">
            <v>0</v>
          </cell>
        </row>
        <row r="725">
          <cell r="P725">
            <v>0</v>
          </cell>
        </row>
        <row r="726">
          <cell r="P726">
            <v>0</v>
          </cell>
        </row>
        <row r="727">
          <cell r="P727">
            <v>0</v>
          </cell>
        </row>
        <row r="728">
          <cell r="P728">
            <v>0</v>
          </cell>
        </row>
        <row r="729">
          <cell r="P729">
            <v>0</v>
          </cell>
        </row>
        <row r="730">
          <cell r="P730">
            <v>0</v>
          </cell>
        </row>
        <row r="731">
          <cell r="P731">
            <v>0</v>
          </cell>
        </row>
        <row r="732">
          <cell r="P732">
            <v>0</v>
          </cell>
        </row>
        <row r="733">
          <cell r="P733">
            <v>0</v>
          </cell>
        </row>
        <row r="734">
          <cell r="P734">
            <v>0</v>
          </cell>
        </row>
        <row r="735">
          <cell r="P735">
            <v>0</v>
          </cell>
        </row>
        <row r="736">
          <cell r="P736">
            <v>0</v>
          </cell>
        </row>
        <row r="737">
          <cell r="P737">
            <v>0</v>
          </cell>
        </row>
        <row r="738">
          <cell r="P738">
            <v>0</v>
          </cell>
        </row>
        <row r="739">
          <cell r="P739">
            <v>0</v>
          </cell>
        </row>
        <row r="740">
          <cell r="P740">
            <v>0</v>
          </cell>
        </row>
        <row r="741">
          <cell r="P741">
            <v>0</v>
          </cell>
        </row>
        <row r="742">
          <cell r="P742">
            <v>0</v>
          </cell>
        </row>
        <row r="743">
          <cell r="P743">
            <v>0</v>
          </cell>
        </row>
        <row r="744">
          <cell r="P744">
            <v>0</v>
          </cell>
        </row>
        <row r="745">
          <cell r="P745">
            <v>0</v>
          </cell>
        </row>
        <row r="746">
          <cell r="P746">
            <v>0</v>
          </cell>
        </row>
        <row r="747">
          <cell r="P747">
            <v>0</v>
          </cell>
        </row>
        <row r="748">
          <cell r="P748">
            <v>0</v>
          </cell>
        </row>
        <row r="749">
          <cell r="P749">
            <v>0</v>
          </cell>
        </row>
        <row r="750">
          <cell r="P750">
            <v>0</v>
          </cell>
        </row>
        <row r="751">
          <cell r="P751">
            <v>0</v>
          </cell>
        </row>
        <row r="752">
          <cell r="P752">
            <v>0</v>
          </cell>
        </row>
        <row r="753">
          <cell r="P753">
            <v>0</v>
          </cell>
        </row>
        <row r="754">
          <cell r="P754">
            <v>0</v>
          </cell>
        </row>
        <row r="755">
          <cell r="P755">
            <v>0</v>
          </cell>
        </row>
        <row r="756">
          <cell r="P756">
            <v>0</v>
          </cell>
        </row>
        <row r="757">
          <cell r="P757">
            <v>0</v>
          </cell>
        </row>
        <row r="758">
          <cell r="P758">
            <v>0</v>
          </cell>
        </row>
        <row r="759">
          <cell r="P759">
            <v>0</v>
          </cell>
        </row>
        <row r="760">
          <cell r="P760">
            <v>0</v>
          </cell>
        </row>
        <row r="761">
          <cell r="P761">
            <v>0</v>
          </cell>
        </row>
        <row r="762">
          <cell r="P762">
            <v>0</v>
          </cell>
        </row>
        <row r="763">
          <cell r="P763">
            <v>0</v>
          </cell>
        </row>
        <row r="764">
          <cell r="P764">
            <v>0</v>
          </cell>
        </row>
        <row r="765">
          <cell r="P765">
            <v>0</v>
          </cell>
        </row>
        <row r="766">
          <cell r="P766">
            <v>0</v>
          </cell>
        </row>
        <row r="767">
          <cell r="P767">
            <v>0</v>
          </cell>
        </row>
        <row r="768">
          <cell r="P768">
            <v>0</v>
          </cell>
        </row>
        <row r="769">
          <cell r="P769">
            <v>0</v>
          </cell>
        </row>
        <row r="770">
          <cell r="P770">
            <v>0</v>
          </cell>
        </row>
        <row r="771">
          <cell r="P771">
            <v>0</v>
          </cell>
        </row>
        <row r="772">
          <cell r="P772">
            <v>0</v>
          </cell>
        </row>
        <row r="773">
          <cell r="P773">
            <v>0</v>
          </cell>
        </row>
        <row r="774">
          <cell r="P774">
            <v>0</v>
          </cell>
        </row>
        <row r="775">
          <cell r="P775">
            <v>0</v>
          </cell>
        </row>
        <row r="776">
          <cell r="P776">
            <v>0</v>
          </cell>
        </row>
        <row r="777">
          <cell r="P777">
            <v>0</v>
          </cell>
        </row>
        <row r="778">
          <cell r="P778">
            <v>0</v>
          </cell>
        </row>
        <row r="779">
          <cell r="P779">
            <v>0</v>
          </cell>
        </row>
        <row r="780">
          <cell r="P780">
            <v>0</v>
          </cell>
        </row>
        <row r="781">
          <cell r="P781">
            <v>0</v>
          </cell>
        </row>
        <row r="782">
          <cell r="P782">
            <v>0</v>
          </cell>
        </row>
        <row r="783">
          <cell r="P783">
            <v>0</v>
          </cell>
        </row>
        <row r="784">
          <cell r="P784">
            <v>0</v>
          </cell>
        </row>
        <row r="785">
          <cell r="P785">
            <v>0</v>
          </cell>
        </row>
        <row r="786">
          <cell r="P786">
            <v>0</v>
          </cell>
        </row>
        <row r="787">
          <cell r="P787">
            <v>0</v>
          </cell>
        </row>
        <row r="788">
          <cell r="P788">
            <v>0</v>
          </cell>
        </row>
        <row r="789">
          <cell r="P789">
            <v>0</v>
          </cell>
        </row>
        <row r="790">
          <cell r="P790">
            <v>0</v>
          </cell>
        </row>
        <row r="791">
          <cell r="P791">
            <v>0</v>
          </cell>
        </row>
        <row r="792">
          <cell r="P792">
            <v>0</v>
          </cell>
        </row>
        <row r="793">
          <cell r="P793">
            <v>0</v>
          </cell>
        </row>
        <row r="794">
          <cell r="P794">
            <v>0</v>
          </cell>
        </row>
        <row r="795">
          <cell r="P795">
            <v>0</v>
          </cell>
        </row>
        <row r="796">
          <cell r="P796">
            <v>0</v>
          </cell>
        </row>
        <row r="797">
          <cell r="P797">
            <v>0</v>
          </cell>
        </row>
        <row r="798">
          <cell r="P798">
            <v>0</v>
          </cell>
        </row>
        <row r="799">
          <cell r="P799">
            <v>0</v>
          </cell>
        </row>
        <row r="800">
          <cell r="P800">
            <v>0</v>
          </cell>
        </row>
        <row r="801">
          <cell r="P801">
            <v>0</v>
          </cell>
        </row>
        <row r="802">
          <cell r="P802">
            <v>0</v>
          </cell>
        </row>
        <row r="803">
          <cell r="P803">
            <v>0</v>
          </cell>
        </row>
        <row r="804">
          <cell r="P804">
            <v>0</v>
          </cell>
        </row>
        <row r="805">
          <cell r="P805">
            <v>0</v>
          </cell>
        </row>
        <row r="806">
          <cell r="P806">
            <v>0</v>
          </cell>
        </row>
        <row r="807">
          <cell r="P807">
            <v>0</v>
          </cell>
        </row>
        <row r="808">
          <cell r="P808">
            <v>0</v>
          </cell>
        </row>
        <row r="809">
          <cell r="P809">
            <v>0</v>
          </cell>
        </row>
        <row r="810">
          <cell r="P810">
            <v>0</v>
          </cell>
        </row>
        <row r="811">
          <cell r="P811">
            <v>0</v>
          </cell>
        </row>
        <row r="812">
          <cell r="P812">
            <v>0</v>
          </cell>
        </row>
        <row r="813">
          <cell r="P813">
            <v>0</v>
          </cell>
        </row>
        <row r="814">
          <cell r="P814">
            <v>0</v>
          </cell>
        </row>
        <row r="815">
          <cell r="P815">
            <v>0</v>
          </cell>
        </row>
        <row r="816">
          <cell r="P816">
            <v>0</v>
          </cell>
        </row>
        <row r="817">
          <cell r="P817">
            <v>0</v>
          </cell>
        </row>
        <row r="818">
          <cell r="P818">
            <v>0</v>
          </cell>
        </row>
        <row r="819">
          <cell r="P819">
            <v>0</v>
          </cell>
        </row>
        <row r="820">
          <cell r="P820">
            <v>0</v>
          </cell>
        </row>
        <row r="821">
          <cell r="P821">
            <v>0</v>
          </cell>
        </row>
        <row r="822">
          <cell r="P822">
            <v>0</v>
          </cell>
        </row>
        <row r="823">
          <cell r="P823">
            <v>0</v>
          </cell>
        </row>
        <row r="824">
          <cell r="P824">
            <v>0</v>
          </cell>
        </row>
        <row r="825">
          <cell r="P825">
            <v>0</v>
          </cell>
        </row>
        <row r="826">
          <cell r="P826">
            <v>0</v>
          </cell>
        </row>
        <row r="827">
          <cell r="P827">
            <v>0</v>
          </cell>
        </row>
        <row r="828">
          <cell r="P828">
            <v>0</v>
          </cell>
        </row>
        <row r="829">
          <cell r="P829">
            <v>0</v>
          </cell>
        </row>
        <row r="830">
          <cell r="P830">
            <v>0</v>
          </cell>
        </row>
        <row r="831">
          <cell r="P831">
            <v>0</v>
          </cell>
        </row>
        <row r="832">
          <cell r="P832">
            <v>0</v>
          </cell>
        </row>
        <row r="833">
          <cell r="P833">
            <v>0</v>
          </cell>
        </row>
        <row r="834">
          <cell r="P834">
            <v>0</v>
          </cell>
        </row>
        <row r="835">
          <cell r="P835">
            <v>0</v>
          </cell>
        </row>
        <row r="836">
          <cell r="P836">
            <v>0</v>
          </cell>
        </row>
        <row r="837">
          <cell r="P837">
            <v>0</v>
          </cell>
        </row>
        <row r="838">
          <cell r="P838">
            <v>0</v>
          </cell>
        </row>
        <row r="839">
          <cell r="P839">
            <v>0</v>
          </cell>
        </row>
        <row r="840">
          <cell r="P840">
            <v>0</v>
          </cell>
        </row>
        <row r="841">
          <cell r="P841">
            <v>0</v>
          </cell>
        </row>
        <row r="842">
          <cell r="P842">
            <v>0</v>
          </cell>
        </row>
        <row r="843">
          <cell r="P843">
            <v>0</v>
          </cell>
        </row>
        <row r="844">
          <cell r="P844">
            <v>0</v>
          </cell>
        </row>
        <row r="845">
          <cell r="P845">
            <v>0</v>
          </cell>
        </row>
        <row r="846">
          <cell r="P846">
            <v>0</v>
          </cell>
        </row>
        <row r="847">
          <cell r="P847">
            <v>0</v>
          </cell>
        </row>
        <row r="848">
          <cell r="P848">
            <v>0</v>
          </cell>
        </row>
        <row r="849">
          <cell r="P849">
            <v>0</v>
          </cell>
        </row>
        <row r="850">
          <cell r="P850">
            <v>0</v>
          </cell>
        </row>
        <row r="851">
          <cell r="P851">
            <v>0</v>
          </cell>
        </row>
        <row r="852">
          <cell r="P852">
            <v>0</v>
          </cell>
        </row>
        <row r="853">
          <cell r="P853">
            <v>0</v>
          </cell>
        </row>
        <row r="854">
          <cell r="P854">
            <v>0</v>
          </cell>
        </row>
        <row r="855">
          <cell r="P855">
            <v>0</v>
          </cell>
        </row>
        <row r="856">
          <cell r="P856">
            <v>0</v>
          </cell>
        </row>
        <row r="857">
          <cell r="P857">
            <v>0</v>
          </cell>
        </row>
        <row r="858">
          <cell r="P858">
            <v>0</v>
          </cell>
        </row>
        <row r="859">
          <cell r="P859">
            <v>0</v>
          </cell>
        </row>
        <row r="860">
          <cell r="P860">
            <v>0</v>
          </cell>
        </row>
        <row r="861">
          <cell r="P861">
            <v>0</v>
          </cell>
        </row>
        <row r="862">
          <cell r="P862">
            <v>477.18</v>
          </cell>
        </row>
        <row r="863">
          <cell r="P863">
            <v>3566680.18</v>
          </cell>
        </row>
        <row r="864">
          <cell r="P864">
            <v>878.24</v>
          </cell>
        </row>
        <row r="865">
          <cell r="P865">
            <v>3684.68</v>
          </cell>
        </row>
        <row r="866">
          <cell r="P866">
            <v>323.58999999999997</v>
          </cell>
        </row>
        <row r="867">
          <cell r="P867">
            <v>692305.52</v>
          </cell>
        </row>
        <row r="868">
          <cell r="P868">
            <v>0</v>
          </cell>
        </row>
        <row r="869">
          <cell r="P869">
            <v>0</v>
          </cell>
        </row>
        <row r="870">
          <cell r="P870">
            <v>0</v>
          </cell>
        </row>
        <row r="871">
          <cell r="P871">
            <v>0</v>
          </cell>
        </row>
        <row r="872">
          <cell r="P872">
            <v>0</v>
          </cell>
        </row>
        <row r="873">
          <cell r="P873">
            <v>0</v>
          </cell>
        </row>
        <row r="874">
          <cell r="P874">
            <v>0</v>
          </cell>
        </row>
        <row r="875">
          <cell r="P875">
            <v>0</v>
          </cell>
        </row>
        <row r="876">
          <cell r="P876">
            <v>0</v>
          </cell>
        </row>
        <row r="877">
          <cell r="P877">
            <v>0</v>
          </cell>
        </row>
        <row r="878">
          <cell r="P878">
            <v>0</v>
          </cell>
        </row>
        <row r="879">
          <cell r="P879">
            <v>0</v>
          </cell>
        </row>
        <row r="880">
          <cell r="P880">
            <v>0</v>
          </cell>
        </row>
        <row r="881">
          <cell r="P881">
            <v>0</v>
          </cell>
        </row>
        <row r="882">
          <cell r="P882">
            <v>0</v>
          </cell>
        </row>
        <row r="883">
          <cell r="P883">
            <v>0</v>
          </cell>
        </row>
        <row r="884">
          <cell r="P884">
            <v>0</v>
          </cell>
        </row>
        <row r="885">
          <cell r="P885">
            <v>0</v>
          </cell>
        </row>
        <row r="886">
          <cell r="P886">
            <v>0</v>
          </cell>
        </row>
        <row r="887">
          <cell r="P887">
            <v>0</v>
          </cell>
        </row>
        <row r="888">
          <cell r="P888">
            <v>0</v>
          </cell>
        </row>
        <row r="889">
          <cell r="P889">
            <v>0</v>
          </cell>
        </row>
        <row r="890">
          <cell r="P890">
            <v>0</v>
          </cell>
        </row>
        <row r="891">
          <cell r="P891">
            <v>0</v>
          </cell>
        </row>
        <row r="892">
          <cell r="P892">
            <v>0</v>
          </cell>
        </row>
        <row r="893">
          <cell r="P893">
            <v>0</v>
          </cell>
        </row>
        <row r="894">
          <cell r="P894">
            <v>0</v>
          </cell>
        </row>
        <row r="895">
          <cell r="P895">
            <v>0</v>
          </cell>
        </row>
        <row r="896">
          <cell r="P896">
            <v>0</v>
          </cell>
        </row>
        <row r="897">
          <cell r="P897">
            <v>0</v>
          </cell>
        </row>
        <row r="898">
          <cell r="P898">
            <v>0</v>
          </cell>
        </row>
        <row r="899">
          <cell r="P899">
            <v>0</v>
          </cell>
        </row>
        <row r="900">
          <cell r="P900">
            <v>0</v>
          </cell>
        </row>
        <row r="901">
          <cell r="P901">
            <v>0</v>
          </cell>
        </row>
        <row r="902">
          <cell r="P902">
            <v>0</v>
          </cell>
        </row>
        <row r="903">
          <cell r="P903">
            <v>0</v>
          </cell>
        </row>
        <row r="904">
          <cell r="P904">
            <v>0</v>
          </cell>
        </row>
        <row r="905">
          <cell r="P905">
            <v>0</v>
          </cell>
        </row>
        <row r="906">
          <cell r="P906">
            <v>0</v>
          </cell>
        </row>
        <row r="907">
          <cell r="P907">
            <v>0</v>
          </cell>
        </row>
        <row r="908">
          <cell r="P908">
            <v>0</v>
          </cell>
        </row>
        <row r="909">
          <cell r="P909">
            <v>0</v>
          </cell>
        </row>
        <row r="910">
          <cell r="P910">
            <v>0</v>
          </cell>
        </row>
        <row r="911">
          <cell r="P911">
            <v>0</v>
          </cell>
        </row>
        <row r="912">
          <cell r="P912">
            <v>0</v>
          </cell>
        </row>
        <row r="913">
          <cell r="P913">
            <v>0</v>
          </cell>
        </row>
        <row r="914">
          <cell r="P914">
            <v>0</v>
          </cell>
        </row>
        <row r="915">
          <cell r="P915">
            <v>0</v>
          </cell>
        </row>
        <row r="916">
          <cell r="P916">
            <v>0</v>
          </cell>
        </row>
        <row r="917">
          <cell r="P917">
            <v>0</v>
          </cell>
        </row>
        <row r="918">
          <cell r="P918">
            <v>0</v>
          </cell>
        </row>
        <row r="919">
          <cell r="P919">
            <v>0</v>
          </cell>
        </row>
        <row r="920">
          <cell r="P920">
            <v>0</v>
          </cell>
        </row>
        <row r="921">
          <cell r="P921">
            <v>0</v>
          </cell>
        </row>
        <row r="922">
          <cell r="P922">
            <v>0</v>
          </cell>
        </row>
        <row r="923">
          <cell r="P923">
            <v>0</v>
          </cell>
        </row>
        <row r="924">
          <cell r="P924">
            <v>0</v>
          </cell>
        </row>
        <row r="925">
          <cell r="P925">
            <v>0</v>
          </cell>
        </row>
        <row r="926">
          <cell r="P926">
            <v>0</v>
          </cell>
        </row>
        <row r="927">
          <cell r="P927">
            <v>0</v>
          </cell>
        </row>
        <row r="928">
          <cell r="P928">
            <v>0</v>
          </cell>
        </row>
        <row r="929">
          <cell r="P929">
            <v>0</v>
          </cell>
        </row>
        <row r="930">
          <cell r="P930">
            <v>0</v>
          </cell>
        </row>
        <row r="931">
          <cell r="P931">
            <v>0</v>
          </cell>
        </row>
        <row r="932">
          <cell r="P932">
            <v>0</v>
          </cell>
        </row>
        <row r="933">
          <cell r="P933">
            <v>0</v>
          </cell>
        </row>
        <row r="934">
          <cell r="P934">
            <v>0</v>
          </cell>
        </row>
        <row r="935">
          <cell r="P935">
            <v>0</v>
          </cell>
        </row>
        <row r="936">
          <cell r="P936">
            <v>0</v>
          </cell>
        </row>
        <row r="937">
          <cell r="P937">
            <v>0</v>
          </cell>
        </row>
        <row r="938">
          <cell r="P938">
            <v>0</v>
          </cell>
        </row>
        <row r="939">
          <cell r="P939">
            <v>0</v>
          </cell>
        </row>
        <row r="940">
          <cell r="P940">
            <v>0</v>
          </cell>
        </row>
        <row r="941">
          <cell r="P941">
            <v>0</v>
          </cell>
        </row>
        <row r="942">
          <cell r="P942">
            <v>0</v>
          </cell>
        </row>
        <row r="943">
          <cell r="P943">
            <v>0</v>
          </cell>
        </row>
        <row r="944">
          <cell r="P944">
            <v>0</v>
          </cell>
        </row>
        <row r="945">
          <cell r="P945">
            <v>0</v>
          </cell>
        </row>
        <row r="946">
          <cell r="P946">
            <v>0</v>
          </cell>
        </row>
        <row r="947">
          <cell r="P947">
            <v>0</v>
          </cell>
        </row>
        <row r="948">
          <cell r="P948">
            <v>0</v>
          </cell>
        </row>
        <row r="949">
          <cell r="P949">
            <v>0</v>
          </cell>
        </row>
        <row r="950">
          <cell r="P950">
            <v>0</v>
          </cell>
        </row>
        <row r="951">
          <cell r="P951">
            <v>0</v>
          </cell>
        </row>
        <row r="952">
          <cell r="P952">
            <v>0</v>
          </cell>
        </row>
        <row r="953">
          <cell r="P953">
            <v>0</v>
          </cell>
        </row>
        <row r="954">
          <cell r="P954">
            <v>0</v>
          </cell>
        </row>
        <row r="955">
          <cell r="P955">
            <v>0</v>
          </cell>
        </row>
        <row r="956">
          <cell r="P956">
            <v>0</v>
          </cell>
        </row>
        <row r="957">
          <cell r="P957">
            <v>0</v>
          </cell>
        </row>
        <row r="958">
          <cell r="P958">
            <v>0</v>
          </cell>
        </row>
        <row r="959">
          <cell r="P959">
            <v>0</v>
          </cell>
        </row>
        <row r="960">
          <cell r="P960">
            <v>0</v>
          </cell>
        </row>
        <row r="961">
          <cell r="P961">
            <v>0</v>
          </cell>
        </row>
        <row r="962">
          <cell r="P962">
            <v>0</v>
          </cell>
        </row>
        <row r="963">
          <cell r="P963">
            <v>0</v>
          </cell>
        </row>
        <row r="964">
          <cell r="P964">
            <v>0</v>
          </cell>
        </row>
        <row r="965">
          <cell r="P965">
            <v>0</v>
          </cell>
        </row>
        <row r="966">
          <cell r="P966">
            <v>0</v>
          </cell>
        </row>
        <row r="967">
          <cell r="P967">
            <v>0</v>
          </cell>
        </row>
        <row r="968">
          <cell r="P968">
            <v>0</v>
          </cell>
        </row>
        <row r="969">
          <cell r="P969">
            <v>0</v>
          </cell>
        </row>
        <row r="970">
          <cell r="P970">
            <v>0</v>
          </cell>
        </row>
        <row r="971">
          <cell r="P971">
            <v>0</v>
          </cell>
        </row>
        <row r="972">
          <cell r="P972">
            <v>0</v>
          </cell>
        </row>
        <row r="973">
          <cell r="P973">
            <v>0</v>
          </cell>
        </row>
        <row r="974">
          <cell r="P974">
            <v>0</v>
          </cell>
        </row>
        <row r="975">
          <cell r="P975">
            <v>0</v>
          </cell>
        </row>
        <row r="976">
          <cell r="P976">
            <v>0</v>
          </cell>
        </row>
        <row r="977">
          <cell r="P977">
            <v>0</v>
          </cell>
        </row>
        <row r="978">
          <cell r="P978">
            <v>0</v>
          </cell>
        </row>
        <row r="979">
          <cell r="P979">
            <v>0</v>
          </cell>
        </row>
        <row r="980">
          <cell r="P980">
            <v>0</v>
          </cell>
        </row>
        <row r="981">
          <cell r="P981">
            <v>0</v>
          </cell>
        </row>
        <row r="982">
          <cell r="P982">
            <v>0</v>
          </cell>
        </row>
        <row r="983">
          <cell r="P983">
            <v>0</v>
          </cell>
        </row>
        <row r="984">
          <cell r="P984">
            <v>0</v>
          </cell>
        </row>
        <row r="985">
          <cell r="P985">
            <v>0</v>
          </cell>
        </row>
        <row r="986">
          <cell r="P986">
            <v>0</v>
          </cell>
        </row>
        <row r="987">
          <cell r="P987">
            <v>0</v>
          </cell>
        </row>
        <row r="988">
          <cell r="P988">
            <v>0</v>
          </cell>
        </row>
        <row r="989">
          <cell r="P989">
            <v>0</v>
          </cell>
        </row>
        <row r="990">
          <cell r="P990">
            <v>0</v>
          </cell>
        </row>
        <row r="991">
          <cell r="P991">
            <v>0</v>
          </cell>
        </row>
        <row r="992">
          <cell r="P992">
            <v>0</v>
          </cell>
        </row>
        <row r="993">
          <cell r="P993">
            <v>0</v>
          </cell>
        </row>
        <row r="994">
          <cell r="P994">
            <v>0</v>
          </cell>
        </row>
        <row r="995">
          <cell r="P995">
            <v>0</v>
          </cell>
        </row>
        <row r="996">
          <cell r="P996">
            <v>0</v>
          </cell>
        </row>
        <row r="997">
          <cell r="P997">
            <v>0</v>
          </cell>
        </row>
        <row r="998">
          <cell r="P998">
            <v>0</v>
          </cell>
        </row>
        <row r="999">
          <cell r="P999">
            <v>0</v>
          </cell>
        </row>
        <row r="1000">
          <cell r="P1000">
            <v>0</v>
          </cell>
        </row>
        <row r="1001">
          <cell r="P1001">
            <v>0</v>
          </cell>
        </row>
        <row r="1002">
          <cell r="P1002">
            <v>0</v>
          </cell>
        </row>
        <row r="1003">
          <cell r="P1003">
            <v>0</v>
          </cell>
        </row>
        <row r="1004">
          <cell r="P1004">
            <v>0</v>
          </cell>
        </row>
        <row r="1005">
          <cell r="P1005">
            <v>0</v>
          </cell>
        </row>
        <row r="1006">
          <cell r="P1006">
            <v>0</v>
          </cell>
        </row>
        <row r="1007">
          <cell r="P1007">
            <v>0</v>
          </cell>
        </row>
        <row r="1008">
          <cell r="P1008">
            <v>0</v>
          </cell>
        </row>
        <row r="1009">
          <cell r="P1009">
            <v>0</v>
          </cell>
        </row>
        <row r="1010">
          <cell r="P1010">
            <v>0</v>
          </cell>
        </row>
        <row r="1011">
          <cell r="P1011">
            <v>0</v>
          </cell>
        </row>
        <row r="1012">
          <cell r="P1012">
            <v>0</v>
          </cell>
        </row>
        <row r="1013">
          <cell r="P1013">
            <v>0</v>
          </cell>
        </row>
        <row r="1014">
          <cell r="P1014">
            <v>0</v>
          </cell>
        </row>
        <row r="1015">
          <cell r="P1015">
            <v>0</v>
          </cell>
        </row>
        <row r="1016">
          <cell r="P1016">
            <v>0</v>
          </cell>
        </row>
        <row r="1017">
          <cell r="P1017">
            <v>0</v>
          </cell>
        </row>
        <row r="1018">
          <cell r="P1018">
            <v>0</v>
          </cell>
        </row>
        <row r="1019">
          <cell r="P1019">
            <v>0</v>
          </cell>
        </row>
        <row r="1020">
          <cell r="P1020">
            <v>0</v>
          </cell>
        </row>
        <row r="1021">
          <cell r="P1021">
            <v>0</v>
          </cell>
        </row>
        <row r="1022">
          <cell r="P1022">
            <v>0</v>
          </cell>
        </row>
        <row r="1023">
          <cell r="P1023">
            <v>0</v>
          </cell>
        </row>
        <row r="1024">
          <cell r="P1024">
            <v>0</v>
          </cell>
        </row>
        <row r="1025">
          <cell r="P1025">
            <v>0</v>
          </cell>
        </row>
        <row r="1026">
          <cell r="P1026">
            <v>0</v>
          </cell>
        </row>
        <row r="1027">
          <cell r="P1027">
            <v>0</v>
          </cell>
        </row>
        <row r="1028">
          <cell r="P1028">
            <v>0</v>
          </cell>
        </row>
        <row r="1029">
          <cell r="P1029">
            <v>0</v>
          </cell>
        </row>
        <row r="1030">
          <cell r="P1030">
            <v>0</v>
          </cell>
        </row>
        <row r="1031">
          <cell r="P1031">
            <v>0</v>
          </cell>
        </row>
        <row r="1032">
          <cell r="P1032">
            <v>0</v>
          </cell>
        </row>
        <row r="1033">
          <cell r="P1033">
            <v>0</v>
          </cell>
        </row>
        <row r="1034">
          <cell r="P1034">
            <v>0</v>
          </cell>
        </row>
        <row r="1035">
          <cell r="P1035">
            <v>0</v>
          </cell>
        </row>
        <row r="1036">
          <cell r="P1036">
            <v>0</v>
          </cell>
        </row>
        <row r="1037">
          <cell r="P1037">
            <v>0</v>
          </cell>
        </row>
        <row r="1038">
          <cell r="P1038">
            <v>0</v>
          </cell>
        </row>
        <row r="1039">
          <cell r="P1039">
            <v>0</v>
          </cell>
        </row>
        <row r="1040">
          <cell r="P1040">
            <v>0</v>
          </cell>
        </row>
        <row r="1041">
          <cell r="P1041">
            <v>0</v>
          </cell>
        </row>
        <row r="1042">
          <cell r="P1042">
            <v>0</v>
          </cell>
        </row>
        <row r="1043">
          <cell r="P1043">
            <v>0</v>
          </cell>
        </row>
        <row r="1044">
          <cell r="P1044">
            <v>0</v>
          </cell>
        </row>
        <row r="1045">
          <cell r="P1045">
            <v>0</v>
          </cell>
        </row>
        <row r="1046">
          <cell r="P1046">
            <v>0</v>
          </cell>
        </row>
        <row r="1047">
          <cell r="P1047">
            <v>0</v>
          </cell>
        </row>
        <row r="1048">
          <cell r="P1048">
            <v>0</v>
          </cell>
        </row>
        <row r="1049">
          <cell r="P1049">
            <v>0</v>
          </cell>
        </row>
        <row r="1050">
          <cell r="P1050">
            <v>0</v>
          </cell>
        </row>
        <row r="1051">
          <cell r="P1051">
            <v>0</v>
          </cell>
        </row>
        <row r="1052">
          <cell r="P1052">
            <v>0</v>
          </cell>
        </row>
        <row r="1053">
          <cell r="P1053">
            <v>0</v>
          </cell>
        </row>
        <row r="1054">
          <cell r="P1054">
            <v>0</v>
          </cell>
        </row>
        <row r="1055">
          <cell r="P1055">
            <v>0</v>
          </cell>
        </row>
        <row r="1056">
          <cell r="P1056">
            <v>0</v>
          </cell>
        </row>
        <row r="1057">
          <cell r="P1057">
            <v>0</v>
          </cell>
        </row>
        <row r="1058">
          <cell r="P1058">
            <v>0</v>
          </cell>
        </row>
        <row r="1059">
          <cell r="P1059">
            <v>0</v>
          </cell>
        </row>
        <row r="1060">
          <cell r="P1060">
            <v>0</v>
          </cell>
        </row>
        <row r="1061">
          <cell r="P1061">
            <v>0</v>
          </cell>
        </row>
        <row r="1062">
          <cell r="P1062">
            <v>0</v>
          </cell>
        </row>
        <row r="1063">
          <cell r="P1063">
            <v>0</v>
          </cell>
        </row>
        <row r="1064">
          <cell r="P1064">
            <v>0</v>
          </cell>
        </row>
        <row r="1065">
          <cell r="P1065">
            <v>0</v>
          </cell>
        </row>
        <row r="1066">
          <cell r="P1066">
            <v>0</v>
          </cell>
        </row>
        <row r="1067">
          <cell r="P1067">
            <v>0</v>
          </cell>
        </row>
        <row r="1068">
          <cell r="P1068">
            <v>0</v>
          </cell>
        </row>
        <row r="1069">
          <cell r="P1069">
            <v>0</v>
          </cell>
        </row>
        <row r="1070">
          <cell r="P1070">
            <v>0</v>
          </cell>
        </row>
        <row r="1071">
          <cell r="P1071">
            <v>0</v>
          </cell>
        </row>
        <row r="1072">
          <cell r="P1072">
            <v>0</v>
          </cell>
        </row>
        <row r="1073">
          <cell r="P1073">
            <v>0</v>
          </cell>
        </row>
        <row r="1074">
          <cell r="P1074">
            <v>0</v>
          </cell>
        </row>
        <row r="1075">
          <cell r="P1075">
            <v>0</v>
          </cell>
        </row>
        <row r="1076">
          <cell r="P1076">
            <v>0</v>
          </cell>
        </row>
        <row r="1077">
          <cell r="P1077">
            <v>0</v>
          </cell>
        </row>
        <row r="1078">
          <cell r="P1078">
            <v>0</v>
          </cell>
        </row>
        <row r="1079">
          <cell r="P1079">
            <v>0</v>
          </cell>
        </row>
        <row r="1080">
          <cell r="P1080">
            <v>0</v>
          </cell>
        </row>
        <row r="1081">
          <cell r="P1081">
            <v>0</v>
          </cell>
        </row>
        <row r="1082">
          <cell r="P1082">
            <v>0</v>
          </cell>
        </row>
        <row r="1083">
          <cell r="P1083">
            <v>0</v>
          </cell>
        </row>
        <row r="1084">
          <cell r="P1084">
            <v>0</v>
          </cell>
        </row>
        <row r="1085">
          <cell r="P1085">
            <v>0</v>
          </cell>
        </row>
        <row r="1086">
          <cell r="P1086">
            <v>0</v>
          </cell>
        </row>
        <row r="1087">
          <cell r="P1087">
            <v>0</v>
          </cell>
        </row>
        <row r="1088">
          <cell r="P1088">
            <v>0</v>
          </cell>
        </row>
        <row r="1089">
          <cell r="P1089">
            <v>0</v>
          </cell>
        </row>
        <row r="1090">
          <cell r="P1090">
            <v>0</v>
          </cell>
        </row>
        <row r="1091">
          <cell r="P1091">
            <v>0</v>
          </cell>
        </row>
        <row r="1092">
          <cell r="P1092">
            <v>0</v>
          </cell>
        </row>
        <row r="1093">
          <cell r="P1093">
            <v>0</v>
          </cell>
        </row>
        <row r="1094">
          <cell r="P1094">
            <v>0</v>
          </cell>
        </row>
        <row r="1095">
          <cell r="P1095">
            <v>0</v>
          </cell>
        </row>
        <row r="1096">
          <cell r="P1096">
            <v>0</v>
          </cell>
        </row>
        <row r="1097">
          <cell r="P1097">
            <v>0</v>
          </cell>
        </row>
        <row r="1098">
          <cell r="P1098">
            <v>0</v>
          </cell>
        </row>
        <row r="1099">
          <cell r="P1099">
            <v>0</v>
          </cell>
        </row>
        <row r="1100">
          <cell r="P1100">
            <v>0</v>
          </cell>
        </row>
        <row r="1101">
          <cell r="P1101">
            <v>0</v>
          </cell>
        </row>
        <row r="1102">
          <cell r="P1102">
            <v>0</v>
          </cell>
        </row>
        <row r="1103">
          <cell r="P1103">
            <v>0</v>
          </cell>
        </row>
        <row r="1104">
          <cell r="P1104">
            <v>0</v>
          </cell>
        </row>
        <row r="1105">
          <cell r="P1105">
            <v>0</v>
          </cell>
        </row>
        <row r="1106">
          <cell r="P1106">
            <v>0</v>
          </cell>
        </row>
        <row r="1107">
          <cell r="P1107">
            <v>0</v>
          </cell>
        </row>
        <row r="1108">
          <cell r="P1108">
            <v>0</v>
          </cell>
        </row>
        <row r="1109">
          <cell r="P1109">
            <v>0</v>
          </cell>
        </row>
        <row r="1110">
          <cell r="P1110">
            <v>0</v>
          </cell>
        </row>
        <row r="1111">
          <cell r="P1111">
            <v>0</v>
          </cell>
        </row>
        <row r="1112">
          <cell r="P1112">
            <v>0</v>
          </cell>
        </row>
        <row r="1113">
          <cell r="P1113">
            <v>0</v>
          </cell>
        </row>
        <row r="1114">
          <cell r="P1114">
            <v>0</v>
          </cell>
        </row>
        <row r="1115">
          <cell r="P1115">
            <v>0</v>
          </cell>
        </row>
        <row r="1116">
          <cell r="P1116">
            <v>0</v>
          </cell>
        </row>
        <row r="1117">
          <cell r="P1117">
            <v>0</v>
          </cell>
        </row>
        <row r="1118">
          <cell r="P1118">
            <v>0</v>
          </cell>
        </row>
        <row r="1119">
          <cell r="P1119">
            <v>0</v>
          </cell>
        </row>
        <row r="1120">
          <cell r="P1120">
            <v>0</v>
          </cell>
        </row>
        <row r="1121">
          <cell r="P1121">
            <v>0</v>
          </cell>
        </row>
        <row r="1122">
          <cell r="P1122">
            <v>0</v>
          </cell>
        </row>
        <row r="1123">
          <cell r="P1123">
            <v>0</v>
          </cell>
        </row>
        <row r="1124">
          <cell r="P1124">
            <v>0</v>
          </cell>
        </row>
        <row r="1125">
          <cell r="P1125">
            <v>0</v>
          </cell>
        </row>
        <row r="1126">
          <cell r="P1126">
            <v>0</v>
          </cell>
        </row>
        <row r="1127">
          <cell r="P1127">
            <v>0</v>
          </cell>
        </row>
        <row r="1128">
          <cell r="P1128">
            <v>0</v>
          </cell>
        </row>
        <row r="1129">
          <cell r="P1129">
            <v>0</v>
          </cell>
        </row>
        <row r="1130">
          <cell r="P1130">
            <v>0</v>
          </cell>
        </row>
        <row r="1131">
          <cell r="P1131">
            <v>0</v>
          </cell>
        </row>
        <row r="1132">
          <cell r="P1132">
            <v>0</v>
          </cell>
        </row>
        <row r="1133">
          <cell r="P1133">
            <v>0</v>
          </cell>
        </row>
        <row r="1134">
          <cell r="P1134">
            <v>0</v>
          </cell>
        </row>
        <row r="1135">
          <cell r="P1135">
            <v>0</v>
          </cell>
        </row>
        <row r="1136">
          <cell r="P1136">
            <v>0</v>
          </cell>
        </row>
        <row r="1137">
          <cell r="P1137">
            <v>0</v>
          </cell>
        </row>
        <row r="1138">
          <cell r="P1138">
            <v>0</v>
          </cell>
        </row>
        <row r="1139">
          <cell r="P1139">
            <v>0</v>
          </cell>
        </row>
        <row r="1140">
          <cell r="P1140">
            <v>0</v>
          </cell>
        </row>
        <row r="1141">
          <cell r="P1141">
            <v>0</v>
          </cell>
        </row>
        <row r="1142">
          <cell r="P1142">
            <v>0</v>
          </cell>
        </row>
        <row r="1143">
          <cell r="P1143">
            <v>0</v>
          </cell>
        </row>
        <row r="1144">
          <cell r="P1144">
            <v>0</v>
          </cell>
        </row>
        <row r="1145">
          <cell r="P1145">
            <v>0</v>
          </cell>
        </row>
        <row r="1146">
          <cell r="P1146">
            <v>0</v>
          </cell>
        </row>
        <row r="1147">
          <cell r="P1147">
            <v>0</v>
          </cell>
        </row>
        <row r="1148">
          <cell r="P1148">
            <v>0</v>
          </cell>
        </row>
        <row r="1149">
          <cell r="P1149">
            <v>0</v>
          </cell>
        </row>
        <row r="1150">
          <cell r="P1150">
            <v>0</v>
          </cell>
        </row>
        <row r="1151">
          <cell r="P1151">
            <v>0</v>
          </cell>
        </row>
        <row r="1152">
          <cell r="P1152">
            <v>0</v>
          </cell>
        </row>
        <row r="1153">
          <cell r="P1153">
            <v>0</v>
          </cell>
        </row>
        <row r="1154">
          <cell r="P1154">
            <v>0</v>
          </cell>
        </row>
        <row r="1155">
          <cell r="P1155">
            <v>0</v>
          </cell>
        </row>
        <row r="1156">
          <cell r="P1156">
            <v>0</v>
          </cell>
        </row>
        <row r="1157">
          <cell r="P1157">
            <v>0</v>
          </cell>
        </row>
        <row r="1158">
          <cell r="P1158">
            <v>0</v>
          </cell>
        </row>
        <row r="1159">
          <cell r="P1159">
            <v>0</v>
          </cell>
        </row>
        <row r="1160">
          <cell r="P1160">
            <v>0</v>
          </cell>
        </row>
        <row r="1161">
          <cell r="P1161">
            <v>0</v>
          </cell>
        </row>
        <row r="1162">
          <cell r="P1162">
            <v>0</v>
          </cell>
        </row>
        <row r="1163">
          <cell r="P1163">
            <v>0</v>
          </cell>
        </row>
        <row r="1164">
          <cell r="P1164">
            <v>0</v>
          </cell>
        </row>
        <row r="1165">
          <cell r="P1165">
            <v>0</v>
          </cell>
        </row>
        <row r="1166">
          <cell r="P1166">
            <v>0</v>
          </cell>
        </row>
        <row r="1167">
          <cell r="P1167">
            <v>0</v>
          </cell>
        </row>
        <row r="1168">
          <cell r="P1168">
            <v>0</v>
          </cell>
        </row>
        <row r="1169">
          <cell r="P1169">
            <v>0</v>
          </cell>
        </row>
        <row r="1170">
          <cell r="P1170">
            <v>0</v>
          </cell>
        </row>
        <row r="1171">
          <cell r="P1171">
            <v>0</v>
          </cell>
        </row>
        <row r="1172">
          <cell r="P1172">
            <v>0</v>
          </cell>
        </row>
        <row r="1173">
          <cell r="P1173">
            <v>0</v>
          </cell>
        </row>
        <row r="1174">
          <cell r="P1174">
            <v>0</v>
          </cell>
        </row>
        <row r="1175">
          <cell r="P1175">
            <v>0</v>
          </cell>
        </row>
        <row r="1176">
          <cell r="P1176">
            <v>0</v>
          </cell>
        </row>
        <row r="1177">
          <cell r="P1177">
            <v>0</v>
          </cell>
        </row>
        <row r="1178">
          <cell r="P1178">
            <v>0</v>
          </cell>
        </row>
        <row r="1179">
          <cell r="P1179">
            <v>0</v>
          </cell>
        </row>
        <row r="1180">
          <cell r="P1180">
            <v>0</v>
          </cell>
        </row>
        <row r="1181">
          <cell r="P1181">
            <v>0</v>
          </cell>
        </row>
        <row r="1182">
          <cell r="P1182">
            <v>0</v>
          </cell>
        </row>
        <row r="1183">
          <cell r="P1183">
            <v>0</v>
          </cell>
        </row>
        <row r="1184">
          <cell r="P1184">
            <v>0</v>
          </cell>
        </row>
        <row r="1185">
          <cell r="P1185">
            <v>0</v>
          </cell>
        </row>
        <row r="1186">
          <cell r="P1186">
            <v>0</v>
          </cell>
        </row>
        <row r="1187">
          <cell r="P1187">
            <v>0</v>
          </cell>
        </row>
        <row r="1188">
          <cell r="P1188">
            <v>0</v>
          </cell>
        </row>
        <row r="1189">
          <cell r="P1189">
            <v>0</v>
          </cell>
        </row>
        <row r="1190">
          <cell r="P1190">
            <v>0</v>
          </cell>
        </row>
        <row r="1191">
          <cell r="P1191">
            <v>0</v>
          </cell>
        </row>
        <row r="1192">
          <cell r="P1192">
            <v>0</v>
          </cell>
        </row>
        <row r="1193">
          <cell r="P1193">
            <v>0</v>
          </cell>
        </row>
        <row r="1194">
          <cell r="P1194">
            <v>0</v>
          </cell>
        </row>
        <row r="1195">
          <cell r="P1195">
            <v>0</v>
          </cell>
        </row>
        <row r="1196">
          <cell r="P1196">
            <v>0</v>
          </cell>
        </row>
        <row r="1197">
          <cell r="P1197">
            <v>0</v>
          </cell>
        </row>
        <row r="1198">
          <cell r="P1198">
            <v>0</v>
          </cell>
        </row>
        <row r="1199">
          <cell r="P1199">
            <v>0</v>
          </cell>
        </row>
        <row r="1200">
          <cell r="P1200">
            <v>0</v>
          </cell>
        </row>
        <row r="1201">
          <cell r="P1201">
            <v>0</v>
          </cell>
        </row>
        <row r="1202">
          <cell r="P1202">
            <v>0</v>
          </cell>
        </row>
        <row r="1203">
          <cell r="P1203">
            <v>0</v>
          </cell>
        </row>
        <row r="1204">
          <cell r="P1204">
            <v>0</v>
          </cell>
        </row>
        <row r="1205">
          <cell r="P1205">
            <v>0</v>
          </cell>
        </row>
        <row r="1206">
          <cell r="P1206">
            <v>0</v>
          </cell>
        </row>
        <row r="1207">
          <cell r="P1207">
            <v>0</v>
          </cell>
        </row>
        <row r="1208">
          <cell r="P1208">
            <v>0</v>
          </cell>
        </row>
        <row r="1209">
          <cell r="P1209">
            <v>0</v>
          </cell>
        </row>
        <row r="1210">
          <cell r="P1210">
            <v>0</v>
          </cell>
        </row>
        <row r="1211">
          <cell r="P1211">
            <v>0</v>
          </cell>
        </row>
        <row r="1212">
          <cell r="P1212">
            <v>0</v>
          </cell>
        </row>
        <row r="1213">
          <cell r="P1213">
            <v>0</v>
          </cell>
        </row>
        <row r="1214">
          <cell r="P1214">
            <v>0</v>
          </cell>
        </row>
        <row r="1215">
          <cell r="P1215">
            <v>0</v>
          </cell>
        </row>
        <row r="1216">
          <cell r="P1216">
            <v>0</v>
          </cell>
        </row>
        <row r="1217">
          <cell r="P1217">
            <v>0</v>
          </cell>
        </row>
        <row r="1218">
          <cell r="P1218">
            <v>0</v>
          </cell>
        </row>
        <row r="1219">
          <cell r="P1219">
            <v>0</v>
          </cell>
        </row>
        <row r="1220">
          <cell r="P1220">
            <v>0</v>
          </cell>
        </row>
        <row r="1221">
          <cell r="P1221">
            <v>0</v>
          </cell>
        </row>
        <row r="1222">
          <cell r="P1222">
            <v>0</v>
          </cell>
        </row>
        <row r="1223">
          <cell r="P1223">
            <v>0</v>
          </cell>
        </row>
        <row r="1224">
          <cell r="P1224">
            <v>0</v>
          </cell>
        </row>
        <row r="1225">
          <cell r="P1225">
            <v>0</v>
          </cell>
        </row>
        <row r="1226">
          <cell r="P1226">
            <v>0</v>
          </cell>
        </row>
        <row r="1227">
          <cell r="P1227">
            <v>0</v>
          </cell>
        </row>
        <row r="1228">
          <cell r="P1228">
            <v>0</v>
          </cell>
        </row>
        <row r="1229">
          <cell r="P1229">
            <v>0</v>
          </cell>
        </row>
        <row r="1230">
          <cell r="P1230">
            <v>0</v>
          </cell>
        </row>
        <row r="1231">
          <cell r="P1231">
            <v>0</v>
          </cell>
        </row>
        <row r="1232">
          <cell r="P1232">
            <v>0</v>
          </cell>
        </row>
        <row r="1233">
          <cell r="P1233">
            <v>0</v>
          </cell>
        </row>
        <row r="1234">
          <cell r="P1234">
            <v>0</v>
          </cell>
        </row>
        <row r="1235">
          <cell r="P1235">
            <v>0</v>
          </cell>
        </row>
        <row r="1236">
          <cell r="P1236">
            <v>0</v>
          </cell>
        </row>
        <row r="1237">
          <cell r="P1237">
            <v>0</v>
          </cell>
        </row>
        <row r="1238">
          <cell r="P1238">
            <v>0</v>
          </cell>
        </row>
        <row r="1239">
          <cell r="P1239">
            <v>0</v>
          </cell>
        </row>
        <row r="1240">
          <cell r="P1240">
            <v>0</v>
          </cell>
        </row>
        <row r="1241">
          <cell r="P1241">
            <v>0</v>
          </cell>
        </row>
        <row r="1242">
          <cell r="P1242">
            <v>0</v>
          </cell>
        </row>
        <row r="1243">
          <cell r="P1243">
            <v>0</v>
          </cell>
        </row>
        <row r="1244">
          <cell r="P1244">
            <v>0</v>
          </cell>
        </row>
        <row r="1245">
          <cell r="P1245">
            <v>0</v>
          </cell>
        </row>
        <row r="1246">
          <cell r="P1246">
            <v>0</v>
          </cell>
        </row>
        <row r="1247">
          <cell r="P1247">
            <v>0</v>
          </cell>
        </row>
        <row r="1248">
          <cell r="P1248">
            <v>0</v>
          </cell>
        </row>
        <row r="1249">
          <cell r="P1249">
            <v>0</v>
          </cell>
        </row>
        <row r="1250">
          <cell r="P1250">
            <v>0</v>
          </cell>
        </row>
        <row r="1251">
          <cell r="P1251">
            <v>0</v>
          </cell>
        </row>
        <row r="1252">
          <cell r="P1252">
            <v>0</v>
          </cell>
        </row>
        <row r="1253">
          <cell r="P1253">
            <v>0</v>
          </cell>
        </row>
        <row r="1254">
          <cell r="P1254">
            <v>0</v>
          </cell>
        </row>
        <row r="1255">
          <cell r="P1255">
            <v>0</v>
          </cell>
        </row>
        <row r="1256">
          <cell r="P1256">
            <v>0</v>
          </cell>
        </row>
        <row r="1257">
          <cell r="P1257">
            <v>0</v>
          </cell>
        </row>
        <row r="1258">
          <cell r="P1258">
            <v>0</v>
          </cell>
        </row>
        <row r="1259">
          <cell r="P1259">
            <v>0</v>
          </cell>
        </row>
        <row r="1260">
          <cell r="P1260">
            <v>0</v>
          </cell>
        </row>
        <row r="1261">
          <cell r="P1261">
            <v>0</v>
          </cell>
        </row>
        <row r="1262">
          <cell r="P1262">
            <v>0</v>
          </cell>
        </row>
        <row r="1263">
          <cell r="P1263">
            <v>0</v>
          </cell>
        </row>
        <row r="1264">
          <cell r="P1264">
            <v>0</v>
          </cell>
        </row>
        <row r="1265">
          <cell r="P1265">
            <v>0</v>
          </cell>
        </row>
        <row r="1266">
          <cell r="P1266">
            <v>0</v>
          </cell>
        </row>
        <row r="1267">
          <cell r="P1267">
            <v>0</v>
          </cell>
        </row>
        <row r="1268">
          <cell r="P1268">
            <v>0</v>
          </cell>
        </row>
        <row r="1269">
          <cell r="P1269">
            <v>0</v>
          </cell>
        </row>
        <row r="1270">
          <cell r="P1270">
            <v>0</v>
          </cell>
        </row>
        <row r="1271">
          <cell r="P1271">
            <v>0</v>
          </cell>
        </row>
        <row r="1272">
          <cell r="P1272">
            <v>0</v>
          </cell>
        </row>
        <row r="1273">
          <cell r="P1273">
            <v>0</v>
          </cell>
        </row>
        <row r="1274">
          <cell r="P1274">
            <v>0</v>
          </cell>
        </row>
        <row r="1275">
          <cell r="P1275">
            <v>0</v>
          </cell>
        </row>
        <row r="1276">
          <cell r="P1276">
            <v>0</v>
          </cell>
        </row>
        <row r="1277">
          <cell r="P1277">
            <v>0</v>
          </cell>
        </row>
        <row r="1278">
          <cell r="P1278">
            <v>0</v>
          </cell>
        </row>
        <row r="1279">
          <cell r="P1279">
            <v>0</v>
          </cell>
        </row>
        <row r="1280">
          <cell r="P1280">
            <v>0</v>
          </cell>
        </row>
        <row r="1281">
          <cell r="P1281">
            <v>0</v>
          </cell>
        </row>
        <row r="1282">
          <cell r="P1282">
            <v>0</v>
          </cell>
        </row>
        <row r="1283">
          <cell r="P1283">
            <v>0</v>
          </cell>
        </row>
        <row r="1284">
          <cell r="P1284">
            <v>0</v>
          </cell>
        </row>
        <row r="1285">
          <cell r="P1285">
            <v>0</v>
          </cell>
        </row>
        <row r="1286">
          <cell r="P1286">
            <v>0</v>
          </cell>
        </row>
        <row r="1287">
          <cell r="P1287">
            <v>0</v>
          </cell>
        </row>
        <row r="1288">
          <cell r="P1288">
            <v>0</v>
          </cell>
        </row>
        <row r="1289">
          <cell r="P1289">
            <v>0</v>
          </cell>
        </row>
        <row r="1290">
          <cell r="P1290">
            <v>0</v>
          </cell>
        </row>
        <row r="1291">
          <cell r="P1291">
            <v>0</v>
          </cell>
        </row>
        <row r="1292">
          <cell r="P1292">
            <v>0</v>
          </cell>
        </row>
        <row r="1293">
          <cell r="P1293">
            <v>0</v>
          </cell>
        </row>
        <row r="1294">
          <cell r="P1294">
            <v>0</v>
          </cell>
        </row>
        <row r="1295">
          <cell r="P1295">
            <v>0</v>
          </cell>
        </row>
        <row r="1296">
          <cell r="P1296">
            <v>0</v>
          </cell>
        </row>
        <row r="1297">
          <cell r="P1297">
            <v>0</v>
          </cell>
        </row>
        <row r="1298">
          <cell r="P1298">
            <v>0</v>
          </cell>
        </row>
        <row r="1299">
          <cell r="P1299">
            <v>0</v>
          </cell>
        </row>
        <row r="1300">
          <cell r="P1300">
            <v>0</v>
          </cell>
        </row>
        <row r="1301">
          <cell r="P1301">
            <v>0</v>
          </cell>
        </row>
        <row r="1302">
          <cell r="P1302">
            <v>0</v>
          </cell>
        </row>
        <row r="1303">
          <cell r="P1303">
            <v>0</v>
          </cell>
        </row>
        <row r="1304">
          <cell r="P1304">
            <v>0</v>
          </cell>
        </row>
        <row r="1305">
          <cell r="P1305">
            <v>0</v>
          </cell>
        </row>
        <row r="1306">
          <cell r="P1306">
            <v>0</v>
          </cell>
        </row>
        <row r="1307">
          <cell r="P1307">
            <v>0</v>
          </cell>
        </row>
        <row r="1308">
          <cell r="P1308">
            <v>0</v>
          </cell>
        </row>
        <row r="1309">
          <cell r="P1309">
            <v>0</v>
          </cell>
        </row>
        <row r="1310">
          <cell r="P1310">
            <v>0</v>
          </cell>
        </row>
        <row r="1311">
          <cell r="P1311">
            <v>0</v>
          </cell>
        </row>
        <row r="1312">
          <cell r="P1312">
            <v>0</v>
          </cell>
        </row>
        <row r="1313">
          <cell r="P1313">
            <v>0</v>
          </cell>
        </row>
        <row r="1314">
          <cell r="P1314">
            <v>0</v>
          </cell>
        </row>
        <row r="1315">
          <cell r="P1315">
            <v>0</v>
          </cell>
        </row>
        <row r="1316">
          <cell r="P1316">
            <v>0</v>
          </cell>
        </row>
        <row r="1317">
          <cell r="P1317">
            <v>0</v>
          </cell>
        </row>
        <row r="1318">
          <cell r="P1318">
            <v>0</v>
          </cell>
        </row>
        <row r="1319">
          <cell r="P1319">
            <v>0</v>
          </cell>
        </row>
        <row r="1320">
          <cell r="P1320">
            <v>0</v>
          </cell>
        </row>
        <row r="1321">
          <cell r="P1321">
            <v>0</v>
          </cell>
        </row>
        <row r="1322">
          <cell r="P1322">
            <v>0</v>
          </cell>
        </row>
        <row r="1323">
          <cell r="P1323">
            <v>0</v>
          </cell>
        </row>
        <row r="1324">
          <cell r="P1324">
            <v>0</v>
          </cell>
        </row>
        <row r="1325">
          <cell r="P1325">
            <v>0</v>
          </cell>
        </row>
        <row r="1326">
          <cell r="P1326">
            <v>0</v>
          </cell>
        </row>
        <row r="1327">
          <cell r="P1327">
            <v>0</v>
          </cell>
        </row>
        <row r="1328">
          <cell r="P1328">
            <v>0</v>
          </cell>
        </row>
        <row r="1329">
          <cell r="P1329">
            <v>0</v>
          </cell>
        </row>
        <row r="1330">
          <cell r="P1330">
            <v>0</v>
          </cell>
        </row>
        <row r="1331">
          <cell r="P1331">
            <v>0</v>
          </cell>
        </row>
        <row r="1332">
          <cell r="P1332">
            <v>0</v>
          </cell>
        </row>
        <row r="1333">
          <cell r="P1333">
            <v>0</v>
          </cell>
        </row>
        <row r="1334">
          <cell r="P1334">
            <v>0</v>
          </cell>
        </row>
        <row r="1335">
          <cell r="P1335">
            <v>0</v>
          </cell>
        </row>
        <row r="1336">
          <cell r="P1336">
            <v>0</v>
          </cell>
        </row>
        <row r="1337">
          <cell r="P1337">
            <v>0</v>
          </cell>
        </row>
        <row r="1338">
          <cell r="P1338">
            <v>0</v>
          </cell>
        </row>
        <row r="1339">
          <cell r="P1339">
            <v>0</v>
          </cell>
        </row>
        <row r="1340">
          <cell r="P1340">
            <v>0</v>
          </cell>
        </row>
        <row r="1341">
          <cell r="P1341">
            <v>0</v>
          </cell>
        </row>
        <row r="1342">
          <cell r="P1342">
            <v>0</v>
          </cell>
        </row>
        <row r="1343">
          <cell r="P1343">
            <v>0</v>
          </cell>
        </row>
        <row r="1344">
          <cell r="P1344">
            <v>0</v>
          </cell>
        </row>
        <row r="1345">
          <cell r="P1345">
            <v>0</v>
          </cell>
        </row>
        <row r="1346">
          <cell r="P1346">
            <v>0</v>
          </cell>
        </row>
        <row r="1347">
          <cell r="P1347">
            <v>0</v>
          </cell>
        </row>
        <row r="1348">
          <cell r="P1348">
            <v>0</v>
          </cell>
        </row>
        <row r="1349">
          <cell r="P1349">
            <v>0</v>
          </cell>
        </row>
        <row r="1350">
          <cell r="P1350">
            <v>0</v>
          </cell>
        </row>
        <row r="1351">
          <cell r="P1351">
            <v>0</v>
          </cell>
        </row>
        <row r="1352">
          <cell r="P1352">
            <v>0</v>
          </cell>
        </row>
        <row r="1353">
          <cell r="P1353">
            <v>0</v>
          </cell>
        </row>
        <row r="1354">
          <cell r="P1354">
            <v>0</v>
          </cell>
        </row>
        <row r="1355">
          <cell r="P1355">
            <v>0</v>
          </cell>
        </row>
        <row r="1356">
          <cell r="P1356">
            <v>0</v>
          </cell>
        </row>
        <row r="1357">
          <cell r="P1357">
            <v>0</v>
          </cell>
        </row>
        <row r="1358">
          <cell r="P1358">
            <v>0</v>
          </cell>
        </row>
        <row r="1359">
          <cell r="P1359">
            <v>0</v>
          </cell>
        </row>
        <row r="1360">
          <cell r="P1360">
            <v>0</v>
          </cell>
        </row>
        <row r="1361">
          <cell r="P1361">
            <v>0</v>
          </cell>
        </row>
        <row r="1362">
          <cell r="P1362">
            <v>0</v>
          </cell>
        </row>
        <row r="1363">
          <cell r="P1363">
            <v>0</v>
          </cell>
        </row>
        <row r="1364">
          <cell r="P1364">
            <v>0</v>
          </cell>
        </row>
        <row r="1365">
          <cell r="P1365">
            <v>0</v>
          </cell>
        </row>
        <row r="1366">
          <cell r="P1366">
            <v>0</v>
          </cell>
        </row>
        <row r="1367">
          <cell r="P1367">
            <v>0</v>
          </cell>
        </row>
        <row r="1368">
          <cell r="P1368">
            <v>0</v>
          </cell>
        </row>
        <row r="1369">
          <cell r="P1369">
            <v>0</v>
          </cell>
        </row>
        <row r="1370">
          <cell r="P1370">
            <v>0</v>
          </cell>
        </row>
        <row r="1371">
          <cell r="P1371">
            <v>0</v>
          </cell>
        </row>
        <row r="1372">
          <cell r="P1372">
            <v>0</v>
          </cell>
        </row>
        <row r="1373">
          <cell r="P1373">
            <v>0</v>
          </cell>
        </row>
        <row r="1374">
          <cell r="P1374">
            <v>0</v>
          </cell>
        </row>
        <row r="1375">
          <cell r="P1375">
            <v>0</v>
          </cell>
        </row>
        <row r="1376">
          <cell r="P1376">
            <v>0</v>
          </cell>
        </row>
        <row r="1377">
          <cell r="P1377">
            <v>0</v>
          </cell>
        </row>
        <row r="1378">
          <cell r="P1378">
            <v>0</v>
          </cell>
        </row>
        <row r="1379">
          <cell r="P1379">
            <v>0</v>
          </cell>
        </row>
        <row r="1380">
          <cell r="P1380">
            <v>0</v>
          </cell>
        </row>
        <row r="1381">
          <cell r="P1381">
            <v>0</v>
          </cell>
        </row>
        <row r="1382">
          <cell r="P1382">
            <v>0</v>
          </cell>
        </row>
        <row r="1383">
          <cell r="P1383">
            <v>0</v>
          </cell>
        </row>
        <row r="1384">
          <cell r="P1384">
            <v>0</v>
          </cell>
        </row>
        <row r="1385">
          <cell r="P1385">
            <v>0</v>
          </cell>
        </row>
        <row r="1386">
          <cell r="P1386">
            <v>0</v>
          </cell>
        </row>
        <row r="1387">
          <cell r="P1387">
            <v>0</v>
          </cell>
        </row>
        <row r="1388">
          <cell r="P1388">
            <v>0</v>
          </cell>
        </row>
        <row r="1389">
          <cell r="P1389">
            <v>0</v>
          </cell>
        </row>
        <row r="1390">
          <cell r="P1390">
            <v>0</v>
          </cell>
        </row>
        <row r="1391">
          <cell r="P1391">
            <v>0</v>
          </cell>
        </row>
        <row r="1392">
          <cell r="P1392">
            <v>0</v>
          </cell>
        </row>
        <row r="1393">
          <cell r="P1393">
            <v>0</v>
          </cell>
        </row>
        <row r="1394">
          <cell r="P1394">
            <v>0</v>
          </cell>
        </row>
        <row r="1395">
          <cell r="P1395">
            <v>0</v>
          </cell>
        </row>
        <row r="1396">
          <cell r="P1396">
            <v>0</v>
          </cell>
        </row>
        <row r="1397">
          <cell r="P1397">
            <v>0</v>
          </cell>
        </row>
        <row r="1398">
          <cell r="P1398">
            <v>0</v>
          </cell>
        </row>
        <row r="1399">
          <cell r="P1399">
            <v>0</v>
          </cell>
        </row>
        <row r="1400">
          <cell r="P1400">
            <v>0</v>
          </cell>
        </row>
        <row r="1401">
          <cell r="P1401">
            <v>0</v>
          </cell>
        </row>
        <row r="1402">
          <cell r="P1402">
            <v>0</v>
          </cell>
        </row>
        <row r="1403">
          <cell r="P1403">
            <v>0</v>
          </cell>
        </row>
        <row r="1404">
          <cell r="P1404">
            <v>0</v>
          </cell>
        </row>
        <row r="1405">
          <cell r="P1405">
            <v>0</v>
          </cell>
        </row>
        <row r="1406">
          <cell r="P1406">
            <v>0</v>
          </cell>
        </row>
        <row r="1407">
          <cell r="P1407">
            <v>0</v>
          </cell>
        </row>
        <row r="1408">
          <cell r="P1408">
            <v>0</v>
          </cell>
        </row>
        <row r="1409">
          <cell r="P1409">
            <v>0</v>
          </cell>
        </row>
        <row r="1410">
          <cell r="P1410">
            <v>0</v>
          </cell>
        </row>
        <row r="1411">
          <cell r="P1411">
            <v>0</v>
          </cell>
        </row>
        <row r="1412">
          <cell r="P1412">
            <v>0</v>
          </cell>
        </row>
        <row r="1413">
          <cell r="P1413">
            <v>0</v>
          </cell>
        </row>
        <row r="1414">
          <cell r="P1414">
            <v>0</v>
          </cell>
        </row>
        <row r="1415">
          <cell r="P1415">
            <v>0</v>
          </cell>
        </row>
        <row r="1416">
          <cell r="P1416">
            <v>0</v>
          </cell>
        </row>
        <row r="1417">
          <cell r="P1417">
            <v>0</v>
          </cell>
        </row>
        <row r="1418">
          <cell r="P1418">
            <v>0</v>
          </cell>
        </row>
        <row r="1419">
          <cell r="P1419">
            <v>0</v>
          </cell>
        </row>
        <row r="1420">
          <cell r="P1420">
            <v>0</v>
          </cell>
        </row>
        <row r="1421">
          <cell r="P1421">
            <v>0</v>
          </cell>
        </row>
        <row r="1422">
          <cell r="P1422">
            <v>0</v>
          </cell>
        </row>
        <row r="1423">
          <cell r="P1423">
            <v>0</v>
          </cell>
        </row>
        <row r="1424">
          <cell r="P1424">
            <v>0</v>
          </cell>
        </row>
        <row r="1425">
          <cell r="P1425">
            <v>0</v>
          </cell>
        </row>
        <row r="1426">
          <cell r="P1426">
            <v>0</v>
          </cell>
        </row>
        <row r="1427">
          <cell r="P1427">
            <v>0</v>
          </cell>
        </row>
        <row r="1428">
          <cell r="P1428">
            <v>0</v>
          </cell>
        </row>
        <row r="1429">
          <cell r="P1429">
            <v>0</v>
          </cell>
        </row>
        <row r="1430">
          <cell r="P1430">
            <v>0</v>
          </cell>
        </row>
        <row r="1431">
          <cell r="P1431">
            <v>0</v>
          </cell>
        </row>
        <row r="1432">
          <cell r="P1432">
            <v>0</v>
          </cell>
        </row>
        <row r="1433">
          <cell r="P1433">
            <v>0</v>
          </cell>
        </row>
        <row r="1434">
          <cell r="P1434">
            <v>0</v>
          </cell>
        </row>
        <row r="1435">
          <cell r="P1435">
            <v>0</v>
          </cell>
        </row>
        <row r="1436">
          <cell r="P1436">
            <v>0</v>
          </cell>
        </row>
        <row r="1437">
          <cell r="P1437">
            <v>0</v>
          </cell>
        </row>
        <row r="1438">
          <cell r="P1438">
            <v>0</v>
          </cell>
        </row>
        <row r="1439">
          <cell r="P1439">
            <v>0</v>
          </cell>
        </row>
        <row r="1440">
          <cell r="P1440">
            <v>0</v>
          </cell>
        </row>
        <row r="1441">
          <cell r="P1441">
            <v>0</v>
          </cell>
        </row>
        <row r="1442">
          <cell r="P1442">
            <v>0</v>
          </cell>
        </row>
        <row r="1443">
          <cell r="P1443">
            <v>0</v>
          </cell>
        </row>
        <row r="1444">
          <cell r="P1444">
            <v>0</v>
          </cell>
        </row>
        <row r="1445">
          <cell r="P1445">
            <v>0</v>
          </cell>
        </row>
        <row r="1446">
          <cell r="P1446">
            <v>0</v>
          </cell>
        </row>
        <row r="1447">
          <cell r="P1447">
            <v>0</v>
          </cell>
        </row>
        <row r="1448">
          <cell r="P1448">
            <v>0</v>
          </cell>
        </row>
        <row r="1449">
          <cell r="P1449">
            <v>0</v>
          </cell>
        </row>
        <row r="1450">
          <cell r="P1450">
            <v>0</v>
          </cell>
        </row>
        <row r="1451">
          <cell r="P1451">
            <v>0</v>
          </cell>
        </row>
        <row r="1452">
          <cell r="P1452">
            <v>0</v>
          </cell>
        </row>
        <row r="1453">
          <cell r="P1453">
            <v>0</v>
          </cell>
        </row>
        <row r="1454">
          <cell r="P1454">
            <v>0</v>
          </cell>
        </row>
        <row r="1455">
          <cell r="P1455">
            <v>0</v>
          </cell>
        </row>
        <row r="1456">
          <cell r="P1456">
            <v>0</v>
          </cell>
        </row>
        <row r="1457">
          <cell r="P1457">
            <v>0</v>
          </cell>
        </row>
        <row r="1458">
          <cell r="P1458">
            <v>0</v>
          </cell>
        </row>
        <row r="1459">
          <cell r="P1459">
            <v>0</v>
          </cell>
        </row>
        <row r="1460">
          <cell r="P1460">
            <v>0</v>
          </cell>
        </row>
        <row r="1461">
          <cell r="P1461">
            <v>0</v>
          </cell>
        </row>
        <row r="1462">
          <cell r="P1462">
            <v>0</v>
          </cell>
        </row>
        <row r="1463">
          <cell r="P1463">
            <v>0</v>
          </cell>
        </row>
        <row r="1464">
          <cell r="P1464">
            <v>0</v>
          </cell>
        </row>
        <row r="1465">
          <cell r="P1465">
            <v>0</v>
          </cell>
        </row>
        <row r="1466">
          <cell r="P1466">
            <v>0</v>
          </cell>
        </row>
        <row r="1467">
          <cell r="P1467">
            <v>0</v>
          </cell>
        </row>
        <row r="1468">
          <cell r="P1468">
            <v>0</v>
          </cell>
        </row>
        <row r="1469">
          <cell r="P1469">
            <v>0</v>
          </cell>
        </row>
        <row r="1470">
          <cell r="P1470">
            <v>0</v>
          </cell>
        </row>
        <row r="1471">
          <cell r="P1471">
            <v>0</v>
          </cell>
        </row>
        <row r="1472">
          <cell r="P1472">
            <v>0</v>
          </cell>
        </row>
        <row r="1473">
          <cell r="P1473">
            <v>0</v>
          </cell>
        </row>
        <row r="1474">
          <cell r="P1474">
            <v>0</v>
          </cell>
        </row>
        <row r="1475">
          <cell r="P1475">
            <v>0</v>
          </cell>
        </row>
        <row r="1476">
          <cell r="P1476">
            <v>0</v>
          </cell>
        </row>
        <row r="1477">
          <cell r="P1477">
            <v>0</v>
          </cell>
        </row>
        <row r="1478">
          <cell r="P1478">
            <v>0</v>
          </cell>
        </row>
        <row r="1479">
          <cell r="P1479">
            <v>0</v>
          </cell>
        </row>
        <row r="1480">
          <cell r="P1480">
            <v>0</v>
          </cell>
        </row>
        <row r="1481">
          <cell r="P1481">
            <v>0</v>
          </cell>
        </row>
        <row r="1482">
          <cell r="P1482">
            <v>0</v>
          </cell>
        </row>
        <row r="1483">
          <cell r="P1483">
            <v>0</v>
          </cell>
        </row>
        <row r="1484">
          <cell r="P1484">
            <v>0</v>
          </cell>
        </row>
        <row r="1485">
          <cell r="P1485">
            <v>0</v>
          </cell>
        </row>
        <row r="1486">
          <cell r="P1486">
            <v>0</v>
          </cell>
        </row>
        <row r="1487">
          <cell r="P1487">
            <v>0</v>
          </cell>
        </row>
        <row r="1488">
          <cell r="P1488">
            <v>0</v>
          </cell>
        </row>
        <row r="1489">
          <cell r="P1489">
            <v>0</v>
          </cell>
        </row>
        <row r="1490">
          <cell r="P1490">
            <v>0</v>
          </cell>
        </row>
        <row r="1491">
          <cell r="P1491">
            <v>0</v>
          </cell>
        </row>
        <row r="1492">
          <cell r="P1492">
            <v>0</v>
          </cell>
        </row>
        <row r="1493">
          <cell r="P1493">
            <v>0</v>
          </cell>
        </row>
        <row r="1494">
          <cell r="P1494">
            <v>0</v>
          </cell>
        </row>
        <row r="1495">
          <cell r="P1495">
            <v>0</v>
          </cell>
        </row>
        <row r="1496">
          <cell r="P1496">
            <v>0</v>
          </cell>
        </row>
        <row r="1497">
          <cell r="P1497">
            <v>0</v>
          </cell>
        </row>
        <row r="1498">
          <cell r="P1498">
            <v>0</v>
          </cell>
        </row>
        <row r="1499">
          <cell r="P1499">
            <v>0</v>
          </cell>
        </row>
        <row r="1500">
          <cell r="P1500">
            <v>0</v>
          </cell>
        </row>
        <row r="1501">
          <cell r="P1501">
            <v>0</v>
          </cell>
        </row>
        <row r="1502">
          <cell r="P1502">
            <v>0</v>
          </cell>
        </row>
        <row r="1503">
          <cell r="P1503">
            <v>0</v>
          </cell>
        </row>
        <row r="1504">
          <cell r="P1504">
            <v>0</v>
          </cell>
        </row>
        <row r="1505">
          <cell r="P1505">
            <v>0</v>
          </cell>
        </row>
        <row r="1506">
          <cell r="P1506">
            <v>0</v>
          </cell>
        </row>
        <row r="1507">
          <cell r="P1507">
            <v>0</v>
          </cell>
        </row>
        <row r="1508">
          <cell r="P1508">
            <v>0</v>
          </cell>
        </row>
        <row r="1509">
          <cell r="P1509">
            <v>0</v>
          </cell>
        </row>
        <row r="1510">
          <cell r="P1510">
            <v>0</v>
          </cell>
        </row>
        <row r="1511">
          <cell r="P1511">
            <v>0</v>
          </cell>
        </row>
        <row r="1512">
          <cell r="P1512">
            <v>0</v>
          </cell>
        </row>
        <row r="1513">
          <cell r="P1513">
            <v>0</v>
          </cell>
        </row>
        <row r="1514">
          <cell r="P1514">
            <v>0</v>
          </cell>
        </row>
        <row r="1515">
          <cell r="P1515">
            <v>0</v>
          </cell>
        </row>
        <row r="1516">
          <cell r="P1516">
            <v>0</v>
          </cell>
        </row>
        <row r="1517">
          <cell r="P1517">
            <v>0</v>
          </cell>
        </row>
        <row r="1518">
          <cell r="P1518">
            <v>0</v>
          </cell>
        </row>
        <row r="1519">
          <cell r="P1519">
            <v>0</v>
          </cell>
        </row>
        <row r="1520">
          <cell r="P1520">
            <v>0</v>
          </cell>
        </row>
        <row r="1521">
          <cell r="P1521">
            <v>0</v>
          </cell>
        </row>
        <row r="1522">
          <cell r="P1522">
            <v>0</v>
          </cell>
        </row>
        <row r="1523">
          <cell r="P1523">
            <v>0</v>
          </cell>
        </row>
        <row r="1524">
          <cell r="P1524">
            <v>0</v>
          </cell>
        </row>
        <row r="1525">
          <cell r="P1525">
            <v>0</v>
          </cell>
        </row>
        <row r="1526">
          <cell r="P1526">
            <v>0</v>
          </cell>
        </row>
        <row r="1527">
          <cell r="P1527">
            <v>0</v>
          </cell>
        </row>
        <row r="1528">
          <cell r="P1528">
            <v>0</v>
          </cell>
        </row>
        <row r="1529">
          <cell r="P1529">
            <v>0</v>
          </cell>
        </row>
        <row r="1530">
          <cell r="P1530">
            <v>0</v>
          </cell>
        </row>
        <row r="1531">
          <cell r="P1531">
            <v>0</v>
          </cell>
        </row>
        <row r="1532">
          <cell r="P1532">
            <v>0</v>
          </cell>
        </row>
        <row r="1533">
          <cell r="P1533">
            <v>0</v>
          </cell>
        </row>
        <row r="1534">
          <cell r="P1534">
            <v>0</v>
          </cell>
        </row>
        <row r="1535">
          <cell r="P1535">
            <v>0</v>
          </cell>
        </row>
        <row r="1536">
          <cell r="P1536">
            <v>0</v>
          </cell>
        </row>
        <row r="1537">
          <cell r="P1537">
            <v>0</v>
          </cell>
        </row>
        <row r="1538">
          <cell r="P1538">
            <v>0</v>
          </cell>
        </row>
        <row r="1539">
          <cell r="P1539">
            <v>0</v>
          </cell>
        </row>
        <row r="1540">
          <cell r="P1540">
            <v>0</v>
          </cell>
        </row>
        <row r="1541">
          <cell r="P1541">
            <v>0</v>
          </cell>
        </row>
        <row r="1542">
          <cell r="P1542">
            <v>0</v>
          </cell>
        </row>
        <row r="1543">
          <cell r="P1543">
            <v>0</v>
          </cell>
        </row>
        <row r="1544">
          <cell r="P1544">
            <v>0</v>
          </cell>
        </row>
        <row r="1545">
          <cell r="P1545">
            <v>0</v>
          </cell>
        </row>
        <row r="1546">
          <cell r="P1546">
            <v>0</v>
          </cell>
        </row>
        <row r="1547">
          <cell r="P1547">
            <v>0</v>
          </cell>
        </row>
        <row r="1548">
          <cell r="P1548">
            <v>0</v>
          </cell>
        </row>
        <row r="1549">
          <cell r="P1549">
            <v>0</v>
          </cell>
        </row>
        <row r="1550">
          <cell r="P1550">
            <v>0</v>
          </cell>
        </row>
        <row r="1551">
          <cell r="P1551">
            <v>0</v>
          </cell>
        </row>
        <row r="1552">
          <cell r="P1552">
            <v>0</v>
          </cell>
        </row>
        <row r="1553">
          <cell r="P1553">
            <v>0</v>
          </cell>
        </row>
        <row r="1554">
          <cell r="P1554">
            <v>0</v>
          </cell>
        </row>
        <row r="1555">
          <cell r="P1555">
            <v>0</v>
          </cell>
        </row>
        <row r="1556">
          <cell r="P1556">
            <v>0</v>
          </cell>
        </row>
        <row r="1557">
          <cell r="P1557">
            <v>0</v>
          </cell>
        </row>
        <row r="1558">
          <cell r="P1558">
            <v>0</v>
          </cell>
        </row>
        <row r="1559">
          <cell r="P1559">
            <v>0</v>
          </cell>
        </row>
        <row r="1560">
          <cell r="P1560">
            <v>0</v>
          </cell>
        </row>
        <row r="1561">
          <cell r="P1561">
            <v>0</v>
          </cell>
        </row>
        <row r="1562">
          <cell r="P1562">
            <v>0</v>
          </cell>
        </row>
        <row r="1563">
          <cell r="P1563">
            <v>0</v>
          </cell>
        </row>
        <row r="1564">
          <cell r="P1564">
            <v>0</v>
          </cell>
        </row>
        <row r="1565">
          <cell r="P1565">
            <v>0</v>
          </cell>
        </row>
        <row r="1566">
          <cell r="P1566">
            <v>0</v>
          </cell>
        </row>
        <row r="1567">
          <cell r="P1567">
            <v>0</v>
          </cell>
        </row>
        <row r="1568">
          <cell r="P1568">
            <v>0</v>
          </cell>
        </row>
        <row r="1569">
          <cell r="P1569">
            <v>0</v>
          </cell>
        </row>
        <row r="1570">
          <cell r="P1570">
            <v>0</v>
          </cell>
        </row>
        <row r="1571">
          <cell r="P1571">
            <v>0</v>
          </cell>
        </row>
        <row r="1572">
          <cell r="P1572">
            <v>0</v>
          </cell>
        </row>
        <row r="1573">
          <cell r="P1573">
            <v>0</v>
          </cell>
        </row>
        <row r="1574">
          <cell r="P1574">
            <v>0</v>
          </cell>
        </row>
        <row r="1575">
          <cell r="P1575">
            <v>0</v>
          </cell>
        </row>
        <row r="1576">
          <cell r="P1576">
            <v>0</v>
          </cell>
        </row>
        <row r="1577">
          <cell r="P1577">
            <v>0</v>
          </cell>
        </row>
        <row r="1578">
          <cell r="P1578">
            <v>0</v>
          </cell>
        </row>
        <row r="1579">
          <cell r="P1579">
            <v>0</v>
          </cell>
        </row>
        <row r="1580">
          <cell r="P1580">
            <v>0</v>
          </cell>
        </row>
        <row r="1581">
          <cell r="P1581">
            <v>0</v>
          </cell>
        </row>
        <row r="1582">
          <cell r="P1582">
            <v>0</v>
          </cell>
        </row>
        <row r="1583">
          <cell r="P1583">
            <v>0</v>
          </cell>
        </row>
        <row r="1584">
          <cell r="P1584">
            <v>0</v>
          </cell>
        </row>
        <row r="1585">
          <cell r="P1585">
            <v>0</v>
          </cell>
        </row>
        <row r="1586">
          <cell r="P1586">
            <v>0</v>
          </cell>
        </row>
        <row r="1587">
          <cell r="P1587">
            <v>0</v>
          </cell>
        </row>
        <row r="1588">
          <cell r="P1588">
            <v>0</v>
          </cell>
        </row>
        <row r="1589">
          <cell r="P1589">
            <v>0</v>
          </cell>
        </row>
        <row r="1590">
          <cell r="P1590">
            <v>0</v>
          </cell>
        </row>
        <row r="1591">
          <cell r="P1591">
            <v>0</v>
          </cell>
        </row>
        <row r="1592">
          <cell r="P1592">
            <v>0</v>
          </cell>
        </row>
        <row r="1593">
          <cell r="P1593">
            <v>0</v>
          </cell>
        </row>
        <row r="1594">
          <cell r="P1594">
            <v>0</v>
          </cell>
        </row>
        <row r="1595">
          <cell r="P1595">
            <v>0</v>
          </cell>
        </row>
        <row r="1596">
          <cell r="P1596">
            <v>0</v>
          </cell>
        </row>
        <row r="1597">
          <cell r="P1597">
            <v>0</v>
          </cell>
        </row>
        <row r="1598">
          <cell r="P1598">
            <v>0</v>
          </cell>
        </row>
        <row r="1599">
          <cell r="P1599">
            <v>0</v>
          </cell>
        </row>
        <row r="1600">
          <cell r="P1600">
            <v>0</v>
          </cell>
        </row>
        <row r="1601">
          <cell r="P1601">
            <v>0</v>
          </cell>
        </row>
        <row r="1602">
          <cell r="P1602">
            <v>0</v>
          </cell>
        </row>
        <row r="1603">
          <cell r="P1603">
            <v>0</v>
          </cell>
        </row>
        <row r="1604">
          <cell r="P1604">
            <v>0</v>
          </cell>
        </row>
        <row r="1605">
          <cell r="P1605">
            <v>0</v>
          </cell>
        </row>
        <row r="1606">
          <cell r="P1606">
            <v>0</v>
          </cell>
        </row>
        <row r="1607">
          <cell r="P1607">
            <v>0</v>
          </cell>
        </row>
        <row r="1608">
          <cell r="P1608">
            <v>0</v>
          </cell>
        </row>
        <row r="1609">
          <cell r="P1609">
            <v>0</v>
          </cell>
        </row>
        <row r="1610">
          <cell r="P1610">
            <v>0</v>
          </cell>
        </row>
        <row r="1611">
          <cell r="P1611">
            <v>0</v>
          </cell>
        </row>
        <row r="1612">
          <cell r="P1612">
            <v>0</v>
          </cell>
        </row>
        <row r="1613">
          <cell r="P1613">
            <v>0</v>
          </cell>
        </row>
        <row r="1614">
          <cell r="P1614">
            <v>0</v>
          </cell>
        </row>
        <row r="1615">
          <cell r="P1615">
            <v>0</v>
          </cell>
        </row>
        <row r="1616">
          <cell r="P1616">
            <v>0</v>
          </cell>
        </row>
        <row r="1617">
          <cell r="P1617">
            <v>0</v>
          </cell>
        </row>
      </sheetData>
      <sheetData sheetId="24">
        <row r="4">
          <cell r="DL4">
            <v>0</v>
          </cell>
        </row>
        <row r="5">
          <cell r="DL5">
            <v>0</v>
          </cell>
        </row>
        <row r="6">
          <cell r="DL6">
            <v>0</v>
          </cell>
        </row>
        <row r="7">
          <cell r="DL7">
            <v>0</v>
          </cell>
        </row>
        <row r="8">
          <cell r="DL8">
            <v>0</v>
          </cell>
        </row>
        <row r="9">
          <cell r="DL9">
            <v>0</v>
          </cell>
        </row>
        <row r="10">
          <cell r="DL10">
            <v>0</v>
          </cell>
        </row>
        <row r="11">
          <cell r="DL11">
            <v>0</v>
          </cell>
        </row>
        <row r="12">
          <cell r="DL12">
            <v>0</v>
          </cell>
        </row>
        <row r="13">
          <cell r="DL13">
            <v>0</v>
          </cell>
        </row>
        <row r="14">
          <cell r="DL14">
            <v>0</v>
          </cell>
        </row>
        <row r="15">
          <cell r="DL15">
            <v>0</v>
          </cell>
        </row>
        <row r="16">
          <cell r="DL16">
            <v>0</v>
          </cell>
        </row>
        <row r="17">
          <cell r="DL17">
            <v>0</v>
          </cell>
        </row>
        <row r="18">
          <cell r="DL18">
            <v>0</v>
          </cell>
        </row>
        <row r="19">
          <cell r="DL19">
            <v>0</v>
          </cell>
        </row>
        <row r="20">
          <cell r="DL20">
            <v>0</v>
          </cell>
        </row>
        <row r="21">
          <cell r="DL21">
            <v>0</v>
          </cell>
        </row>
        <row r="22">
          <cell r="DL22">
            <v>0</v>
          </cell>
        </row>
        <row r="23">
          <cell r="DL23">
            <v>0</v>
          </cell>
        </row>
        <row r="24">
          <cell r="DL24">
            <v>0</v>
          </cell>
        </row>
        <row r="25">
          <cell r="DL25">
            <v>0</v>
          </cell>
        </row>
        <row r="26">
          <cell r="DL26">
            <v>0</v>
          </cell>
        </row>
        <row r="27">
          <cell r="DL27">
            <v>0</v>
          </cell>
        </row>
        <row r="28">
          <cell r="DL28">
            <v>0</v>
          </cell>
        </row>
        <row r="29">
          <cell r="DL29">
            <v>0</v>
          </cell>
        </row>
        <row r="30">
          <cell r="DL30">
            <v>0</v>
          </cell>
        </row>
        <row r="31">
          <cell r="DL31">
            <v>0</v>
          </cell>
        </row>
        <row r="32">
          <cell r="DL32">
            <v>0</v>
          </cell>
        </row>
        <row r="33">
          <cell r="DL33">
            <v>0</v>
          </cell>
        </row>
        <row r="34">
          <cell r="DL34">
            <v>0</v>
          </cell>
        </row>
        <row r="35">
          <cell r="DL35">
            <v>0</v>
          </cell>
        </row>
        <row r="36">
          <cell r="DL36">
            <v>0</v>
          </cell>
        </row>
        <row r="37">
          <cell r="DL37">
            <v>0</v>
          </cell>
        </row>
        <row r="38">
          <cell r="DL38">
            <v>0</v>
          </cell>
        </row>
        <row r="39">
          <cell r="DL39">
            <v>0</v>
          </cell>
        </row>
        <row r="40">
          <cell r="DL40">
            <v>0</v>
          </cell>
        </row>
        <row r="41">
          <cell r="DL41">
            <v>0</v>
          </cell>
        </row>
        <row r="42">
          <cell r="DL42">
            <v>0</v>
          </cell>
        </row>
        <row r="43">
          <cell r="DL43">
            <v>0</v>
          </cell>
        </row>
        <row r="44">
          <cell r="DL44">
            <v>0</v>
          </cell>
        </row>
        <row r="45">
          <cell r="DL45">
            <v>0</v>
          </cell>
        </row>
        <row r="46">
          <cell r="DL46">
            <v>0</v>
          </cell>
        </row>
        <row r="47">
          <cell r="DL47">
            <v>0</v>
          </cell>
        </row>
        <row r="48">
          <cell r="DL48">
            <v>0</v>
          </cell>
        </row>
        <row r="49">
          <cell r="DL49">
            <v>0</v>
          </cell>
        </row>
        <row r="50">
          <cell r="DL50">
            <v>0</v>
          </cell>
        </row>
        <row r="51">
          <cell r="DL51">
            <v>0</v>
          </cell>
        </row>
        <row r="52">
          <cell r="DL52">
            <v>0</v>
          </cell>
        </row>
        <row r="53">
          <cell r="DL53">
            <v>0</v>
          </cell>
        </row>
        <row r="54">
          <cell r="DL54">
            <v>0</v>
          </cell>
        </row>
        <row r="55">
          <cell r="DL55">
            <v>0</v>
          </cell>
        </row>
        <row r="56">
          <cell r="DL56">
            <v>0</v>
          </cell>
        </row>
        <row r="57">
          <cell r="DL57">
            <v>0</v>
          </cell>
        </row>
        <row r="58">
          <cell r="DL58">
            <v>0</v>
          </cell>
        </row>
        <row r="59">
          <cell r="DL59">
            <v>0</v>
          </cell>
        </row>
        <row r="60">
          <cell r="DL60">
            <v>0</v>
          </cell>
        </row>
        <row r="61">
          <cell r="DL61">
            <v>0</v>
          </cell>
        </row>
        <row r="62">
          <cell r="DL62">
            <v>0</v>
          </cell>
        </row>
        <row r="63">
          <cell r="DL63">
            <v>0</v>
          </cell>
        </row>
        <row r="64">
          <cell r="DL64">
            <v>0</v>
          </cell>
        </row>
        <row r="65">
          <cell r="DL65">
            <v>0</v>
          </cell>
        </row>
        <row r="66">
          <cell r="DL66">
            <v>0</v>
          </cell>
        </row>
        <row r="67">
          <cell r="DL67">
            <v>0</v>
          </cell>
        </row>
        <row r="68">
          <cell r="DL68">
            <v>0</v>
          </cell>
        </row>
        <row r="69">
          <cell r="DL69">
            <v>0</v>
          </cell>
        </row>
        <row r="70">
          <cell r="DL70">
            <v>0</v>
          </cell>
        </row>
        <row r="71">
          <cell r="DL71">
            <v>0</v>
          </cell>
        </row>
        <row r="72">
          <cell r="DL72">
            <v>0</v>
          </cell>
        </row>
        <row r="73">
          <cell r="DL73">
            <v>0</v>
          </cell>
        </row>
        <row r="74">
          <cell r="DL74">
            <v>0</v>
          </cell>
        </row>
        <row r="75">
          <cell r="DL75">
            <v>0</v>
          </cell>
        </row>
        <row r="76">
          <cell r="DL76">
            <v>0</v>
          </cell>
        </row>
        <row r="77">
          <cell r="DL77">
            <v>0</v>
          </cell>
        </row>
        <row r="78">
          <cell r="DL78">
            <v>0</v>
          </cell>
        </row>
        <row r="79">
          <cell r="DL79">
            <v>0</v>
          </cell>
        </row>
        <row r="80">
          <cell r="DL80">
            <v>0</v>
          </cell>
        </row>
        <row r="81">
          <cell r="DL81">
            <v>0</v>
          </cell>
        </row>
        <row r="82">
          <cell r="DL82">
            <v>0</v>
          </cell>
        </row>
        <row r="83">
          <cell r="DL83">
            <v>0</v>
          </cell>
        </row>
        <row r="84">
          <cell r="DL84">
            <v>0</v>
          </cell>
        </row>
        <row r="85">
          <cell r="DL85">
            <v>0</v>
          </cell>
        </row>
        <row r="86">
          <cell r="DL86">
            <v>0</v>
          </cell>
        </row>
        <row r="87">
          <cell r="DL87">
            <v>0</v>
          </cell>
        </row>
        <row r="88">
          <cell r="DL88">
            <v>0</v>
          </cell>
        </row>
        <row r="89">
          <cell r="DL89">
            <v>0</v>
          </cell>
        </row>
        <row r="90">
          <cell r="DL90">
            <v>0</v>
          </cell>
        </row>
        <row r="91">
          <cell r="DL91">
            <v>0</v>
          </cell>
        </row>
        <row r="92">
          <cell r="DL92">
            <v>0</v>
          </cell>
        </row>
        <row r="93">
          <cell r="DL93">
            <v>0</v>
          </cell>
        </row>
        <row r="94">
          <cell r="DL94">
            <v>0</v>
          </cell>
        </row>
        <row r="95">
          <cell r="DL95">
            <v>0</v>
          </cell>
        </row>
        <row r="96">
          <cell r="DL96">
            <v>0</v>
          </cell>
        </row>
        <row r="97">
          <cell r="DL97">
            <v>0</v>
          </cell>
        </row>
        <row r="98">
          <cell r="DL98">
            <v>0</v>
          </cell>
        </row>
        <row r="99">
          <cell r="DL99">
            <v>0</v>
          </cell>
        </row>
        <row r="100">
          <cell r="DL100">
            <v>0</v>
          </cell>
        </row>
        <row r="101">
          <cell r="DL101">
            <v>0</v>
          </cell>
        </row>
        <row r="102">
          <cell r="DL102">
            <v>0</v>
          </cell>
        </row>
        <row r="103">
          <cell r="DL103">
            <v>0</v>
          </cell>
        </row>
        <row r="104">
          <cell r="DL104">
            <v>0</v>
          </cell>
        </row>
        <row r="105">
          <cell r="DL105">
            <v>0</v>
          </cell>
        </row>
        <row r="106">
          <cell r="DL106">
            <v>0</v>
          </cell>
        </row>
        <row r="107">
          <cell r="DL107">
            <v>0</v>
          </cell>
        </row>
        <row r="108">
          <cell r="DL108">
            <v>0</v>
          </cell>
        </row>
        <row r="109">
          <cell r="DL109">
            <v>0</v>
          </cell>
        </row>
        <row r="110">
          <cell r="DL110">
            <v>0</v>
          </cell>
        </row>
        <row r="111">
          <cell r="DL111">
            <v>0</v>
          </cell>
        </row>
        <row r="112">
          <cell r="DL112">
            <v>0</v>
          </cell>
        </row>
        <row r="113">
          <cell r="DL113">
            <v>0</v>
          </cell>
        </row>
        <row r="114">
          <cell r="DL114">
            <v>0</v>
          </cell>
        </row>
        <row r="115">
          <cell r="DL115">
            <v>0</v>
          </cell>
        </row>
        <row r="116">
          <cell r="DL116">
            <v>0</v>
          </cell>
        </row>
        <row r="117">
          <cell r="DL117">
            <v>0</v>
          </cell>
        </row>
        <row r="118">
          <cell r="DL118">
            <v>0</v>
          </cell>
        </row>
        <row r="119">
          <cell r="DL119">
            <v>0</v>
          </cell>
        </row>
        <row r="120">
          <cell r="DL120">
            <v>0</v>
          </cell>
        </row>
        <row r="121">
          <cell r="DL121">
            <v>0</v>
          </cell>
        </row>
        <row r="122">
          <cell r="DL122">
            <v>0</v>
          </cell>
        </row>
        <row r="123">
          <cell r="DL123">
            <v>0</v>
          </cell>
        </row>
        <row r="124">
          <cell r="DL124">
            <v>0</v>
          </cell>
        </row>
        <row r="125">
          <cell r="DL125">
            <v>0</v>
          </cell>
        </row>
        <row r="126">
          <cell r="DL126">
            <v>0</v>
          </cell>
        </row>
        <row r="127">
          <cell r="DL127">
            <v>0</v>
          </cell>
        </row>
        <row r="128">
          <cell r="DL128">
            <v>0</v>
          </cell>
        </row>
        <row r="129">
          <cell r="DL129">
            <v>0</v>
          </cell>
        </row>
        <row r="130">
          <cell r="DL130">
            <v>0</v>
          </cell>
        </row>
        <row r="131">
          <cell r="DL131">
            <v>0</v>
          </cell>
        </row>
        <row r="132">
          <cell r="DL132">
            <v>0</v>
          </cell>
        </row>
        <row r="133">
          <cell r="DL133">
            <v>0</v>
          </cell>
        </row>
        <row r="134">
          <cell r="DL134">
            <v>0</v>
          </cell>
        </row>
        <row r="135">
          <cell r="DL135">
            <v>0</v>
          </cell>
        </row>
        <row r="136">
          <cell r="DL136">
            <v>0</v>
          </cell>
        </row>
        <row r="137">
          <cell r="DL137">
            <v>0</v>
          </cell>
        </row>
        <row r="138">
          <cell r="DL138">
            <v>0</v>
          </cell>
        </row>
        <row r="139">
          <cell r="DL139">
            <v>0</v>
          </cell>
        </row>
        <row r="140">
          <cell r="DL140">
            <v>0</v>
          </cell>
        </row>
        <row r="141">
          <cell r="DL141">
            <v>0</v>
          </cell>
        </row>
        <row r="142">
          <cell r="DL142">
            <v>0</v>
          </cell>
        </row>
        <row r="143">
          <cell r="DL143">
            <v>0</v>
          </cell>
        </row>
        <row r="144">
          <cell r="DL144">
            <v>0</v>
          </cell>
        </row>
        <row r="145">
          <cell r="DL145">
            <v>0</v>
          </cell>
        </row>
        <row r="146">
          <cell r="DL146">
            <v>0</v>
          </cell>
        </row>
        <row r="147">
          <cell r="DL147">
            <v>0</v>
          </cell>
        </row>
        <row r="148">
          <cell r="DL148">
            <v>0</v>
          </cell>
        </row>
        <row r="149">
          <cell r="DL149">
            <v>0</v>
          </cell>
        </row>
        <row r="150">
          <cell r="DL150">
            <v>0</v>
          </cell>
        </row>
        <row r="151">
          <cell r="DL151">
            <v>0</v>
          </cell>
        </row>
        <row r="152">
          <cell r="DL152">
            <v>0</v>
          </cell>
        </row>
        <row r="153">
          <cell r="DL153">
            <v>0</v>
          </cell>
        </row>
        <row r="154">
          <cell r="DL154">
            <v>0</v>
          </cell>
        </row>
        <row r="155">
          <cell r="DL155">
            <v>0</v>
          </cell>
        </row>
        <row r="156">
          <cell r="DL156">
            <v>0</v>
          </cell>
        </row>
        <row r="157">
          <cell r="DL157">
            <v>0</v>
          </cell>
        </row>
        <row r="158">
          <cell r="DL158">
            <v>0</v>
          </cell>
        </row>
        <row r="159">
          <cell r="DL159">
            <v>0</v>
          </cell>
        </row>
        <row r="160">
          <cell r="DL160">
            <v>0</v>
          </cell>
        </row>
        <row r="161">
          <cell r="DL161">
            <v>0</v>
          </cell>
        </row>
        <row r="162">
          <cell r="DL162">
            <v>0</v>
          </cell>
        </row>
        <row r="163">
          <cell r="DL163">
            <v>0</v>
          </cell>
        </row>
        <row r="164">
          <cell r="DL164">
            <v>0</v>
          </cell>
        </row>
        <row r="165">
          <cell r="DL165">
            <v>0</v>
          </cell>
        </row>
        <row r="166">
          <cell r="DL166">
            <v>0</v>
          </cell>
        </row>
        <row r="167">
          <cell r="DL167">
            <v>0</v>
          </cell>
        </row>
        <row r="168">
          <cell r="DL168">
            <v>0</v>
          </cell>
        </row>
        <row r="169">
          <cell r="DL169">
            <v>0</v>
          </cell>
        </row>
        <row r="170">
          <cell r="DL170">
            <v>0</v>
          </cell>
        </row>
        <row r="171">
          <cell r="DL171">
            <v>0</v>
          </cell>
        </row>
        <row r="172">
          <cell r="DL172">
            <v>0</v>
          </cell>
        </row>
        <row r="173">
          <cell r="DL173">
            <v>0</v>
          </cell>
        </row>
        <row r="174">
          <cell r="DL174">
            <v>0</v>
          </cell>
        </row>
        <row r="175">
          <cell r="DL175">
            <v>0</v>
          </cell>
        </row>
        <row r="176">
          <cell r="DL176">
            <v>0</v>
          </cell>
        </row>
        <row r="177">
          <cell r="DL177">
            <v>0</v>
          </cell>
        </row>
        <row r="178">
          <cell r="DL178">
            <v>0</v>
          </cell>
        </row>
        <row r="179">
          <cell r="DL179">
            <v>0</v>
          </cell>
        </row>
        <row r="180">
          <cell r="DL180">
            <v>0</v>
          </cell>
        </row>
        <row r="181">
          <cell r="DL181">
            <v>0</v>
          </cell>
        </row>
        <row r="182">
          <cell r="DL182">
            <v>0</v>
          </cell>
        </row>
        <row r="183">
          <cell r="DL183">
            <v>0</v>
          </cell>
        </row>
        <row r="184">
          <cell r="DL184">
            <v>0</v>
          </cell>
        </row>
        <row r="185">
          <cell r="DL185">
            <v>0</v>
          </cell>
        </row>
        <row r="186">
          <cell r="DL186">
            <v>0</v>
          </cell>
        </row>
        <row r="187">
          <cell r="DL187">
            <v>0</v>
          </cell>
        </row>
        <row r="188">
          <cell r="DL188">
            <v>0</v>
          </cell>
        </row>
        <row r="189">
          <cell r="DL189">
            <v>0</v>
          </cell>
        </row>
        <row r="190">
          <cell r="DL190">
            <v>0</v>
          </cell>
        </row>
        <row r="191">
          <cell r="DL191">
            <v>0</v>
          </cell>
        </row>
        <row r="192">
          <cell r="DL192">
            <v>0</v>
          </cell>
        </row>
        <row r="193">
          <cell r="DL193">
            <v>0</v>
          </cell>
        </row>
        <row r="194">
          <cell r="DL194">
            <v>0</v>
          </cell>
        </row>
        <row r="195">
          <cell r="DL195">
            <v>0</v>
          </cell>
        </row>
        <row r="196">
          <cell r="DL196">
            <v>0</v>
          </cell>
        </row>
        <row r="197">
          <cell r="DL197">
            <v>0</v>
          </cell>
        </row>
        <row r="198">
          <cell r="DL198">
            <v>0</v>
          </cell>
        </row>
        <row r="199">
          <cell r="DL199">
            <v>0</v>
          </cell>
        </row>
        <row r="200">
          <cell r="DL200">
            <v>0</v>
          </cell>
        </row>
        <row r="201">
          <cell r="DL201">
            <v>0</v>
          </cell>
        </row>
        <row r="202">
          <cell r="DL202">
            <v>0</v>
          </cell>
        </row>
        <row r="203">
          <cell r="DL203">
            <v>0</v>
          </cell>
        </row>
        <row r="204">
          <cell r="DL204">
            <v>0</v>
          </cell>
        </row>
        <row r="205">
          <cell r="DL205">
            <v>0</v>
          </cell>
        </row>
        <row r="206">
          <cell r="DL206">
            <v>0</v>
          </cell>
        </row>
        <row r="207">
          <cell r="DL207">
            <v>0</v>
          </cell>
        </row>
        <row r="208">
          <cell r="DL208">
            <v>0</v>
          </cell>
        </row>
        <row r="209">
          <cell r="DL209">
            <v>0</v>
          </cell>
        </row>
        <row r="210">
          <cell r="DL210">
            <v>0</v>
          </cell>
        </row>
        <row r="211">
          <cell r="DL211">
            <v>0</v>
          </cell>
        </row>
        <row r="212">
          <cell r="DL212">
            <v>0</v>
          </cell>
        </row>
        <row r="213">
          <cell r="DL213">
            <v>0</v>
          </cell>
        </row>
        <row r="214">
          <cell r="DL214">
            <v>0</v>
          </cell>
        </row>
        <row r="215">
          <cell r="DL215">
            <v>0</v>
          </cell>
        </row>
        <row r="216">
          <cell r="DL216">
            <v>0</v>
          </cell>
        </row>
        <row r="217">
          <cell r="DL217">
            <v>0</v>
          </cell>
        </row>
        <row r="218">
          <cell r="DL218">
            <v>0</v>
          </cell>
        </row>
        <row r="219">
          <cell r="DL219">
            <v>0</v>
          </cell>
        </row>
        <row r="220">
          <cell r="DL220">
            <v>0</v>
          </cell>
        </row>
        <row r="221">
          <cell r="DL221">
            <v>0</v>
          </cell>
        </row>
        <row r="222">
          <cell r="DL222">
            <v>0</v>
          </cell>
        </row>
        <row r="223">
          <cell r="DL223">
            <v>0</v>
          </cell>
        </row>
        <row r="224">
          <cell r="DL224">
            <v>0</v>
          </cell>
        </row>
        <row r="225">
          <cell r="DL225">
            <v>0</v>
          </cell>
        </row>
        <row r="226">
          <cell r="DL226">
            <v>0</v>
          </cell>
        </row>
        <row r="227">
          <cell r="DL227">
            <v>0</v>
          </cell>
        </row>
        <row r="228">
          <cell r="DL228">
            <v>0</v>
          </cell>
        </row>
        <row r="229">
          <cell r="DL229">
            <v>0</v>
          </cell>
        </row>
        <row r="230">
          <cell r="DL230">
            <v>0</v>
          </cell>
        </row>
        <row r="231">
          <cell r="DL231">
            <v>0</v>
          </cell>
        </row>
        <row r="232">
          <cell r="DL232">
            <v>0</v>
          </cell>
        </row>
        <row r="233">
          <cell r="DL233">
            <v>0</v>
          </cell>
        </row>
        <row r="234">
          <cell r="DL234">
            <v>0</v>
          </cell>
        </row>
        <row r="235">
          <cell r="DL235">
            <v>0</v>
          </cell>
        </row>
        <row r="236">
          <cell r="DL236">
            <v>0</v>
          </cell>
        </row>
        <row r="237">
          <cell r="DL237">
            <v>0</v>
          </cell>
        </row>
        <row r="238">
          <cell r="DL238">
            <v>0</v>
          </cell>
        </row>
        <row r="239">
          <cell r="DL239">
            <v>0</v>
          </cell>
        </row>
        <row r="240">
          <cell r="DL240">
            <v>0</v>
          </cell>
        </row>
        <row r="241">
          <cell r="DL241">
            <v>0</v>
          </cell>
        </row>
        <row r="242">
          <cell r="DL242">
            <v>0</v>
          </cell>
        </row>
        <row r="243">
          <cell r="DL243">
            <v>0</v>
          </cell>
        </row>
        <row r="244">
          <cell r="DL244">
            <v>0</v>
          </cell>
        </row>
        <row r="245">
          <cell r="DL245">
            <v>0</v>
          </cell>
        </row>
        <row r="246">
          <cell r="DL246">
            <v>0</v>
          </cell>
        </row>
        <row r="247">
          <cell r="DL247">
            <v>0</v>
          </cell>
        </row>
        <row r="248">
          <cell r="DL248">
            <v>0</v>
          </cell>
        </row>
        <row r="249">
          <cell r="DL249">
            <v>0</v>
          </cell>
        </row>
        <row r="250">
          <cell r="DL250">
            <v>0</v>
          </cell>
        </row>
        <row r="251">
          <cell r="DL251">
            <v>0</v>
          </cell>
        </row>
        <row r="252">
          <cell r="DL252">
            <v>0</v>
          </cell>
        </row>
        <row r="253">
          <cell r="DL253">
            <v>0</v>
          </cell>
        </row>
        <row r="254">
          <cell r="DL254">
            <v>0</v>
          </cell>
        </row>
        <row r="255">
          <cell r="DL255">
            <v>0</v>
          </cell>
        </row>
        <row r="256">
          <cell r="DL256">
            <v>0</v>
          </cell>
        </row>
        <row r="257">
          <cell r="DL257">
            <v>0</v>
          </cell>
        </row>
        <row r="258">
          <cell r="DL258">
            <v>0</v>
          </cell>
        </row>
        <row r="259">
          <cell r="DL259">
            <v>0</v>
          </cell>
        </row>
        <row r="260">
          <cell r="DL260">
            <v>0</v>
          </cell>
        </row>
        <row r="261">
          <cell r="DL261">
            <v>0</v>
          </cell>
        </row>
        <row r="262">
          <cell r="DL262">
            <v>0</v>
          </cell>
        </row>
        <row r="263">
          <cell r="DL263">
            <v>0</v>
          </cell>
        </row>
        <row r="264">
          <cell r="DL264">
            <v>0</v>
          </cell>
        </row>
        <row r="265">
          <cell r="DL265">
            <v>0</v>
          </cell>
        </row>
        <row r="266">
          <cell r="DL266">
            <v>0</v>
          </cell>
        </row>
        <row r="267">
          <cell r="DL267">
            <v>0</v>
          </cell>
        </row>
        <row r="268">
          <cell r="DL268">
            <v>0</v>
          </cell>
        </row>
        <row r="269">
          <cell r="DL269">
            <v>0</v>
          </cell>
        </row>
        <row r="270">
          <cell r="DL270">
            <v>0</v>
          </cell>
        </row>
        <row r="271">
          <cell r="DL271">
            <v>0</v>
          </cell>
        </row>
        <row r="272">
          <cell r="DL272">
            <v>0</v>
          </cell>
        </row>
        <row r="273">
          <cell r="DL273">
            <v>0</v>
          </cell>
        </row>
        <row r="274">
          <cell r="DL274">
            <v>0</v>
          </cell>
        </row>
        <row r="275">
          <cell r="DL275">
            <v>0</v>
          </cell>
        </row>
        <row r="276">
          <cell r="DL276">
            <v>0</v>
          </cell>
        </row>
        <row r="277">
          <cell r="DL277">
            <v>0</v>
          </cell>
        </row>
        <row r="278">
          <cell r="DL278">
            <v>0</v>
          </cell>
        </row>
        <row r="279">
          <cell r="DL279">
            <v>0</v>
          </cell>
        </row>
        <row r="280">
          <cell r="DL280">
            <v>0</v>
          </cell>
        </row>
        <row r="281">
          <cell r="DL281">
            <v>0</v>
          </cell>
        </row>
        <row r="282">
          <cell r="DL282">
            <v>0</v>
          </cell>
        </row>
        <row r="283">
          <cell r="DL283">
            <v>0</v>
          </cell>
        </row>
        <row r="284">
          <cell r="DL284">
            <v>0</v>
          </cell>
        </row>
        <row r="285">
          <cell r="DL285">
            <v>0</v>
          </cell>
        </row>
        <row r="286">
          <cell r="DL286">
            <v>0</v>
          </cell>
        </row>
        <row r="287">
          <cell r="DL287">
            <v>0</v>
          </cell>
        </row>
        <row r="288">
          <cell r="DL288">
            <v>0</v>
          </cell>
        </row>
        <row r="289">
          <cell r="DL289">
            <v>0</v>
          </cell>
        </row>
        <row r="290">
          <cell r="DL290">
            <v>0</v>
          </cell>
        </row>
        <row r="291">
          <cell r="DL291">
            <v>0</v>
          </cell>
        </row>
        <row r="292">
          <cell r="DL292">
            <v>0</v>
          </cell>
        </row>
        <row r="293">
          <cell r="DL293">
            <v>0</v>
          </cell>
        </row>
        <row r="294">
          <cell r="DL294">
            <v>0</v>
          </cell>
        </row>
        <row r="295">
          <cell r="DL295">
            <v>0</v>
          </cell>
        </row>
        <row r="296">
          <cell r="DL296">
            <v>0</v>
          </cell>
        </row>
        <row r="297">
          <cell r="DL297">
            <v>0</v>
          </cell>
        </row>
        <row r="298">
          <cell r="DL298">
            <v>0</v>
          </cell>
        </row>
        <row r="299">
          <cell r="DL299">
            <v>0</v>
          </cell>
        </row>
        <row r="300">
          <cell r="DL300">
            <v>0</v>
          </cell>
        </row>
        <row r="301">
          <cell r="DL301">
            <v>0</v>
          </cell>
        </row>
        <row r="302">
          <cell r="DL302">
            <v>0</v>
          </cell>
        </row>
        <row r="303">
          <cell r="DL303">
            <v>0</v>
          </cell>
        </row>
        <row r="304">
          <cell r="DL304">
            <v>0</v>
          </cell>
        </row>
        <row r="305">
          <cell r="DL305">
            <v>0</v>
          </cell>
        </row>
        <row r="306">
          <cell r="DL306">
            <v>0</v>
          </cell>
        </row>
        <row r="307">
          <cell r="DL307">
            <v>0</v>
          </cell>
        </row>
        <row r="308">
          <cell r="DL308">
            <v>0</v>
          </cell>
        </row>
        <row r="309">
          <cell r="DL309">
            <v>0</v>
          </cell>
        </row>
        <row r="310">
          <cell r="DL310">
            <v>0</v>
          </cell>
        </row>
        <row r="311">
          <cell r="DL311">
            <v>0</v>
          </cell>
        </row>
        <row r="312">
          <cell r="DL312">
            <v>0</v>
          </cell>
        </row>
        <row r="313">
          <cell r="DL313">
            <v>0</v>
          </cell>
        </row>
        <row r="314">
          <cell r="DL314">
            <v>0</v>
          </cell>
        </row>
        <row r="315">
          <cell r="DL315">
            <v>0</v>
          </cell>
        </row>
        <row r="316">
          <cell r="DL316">
            <v>0</v>
          </cell>
        </row>
        <row r="317">
          <cell r="DL317">
            <v>0</v>
          </cell>
        </row>
        <row r="318">
          <cell r="DL318">
            <v>0</v>
          </cell>
        </row>
        <row r="319">
          <cell r="DL319">
            <v>0</v>
          </cell>
        </row>
        <row r="320">
          <cell r="DL320">
            <v>0</v>
          </cell>
        </row>
        <row r="321">
          <cell r="DL321">
            <v>0</v>
          </cell>
        </row>
        <row r="322">
          <cell r="DL322">
            <v>0</v>
          </cell>
        </row>
        <row r="323">
          <cell r="DL323">
            <v>0</v>
          </cell>
        </row>
        <row r="324">
          <cell r="DL324">
            <v>0</v>
          </cell>
        </row>
        <row r="325">
          <cell r="DL325">
            <v>0</v>
          </cell>
        </row>
        <row r="326">
          <cell r="DL326">
            <v>0</v>
          </cell>
        </row>
        <row r="327">
          <cell r="DL327">
            <v>0</v>
          </cell>
        </row>
        <row r="328">
          <cell r="DL328">
            <v>0</v>
          </cell>
        </row>
        <row r="329">
          <cell r="DL329">
            <v>0</v>
          </cell>
        </row>
        <row r="330">
          <cell r="DL330">
            <v>0</v>
          </cell>
        </row>
        <row r="331">
          <cell r="DL331">
            <v>0</v>
          </cell>
        </row>
        <row r="332">
          <cell r="DL332">
            <v>0</v>
          </cell>
        </row>
        <row r="333">
          <cell r="DL333">
            <v>0</v>
          </cell>
        </row>
        <row r="334">
          <cell r="DL334">
            <v>0</v>
          </cell>
        </row>
        <row r="335">
          <cell r="DL335">
            <v>0</v>
          </cell>
        </row>
        <row r="336">
          <cell r="DL336">
            <v>0</v>
          </cell>
        </row>
        <row r="337">
          <cell r="DL337">
            <v>0</v>
          </cell>
        </row>
        <row r="338">
          <cell r="DL338">
            <v>0</v>
          </cell>
        </row>
        <row r="339">
          <cell r="DL339">
            <v>0</v>
          </cell>
        </row>
        <row r="340">
          <cell r="DL340">
            <v>0</v>
          </cell>
        </row>
        <row r="341">
          <cell r="DL341">
            <v>0</v>
          </cell>
        </row>
        <row r="342">
          <cell r="DL342">
            <v>0</v>
          </cell>
        </row>
        <row r="343">
          <cell r="DL343">
            <v>0</v>
          </cell>
        </row>
        <row r="344">
          <cell r="DL344">
            <v>0</v>
          </cell>
        </row>
        <row r="345">
          <cell r="DL345">
            <v>0</v>
          </cell>
        </row>
        <row r="346">
          <cell r="DL346">
            <v>0</v>
          </cell>
        </row>
        <row r="347">
          <cell r="DL347">
            <v>0</v>
          </cell>
        </row>
        <row r="348">
          <cell r="DL348">
            <v>0</v>
          </cell>
        </row>
        <row r="349">
          <cell r="DL349">
            <v>0</v>
          </cell>
        </row>
        <row r="350">
          <cell r="DL350">
            <v>0</v>
          </cell>
        </row>
        <row r="351">
          <cell r="DL351">
            <v>0</v>
          </cell>
        </row>
        <row r="352">
          <cell r="DL352">
            <v>0</v>
          </cell>
        </row>
        <row r="353">
          <cell r="DL353">
            <v>0</v>
          </cell>
        </row>
        <row r="354">
          <cell r="DL354">
            <v>0</v>
          </cell>
        </row>
        <row r="355">
          <cell r="DL355">
            <v>0</v>
          </cell>
        </row>
        <row r="356">
          <cell r="DL356">
            <v>0</v>
          </cell>
        </row>
        <row r="357">
          <cell r="DL357">
            <v>0</v>
          </cell>
        </row>
        <row r="358">
          <cell r="DL358">
            <v>0</v>
          </cell>
        </row>
        <row r="359">
          <cell r="DL359">
            <v>0</v>
          </cell>
        </row>
        <row r="360">
          <cell r="DL360">
            <v>0</v>
          </cell>
        </row>
        <row r="361">
          <cell r="DL361">
            <v>0</v>
          </cell>
        </row>
        <row r="362">
          <cell r="DL362">
            <v>0</v>
          </cell>
        </row>
        <row r="363">
          <cell r="DL363">
            <v>0</v>
          </cell>
        </row>
        <row r="364">
          <cell r="DL364">
            <v>0</v>
          </cell>
        </row>
        <row r="365">
          <cell r="DL365">
            <v>0</v>
          </cell>
        </row>
        <row r="366">
          <cell r="DL366">
            <v>0</v>
          </cell>
        </row>
        <row r="367">
          <cell r="DL367">
            <v>0</v>
          </cell>
        </row>
        <row r="368">
          <cell r="DL368">
            <v>0</v>
          </cell>
        </row>
        <row r="369">
          <cell r="DL369">
            <v>0</v>
          </cell>
        </row>
        <row r="370">
          <cell r="DL370">
            <v>0</v>
          </cell>
        </row>
        <row r="371">
          <cell r="DL371">
            <v>0</v>
          </cell>
        </row>
        <row r="372">
          <cell r="DL372">
            <v>0</v>
          </cell>
        </row>
        <row r="373">
          <cell r="DL373">
            <v>0</v>
          </cell>
        </row>
        <row r="374">
          <cell r="DL374">
            <v>0</v>
          </cell>
        </row>
        <row r="375">
          <cell r="DL375">
            <v>0</v>
          </cell>
        </row>
        <row r="376">
          <cell r="DL376">
            <v>0</v>
          </cell>
        </row>
        <row r="377">
          <cell r="DL377">
            <v>0</v>
          </cell>
        </row>
        <row r="378">
          <cell r="DL378">
            <v>0</v>
          </cell>
        </row>
        <row r="379">
          <cell r="DL379">
            <v>0</v>
          </cell>
        </row>
        <row r="380">
          <cell r="DL380">
            <v>0</v>
          </cell>
        </row>
        <row r="381">
          <cell r="DL381">
            <v>0</v>
          </cell>
        </row>
        <row r="382">
          <cell r="DL382">
            <v>0</v>
          </cell>
        </row>
        <row r="383">
          <cell r="DL383">
            <v>0</v>
          </cell>
        </row>
        <row r="384">
          <cell r="DL384">
            <v>0</v>
          </cell>
        </row>
        <row r="385">
          <cell r="DL385">
            <v>0</v>
          </cell>
        </row>
        <row r="386">
          <cell r="DL386">
            <v>0</v>
          </cell>
        </row>
        <row r="387">
          <cell r="DL387">
            <v>0</v>
          </cell>
        </row>
        <row r="388">
          <cell r="DL388">
            <v>0</v>
          </cell>
        </row>
        <row r="389">
          <cell r="DL389">
            <v>0</v>
          </cell>
        </row>
        <row r="390">
          <cell r="DL390">
            <v>0</v>
          </cell>
        </row>
        <row r="391">
          <cell r="DL391">
            <v>0</v>
          </cell>
        </row>
        <row r="392">
          <cell r="DL392">
            <v>0</v>
          </cell>
        </row>
        <row r="393">
          <cell r="DL393">
            <v>0</v>
          </cell>
        </row>
        <row r="394">
          <cell r="DL394">
            <v>0</v>
          </cell>
        </row>
        <row r="395">
          <cell r="DL395">
            <v>0</v>
          </cell>
        </row>
        <row r="396">
          <cell r="DL396">
            <v>0</v>
          </cell>
        </row>
        <row r="397">
          <cell r="DL397">
            <v>0</v>
          </cell>
        </row>
        <row r="398">
          <cell r="DL398">
            <v>0</v>
          </cell>
        </row>
        <row r="399">
          <cell r="DL399">
            <v>0</v>
          </cell>
        </row>
        <row r="400">
          <cell r="DL400">
            <v>0</v>
          </cell>
        </row>
        <row r="401">
          <cell r="DL401">
            <v>0</v>
          </cell>
        </row>
        <row r="402">
          <cell r="DL402">
            <v>0</v>
          </cell>
        </row>
        <row r="403">
          <cell r="DL403">
            <v>0</v>
          </cell>
        </row>
        <row r="404">
          <cell r="DL404">
            <v>0</v>
          </cell>
        </row>
        <row r="405">
          <cell r="DL405">
            <v>0</v>
          </cell>
        </row>
        <row r="406">
          <cell r="DL406">
            <v>0</v>
          </cell>
        </row>
        <row r="407">
          <cell r="DL407">
            <v>0</v>
          </cell>
        </row>
        <row r="408">
          <cell r="DL408">
            <v>0</v>
          </cell>
        </row>
        <row r="409">
          <cell r="DL409">
            <v>0</v>
          </cell>
        </row>
        <row r="410">
          <cell r="DL410">
            <v>0</v>
          </cell>
        </row>
        <row r="411">
          <cell r="DL411">
            <v>0</v>
          </cell>
        </row>
        <row r="412">
          <cell r="DL412">
            <v>0</v>
          </cell>
        </row>
        <row r="413">
          <cell r="DL413">
            <v>0</v>
          </cell>
        </row>
        <row r="414">
          <cell r="DL414">
            <v>0</v>
          </cell>
        </row>
        <row r="415">
          <cell r="DL415">
            <v>0</v>
          </cell>
        </row>
        <row r="416">
          <cell r="DL416">
            <v>0</v>
          </cell>
        </row>
        <row r="417">
          <cell r="DL417">
            <v>0</v>
          </cell>
        </row>
        <row r="418">
          <cell r="DL418">
            <v>0</v>
          </cell>
        </row>
        <row r="419">
          <cell r="DL419">
            <v>0</v>
          </cell>
        </row>
        <row r="420">
          <cell r="DL420">
            <v>0</v>
          </cell>
        </row>
        <row r="421">
          <cell r="DL421">
            <v>0</v>
          </cell>
        </row>
        <row r="422">
          <cell r="DL422">
            <v>0</v>
          </cell>
        </row>
        <row r="423">
          <cell r="DL423">
            <v>0</v>
          </cell>
        </row>
        <row r="424">
          <cell r="DL424">
            <v>0</v>
          </cell>
        </row>
        <row r="425">
          <cell r="DL425">
            <v>0</v>
          </cell>
        </row>
        <row r="426">
          <cell r="DL426">
            <v>0</v>
          </cell>
        </row>
        <row r="427">
          <cell r="DL427">
            <v>0</v>
          </cell>
        </row>
        <row r="428">
          <cell r="DL428">
            <v>0</v>
          </cell>
        </row>
        <row r="429">
          <cell r="DL429">
            <v>0</v>
          </cell>
        </row>
        <row r="430">
          <cell r="DL430">
            <v>0</v>
          </cell>
        </row>
        <row r="431">
          <cell r="DL431">
            <v>0</v>
          </cell>
        </row>
        <row r="432">
          <cell r="DL432">
            <v>0</v>
          </cell>
        </row>
        <row r="433">
          <cell r="DL433">
            <v>0</v>
          </cell>
        </row>
        <row r="434">
          <cell r="DL434">
            <v>0</v>
          </cell>
        </row>
        <row r="435">
          <cell r="DL435">
            <v>0</v>
          </cell>
        </row>
        <row r="436">
          <cell r="DL436">
            <v>0</v>
          </cell>
        </row>
        <row r="437">
          <cell r="DL437">
            <v>0</v>
          </cell>
        </row>
        <row r="438">
          <cell r="DL438">
            <v>0</v>
          </cell>
        </row>
        <row r="439">
          <cell r="DL439">
            <v>0</v>
          </cell>
        </row>
        <row r="440">
          <cell r="DL440">
            <v>0</v>
          </cell>
        </row>
        <row r="441">
          <cell r="DL441">
            <v>0</v>
          </cell>
        </row>
        <row r="442">
          <cell r="DL442">
            <v>0</v>
          </cell>
        </row>
        <row r="443">
          <cell r="DL443">
            <v>0</v>
          </cell>
        </row>
        <row r="444">
          <cell r="DL444">
            <v>0</v>
          </cell>
        </row>
        <row r="445">
          <cell r="DL445">
            <v>0</v>
          </cell>
        </row>
        <row r="446">
          <cell r="DL446">
            <v>0</v>
          </cell>
        </row>
        <row r="447">
          <cell r="DL447">
            <v>0</v>
          </cell>
        </row>
        <row r="448">
          <cell r="DL448">
            <v>0</v>
          </cell>
        </row>
        <row r="449">
          <cell r="DL449">
            <v>0</v>
          </cell>
        </row>
        <row r="450">
          <cell r="DL450">
            <v>0</v>
          </cell>
        </row>
        <row r="451">
          <cell r="DL451">
            <v>0</v>
          </cell>
        </row>
        <row r="452">
          <cell r="DL452">
            <v>0</v>
          </cell>
        </row>
        <row r="453">
          <cell r="DL453">
            <v>0</v>
          </cell>
        </row>
        <row r="454">
          <cell r="DL454">
            <v>0</v>
          </cell>
        </row>
        <row r="455">
          <cell r="DL455">
            <v>0</v>
          </cell>
        </row>
        <row r="456">
          <cell r="DL456">
            <v>0</v>
          </cell>
        </row>
        <row r="457">
          <cell r="DL457">
            <v>0</v>
          </cell>
        </row>
        <row r="458">
          <cell r="DL458">
            <v>0</v>
          </cell>
        </row>
        <row r="459">
          <cell r="DL459">
            <v>0</v>
          </cell>
        </row>
        <row r="460">
          <cell r="DL460">
            <v>0</v>
          </cell>
        </row>
        <row r="461">
          <cell r="DL461">
            <v>0</v>
          </cell>
        </row>
        <row r="462">
          <cell r="DL462">
            <v>0</v>
          </cell>
        </row>
        <row r="463">
          <cell r="DL463">
            <v>0</v>
          </cell>
        </row>
        <row r="464">
          <cell r="DL464">
            <v>0</v>
          </cell>
        </row>
        <row r="465">
          <cell r="DL465">
            <v>0</v>
          </cell>
        </row>
        <row r="466">
          <cell r="DL466">
            <v>0</v>
          </cell>
        </row>
        <row r="467">
          <cell r="DL467">
            <v>0</v>
          </cell>
        </row>
        <row r="468">
          <cell r="DL468">
            <v>0</v>
          </cell>
        </row>
        <row r="469">
          <cell r="DL469">
            <v>0</v>
          </cell>
        </row>
        <row r="470">
          <cell r="DL470">
            <v>0</v>
          </cell>
        </row>
        <row r="471">
          <cell r="DL471">
            <v>0</v>
          </cell>
        </row>
        <row r="472">
          <cell r="DL472">
            <v>0</v>
          </cell>
        </row>
        <row r="473">
          <cell r="DL473">
            <v>0</v>
          </cell>
        </row>
        <row r="474">
          <cell r="DL474">
            <v>0</v>
          </cell>
        </row>
        <row r="475">
          <cell r="DL475">
            <v>0</v>
          </cell>
        </row>
        <row r="476">
          <cell r="DL476">
            <v>0</v>
          </cell>
        </row>
        <row r="477">
          <cell r="DL477">
            <v>0</v>
          </cell>
        </row>
        <row r="478">
          <cell r="DL478">
            <v>0</v>
          </cell>
        </row>
        <row r="479">
          <cell r="DL479">
            <v>0</v>
          </cell>
        </row>
        <row r="480">
          <cell r="DL480">
            <v>0</v>
          </cell>
        </row>
        <row r="481">
          <cell r="DL481">
            <v>0</v>
          </cell>
        </row>
        <row r="482">
          <cell r="DL482">
            <v>0</v>
          </cell>
        </row>
        <row r="483">
          <cell r="DL483">
            <v>0</v>
          </cell>
        </row>
        <row r="484">
          <cell r="DL484">
            <v>0</v>
          </cell>
        </row>
        <row r="485">
          <cell r="DL485">
            <v>0</v>
          </cell>
        </row>
        <row r="486">
          <cell r="DL486">
            <v>0</v>
          </cell>
        </row>
        <row r="487">
          <cell r="DL487">
            <v>0</v>
          </cell>
        </row>
        <row r="488">
          <cell r="DL488">
            <v>0</v>
          </cell>
        </row>
        <row r="489">
          <cell r="DL489">
            <v>0</v>
          </cell>
        </row>
        <row r="490">
          <cell r="DL490">
            <v>0</v>
          </cell>
        </row>
        <row r="491">
          <cell r="DL491">
            <v>0</v>
          </cell>
        </row>
        <row r="492">
          <cell r="DL492">
            <v>0</v>
          </cell>
        </row>
        <row r="493">
          <cell r="DL493">
            <v>0</v>
          </cell>
        </row>
        <row r="494">
          <cell r="DL494">
            <v>0</v>
          </cell>
        </row>
        <row r="495">
          <cell r="DL495">
            <v>0</v>
          </cell>
        </row>
        <row r="496">
          <cell r="DL496">
            <v>0</v>
          </cell>
        </row>
        <row r="497">
          <cell r="DL497">
            <v>0</v>
          </cell>
        </row>
        <row r="498">
          <cell r="DL498">
            <v>0</v>
          </cell>
        </row>
        <row r="499">
          <cell r="DL499">
            <v>0</v>
          </cell>
        </row>
        <row r="500">
          <cell r="DL500">
            <v>0</v>
          </cell>
        </row>
        <row r="501">
          <cell r="DL501">
            <v>0</v>
          </cell>
        </row>
        <row r="502">
          <cell r="DL502">
            <v>0</v>
          </cell>
        </row>
        <row r="503">
          <cell r="DL503">
            <v>0</v>
          </cell>
        </row>
        <row r="504">
          <cell r="DL504">
            <v>0</v>
          </cell>
        </row>
        <row r="505">
          <cell r="DL505">
            <v>0</v>
          </cell>
        </row>
        <row r="506">
          <cell r="DL506">
            <v>0</v>
          </cell>
        </row>
        <row r="507">
          <cell r="DL507">
            <v>0</v>
          </cell>
        </row>
        <row r="508">
          <cell r="DL508">
            <v>0</v>
          </cell>
        </row>
        <row r="509">
          <cell r="DL509">
            <v>0</v>
          </cell>
        </row>
        <row r="510">
          <cell r="DL510">
            <v>0</v>
          </cell>
        </row>
        <row r="511">
          <cell r="DL511">
            <v>0</v>
          </cell>
        </row>
        <row r="512">
          <cell r="DL512">
            <v>0</v>
          </cell>
        </row>
        <row r="513">
          <cell r="DL513">
            <v>0</v>
          </cell>
        </row>
        <row r="514">
          <cell r="DL514">
            <v>0</v>
          </cell>
        </row>
        <row r="515">
          <cell r="DL515">
            <v>0</v>
          </cell>
        </row>
        <row r="516">
          <cell r="DL516">
            <v>0</v>
          </cell>
        </row>
        <row r="517">
          <cell r="DL517">
            <v>0</v>
          </cell>
        </row>
        <row r="518">
          <cell r="DL518">
            <v>0</v>
          </cell>
        </row>
        <row r="519">
          <cell r="DL519">
            <v>0</v>
          </cell>
        </row>
        <row r="520">
          <cell r="DL520">
            <v>0</v>
          </cell>
        </row>
        <row r="521">
          <cell r="DL521">
            <v>0</v>
          </cell>
        </row>
        <row r="522">
          <cell r="DL522">
            <v>0</v>
          </cell>
        </row>
        <row r="523">
          <cell r="DL523">
            <v>0</v>
          </cell>
        </row>
        <row r="524">
          <cell r="DL524">
            <v>0</v>
          </cell>
        </row>
        <row r="525">
          <cell r="DL525">
            <v>0</v>
          </cell>
        </row>
        <row r="526">
          <cell r="DL526">
            <v>0</v>
          </cell>
        </row>
        <row r="527">
          <cell r="DL527">
            <v>0</v>
          </cell>
        </row>
        <row r="528">
          <cell r="DL528">
            <v>0</v>
          </cell>
        </row>
        <row r="529">
          <cell r="DL529">
            <v>0</v>
          </cell>
        </row>
        <row r="530">
          <cell r="DL530">
            <v>0</v>
          </cell>
        </row>
        <row r="531">
          <cell r="DL531">
            <v>0</v>
          </cell>
        </row>
        <row r="532">
          <cell r="DL532">
            <v>0</v>
          </cell>
        </row>
        <row r="533">
          <cell r="DL533">
            <v>0</v>
          </cell>
        </row>
        <row r="534">
          <cell r="DL534">
            <v>0</v>
          </cell>
        </row>
        <row r="535">
          <cell r="DL535">
            <v>0</v>
          </cell>
        </row>
        <row r="536">
          <cell r="DL536">
            <v>0</v>
          </cell>
        </row>
        <row r="537">
          <cell r="DL537">
            <v>0</v>
          </cell>
        </row>
        <row r="538">
          <cell r="DL538">
            <v>0</v>
          </cell>
        </row>
        <row r="539">
          <cell r="DL539">
            <v>0</v>
          </cell>
        </row>
        <row r="540">
          <cell r="DL540">
            <v>0</v>
          </cell>
        </row>
        <row r="541">
          <cell r="DL541">
            <v>0</v>
          </cell>
        </row>
        <row r="542">
          <cell r="DL542">
            <v>0</v>
          </cell>
        </row>
        <row r="543">
          <cell r="DL543">
            <v>0</v>
          </cell>
        </row>
        <row r="544">
          <cell r="DL544">
            <v>0</v>
          </cell>
        </row>
        <row r="545">
          <cell r="DL545">
            <v>0</v>
          </cell>
        </row>
        <row r="546">
          <cell r="DL546">
            <v>0</v>
          </cell>
        </row>
        <row r="547">
          <cell r="DL547">
            <v>0</v>
          </cell>
        </row>
        <row r="548">
          <cell r="DL548">
            <v>0</v>
          </cell>
        </row>
        <row r="549">
          <cell r="DL549">
            <v>0</v>
          </cell>
        </row>
        <row r="550">
          <cell r="DL550">
            <v>0</v>
          </cell>
        </row>
        <row r="551">
          <cell r="DL551">
            <v>0</v>
          </cell>
        </row>
        <row r="552">
          <cell r="DL552">
            <v>0</v>
          </cell>
        </row>
        <row r="553">
          <cell r="DL553">
            <v>0</v>
          </cell>
        </row>
        <row r="554">
          <cell r="DL554">
            <v>0</v>
          </cell>
        </row>
        <row r="555">
          <cell r="DL555">
            <v>0</v>
          </cell>
        </row>
        <row r="556">
          <cell r="DL556">
            <v>0</v>
          </cell>
        </row>
        <row r="557">
          <cell r="DL557">
            <v>0</v>
          </cell>
        </row>
        <row r="558">
          <cell r="DL558">
            <v>0</v>
          </cell>
        </row>
        <row r="559">
          <cell r="DL559">
            <v>0</v>
          </cell>
        </row>
        <row r="560">
          <cell r="DL560">
            <v>0</v>
          </cell>
        </row>
        <row r="561">
          <cell r="DL561">
            <v>0</v>
          </cell>
        </row>
        <row r="562">
          <cell r="DL562">
            <v>0</v>
          </cell>
        </row>
        <row r="563">
          <cell r="DL563">
            <v>0</v>
          </cell>
        </row>
        <row r="564">
          <cell r="DL564">
            <v>0</v>
          </cell>
        </row>
        <row r="565">
          <cell r="DL565">
            <v>0</v>
          </cell>
        </row>
        <row r="566">
          <cell r="DL566">
            <v>0</v>
          </cell>
        </row>
        <row r="567">
          <cell r="DL567">
            <v>0</v>
          </cell>
        </row>
        <row r="568">
          <cell r="DL568">
            <v>0</v>
          </cell>
        </row>
        <row r="569">
          <cell r="DL569">
            <v>0</v>
          </cell>
        </row>
        <row r="570">
          <cell r="DL570">
            <v>0</v>
          </cell>
        </row>
        <row r="571">
          <cell r="DL571">
            <v>0</v>
          </cell>
        </row>
        <row r="572">
          <cell r="DL572">
            <v>0</v>
          </cell>
        </row>
        <row r="573">
          <cell r="DL573">
            <v>0</v>
          </cell>
        </row>
        <row r="574">
          <cell r="DL574">
            <v>0</v>
          </cell>
        </row>
        <row r="575">
          <cell r="DL575">
            <v>0</v>
          </cell>
        </row>
        <row r="576">
          <cell r="DL576">
            <v>0</v>
          </cell>
        </row>
        <row r="577">
          <cell r="DL577">
            <v>0</v>
          </cell>
        </row>
        <row r="578">
          <cell r="DL578">
            <v>0</v>
          </cell>
        </row>
        <row r="579">
          <cell r="DL579">
            <v>0</v>
          </cell>
        </row>
        <row r="580">
          <cell r="DL580">
            <v>0</v>
          </cell>
        </row>
        <row r="581">
          <cell r="DL581">
            <v>0</v>
          </cell>
        </row>
        <row r="582">
          <cell r="DL582">
            <v>0</v>
          </cell>
        </row>
        <row r="583">
          <cell r="DL583">
            <v>0</v>
          </cell>
        </row>
        <row r="584">
          <cell r="DL584">
            <v>0</v>
          </cell>
        </row>
        <row r="585">
          <cell r="DL585">
            <v>0</v>
          </cell>
        </row>
        <row r="586">
          <cell r="DL586">
            <v>0</v>
          </cell>
        </row>
        <row r="587">
          <cell r="DL587">
            <v>0</v>
          </cell>
        </row>
        <row r="588">
          <cell r="DL588">
            <v>0</v>
          </cell>
        </row>
        <row r="589">
          <cell r="DL589">
            <v>0</v>
          </cell>
        </row>
        <row r="590">
          <cell r="DL590">
            <v>0</v>
          </cell>
        </row>
        <row r="591">
          <cell r="DL591">
            <v>0</v>
          </cell>
        </row>
        <row r="592">
          <cell r="DL592">
            <v>0</v>
          </cell>
        </row>
        <row r="593">
          <cell r="DL593">
            <v>0</v>
          </cell>
        </row>
        <row r="594">
          <cell r="DL594">
            <v>0</v>
          </cell>
        </row>
        <row r="595">
          <cell r="DL595">
            <v>0</v>
          </cell>
        </row>
        <row r="596">
          <cell r="DL596">
            <v>0</v>
          </cell>
        </row>
        <row r="597">
          <cell r="DL597">
            <v>0</v>
          </cell>
        </row>
        <row r="598">
          <cell r="DL598">
            <v>0</v>
          </cell>
        </row>
        <row r="599">
          <cell r="DL599">
            <v>0</v>
          </cell>
        </row>
        <row r="600">
          <cell r="DL600">
            <v>0</v>
          </cell>
        </row>
        <row r="601">
          <cell r="DL601">
            <v>0</v>
          </cell>
        </row>
        <row r="602">
          <cell r="DL602">
            <v>0</v>
          </cell>
        </row>
        <row r="603">
          <cell r="DL603">
            <v>0</v>
          </cell>
        </row>
        <row r="604">
          <cell r="DL604">
            <v>0</v>
          </cell>
        </row>
        <row r="605">
          <cell r="DL605">
            <v>0</v>
          </cell>
        </row>
        <row r="606">
          <cell r="DL606">
            <v>0</v>
          </cell>
        </row>
        <row r="607">
          <cell r="DL607">
            <v>0</v>
          </cell>
        </row>
        <row r="608">
          <cell r="DL608">
            <v>0</v>
          </cell>
        </row>
        <row r="609">
          <cell r="DL609">
            <v>0</v>
          </cell>
        </row>
        <row r="610">
          <cell r="DL610">
            <v>0</v>
          </cell>
        </row>
        <row r="611">
          <cell r="DL611">
            <v>0</v>
          </cell>
        </row>
        <row r="612">
          <cell r="DL612">
            <v>0</v>
          </cell>
        </row>
        <row r="613">
          <cell r="DL613">
            <v>0</v>
          </cell>
        </row>
        <row r="614">
          <cell r="DL614">
            <v>0</v>
          </cell>
        </row>
        <row r="615">
          <cell r="DL615">
            <v>0</v>
          </cell>
        </row>
        <row r="616">
          <cell r="DL616">
            <v>0</v>
          </cell>
        </row>
        <row r="617">
          <cell r="DL617">
            <v>0</v>
          </cell>
        </row>
        <row r="618">
          <cell r="DL618">
            <v>0</v>
          </cell>
        </row>
        <row r="619">
          <cell r="DL619">
            <v>0</v>
          </cell>
        </row>
        <row r="620">
          <cell r="DL620">
            <v>0</v>
          </cell>
        </row>
        <row r="621">
          <cell r="DL621">
            <v>0</v>
          </cell>
        </row>
        <row r="622">
          <cell r="DL622">
            <v>0</v>
          </cell>
        </row>
        <row r="623">
          <cell r="DL623">
            <v>0</v>
          </cell>
        </row>
        <row r="624">
          <cell r="DL624">
            <v>0</v>
          </cell>
        </row>
        <row r="625">
          <cell r="DL625">
            <v>0</v>
          </cell>
        </row>
        <row r="626">
          <cell r="DL626">
            <v>0</v>
          </cell>
        </row>
        <row r="627">
          <cell r="DL627">
            <v>0</v>
          </cell>
        </row>
        <row r="628">
          <cell r="DL628">
            <v>0</v>
          </cell>
        </row>
        <row r="629">
          <cell r="DL629">
            <v>0</v>
          </cell>
        </row>
        <row r="630">
          <cell r="DL630">
            <v>0</v>
          </cell>
        </row>
        <row r="631">
          <cell r="DL631">
            <v>0</v>
          </cell>
        </row>
        <row r="632">
          <cell r="DL632">
            <v>0</v>
          </cell>
        </row>
        <row r="633">
          <cell r="DL633">
            <v>0</v>
          </cell>
        </row>
        <row r="634">
          <cell r="DL634">
            <v>0</v>
          </cell>
        </row>
        <row r="635">
          <cell r="DL635">
            <v>0</v>
          </cell>
        </row>
        <row r="636">
          <cell r="DL636">
            <v>0</v>
          </cell>
        </row>
        <row r="637">
          <cell r="DL637">
            <v>0</v>
          </cell>
        </row>
        <row r="638">
          <cell r="DL638">
            <v>0</v>
          </cell>
        </row>
        <row r="639">
          <cell r="DL639">
            <v>0</v>
          </cell>
        </row>
        <row r="640">
          <cell r="DL640">
            <v>0</v>
          </cell>
        </row>
        <row r="641">
          <cell r="DL641">
            <v>0</v>
          </cell>
        </row>
        <row r="642">
          <cell r="DL642">
            <v>0</v>
          </cell>
        </row>
        <row r="643">
          <cell r="DL643">
            <v>0</v>
          </cell>
        </row>
        <row r="644">
          <cell r="DL644">
            <v>0</v>
          </cell>
        </row>
        <row r="645">
          <cell r="DL645">
            <v>0</v>
          </cell>
        </row>
        <row r="646">
          <cell r="DL646">
            <v>0</v>
          </cell>
        </row>
        <row r="647">
          <cell r="DL647">
            <v>0</v>
          </cell>
        </row>
        <row r="648">
          <cell r="DL648">
            <v>0</v>
          </cell>
        </row>
        <row r="649">
          <cell r="DL649">
            <v>0</v>
          </cell>
        </row>
        <row r="650">
          <cell r="DL650">
            <v>0</v>
          </cell>
        </row>
        <row r="651">
          <cell r="DL651">
            <v>0</v>
          </cell>
        </row>
        <row r="652">
          <cell r="DL652">
            <v>0</v>
          </cell>
        </row>
        <row r="653">
          <cell r="DL653">
            <v>0</v>
          </cell>
        </row>
        <row r="654">
          <cell r="DL654">
            <v>0</v>
          </cell>
        </row>
        <row r="655">
          <cell r="DL655">
            <v>0</v>
          </cell>
        </row>
        <row r="656">
          <cell r="DL656">
            <v>0</v>
          </cell>
        </row>
        <row r="657">
          <cell r="DL657">
            <v>0</v>
          </cell>
        </row>
        <row r="658">
          <cell r="DL658">
            <v>0</v>
          </cell>
        </row>
        <row r="659">
          <cell r="DL659">
            <v>0</v>
          </cell>
        </row>
        <row r="660">
          <cell r="DL660">
            <v>0</v>
          </cell>
        </row>
        <row r="661">
          <cell r="DL661">
            <v>0</v>
          </cell>
        </row>
        <row r="662">
          <cell r="DL662">
            <v>0</v>
          </cell>
        </row>
        <row r="663">
          <cell r="DL663">
            <v>0</v>
          </cell>
        </row>
        <row r="664">
          <cell r="DL664">
            <v>0</v>
          </cell>
        </row>
        <row r="665">
          <cell r="DL665">
            <v>0</v>
          </cell>
        </row>
        <row r="666">
          <cell r="DL666">
            <v>0</v>
          </cell>
        </row>
        <row r="667">
          <cell r="DL667">
            <v>0</v>
          </cell>
        </row>
        <row r="668">
          <cell r="DL668">
            <v>0</v>
          </cell>
        </row>
        <row r="669">
          <cell r="DL669">
            <v>0</v>
          </cell>
        </row>
        <row r="670">
          <cell r="DL670">
            <v>0</v>
          </cell>
        </row>
        <row r="671">
          <cell r="DL671">
            <v>0</v>
          </cell>
        </row>
        <row r="672">
          <cell r="DL672">
            <v>0</v>
          </cell>
        </row>
        <row r="673">
          <cell r="DL673">
            <v>0</v>
          </cell>
        </row>
        <row r="674">
          <cell r="DL674">
            <v>0</v>
          </cell>
        </row>
        <row r="675">
          <cell r="DL675">
            <v>0</v>
          </cell>
        </row>
        <row r="676">
          <cell r="DL676">
            <v>0</v>
          </cell>
        </row>
        <row r="677">
          <cell r="DL677">
            <v>0</v>
          </cell>
        </row>
        <row r="678">
          <cell r="DL678">
            <v>0</v>
          </cell>
        </row>
        <row r="679">
          <cell r="DL679">
            <v>0</v>
          </cell>
        </row>
        <row r="680">
          <cell r="DL680">
            <v>0</v>
          </cell>
        </row>
        <row r="681">
          <cell r="DL681">
            <v>0</v>
          </cell>
        </row>
        <row r="682">
          <cell r="DL682">
            <v>0</v>
          </cell>
        </row>
        <row r="683">
          <cell r="DL683">
            <v>0</v>
          </cell>
        </row>
        <row r="684">
          <cell r="DL684">
            <v>0</v>
          </cell>
        </row>
        <row r="685">
          <cell r="DL685">
            <v>0</v>
          </cell>
        </row>
        <row r="686">
          <cell r="DL686">
            <v>0</v>
          </cell>
        </row>
        <row r="687">
          <cell r="DL687">
            <v>0</v>
          </cell>
        </row>
        <row r="688">
          <cell r="DL688">
            <v>0</v>
          </cell>
        </row>
        <row r="689">
          <cell r="DL689">
            <v>0</v>
          </cell>
        </row>
        <row r="690">
          <cell r="DL690">
            <v>0</v>
          </cell>
        </row>
        <row r="691">
          <cell r="DL691">
            <v>0</v>
          </cell>
        </row>
        <row r="692">
          <cell r="DL692">
            <v>0</v>
          </cell>
        </row>
        <row r="693">
          <cell r="DL693">
            <v>0</v>
          </cell>
        </row>
        <row r="694">
          <cell r="DL694">
            <v>0</v>
          </cell>
        </row>
        <row r="695">
          <cell r="DL695">
            <v>0</v>
          </cell>
        </row>
        <row r="696">
          <cell r="DL696">
            <v>0</v>
          </cell>
        </row>
        <row r="697">
          <cell r="DL697">
            <v>0</v>
          </cell>
        </row>
        <row r="698">
          <cell r="DL698">
            <v>0</v>
          </cell>
        </row>
        <row r="699">
          <cell r="DL699">
            <v>0</v>
          </cell>
        </row>
        <row r="700">
          <cell r="DL700">
            <v>0</v>
          </cell>
        </row>
        <row r="701">
          <cell r="DL701">
            <v>0</v>
          </cell>
        </row>
        <row r="702">
          <cell r="DL702">
            <v>0</v>
          </cell>
        </row>
        <row r="703">
          <cell r="DL703">
            <v>0</v>
          </cell>
        </row>
        <row r="704">
          <cell r="DL704">
            <v>0</v>
          </cell>
        </row>
        <row r="705">
          <cell r="DL705">
            <v>0</v>
          </cell>
        </row>
        <row r="706">
          <cell r="DL706">
            <v>0</v>
          </cell>
        </row>
        <row r="707">
          <cell r="DL707">
            <v>0</v>
          </cell>
        </row>
        <row r="708">
          <cell r="DL708">
            <v>0</v>
          </cell>
        </row>
        <row r="709">
          <cell r="DL709">
            <v>0</v>
          </cell>
        </row>
        <row r="710">
          <cell r="DL710">
            <v>0</v>
          </cell>
        </row>
        <row r="711">
          <cell r="DL711">
            <v>0</v>
          </cell>
        </row>
        <row r="712">
          <cell r="DL712">
            <v>0</v>
          </cell>
        </row>
        <row r="713">
          <cell r="DL713">
            <v>0</v>
          </cell>
        </row>
        <row r="714">
          <cell r="DL714">
            <v>0</v>
          </cell>
        </row>
        <row r="715">
          <cell r="DL715">
            <v>0</v>
          </cell>
        </row>
        <row r="716">
          <cell r="DL716">
            <v>0</v>
          </cell>
        </row>
        <row r="717">
          <cell r="DL717">
            <v>0</v>
          </cell>
        </row>
        <row r="718">
          <cell r="DL718">
            <v>0</v>
          </cell>
        </row>
        <row r="719">
          <cell r="DL719">
            <v>0</v>
          </cell>
        </row>
        <row r="720">
          <cell r="DL720">
            <v>0</v>
          </cell>
        </row>
        <row r="721">
          <cell r="DL721">
            <v>0</v>
          </cell>
        </row>
        <row r="722">
          <cell r="DL722">
            <v>0</v>
          </cell>
        </row>
        <row r="723">
          <cell r="DL723">
            <v>0</v>
          </cell>
        </row>
        <row r="724">
          <cell r="DL724">
            <v>0</v>
          </cell>
        </row>
        <row r="725">
          <cell r="DL725">
            <v>0</v>
          </cell>
        </row>
        <row r="726">
          <cell r="DL726">
            <v>0</v>
          </cell>
        </row>
        <row r="727">
          <cell r="DL727">
            <v>0</v>
          </cell>
        </row>
        <row r="728">
          <cell r="DL728">
            <v>0</v>
          </cell>
        </row>
        <row r="729">
          <cell r="DL729">
            <v>0</v>
          </cell>
        </row>
        <row r="730">
          <cell r="DL730">
            <v>0</v>
          </cell>
        </row>
        <row r="731">
          <cell r="DL731">
            <v>0</v>
          </cell>
        </row>
        <row r="732">
          <cell r="DL732">
            <v>0</v>
          </cell>
        </row>
        <row r="733">
          <cell r="DL733">
            <v>0</v>
          </cell>
        </row>
        <row r="734">
          <cell r="DL734">
            <v>0</v>
          </cell>
        </row>
        <row r="735">
          <cell r="DL735">
            <v>0</v>
          </cell>
        </row>
        <row r="736">
          <cell r="DL736">
            <v>0</v>
          </cell>
        </row>
        <row r="737">
          <cell r="DL737">
            <v>0</v>
          </cell>
        </row>
        <row r="738">
          <cell r="DL738">
            <v>0</v>
          </cell>
        </row>
        <row r="739">
          <cell r="DL739">
            <v>0</v>
          </cell>
        </row>
        <row r="740">
          <cell r="DL740">
            <v>0</v>
          </cell>
        </row>
        <row r="741">
          <cell r="DL741">
            <v>0</v>
          </cell>
        </row>
        <row r="742">
          <cell r="DL742">
            <v>0</v>
          </cell>
        </row>
        <row r="743">
          <cell r="DL743">
            <v>0</v>
          </cell>
        </row>
        <row r="744">
          <cell r="DL744">
            <v>0</v>
          </cell>
        </row>
        <row r="745">
          <cell r="DL745">
            <v>0</v>
          </cell>
        </row>
        <row r="746">
          <cell r="DL746">
            <v>0</v>
          </cell>
        </row>
        <row r="747">
          <cell r="DL747">
            <v>0</v>
          </cell>
        </row>
        <row r="748">
          <cell r="DL748">
            <v>0</v>
          </cell>
        </row>
        <row r="749">
          <cell r="DL749">
            <v>0</v>
          </cell>
        </row>
        <row r="750">
          <cell r="DL750">
            <v>0</v>
          </cell>
        </row>
        <row r="751">
          <cell r="DL751">
            <v>0</v>
          </cell>
        </row>
        <row r="752">
          <cell r="DL752">
            <v>0</v>
          </cell>
        </row>
        <row r="753">
          <cell r="DL753">
            <v>0</v>
          </cell>
        </row>
        <row r="754">
          <cell r="DL754">
            <v>0</v>
          </cell>
        </row>
        <row r="755">
          <cell r="DL755">
            <v>0</v>
          </cell>
        </row>
        <row r="756">
          <cell r="DL756">
            <v>0</v>
          </cell>
        </row>
        <row r="757">
          <cell r="DL757">
            <v>0</v>
          </cell>
        </row>
        <row r="758">
          <cell r="DL758">
            <v>0</v>
          </cell>
        </row>
        <row r="759">
          <cell r="DL759">
            <v>0</v>
          </cell>
        </row>
        <row r="760">
          <cell r="DL760">
            <v>0</v>
          </cell>
        </row>
        <row r="761">
          <cell r="DL761">
            <v>0</v>
          </cell>
        </row>
        <row r="762">
          <cell r="DL762">
            <v>0</v>
          </cell>
        </row>
        <row r="763">
          <cell r="DL763">
            <v>0</v>
          </cell>
        </row>
        <row r="764">
          <cell r="DL764">
            <v>0</v>
          </cell>
        </row>
        <row r="765">
          <cell r="DL765">
            <v>0</v>
          </cell>
        </row>
        <row r="766">
          <cell r="DL766">
            <v>0</v>
          </cell>
        </row>
        <row r="767">
          <cell r="DL767">
            <v>0</v>
          </cell>
        </row>
        <row r="768">
          <cell r="DL768">
            <v>0</v>
          </cell>
        </row>
        <row r="769">
          <cell r="DL769">
            <v>0</v>
          </cell>
        </row>
        <row r="770">
          <cell r="DL770">
            <v>0</v>
          </cell>
        </row>
        <row r="771">
          <cell r="DL771">
            <v>0</v>
          </cell>
        </row>
        <row r="772">
          <cell r="DL772">
            <v>0</v>
          </cell>
        </row>
        <row r="773">
          <cell r="DL773">
            <v>0</v>
          </cell>
        </row>
        <row r="774">
          <cell r="DL774">
            <v>0</v>
          </cell>
        </row>
        <row r="775">
          <cell r="DL775">
            <v>0</v>
          </cell>
        </row>
        <row r="776">
          <cell r="DL776">
            <v>0</v>
          </cell>
        </row>
        <row r="777">
          <cell r="DL777">
            <v>0</v>
          </cell>
        </row>
        <row r="778">
          <cell r="DL778">
            <v>0</v>
          </cell>
        </row>
        <row r="779">
          <cell r="DL779">
            <v>0</v>
          </cell>
        </row>
        <row r="780">
          <cell r="DL780">
            <v>0</v>
          </cell>
        </row>
        <row r="781">
          <cell r="DL781">
            <v>0</v>
          </cell>
        </row>
        <row r="782">
          <cell r="DL782">
            <v>0</v>
          </cell>
        </row>
        <row r="783">
          <cell r="DL783">
            <v>0</v>
          </cell>
        </row>
        <row r="784">
          <cell r="DL784">
            <v>0</v>
          </cell>
        </row>
        <row r="785">
          <cell r="DL785">
            <v>0</v>
          </cell>
        </row>
        <row r="786">
          <cell r="DL786">
            <v>0</v>
          </cell>
        </row>
        <row r="787">
          <cell r="DL787">
            <v>0</v>
          </cell>
        </row>
        <row r="788">
          <cell r="DL788">
            <v>0</v>
          </cell>
        </row>
        <row r="789">
          <cell r="DL789">
            <v>0</v>
          </cell>
        </row>
        <row r="790">
          <cell r="DL790">
            <v>0</v>
          </cell>
        </row>
        <row r="791">
          <cell r="DL791">
            <v>0</v>
          </cell>
        </row>
        <row r="792">
          <cell r="DL792">
            <v>0</v>
          </cell>
        </row>
        <row r="793">
          <cell r="DL793">
            <v>0</v>
          </cell>
        </row>
        <row r="794">
          <cell r="DL794">
            <v>0</v>
          </cell>
        </row>
        <row r="795">
          <cell r="DL795">
            <v>0</v>
          </cell>
        </row>
        <row r="796">
          <cell r="DL796">
            <v>0</v>
          </cell>
        </row>
        <row r="797">
          <cell r="DL797">
            <v>0</v>
          </cell>
        </row>
        <row r="798">
          <cell r="DL798">
            <v>0</v>
          </cell>
        </row>
        <row r="799">
          <cell r="DL799">
            <v>0</v>
          </cell>
        </row>
        <row r="800">
          <cell r="DL800">
            <v>0</v>
          </cell>
        </row>
        <row r="801">
          <cell r="DL801">
            <v>0</v>
          </cell>
        </row>
        <row r="802">
          <cell r="DL802">
            <v>0</v>
          </cell>
        </row>
        <row r="803">
          <cell r="DL803">
            <v>0</v>
          </cell>
        </row>
        <row r="804">
          <cell r="DL804">
            <v>0</v>
          </cell>
        </row>
        <row r="805">
          <cell r="DL805">
            <v>0</v>
          </cell>
        </row>
        <row r="806">
          <cell r="DL806">
            <v>0</v>
          </cell>
        </row>
        <row r="807">
          <cell r="DL807">
            <v>0</v>
          </cell>
        </row>
        <row r="808">
          <cell r="DL808">
            <v>0</v>
          </cell>
        </row>
        <row r="809">
          <cell r="DL809">
            <v>0</v>
          </cell>
        </row>
        <row r="810">
          <cell r="DL810">
            <v>0</v>
          </cell>
        </row>
        <row r="811">
          <cell r="DL811">
            <v>0</v>
          </cell>
        </row>
        <row r="812">
          <cell r="DL812">
            <v>0</v>
          </cell>
        </row>
        <row r="813">
          <cell r="DL813">
            <v>0</v>
          </cell>
        </row>
        <row r="814">
          <cell r="DL814">
            <v>0</v>
          </cell>
        </row>
        <row r="815">
          <cell r="DL815">
            <v>0</v>
          </cell>
        </row>
        <row r="816">
          <cell r="DL816">
            <v>0</v>
          </cell>
        </row>
        <row r="817">
          <cell r="DL817">
            <v>0</v>
          </cell>
        </row>
        <row r="818">
          <cell r="DL818">
            <v>0</v>
          </cell>
        </row>
        <row r="819">
          <cell r="DL819">
            <v>0</v>
          </cell>
        </row>
        <row r="820">
          <cell r="DL820">
            <v>0</v>
          </cell>
        </row>
        <row r="821">
          <cell r="DL821">
            <v>0</v>
          </cell>
        </row>
        <row r="822">
          <cell r="DL822">
            <v>0</v>
          </cell>
        </row>
        <row r="823">
          <cell r="DL823">
            <v>0</v>
          </cell>
        </row>
        <row r="824">
          <cell r="DL824">
            <v>0</v>
          </cell>
        </row>
        <row r="825">
          <cell r="DL825">
            <v>0</v>
          </cell>
        </row>
        <row r="826">
          <cell r="DL826">
            <v>0</v>
          </cell>
        </row>
        <row r="827">
          <cell r="DL827">
            <v>0</v>
          </cell>
        </row>
        <row r="828">
          <cell r="DL828">
            <v>0</v>
          </cell>
        </row>
        <row r="829">
          <cell r="DL829">
            <v>0</v>
          </cell>
        </row>
        <row r="830">
          <cell r="DL830">
            <v>0</v>
          </cell>
        </row>
        <row r="831">
          <cell r="DL831">
            <v>0</v>
          </cell>
        </row>
        <row r="832">
          <cell r="DL832">
            <v>0</v>
          </cell>
        </row>
        <row r="833">
          <cell r="DL833">
            <v>0</v>
          </cell>
        </row>
        <row r="834">
          <cell r="DL834">
            <v>0</v>
          </cell>
        </row>
        <row r="835">
          <cell r="DL835">
            <v>0</v>
          </cell>
        </row>
        <row r="836">
          <cell r="DL836">
            <v>0</v>
          </cell>
        </row>
        <row r="837">
          <cell r="DL837">
            <v>0</v>
          </cell>
        </row>
        <row r="838">
          <cell r="DL838">
            <v>0</v>
          </cell>
        </row>
        <row r="839">
          <cell r="DL839">
            <v>0</v>
          </cell>
        </row>
        <row r="840">
          <cell r="DL840">
            <v>0</v>
          </cell>
        </row>
        <row r="841">
          <cell r="DL841">
            <v>0</v>
          </cell>
        </row>
        <row r="842">
          <cell r="DL842">
            <v>0</v>
          </cell>
        </row>
        <row r="843">
          <cell r="DL843">
            <v>0</v>
          </cell>
        </row>
        <row r="844">
          <cell r="DL844">
            <v>0</v>
          </cell>
        </row>
        <row r="845">
          <cell r="DL845">
            <v>0</v>
          </cell>
        </row>
        <row r="846">
          <cell r="DL846">
            <v>0</v>
          </cell>
        </row>
        <row r="847">
          <cell r="DL847">
            <v>0</v>
          </cell>
        </row>
        <row r="848">
          <cell r="DL848">
            <v>0</v>
          </cell>
        </row>
        <row r="849">
          <cell r="DL849">
            <v>0</v>
          </cell>
        </row>
        <row r="850">
          <cell r="DL850">
            <v>0</v>
          </cell>
        </row>
        <row r="851">
          <cell r="DL851">
            <v>0</v>
          </cell>
        </row>
        <row r="852">
          <cell r="DL852">
            <v>0</v>
          </cell>
        </row>
        <row r="853">
          <cell r="DL853">
            <v>0</v>
          </cell>
        </row>
        <row r="854">
          <cell r="DL854">
            <v>0</v>
          </cell>
        </row>
        <row r="855">
          <cell r="DL855">
            <v>0</v>
          </cell>
        </row>
        <row r="856">
          <cell r="DL856">
            <v>0</v>
          </cell>
        </row>
        <row r="857">
          <cell r="DL857">
            <v>0</v>
          </cell>
        </row>
        <row r="858">
          <cell r="DL858">
            <v>0</v>
          </cell>
        </row>
        <row r="859">
          <cell r="DL859">
            <v>0</v>
          </cell>
        </row>
        <row r="860">
          <cell r="DL860">
            <v>0</v>
          </cell>
        </row>
        <row r="861">
          <cell r="DL861">
            <v>0</v>
          </cell>
        </row>
        <row r="862">
          <cell r="DL862">
            <v>0</v>
          </cell>
        </row>
        <row r="863">
          <cell r="DL863">
            <v>0</v>
          </cell>
        </row>
        <row r="864">
          <cell r="DL864">
            <v>0</v>
          </cell>
        </row>
        <row r="865">
          <cell r="DL865">
            <v>0</v>
          </cell>
        </row>
        <row r="866">
          <cell r="DL866">
            <v>0</v>
          </cell>
        </row>
        <row r="867">
          <cell r="DL867">
            <v>0</v>
          </cell>
        </row>
        <row r="868">
          <cell r="DL868">
            <v>0</v>
          </cell>
        </row>
        <row r="869">
          <cell r="DL869">
            <v>0</v>
          </cell>
        </row>
        <row r="870">
          <cell r="DL870">
            <v>0</v>
          </cell>
        </row>
        <row r="871">
          <cell r="DL871">
            <v>0</v>
          </cell>
        </row>
        <row r="872">
          <cell r="DL872">
            <v>0</v>
          </cell>
        </row>
        <row r="873">
          <cell r="DL873">
            <v>0</v>
          </cell>
        </row>
        <row r="874">
          <cell r="DL874">
            <v>0</v>
          </cell>
        </row>
        <row r="875">
          <cell r="DL875">
            <v>0</v>
          </cell>
        </row>
        <row r="876">
          <cell r="DL876">
            <v>0</v>
          </cell>
        </row>
        <row r="877">
          <cell r="DL877">
            <v>0</v>
          </cell>
        </row>
        <row r="878">
          <cell r="DL878">
            <v>0</v>
          </cell>
        </row>
        <row r="879">
          <cell r="DL879">
            <v>0</v>
          </cell>
        </row>
        <row r="880">
          <cell r="DL880">
            <v>0</v>
          </cell>
        </row>
        <row r="881">
          <cell r="DL881">
            <v>0</v>
          </cell>
        </row>
        <row r="882">
          <cell r="DL882">
            <v>0</v>
          </cell>
        </row>
        <row r="883">
          <cell r="DL883">
            <v>0</v>
          </cell>
        </row>
        <row r="884">
          <cell r="DL884">
            <v>0</v>
          </cell>
        </row>
        <row r="885">
          <cell r="DL885">
            <v>0</v>
          </cell>
        </row>
        <row r="886">
          <cell r="DL886">
            <v>0</v>
          </cell>
        </row>
        <row r="887">
          <cell r="DL887">
            <v>0</v>
          </cell>
        </row>
        <row r="888">
          <cell r="DL888">
            <v>0</v>
          </cell>
        </row>
        <row r="889">
          <cell r="DL889">
            <v>0</v>
          </cell>
        </row>
        <row r="890">
          <cell r="DL890">
            <v>0</v>
          </cell>
        </row>
        <row r="891">
          <cell r="DL891">
            <v>0</v>
          </cell>
        </row>
        <row r="892">
          <cell r="DL892">
            <v>0</v>
          </cell>
        </row>
        <row r="893">
          <cell r="DL893">
            <v>0</v>
          </cell>
        </row>
        <row r="894">
          <cell r="DL894">
            <v>0</v>
          </cell>
        </row>
        <row r="895">
          <cell r="DL895">
            <v>0</v>
          </cell>
        </row>
        <row r="896">
          <cell r="DL896">
            <v>0</v>
          </cell>
        </row>
        <row r="897">
          <cell r="DL897">
            <v>0</v>
          </cell>
        </row>
        <row r="898">
          <cell r="DL898">
            <v>0</v>
          </cell>
        </row>
        <row r="899">
          <cell r="DL899">
            <v>0</v>
          </cell>
        </row>
        <row r="900">
          <cell r="DL900">
            <v>0</v>
          </cell>
        </row>
        <row r="901">
          <cell r="DL901">
            <v>0</v>
          </cell>
        </row>
        <row r="902">
          <cell r="DL902">
            <v>0</v>
          </cell>
        </row>
        <row r="903">
          <cell r="DL903">
            <v>0</v>
          </cell>
        </row>
        <row r="904">
          <cell r="DL904">
            <v>0</v>
          </cell>
        </row>
        <row r="905">
          <cell r="DL905">
            <v>0</v>
          </cell>
        </row>
        <row r="906">
          <cell r="DL906">
            <v>0</v>
          </cell>
        </row>
        <row r="907">
          <cell r="DL907">
            <v>0</v>
          </cell>
        </row>
        <row r="908">
          <cell r="DL908">
            <v>0</v>
          </cell>
        </row>
        <row r="909">
          <cell r="DL909">
            <v>0</v>
          </cell>
        </row>
        <row r="910">
          <cell r="DL910">
            <v>0</v>
          </cell>
        </row>
        <row r="911">
          <cell r="DL911">
            <v>0</v>
          </cell>
        </row>
        <row r="912">
          <cell r="DL912">
            <v>0</v>
          </cell>
        </row>
        <row r="913">
          <cell r="DL913">
            <v>0</v>
          </cell>
        </row>
        <row r="914">
          <cell r="DL914">
            <v>0</v>
          </cell>
        </row>
        <row r="915">
          <cell r="DL915">
            <v>0</v>
          </cell>
        </row>
        <row r="916">
          <cell r="DL916">
            <v>0</v>
          </cell>
        </row>
        <row r="917">
          <cell r="DL917">
            <v>0</v>
          </cell>
        </row>
        <row r="918">
          <cell r="DL918">
            <v>0</v>
          </cell>
        </row>
        <row r="919">
          <cell r="DL919">
            <v>0</v>
          </cell>
        </row>
        <row r="920">
          <cell r="DL920">
            <v>0</v>
          </cell>
        </row>
        <row r="921">
          <cell r="DL921">
            <v>0</v>
          </cell>
        </row>
        <row r="922">
          <cell r="DL922">
            <v>0</v>
          </cell>
        </row>
        <row r="923">
          <cell r="DL923">
            <v>0</v>
          </cell>
        </row>
        <row r="924">
          <cell r="DL924">
            <v>0</v>
          </cell>
        </row>
        <row r="925">
          <cell r="DL925">
            <v>0</v>
          </cell>
        </row>
        <row r="926">
          <cell r="DL926">
            <v>0</v>
          </cell>
        </row>
        <row r="927">
          <cell r="DL927">
            <v>0</v>
          </cell>
        </row>
        <row r="928">
          <cell r="DL928">
            <v>0</v>
          </cell>
        </row>
        <row r="929">
          <cell r="DL929">
            <v>0</v>
          </cell>
        </row>
        <row r="930">
          <cell r="DL930">
            <v>0</v>
          </cell>
        </row>
        <row r="931">
          <cell r="DL931">
            <v>0</v>
          </cell>
        </row>
        <row r="932">
          <cell r="DL932">
            <v>0</v>
          </cell>
        </row>
        <row r="933">
          <cell r="DL933">
            <v>0</v>
          </cell>
        </row>
        <row r="934">
          <cell r="DL934">
            <v>0</v>
          </cell>
        </row>
        <row r="935">
          <cell r="DL935">
            <v>0</v>
          </cell>
        </row>
        <row r="936">
          <cell r="DL936">
            <v>0</v>
          </cell>
        </row>
        <row r="937">
          <cell r="DL937">
            <v>0</v>
          </cell>
        </row>
        <row r="938">
          <cell r="DL938">
            <v>0</v>
          </cell>
        </row>
        <row r="939">
          <cell r="DL939">
            <v>0</v>
          </cell>
        </row>
        <row r="940">
          <cell r="DL940">
            <v>0</v>
          </cell>
        </row>
        <row r="941">
          <cell r="DL941">
            <v>0</v>
          </cell>
        </row>
        <row r="942">
          <cell r="DL942">
            <v>0</v>
          </cell>
        </row>
        <row r="943">
          <cell r="DL943">
            <v>0</v>
          </cell>
        </row>
        <row r="944">
          <cell r="DL944">
            <v>0</v>
          </cell>
        </row>
        <row r="945">
          <cell r="DL945">
            <v>0</v>
          </cell>
        </row>
        <row r="946">
          <cell r="DL946">
            <v>0</v>
          </cell>
        </row>
        <row r="947">
          <cell r="DL947">
            <v>0</v>
          </cell>
        </row>
        <row r="948">
          <cell r="DL948">
            <v>0</v>
          </cell>
        </row>
        <row r="949">
          <cell r="DL949">
            <v>0</v>
          </cell>
        </row>
        <row r="950">
          <cell r="DL950">
            <v>0</v>
          </cell>
        </row>
        <row r="951">
          <cell r="DL951">
            <v>0</v>
          </cell>
        </row>
        <row r="952">
          <cell r="DL952">
            <v>0</v>
          </cell>
        </row>
        <row r="953">
          <cell r="DL953">
            <v>0</v>
          </cell>
        </row>
        <row r="954">
          <cell r="DL954">
            <v>0</v>
          </cell>
        </row>
        <row r="955">
          <cell r="DL955">
            <v>0</v>
          </cell>
        </row>
        <row r="956">
          <cell r="DL956">
            <v>0</v>
          </cell>
        </row>
        <row r="957">
          <cell r="DL957">
            <v>0</v>
          </cell>
        </row>
        <row r="958">
          <cell r="DL958">
            <v>0</v>
          </cell>
        </row>
        <row r="959">
          <cell r="DL959">
            <v>0</v>
          </cell>
        </row>
        <row r="960">
          <cell r="DL960">
            <v>0</v>
          </cell>
        </row>
        <row r="961">
          <cell r="DL961">
            <v>0</v>
          </cell>
        </row>
        <row r="962">
          <cell r="DL962">
            <v>0</v>
          </cell>
        </row>
        <row r="963">
          <cell r="DL963">
            <v>0</v>
          </cell>
        </row>
        <row r="964">
          <cell r="DL964">
            <v>0</v>
          </cell>
        </row>
        <row r="965">
          <cell r="DL965">
            <v>0</v>
          </cell>
        </row>
        <row r="966">
          <cell r="DL966">
            <v>0</v>
          </cell>
        </row>
        <row r="967">
          <cell r="DL967">
            <v>0</v>
          </cell>
        </row>
        <row r="968">
          <cell r="DL968">
            <v>0</v>
          </cell>
        </row>
        <row r="969">
          <cell r="DL969">
            <v>0</v>
          </cell>
        </row>
        <row r="970">
          <cell r="DL970">
            <v>0</v>
          </cell>
        </row>
        <row r="971">
          <cell r="DL971">
            <v>0</v>
          </cell>
        </row>
        <row r="972">
          <cell r="DL972">
            <v>0</v>
          </cell>
        </row>
        <row r="973">
          <cell r="DL973">
            <v>0</v>
          </cell>
        </row>
        <row r="974">
          <cell r="DL974">
            <v>0</v>
          </cell>
        </row>
        <row r="975">
          <cell r="DL975">
            <v>0</v>
          </cell>
        </row>
        <row r="976">
          <cell r="DL976">
            <v>0</v>
          </cell>
        </row>
        <row r="977">
          <cell r="DL977">
            <v>0</v>
          </cell>
        </row>
        <row r="978">
          <cell r="DL978">
            <v>0</v>
          </cell>
        </row>
        <row r="979">
          <cell r="DL979">
            <v>0</v>
          </cell>
        </row>
        <row r="980">
          <cell r="DL980">
            <v>0</v>
          </cell>
        </row>
        <row r="981">
          <cell r="DL981">
            <v>0</v>
          </cell>
        </row>
        <row r="982">
          <cell r="DL982">
            <v>0</v>
          </cell>
        </row>
        <row r="983">
          <cell r="DL983">
            <v>0</v>
          </cell>
        </row>
        <row r="984">
          <cell r="DL984">
            <v>0</v>
          </cell>
        </row>
        <row r="985">
          <cell r="DL985">
            <v>0</v>
          </cell>
        </row>
        <row r="986">
          <cell r="DL986">
            <v>0</v>
          </cell>
        </row>
        <row r="987">
          <cell r="DL987">
            <v>0</v>
          </cell>
        </row>
        <row r="988">
          <cell r="DL988">
            <v>0</v>
          </cell>
        </row>
        <row r="989">
          <cell r="DL989">
            <v>0</v>
          </cell>
        </row>
        <row r="990">
          <cell r="DL990">
            <v>0</v>
          </cell>
        </row>
        <row r="991">
          <cell r="DL991">
            <v>0</v>
          </cell>
        </row>
        <row r="992">
          <cell r="DL992">
            <v>0</v>
          </cell>
        </row>
        <row r="993">
          <cell r="DL993">
            <v>0</v>
          </cell>
        </row>
        <row r="994">
          <cell r="DL994">
            <v>0</v>
          </cell>
        </row>
        <row r="995">
          <cell r="DL995">
            <v>0</v>
          </cell>
        </row>
        <row r="996">
          <cell r="DL996">
            <v>0</v>
          </cell>
        </row>
        <row r="997">
          <cell r="DL997">
            <v>0</v>
          </cell>
        </row>
        <row r="998">
          <cell r="DL998">
            <v>0</v>
          </cell>
        </row>
        <row r="999">
          <cell r="DL999">
            <v>0</v>
          </cell>
        </row>
        <row r="1000">
          <cell r="DL1000">
            <v>0</v>
          </cell>
        </row>
        <row r="1001">
          <cell r="DL1001">
            <v>0</v>
          </cell>
        </row>
        <row r="1002">
          <cell r="DL1002">
            <v>0</v>
          </cell>
        </row>
        <row r="1003">
          <cell r="DL1003">
            <v>0</v>
          </cell>
        </row>
        <row r="1004">
          <cell r="DL1004">
            <v>0</v>
          </cell>
        </row>
        <row r="1005">
          <cell r="DL1005">
            <v>0</v>
          </cell>
        </row>
        <row r="1006">
          <cell r="DL1006">
            <v>0</v>
          </cell>
        </row>
        <row r="1007">
          <cell r="DL1007">
            <v>0</v>
          </cell>
        </row>
        <row r="1008">
          <cell r="DL1008">
            <v>0</v>
          </cell>
        </row>
        <row r="1009">
          <cell r="DL1009">
            <v>0</v>
          </cell>
        </row>
        <row r="1010">
          <cell r="DL1010">
            <v>0</v>
          </cell>
        </row>
        <row r="1011">
          <cell r="DL1011">
            <v>0</v>
          </cell>
        </row>
        <row r="1012">
          <cell r="DL1012">
            <v>0</v>
          </cell>
        </row>
        <row r="1013">
          <cell r="DL1013">
            <v>0</v>
          </cell>
        </row>
        <row r="1014">
          <cell r="DL1014">
            <v>0</v>
          </cell>
        </row>
        <row r="1015">
          <cell r="DL1015">
            <v>0</v>
          </cell>
        </row>
        <row r="1016">
          <cell r="DL1016">
            <v>0</v>
          </cell>
        </row>
        <row r="1017">
          <cell r="DL1017">
            <v>0</v>
          </cell>
        </row>
        <row r="1018">
          <cell r="DL1018">
            <v>0</v>
          </cell>
        </row>
        <row r="1019">
          <cell r="DL1019">
            <v>0</v>
          </cell>
        </row>
        <row r="1020">
          <cell r="DL1020">
            <v>0</v>
          </cell>
        </row>
        <row r="1021">
          <cell r="DL1021">
            <v>0</v>
          </cell>
        </row>
        <row r="1022">
          <cell r="DL1022">
            <v>0</v>
          </cell>
        </row>
        <row r="1023">
          <cell r="DL1023">
            <v>0</v>
          </cell>
        </row>
        <row r="1024">
          <cell r="DL1024">
            <v>0</v>
          </cell>
        </row>
        <row r="1025">
          <cell r="DL1025">
            <v>0</v>
          </cell>
        </row>
        <row r="1026">
          <cell r="DL1026">
            <v>0</v>
          </cell>
        </row>
        <row r="1027">
          <cell r="DL1027">
            <v>0</v>
          </cell>
        </row>
        <row r="1028">
          <cell r="DL1028">
            <v>0</v>
          </cell>
        </row>
        <row r="1029">
          <cell r="DL1029">
            <v>0</v>
          </cell>
        </row>
        <row r="1030">
          <cell r="DL1030">
            <v>0</v>
          </cell>
        </row>
        <row r="1031">
          <cell r="DL1031">
            <v>0</v>
          </cell>
        </row>
        <row r="1032">
          <cell r="DL1032">
            <v>0</v>
          </cell>
        </row>
        <row r="1033">
          <cell r="DL1033">
            <v>0</v>
          </cell>
        </row>
        <row r="1034">
          <cell r="DL1034">
            <v>0</v>
          </cell>
        </row>
        <row r="1035">
          <cell r="DL1035">
            <v>0</v>
          </cell>
        </row>
        <row r="1036">
          <cell r="DL1036">
            <v>0</v>
          </cell>
        </row>
        <row r="1037">
          <cell r="DL1037">
            <v>0</v>
          </cell>
        </row>
        <row r="1038">
          <cell r="DL1038">
            <v>0</v>
          </cell>
        </row>
        <row r="1039">
          <cell r="DL1039">
            <v>0</v>
          </cell>
        </row>
        <row r="1040">
          <cell r="DL1040">
            <v>0</v>
          </cell>
        </row>
        <row r="1041">
          <cell r="DL1041">
            <v>0</v>
          </cell>
        </row>
        <row r="1042">
          <cell r="DL1042">
            <v>0</v>
          </cell>
        </row>
        <row r="1043">
          <cell r="DL1043">
            <v>0</v>
          </cell>
        </row>
        <row r="1044">
          <cell r="DL1044">
            <v>0</v>
          </cell>
        </row>
        <row r="1045">
          <cell r="DL1045">
            <v>0</v>
          </cell>
        </row>
        <row r="1046">
          <cell r="DL1046">
            <v>0</v>
          </cell>
        </row>
        <row r="1047">
          <cell r="DL1047">
            <v>0</v>
          </cell>
        </row>
        <row r="1048">
          <cell r="DL1048">
            <v>0</v>
          </cell>
        </row>
        <row r="1049">
          <cell r="DL1049">
            <v>0</v>
          </cell>
        </row>
        <row r="1050">
          <cell r="DL1050">
            <v>0</v>
          </cell>
        </row>
        <row r="1051">
          <cell r="DL1051">
            <v>0</v>
          </cell>
        </row>
        <row r="1052">
          <cell r="DL1052">
            <v>0</v>
          </cell>
        </row>
        <row r="1053">
          <cell r="DL1053">
            <v>0</v>
          </cell>
        </row>
        <row r="1054">
          <cell r="DL1054">
            <v>0</v>
          </cell>
        </row>
        <row r="1055">
          <cell r="DL1055">
            <v>0</v>
          </cell>
        </row>
        <row r="1056">
          <cell r="DL1056">
            <v>0</v>
          </cell>
        </row>
        <row r="1057">
          <cell r="DL1057">
            <v>0</v>
          </cell>
        </row>
        <row r="1058">
          <cell r="DL1058">
            <v>0</v>
          </cell>
        </row>
        <row r="1059">
          <cell r="DL1059">
            <v>0</v>
          </cell>
        </row>
        <row r="1060">
          <cell r="DL1060">
            <v>0</v>
          </cell>
        </row>
        <row r="1061">
          <cell r="DL1061">
            <v>0</v>
          </cell>
        </row>
        <row r="1062">
          <cell r="DL1062">
            <v>0</v>
          </cell>
        </row>
        <row r="1063">
          <cell r="DL1063">
            <v>0</v>
          </cell>
        </row>
        <row r="1064">
          <cell r="DL1064">
            <v>0</v>
          </cell>
        </row>
        <row r="1065">
          <cell r="DL1065">
            <v>0</v>
          </cell>
        </row>
        <row r="1066">
          <cell r="DL1066">
            <v>0</v>
          </cell>
        </row>
        <row r="1067">
          <cell r="DL1067">
            <v>0</v>
          </cell>
        </row>
        <row r="1068">
          <cell r="DL1068">
            <v>0</v>
          </cell>
        </row>
        <row r="1069">
          <cell r="DL1069">
            <v>0</v>
          </cell>
        </row>
        <row r="1070">
          <cell r="DL1070">
            <v>0</v>
          </cell>
        </row>
        <row r="1071">
          <cell r="DL1071">
            <v>0</v>
          </cell>
        </row>
        <row r="1072">
          <cell r="DL1072">
            <v>0</v>
          </cell>
        </row>
        <row r="1073">
          <cell r="DL1073">
            <v>0</v>
          </cell>
        </row>
        <row r="1074">
          <cell r="DL1074">
            <v>0</v>
          </cell>
        </row>
        <row r="1075">
          <cell r="DL1075">
            <v>0</v>
          </cell>
        </row>
        <row r="1076">
          <cell r="DL1076">
            <v>0</v>
          </cell>
        </row>
        <row r="1077">
          <cell r="DL1077">
            <v>0</v>
          </cell>
        </row>
        <row r="1078">
          <cell r="DL1078">
            <v>0</v>
          </cell>
        </row>
        <row r="1079">
          <cell r="DL1079">
            <v>0</v>
          </cell>
        </row>
        <row r="1080">
          <cell r="DL1080">
            <v>0</v>
          </cell>
        </row>
        <row r="1081">
          <cell r="DL1081">
            <v>0</v>
          </cell>
        </row>
        <row r="1082">
          <cell r="DL1082">
            <v>0</v>
          </cell>
        </row>
        <row r="1083">
          <cell r="DL1083">
            <v>0</v>
          </cell>
        </row>
        <row r="1084">
          <cell r="DL1084">
            <v>0</v>
          </cell>
        </row>
        <row r="1085">
          <cell r="DL1085">
            <v>0</v>
          </cell>
        </row>
        <row r="1086">
          <cell r="DL1086">
            <v>0</v>
          </cell>
        </row>
        <row r="1087">
          <cell r="DL1087">
            <v>0</v>
          </cell>
        </row>
        <row r="1088">
          <cell r="DL1088">
            <v>0</v>
          </cell>
        </row>
        <row r="1089">
          <cell r="DL1089">
            <v>0</v>
          </cell>
        </row>
        <row r="1090">
          <cell r="DL1090">
            <v>0</v>
          </cell>
        </row>
        <row r="1091">
          <cell r="DL1091">
            <v>0</v>
          </cell>
        </row>
        <row r="1092">
          <cell r="DL1092">
            <v>0</v>
          </cell>
        </row>
        <row r="1093">
          <cell r="DL1093">
            <v>0</v>
          </cell>
        </row>
        <row r="1094">
          <cell r="DL1094">
            <v>0</v>
          </cell>
        </row>
        <row r="1095">
          <cell r="DL1095">
            <v>0</v>
          </cell>
        </row>
        <row r="1096">
          <cell r="DL1096">
            <v>0</v>
          </cell>
        </row>
        <row r="1097">
          <cell r="DL1097">
            <v>0</v>
          </cell>
        </row>
        <row r="1098">
          <cell r="DL1098">
            <v>0</v>
          </cell>
        </row>
        <row r="1099">
          <cell r="DL1099">
            <v>0</v>
          </cell>
        </row>
        <row r="1100">
          <cell r="DL1100">
            <v>0</v>
          </cell>
        </row>
        <row r="1101">
          <cell r="DL1101">
            <v>0</v>
          </cell>
        </row>
        <row r="1102">
          <cell r="DL1102">
            <v>0</v>
          </cell>
        </row>
        <row r="1103">
          <cell r="DL1103">
            <v>0</v>
          </cell>
        </row>
        <row r="1104">
          <cell r="DL1104">
            <v>0</v>
          </cell>
        </row>
        <row r="1105">
          <cell r="DL1105">
            <v>0</v>
          </cell>
        </row>
        <row r="1106">
          <cell r="DL1106">
            <v>0</v>
          </cell>
        </row>
        <row r="1107">
          <cell r="DL1107">
            <v>0</v>
          </cell>
        </row>
        <row r="1108">
          <cell r="DL1108">
            <v>0</v>
          </cell>
        </row>
        <row r="1109">
          <cell r="DL1109">
            <v>0</v>
          </cell>
        </row>
        <row r="1110">
          <cell r="DL1110">
            <v>0</v>
          </cell>
        </row>
        <row r="1111">
          <cell r="DL1111">
            <v>0</v>
          </cell>
        </row>
        <row r="1112">
          <cell r="DL1112">
            <v>0</v>
          </cell>
        </row>
        <row r="1113">
          <cell r="DL1113">
            <v>0</v>
          </cell>
        </row>
        <row r="1114">
          <cell r="DL1114">
            <v>0</v>
          </cell>
        </row>
        <row r="1115">
          <cell r="DL1115">
            <v>0</v>
          </cell>
        </row>
        <row r="1116">
          <cell r="DL1116">
            <v>0</v>
          </cell>
        </row>
        <row r="1117">
          <cell r="DL1117">
            <v>0</v>
          </cell>
        </row>
        <row r="1118">
          <cell r="DL1118">
            <v>0</v>
          </cell>
        </row>
        <row r="1119">
          <cell r="DL1119">
            <v>0</v>
          </cell>
        </row>
        <row r="1120">
          <cell r="DL1120">
            <v>0</v>
          </cell>
        </row>
        <row r="1121">
          <cell r="DL1121">
            <v>0</v>
          </cell>
        </row>
        <row r="1122">
          <cell r="DL1122">
            <v>0</v>
          </cell>
        </row>
        <row r="1123">
          <cell r="DL1123">
            <v>0</v>
          </cell>
        </row>
        <row r="1124">
          <cell r="DL1124">
            <v>0</v>
          </cell>
        </row>
        <row r="1125">
          <cell r="DL1125">
            <v>0</v>
          </cell>
        </row>
        <row r="1126">
          <cell r="DL1126">
            <v>0</v>
          </cell>
        </row>
        <row r="1127">
          <cell r="DL1127">
            <v>0</v>
          </cell>
        </row>
        <row r="1128">
          <cell r="DL1128">
            <v>0</v>
          </cell>
        </row>
        <row r="1129">
          <cell r="DL1129">
            <v>0</v>
          </cell>
        </row>
        <row r="1130">
          <cell r="DL1130">
            <v>0</v>
          </cell>
        </row>
        <row r="1131">
          <cell r="DL1131">
            <v>0</v>
          </cell>
        </row>
        <row r="1132">
          <cell r="DL1132">
            <v>0</v>
          </cell>
        </row>
        <row r="1133">
          <cell r="DL1133">
            <v>0</v>
          </cell>
        </row>
        <row r="1134">
          <cell r="DL1134">
            <v>0</v>
          </cell>
        </row>
        <row r="1135">
          <cell r="DL1135">
            <v>0</v>
          </cell>
        </row>
        <row r="1136">
          <cell r="DL1136">
            <v>0</v>
          </cell>
        </row>
        <row r="1137">
          <cell r="DL1137">
            <v>0</v>
          </cell>
        </row>
        <row r="1138">
          <cell r="DL1138">
            <v>0</v>
          </cell>
        </row>
        <row r="1139">
          <cell r="DL1139">
            <v>0</v>
          </cell>
        </row>
        <row r="1140">
          <cell r="DL1140">
            <v>0</v>
          </cell>
        </row>
        <row r="1141">
          <cell r="DL1141">
            <v>0</v>
          </cell>
        </row>
        <row r="1142">
          <cell r="DL1142">
            <v>0</v>
          </cell>
        </row>
        <row r="1143">
          <cell r="DL1143">
            <v>0</v>
          </cell>
        </row>
        <row r="1144">
          <cell r="DL1144">
            <v>0</v>
          </cell>
        </row>
        <row r="1145">
          <cell r="DL1145">
            <v>0</v>
          </cell>
        </row>
        <row r="1146">
          <cell r="DL1146">
            <v>0</v>
          </cell>
        </row>
        <row r="1147">
          <cell r="DL1147">
            <v>0</v>
          </cell>
        </row>
        <row r="1148">
          <cell r="DL1148">
            <v>0</v>
          </cell>
        </row>
        <row r="1149">
          <cell r="DL1149">
            <v>0</v>
          </cell>
        </row>
        <row r="1150">
          <cell r="DL1150">
            <v>0</v>
          </cell>
        </row>
        <row r="1151">
          <cell r="DL1151">
            <v>0</v>
          </cell>
        </row>
        <row r="1152">
          <cell r="DL1152">
            <v>0</v>
          </cell>
        </row>
        <row r="1153">
          <cell r="DL1153">
            <v>0</v>
          </cell>
        </row>
        <row r="1154">
          <cell r="DL1154">
            <v>0</v>
          </cell>
        </row>
        <row r="1155">
          <cell r="DL1155">
            <v>0</v>
          </cell>
        </row>
        <row r="1156">
          <cell r="DL1156">
            <v>0</v>
          </cell>
        </row>
        <row r="1157">
          <cell r="DL1157">
            <v>0</v>
          </cell>
        </row>
        <row r="1158">
          <cell r="DL1158">
            <v>0</v>
          </cell>
        </row>
        <row r="1159">
          <cell r="DL1159">
            <v>0</v>
          </cell>
        </row>
        <row r="1160">
          <cell r="DL1160">
            <v>0</v>
          </cell>
        </row>
        <row r="1161">
          <cell r="DL1161">
            <v>0</v>
          </cell>
        </row>
        <row r="1162">
          <cell r="DL1162">
            <v>0</v>
          </cell>
        </row>
        <row r="1163">
          <cell r="DL1163">
            <v>0</v>
          </cell>
        </row>
        <row r="1164">
          <cell r="DL1164">
            <v>0</v>
          </cell>
        </row>
        <row r="1165">
          <cell r="DL1165">
            <v>0</v>
          </cell>
        </row>
        <row r="1166">
          <cell r="DL1166">
            <v>0</v>
          </cell>
        </row>
        <row r="1167">
          <cell r="DL1167">
            <v>0</v>
          </cell>
        </row>
        <row r="1168">
          <cell r="DL1168">
            <v>0</v>
          </cell>
        </row>
        <row r="1169">
          <cell r="DL1169">
            <v>0</v>
          </cell>
        </row>
        <row r="1170">
          <cell r="DL1170">
            <v>0</v>
          </cell>
        </row>
        <row r="1171">
          <cell r="DL1171">
            <v>0</v>
          </cell>
        </row>
        <row r="1172">
          <cell r="DL1172">
            <v>0</v>
          </cell>
        </row>
        <row r="1173">
          <cell r="DL1173">
            <v>0</v>
          </cell>
        </row>
        <row r="1174">
          <cell r="DL1174">
            <v>0</v>
          </cell>
        </row>
        <row r="1175">
          <cell r="DL1175">
            <v>0</v>
          </cell>
        </row>
        <row r="1176">
          <cell r="DL1176">
            <v>0</v>
          </cell>
        </row>
        <row r="1177">
          <cell r="DL1177">
            <v>0</v>
          </cell>
        </row>
        <row r="1178">
          <cell r="DL1178">
            <v>0</v>
          </cell>
        </row>
        <row r="1179">
          <cell r="DL1179">
            <v>0</v>
          </cell>
        </row>
        <row r="1180">
          <cell r="DL1180">
            <v>0</v>
          </cell>
        </row>
        <row r="1181">
          <cell r="DL1181">
            <v>0</v>
          </cell>
        </row>
        <row r="1182">
          <cell r="DL1182">
            <v>0</v>
          </cell>
        </row>
        <row r="1183">
          <cell r="DL1183">
            <v>0</v>
          </cell>
        </row>
        <row r="1184">
          <cell r="DL1184">
            <v>0</v>
          </cell>
        </row>
        <row r="1185">
          <cell r="DL1185">
            <v>0</v>
          </cell>
        </row>
        <row r="1186">
          <cell r="DL1186">
            <v>0</v>
          </cell>
        </row>
        <row r="1187">
          <cell r="DL1187">
            <v>0</v>
          </cell>
        </row>
        <row r="1188">
          <cell r="DL1188">
            <v>0</v>
          </cell>
        </row>
        <row r="1189">
          <cell r="DL1189">
            <v>0</v>
          </cell>
        </row>
        <row r="1190">
          <cell r="DL1190">
            <v>0</v>
          </cell>
        </row>
        <row r="1191">
          <cell r="DL1191">
            <v>0</v>
          </cell>
        </row>
        <row r="1192">
          <cell r="DL1192">
            <v>0</v>
          </cell>
        </row>
        <row r="1193">
          <cell r="DL1193">
            <v>0</v>
          </cell>
        </row>
        <row r="1194">
          <cell r="DL1194">
            <v>0</v>
          </cell>
        </row>
        <row r="1195">
          <cell r="DL1195">
            <v>0</v>
          </cell>
        </row>
        <row r="1196">
          <cell r="DL1196">
            <v>0</v>
          </cell>
        </row>
        <row r="1197">
          <cell r="DL1197">
            <v>0</v>
          </cell>
        </row>
        <row r="1198">
          <cell r="DL1198">
            <v>0</v>
          </cell>
        </row>
        <row r="1199">
          <cell r="DL1199">
            <v>0</v>
          </cell>
        </row>
        <row r="1200">
          <cell r="DL1200">
            <v>0</v>
          </cell>
        </row>
        <row r="1201">
          <cell r="DL1201">
            <v>0</v>
          </cell>
        </row>
        <row r="1202">
          <cell r="DL1202">
            <v>0</v>
          </cell>
        </row>
        <row r="1203">
          <cell r="DL1203">
            <v>0</v>
          </cell>
        </row>
        <row r="1204">
          <cell r="DL1204">
            <v>0</v>
          </cell>
        </row>
        <row r="1205">
          <cell r="DL1205">
            <v>0</v>
          </cell>
        </row>
        <row r="1206">
          <cell r="DL1206">
            <v>0</v>
          </cell>
        </row>
        <row r="1207">
          <cell r="DL1207">
            <v>0</v>
          </cell>
        </row>
        <row r="1208">
          <cell r="DL1208">
            <v>0</v>
          </cell>
        </row>
        <row r="1209">
          <cell r="DL1209">
            <v>0</v>
          </cell>
        </row>
        <row r="1210">
          <cell r="DL1210">
            <v>0</v>
          </cell>
        </row>
        <row r="1211">
          <cell r="DL1211">
            <v>0</v>
          </cell>
        </row>
        <row r="1212">
          <cell r="DL1212">
            <v>0</v>
          </cell>
        </row>
        <row r="1213">
          <cell r="DL1213">
            <v>0</v>
          </cell>
        </row>
        <row r="1214">
          <cell r="DL1214">
            <v>0</v>
          </cell>
        </row>
        <row r="1215">
          <cell r="DL1215">
            <v>0</v>
          </cell>
        </row>
        <row r="1216">
          <cell r="DL1216">
            <v>0</v>
          </cell>
        </row>
        <row r="1217">
          <cell r="DL1217">
            <v>0</v>
          </cell>
        </row>
        <row r="1218">
          <cell r="DL1218">
            <v>0</v>
          </cell>
        </row>
        <row r="1219">
          <cell r="DL1219">
            <v>0</v>
          </cell>
        </row>
        <row r="1220">
          <cell r="DL1220">
            <v>0</v>
          </cell>
        </row>
        <row r="1221">
          <cell r="DL1221">
            <v>0</v>
          </cell>
        </row>
        <row r="1222">
          <cell r="DL1222">
            <v>0</v>
          </cell>
        </row>
        <row r="1223">
          <cell r="DL1223">
            <v>0</v>
          </cell>
        </row>
        <row r="1224">
          <cell r="DL1224">
            <v>0</v>
          </cell>
        </row>
        <row r="1225">
          <cell r="DL1225">
            <v>0</v>
          </cell>
        </row>
        <row r="1226">
          <cell r="DL1226">
            <v>0</v>
          </cell>
        </row>
        <row r="1227">
          <cell r="DL1227">
            <v>0</v>
          </cell>
        </row>
        <row r="1228">
          <cell r="DL1228">
            <v>0</v>
          </cell>
        </row>
        <row r="1229">
          <cell r="DL1229">
            <v>0</v>
          </cell>
        </row>
        <row r="1230">
          <cell r="DL1230">
            <v>0</v>
          </cell>
        </row>
        <row r="1231">
          <cell r="DL1231">
            <v>0</v>
          </cell>
        </row>
        <row r="1232">
          <cell r="DL1232">
            <v>0</v>
          </cell>
        </row>
        <row r="1233">
          <cell r="DL1233">
            <v>0</v>
          </cell>
        </row>
        <row r="1234">
          <cell r="DL1234">
            <v>0</v>
          </cell>
        </row>
        <row r="1235">
          <cell r="DL1235">
            <v>0</v>
          </cell>
        </row>
        <row r="1236">
          <cell r="DL1236">
            <v>0</v>
          </cell>
        </row>
        <row r="1237">
          <cell r="DL1237">
            <v>0</v>
          </cell>
        </row>
        <row r="1238">
          <cell r="DL1238">
            <v>0</v>
          </cell>
        </row>
        <row r="1239">
          <cell r="DL1239">
            <v>0</v>
          </cell>
        </row>
        <row r="1240">
          <cell r="DL1240">
            <v>0</v>
          </cell>
        </row>
        <row r="1241">
          <cell r="DL1241">
            <v>0</v>
          </cell>
        </row>
        <row r="1242">
          <cell r="DL1242">
            <v>0</v>
          </cell>
        </row>
        <row r="1243">
          <cell r="DL1243">
            <v>0</v>
          </cell>
        </row>
        <row r="1244">
          <cell r="DL1244">
            <v>0</v>
          </cell>
        </row>
        <row r="1245">
          <cell r="DL1245">
            <v>0</v>
          </cell>
        </row>
        <row r="1246">
          <cell r="DL1246">
            <v>0</v>
          </cell>
        </row>
        <row r="1247">
          <cell r="DL1247">
            <v>0</v>
          </cell>
        </row>
        <row r="1248">
          <cell r="DL1248">
            <v>0</v>
          </cell>
        </row>
        <row r="1249">
          <cell r="DL1249">
            <v>0</v>
          </cell>
        </row>
        <row r="1250">
          <cell r="DL1250">
            <v>0</v>
          </cell>
        </row>
        <row r="1251">
          <cell r="DL1251">
            <v>0</v>
          </cell>
        </row>
        <row r="1252">
          <cell r="DL1252">
            <v>0</v>
          </cell>
        </row>
        <row r="1253">
          <cell r="DL1253">
            <v>0</v>
          </cell>
        </row>
        <row r="1254">
          <cell r="DL1254">
            <v>0</v>
          </cell>
        </row>
        <row r="1255">
          <cell r="DL1255">
            <v>0</v>
          </cell>
        </row>
        <row r="1256">
          <cell r="DL1256">
            <v>0</v>
          </cell>
        </row>
        <row r="1257">
          <cell r="DL1257">
            <v>0</v>
          </cell>
        </row>
        <row r="1258">
          <cell r="DL1258">
            <v>0</v>
          </cell>
        </row>
        <row r="1259">
          <cell r="DL1259">
            <v>0</v>
          </cell>
        </row>
        <row r="1260">
          <cell r="DL1260">
            <v>0</v>
          </cell>
        </row>
        <row r="1261">
          <cell r="DL1261">
            <v>0</v>
          </cell>
        </row>
        <row r="1262">
          <cell r="DL1262">
            <v>0</v>
          </cell>
        </row>
        <row r="1263">
          <cell r="DL1263">
            <v>0</v>
          </cell>
        </row>
        <row r="1264">
          <cell r="DL1264">
            <v>0</v>
          </cell>
        </row>
        <row r="1265">
          <cell r="DL1265">
            <v>0</v>
          </cell>
        </row>
        <row r="1266">
          <cell r="DL1266">
            <v>0</v>
          </cell>
        </row>
        <row r="1267">
          <cell r="DL1267">
            <v>0</v>
          </cell>
        </row>
        <row r="1268">
          <cell r="DL1268">
            <v>0</v>
          </cell>
        </row>
        <row r="1269">
          <cell r="DL1269">
            <v>0</v>
          </cell>
        </row>
        <row r="1270">
          <cell r="DL1270">
            <v>0</v>
          </cell>
        </row>
        <row r="1271">
          <cell r="DL1271">
            <v>0</v>
          </cell>
        </row>
        <row r="1272">
          <cell r="DL1272">
            <v>0</v>
          </cell>
        </row>
        <row r="1273">
          <cell r="DL1273">
            <v>0</v>
          </cell>
        </row>
        <row r="1274">
          <cell r="DL1274">
            <v>0</v>
          </cell>
        </row>
        <row r="1275">
          <cell r="DL1275">
            <v>0</v>
          </cell>
        </row>
        <row r="1276">
          <cell r="DL1276">
            <v>0</v>
          </cell>
        </row>
        <row r="1277">
          <cell r="DL1277">
            <v>0</v>
          </cell>
        </row>
        <row r="1278">
          <cell r="DL1278">
            <v>0</v>
          </cell>
        </row>
        <row r="1279">
          <cell r="DL1279">
            <v>0</v>
          </cell>
        </row>
        <row r="1280">
          <cell r="DL1280">
            <v>0</v>
          </cell>
        </row>
        <row r="1281">
          <cell r="DL1281">
            <v>0</v>
          </cell>
        </row>
        <row r="1282">
          <cell r="DL1282">
            <v>0</v>
          </cell>
        </row>
        <row r="1283">
          <cell r="DL1283">
            <v>0</v>
          </cell>
        </row>
        <row r="1284">
          <cell r="DL1284">
            <v>0</v>
          </cell>
        </row>
        <row r="1285">
          <cell r="DL1285">
            <v>0</v>
          </cell>
        </row>
        <row r="1286">
          <cell r="DL1286">
            <v>0</v>
          </cell>
        </row>
        <row r="1287">
          <cell r="DL1287">
            <v>0</v>
          </cell>
        </row>
        <row r="1288">
          <cell r="DL1288">
            <v>0</v>
          </cell>
        </row>
        <row r="1289">
          <cell r="DL1289">
            <v>0</v>
          </cell>
        </row>
        <row r="1290">
          <cell r="DL1290">
            <v>0</v>
          </cell>
        </row>
        <row r="1291">
          <cell r="DL1291">
            <v>0</v>
          </cell>
        </row>
        <row r="1292">
          <cell r="DL1292">
            <v>0</v>
          </cell>
        </row>
        <row r="1293">
          <cell r="DL1293">
            <v>0</v>
          </cell>
        </row>
        <row r="1294">
          <cell r="DL1294">
            <v>0</v>
          </cell>
        </row>
        <row r="1295">
          <cell r="DL1295">
            <v>0</v>
          </cell>
        </row>
        <row r="1296">
          <cell r="DL1296">
            <v>0</v>
          </cell>
        </row>
        <row r="1297">
          <cell r="DL1297">
            <v>0</v>
          </cell>
        </row>
        <row r="1298">
          <cell r="DL1298">
            <v>0</v>
          </cell>
        </row>
        <row r="1299">
          <cell r="DL1299">
            <v>0</v>
          </cell>
        </row>
        <row r="1300">
          <cell r="DL1300">
            <v>0</v>
          </cell>
        </row>
        <row r="1301">
          <cell r="DL1301">
            <v>0</v>
          </cell>
        </row>
        <row r="1302">
          <cell r="DL1302">
            <v>0</v>
          </cell>
        </row>
        <row r="1303">
          <cell r="DL1303">
            <v>0</v>
          </cell>
        </row>
        <row r="1304">
          <cell r="DL1304">
            <v>0</v>
          </cell>
        </row>
        <row r="1305">
          <cell r="DL1305">
            <v>0</v>
          </cell>
        </row>
        <row r="1306">
          <cell r="DL1306">
            <v>0</v>
          </cell>
        </row>
        <row r="1307">
          <cell r="DL1307">
            <v>0</v>
          </cell>
        </row>
        <row r="1308">
          <cell r="DL1308">
            <v>0</v>
          </cell>
        </row>
        <row r="1309">
          <cell r="DL1309">
            <v>0</v>
          </cell>
        </row>
        <row r="1310">
          <cell r="DL1310">
            <v>0</v>
          </cell>
        </row>
        <row r="1311">
          <cell r="DL1311">
            <v>0</v>
          </cell>
        </row>
        <row r="1312">
          <cell r="DL1312">
            <v>0</v>
          </cell>
        </row>
        <row r="1313">
          <cell r="DL1313">
            <v>0</v>
          </cell>
        </row>
        <row r="1314">
          <cell r="DL1314">
            <v>0</v>
          </cell>
        </row>
        <row r="1315">
          <cell r="DL1315">
            <v>0</v>
          </cell>
        </row>
        <row r="1316">
          <cell r="DL1316">
            <v>0</v>
          </cell>
        </row>
        <row r="1317">
          <cell r="DL1317">
            <v>0</v>
          </cell>
        </row>
        <row r="1318">
          <cell r="DL1318">
            <v>0</v>
          </cell>
        </row>
        <row r="1319">
          <cell r="DL1319">
            <v>0</v>
          </cell>
        </row>
        <row r="1320">
          <cell r="DL1320">
            <v>0</v>
          </cell>
        </row>
        <row r="1321">
          <cell r="DL1321">
            <v>0</v>
          </cell>
        </row>
        <row r="1322">
          <cell r="DL1322">
            <v>0</v>
          </cell>
        </row>
        <row r="1323">
          <cell r="DL1323">
            <v>0</v>
          </cell>
        </row>
        <row r="1324">
          <cell r="DL1324">
            <v>0</v>
          </cell>
        </row>
        <row r="1325">
          <cell r="DL1325">
            <v>0</v>
          </cell>
        </row>
        <row r="1326">
          <cell r="DL1326">
            <v>0</v>
          </cell>
        </row>
        <row r="1327">
          <cell r="DL1327">
            <v>0</v>
          </cell>
        </row>
        <row r="1328">
          <cell r="DL1328">
            <v>0</v>
          </cell>
        </row>
        <row r="1329">
          <cell r="DL1329">
            <v>0</v>
          </cell>
        </row>
        <row r="1330">
          <cell r="DL1330">
            <v>0</v>
          </cell>
        </row>
        <row r="1331">
          <cell r="DL1331">
            <v>0</v>
          </cell>
        </row>
        <row r="1332">
          <cell r="DL1332">
            <v>0</v>
          </cell>
        </row>
        <row r="1333">
          <cell r="DL1333">
            <v>0</v>
          </cell>
        </row>
        <row r="1334">
          <cell r="DL1334">
            <v>0</v>
          </cell>
        </row>
        <row r="1335">
          <cell r="DL1335">
            <v>0</v>
          </cell>
        </row>
        <row r="1336">
          <cell r="DL1336">
            <v>0</v>
          </cell>
        </row>
        <row r="1337">
          <cell r="DL1337">
            <v>0</v>
          </cell>
        </row>
        <row r="1338">
          <cell r="DL1338">
            <v>0</v>
          </cell>
        </row>
        <row r="1339">
          <cell r="DL1339">
            <v>0</v>
          </cell>
        </row>
        <row r="1340">
          <cell r="DL1340">
            <v>0</v>
          </cell>
        </row>
        <row r="1341">
          <cell r="DL1341">
            <v>0</v>
          </cell>
        </row>
        <row r="1342">
          <cell r="DL1342">
            <v>0</v>
          </cell>
        </row>
        <row r="1343">
          <cell r="DL1343">
            <v>0</v>
          </cell>
        </row>
        <row r="1344">
          <cell r="DL1344">
            <v>0</v>
          </cell>
        </row>
        <row r="1345">
          <cell r="DL1345">
            <v>0</v>
          </cell>
        </row>
        <row r="1346">
          <cell r="DL1346">
            <v>0</v>
          </cell>
        </row>
        <row r="1347">
          <cell r="DL1347">
            <v>0</v>
          </cell>
        </row>
        <row r="1348">
          <cell r="DL1348">
            <v>0</v>
          </cell>
        </row>
        <row r="1349">
          <cell r="DL1349">
            <v>0</v>
          </cell>
        </row>
        <row r="1350">
          <cell r="DL1350">
            <v>0</v>
          </cell>
        </row>
        <row r="1351">
          <cell r="DL1351">
            <v>0</v>
          </cell>
        </row>
        <row r="1352">
          <cell r="DL1352">
            <v>0</v>
          </cell>
        </row>
        <row r="1353">
          <cell r="DL1353">
            <v>0</v>
          </cell>
        </row>
        <row r="1354">
          <cell r="DL1354">
            <v>0</v>
          </cell>
        </row>
        <row r="1355">
          <cell r="DL1355">
            <v>0</v>
          </cell>
        </row>
        <row r="1356">
          <cell r="DL1356">
            <v>0</v>
          </cell>
        </row>
        <row r="1357">
          <cell r="DL1357">
            <v>0</v>
          </cell>
        </row>
        <row r="1358">
          <cell r="DL1358">
            <v>0</v>
          </cell>
        </row>
        <row r="1359">
          <cell r="DL1359">
            <v>0</v>
          </cell>
        </row>
        <row r="1360">
          <cell r="DL1360">
            <v>0</v>
          </cell>
        </row>
        <row r="1361">
          <cell r="DL1361">
            <v>0</v>
          </cell>
        </row>
        <row r="1362">
          <cell r="DL1362">
            <v>0</v>
          </cell>
        </row>
        <row r="1363">
          <cell r="DL1363">
            <v>0</v>
          </cell>
        </row>
        <row r="1364">
          <cell r="DL1364">
            <v>0</v>
          </cell>
        </row>
        <row r="1365">
          <cell r="DL1365">
            <v>0</v>
          </cell>
        </row>
        <row r="1366">
          <cell r="DL1366">
            <v>0</v>
          </cell>
        </row>
        <row r="1367">
          <cell r="DL1367">
            <v>0</v>
          </cell>
        </row>
        <row r="1368">
          <cell r="DL1368">
            <v>0</v>
          </cell>
        </row>
        <row r="1369">
          <cell r="DL1369">
            <v>0</v>
          </cell>
        </row>
        <row r="1370">
          <cell r="DL1370">
            <v>0</v>
          </cell>
        </row>
        <row r="1371">
          <cell r="DL1371">
            <v>0</v>
          </cell>
        </row>
        <row r="1372">
          <cell r="DL1372">
            <v>0</v>
          </cell>
        </row>
        <row r="1373">
          <cell r="DL1373">
            <v>0</v>
          </cell>
        </row>
        <row r="1374">
          <cell r="DL1374">
            <v>0</v>
          </cell>
        </row>
        <row r="1375">
          <cell r="DL1375">
            <v>0</v>
          </cell>
        </row>
        <row r="1376">
          <cell r="DL1376">
            <v>0</v>
          </cell>
        </row>
        <row r="1377">
          <cell r="DL1377">
            <v>0</v>
          </cell>
        </row>
        <row r="1378">
          <cell r="DL1378">
            <v>0</v>
          </cell>
        </row>
        <row r="1379">
          <cell r="DL1379">
            <v>0</v>
          </cell>
        </row>
        <row r="1380">
          <cell r="DL1380">
            <v>0</v>
          </cell>
        </row>
        <row r="1381">
          <cell r="DL1381">
            <v>0</v>
          </cell>
        </row>
        <row r="1382">
          <cell r="DL1382">
            <v>0</v>
          </cell>
        </row>
        <row r="1383">
          <cell r="DL1383">
            <v>0</v>
          </cell>
        </row>
        <row r="1384">
          <cell r="DL1384">
            <v>0</v>
          </cell>
        </row>
        <row r="1385">
          <cell r="DL1385">
            <v>0</v>
          </cell>
        </row>
        <row r="1386">
          <cell r="DL1386">
            <v>0</v>
          </cell>
        </row>
        <row r="1387">
          <cell r="DL1387">
            <v>0</v>
          </cell>
        </row>
        <row r="1388">
          <cell r="DL1388">
            <v>0</v>
          </cell>
        </row>
        <row r="1389">
          <cell r="DL1389">
            <v>0</v>
          </cell>
        </row>
        <row r="1390">
          <cell r="DL1390">
            <v>0</v>
          </cell>
        </row>
        <row r="1391">
          <cell r="DL1391">
            <v>0</v>
          </cell>
        </row>
        <row r="1392">
          <cell r="DL1392">
            <v>0</v>
          </cell>
        </row>
        <row r="1393">
          <cell r="DL1393">
            <v>0</v>
          </cell>
        </row>
        <row r="1394">
          <cell r="DL1394">
            <v>0</v>
          </cell>
        </row>
        <row r="1395">
          <cell r="DL1395">
            <v>0</v>
          </cell>
        </row>
        <row r="1396">
          <cell r="DL1396">
            <v>0</v>
          </cell>
        </row>
        <row r="1397">
          <cell r="DL1397">
            <v>0</v>
          </cell>
        </row>
        <row r="1398">
          <cell r="DL1398">
            <v>0</v>
          </cell>
        </row>
        <row r="1399">
          <cell r="DL1399">
            <v>0</v>
          </cell>
        </row>
        <row r="1400">
          <cell r="DL1400">
            <v>0</v>
          </cell>
        </row>
        <row r="1401">
          <cell r="DL1401">
            <v>0</v>
          </cell>
        </row>
        <row r="1402">
          <cell r="DL1402">
            <v>0</v>
          </cell>
        </row>
        <row r="1403">
          <cell r="DL1403">
            <v>0</v>
          </cell>
        </row>
        <row r="1404">
          <cell r="DL1404">
            <v>0</v>
          </cell>
        </row>
        <row r="1405">
          <cell r="DL1405">
            <v>0</v>
          </cell>
        </row>
        <row r="1406">
          <cell r="DL1406">
            <v>0</v>
          </cell>
        </row>
        <row r="1407">
          <cell r="DL1407">
            <v>0</v>
          </cell>
        </row>
        <row r="1408">
          <cell r="DL1408">
            <v>0</v>
          </cell>
        </row>
        <row r="1409">
          <cell r="DL1409">
            <v>0</v>
          </cell>
        </row>
        <row r="1410">
          <cell r="DL1410">
            <v>0</v>
          </cell>
        </row>
        <row r="1411">
          <cell r="DL1411">
            <v>0</v>
          </cell>
        </row>
        <row r="1412">
          <cell r="DL1412">
            <v>0</v>
          </cell>
        </row>
        <row r="1413">
          <cell r="DL1413">
            <v>0</v>
          </cell>
        </row>
        <row r="1414">
          <cell r="DL1414">
            <v>0</v>
          </cell>
        </row>
        <row r="1415">
          <cell r="DL1415">
            <v>0</v>
          </cell>
        </row>
        <row r="1416">
          <cell r="DL1416">
            <v>0</v>
          </cell>
        </row>
        <row r="1417">
          <cell r="DL1417">
            <v>0</v>
          </cell>
        </row>
        <row r="1418">
          <cell r="DL1418">
            <v>0</v>
          </cell>
        </row>
        <row r="1419">
          <cell r="DL1419">
            <v>0</v>
          </cell>
        </row>
        <row r="1420">
          <cell r="DL1420">
            <v>0</v>
          </cell>
        </row>
        <row r="1421">
          <cell r="DL1421">
            <v>0</v>
          </cell>
        </row>
        <row r="1422">
          <cell r="DL1422">
            <v>0</v>
          </cell>
        </row>
        <row r="1423">
          <cell r="DL1423">
            <v>0</v>
          </cell>
        </row>
        <row r="1424">
          <cell r="DL1424">
            <v>0</v>
          </cell>
        </row>
        <row r="1425">
          <cell r="DL1425">
            <v>0</v>
          </cell>
        </row>
        <row r="1426">
          <cell r="DL1426">
            <v>0</v>
          </cell>
        </row>
        <row r="1427">
          <cell r="DL1427">
            <v>0</v>
          </cell>
        </row>
        <row r="1428">
          <cell r="DL1428">
            <v>0</v>
          </cell>
        </row>
        <row r="1429">
          <cell r="DL1429">
            <v>0</v>
          </cell>
        </row>
        <row r="1430">
          <cell r="DL1430">
            <v>0</v>
          </cell>
        </row>
        <row r="1431">
          <cell r="DL1431">
            <v>0</v>
          </cell>
        </row>
        <row r="1432">
          <cell r="DL1432">
            <v>0</v>
          </cell>
        </row>
        <row r="1433">
          <cell r="DL1433">
            <v>0</v>
          </cell>
        </row>
        <row r="1434">
          <cell r="DL1434">
            <v>0</v>
          </cell>
        </row>
        <row r="1435">
          <cell r="DL1435">
            <v>0</v>
          </cell>
        </row>
        <row r="1436">
          <cell r="DL1436">
            <v>0</v>
          </cell>
        </row>
        <row r="1437">
          <cell r="DL1437">
            <v>0</v>
          </cell>
        </row>
        <row r="1438">
          <cell r="DL1438">
            <v>0</v>
          </cell>
        </row>
        <row r="1439">
          <cell r="DL1439">
            <v>0</v>
          </cell>
        </row>
        <row r="1440">
          <cell r="DL1440">
            <v>0</v>
          </cell>
        </row>
        <row r="1441">
          <cell r="DL1441">
            <v>0</v>
          </cell>
        </row>
        <row r="1442">
          <cell r="DL1442">
            <v>0</v>
          </cell>
        </row>
        <row r="1443">
          <cell r="DL1443">
            <v>0</v>
          </cell>
        </row>
        <row r="1444">
          <cell r="DL1444">
            <v>0</v>
          </cell>
        </row>
        <row r="1445">
          <cell r="DL1445">
            <v>0</v>
          </cell>
        </row>
        <row r="1446">
          <cell r="DL1446">
            <v>0</v>
          </cell>
        </row>
        <row r="1447">
          <cell r="DL1447">
            <v>0</v>
          </cell>
        </row>
        <row r="1448">
          <cell r="DL1448">
            <v>0</v>
          </cell>
        </row>
        <row r="1449">
          <cell r="DL1449">
            <v>0</v>
          </cell>
        </row>
        <row r="1450">
          <cell r="DL1450">
            <v>0</v>
          </cell>
        </row>
        <row r="1451">
          <cell r="DL1451">
            <v>0</v>
          </cell>
        </row>
        <row r="1452">
          <cell r="DL1452">
            <v>0</v>
          </cell>
        </row>
        <row r="1453">
          <cell r="DL1453">
            <v>0</v>
          </cell>
        </row>
        <row r="1454">
          <cell r="DL1454">
            <v>0</v>
          </cell>
        </row>
        <row r="1455">
          <cell r="DL1455">
            <v>0</v>
          </cell>
        </row>
        <row r="1456">
          <cell r="DL1456">
            <v>0</v>
          </cell>
        </row>
        <row r="1457">
          <cell r="DL1457">
            <v>0</v>
          </cell>
        </row>
        <row r="1458">
          <cell r="DL1458">
            <v>0</v>
          </cell>
        </row>
        <row r="1459">
          <cell r="DL1459">
            <v>0</v>
          </cell>
        </row>
        <row r="1460">
          <cell r="DL1460">
            <v>0</v>
          </cell>
        </row>
        <row r="1461">
          <cell r="DL1461">
            <v>0</v>
          </cell>
        </row>
        <row r="1462">
          <cell r="DL1462">
            <v>0</v>
          </cell>
        </row>
        <row r="1463">
          <cell r="DL1463">
            <v>0</v>
          </cell>
        </row>
        <row r="1464">
          <cell r="DL1464">
            <v>0</v>
          </cell>
        </row>
        <row r="1465">
          <cell r="DL1465">
            <v>0</v>
          </cell>
        </row>
        <row r="1466">
          <cell r="DL1466">
            <v>0</v>
          </cell>
        </row>
        <row r="1467">
          <cell r="DL1467">
            <v>0</v>
          </cell>
        </row>
        <row r="1468">
          <cell r="DL1468">
            <v>0</v>
          </cell>
        </row>
        <row r="1469">
          <cell r="DL1469">
            <v>0</v>
          </cell>
        </row>
        <row r="1470">
          <cell r="DL1470">
            <v>0</v>
          </cell>
        </row>
        <row r="1471">
          <cell r="DL1471">
            <v>0</v>
          </cell>
        </row>
        <row r="1472">
          <cell r="DL1472">
            <v>0</v>
          </cell>
        </row>
        <row r="1473">
          <cell r="DL1473">
            <v>0</v>
          </cell>
        </row>
        <row r="1474">
          <cell r="DL1474">
            <v>0</v>
          </cell>
        </row>
        <row r="1475">
          <cell r="DL1475">
            <v>0</v>
          </cell>
        </row>
        <row r="1476">
          <cell r="DL1476">
            <v>0</v>
          </cell>
        </row>
        <row r="1477">
          <cell r="DL1477">
            <v>0</v>
          </cell>
        </row>
        <row r="1478">
          <cell r="DL1478">
            <v>0</v>
          </cell>
        </row>
        <row r="1479">
          <cell r="DL1479">
            <v>0</v>
          </cell>
        </row>
        <row r="1480">
          <cell r="DL1480">
            <v>0</v>
          </cell>
        </row>
        <row r="1481">
          <cell r="DL1481">
            <v>0</v>
          </cell>
        </row>
        <row r="1482">
          <cell r="DL1482">
            <v>0</v>
          </cell>
        </row>
        <row r="1483">
          <cell r="DL1483">
            <v>0</v>
          </cell>
        </row>
        <row r="1484">
          <cell r="DL1484">
            <v>0</v>
          </cell>
        </row>
        <row r="1485">
          <cell r="DL1485">
            <v>0</v>
          </cell>
        </row>
        <row r="1486">
          <cell r="DL1486">
            <v>0</v>
          </cell>
        </row>
        <row r="1487">
          <cell r="DL1487">
            <v>0</v>
          </cell>
        </row>
        <row r="1488">
          <cell r="DL1488">
            <v>0</v>
          </cell>
        </row>
        <row r="1489">
          <cell r="DL1489">
            <v>0</v>
          </cell>
        </row>
        <row r="1490">
          <cell r="DL1490">
            <v>0</v>
          </cell>
        </row>
        <row r="1491">
          <cell r="DL1491">
            <v>0</v>
          </cell>
        </row>
        <row r="1492">
          <cell r="DL1492">
            <v>0</v>
          </cell>
        </row>
        <row r="1493">
          <cell r="DL1493">
            <v>0</v>
          </cell>
        </row>
        <row r="1494">
          <cell r="DL1494">
            <v>0</v>
          </cell>
        </row>
        <row r="1495">
          <cell r="DL1495">
            <v>0</v>
          </cell>
        </row>
        <row r="1496">
          <cell r="DL1496">
            <v>0</v>
          </cell>
        </row>
        <row r="1497">
          <cell r="DL1497">
            <v>0</v>
          </cell>
        </row>
        <row r="1498">
          <cell r="DL1498">
            <v>0</v>
          </cell>
        </row>
        <row r="1499">
          <cell r="DL1499">
            <v>0</v>
          </cell>
        </row>
        <row r="1500">
          <cell r="DL1500">
            <v>0</v>
          </cell>
        </row>
        <row r="1501">
          <cell r="DL1501">
            <v>0</v>
          </cell>
        </row>
        <row r="1502">
          <cell r="DL1502">
            <v>0</v>
          </cell>
        </row>
        <row r="1503">
          <cell r="DL1503">
            <v>0</v>
          </cell>
        </row>
        <row r="1504">
          <cell r="DL1504">
            <v>0</v>
          </cell>
        </row>
        <row r="1505">
          <cell r="DL1505">
            <v>0</v>
          </cell>
        </row>
        <row r="1506">
          <cell r="DL1506">
            <v>0</v>
          </cell>
        </row>
        <row r="1507">
          <cell r="DL1507">
            <v>0</v>
          </cell>
        </row>
        <row r="1508">
          <cell r="DL1508">
            <v>0</v>
          </cell>
        </row>
        <row r="1509">
          <cell r="DL1509">
            <v>0</v>
          </cell>
        </row>
        <row r="1510">
          <cell r="DL1510">
            <v>0</v>
          </cell>
        </row>
        <row r="1511">
          <cell r="DL1511">
            <v>0</v>
          </cell>
        </row>
        <row r="1512">
          <cell r="DL1512">
            <v>0</v>
          </cell>
        </row>
        <row r="1513">
          <cell r="DL1513">
            <v>0</v>
          </cell>
        </row>
        <row r="1514">
          <cell r="DL1514">
            <v>0</v>
          </cell>
        </row>
        <row r="1515">
          <cell r="DL1515">
            <v>0</v>
          </cell>
        </row>
        <row r="1516">
          <cell r="DL1516">
            <v>0</v>
          </cell>
        </row>
        <row r="1517">
          <cell r="DL1517">
            <v>0</v>
          </cell>
        </row>
        <row r="1518">
          <cell r="DL1518">
            <v>0</v>
          </cell>
        </row>
        <row r="1519">
          <cell r="DL1519">
            <v>0</v>
          </cell>
        </row>
        <row r="1520">
          <cell r="DL1520">
            <v>0</v>
          </cell>
        </row>
        <row r="1521">
          <cell r="DL1521">
            <v>0</v>
          </cell>
        </row>
        <row r="1522">
          <cell r="DL1522">
            <v>0</v>
          </cell>
        </row>
        <row r="1523">
          <cell r="DL1523">
            <v>0</v>
          </cell>
        </row>
        <row r="1524">
          <cell r="DL1524">
            <v>0</v>
          </cell>
        </row>
        <row r="1525">
          <cell r="DL1525">
            <v>0</v>
          </cell>
        </row>
        <row r="1526">
          <cell r="DL1526">
            <v>0</v>
          </cell>
        </row>
        <row r="1527">
          <cell r="DL1527">
            <v>0</v>
          </cell>
        </row>
        <row r="1528">
          <cell r="DL1528">
            <v>0</v>
          </cell>
        </row>
        <row r="1529">
          <cell r="DL1529">
            <v>0</v>
          </cell>
        </row>
        <row r="1530">
          <cell r="DL1530">
            <v>0</v>
          </cell>
        </row>
        <row r="1531">
          <cell r="DL1531">
            <v>0</v>
          </cell>
        </row>
        <row r="1532">
          <cell r="DL1532">
            <v>0</v>
          </cell>
        </row>
        <row r="1533">
          <cell r="DL1533">
            <v>0</v>
          </cell>
        </row>
        <row r="1534">
          <cell r="DL1534">
            <v>0</v>
          </cell>
        </row>
        <row r="1535">
          <cell r="DL1535">
            <v>0</v>
          </cell>
        </row>
        <row r="1536">
          <cell r="DL1536">
            <v>0</v>
          </cell>
        </row>
        <row r="1537">
          <cell r="DL1537">
            <v>0</v>
          </cell>
        </row>
        <row r="1538">
          <cell r="DL1538">
            <v>0</v>
          </cell>
        </row>
        <row r="1539">
          <cell r="DL1539">
            <v>0</v>
          </cell>
        </row>
        <row r="1540">
          <cell r="DL1540">
            <v>0</v>
          </cell>
        </row>
        <row r="1541">
          <cell r="DL1541">
            <v>0</v>
          </cell>
        </row>
        <row r="1542">
          <cell r="DL1542">
            <v>0</v>
          </cell>
        </row>
        <row r="1543">
          <cell r="DL1543">
            <v>0</v>
          </cell>
        </row>
        <row r="1544">
          <cell r="DL1544">
            <v>0</v>
          </cell>
        </row>
        <row r="1545">
          <cell r="DL1545">
            <v>0</v>
          </cell>
        </row>
        <row r="1546">
          <cell r="DL1546">
            <v>0</v>
          </cell>
        </row>
        <row r="1547">
          <cell r="DL1547">
            <v>0</v>
          </cell>
        </row>
        <row r="1548">
          <cell r="DL1548">
            <v>0</v>
          </cell>
        </row>
        <row r="1549">
          <cell r="DL1549">
            <v>0</v>
          </cell>
        </row>
        <row r="1550">
          <cell r="DL1550">
            <v>0</v>
          </cell>
        </row>
        <row r="1551">
          <cell r="DL1551">
            <v>0</v>
          </cell>
        </row>
        <row r="1552">
          <cell r="DL1552">
            <v>0</v>
          </cell>
        </row>
        <row r="1553">
          <cell r="DL1553">
            <v>0</v>
          </cell>
        </row>
        <row r="1554">
          <cell r="DL1554">
            <v>0</v>
          </cell>
        </row>
        <row r="1555">
          <cell r="DL1555">
            <v>0</v>
          </cell>
        </row>
        <row r="1556">
          <cell r="DL1556">
            <v>0</v>
          </cell>
        </row>
        <row r="1557">
          <cell r="DL1557">
            <v>0</v>
          </cell>
        </row>
        <row r="1558">
          <cell r="DL1558">
            <v>0</v>
          </cell>
        </row>
        <row r="1559">
          <cell r="DL1559">
            <v>0</v>
          </cell>
        </row>
        <row r="1560">
          <cell r="DL1560">
            <v>0</v>
          </cell>
        </row>
        <row r="1561">
          <cell r="DL1561">
            <v>0</v>
          </cell>
        </row>
        <row r="1562">
          <cell r="DL1562">
            <v>0</v>
          </cell>
        </row>
        <row r="1563">
          <cell r="DL1563">
            <v>0</v>
          </cell>
        </row>
        <row r="1564">
          <cell r="DL1564">
            <v>0</v>
          </cell>
        </row>
        <row r="1565">
          <cell r="DL1565">
            <v>0</v>
          </cell>
        </row>
        <row r="1566">
          <cell r="DL1566">
            <v>0</v>
          </cell>
        </row>
        <row r="1567">
          <cell r="DL1567">
            <v>0</v>
          </cell>
        </row>
        <row r="1568">
          <cell r="DL1568">
            <v>0</v>
          </cell>
        </row>
        <row r="1569">
          <cell r="DL1569">
            <v>0</v>
          </cell>
        </row>
        <row r="1570">
          <cell r="DL1570">
            <v>0</v>
          </cell>
        </row>
        <row r="1571">
          <cell r="DL1571">
            <v>0</v>
          </cell>
        </row>
        <row r="1572">
          <cell r="DL1572">
            <v>0</v>
          </cell>
        </row>
        <row r="1573">
          <cell r="DL1573">
            <v>0</v>
          </cell>
        </row>
        <row r="1574">
          <cell r="DL1574">
            <v>0</v>
          </cell>
        </row>
        <row r="1575">
          <cell r="DL1575">
            <v>0</v>
          </cell>
        </row>
        <row r="1576">
          <cell r="DL1576">
            <v>0</v>
          </cell>
        </row>
        <row r="1577">
          <cell r="DL1577">
            <v>0</v>
          </cell>
        </row>
        <row r="1578">
          <cell r="DL1578">
            <v>0</v>
          </cell>
        </row>
        <row r="1579">
          <cell r="DL1579">
            <v>0</v>
          </cell>
        </row>
        <row r="1580">
          <cell r="DL1580">
            <v>0</v>
          </cell>
        </row>
        <row r="1581">
          <cell r="DL1581">
            <v>0</v>
          </cell>
        </row>
        <row r="1582">
          <cell r="DL1582">
            <v>0</v>
          </cell>
        </row>
        <row r="1583">
          <cell r="DL1583">
            <v>0</v>
          </cell>
        </row>
        <row r="1584">
          <cell r="DL1584">
            <v>0</v>
          </cell>
        </row>
        <row r="1585">
          <cell r="DL1585">
            <v>0</v>
          </cell>
        </row>
        <row r="1586">
          <cell r="DL1586">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DICIEMBRE 08"/>
      <sheetName val="SEPTIEMBRE 08"/>
      <sheetName val="JUNIO 08"/>
      <sheetName val="MARZO 08"/>
      <sheetName val="DICIEMBRE 07"/>
    </sheetNames>
    <sheetDataSet>
      <sheetData sheetId="0" refreshError="1"/>
      <sheetData sheetId="1" refreshError="1"/>
      <sheetData sheetId="2" refreshError="1"/>
      <sheetData sheetId="3" refreshError="1"/>
      <sheetData sheetId="4"/>
      <sheetData sheetId="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708"/>
      <sheetName val="Jul 08 KI"/>
      <sheetName val="0808"/>
      <sheetName val="Ago 08"/>
      <sheetName val="0908"/>
      <sheetName val="Set 08 KI"/>
      <sheetName val="Oct 08 ki"/>
      <sheetName val="1008"/>
      <sheetName val="1108"/>
      <sheetName val="KI"/>
      <sheetName val="DIC KI"/>
      <sheetName val="1208"/>
      <sheetName val="0109"/>
      <sheetName val="0209"/>
      <sheetName val="0309"/>
      <sheetName val="0409"/>
      <sheetName val="0509"/>
      <sheetName val="0609"/>
      <sheetName val="0709"/>
      <sheetName val="0809"/>
      <sheetName val="0909"/>
      <sheetName val="1009"/>
      <sheetName val="1109"/>
      <sheetName val="1209"/>
      <sheetName val="0110"/>
      <sheetName val="0210"/>
      <sheetName val="Jul 09"/>
      <sheetName val="Ago 09"/>
      <sheetName val="Set 09"/>
      <sheetName val="Oct 09"/>
      <sheetName val="Nov 09"/>
      <sheetName val="Dic 09"/>
      <sheetName val="Ene 10"/>
      <sheetName val="Feb 10"/>
      <sheetName val="Mar 10"/>
      <sheetName val="Abr 10"/>
      <sheetName val="May 10"/>
      <sheetName val="Jun 10"/>
      <sheetName val="Jul 10"/>
      <sheetName val="0310"/>
      <sheetName val="0410"/>
      <sheetName val="0510"/>
      <sheetName val="0610"/>
      <sheetName val="Resumen"/>
      <sheetName val="Sheet7"/>
      <sheetName val="Jul_08_KI"/>
      <sheetName val="Ago_08"/>
      <sheetName val="Set_08_KI"/>
      <sheetName val="Oct_08_ki"/>
      <sheetName val="DIC_KI"/>
      <sheetName val="Jul_09"/>
      <sheetName val="Ago_09"/>
      <sheetName val="Set_09"/>
      <sheetName val="Oct_09"/>
      <sheetName val="Nov_09"/>
      <sheetName val="Dic_09"/>
      <sheetName val="Ene_10"/>
      <sheetName val="Feb_10"/>
      <sheetName val="Mar_10"/>
      <sheetName val="Abr_10"/>
      <sheetName val="May_10"/>
      <sheetName val="Jun_10"/>
      <sheetName val="Jul_10"/>
      <sheetName val="KF6"/>
      <sheetName val="Hoja1"/>
      <sheetName val="Hoja2"/>
      <sheetName val="Jul_08_KI1"/>
      <sheetName val="Ago_081"/>
      <sheetName val="Set_08_KI1"/>
      <sheetName val="Oct_08_ki1"/>
      <sheetName val="DIC_KI1"/>
      <sheetName val="Jul_091"/>
      <sheetName val="Ago_091"/>
      <sheetName val="Set_091"/>
      <sheetName val="Oct_091"/>
      <sheetName val="Nov_091"/>
      <sheetName val="Dic_091"/>
      <sheetName val="Ene_101"/>
      <sheetName val="Feb_101"/>
      <sheetName val="Mar_101"/>
      <sheetName val="Abr_101"/>
      <sheetName val="May_101"/>
      <sheetName val="Jun_101"/>
      <sheetName val="Jul_101"/>
    </sheetNames>
    <sheetDataSet>
      <sheetData sheetId="0">
        <row r="77">
          <cell r="H77">
            <v>898995529</v>
          </cell>
        </row>
        <row r="87">
          <cell r="H87">
            <v>0</v>
          </cell>
        </row>
      </sheetData>
      <sheetData sheetId="1"/>
      <sheetData sheetId="2">
        <row r="77">
          <cell r="H77">
            <v>826260625</v>
          </cell>
        </row>
      </sheetData>
      <sheetData sheetId="3"/>
      <sheetData sheetId="4">
        <row r="77">
          <cell r="H77">
            <v>805888502</v>
          </cell>
        </row>
      </sheetData>
      <sheetData sheetId="5"/>
      <sheetData sheetId="6"/>
      <sheetData sheetId="7">
        <row r="77">
          <cell r="H77">
            <v>822847528</v>
          </cell>
        </row>
      </sheetData>
      <sheetData sheetId="8">
        <row r="77">
          <cell r="H77">
            <v>695039741</v>
          </cell>
        </row>
      </sheetData>
      <sheetData sheetId="9"/>
      <sheetData sheetId="10"/>
      <sheetData sheetId="11">
        <row r="77">
          <cell r="H77">
            <v>700972346</v>
          </cell>
        </row>
      </sheetData>
      <sheetData sheetId="12">
        <row r="77">
          <cell r="H77">
            <v>738914910</v>
          </cell>
        </row>
      </sheetData>
      <sheetData sheetId="13">
        <row r="77">
          <cell r="H77">
            <v>785019077</v>
          </cell>
        </row>
      </sheetData>
      <sheetData sheetId="14">
        <row r="77">
          <cell r="H77">
            <v>794003553</v>
          </cell>
        </row>
      </sheetData>
      <sheetData sheetId="15">
        <row r="77">
          <cell r="H77">
            <v>824047983</v>
          </cell>
        </row>
      </sheetData>
      <sheetData sheetId="16">
        <row r="77">
          <cell r="H77">
            <v>939630540</v>
          </cell>
        </row>
      </sheetData>
      <sheetData sheetId="17">
        <row r="77">
          <cell r="H77">
            <v>1209877536</v>
          </cell>
        </row>
      </sheetData>
      <sheetData sheetId="18">
        <row r="77">
          <cell r="H77">
            <v>1284638324</v>
          </cell>
        </row>
      </sheetData>
      <sheetData sheetId="19">
        <row r="77">
          <cell r="H77">
            <v>1162077440</v>
          </cell>
        </row>
      </sheetData>
      <sheetData sheetId="20">
        <row r="77">
          <cell r="H77">
            <v>1192661717</v>
          </cell>
        </row>
      </sheetData>
      <sheetData sheetId="21">
        <row r="77">
          <cell r="H77">
            <v>1232065324</v>
          </cell>
        </row>
      </sheetData>
      <sheetData sheetId="22">
        <row r="77">
          <cell r="H77">
            <v>1119775852</v>
          </cell>
        </row>
      </sheetData>
      <sheetData sheetId="23">
        <row r="77">
          <cell r="H77">
            <v>1154734638</v>
          </cell>
        </row>
      </sheetData>
      <sheetData sheetId="24">
        <row r="77">
          <cell r="H77">
            <v>1120478160</v>
          </cell>
        </row>
      </sheetData>
      <sheetData sheetId="25">
        <row r="77">
          <cell r="H77">
            <v>1081161118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77">
          <cell r="H77">
            <v>1258215624</v>
          </cell>
        </row>
      </sheetData>
      <sheetData sheetId="40">
        <row r="77">
          <cell r="H77">
            <v>1167949223</v>
          </cell>
        </row>
      </sheetData>
      <sheetData sheetId="41">
        <row r="77">
          <cell r="H77">
            <v>1371924783</v>
          </cell>
        </row>
      </sheetData>
      <sheetData sheetId="42">
        <row r="77">
          <cell r="H77">
            <v>1482992435</v>
          </cell>
        </row>
      </sheetData>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87">
          <cell r="H87" t="str">
            <v>TORNILLOS BRIDA INYECTOR</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uce "/>
      <sheetName val="DDJJ"/>
      <sheetName val="PG Cs.Sociales"/>
      <sheetName val="Remuneraciones"/>
      <sheetName val=" SAC-Bonus "/>
      <sheetName val="Vacaciones "/>
      <sheetName val="Cost Leadership Capex Div."/>
      <sheetName val="Cost Leadership Capex Inv."/>
      <sheetName val="prueba Rem y carg s"/>
      <sheetName val="RESUMEN"/>
      <sheetName val="Distribución C"/>
      <sheetName val="PRESUP_AJUSTADO"/>
      <sheetName val="COTAÇÕES"/>
      <sheetName val="Hoja2"/>
      <sheetName val="Cruce_"/>
      <sheetName val="PG_Cs_Sociales"/>
      <sheetName val="_SAC-Bonus_"/>
      <sheetName val="Vacaciones_"/>
      <sheetName val="Cost_Leadership_Capex_Div_"/>
      <sheetName val="Cost_Leadership_Capex_Inv_"/>
      <sheetName val="prueba_Rem_y_carg_s"/>
      <sheetName val="Distribución_C"/>
      <sheetName val="Cruce_1"/>
      <sheetName val="PG_Cs_Sociales1"/>
      <sheetName val="_SAC-Bonus_1"/>
      <sheetName val="Vacaciones_1"/>
      <sheetName val="Cost_Leadership_Capex_Div_1"/>
      <sheetName val="Cost_Leadership_Capex_Inv_1"/>
      <sheetName val="prueba_Rem_y_carg_s1"/>
      <sheetName val="Distribución_C1"/>
      <sheetName val="Cruce_2"/>
      <sheetName val="PG_Cs_Sociales2"/>
      <sheetName val="_SAC-Bonus_2"/>
      <sheetName val="Vacaciones_2"/>
      <sheetName val="Cost_Leadership_Capex_Div_2"/>
      <sheetName val="Cost_Leadership_Capex_Inv_2"/>
      <sheetName val="prueba_Rem_y_carg_s2"/>
      <sheetName val="Distribución_C2"/>
      <sheetName val="Cruce_3"/>
      <sheetName val="PG_Cs_Sociales3"/>
      <sheetName val="_SAC-Bonus_3"/>
      <sheetName val="Vacaciones_3"/>
      <sheetName val="Cost_Leadership_Capex_Div_3"/>
      <sheetName val="Cost_Leadership_Capex_Inv_3"/>
      <sheetName val="prueba_Rem_y_carg_s3"/>
      <sheetName val="Distribución_C3"/>
      <sheetName val="Cruce_4"/>
      <sheetName val="PG_Cs_Sociales4"/>
      <sheetName val="_SAC-Bonus_4"/>
      <sheetName val="Vacaciones_4"/>
      <sheetName val="Cost_Leadership_Capex_Div_4"/>
      <sheetName val="Cost_Leadership_Capex_Inv_4"/>
      <sheetName val="prueba_Rem_y_carg_s4"/>
      <sheetName val="Distribución_C4"/>
      <sheetName val="Cruce_5"/>
      <sheetName val="PG_Cs_Sociales5"/>
      <sheetName val="_SAC-Bonus_5"/>
      <sheetName val="Vacaciones_5"/>
      <sheetName val="Cost_Leadership_Capex_Div_5"/>
      <sheetName val="Cost_Leadership_Capex_Inv_5"/>
      <sheetName val="prueba_Rem_y_carg_s5"/>
      <sheetName val="Distribución_C5"/>
      <sheetName val="Cruce_6"/>
      <sheetName val="PG_Cs_Sociales6"/>
      <sheetName val="_SAC-Bonus_6"/>
      <sheetName val="Vacaciones_6"/>
      <sheetName val="Cost_Leadership_Capex_Div_6"/>
      <sheetName val="Cost_Leadership_Capex_Inv_6"/>
      <sheetName val="prueba_Rem_y_carg_s6"/>
      <sheetName val="Distribución_C6"/>
      <sheetName val="Cruce_7"/>
      <sheetName val="PG_Cs_Sociales7"/>
      <sheetName val="_SAC-Bonus_7"/>
      <sheetName val="Vacaciones_7"/>
      <sheetName val="Cost_Leadership_Capex_Div_7"/>
      <sheetName val="Cost_Leadership_Capex_Inv_7"/>
      <sheetName val="prueba_Rem_y_carg_s7"/>
      <sheetName val="Distribución_C7"/>
      <sheetName val="Cruce_8"/>
      <sheetName val="PG_Cs_Sociales8"/>
      <sheetName val="_SAC-Bonus_8"/>
      <sheetName val="Vacaciones_8"/>
      <sheetName val="Cost_Leadership_Capex_Div_8"/>
      <sheetName val="Cost_Leadership_Capex_Inv_8"/>
      <sheetName val="prueba_Rem_y_carg_s8"/>
      <sheetName val="Distribución_C8"/>
      <sheetName val="Cruce_10"/>
      <sheetName val="PG_Cs_Sociales10"/>
      <sheetName val="_SAC-Bonus_10"/>
      <sheetName val="Vacaciones_10"/>
      <sheetName val="Cost_Leadership_Capex_Div_10"/>
      <sheetName val="Cost_Leadership_Capex_Inv_10"/>
      <sheetName val="prueba_Rem_y_carg_s10"/>
      <sheetName val="Distribución_C10"/>
      <sheetName val="Cruce_9"/>
      <sheetName val="PG_Cs_Sociales9"/>
      <sheetName val="_SAC-Bonus_9"/>
      <sheetName val="Vacaciones_9"/>
      <sheetName val="Cost_Leadership_Capex_Div_9"/>
      <sheetName val="Cost_Leadership_Capex_Inv_9"/>
      <sheetName val="prueba_Rem_y_carg_s9"/>
      <sheetName val="Distribución_C9"/>
      <sheetName val="Forecast"/>
      <sheetName val="Cruce_11"/>
      <sheetName val="PG_Cs_Sociales11"/>
      <sheetName val="_SAC-Bonus_11"/>
      <sheetName val="Vacaciones_11"/>
      <sheetName val="Cost_Leadership_Capex_Div_11"/>
      <sheetName val="Cost_Leadership_Capex_Inv_11"/>
      <sheetName val="prueba_Rem_y_carg_s11"/>
      <sheetName val="Distribución_C1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
      <sheetName val="10"/>
      <sheetName val="DETALLE"/>
      <sheetName val="DETALLE-OTROS"/>
    </sheetNames>
    <sheetDataSet>
      <sheetData sheetId="0" refreshError="1"/>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BSC2i_ETSI1"/>
      <sheetName val="BSC2i_ANSI1"/>
      <sheetName val="OPTIONAL_FEATURES,_ETSI1"/>
      <sheetName val="OPTIONAL_FEATURES,_ANSI1"/>
      <sheetName val="GLP_20011"/>
      <sheetName val="PG_Cs_Sociales"/>
      <sheetName val="plan_de_cuentas_PY"/>
      <sheetName val="BSC2i_ETSI3"/>
      <sheetName val="BSC2i_ANSI3"/>
      <sheetName val="OPTIONAL_FEATURES,_ETSI3"/>
      <sheetName val="OPTIONAL_FEATURES,_ANSI3"/>
      <sheetName val="GLP_20013"/>
      <sheetName val="plan_de_cuentas_PY2"/>
      <sheetName val="PG_Cs_Sociales2"/>
      <sheetName val="BSC2i_ETSI2"/>
      <sheetName val="BSC2i_ANSI2"/>
      <sheetName val="OPTIONAL_FEATURES,_ETSI2"/>
      <sheetName val="OPTIONAL_FEATURES,_ANSI2"/>
      <sheetName val="GLP_20012"/>
      <sheetName val="plan_de_cuentas_PY1"/>
      <sheetName val="PG_Cs_Sociales1"/>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BSC2i_ETSI12"/>
      <sheetName val="BSC2i_ANSI12"/>
      <sheetName val="OPTIONAL_FEATURES,_ETSI12"/>
      <sheetName val="OPTIONAL_FEATURES,_ANSI12"/>
      <sheetName val="GLP_200112"/>
      <sheetName val="plan_de_cuentas_PY11"/>
      <sheetName val="PG_Cs_Sociales11"/>
      <sheetName val="IPC"/>
      <sheetName val="401130dic ene feb"/>
      <sheetName val="04-06-01"/>
      <sheetName val="GLP_DISCOUNT"/>
      <sheetName val="GLP 200‱"/>
      <sheetName val="CSCF"/>
      <sheetName val="MapInfo Large"/>
      <sheetName val="SIT-OT98"/>
      <sheetName val="Eco-Fin"/>
      <sheetName val="Reemb_A_Cob"/>
      <sheetName val="faster"/>
      <sheetName val="VTAS PROY."/>
      <sheetName val="PlanCuentas"/>
      <sheetName val="Telefonia"/>
      <sheetName val="acintan"/>
      <sheetName val="data"/>
      <sheetName val="Plan1"/>
      <sheetName val="BSC2i_ETSI13"/>
      <sheetName val="BSC2i_ANSI13"/>
      <sheetName val="OPTIONAL_FEATURES,_ETSI13"/>
      <sheetName val="OPTIONAL_FEATURES,_ANSI13"/>
      <sheetName val="GLP_200113"/>
      <sheetName val="PG_Cs_Sociales12"/>
      <sheetName val="plan_de_cuentas_PY12"/>
      <sheetName val="401130dic_ene_feb"/>
      <sheetName val="GLP_200‱"/>
      <sheetName val="MapInfo_Large"/>
      <sheetName val="VTAS_PROY_"/>
      <sheetName val="BSC2i_ETSI14"/>
      <sheetName val="BSC2i_ANSI14"/>
      <sheetName val="OPTIONAL_FEATURES,_ETSI14"/>
      <sheetName val="OPTIONAL_FEATURES,_ANSI14"/>
      <sheetName val="GLP_200114"/>
      <sheetName val="PG_Cs_Sociales13"/>
      <sheetName val="plan_de_cuentas_PY13"/>
      <sheetName val="401130dic_ene_feb1"/>
      <sheetName val="GLP_200‱1"/>
      <sheetName val="MapInfo_Large1"/>
      <sheetName val="VTAS_PROY_1"/>
      <sheetName val="RES"/>
      <sheetName val="NOTAS"/>
      <sheetName val="WP CUADRO 1"/>
      <sheetName val="BSC01_1_71"/>
      <sheetName val="Indices"/>
      <sheetName val="BSC2i_ETSI15"/>
      <sheetName val="BSC2i_ANSI15"/>
      <sheetName val="OPTIONAL_FEATURES,_ETSI15"/>
      <sheetName val="OPTIONAL_FEATURES,_ANSI15"/>
      <sheetName val="GLP_200115"/>
      <sheetName val="plan_de_cuentas_PY14"/>
      <sheetName val="PG_Cs_Sociales14"/>
      <sheetName val="401130dic_ene_feb2"/>
      <sheetName val="GLP_200‱2"/>
      <sheetName val="MapInfo_Large2"/>
      <sheetName val="VTAS_PROY_2"/>
    </sheetNames>
    <sheetDataSet>
      <sheetData sheetId="0">
        <row r="1">
          <cell r="E1" t="str">
            <v>EUR</v>
          </cell>
        </row>
      </sheetData>
      <sheetData sheetId="1">
        <row r="1">
          <cell r="E1" t="str">
            <v>EUR</v>
          </cell>
        </row>
      </sheetData>
      <sheetData sheetId="2">
        <row r="1">
          <cell r="E1" t="str">
            <v>EUR</v>
          </cell>
        </row>
      </sheetData>
      <sheetData sheetId="3">
        <row r="1">
          <cell r="E1" t="str">
            <v>EUR</v>
          </cell>
        </row>
      </sheetData>
      <sheetData sheetId="4">
        <row r="1">
          <cell r="E1" t="str">
            <v>EUR</v>
          </cell>
        </row>
      </sheetData>
      <sheetData sheetId="5">
        <row r="5">
          <cell r="E5">
            <v>0</v>
          </cell>
        </row>
      </sheetData>
      <sheetData sheetId="6"/>
      <sheetData sheetId="7">
        <row r="1">
          <cell r="E1" t="str">
            <v>EUR</v>
          </cell>
        </row>
      </sheetData>
      <sheetData sheetId="8"/>
      <sheetData sheetId="9"/>
      <sheetData sheetId="10">
        <row r="5">
          <cell r="E5">
            <v>0</v>
          </cell>
        </row>
      </sheetData>
      <sheetData sheetId="11"/>
      <sheetData sheetId="12"/>
      <sheetData sheetId="13" refreshError="1">
        <row r="5">
          <cell r="E5">
            <v>0</v>
          </cell>
        </row>
      </sheetData>
      <sheetData sheetId="14" refreshError="1">
        <row r="1">
          <cell r="E1" t="str">
            <v>EUR</v>
          </cell>
        </row>
      </sheetData>
      <sheetData sheetId="15"/>
      <sheetData sheetId="16">
        <row r="7">
          <cell r="A7">
            <v>1000074</v>
          </cell>
        </row>
      </sheetData>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ow r="1">
          <cell r="E1" t="str">
            <v>EUR</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7">
          <cell r="A7">
            <v>1000074</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ow r="7">
          <cell r="A7">
            <v>1000074</v>
          </cell>
        </row>
      </sheetData>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ow r="5">
          <cell r="E5">
            <v>0</v>
          </cell>
        </row>
      </sheetData>
      <sheetData sheetId="135">
        <row r="1">
          <cell r="E1" t="str">
            <v>EUR</v>
          </cell>
        </row>
      </sheetData>
      <sheetData sheetId="136">
        <row r="1">
          <cell r="E1" t="str">
            <v>EUR</v>
          </cell>
        </row>
      </sheetData>
      <sheetData sheetId="137"/>
      <sheetData sheetId="138">
        <row r="1">
          <cell r="E1" t="str">
            <v>EUR</v>
          </cell>
        </row>
      </sheetData>
      <sheetData sheetId="139"/>
      <sheetData sheetId="140"/>
      <sheetData sheetId="141"/>
      <sheetData sheetId="142"/>
      <sheetData sheetId="143"/>
      <sheetData sheetId="144"/>
      <sheetData sheetId="145">
        <row r="5">
          <cell r="E5">
            <v>0</v>
          </cell>
        </row>
      </sheetData>
      <sheetData sheetId="146">
        <row r="1">
          <cell r="E1" t="str">
            <v>EUR</v>
          </cell>
        </row>
      </sheetData>
      <sheetData sheetId="147">
        <row r="1">
          <cell r="E1" t="str">
            <v>EUR</v>
          </cell>
        </row>
      </sheetData>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ow r="5">
          <cell r="E5">
            <v>0</v>
          </cell>
        </row>
      </sheetData>
      <sheetData sheetId="162">
        <row r="1">
          <cell r="E1" t="str">
            <v>EUR</v>
          </cell>
        </row>
      </sheetData>
      <sheetData sheetId="163">
        <row r="1">
          <cell r="E1" t="str">
            <v>EUR</v>
          </cell>
        </row>
      </sheetData>
      <sheetData sheetId="164"/>
      <sheetData sheetId="165">
        <row r="1">
          <cell r="E1" t="str">
            <v>EUR</v>
          </cell>
        </row>
      </sheetData>
      <sheetData sheetId="166"/>
      <sheetData sheetId="167"/>
      <sheetData sheetId="168"/>
      <sheetData sheetId="169"/>
      <sheetData sheetId="170"/>
      <sheetData sheetId="17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sheetName val="Conclusiones"/>
      <sheetName val="Balance_General"/>
      <sheetName val="Estado_Resultados"/>
      <sheetName val="Analítico de Ventas"/>
      <sheetName val="Sheet1"/>
      <sheetName val="Comp Patrimonial Oct 2006"/>
      <sheetName val="Comp EERR Oct 2006"/>
      <sheetName val="Razones"/>
      <sheetName val="Graphs Data"/>
      <sheetName val="Comp EERR Oct 2006 (2)"/>
      <sheetName val="Tickmarks"/>
      <sheetName val="PPC Vta"/>
      <sheetName val="Estado de Resultados"/>
      <sheetName val="Balance Gener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Resumen"/>
      <sheetName val="Balance General"/>
      <sheetName val="Estado de Resultados"/>
      <sheetName val="Razones"/>
      <sheetName val="Graficas"/>
      <sheetName val="Graphs Data"/>
      <sheetName val="Otros Procedimientos Analticos"/>
      <sheetName val="Precios"/>
      <sheetName val="Comparativo BG"/>
      <sheetName val="Comparativo ER"/>
      <sheetName val="Balance al 31.08.08"/>
      <sheetName val="Tickmarks"/>
      <sheetName val="Sheet1"/>
      <sheetName val="Información adicional"/>
      <sheetName val="Información sobre zafras"/>
      <sheetName val="Participación accionaria"/>
      <sheetName val="Guidance"/>
      <sheetName val="Summary"/>
      <sheetName val="Balance Sheet"/>
      <sheetName val="Income Statement"/>
      <sheetName val="Ratios"/>
      <sheetName val="Graphs"/>
      <sheetName val="Other Analytical Procedures"/>
      <sheetName val="3210001"/>
      <sheetName val="2008"/>
      <sheetName val="Estado_de_Resultados"/>
      <sheetName val="Balance_General"/>
      <sheetName val="Estado_de_Resultados1"/>
      <sheetName val="Balance_General1"/>
      <sheetName val="Balance_General2"/>
      <sheetName val="Estado_de_Resultados2"/>
      <sheetName val="Graphs_Data"/>
      <sheetName val="Otros_Procedimientos_Analticos"/>
      <sheetName val="Comparativo_BG"/>
      <sheetName val="Comparativo_ER"/>
      <sheetName val="Balance_al_31_08_08"/>
      <sheetName val="Información_adicional"/>
      <sheetName val="Información_sobre_zafras"/>
      <sheetName val="Participación_accionaria"/>
      <sheetName val="Balance_Sheet"/>
      <sheetName val="Income_Statement"/>
      <sheetName val="Other_Analytical_Procedures"/>
    </sheetNames>
    <sheetDataSet>
      <sheetData sheetId="0"/>
      <sheetData sheetId="1"/>
      <sheetData sheetId="2">
        <row r="4">
          <cell r="E4">
            <v>0</v>
          </cell>
        </row>
        <row r="8">
          <cell r="K8">
            <v>246266891</v>
          </cell>
          <cell r="L8">
            <v>382809478</v>
          </cell>
          <cell r="M8">
            <v>-8428107</v>
          </cell>
        </row>
        <row r="10">
          <cell r="K10">
            <v>43552518698.025009</v>
          </cell>
          <cell r="L10">
            <v>63269874333</v>
          </cell>
        </row>
        <row r="12">
          <cell r="K12">
            <v>43798785589.025009</v>
          </cell>
          <cell r="L12">
            <v>63652683811</v>
          </cell>
          <cell r="M12">
            <v>63713582565</v>
          </cell>
        </row>
        <row r="14">
          <cell r="K14">
            <v>4845831903</v>
          </cell>
          <cell r="L14">
            <v>7494461177</v>
          </cell>
        </row>
        <row r="18">
          <cell r="K18">
            <v>50998605004.825012</v>
          </cell>
          <cell r="L18">
            <v>75537145955</v>
          </cell>
          <cell r="M18">
            <v>70809955321</v>
          </cell>
        </row>
        <row r="25">
          <cell r="K25">
            <v>53365013649.825012</v>
          </cell>
          <cell r="L25">
            <v>76953353557</v>
          </cell>
          <cell r="M25">
            <v>71424678554</v>
          </cell>
        </row>
        <row r="27">
          <cell r="C27">
            <v>-41643331287</v>
          </cell>
          <cell r="D27">
            <v>-41678308889</v>
          </cell>
          <cell r="K27">
            <v>-43033362446</v>
          </cell>
          <cell r="L27">
            <v>-67281819017</v>
          </cell>
          <cell r="M27">
            <v>-63963664008</v>
          </cell>
        </row>
        <row r="28">
          <cell r="K28">
            <v>-505581117</v>
          </cell>
          <cell r="L28">
            <v>-1074805835</v>
          </cell>
          <cell r="M28">
            <v>-925639273</v>
          </cell>
        </row>
        <row r="29">
          <cell r="C29">
            <v>-18669556893</v>
          </cell>
          <cell r="D29">
            <v>-13142660053</v>
          </cell>
          <cell r="K29">
            <v>-1137614695</v>
          </cell>
          <cell r="L29">
            <v>-863670300</v>
          </cell>
          <cell r="M29">
            <v>0</v>
          </cell>
        </row>
        <row r="32">
          <cell r="K32">
            <v>-44791371028</v>
          </cell>
          <cell r="L32">
            <v>-69220295152</v>
          </cell>
          <cell r="M32">
            <v>-64889303281</v>
          </cell>
        </row>
        <row r="35">
          <cell r="C35">
            <v>-853268109</v>
          </cell>
          <cell r="D35">
            <v>-668980901</v>
          </cell>
          <cell r="K35">
            <v>-434141830.82501221</v>
          </cell>
          <cell r="L35">
            <v>-134718573</v>
          </cell>
          <cell r="M35">
            <v>-83176965</v>
          </cell>
        </row>
        <row r="38">
          <cell r="K38">
            <v>-8573642621.8250122</v>
          </cell>
          <cell r="L38">
            <v>-7733058405</v>
          </cell>
          <cell r="M38">
            <v>-6535375273</v>
          </cell>
        </row>
        <row r="40">
          <cell r="K40">
            <v>-53365013649.825012</v>
          </cell>
          <cell r="L40">
            <v>-76953353557</v>
          </cell>
          <cell r="M40">
            <v>-71424678554</v>
          </cell>
        </row>
      </sheetData>
      <sheetData sheetId="3">
        <row r="3">
          <cell r="C3">
            <v>39691</v>
          </cell>
          <cell r="E3">
            <v>39447</v>
          </cell>
          <cell r="N3">
            <v>39082</v>
          </cell>
          <cell r="P3">
            <v>38717</v>
          </cell>
          <cell r="R3">
            <v>38352</v>
          </cell>
        </row>
        <row r="8">
          <cell r="N8">
            <v>-81910541586</v>
          </cell>
          <cell r="P8">
            <v>-113733717640</v>
          </cell>
          <cell r="R8">
            <v>-88743930854</v>
          </cell>
        </row>
        <row r="9">
          <cell r="N9">
            <v>76022970577</v>
          </cell>
          <cell r="P9">
            <v>106996427755</v>
          </cell>
          <cell r="R9">
            <v>81520204512</v>
          </cell>
        </row>
        <row r="11">
          <cell r="N11">
            <v>-5887571009</v>
          </cell>
          <cell r="P11">
            <v>-6737289885</v>
          </cell>
          <cell r="R11">
            <v>-7223726342</v>
          </cell>
        </row>
        <row r="13">
          <cell r="N13">
            <v>486528248</v>
          </cell>
          <cell r="P13">
            <v>380777972</v>
          </cell>
          <cell r="R13">
            <v>302988930</v>
          </cell>
        </row>
        <row r="14">
          <cell r="N14">
            <v>2189505102</v>
          </cell>
          <cell r="P14">
            <v>3214659876</v>
          </cell>
          <cell r="R14">
            <v>4249550461</v>
          </cell>
        </row>
        <row r="15">
          <cell r="N15">
            <v>986226265</v>
          </cell>
          <cell r="P15">
            <v>823208389</v>
          </cell>
          <cell r="R15">
            <v>919814482</v>
          </cell>
        </row>
        <row r="16">
          <cell r="C16">
            <v>348702417</v>
          </cell>
          <cell r="E16">
            <v>553424367</v>
          </cell>
          <cell r="N16">
            <v>387161756</v>
          </cell>
          <cell r="P16">
            <v>271446203</v>
          </cell>
          <cell r="R16">
            <v>102398958</v>
          </cell>
        </row>
        <row r="18">
          <cell r="N18">
            <v>-1838149638</v>
          </cell>
          <cell r="P18">
            <v>-2047197445</v>
          </cell>
          <cell r="R18">
            <v>-1648973511</v>
          </cell>
        </row>
        <row r="20">
          <cell r="N20">
            <v>189587041</v>
          </cell>
          <cell r="P20">
            <v>-195487426</v>
          </cell>
          <cell r="R20">
            <v>619854372</v>
          </cell>
        </row>
        <row r="22">
          <cell r="C22">
            <v>-4612963294</v>
          </cell>
          <cell r="E22">
            <v>-4203387021</v>
          </cell>
          <cell r="N22">
            <v>-1648562597</v>
          </cell>
          <cell r="P22">
            <v>-2242684871</v>
          </cell>
          <cell r="R22">
            <v>-1029119139</v>
          </cell>
        </row>
        <row r="24">
          <cell r="C24">
            <v>507926264</v>
          </cell>
          <cell r="E24">
            <v>517642857</v>
          </cell>
          <cell r="N24">
            <v>209611645</v>
          </cell>
          <cell r="P24">
            <v>644345039</v>
          </cell>
          <cell r="R24">
            <v>418568883</v>
          </cell>
        </row>
        <row r="26">
          <cell r="C26">
            <v>-4105037030</v>
          </cell>
          <cell r="E26">
            <v>-3685744164</v>
          </cell>
          <cell r="L26">
            <v>-2019376453</v>
          </cell>
          <cell r="N26">
            <v>-1438950952</v>
          </cell>
          <cell r="P26">
            <v>-1598339832</v>
          </cell>
          <cell r="R26">
            <v>-610550256</v>
          </cell>
        </row>
        <row r="28">
          <cell r="C28">
            <v>-253546061</v>
          </cell>
          <cell r="E28">
            <v>0</v>
          </cell>
          <cell r="L28">
            <v>-676833613</v>
          </cell>
          <cell r="N28">
            <v>0</v>
          </cell>
          <cell r="P28">
            <v>0</v>
          </cell>
          <cell r="R28">
            <v>0</v>
          </cell>
        </row>
        <row r="30">
          <cell r="C30">
            <v>-4358583091</v>
          </cell>
          <cell r="E30">
            <v>-3685744164</v>
          </cell>
          <cell r="L30">
            <v>-2696210066</v>
          </cell>
          <cell r="N30">
            <v>-1438950952</v>
          </cell>
          <cell r="P30">
            <v>-1598339832</v>
          </cell>
          <cell r="R30">
            <v>-610550256</v>
          </cell>
        </row>
        <row r="32">
          <cell r="C32">
            <v>0</v>
          </cell>
          <cell r="E32">
            <v>0</v>
          </cell>
          <cell r="L32">
            <v>0</v>
          </cell>
          <cell r="N32">
            <v>0</v>
          </cell>
          <cell r="P32">
            <v>0</v>
          </cell>
          <cell r="R32">
            <v>0</v>
          </cell>
        </row>
        <row r="34">
          <cell r="C34">
            <v>-4358583091</v>
          </cell>
          <cell r="E34">
            <v>-3685744164</v>
          </cell>
          <cell r="L34">
            <v>-2696210066</v>
          </cell>
          <cell r="N34">
            <v>-1438950952</v>
          </cell>
          <cell r="P34">
            <v>-1598339832</v>
          </cell>
          <cell r="R34">
            <v>-610550256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C20">
            <v>27959829</v>
          </cell>
        </row>
      </sheetData>
      <sheetData sheetId="20"/>
      <sheetData sheetId="21"/>
      <sheetData sheetId="22"/>
      <sheetData sheetId="23"/>
      <sheetData sheetId="24" refreshError="1"/>
      <sheetData sheetId="25"/>
      <sheetData sheetId="26" refreshError="1"/>
      <sheetData sheetId="27" refreshError="1"/>
      <sheetData sheetId="28"/>
      <sheetData sheetId="29"/>
      <sheetData sheetId="30">
        <row r="4">
          <cell r="E4">
            <v>0</v>
          </cell>
        </row>
      </sheetData>
      <sheetData sheetId="31">
        <row r="3">
          <cell r="C3">
            <v>39691</v>
          </cell>
        </row>
      </sheetData>
      <sheetData sheetId="32"/>
      <sheetData sheetId="33"/>
      <sheetData sheetId="34"/>
      <sheetData sheetId="35"/>
      <sheetData sheetId="36"/>
      <sheetData sheetId="37"/>
      <sheetData sheetId="38"/>
      <sheetData sheetId="39"/>
      <sheetData sheetId="40">
        <row r="20">
          <cell r="C20">
            <v>27959829</v>
          </cell>
        </row>
      </sheetData>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tlasinversiones.com.py/"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drawing" Target="../drawings/drawing2.xml"/><Relationship Id="rId4"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9.bin"/><Relationship Id="rId7" Type="http://schemas.openxmlformats.org/officeDocument/2006/relationships/printerSettings" Target="../printerSettings/printerSettings13.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drawing" Target="../drawings/drawing7.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39.bin"/><Relationship Id="rId7" Type="http://schemas.openxmlformats.org/officeDocument/2006/relationships/drawing" Target="../drawings/drawing8.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10" Type="http://schemas.openxmlformats.org/officeDocument/2006/relationships/image" Target="../media/image3.emf"/><Relationship Id="rId4" Type="http://schemas.openxmlformats.org/officeDocument/2006/relationships/printerSettings" Target="../printerSettings/printerSettings40.bin"/><Relationship Id="rId9" Type="http://schemas.openxmlformats.org/officeDocument/2006/relationships/control" Target="../activeX/activeX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7F09-4740-4AAA-AD6E-90B7105CD6AC}">
  <sheetPr codeName="Hoja1">
    <tabColor theme="0"/>
  </sheetPr>
  <dimension ref="A12:P53"/>
  <sheetViews>
    <sheetView showGridLines="0" tabSelected="1" topLeftCell="A21" zoomScale="85" zoomScaleNormal="85" workbookViewId="0">
      <selection activeCell="H48" sqref="H48"/>
    </sheetView>
  </sheetViews>
  <sheetFormatPr baseColWidth="10" defaultColWidth="11.5546875" defaultRowHeight="13.8"/>
  <cols>
    <col min="1" max="1" width="7.44140625" style="9" customWidth="1"/>
    <col min="2" max="3" width="11.5546875" style="9"/>
    <col min="4" max="4" width="14.44140625" style="9" customWidth="1"/>
    <col min="5" max="8" width="11.5546875" style="9"/>
    <col min="9" max="9" width="17.109375" style="9" customWidth="1"/>
    <col min="10" max="16384" width="11.5546875" style="9"/>
  </cols>
  <sheetData>
    <row r="12" spans="2:15" ht="20.399999999999999" customHeight="1">
      <c r="B12" s="663" t="s">
        <v>254</v>
      </c>
      <c r="C12" s="663"/>
      <c r="D12" s="663"/>
      <c r="E12" s="663"/>
      <c r="F12" s="663"/>
      <c r="G12" s="663"/>
      <c r="H12" s="663"/>
      <c r="I12" s="663"/>
      <c r="J12" s="663"/>
      <c r="K12" s="663"/>
      <c r="L12" s="663"/>
      <c r="M12" s="663"/>
      <c r="N12" s="663"/>
      <c r="O12" s="663"/>
    </row>
    <row r="18" spans="1:16" ht="17.399999999999999">
      <c r="A18" s="664" t="s">
        <v>3141</v>
      </c>
      <c r="B18" s="664"/>
      <c r="C18" s="664"/>
      <c r="D18" s="664"/>
      <c r="E18" s="664"/>
      <c r="F18" s="664"/>
      <c r="G18" s="664"/>
      <c r="H18" s="664"/>
      <c r="I18" s="664"/>
      <c r="J18" s="664"/>
      <c r="K18" s="664"/>
      <c r="L18" s="664"/>
      <c r="M18" s="664"/>
      <c r="N18" s="664"/>
      <c r="O18" s="664"/>
      <c r="P18" s="664"/>
    </row>
    <row r="38" spans="2:13" ht="14.4">
      <c r="B38" s="646"/>
    </row>
    <row r="39" spans="2:13" ht="14.4">
      <c r="B39" s="646"/>
    </row>
    <row r="40" spans="2:13" ht="14.4">
      <c r="B40" s="646"/>
      <c r="C40" s="647" t="s">
        <v>3143</v>
      </c>
      <c r="F40" s="645" t="s">
        <v>3144</v>
      </c>
      <c r="G40" s="650"/>
      <c r="H40" s="650"/>
      <c r="I40" s="645" t="s">
        <v>269</v>
      </c>
      <c r="J40" s="647"/>
      <c r="M40" s="647" t="s">
        <v>4091</v>
      </c>
    </row>
    <row r="41" spans="2:13" ht="14.4">
      <c r="B41" s="646"/>
      <c r="C41" s="647" t="s">
        <v>66</v>
      </c>
      <c r="F41" s="645" t="s">
        <v>264</v>
      </c>
      <c r="I41" s="645" t="s">
        <v>268</v>
      </c>
      <c r="J41" s="647"/>
      <c r="M41" s="648" t="s">
        <v>4092</v>
      </c>
    </row>
    <row r="42" spans="2:13" ht="14.4">
      <c r="B42" s="646"/>
    </row>
    <row r="43" spans="2:13" ht="14.4">
      <c r="B43" s="649"/>
    </row>
    <row r="47" spans="2:13">
      <c r="B47" s="9" t="s">
        <v>4086</v>
      </c>
    </row>
    <row r="48" spans="2:13">
      <c r="B48" s="9" t="s">
        <v>4087</v>
      </c>
    </row>
    <row r="50" spans="2:2">
      <c r="B50" s="9" t="s">
        <v>4088</v>
      </c>
    </row>
    <row r="51" spans="2:2">
      <c r="B51" s="9" t="s">
        <v>4089</v>
      </c>
    </row>
    <row r="53" spans="2:2">
      <c r="B53" s="9" t="s">
        <v>4090</v>
      </c>
    </row>
  </sheetData>
  <customSheetViews>
    <customSheetView guid="{5CD60C77-55E7-4AA2-90FD-7F75B4C225F4}" scale="90" showGridLines="0">
      <pageMargins left="0.7" right="0.7" top="0.75" bottom="0.75" header="0.3" footer="0.3"/>
      <pageSetup paperSize="9" orientation="portrait" r:id="rId1"/>
    </customSheetView>
    <customSheetView guid="{4133D567-D179-4165-A1CE-29197E7C2C67}" scale="90" showGridLines="0">
      <selection activeCell="L5" sqref="L5"/>
      <pageMargins left="0.7" right="0.7" top="0.75" bottom="0.75" header="0.3" footer="0.3"/>
      <pageSetup paperSize="9" orientation="portrait" r:id="rId2"/>
    </customSheetView>
  </customSheetViews>
  <mergeCells count="2">
    <mergeCell ref="B12:O12"/>
    <mergeCell ref="A18:P18"/>
  </mergeCells>
  <pageMargins left="0.7" right="0.7" top="0.75" bottom="0.75" header="0.3" footer="0.3"/>
  <pageSetup paperSize="9" orientation="portrait" r:id="rId3"/>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03BC0-5B12-43BD-9199-0E4587CF8159}">
  <sheetPr codeName="Hoja8">
    <tabColor rgb="FFA50021"/>
  </sheetPr>
  <dimension ref="A1:K2047"/>
  <sheetViews>
    <sheetView showGridLines="0" zoomScale="90" zoomScaleNormal="90" workbookViewId="0">
      <pane ySplit="1" topLeftCell="A2031" activePane="bottomLeft" state="frozen"/>
      <selection activeCell="J2040" sqref="J2040"/>
      <selection pane="bottomLeft" activeCell="J2040" sqref="J2040"/>
    </sheetView>
  </sheetViews>
  <sheetFormatPr baseColWidth="10" defaultColWidth="11.44140625" defaultRowHeight="13.8" outlineLevelRow="1"/>
  <cols>
    <col min="1" max="1" width="2.5546875" style="407" customWidth="1"/>
    <col min="2" max="2" width="2.6640625" style="404" customWidth="1"/>
    <col min="3" max="3" width="6.33203125" style="404" customWidth="1"/>
    <col min="4" max="4" width="20.109375" style="391" bestFit="1" customWidth="1"/>
    <col min="5" max="5" width="24.44140625" style="391" customWidth="1"/>
    <col min="6" max="6" width="15.33203125" style="391" customWidth="1"/>
    <col min="7" max="7" width="62.6640625" style="391" customWidth="1"/>
    <col min="8" max="8" width="20.6640625" style="391" customWidth="1"/>
    <col min="9" max="9" width="20.6640625" style="391" hidden="1" customWidth="1"/>
    <col min="10" max="10" width="40.33203125" style="391" customWidth="1"/>
    <col min="11" max="16384" width="11.44140625" style="392"/>
  </cols>
  <sheetData>
    <row r="1" spans="4:10" outlineLevel="1">
      <c r="D1" s="393" t="s">
        <v>1457</v>
      </c>
      <c r="E1" s="393" t="s">
        <v>1458</v>
      </c>
      <c r="F1" s="393" t="s">
        <v>1459</v>
      </c>
      <c r="G1" s="393" t="s">
        <v>0</v>
      </c>
      <c r="H1" s="394">
        <v>2024</v>
      </c>
      <c r="I1" s="394">
        <v>2023</v>
      </c>
      <c r="J1" s="458" t="s">
        <v>3129</v>
      </c>
    </row>
    <row r="2" spans="4:10">
      <c r="D2" s="395">
        <v>1</v>
      </c>
      <c r="E2" s="396">
        <f t="shared" ref="E2:E33" si="0">+COUNTIF($D:$D,D2)</f>
        <v>1</v>
      </c>
      <c r="F2" s="397" t="s">
        <v>1461</v>
      </c>
      <c r="G2" s="398" t="s">
        <v>1</v>
      </c>
      <c r="H2" s="399">
        <f>+SUM(H3:H1385)</f>
        <v>552490835668</v>
      </c>
      <c r="I2" s="399" t="e">
        <f>+SUM(I3:I1385)</f>
        <v>#VALUE!</v>
      </c>
      <c r="J2" s="400"/>
    </row>
    <row r="3" spans="4:10">
      <c r="D3" s="401">
        <v>11</v>
      </c>
      <c r="E3" s="396">
        <f t="shared" si="0"/>
        <v>1</v>
      </c>
      <c r="F3" s="397" t="s">
        <v>1461</v>
      </c>
      <c r="G3" s="402" t="s">
        <v>296</v>
      </c>
      <c r="H3" s="403">
        <f>IF(F3="S",SUMIFS('BG 2024'!G:G,'BG 2024'!B:B,'Clasificacion Balance '!D3),0)</f>
        <v>0</v>
      </c>
      <c r="I3" s="403">
        <f>IF(F3="S",SUMIFS('[226]BG 2023'!J:J,'[226]BG 2023'!K:K,'Clasificacion Balance '!D3),0)</f>
        <v>0</v>
      </c>
    </row>
    <row r="4" spans="4:10">
      <c r="D4" s="401">
        <v>11010</v>
      </c>
      <c r="E4" s="396">
        <f t="shared" si="0"/>
        <v>1</v>
      </c>
      <c r="F4" s="397" t="s">
        <v>1461</v>
      </c>
      <c r="G4" s="402" t="s">
        <v>1462</v>
      </c>
      <c r="H4" s="403">
        <f>IF(F4="S",SUMIFS('BG 2024'!G:G,'BG 2024'!B:B,'Clasificacion Balance '!D4),0)</f>
        <v>0</v>
      </c>
      <c r="I4" s="403">
        <f>IF(F4="S",SUMIFS('[226]BG 2023'!J:J,'[226]BG 2023'!K:K,'Clasificacion Balance '!D4),0)</f>
        <v>0</v>
      </c>
    </row>
    <row r="5" spans="4:10">
      <c r="D5" s="401">
        <v>11010101</v>
      </c>
      <c r="E5" s="396">
        <f t="shared" si="0"/>
        <v>1</v>
      </c>
      <c r="F5" s="397" t="s">
        <v>1461</v>
      </c>
      <c r="G5" s="402" t="s">
        <v>1463</v>
      </c>
      <c r="H5" s="403">
        <f>IF(F5="S",SUMIFS('BG 2024'!G:G,'BG 2024'!B:B,'Clasificacion Balance '!D5),0)</f>
        <v>0</v>
      </c>
      <c r="I5" s="403">
        <f>IF(F5="S",SUMIFS('[226]BG 2023'!J:J,'[226]BG 2023'!K:K,'Clasificacion Balance '!D5),0)</f>
        <v>0</v>
      </c>
    </row>
    <row r="6" spans="4:10">
      <c r="D6" s="401">
        <v>11010101001</v>
      </c>
      <c r="E6" s="396">
        <f t="shared" si="0"/>
        <v>1</v>
      </c>
      <c r="F6" s="397" t="s">
        <v>1461</v>
      </c>
      <c r="G6" s="402" t="s">
        <v>1464</v>
      </c>
      <c r="H6" s="403">
        <f>IF(F6="S",SUMIFS('BG 2024'!G:G,'BG 2024'!B:B,'Clasificacion Balance '!D6),0)</f>
        <v>0</v>
      </c>
      <c r="I6" s="403">
        <f>IF(F6="S",SUMIFS('[226]BG 2023'!J:J,'[226]BG 2023'!K:K,'Clasificacion Balance '!D6),0)</f>
        <v>0</v>
      </c>
    </row>
    <row r="7" spans="4:10">
      <c r="D7" s="401">
        <v>1101010100101</v>
      </c>
      <c r="E7" s="396">
        <f t="shared" si="0"/>
        <v>1</v>
      </c>
      <c r="F7" s="397" t="s">
        <v>1461</v>
      </c>
      <c r="G7" s="402" t="s">
        <v>1464</v>
      </c>
      <c r="H7" s="403">
        <f>IF(F7="S",SUMIFS('BG 2024'!G:G,'BG 2024'!B:B,'Clasificacion Balance '!D7),0)</f>
        <v>0</v>
      </c>
      <c r="I7" s="403">
        <f>IF(F7="S",SUMIFS('[226]BG 2023'!J:J,'[226]BG 2023'!K:K,'Clasificacion Balance '!D7),0)</f>
        <v>0</v>
      </c>
    </row>
    <row r="8" spans="4:10">
      <c r="D8" s="401">
        <v>110101010010101</v>
      </c>
      <c r="E8" s="396">
        <f t="shared" si="0"/>
        <v>1</v>
      </c>
      <c r="F8" s="397" t="s">
        <v>1465</v>
      </c>
      <c r="G8" s="402" t="s">
        <v>1466</v>
      </c>
      <c r="H8" s="403">
        <f>IF(F8="S",SUMIFS('BG 2024'!G:G,'BG 2024'!B:B,'Clasificacion Balance '!D8),0)</f>
        <v>0</v>
      </c>
      <c r="I8" s="403" t="e">
        <f>IF(F8="S",SUMIFS('[226]BG 2023'!J:J,'[226]BG 2023'!K:K,'Clasificacion Balance '!D8),0)</f>
        <v>#VALUE!</v>
      </c>
    </row>
    <row r="9" spans="4:10">
      <c r="D9" s="401">
        <v>110101010010199</v>
      </c>
      <c r="E9" s="396">
        <f t="shared" si="0"/>
        <v>1</v>
      </c>
      <c r="F9" s="397" t="s">
        <v>1465</v>
      </c>
      <c r="G9" s="402" t="s">
        <v>1467</v>
      </c>
      <c r="H9" s="403">
        <f>IF(F9="S",SUMIFS('BG 2024'!G:G,'BG 2024'!B:B,'Clasificacion Balance '!D9),0)</f>
        <v>0</v>
      </c>
      <c r="I9" s="403" t="e">
        <f>IF(F9="S",SUMIFS('[226]BG 2023'!J:J,'[226]BG 2023'!K:K,'Clasificacion Balance '!D9),0)</f>
        <v>#VALUE!</v>
      </c>
    </row>
    <row r="10" spans="4:10">
      <c r="D10" s="401">
        <v>11010103</v>
      </c>
      <c r="E10" s="396">
        <f t="shared" si="0"/>
        <v>1</v>
      </c>
      <c r="F10" s="397" t="s">
        <v>1461</v>
      </c>
      <c r="G10" s="402" t="s">
        <v>1468</v>
      </c>
      <c r="H10" s="403">
        <f>IF(F10="S",SUMIFS('BG 2024'!G:G,'BG 2024'!B:B,'Clasificacion Balance '!D10),0)</f>
        <v>0</v>
      </c>
      <c r="I10" s="403">
        <f>IF(F10="S",SUMIFS('[226]BG 2023'!J:J,'[226]BG 2023'!K:K,'Clasificacion Balance '!D10),0)</f>
        <v>0</v>
      </c>
    </row>
    <row r="11" spans="4:10">
      <c r="D11" s="401">
        <v>11010103001</v>
      </c>
      <c r="E11" s="396">
        <f t="shared" si="0"/>
        <v>1</v>
      </c>
      <c r="F11" s="397" t="s">
        <v>1461</v>
      </c>
      <c r="G11" s="402" t="s">
        <v>1469</v>
      </c>
      <c r="H11" s="403">
        <f>IF(F11="S",SUMIFS('BG 2024'!G:G,'BG 2024'!B:B,'Clasificacion Balance '!D11),0)</f>
        <v>0</v>
      </c>
      <c r="I11" s="403">
        <f>IF(F11="S",SUMIFS('[226]BG 2023'!J:J,'[226]BG 2023'!K:K,'Clasificacion Balance '!D11),0)</f>
        <v>0</v>
      </c>
    </row>
    <row r="12" spans="4:10">
      <c r="D12" s="401">
        <v>1101010300101</v>
      </c>
      <c r="E12" s="396">
        <f t="shared" si="0"/>
        <v>1</v>
      </c>
      <c r="F12" s="397" t="s">
        <v>1461</v>
      </c>
      <c r="G12" s="402" t="s">
        <v>1469</v>
      </c>
      <c r="H12" s="403">
        <f>IF(F12="S",SUMIFS('BG 2024'!G:G,'BG 2024'!B:B,'Clasificacion Balance '!D12),0)</f>
        <v>0</v>
      </c>
      <c r="I12" s="403">
        <f>IF(F12="S",SUMIFS('[226]BG 2023'!J:J,'[226]BG 2023'!K:K,'Clasificacion Balance '!D12),0)</f>
        <v>0</v>
      </c>
    </row>
    <row r="13" spans="4:10">
      <c r="D13" s="401">
        <v>110101030010101</v>
      </c>
      <c r="E13" s="396">
        <f t="shared" si="0"/>
        <v>1</v>
      </c>
      <c r="F13" s="397" t="s">
        <v>1465</v>
      </c>
      <c r="G13" s="402" t="s">
        <v>1470</v>
      </c>
      <c r="H13" s="403">
        <f>IF(F13="S",SUMIFS('BG 2024'!G:G,'BG 2024'!B:B,'Clasificacion Balance '!D13),0)</f>
        <v>0</v>
      </c>
      <c r="I13" s="403" t="e">
        <f>IF(F13="S",SUMIFS('[226]BG 2023'!J:J,'[226]BG 2023'!K:K,'Clasificacion Balance '!D13),0)</f>
        <v>#VALUE!</v>
      </c>
    </row>
    <row r="14" spans="4:10">
      <c r="D14" s="401">
        <v>110101030010199</v>
      </c>
      <c r="E14" s="396">
        <f t="shared" si="0"/>
        <v>1</v>
      </c>
      <c r="F14" s="397" t="s">
        <v>1465</v>
      </c>
      <c r="G14" s="402" t="s">
        <v>1471</v>
      </c>
      <c r="H14" s="403">
        <f>IF(F14="S",SUMIFS('BG 2024'!G:G,'BG 2024'!B:B,'Clasificacion Balance '!D14),0)</f>
        <v>0</v>
      </c>
      <c r="I14" s="403" t="e">
        <f>IF(F14="S",SUMIFS('[226]BG 2023'!J:J,'[226]BG 2023'!K:K,'Clasificacion Balance '!D14),0)</f>
        <v>#VALUE!</v>
      </c>
    </row>
    <row r="15" spans="4:10">
      <c r="D15" s="401">
        <v>11020</v>
      </c>
      <c r="E15" s="396">
        <f t="shared" si="0"/>
        <v>1</v>
      </c>
      <c r="F15" s="397" t="s">
        <v>1461</v>
      </c>
      <c r="G15" s="402" t="s">
        <v>9</v>
      </c>
      <c r="H15" s="403">
        <f>IF(F15="S",SUMIFS('BG 2024'!G:G,'BG 2024'!B:B,'Clasificacion Balance '!D15),0)</f>
        <v>0</v>
      </c>
      <c r="I15" s="403">
        <f>IF(F15="S",SUMIFS('[226]BG 2023'!J:J,'[226]BG 2023'!K:K,'Clasificacion Balance '!D15),0)</f>
        <v>0</v>
      </c>
    </row>
    <row r="16" spans="4:10">
      <c r="D16" s="401">
        <v>11020105</v>
      </c>
      <c r="E16" s="396">
        <f t="shared" si="0"/>
        <v>1</v>
      </c>
      <c r="F16" s="397" t="s">
        <v>1461</v>
      </c>
      <c r="G16" s="402" t="s">
        <v>796</v>
      </c>
      <c r="H16" s="403">
        <f>IF(F16="S",SUMIFS('BG 2024'!G:G,'BG 2024'!B:B,'Clasificacion Balance '!D16),0)</f>
        <v>0</v>
      </c>
      <c r="I16" s="403">
        <f>IF(F16="S",SUMIFS('[226]BG 2023'!J:J,'[226]BG 2023'!K:K,'Clasificacion Balance '!D16),0)</f>
        <v>0</v>
      </c>
    </row>
    <row r="17" spans="4:10">
      <c r="D17" s="401">
        <v>11020105001</v>
      </c>
      <c r="E17" s="396">
        <f t="shared" si="0"/>
        <v>1</v>
      </c>
      <c r="F17" s="397" t="s">
        <v>1461</v>
      </c>
      <c r="G17" s="402" t="s">
        <v>797</v>
      </c>
      <c r="H17" s="403">
        <f>IF(F17="S",SUMIFS('BG 2024'!G:G,'BG 2024'!B:B,'Clasificacion Balance '!D17),0)</f>
        <v>0</v>
      </c>
      <c r="I17" s="403">
        <f>IF(F17="S",SUMIFS('[226]BG 2023'!J:J,'[226]BG 2023'!K:K,'Clasificacion Balance '!D17),0)</f>
        <v>0</v>
      </c>
    </row>
    <row r="18" spans="4:10">
      <c r="D18" s="401">
        <v>1102010500101</v>
      </c>
      <c r="E18" s="396">
        <f t="shared" si="0"/>
        <v>1</v>
      </c>
      <c r="F18" s="397" t="s">
        <v>1461</v>
      </c>
      <c r="G18" s="402" t="s">
        <v>797</v>
      </c>
      <c r="H18" s="403">
        <f>IF(F18="S",SUMIFS('BG 2024'!G:G,'BG 2024'!B:B,'Clasificacion Balance '!D18),0)</f>
        <v>0</v>
      </c>
      <c r="I18" s="403">
        <f>IF(F18="S",SUMIFS('[226]BG 2023'!J:J,'[226]BG 2023'!K:K,'Clasificacion Balance '!D18),0)</f>
        <v>0</v>
      </c>
    </row>
    <row r="19" spans="4:10">
      <c r="D19" s="401">
        <v>110201050010101</v>
      </c>
      <c r="E19" s="396">
        <f t="shared" si="0"/>
        <v>1</v>
      </c>
      <c r="F19" s="397" t="s">
        <v>1465</v>
      </c>
      <c r="G19" s="402" t="s">
        <v>1472</v>
      </c>
      <c r="H19" s="403">
        <f>IF(F19="S",SUMIFS('BG 2024'!G:G,'BG 2024'!B:B,'Clasificacion Balance '!D19),0)</f>
        <v>0</v>
      </c>
      <c r="I19" s="403" t="e">
        <f>IF(F19="S",SUMIFS('[226]BG 2023'!J:J,'[226]BG 2023'!K:K,'Clasificacion Balance '!D19),0)</f>
        <v>#VALUE!</v>
      </c>
    </row>
    <row r="20" spans="4:10">
      <c r="D20" s="401">
        <v>110201050010199</v>
      </c>
      <c r="E20" s="396">
        <f t="shared" si="0"/>
        <v>1</v>
      </c>
      <c r="F20" s="397" t="s">
        <v>1465</v>
      </c>
      <c r="G20" s="402" t="s">
        <v>798</v>
      </c>
      <c r="H20" s="403">
        <f>IF(F20="S",SUMIFS('BG 2024'!G:G,'BG 2024'!B:B,'Clasificacion Balance '!D20),0)</f>
        <v>2378747</v>
      </c>
      <c r="I20" s="403" t="e">
        <f>IF(F20="S",SUMIFS('[226]BG 2023'!J:J,'[226]BG 2023'!K:K,'Clasificacion Balance '!D20),0)</f>
        <v>#VALUE!</v>
      </c>
      <c r="J20" s="391" t="s">
        <v>9</v>
      </c>
    </row>
    <row r="21" spans="4:10">
      <c r="D21" s="401">
        <v>1102010500102</v>
      </c>
      <c r="E21" s="396">
        <f t="shared" si="0"/>
        <v>1</v>
      </c>
      <c r="F21" s="397" t="s">
        <v>1461</v>
      </c>
      <c r="G21" s="402" t="s">
        <v>1473</v>
      </c>
      <c r="H21" s="403">
        <f>IF(F21="S",SUMIFS('BG 2024'!G:G,'BG 2024'!B:B,'Clasificacion Balance '!D21),0)</f>
        <v>0</v>
      </c>
      <c r="I21" s="403">
        <f>IF(F21="S",SUMIFS('[226]BG 2023'!J:J,'[226]BG 2023'!K:K,'Clasificacion Balance '!D21),0)</f>
        <v>0</v>
      </c>
    </row>
    <row r="22" spans="4:10">
      <c r="D22" s="401">
        <v>110201050010201</v>
      </c>
      <c r="E22" s="396">
        <f t="shared" si="0"/>
        <v>1</v>
      </c>
      <c r="F22" s="397" t="s">
        <v>1465</v>
      </c>
      <c r="G22" s="402" t="s">
        <v>1474</v>
      </c>
      <c r="H22" s="403">
        <f>IF(F22="S",SUMIFS('BG 2024'!G:G,'BG 2024'!B:B,'Clasificacion Balance '!D22),0)</f>
        <v>0</v>
      </c>
      <c r="I22" s="403" t="e">
        <f>IF(F22="S",SUMIFS('[226]BG 2023'!J:J,'[226]BG 2023'!K:K,'Clasificacion Balance '!D22),0)</f>
        <v>#VALUE!</v>
      </c>
    </row>
    <row r="23" spans="4:10">
      <c r="D23" s="401">
        <v>110201050010299</v>
      </c>
      <c r="E23" s="396">
        <f t="shared" si="0"/>
        <v>1</v>
      </c>
      <c r="F23" s="397" t="s">
        <v>1465</v>
      </c>
      <c r="G23" s="402" t="s">
        <v>1475</v>
      </c>
      <c r="H23" s="403">
        <f>IF(F23="S",SUMIFS('BG 2024'!G:G,'BG 2024'!B:B,'Clasificacion Balance '!D23),0)</f>
        <v>0</v>
      </c>
      <c r="I23" s="403" t="e">
        <f>IF(F23="S",SUMIFS('[226]BG 2023'!J:J,'[226]BG 2023'!K:K,'Clasificacion Balance '!D23),0)</f>
        <v>#VALUE!</v>
      </c>
    </row>
    <row r="24" spans="4:10">
      <c r="D24" s="401">
        <v>110201050010301</v>
      </c>
      <c r="E24" s="396">
        <f t="shared" si="0"/>
        <v>1</v>
      </c>
      <c r="F24" s="397" t="s">
        <v>1465</v>
      </c>
      <c r="G24" s="402" t="s">
        <v>799</v>
      </c>
      <c r="H24" s="403">
        <f>IF(F24="S",SUMIFS('BG 2024'!G:G,'BG 2024'!B:B,'Clasificacion Balance '!D24),0)</f>
        <v>38294861</v>
      </c>
      <c r="I24" s="403" t="e">
        <f>IF(F24="S",SUMIFS('[226]BG 2023'!J:J,'[226]BG 2023'!K:K,'Clasificacion Balance '!D24),0)</f>
        <v>#VALUE!</v>
      </c>
      <c r="J24" s="391" t="s">
        <v>9</v>
      </c>
    </row>
    <row r="25" spans="4:10">
      <c r="D25" s="401">
        <v>110201050010399</v>
      </c>
      <c r="E25" s="396">
        <f t="shared" si="0"/>
        <v>1</v>
      </c>
      <c r="F25" s="397" t="s">
        <v>1465</v>
      </c>
      <c r="G25" s="402" t="s">
        <v>800</v>
      </c>
      <c r="H25" s="403">
        <f>IF(F25="S",SUMIFS('BG 2024'!G:G,'BG 2024'!B:B,'Clasificacion Balance '!D25),0)</f>
        <v>4000000</v>
      </c>
      <c r="I25" s="403" t="e">
        <f>IF(F25="S",SUMIFS('[226]BG 2023'!J:J,'[226]BG 2023'!K:K,'Clasificacion Balance '!D25),0)</f>
        <v>#VALUE!</v>
      </c>
      <c r="J25" s="391" t="s">
        <v>9</v>
      </c>
    </row>
    <row r="26" spans="4:10">
      <c r="D26" s="401">
        <v>110201050010401</v>
      </c>
      <c r="E26" s="396">
        <f t="shared" si="0"/>
        <v>1</v>
      </c>
      <c r="F26" s="397" t="s">
        <v>1465</v>
      </c>
      <c r="G26" s="402" t="s">
        <v>801</v>
      </c>
      <c r="H26" s="403">
        <f>IF(F26="S",SUMIFS('BG 2024'!G:G,'BG 2024'!B:B,'Clasificacion Balance '!D26),0)</f>
        <v>9260700</v>
      </c>
      <c r="I26" s="403" t="e">
        <f>IF(F26="S",SUMIFS('[226]BG 2023'!J:J,'[226]BG 2023'!K:K,'Clasificacion Balance '!D26),0)</f>
        <v>#VALUE!</v>
      </c>
      <c r="J26" s="391" t="s">
        <v>9</v>
      </c>
    </row>
    <row r="27" spans="4:10">
      <c r="D27" s="401">
        <v>110201050010499</v>
      </c>
      <c r="E27" s="396">
        <f t="shared" si="0"/>
        <v>1</v>
      </c>
      <c r="F27" s="397" t="s">
        <v>1465</v>
      </c>
      <c r="G27" s="402" t="s">
        <v>1476</v>
      </c>
      <c r="H27" s="403">
        <f>IF(F27="S",SUMIFS('BG 2024'!G:G,'BG 2024'!B:B,'Clasificacion Balance '!D27),0)</f>
        <v>0</v>
      </c>
      <c r="I27" s="403" t="e">
        <f>IF(F27="S",SUMIFS('[226]BG 2023'!J:J,'[226]BG 2023'!K:K,'Clasificacion Balance '!D27),0)</f>
        <v>#VALUE!</v>
      </c>
    </row>
    <row r="28" spans="4:10">
      <c r="D28" s="401">
        <v>110201050010501</v>
      </c>
      <c r="E28" s="396">
        <f t="shared" si="0"/>
        <v>1</v>
      </c>
      <c r="F28" s="397" t="s">
        <v>1465</v>
      </c>
      <c r="G28" s="402" t="s">
        <v>802</v>
      </c>
      <c r="H28" s="403">
        <f>IF(F28="S",SUMIFS('BG 2024'!G:G,'BG 2024'!B:B,'Clasificacion Balance '!D28),0)</f>
        <v>1424350</v>
      </c>
      <c r="I28" s="403" t="e">
        <f>IF(F28="S",SUMIFS('[226]BG 2023'!J:J,'[226]BG 2023'!K:K,'Clasificacion Balance '!D28),0)</f>
        <v>#VALUE!</v>
      </c>
      <c r="J28" s="391" t="s">
        <v>9</v>
      </c>
    </row>
    <row r="29" spans="4:10">
      <c r="D29" s="401">
        <v>110201050010599</v>
      </c>
      <c r="E29" s="396">
        <f t="shared" si="0"/>
        <v>1</v>
      </c>
      <c r="F29" s="397" t="s">
        <v>1465</v>
      </c>
      <c r="G29" s="402" t="s">
        <v>1477</v>
      </c>
      <c r="H29" s="403">
        <f>IF(F29="S",SUMIFS('BG 2024'!G:G,'BG 2024'!B:B,'Clasificacion Balance '!D29),0)</f>
        <v>0</v>
      </c>
      <c r="I29" s="403" t="e">
        <f>IF(F29="S",SUMIFS('[226]BG 2023'!J:J,'[226]BG 2023'!K:K,'Clasificacion Balance '!D29),0)</f>
        <v>#VALUE!</v>
      </c>
    </row>
    <row r="30" spans="4:10">
      <c r="D30" s="401">
        <v>110201050010601</v>
      </c>
      <c r="E30" s="396">
        <f t="shared" si="0"/>
        <v>1</v>
      </c>
      <c r="F30" s="397" t="s">
        <v>1465</v>
      </c>
      <c r="G30" s="402" t="s">
        <v>803</v>
      </c>
      <c r="H30" s="403">
        <f>IF(F30="S",SUMIFS('BG 2024'!G:G,'BG 2024'!B:B,'Clasificacion Balance '!D30),0)</f>
        <v>39156300</v>
      </c>
      <c r="I30" s="403" t="e">
        <f>IF(F30="S",SUMIFS('[226]BG 2023'!J:J,'[226]BG 2023'!K:K,'Clasificacion Balance '!D30),0)</f>
        <v>#VALUE!</v>
      </c>
      <c r="J30" s="391" t="s">
        <v>9</v>
      </c>
    </row>
    <row r="31" spans="4:10">
      <c r="D31" s="401">
        <v>110201050010699</v>
      </c>
      <c r="E31" s="396">
        <f t="shared" si="0"/>
        <v>1</v>
      </c>
      <c r="F31" s="397" t="s">
        <v>1465</v>
      </c>
      <c r="G31" s="402" t="s">
        <v>804</v>
      </c>
      <c r="H31" s="403">
        <f>IF(F31="S",SUMIFS('BG 2024'!G:G,'BG 2024'!B:B,'Clasificacion Balance '!D31),0)</f>
        <v>5000000</v>
      </c>
      <c r="I31" s="403" t="e">
        <f>IF(F31="S",SUMIFS('[226]BG 2023'!J:J,'[226]BG 2023'!K:K,'Clasificacion Balance '!D31),0)</f>
        <v>#VALUE!</v>
      </c>
      <c r="J31" s="391" t="s">
        <v>9</v>
      </c>
    </row>
    <row r="32" spans="4:10">
      <c r="D32" s="401">
        <v>110201050010701</v>
      </c>
      <c r="E32" s="396">
        <f t="shared" si="0"/>
        <v>1</v>
      </c>
      <c r="F32" s="397" t="s">
        <v>1465</v>
      </c>
      <c r="G32" s="402" t="s">
        <v>1478</v>
      </c>
      <c r="H32" s="403">
        <f>IF(F32="S",SUMIFS('BG 2024'!G:G,'BG 2024'!B:B,'Clasificacion Balance '!D32),0)</f>
        <v>0</v>
      </c>
      <c r="I32" s="403" t="e">
        <f>IF(F32="S",SUMIFS('[226]BG 2023'!J:J,'[226]BG 2023'!K:K,'Clasificacion Balance '!D32),0)</f>
        <v>#VALUE!</v>
      </c>
    </row>
    <row r="33" spans="4:10">
      <c r="D33" s="401">
        <v>11020105002</v>
      </c>
      <c r="E33" s="396">
        <f t="shared" si="0"/>
        <v>1</v>
      </c>
      <c r="F33" s="397" t="s">
        <v>1461</v>
      </c>
      <c r="G33" s="402" t="s">
        <v>1479</v>
      </c>
      <c r="H33" s="403">
        <f>IF(F33="S",SUMIFS('BG 2024'!G:G,'BG 2024'!B:B,'Clasificacion Balance '!D33),0)</f>
        <v>0</v>
      </c>
      <c r="I33" s="403">
        <f>IF(F33="S",SUMIFS('[226]BG 2023'!J:J,'[226]BG 2023'!K:K,'Clasificacion Balance '!D33),0)</f>
        <v>0</v>
      </c>
    </row>
    <row r="34" spans="4:10">
      <c r="D34" s="401">
        <v>1102010500201</v>
      </c>
      <c r="E34" s="396">
        <f t="shared" ref="E34:E65" si="1">+COUNTIF($D:$D,D34)</f>
        <v>1</v>
      </c>
      <c r="F34" s="397" t="s">
        <v>1461</v>
      </c>
      <c r="G34" s="402" t="s">
        <v>1479</v>
      </c>
      <c r="H34" s="403">
        <f>IF(F34="S",SUMIFS('BG 2024'!G:G,'BG 2024'!B:B,'Clasificacion Balance '!D34),0)</f>
        <v>0</v>
      </c>
      <c r="I34" s="403">
        <f>IF(F34="S",SUMIFS('[226]BG 2023'!J:J,'[226]BG 2023'!K:K,'Clasificacion Balance '!D34),0)</f>
        <v>0</v>
      </c>
    </row>
    <row r="35" spans="4:10">
      <c r="D35" s="401">
        <v>110201050020101</v>
      </c>
      <c r="E35" s="396">
        <f t="shared" si="1"/>
        <v>1</v>
      </c>
      <c r="F35" s="397" t="s">
        <v>1465</v>
      </c>
      <c r="G35" s="402" t="s">
        <v>1480</v>
      </c>
      <c r="H35" s="403">
        <f>IF(F35="S",SUMIFS('BG 2024'!G:G,'BG 2024'!B:B,'Clasificacion Balance '!D35),0)</f>
        <v>0</v>
      </c>
      <c r="I35" s="403" t="e">
        <f>IF(F35="S",SUMIFS('[226]BG 2023'!J:J,'[226]BG 2023'!K:K,'Clasificacion Balance '!D35),0)</f>
        <v>#VALUE!</v>
      </c>
    </row>
    <row r="36" spans="4:10">
      <c r="D36" s="401">
        <v>110201050020199</v>
      </c>
      <c r="E36" s="396">
        <f t="shared" si="1"/>
        <v>1</v>
      </c>
      <c r="F36" s="397" t="s">
        <v>1465</v>
      </c>
      <c r="G36" s="402" t="s">
        <v>1481</v>
      </c>
      <c r="H36" s="403">
        <f>IF(F36="S",SUMIFS('BG 2024'!G:G,'BG 2024'!B:B,'Clasificacion Balance '!D36),0)</f>
        <v>0</v>
      </c>
      <c r="I36" s="403" t="e">
        <f>IF(F36="S",SUMIFS('[226]BG 2023'!J:J,'[226]BG 2023'!K:K,'Clasificacion Balance '!D36),0)</f>
        <v>#VALUE!</v>
      </c>
    </row>
    <row r="37" spans="4:10">
      <c r="D37" s="401">
        <v>1102010500202</v>
      </c>
      <c r="E37" s="396">
        <f t="shared" si="1"/>
        <v>1</v>
      </c>
      <c r="F37" s="397" t="s">
        <v>1461</v>
      </c>
      <c r="G37" s="402" t="s">
        <v>1479</v>
      </c>
      <c r="H37" s="403">
        <f>IF(F37="S",SUMIFS('BG 2024'!G:G,'BG 2024'!B:B,'Clasificacion Balance '!D37),0)</f>
        <v>0</v>
      </c>
      <c r="I37" s="403">
        <f>IF(F37="S",SUMIFS('[226]BG 2023'!J:J,'[226]BG 2023'!K:K,'Clasificacion Balance '!D37),0)</f>
        <v>0</v>
      </c>
    </row>
    <row r="38" spans="4:10">
      <c r="D38" s="401">
        <v>110201050020201</v>
      </c>
      <c r="E38" s="396">
        <f t="shared" si="1"/>
        <v>1</v>
      </c>
      <c r="F38" s="397" t="s">
        <v>1465</v>
      </c>
      <c r="G38" s="402" t="s">
        <v>1482</v>
      </c>
      <c r="H38" s="403">
        <f>IF(F38="S",SUMIFS('BG 2024'!G:G,'BG 2024'!B:B,'Clasificacion Balance '!D38),0)</f>
        <v>0</v>
      </c>
      <c r="I38" s="403" t="e">
        <f>IF(F38="S",SUMIFS('[226]BG 2023'!J:J,'[226]BG 2023'!K:K,'Clasificacion Balance '!D38),0)</f>
        <v>#VALUE!</v>
      </c>
    </row>
    <row r="39" spans="4:10">
      <c r="D39" s="401">
        <v>110201050020299</v>
      </c>
      <c r="E39" s="396">
        <f t="shared" si="1"/>
        <v>1</v>
      </c>
      <c r="F39" s="397" t="s">
        <v>1465</v>
      </c>
      <c r="G39" s="402" t="s">
        <v>1483</v>
      </c>
      <c r="H39" s="403">
        <f>IF(F39="S",SUMIFS('BG 2024'!G:G,'BG 2024'!B:B,'Clasificacion Balance '!D39),0)</f>
        <v>0</v>
      </c>
      <c r="I39" s="403" t="e">
        <f>IF(F39="S",SUMIFS('[226]BG 2023'!J:J,'[226]BG 2023'!K:K,'Clasificacion Balance '!D39),0)</f>
        <v>#VALUE!</v>
      </c>
    </row>
    <row r="40" spans="4:10">
      <c r="D40" s="401">
        <v>11020107</v>
      </c>
      <c r="E40" s="396">
        <f t="shared" si="1"/>
        <v>1</v>
      </c>
      <c r="F40" s="397" t="s">
        <v>1461</v>
      </c>
      <c r="G40" s="402" t="s">
        <v>805</v>
      </c>
      <c r="H40" s="403">
        <f>IF(F40="S",SUMIFS('BG 2024'!G:G,'BG 2024'!B:B,'Clasificacion Balance '!D40),0)</f>
        <v>0</v>
      </c>
      <c r="I40" s="403">
        <f>IF(F40="S",SUMIFS('[226]BG 2023'!J:J,'[226]BG 2023'!K:K,'Clasificacion Balance '!D40),0)</f>
        <v>0</v>
      </c>
    </row>
    <row r="41" spans="4:10">
      <c r="D41" s="401">
        <v>11020107001</v>
      </c>
      <c r="E41" s="396">
        <f t="shared" si="1"/>
        <v>1</v>
      </c>
      <c r="F41" s="397" t="s">
        <v>1461</v>
      </c>
      <c r="G41" s="402" t="s">
        <v>805</v>
      </c>
      <c r="H41" s="403">
        <f>IF(F41="S",SUMIFS('BG 2024'!G:G,'BG 2024'!B:B,'Clasificacion Balance '!D41),0)</f>
        <v>0</v>
      </c>
      <c r="I41" s="403">
        <f>IF(F41="S",SUMIFS('[226]BG 2023'!J:J,'[226]BG 2023'!K:K,'Clasificacion Balance '!D41),0)</f>
        <v>0</v>
      </c>
    </row>
    <row r="42" spans="4:10">
      <c r="D42" s="401">
        <v>1102010700101</v>
      </c>
      <c r="E42" s="396">
        <f t="shared" si="1"/>
        <v>1</v>
      </c>
      <c r="F42" s="397" t="s">
        <v>1461</v>
      </c>
      <c r="G42" s="402" t="s">
        <v>805</v>
      </c>
      <c r="H42" s="403">
        <f>IF(F42="S",SUMIFS('BG 2024'!G:G,'BG 2024'!B:B,'Clasificacion Balance '!D42),0)</f>
        <v>0</v>
      </c>
      <c r="I42" s="403">
        <f>IF(F42="S",SUMIFS('[226]BG 2023'!J:J,'[226]BG 2023'!K:K,'Clasificacion Balance '!D42),0)</f>
        <v>0</v>
      </c>
    </row>
    <row r="43" spans="4:10">
      <c r="D43" s="401">
        <v>110201070010101</v>
      </c>
      <c r="E43" s="396">
        <f t="shared" si="1"/>
        <v>1</v>
      </c>
      <c r="F43" s="397" t="s">
        <v>1465</v>
      </c>
      <c r="G43" s="402" t="s">
        <v>806</v>
      </c>
      <c r="H43" s="403">
        <f>IF(F43="S",SUMIFS('BG 2024'!G:G,'BG 2024'!B:B,'Clasificacion Balance '!D43),0)</f>
        <v>150830</v>
      </c>
      <c r="I43" s="403" t="e">
        <f>IF(F43="S",SUMIFS('[226]BG 2023'!J:J,'[226]BG 2023'!K:K,'Clasificacion Balance '!D43),0)</f>
        <v>#VALUE!</v>
      </c>
      <c r="J43" s="391" t="s">
        <v>9</v>
      </c>
    </row>
    <row r="44" spans="4:10">
      <c r="D44" s="401">
        <v>110201070010199</v>
      </c>
      <c r="E44" s="396">
        <f t="shared" si="1"/>
        <v>1</v>
      </c>
      <c r="F44" s="397" t="s">
        <v>1465</v>
      </c>
      <c r="G44" s="402" t="s">
        <v>807</v>
      </c>
      <c r="H44" s="403">
        <f>IF(F44="S",SUMIFS('BG 2024'!G:G,'BG 2024'!B:B,'Clasificacion Balance '!D44),0)</f>
        <v>458361</v>
      </c>
      <c r="I44" s="403" t="e">
        <f>IF(F44="S",SUMIFS('[226]BG 2023'!J:J,'[226]BG 2023'!K:K,'Clasificacion Balance '!D44),0)</f>
        <v>#VALUE!</v>
      </c>
      <c r="J44" s="391" t="s">
        <v>9</v>
      </c>
    </row>
    <row r="45" spans="4:10">
      <c r="D45" s="401">
        <v>1102010700102</v>
      </c>
      <c r="E45" s="396">
        <f t="shared" si="1"/>
        <v>1</v>
      </c>
      <c r="F45" s="397" t="s">
        <v>1461</v>
      </c>
      <c r="G45" s="402" t="s">
        <v>805</v>
      </c>
      <c r="H45" s="403">
        <f>IF(F45="S",SUMIFS('BG 2024'!G:G,'BG 2024'!B:B,'Clasificacion Balance '!D45),0)</f>
        <v>0</v>
      </c>
      <c r="I45" s="403">
        <f>IF(F45="S",SUMIFS('[226]BG 2023'!J:J,'[226]BG 2023'!K:K,'Clasificacion Balance '!D45),0)</f>
        <v>0</v>
      </c>
    </row>
    <row r="46" spans="4:10">
      <c r="D46" s="401">
        <v>110201070010201</v>
      </c>
      <c r="E46" s="396">
        <f t="shared" si="1"/>
        <v>1</v>
      </c>
      <c r="F46" s="397" t="s">
        <v>1465</v>
      </c>
      <c r="G46" s="402" t="s">
        <v>808</v>
      </c>
      <c r="H46" s="403">
        <f>IF(F46="S",SUMIFS('BG 2024'!G:G,'BG 2024'!B:B,'Clasificacion Balance '!D46),0)</f>
        <v>9036099</v>
      </c>
      <c r="I46" s="403" t="e">
        <f>IF(F46="S",SUMIFS('[226]BG 2023'!J:J,'[226]BG 2023'!K:K,'Clasificacion Balance '!D46),0)</f>
        <v>#VALUE!</v>
      </c>
      <c r="J46" s="391" t="s">
        <v>9</v>
      </c>
    </row>
    <row r="47" spans="4:10">
      <c r="D47" s="401">
        <v>110201070010299</v>
      </c>
      <c r="E47" s="396">
        <f t="shared" si="1"/>
        <v>1</v>
      </c>
      <c r="F47" s="397" t="s">
        <v>1465</v>
      </c>
      <c r="G47" s="402" t="s">
        <v>809</v>
      </c>
      <c r="H47" s="403">
        <f>IF(F47="S",SUMIFS('BG 2024'!G:G,'BG 2024'!B:B,'Clasificacion Balance '!D47),0)</f>
        <v>1082974</v>
      </c>
      <c r="I47" s="403" t="e">
        <f>IF(F47="S",SUMIFS('[226]BG 2023'!J:J,'[226]BG 2023'!K:K,'Clasificacion Balance '!D47),0)</f>
        <v>#VALUE!</v>
      </c>
      <c r="J47" s="391" t="s">
        <v>9</v>
      </c>
    </row>
    <row r="48" spans="4:10">
      <c r="D48" s="401">
        <v>1102010700103</v>
      </c>
      <c r="E48" s="396">
        <f t="shared" si="1"/>
        <v>1</v>
      </c>
      <c r="F48" s="397" t="s">
        <v>1461</v>
      </c>
      <c r="G48" s="402" t="s">
        <v>805</v>
      </c>
      <c r="H48" s="403">
        <f>IF(F48="S",SUMIFS('BG 2024'!G:G,'BG 2024'!B:B,'Clasificacion Balance '!D48),0)</f>
        <v>0</v>
      </c>
      <c r="I48" s="403">
        <f>IF(F48="S",SUMIFS('[226]BG 2023'!J:J,'[226]BG 2023'!K:K,'Clasificacion Balance '!D48),0)</f>
        <v>0</v>
      </c>
    </row>
    <row r="49" spans="4:10">
      <c r="D49" s="401">
        <v>110201070010301</v>
      </c>
      <c r="E49" s="396">
        <f t="shared" si="1"/>
        <v>1</v>
      </c>
      <c r="F49" s="397" t="s">
        <v>1465</v>
      </c>
      <c r="G49" s="402" t="s">
        <v>810</v>
      </c>
      <c r="H49" s="403">
        <f>IF(F49="S",SUMIFS('BG 2024'!G:G,'BG 2024'!B:B,'Clasificacion Balance '!D49),0)</f>
        <v>22591384</v>
      </c>
      <c r="I49" s="403" t="e">
        <f>IF(F49="S",SUMIFS('[226]BG 2023'!J:J,'[226]BG 2023'!K:K,'Clasificacion Balance '!D49),0)</f>
        <v>#VALUE!</v>
      </c>
      <c r="J49" s="391" t="s">
        <v>9</v>
      </c>
    </row>
    <row r="50" spans="4:10">
      <c r="D50" s="401">
        <v>110201070010399</v>
      </c>
      <c r="E50" s="396">
        <f t="shared" si="1"/>
        <v>1</v>
      </c>
      <c r="F50" s="397" t="s">
        <v>1465</v>
      </c>
      <c r="G50" s="402" t="s">
        <v>811</v>
      </c>
      <c r="H50" s="403">
        <f>IF(F50="S",SUMIFS('BG 2024'!G:G,'BG 2024'!B:B,'Clasificacion Balance '!D50),0)</f>
        <v>7200111</v>
      </c>
      <c r="I50" s="403" t="e">
        <f>IF(F50="S",SUMIFS('[226]BG 2023'!J:J,'[226]BG 2023'!K:K,'Clasificacion Balance '!D50),0)</f>
        <v>#VALUE!</v>
      </c>
      <c r="J50" s="391" t="s">
        <v>9</v>
      </c>
    </row>
    <row r="51" spans="4:10">
      <c r="D51" s="401">
        <v>1102010700104</v>
      </c>
      <c r="E51" s="396">
        <f t="shared" si="1"/>
        <v>1</v>
      </c>
      <c r="F51" s="397" t="s">
        <v>1461</v>
      </c>
      <c r="G51" s="402" t="s">
        <v>805</v>
      </c>
      <c r="H51" s="403">
        <f>IF(F51="S",SUMIFS('BG 2024'!G:G,'BG 2024'!B:B,'Clasificacion Balance '!D51),0)</f>
        <v>0</v>
      </c>
      <c r="I51" s="403">
        <f>IF(F51="S",SUMIFS('[226]BG 2023'!J:J,'[226]BG 2023'!K:K,'Clasificacion Balance '!D51),0)</f>
        <v>0</v>
      </c>
    </row>
    <row r="52" spans="4:10">
      <c r="D52" s="401">
        <v>110201070010401</v>
      </c>
      <c r="E52" s="396">
        <f t="shared" si="1"/>
        <v>1</v>
      </c>
      <c r="F52" s="397" t="s">
        <v>1465</v>
      </c>
      <c r="G52" s="402" t="s">
        <v>812</v>
      </c>
      <c r="H52" s="403">
        <f>IF(F52="S",SUMIFS('BG 2024'!G:G,'BG 2024'!B:B,'Clasificacion Balance '!D52),0)</f>
        <v>49750898</v>
      </c>
      <c r="I52" s="403" t="e">
        <f>IF(F52="S",SUMIFS('[226]BG 2023'!J:J,'[226]BG 2023'!K:K,'Clasificacion Balance '!D52),0)</f>
        <v>#VALUE!</v>
      </c>
      <c r="J52" s="391" t="s">
        <v>9</v>
      </c>
    </row>
    <row r="53" spans="4:10">
      <c r="D53" s="401">
        <v>110201070010499</v>
      </c>
      <c r="E53" s="396">
        <f t="shared" si="1"/>
        <v>1</v>
      </c>
      <c r="F53" s="397" t="s">
        <v>1465</v>
      </c>
      <c r="G53" s="402" t="s">
        <v>813</v>
      </c>
      <c r="H53" s="403">
        <f>IF(F53="S",SUMIFS('BG 2024'!G:G,'BG 2024'!B:B,'Clasificacion Balance '!D53),0)</f>
        <v>8105792</v>
      </c>
      <c r="I53" s="403" t="e">
        <f>IF(F53="S",SUMIFS('[226]BG 2023'!J:J,'[226]BG 2023'!K:K,'Clasificacion Balance '!D53),0)</f>
        <v>#VALUE!</v>
      </c>
      <c r="J53" s="391" t="s">
        <v>9</v>
      </c>
    </row>
    <row r="54" spans="4:10">
      <c r="D54" s="401">
        <v>1102010700105</v>
      </c>
      <c r="E54" s="396">
        <f t="shared" si="1"/>
        <v>1</v>
      </c>
      <c r="F54" s="397" t="s">
        <v>1461</v>
      </c>
      <c r="G54" s="402" t="s">
        <v>805</v>
      </c>
      <c r="H54" s="403">
        <f>IF(F54="S",SUMIFS('BG 2024'!G:G,'BG 2024'!B:B,'Clasificacion Balance '!D54),0)</f>
        <v>0</v>
      </c>
      <c r="I54" s="403">
        <f>IF(F54="S",SUMIFS('[226]BG 2023'!J:J,'[226]BG 2023'!K:K,'Clasificacion Balance '!D54),0)</f>
        <v>0</v>
      </c>
    </row>
    <row r="55" spans="4:10">
      <c r="D55" s="401">
        <v>110201070010501</v>
      </c>
      <c r="E55" s="396">
        <f t="shared" si="1"/>
        <v>1</v>
      </c>
      <c r="F55" s="397" t="s">
        <v>1465</v>
      </c>
      <c r="G55" s="402" t="s">
        <v>1484</v>
      </c>
      <c r="H55" s="403">
        <f>IF(F55="S",SUMIFS('BG 2024'!G:G,'BG 2024'!B:B,'Clasificacion Balance '!D55),0)</f>
        <v>0</v>
      </c>
      <c r="I55" s="403" t="e">
        <f>IF(F55="S",SUMIFS('[226]BG 2023'!J:J,'[226]BG 2023'!K:K,'Clasificacion Balance '!D55),0)</f>
        <v>#VALUE!</v>
      </c>
    </row>
    <row r="56" spans="4:10">
      <c r="D56" s="401">
        <v>110201070010599</v>
      </c>
      <c r="E56" s="396">
        <f t="shared" si="1"/>
        <v>1</v>
      </c>
      <c r="F56" s="397" t="s">
        <v>1465</v>
      </c>
      <c r="G56" s="402" t="s">
        <v>814</v>
      </c>
      <c r="H56" s="403">
        <f>IF(F56="S",SUMIFS('BG 2024'!G:G,'BG 2024'!B:B,'Clasificacion Balance '!D56),0)</f>
        <v>2123</v>
      </c>
      <c r="I56" s="406" t="e">
        <f>IF(F56="S",SUMIFS('[226]BG 2023'!J:J,'[226]BG 2023'!K:K,'Clasificacion Balance '!D56),0)</f>
        <v>#VALUE!</v>
      </c>
      <c r="J56" s="391" t="s">
        <v>9</v>
      </c>
    </row>
    <row r="57" spans="4:10">
      <c r="D57" s="401">
        <v>1102010700106</v>
      </c>
      <c r="E57" s="396">
        <f t="shared" si="1"/>
        <v>1</v>
      </c>
      <c r="F57" s="397" t="s">
        <v>1461</v>
      </c>
      <c r="G57" s="402" t="s">
        <v>805</v>
      </c>
      <c r="H57" s="403">
        <f>IF(F57="S",SUMIFS('BG 2024'!G:G,'BG 2024'!B:B,'Clasificacion Balance '!D57),0)</f>
        <v>0</v>
      </c>
      <c r="I57" s="403">
        <f>IF(F57="S",SUMIFS('[226]BG 2023'!J:J,'[226]BG 2023'!K:K,'Clasificacion Balance '!D57),0)</f>
        <v>0</v>
      </c>
    </row>
    <row r="58" spans="4:10">
      <c r="D58" s="401">
        <v>110201070010601</v>
      </c>
      <c r="E58" s="396">
        <f t="shared" si="1"/>
        <v>1</v>
      </c>
      <c r="F58" s="397" t="s">
        <v>1465</v>
      </c>
      <c r="G58" s="402" t="s">
        <v>1485</v>
      </c>
      <c r="H58" s="403">
        <f>IF(F58="S",SUMIFS('BG 2024'!G:G,'BG 2024'!B:B,'Clasificacion Balance '!D58),0)</f>
        <v>0</v>
      </c>
      <c r="I58" s="403" t="e">
        <f>IF(F58="S",SUMIFS('[226]BG 2023'!J:J,'[226]BG 2023'!K:K,'Clasificacion Balance '!D58),0)</f>
        <v>#VALUE!</v>
      </c>
    </row>
    <row r="59" spans="4:10">
      <c r="D59" s="401">
        <v>110201070010699</v>
      </c>
      <c r="E59" s="396">
        <f t="shared" si="1"/>
        <v>1</v>
      </c>
      <c r="F59" s="397" t="s">
        <v>1465</v>
      </c>
      <c r="G59" s="402" t="s">
        <v>1486</v>
      </c>
      <c r="H59" s="403">
        <f>IF(F59="S",SUMIFS('BG 2024'!G:G,'BG 2024'!B:B,'Clasificacion Balance '!D59),0)</f>
        <v>0</v>
      </c>
      <c r="I59" s="403" t="e">
        <f>IF(F59="S",SUMIFS('[226]BG 2023'!J:J,'[226]BG 2023'!K:K,'Clasificacion Balance '!D59),0)</f>
        <v>#VALUE!</v>
      </c>
    </row>
    <row r="60" spans="4:10">
      <c r="D60" s="401">
        <v>1102010700107</v>
      </c>
      <c r="E60" s="396">
        <f t="shared" si="1"/>
        <v>1</v>
      </c>
      <c r="F60" s="397" t="s">
        <v>1461</v>
      </c>
      <c r="G60" s="402" t="s">
        <v>805</v>
      </c>
      <c r="H60" s="403">
        <f>IF(F60="S",SUMIFS('BG 2024'!G:G,'BG 2024'!B:B,'Clasificacion Balance '!D60),0)</f>
        <v>0</v>
      </c>
      <c r="I60" s="403">
        <f>IF(F60="S",SUMIFS('[226]BG 2023'!J:J,'[226]BG 2023'!K:K,'Clasificacion Balance '!D60),0)</f>
        <v>0</v>
      </c>
    </row>
    <row r="61" spans="4:10">
      <c r="D61" s="401">
        <v>110201070010701</v>
      </c>
      <c r="E61" s="396">
        <f t="shared" si="1"/>
        <v>1</v>
      </c>
      <c r="F61" s="397" t="s">
        <v>1465</v>
      </c>
      <c r="G61" s="402" t="s">
        <v>1487</v>
      </c>
      <c r="H61" s="403">
        <f>IF(F61="S",SUMIFS('BG 2024'!G:G,'BG 2024'!B:B,'Clasificacion Balance '!D61),0)</f>
        <v>0</v>
      </c>
      <c r="I61" s="403" t="e">
        <f>IF(F61="S",SUMIFS('[226]BG 2023'!J:J,'[226]BG 2023'!K:K,'Clasificacion Balance '!D61),0)</f>
        <v>#VALUE!</v>
      </c>
    </row>
    <row r="62" spans="4:10">
      <c r="D62" s="401">
        <v>110201070010799</v>
      </c>
      <c r="E62" s="396">
        <f t="shared" si="1"/>
        <v>1</v>
      </c>
      <c r="F62" s="397" t="s">
        <v>1465</v>
      </c>
      <c r="G62" s="402" t="s">
        <v>1488</v>
      </c>
      <c r="H62" s="403">
        <f>IF(F62="S",SUMIFS('BG 2024'!G:G,'BG 2024'!B:B,'Clasificacion Balance '!D62),0)</f>
        <v>0</v>
      </c>
      <c r="I62" s="403" t="e">
        <f>IF(F62="S",SUMIFS('[226]BG 2023'!J:J,'[226]BG 2023'!K:K,'Clasificacion Balance '!D62),0)</f>
        <v>#VALUE!</v>
      </c>
    </row>
    <row r="63" spans="4:10">
      <c r="D63" s="401">
        <v>1102010700108</v>
      </c>
      <c r="E63" s="396">
        <f t="shared" si="1"/>
        <v>1</v>
      </c>
      <c r="F63" s="397" t="s">
        <v>1461</v>
      </c>
      <c r="G63" s="402" t="s">
        <v>805</v>
      </c>
      <c r="H63" s="403">
        <f>IF(F63="S",SUMIFS('BG 2024'!G:G,'BG 2024'!B:B,'Clasificacion Balance '!D63),0)</f>
        <v>0</v>
      </c>
      <c r="I63" s="403">
        <f>IF(F63="S",SUMIFS('[226]BG 2023'!J:J,'[226]BG 2023'!K:K,'Clasificacion Balance '!D63),0)</f>
        <v>0</v>
      </c>
    </row>
    <row r="64" spans="4:10">
      <c r="D64" s="401">
        <v>110201070010801</v>
      </c>
      <c r="E64" s="396">
        <f t="shared" si="1"/>
        <v>1</v>
      </c>
      <c r="F64" s="397" t="s">
        <v>1465</v>
      </c>
      <c r="G64" s="402" t="s">
        <v>815</v>
      </c>
      <c r="H64" s="403">
        <f>IF(F64="S",SUMIFS('BG 2024'!G:G,'BG 2024'!B:B,'Clasificacion Balance '!D64),0)</f>
        <v>4433433</v>
      </c>
      <c r="I64" s="403" t="e">
        <f>IF(F64="S",SUMIFS('[226]BG 2023'!J:J,'[226]BG 2023'!K:K,'Clasificacion Balance '!D64),0)</f>
        <v>#VALUE!</v>
      </c>
      <c r="J64" s="391" t="s">
        <v>9</v>
      </c>
    </row>
    <row r="65" spans="4:10">
      <c r="D65" s="401">
        <v>110201070010899</v>
      </c>
      <c r="E65" s="396">
        <f t="shared" si="1"/>
        <v>1</v>
      </c>
      <c r="F65" s="397" t="s">
        <v>1465</v>
      </c>
      <c r="G65" s="402" t="s">
        <v>816</v>
      </c>
      <c r="H65" s="403">
        <f>IF(F65="S",SUMIFS('BG 2024'!G:G,'BG 2024'!B:B,'Clasificacion Balance '!D65),0)</f>
        <v>1016581</v>
      </c>
      <c r="I65" s="403" t="e">
        <f>IF(F65="S",SUMIFS('[226]BG 2023'!J:J,'[226]BG 2023'!K:K,'Clasificacion Balance '!D65),0)</f>
        <v>#VALUE!</v>
      </c>
      <c r="J65" s="391" t="s">
        <v>9</v>
      </c>
    </row>
    <row r="66" spans="4:10">
      <c r="D66" s="401">
        <v>110201070010901</v>
      </c>
      <c r="E66" s="396">
        <f t="shared" ref="E66:E97" si="2">+COUNTIF($D:$D,D66)</f>
        <v>1</v>
      </c>
      <c r="F66" s="397" t="s">
        <v>1465</v>
      </c>
      <c r="G66" s="402" t="s">
        <v>817</v>
      </c>
      <c r="H66" s="403">
        <f>IF(F66="S",SUMIFS('BG 2024'!G:G,'BG 2024'!B:B,'Clasificacion Balance '!D66),0)</f>
        <v>783126</v>
      </c>
      <c r="I66" s="403" t="e">
        <f>IF(F66="S",SUMIFS('[226]BG 2023'!J:J,'[226]BG 2023'!K:K,'Clasificacion Balance '!D66),0)</f>
        <v>#VALUE!</v>
      </c>
      <c r="J66" s="391" t="s">
        <v>9</v>
      </c>
    </row>
    <row r="67" spans="4:10">
      <c r="D67" s="401">
        <v>110201070010999</v>
      </c>
      <c r="E67" s="396">
        <f t="shared" si="2"/>
        <v>1</v>
      </c>
      <c r="F67" s="397" t="s">
        <v>1465</v>
      </c>
      <c r="G67" s="402" t="s">
        <v>818</v>
      </c>
      <c r="H67" s="403">
        <f>IF(F67="S",SUMIFS('BG 2024'!G:G,'BG 2024'!B:B,'Clasificacion Balance '!D67),0)</f>
        <v>104110</v>
      </c>
      <c r="I67" s="403" t="e">
        <f>IF(F67="S",SUMIFS('[226]BG 2023'!J:J,'[226]BG 2023'!K:K,'Clasificacion Balance '!D67),0)</f>
        <v>#VALUE!</v>
      </c>
      <c r="J67" s="391" t="s">
        <v>9</v>
      </c>
    </row>
    <row r="68" spans="4:10">
      <c r="D68" s="401">
        <v>110201070011101</v>
      </c>
      <c r="E68" s="396">
        <f t="shared" si="2"/>
        <v>1</v>
      </c>
      <c r="F68" s="397" t="s">
        <v>1465</v>
      </c>
      <c r="G68" s="402" t="s">
        <v>819</v>
      </c>
      <c r="H68" s="403">
        <f>IF(F68="S",SUMIFS('BG 2024'!G:G,'BG 2024'!B:B,'Clasificacion Balance '!D68),0)</f>
        <v>274050323</v>
      </c>
      <c r="I68" s="403" t="e">
        <f>IF(F68="S",SUMIFS('[226]BG 2023'!J:J,'[226]BG 2023'!K:K,'Clasificacion Balance '!D68),0)</f>
        <v>#VALUE!</v>
      </c>
      <c r="J68" s="391" t="s">
        <v>9</v>
      </c>
    </row>
    <row r="69" spans="4:10">
      <c r="D69" s="401">
        <v>110201070011199</v>
      </c>
      <c r="E69" s="396">
        <f t="shared" si="2"/>
        <v>1</v>
      </c>
      <c r="F69" s="397" t="s">
        <v>1465</v>
      </c>
      <c r="G69" s="402" t="s">
        <v>820</v>
      </c>
      <c r="H69" s="403">
        <f>IF(F69="S",SUMIFS('BG 2024'!G:G,'BG 2024'!B:B,'Clasificacion Balance '!D69),0)</f>
        <v>151762</v>
      </c>
      <c r="I69" s="403" t="e">
        <f>IF(F69="S",SUMIFS('[226]BG 2023'!J:J,'[226]BG 2023'!K:K,'Clasificacion Balance '!D69),0)</f>
        <v>#VALUE!</v>
      </c>
      <c r="J69" s="391" t="s">
        <v>9</v>
      </c>
    </row>
    <row r="70" spans="4:10">
      <c r="D70" s="401">
        <v>11020109</v>
      </c>
      <c r="E70" s="396">
        <f t="shared" si="2"/>
        <v>1</v>
      </c>
      <c r="F70" s="397" t="s">
        <v>1461</v>
      </c>
      <c r="G70" s="402" t="s">
        <v>821</v>
      </c>
      <c r="H70" s="403">
        <f>IF(F70="S",SUMIFS('BG 2024'!G:G,'BG 2024'!B:B,'Clasificacion Balance '!D70),0)</f>
        <v>0</v>
      </c>
      <c r="I70" s="403">
        <f>IF(F70="S",SUMIFS('[226]BG 2023'!J:J,'[226]BG 2023'!K:K,'Clasificacion Balance '!D70),0)</f>
        <v>0</v>
      </c>
    </row>
    <row r="71" spans="4:10">
      <c r="D71" s="401">
        <v>11020109001</v>
      </c>
      <c r="E71" s="396">
        <f t="shared" si="2"/>
        <v>1</v>
      </c>
      <c r="F71" s="397" t="s">
        <v>1461</v>
      </c>
      <c r="G71" s="402" t="s">
        <v>822</v>
      </c>
      <c r="H71" s="403">
        <f>IF(F71="S",SUMIFS('BG 2024'!G:G,'BG 2024'!B:B,'Clasificacion Balance '!D71),0)</f>
        <v>0</v>
      </c>
      <c r="I71" s="403">
        <f>IF(F71="S",SUMIFS('[226]BG 2023'!J:J,'[226]BG 2023'!K:K,'Clasificacion Balance '!D71),0)</f>
        <v>0</v>
      </c>
    </row>
    <row r="72" spans="4:10">
      <c r="D72" s="401">
        <v>1102010900101</v>
      </c>
      <c r="E72" s="396">
        <f t="shared" si="2"/>
        <v>1</v>
      </c>
      <c r="F72" s="397" t="s">
        <v>1461</v>
      </c>
      <c r="G72" s="402" t="s">
        <v>822</v>
      </c>
      <c r="H72" s="403">
        <f>IF(F72="S",SUMIFS('BG 2024'!G:G,'BG 2024'!B:B,'Clasificacion Balance '!D72),0)</f>
        <v>0</v>
      </c>
      <c r="I72" s="403">
        <f>IF(F72="S",SUMIFS('[226]BG 2023'!J:J,'[226]BG 2023'!K:K,'Clasificacion Balance '!D72),0)</f>
        <v>0</v>
      </c>
    </row>
    <row r="73" spans="4:10">
      <c r="D73" s="401">
        <v>110201090010101</v>
      </c>
      <c r="E73" s="396">
        <f t="shared" si="2"/>
        <v>1</v>
      </c>
      <c r="F73" s="397" t="s">
        <v>1465</v>
      </c>
      <c r="G73" s="402" t="s">
        <v>1489</v>
      </c>
      <c r="H73" s="403">
        <f>IF(F73="S",SUMIFS('BG 2024'!G:G,'BG 2024'!B:B,'Clasificacion Balance '!D73),0)</f>
        <v>0</v>
      </c>
      <c r="I73" s="403" t="e">
        <f>IF(F73="S",SUMIFS('[226]BG 2023'!J:J,'[226]BG 2023'!K:K,'Clasificacion Balance '!D73),0)</f>
        <v>#VALUE!</v>
      </c>
    </row>
    <row r="74" spans="4:10">
      <c r="D74" s="401">
        <v>110201090010199</v>
      </c>
      <c r="E74" s="396">
        <f t="shared" si="2"/>
        <v>1</v>
      </c>
      <c r="F74" s="397" t="s">
        <v>1465</v>
      </c>
      <c r="G74" s="402" t="s">
        <v>823</v>
      </c>
      <c r="H74" s="403">
        <f>IF(F74="S",SUMIFS('BG 2024'!G:G,'BG 2024'!B:B,'Clasificacion Balance '!D74),0)</f>
        <v>14232026</v>
      </c>
      <c r="I74" s="403" t="e">
        <f>IF(F74="S",SUMIFS('[226]BG 2023'!J:J,'[226]BG 2023'!K:K,'Clasificacion Balance '!D74),0)</f>
        <v>#VALUE!</v>
      </c>
      <c r="J74" s="391" t="s">
        <v>9</v>
      </c>
    </row>
    <row r="75" spans="4:10">
      <c r="D75" s="401">
        <v>110201090010299</v>
      </c>
      <c r="E75" s="396">
        <f t="shared" si="2"/>
        <v>1</v>
      </c>
      <c r="F75" s="397" t="s">
        <v>1465</v>
      </c>
      <c r="G75" s="402" t="s">
        <v>1490</v>
      </c>
      <c r="H75" s="403">
        <f>IF(F75="S",SUMIFS('BG 2024'!G:G,'BG 2024'!B:B,'Clasificacion Balance '!D75),0)</f>
        <v>0</v>
      </c>
      <c r="I75" s="403" t="e">
        <f>IF(F75="S",SUMIFS('[226]BG 2023'!J:J,'[226]BG 2023'!K:K,'Clasificacion Balance '!D75),0)</f>
        <v>#VALUE!</v>
      </c>
    </row>
    <row r="76" spans="4:10">
      <c r="D76" s="401">
        <v>11020109002</v>
      </c>
      <c r="E76" s="396">
        <f t="shared" si="2"/>
        <v>1</v>
      </c>
      <c r="F76" s="397" t="s">
        <v>1461</v>
      </c>
      <c r="G76" s="402" t="s">
        <v>1491</v>
      </c>
      <c r="H76" s="403">
        <f>IF(F76="S",SUMIFS('BG 2024'!G:G,'BG 2024'!B:B,'Clasificacion Balance '!D76),0)</f>
        <v>0</v>
      </c>
      <c r="I76" s="403">
        <f>IF(F76="S",SUMIFS('[226]BG 2023'!J:J,'[226]BG 2023'!K:K,'Clasificacion Balance '!D76),0)</f>
        <v>0</v>
      </c>
    </row>
    <row r="77" spans="4:10">
      <c r="D77" s="401">
        <v>1102010900201</v>
      </c>
      <c r="E77" s="396">
        <f t="shared" si="2"/>
        <v>1</v>
      </c>
      <c r="F77" s="397" t="s">
        <v>1461</v>
      </c>
      <c r="G77" s="402" t="s">
        <v>1491</v>
      </c>
      <c r="H77" s="403">
        <f>IF(F77="S",SUMIFS('BG 2024'!G:G,'BG 2024'!B:B,'Clasificacion Balance '!D77),0)</f>
        <v>0</v>
      </c>
      <c r="I77" s="403">
        <f>IF(F77="S",SUMIFS('[226]BG 2023'!J:J,'[226]BG 2023'!K:K,'Clasificacion Balance '!D77),0)</f>
        <v>0</v>
      </c>
    </row>
    <row r="78" spans="4:10">
      <c r="D78" s="401">
        <v>110201090020101</v>
      </c>
      <c r="E78" s="396">
        <f t="shared" si="2"/>
        <v>1</v>
      </c>
      <c r="F78" s="397" t="s">
        <v>1465</v>
      </c>
      <c r="G78" s="402" t="s">
        <v>1492</v>
      </c>
      <c r="H78" s="403">
        <f>IF(F78="S",SUMIFS('BG 2024'!G:G,'BG 2024'!B:B,'Clasificacion Balance '!D78),0)</f>
        <v>0</v>
      </c>
      <c r="I78" s="403" t="e">
        <f>IF(F78="S",SUMIFS('[226]BG 2023'!J:J,'[226]BG 2023'!K:K,'Clasificacion Balance '!D78),0)</f>
        <v>#VALUE!</v>
      </c>
    </row>
    <row r="79" spans="4:10">
      <c r="D79" s="401">
        <v>110201090020199</v>
      </c>
      <c r="E79" s="396">
        <f t="shared" si="2"/>
        <v>1</v>
      </c>
      <c r="F79" s="397" t="s">
        <v>1465</v>
      </c>
      <c r="G79" s="402" t="s">
        <v>1493</v>
      </c>
      <c r="H79" s="403">
        <f>IF(F79="S",SUMIFS('BG 2024'!G:G,'BG 2024'!B:B,'Clasificacion Balance '!D79),0)</f>
        <v>0</v>
      </c>
      <c r="I79" s="403" t="e">
        <f>IF(F79="S",SUMIFS('[226]BG 2023'!J:J,'[226]BG 2023'!K:K,'Clasificacion Balance '!D79),0)</f>
        <v>#VALUE!</v>
      </c>
    </row>
    <row r="80" spans="4:10">
      <c r="D80" s="401">
        <v>11020111</v>
      </c>
      <c r="E80" s="396">
        <f t="shared" si="2"/>
        <v>1</v>
      </c>
      <c r="F80" s="397" t="s">
        <v>1461</v>
      </c>
      <c r="G80" s="402" t="s">
        <v>1494</v>
      </c>
      <c r="H80" s="403">
        <f>IF(F80="S",SUMIFS('BG 2024'!G:G,'BG 2024'!B:B,'Clasificacion Balance '!D80),0)</f>
        <v>0</v>
      </c>
      <c r="I80" s="403">
        <f>IF(F80="S",SUMIFS('[226]BG 2023'!J:J,'[226]BG 2023'!K:K,'Clasificacion Balance '!D80),0)</f>
        <v>0</v>
      </c>
    </row>
    <row r="81" spans="4:10">
      <c r="D81" s="401">
        <v>11020111001</v>
      </c>
      <c r="E81" s="396">
        <f t="shared" si="2"/>
        <v>1</v>
      </c>
      <c r="F81" s="397" t="s">
        <v>1461</v>
      </c>
      <c r="G81" s="402" t="s">
        <v>1494</v>
      </c>
      <c r="H81" s="403">
        <f>IF(F81="S",SUMIFS('BG 2024'!G:G,'BG 2024'!B:B,'Clasificacion Balance '!D81),0)</f>
        <v>0</v>
      </c>
      <c r="I81" s="403">
        <f>IF(F81="S",SUMIFS('[226]BG 2023'!J:J,'[226]BG 2023'!K:K,'Clasificacion Balance '!D81),0)</f>
        <v>0</v>
      </c>
    </row>
    <row r="82" spans="4:10">
      <c r="D82" s="401">
        <v>1102011100101</v>
      </c>
      <c r="E82" s="396">
        <f t="shared" si="2"/>
        <v>1</v>
      </c>
      <c r="F82" s="397" t="s">
        <v>1461</v>
      </c>
      <c r="G82" s="402" t="s">
        <v>1494</v>
      </c>
      <c r="H82" s="403">
        <f>IF(F82="S",SUMIFS('BG 2024'!G:G,'BG 2024'!B:B,'Clasificacion Balance '!D82),0)</f>
        <v>0</v>
      </c>
      <c r="I82" s="403">
        <f>IF(F82="S",SUMIFS('[226]BG 2023'!J:J,'[226]BG 2023'!K:K,'Clasificacion Balance '!D82),0)</f>
        <v>0</v>
      </c>
    </row>
    <row r="83" spans="4:10">
      <c r="D83" s="401">
        <v>110201110010101</v>
      </c>
      <c r="E83" s="396">
        <f t="shared" si="2"/>
        <v>1</v>
      </c>
      <c r="F83" s="397" t="s">
        <v>1465</v>
      </c>
      <c r="G83" s="402" t="s">
        <v>1495</v>
      </c>
      <c r="H83" s="403">
        <f>IF(F83="S",SUMIFS('BG 2024'!G:G,'BG 2024'!B:B,'Clasificacion Balance '!D83),0)</f>
        <v>0</v>
      </c>
      <c r="I83" s="403" t="e">
        <f>IF(F83="S",SUMIFS('[226]BG 2023'!J:J,'[226]BG 2023'!K:K,'Clasificacion Balance '!D83),0)</f>
        <v>#VALUE!</v>
      </c>
    </row>
    <row r="84" spans="4:10">
      <c r="D84" s="401">
        <v>110201110010199</v>
      </c>
      <c r="E84" s="396">
        <f t="shared" si="2"/>
        <v>1</v>
      </c>
      <c r="F84" s="397" t="s">
        <v>1465</v>
      </c>
      <c r="G84" s="402" t="s">
        <v>1496</v>
      </c>
      <c r="H84" s="403">
        <f>IF(F84="S",SUMIFS('BG 2024'!G:G,'BG 2024'!B:B,'Clasificacion Balance '!D84),0)</f>
        <v>0</v>
      </c>
      <c r="I84" s="403" t="e">
        <f>IF(F84="S",SUMIFS('[226]BG 2023'!J:J,'[226]BG 2023'!K:K,'Clasificacion Balance '!D84),0)</f>
        <v>#VALUE!</v>
      </c>
    </row>
    <row r="85" spans="4:10">
      <c r="D85" s="401">
        <v>11030</v>
      </c>
      <c r="E85" s="396">
        <f t="shared" si="2"/>
        <v>1</v>
      </c>
      <c r="F85" s="397" t="s">
        <v>1461</v>
      </c>
      <c r="G85" s="402" t="s">
        <v>1497</v>
      </c>
      <c r="H85" s="403">
        <f>IF(F85="S",SUMIFS('BG 2024'!G:G,'BG 2024'!B:B,'Clasificacion Balance '!D85),0)</f>
        <v>0</v>
      </c>
      <c r="I85" s="403">
        <f>IF(F85="S",SUMIFS('[226]BG 2023'!J:J,'[226]BG 2023'!K:K,'Clasificacion Balance '!D85),0)</f>
        <v>0</v>
      </c>
    </row>
    <row r="86" spans="4:10">
      <c r="D86" s="401">
        <v>11030113</v>
      </c>
      <c r="E86" s="396">
        <f t="shared" si="2"/>
        <v>1</v>
      </c>
      <c r="F86" s="397" t="s">
        <v>1461</v>
      </c>
      <c r="G86" s="402" t="s">
        <v>1497</v>
      </c>
      <c r="H86" s="403">
        <f>IF(F86="S",SUMIFS('BG 2024'!G:G,'BG 2024'!B:B,'Clasificacion Balance '!D86),0)</f>
        <v>0</v>
      </c>
      <c r="I86" s="403">
        <f>IF(F86="S",SUMIFS('[226]BG 2023'!J:J,'[226]BG 2023'!K:K,'Clasificacion Balance '!D86),0)</f>
        <v>0</v>
      </c>
    </row>
    <row r="87" spans="4:10">
      <c r="D87" s="401">
        <v>11030113001</v>
      </c>
      <c r="E87" s="396">
        <f t="shared" si="2"/>
        <v>1</v>
      </c>
      <c r="F87" s="397" t="s">
        <v>1461</v>
      </c>
      <c r="G87" s="402" t="s">
        <v>1497</v>
      </c>
      <c r="H87" s="403">
        <f>IF(F87="S",SUMIFS('BG 2024'!G:G,'BG 2024'!B:B,'Clasificacion Balance '!D87),0)</f>
        <v>0</v>
      </c>
      <c r="I87" s="403">
        <f>IF(F87="S",SUMIFS('[226]BG 2023'!J:J,'[226]BG 2023'!K:K,'Clasificacion Balance '!D87),0)</f>
        <v>0</v>
      </c>
    </row>
    <row r="88" spans="4:10">
      <c r="D88" s="401">
        <v>1103011300101</v>
      </c>
      <c r="E88" s="396">
        <f t="shared" si="2"/>
        <v>1</v>
      </c>
      <c r="F88" s="397" t="s">
        <v>1461</v>
      </c>
      <c r="G88" s="402" t="s">
        <v>1497</v>
      </c>
      <c r="H88" s="403">
        <f>IF(F88="S",SUMIFS('BG 2024'!G:G,'BG 2024'!B:B,'Clasificacion Balance '!D88),0)</f>
        <v>0</v>
      </c>
      <c r="I88" s="403">
        <f>IF(F88="S",SUMIFS('[226]BG 2023'!J:J,'[226]BG 2023'!K:K,'Clasificacion Balance '!D88),0)</f>
        <v>0</v>
      </c>
    </row>
    <row r="89" spans="4:10">
      <c r="D89" s="401">
        <v>110301130010101</v>
      </c>
      <c r="E89" s="396">
        <f t="shared" si="2"/>
        <v>1</v>
      </c>
      <c r="F89" s="397" t="s">
        <v>1465</v>
      </c>
      <c r="G89" s="402" t="s">
        <v>1498</v>
      </c>
      <c r="H89" s="403">
        <f>IF(F89="S",SUMIFS('BG 2024'!G:G,'BG 2024'!B:B,'Clasificacion Balance '!D89),0)</f>
        <v>0</v>
      </c>
      <c r="I89" s="403" t="e">
        <f>IF(F89="S",SUMIFS('[226]BG 2023'!J:J,'[226]BG 2023'!K:K,'Clasificacion Balance '!D89),0)</f>
        <v>#VALUE!</v>
      </c>
    </row>
    <row r="90" spans="4:10">
      <c r="D90" s="401">
        <v>110301130010199</v>
      </c>
      <c r="E90" s="396">
        <f t="shared" si="2"/>
        <v>1</v>
      </c>
      <c r="F90" s="397" t="s">
        <v>1465</v>
      </c>
      <c r="G90" s="402" t="s">
        <v>1499</v>
      </c>
      <c r="H90" s="403">
        <f>IF(F90="S",SUMIFS('BG 2024'!G:G,'BG 2024'!B:B,'Clasificacion Balance '!D90),0)</f>
        <v>0</v>
      </c>
      <c r="I90" s="403" t="e">
        <f>IF(F90="S",SUMIFS('[226]BG 2023'!J:J,'[226]BG 2023'!K:K,'Clasificacion Balance '!D90),0)</f>
        <v>#VALUE!</v>
      </c>
    </row>
    <row r="91" spans="4:10">
      <c r="D91" s="401">
        <v>12</v>
      </c>
      <c r="E91" s="396">
        <f t="shared" si="2"/>
        <v>1</v>
      </c>
      <c r="F91" s="397" t="s">
        <v>1461</v>
      </c>
      <c r="G91" s="402" t="s">
        <v>824</v>
      </c>
      <c r="H91" s="403">
        <f>IF(F91="S",SUMIFS('BG 2024'!G:G,'BG 2024'!B:B,'Clasificacion Balance '!D91),0)</f>
        <v>0</v>
      </c>
      <c r="I91" s="403">
        <f>IF(F91="S",SUMIFS('[226]BG 2023'!J:J,'[226]BG 2023'!K:K,'Clasificacion Balance '!D91),0)</f>
        <v>0</v>
      </c>
    </row>
    <row r="92" spans="4:10">
      <c r="D92" s="401">
        <v>12010</v>
      </c>
      <c r="E92" s="396">
        <f t="shared" si="2"/>
        <v>1</v>
      </c>
      <c r="F92" s="397" t="s">
        <v>1461</v>
      </c>
      <c r="G92" s="402" t="s">
        <v>825</v>
      </c>
      <c r="H92" s="403">
        <f>IF(F92="S",SUMIFS('BG 2024'!G:G,'BG 2024'!B:B,'Clasificacion Balance '!D92),0)</f>
        <v>0</v>
      </c>
      <c r="I92" s="403">
        <f>IF(F92="S",SUMIFS('[226]BG 2023'!J:J,'[226]BG 2023'!K:K,'Clasificacion Balance '!D92),0)</f>
        <v>0</v>
      </c>
    </row>
    <row r="93" spans="4:10">
      <c r="D93" s="401">
        <v>12010115</v>
      </c>
      <c r="E93" s="396">
        <f t="shared" si="2"/>
        <v>1</v>
      </c>
      <c r="F93" s="397" t="s">
        <v>1461</v>
      </c>
      <c r="G93" s="402" t="s">
        <v>826</v>
      </c>
      <c r="H93" s="403">
        <f>IF(F93="S",SUMIFS('BG 2024'!G:G,'BG 2024'!B:B,'Clasificacion Balance '!D93),0)</f>
        <v>0</v>
      </c>
      <c r="I93" s="403">
        <f>IF(F93="S",SUMIFS('[226]BG 2023'!J:J,'[226]BG 2023'!K:K,'Clasificacion Balance '!D93),0)</f>
        <v>0</v>
      </c>
    </row>
    <row r="94" spans="4:10">
      <c r="D94" s="401">
        <v>12010115001</v>
      </c>
      <c r="E94" s="396">
        <f t="shared" si="2"/>
        <v>1</v>
      </c>
      <c r="F94" s="397" t="s">
        <v>1461</v>
      </c>
      <c r="G94" s="402" t="s">
        <v>827</v>
      </c>
      <c r="H94" s="403">
        <f>IF(F94="S",SUMIFS('BG 2024'!G:G,'BG 2024'!B:B,'Clasificacion Balance '!D94),0)</f>
        <v>0</v>
      </c>
      <c r="I94" s="403">
        <f>IF(F94="S",SUMIFS('[226]BG 2023'!J:J,'[226]BG 2023'!K:K,'Clasificacion Balance '!D94),0)</f>
        <v>0</v>
      </c>
    </row>
    <row r="95" spans="4:10">
      <c r="D95" s="401">
        <v>1201011500101</v>
      </c>
      <c r="E95" s="396">
        <f t="shared" si="2"/>
        <v>1</v>
      </c>
      <c r="F95" s="397" t="s">
        <v>1461</v>
      </c>
      <c r="G95" s="402" t="s">
        <v>827</v>
      </c>
      <c r="H95" s="403">
        <f>IF(F95="S",SUMIFS('BG 2024'!G:G,'BG 2024'!B:B,'Clasificacion Balance '!D95),0)</f>
        <v>0</v>
      </c>
      <c r="I95" s="403">
        <f>IF(F95="S",SUMIFS('[226]BG 2023'!J:J,'[226]BG 2023'!K:K,'Clasificacion Balance '!D95),0)</f>
        <v>0</v>
      </c>
    </row>
    <row r="96" spans="4:10">
      <c r="D96" s="401">
        <v>120101150010101</v>
      </c>
      <c r="E96" s="396">
        <f t="shared" si="2"/>
        <v>1</v>
      </c>
      <c r="F96" s="397" t="s">
        <v>1465</v>
      </c>
      <c r="G96" s="402" t="s">
        <v>828</v>
      </c>
      <c r="H96" s="537">
        <f>IF(F96="S",SUMIFS('BG 2024'!G:G,'BG 2024'!B:B,'Clasificacion Balance '!D96),0)</f>
        <v>587344500</v>
      </c>
      <c r="I96" s="403" t="e">
        <f>IF(F96="S",SUMIFS('[226]BG 2023'!J:J,'[226]BG 2023'!K:K,'Clasificacion Balance '!D96),0)</f>
        <v>#VALUE!</v>
      </c>
      <c r="J96" s="391" t="s">
        <v>61</v>
      </c>
    </row>
    <row r="97" spans="4:10">
      <c r="D97" s="401">
        <v>120101150010199</v>
      </c>
      <c r="E97" s="396">
        <f t="shared" si="2"/>
        <v>1</v>
      </c>
      <c r="F97" s="397" t="s">
        <v>1465</v>
      </c>
      <c r="G97" s="402" t="s">
        <v>829</v>
      </c>
      <c r="H97" s="537">
        <f>IF(F97="S",SUMIFS('BG 2024'!G:G,'BG 2024'!B:B,'Clasificacion Balance '!D97),0)</f>
        <v>16005000000</v>
      </c>
      <c r="I97" s="406" t="e">
        <f>IF(F97="S",SUMIFS('[226]BG 2023'!J:J,'[226]BG 2023'!K:K,'Clasificacion Balance '!D97),0)</f>
        <v>#VALUE!</v>
      </c>
      <c r="J97" s="391" t="s">
        <v>61</v>
      </c>
    </row>
    <row r="98" spans="4:10">
      <c r="D98" s="401">
        <v>12010115002</v>
      </c>
      <c r="E98" s="396">
        <f t="shared" ref="E98:E129" si="3">+COUNTIF($D:$D,D98)</f>
        <v>1</v>
      </c>
      <c r="F98" s="397" t="s">
        <v>1461</v>
      </c>
      <c r="G98" s="402" t="s">
        <v>830</v>
      </c>
      <c r="H98" s="403">
        <f>IF(F98="S",SUMIFS('BG 2024'!G:G,'BG 2024'!B:B,'Clasificacion Balance '!D98),0)</f>
        <v>0</v>
      </c>
      <c r="I98" s="403">
        <f>IF(F98="S",SUMIFS('[226]BG 2023'!J:J,'[226]BG 2023'!K:K,'Clasificacion Balance '!D98),0)</f>
        <v>0</v>
      </c>
    </row>
    <row r="99" spans="4:10">
      <c r="D99" s="401">
        <v>1201011500201</v>
      </c>
      <c r="E99" s="396">
        <f t="shared" si="3"/>
        <v>1</v>
      </c>
      <c r="F99" s="397" t="s">
        <v>1461</v>
      </c>
      <c r="G99" s="402" t="s">
        <v>830</v>
      </c>
      <c r="H99" s="403">
        <f>IF(F99="S",SUMIFS('BG 2024'!G:G,'BG 2024'!B:B,'Clasificacion Balance '!D99),0)</f>
        <v>0</v>
      </c>
      <c r="I99" s="403">
        <f>IF(F99="S",SUMIFS('[226]BG 2023'!J:J,'[226]BG 2023'!K:K,'Clasificacion Balance '!D99),0)</f>
        <v>0</v>
      </c>
    </row>
    <row r="100" spans="4:10">
      <c r="D100" s="401">
        <v>120101150020101</v>
      </c>
      <c r="E100" s="396">
        <f t="shared" si="3"/>
        <v>1</v>
      </c>
      <c r="F100" s="397" t="s">
        <v>1465</v>
      </c>
      <c r="G100" s="402" t="s">
        <v>831</v>
      </c>
      <c r="H100" s="403">
        <f>IF(F100="S",SUMIFS('BG 2024'!G:G,'BG 2024'!B:B,'Clasificacion Balance '!D100),0)</f>
        <v>1448783100</v>
      </c>
      <c r="I100" s="403" t="e">
        <f>IF(F100="S",SUMIFS('[226]BG 2023'!J:J,'[226]BG 2023'!K:K,'Clasificacion Balance '!D100),0)</f>
        <v>#VALUE!</v>
      </c>
      <c r="J100" s="391" t="s">
        <v>61</v>
      </c>
    </row>
    <row r="101" spans="4:10">
      <c r="D101" s="401">
        <v>120101150020199</v>
      </c>
      <c r="E101" s="396">
        <f t="shared" si="3"/>
        <v>1</v>
      </c>
      <c r="F101" s="397" t="s">
        <v>1465</v>
      </c>
      <c r="G101" s="402" t="s">
        <v>832</v>
      </c>
      <c r="H101" s="403">
        <f>IF(F101="S",SUMIFS('BG 2024'!G:G,'BG 2024'!B:B,'Clasificacion Balance '!D101),0)</f>
        <v>1637000000</v>
      </c>
      <c r="I101" s="406" t="e">
        <f>IF(F101="S",SUMIFS('[226]BG 2023'!J:J,'[226]BG 2023'!K:K,'Clasificacion Balance '!D101),0)</f>
        <v>#VALUE!</v>
      </c>
      <c r="J101" s="391" t="s">
        <v>61</v>
      </c>
    </row>
    <row r="102" spans="4:10">
      <c r="D102" s="401">
        <v>12010115003</v>
      </c>
      <c r="E102" s="396">
        <f t="shared" si="3"/>
        <v>1</v>
      </c>
      <c r="F102" s="397" t="s">
        <v>1461</v>
      </c>
      <c r="G102" s="402" t="s">
        <v>833</v>
      </c>
      <c r="H102" s="403">
        <f>IF(F102="S",SUMIFS('BG 2024'!G:G,'BG 2024'!B:B,'Clasificacion Balance '!D102),0)</f>
        <v>0</v>
      </c>
      <c r="I102" s="403">
        <f>IF(F102="S",SUMIFS('[226]BG 2023'!J:J,'[226]BG 2023'!K:K,'Clasificacion Balance '!D102),0)</f>
        <v>0</v>
      </c>
    </row>
    <row r="103" spans="4:10">
      <c r="D103" s="401">
        <v>1201011500301</v>
      </c>
      <c r="E103" s="396">
        <f t="shared" si="3"/>
        <v>1</v>
      </c>
      <c r="F103" s="397" t="s">
        <v>1461</v>
      </c>
      <c r="G103" s="402" t="s">
        <v>833</v>
      </c>
      <c r="H103" s="403">
        <f>IF(F103="S",SUMIFS('BG 2024'!G:G,'BG 2024'!B:B,'Clasificacion Balance '!D103),0)</f>
        <v>0</v>
      </c>
      <c r="I103" s="403">
        <f>IF(F103="S",SUMIFS('[226]BG 2023'!J:J,'[226]BG 2023'!K:K,'Clasificacion Balance '!D103),0)</f>
        <v>0</v>
      </c>
    </row>
    <row r="104" spans="4:10">
      <c r="D104" s="401">
        <v>120101150030101</v>
      </c>
      <c r="E104" s="396">
        <f t="shared" si="3"/>
        <v>1</v>
      </c>
      <c r="F104" s="397" t="s">
        <v>1465</v>
      </c>
      <c r="G104" s="402" t="s">
        <v>1500</v>
      </c>
      <c r="H104" s="403">
        <f>IF(F104="S",SUMIFS('BG 2024'!G:G,'BG 2024'!B:B,'Clasificacion Balance '!D104),0)</f>
        <v>0</v>
      </c>
      <c r="I104" s="403" t="e">
        <f>IF(F104="S",SUMIFS('[226]BG 2023'!J:J,'[226]BG 2023'!K:K,'Clasificacion Balance '!D104),0)</f>
        <v>#VALUE!</v>
      </c>
    </row>
    <row r="105" spans="4:10">
      <c r="D105" s="401">
        <v>120101150030199</v>
      </c>
      <c r="E105" s="396">
        <f t="shared" si="3"/>
        <v>1</v>
      </c>
      <c r="F105" s="397" t="s">
        <v>1465</v>
      </c>
      <c r="G105" s="402" t="s">
        <v>834</v>
      </c>
      <c r="H105" s="403">
        <f>IF(F105="S",SUMIFS('BG 2024'!G:G,'BG 2024'!B:B,'Clasificacion Balance '!D105),0)</f>
        <v>1667000000</v>
      </c>
      <c r="I105" s="406" t="e">
        <f>IF(F105="S",SUMIFS('[226]BG 2023'!J:J,'[226]BG 2023'!K:K,'Clasificacion Balance '!D105),0)</f>
        <v>#VALUE!</v>
      </c>
      <c r="J105" s="391" t="s">
        <v>61</v>
      </c>
    </row>
    <row r="106" spans="4:10">
      <c r="D106" s="401">
        <v>12010115004</v>
      </c>
      <c r="E106" s="396">
        <f t="shared" si="3"/>
        <v>1</v>
      </c>
      <c r="F106" s="397" t="s">
        <v>1461</v>
      </c>
      <c r="G106" s="402" t="s">
        <v>835</v>
      </c>
      <c r="H106" s="403">
        <f>IF(F106="S",SUMIFS('BG 2024'!G:G,'BG 2024'!B:B,'Clasificacion Balance '!D106),0)</f>
        <v>0</v>
      </c>
      <c r="I106" s="403">
        <f>IF(F106="S",SUMIFS('[226]BG 2023'!J:J,'[226]BG 2023'!K:K,'Clasificacion Balance '!D106),0)</f>
        <v>0</v>
      </c>
    </row>
    <row r="107" spans="4:10">
      <c r="D107" s="401">
        <v>1201011500401</v>
      </c>
      <c r="E107" s="396">
        <f t="shared" si="3"/>
        <v>1</v>
      </c>
      <c r="F107" s="397" t="s">
        <v>1461</v>
      </c>
      <c r="G107" s="402" t="s">
        <v>835</v>
      </c>
      <c r="H107" s="403">
        <f>IF(F107="S",SUMIFS('BG 2024'!G:G,'BG 2024'!B:B,'Clasificacion Balance '!D107),0)</f>
        <v>0</v>
      </c>
      <c r="I107" s="403">
        <f>IF(F107="S",SUMIFS('[226]BG 2023'!J:J,'[226]BG 2023'!K:K,'Clasificacion Balance '!D107),0)</f>
        <v>0</v>
      </c>
    </row>
    <row r="108" spans="4:10">
      <c r="D108" s="401">
        <v>120101150040101</v>
      </c>
      <c r="E108" s="396">
        <f t="shared" si="3"/>
        <v>1</v>
      </c>
      <c r="F108" s="397" t="s">
        <v>1465</v>
      </c>
      <c r="G108" s="402" t="s">
        <v>1501</v>
      </c>
      <c r="H108" s="403">
        <f>IF(F108="S",SUMIFS('BG 2024'!G:G,'BG 2024'!B:B,'Clasificacion Balance '!D108),0)</f>
        <v>0</v>
      </c>
      <c r="I108" s="406" t="e">
        <f>IF(F108="S",SUMIFS('[226]BG 2023'!J:J,'[226]BG 2023'!K:K,'Clasificacion Balance '!D108),0)</f>
        <v>#VALUE!</v>
      </c>
    </row>
    <row r="109" spans="4:10">
      <c r="D109" s="401">
        <v>120101150040199</v>
      </c>
      <c r="E109" s="396">
        <f t="shared" si="3"/>
        <v>1</v>
      </c>
      <c r="F109" s="397" t="s">
        <v>1465</v>
      </c>
      <c r="G109" s="402" t="s">
        <v>836</v>
      </c>
      <c r="H109" s="403">
        <f>IF(F109="S",SUMIFS('BG 2024'!G:G,'BG 2024'!B:B,'Clasificacion Balance '!D109),0)</f>
        <v>2570000000</v>
      </c>
      <c r="I109" s="406" t="e">
        <f>IF(F109="S",SUMIFS('[226]BG 2023'!J:J,'[226]BG 2023'!K:K,'Clasificacion Balance '!D109),0)</f>
        <v>#VALUE!</v>
      </c>
      <c r="J109" s="391" t="s">
        <v>61</v>
      </c>
    </row>
    <row r="110" spans="4:10">
      <c r="D110" s="401">
        <v>12010115005</v>
      </c>
      <c r="E110" s="396">
        <f t="shared" si="3"/>
        <v>1</v>
      </c>
      <c r="F110" s="397" t="s">
        <v>1461</v>
      </c>
      <c r="G110" s="402" t="s">
        <v>1502</v>
      </c>
      <c r="H110" s="403">
        <f>IF(F110="S",SUMIFS('BG 2024'!G:G,'BG 2024'!B:B,'Clasificacion Balance '!D110),0)</f>
        <v>0</v>
      </c>
      <c r="I110" s="403">
        <f>IF(F110="S",SUMIFS('[226]BG 2023'!J:J,'[226]BG 2023'!K:K,'Clasificacion Balance '!D110),0)</f>
        <v>0</v>
      </c>
    </row>
    <row r="111" spans="4:10">
      <c r="D111" s="401">
        <v>1201011500501</v>
      </c>
      <c r="E111" s="396">
        <f t="shared" si="3"/>
        <v>1</v>
      </c>
      <c r="F111" s="397" t="s">
        <v>1461</v>
      </c>
      <c r="G111" s="402" t="s">
        <v>1502</v>
      </c>
      <c r="H111" s="403">
        <f>IF(F111="S",SUMIFS('BG 2024'!G:G,'BG 2024'!B:B,'Clasificacion Balance '!D111),0)</f>
        <v>0</v>
      </c>
      <c r="I111" s="403">
        <f>IF(F111="S",SUMIFS('[226]BG 2023'!J:J,'[226]BG 2023'!K:K,'Clasificacion Balance '!D111),0)</f>
        <v>0</v>
      </c>
    </row>
    <row r="112" spans="4:10" s="409" customFormat="1">
      <c r="D112" s="395">
        <v>120101150050101</v>
      </c>
      <c r="E112" s="396">
        <f t="shared" si="3"/>
        <v>1</v>
      </c>
      <c r="F112" s="397" t="s">
        <v>1465</v>
      </c>
      <c r="G112" s="398" t="s">
        <v>1503</v>
      </c>
      <c r="H112" s="403">
        <f>IF(F112="S",SUMIFS('BG 2024'!G:G,'BG 2024'!B:B,'Clasificacion Balance '!D112),0)</f>
        <v>0</v>
      </c>
      <c r="I112" s="403" t="e">
        <f>IF(F112="S",SUMIFS('[226]BG 2023'!J:J,'[226]BG 2023'!K:K,'Clasificacion Balance '!D112),0)</f>
        <v>#VALUE!</v>
      </c>
      <c r="J112" s="408"/>
    </row>
    <row r="113" spans="4:10" s="409" customFormat="1">
      <c r="D113" s="395">
        <v>120101150050199</v>
      </c>
      <c r="E113" s="396">
        <f t="shared" si="3"/>
        <v>1</v>
      </c>
      <c r="F113" s="397" t="s">
        <v>1465</v>
      </c>
      <c r="G113" s="398" t="s">
        <v>1504</v>
      </c>
      <c r="H113" s="403">
        <f>IF(F113="S",SUMIFS('BG 2024'!G:G,'BG 2024'!B:B,'Clasificacion Balance '!D113),0)</f>
        <v>0</v>
      </c>
      <c r="I113" s="403" t="e">
        <f>IF(F113="S",SUMIFS('[226]BG 2023'!J:J,'[226]BG 2023'!K:K,'Clasificacion Balance '!D113),0)</f>
        <v>#VALUE!</v>
      </c>
      <c r="J113" s="408"/>
    </row>
    <row r="114" spans="4:10" s="409" customFormat="1">
      <c r="D114" s="395">
        <v>12010115006</v>
      </c>
      <c r="E114" s="396">
        <f t="shared" si="3"/>
        <v>1</v>
      </c>
      <c r="F114" s="397" t="s">
        <v>1461</v>
      </c>
      <c r="G114" s="398" t="s">
        <v>1505</v>
      </c>
      <c r="H114" s="403">
        <f>IF(F114="S",SUMIFS('BG 2024'!G:G,'BG 2024'!B:B,'Clasificacion Balance '!D114),0)</f>
        <v>0</v>
      </c>
      <c r="I114" s="403">
        <f>IF(F114="S",SUMIFS('[226]BG 2023'!J:J,'[226]BG 2023'!K:K,'Clasificacion Balance '!D114),0)</f>
        <v>0</v>
      </c>
      <c r="J114" s="408"/>
    </row>
    <row r="115" spans="4:10" s="409" customFormat="1">
      <c r="D115" s="395">
        <v>1201011500601</v>
      </c>
      <c r="E115" s="396">
        <f t="shared" si="3"/>
        <v>1</v>
      </c>
      <c r="F115" s="397" t="s">
        <v>1461</v>
      </c>
      <c r="G115" s="398" t="s">
        <v>1505</v>
      </c>
      <c r="H115" s="403">
        <f>IF(F115="S",SUMIFS('BG 2024'!G:G,'BG 2024'!B:B,'Clasificacion Balance '!D115),0)</f>
        <v>0</v>
      </c>
      <c r="I115" s="403">
        <f>IF(F115="S",SUMIFS('[226]BG 2023'!J:J,'[226]BG 2023'!K:K,'Clasificacion Balance '!D115),0)</f>
        <v>0</v>
      </c>
      <c r="J115" s="408"/>
    </row>
    <row r="116" spans="4:10" s="409" customFormat="1">
      <c r="D116" s="395">
        <v>120101150060101</v>
      </c>
      <c r="E116" s="396">
        <f t="shared" si="3"/>
        <v>1</v>
      </c>
      <c r="F116" s="397" t="s">
        <v>1465</v>
      </c>
      <c r="G116" s="398" t="s">
        <v>1506</v>
      </c>
      <c r="H116" s="403">
        <f>IF(F116="S",SUMIFS('BG 2024'!G:G,'BG 2024'!B:B,'Clasificacion Balance '!D116),0)</f>
        <v>0</v>
      </c>
      <c r="I116" s="403" t="e">
        <f>IF(F116="S",SUMIFS('[226]BG 2023'!J:J,'[226]BG 2023'!K:K,'Clasificacion Balance '!D116),0)</f>
        <v>#VALUE!</v>
      </c>
      <c r="J116" s="408"/>
    </row>
    <row r="117" spans="4:10">
      <c r="D117" s="401">
        <v>120101150060199</v>
      </c>
      <c r="E117" s="396">
        <f t="shared" si="3"/>
        <v>1</v>
      </c>
      <c r="F117" s="397" t="s">
        <v>1465</v>
      </c>
      <c r="G117" s="402" t="s">
        <v>1507</v>
      </c>
      <c r="H117" s="403">
        <f>IF(F117="S",SUMIFS('BG 2024'!G:G,'BG 2024'!B:B,'Clasificacion Balance '!D117),0)</f>
        <v>0</v>
      </c>
      <c r="I117" s="403" t="e">
        <f>IF(F117="S",SUMIFS('[226]BG 2023'!J:J,'[226]BG 2023'!K:K,'Clasificacion Balance '!D117),0)</f>
        <v>#VALUE!</v>
      </c>
    </row>
    <row r="118" spans="4:10" s="409" customFormat="1">
      <c r="D118" s="395">
        <v>12010115007</v>
      </c>
      <c r="E118" s="396">
        <f t="shared" si="3"/>
        <v>1</v>
      </c>
      <c r="F118" s="397" t="s">
        <v>1461</v>
      </c>
      <c r="G118" s="398" t="s">
        <v>1508</v>
      </c>
      <c r="H118" s="403">
        <f>IF(F118="S",SUMIFS('BG 2024'!G:G,'BG 2024'!B:B,'Clasificacion Balance '!D118),0)</f>
        <v>0</v>
      </c>
      <c r="I118" s="403">
        <f>IF(F118="S",SUMIFS('[226]BG 2023'!J:J,'[226]BG 2023'!K:K,'Clasificacion Balance '!D118),0)</f>
        <v>0</v>
      </c>
      <c r="J118" s="408"/>
    </row>
    <row r="119" spans="4:10" s="409" customFormat="1">
      <c r="D119" s="395">
        <v>1201011500701</v>
      </c>
      <c r="E119" s="396">
        <f t="shared" si="3"/>
        <v>1</v>
      </c>
      <c r="F119" s="397" t="s">
        <v>1461</v>
      </c>
      <c r="G119" s="398" t="s">
        <v>1508</v>
      </c>
      <c r="H119" s="403">
        <f>IF(F119="S",SUMIFS('BG 2024'!G:G,'BG 2024'!B:B,'Clasificacion Balance '!D119),0)</f>
        <v>0</v>
      </c>
      <c r="I119" s="403">
        <f>IF(F119="S",SUMIFS('[226]BG 2023'!J:J,'[226]BG 2023'!K:K,'Clasificacion Balance '!D119),0)</f>
        <v>0</v>
      </c>
      <c r="J119" s="408"/>
    </row>
    <row r="120" spans="4:10" s="409" customFormat="1">
      <c r="D120" s="395">
        <v>120101150070101</v>
      </c>
      <c r="E120" s="396">
        <f t="shared" si="3"/>
        <v>1</v>
      </c>
      <c r="F120" s="397" t="s">
        <v>1465</v>
      </c>
      <c r="G120" s="398" t="s">
        <v>1509</v>
      </c>
      <c r="H120" s="403">
        <f>IF(F120="S",SUMIFS('BG 2024'!G:G,'BG 2024'!B:B,'Clasificacion Balance '!D120),0)</f>
        <v>0</v>
      </c>
      <c r="I120" s="403" t="e">
        <f>IF(F120="S",SUMIFS('[226]BG 2023'!J:J,'[226]BG 2023'!K:K,'Clasificacion Balance '!D120),0)</f>
        <v>#VALUE!</v>
      </c>
      <c r="J120" s="408"/>
    </row>
    <row r="121" spans="4:10" s="409" customFormat="1">
      <c r="D121" s="395">
        <v>120101150070199</v>
      </c>
      <c r="E121" s="396">
        <f t="shared" si="3"/>
        <v>1</v>
      </c>
      <c r="F121" s="397" t="s">
        <v>1465</v>
      </c>
      <c r="G121" s="398" t="s">
        <v>1510</v>
      </c>
      <c r="H121" s="403">
        <f>IF(F121="S",SUMIFS('BG 2024'!G:G,'BG 2024'!B:B,'Clasificacion Balance '!D121),0)</f>
        <v>0</v>
      </c>
      <c r="I121" s="403" t="e">
        <f>IF(F121="S",SUMIFS('[226]BG 2023'!J:J,'[226]BG 2023'!K:K,'Clasificacion Balance '!D121),0)</f>
        <v>#VALUE!</v>
      </c>
      <c r="J121" s="408"/>
    </row>
    <row r="122" spans="4:10" s="409" customFormat="1">
      <c r="D122" s="395">
        <v>12010115008</v>
      </c>
      <c r="E122" s="396">
        <f t="shared" si="3"/>
        <v>1</v>
      </c>
      <c r="F122" s="397" t="s">
        <v>1461</v>
      </c>
      <c r="G122" s="398" t="s">
        <v>1511</v>
      </c>
      <c r="H122" s="403">
        <f>IF(F122="S",SUMIFS('BG 2024'!G:G,'BG 2024'!B:B,'Clasificacion Balance '!D122),0)</f>
        <v>0</v>
      </c>
      <c r="I122" s="403">
        <f>IF(F122="S",SUMIFS('[226]BG 2023'!J:J,'[226]BG 2023'!K:K,'Clasificacion Balance '!D122),0)</f>
        <v>0</v>
      </c>
      <c r="J122" s="408"/>
    </row>
    <row r="123" spans="4:10" s="409" customFormat="1">
      <c r="D123" s="395">
        <v>1201011500801</v>
      </c>
      <c r="E123" s="396">
        <f t="shared" si="3"/>
        <v>1</v>
      </c>
      <c r="F123" s="397" t="s">
        <v>1461</v>
      </c>
      <c r="G123" s="398" t="s">
        <v>1511</v>
      </c>
      <c r="H123" s="403">
        <f>IF(F123="S",SUMIFS('BG 2024'!G:G,'BG 2024'!B:B,'Clasificacion Balance '!D123),0)</f>
        <v>0</v>
      </c>
      <c r="I123" s="403">
        <f>IF(F123="S",SUMIFS('[226]BG 2023'!J:J,'[226]BG 2023'!K:K,'Clasificacion Balance '!D123),0)</f>
        <v>0</v>
      </c>
      <c r="J123" s="408"/>
    </row>
    <row r="124" spans="4:10">
      <c r="D124" s="401">
        <v>120101150080101</v>
      </c>
      <c r="E124" s="396">
        <f t="shared" si="3"/>
        <v>1</v>
      </c>
      <c r="F124" s="397" t="s">
        <v>1465</v>
      </c>
      <c r="G124" s="402" t="s">
        <v>1512</v>
      </c>
      <c r="H124" s="403">
        <f>IF(F124="S",SUMIFS('BG 2024'!G:G,'BG 2024'!B:B,'Clasificacion Balance '!D124),0)</f>
        <v>0</v>
      </c>
      <c r="I124" s="403" t="e">
        <f>IF(F124="S",SUMIFS('[226]BG 2023'!J:J,'[226]BG 2023'!K:K,'Clasificacion Balance '!D124),0)</f>
        <v>#VALUE!</v>
      </c>
    </row>
    <row r="125" spans="4:10">
      <c r="D125" s="401">
        <v>120101150080199</v>
      </c>
      <c r="E125" s="396">
        <f t="shared" si="3"/>
        <v>1</v>
      </c>
      <c r="F125" s="397" t="s">
        <v>1465</v>
      </c>
      <c r="G125" s="402" t="s">
        <v>1513</v>
      </c>
      <c r="H125" s="403">
        <f>IF(F125="S",SUMIFS('BG 2024'!G:G,'BG 2024'!B:B,'Clasificacion Balance '!D125),0)</f>
        <v>0</v>
      </c>
      <c r="I125" s="406" t="e">
        <f>IF(F125="S",SUMIFS('[226]BG 2023'!J:J,'[226]BG 2023'!K:K,'Clasificacion Balance '!D125),0)</f>
        <v>#VALUE!</v>
      </c>
    </row>
    <row r="126" spans="4:10">
      <c r="D126" s="401">
        <v>12010115009</v>
      </c>
      <c r="E126" s="396">
        <f t="shared" si="3"/>
        <v>1</v>
      </c>
      <c r="F126" s="397" t="s">
        <v>1461</v>
      </c>
      <c r="G126" s="402" t="s">
        <v>1514</v>
      </c>
      <c r="H126" s="403">
        <f>IF(F126="S",SUMIFS('BG 2024'!G:G,'BG 2024'!B:B,'Clasificacion Balance '!D126),0)</f>
        <v>0</v>
      </c>
      <c r="I126" s="403">
        <f>IF(F126="S",SUMIFS('[226]BG 2023'!J:J,'[226]BG 2023'!K:K,'Clasificacion Balance '!D126),0)</f>
        <v>0</v>
      </c>
    </row>
    <row r="127" spans="4:10">
      <c r="D127" s="401">
        <v>1201011500901</v>
      </c>
      <c r="E127" s="396">
        <f t="shared" si="3"/>
        <v>1</v>
      </c>
      <c r="F127" s="397" t="s">
        <v>1461</v>
      </c>
      <c r="G127" s="402" t="s">
        <v>1514</v>
      </c>
      <c r="H127" s="403">
        <f>IF(F127="S",SUMIFS('BG 2024'!G:G,'BG 2024'!B:B,'Clasificacion Balance '!D127),0)</f>
        <v>0</v>
      </c>
      <c r="I127" s="403">
        <f>IF(F127="S",SUMIFS('[226]BG 2023'!J:J,'[226]BG 2023'!K:K,'Clasificacion Balance '!D127),0)</f>
        <v>0</v>
      </c>
    </row>
    <row r="128" spans="4:10">
      <c r="D128" s="401">
        <v>120101150090101</v>
      </c>
      <c r="E128" s="396">
        <f t="shared" si="3"/>
        <v>1</v>
      </c>
      <c r="F128" s="397" t="s">
        <v>1465</v>
      </c>
      <c r="G128" s="402" t="s">
        <v>1515</v>
      </c>
      <c r="H128" s="403">
        <f>IF(F128="S",SUMIFS('BG 2024'!G:G,'BG 2024'!B:B,'Clasificacion Balance '!D128),0)</f>
        <v>0</v>
      </c>
      <c r="I128" s="403" t="e">
        <f>IF(F128="S",SUMIFS('[226]BG 2023'!J:J,'[226]BG 2023'!K:K,'Clasificacion Balance '!D128),0)</f>
        <v>#VALUE!</v>
      </c>
    </row>
    <row r="129" spans="4:9">
      <c r="D129" s="401">
        <v>120101150090199</v>
      </c>
      <c r="E129" s="396">
        <f t="shared" si="3"/>
        <v>1</v>
      </c>
      <c r="F129" s="397" t="s">
        <v>1465</v>
      </c>
      <c r="G129" s="402" t="s">
        <v>1516</v>
      </c>
      <c r="H129" s="403">
        <f>IF(F129="S",SUMIFS('BG 2024'!G:G,'BG 2024'!B:B,'Clasificacion Balance '!D129),0)</f>
        <v>0</v>
      </c>
      <c r="I129" s="403" t="e">
        <f>IF(F129="S",SUMIFS('[226]BG 2023'!J:J,'[226]BG 2023'!K:K,'Clasificacion Balance '!D129),0)</f>
        <v>#VALUE!</v>
      </c>
    </row>
    <row r="130" spans="4:9">
      <c r="D130" s="401">
        <v>12010115010</v>
      </c>
      <c r="E130" s="396">
        <f t="shared" ref="E130:E161" si="4">+COUNTIF($D:$D,D130)</f>
        <v>1</v>
      </c>
      <c r="F130" s="397" t="s">
        <v>1461</v>
      </c>
      <c r="G130" s="402" t="s">
        <v>1517</v>
      </c>
      <c r="H130" s="403">
        <f>IF(F130="S",SUMIFS('BG 2024'!G:G,'BG 2024'!B:B,'Clasificacion Balance '!D130),0)</f>
        <v>0</v>
      </c>
      <c r="I130" s="403">
        <f>IF(F130="S",SUMIFS('[226]BG 2023'!J:J,'[226]BG 2023'!K:K,'Clasificacion Balance '!D130),0)</f>
        <v>0</v>
      </c>
    </row>
    <row r="131" spans="4:9">
      <c r="D131" s="401">
        <v>1201011501001</v>
      </c>
      <c r="E131" s="396">
        <f t="shared" si="4"/>
        <v>1</v>
      </c>
      <c r="F131" s="397" t="s">
        <v>1461</v>
      </c>
      <c r="G131" s="402" t="s">
        <v>1517</v>
      </c>
      <c r="H131" s="403">
        <f>IF(F131="S",SUMIFS('BG 2024'!G:G,'BG 2024'!B:B,'Clasificacion Balance '!D131),0)</f>
        <v>0</v>
      </c>
      <c r="I131" s="403">
        <f>IF(F131="S",SUMIFS('[226]BG 2023'!J:J,'[226]BG 2023'!K:K,'Clasificacion Balance '!D131),0)</f>
        <v>0</v>
      </c>
    </row>
    <row r="132" spans="4:9">
      <c r="D132" s="401">
        <v>120101150100101</v>
      </c>
      <c r="E132" s="396">
        <f t="shared" si="4"/>
        <v>1</v>
      </c>
      <c r="F132" s="397" t="s">
        <v>1465</v>
      </c>
      <c r="G132" s="402" t="s">
        <v>1518</v>
      </c>
      <c r="H132" s="403">
        <f>IF(F132="S",SUMIFS('BG 2024'!G:G,'BG 2024'!B:B,'Clasificacion Balance '!D132),0)</f>
        <v>0</v>
      </c>
      <c r="I132" s="403" t="e">
        <f>IF(F132="S",SUMIFS('[226]BG 2023'!J:J,'[226]BG 2023'!K:K,'Clasificacion Balance '!D132),0)</f>
        <v>#VALUE!</v>
      </c>
    </row>
    <row r="133" spans="4:9">
      <c r="D133" s="401">
        <v>120101150100199</v>
      </c>
      <c r="E133" s="396">
        <f t="shared" si="4"/>
        <v>1</v>
      </c>
      <c r="F133" s="397" t="s">
        <v>1465</v>
      </c>
      <c r="G133" s="402" t="s">
        <v>1519</v>
      </c>
      <c r="H133" s="403">
        <f>IF(F133="S",SUMIFS('BG 2024'!G:G,'BG 2024'!B:B,'Clasificacion Balance '!D133),0)</f>
        <v>0</v>
      </c>
      <c r="I133" s="403" t="e">
        <f>IF(F133="S",SUMIFS('[226]BG 2023'!J:J,'[226]BG 2023'!K:K,'Clasificacion Balance '!D133),0)</f>
        <v>#VALUE!</v>
      </c>
    </row>
    <row r="134" spans="4:9">
      <c r="D134" s="401">
        <v>12010117</v>
      </c>
      <c r="E134" s="396">
        <f t="shared" si="4"/>
        <v>1</v>
      </c>
      <c r="F134" s="397" t="s">
        <v>1461</v>
      </c>
      <c r="G134" s="402" t="s">
        <v>1520</v>
      </c>
      <c r="H134" s="403">
        <f>IF(F134="S",SUMIFS('BG 2024'!G:G,'BG 2024'!B:B,'Clasificacion Balance '!D134),0)</f>
        <v>0</v>
      </c>
      <c r="I134" s="403">
        <f>IF(F134="S",SUMIFS('[226]BG 2023'!J:J,'[226]BG 2023'!K:K,'Clasificacion Balance '!D134),0)</f>
        <v>0</v>
      </c>
    </row>
    <row r="135" spans="4:9">
      <c r="D135" s="401">
        <v>12010117001</v>
      </c>
      <c r="E135" s="396">
        <f t="shared" si="4"/>
        <v>1</v>
      </c>
      <c r="F135" s="397" t="s">
        <v>1461</v>
      </c>
      <c r="G135" s="402" t="s">
        <v>1521</v>
      </c>
      <c r="H135" s="403">
        <f>IF(F135="S",SUMIFS('BG 2024'!G:G,'BG 2024'!B:B,'Clasificacion Balance '!D135),0)</f>
        <v>0</v>
      </c>
      <c r="I135" s="403">
        <f>IF(F135="S",SUMIFS('[226]BG 2023'!J:J,'[226]BG 2023'!K:K,'Clasificacion Balance '!D135),0)</f>
        <v>0</v>
      </c>
    </row>
    <row r="136" spans="4:9">
      <c r="D136" s="401">
        <v>1201011700101</v>
      </c>
      <c r="E136" s="396">
        <f t="shared" si="4"/>
        <v>1</v>
      </c>
      <c r="F136" s="397" t="s">
        <v>1461</v>
      </c>
      <c r="G136" s="402" t="s">
        <v>1521</v>
      </c>
      <c r="H136" s="403">
        <f>IF(F136="S",SUMIFS('BG 2024'!G:G,'BG 2024'!B:B,'Clasificacion Balance '!D136),0)</f>
        <v>0</v>
      </c>
      <c r="I136" s="403">
        <f>IF(F136="S",SUMIFS('[226]BG 2023'!J:J,'[226]BG 2023'!K:K,'Clasificacion Balance '!D136),0)</f>
        <v>0</v>
      </c>
    </row>
    <row r="137" spans="4:9">
      <c r="D137" s="401">
        <v>120101170010101</v>
      </c>
      <c r="E137" s="396">
        <f t="shared" si="4"/>
        <v>1</v>
      </c>
      <c r="F137" s="397" t="s">
        <v>1465</v>
      </c>
      <c r="G137" s="402" t="s">
        <v>1522</v>
      </c>
      <c r="H137" s="403">
        <f>IF(F137="S",SUMIFS('BG 2024'!G:G,'BG 2024'!B:B,'Clasificacion Balance '!D137),0)</f>
        <v>0</v>
      </c>
      <c r="I137" s="406" t="e">
        <f>IF(F137="S",SUMIFS('[226]BG 2023'!J:J,'[226]BG 2023'!K:K,'Clasificacion Balance '!D137),0)</f>
        <v>#VALUE!</v>
      </c>
    </row>
    <row r="138" spans="4:9">
      <c r="D138" s="401">
        <v>120101170010199</v>
      </c>
      <c r="E138" s="396">
        <f t="shared" si="4"/>
        <v>1</v>
      </c>
      <c r="F138" s="397" t="s">
        <v>1465</v>
      </c>
      <c r="G138" s="402" t="s">
        <v>1523</v>
      </c>
      <c r="H138" s="403">
        <f>IF(F138="S",SUMIFS('BG 2024'!G:G,'BG 2024'!B:B,'Clasificacion Balance '!D138),0)</f>
        <v>0</v>
      </c>
      <c r="I138" s="403" t="e">
        <f>IF(F138="S",SUMIFS('[226]BG 2023'!J:J,'[226]BG 2023'!K:K,'Clasificacion Balance '!D138),0)</f>
        <v>#VALUE!</v>
      </c>
    </row>
    <row r="139" spans="4:9">
      <c r="D139" s="401">
        <v>12010117002</v>
      </c>
      <c r="E139" s="396">
        <f t="shared" si="4"/>
        <v>1</v>
      </c>
      <c r="F139" s="397" t="s">
        <v>1461</v>
      </c>
      <c r="G139" s="402" t="s">
        <v>1524</v>
      </c>
      <c r="H139" s="403">
        <f>IF(F139="S",SUMIFS('BG 2024'!G:G,'BG 2024'!B:B,'Clasificacion Balance '!D139),0)</f>
        <v>0</v>
      </c>
      <c r="I139" s="403">
        <f>IF(F139="S",SUMIFS('[226]BG 2023'!J:J,'[226]BG 2023'!K:K,'Clasificacion Balance '!D139),0)</f>
        <v>0</v>
      </c>
    </row>
    <row r="140" spans="4:9">
      <c r="D140" s="401">
        <v>1201011700201</v>
      </c>
      <c r="E140" s="396">
        <f t="shared" si="4"/>
        <v>1</v>
      </c>
      <c r="F140" s="397" t="s">
        <v>1461</v>
      </c>
      <c r="G140" s="402" t="s">
        <v>1524</v>
      </c>
      <c r="H140" s="403">
        <f>IF(F140="S",SUMIFS('BG 2024'!G:G,'BG 2024'!B:B,'Clasificacion Balance '!D140),0)</f>
        <v>0</v>
      </c>
      <c r="I140" s="403">
        <f>IF(F140="S",SUMIFS('[226]BG 2023'!J:J,'[226]BG 2023'!K:K,'Clasificacion Balance '!D140),0)</f>
        <v>0</v>
      </c>
    </row>
    <row r="141" spans="4:9">
      <c r="D141" s="401">
        <v>120101170020101</v>
      </c>
      <c r="E141" s="396">
        <f t="shared" si="4"/>
        <v>1</v>
      </c>
      <c r="F141" s="397" t="s">
        <v>1465</v>
      </c>
      <c r="G141" s="402" t="s">
        <v>1525</v>
      </c>
      <c r="H141" s="403">
        <f>IF(F141="S",SUMIFS('BG 2024'!G:G,'BG 2024'!B:B,'Clasificacion Balance '!D141),0)</f>
        <v>0</v>
      </c>
      <c r="I141" s="403" t="e">
        <f>IF(F141="S",SUMIFS('[226]BG 2023'!J:J,'[226]BG 2023'!K:K,'Clasificacion Balance '!D141),0)</f>
        <v>#VALUE!</v>
      </c>
    </row>
    <row r="142" spans="4:9">
      <c r="D142" s="401">
        <v>120101170020199</v>
      </c>
      <c r="E142" s="396">
        <f t="shared" si="4"/>
        <v>1</v>
      </c>
      <c r="F142" s="397" t="s">
        <v>1465</v>
      </c>
      <c r="G142" s="402" t="s">
        <v>1526</v>
      </c>
      <c r="H142" s="403">
        <f>IF(F142="S",SUMIFS('BG 2024'!G:G,'BG 2024'!B:B,'Clasificacion Balance '!D142),0)</f>
        <v>0</v>
      </c>
      <c r="I142" s="403" t="e">
        <f>IF(F142="S",SUMIFS('[226]BG 2023'!J:J,'[226]BG 2023'!K:K,'Clasificacion Balance '!D142),0)</f>
        <v>#VALUE!</v>
      </c>
    </row>
    <row r="143" spans="4:9">
      <c r="D143" s="401">
        <v>12010117003</v>
      </c>
      <c r="E143" s="396">
        <f t="shared" si="4"/>
        <v>1</v>
      </c>
      <c r="F143" s="397" t="s">
        <v>1461</v>
      </c>
      <c r="G143" s="402" t="s">
        <v>1527</v>
      </c>
      <c r="H143" s="403">
        <f>IF(F143="S",SUMIFS('BG 2024'!G:G,'BG 2024'!B:B,'Clasificacion Balance '!D143),0)</f>
        <v>0</v>
      </c>
      <c r="I143" s="403">
        <f>IF(F143="S",SUMIFS('[226]BG 2023'!J:J,'[226]BG 2023'!K:K,'Clasificacion Balance '!D143),0)</f>
        <v>0</v>
      </c>
    </row>
    <row r="144" spans="4:9">
      <c r="D144" s="401">
        <v>1201011700301</v>
      </c>
      <c r="E144" s="396">
        <f t="shared" si="4"/>
        <v>1</v>
      </c>
      <c r="F144" s="397" t="s">
        <v>1461</v>
      </c>
      <c r="G144" s="402" t="s">
        <v>1527</v>
      </c>
      <c r="H144" s="403">
        <f>IF(F144="S",SUMIFS('BG 2024'!G:G,'BG 2024'!B:B,'Clasificacion Balance '!D144),0)</f>
        <v>0</v>
      </c>
      <c r="I144" s="403">
        <f>IF(F144="S",SUMIFS('[226]BG 2023'!J:J,'[226]BG 2023'!K:K,'Clasificacion Balance '!D144),0)</f>
        <v>0</v>
      </c>
    </row>
    <row r="145" spans="4:10">
      <c r="D145" s="401">
        <v>120101170030101</v>
      </c>
      <c r="E145" s="396">
        <f t="shared" si="4"/>
        <v>1</v>
      </c>
      <c r="F145" s="397" t="s">
        <v>1465</v>
      </c>
      <c r="G145" s="402" t="s">
        <v>1528</v>
      </c>
      <c r="H145" s="403">
        <f>IF(F145="S",SUMIFS('BG 2024'!G:G,'BG 2024'!B:B,'Clasificacion Balance '!D145),0)</f>
        <v>0</v>
      </c>
      <c r="I145" s="403" t="e">
        <f>IF(F145="S",SUMIFS('[226]BG 2023'!J:J,'[226]BG 2023'!K:K,'Clasificacion Balance '!D145),0)</f>
        <v>#VALUE!</v>
      </c>
    </row>
    <row r="146" spans="4:10">
      <c r="D146" s="401">
        <v>120101170030199</v>
      </c>
      <c r="E146" s="396">
        <f t="shared" si="4"/>
        <v>1</v>
      </c>
      <c r="F146" s="397" t="s">
        <v>1465</v>
      </c>
      <c r="G146" s="402" t="s">
        <v>1529</v>
      </c>
      <c r="H146" s="403">
        <f>IF(F146="S",SUMIFS('BG 2024'!G:G,'BG 2024'!B:B,'Clasificacion Balance '!D146),0)</f>
        <v>0</v>
      </c>
      <c r="I146" s="403" t="e">
        <f>IF(F146="S",SUMIFS('[226]BG 2023'!J:J,'[226]BG 2023'!K:K,'Clasificacion Balance '!D146),0)</f>
        <v>#VALUE!</v>
      </c>
    </row>
    <row r="147" spans="4:10">
      <c r="D147" s="401">
        <v>12010117004</v>
      </c>
      <c r="E147" s="396">
        <f t="shared" si="4"/>
        <v>1</v>
      </c>
      <c r="F147" s="397" t="s">
        <v>1461</v>
      </c>
      <c r="G147" s="402" t="s">
        <v>1530</v>
      </c>
      <c r="H147" s="403">
        <f>IF(F147="S",SUMIFS('BG 2024'!G:G,'BG 2024'!B:B,'Clasificacion Balance '!D147),0)</f>
        <v>0</v>
      </c>
      <c r="I147" s="403">
        <f>IF(F147="S",SUMIFS('[226]BG 2023'!J:J,'[226]BG 2023'!K:K,'Clasificacion Balance '!D147),0)</f>
        <v>0</v>
      </c>
    </row>
    <row r="148" spans="4:10">
      <c r="D148" s="401">
        <v>1201011700401</v>
      </c>
      <c r="E148" s="396">
        <f t="shared" si="4"/>
        <v>1</v>
      </c>
      <c r="F148" s="397" t="s">
        <v>1461</v>
      </c>
      <c r="G148" s="402" t="s">
        <v>1530</v>
      </c>
      <c r="H148" s="403">
        <f>IF(F148="S",SUMIFS('BG 2024'!G:G,'BG 2024'!B:B,'Clasificacion Balance '!D148),0)</f>
        <v>0</v>
      </c>
      <c r="I148" s="403">
        <f>IF(F148="S",SUMIFS('[226]BG 2023'!J:J,'[226]BG 2023'!K:K,'Clasificacion Balance '!D148),0)</f>
        <v>0</v>
      </c>
    </row>
    <row r="149" spans="4:10">
      <c r="D149" s="401">
        <v>120101170040101</v>
      </c>
      <c r="E149" s="396">
        <f t="shared" si="4"/>
        <v>1</v>
      </c>
      <c r="F149" s="397" t="s">
        <v>1465</v>
      </c>
      <c r="G149" s="402" t="s">
        <v>1531</v>
      </c>
      <c r="H149" s="403">
        <f>IF(F149="S",SUMIFS('BG 2024'!G:G,'BG 2024'!B:B,'Clasificacion Balance '!D149),0)</f>
        <v>0</v>
      </c>
      <c r="I149" s="403" t="e">
        <f>IF(F149="S",SUMIFS('[226]BG 2023'!J:J,'[226]BG 2023'!K:K,'Clasificacion Balance '!D149),0)</f>
        <v>#VALUE!</v>
      </c>
    </row>
    <row r="150" spans="4:10">
      <c r="D150" s="401">
        <v>120101170040199</v>
      </c>
      <c r="E150" s="396">
        <f t="shared" si="4"/>
        <v>1</v>
      </c>
      <c r="F150" s="397" t="s">
        <v>1465</v>
      </c>
      <c r="G150" s="402" t="s">
        <v>1532</v>
      </c>
      <c r="H150" s="403">
        <f>IF(F150="S",SUMIFS('BG 2024'!G:G,'BG 2024'!B:B,'Clasificacion Balance '!D150),0)</f>
        <v>0</v>
      </c>
      <c r="I150" s="403" t="e">
        <f>IF(F150="S",SUMIFS('[226]BG 2023'!J:J,'[226]BG 2023'!K:K,'Clasificacion Balance '!D150),0)</f>
        <v>#VALUE!</v>
      </c>
    </row>
    <row r="151" spans="4:10" s="409" customFormat="1">
      <c r="D151" s="395">
        <v>12010117005</v>
      </c>
      <c r="E151" s="396">
        <f t="shared" si="4"/>
        <v>1</v>
      </c>
      <c r="F151" s="397" t="s">
        <v>1461</v>
      </c>
      <c r="G151" s="398" t="s">
        <v>1533</v>
      </c>
      <c r="H151" s="403">
        <f>IF(F151="S",SUMIFS('BG 2024'!G:G,'BG 2024'!B:B,'Clasificacion Balance '!D151),0)</f>
        <v>0</v>
      </c>
      <c r="I151" s="403">
        <f>IF(F151="S",SUMIFS('[226]BG 2023'!J:J,'[226]BG 2023'!K:K,'Clasificacion Balance '!D151),0)</f>
        <v>0</v>
      </c>
      <c r="J151" s="408"/>
    </row>
    <row r="152" spans="4:10" s="409" customFormat="1">
      <c r="D152" s="395">
        <v>1201011700501</v>
      </c>
      <c r="E152" s="396">
        <f t="shared" si="4"/>
        <v>1</v>
      </c>
      <c r="F152" s="397" t="s">
        <v>1461</v>
      </c>
      <c r="G152" s="398" t="s">
        <v>1533</v>
      </c>
      <c r="H152" s="403">
        <f>IF(F152="S",SUMIFS('BG 2024'!G:G,'BG 2024'!B:B,'Clasificacion Balance '!D152),0)</f>
        <v>0</v>
      </c>
      <c r="I152" s="403">
        <f>IF(F152="S",SUMIFS('[226]BG 2023'!J:J,'[226]BG 2023'!K:K,'Clasificacion Balance '!D152),0)</f>
        <v>0</v>
      </c>
      <c r="J152" s="408"/>
    </row>
    <row r="153" spans="4:10" s="409" customFormat="1">
      <c r="D153" s="395">
        <v>120101170050101</v>
      </c>
      <c r="E153" s="396">
        <f t="shared" si="4"/>
        <v>1</v>
      </c>
      <c r="F153" s="397" t="s">
        <v>1465</v>
      </c>
      <c r="G153" s="398" t="s">
        <v>1534</v>
      </c>
      <c r="H153" s="403">
        <f>IF(F153="S",SUMIFS('BG 2024'!G:G,'BG 2024'!B:B,'Clasificacion Balance '!D153),0)</f>
        <v>0</v>
      </c>
      <c r="I153" s="403" t="e">
        <f>IF(F153="S",SUMIFS('[226]BG 2023'!J:J,'[226]BG 2023'!K:K,'Clasificacion Balance '!D153),0)</f>
        <v>#VALUE!</v>
      </c>
      <c r="J153" s="408"/>
    </row>
    <row r="154" spans="4:10" s="409" customFormat="1">
      <c r="D154" s="395">
        <v>120101170050199</v>
      </c>
      <c r="E154" s="396">
        <f t="shared" si="4"/>
        <v>1</v>
      </c>
      <c r="F154" s="397" t="s">
        <v>1465</v>
      </c>
      <c r="G154" s="398" t="s">
        <v>1535</v>
      </c>
      <c r="H154" s="403">
        <f>IF(F154="S",SUMIFS('BG 2024'!G:G,'BG 2024'!B:B,'Clasificacion Balance '!D154),0)</f>
        <v>0</v>
      </c>
      <c r="I154" s="403" t="e">
        <f>IF(F154="S",SUMIFS('[226]BG 2023'!J:J,'[226]BG 2023'!K:K,'Clasificacion Balance '!D154),0)</f>
        <v>#VALUE!</v>
      </c>
      <c r="J154" s="408"/>
    </row>
    <row r="155" spans="4:10" s="409" customFormat="1">
      <c r="D155" s="395">
        <v>12010117006</v>
      </c>
      <c r="E155" s="396">
        <f t="shared" si="4"/>
        <v>1</v>
      </c>
      <c r="F155" s="397" t="s">
        <v>1461</v>
      </c>
      <c r="G155" s="398" t="s">
        <v>1536</v>
      </c>
      <c r="H155" s="403">
        <f>IF(F155="S",SUMIFS('BG 2024'!G:G,'BG 2024'!B:B,'Clasificacion Balance '!D155),0)</f>
        <v>0</v>
      </c>
      <c r="I155" s="403">
        <f>IF(F155="S",SUMIFS('[226]BG 2023'!J:J,'[226]BG 2023'!K:K,'Clasificacion Balance '!D155),0)</f>
        <v>0</v>
      </c>
      <c r="J155" s="408"/>
    </row>
    <row r="156" spans="4:10" s="409" customFormat="1">
      <c r="D156" s="395">
        <v>1201011700601</v>
      </c>
      <c r="E156" s="396">
        <f t="shared" si="4"/>
        <v>1</v>
      </c>
      <c r="F156" s="397" t="s">
        <v>1461</v>
      </c>
      <c r="G156" s="398" t="s">
        <v>1536</v>
      </c>
      <c r="H156" s="403">
        <f>IF(F156="S",SUMIFS('BG 2024'!G:G,'BG 2024'!B:B,'Clasificacion Balance '!D156),0)</f>
        <v>0</v>
      </c>
      <c r="I156" s="403">
        <f>IF(F156="S",SUMIFS('[226]BG 2023'!J:J,'[226]BG 2023'!K:K,'Clasificacion Balance '!D156),0)</f>
        <v>0</v>
      </c>
      <c r="J156" s="408"/>
    </row>
    <row r="157" spans="4:10" s="409" customFormat="1">
      <c r="D157" s="395">
        <v>120101170060101</v>
      </c>
      <c r="E157" s="396">
        <f t="shared" si="4"/>
        <v>1</v>
      </c>
      <c r="F157" s="397" t="s">
        <v>1465</v>
      </c>
      <c r="G157" s="398" t="s">
        <v>1537</v>
      </c>
      <c r="H157" s="403">
        <f>IF(F157="S",SUMIFS('BG 2024'!G:G,'BG 2024'!B:B,'Clasificacion Balance '!D157),0)</f>
        <v>0</v>
      </c>
      <c r="I157" s="403" t="e">
        <f>IF(F157="S",SUMIFS('[226]BG 2023'!J:J,'[226]BG 2023'!K:K,'Clasificacion Balance '!D157),0)</f>
        <v>#VALUE!</v>
      </c>
      <c r="J157" s="408"/>
    </row>
    <row r="158" spans="4:10" s="409" customFormat="1">
      <c r="D158" s="395">
        <v>120101170060199</v>
      </c>
      <c r="E158" s="396">
        <f t="shared" si="4"/>
        <v>1</v>
      </c>
      <c r="F158" s="397" t="s">
        <v>1465</v>
      </c>
      <c r="G158" s="398" t="s">
        <v>1538</v>
      </c>
      <c r="H158" s="403">
        <f>IF(F158="S",SUMIFS('BG 2024'!G:G,'BG 2024'!B:B,'Clasificacion Balance '!D158),0)</f>
        <v>0</v>
      </c>
      <c r="I158" s="403" t="e">
        <f>IF(F158="S",SUMIFS('[226]BG 2023'!J:J,'[226]BG 2023'!K:K,'Clasificacion Balance '!D158),0)</f>
        <v>#VALUE!</v>
      </c>
      <c r="J158" s="408"/>
    </row>
    <row r="159" spans="4:10" s="409" customFormat="1">
      <c r="D159" s="395">
        <v>12010119</v>
      </c>
      <c r="E159" s="396">
        <f t="shared" si="4"/>
        <v>1</v>
      </c>
      <c r="F159" s="397" t="s">
        <v>1461</v>
      </c>
      <c r="G159" s="398" t="s">
        <v>837</v>
      </c>
      <c r="H159" s="403">
        <f>IF(F159="S",SUMIFS('BG 2024'!G:G,'BG 2024'!B:B,'Clasificacion Balance '!D159),0)</f>
        <v>0</v>
      </c>
      <c r="I159" s="403">
        <f>IF(F159="S",SUMIFS('[226]BG 2023'!J:J,'[226]BG 2023'!K:K,'Clasificacion Balance '!D159),0)</f>
        <v>0</v>
      </c>
      <c r="J159" s="408"/>
    </row>
    <row r="160" spans="4:10">
      <c r="D160" s="401">
        <v>12010119001</v>
      </c>
      <c r="E160" s="396">
        <f t="shared" si="4"/>
        <v>1</v>
      </c>
      <c r="F160" s="397" t="s">
        <v>1461</v>
      </c>
      <c r="G160" s="402" t="s">
        <v>838</v>
      </c>
      <c r="H160" s="403">
        <f>IF(F160="S",SUMIFS('BG 2024'!G:G,'BG 2024'!B:B,'Clasificacion Balance '!D160),0)</f>
        <v>0</v>
      </c>
      <c r="I160" s="403">
        <f>IF(F160="S",SUMIFS('[226]BG 2023'!J:J,'[226]BG 2023'!K:K,'Clasificacion Balance '!D160),0)</f>
        <v>0</v>
      </c>
      <c r="J160" s="408"/>
    </row>
    <row r="161" spans="4:10">
      <c r="D161" s="401">
        <v>1201011900101</v>
      </c>
      <c r="E161" s="396">
        <f t="shared" si="4"/>
        <v>1</v>
      </c>
      <c r="F161" s="397" t="s">
        <v>1461</v>
      </c>
      <c r="G161" s="402" t="s">
        <v>838</v>
      </c>
      <c r="H161" s="403">
        <f>IF(F161="S",SUMIFS('BG 2024'!G:G,'BG 2024'!B:B,'Clasificacion Balance '!D161),0)</f>
        <v>0</v>
      </c>
      <c r="I161" s="403">
        <f>IF(F161="S",SUMIFS('[226]BG 2023'!J:J,'[226]BG 2023'!K:K,'Clasificacion Balance '!D161),0)</f>
        <v>0</v>
      </c>
      <c r="J161" s="408"/>
    </row>
    <row r="162" spans="4:10">
      <c r="D162" s="401">
        <v>120101190010101</v>
      </c>
      <c r="E162" s="396"/>
      <c r="F162" s="397" t="s">
        <v>1465</v>
      </c>
      <c r="G162" s="402" t="s">
        <v>839</v>
      </c>
      <c r="H162" s="537">
        <f>IF(F162="S",SUMIFS('BG 2024'!G:G,'BG 2024'!B:B,'Clasificacion Balance '!D162),0)</f>
        <v>275777820900</v>
      </c>
      <c r="I162" s="406" t="e">
        <f>IF(F162="S",SUMIFS('[226]BG 2023'!J:J,'[226]BG 2023'!K:K,'Clasificacion Balance '!D162),0)</f>
        <v>#VALUE!</v>
      </c>
      <c r="J162" s="391" t="s">
        <v>447</v>
      </c>
    </row>
    <row r="163" spans="4:10">
      <c r="D163" s="401">
        <v>120101190010199</v>
      </c>
      <c r="E163" s="396">
        <f>+COUNTIF($D:$D,D163)</f>
        <v>1</v>
      </c>
      <c r="F163" s="397" t="s">
        <v>1465</v>
      </c>
      <c r="G163" s="402" t="s">
        <v>840</v>
      </c>
      <c r="H163" s="537">
        <f>IF(F163="S",SUMIFS('BG 2024'!G:G,'BG 2024'!B:B,'Clasificacion Balance '!D163),0)</f>
        <v>160330000000</v>
      </c>
      <c r="I163" s="406" t="e">
        <f>IF(F163="S",SUMIFS('[226]BG 2023'!J:J,'[226]BG 2023'!K:K,'Clasificacion Balance '!D163),0)</f>
        <v>#VALUE!</v>
      </c>
      <c r="J163" s="391" t="s">
        <v>447</v>
      </c>
    </row>
    <row r="164" spans="4:10">
      <c r="D164" s="401">
        <v>1201011900102</v>
      </c>
      <c r="E164" s="396"/>
      <c r="F164" s="397" t="s">
        <v>1461</v>
      </c>
      <c r="G164" s="402" t="s">
        <v>1539</v>
      </c>
      <c r="H164" s="403">
        <f>IF(F164="S",SUMIFS('BG 2024'!G:G,'BG 2024'!B:B,'Clasificacion Balance '!D164),0)</f>
        <v>0</v>
      </c>
      <c r="I164" s="403">
        <f>IF(F164="S",SUMIFS('[226]BG 2023'!J:J,'[226]BG 2023'!K:K,'Clasificacion Balance '!D164),0)</f>
        <v>0</v>
      </c>
      <c r="J164" s="408"/>
    </row>
    <row r="165" spans="4:10">
      <c r="D165" s="401">
        <v>120101190010201</v>
      </c>
      <c r="E165" s="396">
        <f>+COUNTIF($D:$D,D165)</f>
        <v>1</v>
      </c>
      <c r="F165" s="397" t="s">
        <v>1465</v>
      </c>
      <c r="G165" s="402" t="s">
        <v>1540</v>
      </c>
      <c r="H165" s="403">
        <f>IF(F165="S",SUMIFS('BG 2024'!G:G,'BG 2024'!B:B,'Clasificacion Balance '!D165),0)</f>
        <v>0</v>
      </c>
      <c r="I165" s="403" t="e">
        <f>IF(F165="S",SUMIFS('[226]BG 2023'!J:J,'[226]BG 2023'!K:K,'Clasificacion Balance '!D165),0)</f>
        <v>#VALUE!</v>
      </c>
      <c r="J165" s="408"/>
    </row>
    <row r="166" spans="4:10">
      <c r="D166" s="401">
        <v>120101190010299</v>
      </c>
      <c r="E166" s="396"/>
      <c r="F166" s="397" t="s">
        <v>1465</v>
      </c>
      <c r="G166" s="402" t="s">
        <v>1541</v>
      </c>
      <c r="H166" s="403">
        <f>IF(F166="S",SUMIFS('BG 2024'!G:G,'BG 2024'!B:B,'Clasificacion Balance '!D166),0)</f>
        <v>0</v>
      </c>
      <c r="I166" s="403" t="e">
        <f>IF(F166="S",SUMIFS('[226]BG 2023'!J:J,'[226]BG 2023'!K:K,'Clasificacion Balance '!D166),0)</f>
        <v>#VALUE!</v>
      </c>
      <c r="J166" s="408"/>
    </row>
    <row r="167" spans="4:10">
      <c r="D167" s="401">
        <v>12010119002</v>
      </c>
      <c r="E167" s="396">
        <f t="shared" ref="E167:E230" si="5">+COUNTIF($D:$D,D167)</f>
        <v>1</v>
      </c>
      <c r="F167" s="397" t="s">
        <v>1461</v>
      </c>
      <c r="G167" s="402" t="s">
        <v>841</v>
      </c>
      <c r="H167" s="403">
        <f>IF(F167="S",SUMIFS('BG 2024'!G:G,'BG 2024'!B:B,'Clasificacion Balance '!D167),0)</f>
        <v>0</v>
      </c>
      <c r="I167" s="403">
        <f>IF(F167="S",SUMIFS('[226]BG 2023'!J:J,'[226]BG 2023'!K:K,'Clasificacion Balance '!D167),0)</f>
        <v>0</v>
      </c>
      <c r="J167" s="408"/>
    </row>
    <row r="168" spans="4:10">
      <c r="D168" s="401">
        <v>1201011900201</v>
      </c>
      <c r="E168" s="396">
        <f t="shared" si="5"/>
        <v>1</v>
      </c>
      <c r="F168" s="397" t="s">
        <v>1461</v>
      </c>
      <c r="G168" s="402" t="s">
        <v>841</v>
      </c>
      <c r="H168" s="403">
        <f>IF(F168="S",SUMIFS('BG 2024'!G:G,'BG 2024'!B:B,'Clasificacion Balance '!D168),0)</f>
        <v>0</v>
      </c>
      <c r="I168" s="403">
        <f>IF(F168="S",SUMIFS('[226]BG 2023'!J:J,'[226]BG 2023'!K:K,'Clasificacion Balance '!D168),0)</f>
        <v>0</v>
      </c>
      <c r="J168" s="408"/>
    </row>
    <row r="169" spans="4:10">
      <c r="D169" s="401">
        <v>120101190020101</v>
      </c>
      <c r="E169" s="396">
        <f t="shared" si="5"/>
        <v>1</v>
      </c>
      <c r="F169" s="397" t="s">
        <v>1465</v>
      </c>
      <c r="G169" s="402" t="s">
        <v>842</v>
      </c>
      <c r="H169" s="403">
        <f>IF(F169="S",SUMIFS('BG 2024'!G:G,'BG 2024'!B:B,'Clasificacion Balance '!D169),0)</f>
        <v>16523958600</v>
      </c>
      <c r="I169" s="406" t="e">
        <f>IF(F169="S",SUMIFS('[226]BG 2023'!J:J,'[226]BG 2023'!K:K,'Clasificacion Balance '!D169),0)</f>
        <v>#VALUE!</v>
      </c>
      <c r="J169" s="391" t="s">
        <v>447</v>
      </c>
    </row>
    <row r="170" spans="4:10">
      <c r="D170" s="401">
        <v>120101190020199</v>
      </c>
      <c r="E170" s="396">
        <f t="shared" si="5"/>
        <v>1</v>
      </c>
      <c r="F170" s="397" t="s">
        <v>1465</v>
      </c>
      <c r="G170" s="402" t="s">
        <v>843</v>
      </c>
      <c r="H170" s="403">
        <f>IF(F170="S",SUMIFS('BG 2024'!G:G,'BG 2024'!B:B,'Clasificacion Balance '!D170),0)</f>
        <v>750000000</v>
      </c>
      <c r="I170" s="403" t="e">
        <f>IF(F170="S",SUMIFS('[226]BG 2023'!J:J,'[226]BG 2023'!K:K,'Clasificacion Balance '!D170),0)</f>
        <v>#VALUE!</v>
      </c>
      <c r="J170" s="391" t="s">
        <v>447</v>
      </c>
    </row>
    <row r="171" spans="4:10">
      <c r="D171" s="401">
        <v>12010119003</v>
      </c>
      <c r="E171" s="396">
        <f t="shared" si="5"/>
        <v>1</v>
      </c>
      <c r="F171" s="397" t="s">
        <v>1461</v>
      </c>
      <c r="G171" s="402" t="s">
        <v>844</v>
      </c>
      <c r="H171" s="403">
        <f>IF(F171="S",SUMIFS('BG 2024'!G:G,'BG 2024'!B:B,'Clasificacion Balance '!D171),0)</f>
        <v>0</v>
      </c>
      <c r="I171" s="403">
        <f>IF(F171="S",SUMIFS('[226]BG 2023'!J:J,'[226]BG 2023'!K:K,'Clasificacion Balance '!D171),0)</f>
        <v>0</v>
      </c>
    </row>
    <row r="172" spans="4:10">
      <c r="D172" s="401">
        <v>1201011900301</v>
      </c>
      <c r="E172" s="396">
        <f t="shared" si="5"/>
        <v>1</v>
      </c>
      <c r="F172" s="397" t="s">
        <v>1461</v>
      </c>
      <c r="G172" s="402" t="s">
        <v>844</v>
      </c>
      <c r="H172" s="403">
        <f>IF(F172="S",SUMIFS('BG 2024'!G:G,'BG 2024'!B:B,'Clasificacion Balance '!D172),0)</f>
        <v>0</v>
      </c>
      <c r="I172" s="403">
        <f>IF(F172="S",SUMIFS('[226]BG 2023'!J:J,'[226]BG 2023'!K:K,'Clasificacion Balance '!D172),0)</f>
        <v>0</v>
      </c>
    </row>
    <row r="173" spans="4:10">
      <c r="D173" s="401">
        <v>120101190030101</v>
      </c>
      <c r="E173" s="396">
        <f t="shared" si="5"/>
        <v>1</v>
      </c>
      <c r="F173" s="397" t="s">
        <v>1465</v>
      </c>
      <c r="G173" s="402" t="s">
        <v>845</v>
      </c>
      <c r="H173" s="403">
        <f>IF(F173="S",SUMIFS('BG 2024'!G:G,'BG 2024'!B:B,'Clasificacion Balance '!D173),0)</f>
        <v>548188200</v>
      </c>
      <c r="I173" s="403" t="e">
        <f>IF(F173="S",SUMIFS('[226]BG 2023'!J:J,'[226]BG 2023'!K:K,'Clasificacion Balance '!D173),0)</f>
        <v>#VALUE!</v>
      </c>
      <c r="J173" s="391" t="s">
        <v>447</v>
      </c>
    </row>
    <row r="174" spans="4:10">
      <c r="D174" s="401">
        <v>120101190030199</v>
      </c>
      <c r="E174" s="396">
        <f t="shared" si="5"/>
        <v>1</v>
      </c>
      <c r="F174" s="397" t="s">
        <v>1465</v>
      </c>
      <c r="G174" s="402" t="s">
        <v>846</v>
      </c>
      <c r="H174" s="403">
        <f>IF(F174="S",SUMIFS('BG 2024'!G:G,'BG 2024'!B:B,'Clasificacion Balance '!D174),0)</f>
        <v>6968000000</v>
      </c>
      <c r="I174" s="403" t="e">
        <f>IF(F174="S",SUMIFS('[226]BG 2023'!J:J,'[226]BG 2023'!K:K,'Clasificacion Balance '!D174),0)</f>
        <v>#VALUE!</v>
      </c>
      <c r="J174" s="391" t="s">
        <v>447</v>
      </c>
    </row>
    <row r="175" spans="4:10">
      <c r="D175" s="401">
        <v>12010119004</v>
      </c>
      <c r="E175" s="396">
        <f t="shared" si="5"/>
        <v>1</v>
      </c>
      <c r="F175" s="397" t="s">
        <v>1461</v>
      </c>
      <c r="G175" s="402" t="s">
        <v>847</v>
      </c>
      <c r="H175" s="403">
        <f>IF(F175="S",SUMIFS('BG 2024'!G:G,'BG 2024'!B:B,'Clasificacion Balance '!D175),0)</f>
        <v>0</v>
      </c>
      <c r="I175" s="403">
        <f>IF(F175="S",SUMIFS('[226]BG 2023'!J:J,'[226]BG 2023'!K:K,'Clasificacion Balance '!D175),0)</f>
        <v>0</v>
      </c>
    </row>
    <row r="176" spans="4:10">
      <c r="D176" s="401">
        <v>1201011900401</v>
      </c>
      <c r="E176" s="396">
        <f t="shared" si="5"/>
        <v>1</v>
      </c>
      <c r="F176" s="397" t="s">
        <v>1461</v>
      </c>
      <c r="G176" s="402" t="s">
        <v>847</v>
      </c>
      <c r="H176" s="403">
        <f>IF(F176="S",SUMIFS('BG 2024'!G:G,'BG 2024'!B:B,'Clasificacion Balance '!D176),0)</f>
        <v>0</v>
      </c>
      <c r="I176" s="403">
        <f>IF(F176="S",SUMIFS('[226]BG 2023'!J:J,'[226]BG 2023'!K:K,'Clasificacion Balance '!D176),0)</f>
        <v>0</v>
      </c>
    </row>
    <row r="177" spans="4:10">
      <c r="D177" s="401">
        <v>120101190040101</v>
      </c>
      <c r="E177" s="396">
        <f t="shared" si="5"/>
        <v>1</v>
      </c>
      <c r="F177" s="397" t="s">
        <v>1465</v>
      </c>
      <c r="G177" s="402" t="s">
        <v>848</v>
      </c>
      <c r="H177" s="403">
        <f>IF(F177="S",SUMIFS('BG 2024'!G:G,'BG 2024'!B:B,'Clasificacion Balance '!D177),0)</f>
        <v>21770902800</v>
      </c>
      <c r="I177" s="403" t="e">
        <f>IF(F177="S",SUMIFS('[226]BG 2023'!J:J,'[226]BG 2023'!K:K,'Clasificacion Balance '!D177),0)</f>
        <v>#VALUE!</v>
      </c>
      <c r="J177" s="391" t="s">
        <v>447</v>
      </c>
    </row>
    <row r="178" spans="4:10">
      <c r="D178" s="401">
        <v>120101190040199</v>
      </c>
      <c r="E178" s="396">
        <f t="shared" si="5"/>
        <v>1</v>
      </c>
      <c r="F178" s="397" t="s">
        <v>1465</v>
      </c>
      <c r="G178" s="402" t="s">
        <v>849</v>
      </c>
      <c r="H178" s="403">
        <f>IF(F178="S",SUMIFS('BG 2024'!G:G,'BG 2024'!B:B,'Clasificacion Balance '!D178),0)</f>
        <v>18671000000</v>
      </c>
      <c r="I178" s="403" t="e">
        <f>IF(F178="S",SUMIFS('[226]BG 2023'!J:J,'[226]BG 2023'!K:K,'Clasificacion Balance '!D178),0)</f>
        <v>#VALUE!</v>
      </c>
      <c r="J178" s="391" t="s">
        <v>447</v>
      </c>
    </row>
    <row r="179" spans="4:10">
      <c r="D179" s="401">
        <v>12010119005</v>
      </c>
      <c r="E179" s="396">
        <f t="shared" si="5"/>
        <v>1</v>
      </c>
      <c r="F179" s="397" t="s">
        <v>1461</v>
      </c>
      <c r="G179" s="402" t="s">
        <v>1542</v>
      </c>
      <c r="H179" s="403">
        <f>IF(F179="S",SUMIFS('BG 2024'!G:G,'BG 2024'!B:B,'Clasificacion Balance '!D179),0)</f>
        <v>0</v>
      </c>
      <c r="I179" s="403">
        <f>IF(F179="S",SUMIFS('[226]BG 2023'!J:J,'[226]BG 2023'!K:K,'Clasificacion Balance '!D179),0)</f>
        <v>0</v>
      </c>
    </row>
    <row r="180" spans="4:10">
      <c r="D180" s="401">
        <v>1201011900501</v>
      </c>
      <c r="E180" s="396">
        <f t="shared" si="5"/>
        <v>1</v>
      </c>
      <c r="F180" s="397" t="s">
        <v>1461</v>
      </c>
      <c r="G180" s="402" t="s">
        <v>1542</v>
      </c>
      <c r="H180" s="403">
        <f>IF(F180="S",SUMIFS('BG 2024'!G:G,'BG 2024'!B:B,'Clasificacion Balance '!D180),0)</f>
        <v>0</v>
      </c>
      <c r="I180" s="403">
        <f>IF(F180="S",SUMIFS('[226]BG 2023'!J:J,'[226]BG 2023'!K:K,'Clasificacion Balance '!D180),0)</f>
        <v>0</v>
      </c>
    </row>
    <row r="181" spans="4:10">
      <c r="D181" s="401">
        <v>120101190050101</v>
      </c>
      <c r="E181" s="396">
        <f t="shared" si="5"/>
        <v>1</v>
      </c>
      <c r="F181" s="397" t="s">
        <v>1465</v>
      </c>
      <c r="G181" s="402" t="s">
        <v>1543</v>
      </c>
      <c r="H181" s="403">
        <f>IF(F181="S",SUMIFS('BG 2024'!G:G,'BG 2024'!B:B,'Clasificacion Balance '!D181),0)</f>
        <v>0</v>
      </c>
      <c r="I181" s="403" t="e">
        <f>IF(F181="S",SUMIFS('[226]BG 2023'!J:J,'[226]BG 2023'!K:K,'Clasificacion Balance '!D181),0)</f>
        <v>#VALUE!</v>
      </c>
    </row>
    <row r="182" spans="4:10">
      <c r="D182" s="401">
        <v>120101190050199</v>
      </c>
      <c r="E182" s="396">
        <f t="shared" si="5"/>
        <v>1</v>
      </c>
      <c r="F182" s="397" t="s">
        <v>1465</v>
      </c>
      <c r="G182" s="402" t="s">
        <v>1544</v>
      </c>
      <c r="H182" s="403">
        <f>IF(F182="S",SUMIFS('BG 2024'!G:G,'BG 2024'!B:B,'Clasificacion Balance '!D182),0)</f>
        <v>0</v>
      </c>
      <c r="I182" s="403" t="e">
        <f>IF(F182="S",SUMIFS('[226]BG 2023'!J:J,'[226]BG 2023'!K:K,'Clasificacion Balance '!D182),0)</f>
        <v>#VALUE!</v>
      </c>
    </row>
    <row r="183" spans="4:10">
      <c r="D183" s="401">
        <v>12010119006</v>
      </c>
      <c r="E183" s="396">
        <f t="shared" si="5"/>
        <v>1</v>
      </c>
      <c r="F183" s="397" t="s">
        <v>1461</v>
      </c>
      <c r="G183" s="402" t="s">
        <v>1545</v>
      </c>
      <c r="H183" s="403">
        <f>IF(F183="S",SUMIFS('BG 2024'!G:G,'BG 2024'!B:B,'Clasificacion Balance '!D183),0)</f>
        <v>0</v>
      </c>
      <c r="I183" s="403">
        <f>IF(F183="S",SUMIFS('[226]BG 2023'!J:J,'[226]BG 2023'!K:K,'Clasificacion Balance '!D183),0)</f>
        <v>0</v>
      </c>
    </row>
    <row r="184" spans="4:10">
      <c r="D184" s="401">
        <v>1201011900601</v>
      </c>
      <c r="E184" s="396">
        <f t="shared" si="5"/>
        <v>1</v>
      </c>
      <c r="F184" s="397" t="s">
        <v>1461</v>
      </c>
      <c r="G184" s="402" t="s">
        <v>1545</v>
      </c>
      <c r="H184" s="403">
        <f>IF(F184="S",SUMIFS('BG 2024'!G:G,'BG 2024'!B:B,'Clasificacion Balance '!D184),0)</f>
        <v>0</v>
      </c>
      <c r="I184" s="403">
        <f>IF(F184="S",SUMIFS('[226]BG 2023'!J:J,'[226]BG 2023'!K:K,'Clasificacion Balance '!D184),0)</f>
        <v>0</v>
      </c>
    </row>
    <row r="185" spans="4:10">
      <c r="D185" s="401">
        <v>120101190060101</v>
      </c>
      <c r="E185" s="396">
        <f t="shared" si="5"/>
        <v>1</v>
      </c>
      <c r="F185" s="397" t="s">
        <v>1465</v>
      </c>
      <c r="G185" s="402" t="s">
        <v>1546</v>
      </c>
      <c r="H185" s="403">
        <f>IF(F185="S",SUMIFS('BG 2024'!G:G,'BG 2024'!B:B,'Clasificacion Balance '!D185),0)</f>
        <v>0</v>
      </c>
      <c r="I185" s="403" t="e">
        <f>IF(F185="S",SUMIFS('[226]BG 2023'!J:J,'[226]BG 2023'!K:K,'Clasificacion Balance '!D185),0)</f>
        <v>#VALUE!</v>
      </c>
    </row>
    <row r="186" spans="4:10">
      <c r="D186" s="401">
        <v>120101190060199</v>
      </c>
      <c r="E186" s="396">
        <f t="shared" si="5"/>
        <v>1</v>
      </c>
      <c r="F186" s="397" t="s">
        <v>1465</v>
      </c>
      <c r="G186" s="402" t="s">
        <v>1547</v>
      </c>
      <c r="H186" s="403">
        <f>IF(F186="S",SUMIFS('BG 2024'!G:G,'BG 2024'!B:B,'Clasificacion Balance '!D186),0)</f>
        <v>0</v>
      </c>
      <c r="I186" s="403" t="e">
        <f>IF(F186="S",SUMIFS('[226]BG 2023'!J:J,'[226]BG 2023'!K:K,'Clasificacion Balance '!D186),0)</f>
        <v>#VALUE!</v>
      </c>
    </row>
    <row r="187" spans="4:10">
      <c r="D187" s="401">
        <v>12010119007</v>
      </c>
      <c r="E187" s="396">
        <f t="shared" si="5"/>
        <v>1</v>
      </c>
      <c r="F187" s="397" t="s">
        <v>1461</v>
      </c>
      <c r="G187" s="402" t="s">
        <v>850</v>
      </c>
      <c r="H187" s="403">
        <f>IF(F187="S",SUMIFS('BG 2024'!G:G,'BG 2024'!B:B,'Clasificacion Balance '!D187),0)</f>
        <v>0</v>
      </c>
      <c r="I187" s="403">
        <f>IF(F187="S",SUMIFS('[226]BG 2023'!J:J,'[226]BG 2023'!K:K,'Clasificacion Balance '!D187),0)</f>
        <v>0</v>
      </c>
    </row>
    <row r="188" spans="4:10">
      <c r="D188" s="401">
        <v>1201011900701</v>
      </c>
      <c r="E188" s="396">
        <f t="shared" si="5"/>
        <v>1</v>
      </c>
      <c r="F188" s="397" t="s">
        <v>1461</v>
      </c>
      <c r="G188" s="402" t="s">
        <v>850</v>
      </c>
      <c r="H188" s="403">
        <f>IF(F188="S",SUMIFS('BG 2024'!G:G,'BG 2024'!B:B,'Clasificacion Balance '!D188),0)</f>
        <v>0</v>
      </c>
      <c r="I188" s="403">
        <f>IF(F188="S",SUMIFS('[226]BG 2023'!J:J,'[226]BG 2023'!K:K,'Clasificacion Balance '!D188),0)</f>
        <v>0</v>
      </c>
    </row>
    <row r="189" spans="4:10">
      <c r="D189" s="401">
        <v>120101190070101</v>
      </c>
      <c r="E189" s="396">
        <f t="shared" si="5"/>
        <v>1</v>
      </c>
      <c r="F189" s="397" t="s">
        <v>1465</v>
      </c>
      <c r="G189" s="402" t="s">
        <v>1548</v>
      </c>
      <c r="H189" s="403">
        <f>IF(F189="S",SUMIFS('BG 2024'!G:G,'BG 2024'!B:B,'Clasificacion Balance '!D189),0)</f>
        <v>0</v>
      </c>
      <c r="I189" s="403" t="e">
        <f>IF(F189="S",SUMIFS('[226]BG 2023'!J:J,'[226]BG 2023'!K:K,'Clasificacion Balance '!D189),0)</f>
        <v>#VALUE!</v>
      </c>
    </row>
    <row r="190" spans="4:10">
      <c r="D190" s="401">
        <v>120101190070199</v>
      </c>
      <c r="E190" s="396">
        <f t="shared" si="5"/>
        <v>1</v>
      </c>
      <c r="F190" s="397" t="s">
        <v>1465</v>
      </c>
      <c r="G190" s="402" t="s">
        <v>851</v>
      </c>
      <c r="H190" s="403">
        <f>IF(F190="S",SUMIFS('BG 2024'!G:G,'BG 2024'!B:B,'Clasificacion Balance '!D190),0)</f>
        <v>15000000000</v>
      </c>
      <c r="I190" s="403" t="e">
        <f>IF(F190="S",SUMIFS('[226]BG 2023'!J:J,'[226]BG 2023'!K:K,'Clasificacion Balance '!D190),0)</f>
        <v>#VALUE!</v>
      </c>
      <c r="J190" s="391" t="s">
        <v>447</v>
      </c>
    </row>
    <row r="191" spans="4:10">
      <c r="D191" s="401">
        <v>12010119008</v>
      </c>
      <c r="E191" s="396">
        <f t="shared" si="5"/>
        <v>1</v>
      </c>
      <c r="F191" s="397" t="s">
        <v>1461</v>
      </c>
      <c r="G191" s="402" t="s">
        <v>1549</v>
      </c>
      <c r="H191" s="403">
        <f>IF(F191="S",SUMIFS('BG 2024'!G:G,'BG 2024'!B:B,'Clasificacion Balance '!D191),0)</f>
        <v>0</v>
      </c>
      <c r="I191" s="403">
        <f>IF(F191="S",SUMIFS('[226]BG 2023'!J:J,'[226]BG 2023'!K:K,'Clasificacion Balance '!D191),0)</f>
        <v>0</v>
      </c>
    </row>
    <row r="192" spans="4:10">
      <c r="D192" s="401">
        <v>1201011900801</v>
      </c>
      <c r="E192" s="396">
        <f t="shared" si="5"/>
        <v>1</v>
      </c>
      <c r="F192" s="397" t="s">
        <v>1461</v>
      </c>
      <c r="G192" s="402" t="s">
        <v>1549</v>
      </c>
      <c r="H192" s="403">
        <f>IF(F192="S",SUMIFS('BG 2024'!G:G,'BG 2024'!B:B,'Clasificacion Balance '!D192),0)</f>
        <v>0</v>
      </c>
      <c r="I192" s="403">
        <f>IF(F192="S",SUMIFS('[226]BG 2023'!J:J,'[226]BG 2023'!K:K,'Clasificacion Balance '!D192),0)</f>
        <v>0</v>
      </c>
    </row>
    <row r="193" spans="4:10">
      <c r="D193" s="401">
        <v>120101190080101</v>
      </c>
      <c r="E193" s="396">
        <f t="shared" si="5"/>
        <v>1</v>
      </c>
      <c r="F193" s="397" t="s">
        <v>1465</v>
      </c>
      <c r="G193" s="402" t="s">
        <v>1550</v>
      </c>
      <c r="H193" s="403">
        <f>IF(F193="S",SUMIFS('BG 2024'!G:G,'BG 2024'!B:B,'Clasificacion Balance '!D193),0)</f>
        <v>0</v>
      </c>
      <c r="I193" s="403" t="e">
        <f>IF(F193="S",SUMIFS('[226]BG 2023'!J:J,'[226]BG 2023'!K:K,'Clasificacion Balance '!D193),0)</f>
        <v>#VALUE!</v>
      </c>
    </row>
    <row r="194" spans="4:10">
      <c r="D194" s="401">
        <v>120101190080199</v>
      </c>
      <c r="E194" s="396">
        <f t="shared" si="5"/>
        <v>1</v>
      </c>
      <c r="F194" s="397" t="s">
        <v>1465</v>
      </c>
      <c r="G194" s="402" t="s">
        <v>1551</v>
      </c>
      <c r="H194" s="403">
        <f>IF(F194="S",SUMIFS('BG 2024'!G:G,'BG 2024'!B:B,'Clasificacion Balance '!D194),0)</f>
        <v>0</v>
      </c>
      <c r="I194" s="403" t="e">
        <f>IF(F194="S",SUMIFS('[226]BG 2023'!J:J,'[226]BG 2023'!K:K,'Clasificacion Balance '!D194),0)</f>
        <v>#VALUE!</v>
      </c>
    </row>
    <row r="195" spans="4:10">
      <c r="D195" s="401">
        <v>12010121</v>
      </c>
      <c r="E195" s="396">
        <f t="shared" si="5"/>
        <v>1</v>
      </c>
      <c r="F195" s="397" t="s">
        <v>1461</v>
      </c>
      <c r="G195" s="402" t="s">
        <v>852</v>
      </c>
      <c r="H195" s="403">
        <f>IF(F195="S",SUMIFS('BG 2024'!G:G,'BG 2024'!B:B,'Clasificacion Balance '!D195),0)</f>
        <v>0</v>
      </c>
      <c r="I195" s="403">
        <f>IF(F195="S",SUMIFS('[226]BG 2023'!J:J,'[226]BG 2023'!K:K,'Clasificacion Balance '!D195),0)</f>
        <v>0</v>
      </c>
    </row>
    <row r="196" spans="4:10">
      <c r="D196" s="401">
        <v>12010121001</v>
      </c>
      <c r="E196" s="396">
        <f t="shared" si="5"/>
        <v>1</v>
      </c>
      <c r="F196" s="397" t="s">
        <v>1461</v>
      </c>
      <c r="G196" s="402" t="s">
        <v>853</v>
      </c>
      <c r="H196" s="403">
        <f>IF(F196="S",SUMIFS('BG 2024'!G:G,'BG 2024'!B:B,'Clasificacion Balance '!D196),0)</f>
        <v>0</v>
      </c>
      <c r="I196" s="403">
        <f>IF(F196="S",SUMIFS('[226]BG 2023'!J:J,'[226]BG 2023'!K:K,'Clasificacion Balance '!D196),0)</f>
        <v>0</v>
      </c>
    </row>
    <row r="197" spans="4:10">
      <c r="D197" s="401">
        <v>1201012100101</v>
      </c>
      <c r="E197" s="396">
        <f t="shared" si="5"/>
        <v>1</v>
      </c>
      <c r="F197" s="397" t="s">
        <v>1461</v>
      </c>
      <c r="G197" s="402" t="s">
        <v>853</v>
      </c>
      <c r="H197" s="403">
        <f>IF(F197="S",SUMIFS('BG 2024'!G:G,'BG 2024'!B:B,'Clasificacion Balance '!D197),0)</f>
        <v>0</v>
      </c>
      <c r="I197" s="403">
        <f>IF(F197="S",SUMIFS('[226]BG 2023'!J:J,'[226]BG 2023'!K:K,'Clasificacion Balance '!D197),0)</f>
        <v>0</v>
      </c>
    </row>
    <row r="198" spans="4:10">
      <c r="D198" s="401">
        <v>120101210010101</v>
      </c>
      <c r="E198" s="396">
        <f t="shared" si="5"/>
        <v>1</v>
      </c>
      <c r="F198" s="397" t="s">
        <v>1465</v>
      </c>
      <c r="G198" s="402" t="s">
        <v>854</v>
      </c>
      <c r="H198" s="403">
        <f>IF(F198="S",SUMIFS('BG 2024'!G:G,'BG 2024'!B:B,'Clasificacion Balance '!D198),0)</f>
        <v>0</v>
      </c>
      <c r="I198" s="403" t="e">
        <f>IF(F198="S",SUMIFS('[226]BG 2023'!J:J,'[226]BG 2023'!K:K,'Clasificacion Balance '!D198),0)</f>
        <v>#VALUE!</v>
      </c>
      <c r="J198" s="391" t="s">
        <v>61</v>
      </c>
    </row>
    <row r="199" spans="4:10">
      <c r="D199" s="401">
        <v>120101210010199</v>
      </c>
      <c r="E199" s="396">
        <f t="shared" si="5"/>
        <v>1</v>
      </c>
      <c r="F199" s="397" t="s">
        <v>1465</v>
      </c>
      <c r="G199" s="402" t="s">
        <v>855</v>
      </c>
      <c r="H199" s="403">
        <f>IF(F199="S",SUMIFS('BG 2024'!G:G,'BG 2024'!B:B,'Clasificacion Balance '!D199),0)</f>
        <v>4485459</v>
      </c>
      <c r="I199" s="403" t="e">
        <f>IF(F199="S",SUMIFS('[226]BG 2023'!J:J,'[226]BG 2023'!K:K,'Clasificacion Balance '!D199),0)</f>
        <v>#VALUE!</v>
      </c>
      <c r="J199" s="391" t="s">
        <v>61</v>
      </c>
    </row>
    <row r="200" spans="4:10">
      <c r="D200" s="401">
        <v>1201012100102</v>
      </c>
      <c r="E200" s="396">
        <f t="shared" si="5"/>
        <v>1</v>
      </c>
      <c r="F200" s="397" t="s">
        <v>1461</v>
      </c>
      <c r="G200" s="402" t="s">
        <v>856</v>
      </c>
      <c r="H200" s="403">
        <f>IF(F200="S",SUMIFS('BG 2024'!G:G,'BG 2024'!B:B,'Clasificacion Balance '!D200),0)</f>
        <v>0</v>
      </c>
      <c r="I200" s="403">
        <f>IF(F200="S",SUMIFS('[226]BG 2023'!J:J,'[226]BG 2023'!K:K,'Clasificacion Balance '!D200),0)</f>
        <v>0</v>
      </c>
    </row>
    <row r="201" spans="4:10">
      <c r="D201" s="401">
        <v>120101210010201</v>
      </c>
      <c r="E201" s="396">
        <f t="shared" si="5"/>
        <v>1</v>
      </c>
      <c r="F201" s="397" t="s">
        <v>1465</v>
      </c>
      <c r="G201" s="402" t="s">
        <v>857</v>
      </c>
      <c r="H201" s="403">
        <f>IF(F201="S",SUMIFS('BG 2024'!G:G,'BG 2024'!B:B,'Clasificacion Balance '!D201),0)</f>
        <v>250030439</v>
      </c>
      <c r="I201" s="403" t="e">
        <f>IF(F201="S",SUMIFS('[226]BG 2023'!J:J,'[226]BG 2023'!K:K,'Clasificacion Balance '!D201),0)</f>
        <v>#VALUE!</v>
      </c>
      <c r="J201" s="391" t="s">
        <v>447</v>
      </c>
    </row>
    <row r="202" spans="4:10">
      <c r="D202" s="401">
        <v>120101210010299</v>
      </c>
      <c r="E202" s="396">
        <f t="shared" si="5"/>
        <v>1</v>
      </c>
      <c r="F202" s="397" t="s">
        <v>1465</v>
      </c>
      <c r="G202" s="402" t="s">
        <v>858</v>
      </c>
      <c r="H202" s="403">
        <f>IF(F202="S",SUMIFS('BG 2024'!G:G,'BG 2024'!B:B,'Clasificacion Balance '!D202),0)</f>
        <v>238147747</v>
      </c>
      <c r="I202" s="403" t="e">
        <f>IF(F202="S",SUMIFS('[226]BG 2023'!J:J,'[226]BG 2023'!K:K,'Clasificacion Balance '!D202),0)</f>
        <v>#VALUE!</v>
      </c>
      <c r="J202" s="391" t="s">
        <v>447</v>
      </c>
    </row>
    <row r="203" spans="4:10">
      <c r="D203" s="401">
        <v>12010121002</v>
      </c>
      <c r="E203" s="396">
        <f t="shared" si="5"/>
        <v>1</v>
      </c>
      <c r="F203" s="397" t="s">
        <v>1461</v>
      </c>
      <c r="G203" s="402" t="s">
        <v>859</v>
      </c>
      <c r="H203" s="403">
        <f>IF(F203="S",SUMIFS('BG 2024'!G:G,'BG 2024'!B:B,'Clasificacion Balance '!D203),0)</f>
        <v>0</v>
      </c>
      <c r="I203" s="403">
        <f>IF(F203="S",SUMIFS('[226]BG 2023'!J:J,'[226]BG 2023'!K:K,'Clasificacion Balance '!D203),0)</f>
        <v>0</v>
      </c>
    </row>
    <row r="204" spans="4:10">
      <c r="D204" s="401">
        <v>1201012100201</v>
      </c>
      <c r="E204" s="396">
        <f t="shared" si="5"/>
        <v>1</v>
      </c>
      <c r="F204" s="397" t="s">
        <v>1461</v>
      </c>
      <c r="G204" s="402" t="s">
        <v>859</v>
      </c>
      <c r="H204" s="403">
        <f>IF(F204="S",SUMIFS('BG 2024'!G:G,'BG 2024'!B:B,'Clasificacion Balance '!D204),0)</f>
        <v>0</v>
      </c>
      <c r="I204" s="403">
        <f>IF(F204="S",SUMIFS('[226]BG 2023'!J:J,'[226]BG 2023'!K:K,'Clasificacion Balance '!D204),0)</f>
        <v>0</v>
      </c>
    </row>
    <row r="205" spans="4:10">
      <c r="D205" s="401">
        <v>120101210020101</v>
      </c>
      <c r="E205" s="396">
        <f t="shared" si="5"/>
        <v>1</v>
      </c>
      <c r="F205" s="397" t="s">
        <v>1465</v>
      </c>
      <c r="G205" s="402" t="s">
        <v>860</v>
      </c>
      <c r="H205" s="403">
        <f>IF(F205="S",SUMIFS('BG 2024'!G:G,'BG 2024'!B:B,'Clasificacion Balance '!D205),0)</f>
        <v>7831</v>
      </c>
      <c r="I205" s="403" t="e">
        <f>IF(F205="S",SUMIFS('[226]BG 2023'!J:J,'[226]BG 2023'!K:K,'Clasificacion Balance '!D205),0)</f>
        <v>#VALUE!</v>
      </c>
      <c r="J205" s="391" t="s">
        <v>61</v>
      </c>
    </row>
    <row r="206" spans="4:10">
      <c r="D206" s="401">
        <v>120101210020199</v>
      </c>
      <c r="E206" s="396">
        <f t="shared" si="5"/>
        <v>1</v>
      </c>
      <c r="F206" s="397" t="s">
        <v>1465</v>
      </c>
      <c r="G206" s="402" t="s">
        <v>861</v>
      </c>
      <c r="H206" s="403">
        <f>IF(F206="S",SUMIFS('BG 2024'!G:G,'BG 2024'!B:B,'Clasificacion Balance '!D206),0)</f>
        <v>52565319</v>
      </c>
      <c r="I206" s="403" t="e">
        <f>IF(F206="S",SUMIFS('[226]BG 2023'!J:J,'[226]BG 2023'!K:K,'Clasificacion Balance '!D206),0)</f>
        <v>#VALUE!</v>
      </c>
      <c r="J206" s="391" t="s">
        <v>61</v>
      </c>
    </row>
    <row r="207" spans="4:10">
      <c r="D207" s="401">
        <v>1201012100202</v>
      </c>
      <c r="E207" s="396">
        <f t="shared" si="5"/>
        <v>1</v>
      </c>
      <c r="F207" s="397" t="s">
        <v>1461</v>
      </c>
      <c r="G207" s="402" t="s">
        <v>862</v>
      </c>
      <c r="H207" s="403">
        <f>IF(F207="S",SUMIFS('BG 2024'!G:G,'BG 2024'!B:B,'Clasificacion Balance '!D207),0)</f>
        <v>0</v>
      </c>
      <c r="I207" s="403">
        <f>IF(F207="S",SUMIFS('[226]BG 2023'!J:J,'[226]BG 2023'!K:K,'Clasificacion Balance '!D207),0)</f>
        <v>0</v>
      </c>
    </row>
    <row r="208" spans="4:10">
      <c r="D208" s="401">
        <v>120101210020201</v>
      </c>
      <c r="E208" s="396">
        <f t="shared" si="5"/>
        <v>1</v>
      </c>
      <c r="F208" s="397" t="s">
        <v>1465</v>
      </c>
      <c r="G208" s="402" t="s">
        <v>863</v>
      </c>
      <c r="H208" s="403">
        <f>IF(F208="S",SUMIFS('BG 2024'!G:G,'BG 2024'!B:B,'Clasificacion Balance '!D208),0)</f>
        <v>31935487</v>
      </c>
      <c r="I208" s="403" t="e">
        <f>IF(F208="S",SUMIFS('[226]BG 2023'!J:J,'[226]BG 2023'!K:K,'Clasificacion Balance '!D208),0)</f>
        <v>#VALUE!</v>
      </c>
      <c r="J208" s="391" t="s">
        <v>447</v>
      </c>
    </row>
    <row r="209" spans="4:10">
      <c r="D209" s="401">
        <v>120101210020299</v>
      </c>
      <c r="E209" s="396">
        <f t="shared" si="5"/>
        <v>1</v>
      </c>
      <c r="F209" s="397" t="s">
        <v>1465</v>
      </c>
      <c r="G209" s="402" t="s">
        <v>864</v>
      </c>
      <c r="H209" s="403">
        <f>IF(F209="S",SUMIFS('BG 2024'!G:G,'BG 2024'!B:B,'Clasificacion Balance '!D209),0)</f>
        <v>18446942</v>
      </c>
      <c r="I209" s="403" t="e">
        <f>IF(F209="S",SUMIFS('[226]BG 2023'!J:J,'[226]BG 2023'!K:K,'Clasificacion Balance '!D209),0)</f>
        <v>#VALUE!</v>
      </c>
      <c r="J209" s="391" t="s">
        <v>447</v>
      </c>
    </row>
    <row r="210" spans="4:10">
      <c r="D210" s="401">
        <v>12010121003</v>
      </c>
      <c r="E210" s="396">
        <f t="shared" si="5"/>
        <v>1</v>
      </c>
      <c r="F210" s="397" t="s">
        <v>1461</v>
      </c>
      <c r="G210" s="402" t="s">
        <v>865</v>
      </c>
      <c r="H210" s="403">
        <f>IF(F210="S",SUMIFS('BG 2024'!G:G,'BG 2024'!B:B,'Clasificacion Balance '!D210),0)</f>
        <v>0</v>
      </c>
      <c r="I210" s="403">
        <f>IF(F210="S",SUMIFS('[226]BG 2023'!J:J,'[226]BG 2023'!K:K,'Clasificacion Balance '!D210),0)</f>
        <v>0</v>
      </c>
    </row>
    <row r="211" spans="4:10">
      <c r="D211" s="401">
        <v>1201012100301</v>
      </c>
      <c r="E211" s="396">
        <f t="shared" si="5"/>
        <v>1</v>
      </c>
      <c r="F211" s="397" t="s">
        <v>1461</v>
      </c>
      <c r="G211" s="402" t="s">
        <v>865</v>
      </c>
      <c r="H211" s="403">
        <f>IF(F211="S",SUMIFS('BG 2024'!G:G,'BG 2024'!B:B,'Clasificacion Balance '!D211),0)</f>
        <v>0</v>
      </c>
      <c r="I211" s="403">
        <f>IF(F211="S",SUMIFS('[226]BG 2023'!J:J,'[226]BG 2023'!K:K,'Clasificacion Balance '!D211),0)</f>
        <v>0</v>
      </c>
    </row>
    <row r="212" spans="4:10">
      <c r="D212" s="401">
        <v>120101210030101</v>
      </c>
      <c r="E212" s="396">
        <f t="shared" si="5"/>
        <v>1</v>
      </c>
      <c r="F212" s="397" t="s">
        <v>1465</v>
      </c>
      <c r="G212" s="402" t="s">
        <v>866</v>
      </c>
      <c r="H212" s="403">
        <f>IF(F212="S",SUMIFS('BG 2024'!G:G,'BG 2024'!B:B,'Clasificacion Balance '!D212),0)</f>
        <v>1566</v>
      </c>
      <c r="I212" s="403" t="e">
        <f>IF(F212="S",SUMIFS('[226]BG 2023'!J:J,'[226]BG 2023'!K:K,'Clasificacion Balance '!D212),0)</f>
        <v>#VALUE!</v>
      </c>
      <c r="J212" s="391" t="s">
        <v>61</v>
      </c>
    </row>
    <row r="213" spans="4:10">
      <c r="D213" s="401">
        <v>120101210030199</v>
      </c>
      <c r="E213" s="396">
        <f t="shared" si="5"/>
        <v>1</v>
      </c>
      <c r="F213" s="397" t="s">
        <v>1465</v>
      </c>
      <c r="G213" s="402" t="s">
        <v>867</v>
      </c>
      <c r="H213" s="403">
        <f>IF(F213="S",SUMIFS('BG 2024'!G:G,'BG 2024'!B:B,'Clasificacion Balance '!D213),0)</f>
        <v>38023713</v>
      </c>
      <c r="I213" s="403" t="e">
        <f>IF(F213="S",SUMIFS('[226]BG 2023'!J:J,'[226]BG 2023'!K:K,'Clasificacion Balance '!D213),0)</f>
        <v>#VALUE!</v>
      </c>
      <c r="J213" s="391" t="s">
        <v>61</v>
      </c>
    </row>
    <row r="214" spans="4:10">
      <c r="D214" s="401">
        <v>1201012100302</v>
      </c>
      <c r="E214" s="396">
        <f t="shared" si="5"/>
        <v>1</v>
      </c>
      <c r="F214" s="397" t="s">
        <v>1461</v>
      </c>
      <c r="G214" s="402" t="s">
        <v>868</v>
      </c>
      <c r="H214" s="403">
        <f>IF(F214="S",SUMIFS('BG 2024'!G:G,'BG 2024'!B:B,'Clasificacion Balance '!D214),0)</f>
        <v>0</v>
      </c>
      <c r="I214" s="403">
        <f>IF(F214="S",SUMIFS('[226]BG 2023'!J:J,'[226]BG 2023'!K:K,'Clasificacion Balance '!D214),0)</f>
        <v>0</v>
      </c>
    </row>
    <row r="215" spans="4:10">
      <c r="D215" s="401">
        <v>120101210030201</v>
      </c>
      <c r="E215" s="396">
        <f t="shared" si="5"/>
        <v>1</v>
      </c>
      <c r="F215" s="397" t="s">
        <v>1465</v>
      </c>
      <c r="G215" s="402" t="s">
        <v>1552</v>
      </c>
      <c r="H215" s="403">
        <f>IF(F215="S",SUMIFS('BG 2024'!G:G,'BG 2024'!B:B,'Clasificacion Balance '!D215),0)</f>
        <v>0</v>
      </c>
      <c r="I215" s="403" t="e">
        <f>IF(F215="S",SUMIFS('[226]BG 2023'!J:J,'[226]BG 2023'!K:K,'Clasificacion Balance '!D215),0)</f>
        <v>#VALUE!</v>
      </c>
    </row>
    <row r="216" spans="4:10">
      <c r="D216" s="401">
        <v>120101210030299</v>
      </c>
      <c r="E216" s="396">
        <f t="shared" si="5"/>
        <v>1</v>
      </c>
      <c r="F216" s="397" t="s">
        <v>1465</v>
      </c>
      <c r="G216" s="402" t="s">
        <v>869</v>
      </c>
      <c r="H216" s="403">
        <f>IF(F216="S",SUMIFS('BG 2024'!G:G,'BG 2024'!B:B,'Clasificacion Balance '!D216),0)</f>
        <v>144191289</v>
      </c>
      <c r="I216" s="403" t="e">
        <f>IF(F216="S",SUMIFS('[226]BG 2023'!J:J,'[226]BG 2023'!K:K,'Clasificacion Balance '!D216),0)</f>
        <v>#VALUE!</v>
      </c>
      <c r="J216" s="391" t="s">
        <v>447</v>
      </c>
    </row>
    <row r="217" spans="4:10">
      <c r="D217" s="401">
        <v>12010121004</v>
      </c>
      <c r="E217" s="396">
        <f t="shared" si="5"/>
        <v>1</v>
      </c>
      <c r="F217" s="397" t="s">
        <v>1461</v>
      </c>
      <c r="G217" s="402" t="s">
        <v>870</v>
      </c>
      <c r="H217" s="403">
        <f>IF(F217="S",SUMIFS('BG 2024'!G:G,'BG 2024'!B:B,'Clasificacion Balance '!D217),0)</f>
        <v>0</v>
      </c>
      <c r="I217" s="403">
        <f>IF(F217="S",SUMIFS('[226]BG 2023'!J:J,'[226]BG 2023'!K:K,'Clasificacion Balance '!D217),0)</f>
        <v>0</v>
      </c>
    </row>
    <row r="218" spans="4:10">
      <c r="D218" s="401">
        <v>1201012100401</v>
      </c>
      <c r="E218" s="396">
        <f t="shared" si="5"/>
        <v>1</v>
      </c>
      <c r="F218" s="397" t="s">
        <v>1461</v>
      </c>
      <c r="G218" s="402" t="s">
        <v>870</v>
      </c>
      <c r="H218" s="403">
        <f>IF(F218="S",SUMIFS('BG 2024'!G:G,'BG 2024'!B:B,'Clasificacion Balance '!D218),0)</f>
        <v>0</v>
      </c>
      <c r="I218" s="403">
        <f>IF(F218="S",SUMIFS('[226]BG 2023'!J:J,'[226]BG 2023'!K:K,'Clasificacion Balance '!D218),0)</f>
        <v>0</v>
      </c>
    </row>
    <row r="219" spans="4:10">
      <c r="D219" s="401">
        <v>120101210040101</v>
      </c>
      <c r="E219" s="396">
        <f t="shared" si="5"/>
        <v>1</v>
      </c>
      <c r="F219" s="397" t="s">
        <v>1465</v>
      </c>
      <c r="G219" s="402" t="s">
        <v>871</v>
      </c>
      <c r="H219" s="403">
        <f>IF(F219="S",SUMIFS('BG 2024'!G:G,'BG 2024'!B:B,'Clasificacion Balance '!D219),0)</f>
        <v>0</v>
      </c>
      <c r="I219" s="403" t="e">
        <f>IF(F219="S",SUMIFS('[226]BG 2023'!J:J,'[226]BG 2023'!K:K,'Clasificacion Balance '!D219),0)</f>
        <v>#VALUE!</v>
      </c>
    </row>
    <row r="220" spans="4:10">
      <c r="D220" s="401">
        <v>120101210040199</v>
      </c>
      <c r="E220" s="396">
        <f t="shared" si="5"/>
        <v>1</v>
      </c>
      <c r="F220" s="397" t="s">
        <v>1465</v>
      </c>
      <c r="G220" s="402" t="s">
        <v>872</v>
      </c>
      <c r="H220" s="403">
        <f>IF(F220="S",SUMIFS('BG 2024'!G:G,'BG 2024'!B:B,'Clasificacion Balance '!D220),0)</f>
        <v>20236777</v>
      </c>
      <c r="I220" s="403" t="e">
        <f>IF(F220="S",SUMIFS('[226]BG 2023'!J:J,'[226]BG 2023'!K:K,'Clasificacion Balance '!D220),0)</f>
        <v>#VALUE!</v>
      </c>
      <c r="J220" s="391" t="s">
        <v>61</v>
      </c>
    </row>
    <row r="221" spans="4:10">
      <c r="D221" s="401">
        <v>1201012100402</v>
      </c>
      <c r="E221" s="396">
        <f t="shared" si="5"/>
        <v>1</v>
      </c>
      <c r="F221" s="397" t="s">
        <v>1461</v>
      </c>
      <c r="G221" s="402" t="s">
        <v>873</v>
      </c>
      <c r="H221" s="403">
        <f>IF(F221="S",SUMIFS('BG 2024'!G:G,'BG 2024'!B:B,'Clasificacion Balance '!D221),0)</f>
        <v>0</v>
      </c>
      <c r="I221" s="403">
        <f>IF(F221="S",SUMIFS('[226]BG 2023'!J:J,'[226]BG 2023'!K:K,'Clasificacion Balance '!D221),0)</f>
        <v>0</v>
      </c>
    </row>
    <row r="222" spans="4:10">
      <c r="D222" s="401">
        <v>120101210040201</v>
      </c>
      <c r="E222" s="396">
        <f t="shared" si="5"/>
        <v>1</v>
      </c>
      <c r="F222" s="397" t="s">
        <v>1465</v>
      </c>
      <c r="G222" s="402" t="s">
        <v>874</v>
      </c>
      <c r="H222" s="403">
        <f>IF(F222="S",SUMIFS('BG 2024'!G:G,'BG 2024'!B:B,'Clasificacion Balance '!D222),0)</f>
        <v>15244487</v>
      </c>
      <c r="I222" s="403" t="e">
        <f>IF(F222="S",SUMIFS('[226]BG 2023'!J:J,'[226]BG 2023'!K:K,'Clasificacion Balance '!D222),0)</f>
        <v>#VALUE!</v>
      </c>
      <c r="J222" s="391" t="s">
        <v>447</v>
      </c>
    </row>
    <row r="223" spans="4:10">
      <c r="D223" s="401">
        <v>120101210040299</v>
      </c>
      <c r="E223" s="396">
        <f t="shared" si="5"/>
        <v>1</v>
      </c>
      <c r="F223" s="397" t="s">
        <v>1465</v>
      </c>
      <c r="G223" s="402" t="s">
        <v>875</v>
      </c>
      <c r="H223" s="403">
        <f>IF(F223="S",SUMIFS('BG 2024'!G:G,'BG 2024'!B:B,'Clasificacion Balance '!D223),0)</f>
        <v>67200340</v>
      </c>
      <c r="I223" s="403" t="e">
        <f>IF(F223="S",SUMIFS('[226]BG 2023'!J:J,'[226]BG 2023'!K:K,'Clasificacion Balance '!D223),0)</f>
        <v>#VALUE!</v>
      </c>
      <c r="J223" s="391" t="s">
        <v>447</v>
      </c>
    </row>
    <row r="224" spans="4:10">
      <c r="D224" s="401">
        <v>12010121005</v>
      </c>
      <c r="E224" s="396">
        <f t="shared" si="5"/>
        <v>1</v>
      </c>
      <c r="F224" s="397" t="s">
        <v>1461</v>
      </c>
      <c r="G224" s="402" t="s">
        <v>1553</v>
      </c>
      <c r="H224" s="403">
        <f>IF(F224="S",SUMIFS('BG 2024'!G:G,'BG 2024'!B:B,'Clasificacion Balance '!D224),0)</f>
        <v>0</v>
      </c>
      <c r="I224" s="403">
        <f>IF(F224="S",SUMIFS('[226]BG 2023'!J:J,'[226]BG 2023'!K:K,'Clasificacion Balance '!D224),0)</f>
        <v>0</v>
      </c>
    </row>
    <row r="225" spans="4:10">
      <c r="D225" s="401">
        <v>1201012100501</v>
      </c>
      <c r="E225" s="396">
        <f t="shared" si="5"/>
        <v>1</v>
      </c>
      <c r="F225" s="397" t="s">
        <v>1461</v>
      </c>
      <c r="G225" s="402" t="s">
        <v>1553</v>
      </c>
      <c r="H225" s="403">
        <f>IF(F225="S",SUMIFS('BG 2024'!G:G,'BG 2024'!B:B,'Clasificacion Balance '!D225),0)</f>
        <v>0</v>
      </c>
      <c r="I225" s="403">
        <f>IF(F225="S",SUMIFS('[226]BG 2023'!J:J,'[226]BG 2023'!K:K,'Clasificacion Balance '!D225),0)</f>
        <v>0</v>
      </c>
    </row>
    <row r="226" spans="4:10">
      <c r="D226" s="401">
        <v>120101210050101</v>
      </c>
      <c r="E226" s="396">
        <f t="shared" si="5"/>
        <v>1</v>
      </c>
      <c r="F226" s="397" t="s">
        <v>1465</v>
      </c>
      <c r="G226" s="402" t="s">
        <v>1554</v>
      </c>
      <c r="H226" s="403">
        <f>IF(F226="S",SUMIFS('BG 2024'!G:G,'BG 2024'!B:B,'Clasificacion Balance '!D226),0)</f>
        <v>0</v>
      </c>
      <c r="I226" s="403" t="e">
        <f>IF(F226="S",SUMIFS('[226]BG 2023'!J:J,'[226]BG 2023'!K:K,'Clasificacion Balance '!D226),0)</f>
        <v>#VALUE!</v>
      </c>
    </row>
    <row r="227" spans="4:10">
      <c r="D227" s="401">
        <v>120101210050199</v>
      </c>
      <c r="E227" s="396">
        <f t="shared" si="5"/>
        <v>1</v>
      </c>
      <c r="F227" s="397" t="s">
        <v>1465</v>
      </c>
      <c r="G227" s="402" t="s">
        <v>1555</v>
      </c>
      <c r="H227" s="403">
        <f>IF(F227="S",SUMIFS('BG 2024'!G:G,'BG 2024'!B:B,'Clasificacion Balance '!D227),0)</f>
        <v>0</v>
      </c>
      <c r="I227" s="403" t="e">
        <f>IF(F227="S",SUMIFS('[226]BG 2023'!J:J,'[226]BG 2023'!K:K,'Clasificacion Balance '!D227),0)</f>
        <v>#VALUE!</v>
      </c>
    </row>
    <row r="228" spans="4:10">
      <c r="D228" s="401">
        <v>1201012100502</v>
      </c>
      <c r="E228" s="396">
        <f t="shared" si="5"/>
        <v>1</v>
      </c>
      <c r="F228" s="397" t="s">
        <v>1461</v>
      </c>
      <c r="G228" s="402" t="s">
        <v>1556</v>
      </c>
      <c r="H228" s="403">
        <f>IF(F228="S",SUMIFS('BG 2024'!G:G,'BG 2024'!B:B,'Clasificacion Balance '!D228),0)</f>
        <v>0</v>
      </c>
      <c r="I228" s="403">
        <f>IF(F228="S",SUMIFS('[226]BG 2023'!J:J,'[226]BG 2023'!K:K,'Clasificacion Balance '!D228),0)</f>
        <v>0</v>
      </c>
    </row>
    <row r="229" spans="4:10">
      <c r="D229" s="401">
        <v>120101210050201</v>
      </c>
      <c r="E229" s="396">
        <f t="shared" si="5"/>
        <v>1</v>
      </c>
      <c r="F229" s="397" t="s">
        <v>1465</v>
      </c>
      <c r="G229" s="402" t="s">
        <v>1557</v>
      </c>
      <c r="H229" s="403">
        <f>IF(F229="S",SUMIFS('BG 2024'!G:G,'BG 2024'!B:B,'Clasificacion Balance '!D229),0)</f>
        <v>0</v>
      </c>
      <c r="I229" s="403" t="e">
        <f>IF(F229="S",SUMIFS('[226]BG 2023'!J:J,'[226]BG 2023'!K:K,'Clasificacion Balance '!D229),0)</f>
        <v>#VALUE!</v>
      </c>
    </row>
    <row r="230" spans="4:10">
      <c r="D230" s="401">
        <v>120101210050299</v>
      </c>
      <c r="E230" s="396">
        <f t="shared" si="5"/>
        <v>1</v>
      </c>
      <c r="F230" s="397" t="s">
        <v>1465</v>
      </c>
      <c r="G230" s="402" t="s">
        <v>1558</v>
      </c>
      <c r="H230" s="403">
        <f>IF(F230="S",SUMIFS('BG 2024'!G:G,'BG 2024'!B:B,'Clasificacion Balance '!D230),0)</f>
        <v>0</v>
      </c>
      <c r="I230" s="403" t="e">
        <f>IF(F230="S",SUMIFS('[226]BG 2023'!J:J,'[226]BG 2023'!K:K,'Clasificacion Balance '!D230),0)</f>
        <v>#VALUE!</v>
      </c>
    </row>
    <row r="231" spans="4:10">
      <c r="D231" s="401">
        <v>12010121006</v>
      </c>
      <c r="E231" s="396">
        <f t="shared" ref="E231:E294" si="6">+COUNTIF($D:$D,D231)</f>
        <v>1</v>
      </c>
      <c r="F231" s="397" t="s">
        <v>1461</v>
      </c>
      <c r="G231" s="402" t="s">
        <v>876</v>
      </c>
      <c r="H231" s="403">
        <f>IF(F231="S",SUMIFS('BG 2024'!G:G,'BG 2024'!B:B,'Clasificacion Balance '!D231),0)</f>
        <v>0</v>
      </c>
      <c r="I231" s="403">
        <f>IF(F231="S",SUMIFS('[226]BG 2023'!J:J,'[226]BG 2023'!K:K,'Clasificacion Balance '!D231),0)</f>
        <v>0</v>
      </c>
    </row>
    <row r="232" spans="4:10">
      <c r="D232" s="401">
        <v>1201012100601</v>
      </c>
      <c r="E232" s="396">
        <f t="shared" si="6"/>
        <v>1</v>
      </c>
      <c r="F232" s="397" t="s">
        <v>1461</v>
      </c>
      <c r="G232" s="402" t="s">
        <v>876</v>
      </c>
      <c r="H232" s="403">
        <f>IF(F232="S",SUMIFS('BG 2024'!G:G,'BG 2024'!B:B,'Clasificacion Balance '!D232),0)</f>
        <v>0</v>
      </c>
      <c r="I232" s="403">
        <f>IF(F232="S",SUMIFS('[226]BG 2023'!J:J,'[226]BG 2023'!K:K,'Clasificacion Balance '!D232),0)</f>
        <v>0</v>
      </c>
    </row>
    <row r="233" spans="4:10">
      <c r="D233" s="401">
        <v>120101210060101</v>
      </c>
      <c r="E233" s="396">
        <f t="shared" si="6"/>
        <v>1</v>
      </c>
      <c r="F233" s="397" t="s">
        <v>1465</v>
      </c>
      <c r="G233" s="402" t="s">
        <v>1559</v>
      </c>
      <c r="H233" s="403">
        <f>IF(F233="S",SUMIFS('BG 2024'!G:G,'BG 2024'!B:B,'Clasificacion Balance '!D233),0)</f>
        <v>0</v>
      </c>
      <c r="I233" s="403" t="e">
        <f>IF(F233="S",SUMIFS('[226]BG 2023'!J:J,'[226]BG 2023'!K:K,'Clasificacion Balance '!D233),0)</f>
        <v>#VALUE!</v>
      </c>
    </row>
    <row r="234" spans="4:10">
      <c r="D234" s="401">
        <v>120101210060199</v>
      </c>
      <c r="E234" s="396">
        <f t="shared" si="6"/>
        <v>1</v>
      </c>
      <c r="F234" s="397" t="s">
        <v>1465</v>
      </c>
      <c r="G234" s="402" t="s">
        <v>877</v>
      </c>
      <c r="H234" s="403">
        <f>IF(F234="S",SUMIFS('BG 2024'!G:G,'BG 2024'!B:B,'Clasificacion Balance '!D234),0)</f>
        <v>-1</v>
      </c>
      <c r="I234" s="403" t="e">
        <f>IF(F234="S",SUMIFS('[226]BG 2023'!J:J,'[226]BG 2023'!K:K,'Clasificacion Balance '!D234),0)</f>
        <v>#VALUE!</v>
      </c>
      <c r="J234" s="391" t="s">
        <v>61</v>
      </c>
    </row>
    <row r="235" spans="4:10">
      <c r="D235" s="401">
        <v>1201012100602</v>
      </c>
      <c r="E235" s="396">
        <f t="shared" si="6"/>
        <v>1</v>
      </c>
      <c r="F235" s="397" t="s">
        <v>1461</v>
      </c>
      <c r="G235" s="402" t="s">
        <v>878</v>
      </c>
      <c r="H235" s="403">
        <f>IF(F235="S",SUMIFS('BG 2024'!G:G,'BG 2024'!B:B,'Clasificacion Balance '!D235),0)</f>
        <v>0</v>
      </c>
      <c r="I235" s="403">
        <f>IF(F235="S",SUMIFS('[226]BG 2023'!J:J,'[226]BG 2023'!K:K,'Clasificacion Balance '!D235),0)</f>
        <v>0</v>
      </c>
    </row>
    <row r="236" spans="4:10">
      <c r="D236" s="401">
        <v>120101210060201</v>
      </c>
      <c r="E236" s="396">
        <f t="shared" si="6"/>
        <v>1</v>
      </c>
      <c r="F236" s="397" t="s">
        <v>1465</v>
      </c>
      <c r="G236" s="402" t="s">
        <v>1560</v>
      </c>
      <c r="H236" s="403">
        <f>IF(F236="S",SUMIFS('BG 2024'!G:G,'BG 2024'!B:B,'Clasificacion Balance '!D236),0)</f>
        <v>0</v>
      </c>
      <c r="I236" s="403" t="e">
        <f>IF(F236="S",SUMIFS('[226]BG 2023'!J:J,'[226]BG 2023'!K:K,'Clasificacion Balance '!D236),0)</f>
        <v>#VALUE!</v>
      </c>
    </row>
    <row r="237" spans="4:10">
      <c r="D237" s="401">
        <v>120101210060299</v>
      </c>
      <c r="E237" s="396">
        <f t="shared" si="6"/>
        <v>1</v>
      </c>
      <c r="F237" s="397" t="s">
        <v>1465</v>
      </c>
      <c r="G237" s="402" t="s">
        <v>879</v>
      </c>
      <c r="H237" s="403">
        <f>IF(F237="S",SUMIFS('BG 2024'!G:G,'BG 2024'!B:B,'Clasificacion Balance '!D237),0)</f>
        <v>11960412</v>
      </c>
      <c r="I237" s="403" t="e">
        <f>IF(F237="S",SUMIFS('[226]BG 2023'!J:J,'[226]BG 2023'!K:K,'Clasificacion Balance '!D237),0)</f>
        <v>#VALUE!</v>
      </c>
      <c r="J237" s="391" t="s">
        <v>447</v>
      </c>
    </row>
    <row r="238" spans="4:10">
      <c r="D238" s="401">
        <v>12010121007</v>
      </c>
      <c r="E238" s="396">
        <f t="shared" si="6"/>
        <v>1</v>
      </c>
      <c r="F238" s="397" t="s">
        <v>1461</v>
      </c>
      <c r="G238" s="402" t="s">
        <v>1561</v>
      </c>
      <c r="H238" s="403">
        <f>IF(F238="S",SUMIFS('BG 2024'!G:G,'BG 2024'!B:B,'Clasificacion Balance '!D238),0)</f>
        <v>0</v>
      </c>
      <c r="I238" s="403">
        <f>IF(F238="S",SUMIFS('[226]BG 2023'!J:J,'[226]BG 2023'!K:K,'Clasificacion Balance '!D238),0)</f>
        <v>0</v>
      </c>
    </row>
    <row r="239" spans="4:10">
      <c r="D239" s="401">
        <v>1201012100701</v>
      </c>
      <c r="E239" s="396">
        <f t="shared" si="6"/>
        <v>1</v>
      </c>
      <c r="F239" s="397" t="s">
        <v>1461</v>
      </c>
      <c r="G239" s="402" t="s">
        <v>1561</v>
      </c>
      <c r="H239" s="403">
        <f>IF(F239="S",SUMIFS('BG 2024'!G:G,'BG 2024'!B:B,'Clasificacion Balance '!D239),0)</f>
        <v>0</v>
      </c>
      <c r="I239" s="403">
        <f>IF(F239="S",SUMIFS('[226]BG 2023'!J:J,'[226]BG 2023'!K:K,'Clasificacion Balance '!D239),0)</f>
        <v>0</v>
      </c>
    </row>
    <row r="240" spans="4:10">
      <c r="D240" s="401">
        <v>120101210070101</v>
      </c>
      <c r="E240" s="396">
        <f t="shared" si="6"/>
        <v>1</v>
      </c>
      <c r="F240" s="397" t="s">
        <v>1465</v>
      </c>
      <c r="G240" s="402" t="s">
        <v>1562</v>
      </c>
      <c r="H240" s="403">
        <f>IF(F240="S",SUMIFS('BG 2024'!G:G,'BG 2024'!B:B,'Clasificacion Balance '!D240),0)</f>
        <v>0</v>
      </c>
      <c r="I240" s="403" t="e">
        <f>IF(F240="S",SUMIFS('[226]BG 2023'!J:J,'[226]BG 2023'!K:K,'Clasificacion Balance '!D240),0)</f>
        <v>#VALUE!</v>
      </c>
    </row>
    <row r="241" spans="4:9">
      <c r="D241" s="401">
        <v>120101210070199</v>
      </c>
      <c r="E241" s="396">
        <f t="shared" si="6"/>
        <v>1</v>
      </c>
      <c r="F241" s="397" t="s">
        <v>1465</v>
      </c>
      <c r="G241" s="402" t="s">
        <v>1563</v>
      </c>
      <c r="H241" s="403">
        <f>IF(F241="S",SUMIFS('BG 2024'!G:G,'BG 2024'!B:B,'Clasificacion Balance '!D241),0)</f>
        <v>0</v>
      </c>
      <c r="I241" s="403" t="e">
        <f>IF(F241="S",SUMIFS('[226]BG 2023'!J:J,'[226]BG 2023'!K:K,'Clasificacion Balance '!D241),0)</f>
        <v>#VALUE!</v>
      </c>
    </row>
    <row r="242" spans="4:9">
      <c r="D242" s="401">
        <v>1201012100702</v>
      </c>
      <c r="E242" s="396">
        <f t="shared" si="6"/>
        <v>1</v>
      </c>
      <c r="F242" s="397" t="s">
        <v>1461</v>
      </c>
      <c r="G242" s="402" t="s">
        <v>1564</v>
      </c>
      <c r="H242" s="403">
        <f>IF(F242="S",SUMIFS('BG 2024'!G:G,'BG 2024'!B:B,'Clasificacion Balance '!D242),0)</f>
        <v>0</v>
      </c>
      <c r="I242" s="403">
        <f>IF(F242="S",SUMIFS('[226]BG 2023'!J:J,'[226]BG 2023'!K:K,'Clasificacion Balance '!D242),0)</f>
        <v>0</v>
      </c>
    </row>
    <row r="243" spans="4:9">
      <c r="D243" s="401">
        <v>120101210070201</v>
      </c>
      <c r="E243" s="396">
        <f t="shared" si="6"/>
        <v>1</v>
      </c>
      <c r="F243" s="397" t="s">
        <v>1465</v>
      </c>
      <c r="G243" s="402" t="s">
        <v>1565</v>
      </c>
      <c r="H243" s="403">
        <f>IF(F243="S",SUMIFS('BG 2024'!G:G,'BG 2024'!B:B,'Clasificacion Balance '!D243),0)</f>
        <v>0</v>
      </c>
      <c r="I243" s="403" t="e">
        <f>IF(F243="S",SUMIFS('[226]BG 2023'!J:J,'[226]BG 2023'!K:K,'Clasificacion Balance '!D243),0)</f>
        <v>#VALUE!</v>
      </c>
    </row>
    <row r="244" spans="4:9">
      <c r="D244" s="401">
        <v>120101210070299</v>
      </c>
      <c r="E244" s="396">
        <f t="shared" si="6"/>
        <v>1</v>
      </c>
      <c r="F244" s="397" t="s">
        <v>1465</v>
      </c>
      <c r="G244" s="402" t="s">
        <v>1566</v>
      </c>
      <c r="H244" s="403">
        <f>IF(F244="S",SUMIFS('BG 2024'!G:G,'BG 2024'!B:B,'Clasificacion Balance '!D244),0)</f>
        <v>0</v>
      </c>
      <c r="I244" s="403" t="e">
        <f>IF(F244="S",SUMIFS('[226]BG 2023'!J:J,'[226]BG 2023'!K:K,'Clasificacion Balance '!D244),0)</f>
        <v>#VALUE!</v>
      </c>
    </row>
    <row r="245" spans="4:9">
      <c r="D245" s="401">
        <v>12010121008</v>
      </c>
      <c r="E245" s="396">
        <f t="shared" si="6"/>
        <v>1</v>
      </c>
      <c r="F245" s="397" t="s">
        <v>1461</v>
      </c>
      <c r="G245" s="402" t="s">
        <v>1567</v>
      </c>
      <c r="H245" s="403">
        <f>IF(F245="S",SUMIFS('BG 2024'!G:G,'BG 2024'!B:B,'Clasificacion Balance '!D245),0)</f>
        <v>0</v>
      </c>
      <c r="I245" s="403">
        <f>IF(F245="S",SUMIFS('[226]BG 2023'!J:J,'[226]BG 2023'!K:K,'Clasificacion Balance '!D245),0)</f>
        <v>0</v>
      </c>
    </row>
    <row r="246" spans="4:9">
      <c r="D246" s="401">
        <v>1201012100801</v>
      </c>
      <c r="E246" s="396">
        <f t="shared" si="6"/>
        <v>1</v>
      </c>
      <c r="F246" s="397" t="s">
        <v>1461</v>
      </c>
      <c r="G246" s="402" t="s">
        <v>1567</v>
      </c>
      <c r="H246" s="403">
        <f>IF(F246="S",SUMIFS('BG 2024'!G:G,'BG 2024'!B:B,'Clasificacion Balance '!D246),0)</f>
        <v>0</v>
      </c>
      <c r="I246" s="403">
        <f>IF(F246="S",SUMIFS('[226]BG 2023'!J:J,'[226]BG 2023'!K:K,'Clasificacion Balance '!D246),0)</f>
        <v>0</v>
      </c>
    </row>
    <row r="247" spans="4:9">
      <c r="D247" s="401">
        <v>120101210080101</v>
      </c>
      <c r="E247" s="396">
        <f t="shared" si="6"/>
        <v>1</v>
      </c>
      <c r="F247" s="397" t="s">
        <v>1465</v>
      </c>
      <c r="G247" s="402" t="s">
        <v>1568</v>
      </c>
      <c r="H247" s="403">
        <f>IF(F247="S",SUMIFS('BG 2024'!G:G,'BG 2024'!B:B,'Clasificacion Balance '!D247),0)</f>
        <v>0</v>
      </c>
      <c r="I247" s="403" t="e">
        <f>IF(F247="S",SUMIFS('[226]BG 2023'!J:J,'[226]BG 2023'!K:K,'Clasificacion Balance '!D247),0)</f>
        <v>#VALUE!</v>
      </c>
    </row>
    <row r="248" spans="4:9">
      <c r="D248" s="401">
        <v>120101210080199</v>
      </c>
      <c r="E248" s="396">
        <f t="shared" si="6"/>
        <v>1</v>
      </c>
      <c r="F248" s="397" t="s">
        <v>1465</v>
      </c>
      <c r="G248" s="402" t="s">
        <v>1569</v>
      </c>
      <c r="H248" s="403">
        <f>IF(F248="S",SUMIFS('BG 2024'!G:G,'BG 2024'!B:B,'Clasificacion Balance '!D248),0)</f>
        <v>0</v>
      </c>
      <c r="I248" s="403" t="e">
        <f>IF(F248="S",SUMIFS('[226]BG 2023'!J:J,'[226]BG 2023'!K:K,'Clasificacion Balance '!D248),0)</f>
        <v>#VALUE!</v>
      </c>
    </row>
    <row r="249" spans="4:9">
      <c r="D249" s="401">
        <v>1201012100802</v>
      </c>
      <c r="E249" s="396">
        <f t="shared" si="6"/>
        <v>1</v>
      </c>
      <c r="F249" s="397" t="s">
        <v>1461</v>
      </c>
      <c r="G249" s="402" t="s">
        <v>1570</v>
      </c>
      <c r="H249" s="403">
        <f>IF(F249="S",SUMIFS('BG 2024'!G:G,'BG 2024'!B:B,'Clasificacion Balance '!D249),0)</f>
        <v>0</v>
      </c>
      <c r="I249" s="403">
        <f>IF(F249="S",SUMIFS('[226]BG 2023'!J:J,'[226]BG 2023'!K:K,'Clasificacion Balance '!D249),0)</f>
        <v>0</v>
      </c>
    </row>
    <row r="250" spans="4:9">
      <c r="D250" s="401">
        <v>120101210080201</v>
      </c>
      <c r="E250" s="396">
        <f t="shared" si="6"/>
        <v>1</v>
      </c>
      <c r="F250" s="397" t="s">
        <v>1465</v>
      </c>
      <c r="G250" s="402" t="s">
        <v>1571</v>
      </c>
      <c r="H250" s="403">
        <f>IF(F250="S",SUMIFS('BG 2024'!G:G,'BG 2024'!B:B,'Clasificacion Balance '!D250),0)</f>
        <v>0</v>
      </c>
      <c r="I250" s="403" t="e">
        <f>IF(F250="S",SUMIFS('[226]BG 2023'!J:J,'[226]BG 2023'!K:K,'Clasificacion Balance '!D250),0)</f>
        <v>#VALUE!</v>
      </c>
    </row>
    <row r="251" spans="4:9">
      <c r="D251" s="401">
        <v>120101210080299</v>
      </c>
      <c r="E251" s="396">
        <f t="shared" si="6"/>
        <v>1</v>
      </c>
      <c r="F251" s="397" t="s">
        <v>1465</v>
      </c>
      <c r="G251" s="402" t="s">
        <v>1572</v>
      </c>
      <c r="H251" s="403">
        <f>IF(F251="S",SUMIFS('BG 2024'!G:G,'BG 2024'!B:B,'Clasificacion Balance '!D251),0)</f>
        <v>0</v>
      </c>
      <c r="I251" s="403" t="e">
        <f>IF(F251="S",SUMIFS('[226]BG 2023'!J:J,'[226]BG 2023'!K:K,'Clasificacion Balance '!D251),0)</f>
        <v>#VALUE!</v>
      </c>
    </row>
    <row r="252" spans="4:9">
      <c r="D252" s="401">
        <v>12010123</v>
      </c>
      <c r="E252" s="396">
        <f t="shared" si="6"/>
        <v>1</v>
      </c>
      <c r="F252" s="397" t="s">
        <v>1461</v>
      </c>
      <c r="G252" s="402" t="s">
        <v>1573</v>
      </c>
      <c r="H252" s="403">
        <f>IF(F252="S",SUMIFS('BG 2024'!G:G,'BG 2024'!B:B,'Clasificacion Balance '!D252),0)</f>
        <v>0</v>
      </c>
      <c r="I252" s="403">
        <f>IF(F252="S",SUMIFS('[226]BG 2023'!J:J,'[226]BG 2023'!K:K,'Clasificacion Balance '!D252),0)</f>
        <v>0</v>
      </c>
    </row>
    <row r="253" spans="4:9">
      <c r="D253" s="401">
        <v>12010123001</v>
      </c>
      <c r="E253" s="396">
        <f t="shared" si="6"/>
        <v>1</v>
      </c>
      <c r="F253" s="397" t="s">
        <v>1461</v>
      </c>
      <c r="G253" s="402" t="s">
        <v>1574</v>
      </c>
      <c r="H253" s="403">
        <f>IF(F253="S",SUMIFS('BG 2024'!G:G,'BG 2024'!B:B,'Clasificacion Balance '!D253),0)</f>
        <v>0</v>
      </c>
      <c r="I253" s="403">
        <f>IF(F253="S",SUMIFS('[226]BG 2023'!J:J,'[226]BG 2023'!K:K,'Clasificacion Balance '!D253),0)</f>
        <v>0</v>
      </c>
    </row>
    <row r="254" spans="4:9">
      <c r="D254" s="401">
        <v>1201012300101</v>
      </c>
      <c r="E254" s="396">
        <f t="shared" si="6"/>
        <v>1</v>
      </c>
      <c r="F254" s="397" t="s">
        <v>1461</v>
      </c>
      <c r="G254" s="402" t="s">
        <v>1574</v>
      </c>
      <c r="H254" s="403">
        <f>IF(F254="S",SUMIFS('BG 2024'!G:G,'BG 2024'!B:B,'Clasificacion Balance '!D254),0)</f>
        <v>0</v>
      </c>
      <c r="I254" s="403">
        <f>IF(F254="S",SUMIFS('[226]BG 2023'!J:J,'[226]BG 2023'!K:K,'Clasificacion Balance '!D254),0)</f>
        <v>0</v>
      </c>
    </row>
    <row r="255" spans="4:9">
      <c r="D255" s="401">
        <v>120101230010101</v>
      </c>
      <c r="E255" s="396">
        <f t="shared" si="6"/>
        <v>1</v>
      </c>
      <c r="F255" s="397" t="s">
        <v>1465</v>
      </c>
      <c r="G255" s="402" t="s">
        <v>1575</v>
      </c>
      <c r="H255" s="403">
        <f>IF(F255="S",SUMIFS('BG 2024'!G:G,'BG 2024'!B:B,'Clasificacion Balance '!D255),0)</f>
        <v>0</v>
      </c>
      <c r="I255" s="403" t="e">
        <f>IF(F255="S",SUMIFS('[226]BG 2023'!J:J,'[226]BG 2023'!K:K,'Clasificacion Balance '!D255),0)</f>
        <v>#VALUE!</v>
      </c>
    </row>
    <row r="256" spans="4:9">
      <c r="D256" s="401">
        <v>120101230010199</v>
      </c>
      <c r="E256" s="396">
        <f t="shared" si="6"/>
        <v>1</v>
      </c>
      <c r="F256" s="397" t="s">
        <v>1465</v>
      </c>
      <c r="G256" s="402" t="s">
        <v>1576</v>
      </c>
      <c r="H256" s="403">
        <f>IF(F256="S",SUMIFS('BG 2024'!G:G,'BG 2024'!B:B,'Clasificacion Balance '!D256),0)</f>
        <v>0</v>
      </c>
      <c r="I256" s="403" t="e">
        <f>IF(F256="S",SUMIFS('[226]BG 2023'!J:J,'[226]BG 2023'!K:K,'Clasificacion Balance '!D256),0)</f>
        <v>#VALUE!</v>
      </c>
    </row>
    <row r="257" spans="4:9">
      <c r="D257" s="401">
        <v>12010123002</v>
      </c>
      <c r="E257" s="396">
        <f t="shared" si="6"/>
        <v>1</v>
      </c>
      <c r="F257" s="397" t="s">
        <v>1461</v>
      </c>
      <c r="G257" s="402" t="s">
        <v>1577</v>
      </c>
      <c r="H257" s="403">
        <f>IF(F257="S",SUMIFS('BG 2024'!G:G,'BG 2024'!B:B,'Clasificacion Balance '!D257),0)</f>
        <v>0</v>
      </c>
      <c r="I257" s="403">
        <f>IF(F257="S",SUMIFS('[226]BG 2023'!J:J,'[226]BG 2023'!K:K,'Clasificacion Balance '!D257),0)</f>
        <v>0</v>
      </c>
    </row>
    <row r="258" spans="4:9">
      <c r="D258" s="401">
        <v>1201012300201</v>
      </c>
      <c r="E258" s="396">
        <f t="shared" si="6"/>
        <v>1</v>
      </c>
      <c r="F258" s="397" t="s">
        <v>1461</v>
      </c>
      <c r="G258" s="402" t="s">
        <v>1577</v>
      </c>
      <c r="H258" s="403">
        <f>IF(F258="S",SUMIFS('BG 2024'!G:G,'BG 2024'!B:B,'Clasificacion Balance '!D258),0)</f>
        <v>0</v>
      </c>
      <c r="I258" s="403">
        <f>IF(F258="S",SUMIFS('[226]BG 2023'!J:J,'[226]BG 2023'!K:K,'Clasificacion Balance '!D258),0)</f>
        <v>0</v>
      </c>
    </row>
    <row r="259" spans="4:9">
      <c r="D259" s="401">
        <v>120101230020101</v>
      </c>
      <c r="E259" s="396">
        <f t="shared" si="6"/>
        <v>1</v>
      </c>
      <c r="F259" s="397" t="s">
        <v>1465</v>
      </c>
      <c r="G259" s="402" t="s">
        <v>1578</v>
      </c>
      <c r="H259" s="403">
        <f>IF(F259="S",SUMIFS('BG 2024'!G:G,'BG 2024'!B:B,'Clasificacion Balance '!D259),0)</f>
        <v>0</v>
      </c>
      <c r="I259" s="403" t="e">
        <f>IF(F259="S",SUMIFS('[226]BG 2023'!J:J,'[226]BG 2023'!K:K,'Clasificacion Balance '!D259),0)</f>
        <v>#VALUE!</v>
      </c>
    </row>
    <row r="260" spans="4:9">
      <c r="D260" s="401">
        <v>120101230020199</v>
      </c>
      <c r="E260" s="396">
        <f t="shared" si="6"/>
        <v>1</v>
      </c>
      <c r="F260" s="397" t="s">
        <v>1465</v>
      </c>
      <c r="G260" s="402" t="s">
        <v>1579</v>
      </c>
      <c r="H260" s="403">
        <f>IF(F260="S",SUMIFS('BG 2024'!G:G,'BG 2024'!B:B,'Clasificacion Balance '!D260),0)</f>
        <v>0</v>
      </c>
      <c r="I260" s="403" t="e">
        <f>IF(F260="S",SUMIFS('[226]BG 2023'!J:J,'[226]BG 2023'!K:K,'Clasificacion Balance '!D260),0)</f>
        <v>#VALUE!</v>
      </c>
    </row>
    <row r="261" spans="4:9">
      <c r="D261" s="401">
        <v>12010123003</v>
      </c>
      <c r="E261" s="396">
        <f t="shared" si="6"/>
        <v>1</v>
      </c>
      <c r="F261" s="397" t="s">
        <v>1461</v>
      </c>
      <c r="G261" s="402" t="s">
        <v>1580</v>
      </c>
      <c r="H261" s="403">
        <f>IF(F261="S",SUMIFS('BG 2024'!G:G,'BG 2024'!B:B,'Clasificacion Balance '!D261),0)</f>
        <v>0</v>
      </c>
      <c r="I261" s="403">
        <f>IF(F261="S",SUMIFS('[226]BG 2023'!J:J,'[226]BG 2023'!K:K,'Clasificacion Balance '!D261),0)</f>
        <v>0</v>
      </c>
    </row>
    <row r="262" spans="4:9">
      <c r="D262" s="401">
        <v>1201012300301</v>
      </c>
      <c r="E262" s="396">
        <f t="shared" si="6"/>
        <v>1</v>
      </c>
      <c r="F262" s="397" t="s">
        <v>1461</v>
      </c>
      <c r="G262" s="402" t="s">
        <v>1580</v>
      </c>
      <c r="H262" s="403">
        <f>IF(F262="S",SUMIFS('BG 2024'!G:G,'BG 2024'!B:B,'Clasificacion Balance '!D262),0)</f>
        <v>0</v>
      </c>
      <c r="I262" s="403">
        <f>IF(F262="S",SUMIFS('[226]BG 2023'!J:J,'[226]BG 2023'!K:K,'Clasificacion Balance '!D262),0)</f>
        <v>0</v>
      </c>
    </row>
    <row r="263" spans="4:9">
      <c r="D263" s="401">
        <v>120101230030101</v>
      </c>
      <c r="E263" s="396">
        <f t="shared" si="6"/>
        <v>1</v>
      </c>
      <c r="F263" s="397" t="s">
        <v>1465</v>
      </c>
      <c r="G263" s="402" t="s">
        <v>1581</v>
      </c>
      <c r="H263" s="403">
        <f>IF(F263="S",SUMIFS('BG 2024'!G:G,'BG 2024'!B:B,'Clasificacion Balance '!D263),0)</f>
        <v>0</v>
      </c>
      <c r="I263" s="403" t="e">
        <f>IF(F263="S",SUMIFS('[226]BG 2023'!J:J,'[226]BG 2023'!K:K,'Clasificacion Balance '!D263),0)</f>
        <v>#VALUE!</v>
      </c>
    </row>
    <row r="264" spans="4:9">
      <c r="D264" s="401">
        <v>120101230030199</v>
      </c>
      <c r="E264" s="396">
        <f t="shared" si="6"/>
        <v>1</v>
      </c>
      <c r="F264" s="397" t="s">
        <v>1465</v>
      </c>
      <c r="G264" s="402" t="s">
        <v>1582</v>
      </c>
      <c r="H264" s="403">
        <f>IF(F264="S",SUMIFS('BG 2024'!G:G,'BG 2024'!B:B,'Clasificacion Balance '!D264),0)</f>
        <v>0</v>
      </c>
      <c r="I264" s="403" t="e">
        <f>IF(F264="S",SUMIFS('[226]BG 2023'!J:J,'[226]BG 2023'!K:K,'Clasificacion Balance '!D264),0)</f>
        <v>#VALUE!</v>
      </c>
    </row>
    <row r="265" spans="4:9">
      <c r="D265" s="401">
        <v>12010123004</v>
      </c>
      <c r="E265" s="396">
        <f t="shared" si="6"/>
        <v>1</v>
      </c>
      <c r="F265" s="397" t="s">
        <v>1461</v>
      </c>
      <c r="G265" s="402" t="s">
        <v>1583</v>
      </c>
      <c r="H265" s="403">
        <f>IF(F265="S",SUMIFS('BG 2024'!G:G,'BG 2024'!B:B,'Clasificacion Balance '!D265),0)</f>
        <v>0</v>
      </c>
      <c r="I265" s="403">
        <f>IF(F265="S",SUMIFS('[226]BG 2023'!J:J,'[226]BG 2023'!K:K,'Clasificacion Balance '!D265),0)</f>
        <v>0</v>
      </c>
    </row>
    <row r="266" spans="4:9">
      <c r="D266" s="401">
        <v>1201012300401</v>
      </c>
      <c r="E266" s="396">
        <f t="shared" si="6"/>
        <v>1</v>
      </c>
      <c r="F266" s="397" t="s">
        <v>1461</v>
      </c>
      <c r="G266" s="402" t="s">
        <v>1583</v>
      </c>
      <c r="H266" s="403">
        <f>IF(F266="S",SUMIFS('BG 2024'!G:G,'BG 2024'!B:B,'Clasificacion Balance '!D266),0)</f>
        <v>0</v>
      </c>
      <c r="I266" s="403">
        <f>IF(F266="S",SUMIFS('[226]BG 2023'!J:J,'[226]BG 2023'!K:K,'Clasificacion Balance '!D266),0)</f>
        <v>0</v>
      </c>
    </row>
    <row r="267" spans="4:9">
      <c r="D267" s="401">
        <v>120101230040101</v>
      </c>
      <c r="E267" s="396">
        <f t="shared" si="6"/>
        <v>1</v>
      </c>
      <c r="F267" s="397" t="s">
        <v>1465</v>
      </c>
      <c r="G267" s="402" t="s">
        <v>1584</v>
      </c>
      <c r="H267" s="403">
        <f>IF(F267="S",SUMIFS('BG 2024'!G:G,'BG 2024'!B:B,'Clasificacion Balance '!D267),0)</f>
        <v>0</v>
      </c>
      <c r="I267" s="403" t="e">
        <f>IF(F267="S",SUMIFS('[226]BG 2023'!J:J,'[226]BG 2023'!K:K,'Clasificacion Balance '!D267),0)</f>
        <v>#VALUE!</v>
      </c>
    </row>
    <row r="268" spans="4:9">
      <c r="D268" s="401">
        <v>120101230040199</v>
      </c>
      <c r="E268" s="396">
        <f t="shared" si="6"/>
        <v>1</v>
      </c>
      <c r="F268" s="397" t="s">
        <v>1465</v>
      </c>
      <c r="G268" s="402" t="s">
        <v>1585</v>
      </c>
      <c r="H268" s="403">
        <f>IF(F268="S",SUMIFS('BG 2024'!G:G,'BG 2024'!B:B,'Clasificacion Balance '!D268),0)</f>
        <v>0</v>
      </c>
      <c r="I268" s="403" t="e">
        <f>IF(F268="S",SUMIFS('[226]BG 2023'!J:J,'[226]BG 2023'!K:K,'Clasificacion Balance '!D268),0)</f>
        <v>#VALUE!</v>
      </c>
    </row>
    <row r="269" spans="4:9">
      <c r="D269" s="401">
        <v>12010123005</v>
      </c>
      <c r="E269" s="396">
        <f t="shared" si="6"/>
        <v>1</v>
      </c>
      <c r="F269" s="397" t="s">
        <v>1461</v>
      </c>
      <c r="G269" s="402" t="s">
        <v>1586</v>
      </c>
      <c r="H269" s="403">
        <f>IF(F269="S",SUMIFS('BG 2024'!G:G,'BG 2024'!B:B,'Clasificacion Balance '!D269),0)</f>
        <v>0</v>
      </c>
      <c r="I269" s="403">
        <f>IF(F269="S",SUMIFS('[226]BG 2023'!J:J,'[226]BG 2023'!K:K,'Clasificacion Balance '!D269),0)</f>
        <v>0</v>
      </c>
    </row>
    <row r="270" spans="4:9">
      <c r="D270" s="401">
        <v>1201012300501</v>
      </c>
      <c r="E270" s="396">
        <f t="shared" si="6"/>
        <v>1</v>
      </c>
      <c r="F270" s="397" t="s">
        <v>1461</v>
      </c>
      <c r="G270" s="402" t="s">
        <v>1586</v>
      </c>
      <c r="H270" s="403">
        <f>IF(F270="S",SUMIFS('BG 2024'!G:G,'BG 2024'!B:B,'Clasificacion Balance '!D270),0)</f>
        <v>0</v>
      </c>
      <c r="I270" s="403">
        <f>IF(F270="S",SUMIFS('[226]BG 2023'!J:J,'[226]BG 2023'!K:K,'Clasificacion Balance '!D270),0)</f>
        <v>0</v>
      </c>
    </row>
    <row r="271" spans="4:9">
      <c r="D271" s="401">
        <v>120101230050101</v>
      </c>
      <c r="E271" s="396">
        <f t="shared" si="6"/>
        <v>1</v>
      </c>
      <c r="F271" s="397" t="s">
        <v>1465</v>
      </c>
      <c r="G271" s="402" t="s">
        <v>1587</v>
      </c>
      <c r="H271" s="403">
        <f>IF(F271="S",SUMIFS('BG 2024'!G:G,'BG 2024'!B:B,'Clasificacion Balance '!D271),0)</f>
        <v>0</v>
      </c>
      <c r="I271" s="403" t="e">
        <f>IF(F271="S",SUMIFS('[226]BG 2023'!J:J,'[226]BG 2023'!K:K,'Clasificacion Balance '!D271),0)</f>
        <v>#VALUE!</v>
      </c>
    </row>
    <row r="272" spans="4:9">
      <c r="D272" s="401">
        <v>120101230050199</v>
      </c>
      <c r="E272" s="396">
        <f t="shared" si="6"/>
        <v>1</v>
      </c>
      <c r="F272" s="397" t="s">
        <v>1465</v>
      </c>
      <c r="G272" s="402" t="s">
        <v>1588</v>
      </c>
      <c r="H272" s="403">
        <f>IF(F272="S",SUMIFS('BG 2024'!G:G,'BG 2024'!B:B,'Clasificacion Balance '!D272),0)</f>
        <v>0</v>
      </c>
      <c r="I272" s="403" t="e">
        <f>IF(F272="S",SUMIFS('[226]BG 2023'!J:J,'[226]BG 2023'!K:K,'Clasificacion Balance '!D272),0)</f>
        <v>#VALUE!</v>
      </c>
    </row>
    <row r="273" spans="4:9">
      <c r="D273" s="401">
        <v>12010125</v>
      </c>
      <c r="E273" s="396">
        <f t="shared" si="6"/>
        <v>1</v>
      </c>
      <c r="F273" s="397" t="s">
        <v>1461</v>
      </c>
      <c r="G273" s="402" t="s">
        <v>1589</v>
      </c>
      <c r="H273" s="403">
        <f>IF(F273="S",SUMIFS('BG 2024'!G:G,'BG 2024'!B:B,'Clasificacion Balance '!D273),0)</f>
        <v>0</v>
      </c>
      <c r="I273" s="403">
        <f>IF(F273="S",SUMIFS('[226]BG 2023'!J:J,'[226]BG 2023'!K:K,'Clasificacion Balance '!D273),0)</f>
        <v>0</v>
      </c>
    </row>
    <row r="274" spans="4:9">
      <c r="D274" s="401">
        <v>12010125001</v>
      </c>
      <c r="E274" s="396">
        <f t="shared" si="6"/>
        <v>1</v>
      </c>
      <c r="F274" s="397" t="s">
        <v>1461</v>
      </c>
      <c r="G274" s="402" t="s">
        <v>1590</v>
      </c>
      <c r="H274" s="403">
        <f>IF(F274="S",SUMIFS('BG 2024'!G:G,'BG 2024'!B:B,'Clasificacion Balance '!D274),0)</f>
        <v>0</v>
      </c>
      <c r="I274" s="403">
        <f>IF(F274="S",SUMIFS('[226]BG 2023'!J:J,'[226]BG 2023'!K:K,'Clasificacion Balance '!D274),0)</f>
        <v>0</v>
      </c>
    </row>
    <row r="275" spans="4:9">
      <c r="D275" s="401">
        <v>1201012500101</v>
      </c>
      <c r="E275" s="396">
        <f t="shared" si="6"/>
        <v>1</v>
      </c>
      <c r="F275" s="397" t="s">
        <v>1461</v>
      </c>
      <c r="G275" s="402" t="s">
        <v>1590</v>
      </c>
      <c r="H275" s="403">
        <f>IF(F275="S",SUMIFS('BG 2024'!G:G,'BG 2024'!B:B,'Clasificacion Balance '!D275),0)</f>
        <v>0</v>
      </c>
      <c r="I275" s="403">
        <f>IF(F275="S",SUMIFS('[226]BG 2023'!J:J,'[226]BG 2023'!K:K,'Clasificacion Balance '!D275),0)</f>
        <v>0</v>
      </c>
    </row>
    <row r="276" spans="4:9">
      <c r="D276" s="401">
        <v>120101250010101</v>
      </c>
      <c r="E276" s="396">
        <f t="shared" si="6"/>
        <v>1</v>
      </c>
      <c r="F276" s="397" t="s">
        <v>1465</v>
      </c>
      <c r="G276" s="402" t="s">
        <v>1591</v>
      </c>
      <c r="H276" s="403">
        <f>IF(F276="S",SUMIFS('BG 2024'!G:G,'BG 2024'!B:B,'Clasificacion Balance '!D276),0)</f>
        <v>0</v>
      </c>
      <c r="I276" s="403" t="e">
        <f>IF(F276="S",SUMIFS('[226]BG 2023'!J:J,'[226]BG 2023'!K:K,'Clasificacion Balance '!D276),0)</f>
        <v>#VALUE!</v>
      </c>
    </row>
    <row r="277" spans="4:9">
      <c r="D277" s="401">
        <v>120101250010199</v>
      </c>
      <c r="E277" s="396">
        <f t="shared" si="6"/>
        <v>1</v>
      </c>
      <c r="F277" s="397" t="s">
        <v>1465</v>
      </c>
      <c r="G277" s="402" t="s">
        <v>1592</v>
      </c>
      <c r="H277" s="403">
        <f>IF(F277="S",SUMIFS('BG 2024'!G:G,'BG 2024'!B:B,'Clasificacion Balance '!D277),0)</f>
        <v>0</v>
      </c>
      <c r="I277" s="403" t="e">
        <f>IF(F277="S",SUMIFS('[226]BG 2023'!J:J,'[226]BG 2023'!K:K,'Clasificacion Balance '!D277),0)</f>
        <v>#VALUE!</v>
      </c>
    </row>
    <row r="278" spans="4:9">
      <c r="D278" s="401">
        <v>12010125002</v>
      </c>
      <c r="E278" s="396">
        <f t="shared" si="6"/>
        <v>1</v>
      </c>
      <c r="F278" s="397" t="s">
        <v>1461</v>
      </c>
      <c r="G278" s="402" t="s">
        <v>1593</v>
      </c>
      <c r="H278" s="403">
        <f>IF(F278="S",SUMIFS('BG 2024'!G:G,'BG 2024'!B:B,'Clasificacion Balance '!D278),0)</f>
        <v>0</v>
      </c>
      <c r="I278" s="403">
        <f>IF(F278="S",SUMIFS('[226]BG 2023'!J:J,'[226]BG 2023'!K:K,'Clasificacion Balance '!D278),0)</f>
        <v>0</v>
      </c>
    </row>
    <row r="279" spans="4:9">
      <c r="D279" s="401">
        <v>1201012500201</v>
      </c>
      <c r="E279" s="396">
        <f t="shared" si="6"/>
        <v>1</v>
      </c>
      <c r="F279" s="397" t="s">
        <v>1461</v>
      </c>
      <c r="G279" s="402" t="s">
        <v>1593</v>
      </c>
      <c r="H279" s="403">
        <f>IF(F279="S",SUMIFS('BG 2024'!G:G,'BG 2024'!B:B,'Clasificacion Balance '!D279),0)</f>
        <v>0</v>
      </c>
      <c r="I279" s="403">
        <f>IF(F279="S",SUMIFS('[226]BG 2023'!J:J,'[226]BG 2023'!K:K,'Clasificacion Balance '!D279),0)</f>
        <v>0</v>
      </c>
    </row>
    <row r="280" spans="4:9">
      <c r="D280" s="401">
        <v>120101250020101</v>
      </c>
      <c r="E280" s="396">
        <f t="shared" si="6"/>
        <v>1</v>
      </c>
      <c r="F280" s="397" t="s">
        <v>1465</v>
      </c>
      <c r="G280" s="402" t="s">
        <v>1594</v>
      </c>
      <c r="H280" s="403">
        <f>IF(F280="S",SUMIFS('BG 2024'!G:G,'BG 2024'!B:B,'Clasificacion Balance '!D280),0)</f>
        <v>0</v>
      </c>
      <c r="I280" s="403" t="e">
        <f>IF(F280="S",SUMIFS('[226]BG 2023'!J:J,'[226]BG 2023'!K:K,'Clasificacion Balance '!D280),0)</f>
        <v>#VALUE!</v>
      </c>
    </row>
    <row r="281" spans="4:9">
      <c r="D281" s="401">
        <v>120101250020199</v>
      </c>
      <c r="E281" s="396">
        <f t="shared" si="6"/>
        <v>1</v>
      </c>
      <c r="F281" s="397" t="s">
        <v>1465</v>
      </c>
      <c r="G281" s="402" t="s">
        <v>1595</v>
      </c>
      <c r="H281" s="403">
        <f>IF(F281="S",SUMIFS('BG 2024'!G:G,'BG 2024'!B:B,'Clasificacion Balance '!D281),0)</f>
        <v>0</v>
      </c>
      <c r="I281" s="403" t="e">
        <f>IF(F281="S",SUMIFS('[226]BG 2023'!J:J,'[226]BG 2023'!K:K,'Clasificacion Balance '!D281),0)</f>
        <v>#VALUE!</v>
      </c>
    </row>
    <row r="282" spans="4:9">
      <c r="D282" s="401">
        <v>12010127</v>
      </c>
      <c r="E282" s="396">
        <f t="shared" si="6"/>
        <v>1</v>
      </c>
      <c r="F282" s="397" t="s">
        <v>1461</v>
      </c>
      <c r="G282" s="402" t="s">
        <v>1596</v>
      </c>
      <c r="H282" s="403">
        <f>IF(F282="S",SUMIFS('BG 2024'!G:G,'BG 2024'!B:B,'Clasificacion Balance '!D282),0)</f>
        <v>0</v>
      </c>
      <c r="I282" s="403">
        <f>IF(F282="S",SUMIFS('[226]BG 2023'!J:J,'[226]BG 2023'!K:K,'Clasificacion Balance '!D282),0)</f>
        <v>0</v>
      </c>
    </row>
    <row r="283" spans="4:9">
      <c r="D283" s="401">
        <v>12010127001</v>
      </c>
      <c r="E283" s="396">
        <f t="shared" si="6"/>
        <v>1</v>
      </c>
      <c r="F283" s="397" t="s">
        <v>1461</v>
      </c>
      <c r="G283" s="402" t="s">
        <v>1597</v>
      </c>
      <c r="H283" s="403">
        <f>IF(F283="S",SUMIFS('BG 2024'!G:G,'BG 2024'!B:B,'Clasificacion Balance '!D283),0)</f>
        <v>0</v>
      </c>
      <c r="I283" s="403">
        <f>IF(F283="S",SUMIFS('[226]BG 2023'!J:J,'[226]BG 2023'!K:K,'Clasificacion Balance '!D283),0)</f>
        <v>0</v>
      </c>
    </row>
    <row r="284" spans="4:9">
      <c r="D284" s="401">
        <v>1201012700101</v>
      </c>
      <c r="E284" s="396">
        <f t="shared" si="6"/>
        <v>1</v>
      </c>
      <c r="F284" s="397" t="s">
        <v>1461</v>
      </c>
      <c r="G284" s="402" t="s">
        <v>1597</v>
      </c>
      <c r="H284" s="403">
        <f>IF(F284="S",SUMIFS('BG 2024'!G:G,'BG 2024'!B:B,'Clasificacion Balance '!D284),0)</f>
        <v>0</v>
      </c>
      <c r="I284" s="403">
        <f>IF(F284="S",SUMIFS('[226]BG 2023'!J:J,'[226]BG 2023'!K:K,'Clasificacion Balance '!D284),0)</f>
        <v>0</v>
      </c>
    </row>
    <row r="285" spans="4:9">
      <c r="D285" s="401">
        <v>120101270010101</v>
      </c>
      <c r="E285" s="396">
        <f t="shared" si="6"/>
        <v>1</v>
      </c>
      <c r="F285" s="397" t="s">
        <v>1465</v>
      </c>
      <c r="G285" s="402" t="s">
        <v>1598</v>
      </c>
      <c r="H285" s="403">
        <f>IF(F285="S",SUMIFS('BG 2024'!G:G,'BG 2024'!B:B,'Clasificacion Balance '!D285),0)</f>
        <v>0</v>
      </c>
      <c r="I285" s="403" t="e">
        <f>IF(F285="S",SUMIFS('[226]BG 2023'!J:J,'[226]BG 2023'!K:K,'Clasificacion Balance '!D285),0)</f>
        <v>#VALUE!</v>
      </c>
    </row>
    <row r="286" spans="4:9">
      <c r="D286" s="401">
        <v>120101270010199</v>
      </c>
      <c r="E286" s="396">
        <f t="shared" si="6"/>
        <v>1</v>
      </c>
      <c r="F286" s="397" t="s">
        <v>1465</v>
      </c>
      <c r="G286" s="402" t="s">
        <v>1599</v>
      </c>
      <c r="H286" s="403">
        <f>IF(F286="S",SUMIFS('BG 2024'!G:G,'BG 2024'!B:B,'Clasificacion Balance '!D286),0)</f>
        <v>0</v>
      </c>
      <c r="I286" s="403" t="e">
        <f>IF(F286="S",SUMIFS('[226]BG 2023'!J:J,'[226]BG 2023'!K:K,'Clasificacion Balance '!D286),0)</f>
        <v>#VALUE!</v>
      </c>
    </row>
    <row r="287" spans="4:9">
      <c r="D287" s="401">
        <v>12010129</v>
      </c>
      <c r="E287" s="396">
        <f t="shared" si="6"/>
        <v>1</v>
      </c>
      <c r="F287" s="397" t="s">
        <v>1461</v>
      </c>
      <c r="G287" s="402" t="s">
        <v>1600</v>
      </c>
      <c r="H287" s="403">
        <f>IF(F287="S",SUMIFS('BG 2024'!G:G,'BG 2024'!B:B,'Clasificacion Balance '!D287),0)</f>
        <v>0</v>
      </c>
      <c r="I287" s="403">
        <f>IF(F287="S",SUMIFS('[226]BG 2023'!J:J,'[226]BG 2023'!K:K,'Clasificacion Balance '!D287),0)</f>
        <v>0</v>
      </c>
    </row>
    <row r="288" spans="4:9">
      <c r="D288" s="401">
        <v>12010129001</v>
      </c>
      <c r="E288" s="396">
        <f t="shared" si="6"/>
        <v>1</v>
      </c>
      <c r="F288" s="397" t="s">
        <v>1461</v>
      </c>
      <c r="G288" s="402" t="s">
        <v>1601</v>
      </c>
      <c r="H288" s="403">
        <f>IF(F288="S",SUMIFS('BG 2024'!G:G,'BG 2024'!B:B,'Clasificacion Balance '!D288),0)</f>
        <v>0</v>
      </c>
      <c r="I288" s="403">
        <f>IF(F288="S",SUMIFS('[226]BG 2023'!J:J,'[226]BG 2023'!K:K,'Clasificacion Balance '!D288),0)</f>
        <v>0</v>
      </c>
    </row>
    <row r="289" spans="4:9">
      <c r="D289" s="401">
        <v>1201012900101</v>
      </c>
      <c r="E289" s="396">
        <f t="shared" si="6"/>
        <v>1</v>
      </c>
      <c r="F289" s="397" t="s">
        <v>1461</v>
      </c>
      <c r="G289" s="402" t="s">
        <v>1601</v>
      </c>
      <c r="H289" s="403">
        <f>IF(F289="S",SUMIFS('BG 2024'!G:G,'BG 2024'!B:B,'Clasificacion Balance '!D289),0)</f>
        <v>0</v>
      </c>
      <c r="I289" s="403">
        <f>IF(F289="S",SUMIFS('[226]BG 2023'!J:J,'[226]BG 2023'!K:K,'Clasificacion Balance '!D289),0)</f>
        <v>0</v>
      </c>
    </row>
    <row r="290" spans="4:9">
      <c r="D290" s="401">
        <v>120101290010101</v>
      </c>
      <c r="E290" s="396">
        <f t="shared" si="6"/>
        <v>1</v>
      </c>
      <c r="F290" s="397" t="s">
        <v>1465</v>
      </c>
      <c r="G290" s="402" t="s">
        <v>1602</v>
      </c>
      <c r="H290" s="403">
        <f>IF(F290="S",SUMIFS('BG 2024'!G:G,'BG 2024'!B:B,'Clasificacion Balance '!D290),0)</f>
        <v>0</v>
      </c>
      <c r="I290" s="403" t="e">
        <f>IF(F290="S",SUMIFS('[226]BG 2023'!J:J,'[226]BG 2023'!K:K,'Clasificacion Balance '!D290),0)</f>
        <v>#VALUE!</v>
      </c>
    </row>
    <row r="291" spans="4:9">
      <c r="D291" s="401">
        <v>120101290010199</v>
      </c>
      <c r="E291" s="396">
        <f t="shared" si="6"/>
        <v>1</v>
      </c>
      <c r="F291" s="397" t="s">
        <v>1465</v>
      </c>
      <c r="G291" s="402" t="s">
        <v>1603</v>
      </c>
      <c r="H291" s="403">
        <f>IF(F291="S",SUMIFS('BG 2024'!G:G,'BG 2024'!B:B,'Clasificacion Balance '!D291),0)</f>
        <v>0</v>
      </c>
      <c r="I291" s="403" t="e">
        <f>IF(F291="S",SUMIFS('[226]BG 2023'!J:J,'[226]BG 2023'!K:K,'Clasificacion Balance '!D291),0)</f>
        <v>#VALUE!</v>
      </c>
    </row>
    <row r="292" spans="4:9">
      <c r="D292" s="401">
        <v>12020</v>
      </c>
      <c r="E292" s="396">
        <f t="shared" si="6"/>
        <v>1</v>
      </c>
      <c r="F292" s="397" t="s">
        <v>1461</v>
      </c>
      <c r="G292" s="402" t="s">
        <v>880</v>
      </c>
      <c r="H292" s="403">
        <f>IF(F292="S",SUMIFS('BG 2024'!G:G,'BG 2024'!B:B,'Clasificacion Balance '!D292),0)</f>
        <v>0</v>
      </c>
      <c r="I292" s="403">
        <f>IF(F292="S",SUMIFS('[226]BG 2023'!J:J,'[226]BG 2023'!K:K,'Clasificacion Balance '!D292),0)</f>
        <v>0</v>
      </c>
    </row>
    <row r="293" spans="4:9">
      <c r="D293" s="401">
        <v>12020131</v>
      </c>
      <c r="E293" s="396">
        <f t="shared" si="6"/>
        <v>1</v>
      </c>
      <c r="F293" s="397" t="s">
        <v>1461</v>
      </c>
      <c r="G293" s="402" t="s">
        <v>1604</v>
      </c>
      <c r="H293" s="403">
        <f>IF(F293="S",SUMIFS('BG 2024'!G:G,'BG 2024'!B:B,'Clasificacion Balance '!D293),0)</f>
        <v>0</v>
      </c>
      <c r="I293" s="403">
        <f>IF(F293="S",SUMIFS('[226]BG 2023'!J:J,'[226]BG 2023'!K:K,'Clasificacion Balance '!D293),0)</f>
        <v>0</v>
      </c>
    </row>
    <row r="294" spans="4:9">
      <c r="D294" s="401">
        <v>12020131001</v>
      </c>
      <c r="E294" s="396">
        <f t="shared" si="6"/>
        <v>1</v>
      </c>
      <c r="F294" s="397" t="s">
        <v>1461</v>
      </c>
      <c r="G294" s="402" t="s">
        <v>1605</v>
      </c>
      <c r="H294" s="403">
        <f>IF(F294="S",SUMIFS('BG 2024'!G:G,'BG 2024'!B:B,'Clasificacion Balance '!D294),0)</f>
        <v>0</v>
      </c>
      <c r="I294" s="403">
        <f>IF(F294="S",SUMIFS('[226]BG 2023'!J:J,'[226]BG 2023'!K:K,'Clasificacion Balance '!D294),0)</f>
        <v>0</v>
      </c>
    </row>
    <row r="295" spans="4:9">
      <c r="D295" s="401">
        <v>1202013100101</v>
      </c>
      <c r="E295" s="396">
        <f t="shared" ref="E295:E358" si="7">+COUNTIF($D:$D,D295)</f>
        <v>1</v>
      </c>
      <c r="F295" s="397" t="s">
        <v>1461</v>
      </c>
      <c r="G295" s="402" t="s">
        <v>1605</v>
      </c>
      <c r="H295" s="403">
        <f>IF(F295="S",SUMIFS('BG 2024'!G:G,'BG 2024'!B:B,'Clasificacion Balance '!D295),0)</f>
        <v>0</v>
      </c>
      <c r="I295" s="403">
        <f>IF(F295="S",SUMIFS('[226]BG 2023'!J:J,'[226]BG 2023'!K:K,'Clasificacion Balance '!D295),0)</f>
        <v>0</v>
      </c>
    </row>
    <row r="296" spans="4:9">
      <c r="D296" s="401">
        <v>120201310010101</v>
      </c>
      <c r="E296" s="396">
        <f t="shared" si="7"/>
        <v>1</v>
      </c>
      <c r="F296" s="397" t="s">
        <v>1465</v>
      </c>
      <c r="G296" s="402" t="s">
        <v>1606</v>
      </c>
      <c r="H296" s="403">
        <f>IF(F296="S",SUMIFS('BG 2024'!G:G,'BG 2024'!B:B,'Clasificacion Balance '!D296),0)</f>
        <v>0</v>
      </c>
      <c r="I296" s="403" t="e">
        <f>IF(F296="S",SUMIFS('[226]BG 2023'!J:J,'[226]BG 2023'!K:K,'Clasificacion Balance '!D296),0)</f>
        <v>#VALUE!</v>
      </c>
    </row>
    <row r="297" spans="4:9">
      <c r="D297" s="401">
        <v>120201310010199</v>
      </c>
      <c r="E297" s="396">
        <f t="shared" si="7"/>
        <v>1</v>
      </c>
      <c r="F297" s="397" t="s">
        <v>1465</v>
      </c>
      <c r="G297" s="402" t="s">
        <v>1607</v>
      </c>
      <c r="H297" s="403">
        <f>IF(F297="S",SUMIFS('BG 2024'!G:G,'BG 2024'!B:B,'Clasificacion Balance '!D297),0)</f>
        <v>0</v>
      </c>
      <c r="I297" s="403" t="e">
        <f>IF(F297="S",SUMIFS('[226]BG 2023'!J:J,'[226]BG 2023'!K:K,'Clasificacion Balance '!D297),0)</f>
        <v>#VALUE!</v>
      </c>
    </row>
    <row r="298" spans="4:9">
      <c r="D298" s="401">
        <v>12020131002</v>
      </c>
      <c r="E298" s="396">
        <f t="shared" si="7"/>
        <v>1</v>
      </c>
      <c r="F298" s="397" t="s">
        <v>1461</v>
      </c>
      <c r="G298" s="402" t="s">
        <v>1608</v>
      </c>
      <c r="H298" s="403">
        <f>IF(F298="S",SUMIFS('BG 2024'!G:G,'BG 2024'!B:B,'Clasificacion Balance '!D298),0)</f>
        <v>0</v>
      </c>
      <c r="I298" s="403">
        <f>IF(F298="S",SUMIFS('[226]BG 2023'!J:J,'[226]BG 2023'!K:K,'Clasificacion Balance '!D298),0)</f>
        <v>0</v>
      </c>
    </row>
    <row r="299" spans="4:9">
      <c r="D299" s="401">
        <v>1202013100201</v>
      </c>
      <c r="E299" s="396">
        <f t="shared" si="7"/>
        <v>1</v>
      </c>
      <c r="F299" s="397" t="s">
        <v>1461</v>
      </c>
      <c r="G299" s="402" t="s">
        <v>1608</v>
      </c>
      <c r="H299" s="403">
        <f>IF(F299="S",SUMIFS('BG 2024'!G:G,'BG 2024'!B:B,'Clasificacion Balance '!D299),0)</f>
        <v>0</v>
      </c>
      <c r="I299" s="403">
        <f>IF(F299="S",SUMIFS('[226]BG 2023'!J:J,'[226]BG 2023'!K:K,'Clasificacion Balance '!D299),0)</f>
        <v>0</v>
      </c>
    </row>
    <row r="300" spans="4:9">
      <c r="D300" s="401">
        <v>120201310020101</v>
      </c>
      <c r="E300" s="396">
        <f t="shared" si="7"/>
        <v>1</v>
      </c>
      <c r="F300" s="397" t="s">
        <v>1465</v>
      </c>
      <c r="G300" s="402" t="s">
        <v>1609</v>
      </c>
      <c r="H300" s="403">
        <f>IF(F300="S",SUMIFS('BG 2024'!G:G,'BG 2024'!B:B,'Clasificacion Balance '!D300),0)</f>
        <v>0</v>
      </c>
      <c r="I300" s="403" t="e">
        <f>IF(F300="S",SUMIFS('[226]BG 2023'!J:J,'[226]BG 2023'!K:K,'Clasificacion Balance '!D300),0)</f>
        <v>#VALUE!</v>
      </c>
    </row>
    <row r="301" spans="4:9">
      <c r="D301" s="401">
        <v>120201310020199</v>
      </c>
      <c r="E301" s="396">
        <f t="shared" si="7"/>
        <v>1</v>
      </c>
      <c r="F301" s="397" t="s">
        <v>1465</v>
      </c>
      <c r="G301" s="402" t="s">
        <v>1610</v>
      </c>
      <c r="H301" s="403">
        <f>IF(F301="S",SUMIFS('BG 2024'!G:G,'BG 2024'!B:B,'Clasificacion Balance '!D301),0)</f>
        <v>0</v>
      </c>
      <c r="I301" s="403" t="e">
        <f>IF(F301="S",SUMIFS('[226]BG 2023'!J:J,'[226]BG 2023'!K:K,'Clasificacion Balance '!D301),0)</f>
        <v>#VALUE!</v>
      </c>
    </row>
    <row r="302" spans="4:9">
      <c r="D302" s="401">
        <v>12020131003</v>
      </c>
      <c r="E302" s="396">
        <f t="shared" si="7"/>
        <v>1</v>
      </c>
      <c r="F302" s="397" t="s">
        <v>1461</v>
      </c>
      <c r="G302" s="402" t="s">
        <v>1611</v>
      </c>
      <c r="H302" s="403">
        <f>IF(F302="S",SUMIFS('BG 2024'!G:G,'BG 2024'!B:B,'Clasificacion Balance '!D302),0)</f>
        <v>0</v>
      </c>
      <c r="I302" s="403">
        <f>IF(F302="S",SUMIFS('[226]BG 2023'!J:J,'[226]BG 2023'!K:K,'Clasificacion Balance '!D302),0)</f>
        <v>0</v>
      </c>
    </row>
    <row r="303" spans="4:9">
      <c r="D303" s="401">
        <v>1202013100301</v>
      </c>
      <c r="E303" s="396">
        <f t="shared" si="7"/>
        <v>1</v>
      </c>
      <c r="F303" s="397" t="s">
        <v>1461</v>
      </c>
      <c r="G303" s="402" t="s">
        <v>1611</v>
      </c>
      <c r="H303" s="403">
        <f>IF(F303="S",SUMIFS('BG 2024'!G:G,'BG 2024'!B:B,'Clasificacion Balance '!D303),0)</f>
        <v>0</v>
      </c>
      <c r="I303" s="403">
        <f>IF(F303="S",SUMIFS('[226]BG 2023'!J:J,'[226]BG 2023'!K:K,'Clasificacion Balance '!D303),0)</f>
        <v>0</v>
      </c>
    </row>
    <row r="304" spans="4:9">
      <c r="D304" s="401">
        <v>120201310030101</v>
      </c>
      <c r="E304" s="396">
        <f t="shared" si="7"/>
        <v>1</v>
      </c>
      <c r="F304" s="397" t="s">
        <v>1465</v>
      </c>
      <c r="G304" s="402" t="s">
        <v>1612</v>
      </c>
      <c r="H304" s="403">
        <f>IF(F304="S",SUMIFS('BG 2024'!G:G,'BG 2024'!B:B,'Clasificacion Balance '!D304),0)</f>
        <v>0</v>
      </c>
      <c r="I304" s="403" t="e">
        <f>IF(F304="S",SUMIFS('[226]BG 2023'!J:J,'[226]BG 2023'!K:K,'Clasificacion Balance '!D304),0)</f>
        <v>#VALUE!</v>
      </c>
    </row>
    <row r="305" spans="4:9">
      <c r="D305" s="401">
        <v>120201310030199</v>
      </c>
      <c r="E305" s="396">
        <f t="shared" si="7"/>
        <v>1</v>
      </c>
      <c r="F305" s="397" t="s">
        <v>1465</v>
      </c>
      <c r="G305" s="402" t="s">
        <v>1613</v>
      </c>
      <c r="H305" s="403">
        <f>IF(F305="S",SUMIFS('BG 2024'!G:G,'BG 2024'!B:B,'Clasificacion Balance '!D305),0)</f>
        <v>0</v>
      </c>
      <c r="I305" s="403" t="e">
        <f>IF(F305="S",SUMIFS('[226]BG 2023'!J:J,'[226]BG 2023'!K:K,'Clasificacion Balance '!D305),0)</f>
        <v>#VALUE!</v>
      </c>
    </row>
    <row r="306" spans="4:9">
      <c r="D306" s="401">
        <v>12020131004</v>
      </c>
      <c r="E306" s="396">
        <f t="shared" si="7"/>
        <v>1</v>
      </c>
      <c r="F306" s="397" t="s">
        <v>1461</v>
      </c>
      <c r="G306" s="402" t="s">
        <v>1614</v>
      </c>
      <c r="H306" s="403">
        <f>IF(F306="S",SUMIFS('BG 2024'!G:G,'BG 2024'!B:B,'Clasificacion Balance '!D306),0)</f>
        <v>0</v>
      </c>
      <c r="I306" s="403">
        <f>IF(F306="S",SUMIFS('[226]BG 2023'!J:J,'[226]BG 2023'!K:K,'Clasificacion Balance '!D306),0)</f>
        <v>0</v>
      </c>
    </row>
    <row r="307" spans="4:9">
      <c r="D307" s="401">
        <v>1202013100401</v>
      </c>
      <c r="E307" s="396">
        <f t="shared" si="7"/>
        <v>1</v>
      </c>
      <c r="F307" s="397" t="s">
        <v>1461</v>
      </c>
      <c r="G307" s="402" t="s">
        <v>1614</v>
      </c>
      <c r="H307" s="403">
        <f>IF(F307="S",SUMIFS('BG 2024'!G:G,'BG 2024'!B:B,'Clasificacion Balance '!D307),0)</f>
        <v>0</v>
      </c>
      <c r="I307" s="403">
        <f>IF(F307="S",SUMIFS('[226]BG 2023'!J:J,'[226]BG 2023'!K:K,'Clasificacion Balance '!D307),0)</f>
        <v>0</v>
      </c>
    </row>
    <row r="308" spans="4:9">
      <c r="D308" s="401">
        <v>120201310040101</v>
      </c>
      <c r="E308" s="396">
        <f t="shared" si="7"/>
        <v>1</v>
      </c>
      <c r="F308" s="397" t="s">
        <v>1465</v>
      </c>
      <c r="G308" s="402" t="s">
        <v>1615</v>
      </c>
      <c r="H308" s="403">
        <f>IF(F308="S",SUMIFS('BG 2024'!G:G,'BG 2024'!B:B,'Clasificacion Balance '!D308),0)</f>
        <v>0</v>
      </c>
      <c r="I308" s="403" t="e">
        <f>IF(F308="S",SUMIFS('[226]BG 2023'!J:J,'[226]BG 2023'!K:K,'Clasificacion Balance '!D308),0)</f>
        <v>#VALUE!</v>
      </c>
    </row>
    <row r="309" spans="4:9">
      <c r="D309" s="401">
        <v>120201310040199</v>
      </c>
      <c r="E309" s="396">
        <f t="shared" si="7"/>
        <v>1</v>
      </c>
      <c r="F309" s="397" t="s">
        <v>1465</v>
      </c>
      <c r="G309" s="402" t="s">
        <v>1616</v>
      </c>
      <c r="H309" s="403">
        <f>IF(F309="S",SUMIFS('BG 2024'!G:G,'BG 2024'!B:B,'Clasificacion Balance '!D309),0)</f>
        <v>0</v>
      </c>
      <c r="I309" s="403" t="e">
        <f>IF(F309="S",SUMIFS('[226]BG 2023'!J:J,'[226]BG 2023'!K:K,'Clasificacion Balance '!D309),0)</f>
        <v>#VALUE!</v>
      </c>
    </row>
    <row r="310" spans="4:9">
      <c r="D310" s="401">
        <v>12020131005</v>
      </c>
      <c r="E310" s="396">
        <f t="shared" si="7"/>
        <v>1</v>
      </c>
      <c r="F310" s="397" t="s">
        <v>1461</v>
      </c>
      <c r="G310" s="402" t="s">
        <v>1617</v>
      </c>
      <c r="H310" s="403">
        <f>IF(F310="S",SUMIFS('BG 2024'!G:G,'BG 2024'!B:B,'Clasificacion Balance '!D310),0)</f>
        <v>0</v>
      </c>
      <c r="I310" s="403">
        <f>IF(F310="S",SUMIFS('[226]BG 2023'!J:J,'[226]BG 2023'!K:K,'Clasificacion Balance '!D310),0)</f>
        <v>0</v>
      </c>
    </row>
    <row r="311" spans="4:9">
      <c r="D311" s="401">
        <v>1202013100501</v>
      </c>
      <c r="E311" s="396">
        <f t="shared" si="7"/>
        <v>1</v>
      </c>
      <c r="F311" s="397" t="s">
        <v>1461</v>
      </c>
      <c r="G311" s="402" t="s">
        <v>1617</v>
      </c>
      <c r="H311" s="403">
        <f>IF(F311="S",SUMIFS('BG 2024'!G:G,'BG 2024'!B:B,'Clasificacion Balance '!D311),0)</f>
        <v>0</v>
      </c>
      <c r="I311" s="403">
        <f>IF(F311="S",SUMIFS('[226]BG 2023'!J:J,'[226]BG 2023'!K:K,'Clasificacion Balance '!D311),0)</f>
        <v>0</v>
      </c>
    </row>
    <row r="312" spans="4:9">
      <c r="D312" s="401">
        <v>120201310050101</v>
      </c>
      <c r="E312" s="396">
        <f t="shared" si="7"/>
        <v>1</v>
      </c>
      <c r="F312" s="397" t="s">
        <v>1465</v>
      </c>
      <c r="G312" s="402" t="s">
        <v>1618</v>
      </c>
      <c r="H312" s="403">
        <f>IF(F312="S",SUMIFS('BG 2024'!G:G,'BG 2024'!B:B,'Clasificacion Balance '!D312),0)</f>
        <v>0</v>
      </c>
      <c r="I312" s="403" t="e">
        <f>IF(F312="S",SUMIFS('[226]BG 2023'!J:J,'[226]BG 2023'!K:K,'Clasificacion Balance '!D312),0)</f>
        <v>#VALUE!</v>
      </c>
    </row>
    <row r="313" spans="4:9">
      <c r="D313" s="401">
        <v>120201310050199</v>
      </c>
      <c r="E313" s="396">
        <f t="shared" si="7"/>
        <v>1</v>
      </c>
      <c r="F313" s="397" t="s">
        <v>1465</v>
      </c>
      <c r="G313" s="402" t="s">
        <v>1619</v>
      </c>
      <c r="H313" s="403">
        <f>IF(F313="S",SUMIFS('BG 2024'!G:G,'BG 2024'!B:B,'Clasificacion Balance '!D313),0)</f>
        <v>0</v>
      </c>
      <c r="I313" s="403" t="e">
        <f>IF(F313="S",SUMIFS('[226]BG 2023'!J:J,'[226]BG 2023'!K:K,'Clasificacion Balance '!D313),0)</f>
        <v>#VALUE!</v>
      </c>
    </row>
    <row r="314" spans="4:9">
      <c r="D314" s="401">
        <v>12020131006</v>
      </c>
      <c r="E314" s="396">
        <f t="shared" si="7"/>
        <v>1</v>
      </c>
      <c r="F314" s="397" t="s">
        <v>1461</v>
      </c>
      <c r="G314" s="402" t="s">
        <v>1620</v>
      </c>
      <c r="H314" s="403">
        <f>IF(F314="S",SUMIFS('BG 2024'!G:G,'BG 2024'!B:B,'Clasificacion Balance '!D314),0)</f>
        <v>0</v>
      </c>
      <c r="I314" s="403">
        <f>IF(F314="S",SUMIFS('[226]BG 2023'!J:J,'[226]BG 2023'!K:K,'Clasificacion Balance '!D314),0)</f>
        <v>0</v>
      </c>
    </row>
    <row r="315" spans="4:9">
      <c r="D315" s="401">
        <v>1202013100601</v>
      </c>
      <c r="E315" s="396">
        <f t="shared" si="7"/>
        <v>1</v>
      </c>
      <c r="F315" s="397" t="s">
        <v>1461</v>
      </c>
      <c r="G315" s="402" t="s">
        <v>1620</v>
      </c>
      <c r="H315" s="403">
        <f>IF(F315="S",SUMIFS('BG 2024'!G:G,'BG 2024'!B:B,'Clasificacion Balance '!D315),0)</f>
        <v>0</v>
      </c>
      <c r="I315" s="403">
        <f>IF(F315="S",SUMIFS('[226]BG 2023'!J:J,'[226]BG 2023'!K:K,'Clasificacion Balance '!D315),0)</f>
        <v>0</v>
      </c>
    </row>
    <row r="316" spans="4:9">
      <c r="D316" s="401">
        <v>120201310060101</v>
      </c>
      <c r="E316" s="396">
        <f t="shared" si="7"/>
        <v>1</v>
      </c>
      <c r="F316" s="397" t="s">
        <v>1465</v>
      </c>
      <c r="G316" s="402" t="s">
        <v>1621</v>
      </c>
      <c r="H316" s="403">
        <f>IF(F316="S",SUMIFS('BG 2024'!G:G,'BG 2024'!B:B,'Clasificacion Balance '!D316),0)</f>
        <v>0</v>
      </c>
      <c r="I316" s="403" t="e">
        <f>IF(F316="S",SUMIFS('[226]BG 2023'!J:J,'[226]BG 2023'!K:K,'Clasificacion Balance '!D316),0)</f>
        <v>#VALUE!</v>
      </c>
    </row>
    <row r="317" spans="4:9">
      <c r="D317" s="401">
        <v>120201310060199</v>
      </c>
      <c r="E317" s="396">
        <f t="shared" si="7"/>
        <v>1</v>
      </c>
      <c r="F317" s="397" t="s">
        <v>1465</v>
      </c>
      <c r="G317" s="402" t="s">
        <v>1622</v>
      </c>
      <c r="H317" s="403">
        <f>IF(F317="S",SUMIFS('BG 2024'!G:G,'BG 2024'!B:B,'Clasificacion Balance '!D317),0)</f>
        <v>0</v>
      </c>
      <c r="I317" s="403" t="e">
        <f>IF(F317="S",SUMIFS('[226]BG 2023'!J:J,'[226]BG 2023'!K:K,'Clasificacion Balance '!D317),0)</f>
        <v>#VALUE!</v>
      </c>
    </row>
    <row r="318" spans="4:9">
      <c r="D318" s="401">
        <v>12020131007</v>
      </c>
      <c r="E318" s="396">
        <f t="shared" si="7"/>
        <v>1</v>
      </c>
      <c r="F318" s="397" t="s">
        <v>1461</v>
      </c>
      <c r="G318" s="402" t="s">
        <v>1623</v>
      </c>
      <c r="H318" s="403">
        <f>IF(F318="S",SUMIFS('BG 2024'!G:G,'BG 2024'!B:B,'Clasificacion Balance '!D318),0)</f>
        <v>0</v>
      </c>
      <c r="I318" s="403">
        <f>IF(F318="S",SUMIFS('[226]BG 2023'!J:J,'[226]BG 2023'!K:K,'Clasificacion Balance '!D318),0)</f>
        <v>0</v>
      </c>
    </row>
    <row r="319" spans="4:9">
      <c r="D319" s="401">
        <v>1202013100701</v>
      </c>
      <c r="E319" s="396">
        <f t="shared" si="7"/>
        <v>1</v>
      </c>
      <c r="F319" s="397" t="s">
        <v>1461</v>
      </c>
      <c r="G319" s="402" t="s">
        <v>1623</v>
      </c>
      <c r="H319" s="403">
        <f>IF(F319="S",SUMIFS('BG 2024'!G:G,'BG 2024'!B:B,'Clasificacion Balance '!D319),0)</f>
        <v>0</v>
      </c>
      <c r="I319" s="403">
        <f>IF(F319="S",SUMIFS('[226]BG 2023'!J:J,'[226]BG 2023'!K:K,'Clasificacion Balance '!D319),0)</f>
        <v>0</v>
      </c>
    </row>
    <row r="320" spans="4:9">
      <c r="D320" s="401">
        <v>120201310070101</v>
      </c>
      <c r="E320" s="396">
        <f t="shared" si="7"/>
        <v>1</v>
      </c>
      <c r="F320" s="397" t="s">
        <v>1465</v>
      </c>
      <c r="G320" s="402" t="s">
        <v>1624</v>
      </c>
      <c r="H320" s="403">
        <f>IF(F320="S",SUMIFS('BG 2024'!G:G,'BG 2024'!B:B,'Clasificacion Balance '!D320),0)</f>
        <v>0</v>
      </c>
      <c r="I320" s="403" t="e">
        <f>IF(F320="S",SUMIFS('[226]BG 2023'!J:J,'[226]BG 2023'!K:K,'Clasificacion Balance '!D320),0)</f>
        <v>#VALUE!</v>
      </c>
    </row>
    <row r="321" spans="4:9">
      <c r="D321" s="401">
        <v>120201310070199</v>
      </c>
      <c r="E321" s="396">
        <f t="shared" si="7"/>
        <v>1</v>
      </c>
      <c r="F321" s="397" t="s">
        <v>1465</v>
      </c>
      <c r="G321" s="402" t="s">
        <v>1625</v>
      </c>
      <c r="H321" s="403">
        <f>IF(F321="S",SUMIFS('BG 2024'!G:G,'BG 2024'!B:B,'Clasificacion Balance '!D321),0)</f>
        <v>0</v>
      </c>
      <c r="I321" s="403" t="e">
        <f>IF(F321="S",SUMIFS('[226]BG 2023'!J:J,'[226]BG 2023'!K:K,'Clasificacion Balance '!D321),0)</f>
        <v>#VALUE!</v>
      </c>
    </row>
    <row r="322" spans="4:9">
      <c r="D322" s="401">
        <v>12020131008</v>
      </c>
      <c r="E322" s="396">
        <f t="shared" si="7"/>
        <v>1</v>
      </c>
      <c r="F322" s="397" t="s">
        <v>1461</v>
      </c>
      <c r="G322" s="402" t="s">
        <v>1626</v>
      </c>
      <c r="H322" s="403">
        <f>IF(F322="S",SUMIFS('BG 2024'!G:G,'BG 2024'!B:B,'Clasificacion Balance '!D322),0)</f>
        <v>0</v>
      </c>
      <c r="I322" s="403">
        <f>IF(F322="S",SUMIFS('[226]BG 2023'!J:J,'[226]BG 2023'!K:K,'Clasificacion Balance '!D322),0)</f>
        <v>0</v>
      </c>
    </row>
    <row r="323" spans="4:9">
      <c r="D323" s="401">
        <v>1202013100801</v>
      </c>
      <c r="E323" s="396">
        <f t="shared" si="7"/>
        <v>1</v>
      </c>
      <c r="F323" s="397" t="s">
        <v>1461</v>
      </c>
      <c r="G323" s="402" t="s">
        <v>1626</v>
      </c>
      <c r="H323" s="403">
        <f>IF(F323="S",SUMIFS('BG 2024'!G:G,'BG 2024'!B:B,'Clasificacion Balance '!D323),0)</f>
        <v>0</v>
      </c>
      <c r="I323" s="403">
        <f>IF(F323="S",SUMIFS('[226]BG 2023'!J:J,'[226]BG 2023'!K:K,'Clasificacion Balance '!D323),0)</f>
        <v>0</v>
      </c>
    </row>
    <row r="324" spans="4:9">
      <c r="D324" s="401">
        <v>120201310080101</v>
      </c>
      <c r="E324" s="396">
        <f t="shared" si="7"/>
        <v>1</v>
      </c>
      <c r="F324" s="397" t="s">
        <v>1465</v>
      </c>
      <c r="G324" s="402" t="s">
        <v>1627</v>
      </c>
      <c r="H324" s="403">
        <f>IF(F324="S",SUMIFS('BG 2024'!G:G,'BG 2024'!B:B,'Clasificacion Balance '!D324),0)</f>
        <v>0</v>
      </c>
      <c r="I324" s="403" t="e">
        <f>IF(F324="S",SUMIFS('[226]BG 2023'!J:J,'[226]BG 2023'!K:K,'Clasificacion Balance '!D324),0)</f>
        <v>#VALUE!</v>
      </c>
    </row>
    <row r="325" spans="4:9">
      <c r="D325" s="401">
        <v>120201310080199</v>
      </c>
      <c r="E325" s="396">
        <f t="shared" si="7"/>
        <v>1</v>
      </c>
      <c r="F325" s="397" t="s">
        <v>1465</v>
      </c>
      <c r="G325" s="402" t="s">
        <v>1628</v>
      </c>
      <c r="H325" s="403">
        <f>IF(F325="S",SUMIFS('BG 2024'!G:G,'BG 2024'!B:B,'Clasificacion Balance '!D325),0)</f>
        <v>0</v>
      </c>
      <c r="I325" s="403" t="e">
        <f>IF(F325="S",SUMIFS('[226]BG 2023'!J:J,'[226]BG 2023'!K:K,'Clasificacion Balance '!D325),0)</f>
        <v>#VALUE!</v>
      </c>
    </row>
    <row r="326" spans="4:9">
      <c r="D326" s="401">
        <v>12020131009</v>
      </c>
      <c r="E326" s="396">
        <f t="shared" si="7"/>
        <v>1</v>
      </c>
      <c r="F326" s="397" t="s">
        <v>1461</v>
      </c>
      <c r="G326" s="402" t="s">
        <v>1629</v>
      </c>
      <c r="H326" s="403">
        <f>IF(F326="S",SUMIFS('BG 2024'!G:G,'BG 2024'!B:B,'Clasificacion Balance '!D326),0)</f>
        <v>0</v>
      </c>
      <c r="I326" s="403">
        <f>IF(F326="S",SUMIFS('[226]BG 2023'!J:J,'[226]BG 2023'!K:K,'Clasificacion Balance '!D326),0)</f>
        <v>0</v>
      </c>
    </row>
    <row r="327" spans="4:9">
      <c r="D327" s="401">
        <v>1202013100901</v>
      </c>
      <c r="E327" s="396">
        <f t="shared" si="7"/>
        <v>1</v>
      </c>
      <c r="F327" s="397" t="s">
        <v>1461</v>
      </c>
      <c r="G327" s="402" t="s">
        <v>1629</v>
      </c>
      <c r="H327" s="403">
        <f>IF(F327="S",SUMIFS('BG 2024'!G:G,'BG 2024'!B:B,'Clasificacion Balance '!D327),0)</f>
        <v>0</v>
      </c>
      <c r="I327" s="403">
        <f>IF(F327="S",SUMIFS('[226]BG 2023'!J:J,'[226]BG 2023'!K:K,'Clasificacion Balance '!D327),0)</f>
        <v>0</v>
      </c>
    </row>
    <row r="328" spans="4:9">
      <c r="D328" s="401">
        <v>120201310090101</v>
      </c>
      <c r="E328" s="396">
        <f t="shared" si="7"/>
        <v>1</v>
      </c>
      <c r="F328" s="397" t="s">
        <v>1465</v>
      </c>
      <c r="G328" s="402" t="s">
        <v>1630</v>
      </c>
      <c r="H328" s="403">
        <f>IF(F328="S",SUMIFS('BG 2024'!G:G,'BG 2024'!B:B,'Clasificacion Balance '!D328),0)</f>
        <v>0</v>
      </c>
      <c r="I328" s="403" t="e">
        <f>IF(F328="S",SUMIFS('[226]BG 2023'!J:J,'[226]BG 2023'!K:K,'Clasificacion Balance '!D328),0)</f>
        <v>#VALUE!</v>
      </c>
    </row>
    <row r="329" spans="4:9">
      <c r="D329" s="401">
        <v>120201310090199</v>
      </c>
      <c r="E329" s="396">
        <f t="shared" si="7"/>
        <v>1</v>
      </c>
      <c r="F329" s="397" t="s">
        <v>1465</v>
      </c>
      <c r="G329" s="402" t="s">
        <v>1631</v>
      </c>
      <c r="H329" s="403">
        <f>IF(F329="S",SUMIFS('BG 2024'!G:G,'BG 2024'!B:B,'Clasificacion Balance '!D329),0)</f>
        <v>0</v>
      </c>
      <c r="I329" s="403" t="e">
        <f>IF(F329="S",SUMIFS('[226]BG 2023'!J:J,'[226]BG 2023'!K:K,'Clasificacion Balance '!D329),0)</f>
        <v>#VALUE!</v>
      </c>
    </row>
    <row r="330" spans="4:9">
      <c r="D330" s="401">
        <v>12020131010</v>
      </c>
      <c r="E330" s="396">
        <f t="shared" si="7"/>
        <v>1</v>
      </c>
      <c r="F330" s="397" t="s">
        <v>1461</v>
      </c>
      <c r="G330" s="402" t="s">
        <v>1632</v>
      </c>
      <c r="H330" s="403">
        <f>IF(F330="S",SUMIFS('BG 2024'!G:G,'BG 2024'!B:B,'Clasificacion Balance '!D330),0)</f>
        <v>0</v>
      </c>
      <c r="I330" s="403">
        <f>IF(F330="S",SUMIFS('[226]BG 2023'!J:J,'[226]BG 2023'!K:K,'Clasificacion Balance '!D330),0)</f>
        <v>0</v>
      </c>
    </row>
    <row r="331" spans="4:9">
      <c r="D331" s="401">
        <v>1202013101001</v>
      </c>
      <c r="E331" s="396">
        <f t="shared" si="7"/>
        <v>1</v>
      </c>
      <c r="F331" s="397" t="s">
        <v>1461</v>
      </c>
      <c r="G331" s="402" t="s">
        <v>1632</v>
      </c>
      <c r="H331" s="403">
        <f>IF(F331="S",SUMIFS('BG 2024'!G:G,'BG 2024'!B:B,'Clasificacion Balance '!D331),0)</f>
        <v>0</v>
      </c>
      <c r="I331" s="403">
        <f>IF(F331="S",SUMIFS('[226]BG 2023'!J:J,'[226]BG 2023'!K:K,'Clasificacion Balance '!D331),0)</f>
        <v>0</v>
      </c>
    </row>
    <row r="332" spans="4:9">
      <c r="D332" s="401">
        <v>120201310100101</v>
      </c>
      <c r="E332" s="396">
        <f t="shared" si="7"/>
        <v>1</v>
      </c>
      <c r="F332" s="397" t="s">
        <v>1465</v>
      </c>
      <c r="G332" s="402" t="s">
        <v>1633</v>
      </c>
      <c r="H332" s="403">
        <f>IF(F332="S",SUMIFS('BG 2024'!G:G,'BG 2024'!B:B,'Clasificacion Balance '!D332),0)</f>
        <v>0</v>
      </c>
      <c r="I332" s="403" t="e">
        <f>IF(F332="S",SUMIFS('[226]BG 2023'!J:J,'[226]BG 2023'!K:K,'Clasificacion Balance '!D332),0)</f>
        <v>#VALUE!</v>
      </c>
    </row>
    <row r="333" spans="4:9">
      <c r="D333" s="401">
        <v>120201310100199</v>
      </c>
      <c r="E333" s="396">
        <f t="shared" si="7"/>
        <v>1</v>
      </c>
      <c r="F333" s="397" t="s">
        <v>1465</v>
      </c>
      <c r="G333" s="402" t="s">
        <v>1634</v>
      </c>
      <c r="H333" s="403">
        <f>IF(F333="S",SUMIFS('BG 2024'!G:G,'BG 2024'!B:B,'Clasificacion Balance '!D333),0)</f>
        <v>0</v>
      </c>
      <c r="I333" s="403" t="e">
        <f>IF(F333="S",SUMIFS('[226]BG 2023'!J:J,'[226]BG 2023'!K:K,'Clasificacion Balance '!D333),0)</f>
        <v>#VALUE!</v>
      </c>
    </row>
    <row r="334" spans="4:9">
      <c r="D334" s="401">
        <v>12020131011</v>
      </c>
      <c r="E334" s="396">
        <f t="shared" si="7"/>
        <v>1</v>
      </c>
      <c r="F334" s="397" t="s">
        <v>1461</v>
      </c>
      <c r="G334" s="402" t="s">
        <v>1635</v>
      </c>
      <c r="H334" s="403">
        <f>IF(F334="S",SUMIFS('BG 2024'!G:G,'BG 2024'!B:B,'Clasificacion Balance '!D334),0)</f>
        <v>0</v>
      </c>
      <c r="I334" s="403">
        <f>IF(F334="S",SUMIFS('[226]BG 2023'!J:J,'[226]BG 2023'!K:K,'Clasificacion Balance '!D334),0)</f>
        <v>0</v>
      </c>
    </row>
    <row r="335" spans="4:9">
      <c r="D335" s="401">
        <v>1202013101101</v>
      </c>
      <c r="E335" s="396">
        <f t="shared" si="7"/>
        <v>1</v>
      </c>
      <c r="F335" s="397" t="s">
        <v>1461</v>
      </c>
      <c r="G335" s="402" t="s">
        <v>1635</v>
      </c>
      <c r="H335" s="403">
        <f>IF(F335="S",SUMIFS('BG 2024'!G:G,'BG 2024'!B:B,'Clasificacion Balance '!D335),0)</f>
        <v>0</v>
      </c>
      <c r="I335" s="403">
        <f>IF(F335="S",SUMIFS('[226]BG 2023'!J:J,'[226]BG 2023'!K:K,'Clasificacion Balance '!D335),0)</f>
        <v>0</v>
      </c>
    </row>
    <row r="336" spans="4:9">
      <c r="D336" s="401">
        <v>120201310110101</v>
      </c>
      <c r="E336" s="396">
        <f t="shared" si="7"/>
        <v>1</v>
      </c>
      <c r="F336" s="397" t="s">
        <v>1465</v>
      </c>
      <c r="G336" s="402" t="s">
        <v>1636</v>
      </c>
      <c r="H336" s="403">
        <f>IF(F336="S",SUMIFS('BG 2024'!G:G,'BG 2024'!B:B,'Clasificacion Balance '!D336),0)</f>
        <v>0</v>
      </c>
      <c r="I336" s="403" t="e">
        <f>IF(F336="S",SUMIFS('[226]BG 2023'!J:J,'[226]BG 2023'!K:K,'Clasificacion Balance '!D336),0)</f>
        <v>#VALUE!</v>
      </c>
    </row>
    <row r="337" spans="4:9">
      <c r="D337" s="401">
        <v>120201310110199</v>
      </c>
      <c r="E337" s="396">
        <f t="shared" si="7"/>
        <v>1</v>
      </c>
      <c r="F337" s="397" t="s">
        <v>1465</v>
      </c>
      <c r="G337" s="402" t="s">
        <v>1637</v>
      </c>
      <c r="H337" s="403">
        <f>IF(F337="S",SUMIFS('BG 2024'!G:G,'BG 2024'!B:B,'Clasificacion Balance '!D337),0)</f>
        <v>0</v>
      </c>
      <c r="I337" s="403" t="e">
        <f>IF(F337="S",SUMIFS('[226]BG 2023'!J:J,'[226]BG 2023'!K:K,'Clasificacion Balance '!D337),0)</f>
        <v>#VALUE!</v>
      </c>
    </row>
    <row r="338" spans="4:9">
      <c r="D338" s="401">
        <v>12020131012</v>
      </c>
      <c r="E338" s="396">
        <f t="shared" si="7"/>
        <v>1</v>
      </c>
      <c r="F338" s="397" t="s">
        <v>1461</v>
      </c>
      <c r="G338" s="402" t="s">
        <v>1638</v>
      </c>
      <c r="H338" s="403">
        <f>IF(F338="S",SUMIFS('BG 2024'!G:G,'BG 2024'!B:B,'Clasificacion Balance '!D338),0)</f>
        <v>0</v>
      </c>
      <c r="I338" s="403">
        <f>IF(F338="S",SUMIFS('[226]BG 2023'!J:J,'[226]BG 2023'!K:K,'Clasificacion Balance '!D338),0)</f>
        <v>0</v>
      </c>
    </row>
    <row r="339" spans="4:9">
      <c r="D339" s="401">
        <v>1202013101201</v>
      </c>
      <c r="E339" s="396">
        <f t="shared" si="7"/>
        <v>1</v>
      </c>
      <c r="F339" s="397" t="s">
        <v>1461</v>
      </c>
      <c r="G339" s="402" t="s">
        <v>1638</v>
      </c>
      <c r="H339" s="403">
        <f>IF(F339="S",SUMIFS('BG 2024'!G:G,'BG 2024'!B:B,'Clasificacion Balance '!D339),0)</f>
        <v>0</v>
      </c>
      <c r="I339" s="403">
        <f>IF(F339="S",SUMIFS('[226]BG 2023'!J:J,'[226]BG 2023'!K:K,'Clasificacion Balance '!D339),0)</f>
        <v>0</v>
      </c>
    </row>
    <row r="340" spans="4:9">
      <c r="D340" s="401">
        <v>120201310120101</v>
      </c>
      <c r="E340" s="396">
        <f t="shared" si="7"/>
        <v>1</v>
      </c>
      <c r="F340" s="397" t="s">
        <v>1465</v>
      </c>
      <c r="G340" s="402" t="s">
        <v>1639</v>
      </c>
      <c r="H340" s="403">
        <f>IF(F340="S",SUMIFS('BG 2024'!G:G,'BG 2024'!B:B,'Clasificacion Balance '!D340),0)</f>
        <v>0</v>
      </c>
      <c r="I340" s="403" t="e">
        <f>IF(F340="S",SUMIFS('[226]BG 2023'!J:J,'[226]BG 2023'!K:K,'Clasificacion Balance '!D340),0)</f>
        <v>#VALUE!</v>
      </c>
    </row>
    <row r="341" spans="4:9">
      <c r="D341" s="401">
        <v>120201310120199</v>
      </c>
      <c r="E341" s="396">
        <f t="shared" si="7"/>
        <v>1</v>
      </c>
      <c r="F341" s="397" t="s">
        <v>1465</v>
      </c>
      <c r="G341" s="402" t="s">
        <v>1640</v>
      </c>
      <c r="H341" s="403">
        <f>IF(F341="S",SUMIFS('BG 2024'!G:G,'BG 2024'!B:B,'Clasificacion Balance '!D341),0)</f>
        <v>0</v>
      </c>
      <c r="I341" s="403" t="e">
        <f>IF(F341="S",SUMIFS('[226]BG 2023'!J:J,'[226]BG 2023'!K:K,'Clasificacion Balance '!D341),0)</f>
        <v>#VALUE!</v>
      </c>
    </row>
    <row r="342" spans="4:9">
      <c r="D342" s="401">
        <v>12020131013</v>
      </c>
      <c r="E342" s="396">
        <f t="shared" si="7"/>
        <v>1</v>
      </c>
      <c r="F342" s="397" t="s">
        <v>1461</v>
      </c>
      <c r="G342" s="402" t="s">
        <v>1641</v>
      </c>
      <c r="H342" s="403">
        <f>IF(F342="S",SUMIFS('BG 2024'!G:G,'BG 2024'!B:B,'Clasificacion Balance '!D342),0)</f>
        <v>0</v>
      </c>
      <c r="I342" s="403">
        <f>IF(F342="S",SUMIFS('[226]BG 2023'!J:J,'[226]BG 2023'!K:K,'Clasificacion Balance '!D342),0)</f>
        <v>0</v>
      </c>
    </row>
    <row r="343" spans="4:9">
      <c r="D343" s="401">
        <v>1202013101301</v>
      </c>
      <c r="E343" s="396">
        <f t="shared" si="7"/>
        <v>1</v>
      </c>
      <c r="F343" s="397" t="s">
        <v>1461</v>
      </c>
      <c r="G343" s="402" t="s">
        <v>1641</v>
      </c>
      <c r="H343" s="403">
        <f>IF(F343="S",SUMIFS('BG 2024'!G:G,'BG 2024'!B:B,'Clasificacion Balance '!D343),0)</f>
        <v>0</v>
      </c>
      <c r="I343" s="403">
        <f>IF(F343="S",SUMIFS('[226]BG 2023'!J:J,'[226]BG 2023'!K:K,'Clasificacion Balance '!D343),0)</f>
        <v>0</v>
      </c>
    </row>
    <row r="344" spans="4:9">
      <c r="D344" s="401">
        <v>120201310130101</v>
      </c>
      <c r="E344" s="396">
        <f t="shared" si="7"/>
        <v>1</v>
      </c>
      <c r="F344" s="397" t="s">
        <v>1465</v>
      </c>
      <c r="G344" s="402" t="s">
        <v>1642</v>
      </c>
      <c r="H344" s="403">
        <f>IF(F344="S",SUMIFS('BG 2024'!G:G,'BG 2024'!B:B,'Clasificacion Balance '!D344),0)</f>
        <v>0</v>
      </c>
      <c r="I344" s="403" t="e">
        <f>IF(F344="S",SUMIFS('[226]BG 2023'!J:J,'[226]BG 2023'!K:K,'Clasificacion Balance '!D344),0)</f>
        <v>#VALUE!</v>
      </c>
    </row>
    <row r="345" spans="4:9">
      <c r="D345" s="401">
        <v>120201310130199</v>
      </c>
      <c r="E345" s="396">
        <f t="shared" si="7"/>
        <v>1</v>
      </c>
      <c r="F345" s="397" t="s">
        <v>1465</v>
      </c>
      <c r="G345" s="402" t="s">
        <v>1643</v>
      </c>
      <c r="H345" s="403">
        <f>IF(F345="S",SUMIFS('BG 2024'!G:G,'BG 2024'!B:B,'Clasificacion Balance '!D345),0)</f>
        <v>0</v>
      </c>
      <c r="I345" s="403" t="e">
        <f>IF(F345="S",SUMIFS('[226]BG 2023'!J:J,'[226]BG 2023'!K:K,'Clasificacion Balance '!D345),0)</f>
        <v>#VALUE!</v>
      </c>
    </row>
    <row r="346" spans="4:9">
      <c r="D346" s="401">
        <v>12020131014</v>
      </c>
      <c r="E346" s="396">
        <f t="shared" si="7"/>
        <v>1</v>
      </c>
      <c r="F346" s="397" t="s">
        <v>1461</v>
      </c>
      <c r="G346" s="402" t="s">
        <v>1644</v>
      </c>
      <c r="H346" s="403">
        <f>IF(F346="S",SUMIFS('BG 2024'!G:G,'BG 2024'!B:B,'Clasificacion Balance '!D346),0)</f>
        <v>0</v>
      </c>
      <c r="I346" s="403">
        <f>IF(F346="S",SUMIFS('[226]BG 2023'!J:J,'[226]BG 2023'!K:K,'Clasificacion Balance '!D346),0)</f>
        <v>0</v>
      </c>
    </row>
    <row r="347" spans="4:9">
      <c r="D347" s="401">
        <v>1202013101401</v>
      </c>
      <c r="E347" s="396">
        <f t="shared" si="7"/>
        <v>1</v>
      </c>
      <c r="F347" s="397" t="s">
        <v>1461</v>
      </c>
      <c r="G347" s="402" t="s">
        <v>1644</v>
      </c>
      <c r="H347" s="403">
        <f>IF(F347="S",SUMIFS('BG 2024'!G:G,'BG 2024'!B:B,'Clasificacion Balance '!D347),0)</f>
        <v>0</v>
      </c>
      <c r="I347" s="403">
        <f>IF(F347="S",SUMIFS('[226]BG 2023'!J:J,'[226]BG 2023'!K:K,'Clasificacion Balance '!D347),0)</f>
        <v>0</v>
      </c>
    </row>
    <row r="348" spans="4:9">
      <c r="D348" s="401">
        <v>120201310140101</v>
      </c>
      <c r="E348" s="396">
        <f t="shared" si="7"/>
        <v>1</v>
      </c>
      <c r="F348" s="397" t="s">
        <v>1465</v>
      </c>
      <c r="G348" s="402" t="s">
        <v>1645</v>
      </c>
      <c r="H348" s="403">
        <f>IF(F348="S",SUMIFS('BG 2024'!G:G,'BG 2024'!B:B,'Clasificacion Balance '!D348),0)</f>
        <v>0</v>
      </c>
      <c r="I348" s="403" t="e">
        <f>IF(F348="S",SUMIFS('[226]BG 2023'!J:J,'[226]BG 2023'!K:K,'Clasificacion Balance '!D348),0)</f>
        <v>#VALUE!</v>
      </c>
    </row>
    <row r="349" spans="4:9">
      <c r="D349" s="401">
        <v>120201310140199</v>
      </c>
      <c r="E349" s="396">
        <f t="shared" si="7"/>
        <v>1</v>
      </c>
      <c r="F349" s="397" t="s">
        <v>1465</v>
      </c>
      <c r="G349" s="402" t="s">
        <v>1646</v>
      </c>
      <c r="H349" s="403">
        <f>IF(F349="S",SUMIFS('BG 2024'!G:G,'BG 2024'!B:B,'Clasificacion Balance '!D349),0)</f>
        <v>0</v>
      </c>
      <c r="I349" s="403" t="e">
        <f>IF(F349="S",SUMIFS('[226]BG 2023'!J:J,'[226]BG 2023'!K:K,'Clasificacion Balance '!D349),0)</f>
        <v>#VALUE!</v>
      </c>
    </row>
    <row r="350" spans="4:9">
      <c r="D350" s="401">
        <v>12020133</v>
      </c>
      <c r="E350" s="396">
        <f t="shared" si="7"/>
        <v>1</v>
      </c>
      <c r="F350" s="397" t="s">
        <v>1461</v>
      </c>
      <c r="G350" s="402" t="s">
        <v>881</v>
      </c>
      <c r="H350" s="403">
        <f>IF(F350="S",SUMIFS('BG 2024'!G:G,'BG 2024'!B:B,'Clasificacion Balance '!D350),0)</f>
        <v>0</v>
      </c>
      <c r="I350" s="403">
        <f>IF(F350="S",SUMIFS('[226]BG 2023'!J:J,'[226]BG 2023'!K:K,'Clasificacion Balance '!D350),0)</f>
        <v>0</v>
      </c>
    </row>
    <row r="351" spans="4:9">
      <c r="D351" s="401">
        <v>12020133001</v>
      </c>
      <c r="E351" s="396">
        <f t="shared" si="7"/>
        <v>1</v>
      </c>
      <c r="F351" s="397" t="s">
        <v>1461</v>
      </c>
      <c r="G351" s="402" t="s">
        <v>882</v>
      </c>
      <c r="H351" s="403">
        <f>IF(F351="S",SUMIFS('BG 2024'!G:G,'BG 2024'!B:B,'Clasificacion Balance '!D351),0)</f>
        <v>0</v>
      </c>
      <c r="I351" s="403">
        <f>IF(F351="S",SUMIFS('[226]BG 2023'!J:J,'[226]BG 2023'!K:K,'Clasificacion Balance '!D351),0)</f>
        <v>0</v>
      </c>
    </row>
    <row r="352" spans="4:9">
      <c r="D352" s="401">
        <v>1202013300101</v>
      </c>
      <c r="E352" s="396">
        <f t="shared" si="7"/>
        <v>1</v>
      </c>
      <c r="F352" s="397" t="s">
        <v>1461</v>
      </c>
      <c r="G352" s="402" t="s">
        <v>882</v>
      </c>
      <c r="H352" s="403">
        <f>IF(F352="S",SUMIFS('BG 2024'!G:G,'BG 2024'!B:B,'Clasificacion Balance '!D352),0)</f>
        <v>0</v>
      </c>
      <c r="I352" s="403">
        <f>IF(F352="S",SUMIFS('[226]BG 2023'!J:J,'[226]BG 2023'!K:K,'Clasificacion Balance '!D352),0)</f>
        <v>0</v>
      </c>
    </row>
    <row r="353" spans="4:10">
      <c r="D353" s="401">
        <v>120201330010101</v>
      </c>
      <c r="E353" s="396">
        <f t="shared" si="7"/>
        <v>1</v>
      </c>
      <c r="F353" s="397" t="s">
        <v>1465</v>
      </c>
      <c r="G353" s="402" t="s">
        <v>1647</v>
      </c>
      <c r="H353" s="403">
        <f>IF(F353="S",SUMIFS('BG 2024'!G:G,'BG 2024'!B:B,'Clasificacion Balance '!D353),0)</f>
        <v>0</v>
      </c>
      <c r="I353" s="403" t="e">
        <f>IF(F353="S",SUMIFS('[226]BG 2023'!J:J,'[226]BG 2023'!K:K,'Clasificacion Balance '!D353),0)</f>
        <v>#VALUE!</v>
      </c>
    </row>
    <row r="354" spans="4:10">
      <c r="D354" s="401">
        <v>120201330010199</v>
      </c>
      <c r="E354" s="396">
        <f t="shared" si="7"/>
        <v>1</v>
      </c>
      <c r="F354" s="397" t="s">
        <v>1465</v>
      </c>
      <c r="G354" s="402" t="s">
        <v>883</v>
      </c>
      <c r="H354" s="403">
        <f>IF(F354="S",SUMIFS('BG 2024'!G:G,'BG 2024'!B:B,'Clasificacion Balance '!D354),0)</f>
        <v>1003000000</v>
      </c>
      <c r="I354" s="403" t="e">
        <f>IF(F354="S",SUMIFS('[226]BG 2023'!J:J,'[226]BG 2023'!K:K,'Clasificacion Balance '!D354),0)</f>
        <v>#VALUE!</v>
      </c>
      <c r="J354" s="391" t="s">
        <v>56</v>
      </c>
    </row>
    <row r="355" spans="4:10">
      <c r="D355" s="401">
        <v>12020135</v>
      </c>
      <c r="E355" s="396">
        <f t="shared" si="7"/>
        <v>1</v>
      </c>
      <c r="F355" s="397" t="s">
        <v>1461</v>
      </c>
      <c r="G355" s="402" t="s">
        <v>1648</v>
      </c>
      <c r="H355" s="403">
        <f>IF(F355="S",SUMIFS('BG 2024'!G:G,'BG 2024'!B:B,'Clasificacion Balance '!D355),0)</f>
        <v>0</v>
      </c>
      <c r="I355" s="403">
        <f>IF(F355="S",SUMIFS('[226]BG 2023'!J:J,'[226]BG 2023'!K:K,'Clasificacion Balance '!D355),0)</f>
        <v>0</v>
      </c>
    </row>
    <row r="356" spans="4:10">
      <c r="D356" s="401">
        <v>12020135001</v>
      </c>
      <c r="E356" s="396">
        <f t="shared" si="7"/>
        <v>1</v>
      </c>
      <c r="F356" s="397" t="s">
        <v>1461</v>
      </c>
      <c r="G356" s="402" t="s">
        <v>1649</v>
      </c>
      <c r="H356" s="403">
        <f>IF(F356="S",SUMIFS('BG 2024'!G:G,'BG 2024'!B:B,'Clasificacion Balance '!D356),0)</f>
        <v>0</v>
      </c>
      <c r="I356" s="403">
        <f>IF(F356="S",SUMIFS('[226]BG 2023'!J:J,'[226]BG 2023'!K:K,'Clasificacion Balance '!D356),0)</f>
        <v>0</v>
      </c>
    </row>
    <row r="357" spans="4:10">
      <c r="D357" s="401">
        <v>1202013500101</v>
      </c>
      <c r="E357" s="396">
        <f t="shared" si="7"/>
        <v>1</v>
      </c>
      <c r="F357" s="397" t="s">
        <v>1461</v>
      </c>
      <c r="G357" s="402" t="s">
        <v>1649</v>
      </c>
      <c r="H357" s="403">
        <f>IF(F357="S",SUMIFS('BG 2024'!G:G,'BG 2024'!B:B,'Clasificacion Balance '!D357),0)</f>
        <v>0</v>
      </c>
      <c r="I357" s="403">
        <f>IF(F357="S",SUMIFS('[226]BG 2023'!J:J,'[226]BG 2023'!K:K,'Clasificacion Balance '!D357),0)</f>
        <v>0</v>
      </c>
    </row>
    <row r="358" spans="4:10">
      <c r="D358" s="401">
        <v>120201350010101</v>
      </c>
      <c r="E358" s="396">
        <f t="shared" si="7"/>
        <v>1</v>
      </c>
      <c r="F358" s="397" t="s">
        <v>1465</v>
      </c>
      <c r="G358" s="402" t="s">
        <v>1650</v>
      </c>
      <c r="H358" s="403">
        <f>IF(F358="S",SUMIFS('BG 2024'!G:G,'BG 2024'!B:B,'Clasificacion Balance '!D358),0)</f>
        <v>0</v>
      </c>
      <c r="I358" s="403" t="e">
        <f>IF(F358="S",SUMIFS('[226]BG 2023'!J:J,'[226]BG 2023'!K:K,'Clasificacion Balance '!D358),0)</f>
        <v>#VALUE!</v>
      </c>
    </row>
    <row r="359" spans="4:10">
      <c r="D359" s="401">
        <v>120201350010199</v>
      </c>
      <c r="E359" s="396">
        <f t="shared" ref="E359:E422" si="8">+COUNTIF($D:$D,D359)</f>
        <v>1</v>
      </c>
      <c r="F359" s="397" t="s">
        <v>1465</v>
      </c>
      <c r="G359" s="402" t="s">
        <v>1651</v>
      </c>
      <c r="H359" s="403">
        <f>IF(F359="S",SUMIFS('BG 2024'!G:G,'BG 2024'!B:B,'Clasificacion Balance '!D359),0)</f>
        <v>0</v>
      </c>
      <c r="I359" s="403" t="e">
        <f>IF(F359="S",SUMIFS('[226]BG 2023'!J:J,'[226]BG 2023'!K:K,'Clasificacion Balance '!D359),0)</f>
        <v>#VALUE!</v>
      </c>
    </row>
    <row r="360" spans="4:10">
      <c r="D360" s="401">
        <v>12020135002</v>
      </c>
      <c r="E360" s="396">
        <f t="shared" si="8"/>
        <v>1</v>
      </c>
      <c r="F360" s="397" t="s">
        <v>1461</v>
      </c>
      <c r="G360" s="402" t="s">
        <v>1652</v>
      </c>
      <c r="H360" s="403">
        <f>IF(F360="S",SUMIFS('BG 2024'!G:G,'BG 2024'!B:B,'Clasificacion Balance '!D360),0)</f>
        <v>0</v>
      </c>
      <c r="I360" s="403">
        <f>IF(F360="S",SUMIFS('[226]BG 2023'!J:J,'[226]BG 2023'!K:K,'Clasificacion Balance '!D360),0)</f>
        <v>0</v>
      </c>
    </row>
    <row r="361" spans="4:10">
      <c r="D361" s="401">
        <v>1202013500201</v>
      </c>
      <c r="E361" s="396">
        <f t="shared" si="8"/>
        <v>1</v>
      </c>
      <c r="F361" s="397" t="s">
        <v>1461</v>
      </c>
      <c r="G361" s="402" t="s">
        <v>1652</v>
      </c>
      <c r="H361" s="403">
        <f>IF(F361="S",SUMIFS('BG 2024'!G:G,'BG 2024'!B:B,'Clasificacion Balance '!D361),0)</f>
        <v>0</v>
      </c>
      <c r="I361" s="403">
        <f>IF(F361="S",SUMIFS('[226]BG 2023'!J:J,'[226]BG 2023'!K:K,'Clasificacion Balance '!D361),0)</f>
        <v>0</v>
      </c>
    </row>
    <row r="362" spans="4:10">
      <c r="D362" s="401">
        <v>120201350020101</v>
      </c>
      <c r="E362" s="396">
        <f t="shared" si="8"/>
        <v>1</v>
      </c>
      <c r="F362" s="397" t="s">
        <v>1465</v>
      </c>
      <c r="G362" s="402" t="s">
        <v>1653</v>
      </c>
      <c r="H362" s="403">
        <f>IF(F362="S",SUMIFS('BG 2024'!G:G,'BG 2024'!B:B,'Clasificacion Balance '!D362),0)</f>
        <v>0</v>
      </c>
      <c r="I362" s="403" t="e">
        <f>IF(F362="S",SUMIFS('[226]BG 2023'!J:J,'[226]BG 2023'!K:K,'Clasificacion Balance '!D362),0)</f>
        <v>#VALUE!</v>
      </c>
    </row>
    <row r="363" spans="4:10">
      <c r="D363" s="401">
        <v>120201350020199</v>
      </c>
      <c r="E363" s="396">
        <f t="shared" si="8"/>
        <v>1</v>
      </c>
      <c r="F363" s="397" t="s">
        <v>1465</v>
      </c>
      <c r="G363" s="402" t="s">
        <v>1654</v>
      </c>
      <c r="H363" s="403">
        <f>IF(F363="S",SUMIFS('BG 2024'!G:G,'BG 2024'!B:B,'Clasificacion Balance '!D363),0)</f>
        <v>0</v>
      </c>
      <c r="I363" s="403" t="e">
        <f>IF(F363="S",SUMIFS('[226]BG 2023'!J:J,'[226]BG 2023'!K:K,'Clasificacion Balance '!D363),0)</f>
        <v>#VALUE!</v>
      </c>
    </row>
    <row r="364" spans="4:10">
      <c r="D364" s="401">
        <v>12020135003</v>
      </c>
      <c r="E364" s="396">
        <f t="shared" si="8"/>
        <v>1</v>
      </c>
      <c r="F364" s="397" t="s">
        <v>1461</v>
      </c>
      <c r="G364" s="402" t="s">
        <v>1655</v>
      </c>
      <c r="H364" s="403">
        <f>IF(F364="S",SUMIFS('BG 2024'!G:G,'BG 2024'!B:B,'Clasificacion Balance '!D364),0)</f>
        <v>0</v>
      </c>
      <c r="I364" s="403">
        <f>IF(F364="S",SUMIFS('[226]BG 2023'!J:J,'[226]BG 2023'!K:K,'Clasificacion Balance '!D364),0)</f>
        <v>0</v>
      </c>
    </row>
    <row r="365" spans="4:10">
      <c r="D365" s="401">
        <v>1202013500301</v>
      </c>
      <c r="E365" s="396">
        <f t="shared" si="8"/>
        <v>1</v>
      </c>
      <c r="F365" s="397" t="s">
        <v>1461</v>
      </c>
      <c r="G365" s="402" t="s">
        <v>1655</v>
      </c>
      <c r="H365" s="403">
        <f>IF(F365="S",SUMIFS('BG 2024'!G:G,'BG 2024'!B:B,'Clasificacion Balance '!D365),0)</f>
        <v>0</v>
      </c>
      <c r="I365" s="403">
        <f>IF(F365="S",SUMIFS('[226]BG 2023'!J:J,'[226]BG 2023'!K:K,'Clasificacion Balance '!D365),0)</f>
        <v>0</v>
      </c>
    </row>
    <row r="366" spans="4:10">
      <c r="D366" s="401">
        <v>120201350030101</v>
      </c>
      <c r="E366" s="396">
        <f t="shared" si="8"/>
        <v>1</v>
      </c>
      <c r="F366" s="397" t="s">
        <v>1465</v>
      </c>
      <c r="G366" s="402" t="s">
        <v>1656</v>
      </c>
      <c r="H366" s="403">
        <f>IF(F366="S",SUMIFS('BG 2024'!G:G,'BG 2024'!B:B,'Clasificacion Balance '!D366),0)</f>
        <v>0</v>
      </c>
      <c r="I366" s="403" t="e">
        <f>IF(F366="S",SUMIFS('[226]BG 2023'!J:J,'[226]BG 2023'!K:K,'Clasificacion Balance '!D366),0)</f>
        <v>#VALUE!</v>
      </c>
    </row>
    <row r="367" spans="4:10">
      <c r="D367" s="401">
        <v>120201350030199</v>
      </c>
      <c r="E367" s="396">
        <f t="shared" si="8"/>
        <v>1</v>
      </c>
      <c r="F367" s="397" t="s">
        <v>1465</v>
      </c>
      <c r="G367" s="402" t="s">
        <v>1657</v>
      </c>
      <c r="H367" s="403">
        <f>IF(F367="S",SUMIFS('BG 2024'!G:G,'BG 2024'!B:B,'Clasificacion Balance '!D367),0)</f>
        <v>0</v>
      </c>
      <c r="I367" s="403" t="e">
        <f>IF(F367="S",SUMIFS('[226]BG 2023'!J:J,'[226]BG 2023'!K:K,'Clasificacion Balance '!D367),0)</f>
        <v>#VALUE!</v>
      </c>
    </row>
    <row r="368" spans="4:10">
      <c r="D368" s="401">
        <v>12020135004</v>
      </c>
      <c r="E368" s="396">
        <f t="shared" si="8"/>
        <v>1</v>
      </c>
      <c r="F368" s="397" t="s">
        <v>1461</v>
      </c>
      <c r="G368" s="402" t="s">
        <v>1658</v>
      </c>
      <c r="H368" s="403">
        <f>IF(F368="S",SUMIFS('BG 2024'!G:G,'BG 2024'!B:B,'Clasificacion Balance '!D368),0)</f>
        <v>0</v>
      </c>
      <c r="I368" s="403">
        <f>IF(F368="S",SUMIFS('[226]BG 2023'!J:J,'[226]BG 2023'!K:K,'Clasificacion Balance '!D368),0)</f>
        <v>0</v>
      </c>
    </row>
    <row r="369" spans="4:9">
      <c r="D369" s="401">
        <v>1202013500401</v>
      </c>
      <c r="E369" s="396">
        <f t="shared" si="8"/>
        <v>1</v>
      </c>
      <c r="F369" s="397" t="s">
        <v>1461</v>
      </c>
      <c r="G369" s="402" t="s">
        <v>1658</v>
      </c>
      <c r="H369" s="403">
        <f>IF(F369="S",SUMIFS('BG 2024'!G:G,'BG 2024'!B:B,'Clasificacion Balance '!D369),0)</f>
        <v>0</v>
      </c>
      <c r="I369" s="403">
        <f>IF(F369="S",SUMIFS('[226]BG 2023'!J:J,'[226]BG 2023'!K:K,'Clasificacion Balance '!D369),0)</f>
        <v>0</v>
      </c>
    </row>
    <row r="370" spans="4:9">
      <c r="D370" s="401">
        <v>120201350040101</v>
      </c>
      <c r="E370" s="396">
        <f t="shared" si="8"/>
        <v>1</v>
      </c>
      <c r="F370" s="397" t="s">
        <v>1465</v>
      </c>
      <c r="G370" s="402" t="s">
        <v>1659</v>
      </c>
      <c r="H370" s="403">
        <f>IF(F370="S",SUMIFS('BG 2024'!G:G,'BG 2024'!B:B,'Clasificacion Balance '!D370),0)</f>
        <v>0</v>
      </c>
      <c r="I370" s="403" t="e">
        <f>IF(F370="S",SUMIFS('[226]BG 2023'!J:J,'[226]BG 2023'!K:K,'Clasificacion Balance '!D370),0)</f>
        <v>#VALUE!</v>
      </c>
    </row>
    <row r="371" spans="4:9">
      <c r="D371" s="401">
        <v>120201350040199</v>
      </c>
      <c r="E371" s="396">
        <f t="shared" si="8"/>
        <v>1</v>
      </c>
      <c r="F371" s="397" t="s">
        <v>1465</v>
      </c>
      <c r="G371" s="402" t="s">
        <v>1660</v>
      </c>
      <c r="H371" s="403">
        <f>IF(F371="S",SUMIFS('BG 2024'!G:G,'BG 2024'!B:B,'Clasificacion Balance '!D371),0)</f>
        <v>0</v>
      </c>
      <c r="I371" s="403" t="e">
        <f>IF(F371="S",SUMIFS('[226]BG 2023'!J:J,'[226]BG 2023'!K:K,'Clasificacion Balance '!D371),0)</f>
        <v>#VALUE!</v>
      </c>
    </row>
    <row r="372" spans="4:9">
      <c r="D372" s="401">
        <v>12020137</v>
      </c>
      <c r="E372" s="396">
        <f t="shared" si="8"/>
        <v>1</v>
      </c>
      <c r="F372" s="397" t="s">
        <v>1461</v>
      </c>
      <c r="G372" s="402" t="s">
        <v>1661</v>
      </c>
      <c r="H372" s="403">
        <f>IF(F372="S",SUMIFS('BG 2024'!G:G,'BG 2024'!B:B,'Clasificacion Balance '!D372),0)</f>
        <v>0</v>
      </c>
      <c r="I372" s="403">
        <f>IF(F372="S",SUMIFS('[226]BG 2023'!J:J,'[226]BG 2023'!K:K,'Clasificacion Balance '!D372),0)</f>
        <v>0</v>
      </c>
    </row>
    <row r="373" spans="4:9">
      <c r="D373" s="401">
        <v>12020137001</v>
      </c>
      <c r="E373" s="396">
        <f t="shared" si="8"/>
        <v>1</v>
      </c>
      <c r="F373" s="397" t="s">
        <v>1461</v>
      </c>
      <c r="G373" s="402" t="s">
        <v>1662</v>
      </c>
      <c r="H373" s="403">
        <f>IF(F373="S",SUMIFS('BG 2024'!G:G,'BG 2024'!B:B,'Clasificacion Balance '!D373),0)</f>
        <v>0</v>
      </c>
      <c r="I373" s="403">
        <f>IF(F373="S",SUMIFS('[226]BG 2023'!J:J,'[226]BG 2023'!K:K,'Clasificacion Balance '!D373),0)</f>
        <v>0</v>
      </c>
    </row>
    <row r="374" spans="4:9">
      <c r="D374" s="401">
        <v>1202013700101</v>
      </c>
      <c r="E374" s="396">
        <f t="shared" si="8"/>
        <v>1</v>
      </c>
      <c r="F374" s="397" t="s">
        <v>1461</v>
      </c>
      <c r="G374" s="402" t="s">
        <v>1662</v>
      </c>
      <c r="H374" s="403">
        <f>IF(F374="S",SUMIFS('BG 2024'!G:G,'BG 2024'!B:B,'Clasificacion Balance '!D374),0)</f>
        <v>0</v>
      </c>
      <c r="I374" s="403">
        <f>IF(F374="S",SUMIFS('[226]BG 2023'!J:J,'[226]BG 2023'!K:K,'Clasificacion Balance '!D374),0)</f>
        <v>0</v>
      </c>
    </row>
    <row r="375" spans="4:9">
      <c r="D375" s="401">
        <v>120201370010101</v>
      </c>
      <c r="E375" s="396">
        <f t="shared" si="8"/>
        <v>1</v>
      </c>
      <c r="F375" s="397" t="s">
        <v>1465</v>
      </c>
      <c r="G375" s="402" t="s">
        <v>1663</v>
      </c>
      <c r="H375" s="403">
        <f>IF(F375="S",SUMIFS('BG 2024'!G:G,'BG 2024'!B:B,'Clasificacion Balance '!D375),0)</f>
        <v>0</v>
      </c>
      <c r="I375" s="403" t="e">
        <f>IF(F375="S",SUMIFS('[226]BG 2023'!J:J,'[226]BG 2023'!K:K,'Clasificacion Balance '!D375),0)</f>
        <v>#VALUE!</v>
      </c>
    </row>
    <row r="376" spans="4:9">
      <c r="D376" s="401">
        <v>120201370010199</v>
      </c>
      <c r="E376" s="396">
        <f t="shared" si="8"/>
        <v>1</v>
      </c>
      <c r="F376" s="397" t="s">
        <v>1465</v>
      </c>
      <c r="G376" s="402" t="s">
        <v>1664</v>
      </c>
      <c r="H376" s="403">
        <f>IF(F376="S",SUMIFS('BG 2024'!G:G,'BG 2024'!B:B,'Clasificacion Balance '!D376),0)</f>
        <v>0</v>
      </c>
      <c r="I376" s="403" t="e">
        <f>IF(F376="S",SUMIFS('[226]BG 2023'!J:J,'[226]BG 2023'!K:K,'Clasificacion Balance '!D376),0)</f>
        <v>#VALUE!</v>
      </c>
    </row>
    <row r="377" spans="4:9">
      <c r="D377" s="401">
        <v>12020137002</v>
      </c>
      <c r="E377" s="396">
        <f t="shared" si="8"/>
        <v>1</v>
      </c>
      <c r="F377" s="397" t="s">
        <v>1461</v>
      </c>
      <c r="G377" s="402" t="s">
        <v>1665</v>
      </c>
      <c r="H377" s="403">
        <f>IF(F377="S",SUMIFS('BG 2024'!G:G,'BG 2024'!B:B,'Clasificacion Balance '!D377),0)</f>
        <v>0</v>
      </c>
      <c r="I377" s="403">
        <f>IF(F377="S",SUMIFS('[226]BG 2023'!J:J,'[226]BG 2023'!K:K,'Clasificacion Balance '!D377),0)</f>
        <v>0</v>
      </c>
    </row>
    <row r="378" spans="4:9">
      <c r="D378" s="401">
        <v>1202013700201</v>
      </c>
      <c r="E378" s="396">
        <f t="shared" si="8"/>
        <v>1</v>
      </c>
      <c r="F378" s="397" t="s">
        <v>1461</v>
      </c>
      <c r="G378" s="402" t="s">
        <v>1665</v>
      </c>
      <c r="H378" s="403">
        <f>IF(F378="S",SUMIFS('BG 2024'!G:G,'BG 2024'!B:B,'Clasificacion Balance '!D378),0)</f>
        <v>0</v>
      </c>
      <c r="I378" s="403">
        <f>IF(F378="S",SUMIFS('[226]BG 2023'!J:J,'[226]BG 2023'!K:K,'Clasificacion Balance '!D378),0)</f>
        <v>0</v>
      </c>
    </row>
    <row r="379" spans="4:9">
      <c r="D379" s="401">
        <v>120201370020101</v>
      </c>
      <c r="E379" s="396">
        <f t="shared" si="8"/>
        <v>1</v>
      </c>
      <c r="F379" s="397" t="s">
        <v>1465</v>
      </c>
      <c r="G379" s="402" t="s">
        <v>1666</v>
      </c>
      <c r="H379" s="403">
        <f>IF(F379="S",SUMIFS('BG 2024'!G:G,'BG 2024'!B:B,'Clasificacion Balance '!D379),0)</f>
        <v>0</v>
      </c>
      <c r="I379" s="403" t="e">
        <f>IF(F379="S",SUMIFS('[226]BG 2023'!J:J,'[226]BG 2023'!K:K,'Clasificacion Balance '!D379),0)</f>
        <v>#VALUE!</v>
      </c>
    </row>
    <row r="380" spans="4:9">
      <c r="D380" s="401">
        <v>120201370020199</v>
      </c>
      <c r="E380" s="396">
        <f t="shared" si="8"/>
        <v>1</v>
      </c>
      <c r="F380" s="397" t="s">
        <v>1465</v>
      </c>
      <c r="G380" s="402" t="s">
        <v>1667</v>
      </c>
      <c r="H380" s="403">
        <f>IF(F380="S",SUMIFS('BG 2024'!G:G,'BG 2024'!B:B,'Clasificacion Balance '!D380),0)</f>
        <v>0</v>
      </c>
      <c r="I380" s="403" t="e">
        <f>IF(F380="S",SUMIFS('[226]BG 2023'!J:J,'[226]BG 2023'!K:K,'Clasificacion Balance '!D380),0)</f>
        <v>#VALUE!</v>
      </c>
    </row>
    <row r="381" spans="4:9">
      <c r="D381" s="401">
        <v>12020137003</v>
      </c>
      <c r="E381" s="396">
        <f t="shared" si="8"/>
        <v>1</v>
      </c>
      <c r="F381" s="397" t="s">
        <v>1461</v>
      </c>
      <c r="G381" s="402" t="s">
        <v>1668</v>
      </c>
      <c r="H381" s="403">
        <f>IF(F381="S",SUMIFS('BG 2024'!G:G,'BG 2024'!B:B,'Clasificacion Balance '!D381),0)</f>
        <v>0</v>
      </c>
      <c r="I381" s="403">
        <f>IF(F381="S",SUMIFS('[226]BG 2023'!J:J,'[226]BG 2023'!K:K,'Clasificacion Balance '!D381),0)</f>
        <v>0</v>
      </c>
    </row>
    <row r="382" spans="4:9">
      <c r="D382" s="401">
        <v>1202013700301</v>
      </c>
      <c r="E382" s="396">
        <f t="shared" si="8"/>
        <v>1</v>
      </c>
      <c r="F382" s="397" t="s">
        <v>1461</v>
      </c>
      <c r="G382" s="402" t="s">
        <v>1668</v>
      </c>
      <c r="H382" s="403">
        <f>IF(F382="S",SUMIFS('BG 2024'!G:G,'BG 2024'!B:B,'Clasificacion Balance '!D382),0)</f>
        <v>0</v>
      </c>
      <c r="I382" s="403">
        <f>IF(F382="S",SUMIFS('[226]BG 2023'!J:J,'[226]BG 2023'!K:K,'Clasificacion Balance '!D382),0)</f>
        <v>0</v>
      </c>
    </row>
    <row r="383" spans="4:9">
      <c r="D383" s="401">
        <v>120201370030101</v>
      </c>
      <c r="E383" s="396">
        <f t="shared" si="8"/>
        <v>1</v>
      </c>
      <c r="F383" s="397" t="s">
        <v>1465</v>
      </c>
      <c r="G383" s="402" t="s">
        <v>1669</v>
      </c>
      <c r="H383" s="403">
        <f>IF(F383="S",SUMIFS('BG 2024'!G:G,'BG 2024'!B:B,'Clasificacion Balance '!D383),0)</f>
        <v>0</v>
      </c>
      <c r="I383" s="403" t="e">
        <f>IF(F383="S",SUMIFS('[226]BG 2023'!J:J,'[226]BG 2023'!K:K,'Clasificacion Balance '!D383),0)</f>
        <v>#VALUE!</v>
      </c>
    </row>
    <row r="384" spans="4:9">
      <c r="D384" s="401">
        <v>120201370030199</v>
      </c>
      <c r="E384" s="396">
        <f t="shared" si="8"/>
        <v>1</v>
      </c>
      <c r="F384" s="397" t="s">
        <v>1465</v>
      </c>
      <c r="G384" s="402" t="s">
        <v>1670</v>
      </c>
      <c r="H384" s="403">
        <f>IF(F384="S",SUMIFS('BG 2024'!G:G,'BG 2024'!B:B,'Clasificacion Balance '!D384),0)</f>
        <v>0</v>
      </c>
      <c r="I384" s="403" t="e">
        <f>IF(F384="S",SUMIFS('[226]BG 2023'!J:J,'[226]BG 2023'!K:K,'Clasificacion Balance '!D384),0)</f>
        <v>#VALUE!</v>
      </c>
    </row>
    <row r="385" spans="4:10">
      <c r="D385" s="401">
        <v>12020137004</v>
      </c>
      <c r="E385" s="396">
        <f t="shared" si="8"/>
        <v>1</v>
      </c>
      <c r="F385" s="397" t="s">
        <v>1461</v>
      </c>
      <c r="G385" s="402" t="s">
        <v>1671</v>
      </c>
      <c r="H385" s="403">
        <f>IF(F385="S",SUMIFS('BG 2024'!G:G,'BG 2024'!B:B,'Clasificacion Balance '!D385),0)</f>
        <v>0</v>
      </c>
      <c r="I385" s="403">
        <f>IF(F385="S",SUMIFS('[226]BG 2023'!J:J,'[226]BG 2023'!K:K,'Clasificacion Balance '!D385),0)</f>
        <v>0</v>
      </c>
    </row>
    <row r="386" spans="4:10">
      <c r="D386" s="401">
        <v>1202013700401</v>
      </c>
      <c r="E386" s="396">
        <f t="shared" si="8"/>
        <v>1</v>
      </c>
      <c r="F386" s="397" t="s">
        <v>1461</v>
      </c>
      <c r="G386" s="402" t="s">
        <v>1671</v>
      </c>
      <c r="H386" s="403">
        <f>IF(F386="S",SUMIFS('BG 2024'!G:G,'BG 2024'!B:B,'Clasificacion Balance '!D386),0)</f>
        <v>0</v>
      </c>
      <c r="I386" s="403">
        <f>IF(F386="S",SUMIFS('[226]BG 2023'!J:J,'[226]BG 2023'!K:K,'Clasificacion Balance '!D386),0)</f>
        <v>0</v>
      </c>
    </row>
    <row r="387" spans="4:10">
      <c r="D387" s="401">
        <v>120201370040101</v>
      </c>
      <c r="E387" s="396">
        <f t="shared" si="8"/>
        <v>1</v>
      </c>
      <c r="F387" s="397" t="s">
        <v>1465</v>
      </c>
      <c r="G387" s="402" t="s">
        <v>1672</v>
      </c>
      <c r="H387" s="403">
        <f>IF(F387="S",SUMIFS('BG 2024'!G:G,'BG 2024'!B:B,'Clasificacion Balance '!D387),0)</f>
        <v>0</v>
      </c>
      <c r="I387" s="403" t="e">
        <f>IF(F387="S",SUMIFS('[226]BG 2023'!J:J,'[226]BG 2023'!K:K,'Clasificacion Balance '!D387),0)</f>
        <v>#VALUE!</v>
      </c>
    </row>
    <row r="388" spans="4:10">
      <c r="D388" s="401">
        <v>120201370040199</v>
      </c>
      <c r="E388" s="396">
        <f t="shared" si="8"/>
        <v>1</v>
      </c>
      <c r="F388" s="397" t="s">
        <v>1465</v>
      </c>
      <c r="G388" s="402" t="s">
        <v>1673</v>
      </c>
      <c r="H388" s="403">
        <f>IF(F388="S",SUMIFS('BG 2024'!G:G,'BG 2024'!B:B,'Clasificacion Balance '!D388),0)</f>
        <v>0</v>
      </c>
      <c r="I388" s="403" t="e">
        <f>IF(F388="S",SUMIFS('[226]BG 2023'!J:J,'[226]BG 2023'!K:K,'Clasificacion Balance '!D388),0)</f>
        <v>#VALUE!</v>
      </c>
    </row>
    <row r="389" spans="4:10">
      <c r="D389" s="401">
        <v>12020139</v>
      </c>
      <c r="E389" s="396">
        <f t="shared" si="8"/>
        <v>1</v>
      </c>
      <c r="F389" s="397" t="s">
        <v>1461</v>
      </c>
      <c r="G389" s="402" t="s">
        <v>1674</v>
      </c>
      <c r="H389" s="403">
        <f>IF(F389="S",SUMIFS('BG 2024'!G:G,'BG 2024'!B:B,'Clasificacion Balance '!D389),0)</f>
        <v>0</v>
      </c>
      <c r="I389" s="403">
        <f>IF(F389="S",SUMIFS('[226]BG 2023'!J:J,'[226]BG 2023'!K:K,'Clasificacion Balance '!D389),0)</f>
        <v>0</v>
      </c>
    </row>
    <row r="390" spans="4:10">
      <c r="D390" s="401">
        <v>12020139001</v>
      </c>
      <c r="E390" s="396">
        <f t="shared" si="8"/>
        <v>1</v>
      </c>
      <c r="F390" s="397" t="s">
        <v>1461</v>
      </c>
      <c r="G390" s="402" t="s">
        <v>1675</v>
      </c>
      <c r="H390" s="403">
        <f>IF(F390="S",SUMIFS('BG 2024'!G:G,'BG 2024'!B:B,'Clasificacion Balance '!D390),0)</f>
        <v>0</v>
      </c>
      <c r="I390" s="403">
        <f>IF(F390="S",SUMIFS('[226]BG 2023'!J:J,'[226]BG 2023'!K:K,'Clasificacion Balance '!D390),0)</f>
        <v>0</v>
      </c>
    </row>
    <row r="391" spans="4:10">
      <c r="D391" s="401">
        <v>1202013900101</v>
      </c>
      <c r="E391" s="396">
        <f t="shared" si="8"/>
        <v>1</v>
      </c>
      <c r="F391" s="397" t="s">
        <v>1461</v>
      </c>
      <c r="G391" s="402" t="s">
        <v>1675</v>
      </c>
      <c r="H391" s="403">
        <f>IF(F391="S",SUMIFS('BG 2024'!G:G,'BG 2024'!B:B,'Clasificacion Balance '!D391),0)</f>
        <v>0</v>
      </c>
      <c r="I391" s="403">
        <f>IF(F391="S",SUMIFS('[226]BG 2023'!J:J,'[226]BG 2023'!K:K,'Clasificacion Balance '!D391),0)</f>
        <v>0</v>
      </c>
    </row>
    <row r="392" spans="4:10">
      <c r="D392" s="401">
        <v>120201390010101</v>
      </c>
      <c r="E392" s="396">
        <f t="shared" si="8"/>
        <v>1</v>
      </c>
      <c r="F392" s="397" t="s">
        <v>1465</v>
      </c>
      <c r="G392" s="402" t="s">
        <v>1676</v>
      </c>
      <c r="H392" s="403">
        <f>IF(F392="S",SUMIFS('BG 2024'!G:G,'BG 2024'!B:B,'Clasificacion Balance '!D392),0)</f>
        <v>0</v>
      </c>
      <c r="I392" s="403" t="e">
        <f>IF(F392="S",SUMIFS('[226]BG 2023'!J:J,'[226]BG 2023'!K:K,'Clasificacion Balance '!D392),0)</f>
        <v>#VALUE!</v>
      </c>
    </row>
    <row r="393" spans="4:10">
      <c r="D393" s="401">
        <v>120201390010199</v>
      </c>
      <c r="E393" s="396">
        <f t="shared" si="8"/>
        <v>1</v>
      </c>
      <c r="F393" s="397" t="s">
        <v>1465</v>
      </c>
      <c r="G393" s="402" t="s">
        <v>1677</v>
      </c>
      <c r="H393" s="403">
        <f>IF(F393="S",SUMIFS('BG 2024'!G:G,'BG 2024'!B:B,'Clasificacion Balance '!D393),0)</f>
        <v>0</v>
      </c>
      <c r="I393" s="403" t="e">
        <f>IF(F393="S",SUMIFS('[226]BG 2023'!J:J,'[226]BG 2023'!K:K,'Clasificacion Balance '!D393),0)</f>
        <v>#VALUE!</v>
      </c>
    </row>
    <row r="394" spans="4:10">
      <c r="D394" s="401">
        <v>12020139002</v>
      </c>
      <c r="E394" s="396">
        <f t="shared" si="8"/>
        <v>1</v>
      </c>
      <c r="F394" s="397" t="s">
        <v>1461</v>
      </c>
      <c r="G394" s="402" t="s">
        <v>1678</v>
      </c>
      <c r="H394" s="403">
        <f>IF(F394="S",SUMIFS('BG 2024'!G:G,'BG 2024'!B:B,'Clasificacion Balance '!D394),0)</f>
        <v>0</v>
      </c>
      <c r="I394" s="403">
        <f>IF(F394="S",SUMIFS('[226]BG 2023'!J:J,'[226]BG 2023'!K:K,'Clasificacion Balance '!D394),0)</f>
        <v>0</v>
      </c>
    </row>
    <row r="395" spans="4:10">
      <c r="D395" s="401">
        <v>1202013900201</v>
      </c>
      <c r="E395" s="396">
        <f t="shared" si="8"/>
        <v>1</v>
      </c>
      <c r="F395" s="397" t="s">
        <v>1461</v>
      </c>
      <c r="G395" s="402" t="s">
        <v>1678</v>
      </c>
      <c r="H395" s="403">
        <f>IF(F395="S",SUMIFS('BG 2024'!G:G,'BG 2024'!B:B,'Clasificacion Balance '!D395),0)</f>
        <v>0</v>
      </c>
      <c r="I395" s="403">
        <f>IF(F395="S",SUMIFS('[226]BG 2023'!J:J,'[226]BG 2023'!K:K,'Clasificacion Balance '!D395),0)</f>
        <v>0</v>
      </c>
    </row>
    <row r="396" spans="4:10">
      <c r="D396" s="401">
        <v>120201390020101</v>
      </c>
      <c r="E396" s="396">
        <f t="shared" si="8"/>
        <v>1</v>
      </c>
      <c r="F396" s="397" t="s">
        <v>1465</v>
      </c>
      <c r="G396" s="402" t="s">
        <v>1679</v>
      </c>
      <c r="H396" s="403">
        <f>IF(F396="S",SUMIFS('BG 2024'!G:G,'BG 2024'!B:B,'Clasificacion Balance '!D396),0)</f>
        <v>0</v>
      </c>
      <c r="I396" s="403" t="e">
        <f>IF(F396="S",SUMIFS('[226]BG 2023'!J:J,'[226]BG 2023'!K:K,'Clasificacion Balance '!D396),0)</f>
        <v>#VALUE!</v>
      </c>
    </row>
    <row r="397" spans="4:10">
      <c r="D397" s="401">
        <v>120201390020199</v>
      </c>
      <c r="E397" s="396">
        <f t="shared" si="8"/>
        <v>1</v>
      </c>
      <c r="F397" s="397" t="s">
        <v>1465</v>
      </c>
      <c r="G397" s="402" t="s">
        <v>1680</v>
      </c>
      <c r="H397" s="403">
        <f>IF(F397="S",SUMIFS('BG 2024'!G:G,'BG 2024'!B:B,'Clasificacion Balance '!D397),0)</f>
        <v>0</v>
      </c>
      <c r="I397" s="403" t="e">
        <f>IF(F397="S",SUMIFS('[226]BG 2023'!J:J,'[226]BG 2023'!K:K,'Clasificacion Balance '!D397),0)</f>
        <v>#VALUE!</v>
      </c>
    </row>
    <row r="398" spans="4:10">
      <c r="D398" s="401">
        <v>12020141</v>
      </c>
      <c r="E398" s="396">
        <f t="shared" si="8"/>
        <v>1</v>
      </c>
      <c r="F398" s="397" t="s">
        <v>1461</v>
      </c>
      <c r="G398" s="402" t="s">
        <v>1681</v>
      </c>
      <c r="H398" s="403">
        <f>IF(F398="S",SUMIFS('BG 2024'!G:G,'BG 2024'!B:B,'Clasificacion Balance '!D398),0)</f>
        <v>0</v>
      </c>
      <c r="I398" s="403">
        <f>IF(F398="S",SUMIFS('[226]BG 2023'!J:J,'[226]BG 2023'!K:K,'Clasificacion Balance '!D398),0)</f>
        <v>0</v>
      </c>
    </row>
    <row r="399" spans="4:10">
      <c r="D399" s="401">
        <v>12020141001</v>
      </c>
      <c r="E399" s="396">
        <f t="shared" si="8"/>
        <v>1</v>
      </c>
      <c r="F399" s="397" t="s">
        <v>1461</v>
      </c>
      <c r="G399" s="402" t="s">
        <v>1682</v>
      </c>
      <c r="H399" s="403">
        <f>IF(F399="S",SUMIFS('BG 2024'!G:G,'BG 2024'!B:B,'Clasificacion Balance '!D399),0)</f>
        <v>0</v>
      </c>
      <c r="I399" s="403">
        <f>IF(F399="S",SUMIFS('[226]BG 2023'!J:J,'[226]BG 2023'!K:K,'Clasificacion Balance '!D399),0)</f>
        <v>0</v>
      </c>
    </row>
    <row r="400" spans="4:10" s="409" customFormat="1">
      <c r="D400" s="395">
        <v>1202014100101</v>
      </c>
      <c r="E400" s="396">
        <f t="shared" si="8"/>
        <v>1</v>
      </c>
      <c r="F400" s="397" t="s">
        <v>1461</v>
      </c>
      <c r="G400" s="398" t="s">
        <v>1682</v>
      </c>
      <c r="H400" s="403">
        <f>IF(F400="S",SUMIFS('BG 2024'!G:G,'BG 2024'!B:B,'Clasificacion Balance '!D400),0)</f>
        <v>0</v>
      </c>
      <c r="I400" s="403">
        <f>IF(F400="S",SUMIFS('[226]BG 2023'!J:J,'[226]BG 2023'!K:K,'Clasificacion Balance '!D400),0)</f>
        <v>0</v>
      </c>
      <c r="J400" s="408"/>
    </row>
    <row r="401" spans="4:10" s="409" customFormat="1">
      <c r="D401" s="395">
        <v>120201410010101</v>
      </c>
      <c r="E401" s="396">
        <f t="shared" si="8"/>
        <v>1</v>
      </c>
      <c r="F401" s="397" t="s">
        <v>1465</v>
      </c>
      <c r="G401" s="398" t="s">
        <v>1683</v>
      </c>
      <c r="H401" s="403">
        <f>IF(F401="S",SUMIFS('BG 2024'!G:G,'BG 2024'!B:B,'Clasificacion Balance '!D401),0)</f>
        <v>0</v>
      </c>
      <c r="I401" s="403" t="e">
        <f>IF(F401="S",SUMIFS('[226]BG 2023'!J:J,'[226]BG 2023'!K:K,'Clasificacion Balance '!D401),0)</f>
        <v>#VALUE!</v>
      </c>
      <c r="J401" s="408"/>
    </row>
    <row r="402" spans="4:10" s="409" customFormat="1">
      <c r="D402" s="395">
        <v>120201410010199</v>
      </c>
      <c r="E402" s="396">
        <f t="shared" si="8"/>
        <v>1</v>
      </c>
      <c r="F402" s="397" t="s">
        <v>1465</v>
      </c>
      <c r="G402" s="398" t="s">
        <v>1684</v>
      </c>
      <c r="H402" s="403">
        <f>IF(F402="S",SUMIFS('BG 2024'!G:G,'BG 2024'!B:B,'Clasificacion Balance '!D402),0)</f>
        <v>0</v>
      </c>
      <c r="I402" s="403" t="e">
        <f>IF(F402="S",SUMIFS('[226]BG 2023'!J:J,'[226]BG 2023'!K:K,'Clasificacion Balance '!D402),0)</f>
        <v>#VALUE!</v>
      </c>
      <c r="J402" s="408"/>
    </row>
    <row r="403" spans="4:10" s="409" customFormat="1">
      <c r="D403" s="395">
        <v>12020141002</v>
      </c>
      <c r="E403" s="396">
        <f t="shared" si="8"/>
        <v>1</v>
      </c>
      <c r="F403" s="397" t="s">
        <v>1461</v>
      </c>
      <c r="G403" s="398" t="s">
        <v>1685</v>
      </c>
      <c r="H403" s="403">
        <f>IF(F403="S",SUMIFS('BG 2024'!G:G,'BG 2024'!B:B,'Clasificacion Balance '!D403),0)</f>
        <v>0</v>
      </c>
      <c r="I403" s="403">
        <f>IF(F403="S",SUMIFS('[226]BG 2023'!J:J,'[226]BG 2023'!K:K,'Clasificacion Balance '!D403),0)</f>
        <v>0</v>
      </c>
      <c r="J403" s="408"/>
    </row>
    <row r="404" spans="4:10" s="409" customFormat="1">
      <c r="D404" s="395">
        <v>1202014100201</v>
      </c>
      <c r="E404" s="396">
        <f t="shared" si="8"/>
        <v>1</v>
      </c>
      <c r="F404" s="397" t="s">
        <v>1461</v>
      </c>
      <c r="G404" s="398" t="s">
        <v>1685</v>
      </c>
      <c r="H404" s="403">
        <f>IF(F404="S",SUMIFS('BG 2024'!G:G,'BG 2024'!B:B,'Clasificacion Balance '!D404),0)</f>
        <v>0</v>
      </c>
      <c r="I404" s="403">
        <f>IF(F404="S",SUMIFS('[226]BG 2023'!J:J,'[226]BG 2023'!K:K,'Clasificacion Balance '!D404),0)</f>
        <v>0</v>
      </c>
      <c r="J404" s="408"/>
    </row>
    <row r="405" spans="4:10">
      <c r="D405" s="401">
        <v>120201410020101</v>
      </c>
      <c r="E405" s="396">
        <f t="shared" si="8"/>
        <v>1</v>
      </c>
      <c r="F405" s="397" t="s">
        <v>1465</v>
      </c>
      <c r="G405" s="402" t="s">
        <v>1686</v>
      </c>
      <c r="H405" s="403">
        <f>IF(F405="S",SUMIFS('BG 2024'!G:G,'BG 2024'!B:B,'Clasificacion Balance '!D405),0)</f>
        <v>0</v>
      </c>
      <c r="I405" s="403" t="e">
        <f>IF(F405="S",SUMIFS('[226]BG 2023'!J:J,'[226]BG 2023'!K:K,'Clasificacion Balance '!D405),0)</f>
        <v>#VALUE!</v>
      </c>
    </row>
    <row r="406" spans="4:10" s="409" customFormat="1">
      <c r="D406" s="395">
        <v>120201410020199</v>
      </c>
      <c r="E406" s="396">
        <f t="shared" si="8"/>
        <v>1</v>
      </c>
      <c r="F406" s="397" t="s">
        <v>1465</v>
      </c>
      <c r="G406" s="398" t="s">
        <v>1687</v>
      </c>
      <c r="H406" s="403">
        <f>IF(F406="S",SUMIFS('BG 2024'!G:G,'BG 2024'!B:B,'Clasificacion Balance '!D406),0)</f>
        <v>0</v>
      </c>
      <c r="I406" s="403" t="e">
        <f>IF(F406="S",SUMIFS('[226]BG 2023'!J:J,'[226]BG 2023'!K:K,'Clasificacion Balance '!D406),0)</f>
        <v>#VALUE!</v>
      </c>
      <c r="J406" s="408"/>
    </row>
    <row r="407" spans="4:10" s="409" customFormat="1">
      <c r="D407" s="395">
        <v>12020141003</v>
      </c>
      <c r="E407" s="396">
        <f t="shared" si="8"/>
        <v>1</v>
      </c>
      <c r="F407" s="397" t="s">
        <v>1461</v>
      </c>
      <c r="G407" s="398" t="s">
        <v>1688</v>
      </c>
      <c r="H407" s="403">
        <f>IF(F407="S",SUMIFS('BG 2024'!G:G,'BG 2024'!B:B,'Clasificacion Balance '!D407),0)</f>
        <v>0</v>
      </c>
      <c r="I407" s="403">
        <f>IF(F407="S",SUMIFS('[226]BG 2023'!J:J,'[226]BG 2023'!K:K,'Clasificacion Balance '!D407),0)</f>
        <v>0</v>
      </c>
      <c r="J407" s="408"/>
    </row>
    <row r="408" spans="4:10" s="409" customFormat="1">
      <c r="D408" s="395">
        <v>1202014100301</v>
      </c>
      <c r="E408" s="396">
        <f t="shared" si="8"/>
        <v>1</v>
      </c>
      <c r="F408" s="397" t="s">
        <v>1461</v>
      </c>
      <c r="G408" s="398" t="s">
        <v>1688</v>
      </c>
      <c r="H408" s="403">
        <f>IF(F408="S",SUMIFS('BG 2024'!G:G,'BG 2024'!B:B,'Clasificacion Balance '!D408),0)</f>
        <v>0</v>
      </c>
      <c r="I408" s="403">
        <f>IF(F408="S",SUMIFS('[226]BG 2023'!J:J,'[226]BG 2023'!K:K,'Clasificacion Balance '!D408),0)</f>
        <v>0</v>
      </c>
      <c r="J408" s="408"/>
    </row>
    <row r="409" spans="4:10" s="409" customFormat="1">
      <c r="D409" s="395">
        <v>120201410030101</v>
      </c>
      <c r="E409" s="396">
        <f t="shared" si="8"/>
        <v>1</v>
      </c>
      <c r="F409" s="397" t="s">
        <v>1465</v>
      </c>
      <c r="G409" s="398" t="s">
        <v>1689</v>
      </c>
      <c r="H409" s="403">
        <f>IF(F409="S",SUMIFS('BG 2024'!G:G,'BG 2024'!B:B,'Clasificacion Balance '!D409),0)</f>
        <v>0</v>
      </c>
      <c r="I409" s="403" t="e">
        <f>IF(F409="S",SUMIFS('[226]BG 2023'!J:J,'[226]BG 2023'!K:K,'Clasificacion Balance '!D409),0)</f>
        <v>#VALUE!</v>
      </c>
      <c r="J409" s="408"/>
    </row>
    <row r="410" spans="4:10" s="409" customFormat="1">
      <c r="D410" s="395">
        <v>120201410030199</v>
      </c>
      <c r="E410" s="396">
        <f t="shared" si="8"/>
        <v>1</v>
      </c>
      <c r="F410" s="397" t="s">
        <v>1465</v>
      </c>
      <c r="G410" s="398" t="s">
        <v>1690</v>
      </c>
      <c r="H410" s="403">
        <f>IF(F410="S",SUMIFS('BG 2024'!G:G,'BG 2024'!B:B,'Clasificacion Balance '!D410),0)</f>
        <v>0</v>
      </c>
      <c r="I410" s="403" t="e">
        <f>IF(F410="S",SUMIFS('[226]BG 2023'!J:J,'[226]BG 2023'!K:K,'Clasificacion Balance '!D410),0)</f>
        <v>#VALUE!</v>
      </c>
      <c r="J410" s="408"/>
    </row>
    <row r="411" spans="4:10" s="409" customFormat="1">
      <c r="D411" s="395">
        <v>12020141004</v>
      </c>
      <c r="E411" s="396">
        <f t="shared" si="8"/>
        <v>1</v>
      </c>
      <c r="F411" s="397" t="s">
        <v>1461</v>
      </c>
      <c r="G411" s="398" t="s">
        <v>1691</v>
      </c>
      <c r="H411" s="403">
        <f>IF(F411="S",SUMIFS('BG 2024'!G:G,'BG 2024'!B:B,'Clasificacion Balance '!D411),0)</f>
        <v>0</v>
      </c>
      <c r="I411" s="403">
        <f>IF(F411="S",SUMIFS('[226]BG 2023'!J:J,'[226]BG 2023'!K:K,'Clasificacion Balance '!D411),0)</f>
        <v>0</v>
      </c>
      <c r="J411" s="408"/>
    </row>
    <row r="412" spans="4:10">
      <c r="D412" s="401">
        <v>1202014100401</v>
      </c>
      <c r="E412" s="396">
        <f t="shared" si="8"/>
        <v>1</v>
      </c>
      <c r="F412" s="397" t="s">
        <v>1461</v>
      </c>
      <c r="G412" s="402" t="s">
        <v>1691</v>
      </c>
      <c r="H412" s="403">
        <f>IF(F412="S",SUMIFS('BG 2024'!G:G,'BG 2024'!B:B,'Clasificacion Balance '!D412),0)</f>
        <v>0</v>
      </c>
      <c r="I412" s="403">
        <f>IF(F412="S",SUMIFS('[226]BG 2023'!J:J,'[226]BG 2023'!K:K,'Clasificacion Balance '!D412),0)</f>
        <v>0</v>
      </c>
    </row>
    <row r="413" spans="4:10">
      <c r="D413" s="401">
        <v>120201410040101</v>
      </c>
      <c r="E413" s="396">
        <f t="shared" si="8"/>
        <v>1</v>
      </c>
      <c r="F413" s="397" t="s">
        <v>1465</v>
      </c>
      <c r="G413" s="402" t="s">
        <v>1692</v>
      </c>
      <c r="H413" s="403">
        <f>IF(F413="S",SUMIFS('BG 2024'!G:G,'BG 2024'!B:B,'Clasificacion Balance '!D413),0)</f>
        <v>0</v>
      </c>
      <c r="I413" s="403" t="e">
        <f>IF(F413="S",SUMIFS('[226]BG 2023'!J:J,'[226]BG 2023'!K:K,'Clasificacion Balance '!D413),0)</f>
        <v>#VALUE!</v>
      </c>
    </row>
    <row r="414" spans="4:10">
      <c r="D414" s="401">
        <v>120201410040199</v>
      </c>
      <c r="E414" s="396">
        <f t="shared" si="8"/>
        <v>1</v>
      </c>
      <c r="F414" s="397" t="s">
        <v>1465</v>
      </c>
      <c r="G414" s="402" t="s">
        <v>1693</v>
      </c>
      <c r="H414" s="403">
        <f>IF(F414="S",SUMIFS('BG 2024'!G:G,'BG 2024'!B:B,'Clasificacion Balance '!D414),0)</f>
        <v>0</v>
      </c>
      <c r="I414" s="403" t="e">
        <f>IF(F414="S",SUMIFS('[226]BG 2023'!J:J,'[226]BG 2023'!K:K,'Clasificacion Balance '!D414),0)</f>
        <v>#VALUE!</v>
      </c>
    </row>
    <row r="415" spans="4:10">
      <c r="D415" s="401">
        <v>12020143</v>
      </c>
      <c r="E415" s="396">
        <f t="shared" si="8"/>
        <v>1</v>
      </c>
      <c r="F415" s="397" t="s">
        <v>1461</v>
      </c>
      <c r="G415" s="402" t="s">
        <v>1694</v>
      </c>
      <c r="H415" s="403">
        <f>IF(F415="S",SUMIFS('BG 2024'!G:G,'BG 2024'!B:B,'Clasificacion Balance '!D415),0)</f>
        <v>0</v>
      </c>
      <c r="I415" s="403">
        <f>IF(F415="S",SUMIFS('[226]BG 2023'!J:J,'[226]BG 2023'!K:K,'Clasificacion Balance '!D415),0)</f>
        <v>0</v>
      </c>
    </row>
    <row r="416" spans="4:10">
      <c r="D416" s="401">
        <v>12020143001</v>
      </c>
      <c r="E416" s="396">
        <f t="shared" si="8"/>
        <v>1</v>
      </c>
      <c r="F416" s="397" t="s">
        <v>1461</v>
      </c>
      <c r="G416" s="402" t="s">
        <v>1695</v>
      </c>
      <c r="H416" s="403">
        <f>IF(F416="S",SUMIFS('BG 2024'!G:G,'BG 2024'!B:B,'Clasificacion Balance '!D416),0)</f>
        <v>0</v>
      </c>
      <c r="I416" s="403">
        <f>IF(F416="S",SUMIFS('[226]BG 2023'!J:J,'[226]BG 2023'!K:K,'Clasificacion Balance '!D416),0)</f>
        <v>0</v>
      </c>
    </row>
    <row r="417" spans="4:9">
      <c r="D417" s="401">
        <v>1202014300101</v>
      </c>
      <c r="E417" s="396">
        <f t="shared" si="8"/>
        <v>1</v>
      </c>
      <c r="F417" s="397" t="s">
        <v>1461</v>
      </c>
      <c r="G417" s="402" t="s">
        <v>1695</v>
      </c>
      <c r="H417" s="403">
        <f>IF(F417="S",SUMIFS('BG 2024'!G:G,'BG 2024'!B:B,'Clasificacion Balance '!D417),0)</f>
        <v>0</v>
      </c>
      <c r="I417" s="403">
        <f>IF(F417="S",SUMIFS('[226]BG 2023'!J:J,'[226]BG 2023'!K:K,'Clasificacion Balance '!D417),0)</f>
        <v>0</v>
      </c>
    </row>
    <row r="418" spans="4:9">
      <c r="D418" s="401">
        <v>120201430010101</v>
      </c>
      <c r="E418" s="396">
        <f t="shared" si="8"/>
        <v>1</v>
      </c>
      <c r="F418" s="397" t="s">
        <v>1465</v>
      </c>
      <c r="G418" s="402" t="s">
        <v>1696</v>
      </c>
      <c r="H418" s="403">
        <f>IF(F418="S",SUMIFS('BG 2024'!G:G,'BG 2024'!B:B,'Clasificacion Balance '!D418),0)</f>
        <v>0</v>
      </c>
      <c r="I418" s="403" t="e">
        <f>IF(F418="S",SUMIFS('[226]BG 2023'!J:J,'[226]BG 2023'!K:K,'Clasificacion Balance '!D418),0)</f>
        <v>#VALUE!</v>
      </c>
    </row>
    <row r="419" spans="4:9">
      <c r="D419" s="401">
        <v>120201430010199</v>
      </c>
      <c r="E419" s="396">
        <f t="shared" si="8"/>
        <v>1</v>
      </c>
      <c r="F419" s="397" t="s">
        <v>1465</v>
      </c>
      <c r="G419" s="402" t="s">
        <v>1697</v>
      </c>
      <c r="H419" s="403">
        <f>IF(F419="S",SUMIFS('BG 2024'!G:G,'BG 2024'!B:B,'Clasificacion Balance '!D419),0)</f>
        <v>0</v>
      </c>
      <c r="I419" s="403" t="e">
        <f>IF(F419="S",SUMIFS('[226]BG 2023'!J:J,'[226]BG 2023'!K:K,'Clasificacion Balance '!D419),0)</f>
        <v>#VALUE!</v>
      </c>
    </row>
    <row r="420" spans="4:9">
      <c r="D420" s="401">
        <v>12020143002</v>
      </c>
      <c r="E420" s="396">
        <f t="shared" si="8"/>
        <v>1</v>
      </c>
      <c r="F420" s="397" t="s">
        <v>1461</v>
      </c>
      <c r="G420" s="402" t="s">
        <v>1698</v>
      </c>
      <c r="H420" s="403">
        <f>IF(F420="S",SUMIFS('BG 2024'!G:G,'BG 2024'!B:B,'Clasificacion Balance '!D420),0)</f>
        <v>0</v>
      </c>
      <c r="I420" s="403">
        <f>IF(F420="S",SUMIFS('[226]BG 2023'!J:J,'[226]BG 2023'!K:K,'Clasificacion Balance '!D420),0)</f>
        <v>0</v>
      </c>
    </row>
    <row r="421" spans="4:9">
      <c r="D421" s="401">
        <v>1202014300201</v>
      </c>
      <c r="E421" s="396">
        <f t="shared" si="8"/>
        <v>1</v>
      </c>
      <c r="F421" s="397" t="s">
        <v>1461</v>
      </c>
      <c r="G421" s="402" t="s">
        <v>1698</v>
      </c>
      <c r="H421" s="403">
        <f>IF(F421="S",SUMIFS('BG 2024'!G:G,'BG 2024'!B:B,'Clasificacion Balance '!D421),0)</f>
        <v>0</v>
      </c>
      <c r="I421" s="403">
        <f>IF(F421="S",SUMIFS('[226]BG 2023'!J:J,'[226]BG 2023'!K:K,'Clasificacion Balance '!D421),0)</f>
        <v>0</v>
      </c>
    </row>
    <row r="422" spans="4:9">
      <c r="D422" s="401">
        <v>120201430020101</v>
      </c>
      <c r="E422" s="396">
        <f t="shared" si="8"/>
        <v>1</v>
      </c>
      <c r="F422" s="397" t="s">
        <v>1465</v>
      </c>
      <c r="G422" s="402" t="s">
        <v>1699</v>
      </c>
      <c r="H422" s="403">
        <f>IF(F422="S",SUMIFS('BG 2024'!G:G,'BG 2024'!B:B,'Clasificacion Balance '!D422),0)</f>
        <v>0</v>
      </c>
      <c r="I422" s="403" t="e">
        <f>IF(F422="S",SUMIFS('[226]BG 2023'!J:J,'[226]BG 2023'!K:K,'Clasificacion Balance '!D422),0)</f>
        <v>#VALUE!</v>
      </c>
    </row>
    <row r="423" spans="4:9">
      <c r="D423" s="401">
        <v>120201430020199</v>
      </c>
      <c r="E423" s="396">
        <f t="shared" ref="E423:E449" si="9">+COUNTIF($D:$D,D423)</f>
        <v>1</v>
      </c>
      <c r="F423" s="397" t="s">
        <v>1465</v>
      </c>
      <c r="G423" s="402" t="s">
        <v>1700</v>
      </c>
      <c r="H423" s="403">
        <f>IF(F423="S",SUMIFS('BG 2024'!G:G,'BG 2024'!B:B,'Clasificacion Balance '!D423),0)</f>
        <v>0</v>
      </c>
      <c r="I423" s="403" t="e">
        <f>IF(F423="S",SUMIFS('[226]BG 2023'!J:J,'[226]BG 2023'!K:K,'Clasificacion Balance '!D423),0)</f>
        <v>#VALUE!</v>
      </c>
    </row>
    <row r="424" spans="4:9">
      <c r="D424" s="401">
        <v>12020143003</v>
      </c>
      <c r="E424" s="396">
        <f t="shared" si="9"/>
        <v>1</v>
      </c>
      <c r="F424" s="397" t="s">
        <v>1461</v>
      </c>
      <c r="G424" s="402" t="s">
        <v>1701</v>
      </c>
      <c r="H424" s="403">
        <f>IF(F424="S",SUMIFS('BG 2024'!G:G,'BG 2024'!B:B,'Clasificacion Balance '!D424),0)</f>
        <v>0</v>
      </c>
      <c r="I424" s="403">
        <f>IF(F424="S",SUMIFS('[226]BG 2023'!J:J,'[226]BG 2023'!K:K,'Clasificacion Balance '!D424),0)</f>
        <v>0</v>
      </c>
    </row>
    <row r="425" spans="4:9">
      <c r="D425" s="401">
        <v>1202014300301</v>
      </c>
      <c r="E425" s="396">
        <f t="shared" si="9"/>
        <v>1</v>
      </c>
      <c r="F425" s="397" t="s">
        <v>1461</v>
      </c>
      <c r="G425" s="402" t="s">
        <v>1701</v>
      </c>
      <c r="H425" s="403">
        <f>IF(F425="S",SUMIFS('BG 2024'!G:G,'BG 2024'!B:B,'Clasificacion Balance '!D425),0)</f>
        <v>0</v>
      </c>
      <c r="I425" s="403">
        <f>IF(F425="S",SUMIFS('[226]BG 2023'!J:J,'[226]BG 2023'!K:K,'Clasificacion Balance '!D425),0)</f>
        <v>0</v>
      </c>
    </row>
    <row r="426" spans="4:9">
      <c r="D426" s="401">
        <v>120201430030101</v>
      </c>
      <c r="E426" s="396">
        <f t="shared" si="9"/>
        <v>1</v>
      </c>
      <c r="F426" s="397" t="s">
        <v>1465</v>
      </c>
      <c r="G426" s="402" t="s">
        <v>1702</v>
      </c>
      <c r="H426" s="403">
        <f>IF(F426="S",SUMIFS('BG 2024'!G:G,'BG 2024'!B:B,'Clasificacion Balance '!D426),0)</f>
        <v>0</v>
      </c>
      <c r="I426" s="403" t="e">
        <f>IF(F426="S",SUMIFS('[226]BG 2023'!J:J,'[226]BG 2023'!K:K,'Clasificacion Balance '!D426),0)</f>
        <v>#VALUE!</v>
      </c>
    </row>
    <row r="427" spans="4:9">
      <c r="D427" s="401">
        <v>120201430030199</v>
      </c>
      <c r="E427" s="396">
        <f t="shared" si="9"/>
        <v>1</v>
      </c>
      <c r="F427" s="397" t="s">
        <v>1465</v>
      </c>
      <c r="G427" s="402" t="s">
        <v>1703</v>
      </c>
      <c r="H427" s="403">
        <f>IF(F427="S",SUMIFS('BG 2024'!G:G,'BG 2024'!B:B,'Clasificacion Balance '!D427),0)</f>
        <v>0</v>
      </c>
      <c r="I427" s="403" t="e">
        <f>IF(F427="S",SUMIFS('[226]BG 2023'!J:J,'[226]BG 2023'!K:K,'Clasificacion Balance '!D427),0)</f>
        <v>#VALUE!</v>
      </c>
    </row>
    <row r="428" spans="4:9">
      <c r="D428" s="401">
        <v>12020143004</v>
      </c>
      <c r="E428" s="396">
        <f t="shared" si="9"/>
        <v>1</v>
      </c>
      <c r="F428" s="397" t="s">
        <v>1461</v>
      </c>
      <c r="G428" s="402" t="s">
        <v>1704</v>
      </c>
      <c r="H428" s="403">
        <f>IF(F428="S",SUMIFS('BG 2024'!G:G,'BG 2024'!B:B,'Clasificacion Balance '!D428),0)</f>
        <v>0</v>
      </c>
      <c r="I428" s="403">
        <f>IF(F428="S",SUMIFS('[226]BG 2023'!J:J,'[226]BG 2023'!K:K,'Clasificacion Balance '!D428),0)</f>
        <v>0</v>
      </c>
    </row>
    <row r="429" spans="4:9">
      <c r="D429" s="401">
        <v>1202014300401</v>
      </c>
      <c r="E429" s="396">
        <f t="shared" si="9"/>
        <v>1</v>
      </c>
      <c r="F429" s="397" t="s">
        <v>1461</v>
      </c>
      <c r="G429" s="402" t="s">
        <v>1704</v>
      </c>
      <c r="H429" s="403">
        <f>IF(F429="S",SUMIFS('BG 2024'!G:G,'BG 2024'!B:B,'Clasificacion Balance '!D429),0)</f>
        <v>0</v>
      </c>
      <c r="I429" s="403">
        <f>IF(F429="S",SUMIFS('[226]BG 2023'!J:J,'[226]BG 2023'!K:K,'Clasificacion Balance '!D429),0)</f>
        <v>0</v>
      </c>
    </row>
    <row r="430" spans="4:9">
      <c r="D430" s="401">
        <v>120201430040101</v>
      </c>
      <c r="E430" s="396">
        <f t="shared" si="9"/>
        <v>1</v>
      </c>
      <c r="F430" s="397" t="s">
        <v>1465</v>
      </c>
      <c r="G430" s="402" t="s">
        <v>1705</v>
      </c>
      <c r="H430" s="403">
        <f>IF(F430="S",SUMIFS('BG 2024'!G:G,'BG 2024'!B:B,'Clasificacion Balance '!D430),0)</f>
        <v>0</v>
      </c>
      <c r="I430" s="403" t="e">
        <f>IF(F430="S",SUMIFS('[226]BG 2023'!J:J,'[226]BG 2023'!K:K,'Clasificacion Balance '!D430),0)</f>
        <v>#VALUE!</v>
      </c>
    </row>
    <row r="431" spans="4:9">
      <c r="D431" s="401">
        <v>120201430040199</v>
      </c>
      <c r="E431" s="396">
        <f t="shared" si="9"/>
        <v>1</v>
      </c>
      <c r="F431" s="397" t="s">
        <v>1465</v>
      </c>
      <c r="G431" s="402" t="s">
        <v>1706</v>
      </c>
      <c r="H431" s="403">
        <f>IF(F431="S",SUMIFS('BG 2024'!G:G,'BG 2024'!B:B,'Clasificacion Balance '!D431),0)</f>
        <v>0</v>
      </c>
      <c r="I431" s="403" t="e">
        <f>IF(F431="S",SUMIFS('[226]BG 2023'!J:J,'[226]BG 2023'!K:K,'Clasificacion Balance '!D431),0)</f>
        <v>#VALUE!</v>
      </c>
    </row>
    <row r="432" spans="4:9">
      <c r="D432" s="401">
        <v>12030</v>
      </c>
      <c r="E432" s="396">
        <f t="shared" si="9"/>
        <v>1</v>
      </c>
      <c r="F432" s="397" t="s">
        <v>1461</v>
      </c>
      <c r="G432" s="402" t="s">
        <v>1707</v>
      </c>
      <c r="H432" s="403">
        <f>IF(F432="S",SUMIFS('BG 2024'!G:G,'BG 2024'!B:B,'Clasificacion Balance '!D432),0)</f>
        <v>0</v>
      </c>
      <c r="I432" s="403">
        <f>IF(F432="S",SUMIFS('[226]BG 2023'!J:J,'[226]BG 2023'!K:K,'Clasificacion Balance '!D432),0)</f>
        <v>0</v>
      </c>
    </row>
    <row r="433" spans="4:10">
      <c r="D433" s="401">
        <v>12030145</v>
      </c>
      <c r="E433" s="396">
        <f t="shared" si="9"/>
        <v>1</v>
      </c>
      <c r="F433" s="397" t="s">
        <v>1461</v>
      </c>
      <c r="G433" s="402" t="s">
        <v>1708</v>
      </c>
      <c r="H433" s="403">
        <f>IF(F433="S",SUMIFS('BG 2024'!G:G,'BG 2024'!B:B,'Clasificacion Balance '!D433),0)</f>
        <v>0</v>
      </c>
      <c r="I433" s="403">
        <f>IF(F433="S",SUMIFS('[226]BG 2023'!J:J,'[226]BG 2023'!K:K,'Clasificacion Balance '!D433),0)</f>
        <v>0</v>
      </c>
    </row>
    <row r="434" spans="4:10">
      <c r="D434" s="401">
        <v>12030145001</v>
      </c>
      <c r="E434" s="396">
        <f t="shared" si="9"/>
        <v>1</v>
      </c>
      <c r="F434" s="397" t="s">
        <v>1461</v>
      </c>
      <c r="G434" s="402" t="s">
        <v>1709</v>
      </c>
      <c r="H434" s="403">
        <f>IF(F434="S",SUMIFS('BG 2024'!G:G,'BG 2024'!B:B,'Clasificacion Balance '!D434),0)</f>
        <v>0</v>
      </c>
      <c r="I434" s="403">
        <f>IF(F434="S",SUMIFS('[226]BG 2023'!J:J,'[226]BG 2023'!K:K,'Clasificacion Balance '!D434),0)</f>
        <v>0</v>
      </c>
    </row>
    <row r="435" spans="4:10">
      <c r="D435" s="401">
        <v>1203014500101</v>
      </c>
      <c r="E435" s="396">
        <f t="shared" si="9"/>
        <v>1</v>
      </c>
      <c r="F435" s="397" t="s">
        <v>1461</v>
      </c>
      <c r="G435" s="402" t="s">
        <v>1709</v>
      </c>
      <c r="H435" s="403">
        <f>IF(F435="S",SUMIFS('BG 2024'!G:G,'BG 2024'!B:B,'Clasificacion Balance '!D435),0)</f>
        <v>0</v>
      </c>
      <c r="I435" s="403">
        <f>IF(F435="S",SUMIFS('[226]BG 2023'!J:J,'[226]BG 2023'!K:K,'Clasificacion Balance '!D435),0)</f>
        <v>0</v>
      </c>
    </row>
    <row r="436" spans="4:10">
      <c r="D436" s="401">
        <v>120301450010101</v>
      </c>
      <c r="E436" s="396">
        <f t="shared" si="9"/>
        <v>1</v>
      </c>
      <c r="F436" s="397" t="s">
        <v>1465</v>
      </c>
      <c r="G436" s="402" t="s">
        <v>1710</v>
      </c>
      <c r="H436" s="403">
        <f>IF(F436="S",SUMIFS('BG 2024'!G:G,'BG 2024'!B:B,'Clasificacion Balance '!D436),0)</f>
        <v>0</v>
      </c>
      <c r="I436" s="403" t="e">
        <f>IF(F436="S",SUMIFS('[226]BG 2023'!J:J,'[226]BG 2023'!K:K,'Clasificacion Balance '!D436),0)</f>
        <v>#VALUE!</v>
      </c>
    </row>
    <row r="437" spans="4:10">
      <c r="D437" s="401">
        <v>120301450010199</v>
      </c>
      <c r="E437" s="396">
        <f t="shared" si="9"/>
        <v>1</v>
      </c>
      <c r="F437" s="397" t="s">
        <v>1465</v>
      </c>
      <c r="G437" s="402" t="s">
        <v>1711</v>
      </c>
      <c r="H437" s="403">
        <f>IF(F437="S",SUMIFS('BG 2024'!G:G,'BG 2024'!B:B,'Clasificacion Balance '!D437),0)</f>
        <v>0</v>
      </c>
      <c r="I437" s="403" t="e">
        <f>IF(F437="S",SUMIFS('[226]BG 2023'!J:J,'[226]BG 2023'!K:K,'Clasificacion Balance '!D437),0)</f>
        <v>#VALUE!</v>
      </c>
    </row>
    <row r="438" spans="4:10">
      <c r="D438" s="401">
        <v>12030145002</v>
      </c>
      <c r="E438" s="396">
        <f t="shared" si="9"/>
        <v>1</v>
      </c>
      <c r="F438" s="397" t="s">
        <v>1461</v>
      </c>
      <c r="G438" s="402" t="s">
        <v>1712</v>
      </c>
      <c r="H438" s="403">
        <f>IF(F438="S",SUMIFS('BG 2024'!G:G,'BG 2024'!B:B,'Clasificacion Balance '!D438),0)</f>
        <v>0</v>
      </c>
      <c r="I438" s="403">
        <f>IF(F438="S",SUMIFS('[226]BG 2023'!J:J,'[226]BG 2023'!K:K,'Clasificacion Balance '!D438),0)</f>
        <v>0</v>
      </c>
    </row>
    <row r="439" spans="4:10" s="409" customFormat="1">
      <c r="D439" s="395">
        <v>1203014500201</v>
      </c>
      <c r="E439" s="396">
        <f t="shared" si="9"/>
        <v>1</v>
      </c>
      <c r="F439" s="397" t="s">
        <v>1461</v>
      </c>
      <c r="G439" s="398" t="s">
        <v>1712</v>
      </c>
      <c r="H439" s="403">
        <f>IF(F439="S",SUMIFS('BG 2024'!G:G,'BG 2024'!B:B,'Clasificacion Balance '!D439),0)</f>
        <v>0</v>
      </c>
      <c r="I439" s="403">
        <f>IF(F439="S",SUMIFS('[226]BG 2023'!J:J,'[226]BG 2023'!K:K,'Clasificacion Balance '!D439),0)</f>
        <v>0</v>
      </c>
      <c r="J439" s="408"/>
    </row>
    <row r="440" spans="4:10" s="409" customFormat="1">
      <c r="D440" s="395">
        <v>120301450020101</v>
      </c>
      <c r="E440" s="396">
        <f t="shared" si="9"/>
        <v>1</v>
      </c>
      <c r="F440" s="397" t="s">
        <v>1465</v>
      </c>
      <c r="G440" s="398" t="s">
        <v>1713</v>
      </c>
      <c r="H440" s="403">
        <f>IF(F440="S",SUMIFS('BG 2024'!G:G,'BG 2024'!B:B,'Clasificacion Balance '!D440),0)</f>
        <v>0</v>
      </c>
      <c r="I440" s="403" t="e">
        <f>IF(F440="S",SUMIFS('[226]BG 2023'!J:J,'[226]BG 2023'!K:K,'Clasificacion Balance '!D440),0)</f>
        <v>#VALUE!</v>
      </c>
      <c r="J440" s="408"/>
    </row>
    <row r="441" spans="4:10" s="409" customFormat="1">
      <c r="D441" s="395">
        <v>120301450020199</v>
      </c>
      <c r="E441" s="396">
        <f t="shared" si="9"/>
        <v>1</v>
      </c>
      <c r="F441" s="397" t="s">
        <v>1465</v>
      </c>
      <c r="G441" s="398" t="s">
        <v>1714</v>
      </c>
      <c r="H441" s="403">
        <f>IF(F441="S",SUMIFS('BG 2024'!G:G,'BG 2024'!B:B,'Clasificacion Balance '!D441),0)</f>
        <v>0</v>
      </c>
      <c r="I441" s="403" t="e">
        <f>IF(F441="S",SUMIFS('[226]BG 2023'!J:J,'[226]BG 2023'!K:K,'Clasificacion Balance '!D441),0)</f>
        <v>#VALUE!</v>
      </c>
      <c r="J441" s="408"/>
    </row>
    <row r="442" spans="4:10" s="409" customFormat="1">
      <c r="D442" s="395">
        <v>12090</v>
      </c>
      <c r="E442" s="396">
        <f t="shared" si="9"/>
        <v>1</v>
      </c>
      <c r="F442" s="397" t="s">
        <v>1461</v>
      </c>
      <c r="G442" s="398" t="s">
        <v>1715</v>
      </c>
      <c r="H442" s="403">
        <f>IF(F442="S",SUMIFS('BG 2024'!G:G,'BG 2024'!B:B,'Clasificacion Balance '!D442),0)</f>
        <v>0</v>
      </c>
      <c r="I442" s="403">
        <f>IF(F442="S",SUMIFS('[226]BG 2023'!J:J,'[226]BG 2023'!K:K,'Clasificacion Balance '!D442),0)</f>
        <v>0</v>
      </c>
      <c r="J442" s="408"/>
    </row>
    <row r="443" spans="4:10" s="409" customFormat="1">
      <c r="D443" s="395">
        <v>12090147</v>
      </c>
      <c r="E443" s="396">
        <f t="shared" si="9"/>
        <v>1</v>
      </c>
      <c r="F443" s="397" t="s">
        <v>1461</v>
      </c>
      <c r="G443" s="398" t="s">
        <v>1716</v>
      </c>
      <c r="H443" s="403">
        <f>IF(F443="S",SUMIFS('BG 2024'!G:G,'BG 2024'!B:B,'Clasificacion Balance '!D443),0)</f>
        <v>0</v>
      </c>
      <c r="I443" s="403">
        <f>IF(F443="S",SUMIFS('[226]BG 2023'!J:J,'[226]BG 2023'!K:K,'Clasificacion Balance '!D443),0)</f>
        <v>0</v>
      </c>
      <c r="J443" s="408"/>
    </row>
    <row r="444" spans="4:10" s="409" customFormat="1">
      <c r="D444" s="395">
        <v>12090147001</v>
      </c>
      <c r="E444" s="396">
        <f t="shared" si="9"/>
        <v>1</v>
      </c>
      <c r="F444" s="397" t="s">
        <v>1461</v>
      </c>
      <c r="G444" s="398" t="s">
        <v>1717</v>
      </c>
      <c r="H444" s="403">
        <f>IF(F444="S",SUMIFS('BG 2024'!G:G,'BG 2024'!B:B,'Clasificacion Balance '!D444),0)</f>
        <v>0</v>
      </c>
      <c r="I444" s="403">
        <f>IF(F444="S",SUMIFS('[226]BG 2023'!J:J,'[226]BG 2023'!K:K,'Clasificacion Balance '!D444),0)</f>
        <v>0</v>
      </c>
      <c r="J444" s="408"/>
    </row>
    <row r="445" spans="4:10" s="409" customFormat="1">
      <c r="D445" s="395">
        <v>1209014700101</v>
      </c>
      <c r="E445" s="396">
        <f t="shared" si="9"/>
        <v>1</v>
      </c>
      <c r="F445" s="397" t="s">
        <v>1461</v>
      </c>
      <c r="G445" s="398" t="s">
        <v>1717</v>
      </c>
      <c r="H445" s="403">
        <f>IF(F445="S",SUMIFS('BG 2024'!G:G,'BG 2024'!B:B,'Clasificacion Balance '!D445),0)</f>
        <v>0</v>
      </c>
      <c r="I445" s="403">
        <f>IF(F445="S",SUMIFS('[226]BG 2023'!J:J,'[226]BG 2023'!K:K,'Clasificacion Balance '!D445),0)</f>
        <v>0</v>
      </c>
      <c r="J445" s="408"/>
    </row>
    <row r="446" spans="4:10" s="409" customFormat="1">
      <c r="D446" s="395">
        <v>120901470010101</v>
      </c>
      <c r="E446" s="396">
        <f t="shared" si="9"/>
        <v>1</v>
      </c>
      <c r="F446" s="397" t="s">
        <v>1465</v>
      </c>
      <c r="G446" s="398" t="s">
        <v>1718</v>
      </c>
      <c r="H446" s="403">
        <f>IF(F446="S",SUMIFS('BG 2024'!G:G,'BG 2024'!B:B,'Clasificacion Balance '!D446),0)</f>
        <v>0</v>
      </c>
      <c r="I446" s="403" t="e">
        <f>IF(F446="S",SUMIFS('[226]BG 2023'!J:J,'[226]BG 2023'!K:K,'Clasificacion Balance '!D446),0)</f>
        <v>#VALUE!</v>
      </c>
      <c r="J446" s="408"/>
    </row>
    <row r="447" spans="4:10" s="409" customFormat="1">
      <c r="D447" s="395">
        <v>120901470010199</v>
      </c>
      <c r="E447" s="396">
        <f t="shared" si="9"/>
        <v>1</v>
      </c>
      <c r="F447" s="397" t="s">
        <v>1465</v>
      </c>
      <c r="G447" s="398" t="s">
        <v>1719</v>
      </c>
      <c r="H447" s="403">
        <f>IF(F447="S",SUMIFS('BG 2024'!G:G,'BG 2024'!B:B,'Clasificacion Balance '!D447),0)</f>
        <v>0</v>
      </c>
      <c r="I447" s="403" t="e">
        <f>IF(F447="S",SUMIFS('[226]BG 2023'!J:J,'[226]BG 2023'!K:K,'Clasificacion Balance '!D447),0)</f>
        <v>#VALUE!</v>
      </c>
      <c r="J447" s="408"/>
    </row>
    <row r="448" spans="4:10">
      <c r="D448" s="401">
        <v>12090147002</v>
      </c>
      <c r="E448" s="396">
        <f t="shared" si="9"/>
        <v>1</v>
      </c>
      <c r="F448" s="397" t="s">
        <v>1461</v>
      </c>
      <c r="G448" s="402" t="s">
        <v>1720</v>
      </c>
      <c r="H448" s="403">
        <f>IF(F448="S",SUMIFS('BG 2024'!G:G,'BG 2024'!B:B,'Clasificacion Balance '!D448),0)</f>
        <v>0</v>
      </c>
      <c r="I448" s="403">
        <f>IF(F448="S",SUMIFS('[226]BG 2023'!J:J,'[226]BG 2023'!K:K,'Clasificacion Balance '!D448),0)</f>
        <v>0</v>
      </c>
      <c r="J448" s="408"/>
    </row>
    <row r="449" spans="4:10">
      <c r="D449" s="401">
        <v>1209014700201</v>
      </c>
      <c r="E449" s="396">
        <f t="shared" si="9"/>
        <v>1</v>
      </c>
      <c r="F449" s="397" t="s">
        <v>1461</v>
      </c>
      <c r="G449" s="402" t="s">
        <v>1720</v>
      </c>
      <c r="H449" s="403">
        <f>IF(F449="S",SUMIFS('BG 2024'!G:G,'BG 2024'!B:B,'Clasificacion Balance '!D449),0)</f>
        <v>0</v>
      </c>
      <c r="I449" s="403">
        <f>IF(F449="S",SUMIFS('[226]BG 2023'!J:J,'[226]BG 2023'!K:K,'Clasificacion Balance '!D449),0)</f>
        <v>0</v>
      </c>
      <c r="J449" s="408"/>
    </row>
    <row r="450" spans="4:10">
      <c r="D450" s="401">
        <v>120901470020101</v>
      </c>
      <c r="E450" s="396"/>
      <c r="F450" s="397" t="s">
        <v>1465</v>
      </c>
      <c r="G450" s="402" t="s">
        <v>1721</v>
      </c>
      <c r="H450" s="403">
        <f>IF(F450="S",SUMIFS('BG 2024'!G:G,'BG 2024'!B:B,'Clasificacion Balance '!D450),0)</f>
        <v>0</v>
      </c>
      <c r="I450" s="403" t="e">
        <f>IF(F450="S",SUMIFS('[226]BG 2023'!J:J,'[226]BG 2023'!K:K,'Clasificacion Balance '!D450),0)</f>
        <v>#VALUE!</v>
      </c>
      <c r="J450" s="408"/>
    </row>
    <row r="451" spans="4:10">
      <c r="D451" s="401">
        <v>120901470020199</v>
      </c>
      <c r="E451" s="396">
        <f>+COUNTIF($D:$D,D451)</f>
        <v>1</v>
      </c>
      <c r="F451" s="397" t="s">
        <v>1465</v>
      </c>
      <c r="G451" s="402" t="s">
        <v>1722</v>
      </c>
      <c r="H451" s="403">
        <f>IF(F451="S",SUMIFS('BG 2024'!G:G,'BG 2024'!B:B,'Clasificacion Balance '!D451),0)</f>
        <v>0</v>
      </c>
      <c r="I451" s="403" t="e">
        <f>IF(F451="S",SUMIFS('[226]BG 2023'!J:J,'[226]BG 2023'!K:K,'Clasificacion Balance '!D451),0)</f>
        <v>#VALUE!</v>
      </c>
      <c r="J451" s="408"/>
    </row>
    <row r="452" spans="4:10">
      <c r="D452" s="401">
        <v>12090147003</v>
      </c>
      <c r="E452" s="396"/>
      <c r="F452" s="397" t="s">
        <v>1461</v>
      </c>
      <c r="G452" s="402" t="s">
        <v>1723</v>
      </c>
      <c r="H452" s="403">
        <f>IF(F452="S",SUMIFS('BG 2024'!G:G,'BG 2024'!B:B,'Clasificacion Balance '!D452),0)</f>
        <v>0</v>
      </c>
      <c r="I452" s="403">
        <f>IF(F452="S",SUMIFS('[226]BG 2023'!J:J,'[226]BG 2023'!K:K,'Clasificacion Balance '!D452),0)</f>
        <v>0</v>
      </c>
      <c r="J452" s="408"/>
    </row>
    <row r="453" spans="4:10">
      <c r="D453" s="401">
        <v>1209014700301</v>
      </c>
      <c r="E453" s="396">
        <f>+COUNTIF($D:$D,D453)</f>
        <v>1</v>
      </c>
      <c r="F453" s="397" t="s">
        <v>1461</v>
      </c>
      <c r="G453" s="402" t="s">
        <v>1723</v>
      </c>
      <c r="H453" s="403">
        <f>IF(F453="S",SUMIFS('BG 2024'!G:G,'BG 2024'!B:B,'Clasificacion Balance '!D453),0)</f>
        <v>0</v>
      </c>
      <c r="I453" s="403">
        <f>IF(F453="S",SUMIFS('[226]BG 2023'!J:J,'[226]BG 2023'!K:K,'Clasificacion Balance '!D453),0)</f>
        <v>0</v>
      </c>
      <c r="J453" s="408"/>
    </row>
    <row r="454" spans="4:10">
      <c r="D454" s="401">
        <v>120901470030101</v>
      </c>
      <c r="E454" s="396"/>
      <c r="F454" s="397" t="s">
        <v>1465</v>
      </c>
      <c r="G454" s="402" t="s">
        <v>1724</v>
      </c>
      <c r="H454" s="403">
        <f>IF(F454="S",SUMIFS('BG 2024'!G:G,'BG 2024'!B:B,'Clasificacion Balance '!D454),0)</f>
        <v>0</v>
      </c>
      <c r="I454" s="403" t="e">
        <f>IF(F454="S",SUMIFS('[226]BG 2023'!J:J,'[226]BG 2023'!K:K,'Clasificacion Balance '!D454),0)</f>
        <v>#VALUE!</v>
      </c>
      <c r="J454" s="408"/>
    </row>
    <row r="455" spans="4:10">
      <c r="D455" s="401">
        <v>120901470030199</v>
      </c>
      <c r="E455" s="396">
        <f t="shared" ref="E455:E518" si="10">+COUNTIF($D:$D,D455)</f>
        <v>1</v>
      </c>
      <c r="F455" s="397" t="s">
        <v>1465</v>
      </c>
      <c r="G455" s="402" t="s">
        <v>1725</v>
      </c>
      <c r="H455" s="403">
        <f>IF(F455="S",SUMIFS('BG 2024'!G:G,'BG 2024'!B:B,'Clasificacion Balance '!D455),0)</f>
        <v>0</v>
      </c>
      <c r="I455" s="403" t="e">
        <f>IF(F455="S",SUMIFS('[226]BG 2023'!J:J,'[226]BG 2023'!K:K,'Clasificacion Balance '!D455),0)</f>
        <v>#VALUE!</v>
      </c>
      <c r="J455" s="408"/>
    </row>
    <row r="456" spans="4:10">
      <c r="D456" s="401">
        <v>12090147004</v>
      </c>
      <c r="E456" s="396">
        <f t="shared" si="10"/>
        <v>1</v>
      </c>
      <c r="F456" s="397" t="s">
        <v>1461</v>
      </c>
      <c r="G456" s="402" t="s">
        <v>1726</v>
      </c>
      <c r="H456" s="403">
        <f>IF(F456="S",SUMIFS('BG 2024'!G:G,'BG 2024'!B:B,'Clasificacion Balance '!D456),0)</f>
        <v>0</v>
      </c>
      <c r="I456" s="403">
        <f>IF(F456="S",SUMIFS('[226]BG 2023'!J:J,'[226]BG 2023'!K:K,'Clasificacion Balance '!D456),0)</f>
        <v>0</v>
      </c>
      <c r="J456" s="408"/>
    </row>
    <row r="457" spans="4:10">
      <c r="D457" s="401">
        <v>1209014700401</v>
      </c>
      <c r="E457" s="396">
        <f t="shared" si="10"/>
        <v>1</v>
      </c>
      <c r="F457" s="397" t="s">
        <v>1461</v>
      </c>
      <c r="G457" s="402" t="s">
        <v>1726</v>
      </c>
      <c r="H457" s="403">
        <f>IF(F457="S",SUMIFS('BG 2024'!G:G,'BG 2024'!B:B,'Clasificacion Balance '!D457),0)</f>
        <v>0</v>
      </c>
      <c r="I457" s="403">
        <f>IF(F457="S",SUMIFS('[226]BG 2023'!J:J,'[226]BG 2023'!K:K,'Clasificacion Balance '!D457),0)</f>
        <v>0</v>
      </c>
    </row>
    <row r="458" spans="4:10">
      <c r="D458" s="401">
        <v>120901470040101</v>
      </c>
      <c r="E458" s="396">
        <f t="shared" si="10"/>
        <v>1</v>
      </c>
      <c r="F458" s="397" t="s">
        <v>1465</v>
      </c>
      <c r="G458" s="402" t="s">
        <v>1727</v>
      </c>
      <c r="H458" s="403">
        <f>IF(F458="S",SUMIFS('BG 2024'!G:G,'BG 2024'!B:B,'Clasificacion Balance '!D458),0)</f>
        <v>0</v>
      </c>
      <c r="I458" s="403" t="e">
        <f>IF(F458="S",SUMIFS('[226]BG 2023'!J:J,'[226]BG 2023'!K:K,'Clasificacion Balance '!D458),0)</f>
        <v>#VALUE!</v>
      </c>
    </row>
    <row r="459" spans="4:10">
      <c r="D459" s="401">
        <v>120901470040199</v>
      </c>
      <c r="E459" s="396">
        <f t="shared" si="10"/>
        <v>1</v>
      </c>
      <c r="F459" s="397" t="s">
        <v>1465</v>
      </c>
      <c r="G459" s="402" t="s">
        <v>1728</v>
      </c>
      <c r="H459" s="403">
        <f>IF(F459="S",SUMIFS('BG 2024'!G:G,'BG 2024'!B:B,'Clasificacion Balance '!D459),0)</f>
        <v>0</v>
      </c>
      <c r="I459" s="403" t="e">
        <f>IF(F459="S",SUMIFS('[226]BG 2023'!J:J,'[226]BG 2023'!K:K,'Clasificacion Balance '!D459),0)</f>
        <v>#VALUE!</v>
      </c>
    </row>
    <row r="460" spans="4:10">
      <c r="D460" s="401">
        <v>12090149</v>
      </c>
      <c r="E460" s="396">
        <f t="shared" si="10"/>
        <v>1</v>
      </c>
      <c r="F460" s="397" t="s">
        <v>1461</v>
      </c>
      <c r="G460" s="402" t="s">
        <v>1729</v>
      </c>
      <c r="H460" s="403">
        <f>IF(F460="S",SUMIFS('BG 2024'!G:G,'BG 2024'!B:B,'Clasificacion Balance '!D460),0)</f>
        <v>0</v>
      </c>
      <c r="I460" s="403">
        <f>IF(F460="S",SUMIFS('[226]BG 2023'!J:J,'[226]BG 2023'!K:K,'Clasificacion Balance '!D460),0)</f>
        <v>0</v>
      </c>
    </row>
    <row r="461" spans="4:10">
      <c r="D461" s="401">
        <v>12090149001</v>
      </c>
      <c r="E461" s="396">
        <f t="shared" si="10"/>
        <v>1</v>
      </c>
      <c r="F461" s="397" t="s">
        <v>1461</v>
      </c>
      <c r="G461" s="402" t="s">
        <v>1730</v>
      </c>
      <c r="H461" s="403">
        <f>IF(F461="S",SUMIFS('BG 2024'!G:G,'BG 2024'!B:B,'Clasificacion Balance '!D461),0)</f>
        <v>0</v>
      </c>
      <c r="I461" s="403">
        <f>IF(F461="S",SUMIFS('[226]BG 2023'!J:J,'[226]BG 2023'!K:K,'Clasificacion Balance '!D461),0)</f>
        <v>0</v>
      </c>
    </row>
    <row r="462" spans="4:10">
      <c r="D462" s="401">
        <v>1209014900101</v>
      </c>
      <c r="E462" s="396">
        <f t="shared" si="10"/>
        <v>1</v>
      </c>
      <c r="F462" s="397" t="s">
        <v>1461</v>
      </c>
      <c r="G462" s="402" t="s">
        <v>1730</v>
      </c>
      <c r="H462" s="403">
        <f>IF(F462="S",SUMIFS('BG 2024'!G:G,'BG 2024'!B:B,'Clasificacion Balance '!D462),0)</f>
        <v>0</v>
      </c>
      <c r="I462" s="403">
        <f>IF(F462="S",SUMIFS('[226]BG 2023'!J:J,'[226]BG 2023'!K:K,'Clasificacion Balance '!D462),0)</f>
        <v>0</v>
      </c>
    </row>
    <row r="463" spans="4:10">
      <c r="D463" s="401">
        <v>120901490010101</v>
      </c>
      <c r="E463" s="396">
        <f t="shared" si="10"/>
        <v>1</v>
      </c>
      <c r="F463" s="397" t="s">
        <v>1465</v>
      </c>
      <c r="G463" s="402" t="s">
        <v>1731</v>
      </c>
      <c r="H463" s="403">
        <f>IF(F463="S",SUMIFS('BG 2024'!G:G,'BG 2024'!B:B,'Clasificacion Balance '!D463),0)</f>
        <v>0</v>
      </c>
      <c r="I463" s="403" t="e">
        <f>IF(F463="S",SUMIFS('[226]BG 2023'!J:J,'[226]BG 2023'!K:K,'Clasificacion Balance '!D463),0)</f>
        <v>#VALUE!</v>
      </c>
    </row>
    <row r="464" spans="4:10">
      <c r="D464" s="401">
        <v>120901490010199</v>
      </c>
      <c r="E464" s="396">
        <f t="shared" si="10"/>
        <v>1</v>
      </c>
      <c r="F464" s="397" t="s">
        <v>1465</v>
      </c>
      <c r="G464" s="402" t="s">
        <v>1732</v>
      </c>
      <c r="H464" s="403">
        <f>IF(F464="S",SUMIFS('BG 2024'!G:G,'BG 2024'!B:B,'Clasificacion Balance '!D464),0)</f>
        <v>0</v>
      </c>
      <c r="I464" s="403" t="e">
        <f>IF(F464="S",SUMIFS('[226]BG 2023'!J:J,'[226]BG 2023'!K:K,'Clasificacion Balance '!D464),0)</f>
        <v>#VALUE!</v>
      </c>
    </row>
    <row r="465" spans="4:9">
      <c r="D465" s="401">
        <v>12090149002</v>
      </c>
      <c r="E465" s="396">
        <f t="shared" si="10"/>
        <v>1</v>
      </c>
      <c r="F465" s="397" t="s">
        <v>1461</v>
      </c>
      <c r="G465" s="402" t="s">
        <v>1733</v>
      </c>
      <c r="H465" s="403">
        <f>IF(F465="S",SUMIFS('BG 2024'!G:G,'BG 2024'!B:B,'Clasificacion Balance '!D465),0)</f>
        <v>0</v>
      </c>
      <c r="I465" s="403">
        <f>IF(F465="S",SUMIFS('[226]BG 2023'!J:J,'[226]BG 2023'!K:K,'Clasificacion Balance '!D465),0)</f>
        <v>0</v>
      </c>
    </row>
    <row r="466" spans="4:9">
      <c r="D466" s="401">
        <v>1209014900201</v>
      </c>
      <c r="E466" s="396">
        <f t="shared" si="10"/>
        <v>1</v>
      </c>
      <c r="F466" s="397" t="s">
        <v>1461</v>
      </c>
      <c r="G466" s="402" t="s">
        <v>1733</v>
      </c>
      <c r="H466" s="403">
        <f>IF(F466="S",SUMIFS('BG 2024'!G:G,'BG 2024'!B:B,'Clasificacion Balance '!D466),0)</f>
        <v>0</v>
      </c>
      <c r="I466" s="403">
        <f>IF(F466="S",SUMIFS('[226]BG 2023'!J:J,'[226]BG 2023'!K:K,'Clasificacion Balance '!D466),0)</f>
        <v>0</v>
      </c>
    </row>
    <row r="467" spans="4:9">
      <c r="D467" s="401">
        <v>120901490020101</v>
      </c>
      <c r="E467" s="396">
        <f t="shared" si="10"/>
        <v>1</v>
      </c>
      <c r="F467" s="397" t="s">
        <v>1465</v>
      </c>
      <c r="G467" s="402" t="s">
        <v>1734</v>
      </c>
      <c r="H467" s="403">
        <f>IF(F467="S",SUMIFS('BG 2024'!G:G,'BG 2024'!B:B,'Clasificacion Balance '!D467),0)</f>
        <v>0</v>
      </c>
      <c r="I467" s="403" t="e">
        <f>IF(F467="S",SUMIFS('[226]BG 2023'!J:J,'[226]BG 2023'!K:K,'Clasificacion Balance '!D467),0)</f>
        <v>#VALUE!</v>
      </c>
    </row>
    <row r="468" spans="4:9">
      <c r="D468" s="401">
        <v>120901490020199</v>
      </c>
      <c r="E468" s="396">
        <f t="shared" si="10"/>
        <v>1</v>
      </c>
      <c r="F468" s="397" t="s">
        <v>1465</v>
      </c>
      <c r="G468" s="402" t="s">
        <v>1735</v>
      </c>
      <c r="H468" s="403">
        <f>IF(F468="S",SUMIFS('BG 2024'!G:G,'BG 2024'!B:B,'Clasificacion Balance '!D468),0)</f>
        <v>0</v>
      </c>
      <c r="I468" s="403" t="e">
        <f>IF(F468="S",SUMIFS('[226]BG 2023'!J:J,'[226]BG 2023'!K:K,'Clasificacion Balance '!D468),0)</f>
        <v>#VALUE!</v>
      </c>
    </row>
    <row r="469" spans="4:9">
      <c r="D469" s="401">
        <v>12090149003</v>
      </c>
      <c r="E469" s="396">
        <f t="shared" si="10"/>
        <v>1</v>
      </c>
      <c r="F469" s="397" t="s">
        <v>1461</v>
      </c>
      <c r="G469" s="402" t="s">
        <v>1736</v>
      </c>
      <c r="H469" s="403">
        <f>IF(F469="S",SUMIFS('BG 2024'!G:G,'BG 2024'!B:B,'Clasificacion Balance '!D469),0)</f>
        <v>0</v>
      </c>
      <c r="I469" s="403">
        <f>IF(F469="S",SUMIFS('[226]BG 2023'!J:J,'[226]BG 2023'!K:K,'Clasificacion Balance '!D469),0)</f>
        <v>0</v>
      </c>
    </row>
    <row r="470" spans="4:9">
      <c r="D470" s="401">
        <v>1209014900301</v>
      </c>
      <c r="E470" s="396">
        <f t="shared" si="10"/>
        <v>1</v>
      </c>
      <c r="F470" s="397" t="s">
        <v>1461</v>
      </c>
      <c r="G470" s="402" t="s">
        <v>1736</v>
      </c>
      <c r="H470" s="403">
        <f>IF(F470="S",SUMIFS('BG 2024'!G:G,'BG 2024'!B:B,'Clasificacion Balance '!D470),0)</f>
        <v>0</v>
      </c>
      <c r="I470" s="403">
        <f>IF(F470="S",SUMIFS('[226]BG 2023'!J:J,'[226]BG 2023'!K:K,'Clasificacion Balance '!D470),0)</f>
        <v>0</v>
      </c>
    </row>
    <row r="471" spans="4:9">
      <c r="D471" s="401">
        <v>120901490030101</v>
      </c>
      <c r="E471" s="396">
        <f t="shared" si="10"/>
        <v>1</v>
      </c>
      <c r="F471" s="397" t="s">
        <v>1465</v>
      </c>
      <c r="G471" s="402" t="s">
        <v>1737</v>
      </c>
      <c r="H471" s="403">
        <f>IF(F471="S",SUMIFS('BG 2024'!G:G,'BG 2024'!B:B,'Clasificacion Balance '!D471),0)</f>
        <v>0</v>
      </c>
      <c r="I471" s="403" t="e">
        <f>IF(F471="S",SUMIFS('[226]BG 2023'!J:J,'[226]BG 2023'!K:K,'Clasificacion Balance '!D471),0)</f>
        <v>#VALUE!</v>
      </c>
    </row>
    <row r="472" spans="4:9">
      <c r="D472" s="401">
        <v>120901490030199</v>
      </c>
      <c r="E472" s="396">
        <f t="shared" si="10"/>
        <v>1</v>
      </c>
      <c r="F472" s="397" t="s">
        <v>1465</v>
      </c>
      <c r="G472" s="402" t="s">
        <v>1738</v>
      </c>
      <c r="H472" s="403">
        <f>IF(F472="S",SUMIFS('BG 2024'!G:G,'BG 2024'!B:B,'Clasificacion Balance '!D472),0)</f>
        <v>0</v>
      </c>
      <c r="I472" s="403" t="e">
        <f>IF(F472="S",SUMIFS('[226]BG 2023'!J:J,'[226]BG 2023'!K:K,'Clasificacion Balance '!D472),0)</f>
        <v>#VALUE!</v>
      </c>
    </row>
    <row r="473" spans="4:9">
      <c r="D473" s="401">
        <v>12090149004</v>
      </c>
      <c r="E473" s="396">
        <f t="shared" si="10"/>
        <v>1</v>
      </c>
      <c r="F473" s="397" t="s">
        <v>1461</v>
      </c>
      <c r="G473" s="402" t="s">
        <v>1739</v>
      </c>
      <c r="H473" s="403">
        <f>IF(F473="S",SUMIFS('BG 2024'!G:G,'BG 2024'!B:B,'Clasificacion Balance '!D473),0)</f>
        <v>0</v>
      </c>
      <c r="I473" s="403">
        <f>IF(F473="S",SUMIFS('[226]BG 2023'!J:J,'[226]BG 2023'!K:K,'Clasificacion Balance '!D473),0)</f>
        <v>0</v>
      </c>
    </row>
    <row r="474" spans="4:9">
      <c r="D474" s="401">
        <v>1209014900401</v>
      </c>
      <c r="E474" s="396">
        <f t="shared" si="10"/>
        <v>1</v>
      </c>
      <c r="F474" s="397" t="s">
        <v>1461</v>
      </c>
      <c r="G474" s="402" t="s">
        <v>1739</v>
      </c>
      <c r="H474" s="403">
        <f>IF(F474="S",SUMIFS('BG 2024'!G:G,'BG 2024'!B:B,'Clasificacion Balance '!D474),0)</f>
        <v>0</v>
      </c>
      <c r="I474" s="403">
        <f>IF(F474="S",SUMIFS('[226]BG 2023'!J:J,'[226]BG 2023'!K:K,'Clasificacion Balance '!D474),0)</f>
        <v>0</v>
      </c>
    </row>
    <row r="475" spans="4:9">
      <c r="D475" s="401">
        <v>120901490040101</v>
      </c>
      <c r="E475" s="396">
        <f t="shared" si="10"/>
        <v>1</v>
      </c>
      <c r="F475" s="397" t="s">
        <v>1465</v>
      </c>
      <c r="G475" s="402" t="s">
        <v>1740</v>
      </c>
      <c r="H475" s="403">
        <f>IF(F475="S",SUMIFS('BG 2024'!G:G,'BG 2024'!B:B,'Clasificacion Balance '!D475),0)</f>
        <v>0</v>
      </c>
      <c r="I475" s="403" t="e">
        <f>IF(F475="S",SUMIFS('[226]BG 2023'!J:J,'[226]BG 2023'!K:K,'Clasificacion Balance '!D475),0)</f>
        <v>#VALUE!</v>
      </c>
    </row>
    <row r="476" spans="4:9">
      <c r="D476" s="401">
        <v>120901490040199</v>
      </c>
      <c r="E476" s="396">
        <f t="shared" si="10"/>
        <v>1</v>
      </c>
      <c r="F476" s="397" t="s">
        <v>1465</v>
      </c>
      <c r="G476" s="402" t="s">
        <v>1741</v>
      </c>
      <c r="H476" s="403">
        <f>IF(F476="S",SUMIFS('BG 2024'!G:G,'BG 2024'!B:B,'Clasificacion Balance '!D476),0)</f>
        <v>0</v>
      </c>
      <c r="I476" s="403" t="e">
        <f>IF(F476="S",SUMIFS('[226]BG 2023'!J:J,'[226]BG 2023'!K:K,'Clasificacion Balance '!D476),0)</f>
        <v>#VALUE!</v>
      </c>
    </row>
    <row r="477" spans="4:9">
      <c r="D477" s="401">
        <v>13</v>
      </c>
      <c r="E477" s="396">
        <f t="shared" si="10"/>
        <v>1</v>
      </c>
      <c r="F477" s="397" t="s">
        <v>1461</v>
      </c>
      <c r="G477" s="402" t="s">
        <v>884</v>
      </c>
      <c r="H477" s="403">
        <f>IF(F477="S",SUMIFS('BG 2024'!G:G,'BG 2024'!B:B,'Clasificacion Balance '!D477),0)</f>
        <v>0</v>
      </c>
      <c r="I477" s="403">
        <f>IF(F477="S",SUMIFS('[226]BG 2023'!J:J,'[226]BG 2023'!K:K,'Clasificacion Balance '!D477),0)</f>
        <v>0</v>
      </c>
    </row>
    <row r="478" spans="4:9">
      <c r="D478" s="401">
        <v>13010</v>
      </c>
      <c r="E478" s="396">
        <f t="shared" si="10"/>
        <v>1</v>
      </c>
      <c r="F478" s="397" t="s">
        <v>1461</v>
      </c>
      <c r="G478" s="402" t="s">
        <v>885</v>
      </c>
      <c r="H478" s="403">
        <f>IF(F478="S",SUMIFS('BG 2024'!G:G,'BG 2024'!B:B,'Clasificacion Balance '!D478),0)</f>
        <v>0</v>
      </c>
      <c r="I478" s="403">
        <f>IF(F478="S",SUMIFS('[226]BG 2023'!J:J,'[226]BG 2023'!K:K,'Clasificacion Balance '!D478),0)</f>
        <v>0</v>
      </c>
    </row>
    <row r="479" spans="4:9">
      <c r="D479" s="401">
        <v>13010151</v>
      </c>
      <c r="E479" s="396">
        <f t="shared" si="10"/>
        <v>1</v>
      </c>
      <c r="F479" s="397" t="s">
        <v>1461</v>
      </c>
      <c r="G479" s="402" t="s">
        <v>886</v>
      </c>
      <c r="H479" s="403">
        <f>IF(F479="S",SUMIFS('BG 2024'!G:G,'BG 2024'!B:B,'Clasificacion Balance '!D479),0)</f>
        <v>0</v>
      </c>
      <c r="I479" s="403">
        <f>IF(F479="S",SUMIFS('[226]BG 2023'!J:J,'[226]BG 2023'!K:K,'Clasificacion Balance '!D479),0)</f>
        <v>0</v>
      </c>
    </row>
    <row r="480" spans="4:9">
      <c r="D480" s="401">
        <v>13010151001</v>
      </c>
      <c r="E480" s="396">
        <f t="shared" si="10"/>
        <v>1</v>
      </c>
      <c r="F480" s="397" t="s">
        <v>1461</v>
      </c>
      <c r="G480" s="402" t="s">
        <v>1742</v>
      </c>
      <c r="H480" s="403">
        <f>IF(F480="S",SUMIFS('BG 2024'!G:G,'BG 2024'!B:B,'Clasificacion Balance '!D480),0)</f>
        <v>0</v>
      </c>
      <c r="I480" s="403">
        <f>IF(F480="S",SUMIFS('[226]BG 2023'!J:J,'[226]BG 2023'!K:K,'Clasificacion Balance '!D480),0)</f>
        <v>0</v>
      </c>
    </row>
    <row r="481" spans="4:10">
      <c r="D481" s="401">
        <v>1301015100101</v>
      </c>
      <c r="E481" s="396">
        <f t="shared" si="10"/>
        <v>1</v>
      </c>
      <c r="F481" s="397" t="s">
        <v>1461</v>
      </c>
      <c r="G481" s="402" t="s">
        <v>1742</v>
      </c>
      <c r="H481" s="403">
        <f>IF(F481="S",SUMIFS('BG 2024'!G:G,'BG 2024'!B:B,'Clasificacion Balance '!D481),0)</f>
        <v>0</v>
      </c>
      <c r="I481" s="403">
        <f>IF(F481="S",SUMIFS('[226]BG 2023'!J:J,'[226]BG 2023'!K:K,'Clasificacion Balance '!D481),0)</f>
        <v>0</v>
      </c>
    </row>
    <row r="482" spans="4:10">
      <c r="D482" s="401">
        <v>130101510010101</v>
      </c>
      <c r="E482" s="396">
        <f t="shared" si="10"/>
        <v>1</v>
      </c>
      <c r="F482" s="397" t="s">
        <v>1465</v>
      </c>
      <c r="G482" s="402" t="s">
        <v>1743</v>
      </c>
      <c r="H482" s="403">
        <f>IF(F482="S",SUMIFS('BG 2024'!G:G,'BG 2024'!B:B,'Clasificacion Balance '!D482),0)</f>
        <v>0</v>
      </c>
      <c r="I482" s="403" t="e">
        <f>IF(F482="S",SUMIFS('[226]BG 2023'!J:J,'[226]BG 2023'!K:K,'Clasificacion Balance '!D482),0)</f>
        <v>#VALUE!</v>
      </c>
    </row>
    <row r="483" spans="4:10">
      <c r="D483" s="401">
        <v>130101510010199</v>
      </c>
      <c r="E483" s="396">
        <f t="shared" si="10"/>
        <v>1</v>
      </c>
      <c r="F483" s="397" t="s">
        <v>1465</v>
      </c>
      <c r="G483" s="402" t="s">
        <v>1744</v>
      </c>
      <c r="H483" s="403">
        <f>IF(F483="S",SUMIFS('BG 2024'!G:G,'BG 2024'!B:B,'Clasificacion Balance '!D483),0)</f>
        <v>0</v>
      </c>
      <c r="I483" s="403" t="e">
        <f>IF(F483="S",SUMIFS('[226]BG 2023'!J:J,'[226]BG 2023'!K:K,'Clasificacion Balance '!D483),0)</f>
        <v>#VALUE!</v>
      </c>
    </row>
    <row r="484" spans="4:10">
      <c r="D484" s="401">
        <v>13010151002</v>
      </c>
      <c r="E484" s="396">
        <f t="shared" si="10"/>
        <v>1</v>
      </c>
      <c r="F484" s="397" t="s">
        <v>1461</v>
      </c>
      <c r="G484" s="402" t="s">
        <v>887</v>
      </c>
      <c r="H484" s="403">
        <f>IF(F484="S",SUMIFS('BG 2024'!G:G,'BG 2024'!B:B,'Clasificacion Balance '!D484),0)</f>
        <v>0</v>
      </c>
      <c r="I484" s="403">
        <f>IF(F484="S",SUMIFS('[226]BG 2023'!J:J,'[226]BG 2023'!K:K,'Clasificacion Balance '!D484),0)</f>
        <v>0</v>
      </c>
    </row>
    <row r="485" spans="4:10">
      <c r="D485" s="401">
        <v>1301015100201</v>
      </c>
      <c r="E485" s="396">
        <f t="shared" si="10"/>
        <v>1</v>
      </c>
      <c r="F485" s="397" t="s">
        <v>1461</v>
      </c>
      <c r="G485" s="402" t="s">
        <v>887</v>
      </c>
      <c r="H485" s="403">
        <f>IF(F485="S",SUMIFS('BG 2024'!G:G,'BG 2024'!B:B,'Clasificacion Balance '!D485),0)</f>
        <v>0</v>
      </c>
      <c r="I485" s="403">
        <f>IF(F485="S",SUMIFS('[226]BG 2023'!J:J,'[226]BG 2023'!K:K,'Clasificacion Balance '!D485),0)</f>
        <v>0</v>
      </c>
    </row>
    <row r="486" spans="4:10">
      <c r="D486" s="401">
        <v>130101510020101</v>
      </c>
      <c r="E486" s="396">
        <f t="shared" si="10"/>
        <v>1</v>
      </c>
      <c r="F486" s="397" t="s">
        <v>1465</v>
      </c>
      <c r="G486" s="402" t="s">
        <v>1745</v>
      </c>
      <c r="H486" s="403">
        <f>IF(F486="S",SUMIFS('BG 2024'!G:G,'BG 2024'!B:B,'Clasificacion Balance '!D486),0)</f>
        <v>0</v>
      </c>
      <c r="I486" s="403" t="e">
        <f>IF(F486="S",SUMIFS('[226]BG 2023'!J:J,'[226]BG 2023'!K:K,'Clasificacion Balance '!D486),0)</f>
        <v>#VALUE!</v>
      </c>
    </row>
    <row r="487" spans="4:10">
      <c r="D487" s="401">
        <v>130101510020199</v>
      </c>
      <c r="E487" s="396">
        <f t="shared" si="10"/>
        <v>1</v>
      </c>
      <c r="F487" s="397" t="s">
        <v>1465</v>
      </c>
      <c r="G487" s="402" t="s">
        <v>888</v>
      </c>
      <c r="H487" s="403">
        <f>IF(F487="S",SUMIFS('BG 2024'!G:G,'BG 2024'!B:B,'Clasificacion Balance '!D487),0)</f>
        <v>479822</v>
      </c>
      <c r="I487" s="403" t="e">
        <f>IF(F487="S",SUMIFS('[226]BG 2023'!J:J,'[226]BG 2023'!K:K,'Clasificacion Balance '!D487),0)</f>
        <v>#VALUE!</v>
      </c>
      <c r="J487" s="391" t="s">
        <v>3131</v>
      </c>
    </row>
    <row r="488" spans="4:10">
      <c r="D488" s="401">
        <v>13010151003</v>
      </c>
      <c r="E488" s="396">
        <f t="shared" si="10"/>
        <v>1</v>
      </c>
      <c r="F488" s="397" t="s">
        <v>1461</v>
      </c>
      <c r="G488" s="402" t="s">
        <v>1746</v>
      </c>
      <c r="H488" s="403">
        <f>IF(F488="S",SUMIFS('BG 2024'!G:G,'BG 2024'!B:B,'Clasificacion Balance '!D488),0)</f>
        <v>0</v>
      </c>
      <c r="I488" s="403">
        <f>IF(F488="S",SUMIFS('[226]BG 2023'!J:J,'[226]BG 2023'!K:K,'Clasificacion Balance '!D488),0)</f>
        <v>0</v>
      </c>
    </row>
    <row r="489" spans="4:10">
      <c r="D489" s="401">
        <v>1301015100301</v>
      </c>
      <c r="E489" s="396">
        <f t="shared" si="10"/>
        <v>1</v>
      </c>
      <c r="F489" s="397" t="s">
        <v>1461</v>
      </c>
      <c r="G489" s="402" t="s">
        <v>1746</v>
      </c>
      <c r="H489" s="403">
        <f>IF(F489="S",SUMIFS('BG 2024'!G:G,'BG 2024'!B:B,'Clasificacion Balance '!D489),0)</f>
        <v>0</v>
      </c>
      <c r="I489" s="403">
        <f>IF(F489="S",SUMIFS('[226]BG 2023'!J:J,'[226]BG 2023'!K:K,'Clasificacion Balance '!D489),0)</f>
        <v>0</v>
      </c>
    </row>
    <row r="490" spans="4:10">
      <c r="D490" s="401">
        <v>130101510030101</v>
      </c>
      <c r="E490" s="396">
        <f t="shared" si="10"/>
        <v>1</v>
      </c>
      <c r="F490" s="397" t="s">
        <v>1465</v>
      </c>
      <c r="G490" s="402" t="s">
        <v>1747</v>
      </c>
      <c r="H490" s="403">
        <f>IF(F490="S",SUMIFS('BG 2024'!G:G,'BG 2024'!B:B,'Clasificacion Balance '!D490),0)</f>
        <v>0</v>
      </c>
      <c r="I490" s="403" t="e">
        <f>IF(F490="S",SUMIFS('[226]BG 2023'!J:J,'[226]BG 2023'!K:K,'Clasificacion Balance '!D490),0)</f>
        <v>#VALUE!</v>
      </c>
    </row>
    <row r="491" spans="4:10">
      <c r="D491" s="401">
        <v>130101510030199</v>
      </c>
      <c r="E491" s="396">
        <f t="shared" si="10"/>
        <v>1</v>
      </c>
      <c r="F491" s="397" t="s">
        <v>1465</v>
      </c>
      <c r="G491" s="402" t="s">
        <v>1748</v>
      </c>
      <c r="H491" s="403">
        <f>IF(F491="S",SUMIFS('BG 2024'!G:G,'BG 2024'!B:B,'Clasificacion Balance '!D491),0)</f>
        <v>0</v>
      </c>
      <c r="I491" s="403" t="e">
        <f>IF(F491="S",SUMIFS('[226]BG 2023'!J:J,'[226]BG 2023'!K:K,'Clasificacion Balance '!D491),0)</f>
        <v>#VALUE!</v>
      </c>
    </row>
    <row r="492" spans="4:10">
      <c r="D492" s="401">
        <v>13010151004</v>
      </c>
      <c r="E492" s="396">
        <f t="shared" si="10"/>
        <v>1</v>
      </c>
      <c r="F492" s="397" t="s">
        <v>1461</v>
      </c>
      <c r="G492" s="402" t="s">
        <v>1749</v>
      </c>
      <c r="H492" s="403">
        <f>IF(F492="S",SUMIFS('BG 2024'!G:G,'BG 2024'!B:B,'Clasificacion Balance '!D492),0)</f>
        <v>0</v>
      </c>
      <c r="I492" s="403">
        <f>IF(F492="S",SUMIFS('[226]BG 2023'!J:J,'[226]BG 2023'!K:K,'Clasificacion Balance '!D492),0)</f>
        <v>0</v>
      </c>
    </row>
    <row r="493" spans="4:10">
      <c r="D493" s="401">
        <v>1301015100401</v>
      </c>
      <c r="E493" s="396">
        <f t="shared" si="10"/>
        <v>1</v>
      </c>
      <c r="F493" s="397" t="s">
        <v>1461</v>
      </c>
      <c r="G493" s="402" t="s">
        <v>1749</v>
      </c>
      <c r="H493" s="403">
        <f>IF(F493="S",SUMIFS('BG 2024'!G:G,'BG 2024'!B:B,'Clasificacion Balance '!D493),0)</f>
        <v>0</v>
      </c>
      <c r="I493" s="403">
        <f>IF(F493="S",SUMIFS('[226]BG 2023'!J:J,'[226]BG 2023'!K:K,'Clasificacion Balance '!D493),0)</f>
        <v>0</v>
      </c>
    </row>
    <row r="494" spans="4:10">
      <c r="D494" s="401">
        <v>130101510040101</v>
      </c>
      <c r="E494" s="396">
        <f t="shared" si="10"/>
        <v>1</v>
      </c>
      <c r="F494" s="397" t="s">
        <v>1465</v>
      </c>
      <c r="G494" s="402" t="s">
        <v>1750</v>
      </c>
      <c r="H494" s="403">
        <f>IF(F494="S",SUMIFS('BG 2024'!G:G,'BG 2024'!B:B,'Clasificacion Balance '!D494),0)</f>
        <v>0</v>
      </c>
      <c r="I494" s="403" t="e">
        <f>IF(F494="S",SUMIFS('[226]BG 2023'!J:J,'[226]BG 2023'!K:K,'Clasificacion Balance '!D494),0)</f>
        <v>#VALUE!</v>
      </c>
    </row>
    <row r="495" spans="4:10">
      <c r="D495" s="401">
        <v>130101510040199</v>
      </c>
      <c r="E495" s="396">
        <f t="shared" si="10"/>
        <v>1</v>
      </c>
      <c r="F495" s="397" t="s">
        <v>1465</v>
      </c>
      <c r="G495" s="402" t="s">
        <v>1751</v>
      </c>
      <c r="H495" s="403">
        <f>IF(F495="S",SUMIFS('BG 2024'!G:G,'BG 2024'!B:B,'Clasificacion Balance '!D495),0)</f>
        <v>0</v>
      </c>
      <c r="I495" s="403" t="e">
        <f>IF(F495="S",SUMIFS('[226]BG 2023'!J:J,'[226]BG 2023'!K:K,'Clasificacion Balance '!D495),0)</f>
        <v>#VALUE!</v>
      </c>
    </row>
    <row r="496" spans="4:10">
      <c r="D496" s="401">
        <v>13010151005</v>
      </c>
      <c r="E496" s="396">
        <f t="shared" si="10"/>
        <v>1</v>
      </c>
      <c r="F496" s="397" t="s">
        <v>1461</v>
      </c>
      <c r="G496" s="402" t="s">
        <v>1752</v>
      </c>
      <c r="H496" s="403">
        <f>IF(F496="S",SUMIFS('BG 2024'!G:G,'BG 2024'!B:B,'Clasificacion Balance '!D496),0)</f>
        <v>0</v>
      </c>
      <c r="I496" s="403">
        <f>IF(F496="S",SUMIFS('[226]BG 2023'!J:J,'[226]BG 2023'!K:K,'Clasificacion Balance '!D496),0)</f>
        <v>0</v>
      </c>
    </row>
    <row r="497" spans="4:9">
      <c r="D497" s="401">
        <v>1301015100501</v>
      </c>
      <c r="E497" s="396">
        <f t="shared" si="10"/>
        <v>1</v>
      </c>
      <c r="F497" s="397" t="s">
        <v>1461</v>
      </c>
      <c r="G497" s="402" t="s">
        <v>1752</v>
      </c>
      <c r="H497" s="403">
        <f>IF(F497="S",SUMIFS('BG 2024'!G:G,'BG 2024'!B:B,'Clasificacion Balance '!D497),0)</f>
        <v>0</v>
      </c>
      <c r="I497" s="403">
        <f>IF(F497="S",SUMIFS('[226]BG 2023'!J:J,'[226]BG 2023'!K:K,'Clasificacion Balance '!D497),0)</f>
        <v>0</v>
      </c>
    </row>
    <row r="498" spans="4:9">
      <c r="D498" s="401">
        <v>130101510050101</v>
      </c>
      <c r="E498" s="396">
        <f t="shared" si="10"/>
        <v>1</v>
      </c>
      <c r="F498" s="397" t="s">
        <v>1465</v>
      </c>
      <c r="G498" s="402" t="s">
        <v>1753</v>
      </c>
      <c r="H498" s="403">
        <f>IF(F498="S",SUMIFS('BG 2024'!G:G,'BG 2024'!B:B,'Clasificacion Balance '!D498),0)</f>
        <v>0</v>
      </c>
      <c r="I498" s="403" t="e">
        <f>IF(F498="S",SUMIFS('[226]BG 2023'!J:J,'[226]BG 2023'!K:K,'Clasificacion Balance '!D498),0)</f>
        <v>#VALUE!</v>
      </c>
    </row>
    <row r="499" spans="4:9">
      <c r="D499" s="401">
        <v>130101510050199</v>
      </c>
      <c r="E499" s="396">
        <f t="shared" si="10"/>
        <v>1</v>
      </c>
      <c r="F499" s="397" t="s">
        <v>1465</v>
      </c>
      <c r="G499" s="402" t="s">
        <v>1754</v>
      </c>
      <c r="H499" s="403">
        <f>IF(F499="S",SUMIFS('BG 2024'!G:G,'BG 2024'!B:B,'Clasificacion Balance '!D499),0)</f>
        <v>0</v>
      </c>
      <c r="I499" s="403" t="e">
        <f>IF(F499="S",SUMIFS('[226]BG 2023'!J:J,'[226]BG 2023'!K:K,'Clasificacion Balance '!D499),0)</f>
        <v>#VALUE!</v>
      </c>
    </row>
    <row r="500" spans="4:9">
      <c r="D500" s="401">
        <v>13010151006</v>
      </c>
      <c r="E500" s="396">
        <f t="shared" si="10"/>
        <v>1</v>
      </c>
      <c r="F500" s="397" t="s">
        <v>1461</v>
      </c>
      <c r="G500" s="402" t="s">
        <v>1755</v>
      </c>
      <c r="H500" s="403">
        <f>IF(F500="S",SUMIFS('BG 2024'!G:G,'BG 2024'!B:B,'Clasificacion Balance '!D500),0)</f>
        <v>0</v>
      </c>
      <c r="I500" s="403">
        <f>IF(F500="S",SUMIFS('[226]BG 2023'!J:J,'[226]BG 2023'!K:K,'Clasificacion Balance '!D500),0)</f>
        <v>0</v>
      </c>
    </row>
    <row r="501" spans="4:9">
      <c r="D501" s="401">
        <v>1301015100601</v>
      </c>
      <c r="E501" s="396">
        <f t="shared" si="10"/>
        <v>1</v>
      </c>
      <c r="F501" s="397" t="s">
        <v>1461</v>
      </c>
      <c r="G501" s="402" t="s">
        <v>1755</v>
      </c>
      <c r="H501" s="403">
        <f>IF(F501="S",SUMIFS('BG 2024'!G:G,'BG 2024'!B:B,'Clasificacion Balance '!D501),0)</f>
        <v>0</v>
      </c>
      <c r="I501" s="403">
        <f>IF(F501="S",SUMIFS('[226]BG 2023'!J:J,'[226]BG 2023'!K:K,'Clasificacion Balance '!D501),0)</f>
        <v>0</v>
      </c>
    </row>
    <row r="502" spans="4:9">
      <c r="D502" s="401">
        <v>130101510060101</v>
      </c>
      <c r="E502" s="396">
        <f t="shared" si="10"/>
        <v>1</v>
      </c>
      <c r="F502" s="397" t="s">
        <v>1465</v>
      </c>
      <c r="G502" s="402" t="s">
        <v>1756</v>
      </c>
      <c r="H502" s="403">
        <f>IF(F502="S",SUMIFS('BG 2024'!G:G,'BG 2024'!B:B,'Clasificacion Balance '!D502),0)</f>
        <v>0</v>
      </c>
      <c r="I502" s="403" t="e">
        <f>IF(F502="S",SUMIFS('[226]BG 2023'!J:J,'[226]BG 2023'!K:K,'Clasificacion Balance '!D502),0)</f>
        <v>#VALUE!</v>
      </c>
    </row>
    <row r="503" spans="4:9">
      <c r="D503" s="401">
        <v>130101510060199</v>
      </c>
      <c r="E503" s="396">
        <f t="shared" si="10"/>
        <v>1</v>
      </c>
      <c r="F503" s="397" t="s">
        <v>1465</v>
      </c>
      <c r="G503" s="402" t="s">
        <v>1757</v>
      </c>
      <c r="H503" s="403">
        <f>IF(F503="S",SUMIFS('BG 2024'!G:G,'BG 2024'!B:B,'Clasificacion Balance '!D503),0)</f>
        <v>0</v>
      </c>
      <c r="I503" s="403" t="e">
        <f>IF(F503="S",SUMIFS('[226]BG 2023'!J:J,'[226]BG 2023'!K:K,'Clasificacion Balance '!D503),0)</f>
        <v>#VALUE!</v>
      </c>
    </row>
    <row r="504" spans="4:9">
      <c r="D504" s="401">
        <v>13010151007</v>
      </c>
      <c r="E504" s="396">
        <f t="shared" si="10"/>
        <v>1</v>
      </c>
      <c r="F504" s="397" t="s">
        <v>1461</v>
      </c>
      <c r="G504" s="402" t="s">
        <v>1758</v>
      </c>
      <c r="H504" s="403">
        <f>IF(F504="S",SUMIFS('BG 2024'!G:G,'BG 2024'!B:B,'Clasificacion Balance '!D504),0)</f>
        <v>0</v>
      </c>
      <c r="I504" s="403">
        <f>IF(F504="S",SUMIFS('[226]BG 2023'!J:J,'[226]BG 2023'!K:K,'Clasificacion Balance '!D504),0)</f>
        <v>0</v>
      </c>
    </row>
    <row r="505" spans="4:9">
      <c r="D505" s="401">
        <v>1301015100701</v>
      </c>
      <c r="E505" s="396">
        <f t="shared" si="10"/>
        <v>1</v>
      </c>
      <c r="F505" s="397" t="s">
        <v>1461</v>
      </c>
      <c r="G505" s="402" t="s">
        <v>1758</v>
      </c>
      <c r="H505" s="403">
        <f>IF(F505="S",SUMIFS('BG 2024'!G:G,'BG 2024'!B:B,'Clasificacion Balance '!D505),0)</f>
        <v>0</v>
      </c>
      <c r="I505" s="403">
        <f>IF(F505="S",SUMIFS('[226]BG 2023'!J:J,'[226]BG 2023'!K:K,'Clasificacion Balance '!D505),0)</f>
        <v>0</v>
      </c>
    </row>
    <row r="506" spans="4:9">
      <c r="D506" s="401">
        <v>130101510070101</v>
      </c>
      <c r="E506" s="396">
        <f t="shared" si="10"/>
        <v>1</v>
      </c>
      <c r="F506" s="397" t="s">
        <v>1465</v>
      </c>
      <c r="G506" s="402" t="s">
        <v>1759</v>
      </c>
      <c r="H506" s="403">
        <f>IF(F506="S",SUMIFS('BG 2024'!G:G,'BG 2024'!B:B,'Clasificacion Balance '!D506),0)</f>
        <v>0</v>
      </c>
      <c r="I506" s="403" t="e">
        <f>IF(F506="S",SUMIFS('[226]BG 2023'!J:J,'[226]BG 2023'!K:K,'Clasificacion Balance '!D506),0)</f>
        <v>#VALUE!</v>
      </c>
    </row>
    <row r="507" spans="4:9">
      <c r="D507" s="401">
        <v>130101510070199</v>
      </c>
      <c r="E507" s="396">
        <f t="shared" si="10"/>
        <v>1</v>
      </c>
      <c r="F507" s="397" t="s">
        <v>1465</v>
      </c>
      <c r="G507" s="402" t="s">
        <v>1760</v>
      </c>
      <c r="H507" s="403">
        <f>IF(F507="S",SUMIFS('BG 2024'!G:G,'BG 2024'!B:B,'Clasificacion Balance '!D507),0)</f>
        <v>0</v>
      </c>
      <c r="I507" s="403" t="e">
        <f>IF(F507="S",SUMIFS('[226]BG 2023'!J:J,'[226]BG 2023'!K:K,'Clasificacion Balance '!D507),0)</f>
        <v>#VALUE!</v>
      </c>
    </row>
    <row r="508" spans="4:9">
      <c r="D508" s="401">
        <v>13010153</v>
      </c>
      <c r="E508" s="396">
        <f t="shared" si="10"/>
        <v>1</v>
      </c>
      <c r="F508" s="397" t="s">
        <v>1461</v>
      </c>
      <c r="G508" s="402" t="s">
        <v>1761</v>
      </c>
      <c r="H508" s="403">
        <f>IF(F508="S",SUMIFS('BG 2024'!G:G,'BG 2024'!B:B,'Clasificacion Balance '!D508),0)</f>
        <v>0</v>
      </c>
      <c r="I508" s="403">
        <f>IF(F508="S",SUMIFS('[226]BG 2023'!J:J,'[226]BG 2023'!K:K,'Clasificacion Balance '!D508),0)</f>
        <v>0</v>
      </c>
    </row>
    <row r="509" spans="4:9">
      <c r="D509" s="401">
        <v>13010153001</v>
      </c>
      <c r="E509" s="396">
        <f t="shared" si="10"/>
        <v>1</v>
      </c>
      <c r="F509" s="397" t="s">
        <v>1461</v>
      </c>
      <c r="G509" s="402" t="s">
        <v>1762</v>
      </c>
      <c r="H509" s="403">
        <f>IF(F509="S",SUMIFS('BG 2024'!G:G,'BG 2024'!B:B,'Clasificacion Balance '!D509),0)</f>
        <v>0</v>
      </c>
      <c r="I509" s="403">
        <f>IF(F509="S",SUMIFS('[226]BG 2023'!J:J,'[226]BG 2023'!K:K,'Clasificacion Balance '!D509),0)</f>
        <v>0</v>
      </c>
    </row>
    <row r="510" spans="4:9">
      <c r="D510" s="401">
        <v>1301015300101</v>
      </c>
      <c r="E510" s="396">
        <f t="shared" si="10"/>
        <v>1</v>
      </c>
      <c r="F510" s="397" t="s">
        <v>1461</v>
      </c>
      <c r="G510" s="402" t="s">
        <v>1762</v>
      </c>
      <c r="H510" s="403">
        <f>IF(F510="S",SUMIFS('BG 2024'!G:G,'BG 2024'!B:B,'Clasificacion Balance '!D510),0)</f>
        <v>0</v>
      </c>
      <c r="I510" s="403">
        <f>IF(F510="S",SUMIFS('[226]BG 2023'!J:J,'[226]BG 2023'!K:K,'Clasificacion Balance '!D510),0)</f>
        <v>0</v>
      </c>
    </row>
    <row r="511" spans="4:9">
      <c r="D511" s="401">
        <v>130101530010101</v>
      </c>
      <c r="E511" s="396">
        <f t="shared" si="10"/>
        <v>1</v>
      </c>
      <c r="F511" s="397" t="s">
        <v>1465</v>
      </c>
      <c r="G511" s="402" t="s">
        <v>1763</v>
      </c>
      <c r="H511" s="403">
        <f>IF(F511="S",SUMIFS('BG 2024'!G:G,'BG 2024'!B:B,'Clasificacion Balance '!D511),0)</f>
        <v>0</v>
      </c>
      <c r="I511" s="403" t="e">
        <f>IF(F511="S",SUMIFS('[226]BG 2023'!J:J,'[226]BG 2023'!K:K,'Clasificacion Balance '!D511),0)</f>
        <v>#VALUE!</v>
      </c>
    </row>
    <row r="512" spans="4:9">
      <c r="D512" s="401">
        <v>130101530010199</v>
      </c>
      <c r="E512" s="396">
        <f t="shared" si="10"/>
        <v>1</v>
      </c>
      <c r="F512" s="397" t="s">
        <v>1465</v>
      </c>
      <c r="G512" s="402" t="s">
        <v>1764</v>
      </c>
      <c r="H512" s="403">
        <f>IF(F512="S",SUMIFS('BG 2024'!G:G,'BG 2024'!B:B,'Clasificacion Balance '!D512),0)</f>
        <v>0</v>
      </c>
      <c r="I512" s="403" t="e">
        <f>IF(F512="S",SUMIFS('[226]BG 2023'!J:J,'[226]BG 2023'!K:K,'Clasificacion Balance '!D512),0)</f>
        <v>#VALUE!</v>
      </c>
    </row>
    <row r="513" spans="4:9">
      <c r="D513" s="401">
        <v>13010153002</v>
      </c>
      <c r="E513" s="396">
        <f t="shared" si="10"/>
        <v>1</v>
      </c>
      <c r="F513" s="397" t="s">
        <v>1461</v>
      </c>
      <c r="G513" s="402" t="s">
        <v>1765</v>
      </c>
      <c r="H513" s="403">
        <f>IF(F513="S",SUMIFS('BG 2024'!G:G,'BG 2024'!B:B,'Clasificacion Balance '!D513),0)</f>
        <v>0</v>
      </c>
      <c r="I513" s="403">
        <f>IF(F513="S",SUMIFS('[226]BG 2023'!J:J,'[226]BG 2023'!K:K,'Clasificacion Balance '!D513),0)</f>
        <v>0</v>
      </c>
    </row>
    <row r="514" spans="4:9">
      <c r="D514" s="401">
        <v>1301015300201</v>
      </c>
      <c r="E514" s="396">
        <f t="shared" si="10"/>
        <v>1</v>
      </c>
      <c r="F514" s="397" t="s">
        <v>1461</v>
      </c>
      <c r="G514" s="402" t="s">
        <v>1765</v>
      </c>
      <c r="H514" s="403">
        <f>IF(F514="S",SUMIFS('BG 2024'!G:G,'BG 2024'!B:B,'Clasificacion Balance '!D514),0)</f>
        <v>0</v>
      </c>
      <c r="I514" s="403">
        <f>IF(F514="S",SUMIFS('[226]BG 2023'!J:J,'[226]BG 2023'!K:K,'Clasificacion Balance '!D514),0)</f>
        <v>0</v>
      </c>
    </row>
    <row r="515" spans="4:9">
      <c r="D515" s="401">
        <v>130101530020101</v>
      </c>
      <c r="E515" s="396">
        <f t="shared" si="10"/>
        <v>1</v>
      </c>
      <c r="F515" s="397" t="s">
        <v>1465</v>
      </c>
      <c r="G515" s="402" t="s">
        <v>1766</v>
      </c>
      <c r="H515" s="403">
        <f>IF(F515="S",SUMIFS('BG 2024'!G:G,'BG 2024'!B:B,'Clasificacion Balance '!D515),0)</f>
        <v>0</v>
      </c>
      <c r="I515" s="403" t="e">
        <f>IF(F515="S",SUMIFS('[226]BG 2023'!J:J,'[226]BG 2023'!K:K,'Clasificacion Balance '!D515),0)</f>
        <v>#VALUE!</v>
      </c>
    </row>
    <row r="516" spans="4:9">
      <c r="D516" s="401">
        <v>130101530020199</v>
      </c>
      <c r="E516" s="396">
        <f t="shared" si="10"/>
        <v>1</v>
      </c>
      <c r="F516" s="397" t="s">
        <v>1465</v>
      </c>
      <c r="G516" s="402" t="s">
        <v>1767</v>
      </c>
      <c r="H516" s="403">
        <f>IF(F516="S",SUMIFS('BG 2024'!G:G,'BG 2024'!B:B,'Clasificacion Balance '!D516),0)</f>
        <v>0</v>
      </c>
      <c r="I516" s="403" t="e">
        <f>IF(F516="S",SUMIFS('[226]BG 2023'!J:J,'[226]BG 2023'!K:K,'Clasificacion Balance '!D516),0)</f>
        <v>#VALUE!</v>
      </c>
    </row>
    <row r="517" spans="4:9">
      <c r="D517" s="401">
        <v>13010153003</v>
      </c>
      <c r="E517" s="396">
        <f t="shared" si="10"/>
        <v>1</v>
      </c>
      <c r="F517" s="397" t="s">
        <v>1461</v>
      </c>
      <c r="G517" s="402" t="s">
        <v>1768</v>
      </c>
      <c r="H517" s="403">
        <f>IF(F517="S",SUMIFS('BG 2024'!G:G,'BG 2024'!B:B,'Clasificacion Balance '!D517),0)</f>
        <v>0</v>
      </c>
      <c r="I517" s="403">
        <f>IF(F517="S",SUMIFS('[226]BG 2023'!J:J,'[226]BG 2023'!K:K,'Clasificacion Balance '!D517),0)</f>
        <v>0</v>
      </c>
    </row>
    <row r="518" spans="4:9">
      <c r="D518" s="401">
        <v>1301015300301</v>
      </c>
      <c r="E518" s="396">
        <f t="shared" si="10"/>
        <v>1</v>
      </c>
      <c r="F518" s="397" t="s">
        <v>1461</v>
      </c>
      <c r="G518" s="402" t="s">
        <v>1768</v>
      </c>
      <c r="H518" s="403">
        <f>IF(F518="S",SUMIFS('BG 2024'!G:G,'BG 2024'!B:B,'Clasificacion Balance '!D518),0)</f>
        <v>0</v>
      </c>
      <c r="I518" s="403">
        <f>IF(F518="S",SUMIFS('[226]BG 2023'!J:J,'[226]BG 2023'!K:K,'Clasificacion Balance '!D518),0)</f>
        <v>0</v>
      </c>
    </row>
    <row r="519" spans="4:9">
      <c r="D519" s="401">
        <v>130101530030101</v>
      </c>
      <c r="E519" s="396">
        <f t="shared" ref="E519:E582" si="11">+COUNTIF($D:$D,D519)</f>
        <v>1</v>
      </c>
      <c r="F519" s="397" t="s">
        <v>1465</v>
      </c>
      <c r="G519" s="402" t="s">
        <v>1769</v>
      </c>
      <c r="H519" s="403">
        <f>IF(F519="S",SUMIFS('BG 2024'!G:G,'BG 2024'!B:B,'Clasificacion Balance '!D519),0)</f>
        <v>0</v>
      </c>
      <c r="I519" s="403" t="e">
        <f>IF(F519="S",SUMIFS('[226]BG 2023'!J:J,'[226]BG 2023'!K:K,'Clasificacion Balance '!D519),0)</f>
        <v>#VALUE!</v>
      </c>
    </row>
    <row r="520" spans="4:9">
      <c r="D520" s="401">
        <v>130101530030199</v>
      </c>
      <c r="E520" s="396">
        <f t="shared" si="11"/>
        <v>1</v>
      </c>
      <c r="F520" s="397" t="s">
        <v>1465</v>
      </c>
      <c r="G520" s="402" t="s">
        <v>1770</v>
      </c>
      <c r="H520" s="403">
        <f>IF(F520="S",SUMIFS('BG 2024'!G:G,'BG 2024'!B:B,'Clasificacion Balance '!D520),0)</f>
        <v>0</v>
      </c>
      <c r="I520" s="403" t="e">
        <f>IF(F520="S",SUMIFS('[226]BG 2023'!J:J,'[226]BG 2023'!K:K,'Clasificacion Balance '!D520),0)</f>
        <v>#VALUE!</v>
      </c>
    </row>
    <row r="521" spans="4:9">
      <c r="D521" s="401">
        <v>13010153004</v>
      </c>
      <c r="E521" s="396">
        <f t="shared" si="11"/>
        <v>1</v>
      </c>
      <c r="F521" s="397" t="s">
        <v>1461</v>
      </c>
      <c r="G521" s="402" t="s">
        <v>1771</v>
      </c>
      <c r="H521" s="403">
        <f>IF(F521="S",SUMIFS('BG 2024'!G:G,'BG 2024'!B:B,'Clasificacion Balance '!D521),0)</f>
        <v>0</v>
      </c>
      <c r="I521" s="403">
        <f>IF(F521="S",SUMIFS('[226]BG 2023'!J:J,'[226]BG 2023'!K:K,'Clasificacion Balance '!D521),0)</f>
        <v>0</v>
      </c>
    </row>
    <row r="522" spans="4:9">
      <c r="D522" s="401">
        <v>1301015300401</v>
      </c>
      <c r="E522" s="396">
        <f t="shared" si="11"/>
        <v>1</v>
      </c>
      <c r="F522" s="397" t="s">
        <v>1461</v>
      </c>
      <c r="G522" s="402" t="s">
        <v>1771</v>
      </c>
      <c r="H522" s="403">
        <f>IF(F522="S",SUMIFS('BG 2024'!G:G,'BG 2024'!B:B,'Clasificacion Balance '!D522),0)</f>
        <v>0</v>
      </c>
      <c r="I522" s="403">
        <f>IF(F522="S",SUMIFS('[226]BG 2023'!J:J,'[226]BG 2023'!K:K,'Clasificacion Balance '!D522),0)</f>
        <v>0</v>
      </c>
    </row>
    <row r="523" spans="4:9">
      <c r="D523" s="401">
        <v>130101530040101</v>
      </c>
      <c r="E523" s="396">
        <f t="shared" si="11"/>
        <v>1</v>
      </c>
      <c r="F523" s="397" t="s">
        <v>1465</v>
      </c>
      <c r="G523" s="402" t="s">
        <v>1772</v>
      </c>
      <c r="H523" s="403">
        <f>IF(F523="S",SUMIFS('BG 2024'!G:G,'BG 2024'!B:B,'Clasificacion Balance '!D523),0)</f>
        <v>0</v>
      </c>
      <c r="I523" s="403" t="e">
        <f>IF(F523="S",SUMIFS('[226]BG 2023'!J:J,'[226]BG 2023'!K:K,'Clasificacion Balance '!D523),0)</f>
        <v>#VALUE!</v>
      </c>
    </row>
    <row r="524" spans="4:9">
      <c r="D524" s="401">
        <v>130101530040199</v>
      </c>
      <c r="E524" s="396">
        <f t="shared" si="11"/>
        <v>1</v>
      </c>
      <c r="F524" s="397" t="s">
        <v>1465</v>
      </c>
      <c r="G524" s="402" t="s">
        <v>1773</v>
      </c>
      <c r="H524" s="403">
        <f>IF(F524="S",SUMIFS('BG 2024'!G:G,'BG 2024'!B:B,'Clasificacion Balance '!D524),0)</f>
        <v>0</v>
      </c>
      <c r="I524" s="403" t="e">
        <f>IF(F524="S",SUMIFS('[226]BG 2023'!J:J,'[226]BG 2023'!K:K,'Clasificacion Balance '!D524),0)</f>
        <v>#VALUE!</v>
      </c>
    </row>
    <row r="525" spans="4:9">
      <c r="D525" s="401">
        <v>13010153005</v>
      </c>
      <c r="E525" s="396">
        <f t="shared" si="11"/>
        <v>1</v>
      </c>
      <c r="F525" s="397" t="s">
        <v>1461</v>
      </c>
      <c r="G525" s="402" t="s">
        <v>1774</v>
      </c>
      <c r="H525" s="403">
        <f>IF(F525="S",SUMIFS('BG 2024'!G:G,'BG 2024'!B:B,'Clasificacion Balance '!D525),0)</f>
        <v>0</v>
      </c>
      <c r="I525" s="403">
        <f>IF(F525="S",SUMIFS('[226]BG 2023'!J:J,'[226]BG 2023'!K:K,'Clasificacion Balance '!D525),0)</f>
        <v>0</v>
      </c>
    </row>
    <row r="526" spans="4:9">
      <c r="D526" s="401">
        <v>1301015300501</v>
      </c>
      <c r="E526" s="396">
        <f t="shared" si="11"/>
        <v>1</v>
      </c>
      <c r="F526" s="397" t="s">
        <v>1461</v>
      </c>
      <c r="G526" s="402" t="s">
        <v>1774</v>
      </c>
      <c r="H526" s="403">
        <f>IF(F526="S",SUMIFS('BG 2024'!G:G,'BG 2024'!B:B,'Clasificacion Balance '!D526),0)</f>
        <v>0</v>
      </c>
      <c r="I526" s="403">
        <f>IF(F526="S",SUMIFS('[226]BG 2023'!J:J,'[226]BG 2023'!K:K,'Clasificacion Balance '!D526),0)</f>
        <v>0</v>
      </c>
    </row>
    <row r="527" spans="4:9">
      <c r="D527" s="401">
        <v>130101530050101</v>
      </c>
      <c r="E527" s="396">
        <f t="shared" si="11"/>
        <v>1</v>
      </c>
      <c r="F527" s="397" t="s">
        <v>1465</v>
      </c>
      <c r="G527" s="402" t="s">
        <v>1775</v>
      </c>
      <c r="H527" s="403">
        <f>IF(F527="S",SUMIFS('BG 2024'!G:G,'BG 2024'!B:B,'Clasificacion Balance '!D527),0)</f>
        <v>0</v>
      </c>
      <c r="I527" s="403" t="e">
        <f>IF(F527="S",SUMIFS('[226]BG 2023'!J:J,'[226]BG 2023'!K:K,'Clasificacion Balance '!D527),0)</f>
        <v>#VALUE!</v>
      </c>
    </row>
    <row r="528" spans="4:9">
      <c r="D528" s="401">
        <v>130101530050199</v>
      </c>
      <c r="E528" s="396">
        <f t="shared" si="11"/>
        <v>1</v>
      </c>
      <c r="F528" s="397" t="s">
        <v>1465</v>
      </c>
      <c r="G528" s="402" t="s">
        <v>1776</v>
      </c>
      <c r="H528" s="403">
        <f>IF(F528="S",SUMIFS('BG 2024'!G:G,'BG 2024'!B:B,'Clasificacion Balance '!D528),0)</f>
        <v>0</v>
      </c>
      <c r="I528" s="403" t="e">
        <f>IF(F528="S",SUMIFS('[226]BG 2023'!J:J,'[226]BG 2023'!K:K,'Clasificacion Balance '!D528),0)</f>
        <v>#VALUE!</v>
      </c>
    </row>
    <row r="529" spans="4:9">
      <c r="D529" s="401">
        <v>13010153006</v>
      </c>
      <c r="E529" s="396">
        <f t="shared" si="11"/>
        <v>1</v>
      </c>
      <c r="F529" s="397" t="s">
        <v>1461</v>
      </c>
      <c r="G529" s="402" t="s">
        <v>1777</v>
      </c>
      <c r="H529" s="403">
        <f>IF(F529="S",SUMIFS('BG 2024'!G:G,'BG 2024'!B:B,'Clasificacion Balance '!D529),0)</f>
        <v>0</v>
      </c>
      <c r="I529" s="403">
        <f>IF(F529="S",SUMIFS('[226]BG 2023'!J:J,'[226]BG 2023'!K:K,'Clasificacion Balance '!D529),0)</f>
        <v>0</v>
      </c>
    </row>
    <row r="530" spans="4:9">
      <c r="D530" s="401">
        <v>1301015300601</v>
      </c>
      <c r="E530" s="396">
        <f t="shared" si="11"/>
        <v>1</v>
      </c>
      <c r="F530" s="397" t="s">
        <v>1461</v>
      </c>
      <c r="G530" s="402" t="s">
        <v>1777</v>
      </c>
      <c r="H530" s="403">
        <f>IF(F530="S",SUMIFS('BG 2024'!G:G,'BG 2024'!B:B,'Clasificacion Balance '!D530),0)</f>
        <v>0</v>
      </c>
      <c r="I530" s="403">
        <f>IF(F530="S",SUMIFS('[226]BG 2023'!J:J,'[226]BG 2023'!K:K,'Clasificacion Balance '!D530),0)</f>
        <v>0</v>
      </c>
    </row>
    <row r="531" spans="4:9">
      <c r="D531" s="401">
        <v>130101530060101</v>
      </c>
      <c r="E531" s="396">
        <f t="shared" si="11"/>
        <v>1</v>
      </c>
      <c r="F531" s="397" t="s">
        <v>1465</v>
      </c>
      <c r="G531" s="402" t="s">
        <v>1778</v>
      </c>
      <c r="H531" s="403">
        <f>IF(F531="S",SUMIFS('BG 2024'!G:G,'BG 2024'!B:B,'Clasificacion Balance '!D531),0)</f>
        <v>0</v>
      </c>
      <c r="I531" s="403" t="e">
        <f>IF(F531="S",SUMIFS('[226]BG 2023'!J:J,'[226]BG 2023'!K:K,'Clasificacion Balance '!D531),0)</f>
        <v>#VALUE!</v>
      </c>
    </row>
    <row r="532" spans="4:9">
      <c r="D532" s="401">
        <v>130101530060199</v>
      </c>
      <c r="E532" s="396">
        <f t="shared" si="11"/>
        <v>1</v>
      </c>
      <c r="F532" s="397" t="s">
        <v>1465</v>
      </c>
      <c r="G532" s="402" t="s">
        <v>1779</v>
      </c>
      <c r="H532" s="403">
        <f>IF(F532="S",SUMIFS('BG 2024'!G:G,'BG 2024'!B:B,'Clasificacion Balance '!D532),0)</f>
        <v>0</v>
      </c>
      <c r="I532" s="403" t="e">
        <f>IF(F532="S",SUMIFS('[226]BG 2023'!J:J,'[226]BG 2023'!K:K,'Clasificacion Balance '!D532),0)</f>
        <v>#VALUE!</v>
      </c>
    </row>
    <row r="533" spans="4:9">
      <c r="D533" s="401">
        <v>13010153007</v>
      </c>
      <c r="E533" s="396">
        <f t="shared" si="11"/>
        <v>1</v>
      </c>
      <c r="F533" s="397" t="s">
        <v>1461</v>
      </c>
      <c r="G533" s="402" t="s">
        <v>1780</v>
      </c>
      <c r="H533" s="403">
        <f>IF(F533="S",SUMIFS('BG 2024'!G:G,'BG 2024'!B:B,'Clasificacion Balance '!D533),0)</f>
        <v>0</v>
      </c>
      <c r="I533" s="403">
        <f>IF(F533="S",SUMIFS('[226]BG 2023'!J:J,'[226]BG 2023'!K:K,'Clasificacion Balance '!D533),0)</f>
        <v>0</v>
      </c>
    </row>
    <row r="534" spans="4:9">
      <c r="D534" s="401">
        <v>1301015300701</v>
      </c>
      <c r="E534" s="396">
        <f t="shared" si="11"/>
        <v>1</v>
      </c>
      <c r="F534" s="397" t="s">
        <v>1461</v>
      </c>
      <c r="G534" s="402" t="s">
        <v>1780</v>
      </c>
      <c r="H534" s="403">
        <f>IF(F534="S",SUMIFS('BG 2024'!G:G,'BG 2024'!B:B,'Clasificacion Balance '!D534),0)</f>
        <v>0</v>
      </c>
      <c r="I534" s="403">
        <f>IF(F534="S",SUMIFS('[226]BG 2023'!J:J,'[226]BG 2023'!K:K,'Clasificacion Balance '!D534),0)</f>
        <v>0</v>
      </c>
    </row>
    <row r="535" spans="4:9">
      <c r="D535" s="401">
        <v>130101530070101</v>
      </c>
      <c r="E535" s="396">
        <f t="shared" si="11"/>
        <v>1</v>
      </c>
      <c r="F535" s="397" t="s">
        <v>1465</v>
      </c>
      <c r="G535" s="402" t="s">
        <v>1781</v>
      </c>
      <c r="H535" s="403">
        <f>IF(F535="S",SUMIFS('BG 2024'!G:G,'BG 2024'!B:B,'Clasificacion Balance '!D535),0)</f>
        <v>0</v>
      </c>
      <c r="I535" s="403" t="e">
        <f>IF(F535="S",SUMIFS('[226]BG 2023'!J:J,'[226]BG 2023'!K:K,'Clasificacion Balance '!D535),0)</f>
        <v>#VALUE!</v>
      </c>
    </row>
    <row r="536" spans="4:9">
      <c r="D536" s="401">
        <v>130101530070199</v>
      </c>
      <c r="E536" s="396">
        <f t="shared" si="11"/>
        <v>1</v>
      </c>
      <c r="F536" s="397" t="s">
        <v>1465</v>
      </c>
      <c r="G536" s="402" t="s">
        <v>1782</v>
      </c>
      <c r="H536" s="403">
        <f>IF(F536="S",SUMIFS('BG 2024'!G:G,'BG 2024'!B:B,'Clasificacion Balance '!D536),0)</f>
        <v>0</v>
      </c>
      <c r="I536" s="403" t="e">
        <f>IF(F536="S",SUMIFS('[226]BG 2023'!J:J,'[226]BG 2023'!K:K,'Clasificacion Balance '!D536),0)</f>
        <v>#VALUE!</v>
      </c>
    </row>
    <row r="537" spans="4:9">
      <c r="D537" s="401">
        <v>13010155</v>
      </c>
      <c r="E537" s="396">
        <f t="shared" si="11"/>
        <v>1</v>
      </c>
      <c r="F537" s="397" t="s">
        <v>1461</v>
      </c>
      <c r="G537" s="402" t="s">
        <v>1783</v>
      </c>
      <c r="H537" s="403">
        <f>IF(F537="S",SUMIFS('BG 2024'!G:G,'BG 2024'!B:B,'Clasificacion Balance '!D537),0)</f>
        <v>0</v>
      </c>
      <c r="I537" s="403">
        <f>IF(F537="S",SUMIFS('[226]BG 2023'!J:J,'[226]BG 2023'!K:K,'Clasificacion Balance '!D537),0)</f>
        <v>0</v>
      </c>
    </row>
    <row r="538" spans="4:9">
      <c r="D538" s="401">
        <v>13010155001</v>
      </c>
      <c r="E538" s="396">
        <f t="shared" si="11"/>
        <v>1</v>
      </c>
      <c r="F538" s="397" t="s">
        <v>1461</v>
      </c>
      <c r="G538" s="402" t="s">
        <v>1784</v>
      </c>
      <c r="H538" s="403">
        <f>IF(F538="S",SUMIFS('BG 2024'!G:G,'BG 2024'!B:B,'Clasificacion Balance '!D538),0)</f>
        <v>0</v>
      </c>
      <c r="I538" s="403">
        <f>IF(F538="S",SUMIFS('[226]BG 2023'!J:J,'[226]BG 2023'!K:K,'Clasificacion Balance '!D538),0)</f>
        <v>0</v>
      </c>
    </row>
    <row r="539" spans="4:9">
      <c r="D539" s="401">
        <v>1301015500101</v>
      </c>
      <c r="E539" s="396">
        <f t="shared" si="11"/>
        <v>1</v>
      </c>
      <c r="F539" s="397" t="s">
        <v>1461</v>
      </c>
      <c r="G539" s="402" t="s">
        <v>1784</v>
      </c>
      <c r="H539" s="403">
        <f>IF(F539="S",SUMIFS('BG 2024'!G:G,'BG 2024'!B:B,'Clasificacion Balance '!D539),0)</f>
        <v>0</v>
      </c>
      <c r="I539" s="403">
        <f>IF(F539="S",SUMIFS('[226]BG 2023'!J:J,'[226]BG 2023'!K:K,'Clasificacion Balance '!D539),0)</f>
        <v>0</v>
      </c>
    </row>
    <row r="540" spans="4:9">
      <c r="D540" s="401">
        <v>130101550010101</v>
      </c>
      <c r="E540" s="396">
        <f t="shared" si="11"/>
        <v>1</v>
      </c>
      <c r="F540" s="397" t="s">
        <v>1465</v>
      </c>
      <c r="G540" s="402" t="s">
        <v>1785</v>
      </c>
      <c r="H540" s="403">
        <f>IF(F540="S",SUMIFS('BG 2024'!G:G,'BG 2024'!B:B,'Clasificacion Balance '!D540),0)</f>
        <v>0</v>
      </c>
      <c r="I540" s="403" t="e">
        <f>IF(F540="S",SUMIFS('[226]BG 2023'!J:J,'[226]BG 2023'!K:K,'Clasificacion Balance '!D540),0)</f>
        <v>#VALUE!</v>
      </c>
    </row>
    <row r="541" spans="4:9">
      <c r="D541" s="401">
        <v>130101550010199</v>
      </c>
      <c r="E541" s="396">
        <f t="shared" si="11"/>
        <v>1</v>
      </c>
      <c r="F541" s="397" t="s">
        <v>1465</v>
      </c>
      <c r="G541" s="402" t="s">
        <v>1786</v>
      </c>
      <c r="H541" s="403">
        <f>IF(F541="S",SUMIFS('BG 2024'!G:G,'BG 2024'!B:B,'Clasificacion Balance '!D541),0)</f>
        <v>0</v>
      </c>
      <c r="I541" s="403" t="e">
        <f>IF(F541="S",SUMIFS('[226]BG 2023'!J:J,'[226]BG 2023'!K:K,'Clasificacion Balance '!D541),0)</f>
        <v>#VALUE!</v>
      </c>
    </row>
    <row r="542" spans="4:9">
      <c r="D542" s="401">
        <v>13010155002</v>
      </c>
      <c r="E542" s="396">
        <f t="shared" si="11"/>
        <v>1</v>
      </c>
      <c r="F542" s="397" t="s">
        <v>1461</v>
      </c>
      <c r="G542" s="402" t="s">
        <v>1787</v>
      </c>
      <c r="H542" s="403">
        <f>IF(F542="S",SUMIFS('BG 2024'!G:G,'BG 2024'!B:B,'Clasificacion Balance '!D542),0)</f>
        <v>0</v>
      </c>
      <c r="I542" s="403">
        <f>IF(F542="S",SUMIFS('[226]BG 2023'!J:J,'[226]BG 2023'!K:K,'Clasificacion Balance '!D542),0)</f>
        <v>0</v>
      </c>
    </row>
    <row r="543" spans="4:9">
      <c r="D543" s="401">
        <v>1301015500201</v>
      </c>
      <c r="E543" s="396">
        <f t="shared" si="11"/>
        <v>1</v>
      </c>
      <c r="F543" s="397" t="s">
        <v>1461</v>
      </c>
      <c r="G543" s="402" t="s">
        <v>1787</v>
      </c>
      <c r="H543" s="403">
        <f>IF(F543="S",SUMIFS('BG 2024'!G:G,'BG 2024'!B:B,'Clasificacion Balance '!D543),0)</f>
        <v>0</v>
      </c>
      <c r="I543" s="403">
        <f>IF(F543="S",SUMIFS('[226]BG 2023'!J:J,'[226]BG 2023'!K:K,'Clasificacion Balance '!D543),0)</f>
        <v>0</v>
      </c>
    </row>
    <row r="544" spans="4:9">
      <c r="D544" s="401">
        <v>130101550020101</v>
      </c>
      <c r="E544" s="396">
        <f t="shared" si="11"/>
        <v>1</v>
      </c>
      <c r="F544" s="397" t="s">
        <v>1465</v>
      </c>
      <c r="G544" s="402" t="s">
        <v>1788</v>
      </c>
      <c r="H544" s="403">
        <f>IF(F544="S",SUMIFS('BG 2024'!G:G,'BG 2024'!B:B,'Clasificacion Balance '!D544),0)</f>
        <v>0</v>
      </c>
      <c r="I544" s="403" t="e">
        <f>IF(F544="S",SUMIFS('[226]BG 2023'!J:J,'[226]BG 2023'!K:K,'Clasificacion Balance '!D544),0)</f>
        <v>#VALUE!</v>
      </c>
    </row>
    <row r="545" spans="4:9">
      <c r="D545" s="401">
        <v>130101550020199</v>
      </c>
      <c r="E545" s="396">
        <f t="shared" si="11"/>
        <v>1</v>
      </c>
      <c r="F545" s="397" t="s">
        <v>1465</v>
      </c>
      <c r="G545" s="402" t="s">
        <v>1789</v>
      </c>
      <c r="H545" s="403">
        <f>IF(F545="S",SUMIFS('BG 2024'!G:G,'BG 2024'!B:B,'Clasificacion Balance '!D545),0)</f>
        <v>0</v>
      </c>
      <c r="I545" s="403" t="e">
        <f>IF(F545="S",SUMIFS('[226]BG 2023'!J:J,'[226]BG 2023'!K:K,'Clasificacion Balance '!D545),0)</f>
        <v>#VALUE!</v>
      </c>
    </row>
    <row r="546" spans="4:9">
      <c r="D546" s="401">
        <v>13010155003</v>
      </c>
      <c r="E546" s="396">
        <f t="shared" si="11"/>
        <v>1</v>
      </c>
      <c r="F546" s="397" t="s">
        <v>1461</v>
      </c>
      <c r="G546" s="402" t="s">
        <v>1790</v>
      </c>
      <c r="H546" s="403">
        <f>IF(F546="S",SUMIFS('BG 2024'!G:G,'BG 2024'!B:B,'Clasificacion Balance '!D546),0)</f>
        <v>0</v>
      </c>
      <c r="I546" s="403">
        <f>IF(F546="S",SUMIFS('[226]BG 2023'!J:J,'[226]BG 2023'!K:K,'Clasificacion Balance '!D546),0)</f>
        <v>0</v>
      </c>
    </row>
    <row r="547" spans="4:9">
      <c r="D547" s="401">
        <v>1301015500301</v>
      </c>
      <c r="E547" s="396">
        <f t="shared" si="11"/>
        <v>1</v>
      </c>
      <c r="F547" s="397" t="s">
        <v>1461</v>
      </c>
      <c r="G547" s="402" t="s">
        <v>1790</v>
      </c>
      <c r="H547" s="403">
        <f>IF(F547="S",SUMIFS('BG 2024'!G:G,'BG 2024'!B:B,'Clasificacion Balance '!D547),0)</f>
        <v>0</v>
      </c>
      <c r="I547" s="403">
        <f>IF(F547="S",SUMIFS('[226]BG 2023'!J:J,'[226]BG 2023'!K:K,'Clasificacion Balance '!D547),0)</f>
        <v>0</v>
      </c>
    </row>
    <row r="548" spans="4:9">
      <c r="D548" s="401">
        <v>130101550030101</v>
      </c>
      <c r="E548" s="396">
        <f t="shared" si="11"/>
        <v>1</v>
      </c>
      <c r="F548" s="397" t="s">
        <v>1465</v>
      </c>
      <c r="G548" s="402" t="s">
        <v>1791</v>
      </c>
      <c r="H548" s="403">
        <f>IF(F548="S",SUMIFS('BG 2024'!G:G,'BG 2024'!B:B,'Clasificacion Balance '!D548),0)</f>
        <v>0</v>
      </c>
      <c r="I548" s="403" t="e">
        <f>IF(F548="S",SUMIFS('[226]BG 2023'!J:J,'[226]BG 2023'!K:K,'Clasificacion Balance '!D548),0)</f>
        <v>#VALUE!</v>
      </c>
    </row>
    <row r="549" spans="4:9">
      <c r="D549" s="401">
        <v>130101550030199</v>
      </c>
      <c r="E549" s="396">
        <f t="shared" si="11"/>
        <v>1</v>
      </c>
      <c r="F549" s="397" t="s">
        <v>1465</v>
      </c>
      <c r="G549" s="402" t="s">
        <v>1792</v>
      </c>
      <c r="H549" s="403">
        <f>IF(F549="S",SUMIFS('BG 2024'!G:G,'BG 2024'!B:B,'Clasificacion Balance '!D549),0)</f>
        <v>0</v>
      </c>
      <c r="I549" s="403" t="e">
        <f>IF(F549="S",SUMIFS('[226]BG 2023'!J:J,'[226]BG 2023'!K:K,'Clasificacion Balance '!D549),0)</f>
        <v>#VALUE!</v>
      </c>
    </row>
    <row r="550" spans="4:9">
      <c r="D550" s="401">
        <v>13010155004</v>
      </c>
      <c r="E550" s="396">
        <f t="shared" si="11"/>
        <v>1</v>
      </c>
      <c r="F550" s="397" t="s">
        <v>1461</v>
      </c>
      <c r="G550" s="402" t="s">
        <v>1793</v>
      </c>
      <c r="H550" s="403">
        <f>IF(F550="S",SUMIFS('BG 2024'!G:G,'BG 2024'!B:B,'Clasificacion Balance '!D550),0)</f>
        <v>0</v>
      </c>
      <c r="I550" s="403">
        <f>IF(F550="S",SUMIFS('[226]BG 2023'!J:J,'[226]BG 2023'!K:K,'Clasificacion Balance '!D550),0)</f>
        <v>0</v>
      </c>
    </row>
    <row r="551" spans="4:9">
      <c r="D551" s="401">
        <v>1301015500401</v>
      </c>
      <c r="E551" s="396">
        <f t="shared" si="11"/>
        <v>1</v>
      </c>
      <c r="F551" s="397" t="s">
        <v>1461</v>
      </c>
      <c r="G551" s="402" t="s">
        <v>1793</v>
      </c>
      <c r="H551" s="403">
        <f>IF(F551="S",SUMIFS('BG 2024'!G:G,'BG 2024'!B:B,'Clasificacion Balance '!D551),0)</f>
        <v>0</v>
      </c>
      <c r="I551" s="403">
        <f>IF(F551="S",SUMIFS('[226]BG 2023'!J:J,'[226]BG 2023'!K:K,'Clasificacion Balance '!D551),0)</f>
        <v>0</v>
      </c>
    </row>
    <row r="552" spans="4:9">
      <c r="D552" s="401">
        <v>130101550040101</v>
      </c>
      <c r="E552" s="396">
        <f t="shared" si="11"/>
        <v>1</v>
      </c>
      <c r="F552" s="397" t="s">
        <v>1465</v>
      </c>
      <c r="G552" s="402" t="s">
        <v>1794</v>
      </c>
      <c r="H552" s="403">
        <f>IF(F552="S",SUMIFS('BG 2024'!G:G,'BG 2024'!B:B,'Clasificacion Balance '!D552),0)</f>
        <v>0</v>
      </c>
      <c r="I552" s="403" t="e">
        <f>IF(F552="S",SUMIFS('[226]BG 2023'!J:J,'[226]BG 2023'!K:K,'Clasificacion Balance '!D552),0)</f>
        <v>#VALUE!</v>
      </c>
    </row>
    <row r="553" spans="4:9">
      <c r="D553" s="401">
        <v>130101550040199</v>
      </c>
      <c r="E553" s="396">
        <f t="shared" si="11"/>
        <v>1</v>
      </c>
      <c r="F553" s="397" t="s">
        <v>1465</v>
      </c>
      <c r="G553" s="402" t="s">
        <v>1795</v>
      </c>
      <c r="H553" s="403">
        <f>IF(F553="S",SUMIFS('BG 2024'!G:G,'BG 2024'!B:B,'Clasificacion Balance '!D553),0)</f>
        <v>0</v>
      </c>
      <c r="I553" s="403" t="e">
        <f>IF(F553="S",SUMIFS('[226]BG 2023'!J:J,'[226]BG 2023'!K:K,'Clasificacion Balance '!D553),0)</f>
        <v>#VALUE!</v>
      </c>
    </row>
    <row r="554" spans="4:9">
      <c r="D554" s="401">
        <v>13010155005</v>
      </c>
      <c r="E554" s="396">
        <f t="shared" si="11"/>
        <v>1</v>
      </c>
      <c r="F554" s="397" t="s">
        <v>1461</v>
      </c>
      <c r="G554" s="402" t="s">
        <v>1796</v>
      </c>
      <c r="H554" s="403">
        <f>IF(F554="S",SUMIFS('BG 2024'!G:G,'BG 2024'!B:B,'Clasificacion Balance '!D554),0)</f>
        <v>0</v>
      </c>
      <c r="I554" s="403">
        <f>IF(F554="S",SUMIFS('[226]BG 2023'!J:J,'[226]BG 2023'!K:K,'Clasificacion Balance '!D554),0)</f>
        <v>0</v>
      </c>
    </row>
    <row r="555" spans="4:9">
      <c r="D555" s="401">
        <v>1301015500501</v>
      </c>
      <c r="E555" s="396">
        <f t="shared" si="11"/>
        <v>1</v>
      </c>
      <c r="F555" s="397" t="s">
        <v>1461</v>
      </c>
      <c r="G555" s="402" t="s">
        <v>1796</v>
      </c>
      <c r="H555" s="403">
        <f>IF(F555="S",SUMIFS('BG 2024'!G:G,'BG 2024'!B:B,'Clasificacion Balance '!D555),0)</f>
        <v>0</v>
      </c>
      <c r="I555" s="403">
        <f>IF(F555="S",SUMIFS('[226]BG 2023'!J:J,'[226]BG 2023'!K:K,'Clasificacion Balance '!D555),0)</f>
        <v>0</v>
      </c>
    </row>
    <row r="556" spans="4:9">
      <c r="D556" s="401">
        <v>130101550050101</v>
      </c>
      <c r="E556" s="396">
        <f t="shared" si="11"/>
        <v>1</v>
      </c>
      <c r="F556" s="397" t="s">
        <v>1465</v>
      </c>
      <c r="G556" s="402" t="s">
        <v>1797</v>
      </c>
      <c r="H556" s="403">
        <f>IF(F556="S",SUMIFS('BG 2024'!G:G,'BG 2024'!B:B,'Clasificacion Balance '!D556),0)</f>
        <v>0</v>
      </c>
      <c r="I556" s="403" t="e">
        <f>IF(F556="S",SUMIFS('[226]BG 2023'!J:J,'[226]BG 2023'!K:K,'Clasificacion Balance '!D556),0)</f>
        <v>#VALUE!</v>
      </c>
    </row>
    <row r="557" spans="4:9">
      <c r="D557" s="401">
        <v>130101550050199</v>
      </c>
      <c r="E557" s="396">
        <f t="shared" si="11"/>
        <v>1</v>
      </c>
      <c r="F557" s="397" t="s">
        <v>1465</v>
      </c>
      <c r="G557" s="402" t="s">
        <v>1798</v>
      </c>
      <c r="H557" s="403">
        <f>IF(F557="S",SUMIFS('BG 2024'!G:G,'BG 2024'!B:B,'Clasificacion Balance '!D557),0)</f>
        <v>0</v>
      </c>
      <c r="I557" s="403" t="e">
        <f>IF(F557="S",SUMIFS('[226]BG 2023'!J:J,'[226]BG 2023'!K:K,'Clasificacion Balance '!D557),0)</f>
        <v>#VALUE!</v>
      </c>
    </row>
    <row r="558" spans="4:9">
      <c r="D558" s="401">
        <v>13010155006</v>
      </c>
      <c r="E558" s="396">
        <f t="shared" si="11"/>
        <v>1</v>
      </c>
      <c r="F558" s="397" t="s">
        <v>1461</v>
      </c>
      <c r="G558" s="402" t="s">
        <v>1799</v>
      </c>
      <c r="H558" s="403">
        <f>IF(F558="S",SUMIFS('BG 2024'!G:G,'BG 2024'!B:B,'Clasificacion Balance '!D558),0)</f>
        <v>0</v>
      </c>
      <c r="I558" s="403">
        <f>IF(F558="S",SUMIFS('[226]BG 2023'!J:J,'[226]BG 2023'!K:K,'Clasificacion Balance '!D558),0)</f>
        <v>0</v>
      </c>
    </row>
    <row r="559" spans="4:9">
      <c r="D559" s="401">
        <v>1301015500601</v>
      </c>
      <c r="E559" s="396">
        <f t="shared" si="11"/>
        <v>1</v>
      </c>
      <c r="F559" s="397" t="s">
        <v>1461</v>
      </c>
      <c r="G559" s="402" t="s">
        <v>1799</v>
      </c>
      <c r="H559" s="403">
        <f>IF(F559="S",SUMIFS('BG 2024'!G:G,'BG 2024'!B:B,'Clasificacion Balance '!D559),0)</f>
        <v>0</v>
      </c>
      <c r="I559" s="403">
        <f>IF(F559="S",SUMIFS('[226]BG 2023'!J:J,'[226]BG 2023'!K:K,'Clasificacion Balance '!D559),0)</f>
        <v>0</v>
      </c>
    </row>
    <row r="560" spans="4:9">
      <c r="D560" s="401">
        <v>130101550060101</v>
      </c>
      <c r="E560" s="396">
        <f t="shared" si="11"/>
        <v>1</v>
      </c>
      <c r="F560" s="397" t="s">
        <v>1465</v>
      </c>
      <c r="G560" s="402" t="s">
        <v>1800</v>
      </c>
      <c r="H560" s="403">
        <f>IF(F560="S",SUMIFS('BG 2024'!G:G,'BG 2024'!B:B,'Clasificacion Balance '!D560),0)</f>
        <v>0</v>
      </c>
      <c r="I560" s="403" t="e">
        <f>IF(F560="S",SUMIFS('[226]BG 2023'!J:J,'[226]BG 2023'!K:K,'Clasificacion Balance '!D560),0)</f>
        <v>#VALUE!</v>
      </c>
    </row>
    <row r="561" spans="4:9">
      <c r="D561" s="401">
        <v>130101550060199</v>
      </c>
      <c r="E561" s="396">
        <f t="shared" si="11"/>
        <v>1</v>
      </c>
      <c r="F561" s="397" t="s">
        <v>1465</v>
      </c>
      <c r="G561" s="402" t="s">
        <v>1801</v>
      </c>
      <c r="H561" s="403">
        <f>IF(F561="S",SUMIFS('BG 2024'!G:G,'BG 2024'!B:B,'Clasificacion Balance '!D561),0)</f>
        <v>0</v>
      </c>
      <c r="I561" s="403" t="e">
        <f>IF(F561="S",SUMIFS('[226]BG 2023'!J:J,'[226]BG 2023'!K:K,'Clasificacion Balance '!D561),0)</f>
        <v>#VALUE!</v>
      </c>
    </row>
    <row r="562" spans="4:9">
      <c r="D562" s="401">
        <v>13010155007</v>
      </c>
      <c r="E562" s="396">
        <f t="shared" si="11"/>
        <v>1</v>
      </c>
      <c r="F562" s="397" t="s">
        <v>1461</v>
      </c>
      <c r="G562" s="402" t="s">
        <v>1802</v>
      </c>
      <c r="H562" s="403">
        <f>IF(F562="S",SUMIFS('BG 2024'!G:G,'BG 2024'!B:B,'Clasificacion Balance '!D562),0)</f>
        <v>0</v>
      </c>
      <c r="I562" s="403">
        <f>IF(F562="S",SUMIFS('[226]BG 2023'!J:J,'[226]BG 2023'!K:K,'Clasificacion Balance '!D562),0)</f>
        <v>0</v>
      </c>
    </row>
    <row r="563" spans="4:9">
      <c r="D563" s="401">
        <v>1301015500701</v>
      </c>
      <c r="E563" s="396">
        <f t="shared" si="11"/>
        <v>1</v>
      </c>
      <c r="F563" s="397" t="s">
        <v>1461</v>
      </c>
      <c r="G563" s="402" t="s">
        <v>1802</v>
      </c>
      <c r="H563" s="403">
        <f>IF(F563="S",SUMIFS('BG 2024'!G:G,'BG 2024'!B:B,'Clasificacion Balance '!D563),0)</f>
        <v>0</v>
      </c>
      <c r="I563" s="403">
        <f>IF(F563="S",SUMIFS('[226]BG 2023'!J:J,'[226]BG 2023'!K:K,'Clasificacion Balance '!D563),0)</f>
        <v>0</v>
      </c>
    </row>
    <row r="564" spans="4:9">
      <c r="D564" s="401">
        <v>130101550070101</v>
      </c>
      <c r="E564" s="396">
        <f t="shared" si="11"/>
        <v>1</v>
      </c>
      <c r="F564" s="397" t="s">
        <v>1465</v>
      </c>
      <c r="G564" s="402" t="s">
        <v>1803</v>
      </c>
      <c r="H564" s="403">
        <f>IF(F564="S",SUMIFS('BG 2024'!G:G,'BG 2024'!B:B,'Clasificacion Balance '!D564),0)</f>
        <v>0</v>
      </c>
      <c r="I564" s="403" t="e">
        <f>IF(F564="S",SUMIFS('[226]BG 2023'!J:J,'[226]BG 2023'!K:K,'Clasificacion Balance '!D564),0)</f>
        <v>#VALUE!</v>
      </c>
    </row>
    <row r="565" spans="4:9">
      <c r="D565" s="401">
        <v>130101550070199</v>
      </c>
      <c r="E565" s="396">
        <f t="shared" si="11"/>
        <v>1</v>
      </c>
      <c r="F565" s="397" t="s">
        <v>1465</v>
      </c>
      <c r="G565" s="402" t="s">
        <v>1804</v>
      </c>
      <c r="H565" s="403">
        <f>IF(F565="S",SUMIFS('BG 2024'!G:G,'BG 2024'!B:B,'Clasificacion Balance '!D565),0)</f>
        <v>0</v>
      </c>
      <c r="I565" s="403" t="e">
        <f>IF(F565="S",SUMIFS('[226]BG 2023'!J:J,'[226]BG 2023'!K:K,'Clasificacion Balance '!D565),0)</f>
        <v>#VALUE!</v>
      </c>
    </row>
    <row r="566" spans="4:9">
      <c r="D566" s="401">
        <v>13010157</v>
      </c>
      <c r="E566" s="396">
        <f t="shared" si="11"/>
        <v>1</v>
      </c>
      <c r="F566" s="397" t="s">
        <v>1461</v>
      </c>
      <c r="G566" s="402" t="s">
        <v>1805</v>
      </c>
      <c r="H566" s="403">
        <f>IF(F566="S",SUMIFS('BG 2024'!G:G,'BG 2024'!B:B,'Clasificacion Balance '!D566),0)</f>
        <v>0</v>
      </c>
      <c r="I566" s="403">
        <f>IF(F566="S",SUMIFS('[226]BG 2023'!J:J,'[226]BG 2023'!K:K,'Clasificacion Balance '!D566),0)</f>
        <v>0</v>
      </c>
    </row>
    <row r="567" spans="4:9">
      <c r="D567" s="401">
        <v>13010157001</v>
      </c>
      <c r="E567" s="396">
        <f t="shared" si="11"/>
        <v>1</v>
      </c>
      <c r="F567" s="397" t="s">
        <v>1461</v>
      </c>
      <c r="G567" s="402" t="s">
        <v>1806</v>
      </c>
      <c r="H567" s="403">
        <f>IF(F567="S",SUMIFS('BG 2024'!G:G,'BG 2024'!B:B,'Clasificacion Balance '!D567),0)</f>
        <v>0</v>
      </c>
      <c r="I567" s="403">
        <f>IF(F567="S",SUMIFS('[226]BG 2023'!J:J,'[226]BG 2023'!K:K,'Clasificacion Balance '!D567),0)</f>
        <v>0</v>
      </c>
    </row>
    <row r="568" spans="4:9">
      <c r="D568" s="401">
        <v>1301015700101</v>
      </c>
      <c r="E568" s="396">
        <f t="shared" si="11"/>
        <v>1</v>
      </c>
      <c r="F568" s="397" t="s">
        <v>1461</v>
      </c>
      <c r="G568" s="402" t="s">
        <v>1806</v>
      </c>
      <c r="H568" s="403">
        <f>IF(F568="S",SUMIFS('BG 2024'!G:G,'BG 2024'!B:B,'Clasificacion Balance '!D568),0)</f>
        <v>0</v>
      </c>
      <c r="I568" s="403">
        <f>IF(F568="S",SUMIFS('[226]BG 2023'!J:J,'[226]BG 2023'!K:K,'Clasificacion Balance '!D568),0)</f>
        <v>0</v>
      </c>
    </row>
    <row r="569" spans="4:9">
      <c r="D569" s="401">
        <v>130101570010101</v>
      </c>
      <c r="E569" s="396">
        <f t="shared" si="11"/>
        <v>1</v>
      </c>
      <c r="F569" s="397" t="s">
        <v>1465</v>
      </c>
      <c r="G569" s="402" t="s">
        <v>1807</v>
      </c>
      <c r="H569" s="403">
        <f>IF(F569="S",SUMIFS('BG 2024'!G:G,'BG 2024'!B:B,'Clasificacion Balance '!D569),0)</f>
        <v>0</v>
      </c>
      <c r="I569" s="403" t="e">
        <f>IF(F569="S",SUMIFS('[226]BG 2023'!J:J,'[226]BG 2023'!K:K,'Clasificacion Balance '!D569),0)</f>
        <v>#VALUE!</v>
      </c>
    </row>
    <row r="570" spans="4:9">
      <c r="D570" s="401">
        <v>130101570010199</v>
      </c>
      <c r="E570" s="396">
        <f t="shared" si="11"/>
        <v>1</v>
      </c>
      <c r="F570" s="397" t="s">
        <v>1465</v>
      </c>
      <c r="G570" s="402" t="s">
        <v>1808</v>
      </c>
      <c r="H570" s="403">
        <f>IF(F570="S",SUMIFS('BG 2024'!G:G,'BG 2024'!B:B,'Clasificacion Balance '!D570),0)</f>
        <v>0</v>
      </c>
      <c r="I570" s="403" t="e">
        <f>IF(F570="S",SUMIFS('[226]BG 2023'!J:J,'[226]BG 2023'!K:K,'Clasificacion Balance '!D570),0)</f>
        <v>#VALUE!</v>
      </c>
    </row>
    <row r="571" spans="4:9">
      <c r="D571" s="401">
        <v>13010157002</v>
      </c>
      <c r="E571" s="396">
        <f t="shared" si="11"/>
        <v>1</v>
      </c>
      <c r="F571" s="397" t="s">
        <v>1461</v>
      </c>
      <c r="G571" s="402" t="s">
        <v>1809</v>
      </c>
      <c r="H571" s="403">
        <f>IF(F571="S",SUMIFS('BG 2024'!G:G,'BG 2024'!B:B,'Clasificacion Balance '!D571),0)</f>
        <v>0</v>
      </c>
      <c r="I571" s="403">
        <f>IF(F571="S",SUMIFS('[226]BG 2023'!J:J,'[226]BG 2023'!K:K,'Clasificacion Balance '!D571),0)</f>
        <v>0</v>
      </c>
    </row>
    <row r="572" spans="4:9">
      <c r="D572" s="401">
        <v>1301015700201</v>
      </c>
      <c r="E572" s="396">
        <f t="shared" si="11"/>
        <v>1</v>
      </c>
      <c r="F572" s="397" t="s">
        <v>1461</v>
      </c>
      <c r="G572" s="402" t="s">
        <v>1809</v>
      </c>
      <c r="H572" s="403">
        <f>IF(F572="S",SUMIFS('BG 2024'!G:G,'BG 2024'!B:B,'Clasificacion Balance '!D572),0)</f>
        <v>0</v>
      </c>
      <c r="I572" s="403">
        <f>IF(F572="S",SUMIFS('[226]BG 2023'!J:J,'[226]BG 2023'!K:K,'Clasificacion Balance '!D572),0)</f>
        <v>0</v>
      </c>
    </row>
    <row r="573" spans="4:9">
      <c r="D573" s="401">
        <v>130101570020101</v>
      </c>
      <c r="E573" s="396">
        <f t="shared" si="11"/>
        <v>1</v>
      </c>
      <c r="F573" s="397" t="s">
        <v>1465</v>
      </c>
      <c r="G573" s="402" t="s">
        <v>1810</v>
      </c>
      <c r="H573" s="403">
        <f>IF(F573="S",SUMIFS('BG 2024'!G:G,'BG 2024'!B:B,'Clasificacion Balance '!D573),0)</f>
        <v>0</v>
      </c>
      <c r="I573" s="403" t="e">
        <f>IF(F573="S",SUMIFS('[226]BG 2023'!J:J,'[226]BG 2023'!K:K,'Clasificacion Balance '!D573),0)</f>
        <v>#VALUE!</v>
      </c>
    </row>
    <row r="574" spans="4:9">
      <c r="D574" s="401">
        <v>130101570020199</v>
      </c>
      <c r="E574" s="396">
        <f t="shared" si="11"/>
        <v>1</v>
      </c>
      <c r="F574" s="397" t="s">
        <v>1465</v>
      </c>
      <c r="G574" s="402" t="s">
        <v>1811</v>
      </c>
      <c r="H574" s="403">
        <f>IF(F574="S",SUMIFS('BG 2024'!G:G,'BG 2024'!B:B,'Clasificacion Balance '!D574),0)</f>
        <v>0</v>
      </c>
      <c r="I574" s="403" t="e">
        <f>IF(F574="S",SUMIFS('[226]BG 2023'!J:J,'[226]BG 2023'!K:K,'Clasificacion Balance '!D574),0)</f>
        <v>#VALUE!</v>
      </c>
    </row>
    <row r="575" spans="4:9">
      <c r="D575" s="401">
        <v>13010157003</v>
      </c>
      <c r="E575" s="396">
        <f t="shared" si="11"/>
        <v>1</v>
      </c>
      <c r="F575" s="397" t="s">
        <v>1461</v>
      </c>
      <c r="G575" s="402" t="s">
        <v>1812</v>
      </c>
      <c r="H575" s="403">
        <f>IF(F575="S",SUMIFS('BG 2024'!G:G,'BG 2024'!B:B,'Clasificacion Balance '!D575),0)</f>
        <v>0</v>
      </c>
      <c r="I575" s="403">
        <f>IF(F575="S",SUMIFS('[226]BG 2023'!J:J,'[226]BG 2023'!K:K,'Clasificacion Balance '!D575),0)</f>
        <v>0</v>
      </c>
    </row>
    <row r="576" spans="4:9">
      <c r="D576" s="401">
        <v>1301015700301</v>
      </c>
      <c r="E576" s="396">
        <f t="shared" si="11"/>
        <v>1</v>
      </c>
      <c r="F576" s="397" t="s">
        <v>1461</v>
      </c>
      <c r="G576" s="402" t="s">
        <v>1812</v>
      </c>
      <c r="H576" s="403">
        <f>IF(F576="S",SUMIFS('BG 2024'!G:G,'BG 2024'!B:B,'Clasificacion Balance '!D576),0)</f>
        <v>0</v>
      </c>
      <c r="I576" s="403">
        <f>IF(F576="S",SUMIFS('[226]BG 2023'!J:J,'[226]BG 2023'!K:K,'Clasificacion Balance '!D576),0)</f>
        <v>0</v>
      </c>
    </row>
    <row r="577" spans="4:9">
      <c r="D577" s="401">
        <v>130101570030101</v>
      </c>
      <c r="E577" s="396">
        <f t="shared" si="11"/>
        <v>1</v>
      </c>
      <c r="F577" s="397" t="s">
        <v>1465</v>
      </c>
      <c r="G577" s="402" t="s">
        <v>1813</v>
      </c>
      <c r="H577" s="403">
        <f>IF(F577="S",SUMIFS('BG 2024'!G:G,'BG 2024'!B:B,'Clasificacion Balance '!D577),0)</f>
        <v>0</v>
      </c>
      <c r="I577" s="403" t="e">
        <f>IF(F577="S",SUMIFS('[226]BG 2023'!J:J,'[226]BG 2023'!K:K,'Clasificacion Balance '!D577),0)</f>
        <v>#VALUE!</v>
      </c>
    </row>
    <row r="578" spans="4:9">
      <c r="D578" s="401">
        <v>130101570030199</v>
      </c>
      <c r="E578" s="396">
        <f t="shared" si="11"/>
        <v>1</v>
      </c>
      <c r="F578" s="397" t="s">
        <v>1465</v>
      </c>
      <c r="G578" s="402" t="s">
        <v>1814</v>
      </c>
      <c r="H578" s="403">
        <f>IF(F578="S",SUMIFS('BG 2024'!G:G,'BG 2024'!B:B,'Clasificacion Balance '!D578),0)</f>
        <v>0</v>
      </c>
      <c r="I578" s="403" t="e">
        <f>IF(F578="S",SUMIFS('[226]BG 2023'!J:J,'[226]BG 2023'!K:K,'Clasificacion Balance '!D578),0)</f>
        <v>#VALUE!</v>
      </c>
    </row>
    <row r="579" spans="4:9">
      <c r="D579" s="401">
        <v>13010157004</v>
      </c>
      <c r="E579" s="396">
        <f t="shared" si="11"/>
        <v>1</v>
      </c>
      <c r="F579" s="397" t="s">
        <v>1461</v>
      </c>
      <c r="G579" s="402" t="s">
        <v>1815</v>
      </c>
      <c r="H579" s="403">
        <f>IF(F579="S",SUMIFS('BG 2024'!G:G,'BG 2024'!B:B,'Clasificacion Balance '!D579),0)</f>
        <v>0</v>
      </c>
      <c r="I579" s="403">
        <f>IF(F579="S",SUMIFS('[226]BG 2023'!J:J,'[226]BG 2023'!K:K,'Clasificacion Balance '!D579),0)</f>
        <v>0</v>
      </c>
    </row>
    <row r="580" spans="4:9">
      <c r="D580" s="401">
        <v>1301015700401</v>
      </c>
      <c r="E580" s="396">
        <f t="shared" si="11"/>
        <v>1</v>
      </c>
      <c r="F580" s="397" t="s">
        <v>1461</v>
      </c>
      <c r="G580" s="402" t="s">
        <v>1815</v>
      </c>
      <c r="H580" s="403">
        <f>IF(F580="S",SUMIFS('BG 2024'!G:G,'BG 2024'!B:B,'Clasificacion Balance '!D580),0)</f>
        <v>0</v>
      </c>
      <c r="I580" s="403">
        <f>IF(F580="S",SUMIFS('[226]BG 2023'!J:J,'[226]BG 2023'!K:K,'Clasificacion Balance '!D580),0)</f>
        <v>0</v>
      </c>
    </row>
    <row r="581" spans="4:9">
      <c r="D581" s="401">
        <v>130101570040101</v>
      </c>
      <c r="E581" s="396">
        <f t="shared" si="11"/>
        <v>1</v>
      </c>
      <c r="F581" s="397" t="s">
        <v>1465</v>
      </c>
      <c r="G581" s="402" t="s">
        <v>1816</v>
      </c>
      <c r="H581" s="403">
        <f>IF(F581="S",SUMIFS('BG 2024'!G:G,'BG 2024'!B:B,'Clasificacion Balance '!D581),0)</f>
        <v>0</v>
      </c>
      <c r="I581" s="403" t="e">
        <f>IF(F581="S",SUMIFS('[226]BG 2023'!J:J,'[226]BG 2023'!K:K,'Clasificacion Balance '!D581),0)</f>
        <v>#VALUE!</v>
      </c>
    </row>
    <row r="582" spans="4:9">
      <c r="D582" s="401">
        <v>130101570040199</v>
      </c>
      <c r="E582" s="396">
        <f t="shared" si="11"/>
        <v>1</v>
      </c>
      <c r="F582" s="397" t="s">
        <v>1465</v>
      </c>
      <c r="G582" s="402" t="s">
        <v>1817</v>
      </c>
      <c r="H582" s="403">
        <f>IF(F582="S",SUMIFS('BG 2024'!G:G,'BG 2024'!B:B,'Clasificacion Balance '!D582),0)</f>
        <v>0</v>
      </c>
      <c r="I582" s="403" t="e">
        <f>IF(F582="S",SUMIFS('[226]BG 2023'!J:J,'[226]BG 2023'!K:K,'Clasificacion Balance '!D582),0)</f>
        <v>#VALUE!</v>
      </c>
    </row>
    <row r="583" spans="4:9">
      <c r="D583" s="401">
        <v>13010157005</v>
      </c>
      <c r="E583" s="396">
        <f t="shared" ref="E583:E646" si="12">+COUNTIF($D:$D,D583)</f>
        <v>1</v>
      </c>
      <c r="F583" s="397" t="s">
        <v>1461</v>
      </c>
      <c r="G583" s="402" t="s">
        <v>1818</v>
      </c>
      <c r="H583" s="403">
        <f>IF(F583="S",SUMIFS('BG 2024'!G:G,'BG 2024'!B:B,'Clasificacion Balance '!D583),0)</f>
        <v>0</v>
      </c>
      <c r="I583" s="403">
        <f>IF(F583="S",SUMIFS('[226]BG 2023'!J:J,'[226]BG 2023'!K:K,'Clasificacion Balance '!D583),0)</f>
        <v>0</v>
      </c>
    </row>
    <row r="584" spans="4:9">
      <c r="D584" s="401">
        <v>1301015700501</v>
      </c>
      <c r="E584" s="396">
        <f t="shared" si="12"/>
        <v>1</v>
      </c>
      <c r="F584" s="397" t="s">
        <v>1461</v>
      </c>
      <c r="G584" s="402" t="s">
        <v>1818</v>
      </c>
      <c r="H584" s="403">
        <f>IF(F584="S",SUMIFS('BG 2024'!G:G,'BG 2024'!B:B,'Clasificacion Balance '!D584),0)</f>
        <v>0</v>
      </c>
      <c r="I584" s="403">
        <f>IF(F584="S",SUMIFS('[226]BG 2023'!J:J,'[226]BG 2023'!K:K,'Clasificacion Balance '!D584),0)</f>
        <v>0</v>
      </c>
    </row>
    <row r="585" spans="4:9">
      <c r="D585" s="401">
        <v>130101570050101</v>
      </c>
      <c r="E585" s="396">
        <f t="shared" si="12"/>
        <v>1</v>
      </c>
      <c r="F585" s="397" t="s">
        <v>1465</v>
      </c>
      <c r="G585" s="402" t="s">
        <v>1819</v>
      </c>
      <c r="H585" s="403">
        <f>IF(F585="S",SUMIFS('BG 2024'!G:G,'BG 2024'!B:B,'Clasificacion Balance '!D585),0)</f>
        <v>0</v>
      </c>
      <c r="I585" s="403" t="e">
        <f>IF(F585="S",SUMIFS('[226]BG 2023'!J:J,'[226]BG 2023'!K:K,'Clasificacion Balance '!D585),0)</f>
        <v>#VALUE!</v>
      </c>
    </row>
    <row r="586" spans="4:9">
      <c r="D586" s="401">
        <v>130101570050199</v>
      </c>
      <c r="E586" s="396">
        <f t="shared" si="12"/>
        <v>1</v>
      </c>
      <c r="F586" s="397" t="s">
        <v>1465</v>
      </c>
      <c r="G586" s="402" t="s">
        <v>1820</v>
      </c>
      <c r="H586" s="403">
        <f>IF(F586="S",SUMIFS('BG 2024'!G:G,'BG 2024'!B:B,'Clasificacion Balance '!D586),0)</f>
        <v>0</v>
      </c>
      <c r="I586" s="403" t="e">
        <f>IF(F586="S",SUMIFS('[226]BG 2023'!J:J,'[226]BG 2023'!K:K,'Clasificacion Balance '!D586),0)</f>
        <v>#VALUE!</v>
      </c>
    </row>
    <row r="587" spans="4:9">
      <c r="D587" s="401">
        <v>13010157006</v>
      </c>
      <c r="E587" s="396">
        <f t="shared" si="12"/>
        <v>1</v>
      </c>
      <c r="F587" s="397" t="s">
        <v>1461</v>
      </c>
      <c r="G587" s="402" t="s">
        <v>1821</v>
      </c>
      <c r="H587" s="403">
        <f>IF(F587="S",SUMIFS('BG 2024'!G:G,'BG 2024'!B:B,'Clasificacion Balance '!D587),0)</f>
        <v>0</v>
      </c>
      <c r="I587" s="403">
        <f>IF(F587="S",SUMIFS('[226]BG 2023'!J:J,'[226]BG 2023'!K:K,'Clasificacion Balance '!D587),0)</f>
        <v>0</v>
      </c>
    </row>
    <row r="588" spans="4:9">
      <c r="D588" s="401">
        <v>1301015700601</v>
      </c>
      <c r="E588" s="396">
        <f t="shared" si="12"/>
        <v>1</v>
      </c>
      <c r="F588" s="397" t="s">
        <v>1461</v>
      </c>
      <c r="G588" s="402" t="s">
        <v>1821</v>
      </c>
      <c r="H588" s="403">
        <f>IF(F588="S",SUMIFS('BG 2024'!G:G,'BG 2024'!B:B,'Clasificacion Balance '!D588),0)</f>
        <v>0</v>
      </c>
      <c r="I588" s="403">
        <f>IF(F588="S",SUMIFS('[226]BG 2023'!J:J,'[226]BG 2023'!K:K,'Clasificacion Balance '!D588),0)</f>
        <v>0</v>
      </c>
    </row>
    <row r="589" spans="4:9">
      <c r="D589" s="401">
        <v>130101570060101</v>
      </c>
      <c r="E589" s="396">
        <f t="shared" si="12"/>
        <v>1</v>
      </c>
      <c r="F589" s="397" t="s">
        <v>1465</v>
      </c>
      <c r="G589" s="402" t="s">
        <v>1822</v>
      </c>
      <c r="H589" s="403">
        <f>IF(F589="S",SUMIFS('BG 2024'!G:G,'BG 2024'!B:B,'Clasificacion Balance '!D589),0)</f>
        <v>0</v>
      </c>
      <c r="I589" s="403" t="e">
        <f>IF(F589="S",SUMIFS('[226]BG 2023'!J:J,'[226]BG 2023'!K:K,'Clasificacion Balance '!D589),0)</f>
        <v>#VALUE!</v>
      </c>
    </row>
    <row r="590" spans="4:9">
      <c r="D590" s="401">
        <v>130101570060199</v>
      </c>
      <c r="E590" s="396">
        <f t="shared" si="12"/>
        <v>1</v>
      </c>
      <c r="F590" s="397" t="s">
        <v>1465</v>
      </c>
      <c r="G590" s="402" t="s">
        <v>1823</v>
      </c>
      <c r="H590" s="403">
        <f>IF(F590="S",SUMIFS('BG 2024'!G:G,'BG 2024'!B:B,'Clasificacion Balance '!D590),0)</f>
        <v>0</v>
      </c>
      <c r="I590" s="403" t="e">
        <f>IF(F590="S",SUMIFS('[226]BG 2023'!J:J,'[226]BG 2023'!K:K,'Clasificacion Balance '!D590),0)</f>
        <v>#VALUE!</v>
      </c>
    </row>
    <row r="591" spans="4:9">
      <c r="D591" s="401">
        <v>13010157007</v>
      </c>
      <c r="E591" s="396">
        <f t="shared" si="12"/>
        <v>1</v>
      </c>
      <c r="F591" s="397" t="s">
        <v>1461</v>
      </c>
      <c r="G591" s="402" t="s">
        <v>1824</v>
      </c>
      <c r="H591" s="403">
        <f>IF(F591="S",SUMIFS('BG 2024'!G:G,'BG 2024'!B:B,'Clasificacion Balance '!D591),0)</f>
        <v>0</v>
      </c>
      <c r="I591" s="403">
        <f>IF(F591="S",SUMIFS('[226]BG 2023'!J:J,'[226]BG 2023'!K:K,'Clasificacion Balance '!D591),0)</f>
        <v>0</v>
      </c>
    </row>
    <row r="592" spans="4:9">
      <c r="D592" s="401">
        <v>1301015700701</v>
      </c>
      <c r="E592" s="396">
        <f t="shared" si="12"/>
        <v>1</v>
      </c>
      <c r="F592" s="397" t="s">
        <v>1461</v>
      </c>
      <c r="G592" s="402" t="s">
        <v>1824</v>
      </c>
      <c r="H592" s="403">
        <f>IF(F592="S",SUMIFS('BG 2024'!G:G,'BG 2024'!B:B,'Clasificacion Balance '!D592),0)</f>
        <v>0</v>
      </c>
      <c r="I592" s="403">
        <f>IF(F592="S",SUMIFS('[226]BG 2023'!J:J,'[226]BG 2023'!K:K,'Clasificacion Balance '!D592),0)</f>
        <v>0</v>
      </c>
    </row>
    <row r="593" spans="4:9">
      <c r="D593" s="401">
        <v>130101570070101</v>
      </c>
      <c r="E593" s="396">
        <f t="shared" si="12"/>
        <v>1</v>
      </c>
      <c r="F593" s="397" t="s">
        <v>1465</v>
      </c>
      <c r="G593" s="402" t="s">
        <v>1825</v>
      </c>
      <c r="H593" s="403">
        <f>IF(F593="S",SUMIFS('BG 2024'!G:G,'BG 2024'!B:B,'Clasificacion Balance '!D593),0)</f>
        <v>0</v>
      </c>
      <c r="I593" s="403" t="e">
        <f>IF(F593="S",SUMIFS('[226]BG 2023'!J:J,'[226]BG 2023'!K:K,'Clasificacion Balance '!D593),0)</f>
        <v>#VALUE!</v>
      </c>
    </row>
    <row r="594" spans="4:9">
      <c r="D594" s="401">
        <v>130101570070199</v>
      </c>
      <c r="E594" s="396">
        <f t="shared" si="12"/>
        <v>1</v>
      </c>
      <c r="F594" s="397" t="s">
        <v>1465</v>
      </c>
      <c r="G594" s="402" t="s">
        <v>1826</v>
      </c>
      <c r="H594" s="403">
        <f>IF(F594="S",SUMIFS('BG 2024'!G:G,'BG 2024'!B:B,'Clasificacion Balance '!D594),0)</f>
        <v>0</v>
      </c>
      <c r="I594" s="403" t="e">
        <f>IF(F594="S",SUMIFS('[226]BG 2023'!J:J,'[226]BG 2023'!K:K,'Clasificacion Balance '!D594),0)</f>
        <v>#VALUE!</v>
      </c>
    </row>
    <row r="595" spans="4:9">
      <c r="D595" s="401">
        <v>13010159</v>
      </c>
      <c r="E595" s="396">
        <f t="shared" si="12"/>
        <v>1</v>
      </c>
      <c r="F595" s="397" t="s">
        <v>1461</v>
      </c>
      <c r="G595" s="402" t="s">
        <v>1827</v>
      </c>
      <c r="H595" s="403">
        <f>IF(F595="S",SUMIFS('BG 2024'!G:G,'BG 2024'!B:B,'Clasificacion Balance '!D595),0)</f>
        <v>0</v>
      </c>
      <c r="I595" s="403">
        <f>IF(F595="S",SUMIFS('[226]BG 2023'!J:J,'[226]BG 2023'!K:K,'Clasificacion Balance '!D595),0)</f>
        <v>0</v>
      </c>
    </row>
    <row r="596" spans="4:9">
      <c r="D596" s="401">
        <v>13010159001</v>
      </c>
      <c r="E596" s="396">
        <f t="shared" si="12"/>
        <v>1</v>
      </c>
      <c r="F596" s="397" t="s">
        <v>1461</v>
      </c>
      <c r="G596" s="402" t="s">
        <v>1827</v>
      </c>
      <c r="H596" s="403">
        <f>IF(F596="S",SUMIFS('BG 2024'!G:G,'BG 2024'!B:B,'Clasificacion Balance '!D596),0)</f>
        <v>0</v>
      </c>
      <c r="I596" s="403">
        <f>IF(F596="S",SUMIFS('[226]BG 2023'!J:J,'[226]BG 2023'!K:K,'Clasificacion Balance '!D596),0)</f>
        <v>0</v>
      </c>
    </row>
    <row r="597" spans="4:9">
      <c r="D597" s="401">
        <v>1301015900101</v>
      </c>
      <c r="E597" s="396">
        <f t="shared" si="12"/>
        <v>1</v>
      </c>
      <c r="F597" s="397" t="s">
        <v>1461</v>
      </c>
      <c r="G597" s="402" t="s">
        <v>1827</v>
      </c>
      <c r="H597" s="403">
        <f>IF(F597="S",SUMIFS('BG 2024'!G:G,'BG 2024'!B:B,'Clasificacion Balance '!D597),0)</f>
        <v>0</v>
      </c>
      <c r="I597" s="403">
        <f>IF(F597="S",SUMIFS('[226]BG 2023'!J:J,'[226]BG 2023'!K:K,'Clasificacion Balance '!D597),0)</f>
        <v>0</v>
      </c>
    </row>
    <row r="598" spans="4:9">
      <c r="D598" s="401">
        <v>130101590010101</v>
      </c>
      <c r="E598" s="396">
        <f t="shared" si="12"/>
        <v>1</v>
      </c>
      <c r="F598" s="397" t="s">
        <v>1465</v>
      </c>
      <c r="G598" s="402" t="s">
        <v>1828</v>
      </c>
      <c r="H598" s="403">
        <f>IF(F598="S",SUMIFS('BG 2024'!G:G,'BG 2024'!B:B,'Clasificacion Balance '!D598),0)</f>
        <v>0</v>
      </c>
      <c r="I598" s="403" t="e">
        <f>IF(F598="S",SUMIFS('[226]BG 2023'!J:J,'[226]BG 2023'!K:K,'Clasificacion Balance '!D598),0)</f>
        <v>#VALUE!</v>
      </c>
    </row>
    <row r="599" spans="4:9">
      <c r="D599" s="401">
        <v>130101590010199</v>
      </c>
      <c r="E599" s="396">
        <f t="shared" si="12"/>
        <v>1</v>
      </c>
      <c r="F599" s="397" t="s">
        <v>1465</v>
      </c>
      <c r="G599" s="402" t="s">
        <v>1829</v>
      </c>
      <c r="H599" s="403">
        <f>IF(F599="S",SUMIFS('BG 2024'!G:G,'BG 2024'!B:B,'Clasificacion Balance '!D599),0)</f>
        <v>0</v>
      </c>
      <c r="I599" s="403" t="e">
        <f>IF(F599="S",SUMIFS('[226]BG 2023'!J:J,'[226]BG 2023'!K:K,'Clasificacion Balance '!D599),0)</f>
        <v>#VALUE!</v>
      </c>
    </row>
    <row r="600" spans="4:9">
      <c r="D600" s="401">
        <v>13010167</v>
      </c>
      <c r="E600" s="396">
        <f t="shared" si="12"/>
        <v>1</v>
      </c>
      <c r="F600" s="397" t="s">
        <v>1461</v>
      </c>
      <c r="G600" s="402" t="s">
        <v>1830</v>
      </c>
      <c r="H600" s="403">
        <f>IF(F600="S",SUMIFS('BG 2024'!G:G,'BG 2024'!B:B,'Clasificacion Balance '!D600),0)</f>
        <v>0</v>
      </c>
      <c r="I600" s="403">
        <f>IF(F600="S",SUMIFS('[226]BG 2023'!J:J,'[226]BG 2023'!K:K,'Clasificacion Balance '!D600),0)</f>
        <v>0</v>
      </c>
    </row>
    <row r="601" spans="4:9">
      <c r="D601" s="401">
        <v>13010167001</v>
      </c>
      <c r="E601" s="396">
        <f t="shared" si="12"/>
        <v>1</v>
      </c>
      <c r="F601" s="397" t="s">
        <v>1461</v>
      </c>
      <c r="G601" s="402" t="s">
        <v>1831</v>
      </c>
      <c r="H601" s="403">
        <f>IF(F601="S",SUMIFS('BG 2024'!G:G,'BG 2024'!B:B,'Clasificacion Balance '!D601),0)</f>
        <v>0</v>
      </c>
      <c r="I601" s="403">
        <f>IF(F601="S",SUMIFS('[226]BG 2023'!J:J,'[226]BG 2023'!K:K,'Clasificacion Balance '!D601),0)</f>
        <v>0</v>
      </c>
    </row>
    <row r="602" spans="4:9">
      <c r="D602" s="401">
        <v>1301016700101</v>
      </c>
      <c r="E602" s="396">
        <f t="shared" si="12"/>
        <v>1</v>
      </c>
      <c r="F602" s="397" t="s">
        <v>1461</v>
      </c>
      <c r="G602" s="402" t="s">
        <v>1831</v>
      </c>
      <c r="H602" s="403">
        <f>IF(F602="S",SUMIFS('BG 2024'!G:G,'BG 2024'!B:B,'Clasificacion Balance '!D602),0)</f>
        <v>0</v>
      </c>
      <c r="I602" s="403">
        <f>IF(F602="S",SUMIFS('[226]BG 2023'!J:J,'[226]BG 2023'!K:K,'Clasificacion Balance '!D602),0)</f>
        <v>0</v>
      </c>
    </row>
    <row r="603" spans="4:9">
      <c r="D603" s="401">
        <v>130101670010101</v>
      </c>
      <c r="E603" s="396">
        <f t="shared" si="12"/>
        <v>1</v>
      </c>
      <c r="F603" s="397" t="s">
        <v>1465</v>
      </c>
      <c r="G603" s="402" t="s">
        <v>1832</v>
      </c>
      <c r="H603" s="403">
        <f>IF(F603="S",SUMIFS('BG 2024'!G:G,'BG 2024'!B:B,'Clasificacion Balance '!D603),0)</f>
        <v>0</v>
      </c>
      <c r="I603" s="403" t="e">
        <f>IF(F603="S",SUMIFS('[226]BG 2023'!J:J,'[226]BG 2023'!K:K,'Clasificacion Balance '!D603),0)</f>
        <v>#VALUE!</v>
      </c>
    </row>
    <row r="604" spans="4:9">
      <c r="D604" s="401">
        <v>130101670010199</v>
      </c>
      <c r="E604" s="396">
        <f t="shared" si="12"/>
        <v>1</v>
      </c>
      <c r="F604" s="397" t="s">
        <v>1465</v>
      </c>
      <c r="G604" s="402" t="s">
        <v>1833</v>
      </c>
      <c r="H604" s="403">
        <f>IF(F604="S",SUMIFS('BG 2024'!G:G,'BG 2024'!B:B,'Clasificacion Balance '!D604),0)</f>
        <v>0</v>
      </c>
      <c r="I604" s="403" t="e">
        <f>IF(F604="S",SUMIFS('[226]BG 2023'!J:J,'[226]BG 2023'!K:K,'Clasificacion Balance '!D604),0)</f>
        <v>#VALUE!</v>
      </c>
    </row>
    <row r="605" spans="4:9">
      <c r="D605" s="401">
        <v>13010169</v>
      </c>
      <c r="E605" s="396">
        <f t="shared" si="12"/>
        <v>1</v>
      </c>
      <c r="F605" s="397" t="s">
        <v>1461</v>
      </c>
      <c r="G605" s="402" t="s">
        <v>1834</v>
      </c>
      <c r="H605" s="403">
        <f>IF(F605="S",SUMIFS('BG 2024'!G:G,'BG 2024'!B:B,'Clasificacion Balance '!D605),0)</f>
        <v>0</v>
      </c>
      <c r="I605" s="403">
        <f>IF(F605="S",SUMIFS('[226]BG 2023'!J:J,'[226]BG 2023'!K:K,'Clasificacion Balance '!D605),0)</f>
        <v>0</v>
      </c>
    </row>
    <row r="606" spans="4:9">
      <c r="D606" s="401">
        <v>13010169001</v>
      </c>
      <c r="E606" s="396">
        <f t="shared" si="12"/>
        <v>1</v>
      </c>
      <c r="F606" s="397" t="s">
        <v>1461</v>
      </c>
      <c r="G606" s="402" t="s">
        <v>1835</v>
      </c>
      <c r="H606" s="403">
        <f>IF(F606="S",SUMIFS('BG 2024'!G:G,'BG 2024'!B:B,'Clasificacion Balance '!D606),0)</f>
        <v>0</v>
      </c>
      <c r="I606" s="403">
        <f>IF(F606="S",SUMIFS('[226]BG 2023'!J:J,'[226]BG 2023'!K:K,'Clasificacion Balance '!D606),0)</f>
        <v>0</v>
      </c>
    </row>
    <row r="607" spans="4:9">
      <c r="D607" s="401">
        <v>1301016900101</v>
      </c>
      <c r="E607" s="396">
        <f t="shared" si="12"/>
        <v>1</v>
      </c>
      <c r="F607" s="397" t="s">
        <v>1461</v>
      </c>
      <c r="G607" s="402" t="s">
        <v>1835</v>
      </c>
      <c r="H607" s="403">
        <f>IF(F607="S",SUMIFS('BG 2024'!G:G,'BG 2024'!B:B,'Clasificacion Balance '!D607),0)</f>
        <v>0</v>
      </c>
      <c r="I607" s="403">
        <f>IF(F607="S",SUMIFS('[226]BG 2023'!J:J,'[226]BG 2023'!K:K,'Clasificacion Balance '!D607),0)</f>
        <v>0</v>
      </c>
    </row>
    <row r="608" spans="4:9">
      <c r="D608" s="401">
        <v>130101690010101</v>
      </c>
      <c r="E608" s="396">
        <f t="shared" si="12"/>
        <v>1</v>
      </c>
      <c r="F608" s="397" t="s">
        <v>1465</v>
      </c>
      <c r="G608" s="402" t="s">
        <v>1836</v>
      </c>
      <c r="H608" s="403">
        <f>IF(F608="S",SUMIFS('BG 2024'!G:G,'BG 2024'!B:B,'Clasificacion Balance '!D608),0)</f>
        <v>0</v>
      </c>
      <c r="I608" s="403" t="e">
        <f>IF(F608="S",SUMIFS('[226]BG 2023'!J:J,'[226]BG 2023'!K:K,'Clasificacion Balance '!D608),0)</f>
        <v>#VALUE!</v>
      </c>
    </row>
    <row r="609" spans="4:9">
      <c r="D609" s="401">
        <v>130101690010199</v>
      </c>
      <c r="E609" s="396">
        <f t="shared" si="12"/>
        <v>1</v>
      </c>
      <c r="F609" s="397" t="s">
        <v>1465</v>
      </c>
      <c r="G609" s="402" t="s">
        <v>1837</v>
      </c>
      <c r="H609" s="403">
        <f>IF(F609="S",SUMIFS('BG 2024'!G:G,'BG 2024'!B:B,'Clasificacion Balance '!D609),0)</f>
        <v>0</v>
      </c>
      <c r="I609" s="403" t="e">
        <f>IF(F609="S",SUMIFS('[226]BG 2023'!J:J,'[226]BG 2023'!K:K,'Clasificacion Balance '!D609),0)</f>
        <v>#VALUE!</v>
      </c>
    </row>
    <row r="610" spans="4:9">
      <c r="D610" s="401">
        <v>13010175</v>
      </c>
      <c r="E610" s="396">
        <f t="shared" si="12"/>
        <v>1</v>
      </c>
      <c r="F610" s="397" t="s">
        <v>1461</v>
      </c>
      <c r="G610" s="402" t="s">
        <v>1838</v>
      </c>
      <c r="H610" s="403">
        <f>IF(F610="S",SUMIFS('BG 2024'!G:G,'BG 2024'!B:B,'Clasificacion Balance '!D610),0)</f>
        <v>0</v>
      </c>
      <c r="I610" s="403">
        <f>IF(F610="S",SUMIFS('[226]BG 2023'!J:J,'[226]BG 2023'!K:K,'Clasificacion Balance '!D610),0)</f>
        <v>0</v>
      </c>
    </row>
    <row r="611" spans="4:9">
      <c r="D611" s="401">
        <v>13010175001</v>
      </c>
      <c r="E611" s="396">
        <f t="shared" si="12"/>
        <v>1</v>
      </c>
      <c r="F611" s="397" t="s">
        <v>1461</v>
      </c>
      <c r="G611" s="402" t="s">
        <v>1839</v>
      </c>
      <c r="H611" s="403">
        <f>IF(F611="S",SUMIFS('BG 2024'!G:G,'BG 2024'!B:B,'Clasificacion Balance '!D611),0)</f>
        <v>0</v>
      </c>
      <c r="I611" s="403">
        <f>IF(F611="S",SUMIFS('[226]BG 2023'!J:J,'[226]BG 2023'!K:K,'Clasificacion Balance '!D611),0)</f>
        <v>0</v>
      </c>
    </row>
    <row r="612" spans="4:9">
      <c r="D612" s="401">
        <v>1301017500101</v>
      </c>
      <c r="E612" s="396">
        <f t="shared" si="12"/>
        <v>1</v>
      </c>
      <c r="F612" s="397" t="s">
        <v>1461</v>
      </c>
      <c r="G612" s="402" t="s">
        <v>1839</v>
      </c>
      <c r="H612" s="403">
        <f>IF(F612="S",SUMIFS('BG 2024'!G:G,'BG 2024'!B:B,'Clasificacion Balance '!D612),0)</f>
        <v>0</v>
      </c>
      <c r="I612" s="403">
        <f>IF(F612="S",SUMIFS('[226]BG 2023'!J:J,'[226]BG 2023'!K:K,'Clasificacion Balance '!D612),0)</f>
        <v>0</v>
      </c>
    </row>
    <row r="613" spans="4:9">
      <c r="D613" s="401">
        <v>130101750010101</v>
      </c>
      <c r="E613" s="396">
        <f t="shared" si="12"/>
        <v>1</v>
      </c>
      <c r="F613" s="397" t="s">
        <v>1465</v>
      </c>
      <c r="G613" s="402" t="s">
        <v>1840</v>
      </c>
      <c r="H613" s="403">
        <f>IF(F613="S",SUMIFS('BG 2024'!G:G,'BG 2024'!B:B,'Clasificacion Balance '!D613),0)</f>
        <v>0</v>
      </c>
      <c r="I613" s="403" t="e">
        <f>IF(F613="S",SUMIFS('[226]BG 2023'!J:J,'[226]BG 2023'!K:K,'Clasificacion Balance '!D613),0)</f>
        <v>#VALUE!</v>
      </c>
    </row>
    <row r="614" spans="4:9">
      <c r="D614" s="401">
        <v>130101750010199</v>
      </c>
      <c r="E614" s="396">
        <f t="shared" si="12"/>
        <v>1</v>
      </c>
      <c r="F614" s="397" t="s">
        <v>1465</v>
      </c>
      <c r="G614" s="402" t="s">
        <v>1841</v>
      </c>
      <c r="H614" s="403">
        <f>IF(F614="S",SUMIFS('BG 2024'!G:G,'BG 2024'!B:B,'Clasificacion Balance '!D614),0)</f>
        <v>0</v>
      </c>
      <c r="I614" s="403" t="e">
        <f>IF(F614="S",SUMIFS('[226]BG 2023'!J:J,'[226]BG 2023'!K:K,'Clasificacion Balance '!D614),0)</f>
        <v>#VALUE!</v>
      </c>
    </row>
    <row r="615" spans="4:9">
      <c r="D615" s="401">
        <v>13010175002</v>
      </c>
      <c r="E615" s="396">
        <f t="shared" si="12"/>
        <v>1</v>
      </c>
      <c r="F615" s="397" t="s">
        <v>1461</v>
      </c>
      <c r="G615" s="402" t="s">
        <v>1842</v>
      </c>
      <c r="H615" s="403">
        <f>IF(F615="S",SUMIFS('BG 2024'!G:G,'BG 2024'!B:B,'Clasificacion Balance '!D615),0)</f>
        <v>0</v>
      </c>
      <c r="I615" s="403">
        <f>IF(F615="S",SUMIFS('[226]BG 2023'!J:J,'[226]BG 2023'!K:K,'Clasificacion Balance '!D615),0)</f>
        <v>0</v>
      </c>
    </row>
    <row r="616" spans="4:9">
      <c r="D616" s="401">
        <v>1301017500201</v>
      </c>
      <c r="E616" s="396">
        <f t="shared" si="12"/>
        <v>1</v>
      </c>
      <c r="F616" s="397" t="s">
        <v>1461</v>
      </c>
      <c r="G616" s="402" t="s">
        <v>1842</v>
      </c>
      <c r="H616" s="403">
        <f>IF(F616="S",SUMIFS('BG 2024'!G:G,'BG 2024'!B:B,'Clasificacion Balance '!D616),0)</f>
        <v>0</v>
      </c>
      <c r="I616" s="403">
        <f>IF(F616="S",SUMIFS('[226]BG 2023'!J:J,'[226]BG 2023'!K:K,'Clasificacion Balance '!D616),0)</f>
        <v>0</v>
      </c>
    </row>
    <row r="617" spans="4:9">
      <c r="D617" s="401">
        <v>130101750020101</v>
      </c>
      <c r="E617" s="396">
        <f t="shared" si="12"/>
        <v>1</v>
      </c>
      <c r="F617" s="397" t="s">
        <v>1465</v>
      </c>
      <c r="G617" s="402" t="s">
        <v>1843</v>
      </c>
      <c r="H617" s="403">
        <f>IF(F617="S",SUMIFS('BG 2024'!G:G,'BG 2024'!B:B,'Clasificacion Balance '!D617),0)</f>
        <v>0</v>
      </c>
      <c r="I617" s="403" t="e">
        <f>IF(F617="S",SUMIFS('[226]BG 2023'!J:J,'[226]BG 2023'!K:K,'Clasificacion Balance '!D617),0)</f>
        <v>#VALUE!</v>
      </c>
    </row>
    <row r="618" spans="4:9">
      <c r="D618" s="401">
        <v>130101750020199</v>
      </c>
      <c r="E618" s="396">
        <f t="shared" si="12"/>
        <v>1</v>
      </c>
      <c r="F618" s="397" t="s">
        <v>1465</v>
      </c>
      <c r="G618" s="402" t="s">
        <v>1844</v>
      </c>
      <c r="H618" s="403">
        <f>IF(F618="S",SUMIFS('BG 2024'!G:G,'BG 2024'!B:B,'Clasificacion Balance '!D618),0)</f>
        <v>0</v>
      </c>
      <c r="I618" s="403" t="e">
        <f>IF(F618="S",SUMIFS('[226]BG 2023'!J:J,'[226]BG 2023'!K:K,'Clasificacion Balance '!D618),0)</f>
        <v>#VALUE!</v>
      </c>
    </row>
    <row r="619" spans="4:9">
      <c r="D619" s="401">
        <v>13010175003</v>
      </c>
      <c r="E619" s="396">
        <f t="shared" si="12"/>
        <v>1</v>
      </c>
      <c r="F619" s="397" t="s">
        <v>1461</v>
      </c>
      <c r="G619" s="402" t="s">
        <v>1845</v>
      </c>
      <c r="H619" s="403">
        <f>IF(F619="S",SUMIFS('BG 2024'!G:G,'BG 2024'!B:B,'Clasificacion Balance '!D619),0)</f>
        <v>0</v>
      </c>
      <c r="I619" s="403">
        <f>IF(F619="S",SUMIFS('[226]BG 2023'!J:J,'[226]BG 2023'!K:K,'Clasificacion Balance '!D619),0)</f>
        <v>0</v>
      </c>
    </row>
    <row r="620" spans="4:9">
      <c r="D620" s="401">
        <v>1301017500301</v>
      </c>
      <c r="E620" s="396">
        <f t="shared" si="12"/>
        <v>1</v>
      </c>
      <c r="F620" s="397" t="s">
        <v>1461</v>
      </c>
      <c r="G620" s="402" t="s">
        <v>1845</v>
      </c>
      <c r="H620" s="403">
        <f>IF(F620="S",SUMIFS('BG 2024'!G:G,'BG 2024'!B:B,'Clasificacion Balance '!D620),0)</f>
        <v>0</v>
      </c>
      <c r="I620" s="403">
        <f>IF(F620="S",SUMIFS('[226]BG 2023'!J:J,'[226]BG 2023'!K:K,'Clasificacion Balance '!D620),0)</f>
        <v>0</v>
      </c>
    </row>
    <row r="621" spans="4:9">
      <c r="D621" s="401">
        <v>130101750030101</v>
      </c>
      <c r="E621" s="396">
        <f t="shared" si="12"/>
        <v>1</v>
      </c>
      <c r="F621" s="397" t="s">
        <v>1465</v>
      </c>
      <c r="G621" s="402" t="s">
        <v>1846</v>
      </c>
      <c r="H621" s="403">
        <f>IF(F621="S",SUMIFS('BG 2024'!G:G,'BG 2024'!B:B,'Clasificacion Balance '!D621),0)</f>
        <v>0</v>
      </c>
      <c r="I621" s="403" t="e">
        <f>IF(F621="S",SUMIFS('[226]BG 2023'!J:J,'[226]BG 2023'!K:K,'Clasificacion Balance '!D621),0)</f>
        <v>#VALUE!</v>
      </c>
    </row>
    <row r="622" spans="4:9">
      <c r="D622" s="401">
        <v>130101750030199</v>
      </c>
      <c r="E622" s="396">
        <f t="shared" si="12"/>
        <v>1</v>
      </c>
      <c r="F622" s="397" t="s">
        <v>1465</v>
      </c>
      <c r="G622" s="402" t="s">
        <v>1847</v>
      </c>
      <c r="H622" s="403">
        <f>IF(F622="S",SUMIFS('BG 2024'!G:G,'BG 2024'!B:B,'Clasificacion Balance '!D622),0)</f>
        <v>0</v>
      </c>
      <c r="I622" s="403" t="e">
        <f>IF(F622="S",SUMIFS('[226]BG 2023'!J:J,'[226]BG 2023'!K:K,'Clasificacion Balance '!D622),0)</f>
        <v>#VALUE!</v>
      </c>
    </row>
    <row r="623" spans="4:9">
      <c r="D623" s="401">
        <v>13010175004</v>
      </c>
      <c r="E623" s="396">
        <f t="shared" si="12"/>
        <v>1</v>
      </c>
      <c r="F623" s="397" t="s">
        <v>1461</v>
      </c>
      <c r="G623" s="402" t="s">
        <v>1848</v>
      </c>
      <c r="H623" s="403">
        <f>IF(F623="S",SUMIFS('BG 2024'!G:G,'BG 2024'!B:B,'Clasificacion Balance '!D623),0)</f>
        <v>0</v>
      </c>
      <c r="I623" s="403">
        <f>IF(F623="S",SUMIFS('[226]BG 2023'!J:J,'[226]BG 2023'!K:K,'Clasificacion Balance '!D623),0)</f>
        <v>0</v>
      </c>
    </row>
    <row r="624" spans="4:9">
      <c r="D624" s="401">
        <v>1301017500401</v>
      </c>
      <c r="E624" s="396">
        <f t="shared" si="12"/>
        <v>1</v>
      </c>
      <c r="F624" s="397" t="s">
        <v>1461</v>
      </c>
      <c r="G624" s="402" t="s">
        <v>1848</v>
      </c>
      <c r="H624" s="403">
        <f>IF(F624="S",SUMIFS('BG 2024'!G:G,'BG 2024'!B:B,'Clasificacion Balance '!D624),0)</f>
        <v>0</v>
      </c>
      <c r="I624" s="403">
        <f>IF(F624="S",SUMIFS('[226]BG 2023'!J:J,'[226]BG 2023'!K:K,'Clasificacion Balance '!D624),0)</f>
        <v>0</v>
      </c>
    </row>
    <row r="625" spans="4:9">
      <c r="D625" s="401">
        <v>130101750040101</v>
      </c>
      <c r="E625" s="396">
        <f t="shared" si="12"/>
        <v>1</v>
      </c>
      <c r="F625" s="397" t="s">
        <v>1465</v>
      </c>
      <c r="G625" s="402" t="s">
        <v>1849</v>
      </c>
      <c r="H625" s="403">
        <f>IF(F625="S",SUMIFS('BG 2024'!G:G,'BG 2024'!B:B,'Clasificacion Balance '!D625),0)</f>
        <v>0</v>
      </c>
      <c r="I625" s="403" t="e">
        <f>IF(F625="S",SUMIFS('[226]BG 2023'!J:J,'[226]BG 2023'!K:K,'Clasificacion Balance '!D625),0)</f>
        <v>#VALUE!</v>
      </c>
    </row>
    <row r="626" spans="4:9">
      <c r="D626" s="401">
        <v>130101750040199</v>
      </c>
      <c r="E626" s="396">
        <f t="shared" si="12"/>
        <v>1</v>
      </c>
      <c r="F626" s="397" t="s">
        <v>1465</v>
      </c>
      <c r="G626" s="402" t="s">
        <v>1850</v>
      </c>
      <c r="H626" s="403">
        <f>IF(F626="S",SUMIFS('BG 2024'!G:G,'BG 2024'!B:B,'Clasificacion Balance '!D626),0)</f>
        <v>0</v>
      </c>
      <c r="I626" s="403" t="e">
        <f>IF(F626="S",SUMIFS('[226]BG 2023'!J:J,'[226]BG 2023'!K:K,'Clasificacion Balance '!D626),0)</f>
        <v>#VALUE!</v>
      </c>
    </row>
    <row r="627" spans="4:9">
      <c r="D627" s="401">
        <v>13010175005</v>
      </c>
      <c r="E627" s="396">
        <f t="shared" si="12"/>
        <v>1</v>
      </c>
      <c r="F627" s="397" t="s">
        <v>1461</v>
      </c>
      <c r="G627" s="402" t="s">
        <v>1851</v>
      </c>
      <c r="H627" s="403">
        <f>IF(F627="S",SUMIFS('BG 2024'!G:G,'BG 2024'!B:B,'Clasificacion Balance '!D627),0)</f>
        <v>0</v>
      </c>
      <c r="I627" s="403">
        <f>IF(F627="S",SUMIFS('[226]BG 2023'!J:J,'[226]BG 2023'!K:K,'Clasificacion Balance '!D627),0)</f>
        <v>0</v>
      </c>
    </row>
    <row r="628" spans="4:9">
      <c r="D628" s="401">
        <v>1301017500501</v>
      </c>
      <c r="E628" s="396">
        <f t="shared" si="12"/>
        <v>1</v>
      </c>
      <c r="F628" s="397" t="s">
        <v>1461</v>
      </c>
      <c r="G628" s="402" t="s">
        <v>1851</v>
      </c>
      <c r="H628" s="403">
        <f>IF(F628="S",SUMIFS('BG 2024'!G:G,'BG 2024'!B:B,'Clasificacion Balance '!D628),0)</f>
        <v>0</v>
      </c>
      <c r="I628" s="403">
        <f>IF(F628="S",SUMIFS('[226]BG 2023'!J:J,'[226]BG 2023'!K:K,'Clasificacion Balance '!D628),0)</f>
        <v>0</v>
      </c>
    </row>
    <row r="629" spans="4:9">
      <c r="D629" s="401">
        <v>130101750050101</v>
      </c>
      <c r="E629" s="396">
        <f t="shared" si="12"/>
        <v>1</v>
      </c>
      <c r="F629" s="397" t="s">
        <v>1465</v>
      </c>
      <c r="G629" s="402" t="s">
        <v>1852</v>
      </c>
      <c r="H629" s="403">
        <f>IF(F629="S",SUMIFS('BG 2024'!G:G,'BG 2024'!B:B,'Clasificacion Balance '!D629),0)</f>
        <v>0</v>
      </c>
      <c r="I629" s="403" t="e">
        <f>IF(F629="S",SUMIFS('[226]BG 2023'!J:J,'[226]BG 2023'!K:K,'Clasificacion Balance '!D629),0)</f>
        <v>#VALUE!</v>
      </c>
    </row>
    <row r="630" spans="4:9">
      <c r="D630" s="401">
        <v>130101750050199</v>
      </c>
      <c r="E630" s="396">
        <f t="shared" si="12"/>
        <v>1</v>
      </c>
      <c r="F630" s="397" t="s">
        <v>1465</v>
      </c>
      <c r="G630" s="402" t="s">
        <v>1853</v>
      </c>
      <c r="H630" s="403">
        <f>IF(F630="S",SUMIFS('BG 2024'!G:G,'BG 2024'!B:B,'Clasificacion Balance '!D630),0)</f>
        <v>0</v>
      </c>
      <c r="I630" s="403" t="e">
        <f>IF(F630="S",SUMIFS('[226]BG 2023'!J:J,'[226]BG 2023'!K:K,'Clasificacion Balance '!D630),0)</f>
        <v>#VALUE!</v>
      </c>
    </row>
    <row r="631" spans="4:9">
      <c r="D631" s="401">
        <v>13010175006</v>
      </c>
      <c r="E631" s="396">
        <f t="shared" si="12"/>
        <v>1</v>
      </c>
      <c r="F631" s="397" t="s">
        <v>1461</v>
      </c>
      <c r="G631" s="402" t="s">
        <v>1854</v>
      </c>
      <c r="H631" s="403">
        <f>IF(F631="S",SUMIFS('BG 2024'!G:G,'BG 2024'!B:B,'Clasificacion Balance '!D631),0)</f>
        <v>0</v>
      </c>
      <c r="I631" s="403">
        <f>IF(F631="S",SUMIFS('[226]BG 2023'!J:J,'[226]BG 2023'!K:K,'Clasificacion Balance '!D631),0)</f>
        <v>0</v>
      </c>
    </row>
    <row r="632" spans="4:9">
      <c r="D632" s="401">
        <v>1301017500601</v>
      </c>
      <c r="E632" s="396">
        <f t="shared" si="12"/>
        <v>1</v>
      </c>
      <c r="F632" s="397" t="s">
        <v>1461</v>
      </c>
      <c r="G632" s="402" t="s">
        <v>1854</v>
      </c>
      <c r="H632" s="403">
        <f>IF(F632="S",SUMIFS('BG 2024'!G:G,'BG 2024'!B:B,'Clasificacion Balance '!D632),0)</f>
        <v>0</v>
      </c>
      <c r="I632" s="403">
        <f>IF(F632="S",SUMIFS('[226]BG 2023'!J:J,'[226]BG 2023'!K:K,'Clasificacion Balance '!D632),0)</f>
        <v>0</v>
      </c>
    </row>
    <row r="633" spans="4:9">
      <c r="D633" s="401">
        <v>130101750060101</v>
      </c>
      <c r="E633" s="396">
        <f t="shared" si="12"/>
        <v>1</v>
      </c>
      <c r="F633" s="397" t="s">
        <v>1465</v>
      </c>
      <c r="G633" s="402" t="s">
        <v>1855</v>
      </c>
      <c r="H633" s="403">
        <f>IF(F633="S",SUMIFS('BG 2024'!G:G,'BG 2024'!B:B,'Clasificacion Balance '!D633),0)</f>
        <v>0</v>
      </c>
      <c r="I633" s="403" t="e">
        <f>IF(F633="S",SUMIFS('[226]BG 2023'!J:J,'[226]BG 2023'!K:K,'Clasificacion Balance '!D633),0)</f>
        <v>#VALUE!</v>
      </c>
    </row>
    <row r="634" spans="4:9">
      <c r="D634" s="401">
        <v>130101750060199</v>
      </c>
      <c r="E634" s="396">
        <f t="shared" si="12"/>
        <v>1</v>
      </c>
      <c r="F634" s="397" t="s">
        <v>1465</v>
      </c>
      <c r="G634" s="402" t="s">
        <v>1856</v>
      </c>
      <c r="H634" s="403">
        <f>IF(F634="S",SUMIFS('BG 2024'!G:G,'BG 2024'!B:B,'Clasificacion Balance '!D634),0)</f>
        <v>0</v>
      </c>
      <c r="I634" s="403" t="e">
        <f>IF(F634="S",SUMIFS('[226]BG 2023'!J:J,'[226]BG 2023'!K:K,'Clasificacion Balance '!D634),0)</f>
        <v>#VALUE!</v>
      </c>
    </row>
    <row r="635" spans="4:9">
      <c r="D635" s="401">
        <v>13010177</v>
      </c>
      <c r="E635" s="396">
        <f t="shared" si="12"/>
        <v>1</v>
      </c>
      <c r="F635" s="397" t="s">
        <v>1461</v>
      </c>
      <c r="G635" s="402" t="s">
        <v>889</v>
      </c>
      <c r="H635" s="403">
        <f>IF(F635="S",SUMIFS('BG 2024'!G:G,'BG 2024'!B:B,'Clasificacion Balance '!D635),0)</f>
        <v>0</v>
      </c>
      <c r="I635" s="403">
        <f>IF(F635="S",SUMIFS('[226]BG 2023'!J:J,'[226]BG 2023'!K:K,'Clasificacion Balance '!D635),0)</f>
        <v>0</v>
      </c>
    </row>
    <row r="636" spans="4:9">
      <c r="D636" s="401">
        <v>13010177001</v>
      </c>
      <c r="E636" s="396">
        <f t="shared" si="12"/>
        <v>1</v>
      </c>
      <c r="F636" s="397" t="s">
        <v>1461</v>
      </c>
      <c r="G636" s="402" t="s">
        <v>1857</v>
      </c>
      <c r="H636" s="403">
        <f>IF(F636="S",SUMIFS('BG 2024'!G:G,'BG 2024'!B:B,'Clasificacion Balance '!D636),0)</f>
        <v>0</v>
      </c>
      <c r="I636" s="403">
        <f>IF(F636="S",SUMIFS('[226]BG 2023'!J:J,'[226]BG 2023'!K:K,'Clasificacion Balance '!D636),0)</f>
        <v>0</v>
      </c>
    </row>
    <row r="637" spans="4:9">
      <c r="D637" s="401">
        <v>1301017700101</v>
      </c>
      <c r="E637" s="396">
        <f t="shared" si="12"/>
        <v>1</v>
      </c>
      <c r="F637" s="397" t="s">
        <v>1461</v>
      </c>
      <c r="G637" s="402" t="s">
        <v>1857</v>
      </c>
      <c r="H637" s="403">
        <f>IF(F637="S",SUMIFS('BG 2024'!G:G,'BG 2024'!B:B,'Clasificacion Balance '!D637),0)</f>
        <v>0</v>
      </c>
      <c r="I637" s="403">
        <f>IF(F637="S",SUMIFS('[226]BG 2023'!J:J,'[226]BG 2023'!K:K,'Clasificacion Balance '!D637),0)</f>
        <v>0</v>
      </c>
    </row>
    <row r="638" spans="4:9">
      <c r="D638" s="401">
        <v>130101770010101</v>
      </c>
      <c r="E638" s="396">
        <f t="shared" si="12"/>
        <v>1</v>
      </c>
      <c r="F638" s="397" t="s">
        <v>1465</v>
      </c>
      <c r="G638" s="402" t="s">
        <v>1858</v>
      </c>
      <c r="H638" s="403">
        <f>IF(F638="S",SUMIFS('BG 2024'!G:G,'BG 2024'!B:B,'Clasificacion Balance '!D638),0)</f>
        <v>0</v>
      </c>
      <c r="I638" s="403" t="e">
        <f>IF(F638="S",SUMIFS('[226]BG 2023'!J:J,'[226]BG 2023'!K:K,'Clasificacion Balance '!D638),0)</f>
        <v>#VALUE!</v>
      </c>
    </row>
    <row r="639" spans="4:9">
      <c r="D639" s="401">
        <v>130101770010199</v>
      </c>
      <c r="E639" s="396">
        <f t="shared" si="12"/>
        <v>1</v>
      </c>
      <c r="F639" s="397" t="s">
        <v>1465</v>
      </c>
      <c r="G639" s="402" t="s">
        <v>1859</v>
      </c>
      <c r="H639" s="403">
        <f>IF(F639="S",SUMIFS('BG 2024'!G:G,'BG 2024'!B:B,'Clasificacion Balance '!D639),0)</f>
        <v>0</v>
      </c>
      <c r="I639" s="403" t="e">
        <f>IF(F639="S",SUMIFS('[226]BG 2023'!J:J,'[226]BG 2023'!K:K,'Clasificacion Balance '!D639),0)</f>
        <v>#VALUE!</v>
      </c>
    </row>
    <row r="640" spans="4:9">
      <c r="D640" s="401">
        <v>13010177002</v>
      </c>
      <c r="E640" s="396">
        <f t="shared" si="12"/>
        <v>1</v>
      </c>
      <c r="F640" s="397" t="s">
        <v>1461</v>
      </c>
      <c r="G640" s="402" t="s">
        <v>1860</v>
      </c>
      <c r="H640" s="403">
        <f>IF(F640="S",SUMIFS('BG 2024'!G:G,'BG 2024'!B:B,'Clasificacion Balance '!D640),0)</f>
        <v>0</v>
      </c>
      <c r="I640" s="403">
        <f>IF(F640="S",SUMIFS('[226]BG 2023'!J:J,'[226]BG 2023'!K:K,'Clasificacion Balance '!D640),0)</f>
        <v>0</v>
      </c>
    </row>
    <row r="641" spans="4:9">
      <c r="D641" s="401">
        <v>1301017700201</v>
      </c>
      <c r="E641" s="396">
        <f t="shared" si="12"/>
        <v>1</v>
      </c>
      <c r="F641" s="397" t="s">
        <v>1461</v>
      </c>
      <c r="G641" s="402" t="s">
        <v>1860</v>
      </c>
      <c r="H641" s="403">
        <f>IF(F641="S",SUMIFS('BG 2024'!G:G,'BG 2024'!B:B,'Clasificacion Balance '!D641),0)</f>
        <v>0</v>
      </c>
      <c r="I641" s="403">
        <f>IF(F641="S",SUMIFS('[226]BG 2023'!J:J,'[226]BG 2023'!K:K,'Clasificacion Balance '!D641),0)</f>
        <v>0</v>
      </c>
    </row>
    <row r="642" spans="4:9">
      <c r="D642" s="401">
        <v>130101770020101</v>
      </c>
      <c r="E642" s="396">
        <f t="shared" si="12"/>
        <v>1</v>
      </c>
      <c r="F642" s="397" t="s">
        <v>1465</v>
      </c>
      <c r="G642" s="402" t="s">
        <v>1861</v>
      </c>
      <c r="H642" s="403">
        <f>IF(F642="S",SUMIFS('BG 2024'!G:G,'BG 2024'!B:B,'Clasificacion Balance '!D642),0)</f>
        <v>0</v>
      </c>
      <c r="I642" s="403" t="e">
        <f>IF(F642="S",SUMIFS('[226]BG 2023'!J:J,'[226]BG 2023'!K:K,'Clasificacion Balance '!D642),0)</f>
        <v>#VALUE!</v>
      </c>
    </row>
    <row r="643" spans="4:9">
      <c r="D643" s="401">
        <v>130101770020199</v>
      </c>
      <c r="E643" s="396">
        <f t="shared" si="12"/>
        <v>1</v>
      </c>
      <c r="F643" s="397" t="s">
        <v>1465</v>
      </c>
      <c r="G643" s="402" t="s">
        <v>1862</v>
      </c>
      <c r="H643" s="403">
        <f>IF(F643="S",SUMIFS('BG 2024'!G:G,'BG 2024'!B:B,'Clasificacion Balance '!D643),0)</f>
        <v>0</v>
      </c>
      <c r="I643" s="403" t="e">
        <f>IF(F643="S",SUMIFS('[226]BG 2023'!J:J,'[226]BG 2023'!K:K,'Clasificacion Balance '!D643),0)</f>
        <v>#VALUE!</v>
      </c>
    </row>
    <row r="644" spans="4:9">
      <c r="D644" s="401">
        <v>13010177003</v>
      </c>
      <c r="E644" s="396">
        <f t="shared" si="12"/>
        <v>1</v>
      </c>
      <c r="F644" s="397" t="s">
        <v>1461</v>
      </c>
      <c r="G644" s="402" t="s">
        <v>1863</v>
      </c>
      <c r="H644" s="403">
        <f>IF(F644="S",SUMIFS('BG 2024'!G:G,'BG 2024'!B:B,'Clasificacion Balance '!D644),0)</f>
        <v>0</v>
      </c>
      <c r="I644" s="403">
        <f>IF(F644="S",SUMIFS('[226]BG 2023'!J:J,'[226]BG 2023'!K:K,'Clasificacion Balance '!D644),0)</f>
        <v>0</v>
      </c>
    </row>
    <row r="645" spans="4:9">
      <c r="D645" s="401">
        <v>1301017700301</v>
      </c>
      <c r="E645" s="396">
        <f t="shared" si="12"/>
        <v>1</v>
      </c>
      <c r="F645" s="397" t="s">
        <v>1461</v>
      </c>
      <c r="G645" s="402" t="s">
        <v>1863</v>
      </c>
      <c r="H645" s="403">
        <f>IF(F645="S",SUMIFS('BG 2024'!G:G,'BG 2024'!B:B,'Clasificacion Balance '!D645),0)</f>
        <v>0</v>
      </c>
      <c r="I645" s="403">
        <f>IF(F645="S",SUMIFS('[226]BG 2023'!J:J,'[226]BG 2023'!K:K,'Clasificacion Balance '!D645),0)</f>
        <v>0</v>
      </c>
    </row>
    <row r="646" spans="4:9">
      <c r="D646" s="401">
        <v>130101770030101</v>
      </c>
      <c r="E646" s="396">
        <f t="shared" si="12"/>
        <v>1</v>
      </c>
      <c r="F646" s="397" t="s">
        <v>1465</v>
      </c>
      <c r="G646" s="402" t="s">
        <v>1864</v>
      </c>
      <c r="H646" s="403">
        <f>IF(F646="S",SUMIFS('BG 2024'!G:G,'BG 2024'!B:B,'Clasificacion Balance '!D646),0)</f>
        <v>0</v>
      </c>
      <c r="I646" s="403" t="e">
        <f>IF(F646="S",SUMIFS('[226]BG 2023'!J:J,'[226]BG 2023'!K:K,'Clasificacion Balance '!D646),0)</f>
        <v>#VALUE!</v>
      </c>
    </row>
    <row r="647" spans="4:9">
      <c r="D647" s="401">
        <v>130101770030199</v>
      </c>
      <c r="E647" s="396">
        <f t="shared" ref="E647:E710" si="13">+COUNTIF($D:$D,D647)</f>
        <v>1</v>
      </c>
      <c r="F647" s="397" t="s">
        <v>1465</v>
      </c>
      <c r="G647" s="402" t="s">
        <v>1865</v>
      </c>
      <c r="H647" s="403">
        <f>IF(F647="S",SUMIFS('BG 2024'!G:G,'BG 2024'!B:B,'Clasificacion Balance '!D647),0)</f>
        <v>0</v>
      </c>
      <c r="I647" s="403" t="e">
        <f>IF(F647="S",SUMIFS('[226]BG 2023'!J:J,'[226]BG 2023'!K:K,'Clasificacion Balance '!D647),0)</f>
        <v>#VALUE!</v>
      </c>
    </row>
    <row r="648" spans="4:9">
      <c r="D648" s="401">
        <v>13010177004</v>
      </c>
      <c r="E648" s="396">
        <f t="shared" si="13"/>
        <v>1</v>
      </c>
      <c r="F648" s="397" t="s">
        <v>1461</v>
      </c>
      <c r="G648" s="402" t="s">
        <v>1866</v>
      </c>
      <c r="H648" s="403">
        <f>IF(F648="S",SUMIFS('BG 2024'!G:G,'BG 2024'!B:B,'Clasificacion Balance '!D648),0)</f>
        <v>0</v>
      </c>
      <c r="I648" s="403">
        <f>IF(F648="S",SUMIFS('[226]BG 2023'!J:J,'[226]BG 2023'!K:K,'Clasificacion Balance '!D648),0)</f>
        <v>0</v>
      </c>
    </row>
    <row r="649" spans="4:9">
      <c r="D649" s="401">
        <v>1301017700401</v>
      </c>
      <c r="E649" s="396">
        <f t="shared" si="13"/>
        <v>1</v>
      </c>
      <c r="F649" s="397" t="s">
        <v>1461</v>
      </c>
      <c r="G649" s="402" t="s">
        <v>1866</v>
      </c>
      <c r="H649" s="403">
        <f>IF(F649="S",SUMIFS('BG 2024'!G:G,'BG 2024'!B:B,'Clasificacion Balance '!D649),0)</f>
        <v>0</v>
      </c>
      <c r="I649" s="403">
        <f>IF(F649="S",SUMIFS('[226]BG 2023'!J:J,'[226]BG 2023'!K:K,'Clasificacion Balance '!D649),0)</f>
        <v>0</v>
      </c>
    </row>
    <row r="650" spans="4:9">
      <c r="D650" s="401">
        <v>130101770040101</v>
      </c>
      <c r="E650" s="396">
        <f t="shared" si="13"/>
        <v>1</v>
      </c>
      <c r="F650" s="397" t="s">
        <v>1465</v>
      </c>
      <c r="G650" s="402" t="s">
        <v>1867</v>
      </c>
      <c r="H650" s="403">
        <f>IF(F650="S",SUMIFS('BG 2024'!G:G,'BG 2024'!B:B,'Clasificacion Balance '!D650),0)</f>
        <v>0</v>
      </c>
      <c r="I650" s="403" t="e">
        <f>IF(F650="S",SUMIFS('[226]BG 2023'!J:J,'[226]BG 2023'!K:K,'Clasificacion Balance '!D650),0)</f>
        <v>#VALUE!</v>
      </c>
    </row>
    <row r="651" spans="4:9">
      <c r="D651" s="401">
        <v>130101770040199</v>
      </c>
      <c r="E651" s="396">
        <f t="shared" si="13"/>
        <v>1</v>
      </c>
      <c r="F651" s="397" t="s">
        <v>1465</v>
      </c>
      <c r="G651" s="402" t="s">
        <v>1868</v>
      </c>
      <c r="H651" s="403">
        <f>IF(F651="S",SUMIFS('BG 2024'!G:G,'BG 2024'!B:B,'Clasificacion Balance '!D651),0)</f>
        <v>0</v>
      </c>
      <c r="I651" s="403" t="e">
        <f>IF(F651="S",SUMIFS('[226]BG 2023'!J:J,'[226]BG 2023'!K:K,'Clasificacion Balance '!D651),0)</f>
        <v>#VALUE!</v>
      </c>
    </row>
    <row r="652" spans="4:9">
      <c r="D652" s="401">
        <v>13010177005</v>
      </c>
      <c r="E652" s="396">
        <f t="shared" si="13"/>
        <v>1</v>
      </c>
      <c r="F652" s="397" t="s">
        <v>1461</v>
      </c>
      <c r="G652" s="402" t="s">
        <v>1869</v>
      </c>
      <c r="H652" s="403">
        <f>IF(F652="S",SUMIFS('BG 2024'!G:G,'BG 2024'!B:B,'Clasificacion Balance '!D652),0)</f>
        <v>0</v>
      </c>
      <c r="I652" s="403">
        <f>IF(F652="S",SUMIFS('[226]BG 2023'!J:J,'[226]BG 2023'!K:K,'Clasificacion Balance '!D652),0)</f>
        <v>0</v>
      </c>
    </row>
    <row r="653" spans="4:9">
      <c r="D653" s="401">
        <v>1301017700501</v>
      </c>
      <c r="E653" s="396">
        <f t="shared" si="13"/>
        <v>1</v>
      </c>
      <c r="F653" s="397" t="s">
        <v>1461</v>
      </c>
      <c r="G653" s="402" t="s">
        <v>1869</v>
      </c>
      <c r="H653" s="403">
        <f>IF(F653="S",SUMIFS('BG 2024'!G:G,'BG 2024'!B:B,'Clasificacion Balance '!D653),0)</f>
        <v>0</v>
      </c>
      <c r="I653" s="403">
        <f>IF(F653="S",SUMIFS('[226]BG 2023'!J:J,'[226]BG 2023'!K:K,'Clasificacion Balance '!D653),0)</f>
        <v>0</v>
      </c>
    </row>
    <row r="654" spans="4:9">
      <c r="D654" s="401">
        <v>130101770050101</v>
      </c>
      <c r="E654" s="396">
        <f t="shared" si="13"/>
        <v>1</v>
      </c>
      <c r="F654" s="397" t="s">
        <v>1465</v>
      </c>
      <c r="G654" s="402" t="s">
        <v>1870</v>
      </c>
      <c r="H654" s="403">
        <f>IF(F654="S",SUMIFS('BG 2024'!G:G,'BG 2024'!B:B,'Clasificacion Balance '!D654),0)</f>
        <v>0</v>
      </c>
      <c r="I654" s="403" t="e">
        <f>IF(F654="S",SUMIFS('[226]BG 2023'!J:J,'[226]BG 2023'!K:K,'Clasificacion Balance '!D654),0)</f>
        <v>#VALUE!</v>
      </c>
    </row>
    <row r="655" spans="4:9">
      <c r="D655" s="401">
        <v>130101770050199</v>
      </c>
      <c r="E655" s="396">
        <f t="shared" si="13"/>
        <v>1</v>
      </c>
      <c r="F655" s="397" t="s">
        <v>1465</v>
      </c>
      <c r="G655" s="402" t="s">
        <v>1871</v>
      </c>
      <c r="H655" s="403">
        <f>IF(F655="S",SUMIFS('BG 2024'!G:G,'BG 2024'!B:B,'Clasificacion Balance '!D655),0)</f>
        <v>0</v>
      </c>
      <c r="I655" s="403" t="e">
        <f>IF(F655="S",SUMIFS('[226]BG 2023'!J:J,'[226]BG 2023'!K:K,'Clasificacion Balance '!D655),0)</f>
        <v>#VALUE!</v>
      </c>
    </row>
    <row r="656" spans="4:9">
      <c r="D656" s="401">
        <v>13010177006</v>
      </c>
      <c r="E656" s="396">
        <f t="shared" si="13"/>
        <v>1</v>
      </c>
      <c r="F656" s="397" t="s">
        <v>1461</v>
      </c>
      <c r="G656" s="402" t="s">
        <v>1872</v>
      </c>
      <c r="H656" s="403">
        <f>IF(F656="S",SUMIFS('BG 2024'!G:G,'BG 2024'!B:B,'Clasificacion Balance '!D656),0)</f>
        <v>0</v>
      </c>
      <c r="I656" s="403">
        <f>IF(F656="S",SUMIFS('[226]BG 2023'!J:J,'[226]BG 2023'!K:K,'Clasificacion Balance '!D656),0)</f>
        <v>0</v>
      </c>
    </row>
    <row r="657" spans="4:11">
      <c r="D657" s="401">
        <v>1301017700601</v>
      </c>
      <c r="E657" s="396">
        <f t="shared" si="13"/>
        <v>1</v>
      </c>
      <c r="F657" s="397" t="s">
        <v>1461</v>
      </c>
      <c r="G657" s="402" t="s">
        <v>1872</v>
      </c>
      <c r="H657" s="403">
        <f>IF(F657="S",SUMIFS('BG 2024'!G:G,'BG 2024'!B:B,'Clasificacion Balance '!D657),0)</f>
        <v>0</v>
      </c>
      <c r="I657" s="403">
        <f>IF(F657="S",SUMIFS('[226]BG 2023'!J:J,'[226]BG 2023'!K:K,'Clasificacion Balance '!D657),0)</f>
        <v>0</v>
      </c>
    </row>
    <row r="658" spans="4:11">
      <c r="D658" s="401">
        <v>130101770060101</v>
      </c>
      <c r="E658" s="396">
        <f t="shared" si="13"/>
        <v>1</v>
      </c>
      <c r="F658" s="397" t="s">
        <v>1465</v>
      </c>
      <c r="G658" s="402" t="s">
        <v>1873</v>
      </c>
      <c r="H658" s="403">
        <f>IF(F658="S",SUMIFS('BG 2024'!G:G,'BG 2024'!B:B,'Clasificacion Balance '!D658),0)</f>
        <v>0</v>
      </c>
      <c r="I658" s="403" t="e">
        <f>IF(F658="S",SUMIFS('[226]BG 2023'!J:J,'[226]BG 2023'!K:K,'Clasificacion Balance '!D658),0)</f>
        <v>#VALUE!</v>
      </c>
    </row>
    <row r="659" spans="4:11">
      <c r="D659" s="401">
        <v>130101770060199</v>
      </c>
      <c r="E659" s="396">
        <f t="shared" si="13"/>
        <v>1</v>
      </c>
      <c r="F659" s="397" t="s">
        <v>1465</v>
      </c>
      <c r="G659" s="402" t="s">
        <v>1874</v>
      </c>
      <c r="H659" s="403">
        <f>IF(F659="S",SUMIFS('BG 2024'!G:G,'BG 2024'!B:B,'Clasificacion Balance '!D659),0)</f>
        <v>0</v>
      </c>
      <c r="I659" s="403" t="e">
        <f>IF(F659="S",SUMIFS('[226]BG 2023'!J:J,'[226]BG 2023'!K:K,'Clasificacion Balance '!D659),0)</f>
        <v>#VALUE!</v>
      </c>
    </row>
    <row r="660" spans="4:11">
      <c r="D660" s="401">
        <v>13010177007</v>
      </c>
      <c r="E660" s="396">
        <f t="shared" si="13"/>
        <v>1</v>
      </c>
      <c r="F660" s="397" t="s">
        <v>1461</v>
      </c>
      <c r="G660" s="402" t="s">
        <v>890</v>
      </c>
      <c r="H660" s="403">
        <f>IF(F660="S",SUMIFS('BG 2024'!G:G,'BG 2024'!B:B,'Clasificacion Balance '!D660),0)</f>
        <v>0</v>
      </c>
      <c r="I660" s="403">
        <f>IF(F660="S",SUMIFS('[226]BG 2023'!J:J,'[226]BG 2023'!K:K,'Clasificacion Balance '!D660),0)</f>
        <v>0</v>
      </c>
    </row>
    <row r="661" spans="4:11">
      <c r="D661" s="401">
        <v>1301017700701</v>
      </c>
      <c r="E661" s="396">
        <f t="shared" si="13"/>
        <v>1</v>
      </c>
      <c r="F661" s="397" t="s">
        <v>1461</v>
      </c>
      <c r="G661" s="402" t="s">
        <v>890</v>
      </c>
      <c r="H661" s="403">
        <f>IF(F661="S",SUMIFS('BG 2024'!G:G,'BG 2024'!B:B,'Clasificacion Balance '!D661),0)</f>
        <v>0</v>
      </c>
      <c r="I661" s="403">
        <f>IF(F661="S",SUMIFS('[226]BG 2023'!J:J,'[226]BG 2023'!K:K,'Clasificacion Balance '!D661),0)</f>
        <v>0</v>
      </c>
    </row>
    <row r="662" spans="4:11" s="409" customFormat="1">
      <c r="D662" s="395">
        <v>130101770070101</v>
      </c>
      <c r="E662" s="396">
        <f t="shared" si="13"/>
        <v>1</v>
      </c>
      <c r="F662" s="397" t="s">
        <v>1465</v>
      </c>
      <c r="G662" s="398" t="s">
        <v>891</v>
      </c>
      <c r="H662" s="450">
        <f>IF(F662="S",SUMIFS('BG 2024'!G:G,'BG 2024'!B:B,'Clasificacion Balance '!D662),0)</f>
        <v>-1566</v>
      </c>
      <c r="I662" s="450" t="e">
        <f>IF(F662="S",SUMIFS('[226]BG 2023'!J:J,'[226]BG 2023'!K:K,'Clasificacion Balance '!D662),0)</f>
        <v>#VALUE!</v>
      </c>
      <c r="J662" s="391" t="s">
        <v>3130</v>
      </c>
    </row>
    <row r="663" spans="4:11">
      <c r="D663" s="401">
        <v>130101770070199</v>
      </c>
      <c r="E663" s="396">
        <f t="shared" si="13"/>
        <v>2</v>
      </c>
      <c r="F663" s="397" t="s">
        <v>1465</v>
      </c>
      <c r="G663" s="591" t="s">
        <v>892</v>
      </c>
      <c r="H663" s="592">
        <f>IF(F663="S",SUMIFS('BG 2024'!G:G,'BG 2024'!B:B,'Clasificacion Balance '!D663),0)-H664</f>
        <v>15232642</v>
      </c>
      <c r="I663" s="403" t="e">
        <f>IF(F663="S",SUMIFS('[226]BG 2023'!J:J,'[226]BG 2023'!K:K,'Clasificacion Balance '!D663),0)</f>
        <v>#VALUE!</v>
      </c>
      <c r="J663" s="391" t="s">
        <v>3130</v>
      </c>
      <c r="K663" s="392" t="s">
        <v>4031</v>
      </c>
    </row>
    <row r="664" spans="4:11">
      <c r="D664" s="401">
        <v>130101770070199</v>
      </c>
      <c r="E664" s="396">
        <f t="shared" si="13"/>
        <v>2</v>
      </c>
      <c r="F664" s="397" t="s">
        <v>1465</v>
      </c>
      <c r="G664" s="591" t="s">
        <v>892</v>
      </c>
      <c r="H664" s="592">
        <v>39889992</v>
      </c>
      <c r="I664" s="403" t="e">
        <f>IF(F664="S",SUMIFS('[226]BG 2023'!J:J,'[226]BG 2023'!K:K,'Clasificacion Balance '!D664),0)</f>
        <v>#VALUE!</v>
      </c>
      <c r="J664" s="391" t="s">
        <v>4022</v>
      </c>
      <c r="K664" s="392" t="s">
        <v>4030</v>
      </c>
    </row>
    <row r="665" spans="4:11">
      <c r="D665" s="401">
        <v>13010179</v>
      </c>
      <c r="E665" s="396">
        <f t="shared" si="13"/>
        <v>1</v>
      </c>
      <c r="F665" s="397" t="s">
        <v>1461</v>
      </c>
      <c r="G665" s="402" t="s">
        <v>1875</v>
      </c>
      <c r="H665" s="403">
        <f>IF(F665="S",SUMIFS('BG 2024'!G:G,'BG 2024'!B:B,'Clasificacion Balance '!D665),0)</f>
        <v>0</v>
      </c>
      <c r="I665" s="403">
        <f>IF(F665="S",SUMIFS('[226]BG 2023'!J:J,'[226]BG 2023'!K:K,'Clasificacion Balance '!D665),0)</f>
        <v>0</v>
      </c>
    </row>
    <row r="666" spans="4:11">
      <c r="D666" s="401">
        <v>13010179001</v>
      </c>
      <c r="E666" s="396">
        <f t="shared" si="13"/>
        <v>1</v>
      </c>
      <c r="F666" s="397" t="s">
        <v>1461</v>
      </c>
      <c r="G666" s="402" t="s">
        <v>1876</v>
      </c>
      <c r="H666" s="403">
        <f>IF(F666="S",SUMIFS('BG 2024'!G:G,'BG 2024'!B:B,'Clasificacion Balance '!D666),0)</f>
        <v>0</v>
      </c>
      <c r="I666" s="403">
        <f>IF(F666="S",SUMIFS('[226]BG 2023'!J:J,'[226]BG 2023'!K:K,'Clasificacion Balance '!D666),0)</f>
        <v>0</v>
      </c>
    </row>
    <row r="667" spans="4:11">
      <c r="D667" s="401">
        <v>1301017900101</v>
      </c>
      <c r="E667" s="396">
        <f t="shared" si="13"/>
        <v>1</v>
      </c>
      <c r="F667" s="397" t="s">
        <v>1461</v>
      </c>
      <c r="G667" s="402" t="s">
        <v>1876</v>
      </c>
      <c r="H667" s="403">
        <f>IF(F667="S",SUMIFS('BG 2024'!G:G,'BG 2024'!B:B,'Clasificacion Balance '!D667),0)</f>
        <v>0</v>
      </c>
      <c r="I667" s="403">
        <f>IF(F667="S",SUMIFS('[226]BG 2023'!J:J,'[226]BG 2023'!K:K,'Clasificacion Balance '!D667),0)</f>
        <v>0</v>
      </c>
    </row>
    <row r="668" spans="4:11">
      <c r="D668" s="401">
        <v>130101790010101</v>
      </c>
      <c r="E668" s="396">
        <f t="shared" si="13"/>
        <v>1</v>
      </c>
      <c r="F668" s="397" t="s">
        <v>1465</v>
      </c>
      <c r="G668" s="402" t="s">
        <v>1877</v>
      </c>
      <c r="H668" s="403">
        <f>IF(F668="S",SUMIFS('BG 2024'!G:G,'BG 2024'!B:B,'Clasificacion Balance '!D668),0)</f>
        <v>0</v>
      </c>
      <c r="I668" s="403" t="e">
        <f>IF(F668="S",SUMIFS('[226]BG 2023'!J:J,'[226]BG 2023'!K:K,'Clasificacion Balance '!D668),0)</f>
        <v>#VALUE!</v>
      </c>
    </row>
    <row r="669" spans="4:11">
      <c r="D669" s="401">
        <v>130101790010199</v>
      </c>
      <c r="E669" s="396">
        <f t="shared" si="13"/>
        <v>1</v>
      </c>
      <c r="F669" s="397" t="s">
        <v>1465</v>
      </c>
      <c r="G669" s="402" t="s">
        <v>1878</v>
      </c>
      <c r="H669" s="403">
        <f>IF(F669="S",SUMIFS('BG 2024'!G:G,'BG 2024'!B:B,'Clasificacion Balance '!D669),0)</f>
        <v>0</v>
      </c>
      <c r="I669" s="403" t="e">
        <f>IF(F669="S",SUMIFS('[226]BG 2023'!J:J,'[226]BG 2023'!K:K,'Clasificacion Balance '!D669),0)</f>
        <v>#VALUE!</v>
      </c>
    </row>
    <row r="670" spans="4:11">
      <c r="D670" s="401">
        <v>13010179003</v>
      </c>
      <c r="E670" s="396">
        <f t="shared" si="13"/>
        <v>1</v>
      </c>
      <c r="F670" s="397" t="s">
        <v>1461</v>
      </c>
      <c r="G670" s="402" t="s">
        <v>1879</v>
      </c>
      <c r="H670" s="403">
        <f>IF(F670="S",SUMIFS('BG 2024'!G:G,'BG 2024'!B:B,'Clasificacion Balance '!D670),0)</f>
        <v>0</v>
      </c>
      <c r="I670" s="403">
        <f>IF(F670="S",SUMIFS('[226]BG 2023'!J:J,'[226]BG 2023'!K:K,'Clasificacion Balance '!D670),0)</f>
        <v>0</v>
      </c>
    </row>
    <row r="671" spans="4:11">
      <c r="D671" s="401">
        <v>1301017900301</v>
      </c>
      <c r="E671" s="396">
        <f t="shared" si="13"/>
        <v>1</v>
      </c>
      <c r="F671" s="397" t="s">
        <v>1461</v>
      </c>
      <c r="G671" s="402" t="s">
        <v>1879</v>
      </c>
      <c r="H671" s="403">
        <f>IF(F671="S",SUMIFS('BG 2024'!G:G,'BG 2024'!B:B,'Clasificacion Balance '!D671),0)</f>
        <v>0</v>
      </c>
      <c r="I671" s="403">
        <f>IF(F671="S",SUMIFS('[226]BG 2023'!J:J,'[226]BG 2023'!K:K,'Clasificacion Balance '!D671),0)</f>
        <v>0</v>
      </c>
    </row>
    <row r="672" spans="4:11">
      <c r="D672" s="401">
        <v>130101790030101</v>
      </c>
      <c r="E672" s="396">
        <f t="shared" si="13"/>
        <v>1</v>
      </c>
      <c r="F672" s="397" t="s">
        <v>1465</v>
      </c>
      <c r="G672" s="402" t="s">
        <v>1880</v>
      </c>
      <c r="H672" s="403">
        <f>IF(F672="S",SUMIFS('BG 2024'!G:G,'BG 2024'!B:B,'Clasificacion Balance '!D672),0)</f>
        <v>0</v>
      </c>
      <c r="I672" s="403" t="e">
        <f>IF(F672="S",SUMIFS('[226]BG 2023'!J:J,'[226]BG 2023'!K:K,'Clasificacion Balance '!D672),0)</f>
        <v>#VALUE!</v>
      </c>
    </row>
    <row r="673" spans="4:9">
      <c r="D673" s="401">
        <v>130101790030199</v>
      </c>
      <c r="E673" s="396">
        <f t="shared" si="13"/>
        <v>1</v>
      </c>
      <c r="F673" s="397" t="s">
        <v>1465</v>
      </c>
      <c r="G673" s="402" t="s">
        <v>1881</v>
      </c>
      <c r="H673" s="403">
        <f>IF(F673="S",SUMIFS('BG 2024'!G:G,'BG 2024'!B:B,'Clasificacion Balance '!D673),0)</f>
        <v>0</v>
      </c>
      <c r="I673" s="403" t="e">
        <f>IF(F673="S",SUMIFS('[226]BG 2023'!J:J,'[226]BG 2023'!K:K,'Clasificacion Balance '!D673),0)</f>
        <v>#VALUE!</v>
      </c>
    </row>
    <row r="674" spans="4:9">
      <c r="D674" s="401">
        <v>13010183</v>
      </c>
      <c r="E674" s="396">
        <f t="shared" si="13"/>
        <v>1</v>
      </c>
      <c r="F674" s="397" t="s">
        <v>1461</v>
      </c>
      <c r="G674" s="402" t="s">
        <v>1882</v>
      </c>
      <c r="H674" s="403">
        <f>IF(F674="S",SUMIFS('BG 2024'!G:G,'BG 2024'!B:B,'Clasificacion Balance '!D674),0)</f>
        <v>0</v>
      </c>
      <c r="I674" s="403">
        <f>IF(F674="S",SUMIFS('[226]BG 2023'!J:J,'[226]BG 2023'!K:K,'Clasificacion Balance '!D674),0)</f>
        <v>0</v>
      </c>
    </row>
    <row r="675" spans="4:9">
      <c r="D675" s="401">
        <v>13010183001</v>
      </c>
      <c r="E675" s="396">
        <f t="shared" si="13"/>
        <v>1</v>
      </c>
      <c r="F675" s="397" t="s">
        <v>1461</v>
      </c>
      <c r="G675" s="402" t="s">
        <v>1883</v>
      </c>
      <c r="H675" s="403">
        <f>IF(F675="S",SUMIFS('BG 2024'!G:G,'BG 2024'!B:B,'Clasificacion Balance '!D675),0)</f>
        <v>0</v>
      </c>
      <c r="I675" s="403">
        <f>IF(F675="S",SUMIFS('[226]BG 2023'!J:J,'[226]BG 2023'!K:K,'Clasificacion Balance '!D675),0)</f>
        <v>0</v>
      </c>
    </row>
    <row r="676" spans="4:9">
      <c r="D676" s="401">
        <v>1301018300101</v>
      </c>
      <c r="E676" s="396">
        <f t="shared" si="13"/>
        <v>1</v>
      </c>
      <c r="F676" s="397" t="s">
        <v>1461</v>
      </c>
      <c r="G676" s="402" t="s">
        <v>1883</v>
      </c>
      <c r="H676" s="403">
        <f>IF(F676="S",SUMIFS('BG 2024'!G:G,'BG 2024'!B:B,'Clasificacion Balance '!D676),0)</f>
        <v>0</v>
      </c>
      <c r="I676" s="403">
        <f>IF(F676="S",SUMIFS('[226]BG 2023'!J:J,'[226]BG 2023'!K:K,'Clasificacion Balance '!D676),0)</f>
        <v>0</v>
      </c>
    </row>
    <row r="677" spans="4:9">
      <c r="D677" s="401">
        <v>130101830010101</v>
      </c>
      <c r="E677" s="396">
        <f t="shared" si="13"/>
        <v>1</v>
      </c>
      <c r="F677" s="397" t="s">
        <v>1465</v>
      </c>
      <c r="G677" s="402" t="s">
        <v>1884</v>
      </c>
      <c r="H677" s="403">
        <f>IF(F677="S",SUMIFS('BG 2024'!G:G,'BG 2024'!B:B,'Clasificacion Balance '!D677),0)</f>
        <v>0</v>
      </c>
      <c r="I677" s="403" t="e">
        <f>IF(F677="S",SUMIFS('[226]BG 2023'!J:J,'[226]BG 2023'!K:K,'Clasificacion Balance '!D677),0)</f>
        <v>#VALUE!</v>
      </c>
    </row>
    <row r="678" spans="4:9">
      <c r="D678" s="401">
        <v>130101830010199</v>
      </c>
      <c r="E678" s="396">
        <f t="shared" si="13"/>
        <v>1</v>
      </c>
      <c r="F678" s="397" t="s">
        <v>1465</v>
      </c>
      <c r="G678" s="402" t="s">
        <v>1885</v>
      </c>
      <c r="H678" s="403">
        <f>IF(F678="S",SUMIFS('BG 2024'!G:G,'BG 2024'!B:B,'Clasificacion Balance '!D678),0)</f>
        <v>0</v>
      </c>
      <c r="I678" s="403" t="e">
        <f>IF(F678="S",SUMIFS('[226]BG 2023'!J:J,'[226]BG 2023'!K:K,'Clasificacion Balance '!D678),0)</f>
        <v>#VALUE!</v>
      </c>
    </row>
    <row r="679" spans="4:9">
      <c r="D679" s="401">
        <v>13020</v>
      </c>
      <c r="E679" s="396">
        <f t="shared" si="13"/>
        <v>1</v>
      </c>
      <c r="F679" s="397" t="s">
        <v>1461</v>
      </c>
      <c r="G679" s="402" t="s">
        <v>1886</v>
      </c>
      <c r="H679" s="403">
        <f>IF(F679="S",SUMIFS('BG 2024'!G:G,'BG 2024'!B:B,'Clasificacion Balance '!D679),0)</f>
        <v>0</v>
      </c>
      <c r="I679" s="403">
        <f>IF(F679="S",SUMIFS('[226]BG 2023'!J:J,'[226]BG 2023'!K:K,'Clasificacion Balance '!D679),0)</f>
        <v>0</v>
      </c>
    </row>
    <row r="680" spans="4:9">
      <c r="D680" s="401">
        <v>13020185</v>
      </c>
      <c r="E680" s="396">
        <f t="shared" si="13"/>
        <v>1</v>
      </c>
      <c r="F680" s="397" t="s">
        <v>1461</v>
      </c>
      <c r="G680" s="402" t="s">
        <v>1887</v>
      </c>
      <c r="H680" s="403">
        <f>IF(F680="S",SUMIFS('BG 2024'!G:G,'BG 2024'!B:B,'Clasificacion Balance '!D680),0)</f>
        <v>0</v>
      </c>
      <c r="I680" s="403">
        <f>IF(F680="S",SUMIFS('[226]BG 2023'!J:J,'[226]BG 2023'!K:K,'Clasificacion Balance '!D680),0)</f>
        <v>0</v>
      </c>
    </row>
    <row r="681" spans="4:9">
      <c r="D681" s="401">
        <v>13020185001</v>
      </c>
      <c r="E681" s="396">
        <f t="shared" si="13"/>
        <v>1</v>
      </c>
      <c r="F681" s="397" t="s">
        <v>1461</v>
      </c>
      <c r="G681" s="402" t="s">
        <v>1888</v>
      </c>
      <c r="H681" s="403">
        <f>IF(F681="S",SUMIFS('BG 2024'!G:G,'BG 2024'!B:B,'Clasificacion Balance '!D681),0)</f>
        <v>0</v>
      </c>
      <c r="I681" s="403">
        <f>IF(F681="S",SUMIFS('[226]BG 2023'!J:J,'[226]BG 2023'!K:K,'Clasificacion Balance '!D681),0)</f>
        <v>0</v>
      </c>
    </row>
    <row r="682" spans="4:9">
      <c r="D682" s="401">
        <v>1302018500101</v>
      </c>
      <c r="E682" s="396">
        <f t="shared" si="13"/>
        <v>1</v>
      </c>
      <c r="F682" s="397" t="s">
        <v>1461</v>
      </c>
      <c r="G682" s="402" t="s">
        <v>1888</v>
      </c>
      <c r="H682" s="403">
        <f>IF(F682="S",SUMIFS('BG 2024'!G:G,'BG 2024'!B:B,'Clasificacion Balance '!D682),0)</f>
        <v>0</v>
      </c>
      <c r="I682" s="403">
        <f>IF(F682="S",SUMIFS('[226]BG 2023'!J:J,'[226]BG 2023'!K:K,'Clasificacion Balance '!D682),0)</f>
        <v>0</v>
      </c>
    </row>
    <row r="683" spans="4:9">
      <c r="D683" s="401">
        <v>130201850010101</v>
      </c>
      <c r="E683" s="396">
        <f t="shared" si="13"/>
        <v>1</v>
      </c>
      <c r="F683" s="397" t="s">
        <v>1465</v>
      </c>
      <c r="G683" s="402" t="s">
        <v>1889</v>
      </c>
      <c r="H683" s="403">
        <f>IF(F683="S",SUMIFS('BG 2024'!G:G,'BG 2024'!B:B,'Clasificacion Balance '!D683),0)</f>
        <v>0</v>
      </c>
      <c r="I683" s="403" t="e">
        <f>IF(F683="S",SUMIFS('[226]BG 2023'!J:J,'[226]BG 2023'!K:K,'Clasificacion Balance '!D683),0)</f>
        <v>#VALUE!</v>
      </c>
    </row>
    <row r="684" spans="4:9">
      <c r="D684" s="401">
        <v>130201850010199</v>
      </c>
      <c r="E684" s="396">
        <f t="shared" si="13"/>
        <v>1</v>
      </c>
      <c r="F684" s="397" t="s">
        <v>1465</v>
      </c>
      <c r="G684" s="402" t="s">
        <v>1890</v>
      </c>
      <c r="H684" s="403">
        <f>IF(F684="S",SUMIFS('BG 2024'!G:G,'BG 2024'!B:B,'Clasificacion Balance '!D684),0)</f>
        <v>0</v>
      </c>
      <c r="I684" s="403" t="e">
        <f>IF(F684="S",SUMIFS('[226]BG 2023'!J:J,'[226]BG 2023'!K:K,'Clasificacion Balance '!D684),0)</f>
        <v>#VALUE!</v>
      </c>
    </row>
    <row r="685" spans="4:9">
      <c r="D685" s="401">
        <v>13020185002</v>
      </c>
      <c r="E685" s="396">
        <f t="shared" si="13"/>
        <v>1</v>
      </c>
      <c r="F685" s="397" t="s">
        <v>1461</v>
      </c>
      <c r="G685" s="402" t="s">
        <v>1891</v>
      </c>
      <c r="H685" s="403">
        <f>IF(F685="S",SUMIFS('BG 2024'!G:G,'BG 2024'!B:B,'Clasificacion Balance '!D685),0)</f>
        <v>0</v>
      </c>
      <c r="I685" s="403">
        <f>IF(F685="S",SUMIFS('[226]BG 2023'!J:J,'[226]BG 2023'!K:K,'Clasificacion Balance '!D685),0)</f>
        <v>0</v>
      </c>
    </row>
    <row r="686" spans="4:9">
      <c r="D686" s="401">
        <v>1302018500201</v>
      </c>
      <c r="E686" s="396">
        <f t="shared" si="13"/>
        <v>1</v>
      </c>
      <c r="F686" s="397" t="s">
        <v>1461</v>
      </c>
      <c r="G686" s="402" t="s">
        <v>1891</v>
      </c>
      <c r="H686" s="403">
        <f>IF(F686="S",SUMIFS('BG 2024'!G:G,'BG 2024'!B:B,'Clasificacion Balance '!D686),0)</f>
        <v>0</v>
      </c>
      <c r="I686" s="403">
        <f>IF(F686="S",SUMIFS('[226]BG 2023'!J:J,'[226]BG 2023'!K:K,'Clasificacion Balance '!D686),0)</f>
        <v>0</v>
      </c>
    </row>
    <row r="687" spans="4:9">
      <c r="D687" s="401">
        <v>130201850020101</v>
      </c>
      <c r="E687" s="396">
        <f t="shared" si="13"/>
        <v>1</v>
      </c>
      <c r="F687" s="397" t="s">
        <v>1465</v>
      </c>
      <c r="G687" s="402" t="s">
        <v>1892</v>
      </c>
      <c r="H687" s="403">
        <f>IF(F687="S",SUMIFS('BG 2024'!G:G,'BG 2024'!B:B,'Clasificacion Balance '!D687),0)</f>
        <v>0</v>
      </c>
      <c r="I687" s="403" t="e">
        <f>IF(F687="S",SUMIFS('[226]BG 2023'!J:J,'[226]BG 2023'!K:K,'Clasificacion Balance '!D687),0)</f>
        <v>#VALUE!</v>
      </c>
    </row>
    <row r="688" spans="4:9">
      <c r="D688" s="401">
        <v>130201850020199</v>
      </c>
      <c r="E688" s="396">
        <f t="shared" si="13"/>
        <v>1</v>
      </c>
      <c r="F688" s="397" t="s">
        <v>1465</v>
      </c>
      <c r="G688" s="402" t="s">
        <v>1893</v>
      </c>
      <c r="H688" s="403">
        <f>IF(F688="S",SUMIFS('BG 2024'!G:G,'BG 2024'!B:B,'Clasificacion Balance '!D688),0)</f>
        <v>0</v>
      </c>
      <c r="I688" s="403" t="e">
        <f>IF(F688="S",SUMIFS('[226]BG 2023'!J:J,'[226]BG 2023'!K:K,'Clasificacion Balance '!D688),0)</f>
        <v>#VALUE!</v>
      </c>
    </row>
    <row r="689" spans="4:10" s="409" customFormat="1">
      <c r="D689" s="395">
        <v>13020185003</v>
      </c>
      <c r="E689" s="396">
        <f t="shared" si="13"/>
        <v>1</v>
      </c>
      <c r="F689" s="397" t="s">
        <v>1461</v>
      </c>
      <c r="G689" s="398" t="s">
        <v>1894</v>
      </c>
      <c r="H689" s="403">
        <f>IF(F689="S",SUMIFS('BG 2024'!G:G,'BG 2024'!B:B,'Clasificacion Balance '!D689),0)</f>
        <v>0</v>
      </c>
      <c r="I689" s="403">
        <f>IF(F689="S",SUMIFS('[226]BG 2023'!J:J,'[226]BG 2023'!K:K,'Clasificacion Balance '!D689),0)</f>
        <v>0</v>
      </c>
      <c r="J689" s="408"/>
    </row>
    <row r="690" spans="4:10" s="409" customFormat="1">
      <c r="D690" s="395">
        <v>1302018500301</v>
      </c>
      <c r="E690" s="396">
        <f t="shared" si="13"/>
        <v>1</v>
      </c>
      <c r="F690" s="397" t="s">
        <v>1461</v>
      </c>
      <c r="G690" s="398" t="s">
        <v>1894</v>
      </c>
      <c r="H690" s="403">
        <f>IF(F690="S",SUMIFS('BG 2024'!G:G,'BG 2024'!B:B,'Clasificacion Balance '!D690),0)</f>
        <v>0</v>
      </c>
      <c r="I690" s="403">
        <f>IF(F690="S",SUMIFS('[226]BG 2023'!J:J,'[226]BG 2023'!K:K,'Clasificacion Balance '!D690),0)</f>
        <v>0</v>
      </c>
      <c r="J690" s="408"/>
    </row>
    <row r="691" spans="4:10" s="409" customFormat="1">
      <c r="D691" s="395">
        <v>130201850030101</v>
      </c>
      <c r="E691" s="396">
        <f t="shared" si="13"/>
        <v>1</v>
      </c>
      <c r="F691" s="397" t="s">
        <v>1465</v>
      </c>
      <c r="G691" s="398" t="s">
        <v>1895</v>
      </c>
      <c r="H691" s="403">
        <f>IF(F691="S",SUMIFS('BG 2024'!G:G,'BG 2024'!B:B,'Clasificacion Balance '!D691),0)</f>
        <v>0</v>
      </c>
      <c r="I691" s="403" t="e">
        <f>IF(F691="S",SUMIFS('[226]BG 2023'!J:J,'[226]BG 2023'!K:K,'Clasificacion Balance '!D691),0)</f>
        <v>#VALUE!</v>
      </c>
      <c r="J691" s="408"/>
    </row>
    <row r="692" spans="4:10" s="409" customFormat="1">
      <c r="D692" s="395">
        <v>130201850030199</v>
      </c>
      <c r="E692" s="396">
        <f t="shared" si="13"/>
        <v>1</v>
      </c>
      <c r="F692" s="397" t="s">
        <v>1465</v>
      </c>
      <c r="G692" s="398" t="s">
        <v>1896</v>
      </c>
      <c r="H692" s="403">
        <f>IF(F692="S",SUMIFS('BG 2024'!G:G,'BG 2024'!B:B,'Clasificacion Balance '!D692),0)</f>
        <v>0</v>
      </c>
      <c r="I692" s="403" t="e">
        <f>IF(F692="S",SUMIFS('[226]BG 2023'!J:J,'[226]BG 2023'!K:K,'Clasificacion Balance '!D692),0)</f>
        <v>#VALUE!</v>
      </c>
      <c r="J692" s="408"/>
    </row>
    <row r="693" spans="4:10" s="409" customFormat="1">
      <c r="D693" s="395">
        <v>13020185004</v>
      </c>
      <c r="E693" s="396">
        <f t="shared" si="13"/>
        <v>1</v>
      </c>
      <c r="F693" s="397" t="s">
        <v>1461</v>
      </c>
      <c r="G693" s="398" t="s">
        <v>1897</v>
      </c>
      <c r="H693" s="403">
        <f>IF(F693="S",SUMIFS('BG 2024'!G:G,'BG 2024'!B:B,'Clasificacion Balance '!D693),0)</f>
        <v>0</v>
      </c>
      <c r="I693" s="403">
        <f>IF(F693="S",SUMIFS('[226]BG 2023'!J:J,'[226]BG 2023'!K:K,'Clasificacion Balance '!D693),0)</f>
        <v>0</v>
      </c>
      <c r="J693" s="408"/>
    </row>
    <row r="694" spans="4:10">
      <c r="D694" s="401">
        <v>1302018500401</v>
      </c>
      <c r="E694" s="396">
        <f t="shared" si="13"/>
        <v>1</v>
      </c>
      <c r="F694" s="397" t="s">
        <v>1461</v>
      </c>
      <c r="G694" s="402" t="s">
        <v>1897</v>
      </c>
      <c r="H694" s="403">
        <f>IF(F694="S",SUMIFS('BG 2024'!G:G,'BG 2024'!B:B,'Clasificacion Balance '!D694),0)</f>
        <v>0</v>
      </c>
      <c r="I694" s="403">
        <f>IF(F694="S",SUMIFS('[226]BG 2023'!J:J,'[226]BG 2023'!K:K,'Clasificacion Balance '!D694),0)</f>
        <v>0</v>
      </c>
    </row>
    <row r="695" spans="4:10" s="409" customFormat="1">
      <c r="D695" s="395">
        <v>130201850040101</v>
      </c>
      <c r="E695" s="396">
        <f t="shared" si="13"/>
        <v>1</v>
      </c>
      <c r="F695" s="397" t="s">
        <v>1465</v>
      </c>
      <c r="G695" s="398" t="s">
        <v>1898</v>
      </c>
      <c r="H695" s="403">
        <f>IF(F695="S",SUMIFS('BG 2024'!G:G,'BG 2024'!B:B,'Clasificacion Balance '!D695),0)</f>
        <v>0</v>
      </c>
      <c r="I695" s="403" t="e">
        <f>IF(F695="S",SUMIFS('[226]BG 2023'!J:J,'[226]BG 2023'!K:K,'Clasificacion Balance '!D695),0)</f>
        <v>#VALUE!</v>
      </c>
      <c r="J695" s="408"/>
    </row>
    <row r="696" spans="4:10" s="409" customFormat="1">
      <c r="D696" s="395">
        <v>130201850040199</v>
      </c>
      <c r="E696" s="396">
        <f t="shared" si="13"/>
        <v>1</v>
      </c>
      <c r="F696" s="397" t="s">
        <v>1465</v>
      </c>
      <c r="G696" s="398" t="s">
        <v>1899</v>
      </c>
      <c r="H696" s="403">
        <f>IF(F696="S",SUMIFS('BG 2024'!G:G,'BG 2024'!B:B,'Clasificacion Balance '!D696),0)</f>
        <v>0</v>
      </c>
      <c r="I696" s="403" t="e">
        <f>IF(F696="S",SUMIFS('[226]BG 2023'!J:J,'[226]BG 2023'!K:K,'Clasificacion Balance '!D696),0)</f>
        <v>#VALUE!</v>
      </c>
      <c r="J696" s="408"/>
    </row>
    <row r="697" spans="4:10" s="409" customFormat="1">
      <c r="D697" s="395">
        <v>13020185005</v>
      </c>
      <c r="E697" s="396">
        <f t="shared" si="13"/>
        <v>1</v>
      </c>
      <c r="F697" s="397" t="s">
        <v>1461</v>
      </c>
      <c r="G697" s="398" t="s">
        <v>1900</v>
      </c>
      <c r="H697" s="403">
        <f>IF(F697="S",SUMIFS('BG 2024'!G:G,'BG 2024'!B:B,'Clasificacion Balance '!D697),0)</f>
        <v>0</v>
      </c>
      <c r="I697" s="403">
        <f>IF(F697="S",SUMIFS('[226]BG 2023'!J:J,'[226]BG 2023'!K:K,'Clasificacion Balance '!D697),0)</f>
        <v>0</v>
      </c>
      <c r="J697" s="408"/>
    </row>
    <row r="698" spans="4:10" s="409" customFormat="1">
      <c r="D698" s="395">
        <v>1302018500501</v>
      </c>
      <c r="E698" s="396">
        <f t="shared" si="13"/>
        <v>1</v>
      </c>
      <c r="F698" s="397" t="s">
        <v>1461</v>
      </c>
      <c r="G698" s="398" t="s">
        <v>1900</v>
      </c>
      <c r="H698" s="403">
        <f>IF(F698="S",SUMIFS('BG 2024'!G:G,'BG 2024'!B:B,'Clasificacion Balance '!D698),0)</f>
        <v>0</v>
      </c>
      <c r="I698" s="403">
        <f>IF(F698="S",SUMIFS('[226]BG 2023'!J:J,'[226]BG 2023'!K:K,'Clasificacion Balance '!D698),0)</f>
        <v>0</v>
      </c>
      <c r="J698" s="408"/>
    </row>
    <row r="699" spans="4:10" s="409" customFormat="1">
      <c r="D699" s="395">
        <v>130201850050101</v>
      </c>
      <c r="E699" s="396">
        <f t="shared" si="13"/>
        <v>1</v>
      </c>
      <c r="F699" s="397" t="s">
        <v>1465</v>
      </c>
      <c r="G699" s="398" t="s">
        <v>1901</v>
      </c>
      <c r="H699" s="403">
        <f>IF(F699="S",SUMIFS('BG 2024'!G:G,'BG 2024'!B:B,'Clasificacion Balance '!D699),0)</f>
        <v>0</v>
      </c>
      <c r="I699" s="403" t="e">
        <f>IF(F699="S",SUMIFS('[226]BG 2023'!J:J,'[226]BG 2023'!K:K,'Clasificacion Balance '!D699),0)</f>
        <v>#VALUE!</v>
      </c>
      <c r="J699" s="408"/>
    </row>
    <row r="700" spans="4:10" s="409" customFormat="1">
      <c r="D700" s="395">
        <v>130201850050199</v>
      </c>
      <c r="E700" s="396">
        <f t="shared" si="13"/>
        <v>1</v>
      </c>
      <c r="F700" s="397" t="s">
        <v>1465</v>
      </c>
      <c r="G700" s="398" t="s">
        <v>1902</v>
      </c>
      <c r="H700" s="403">
        <f>IF(F700="S",SUMIFS('BG 2024'!G:G,'BG 2024'!B:B,'Clasificacion Balance '!D700),0)</f>
        <v>0</v>
      </c>
      <c r="I700" s="403" t="e">
        <f>IF(F700="S",SUMIFS('[226]BG 2023'!J:J,'[226]BG 2023'!K:K,'Clasificacion Balance '!D700),0)</f>
        <v>#VALUE!</v>
      </c>
      <c r="J700" s="408"/>
    </row>
    <row r="701" spans="4:10">
      <c r="D701" s="401">
        <v>13020185006</v>
      </c>
      <c r="E701" s="396">
        <f t="shared" si="13"/>
        <v>1</v>
      </c>
      <c r="F701" s="397" t="s">
        <v>1461</v>
      </c>
      <c r="G701" s="402" t="s">
        <v>1903</v>
      </c>
      <c r="H701" s="403">
        <f>IF(F701="S",SUMIFS('BG 2024'!G:G,'BG 2024'!B:B,'Clasificacion Balance '!D701),0)</f>
        <v>0</v>
      </c>
      <c r="I701" s="403">
        <f>IF(F701="S",SUMIFS('[226]BG 2023'!J:J,'[226]BG 2023'!K:K,'Clasificacion Balance '!D701),0)</f>
        <v>0</v>
      </c>
    </row>
    <row r="702" spans="4:10">
      <c r="D702" s="401">
        <v>1302018500601</v>
      </c>
      <c r="E702" s="396">
        <f t="shared" si="13"/>
        <v>1</v>
      </c>
      <c r="F702" s="397" t="s">
        <v>1461</v>
      </c>
      <c r="G702" s="402" t="s">
        <v>1903</v>
      </c>
      <c r="H702" s="403">
        <f>IF(F702="S",SUMIFS('BG 2024'!G:G,'BG 2024'!B:B,'Clasificacion Balance '!D702),0)</f>
        <v>0</v>
      </c>
      <c r="I702" s="403">
        <f>IF(F702="S",SUMIFS('[226]BG 2023'!J:J,'[226]BG 2023'!K:K,'Clasificacion Balance '!D702),0)</f>
        <v>0</v>
      </c>
    </row>
    <row r="703" spans="4:10">
      <c r="D703" s="401">
        <v>130201850060101</v>
      </c>
      <c r="E703" s="396">
        <f t="shared" si="13"/>
        <v>1</v>
      </c>
      <c r="F703" s="397" t="s">
        <v>1465</v>
      </c>
      <c r="G703" s="402" t="s">
        <v>1904</v>
      </c>
      <c r="H703" s="403">
        <f>IF(F703="S",SUMIFS('BG 2024'!G:G,'BG 2024'!B:B,'Clasificacion Balance '!D703),0)</f>
        <v>0</v>
      </c>
      <c r="I703" s="403" t="e">
        <f>IF(F703="S",SUMIFS('[226]BG 2023'!J:J,'[226]BG 2023'!K:K,'Clasificacion Balance '!D703),0)</f>
        <v>#VALUE!</v>
      </c>
    </row>
    <row r="704" spans="4:10">
      <c r="D704" s="401">
        <v>130201850060199</v>
      </c>
      <c r="E704" s="396">
        <f t="shared" si="13"/>
        <v>1</v>
      </c>
      <c r="F704" s="397" t="s">
        <v>1465</v>
      </c>
      <c r="G704" s="402" t="s">
        <v>1905</v>
      </c>
      <c r="H704" s="403">
        <f>IF(F704="S",SUMIFS('BG 2024'!G:G,'BG 2024'!B:B,'Clasificacion Balance '!D704),0)</f>
        <v>0</v>
      </c>
      <c r="I704" s="403" t="e">
        <f>IF(F704="S",SUMIFS('[226]BG 2023'!J:J,'[226]BG 2023'!K:K,'Clasificacion Balance '!D704),0)</f>
        <v>#VALUE!</v>
      </c>
    </row>
    <row r="705" spans="4:9">
      <c r="D705" s="401">
        <v>13020185007</v>
      </c>
      <c r="E705" s="396">
        <f t="shared" si="13"/>
        <v>1</v>
      </c>
      <c r="F705" s="397" t="s">
        <v>1461</v>
      </c>
      <c r="G705" s="402" t="s">
        <v>1906</v>
      </c>
      <c r="H705" s="403">
        <f>IF(F705="S",SUMIFS('BG 2024'!G:G,'BG 2024'!B:B,'Clasificacion Balance '!D705),0)</f>
        <v>0</v>
      </c>
      <c r="I705" s="403">
        <f>IF(F705="S",SUMIFS('[226]BG 2023'!J:J,'[226]BG 2023'!K:K,'Clasificacion Balance '!D705),0)</f>
        <v>0</v>
      </c>
    </row>
    <row r="706" spans="4:9">
      <c r="D706" s="401">
        <v>1302018500701</v>
      </c>
      <c r="E706" s="396">
        <f t="shared" si="13"/>
        <v>1</v>
      </c>
      <c r="F706" s="397" t="s">
        <v>1461</v>
      </c>
      <c r="G706" s="402" t="s">
        <v>1906</v>
      </c>
      <c r="H706" s="403">
        <f>IF(F706="S",SUMIFS('BG 2024'!G:G,'BG 2024'!B:B,'Clasificacion Balance '!D706),0)</f>
        <v>0</v>
      </c>
      <c r="I706" s="403">
        <f>IF(F706="S",SUMIFS('[226]BG 2023'!J:J,'[226]BG 2023'!K:K,'Clasificacion Balance '!D706),0)</f>
        <v>0</v>
      </c>
    </row>
    <row r="707" spans="4:9">
      <c r="D707" s="401">
        <v>130201850070101</v>
      </c>
      <c r="E707" s="396">
        <f t="shared" si="13"/>
        <v>1</v>
      </c>
      <c r="F707" s="397" t="s">
        <v>1465</v>
      </c>
      <c r="G707" s="402" t="s">
        <v>1907</v>
      </c>
      <c r="H707" s="403">
        <f>IF(F707="S",SUMIFS('BG 2024'!G:G,'BG 2024'!B:B,'Clasificacion Balance '!D707),0)</f>
        <v>0</v>
      </c>
      <c r="I707" s="403" t="e">
        <f>IF(F707="S",SUMIFS('[226]BG 2023'!J:J,'[226]BG 2023'!K:K,'Clasificacion Balance '!D707),0)</f>
        <v>#VALUE!</v>
      </c>
    </row>
    <row r="708" spans="4:9">
      <c r="D708" s="401">
        <v>130201850070199</v>
      </c>
      <c r="E708" s="396">
        <f t="shared" si="13"/>
        <v>1</v>
      </c>
      <c r="F708" s="397" t="s">
        <v>1465</v>
      </c>
      <c r="G708" s="402" t="s">
        <v>1908</v>
      </c>
      <c r="H708" s="403">
        <f>IF(F708="S",SUMIFS('BG 2024'!G:G,'BG 2024'!B:B,'Clasificacion Balance '!D708),0)</f>
        <v>0</v>
      </c>
      <c r="I708" s="403" t="e">
        <f>IF(F708="S",SUMIFS('[226]BG 2023'!J:J,'[226]BG 2023'!K:K,'Clasificacion Balance '!D708),0)</f>
        <v>#VALUE!</v>
      </c>
    </row>
    <row r="709" spans="4:9">
      <c r="D709" s="401">
        <v>13020187</v>
      </c>
      <c r="E709" s="396">
        <f t="shared" si="13"/>
        <v>1</v>
      </c>
      <c r="F709" s="397" t="s">
        <v>1461</v>
      </c>
      <c r="G709" s="402" t="s">
        <v>1909</v>
      </c>
      <c r="H709" s="403">
        <f>IF(F709="S",SUMIFS('BG 2024'!G:G,'BG 2024'!B:B,'Clasificacion Balance '!D709),0)</f>
        <v>0</v>
      </c>
      <c r="I709" s="403">
        <f>IF(F709="S",SUMIFS('[226]BG 2023'!J:J,'[226]BG 2023'!K:K,'Clasificacion Balance '!D709),0)</f>
        <v>0</v>
      </c>
    </row>
    <row r="710" spans="4:9">
      <c r="D710" s="401">
        <v>13020187001</v>
      </c>
      <c r="E710" s="396">
        <f t="shared" si="13"/>
        <v>1</v>
      </c>
      <c r="F710" s="397" t="s">
        <v>1461</v>
      </c>
      <c r="G710" s="402" t="s">
        <v>1888</v>
      </c>
      <c r="H710" s="403">
        <f>IF(F710="S",SUMIFS('BG 2024'!G:G,'BG 2024'!B:B,'Clasificacion Balance '!D710),0)</f>
        <v>0</v>
      </c>
      <c r="I710" s="403">
        <f>IF(F710="S",SUMIFS('[226]BG 2023'!J:J,'[226]BG 2023'!K:K,'Clasificacion Balance '!D710),0)</f>
        <v>0</v>
      </c>
    </row>
    <row r="711" spans="4:9">
      <c r="D711" s="401">
        <v>1302018700101</v>
      </c>
      <c r="E711" s="396">
        <f t="shared" ref="E711:E738" si="14">+COUNTIF($D:$D,D711)</f>
        <v>1</v>
      </c>
      <c r="F711" s="397" t="s">
        <v>1461</v>
      </c>
      <c r="G711" s="402" t="s">
        <v>1888</v>
      </c>
      <c r="H711" s="403">
        <f>IF(F711="S",SUMIFS('BG 2024'!G:G,'BG 2024'!B:B,'Clasificacion Balance '!D711),0)</f>
        <v>0</v>
      </c>
      <c r="I711" s="403">
        <f>IF(F711="S",SUMIFS('[226]BG 2023'!J:J,'[226]BG 2023'!K:K,'Clasificacion Balance '!D711),0)</f>
        <v>0</v>
      </c>
    </row>
    <row r="712" spans="4:9">
      <c r="D712" s="401">
        <v>130201870010101</v>
      </c>
      <c r="E712" s="396">
        <f t="shared" si="14"/>
        <v>1</v>
      </c>
      <c r="F712" s="397" t="s">
        <v>1465</v>
      </c>
      <c r="G712" s="402" t="s">
        <v>1889</v>
      </c>
      <c r="H712" s="403">
        <f>IF(F712="S",SUMIFS('BG 2024'!G:G,'BG 2024'!B:B,'Clasificacion Balance '!D712),0)</f>
        <v>0</v>
      </c>
      <c r="I712" s="403" t="e">
        <f>IF(F712="S",SUMIFS('[226]BG 2023'!J:J,'[226]BG 2023'!K:K,'Clasificacion Balance '!D712),0)</f>
        <v>#VALUE!</v>
      </c>
    </row>
    <row r="713" spans="4:9">
      <c r="D713" s="401">
        <v>130201870010199</v>
      </c>
      <c r="E713" s="396">
        <f t="shared" si="14"/>
        <v>1</v>
      </c>
      <c r="F713" s="397" t="s">
        <v>1465</v>
      </c>
      <c r="G713" s="402" t="s">
        <v>1890</v>
      </c>
      <c r="H713" s="403">
        <f>IF(F713="S",SUMIFS('BG 2024'!G:G,'BG 2024'!B:B,'Clasificacion Balance '!D713),0)</f>
        <v>0</v>
      </c>
      <c r="I713" s="403" t="e">
        <f>IF(F713="S",SUMIFS('[226]BG 2023'!J:J,'[226]BG 2023'!K:K,'Clasificacion Balance '!D713),0)</f>
        <v>#VALUE!</v>
      </c>
    </row>
    <row r="714" spans="4:9">
      <c r="D714" s="401">
        <v>13020187002</v>
      </c>
      <c r="E714" s="396">
        <f t="shared" si="14"/>
        <v>1</v>
      </c>
      <c r="F714" s="397" t="s">
        <v>1461</v>
      </c>
      <c r="G714" s="402" t="s">
        <v>1891</v>
      </c>
      <c r="H714" s="403">
        <f>IF(F714="S",SUMIFS('BG 2024'!G:G,'BG 2024'!B:B,'Clasificacion Balance '!D714),0)</f>
        <v>0</v>
      </c>
      <c r="I714" s="403">
        <f>IF(F714="S",SUMIFS('[226]BG 2023'!J:J,'[226]BG 2023'!K:K,'Clasificacion Balance '!D714),0)</f>
        <v>0</v>
      </c>
    </row>
    <row r="715" spans="4:9">
      <c r="D715" s="401">
        <v>1302018700201</v>
      </c>
      <c r="E715" s="396">
        <f t="shared" si="14"/>
        <v>1</v>
      </c>
      <c r="F715" s="397" t="s">
        <v>1461</v>
      </c>
      <c r="G715" s="402" t="s">
        <v>1891</v>
      </c>
      <c r="H715" s="403">
        <f>IF(F715="S",SUMIFS('BG 2024'!G:G,'BG 2024'!B:B,'Clasificacion Balance '!D715),0)</f>
        <v>0</v>
      </c>
      <c r="I715" s="403">
        <f>IF(F715="S",SUMIFS('[226]BG 2023'!J:J,'[226]BG 2023'!K:K,'Clasificacion Balance '!D715),0)</f>
        <v>0</v>
      </c>
    </row>
    <row r="716" spans="4:9">
      <c r="D716" s="401">
        <v>130201870020101</v>
      </c>
      <c r="E716" s="396">
        <f t="shared" si="14"/>
        <v>1</v>
      </c>
      <c r="F716" s="397" t="s">
        <v>1465</v>
      </c>
      <c r="G716" s="402" t="s">
        <v>1892</v>
      </c>
      <c r="H716" s="403">
        <f>IF(F716="S",SUMIFS('BG 2024'!G:G,'BG 2024'!B:B,'Clasificacion Balance '!D716),0)</f>
        <v>0</v>
      </c>
      <c r="I716" s="403" t="e">
        <f>IF(F716="S",SUMIFS('[226]BG 2023'!J:J,'[226]BG 2023'!K:K,'Clasificacion Balance '!D716),0)</f>
        <v>#VALUE!</v>
      </c>
    </row>
    <row r="717" spans="4:9">
      <c r="D717" s="401">
        <v>130201870020199</v>
      </c>
      <c r="E717" s="396">
        <f t="shared" si="14"/>
        <v>1</v>
      </c>
      <c r="F717" s="397" t="s">
        <v>1465</v>
      </c>
      <c r="G717" s="402" t="s">
        <v>1893</v>
      </c>
      <c r="H717" s="403">
        <f>IF(F717="S",SUMIFS('BG 2024'!G:G,'BG 2024'!B:B,'Clasificacion Balance '!D717),0)</f>
        <v>0</v>
      </c>
      <c r="I717" s="403" t="e">
        <f>IF(F717="S",SUMIFS('[226]BG 2023'!J:J,'[226]BG 2023'!K:K,'Clasificacion Balance '!D717),0)</f>
        <v>#VALUE!</v>
      </c>
    </row>
    <row r="718" spans="4:9">
      <c r="D718" s="401">
        <v>13020187003</v>
      </c>
      <c r="E718" s="396">
        <f t="shared" si="14"/>
        <v>1</v>
      </c>
      <c r="F718" s="397" t="s">
        <v>1461</v>
      </c>
      <c r="G718" s="402" t="s">
        <v>1894</v>
      </c>
      <c r="H718" s="403">
        <f>IF(F718="S",SUMIFS('BG 2024'!G:G,'BG 2024'!B:B,'Clasificacion Balance '!D718),0)</f>
        <v>0</v>
      </c>
      <c r="I718" s="403">
        <f>IF(F718="S",SUMIFS('[226]BG 2023'!J:J,'[226]BG 2023'!K:K,'Clasificacion Balance '!D718),0)</f>
        <v>0</v>
      </c>
    </row>
    <row r="719" spans="4:9">
      <c r="D719" s="401">
        <v>1302018700301</v>
      </c>
      <c r="E719" s="396">
        <f t="shared" si="14"/>
        <v>1</v>
      </c>
      <c r="F719" s="397" t="s">
        <v>1461</v>
      </c>
      <c r="G719" s="402" t="s">
        <v>1894</v>
      </c>
      <c r="H719" s="403">
        <f>IF(F719="S",SUMIFS('BG 2024'!G:G,'BG 2024'!B:B,'Clasificacion Balance '!D719),0)</f>
        <v>0</v>
      </c>
      <c r="I719" s="403">
        <f>IF(F719="S",SUMIFS('[226]BG 2023'!J:J,'[226]BG 2023'!K:K,'Clasificacion Balance '!D719),0)</f>
        <v>0</v>
      </c>
    </row>
    <row r="720" spans="4:9">
      <c r="D720" s="401">
        <v>130201870030101</v>
      </c>
      <c r="E720" s="396">
        <f t="shared" si="14"/>
        <v>1</v>
      </c>
      <c r="F720" s="397" t="s">
        <v>1465</v>
      </c>
      <c r="G720" s="402" t="s">
        <v>1895</v>
      </c>
      <c r="H720" s="403">
        <f>IF(F720="S",SUMIFS('BG 2024'!G:G,'BG 2024'!B:B,'Clasificacion Balance '!D720),0)</f>
        <v>0</v>
      </c>
      <c r="I720" s="403" t="e">
        <f>IF(F720="S",SUMIFS('[226]BG 2023'!J:J,'[226]BG 2023'!K:K,'Clasificacion Balance '!D720),0)</f>
        <v>#VALUE!</v>
      </c>
    </row>
    <row r="721" spans="4:10">
      <c r="D721" s="401">
        <v>130201870030199</v>
      </c>
      <c r="E721" s="396">
        <f t="shared" si="14"/>
        <v>1</v>
      </c>
      <c r="F721" s="397" t="s">
        <v>1465</v>
      </c>
      <c r="G721" s="402" t="s">
        <v>1896</v>
      </c>
      <c r="H721" s="403">
        <f>IF(F721="S",SUMIFS('BG 2024'!G:G,'BG 2024'!B:B,'Clasificacion Balance '!D721),0)</f>
        <v>0</v>
      </c>
      <c r="I721" s="403" t="e">
        <f>IF(F721="S",SUMIFS('[226]BG 2023'!J:J,'[226]BG 2023'!K:K,'Clasificacion Balance '!D721),0)</f>
        <v>#VALUE!</v>
      </c>
    </row>
    <row r="722" spans="4:10">
      <c r="D722" s="401">
        <v>13020187004</v>
      </c>
      <c r="E722" s="396">
        <f t="shared" si="14"/>
        <v>1</v>
      </c>
      <c r="F722" s="397" t="s">
        <v>1461</v>
      </c>
      <c r="G722" s="402" t="s">
        <v>1897</v>
      </c>
      <c r="H722" s="403">
        <f>IF(F722="S",SUMIFS('BG 2024'!G:G,'BG 2024'!B:B,'Clasificacion Balance '!D722),0)</f>
        <v>0</v>
      </c>
      <c r="I722" s="403">
        <f>IF(F722="S",SUMIFS('[226]BG 2023'!J:J,'[226]BG 2023'!K:K,'Clasificacion Balance '!D722),0)</f>
        <v>0</v>
      </c>
    </row>
    <row r="723" spans="4:10">
      <c r="D723" s="401">
        <v>1302018700401</v>
      </c>
      <c r="E723" s="396">
        <f t="shared" si="14"/>
        <v>1</v>
      </c>
      <c r="F723" s="397" t="s">
        <v>1461</v>
      </c>
      <c r="G723" s="402" t="s">
        <v>1897</v>
      </c>
      <c r="H723" s="403">
        <f>IF(F723="S",SUMIFS('BG 2024'!G:G,'BG 2024'!B:B,'Clasificacion Balance '!D723),0)</f>
        <v>0</v>
      </c>
      <c r="I723" s="403">
        <f>IF(F723="S",SUMIFS('[226]BG 2023'!J:J,'[226]BG 2023'!K:K,'Clasificacion Balance '!D723),0)</f>
        <v>0</v>
      </c>
    </row>
    <row r="724" spans="4:10">
      <c r="D724" s="401">
        <v>130201870040101</v>
      </c>
      <c r="E724" s="396">
        <f t="shared" si="14"/>
        <v>1</v>
      </c>
      <c r="F724" s="397" t="s">
        <v>1465</v>
      </c>
      <c r="G724" s="402" t="s">
        <v>1898</v>
      </c>
      <c r="H724" s="403">
        <f>IF(F724="S",SUMIFS('BG 2024'!G:G,'BG 2024'!B:B,'Clasificacion Balance '!D724),0)</f>
        <v>0</v>
      </c>
      <c r="I724" s="403" t="e">
        <f>IF(F724="S",SUMIFS('[226]BG 2023'!J:J,'[226]BG 2023'!K:K,'Clasificacion Balance '!D724),0)</f>
        <v>#VALUE!</v>
      </c>
    </row>
    <row r="725" spans="4:10">
      <c r="D725" s="401">
        <v>130201870040199</v>
      </c>
      <c r="E725" s="396">
        <f t="shared" si="14"/>
        <v>1</v>
      </c>
      <c r="F725" s="397" t="s">
        <v>1465</v>
      </c>
      <c r="G725" s="402" t="s">
        <v>1899</v>
      </c>
      <c r="H725" s="403">
        <f>IF(F725="S",SUMIFS('BG 2024'!G:G,'BG 2024'!B:B,'Clasificacion Balance '!D725),0)</f>
        <v>0</v>
      </c>
      <c r="I725" s="403" t="e">
        <f>IF(F725="S",SUMIFS('[226]BG 2023'!J:J,'[226]BG 2023'!K:K,'Clasificacion Balance '!D725),0)</f>
        <v>#VALUE!</v>
      </c>
    </row>
    <row r="726" spans="4:10">
      <c r="D726" s="401">
        <v>13020189</v>
      </c>
      <c r="E726" s="396">
        <f t="shared" si="14"/>
        <v>1</v>
      </c>
      <c r="F726" s="397" t="s">
        <v>1461</v>
      </c>
      <c r="G726" s="402" t="s">
        <v>1910</v>
      </c>
      <c r="H726" s="403">
        <f>IF(F726="S",SUMIFS('BG 2024'!G:G,'BG 2024'!B:B,'Clasificacion Balance '!D726),0)</f>
        <v>0</v>
      </c>
      <c r="I726" s="403">
        <f>IF(F726="S",SUMIFS('[226]BG 2023'!J:J,'[226]BG 2023'!K:K,'Clasificacion Balance '!D726),0)</f>
        <v>0</v>
      </c>
    </row>
    <row r="727" spans="4:10">
      <c r="D727" s="401">
        <v>13020189001</v>
      </c>
      <c r="E727" s="396">
        <f t="shared" si="14"/>
        <v>1</v>
      </c>
      <c r="F727" s="397" t="s">
        <v>1461</v>
      </c>
      <c r="G727" s="402" t="s">
        <v>1888</v>
      </c>
      <c r="H727" s="403">
        <f>IF(F727="S",SUMIFS('BG 2024'!G:G,'BG 2024'!B:B,'Clasificacion Balance '!D727),0)</f>
        <v>0</v>
      </c>
      <c r="I727" s="403">
        <f>IF(F727="S",SUMIFS('[226]BG 2023'!J:J,'[226]BG 2023'!K:K,'Clasificacion Balance '!D727),0)</f>
        <v>0</v>
      </c>
    </row>
    <row r="728" spans="4:10" s="409" customFormat="1">
      <c r="D728" s="395">
        <v>1302018900101</v>
      </c>
      <c r="E728" s="396">
        <f t="shared" si="14"/>
        <v>1</v>
      </c>
      <c r="F728" s="397" t="s">
        <v>1461</v>
      </c>
      <c r="G728" s="398" t="s">
        <v>1888</v>
      </c>
      <c r="H728" s="403">
        <f>IF(F728="S",SUMIFS('BG 2024'!G:G,'BG 2024'!B:B,'Clasificacion Balance '!D728),0)</f>
        <v>0</v>
      </c>
      <c r="I728" s="403">
        <f>IF(F728="S",SUMIFS('[226]BG 2023'!J:J,'[226]BG 2023'!K:K,'Clasificacion Balance '!D728),0)</f>
        <v>0</v>
      </c>
      <c r="J728" s="408"/>
    </row>
    <row r="729" spans="4:10" s="409" customFormat="1">
      <c r="D729" s="395">
        <v>130201890010101</v>
      </c>
      <c r="E729" s="396">
        <f t="shared" si="14"/>
        <v>1</v>
      </c>
      <c r="F729" s="397" t="s">
        <v>1465</v>
      </c>
      <c r="G729" s="398" t="s">
        <v>1889</v>
      </c>
      <c r="H729" s="403">
        <f>IF(F729="S",SUMIFS('BG 2024'!G:G,'BG 2024'!B:B,'Clasificacion Balance '!D729),0)</f>
        <v>0</v>
      </c>
      <c r="I729" s="403" t="e">
        <f>IF(F729="S",SUMIFS('[226]BG 2023'!J:J,'[226]BG 2023'!K:K,'Clasificacion Balance '!D729),0)</f>
        <v>#VALUE!</v>
      </c>
      <c r="J729" s="408"/>
    </row>
    <row r="730" spans="4:10" s="409" customFormat="1">
      <c r="D730" s="395">
        <v>130201890010199</v>
      </c>
      <c r="E730" s="396">
        <f t="shared" si="14"/>
        <v>1</v>
      </c>
      <c r="F730" s="397" t="s">
        <v>1465</v>
      </c>
      <c r="G730" s="398" t="s">
        <v>1890</v>
      </c>
      <c r="H730" s="403">
        <f>IF(F730="S",SUMIFS('BG 2024'!G:G,'BG 2024'!B:B,'Clasificacion Balance '!D730),0)</f>
        <v>0</v>
      </c>
      <c r="I730" s="403" t="e">
        <f>IF(F730="S",SUMIFS('[226]BG 2023'!J:J,'[226]BG 2023'!K:K,'Clasificacion Balance '!D730),0)</f>
        <v>#VALUE!</v>
      </c>
      <c r="J730" s="408"/>
    </row>
    <row r="731" spans="4:10" s="409" customFormat="1">
      <c r="D731" s="395">
        <v>13020189002</v>
      </c>
      <c r="E731" s="396">
        <f t="shared" si="14"/>
        <v>1</v>
      </c>
      <c r="F731" s="397" t="s">
        <v>1461</v>
      </c>
      <c r="G731" s="398" t="s">
        <v>1891</v>
      </c>
      <c r="H731" s="403">
        <f>IF(F731="S",SUMIFS('BG 2024'!G:G,'BG 2024'!B:B,'Clasificacion Balance '!D731),0)</f>
        <v>0</v>
      </c>
      <c r="I731" s="403">
        <f>IF(F731="S",SUMIFS('[226]BG 2023'!J:J,'[226]BG 2023'!K:K,'Clasificacion Balance '!D731),0)</f>
        <v>0</v>
      </c>
      <c r="J731" s="408"/>
    </row>
    <row r="732" spans="4:10" s="409" customFormat="1">
      <c r="D732" s="395">
        <v>1302018900201</v>
      </c>
      <c r="E732" s="396">
        <f t="shared" si="14"/>
        <v>1</v>
      </c>
      <c r="F732" s="397" t="s">
        <v>1461</v>
      </c>
      <c r="G732" s="398" t="s">
        <v>1891</v>
      </c>
      <c r="H732" s="403">
        <f>IF(F732="S",SUMIFS('BG 2024'!G:G,'BG 2024'!B:B,'Clasificacion Balance '!D732),0)</f>
        <v>0</v>
      </c>
      <c r="I732" s="403">
        <f>IF(F732="S",SUMIFS('[226]BG 2023'!J:J,'[226]BG 2023'!K:K,'Clasificacion Balance '!D732),0)</f>
        <v>0</v>
      </c>
      <c r="J732" s="408"/>
    </row>
    <row r="733" spans="4:10" s="409" customFormat="1">
      <c r="D733" s="395">
        <v>130201890020101</v>
      </c>
      <c r="E733" s="396">
        <f t="shared" si="14"/>
        <v>1</v>
      </c>
      <c r="F733" s="397" t="s">
        <v>1465</v>
      </c>
      <c r="G733" s="398" t="s">
        <v>1892</v>
      </c>
      <c r="H733" s="403">
        <f>IF(F733="S",SUMIFS('BG 2024'!G:G,'BG 2024'!B:B,'Clasificacion Balance '!D733),0)</f>
        <v>0</v>
      </c>
      <c r="I733" s="403" t="e">
        <f>IF(F733="S",SUMIFS('[226]BG 2023'!J:J,'[226]BG 2023'!K:K,'Clasificacion Balance '!D733),0)</f>
        <v>#VALUE!</v>
      </c>
      <c r="J733" s="408"/>
    </row>
    <row r="734" spans="4:10" s="409" customFormat="1">
      <c r="D734" s="395">
        <v>130201890020199</v>
      </c>
      <c r="E734" s="396">
        <f t="shared" si="14"/>
        <v>1</v>
      </c>
      <c r="F734" s="397" t="s">
        <v>1465</v>
      </c>
      <c r="G734" s="398" t="s">
        <v>1893</v>
      </c>
      <c r="H734" s="403">
        <f>IF(F734="S",SUMIFS('BG 2024'!G:G,'BG 2024'!B:B,'Clasificacion Balance '!D734),0)</f>
        <v>0</v>
      </c>
      <c r="I734" s="403" t="e">
        <f>IF(F734="S",SUMIFS('[226]BG 2023'!J:J,'[226]BG 2023'!K:K,'Clasificacion Balance '!D734),0)</f>
        <v>#VALUE!</v>
      </c>
      <c r="J734" s="408"/>
    </row>
    <row r="735" spans="4:10" s="409" customFormat="1">
      <c r="D735" s="395">
        <v>13020189003</v>
      </c>
      <c r="E735" s="396">
        <f t="shared" si="14"/>
        <v>1</v>
      </c>
      <c r="F735" s="397" t="s">
        <v>1461</v>
      </c>
      <c r="G735" s="398" t="s">
        <v>1894</v>
      </c>
      <c r="H735" s="403">
        <f>IF(F735="S",SUMIFS('BG 2024'!G:G,'BG 2024'!B:B,'Clasificacion Balance '!D735),0)</f>
        <v>0</v>
      </c>
      <c r="I735" s="403">
        <f>IF(F735="S",SUMIFS('[226]BG 2023'!J:J,'[226]BG 2023'!K:K,'Clasificacion Balance '!D735),0)</f>
        <v>0</v>
      </c>
      <c r="J735" s="408"/>
    </row>
    <row r="736" spans="4:10" s="409" customFormat="1">
      <c r="D736" s="395">
        <v>1302018900301</v>
      </c>
      <c r="E736" s="396">
        <f t="shared" si="14"/>
        <v>1</v>
      </c>
      <c r="F736" s="397" t="s">
        <v>1461</v>
      </c>
      <c r="G736" s="398" t="s">
        <v>1894</v>
      </c>
      <c r="H736" s="403">
        <f>IF(F736="S",SUMIFS('BG 2024'!G:G,'BG 2024'!B:B,'Clasificacion Balance '!D736),0)</f>
        <v>0</v>
      </c>
      <c r="I736" s="403">
        <f>IF(F736="S",SUMIFS('[226]BG 2023'!J:J,'[226]BG 2023'!K:K,'Clasificacion Balance '!D736),0)</f>
        <v>0</v>
      </c>
      <c r="J736" s="408"/>
    </row>
    <row r="737" spans="4:10">
      <c r="D737" s="401">
        <v>130201890030101</v>
      </c>
      <c r="E737" s="396">
        <f t="shared" si="14"/>
        <v>1</v>
      </c>
      <c r="F737" s="397" t="s">
        <v>1465</v>
      </c>
      <c r="G737" s="402" t="s">
        <v>1895</v>
      </c>
      <c r="H737" s="403">
        <f>IF(F737="S",SUMIFS('BG 2024'!G:G,'BG 2024'!B:B,'Clasificacion Balance '!D737),0)</f>
        <v>0</v>
      </c>
      <c r="I737" s="403" t="e">
        <f>IF(F737="S",SUMIFS('[226]BG 2023'!J:J,'[226]BG 2023'!K:K,'Clasificacion Balance '!D737),0)</f>
        <v>#VALUE!</v>
      </c>
      <c r="J737" s="408"/>
    </row>
    <row r="738" spans="4:10">
      <c r="D738" s="401">
        <v>130201890030199</v>
      </c>
      <c r="E738" s="396">
        <f t="shared" si="14"/>
        <v>1</v>
      </c>
      <c r="F738" s="397" t="s">
        <v>1465</v>
      </c>
      <c r="G738" s="402" t="s">
        <v>1896</v>
      </c>
      <c r="H738" s="403">
        <f>IF(F738="S",SUMIFS('BG 2024'!G:G,'BG 2024'!B:B,'Clasificacion Balance '!D738),0)</f>
        <v>0</v>
      </c>
      <c r="I738" s="403" t="e">
        <f>IF(F738="S",SUMIFS('[226]BG 2023'!J:J,'[226]BG 2023'!K:K,'Clasificacion Balance '!D738),0)</f>
        <v>#VALUE!</v>
      </c>
      <c r="J738" s="408"/>
    </row>
    <row r="739" spans="4:10">
      <c r="D739" s="401">
        <v>13020189004</v>
      </c>
      <c r="E739" s="396"/>
      <c r="F739" s="397" t="s">
        <v>1461</v>
      </c>
      <c r="G739" s="402" t="s">
        <v>1897</v>
      </c>
      <c r="H739" s="403">
        <f>IF(F739="S",SUMIFS('BG 2024'!G:G,'BG 2024'!B:B,'Clasificacion Balance '!D739),0)</f>
        <v>0</v>
      </c>
      <c r="I739" s="403">
        <f>IF(F739="S",SUMIFS('[226]BG 2023'!J:J,'[226]BG 2023'!K:K,'Clasificacion Balance '!D739),0)</f>
        <v>0</v>
      </c>
      <c r="J739" s="408"/>
    </row>
    <row r="740" spans="4:10">
      <c r="D740" s="401">
        <v>1302018900401</v>
      </c>
      <c r="E740" s="396">
        <f>+COUNTIF($D:$D,D740)</f>
        <v>1</v>
      </c>
      <c r="F740" s="397" t="s">
        <v>1461</v>
      </c>
      <c r="G740" s="402" t="s">
        <v>1897</v>
      </c>
      <c r="H740" s="403">
        <f>IF(F740="S",SUMIFS('BG 2024'!G:G,'BG 2024'!B:B,'Clasificacion Balance '!D740),0)</f>
        <v>0</v>
      </c>
      <c r="I740" s="403">
        <f>IF(F740="S",SUMIFS('[226]BG 2023'!J:J,'[226]BG 2023'!K:K,'Clasificacion Balance '!D740),0)</f>
        <v>0</v>
      </c>
      <c r="J740" s="408"/>
    </row>
    <row r="741" spans="4:10">
      <c r="D741" s="401">
        <v>130201890040101</v>
      </c>
      <c r="E741" s="396"/>
      <c r="F741" s="397" t="s">
        <v>1465</v>
      </c>
      <c r="G741" s="402" t="s">
        <v>1898</v>
      </c>
      <c r="H741" s="403">
        <f>IF(F741="S",SUMIFS('BG 2024'!G:G,'BG 2024'!B:B,'Clasificacion Balance '!D741),0)</f>
        <v>0</v>
      </c>
      <c r="I741" s="403" t="e">
        <f>IF(F741="S",SUMIFS('[226]BG 2023'!J:J,'[226]BG 2023'!K:K,'Clasificacion Balance '!D741),0)</f>
        <v>#VALUE!</v>
      </c>
      <c r="J741" s="408"/>
    </row>
    <row r="742" spans="4:10">
      <c r="D742" s="401">
        <v>130201890040199</v>
      </c>
      <c r="E742" s="396">
        <f>+COUNTIF($D:$D,D742)</f>
        <v>1</v>
      </c>
      <c r="F742" s="397" t="s">
        <v>1465</v>
      </c>
      <c r="G742" s="402" t="s">
        <v>1899</v>
      </c>
      <c r="H742" s="403">
        <f>IF(F742="S",SUMIFS('BG 2024'!G:G,'BG 2024'!B:B,'Clasificacion Balance '!D742),0)</f>
        <v>0</v>
      </c>
      <c r="I742" s="403" t="e">
        <f>IF(F742="S",SUMIFS('[226]BG 2023'!J:J,'[226]BG 2023'!K:K,'Clasificacion Balance '!D742),0)</f>
        <v>#VALUE!</v>
      </c>
      <c r="J742" s="408"/>
    </row>
    <row r="743" spans="4:10">
      <c r="D743" s="401">
        <v>13020189005</v>
      </c>
      <c r="E743" s="396"/>
      <c r="F743" s="397" t="s">
        <v>1461</v>
      </c>
      <c r="G743" s="402" t="s">
        <v>1900</v>
      </c>
      <c r="H743" s="403">
        <f>IF(F743="S",SUMIFS('BG 2024'!G:G,'BG 2024'!B:B,'Clasificacion Balance '!D743),0)</f>
        <v>0</v>
      </c>
      <c r="I743" s="403">
        <f>IF(F743="S",SUMIFS('[226]BG 2023'!J:J,'[226]BG 2023'!K:K,'Clasificacion Balance '!D743),0)</f>
        <v>0</v>
      </c>
      <c r="J743" s="408"/>
    </row>
    <row r="744" spans="4:10">
      <c r="D744" s="401">
        <v>1302018900501</v>
      </c>
      <c r="E744" s="396">
        <f t="shared" ref="E744:E807" si="15">+COUNTIF($D:$D,D744)</f>
        <v>1</v>
      </c>
      <c r="F744" s="397" t="s">
        <v>1461</v>
      </c>
      <c r="G744" s="402" t="s">
        <v>1900</v>
      </c>
      <c r="H744" s="403">
        <f>IF(F744="S",SUMIFS('BG 2024'!G:G,'BG 2024'!B:B,'Clasificacion Balance '!D744),0)</f>
        <v>0</v>
      </c>
      <c r="I744" s="403">
        <f>IF(F744="S",SUMIFS('[226]BG 2023'!J:J,'[226]BG 2023'!K:K,'Clasificacion Balance '!D744),0)</f>
        <v>0</v>
      </c>
      <c r="J744" s="408"/>
    </row>
    <row r="745" spans="4:10">
      <c r="D745" s="401">
        <v>130201890050101</v>
      </c>
      <c r="E745" s="396">
        <f t="shared" si="15"/>
        <v>1</v>
      </c>
      <c r="F745" s="397" t="s">
        <v>1465</v>
      </c>
      <c r="G745" s="402" t="s">
        <v>1901</v>
      </c>
      <c r="H745" s="403">
        <f>IF(F745="S",SUMIFS('BG 2024'!G:G,'BG 2024'!B:B,'Clasificacion Balance '!D745),0)</f>
        <v>0</v>
      </c>
      <c r="I745" s="403" t="e">
        <f>IF(F745="S",SUMIFS('[226]BG 2023'!J:J,'[226]BG 2023'!K:K,'Clasificacion Balance '!D745),0)</f>
        <v>#VALUE!</v>
      </c>
      <c r="J745" s="408"/>
    </row>
    <row r="746" spans="4:10">
      <c r="D746" s="401">
        <v>130201890050199</v>
      </c>
      <c r="E746" s="396">
        <f t="shared" si="15"/>
        <v>1</v>
      </c>
      <c r="F746" s="397" t="s">
        <v>1465</v>
      </c>
      <c r="G746" s="402" t="s">
        <v>1902</v>
      </c>
      <c r="H746" s="403">
        <f>IF(F746="S",SUMIFS('BG 2024'!G:G,'BG 2024'!B:B,'Clasificacion Balance '!D746),0)</f>
        <v>0</v>
      </c>
      <c r="I746" s="403" t="e">
        <f>IF(F746="S",SUMIFS('[226]BG 2023'!J:J,'[226]BG 2023'!K:K,'Clasificacion Balance '!D746),0)</f>
        <v>#VALUE!</v>
      </c>
    </row>
    <row r="747" spans="4:10">
      <c r="D747" s="401">
        <v>13020189006</v>
      </c>
      <c r="E747" s="396">
        <f t="shared" si="15"/>
        <v>1</v>
      </c>
      <c r="F747" s="397" t="s">
        <v>1461</v>
      </c>
      <c r="G747" s="402" t="s">
        <v>1903</v>
      </c>
      <c r="H747" s="403">
        <f>IF(F747="S",SUMIFS('BG 2024'!G:G,'BG 2024'!B:B,'Clasificacion Balance '!D747),0)</f>
        <v>0</v>
      </c>
      <c r="I747" s="403">
        <f>IF(F747="S",SUMIFS('[226]BG 2023'!J:J,'[226]BG 2023'!K:K,'Clasificacion Balance '!D747),0)</f>
        <v>0</v>
      </c>
    </row>
    <row r="748" spans="4:10">
      <c r="D748" s="401">
        <v>1302018900601</v>
      </c>
      <c r="E748" s="396">
        <f t="shared" si="15"/>
        <v>1</v>
      </c>
      <c r="F748" s="397" t="s">
        <v>1461</v>
      </c>
      <c r="G748" s="402" t="s">
        <v>1903</v>
      </c>
      <c r="H748" s="403">
        <f>IF(F748="S",SUMIFS('BG 2024'!G:G,'BG 2024'!B:B,'Clasificacion Balance '!D748),0)</f>
        <v>0</v>
      </c>
      <c r="I748" s="403">
        <f>IF(F748="S",SUMIFS('[226]BG 2023'!J:J,'[226]BG 2023'!K:K,'Clasificacion Balance '!D748),0)</f>
        <v>0</v>
      </c>
    </row>
    <row r="749" spans="4:10">
      <c r="D749" s="401">
        <v>130201890060101</v>
      </c>
      <c r="E749" s="396">
        <f t="shared" si="15"/>
        <v>1</v>
      </c>
      <c r="F749" s="397" t="s">
        <v>1465</v>
      </c>
      <c r="G749" s="402" t="s">
        <v>1904</v>
      </c>
      <c r="H749" s="403">
        <f>IF(F749="S",SUMIFS('BG 2024'!G:G,'BG 2024'!B:B,'Clasificacion Balance '!D749),0)</f>
        <v>0</v>
      </c>
      <c r="I749" s="403" t="e">
        <f>IF(F749="S",SUMIFS('[226]BG 2023'!J:J,'[226]BG 2023'!K:K,'Clasificacion Balance '!D749),0)</f>
        <v>#VALUE!</v>
      </c>
    </row>
    <row r="750" spans="4:10">
      <c r="D750" s="401">
        <v>130201890060199</v>
      </c>
      <c r="E750" s="396">
        <f t="shared" si="15"/>
        <v>1</v>
      </c>
      <c r="F750" s="397" t="s">
        <v>1465</v>
      </c>
      <c r="G750" s="402" t="s">
        <v>1905</v>
      </c>
      <c r="H750" s="403">
        <f>IF(F750="S",SUMIFS('BG 2024'!G:G,'BG 2024'!B:B,'Clasificacion Balance '!D750),0)</f>
        <v>0</v>
      </c>
      <c r="I750" s="403" t="e">
        <f>IF(F750="S",SUMIFS('[226]BG 2023'!J:J,'[226]BG 2023'!K:K,'Clasificacion Balance '!D750),0)</f>
        <v>#VALUE!</v>
      </c>
    </row>
    <row r="751" spans="4:10">
      <c r="D751" s="401">
        <v>13020189007</v>
      </c>
      <c r="E751" s="396">
        <f t="shared" si="15"/>
        <v>1</v>
      </c>
      <c r="F751" s="397" t="s">
        <v>1461</v>
      </c>
      <c r="G751" s="402" t="s">
        <v>1911</v>
      </c>
      <c r="H751" s="403">
        <f>IF(F751="S",SUMIFS('BG 2024'!G:G,'BG 2024'!B:B,'Clasificacion Balance '!D751),0)</f>
        <v>0</v>
      </c>
      <c r="I751" s="403">
        <f>IF(F751="S",SUMIFS('[226]BG 2023'!J:J,'[226]BG 2023'!K:K,'Clasificacion Balance '!D751),0)</f>
        <v>0</v>
      </c>
    </row>
    <row r="752" spans="4:10">
      <c r="D752" s="401">
        <v>1302018900701</v>
      </c>
      <c r="E752" s="396">
        <f t="shared" si="15"/>
        <v>1</v>
      </c>
      <c r="F752" s="397" t="s">
        <v>1461</v>
      </c>
      <c r="G752" s="402" t="s">
        <v>1911</v>
      </c>
      <c r="H752" s="403">
        <f>IF(F752="S",SUMIFS('BG 2024'!G:G,'BG 2024'!B:B,'Clasificacion Balance '!D752),0)</f>
        <v>0</v>
      </c>
      <c r="I752" s="403">
        <f>IF(F752="S",SUMIFS('[226]BG 2023'!J:J,'[226]BG 2023'!K:K,'Clasificacion Balance '!D752),0)</f>
        <v>0</v>
      </c>
    </row>
    <row r="753" spans="4:9">
      <c r="D753" s="401">
        <v>130201890070101</v>
      </c>
      <c r="E753" s="396">
        <f t="shared" si="15"/>
        <v>1</v>
      </c>
      <c r="F753" s="397" t="s">
        <v>1465</v>
      </c>
      <c r="G753" s="402" t="s">
        <v>1912</v>
      </c>
      <c r="H753" s="403">
        <f>IF(F753="S",SUMIFS('BG 2024'!G:G,'BG 2024'!B:B,'Clasificacion Balance '!D753),0)</f>
        <v>0</v>
      </c>
      <c r="I753" s="403" t="e">
        <f>IF(F753="S",SUMIFS('[226]BG 2023'!J:J,'[226]BG 2023'!K:K,'Clasificacion Balance '!D753),0)</f>
        <v>#VALUE!</v>
      </c>
    </row>
    <row r="754" spans="4:9">
      <c r="D754" s="401">
        <v>130201890070199</v>
      </c>
      <c r="E754" s="396">
        <f t="shared" si="15"/>
        <v>1</v>
      </c>
      <c r="F754" s="397" t="s">
        <v>1465</v>
      </c>
      <c r="G754" s="402" t="s">
        <v>1913</v>
      </c>
      <c r="H754" s="403">
        <f>IF(F754="S",SUMIFS('BG 2024'!G:G,'BG 2024'!B:B,'Clasificacion Balance '!D754),0)</f>
        <v>0</v>
      </c>
      <c r="I754" s="403" t="e">
        <f>IF(F754="S",SUMIFS('[226]BG 2023'!J:J,'[226]BG 2023'!K:K,'Clasificacion Balance '!D754),0)</f>
        <v>#VALUE!</v>
      </c>
    </row>
    <row r="755" spans="4:9">
      <c r="D755" s="401">
        <v>13020189008</v>
      </c>
      <c r="E755" s="396">
        <f t="shared" si="15"/>
        <v>1</v>
      </c>
      <c r="F755" s="397" t="s">
        <v>1461</v>
      </c>
      <c r="G755" s="402" t="s">
        <v>1914</v>
      </c>
      <c r="H755" s="403">
        <f>IF(F755="S",SUMIFS('BG 2024'!G:G,'BG 2024'!B:B,'Clasificacion Balance '!D755),0)</f>
        <v>0</v>
      </c>
      <c r="I755" s="403">
        <f>IF(F755="S",SUMIFS('[226]BG 2023'!J:J,'[226]BG 2023'!K:K,'Clasificacion Balance '!D755),0)</f>
        <v>0</v>
      </c>
    </row>
    <row r="756" spans="4:9">
      <c r="D756" s="401">
        <v>1302018900801</v>
      </c>
      <c r="E756" s="396">
        <f t="shared" si="15"/>
        <v>1</v>
      </c>
      <c r="F756" s="397" t="s">
        <v>1461</v>
      </c>
      <c r="G756" s="402" t="s">
        <v>1914</v>
      </c>
      <c r="H756" s="403">
        <f>IF(F756="S",SUMIFS('BG 2024'!G:G,'BG 2024'!B:B,'Clasificacion Balance '!D756),0)</f>
        <v>0</v>
      </c>
      <c r="I756" s="403">
        <f>IF(F756="S",SUMIFS('[226]BG 2023'!J:J,'[226]BG 2023'!K:K,'Clasificacion Balance '!D756),0)</f>
        <v>0</v>
      </c>
    </row>
    <row r="757" spans="4:9">
      <c r="D757" s="401">
        <v>130201890080101</v>
      </c>
      <c r="E757" s="396">
        <f t="shared" si="15"/>
        <v>1</v>
      </c>
      <c r="F757" s="397" t="s">
        <v>1465</v>
      </c>
      <c r="G757" s="402" t="s">
        <v>1915</v>
      </c>
      <c r="H757" s="403">
        <f>IF(F757="S",SUMIFS('BG 2024'!G:G,'BG 2024'!B:B,'Clasificacion Balance '!D757),0)</f>
        <v>0</v>
      </c>
      <c r="I757" s="403" t="e">
        <f>IF(F757="S",SUMIFS('[226]BG 2023'!J:J,'[226]BG 2023'!K:K,'Clasificacion Balance '!D757),0)</f>
        <v>#VALUE!</v>
      </c>
    </row>
    <row r="758" spans="4:9">
      <c r="D758" s="401">
        <v>130201890080199</v>
      </c>
      <c r="E758" s="396">
        <f t="shared" si="15"/>
        <v>1</v>
      </c>
      <c r="F758" s="397" t="s">
        <v>1465</v>
      </c>
      <c r="G758" s="402" t="s">
        <v>1916</v>
      </c>
      <c r="H758" s="403">
        <f>IF(F758="S",SUMIFS('BG 2024'!G:G,'BG 2024'!B:B,'Clasificacion Balance '!D758),0)</f>
        <v>0</v>
      </c>
      <c r="I758" s="403" t="e">
        <f>IF(F758="S",SUMIFS('[226]BG 2023'!J:J,'[226]BG 2023'!K:K,'Clasificacion Balance '!D758),0)</f>
        <v>#VALUE!</v>
      </c>
    </row>
    <row r="759" spans="4:9">
      <c r="D759" s="401">
        <v>13020191</v>
      </c>
      <c r="E759" s="396">
        <f t="shared" si="15"/>
        <v>1</v>
      </c>
      <c r="F759" s="397" t="s">
        <v>1461</v>
      </c>
      <c r="G759" s="402" t="s">
        <v>1917</v>
      </c>
      <c r="H759" s="403">
        <f>IF(F759="S",SUMIFS('BG 2024'!G:G,'BG 2024'!B:B,'Clasificacion Balance '!D759),0)</f>
        <v>0</v>
      </c>
      <c r="I759" s="403">
        <f>IF(F759="S",SUMIFS('[226]BG 2023'!J:J,'[226]BG 2023'!K:K,'Clasificacion Balance '!D759),0)</f>
        <v>0</v>
      </c>
    </row>
    <row r="760" spans="4:9">
      <c r="D760" s="401">
        <v>13020191001</v>
      </c>
      <c r="E760" s="396">
        <f t="shared" si="15"/>
        <v>1</v>
      </c>
      <c r="F760" s="397" t="s">
        <v>1461</v>
      </c>
      <c r="G760" s="402" t="s">
        <v>1918</v>
      </c>
      <c r="H760" s="403">
        <f>IF(F760="S",SUMIFS('BG 2024'!G:G,'BG 2024'!B:B,'Clasificacion Balance '!D760),0)</f>
        <v>0</v>
      </c>
      <c r="I760" s="403">
        <f>IF(F760="S",SUMIFS('[226]BG 2023'!J:J,'[226]BG 2023'!K:K,'Clasificacion Balance '!D760),0)</f>
        <v>0</v>
      </c>
    </row>
    <row r="761" spans="4:9">
      <c r="D761" s="401">
        <v>1302019100101</v>
      </c>
      <c r="E761" s="396">
        <f t="shared" si="15"/>
        <v>1</v>
      </c>
      <c r="F761" s="397" t="s">
        <v>1461</v>
      </c>
      <c r="G761" s="402" t="s">
        <v>1918</v>
      </c>
      <c r="H761" s="403">
        <f>IF(F761="S",SUMIFS('BG 2024'!G:G,'BG 2024'!B:B,'Clasificacion Balance '!D761),0)</f>
        <v>0</v>
      </c>
      <c r="I761" s="403">
        <f>IF(F761="S",SUMIFS('[226]BG 2023'!J:J,'[226]BG 2023'!K:K,'Clasificacion Balance '!D761),0)</f>
        <v>0</v>
      </c>
    </row>
    <row r="762" spans="4:9">
      <c r="D762" s="401">
        <v>130201910010101</v>
      </c>
      <c r="E762" s="396">
        <f t="shared" si="15"/>
        <v>1</v>
      </c>
      <c r="F762" s="397" t="s">
        <v>1465</v>
      </c>
      <c r="G762" s="402" t="s">
        <v>1919</v>
      </c>
      <c r="H762" s="403">
        <f>IF(F762="S",SUMIFS('BG 2024'!G:G,'BG 2024'!B:B,'Clasificacion Balance '!D762),0)</f>
        <v>0</v>
      </c>
      <c r="I762" s="403" t="e">
        <f>IF(F762="S",SUMIFS('[226]BG 2023'!J:J,'[226]BG 2023'!K:K,'Clasificacion Balance '!D762),0)</f>
        <v>#VALUE!</v>
      </c>
    </row>
    <row r="763" spans="4:9">
      <c r="D763" s="401">
        <v>130201910010199</v>
      </c>
      <c r="E763" s="396">
        <f t="shared" si="15"/>
        <v>1</v>
      </c>
      <c r="F763" s="397" t="s">
        <v>1465</v>
      </c>
      <c r="G763" s="402" t="s">
        <v>1920</v>
      </c>
      <c r="H763" s="403">
        <f>IF(F763="S",SUMIFS('BG 2024'!G:G,'BG 2024'!B:B,'Clasificacion Balance '!D763),0)</f>
        <v>0</v>
      </c>
      <c r="I763" s="403" t="e">
        <f>IF(F763="S",SUMIFS('[226]BG 2023'!J:J,'[226]BG 2023'!K:K,'Clasificacion Balance '!D763),0)</f>
        <v>#VALUE!</v>
      </c>
    </row>
    <row r="764" spans="4:9">
      <c r="D764" s="401">
        <v>13020191002</v>
      </c>
      <c r="E764" s="396">
        <f t="shared" si="15"/>
        <v>1</v>
      </c>
      <c r="F764" s="397" t="s">
        <v>1461</v>
      </c>
      <c r="G764" s="402" t="s">
        <v>1921</v>
      </c>
      <c r="H764" s="403">
        <f>IF(F764="S",SUMIFS('BG 2024'!G:G,'BG 2024'!B:B,'Clasificacion Balance '!D764),0)</f>
        <v>0</v>
      </c>
      <c r="I764" s="403">
        <f>IF(F764="S",SUMIFS('[226]BG 2023'!J:J,'[226]BG 2023'!K:K,'Clasificacion Balance '!D764),0)</f>
        <v>0</v>
      </c>
    </row>
    <row r="765" spans="4:9">
      <c r="D765" s="401">
        <v>1302019100201</v>
      </c>
      <c r="E765" s="396">
        <f t="shared" si="15"/>
        <v>1</v>
      </c>
      <c r="F765" s="397" t="s">
        <v>1461</v>
      </c>
      <c r="G765" s="402" t="s">
        <v>1921</v>
      </c>
      <c r="H765" s="403">
        <f>IF(F765="S",SUMIFS('BG 2024'!G:G,'BG 2024'!B:B,'Clasificacion Balance '!D765),0)</f>
        <v>0</v>
      </c>
      <c r="I765" s="403">
        <f>IF(F765="S",SUMIFS('[226]BG 2023'!J:J,'[226]BG 2023'!K:K,'Clasificacion Balance '!D765),0)</f>
        <v>0</v>
      </c>
    </row>
    <row r="766" spans="4:9">
      <c r="D766" s="401">
        <v>130201910020101</v>
      </c>
      <c r="E766" s="396">
        <f t="shared" si="15"/>
        <v>1</v>
      </c>
      <c r="F766" s="397" t="s">
        <v>1465</v>
      </c>
      <c r="G766" s="402" t="s">
        <v>1922</v>
      </c>
      <c r="H766" s="403">
        <f>IF(F766="S",SUMIFS('BG 2024'!G:G,'BG 2024'!B:B,'Clasificacion Balance '!D766),0)</f>
        <v>0</v>
      </c>
      <c r="I766" s="403" t="e">
        <f>IF(F766="S",SUMIFS('[226]BG 2023'!J:J,'[226]BG 2023'!K:K,'Clasificacion Balance '!D766),0)</f>
        <v>#VALUE!</v>
      </c>
    </row>
    <row r="767" spans="4:9">
      <c r="D767" s="401">
        <v>130201910020199</v>
      </c>
      <c r="E767" s="396">
        <f t="shared" si="15"/>
        <v>1</v>
      </c>
      <c r="F767" s="397" t="s">
        <v>1465</v>
      </c>
      <c r="G767" s="402" t="s">
        <v>1923</v>
      </c>
      <c r="H767" s="403">
        <f>IF(F767="S",SUMIFS('BG 2024'!G:G,'BG 2024'!B:B,'Clasificacion Balance '!D767),0)</f>
        <v>0</v>
      </c>
      <c r="I767" s="403" t="e">
        <f>IF(F767="S",SUMIFS('[226]BG 2023'!J:J,'[226]BG 2023'!K:K,'Clasificacion Balance '!D767),0)</f>
        <v>#VALUE!</v>
      </c>
    </row>
    <row r="768" spans="4:9">
      <c r="D768" s="401">
        <v>13020193</v>
      </c>
      <c r="E768" s="396">
        <f t="shared" si="15"/>
        <v>1</v>
      </c>
      <c r="F768" s="397" t="s">
        <v>1461</v>
      </c>
      <c r="G768" s="402" t="s">
        <v>1924</v>
      </c>
      <c r="H768" s="403">
        <f>IF(F768="S",SUMIFS('BG 2024'!G:G,'BG 2024'!B:B,'Clasificacion Balance '!D768),0)</f>
        <v>0</v>
      </c>
      <c r="I768" s="403">
        <f>IF(F768="S",SUMIFS('[226]BG 2023'!J:J,'[226]BG 2023'!K:K,'Clasificacion Balance '!D768),0)</f>
        <v>0</v>
      </c>
    </row>
    <row r="769" spans="4:9">
      <c r="D769" s="401">
        <v>13020193001</v>
      </c>
      <c r="E769" s="396">
        <f t="shared" si="15"/>
        <v>1</v>
      </c>
      <c r="F769" s="397" t="s">
        <v>1461</v>
      </c>
      <c r="G769" s="402" t="s">
        <v>1918</v>
      </c>
      <c r="H769" s="403">
        <f>IF(F769="S",SUMIFS('BG 2024'!G:G,'BG 2024'!B:B,'Clasificacion Balance '!D769),0)</f>
        <v>0</v>
      </c>
      <c r="I769" s="403">
        <f>IF(F769="S",SUMIFS('[226]BG 2023'!J:J,'[226]BG 2023'!K:K,'Clasificacion Balance '!D769),0)</f>
        <v>0</v>
      </c>
    </row>
    <row r="770" spans="4:9">
      <c r="D770" s="401">
        <v>1302019300101</v>
      </c>
      <c r="E770" s="396">
        <f t="shared" si="15"/>
        <v>1</v>
      </c>
      <c r="F770" s="397" t="s">
        <v>1461</v>
      </c>
      <c r="G770" s="402" t="s">
        <v>1918</v>
      </c>
      <c r="H770" s="403">
        <f>IF(F770="S",SUMIFS('BG 2024'!G:G,'BG 2024'!B:B,'Clasificacion Balance '!D770),0)</f>
        <v>0</v>
      </c>
      <c r="I770" s="403">
        <f>IF(F770="S",SUMIFS('[226]BG 2023'!J:J,'[226]BG 2023'!K:K,'Clasificacion Balance '!D770),0)</f>
        <v>0</v>
      </c>
    </row>
    <row r="771" spans="4:9">
      <c r="D771" s="401">
        <v>130201930010101</v>
      </c>
      <c r="E771" s="396">
        <f t="shared" si="15"/>
        <v>1</v>
      </c>
      <c r="F771" s="397" t="s">
        <v>1465</v>
      </c>
      <c r="G771" s="402" t="s">
        <v>1919</v>
      </c>
      <c r="H771" s="403">
        <f>IF(F771="S",SUMIFS('BG 2024'!G:G,'BG 2024'!B:B,'Clasificacion Balance '!D771),0)</f>
        <v>0</v>
      </c>
      <c r="I771" s="403" t="e">
        <f>IF(F771="S",SUMIFS('[226]BG 2023'!J:J,'[226]BG 2023'!K:K,'Clasificacion Balance '!D771),0)</f>
        <v>#VALUE!</v>
      </c>
    </row>
    <row r="772" spans="4:9">
      <c r="D772" s="401">
        <v>130201930010199</v>
      </c>
      <c r="E772" s="396">
        <f t="shared" si="15"/>
        <v>1</v>
      </c>
      <c r="F772" s="397" t="s">
        <v>1465</v>
      </c>
      <c r="G772" s="402" t="s">
        <v>1920</v>
      </c>
      <c r="H772" s="403">
        <f>IF(F772="S",SUMIFS('BG 2024'!G:G,'BG 2024'!B:B,'Clasificacion Balance '!D772),0)</f>
        <v>0</v>
      </c>
      <c r="I772" s="403" t="e">
        <f>IF(F772="S",SUMIFS('[226]BG 2023'!J:J,'[226]BG 2023'!K:K,'Clasificacion Balance '!D772),0)</f>
        <v>#VALUE!</v>
      </c>
    </row>
    <row r="773" spans="4:9">
      <c r="D773" s="401">
        <v>13020193002</v>
      </c>
      <c r="E773" s="396">
        <f t="shared" si="15"/>
        <v>1</v>
      </c>
      <c r="F773" s="397" t="s">
        <v>1461</v>
      </c>
      <c r="G773" s="402" t="s">
        <v>1921</v>
      </c>
      <c r="H773" s="403">
        <f>IF(F773="S",SUMIFS('BG 2024'!G:G,'BG 2024'!B:B,'Clasificacion Balance '!D773),0)</f>
        <v>0</v>
      </c>
      <c r="I773" s="403">
        <f>IF(F773="S",SUMIFS('[226]BG 2023'!J:J,'[226]BG 2023'!K:K,'Clasificacion Balance '!D773),0)</f>
        <v>0</v>
      </c>
    </row>
    <row r="774" spans="4:9">
      <c r="D774" s="401">
        <v>1302019300201</v>
      </c>
      <c r="E774" s="396">
        <f t="shared" si="15"/>
        <v>1</v>
      </c>
      <c r="F774" s="397" t="s">
        <v>1461</v>
      </c>
      <c r="G774" s="402" t="s">
        <v>1921</v>
      </c>
      <c r="H774" s="403">
        <f>IF(F774="S",SUMIFS('BG 2024'!G:G,'BG 2024'!B:B,'Clasificacion Balance '!D774),0)</f>
        <v>0</v>
      </c>
      <c r="I774" s="403">
        <f>IF(F774="S",SUMIFS('[226]BG 2023'!J:J,'[226]BG 2023'!K:K,'Clasificacion Balance '!D774),0)</f>
        <v>0</v>
      </c>
    </row>
    <row r="775" spans="4:9">
      <c r="D775" s="401">
        <v>130201930020101</v>
      </c>
      <c r="E775" s="396">
        <f t="shared" si="15"/>
        <v>1</v>
      </c>
      <c r="F775" s="397" t="s">
        <v>1465</v>
      </c>
      <c r="G775" s="402" t="s">
        <v>1922</v>
      </c>
      <c r="H775" s="403">
        <f>IF(F775="S",SUMIFS('BG 2024'!G:G,'BG 2024'!B:B,'Clasificacion Balance '!D775),0)</f>
        <v>0</v>
      </c>
      <c r="I775" s="403" t="e">
        <f>IF(F775="S",SUMIFS('[226]BG 2023'!J:J,'[226]BG 2023'!K:K,'Clasificacion Balance '!D775),0)</f>
        <v>#VALUE!</v>
      </c>
    </row>
    <row r="776" spans="4:9">
      <c r="D776" s="401">
        <v>130201930020199</v>
      </c>
      <c r="E776" s="396">
        <f t="shared" si="15"/>
        <v>1</v>
      </c>
      <c r="F776" s="397" t="s">
        <v>1465</v>
      </c>
      <c r="G776" s="402" t="s">
        <v>1923</v>
      </c>
      <c r="H776" s="403">
        <f>IF(F776="S",SUMIFS('BG 2024'!G:G,'BG 2024'!B:B,'Clasificacion Balance '!D776),0)</f>
        <v>0</v>
      </c>
      <c r="I776" s="403" t="e">
        <f>IF(F776="S",SUMIFS('[226]BG 2023'!J:J,'[226]BG 2023'!K:K,'Clasificacion Balance '!D776),0)</f>
        <v>#VALUE!</v>
      </c>
    </row>
    <row r="777" spans="4:9">
      <c r="D777" s="401">
        <v>13020195</v>
      </c>
      <c r="E777" s="396">
        <f t="shared" si="15"/>
        <v>1</v>
      </c>
      <c r="F777" s="397" t="s">
        <v>1461</v>
      </c>
      <c r="G777" s="402" t="s">
        <v>1925</v>
      </c>
      <c r="H777" s="403">
        <f>IF(F777="S",SUMIFS('BG 2024'!G:G,'BG 2024'!B:B,'Clasificacion Balance '!D777),0)</f>
        <v>0</v>
      </c>
      <c r="I777" s="403">
        <f>IF(F777="S",SUMIFS('[226]BG 2023'!J:J,'[226]BG 2023'!K:K,'Clasificacion Balance '!D777),0)</f>
        <v>0</v>
      </c>
    </row>
    <row r="778" spans="4:9">
      <c r="D778" s="401">
        <v>13020195001</v>
      </c>
      <c r="E778" s="396">
        <f t="shared" si="15"/>
        <v>1</v>
      </c>
      <c r="F778" s="397" t="s">
        <v>1461</v>
      </c>
      <c r="G778" s="402" t="s">
        <v>1918</v>
      </c>
      <c r="H778" s="403">
        <f>IF(F778="S",SUMIFS('BG 2024'!G:G,'BG 2024'!B:B,'Clasificacion Balance '!D778),0)</f>
        <v>0</v>
      </c>
      <c r="I778" s="403">
        <f>IF(F778="S",SUMIFS('[226]BG 2023'!J:J,'[226]BG 2023'!K:K,'Clasificacion Balance '!D778),0)</f>
        <v>0</v>
      </c>
    </row>
    <row r="779" spans="4:9">
      <c r="D779" s="401">
        <v>1302019500101</v>
      </c>
      <c r="E779" s="396">
        <f t="shared" si="15"/>
        <v>1</v>
      </c>
      <c r="F779" s="397" t="s">
        <v>1461</v>
      </c>
      <c r="G779" s="402" t="s">
        <v>1918</v>
      </c>
      <c r="H779" s="403">
        <f>IF(F779="S",SUMIFS('BG 2024'!G:G,'BG 2024'!B:B,'Clasificacion Balance '!D779),0)</f>
        <v>0</v>
      </c>
      <c r="I779" s="403">
        <f>IF(F779="S",SUMIFS('[226]BG 2023'!J:J,'[226]BG 2023'!K:K,'Clasificacion Balance '!D779),0)</f>
        <v>0</v>
      </c>
    </row>
    <row r="780" spans="4:9">
      <c r="D780" s="401">
        <v>130201950010101</v>
      </c>
      <c r="E780" s="396">
        <f t="shared" si="15"/>
        <v>1</v>
      </c>
      <c r="F780" s="397" t="s">
        <v>1465</v>
      </c>
      <c r="G780" s="402" t="s">
        <v>1919</v>
      </c>
      <c r="H780" s="403">
        <f>IF(F780="S",SUMIFS('BG 2024'!G:G,'BG 2024'!B:B,'Clasificacion Balance '!D780),0)</f>
        <v>0</v>
      </c>
      <c r="I780" s="403" t="e">
        <f>IF(F780="S",SUMIFS('[226]BG 2023'!J:J,'[226]BG 2023'!K:K,'Clasificacion Balance '!D780),0)</f>
        <v>#VALUE!</v>
      </c>
    </row>
    <row r="781" spans="4:9">
      <c r="D781" s="401">
        <v>130201950010199</v>
      </c>
      <c r="E781" s="396">
        <f t="shared" si="15"/>
        <v>1</v>
      </c>
      <c r="F781" s="397" t="s">
        <v>1465</v>
      </c>
      <c r="G781" s="402" t="s">
        <v>1920</v>
      </c>
      <c r="H781" s="403">
        <f>IF(F781="S",SUMIFS('BG 2024'!G:G,'BG 2024'!B:B,'Clasificacion Balance '!D781),0)</f>
        <v>0</v>
      </c>
      <c r="I781" s="403" t="e">
        <f>IF(F781="S",SUMIFS('[226]BG 2023'!J:J,'[226]BG 2023'!K:K,'Clasificacion Balance '!D781),0)</f>
        <v>#VALUE!</v>
      </c>
    </row>
    <row r="782" spans="4:9">
      <c r="D782" s="401">
        <v>13020195002</v>
      </c>
      <c r="E782" s="396">
        <f t="shared" si="15"/>
        <v>1</v>
      </c>
      <c r="F782" s="397" t="s">
        <v>1461</v>
      </c>
      <c r="G782" s="402" t="s">
        <v>1921</v>
      </c>
      <c r="H782" s="403">
        <f>IF(F782="S",SUMIFS('BG 2024'!G:G,'BG 2024'!B:B,'Clasificacion Balance '!D782),0)</f>
        <v>0</v>
      </c>
      <c r="I782" s="403">
        <f>IF(F782="S",SUMIFS('[226]BG 2023'!J:J,'[226]BG 2023'!K:K,'Clasificacion Balance '!D782),0)</f>
        <v>0</v>
      </c>
    </row>
    <row r="783" spans="4:9">
      <c r="D783" s="401">
        <v>1302019500201</v>
      </c>
      <c r="E783" s="396">
        <f t="shared" si="15"/>
        <v>1</v>
      </c>
      <c r="F783" s="397" t="s">
        <v>1461</v>
      </c>
      <c r="G783" s="402" t="s">
        <v>1921</v>
      </c>
      <c r="H783" s="403">
        <f>IF(F783="S",SUMIFS('BG 2024'!G:G,'BG 2024'!B:B,'Clasificacion Balance '!D783),0)</f>
        <v>0</v>
      </c>
      <c r="I783" s="403">
        <f>IF(F783="S",SUMIFS('[226]BG 2023'!J:J,'[226]BG 2023'!K:K,'Clasificacion Balance '!D783),0)</f>
        <v>0</v>
      </c>
    </row>
    <row r="784" spans="4:9">
      <c r="D784" s="401">
        <v>130201950020101</v>
      </c>
      <c r="E784" s="396">
        <f t="shared" si="15"/>
        <v>1</v>
      </c>
      <c r="F784" s="397" t="s">
        <v>1465</v>
      </c>
      <c r="G784" s="402" t="s">
        <v>1922</v>
      </c>
      <c r="H784" s="403">
        <f>IF(F784="S",SUMIFS('BG 2024'!G:G,'BG 2024'!B:B,'Clasificacion Balance '!D784),0)</f>
        <v>0</v>
      </c>
      <c r="I784" s="403" t="e">
        <f>IF(F784="S",SUMIFS('[226]BG 2023'!J:J,'[226]BG 2023'!K:K,'Clasificacion Balance '!D784),0)</f>
        <v>#VALUE!</v>
      </c>
    </row>
    <row r="785" spans="4:9">
      <c r="D785" s="401">
        <v>130201950020199</v>
      </c>
      <c r="E785" s="396">
        <f t="shared" si="15"/>
        <v>1</v>
      </c>
      <c r="F785" s="397" t="s">
        <v>1465</v>
      </c>
      <c r="G785" s="402" t="s">
        <v>1923</v>
      </c>
      <c r="H785" s="403">
        <f>IF(F785="S",SUMIFS('BG 2024'!G:G,'BG 2024'!B:B,'Clasificacion Balance '!D785),0)</f>
        <v>0</v>
      </c>
      <c r="I785" s="403" t="e">
        <f>IF(F785="S",SUMIFS('[226]BG 2023'!J:J,'[226]BG 2023'!K:K,'Clasificacion Balance '!D785),0)</f>
        <v>#VALUE!</v>
      </c>
    </row>
    <row r="786" spans="4:9">
      <c r="D786" s="401">
        <v>13030</v>
      </c>
      <c r="E786" s="396">
        <f t="shared" si="15"/>
        <v>1</v>
      </c>
      <c r="F786" s="397" t="s">
        <v>1461</v>
      </c>
      <c r="G786" s="402" t="s">
        <v>893</v>
      </c>
      <c r="H786" s="403">
        <f>IF(F786="S",SUMIFS('BG 2024'!G:G,'BG 2024'!B:B,'Clasificacion Balance '!D786),0)</f>
        <v>0</v>
      </c>
      <c r="I786" s="403">
        <f>IF(F786="S",SUMIFS('[226]BG 2023'!J:J,'[226]BG 2023'!K:K,'Clasificacion Balance '!D786),0)</f>
        <v>0</v>
      </c>
    </row>
    <row r="787" spans="4:9">
      <c r="D787" s="401">
        <v>13030197</v>
      </c>
      <c r="E787" s="396">
        <f t="shared" si="15"/>
        <v>1</v>
      </c>
      <c r="F787" s="397" t="s">
        <v>1461</v>
      </c>
      <c r="G787" s="402" t="s">
        <v>893</v>
      </c>
      <c r="H787" s="403">
        <f>IF(F787="S",SUMIFS('BG 2024'!G:G,'BG 2024'!B:B,'Clasificacion Balance '!D787),0)</f>
        <v>0</v>
      </c>
      <c r="I787" s="403">
        <f>IF(F787="S",SUMIFS('[226]BG 2023'!J:J,'[226]BG 2023'!K:K,'Clasificacion Balance '!D787),0)</f>
        <v>0</v>
      </c>
    </row>
    <row r="788" spans="4:9">
      <c r="D788" s="401">
        <v>13030197001</v>
      </c>
      <c r="E788" s="396">
        <f t="shared" si="15"/>
        <v>1</v>
      </c>
      <c r="F788" s="397" t="s">
        <v>1461</v>
      </c>
      <c r="G788" s="402" t="s">
        <v>894</v>
      </c>
      <c r="H788" s="403">
        <f>IF(F788="S",SUMIFS('BG 2024'!G:G,'BG 2024'!B:B,'Clasificacion Balance '!D788),0)</f>
        <v>0</v>
      </c>
      <c r="I788" s="403">
        <f>IF(F788="S",SUMIFS('[226]BG 2023'!J:J,'[226]BG 2023'!K:K,'Clasificacion Balance '!D788),0)</f>
        <v>0</v>
      </c>
    </row>
    <row r="789" spans="4:9">
      <c r="D789" s="401">
        <v>1303019700101</v>
      </c>
      <c r="E789" s="396">
        <f t="shared" si="15"/>
        <v>1</v>
      </c>
      <c r="F789" s="397" t="s">
        <v>1461</v>
      </c>
      <c r="G789" s="402" t="s">
        <v>894</v>
      </c>
      <c r="H789" s="403">
        <f>IF(F789="S",SUMIFS('BG 2024'!G:G,'BG 2024'!B:B,'Clasificacion Balance '!D789),0)</f>
        <v>0</v>
      </c>
      <c r="I789" s="403">
        <f>IF(F789="S",SUMIFS('[226]BG 2023'!J:J,'[226]BG 2023'!K:K,'Clasificacion Balance '!D789),0)</f>
        <v>0</v>
      </c>
    </row>
    <row r="790" spans="4:9">
      <c r="D790" s="401">
        <v>130301970010101</v>
      </c>
      <c r="E790" s="396">
        <f t="shared" si="15"/>
        <v>1</v>
      </c>
      <c r="F790" s="397" t="s">
        <v>1465</v>
      </c>
      <c r="G790" s="402" t="s">
        <v>895</v>
      </c>
      <c r="H790" s="403">
        <f>IF(F790="S",SUMIFS('BG 2024'!G:G,'BG 2024'!B:B,'Clasificacion Balance '!D790),0)</f>
        <v>0</v>
      </c>
      <c r="I790" s="403" t="e">
        <f>IF(F790="S",SUMIFS('[226]BG 2023'!J:J,'[226]BG 2023'!K:K,'Clasificacion Balance '!D790),0)</f>
        <v>#VALUE!</v>
      </c>
    </row>
    <row r="791" spans="4:9">
      <c r="D791" s="401">
        <v>130301970010199</v>
      </c>
      <c r="E791" s="396">
        <f t="shared" si="15"/>
        <v>1</v>
      </c>
      <c r="F791" s="397" t="s">
        <v>1465</v>
      </c>
      <c r="G791" s="402" t="s">
        <v>896</v>
      </c>
      <c r="H791" s="403">
        <f>IF(F791="S",SUMIFS('BG 2024'!G:G,'BG 2024'!B:B,'Clasificacion Balance '!D791),0)</f>
        <v>0</v>
      </c>
      <c r="I791" s="403" t="e">
        <f>IF(F791="S",SUMIFS('[226]BG 2023'!J:J,'[226]BG 2023'!K:K,'Clasificacion Balance '!D791),0)</f>
        <v>#VALUE!</v>
      </c>
    </row>
    <row r="792" spans="4:9">
      <c r="D792" s="401">
        <v>13040</v>
      </c>
      <c r="E792" s="396">
        <f t="shared" si="15"/>
        <v>1</v>
      </c>
      <c r="F792" s="397" t="s">
        <v>1461</v>
      </c>
      <c r="G792" s="402" t="s">
        <v>897</v>
      </c>
      <c r="H792" s="403">
        <f>IF(F792="S",SUMIFS('BG 2024'!G:G,'BG 2024'!B:B,'Clasificacion Balance '!D792),0)</f>
        <v>0</v>
      </c>
      <c r="I792" s="403">
        <f>IF(F792="S",SUMIFS('[226]BG 2023'!J:J,'[226]BG 2023'!K:K,'Clasificacion Balance '!D792),0)</f>
        <v>0</v>
      </c>
    </row>
    <row r="793" spans="4:9">
      <c r="D793" s="401">
        <v>13040199</v>
      </c>
      <c r="E793" s="396">
        <f t="shared" si="15"/>
        <v>1</v>
      </c>
      <c r="F793" s="397" t="s">
        <v>1461</v>
      </c>
      <c r="G793" s="402" t="s">
        <v>898</v>
      </c>
      <c r="H793" s="403">
        <f>IF(F793="S",SUMIFS('BG 2024'!G:G,'BG 2024'!B:B,'Clasificacion Balance '!D793),0)</f>
        <v>0</v>
      </c>
      <c r="I793" s="403">
        <f>IF(F793="S",SUMIFS('[226]BG 2023'!J:J,'[226]BG 2023'!K:K,'Clasificacion Balance '!D793),0)</f>
        <v>0</v>
      </c>
    </row>
    <row r="794" spans="4:9">
      <c r="D794" s="401">
        <v>13040199001</v>
      </c>
      <c r="E794" s="396">
        <f t="shared" si="15"/>
        <v>1</v>
      </c>
      <c r="F794" s="397" t="s">
        <v>1461</v>
      </c>
      <c r="G794" s="402" t="s">
        <v>898</v>
      </c>
      <c r="H794" s="403">
        <f>IF(F794="S",SUMIFS('BG 2024'!G:G,'BG 2024'!B:B,'Clasificacion Balance '!D794),0)</f>
        <v>0</v>
      </c>
      <c r="I794" s="403">
        <f>IF(F794="S",SUMIFS('[226]BG 2023'!J:J,'[226]BG 2023'!K:K,'Clasificacion Balance '!D794),0)</f>
        <v>0</v>
      </c>
    </row>
    <row r="795" spans="4:9">
      <c r="D795" s="401">
        <v>1304019900101</v>
      </c>
      <c r="E795" s="396">
        <f t="shared" si="15"/>
        <v>1</v>
      </c>
      <c r="F795" s="397" t="s">
        <v>1461</v>
      </c>
      <c r="G795" s="402" t="s">
        <v>899</v>
      </c>
      <c r="H795" s="403">
        <f>IF(F795="S",SUMIFS('BG 2024'!G:G,'BG 2024'!B:B,'Clasificacion Balance '!D795),0)</f>
        <v>0</v>
      </c>
      <c r="I795" s="403">
        <f>IF(F795="S",SUMIFS('[226]BG 2023'!J:J,'[226]BG 2023'!K:K,'Clasificacion Balance '!D795),0)</f>
        <v>0</v>
      </c>
    </row>
    <row r="796" spans="4:9">
      <c r="D796" s="401">
        <v>130401990010101</v>
      </c>
      <c r="E796" s="396">
        <f t="shared" si="15"/>
        <v>1</v>
      </c>
      <c r="F796" s="397" t="s">
        <v>1465</v>
      </c>
      <c r="G796" s="402" t="s">
        <v>1926</v>
      </c>
      <c r="H796" s="403">
        <f>IF(F796="S",SUMIFS('BG 2024'!G:G,'BG 2024'!B:B,'Clasificacion Balance '!D796),0)</f>
        <v>0</v>
      </c>
      <c r="I796" s="403" t="e">
        <f>IF(F796="S",SUMIFS('[226]BG 2023'!J:J,'[226]BG 2023'!K:K,'Clasificacion Balance '!D796),0)</f>
        <v>#VALUE!</v>
      </c>
    </row>
    <row r="797" spans="4:9">
      <c r="D797" s="401">
        <v>130401990010199</v>
      </c>
      <c r="E797" s="396">
        <f t="shared" si="15"/>
        <v>1</v>
      </c>
      <c r="F797" s="397" t="s">
        <v>1465</v>
      </c>
      <c r="G797" s="402" t="s">
        <v>900</v>
      </c>
      <c r="H797" s="403">
        <f>IF(F797="S",SUMIFS('BG 2024'!G:G,'BG 2024'!B:B,'Clasificacion Balance '!D797),0)</f>
        <v>0</v>
      </c>
      <c r="I797" s="403" t="e">
        <f>IF(F797="S",SUMIFS('[226]BG 2023'!J:J,'[226]BG 2023'!K:K,'Clasificacion Balance '!D797),0)</f>
        <v>#VALUE!</v>
      </c>
    </row>
    <row r="798" spans="4:9">
      <c r="D798" s="401">
        <v>1304019900102</v>
      </c>
      <c r="E798" s="396">
        <f t="shared" si="15"/>
        <v>1</v>
      </c>
      <c r="F798" s="397" t="s">
        <v>1461</v>
      </c>
      <c r="G798" s="402" t="s">
        <v>901</v>
      </c>
      <c r="H798" s="403">
        <f>IF(F798="S",SUMIFS('BG 2024'!G:G,'BG 2024'!B:B,'Clasificacion Balance '!D798),0)</f>
        <v>0</v>
      </c>
      <c r="I798" s="403">
        <f>IF(F798="S",SUMIFS('[226]BG 2023'!J:J,'[226]BG 2023'!K:K,'Clasificacion Balance '!D798),0)</f>
        <v>0</v>
      </c>
    </row>
    <row r="799" spans="4:9">
      <c r="D799" s="401">
        <v>130401990010201</v>
      </c>
      <c r="E799" s="396">
        <f t="shared" si="15"/>
        <v>1</v>
      </c>
      <c r="F799" s="397" t="s">
        <v>1465</v>
      </c>
      <c r="G799" s="402" t="s">
        <v>902</v>
      </c>
      <c r="H799" s="403">
        <f>IF(F799="S",SUMIFS('BG 2024'!G:G,'BG 2024'!B:B,'Clasificacion Balance '!D799),0)</f>
        <v>0</v>
      </c>
      <c r="I799" s="403" t="e">
        <f>IF(F799="S",SUMIFS('[226]BG 2023'!J:J,'[226]BG 2023'!K:K,'Clasificacion Balance '!D799),0)</f>
        <v>#VALUE!</v>
      </c>
    </row>
    <row r="800" spans="4:9">
      <c r="D800" s="401">
        <v>130401990010299</v>
      </c>
      <c r="E800" s="396">
        <f t="shared" si="15"/>
        <v>1</v>
      </c>
      <c r="F800" s="397" t="s">
        <v>1465</v>
      </c>
      <c r="G800" s="402" t="s">
        <v>1927</v>
      </c>
      <c r="H800" s="403">
        <f>IF(F800="S",SUMIFS('BG 2024'!G:G,'BG 2024'!B:B,'Clasificacion Balance '!D800),0)</f>
        <v>0</v>
      </c>
      <c r="I800" s="403" t="e">
        <f>IF(F800="S",SUMIFS('[226]BG 2023'!J:J,'[226]BG 2023'!K:K,'Clasificacion Balance '!D800),0)</f>
        <v>#VALUE!</v>
      </c>
    </row>
    <row r="801" spans="4:9">
      <c r="D801" s="401">
        <v>13040201</v>
      </c>
      <c r="E801" s="396">
        <f t="shared" si="15"/>
        <v>1</v>
      </c>
      <c r="F801" s="397" t="s">
        <v>1461</v>
      </c>
      <c r="G801" s="402" t="s">
        <v>1928</v>
      </c>
      <c r="H801" s="403">
        <f>IF(F801="S",SUMIFS('BG 2024'!G:G,'BG 2024'!B:B,'Clasificacion Balance '!D801),0)</f>
        <v>0</v>
      </c>
      <c r="I801" s="403">
        <f>IF(F801="S",SUMIFS('[226]BG 2023'!J:J,'[226]BG 2023'!K:K,'Clasificacion Balance '!D801),0)</f>
        <v>0</v>
      </c>
    </row>
    <row r="802" spans="4:9">
      <c r="D802" s="401">
        <v>13040201001</v>
      </c>
      <c r="E802" s="396">
        <f t="shared" si="15"/>
        <v>1</v>
      </c>
      <c r="F802" s="397" t="s">
        <v>1461</v>
      </c>
      <c r="G802" s="402" t="s">
        <v>1929</v>
      </c>
      <c r="H802" s="403">
        <f>IF(F802="S",SUMIFS('BG 2024'!G:G,'BG 2024'!B:B,'Clasificacion Balance '!D802),0)</f>
        <v>0</v>
      </c>
      <c r="I802" s="403">
        <f>IF(F802="S",SUMIFS('[226]BG 2023'!J:J,'[226]BG 2023'!K:K,'Clasificacion Balance '!D802),0)</f>
        <v>0</v>
      </c>
    </row>
    <row r="803" spans="4:9">
      <c r="D803" s="401">
        <v>1304020100101</v>
      </c>
      <c r="E803" s="396">
        <f t="shared" si="15"/>
        <v>1</v>
      </c>
      <c r="F803" s="397" t="s">
        <v>1461</v>
      </c>
      <c r="G803" s="402" t="s">
        <v>1929</v>
      </c>
      <c r="H803" s="403">
        <f>IF(F803="S",SUMIFS('BG 2024'!G:G,'BG 2024'!B:B,'Clasificacion Balance '!D803),0)</f>
        <v>0</v>
      </c>
      <c r="I803" s="403">
        <f>IF(F803="S",SUMIFS('[226]BG 2023'!J:J,'[226]BG 2023'!K:K,'Clasificacion Balance '!D803),0)</f>
        <v>0</v>
      </c>
    </row>
    <row r="804" spans="4:9">
      <c r="D804" s="401">
        <v>130402010010101</v>
      </c>
      <c r="E804" s="396">
        <f t="shared" si="15"/>
        <v>1</v>
      </c>
      <c r="F804" s="397" t="s">
        <v>1465</v>
      </c>
      <c r="G804" s="402" t="s">
        <v>1930</v>
      </c>
      <c r="H804" s="403">
        <f>IF(F804="S",SUMIFS('BG 2024'!G:G,'BG 2024'!B:B,'Clasificacion Balance '!D804),0)</f>
        <v>0</v>
      </c>
      <c r="I804" s="403" t="e">
        <f>IF(F804="S",SUMIFS('[226]BG 2023'!J:J,'[226]BG 2023'!K:K,'Clasificacion Balance '!D804),0)</f>
        <v>#VALUE!</v>
      </c>
    </row>
    <row r="805" spans="4:9">
      <c r="D805" s="401">
        <v>130402010010199</v>
      </c>
      <c r="E805" s="396">
        <f t="shared" si="15"/>
        <v>1</v>
      </c>
      <c r="F805" s="397" t="s">
        <v>1465</v>
      </c>
      <c r="G805" s="402" t="s">
        <v>1931</v>
      </c>
      <c r="H805" s="403">
        <f>IF(F805="S",SUMIFS('BG 2024'!G:G,'BG 2024'!B:B,'Clasificacion Balance '!D805),0)</f>
        <v>0</v>
      </c>
      <c r="I805" s="403" t="e">
        <f>IF(F805="S",SUMIFS('[226]BG 2023'!J:J,'[226]BG 2023'!K:K,'Clasificacion Balance '!D805),0)</f>
        <v>#VALUE!</v>
      </c>
    </row>
    <row r="806" spans="4:9">
      <c r="D806" s="401">
        <v>13040203</v>
      </c>
      <c r="E806" s="396">
        <f t="shared" si="15"/>
        <v>1</v>
      </c>
      <c r="F806" s="397" t="s">
        <v>1461</v>
      </c>
      <c r="G806" s="402" t="s">
        <v>903</v>
      </c>
      <c r="H806" s="403">
        <f>IF(F806="S",SUMIFS('BG 2024'!G:G,'BG 2024'!B:B,'Clasificacion Balance '!D806),0)</f>
        <v>0</v>
      </c>
      <c r="I806" s="403">
        <f>IF(F806="S",SUMIFS('[226]BG 2023'!J:J,'[226]BG 2023'!K:K,'Clasificacion Balance '!D806),0)</f>
        <v>0</v>
      </c>
    </row>
    <row r="807" spans="4:9">
      <c r="D807" s="401">
        <v>13040203001</v>
      </c>
      <c r="E807" s="396">
        <f t="shared" si="15"/>
        <v>1</v>
      </c>
      <c r="F807" s="397" t="s">
        <v>1461</v>
      </c>
      <c r="G807" s="402" t="s">
        <v>904</v>
      </c>
      <c r="H807" s="403">
        <f>IF(F807="S",SUMIFS('BG 2024'!G:G,'BG 2024'!B:B,'Clasificacion Balance '!D807),0)</f>
        <v>0</v>
      </c>
      <c r="I807" s="403">
        <f>IF(F807="S",SUMIFS('[226]BG 2023'!J:J,'[226]BG 2023'!K:K,'Clasificacion Balance '!D807),0)</f>
        <v>0</v>
      </c>
    </row>
    <row r="808" spans="4:9">
      <c r="D808" s="401">
        <v>1304020300101</v>
      </c>
      <c r="E808" s="396">
        <f t="shared" ref="E808:E871" si="16">+COUNTIF($D:$D,D808)</f>
        <v>1</v>
      </c>
      <c r="F808" s="397" t="s">
        <v>1461</v>
      </c>
      <c r="G808" s="402" t="s">
        <v>1932</v>
      </c>
      <c r="H808" s="403">
        <f>IF(F808="S",SUMIFS('BG 2024'!G:G,'BG 2024'!B:B,'Clasificacion Balance '!D808),0)</f>
        <v>0</v>
      </c>
      <c r="I808" s="403">
        <f>IF(F808="S",SUMIFS('[226]BG 2023'!J:J,'[226]BG 2023'!K:K,'Clasificacion Balance '!D808),0)</f>
        <v>0</v>
      </c>
    </row>
    <row r="809" spans="4:9">
      <c r="D809" s="401">
        <v>130402030010101</v>
      </c>
      <c r="E809" s="396">
        <f t="shared" si="16"/>
        <v>1</v>
      </c>
      <c r="F809" s="397" t="s">
        <v>1465</v>
      </c>
      <c r="G809" s="402" t="s">
        <v>1933</v>
      </c>
      <c r="H809" s="403">
        <f>IF(F809="S",SUMIFS('BG 2024'!G:G,'BG 2024'!B:B,'Clasificacion Balance '!D809),0)</f>
        <v>0</v>
      </c>
      <c r="I809" s="403" t="e">
        <f>IF(F809="S",SUMIFS('[226]BG 2023'!J:J,'[226]BG 2023'!K:K,'Clasificacion Balance '!D809),0)</f>
        <v>#VALUE!</v>
      </c>
    </row>
    <row r="810" spans="4:9">
      <c r="D810" s="401">
        <v>130402030010199</v>
      </c>
      <c r="E810" s="396">
        <f t="shared" si="16"/>
        <v>1</v>
      </c>
      <c r="F810" s="397" t="s">
        <v>1465</v>
      </c>
      <c r="G810" s="402" t="s">
        <v>1934</v>
      </c>
      <c r="H810" s="403">
        <f>IF(F810="S",SUMIFS('BG 2024'!G:G,'BG 2024'!B:B,'Clasificacion Balance '!D810),0)</f>
        <v>0</v>
      </c>
      <c r="I810" s="403" t="e">
        <f>IF(F810="S",SUMIFS('[226]BG 2023'!J:J,'[226]BG 2023'!K:K,'Clasificacion Balance '!D810),0)</f>
        <v>#VALUE!</v>
      </c>
    </row>
    <row r="811" spans="4:9">
      <c r="D811" s="401">
        <v>1304020300102</v>
      </c>
      <c r="E811" s="396">
        <f t="shared" si="16"/>
        <v>1</v>
      </c>
      <c r="F811" s="397" t="s">
        <v>1461</v>
      </c>
      <c r="G811" s="402" t="s">
        <v>1935</v>
      </c>
      <c r="H811" s="403">
        <f>IF(F811="S",SUMIFS('BG 2024'!G:G,'BG 2024'!B:B,'Clasificacion Balance '!D811),0)</f>
        <v>0</v>
      </c>
      <c r="I811" s="403">
        <f>IF(F811="S",SUMIFS('[226]BG 2023'!J:J,'[226]BG 2023'!K:K,'Clasificacion Balance '!D811),0)</f>
        <v>0</v>
      </c>
    </row>
    <row r="812" spans="4:9">
      <c r="D812" s="401">
        <v>130402030010201</v>
      </c>
      <c r="E812" s="396">
        <f t="shared" si="16"/>
        <v>1</v>
      </c>
      <c r="F812" s="397" t="s">
        <v>1465</v>
      </c>
      <c r="G812" s="402" t="s">
        <v>1936</v>
      </c>
      <c r="H812" s="403">
        <f>IF(F812="S",SUMIFS('BG 2024'!G:G,'BG 2024'!B:B,'Clasificacion Balance '!D812),0)</f>
        <v>0</v>
      </c>
      <c r="I812" s="403" t="e">
        <f>IF(F812="S",SUMIFS('[226]BG 2023'!J:J,'[226]BG 2023'!K:K,'Clasificacion Balance '!D812),0)</f>
        <v>#VALUE!</v>
      </c>
    </row>
    <row r="813" spans="4:9">
      <c r="D813" s="401">
        <v>130402030010299</v>
      </c>
      <c r="E813" s="396">
        <f t="shared" si="16"/>
        <v>1</v>
      </c>
      <c r="F813" s="397" t="s">
        <v>1465</v>
      </c>
      <c r="G813" s="402" t="s">
        <v>1937</v>
      </c>
      <c r="H813" s="403">
        <f>IF(F813="S",SUMIFS('BG 2024'!G:G,'BG 2024'!B:B,'Clasificacion Balance '!D813),0)</f>
        <v>0</v>
      </c>
      <c r="I813" s="403" t="e">
        <f>IF(F813="S",SUMIFS('[226]BG 2023'!J:J,'[226]BG 2023'!K:K,'Clasificacion Balance '!D813),0)</f>
        <v>#VALUE!</v>
      </c>
    </row>
    <row r="814" spans="4:9">
      <c r="D814" s="401">
        <v>1304020300103</v>
      </c>
      <c r="E814" s="396">
        <f t="shared" si="16"/>
        <v>1</v>
      </c>
      <c r="F814" s="397" t="s">
        <v>1461</v>
      </c>
      <c r="G814" s="402" t="s">
        <v>1938</v>
      </c>
      <c r="H814" s="403">
        <f>IF(F814="S",SUMIFS('BG 2024'!G:G,'BG 2024'!B:B,'Clasificacion Balance '!D814),0)</f>
        <v>0</v>
      </c>
      <c r="I814" s="403">
        <f>IF(F814="S",SUMIFS('[226]BG 2023'!J:J,'[226]BG 2023'!K:K,'Clasificacion Balance '!D814),0)</f>
        <v>0</v>
      </c>
    </row>
    <row r="815" spans="4:9">
      <c r="D815" s="401">
        <v>130402030010301</v>
      </c>
      <c r="E815" s="396">
        <f t="shared" si="16"/>
        <v>1</v>
      </c>
      <c r="F815" s="397" t="s">
        <v>1465</v>
      </c>
      <c r="G815" s="402" t="s">
        <v>1939</v>
      </c>
      <c r="H815" s="403">
        <f>IF(F815="S",SUMIFS('BG 2024'!G:G,'BG 2024'!B:B,'Clasificacion Balance '!D815),0)</f>
        <v>0</v>
      </c>
      <c r="I815" s="403" t="e">
        <f>IF(F815="S",SUMIFS('[226]BG 2023'!J:J,'[226]BG 2023'!K:K,'Clasificacion Balance '!D815),0)</f>
        <v>#VALUE!</v>
      </c>
    </row>
    <row r="816" spans="4:9">
      <c r="D816" s="401">
        <v>130402030010399</v>
      </c>
      <c r="E816" s="396">
        <f t="shared" si="16"/>
        <v>1</v>
      </c>
      <c r="F816" s="397" t="s">
        <v>1465</v>
      </c>
      <c r="G816" s="402" t="s">
        <v>1940</v>
      </c>
      <c r="H816" s="403">
        <f>IF(F816="S",SUMIFS('BG 2024'!G:G,'BG 2024'!B:B,'Clasificacion Balance '!D816),0)</f>
        <v>0</v>
      </c>
      <c r="I816" s="403" t="e">
        <f>IF(F816="S",SUMIFS('[226]BG 2023'!J:J,'[226]BG 2023'!K:K,'Clasificacion Balance '!D816),0)</f>
        <v>#VALUE!</v>
      </c>
    </row>
    <row r="817" spans="4:10">
      <c r="D817" s="401">
        <v>1304020300104</v>
      </c>
      <c r="E817" s="396">
        <f t="shared" si="16"/>
        <v>1</v>
      </c>
      <c r="F817" s="397" t="s">
        <v>1461</v>
      </c>
      <c r="G817" s="402" t="s">
        <v>1941</v>
      </c>
      <c r="H817" s="403">
        <f>IF(F817="S",SUMIFS('BG 2024'!G:G,'BG 2024'!B:B,'Clasificacion Balance '!D817),0)</f>
        <v>0</v>
      </c>
      <c r="I817" s="403">
        <f>IF(F817="S",SUMIFS('[226]BG 2023'!J:J,'[226]BG 2023'!K:K,'Clasificacion Balance '!D817),0)</f>
        <v>0</v>
      </c>
    </row>
    <row r="818" spans="4:10">
      <c r="D818" s="401">
        <v>130402030010401</v>
      </c>
      <c r="E818" s="396">
        <f t="shared" si="16"/>
        <v>1</v>
      </c>
      <c r="F818" s="397" t="s">
        <v>1465</v>
      </c>
      <c r="G818" s="402" t="s">
        <v>1942</v>
      </c>
      <c r="H818" s="403">
        <f>IF(F818="S",SUMIFS('BG 2024'!G:G,'BG 2024'!B:B,'Clasificacion Balance '!D818),0)</f>
        <v>0</v>
      </c>
      <c r="I818" s="403" t="e">
        <f>IF(F818="S",SUMIFS('[226]BG 2023'!J:J,'[226]BG 2023'!K:K,'Clasificacion Balance '!D818),0)</f>
        <v>#VALUE!</v>
      </c>
    </row>
    <row r="819" spans="4:10">
      <c r="D819" s="401">
        <v>130402030010499</v>
      </c>
      <c r="E819" s="396">
        <f t="shared" si="16"/>
        <v>1</v>
      </c>
      <c r="F819" s="397" t="s">
        <v>1465</v>
      </c>
      <c r="G819" s="402" t="s">
        <v>1943</v>
      </c>
      <c r="H819" s="403">
        <f>IF(F819="S",SUMIFS('BG 2024'!G:G,'BG 2024'!B:B,'Clasificacion Balance '!D819),0)</f>
        <v>0</v>
      </c>
      <c r="I819" s="403" t="e">
        <f>IF(F819="S",SUMIFS('[226]BG 2023'!J:J,'[226]BG 2023'!K:K,'Clasificacion Balance '!D819),0)</f>
        <v>#VALUE!</v>
      </c>
    </row>
    <row r="820" spans="4:10">
      <c r="D820" s="401">
        <v>1304020300105</v>
      </c>
      <c r="E820" s="396">
        <f t="shared" si="16"/>
        <v>1</v>
      </c>
      <c r="F820" s="397" t="s">
        <v>1461</v>
      </c>
      <c r="G820" s="402" t="s">
        <v>1944</v>
      </c>
      <c r="H820" s="403">
        <f>IF(F820="S",SUMIFS('BG 2024'!G:G,'BG 2024'!B:B,'Clasificacion Balance '!D820),0)</f>
        <v>0</v>
      </c>
      <c r="I820" s="403">
        <f>IF(F820="S",SUMIFS('[226]BG 2023'!J:J,'[226]BG 2023'!K:K,'Clasificacion Balance '!D820),0)</f>
        <v>0</v>
      </c>
    </row>
    <row r="821" spans="4:10">
      <c r="D821" s="401">
        <v>130402030010501</v>
      </c>
      <c r="E821" s="396">
        <f t="shared" si="16"/>
        <v>1</v>
      </c>
      <c r="F821" s="397" t="s">
        <v>1465</v>
      </c>
      <c r="G821" s="402" t="s">
        <v>1945</v>
      </c>
      <c r="H821" s="403">
        <f>IF(F821="S",SUMIFS('BG 2024'!G:G,'BG 2024'!B:B,'Clasificacion Balance '!D821),0)</f>
        <v>0</v>
      </c>
      <c r="I821" s="403" t="e">
        <f>IF(F821="S",SUMIFS('[226]BG 2023'!J:J,'[226]BG 2023'!K:K,'Clasificacion Balance '!D821),0)</f>
        <v>#VALUE!</v>
      </c>
    </row>
    <row r="822" spans="4:10">
      <c r="D822" s="401">
        <v>130402030010599</v>
      </c>
      <c r="E822" s="396">
        <f t="shared" si="16"/>
        <v>1</v>
      </c>
      <c r="F822" s="397" t="s">
        <v>1465</v>
      </c>
      <c r="G822" s="402" t="s">
        <v>1946</v>
      </c>
      <c r="H822" s="403">
        <f>IF(F822="S",SUMIFS('BG 2024'!G:G,'BG 2024'!B:B,'Clasificacion Balance '!D822),0)</f>
        <v>0</v>
      </c>
      <c r="I822" s="403" t="e">
        <f>IF(F822="S",SUMIFS('[226]BG 2023'!J:J,'[226]BG 2023'!K:K,'Clasificacion Balance '!D822),0)</f>
        <v>#VALUE!</v>
      </c>
    </row>
    <row r="823" spans="4:10">
      <c r="D823" s="401">
        <v>1304020300106</v>
      </c>
      <c r="E823" s="396">
        <f t="shared" si="16"/>
        <v>1</v>
      </c>
      <c r="F823" s="397" t="s">
        <v>1461</v>
      </c>
      <c r="G823" s="402" t="s">
        <v>607</v>
      </c>
      <c r="H823" s="403">
        <f>IF(F823="S",SUMIFS('BG 2024'!G:G,'BG 2024'!B:B,'Clasificacion Balance '!D823),0)</f>
        <v>0</v>
      </c>
      <c r="I823" s="403">
        <f>IF(F823="S",SUMIFS('[226]BG 2023'!J:J,'[226]BG 2023'!K:K,'Clasificacion Balance '!D823),0)</f>
        <v>0</v>
      </c>
    </row>
    <row r="824" spans="4:10">
      <c r="D824" s="401">
        <v>130402030010601</v>
      </c>
      <c r="E824" s="396">
        <f t="shared" si="16"/>
        <v>1</v>
      </c>
      <c r="F824" s="397" t="s">
        <v>1465</v>
      </c>
      <c r="G824" s="402" t="s">
        <v>1947</v>
      </c>
      <c r="H824" s="403">
        <f>IF(F824="S",SUMIFS('BG 2024'!G:G,'BG 2024'!B:B,'Clasificacion Balance '!D824),0)</f>
        <v>0</v>
      </c>
      <c r="I824" s="403" t="e">
        <f>IF(F824="S",SUMIFS('[226]BG 2023'!J:J,'[226]BG 2023'!K:K,'Clasificacion Balance '!D824),0)</f>
        <v>#VALUE!</v>
      </c>
    </row>
    <row r="825" spans="4:10">
      <c r="D825" s="401">
        <v>130402030010699</v>
      </c>
      <c r="E825" s="396">
        <f t="shared" si="16"/>
        <v>1</v>
      </c>
      <c r="F825" s="397" t="s">
        <v>1465</v>
      </c>
      <c r="G825" s="402" t="s">
        <v>905</v>
      </c>
      <c r="H825" s="403">
        <f>IF(F825="S",SUMIFS('BG 2024'!G:G,'BG 2024'!B:B,'Clasificacion Balance '!D825),0)</f>
        <v>168790099</v>
      </c>
      <c r="I825" s="403" t="e">
        <f>IF(F825="S",SUMIFS('[226]BG 2023'!J:J,'[226]BG 2023'!K:K,'Clasificacion Balance '!D825),0)</f>
        <v>#VALUE!</v>
      </c>
      <c r="J825" s="391" t="s">
        <v>229</v>
      </c>
    </row>
    <row r="826" spans="4:10">
      <c r="D826" s="401">
        <v>1304020300107</v>
      </c>
      <c r="E826" s="396">
        <f t="shared" si="16"/>
        <v>1</v>
      </c>
      <c r="F826" s="397" t="s">
        <v>1461</v>
      </c>
      <c r="G826" s="402" t="s">
        <v>906</v>
      </c>
      <c r="H826" s="403">
        <f>IF(F826="S",SUMIFS('BG 2024'!G:G,'BG 2024'!B:B,'Clasificacion Balance '!D826),0)</f>
        <v>0</v>
      </c>
      <c r="I826" s="403">
        <f>IF(F826="S",SUMIFS('[226]BG 2023'!J:J,'[226]BG 2023'!K:K,'Clasificacion Balance '!D826),0)</f>
        <v>0</v>
      </c>
    </row>
    <row r="827" spans="4:10">
      <c r="D827" s="401">
        <v>130402030010701</v>
      </c>
      <c r="E827" s="396">
        <f t="shared" si="16"/>
        <v>1</v>
      </c>
      <c r="F827" s="397" t="s">
        <v>1465</v>
      </c>
      <c r="G827" s="402" t="s">
        <v>1948</v>
      </c>
      <c r="H827" s="403">
        <f>IF(F827="S",SUMIFS('BG 2024'!G:G,'BG 2024'!B:B,'Clasificacion Balance '!D827),0)</f>
        <v>0</v>
      </c>
      <c r="I827" s="403" t="e">
        <f>IF(F827="S",SUMIFS('[226]BG 2023'!J:J,'[226]BG 2023'!K:K,'Clasificacion Balance '!D827),0)</f>
        <v>#VALUE!</v>
      </c>
    </row>
    <row r="828" spans="4:10">
      <c r="D828" s="401">
        <v>130402030010799</v>
      </c>
      <c r="E828" s="396">
        <f t="shared" si="16"/>
        <v>1</v>
      </c>
      <c r="F828" s="397" t="s">
        <v>1465</v>
      </c>
      <c r="G828" s="402" t="s">
        <v>907</v>
      </c>
      <c r="H828" s="403">
        <f>IF(F828="S",SUMIFS('BG 2024'!G:G,'BG 2024'!B:B,'Clasificacion Balance '!D828),0)</f>
        <v>111185</v>
      </c>
      <c r="I828" s="403" t="e">
        <f>IF(F828="S",SUMIFS('[226]BG 2023'!J:J,'[226]BG 2023'!K:K,'Clasificacion Balance '!D828),0)</f>
        <v>#VALUE!</v>
      </c>
      <c r="J828" s="391" t="s">
        <v>211</v>
      </c>
    </row>
    <row r="829" spans="4:10">
      <c r="D829" s="401">
        <v>130402030010801</v>
      </c>
      <c r="E829" s="396">
        <f t="shared" si="16"/>
        <v>1</v>
      </c>
      <c r="F829" s="397" t="s">
        <v>1465</v>
      </c>
      <c r="G829" s="402" t="s">
        <v>1949</v>
      </c>
      <c r="H829" s="403">
        <f>IF(F829="S",SUMIFS('BG 2024'!G:G,'BG 2024'!B:B,'Clasificacion Balance '!D829),0)</f>
        <v>0</v>
      </c>
      <c r="I829" s="403" t="e">
        <f>IF(F829="S",SUMIFS('[226]BG 2023'!J:J,'[226]BG 2023'!K:K,'Clasificacion Balance '!D829),0)</f>
        <v>#VALUE!</v>
      </c>
    </row>
    <row r="830" spans="4:10">
      <c r="D830" s="401">
        <v>130402030010899</v>
      </c>
      <c r="E830" s="396">
        <f t="shared" si="16"/>
        <v>1</v>
      </c>
      <c r="F830" s="397" t="s">
        <v>1465</v>
      </c>
      <c r="G830" s="402" t="s">
        <v>908</v>
      </c>
      <c r="H830" s="403">
        <f>IF(F830="S",SUMIFS('BG 2024'!G:G,'BG 2024'!B:B,'Clasificacion Balance '!D830),0)</f>
        <v>625000</v>
      </c>
      <c r="I830" s="403" t="e">
        <f>IF(F830="S",SUMIFS('[226]BG 2023'!J:J,'[226]BG 2023'!K:K,'Clasificacion Balance '!D830),0)</f>
        <v>#VALUE!</v>
      </c>
      <c r="J830" s="391" t="s">
        <v>211</v>
      </c>
    </row>
    <row r="831" spans="4:10">
      <c r="D831" s="401">
        <v>13040205</v>
      </c>
      <c r="E831" s="396">
        <f t="shared" si="16"/>
        <v>1</v>
      </c>
      <c r="F831" s="397" t="s">
        <v>1461</v>
      </c>
      <c r="G831" s="402" t="s">
        <v>1950</v>
      </c>
      <c r="H831" s="403">
        <f>IF(F831="S",SUMIFS('BG 2024'!G:G,'BG 2024'!B:B,'Clasificacion Balance '!D831),0)</f>
        <v>0</v>
      </c>
      <c r="I831" s="403">
        <f>IF(F831="S",SUMIFS('[226]BG 2023'!J:J,'[226]BG 2023'!K:K,'Clasificacion Balance '!D831),0)</f>
        <v>0</v>
      </c>
    </row>
    <row r="832" spans="4:10">
      <c r="D832" s="401">
        <v>13040205001</v>
      </c>
      <c r="E832" s="396">
        <f t="shared" si="16"/>
        <v>1</v>
      </c>
      <c r="F832" s="397" t="s">
        <v>1461</v>
      </c>
      <c r="G832" s="402" t="s">
        <v>1951</v>
      </c>
      <c r="H832" s="403">
        <f>IF(F832="S",SUMIFS('BG 2024'!G:G,'BG 2024'!B:B,'Clasificacion Balance '!D832),0)</f>
        <v>0</v>
      </c>
      <c r="I832" s="403">
        <f>IF(F832="S",SUMIFS('[226]BG 2023'!J:J,'[226]BG 2023'!K:K,'Clasificacion Balance '!D832),0)</f>
        <v>0</v>
      </c>
    </row>
    <row r="833" spans="4:9">
      <c r="D833" s="401">
        <v>1304020500101</v>
      </c>
      <c r="E833" s="396">
        <f t="shared" si="16"/>
        <v>1</v>
      </c>
      <c r="F833" s="397" t="s">
        <v>1461</v>
      </c>
      <c r="G833" s="402" t="s">
        <v>1951</v>
      </c>
      <c r="H833" s="403">
        <f>IF(F833="S",SUMIFS('BG 2024'!G:G,'BG 2024'!B:B,'Clasificacion Balance '!D833),0)</f>
        <v>0</v>
      </c>
      <c r="I833" s="403">
        <f>IF(F833="S",SUMIFS('[226]BG 2023'!J:J,'[226]BG 2023'!K:K,'Clasificacion Balance '!D833),0)</f>
        <v>0</v>
      </c>
    </row>
    <row r="834" spans="4:9">
      <c r="D834" s="401">
        <v>130402050010101</v>
      </c>
      <c r="E834" s="396">
        <f t="shared" si="16"/>
        <v>1</v>
      </c>
      <c r="F834" s="397" t="s">
        <v>1465</v>
      </c>
      <c r="G834" s="402" t="s">
        <v>1952</v>
      </c>
      <c r="H834" s="403">
        <f>IF(F834="S",SUMIFS('BG 2024'!G:G,'BG 2024'!B:B,'Clasificacion Balance '!D834),0)</f>
        <v>0</v>
      </c>
      <c r="I834" s="403" t="e">
        <f>IF(F834="S",SUMIFS('[226]BG 2023'!J:J,'[226]BG 2023'!K:K,'Clasificacion Balance '!D834),0)</f>
        <v>#VALUE!</v>
      </c>
    </row>
    <row r="835" spans="4:9">
      <c r="D835" s="401">
        <v>130402050010199</v>
      </c>
      <c r="E835" s="396">
        <f t="shared" si="16"/>
        <v>1</v>
      </c>
      <c r="F835" s="397" t="s">
        <v>1465</v>
      </c>
      <c r="G835" s="402" t="s">
        <v>1953</v>
      </c>
      <c r="H835" s="403">
        <f>IF(F835="S",SUMIFS('BG 2024'!G:G,'BG 2024'!B:B,'Clasificacion Balance '!D835),0)</f>
        <v>0</v>
      </c>
      <c r="I835" s="403" t="e">
        <f>IF(F835="S",SUMIFS('[226]BG 2023'!J:J,'[226]BG 2023'!K:K,'Clasificacion Balance '!D835),0)</f>
        <v>#VALUE!</v>
      </c>
    </row>
    <row r="836" spans="4:9">
      <c r="D836" s="401">
        <v>13040205002</v>
      </c>
      <c r="E836" s="396">
        <f t="shared" si="16"/>
        <v>1</v>
      </c>
      <c r="F836" s="397" t="s">
        <v>1461</v>
      </c>
      <c r="G836" s="402" t="s">
        <v>1954</v>
      </c>
      <c r="H836" s="403">
        <f>IF(F836="S",SUMIFS('BG 2024'!G:G,'BG 2024'!B:B,'Clasificacion Balance '!D836),0)</f>
        <v>0</v>
      </c>
      <c r="I836" s="403">
        <f>IF(F836="S",SUMIFS('[226]BG 2023'!J:J,'[226]BG 2023'!K:K,'Clasificacion Balance '!D836),0)</f>
        <v>0</v>
      </c>
    </row>
    <row r="837" spans="4:9">
      <c r="D837" s="401">
        <v>1304020500201</v>
      </c>
      <c r="E837" s="396">
        <f t="shared" si="16"/>
        <v>1</v>
      </c>
      <c r="F837" s="397" t="s">
        <v>1461</v>
      </c>
      <c r="G837" s="402" t="s">
        <v>1954</v>
      </c>
      <c r="H837" s="403">
        <f>IF(F837="S",SUMIFS('BG 2024'!G:G,'BG 2024'!B:B,'Clasificacion Balance '!D837),0)</f>
        <v>0</v>
      </c>
      <c r="I837" s="403">
        <f>IF(F837="S",SUMIFS('[226]BG 2023'!J:J,'[226]BG 2023'!K:K,'Clasificacion Balance '!D837),0)</f>
        <v>0</v>
      </c>
    </row>
    <row r="838" spans="4:9">
      <c r="D838" s="401">
        <v>130402050020101</v>
      </c>
      <c r="E838" s="396">
        <f t="shared" si="16"/>
        <v>1</v>
      </c>
      <c r="F838" s="397" t="s">
        <v>1465</v>
      </c>
      <c r="G838" s="402" t="s">
        <v>1955</v>
      </c>
      <c r="H838" s="403">
        <f>IF(F838="S",SUMIFS('BG 2024'!G:G,'BG 2024'!B:B,'Clasificacion Balance '!D838),0)</f>
        <v>0</v>
      </c>
      <c r="I838" s="403" t="e">
        <f>IF(F838="S",SUMIFS('[226]BG 2023'!J:J,'[226]BG 2023'!K:K,'Clasificacion Balance '!D838),0)</f>
        <v>#VALUE!</v>
      </c>
    </row>
    <row r="839" spans="4:9">
      <c r="D839" s="401">
        <v>130402050020199</v>
      </c>
      <c r="E839" s="396">
        <f t="shared" si="16"/>
        <v>1</v>
      </c>
      <c r="F839" s="397" t="s">
        <v>1465</v>
      </c>
      <c r="G839" s="402" t="s">
        <v>1956</v>
      </c>
      <c r="H839" s="403">
        <f>IF(F839="S",SUMIFS('BG 2024'!G:G,'BG 2024'!B:B,'Clasificacion Balance '!D839),0)</f>
        <v>0</v>
      </c>
      <c r="I839" s="403" t="e">
        <f>IF(F839="S",SUMIFS('[226]BG 2023'!J:J,'[226]BG 2023'!K:K,'Clasificacion Balance '!D839),0)</f>
        <v>#VALUE!</v>
      </c>
    </row>
    <row r="840" spans="4:9">
      <c r="D840" s="401">
        <v>13040207</v>
      </c>
      <c r="E840" s="396">
        <f t="shared" si="16"/>
        <v>1</v>
      </c>
      <c r="F840" s="397" t="s">
        <v>1461</v>
      </c>
      <c r="G840" s="402" t="s">
        <v>1957</v>
      </c>
      <c r="H840" s="403">
        <f>IF(F840="S",SUMIFS('BG 2024'!G:G,'BG 2024'!B:B,'Clasificacion Balance '!D840),0)</f>
        <v>0</v>
      </c>
      <c r="I840" s="403">
        <f>IF(F840="S",SUMIFS('[226]BG 2023'!J:J,'[226]BG 2023'!K:K,'Clasificacion Balance '!D840),0)</f>
        <v>0</v>
      </c>
    </row>
    <row r="841" spans="4:9">
      <c r="D841" s="401">
        <v>13040207001</v>
      </c>
      <c r="E841" s="396">
        <f t="shared" si="16"/>
        <v>1</v>
      </c>
      <c r="F841" s="397" t="s">
        <v>1461</v>
      </c>
      <c r="G841" s="402" t="s">
        <v>1958</v>
      </c>
      <c r="H841" s="403">
        <f>IF(F841="S",SUMIFS('BG 2024'!G:G,'BG 2024'!B:B,'Clasificacion Balance '!D841),0)</f>
        <v>0</v>
      </c>
      <c r="I841" s="403">
        <f>IF(F841="S",SUMIFS('[226]BG 2023'!J:J,'[226]BG 2023'!K:K,'Clasificacion Balance '!D841),0)</f>
        <v>0</v>
      </c>
    </row>
    <row r="842" spans="4:9">
      <c r="D842" s="401">
        <v>1304020700101</v>
      </c>
      <c r="E842" s="396">
        <f t="shared" si="16"/>
        <v>1</v>
      </c>
      <c r="F842" s="397" t="s">
        <v>1461</v>
      </c>
      <c r="G842" s="402" t="s">
        <v>1958</v>
      </c>
      <c r="H842" s="403">
        <f>IF(F842="S",SUMIFS('BG 2024'!G:G,'BG 2024'!B:B,'Clasificacion Balance '!D842),0)</f>
        <v>0</v>
      </c>
      <c r="I842" s="403">
        <f>IF(F842="S",SUMIFS('[226]BG 2023'!J:J,'[226]BG 2023'!K:K,'Clasificacion Balance '!D842),0)</f>
        <v>0</v>
      </c>
    </row>
    <row r="843" spans="4:9">
      <c r="D843" s="401">
        <v>130402070010101</v>
      </c>
      <c r="E843" s="396">
        <f t="shared" si="16"/>
        <v>1</v>
      </c>
      <c r="F843" s="397" t="s">
        <v>1465</v>
      </c>
      <c r="G843" s="402" t="s">
        <v>1959</v>
      </c>
      <c r="H843" s="403">
        <f>IF(F843="S",SUMIFS('BG 2024'!G:G,'BG 2024'!B:B,'Clasificacion Balance '!D843),0)</f>
        <v>0</v>
      </c>
      <c r="I843" s="403" t="e">
        <f>IF(F843="S",SUMIFS('[226]BG 2023'!J:J,'[226]BG 2023'!K:K,'Clasificacion Balance '!D843),0)</f>
        <v>#VALUE!</v>
      </c>
    </row>
    <row r="844" spans="4:9">
      <c r="D844" s="401">
        <v>130402070010199</v>
      </c>
      <c r="E844" s="396">
        <f t="shared" si="16"/>
        <v>1</v>
      </c>
      <c r="F844" s="397" t="s">
        <v>1465</v>
      </c>
      <c r="G844" s="402" t="s">
        <v>1960</v>
      </c>
      <c r="H844" s="403">
        <f>IF(F844="S",SUMIFS('BG 2024'!G:G,'BG 2024'!B:B,'Clasificacion Balance '!D844),0)</f>
        <v>0</v>
      </c>
      <c r="I844" s="403" t="e">
        <f>IF(F844="S",SUMIFS('[226]BG 2023'!J:J,'[226]BG 2023'!K:K,'Clasificacion Balance '!D844),0)</f>
        <v>#VALUE!</v>
      </c>
    </row>
    <row r="845" spans="4:9">
      <c r="D845" s="401">
        <v>13040209</v>
      </c>
      <c r="E845" s="396">
        <f t="shared" si="16"/>
        <v>1</v>
      </c>
      <c r="F845" s="397" t="s">
        <v>1461</v>
      </c>
      <c r="G845" s="402" t="s">
        <v>909</v>
      </c>
      <c r="H845" s="403">
        <f>IF(F845="S",SUMIFS('BG 2024'!G:G,'BG 2024'!B:B,'Clasificacion Balance '!D845),0)</f>
        <v>0</v>
      </c>
      <c r="I845" s="403">
        <f>IF(F845="S",SUMIFS('[226]BG 2023'!J:J,'[226]BG 2023'!K:K,'Clasificacion Balance '!D845),0)</f>
        <v>0</v>
      </c>
    </row>
    <row r="846" spans="4:9">
      <c r="D846" s="401">
        <v>13040209001</v>
      </c>
      <c r="E846" s="396">
        <f t="shared" si="16"/>
        <v>1</v>
      </c>
      <c r="F846" s="397" t="s">
        <v>1461</v>
      </c>
      <c r="G846" s="402" t="s">
        <v>910</v>
      </c>
      <c r="H846" s="403">
        <f>IF(F846="S",SUMIFS('BG 2024'!G:G,'BG 2024'!B:B,'Clasificacion Balance '!D846),0)</f>
        <v>0</v>
      </c>
      <c r="I846" s="403">
        <f>IF(F846="S",SUMIFS('[226]BG 2023'!J:J,'[226]BG 2023'!K:K,'Clasificacion Balance '!D846),0)</f>
        <v>0</v>
      </c>
    </row>
    <row r="847" spans="4:9">
      <c r="D847" s="401">
        <v>1304020900101</v>
      </c>
      <c r="E847" s="396">
        <f t="shared" si="16"/>
        <v>1</v>
      </c>
      <c r="F847" s="397" t="s">
        <v>1461</v>
      </c>
      <c r="G847" s="402" t="s">
        <v>1961</v>
      </c>
      <c r="H847" s="403">
        <f>IF(F847="S",SUMIFS('BG 2024'!G:G,'BG 2024'!B:B,'Clasificacion Balance '!D847),0)</f>
        <v>0</v>
      </c>
      <c r="I847" s="403">
        <f>IF(F847="S",SUMIFS('[226]BG 2023'!J:J,'[226]BG 2023'!K:K,'Clasificacion Balance '!D847),0)</f>
        <v>0</v>
      </c>
    </row>
    <row r="848" spans="4:9">
      <c r="D848" s="401">
        <v>130402090010101</v>
      </c>
      <c r="E848" s="396">
        <f t="shared" si="16"/>
        <v>1</v>
      </c>
      <c r="F848" s="397" t="s">
        <v>1465</v>
      </c>
      <c r="G848" s="402" t="s">
        <v>1962</v>
      </c>
      <c r="H848" s="403">
        <f>IF(F848="S",SUMIFS('BG 2024'!G:G,'BG 2024'!B:B,'Clasificacion Balance '!D848),0)</f>
        <v>0</v>
      </c>
      <c r="I848" s="403" t="e">
        <f>IF(F848="S",SUMIFS('[226]BG 2023'!J:J,'[226]BG 2023'!K:K,'Clasificacion Balance '!D848),0)</f>
        <v>#VALUE!</v>
      </c>
    </row>
    <row r="849" spans="4:10">
      <c r="D849" s="401">
        <v>130402090010199</v>
      </c>
      <c r="E849" s="396">
        <f t="shared" si="16"/>
        <v>1</v>
      </c>
      <c r="F849" s="397" t="s">
        <v>1465</v>
      </c>
      <c r="G849" s="402" t="s">
        <v>1963</v>
      </c>
      <c r="H849" s="403">
        <f>IF(F849="S",SUMIFS('BG 2024'!G:G,'BG 2024'!B:B,'Clasificacion Balance '!D849),0)</f>
        <v>0</v>
      </c>
      <c r="I849" s="403" t="e">
        <f>IF(F849="S",SUMIFS('[226]BG 2023'!J:J,'[226]BG 2023'!K:K,'Clasificacion Balance '!D849),0)</f>
        <v>#VALUE!</v>
      </c>
    </row>
    <row r="850" spans="4:10">
      <c r="D850" s="401">
        <v>1304020900102</v>
      </c>
      <c r="E850" s="396">
        <f t="shared" si="16"/>
        <v>1</v>
      </c>
      <c r="F850" s="397" t="s">
        <v>1461</v>
      </c>
      <c r="G850" s="402" t="s">
        <v>1964</v>
      </c>
      <c r="H850" s="403">
        <f>IF(F850="S",SUMIFS('BG 2024'!G:G,'BG 2024'!B:B,'Clasificacion Balance '!D850),0)</f>
        <v>0</v>
      </c>
      <c r="I850" s="403">
        <f>IF(F850="S",SUMIFS('[226]BG 2023'!J:J,'[226]BG 2023'!K:K,'Clasificacion Balance '!D850),0)</f>
        <v>0</v>
      </c>
    </row>
    <row r="851" spans="4:10">
      <c r="D851" s="401">
        <v>130402090010201</v>
      </c>
      <c r="E851" s="396">
        <f t="shared" si="16"/>
        <v>1</v>
      </c>
      <c r="F851" s="397" t="s">
        <v>1465</v>
      </c>
      <c r="G851" s="402" t="s">
        <v>1965</v>
      </c>
      <c r="H851" s="403">
        <f>IF(F851="S",SUMIFS('BG 2024'!G:G,'BG 2024'!B:B,'Clasificacion Balance '!D851),0)</f>
        <v>0</v>
      </c>
      <c r="I851" s="403" t="e">
        <f>IF(F851="S",SUMIFS('[226]BG 2023'!J:J,'[226]BG 2023'!K:K,'Clasificacion Balance '!D851),0)</f>
        <v>#VALUE!</v>
      </c>
    </row>
    <row r="852" spans="4:10">
      <c r="D852" s="401">
        <v>130402090010299</v>
      </c>
      <c r="E852" s="396">
        <f t="shared" si="16"/>
        <v>1</v>
      </c>
      <c r="F852" s="397" t="s">
        <v>1465</v>
      </c>
      <c r="G852" s="402" t="s">
        <v>1966</v>
      </c>
      <c r="H852" s="403">
        <f>IF(F852="S",SUMIFS('BG 2024'!G:G,'BG 2024'!B:B,'Clasificacion Balance '!D852),0)</f>
        <v>0</v>
      </c>
      <c r="I852" s="403" t="e">
        <f>IF(F852="S",SUMIFS('[226]BG 2023'!J:J,'[226]BG 2023'!K:K,'Clasificacion Balance '!D852),0)</f>
        <v>#VALUE!</v>
      </c>
    </row>
    <row r="853" spans="4:10">
      <c r="D853" s="401">
        <v>1304020900103</v>
      </c>
      <c r="E853" s="396">
        <f t="shared" si="16"/>
        <v>1</v>
      </c>
      <c r="F853" s="397" t="s">
        <v>1461</v>
      </c>
      <c r="G853" s="402" t="s">
        <v>1967</v>
      </c>
      <c r="H853" s="403">
        <f>IF(F853="S",SUMIFS('BG 2024'!G:G,'BG 2024'!B:B,'Clasificacion Balance '!D853),0)</f>
        <v>0</v>
      </c>
      <c r="I853" s="403">
        <f>IF(F853="S",SUMIFS('[226]BG 2023'!J:J,'[226]BG 2023'!K:K,'Clasificacion Balance '!D853),0)</f>
        <v>0</v>
      </c>
    </row>
    <row r="854" spans="4:10">
      <c r="D854" s="401">
        <v>130402090010301</v>
      </c>
      <c r="E854" s="396">
        <f t="shared" si="16"/>
        <v>1</v>
      </c>
      <c r="F854" s="397" t="s">
        <v>1465</v>
      </c>
      <c r="G854" s="402" t="s">
        <v>1968</v>
      </c>
      <c r="H854" s="403">
        <f>IF(F854="S",SUMIFS('BG 2024'!G:G,'BG 2024'!B:B,'Clasificacion Balance '!D854),0)</f>
        <v>0</v>
      </c>
      <c r="I854" s="403" t="e">
        <f>IF(F854="S",SUMIFS('[226]BG 2023'!J:J,'[226]BG 2023'!K:K,'Clasificacion Balance '!D854),0)</f>
        <v>#VALUE!</v>
      </c>
    </row>
    <row r="855" spans="4:10">
      <c r="D855" s="401">
        <v>130402090010399</v>
      </c>
      <c r="E855" s="396">
        <f t="shared" si="16"/>
        <v>1</v>
      </c>
      <c r="F855" s="397" t="s">
        <v>1465</v>
      </c>
      <c r="G855" s="402" t="s">
        <v>1969</v>
      </c>
      <c r="H855" s="403">
        <f>IF(F855="S",SUMIFS('BG 2024'!G:G,'BG 2024'!B:B,'Clasificacion Balance '!D855),0)</f>
        <v>0</v>
      </c>
      <c r="I855" s="403" t="e">
        <f>IF(F855="S",SUMIFS('[226]BG 2023'!J:J,'[226]BG 2023'!K:K,'Clasificacion Balance '!D855),0)</f>
        <v>#VALUE!</v>
      </c>
    </row>
    <row r="856" spans="4:10">
      <c r="D856" s="401">
        <v>1304020900104</v>
      </c>
      <c r="E856" s="396">
        <f t="shared" si="16"/>
        <v>1</v>
      </c>
      <c r="F856" s="397" t="s">
        <v>1461</v>
      </c>
      <c r="G856" s="402" t="s">
        <v>911</v>
      </c>
      <c r="H856" s="403">
        <f>IF(F856="S",SUMIFS('BG 2024'!G:G,'BG 2024'!B:B,'Clasificacion Balance '!D856),0)</f>
        <v>0</v>
      </c>
      <c r="I856" s="403">
        <f>IF(F856="S",SUMIFS('[226]BG 2023'!J:J,'[226]BG 2023'!K:K,'Clasificacion Balance '!D856),0)</f>
        <v>0</v>
      </c>
    </row>
    <row r="857" spans="4:10">
      <c r="D857" s="401">
        <v>130402090010401</v>
      </c>
      <c r="E857" s="396">
        <f t="shared" si="16"/>
        <v>1</v>
      </c>
      <c r="F857" s="397" t="s">
        <v>1465</v>
      </c>
      <c r="G857" s="402" t="s">
        <v>1970</v>
      </c>
      <c r="H857" s="403">
        <f>IF(F857="S",SUMIFS('BG 2024'!G:G,'BG 2024'!B:B,'Clasificacion Balance '!D857),0)</f>
        <v>0</v>
      </c>
      <c r="I857" s="403" t="e">
        <f>IF(F857="S",SUMIFS('[226]BG 2023'!J:J,'[226]BG 2023'!K:K,'Clasificacion Balance '!D857),0)</f>
        <v>#VALUE!</v>
      </c>
    </row>
    <row r="858" spans="4:10">
      <c r="D858" s="401">
        <v>130402090010499</v>
      </c>
      <c r="E858" s="396">
        <f t="shared" si="16"/>
        <v>1</v>
      </c>
      <c r="F858" s="397" t="s">
        <v>1465</v>
      </c>
      <c r="G858" s="402" t="s">
        <v>912</v>
      </c>
      <c r="H858" s="403">
        <f>IF(F858="S",SUMIFS('BG 2024'!G:G,'BG 2024'!B:B,'Clasificacion Balance '!D858),0)</f>
        <v>2805579</v>
      </c>
      <c r="I858" s="403" t="e">
        <f>IF(F858="S",SUMIFS('[226]BG 2023'!J:J,'[226]BG 2023'!K:K,'Clasificacion Balance '!D858),0)</f>
        <v>#VALUE!</v>
      </c>
      <c r="J858" s="391" t="s">
        <v>211</v>
      </c>
    </row>
    <row r="859" spans="4:10">
      <c r="D859" s="401">
        <v>1304020900105</v>
      </c>
      <c r="E859" s="396">
        <f t="shared" si="16"/>
        <v>1</v>
      </c>
      <c r="F859" s="397" t="s">
        <v>1461</v>
      </c>
      <c r="G859" s="402" t="s">
        <v>1971</v>
      </c>
      <c r="H859" s="403">
        <f>IF(F859="S",SUMIFS('BG 2024'!G:G,'BG 2024'!B:B,'Clasificacion Balance '!D859),0)</f>
        <v>0</v>
      </c>
      <c r="I859" s="403">
        <f>IF(F859="S",SUMIFS('[226]BG 2023'!J:J,'[226]BG 2023'!K:K,'Clasificacion Balance '!D859),0)</f>
        <v>0</v>
      </c>
    </row>
    <row r="860" spans="4:10">
      <c r="D860" s="401">
        <v>130402090010501</v>
      </c>
      <c r="E860" s="396">
        <f t="shared" si="16"/>
        <v>1</v>
      </c>
      <c r="F860" s="397" t="s">
        <v>1465</v>
      </c>
      <c r="G860" s="402" t="s">
        <v>1972</v>
      </c>
      <c r="H860" s="403">
        <f>IF(F860="S",SUMIFS('BG 2024'!G:G,'BG 2024'!B:B,'Clasificacion Balance '!D860),0)</f>
        <v>0</v>
      </c>
      <c r="I860" s="403" t="e">
        <f>IF(F860="S",SUMIFS('[226]BG 2023'!J:J,'[226]BG 2023'!K:K,'Clasificacion Balance '!D860),0)</f>
        <v>#VALUE!</v>
      </c>
    </row>
    <row r="861" spans="4:10">
      <c r="D861" s="401">
        <v>130402090010599</v>
      </c>
      <c r="E861" s="396">
        <f t="shared" si="16"/>
        <v>1</v>
      </c>
      <c r="F861" s="397" t="s">
        <v>1465</v>
      </c>
      <c r="G861" s="402" t="s">
        <v>1973</v>
      </c>
      <c r="H861" s="403">
        <f>IF(F861="S",SUMIFS('BG 2024'!G:G,'BG 2024'!B:B,'Clasificacion Balance '!D861),0)</f>
        <v>0</v>
      </c>
      <c r="I861" s="403" t="e">
        <f>IF(F861="S",SUMIFS('[226]BG 2023'!J:J,'[226]BG 2023'!K:K,'Clasificacion Balance '!D861),0)</f>
        <v>#VALUE!</v>
      </c>
    </row>
    <row r="862" spans="4:10">
      <c r="D862" s="401">
        <v>1304020900106</v>
      </c>
      <c r="E862" s="396">
        <f t="shared" si="16"/>
        <v>1</v>
      </c>
      <c r="F862" s="397" t="s">
        <v>1461</v>
      </c>
      <c r="G862" s="402" t="s">
        <v>1974</v>
      </c>
      <c r="H862" s="403">
        <f>IF(F862="S",SUMIFS('BG 2024'!G:G,'BG 2024'!B:B,'Clasificacion Balance '!D862),0)</f>
        <v>0</v>
      </c>
      <c r="I862" s="403">
        <f>IF(F862="S",SUMIFS('[226]BG 2023'!J:J,'[226]BG 2023'!K:K,'Clasificacion Balance '!D862),0)</f>
        <v>0</v>
      </c>
    </row>
    <row r="863" spans="4:10">
      <c r="D863" s="401">
        <v>130402090010601</v>
      </c>
      <c r="E863" s="396">
        <f t="shared" si="16"/>
        <v>1</v>
      </c>
      <c r="F863" s="397" t="s">
        <v>1465</v>
      </c>
      <c r="G863" s="402" t="s">
        <v>1975</v>
      </c>
      <c r="H863" s="403">
        <f>IF(F863="S",SUMIFS('BG 2024'!G:G,'BG 2024'!B:B,'Clasificacion Balance '!D863),0)</f>
        <v>0</v>
      </c>
      <c r="I863" s="403" t="e">
        <f>IF(F863="S",SUMIFS('[226]BG 2023'!J:J,'[226]BG 2023'!K:K,'Clasificacion Balance '!D863),0)</f>
        <v>#VALUE!</v>
      </c>
    </row>
    <row r="864" spans="4:10">
      <c r="D864" s="401">
        <v>130402090010699</v>
      </c>
      <c r="E864" s="396">
        <f t="shared" si="16"/>
        <v>1</v>
      </c>
      <c r="F864" s="397" t="s">
        <v>1465</v>
      </c>
      <c r="G864" s="402" t="s">
        <v>1976</v>
      </c>
      <c r="H864" s="403">
        <f>IF(F864="S",SUMIFS('BG 2024'!G:G,'BG 2024'!B:B,'Clasificacion Balance '!D864),0)</f>
        <v>0</v>
      </c>
      <c r="I864" s="403" t="e">
        <f>IF(F864="S",SUMIFS('[226]BG 2023'!J:J,'[226]BG 2023'!K:K,'Clasificacion Balance '!D864),0)</f>
        <v>#VALUE!</v>
      </c>
    </row>
    <row r="865" spans="4:9">
      <c r="D865" s="401">
        <v>1304020900107</v>
      </c>
      <c r="E865" s="396">
        <f t="shared" si="16"/>
        <v>1</v>
      </c>
      <c r="F865" s="397" t="s">
        <v>1461</v>
      </c>
      <c r="G865" s="402" t="s">
        <v>1977</v>
      </c>
      <c r="H865" s="403">
        <f>IF(F865="S",SUMIFS('BG 2024'!G:G,'BG 2024'!B:B,'Clasificacion Balance '!D865),0)</f>
        <v>0</v>
      </c>
      <c r="I865" s="403">
        <f>IF(F865="S",SUMIFS('[226]BG 2023'!J:J,'[226]BG 2023'!K:K,'Clasificacion Balance '!D865),0)</f>
        <v>0</v>
      </c>
    </row>
    <row r="866" spans="4:9">
      <c r="D866" s="401">
        <v>130402090010701</v>
      </c>
      <c r="E866" s="396">
        <f t="shared" si="16"/>
        <v>1</v>
      </c>
      <c r="F866" s="397" t="s">
        <v>1465</v>
      </c>
      <c r="G866" s="402" t="s">
        <v>1978</v>
      </c>
      <c r="H866" s="403">
        <f>IF(F866="S",SUMIFS('BG 2024'!G:G,'BG 2024'!B:B,'Clasificacion Balance '!D866),0)</f>
        <v>0</v>
      </c>
      <c r="I866" s="403" t="e">
        <f>IF(F866="S",SUMIFS('[226]BG 2023'!J:J,'[226]BG 2023'!K:K,'Clasificacion Balance '!D866),0)</f>
        <v>#VALUE!</v>
      </c>
    </row>
    <row r="867" spans="4:9">
      <c r="D867" s="401">
        <v>130402090010799</v>
      </c>
      <c r="E867" s="396">
        <f t="shared" si="16"/>
        <v>1</v>
      </c>
      <c r="F867" s="397" t="s">
        <v>1465</v>
      </c>
      <c r="G867" s="402" t="s">
        <v>1979</v>
      </c>
      <c r="H867" s="403">
        <f>IF(F867="S",SUMIFS('BG 2024'!G:G,'BG 2024'!B:B,'Clasificacion Balance '!D867),0)</f>
        <v>0</v>
      </c>
      <c r="I867" s="403" t="e">
        <f>IF(F867="S",SUMIFS('[226]BG 2023'!J:J,'[226]BG 2023'!K:K,'Clasificacion Balance '!D867),0)</f>
        <v>#VALUE!</v>
      </c>
    </row>
    <row r="868" spans="4:9">
      <c r="D868" s="401">
        <v>1304020900108</v>
      </c>
      <c r="E868" s="396">
        <f t="shared" si="16"/>
        <v>1</v>
      </c>
      <c r="F868" s="397" t="s">
        <v>1461</v>
      </c>
      <c r="G868" s="402" t="s">
        <v>1980</v>
      </c>
      <c r="H868" s="403">
        <f>IF(F868="S",SUMIFS('BG 2024'!G:G,'BG 2024'!B:B,'Clasificacion Balance '!D868),0)</f>
        <v>0</v>
      </c>
      <c r="I868" s="403">
        <f>IF(F868="S",SUMIFS('[226]BG 2023'!J:J,'[226]BG 2023'!K:K,'Clasificacion Balance '!D868),0)</f>
        <v>0</v>
      </c>
    </row>
    <row r="869" spans="4:9">
      <c r="D869" s="401">
        <v>130402090010801</v>
      </c>
      <c r="E869" s="396">
        <f t="shared" si="16"/>
        <v>1</v>
      </c>
      <c r="F869" s="397" t="s">
        <v>1465</v>
      </c>
      <c r="G869" s="402" t="s">
        <v>1981</v>
      </c>
      <c r="H869" s="403">
        <f>IF(F869="S",SUMIFS('BG 2024'!G:G,'BG 2024'!B:B,'Clasificacion Balance '!D869),0)</f>
        <v>0</v>
      </c>
      <c r="I869" s="403" t="e">
        <f>IF(F869="S",SUMIFS('[226]BG 2023'!J:J,'[226]BG 2023'!K:K,'Clasificacion Balance '!D869),0)</f>
        <v>#VALUE!</v>
      </c>
    </row>
    <row r="870" spans="4:9">
      <c r="D870" s="401">
        <v>130402090010899</v>
      </c>
      <c r="E870" s="396">
        <f t="shared" si="16"/>
        <v>1</v>
      </c>
      <c r="F870" s="397" t="s">
        <v>1465</v>
      </c>
      <c r="G870" s="402" t="s">
        <v>1982</v>
      </c>
      <c r="H870" s="403">
        <f>IF(F870="S",SUMIFS('BG 2024'!G:G,'BG 2024'!B:B,'Clasificacion Balance '!D870),0)</f>
        <v>0</v>
      </c>
      <c r="I870" s="403" t="e">
        <f>IF(F870="S",SUMIFS('[226]BG 2023'!J:J,'[226]BG 2023'!K:K,'Clasificacion Balance '!D870),0)</f>
        <v>#VALUE!</v>
      </c>
    </row>
    <row r="871" spans="4:9">
      <c r="D871" s="401">
        <v>1304020900109</v>
      </c>
      <c r="E871" s="396">
        <f t="shared" si="16"/>
        <v>1</v>
      </c>
      <c r="F871" s="397" t="s">
        <v>1461</v>
      </c>
      <c r="G871" s="402" t="s">
        <v>1983</v>
      </c>
      <c r="H871" s="403">
        <f>IF(F871="S",SUMIFS('BG 2024'!G:G,'BG 2024'!B:B,'Clasificacion Balance '!D871),0)</f>
        <v>0</v>
      </c>
      <c r="I871" s="403">
        <f>IF(F871="S",SUMIFS('[226]BG 2023'!J:J,'[226]BG 2023'!K:K,'Clasificacion Balance '!D871),0)</f>
        <v>0</v>
      </c>
    </row>
    <row r="872" spans="4:9">
      <c r="D872" s="401">
        <v>130402090010901</v>
      </c>
      <c r="E872" s="396">
        <f t="shared" ref="E872:E935" si="17">+COUNTIF($D:$D,D872)</f>
        <v>1</v>
      </c>
      <c r="F872" s="397" t="s">
        <v>1465</v>
      </c>
      <c r="G872" s="402" t="s">
        <v>1984</v>
      </c>
      <c r="H872" s="403">
        <f>IF(F872="S",SUMIFS('BG 2024'!G:G,'BG 2024'!B:B,'Clasificacion Balance '!D872),0)</f>
        <v>0</v>
      </c>
      <c r="I872" s="403" t="e">
        <f>IF(F872="S",SUMIFS('[226]BG 2023'!J:J,'[226]BG 2023'!K:K,'Clasificacion Balance '!D872),0)</f>
        <v>#VALUE!</v>
      </c>
    </row>
    <row r="873" spans="4:9">
      <c r="D873" s="401">
        <v>130402090010999</v>
      </c>
      <c r="E873" s="396">
        <f t="shared" si="17"/>
        <v>1</v>
      </c>
      <c r="F873" s="397" t="s">
        <v>1465</v>
      </c>
      <c r="G873" s="402" t="s">
        <v>1985</v>
      </c>
      <c r="H873" s="403">
        <f>IF(F873="S",SUMIFS('BG 2024'!G:G,'BG 2024'!B:B,'Clasificacion Balance '!D873),0)</f>
        <v>0</v>
      </c>
      <c r="I873" s="403" t="e">
        <f>IF(F873="S",SUMIFS('[226]BG 2023'!J:J,'[226]BG 2023'!K:K,'Clasificacion Balance '!D873),0)</f>
        <v>#VALUE!</v>
      </c>
    </row>
    <row r="874" spans="4:9">
      <c r="D874" s="401">
        <v>1304020900110</v>
      </c>
      <c r="E874" s="396">
        <f t="shared" si="17"/>
        <v>1</v>
      </c>
      <c r="F874" s="397" t="s">
        <v>1461</v>
      </c>
      <c r="G874" s="402" t="s">
        <v>1986</v>
      </c>
      <c r="H874" s="403">
        <f>IF(F874="S",SUMIFS('BG 2024'!G:G,'BG 2024'!B:B,'Clasificacion Balance '!D874),0)</f>
        <v>0</v>
      </c>
      <c r="I874" s="403">
        <f>IF(F874="S",SUMIFS('[226]BG 2023'!J:J,'[226]BG 2023'!K:K,'Clasificacion Balance '!D874),0)</f>
        <v>0</v>
      </c>
    </row>
    <row r="875" spans="4:9">
      <c r="D875" s="401">
        <v>130402090011001</v>
      </c>
      <c r="E875" s="396">
        <f t="shared" si="17"/>
        <v>1</v>
      </c>
      <c r="F875" s="397" t="s">
        <v>1465</v>
      </c>
      <c r="G875" s="402" t="s">
        <v>1987</v>
      </c>
      <c r="H875" s="403">
        <f>IF(F875="S",SUMIFS('BG 2024'!G:G,'BG 2024'!B:B,'Clasificacion Balance '!D875),0)</f>
        <v>0</v>
      </c>
      <c r="I875" s="403" t="e">
        <f>IF(F875="S",SUMIFS('[226]BG 2023'!J:J,'[226]BG 2023'!K:K,'Clasificacion Balance '!D875),0)</f>
        <v>#VALUE!</v>
      </c>
    </row>
    <row r="876" spans="4:9">
      <c r="D876" s="401">
        <v>130402090011099</v>
      </c>
      <c r="E876" s="396">
        <f t="shared" si="17"/>
        <v>1</v>
      </c>
      <c r="F876" s="397" t="s">
        <v>1465</v>
      </c>
      <c r="G876" s="402" t="s">
        <v>1988</v>
      </c>
      <c r="H876" s="403">
        <f>IF(F876="S",SUMIFS('BG 2024'!G:G,'BG 2024'!B:B,'Clasificacion Balance '!D876),0)</f>
        <v>0</v>
      </c>
      <c r="I876" s="403" t="e">
        <f>IF(F876="S",SUMIFS('[226]BG 2023'!J:J,'[226]BG 2023'!K:K,'Clasificacion Balance '!D876),0)</f>
        <v>#VALUE!</v>
      </c>
    </row>
    <row r="877" spans="4:9">
      <c r="D877" s="401">
        <v>1304020900111</v>
      </c>
      <c r="E877" s="396">
        <f t="shared" si="17"/>
        <v>1</v>
      </c>
      <c r="F877" s="397" t="s">
        <v>1461</v>
      </c>
      <c r="G877" s="402" t="s">
        <v>1989</v>
      </c>
      <c r="H877" s="403">
        <f>IF(F877="S",SUMIFS('BG 2024'!G:G,'BG 2024'!B:B,'Clasificacion Balance '!D877),0)</f>
        <v>0</v>
      </c>
      <c r="I877" s="403">
        <f>IF(F877="S",SUMIFS('[226]BG 2023'!J:J,'[226]BG 2023'!K:K,'Clasificacion Balance '!D877),0)</f>
        <v>0</v>
      </c>
    </row>
    <row r="878" spans="4:9">
      <c r="D878" s="401">
        <v>130402090011101</v>
      </c>
      <c r="E878" s="396">
        <f t="shared" si="17"/>
        <v>1</v>
      </c>
      <c r="F878" s="397" t="s">
        <v>1465</v>
      </c>
      <c r="G878" s="402" t="s">
        <v>1990</v>
      </c>
      <c r="H878" s="403">
        <f>IF(F878="S",SUMIFS('BG 2024'!G:G,'BG 2024'!B:B,'Clasificacion Balance '!D878),0)</f>
        <v>0</v>
      </c>
      <c r="I878" s="403" t="e">
        <f>IF(F878="S",SUMIFS('[226]BG 2023'!J:J,'[226]BG 2023'!K:K,'Clasificacion Balance '!D878),0)</f>
        <v>#VALUE!</v>
      </c>
    </row>
    <row r="879" spans="4:9">
      <c r="D879" s="401">
        <v>130402090011199</v>
      </c>
      <c r="E879" s="396">
        <f t="shared" si="17"/>
        <v>1</v>
      </c>
      <c r="F879" s="397" t="s">
        <v>1465</v>
      </c>
      <c r="G879" s="402" t="s">
        <v>1991</v>
      </c>
      <c r="H879" s="403">
        <f>IF(F879="S",SUMIFS('BG 2024'!G:G,'BG 2024'!B:B,'Clasificacion Balance '!D879),0)</f>
        <v>0</v>
      </c>
      <c r="I879" s="403" t="e">
        <f>IF(F879="S",SUMIFS('[226]BG 2023'!J:J,'[226]BG 2023'!K:K,'Clasificacion Balance '!D879),0)</f>
        <v>#VALUE!</v>
      </c>
    </row>
    <row r="880" spans="4:9">
      <c r="D880" s="401">
        <v>13080</v>
      </c>
      <c r="E880" s="396">
        <f t="shared" si="17"/>
        <v>1</v>
      </c>
      <c r="F880" s="397" t="s">
        <v>1461</v>
      </c>
      <c r="G880" s="402" t="s">
        <v>699</v>
      </c>
      <c r="H880" s="403">
        <f>IF(F880="S",SUMIFS('BG 2024'!G:G,'BG 2024'!B:B,'Clasificacion Balance '!D880),0)</f>
        <v>0</v>
      </c>
      <c r="I880" s="403">
        <f>IF(F880="S",SUMIFS('[226]BG 2023'!J:J,'[226]BG 2023'!K:K,'Clasificacion Balance '!D880),0)</f>
        <v>0</v>
      </c>
    </row>
    <row r="881" spans="4:9">
      <c r="D881" s="401">
        <v>13080211</v>
      </c>
      <c r="E881" s="396">
        <f t="shared" si="17"/>
        <v>1</v>
      </c>
      <c r="F881" s="397" t="s">
        <v>1461</v>
      </c>
      <c r="G881" s="402" t="s">
        <v>1992</v>
      </c>
      <c r="H881" s="403">
        <f>IF(F881="S",SUMIFS('BG 2024'!G:G,'BG 2024'!B:B,'Clasificacion Balance '!D881),0)</f>
        <v>0</v>
      </c>
      <c r="I881" s="403">
        <f>IF(F881="S",SUMIFS('[226]BG 2023'!J:J,'[226]BG 2023'!K:K,'Clasificacion Balance '!D881),0)</f>
        <v>0</v>
      </c>
    </row>
    <row r="882" spans="4:9">
      <c r="D882" s="401">
        <v>13080211001</v>
      </c>
      <c r="E882" s="396">
        <f t="shared" si="17"/>
        <v>1</v>
      </c>
      <c r="F882" s="397" t="s">
        <v>1461</v>
      </c>
      <c r="G882" s="402" t="s">
        <v>1993</v>
      </c>
      <c r="H882" s="403">
        <f>IF(F882="S",SUMIFS('BG 2024'!G:G,'BG 2024'!B:B,'Clasificacion Balance '!D882),0)</f>
        <v>0</v>
      </c>
      <c r="I882" s="403">
        <f>IF(F882="S",SUMIFS('[226]BG 2023'!J:J,'[226]BG 2023'!K:K,'Clasificacion Balance '!D882),0)</f>
        <v>0</v>
      </c>
    </row>
    <row r="883" spans="4:9">
      <c r="D883" s="401">
        <v>1308021100101</v>
      </c>
      <c r="E883" s="396">
        <f t="shared" si="17"/>
        <v>1</v>
      </c>
      <c r="F883" s="397" t="s">
        <v>1461</v>
      </c>
      <c r="G883" s="402" t="s">
        <v>1993</v>
      </c>
      <c r="H883" s="403">
        <f>IF(F883="S",SUMIFS('BG 2024'!G:G,'BG 2024'!B:B,'Clasificacion Balance '!D883),0)</f>
        <v>0</v>
      </c>
      <c r="I883" s="403">
        <f>IF(F883="S",SUMIFS('[226]BG 2023'!J:J,'[226]BG 2023'!K:K,'Clasificacion Balance '!D883),0)</f>
        <v>0</v>
      </c>
    </row>
    <row r="884" spans="4:9">
      <c r="D884" s="401">
        <v>130802110010101</v>
      </c>
      <c r="E884" s="396">
        <f t="shared" si="17"/>
        <v>1</v>
      </c>
      <c r="F884" s="397" t="s">
        <v>1465</v>
      </c>
      <c r="G884" s="402" t="s">
        <v>1994</v>
      </c>
      <c r="H884" s="403">
        <f>IF(F884="S",SUMIFS('BG 2024'!G:G,'BG 2024'!B:B,'Clasificacion Balance '!D884),0)</f>
        <v>0</v>
      </c>
      <c r="I884" s="403" t="e">
        <f>IF(F884="S",SUMIFS('[226]BG 2023'!J:J,'[226]BG 2023'!K:K,'Clasificacion Balance '!D884),0)</f>
        <v>#VALUE!</v>
      </c>
    </row>
    <row r="885" spans="4:9">
      <c r="D885" s="401">
        <v>130802110010199</v>
      </c>
      <c r="E885" s="396">
        <f t="shared" si="17"/>
        <v>1</v>
      </c>
      <c r="F885" s="397" t="s">
        <v>1465</v>
      </c>
      <c r="G885" s="402" t="s">
        <v>1995</v>
      </c>
      <c r="H885" s="403">
        <f>IF(F885="S",SUMIFS('BG 2024'!G:G,'BG 2024'!B:B,'Clasificacion Balance '!D885),0)</f>
        <v>0</v>
      </c>
      <c r="I885" s="403" t="e">
        <f>IF(F885="S",SUMIFS('[226]BG 2023'!J:J,'[226]BG 2023'!K:K,'Clasificacion Balance '!D885),0)</f>
        <v>#VALUE!</v>
      </c>
    </row>
    <row r="886" spans="4:9">
      <c r="D886" s="401">
        <v>13080211002</v>
      </c>
      <c r="E886" s="396">
        <f t="shared" si="17"/>
        <v>1</v>
      </c>
      <c r="F886" s="397" t="s">
        <v>1461</v>
      </c>
      <c r="G886" s="402" t="s">
        <v>1996</v>
      </c>
      <c r="H886" s="403">
        <f>IF(F886="S",SUMIFS('BG 2024'!G:G,'BG 2024'!B:B,'Clasificacion Balance '!D886),0)</f>
        <v>0</v>
      </c>
      <c r="I886" s="403">
        <f>IF(F886="S",SUMIFS('[226]BG 2023'!J:J,'[226]BG 2023'!K:K,'Clasificacion Balance '!D886),0)</f>
        <v>0</v>
      </c>
    </row>
    <row r="887" spans="4:9">
      <c r="D887" s="401">
        <v>1308021100201</v>
      </c>
      <c r="E887" s="396">
        <f t="shared" si="17"/>
        <v>1</v>
      </c>
      <c r="F887" s="397" t="s">
        <v>1461</v>
      </c>
      <c r="G887" s="402" t="s">
        <v>1996</v>
      </c>
      <c r="H887" s="403">
        <f>IF(F887="S",SUMIFS('BG 2024'!G:G,'BG 2024'!B:B,'Clasificacion Balance '!D887),0)</f>
        <v>0</v>
      </c>
      <c r="I887" s="403">
        <f>IF(F887="S",SUMIFS('[226]BG 2023'!J:J,'[226]BG 2023'!K:K,'Clasificacion Balance '!D887),0)</f>
        <v>0</v>
      </c>
    </row>
    <row r="888" spans="4:9">
      <c r="D888" s="401">
        <v>130802110020101</v>
      </c>
      <c r="E888" s="396">
        <f t="shared" si="17"/>
        <v>1</v>
      </c>
      <c r="F888" s="397" t="s">
        <v>1465</v>
      </c>
      <c r="G888" s="402" t="s">
        <v>1997</v>
      </c>
      <c r="H888" s="403">
        <f>IF(F888="S",SUMIFS('BG 2024'!G:G,'BG 2024'!B:B,'Clasificacion Balance '!D888),0)</f>
        <v>0</v>
      </c>
      <c r="I888" s="403" t="e">
        <f>IF(F888="S",SUMIFS('[226]BG 2023'!J:J,'[226]BG 2023'!K:K,'Clasificacion Balance '!D888),0)</f>
        <v>#VALUE!</v>
      </c>
    </row>
    <row r="889" spans="4:9">
      <c r="D889" s="401">
        <v>130802110020199</v>
      </c>
      <c r="E889" s="396">
        <f t="shared" si="17"/>
        <v>1</v>
      </c>
      <c r="F889" s="397" t="s">
        <v>1465</v>
      </c>
      <c r="G889" s="402" t="s">
        <v>1998</v>
      </c>
      <c r="H889" s="403">
        <f>IF(F889="S",SUMIFS('BG 2024'!G:G,'BG 2024'!B:B,'Clasificacion Balance '!D889),0)</f>
        <v>0</v>
      </c>
      <c r="I889" s="403" t="e">
        <f>IF(F889="S",SUMIFS('[226]BG 2023'!J:J,'[226]BG 2023'!K:K,'Clasificacion Balance '!D889),0)</f>
        <v>#VALUE!</v>
      </c>
    </row>
    <row r="890" spans="4:9">
      <c r="D890" s="401">
        <v>13080211901</v>
      </c>
      <c r="E890" s="396">
        <f t="shared" si="17"/>
        <v>1</v>
      </c>
      <c r="F890" s="397" t="s">
        <v>1461</v>
      </c>
      <c r="G890" s="402" t="s">
        <v>1999</v>
      </c>
      <c r="H890" s="403">
        <f>IF(F890="S",SUMIFS('BG 2024'!G:G,'BG 2024'!B:B,'Clasificacion Balance '!D890),0)</f>
        <v>0</v>
      </c>
      <c r="I890" s="403">
        <f>IF(F890="S",SUMIFS('[226]BG 2023'!J:J,'[226]BG 2023'!K:K,'Clasificacion Balance '!D890),0)</f>
        <v>0</v>
      </c>
    </row>
    <row r="891" spans="4:9">
      <c r="D891" s="401">
        <v>1308021190101</v>
      </c>
      <c r="E891" s="396">
        <f t="shared" si="17"/>
        <v>1</v>
      </c>
      <c r="F891" s="397" t="s">
        <v>1461</v>
      </c>
      <c r="G891" s="402" t="s">
        <v>1999</v>
      </c>
      <c r="H891" s="403">
        <f>IF(F891="S",SUMIFS('BG 2024'!G:G,'BG 2024'!B:B,'Clasificacion Balance '!D891),0)</f>
        <v>0</v>
      </c>
      <c r="I891" s="403">
        <f>IF(F891="S",SUMIFS('[226]BG 2023'!J:J,'[226]BG 2023'!K:K,'Clasificacion Balance '!D891),0)</f>
        <v>0</v>
      </c>
    </row>
    <row r="892" spans="4:9">
      <c r="D892" s="401">
        <v>130802119010101</v>
      </c>
      <c r="E892" s="396">
        <f t="shared" si="17"/>
        <v>1</v>
      </c>
      <c r="F892" s="397" t="s">
        <v>1465</v>
      </c>
      <c r="G892" s="402" t="s">
        <v>2000</v>
      </c>
      <c r="H892" s="403">
        <f>IF(F892="S",SUMIFS('BG 2024'!G:G,'BG 2024'!B:B,'Clasificacion Balance '!D892),0)</f>
        <v>0</v>
      </c>
      <c r="I892" s="403" t="e">
        <f>IF(F892="S",SUMIFS('[226]BG 2023'!J:J,'[226]BG 2023'!K:K,'Clasificacion Balance '!D892),0)</f>
        <v>#VALUE!</v>
      </c>
    </row>
    <row r="893" spans="4:9">
      <c r="D893" s="401">
        <v>130802119010199</v>
      </c>
      <c r="E893" s="396">
        <f t="shared" si="17"/>
        <v>1</v>
      </c>
      <c r="F893" s="397" t="s">
        <v>1465</v>
      </c>
      <c r="G893" s="402" t="s">
        <v>2001</v>
      </c>
      <c r="H893" s="403">
        <f>IF(F893="S",SUMIFS('BG 2024'!G:G,'BG 2024'!B:B,'Clasificacion Balance '!D893),0)</f>
        <v>0</v>
      </c>
      <c r="I893" s="403" t="e">
        <f>IF(F893="S",SUMIFS('[226]BG 2023'!J:J,'[226]BG 2023'!K:K,'Clasificacion Balance '!D893),0)</f>
        <v>#VALUE!</v>
      </c>
    </row>
    <row r="894" spans="4:9">
      <c r="D894" s="401">
        <v>13080211902</v>
      </c>
      <c r="E894" s="396">
        <f t="shared" si="17"/>
        <v>1</v>
      </c>
      <c r="F894" s="397" t="s">
        <v>1461</v>
      </c>
      <c r="G894" s="402" t="s">
        <v>2002</v>
      </c>
      <c r="H894" s="403">
        <f>IF(F894="S",SUMIFS('BG 2024'!G:G,'BG 2024'!B:B,'Clasificacion Balance '!D894),0)</f>
        <v>0</v>
      </c>
      <c r="I894" s="403">
        <f>IF(F894="S",SUMIFS('[226]BG 2023'!J:J,'[226]BG 2023'!K:K,'Clasificacion Balance '!D894),0)</f>
        <v>0</v>
      </c>
    </row>
    <row r="895" spans="4:9">
      <c r="D895" s="401">
        <v>1308021190201</v>
      </c>
      <c r="E895" s="396">
        <f t="shared" si="17"/>
        <v>1</v>
      </c>
      <c r="F895" s="397" t="s">
        <v>1461</v>
      </c>
      <c r="G895" s="402" t="s">
        <v>2002</v>
      </c>
      <c r="H895" s="403">
        <f>IF(F895="S",SUMIFS('BG 2024'!G:G,'BG 2024'!B:B,'Clasificacion Balance '!D895),0)</f>
        <v>0</v>
      </c>
      <c r="I895" s="403">
        <f>IF(F895="S",SUMIFS('[226]BG 2023'!J:J,'[226]BG 2023'!K:K,'Clasificacion Balance '!D895),0)</f>
        <v>0</v>
      </c>
    </row>
    <row r="896" spans="4:9">
      <c r="D896" s="401">
        <v>130802119020101</v>
      </c>
      <c r="E896" s="396">
        <f t="shared" si="17"/>
        <v>1</v>
      </c>
      <c r="F896" s="397" t="s">
        <v>1465</v>
      </c>
      <c r="G896" s="402" t="s">
        <v>2003</v>
      </c>
      <c r="H896" s="403">
        <f>IF(F896="S",SUMIFS('BG 2024'!G:G,'BG 2024'!B:B,'Clasificacion Balance '!D896),0)</f>
        <v>0</v>
      </c>
      <c r="I896" s="403" t="e">
        <f>IF(F896="S",SUMIFS('[226]BG 2023'!J:J,'[226]BG 2023'!K:K,'Clasificacion Balance '!D896),0)</f>
        <v>#VALUE!</v>
      </c>
    </row>
    <row r="897" spans="4:10">
      <c r="D897" s="401">
        <v>130802119020199</v>
      </c>
      <c r="E897" s="396">
        <f t="shared" si="17"/>
        <v>1</v>
      </c>
      <c r="F897" s="397" t="s">
        <v>1465</v>
      </c>
      <c r="G897" s="402" t="s">
        <v>2004</v>
      </c>
      <c r="H897" s="403">
        <f>IF(F897="S",SUMIFS('BG 2024'!G:G,'BG 2024'!B:B,'Clasificacion Balance '!D897),0)</f>
        <v>0</v>
      </c>
      <c r="I897" s="403" t="e">
        <f>IF(F897="S",SUMIFS('[226]BG 2023'!J:J,'[226]BG 2023'!K:K,'Clasificacion Balance '!D897),0)</f>
        <v>#VALUE!</v>
      </c>
    </row>
    <row r="898" spans="4:10">
      <c r="D898" s="401">
        <v>13080215</v>
      </c>
      <c r="E898" s="396">
        <f t="shared" si="17"/>
        <v>1</v>
      </c>
      <c r="F898" s="397" t="s">
        <v>1461</v>
      </c>
      <c r="G898" s="402" t="s">
        <v>2005</v>
      </c>
      <c r="H898" s="403">
        <f>IF(F898="S",SUMIFS('BG 2024'!G:G,'BG 2024'!B:B,'Clasificacion Balance '!D898),0)</f>
        <v>0</v>
      </c>
      <c r="I898" s="403">
        <f>IF(F898="S",SUMIFS('[226]BG 2023'!J:J,'[226]BG 2023'!K:K,'Clasificacion Balance '!D898),0)</f>
        <v>0</v>
      </c>
    </row>
    <row r="899" spans="4:10">
      <c r="D899" s="401">
        <v>13080215001</v>
      </c>
      <c r="E899" s="396">
        <f t="shared" si="17"/>
        <v>1</v>
      </c>
      <c r="F899" s="397" t="s">
        <v>1461</v>
      </c>
      <c r="G899" s="402" t="s">
        <v>2006</v>
      </c>
      <c r="H899" s="403">
        <f>IF(F899="S",SUMIFS('BG 2024'!G:G,'BG 2024'!B:B,'Clasificacion Balance '!D899),0)</f>
        <v>0</v>
      </c>
      <c r="I899" s="403">
        <f>IF(F899="S",SUMIFS('[226]BG 2023'!J:J,'[226]BG 2023'!K:K,'Clasificacion Balance '!D899),0)</f>
        <v>0</v>
      </c>
    </row>
    <row r="900" spans="4:10">
      <c r="D900" s="401">
        <v>1308021500101</v>
      </c>
      <c r="E900" s="396">
        <f t="shared" si="17"/>
        <v>1</v>
      </c>
      <c r="F900" s="397" t="s">
        <v>1461</v>
      </c>
      <c r="G900" s="402" t="s">
        <v>2006</v>
      </c>
      <c r="H900" s="403">
        <f>IF(F900="S",SUMIFS('BG 2024'!G:G,'BG 2024'!B:B,'Clasificacion Balance '!D900),0)</f>
        <v>0</v>
      </c>
      <c r="I900" s="403">
        <f>IF(F900="S",SUMIFS('[226]BG 2023'!J:J,'[226]BG 2023'!K:K,'Clasificacion Balance '!D900),0)</f>
        <v>0</v>
      </c>
    </row>
    <row r="901" spans="4:10">
      <c r="D901" s="401">
        <v>130802150010101</v>
      </c>
      <c r="E901" s="396">
        <f t="shared" si="17"/>
        <v>1</v>
      </c>
      <c r="F901" s="397" t="s">
        <v>1465</v>
      </c>
      <c r="G901" s="402" t="s">
        <v>2007</v>
      </c>
      <c r="H901" s="403">
        <f>IF(F901="S",SUMIFS('BG 2024'!G:G,'BG 2024'!B:B,'Clasificacion Balance '!D901),0)</f>
        <v>0</v>
      </c>
      <c r="I901" s="403" t="e">
        <f>IF(F901="S",SUMIFS('[226]BG 2023'!J:J,'[226]BG 2023'!K:K,'Clasificacion Balance '!D901),0)</f>
        <v>#VALUE!</v>
      </c>
    </row>
    <row r="902" spans="4:10">
      <c r="D902" s="401">
        <v>130802150010199</v>
      </c>
      <c r="E902" s="396">
        <f t="shared" si="17"/>
        <v>1</v>
      </c>
      <c r="F902" s="397" t="s">
        <v>1465</v>
      </c>
      <c r="G902" s="402" t="s">
        <v>2008</v>
      </c>
      <c r="H902" s="403">
        <f>IF(F902="S",SUMIFS('BG 2024'!G:G,'BG 2024'!B:B,'Clasificacion Balance '!D902),0)</f>
        <v>0</v>
      </c>
      <c r="I902" s="403" t="e">
        <f>IF(F902="S",SUMIFS('[226]BG 2023'!J:J,'[226]BG 2023'!K:K,'Clasificacion Balance '!D902),0)</f>
        <v>#VALUE!</v>
      </c>
    </row>
    <row r="903" spans="4:10">
      <c r="D903" s="401">
        <v>13080215901</v>
      </c>
      <c r="E903" s="396">
        <f t="shared" si="17"/>
        <v>1</v>
      </c>
      <c r="F903" s="397" t="s">
        <v>1461</v>
      </c>
      <c r="G903" s="402" t="s">
        <v>2009</v>
      </c>
      <c r="H903" s="403">
        <f>IF(F903="S",SUMIFS('BG 2024'!G:G,'BG 2024'!B:B,'Clasificacion Balance '!D903),0)</f>
        <v>0</v>
      </c>
      <c r="I903" s="403">
        <f>IF(F903="S",SUMIFS('[226]BG 2023'!J:J,'[226]BG 2023'!K:K,'Clasificacion Balance '!D903),0)</f>
        <v>0</v>
      </c>
    </row>
    <row r="904" spans="4:10">
      <c r="D904" s="401">
        <v>1308021590101</v>
      </c>
      <c r="E904" s="396">
        <f t="shared" si="17"/>
        <v>1</v>
      </c>
      <c r="F904" s="397" t="s">
        <v>1461</v>
      </c>
      <c r="G904" s="402" t="s">
        <v>2009</v>
      </c>
      <c r="H904" s="403">
        <f>IF(F904="S",SUMIFS('BG 2024'!G:G,'BG 2024'!B:B,'Clasificacion Balance '!D904),0)</f>
        <v>0</v>
      </c>
      <c r="I904" s="403">
        <f>IF(F904="S",SUMIFS('[226]BG 2023'!J:J,'[226]BG 2023'!K:K,'Clasificacion Balance '!D904),0)</f>
        <v>0</v>
      </c>
    </row>
    <row r="905" spans="4:10">
      <c r="D905" s="401">
        <v>130802159010101</v>
      </c>
      <c r="E905" s="396">
        <f t="shared" si="17"/>
        <v>1</v>
      </c>
      <c r="F905" s="397" t="s">
        <v>1465</v>
      </c>
      <c r="G905" s="402" t="s">
        <v>2010</v>
      </c>
      <c r="H905" s="403">
        <f>IF(F905="S",SUMIFS('BG 2024'!G:G,'BG 2024'!B:B,'Clasificacion Balance '!D905),0)</f>
        <v>0</v>
      </c>
      <c r="I905" s="403" t="e">
        <f>IF(F905="S",SUMIFS('[226]BG 2023'!J:J,'[226]BG 2023'!K:K,'Clasificacion Balance '!D905),0)</f>
        <v>#VALUE!</v>
      </c>
    </row>
    <row r="906" spans="4:10">
      <c r="D906" s="401">
        <v>130802159010199</v>
      </c>
      <c r="E906" s="396">
        <f t="shared" si="17"/>
        <v>1</v>
      </c>
      <c r="F906" s="397" t="s">
        <v>1465</v>
      </c>
      <c r="G906" s="402" t="s">
        <v>2011</v>
      </c>
      <c r="H906" s="403">
        <f>IF(F906="S",SUMIFS('BG 2024'!G:G,'BG 2024'!B:B,'Clasificacion Balance '!D906),0)</f>
        <v>0</v>
      </c>
      <c r="I906" s="403" t="e">
        <f>IF(F906="S",SUMIFS('[226]BG 2023'!J:J,'[226]BG 2023'!K:K,'Clasificacion Balance '!D906),0)</f>
        <v>#VALUE!</v>
      </c>
    </row>
    <row r="907" spans="4:10">
      <c r="D907" s="401">
        <v>13080217</v>
      </c>
      <c r="E907" s="396">
        <f t="shared" si="17"/>
        <v>1</v>
      </c>
      <c r="F907" s="397" t="s">
        <v>1461</v>
      </c>
      <c r="G907" s="402" t="s">
        <v>913</v>
      </c>
      <c r="H907" s="403">
        <f>IF(F907="S",SUMIFS('BG 2024'!G:G,'BG 2024'!B:B,'Clasificacion Balance '!D907),0)</f>
        <v>0</v>
      </c>
      <c r="I907" s="403">
        <f>IF(F907="S",SUMIFS('[226]BG 2023'!J:J,'[226]BG 2023'!K:K,'Clasificacion Balance '!D907),0)</f>
        <v>0</v>
      </c>
    </row>
    <row r="908" spans="4:10">
      <c r="D908" s="401">
        <v>13080217001</v>
      </c>
      <c r="E908" s="396">
        <f t="shared" si="17"/>
        <v>1</v>
      </c>
      <c r="F908" s="397" t="s">
        <v>1461</v>
      </c>
      <c r="G908" s="402" t="s">
        <v>914</v>
      </c>
      <c r="H908" s="403">
        <f>IF(F908="S",SUMIFS('BG 2024'!G:G,'BG 2024'!B:B,'Clasificacion Balance '!D908),0)</f>
        <v>0</v>
      </c>
      <c r="I908" s="403">
        <f>IF(F908="S",SUMIFS('[226]BG 2023'!J:J,'[226]BG 2023'!K:K,'Clasificacion Balance '!D908),0)</f>
        <v>0</v>
      </c>
    </row>
    <row r="909" spans="4:10">
      <c r="D909" s="401">
        <v>1308021700101</v>
      </c>
      <c r="E909" s="396">
        <f t="shared" si="17"/>
        <v>1</v>
      </c>
      <c r="F909" s="397" t="s">
        <v>1461</v>
      </c>
      <c r="G909" s="402" t="s">
        <v>914</v>
      </c>
      <c r="H909" s="403">
        <f>IF(F909="S",SUMIFS('BG 2024'!G:G,'BG 2024'!B:B,'Clasificacion Balance '!D909),0)</f>
        <v>0</v>
      </c>
      <c r="I909" s="403">
        <f>IF(F909="S",SUMIFS('[226]BG 2023'!J:J,'[226]BG 2023'!K:K,'Clasificacion Balance '!D909),0)</f>
        <v>0</v>
      </c>
    </row>
    <row r="910" spans="4:10">
      <c r="D910" s="401">
        <v>130802170010101</v>
      </c>
      <c r="E910" s="396">
        <f t="shared" si="17"/>
        <v>1</v>
      </c>
      <c r="F910" s="397" t="s">
        <v>1465</v>
      </c>
      <c r="G910" s="402" t="s">
        <v>915</v>
      </c>
      <c r="H910" s="403">
        <f>IF(F910="S",SUMIFS('BG 2024'!G:G,'BG 2024'!B:B,'Clasificacion Balance '!D910),0)</f>
        <v>29413737829</v>
      </c>
      <c r="I910" s="403" t="e">
        <f>IF(F910="S",SUMIFS('[226]BG 2023'!J:J,'[226]BG 2023'!K:K,'Clasificacion Balance '!D910),0)</f>
        <v>#VALUE!</v>
      </c>
      <c r="J910" s="391" t="s">
        <v>447</v>
      </c>
    </row>
    <row r="911" spans="4:10">
      <c r="D911" s="401">
        <v>130802170010199</v>
      </c>
      <c r="E911" s="396">
        <f t="shared" si="17"/>
        <v>1</v>
      </c>
      <c r="F911" s="397" t="s">
        <v>1465</v>
      </c>
      <c r="G911" s="402" t="s">
        <v>916</v>
      </c>
      <c r="H911" s="403">
        <f>IF(F911="S",SUMIFS('BG 2024'!G:G,'BG 2024'!B:B,'Clasificacion Balance '!D911),0)</f>
        <v>22041350133</v>
      </c>
      <c r="I911" s="403" t="e">
        <f>IF(F911="S",SUMIFS('[226]BG 2023'!J:J,'[226]BG 2023'!K:K,'Clasificacion Balance '!D911),0)</f>
        <v>#VALUE!</v>
      </c>
      <c r="J911" s="391" t="s">
        <v>447</v>
      </c>
    </row>
    <row r="912" spans="4:10">
      <c r="D912" s="401">
        <v>13080217002</v>
      </c>
      <c r="E912" s="396">
        <f t="shared" si="17"/>
        <v>1</v>
      </c>
      <c r="F912" s="397" t="s">
        <v>1461</v>
      </c>
      <c r="G912" s="402" t="s">
        <v>917</v>
      </c>
      <c r="H912" s="403">
        <f>IF(F912="S",SUMIFS('BG 2024'!G:G,'BG 2024'!B:B,'Clasificacion Balance '!D912),0)</f>
        <v>0</v>
      </c>
      <c r="I912" s="403">
        <f>IF(F912="S",SUMIFS('[226]BG 2023'!J:J,'[226]BG 2023'!K:K,'Clasificacion Balance '!D912),0)</f>
        <v>0</v>
      </c>
    </row>
    <row r="913" spans="4:10">
      <c r="D913" s="401">
        <v>1308021700201</v>
      </c>
      <c r="E913" s="396">
        <f t="shared" si="17"/>
        <v>1</v>
      </c>
      <c r="F913" s="397" t="s">
        <v>1461</v>
      </c>
      <c r="G913" s="402" t="s">
        <v>917</v>
      </c>
      <c r="H913" s="403">
        <f>IF(F913="S",SUMIFS('BG 2024'!G:G,'BG 2024'!B:B,'Clasificacion Balance '!D913),0)</f>
        <v>0</v>
      </c>
      <c r="I913" s="403">
        <f>IF(F913="S",SUMIFS('[226]BG 2023'!J:J,'[226]BG 2023'!K:K,'Clasificacion Balance '!D913),0)</f>
        <v>0</v>
      </c>
    </row>
    <row r="914" spans="4:10">
      <c r="D914" s="401">
        <v>130802170020101</v>
      </c>
      <c r="E914" s="396">
        <f t="shared" si="17"/>
        <v>1</v>
      </c>
      <c r="F914" s="397" t="s">
        <v>1465</v>
      </c>
      <c r="G914" s="402" t="s">
        <v>918</v>
      </c>
      <c r="H914" s="403">
        <f>IF(F914="S",SUMIFS('BG 2024'!G:G,'BG 2024'!B:B,'Clasificacion Balance '!D914),0)</f>
        <v>5075529979</v>
      </c>
      <c r="I914" s="403" t="e">
        <f>IF(F914="S",SUMIFS('[226]BG 2023'!J:J,'[226]BG 2023'!K:K,'Clasificacion Balance '!D914),0)</f>
        <v>#VALUE!</v>
      </c>
      <c r="J914" s="391" t="s">
        <v>447</v>
      </c>
    </row>
    <row r="915" spans="4:10">
      <c r="D915" s="401">
        <v>130802170020199</v>
      </c>
      <c r="E915" s="396">
        <f t="shared" si="17"/>
        <v>1</v>
      </c>
      <c r="F915" s="397" t="s">
        <v>1465</v>
      </c>
      <c r="G915" s="402" t="s">
        <v>919</v>
      </c>
      <c r="H915" s="403">
        <f>IF(F915="S",SUMIFS('BG 2024'!G:G,'BG 2024'!B:B,'Clasificacion Balance '!D915),0)</f>
        <v>294035910</v>
      </c>
      <c r="I915" s="403" t="e">
        <f>IF(F915="S",SUMIFS('[226]BG 2023'!J:J,'[226]BG 2023'!K:K,'Clasificacion Balance '!D915),0)</f>
        <v>#VALUE!</v>
      </c>
      <c r="J915" s="391" t="s">
        <v>447</v>
      </c>
    </row>
    <row r="916" spans="4:10">
      <c r="D916" s="401">
        <v>13080217003</v>
      </c>
      <c r="E916" s="396">
        <f t="shared" si="17"/>
        <v>1</v>
      </c>
      <c r="F916" s="397" t="s">
        <v>1461</v>
      </c>
      <c r="G916" s="402" t="s">
        <v>2012</v>
      </c>
      <c r="H916" s="403">
        <f>IF(F916="S",SUMIFS('BG 2024'!G:G,'BG 2024'!B:B,'Clasificacion Balance '!D916),0)</f>
        <v>0</v>
      </c>
      <c r="I916" s="403">
        <f>IF(F916="S",SUMIFS('[226]BG 2023'!J:J,'[226]BG 2023'!K:K,'Clasificacion Balance '!D916),0)</f>
        <v>0</v>
      </c>
    </row>
    <row r="917" spans="4:10">
      <c r="D917" s="401">
        <v>1308021700301</v>
      </c>
      <c r="E917" s="396">
        <f t="shared" si="17"/>
        <v>1</v>
      </c>
      <c r="F917" s="397" t="s">
        <v>1461</v>
      </c>
      <c r="G917" s="402" t="s">
        <v>2012</v>
      </c>
      <c r="H917" s="403">
        <f>IF(F917="S",SUMIFS('BG 2024'!G:G,'BG 2024'!B:B,'Clasificacion Balance '!D917),0)</f>
        <v>0</v>
      </c>
      <c r="I917" s="403">
        <f>IF(F917="S",SUMIFS('[226]BG 2023'!J:J,'[226]BG 2023'!K:K,'Clasificacion Balance '!D917),0)</f>
        <v>0</v>
      </c>
    </row>
    <row r="918" spans="4:10">
      <c r="D918" s="401">
        <v>130802170030101</v>
      </c>
      <c r="E918" s="396">
        <f t="shared" si="17"/>
        <v>1</v>
      </c>
      <c r="F918" s="397" t="s">
        <v>1465</v>
      </c>
      <c r="G918" s="402" t="s">
        <v>2013</v>
      </c>
      <c r="H918" s="403">
        <f>IF(F918="S",SUMIFS('BG 2024'!G:G,'BG 2024'!B:B,'Clasificacion Balance '!D918),0)</f>
        <v>0</v>
      </c>
      <c r="I918" s="403" t="e">
        <f>IF(F918="S",SUMIFS('[226]BG 2023'!J:J,'[226]BG 2023'!K:K,'Clasificacion Balance '!D918),0)</f>
        <v>#VALUE!</v>
      </c>
    </row>
    <row r="919" spans="4:10">
      <c r="D919" s="401">
        <v>130802170030199</v>
      </c>
      <c r="E919" s="396">
        <f t="shared" si="17"/>
        <v>1</v>
      </c>
      <c r="F919" s="397" t="s">
        <v>1465</v>
      </c>
      <c r="G919" s="402" t="s">
        <v>2014</v>
      </c>
      <c r="H919" s="403">
        <f>IF(F919="S",SUMIFS('BG 2024'!G:G,'BG 2024'!B:B,'Clasificacion Balance '!D919),0)</f>
        <v>0</v>
      </c>
      <c r="I919" s="403" t="e">
        <f>IF(F919="S",SUMIFS('[226]BG 2023'!J:J,'[226]BG 2023'!K:K,'Clasificacion Balance '!D919),0)</f>
        <v>#VALUE!</v>
      </c>
    </row>
    <row r="920" spans="4:10">
      <c r="D920" s="401">
        <v>13080217004</v>
      </c>
      <c r="E920" s="396">
        <f t="shared" si="17"/>
        <v>1</v>
      </c>
      <c r="F920" s="397" t="s">
        <v>1461</v>
      </c>
      <c r="G920" s="402" t="s">
        <v>2015</v>
      </c>
      <c r="H920" s="403">
        <f>IF(F920="S",SUMIFS('BG 2024'!G:G,'BG 2024'!B:B,'Clasificacion Balance '!D920),0)</f>
        <v>0</v>
      </c>
      <c r="I920" s="403">
        <f>IF(F920="S",SUMIFS('[226]BG 2023'!J:J,'[226]BG 2023'!K:K,'Clasificacion Balance '!D920),0)</f>
        <v>0</v>
      </c>
    </row>
    <row r="921" spans="4:10">
      <c r="D921" s="401">
        <v>1308021700401</v>
      </c>
      <c r="E921" s="396">
        <f t="shared" si="17"/>
        <v>1</v>
      </c>
      <c r="F921" s="397" t="s">
        <v>1461</v>
      </c>
      <c r="G921" s="402" t="s">
        <v>2015</v>
      </c>
      <c r="H921" s="403">
        <f>IF(F921="S",SUMIFS('BG 2024'!G:G,'BG 2024'!B:B,'Clasificacion Balance '!D921),0)</f>
        <v>0</v>
      </c>
      <c r="I921" s="403">
        <f>IF(F921="S",SUMIFS('[226]BG 2023'!J:J,'[226]BG 2023'!K:K,'Clasificacion Balance '!D921),0)</f>
        <v>0</v>
      </c>
    </row>
    <row r="922" spans="4:10">
      <c r="D922" s="401">
        <v>130802170040101</v>
      </c>
      <c r="E922" s="396">
        <f t="shared" si="17"/>
        <v>1</v>
      </c>
      <c r="F922" s="397" t="s">
        <v>1465</v>
      </c>
      <c r="G922" s="402" t="s">
        <v>2016</v>
      </c>
      <c r="H922" s="403">
        <f>IF(F922="S",SUMIFS('BG 2024'!G:G,'BG 2024'!B:B,'Clasificacion Balance '!D922),0)</f>
        <v>0</v>
      </c>
      <c r="I922" s="403" t="e">
        <f>IF(F922="S",SUMIFS('[226]BG 2023'!J:J,'[226]BG 2023'!K:K,'Clasificacion Balance '!D922),0)</f>
        <v>#VALUE!</v>
      </c>
    </row>
    <row r="923" spans="4:10">
      <c r="D923" s="401">
        <v>130802170040199</v>
      </c>
      <c r="E923" s="396">
        <f t="shared" si="17"/>
        <v>1</v>
      </c>
      <c r="F923" s="397" t="s">
        <v>1465</v>
      </c>
      <c r="G923" s="402" t="s">
        <v>2017</v>
      </c>
      <c r="H923" s="403">
        <f>IF(F923="S",SUMIFS('BG 2024'!G:G,'BG 2024'!B:B,'Clasificacion Balance '!D923),0)</f>
        <v>0</v>
      </c>
      <c r="I923" s="403" t="e">
        <f>IF(F923="S",SUMIFS('[226]BG 2023'!J:J,'[226]BG 2023'!K:K,'Clasificacion Balance '!D923),0)</f>
        <v>#VALUE!</v>
      </c>
    </row>
    <row r="924" spans="4:10">
      <c r="D924" s="401">
        <v>13080217005</v>
      </c>
      <c r="E924" s="396">
        <f t="shared" si="17"/>
        <v>1</v>
      </c>
      <c r="F924" s="397" t="s">
        <v>1461</v>
      </c>
      <c r="G924" s="402" t="s">
        <v>920</v>
      </c>
      <c r="H924" s="403">
        <f>IF(F924="S",SUMIFS('BG 2024'!G:G,'BG 2024'!B:B,'Clasificacion Balance '!D924),0)</f>
        <v>0</v>
      </c>
      <c r="I924" s="403">
        <f>IF(F924="S",SUMIFS('[226]BG 2023'!J:J,'[226]BG 2023'!K:K,'Clasificacion Balance '!D924),0)</f>
        <v>0</v>
      </c>
    </row>
    <row r="925" spans="4:10">
      <c r="D925" s="401">
        <v>1308021700501</v>
      </c>
      <c r="E925" s="396">
        <f t="shared" si="17"/>
        <v>1</v>
      </c>
      <c r="F925" s="397" t="s">
        <v>1461</v>
      </c>
      <c r="G925" s="402" t="s">
        <v>920</v>
      </c>
      <c r="H925" s="403">
        <f>IF(F925="S",SUMIFS('BG 2024'!G:G,'BG 2024'!B:B,'Clasificacion Balance '!D925),0)</f>
        <v>0</v>
      </c>
      <c r="I925" s="403">
        <f>IF(F925="S",SUMIFS('[226]BG 2023'!J:J,'[226]BG 2023'!K:K,'Clasificacion Balance '!D925),0)</f>
        <v>0</v>
      </c>
    </row>
    <row r="926" spans="4:10">
      <c r="D926" s="401">
        <v>130802170050101</v>
      </c>
      <c r="E926" s="396">
        <f t="shared" si="17"/>
        <v>1</v>
      </c>
      <c r="F926" s="397" t="s">
        <v>1465</v>
      </c>
      <c r="G926" s="402" t="s">
        <v>921</v>
      </c>
      <c r="H926" s="403">
        <f>IF(F926="S",SUMIFS('BG 2024'!G:G,'BG 2024'!B:B,'Clasificacion Balance '!D926),0)</f>
        <v>65092807</v>
      </c>
      <c r="I926" s="403" t="e">
        <f>IF(F926="S",SUMIFS('[226]BG 2023'!J:J,'[226]BG 2023'!K:K,'Clasificacion Balance '!D926),0)</f>
        <v>#VALUE!</v>
      </c>
      <c r="J926" s="391" t="s">
        <v>447</v>
      </c>
    </row>
    <row r="927" spans="4:10">
      <c r="D927" s="401">
        <v>130802170050199</v>
      </c>
      <c r="E927" s="396">
        <f t="shared" si="17"/>
        <v>1</v>
      </c>
      <c r="F927" s="397" t="s">
        <v>1465</v>
      </c>
      <c r="G927" s="402" t="s">
        <v>922</v>
      </c>
      <c r="H927" s="403">
        <f>IF(F927="S",SUMIFS('BG 2024'!G:G,'BG 2024'!B:B,'Clasificacion Balance '!D927),0)</f>
        <v>2655535642</v>
      </c>
      <c r="I927" s="403" t="e">
        <f>IF(F927="S",SUMIFS('[226]BG 2023'!J:J,'[226]BG 2023'!K:K,'Clasificacion Balance '!D927),0)</f>
        <v>#VALUE!</v>
      </c>
      <c r="J927" s="391" t="s">
        <v>447</v>
      </c>
    </row>
    <row r="928" spans="4:10">
      <c r="D928" s="401">
        <v>13080217006</v>
      </c>
      <c r="E928" s="396">
        <f t="shared" si="17"/>
        <v>1</v>
      </c>
      <c r="F928" s="397" t="s">
        <v>1461</v>
      </c>
      <c r="G928" s="402" t="s">
        <v>923</v>
      </c>
      <c r="H928" s="403">
        <f>IF(F928="S",SUMIFS('BG 2024'!G:G,'BG 2024'!B:B,'Clasificacion Balance '!D928),0)</f>
        <v>0</v>
      </c>
      <c r="I928" s="403">
        <f>IF(F928="S",SUMIFS('[226]BG 2023'!J:J,'[226]BG 2023'!K:K,'Clasificacion Balance '!D928),0)</f>
        <v>0</v>
      </c>
    </row>
    <row r="929" spans="4:10">
      <c r="D929" s="401">
        <v>1308021700601</v>
      </c>
      <c r="E929" s="396">
        <f t="shared" si="17"/>
        <v>1</v>
      </c>
      <c r="F929" s="397" t="s">
        <v>1461</v>
      </c>
      <c r="G929" s="402" t="s">
        <v>923</v>
      </c>
      <c r="H929" s="403">
        <f>IF(F929="S",SUMIFS('BG 2024'!G:G,'BG 2024'!B:B,'Clasificacion Balance '!D929),0)</f>
        <v>0</v>
      </c>
      <c r="I929" s="403">
        <f>IF(F929="S",SUMIFS('[226]BG 2023'!J:J,'[226]BG 2023'!K:K,'Clasificacion Balance '!D929),0)</f>
        <v>0</v>
      </c>
    </row>
    <row r="930" spans="4:10">
      <c r="D930" s="401">
        <v>130802170060101</v>
      </c>
      <c r="E930" s="396">
        <f t="shared" si="17"/>
        <v>1</v>
      </c>
      <c r="F930" s="397" t="s">
        <v>1465</v>
      </c>
      <c r="G930" s="402" t="s">
        <v>2018</v>
      </c>
      <c r="H930" s="403">
        <f>IF(F930="S",SUMIFS('BG 2024'!G:G,'BG 2024'!B:B,'Clasificacion Balance '!D930),0)</f>
        <v>0</v>
      </c>
      <c r="I930" s="403" t="e">
        <f>IF(F930="S",SUMIFS('[226]BG 2023'!J:J,'[226]BG 2023'!K:K,'Clasificacion Balance '!D930),0)</f>
        <v>#VALUE!</v>
      </c>
    </row>
    <row r="931" spans="4:10">
      <c r="D931" s="401">
        <v>130802170060199</v>
      </c>
      <c r="E931" s="396">
        <f t="shared" si="17"/>
        <v>1</v>
      </c>
      <c r="F931" s="397" t="s">
        <v>1465</v>
      </c>
      <c r="G931" s="402" t="s">
        <v>924</v>
      </c>
      <c r="H931" s="403">
        <f>IF(F931="S",SUMIFS('BG 2024'!G:G,'BG 2024'!B:B,'Clasificacion Balance '!D931),0)</f>
        <v>8381250000</v>
      </c>
      <c r="I931" s="403" t="e">
        <f>IF(F931="S",SUMIFS('[226]BG 2023'!J:J,'[226]BG 2023'!K:K,'Clasificacion Balance '!D931),0)</f>
        <v>#VALUE!</v>
      </c>
      <c r="J931" s="391" t="s">
        <v>447</v>
      </c>
    </row>
    <row r="932" spans="4:10">
      <c r="D932" s="401">
        <v>13080217007</v>
      </c>
      <c r="E932" s="396">
        <f t="shared" si="17"/>
        <v>1</v>
      </c>
      <c r="F932" s="397" t="s">
        <v>1461</v>
      </c>
      <c r="G932" s="402" t="s">
        <v>925</v>
      </c>
      <c r="H932" s="403">
        <f>IF(F932="S",SUMIFS('BG 2024'!G:G,'BG 2024'!B:B,'Clasificacion Balance '!D932),0)</f>
        <v>0</v>
      </c>
      <c r="I932" s="403">
        <f>IF(F932="S",SUMIFS('[226]BG 2023'!J:J,'[226]BG 2023'!K:K,'Clasificacion Balance '!D932),0)</f>
        <v>0</v>
      </c>
    </row>
    <row r="933" spans="4:10">
      <c r="D933" s="401">
        <v>1308021700701</v>
      </c>
      <c r="E933" s="396">
        <f t="shared" si="17"/>
        <v>1</v>
      </c>
      <c r="F933" s="397" t="s">
        <v>1461</v>
      </c>
      <c r="G933" s="402" t="s">
        <v>925</v>
      </c>
      <c r="H933" s="403">
        <f>IF(F933="S",SUMIFS('BG 2024'!G:G,'BG 2024'!B:B,'Clasificacion Balance '!D933),0)</f>
        <v>0</v>
      </c>
      <c r="I933" s="403">
        <f>IF(F933="S",SUMIFS('[226]BG 2023'!J:J,'[226]BG 2023'!K:K,'Clasificacion Balance '!D933),0)</f>
        <v>0</v>
      </c>
    </row>
    <row r="934" spans="4:10">
      <c r="D934" s="401">
        <v>130802170070101</v>
      </c>
      <c r="E934" s="396">
        <f t="shared" si="17"/>
        <v>1</v>
      </c>
      <c r="F934" s="397" t="s">
        <v>1465</v>
      </c>
      <c r="G934" s="402" t="s">
        <v>926</v>
      </c>
      <c r="H934" s="403">
        <f>IF(F934="S",SUMIFS('BG 2024'!G:G,'BG 2024'!B:B,'Clasificacion Balance '!D934),0)</f>
        <v>2928702115</v>
      </c>
      <c r="I934" s="403" t="e">
        <f>IF(F934="S",SUMIFS('[226]BG 2023'!J:J,'[226]BG 2023'!K:K,'Clasificacion Balance '!D934),0)</f>
        <v>#VALUE!</v>
      </c>
      <c r="J934" s="391" t="s">
        <v>447</v>
      </c>
    </row>
    <row r="935" spans="4:10">
      <c r="D935" s="401">
        <v>130802170070199</v>
      </c>
      <c r="E935" s="396">
        <f t="shared" si="17"/>
        <v>1</v>
      </c>
      <c r="F935" s="397" t="s">
        <v>1465</v>
      </c>
      <c r="G935" s="402" t="s">
        <v>927</v>
      </c>
      <c r="H935" s="403">
        <f>IF(F935="S",SUMIFS('BG 2024'!G:G,'BG 2024'!B:B,'Clasificacion Balance '!D935),0)</f>
        <v>3964360351</v>
      </c>
      <c r="I935" s="403" t="e">
        <f>IF(F935="S",SUMIFS('[226]BG 2023'!J:J,'[226]BG 2023'!K:K,'Clasificacion Balance '!D935),0)</f>
        <v>#VALUE!</v>
      </c>
      <c r="J935" s="391" t="s">
        <v>447</v>
      </c>
    </row>
    <row r="936" spans="4:10">
      <c r="D936" s="401">
        <v>13080217901</v>
      </c>
      <c r="E936" s="396">
        <f t="shared" ref="E936:E999" si="18">+COUNTIF($D:$D,D936)</f>
        <v>1</v>
      </c>
      <c r="F936" s="397" t="s">
        <v>1461</v>
      </c>
      <c r="G936" s="402" t="s">
        <v>928</v>
      </c>
      <c r="H936" s="403">
        <f>IF(F936="S",SUMIFS('BG 2024'!G:G,'BG 2024'!B:B,'Clasificacion Balance '!D936),0)</f>
        <v>0</v>
      </c>
      <c r="I936" s="403">
        <f>IF(F936="S",SUMIFS('[226]BG 2023'!J:J,'[226]BG 2023'!K:K,'Clasificacion Balance '!D936),0)</f>
        <v>0</v>
      </c>
    </row>
    <row r="937" spans="4:10">
      <c r="D937" s="401">
        <v>1308021790101</v>
      </c>
      <c r="E937" s="396">
        <f t="shared" si="18"/>
        <v>1</v>
      </c>
      <c r="F937" s="397" t="s">
        <v>1461</v>
      </c>
      <c r="G937" s="402" t="s">
        <v>928</v>
      </c>
      <c r="H937" s="403">
        <f>IF(F937="S",SUMIFS('BG 2024'!G:G,'BG 2024'!B:B,'Clasificacion Balance '!D937),0)</f>
        <v>0</v>
      </c>
      <c r="I937" s="403">
        <f>IF(F937="S",SUMIFS('[226]BG 2023'!J:J,'[226]BG 2023'!K:K,'Clasificacion Balance '!D937),0)</f>
        <v>0</v>
      </c>
    </row>
    <row r="938" spans="4:10">
      <c r="D938" s="401">
        <v>130802179010101</v>
      </c>
      <c r="E938" s="396">
        <f t="shared" si="18"/>
        <v>1</v>
      </c>
      <c r="F938" s="397" t="s">
        <v>1465</v>
      </c>
      <c r="G938" s="402" t="s">
        <v>929</v>
      </c>
      <c r="H938" s="403">
        <f>IF(F938="S",SUMIFS('BG 2024'!G:G,'BG 2024'!B:B,'Clasificacion Balance '!D938),0)</f>
        <v>-25190143999</v>
      </c>
      <c r="I938" s="403" t="e">
        <f>IF(F938="S",SUMIFS('[226]BG 2023'!J:J,'[226]BG 2023'!K:K,'Clasificacion Balance '!D938),0)</f>
        <v>#VALUE!</v>
      </c>
      <c r="J938" s="391" t="s">
        <v>447</v>
      </c>
    </row>
    <row r="939" spans="4:10">
      <c r="D939" s="401">
        <v>130802179010199</v>
      </c>
      <c r="E939" s="396">
        <f t="shared" si="18"/>
        <v>1</v>
      </c>
      <c r="F939" s="397" t="s">
        <v>1465</v>
      </c>
      <c r="G939" s="402" t="s">
        <v>930</v>
      </c>
      <c r="H939" s="403">
        <f>IF(F939="S",SUMIFS('BG 2024'!G:G,'BG 2024'!B:B,'Clasificacion Balance '!D939),0)</f>
        <v>-17806110725</v>
      </c>
      <c r="I939" s="403" t="e">
        <f>IF(F939="S",SUMIFS('[226]BG 2023'!J:J,'[226]BG 2023'!K:K,'Clasificacion Balance '!D939),0)</f>
        <v>#VALUE!</v>
      </c>
      <c r="J939" s="391" t="s">
        <v>447</v>
      </c>
    </row>
    <row r="940" spans="4:10">
      <c r="D940" s="401">
        <v>13080217902</v>
      </c>
      <c r="E940" s="396">
        <f t="shared" si="18"/>
        <v>1</v>
      </c>
      <c r="F940" s="397" t="s">
        <v>1461</v>
      </c>
      <c r="G940" s="402" t="s">
        <v>931</v>
      </c>
      <c r="H940" s="403">
        <f>IF(F940="S",SUMIFS('BG 2024'!G:G,'BG 2024'!B:B,'Clasificacion Balance '!D940),0)</f>
        <v>0</v>
      </c>
      <c r="I940" s="403">
        <f>IF(F940="S",SUMIFS('[226]BG 2023'!J:J,'[226]BG 2023'!K:K,'Clasificacion Balance '!D940),0)</f>
        <v>0</v>
      </c>
    </row>
    <row r="941" spans="4:10">
      <c r="D941" s="401">
        <v>1308021790201</v>
      </c>
      <c r="E941" s="396">
        <f t="shared" si="18"/>
        <v>1</v>
      </c>
      <c r="F941" s="397" t="s">
        <v>1461</v>
      </c>
      <c r="G941" s="402" t="s">
        <v>931</v>
      </c>
      <c r="H941" s="403">
        <f>IF(F941="S",SUMIFS('BG 2024'!G:G,'BG 2024'!B:B,'Clasificacion Balance '!D941),0)</f>
        <v>0</v>
      </c>
      <c r="I941" s="403">
        <f>IF(F941="S",SUMIFS('[226]BG 2023'!J:J,'[226]BG 2023'!K:K,'Clasificacion Balance '!D941),0)</f>
        <v>0</v>
      </c>
    </row>
    <row r="942" spans="4:10">
      <c r="D942" s="401">
        <v>130802179020101</v>
      </c>
      <c r="E942" s="396">
        <f t="shared" si="18"/>
        <v>1</v>
      </c>
      <c r="F942" s="397" t="s">
        <v>1465</v>
      </c>
      <c r="G942" s="402" t="s">
        <v>932</v>
      </c>
      <c r="H942" s="403">
        <f>IF(F942="S",SUMIFS('BG 2024'!G:G,'BG 2024'!B:B,'Clasificacion Balance '!D942),0)</f>
        <v>-4941002558</v>
      </c>
      <c r="I942" s="403" t="e">
        <f>IF(F942="S",SUMIFS('[226]BG 2023'!J:J,'[226]BG 2023'!K:K,'Clasificacion Balance '!D942),0)</f>
        <v>#VALUE!</v>
      </c>
      <c r="J942" s="391" t="s">
        <v>447</v>
      </c>
    </row>
    <row r="943" spans="4:10">
      <c r="D943" s="401">
        <v>130802179020199</v>
      </c>
      <c r="E943" s="396">
        <f t="shared" si="18"/>
        <v>1</v>
      </c>
      <c r="F943" s="397" t="s">
        <v>1465</v>
      </c>
      <c r="G943" s="402" t="s">
        <v>933</v>
      </c>
      <c r="H943" s="403">
        <f>IF(F943="S",SUMIFS('BG 2024'!G:G,'BG 2024'!B:B,'Clasificacion Balance '!D943),0)</f>
        <v>-281090202</v>
      </c>
      <c r="I943" s="403" t="e">
        <f>IF(F943="S",SUMIFS('[226]BG 2023'!J:J,'[226]BG 2023'!K:K,'Clasificacion Balance '!D943),0)</f>
        <v>#VALUE!</v>
      </c>
      <c r="J943" s="391" t="s">
        <v>447</v>
      </c>
    </row>
    <row r="944" spans="4:10">
      <c r="D944" s="401">
        <v>13080217903</v>
      </c>
      <c r="E944" s="396">
        <f t="shared" si="18"/>
        <v>1</v>
      </c>
      <c r="F944" s="397" t="s">
        <v>1461</v>
      </c>
      <c r="G944" s="402" t="s">
        <v>2019</v>
      </c>
      <c r="H944" s="403">
        <f>IF(F944="S",SUMIFS('BG 2024'!G:G,'BG 2024'!B:B,'Clasificacion Balance '!D944),0)</f>
        <v>0</v>
      </c>
      <c r="I944" s="403">
        <f>IF(F944="S",SUMIFS('[226]BG 2023'!J:J,'[226]BG 2023'!K:K,'Clasificacion Balance '!D944),0)</f>
        <v>0</v>
      </c>
    </row>
    <row r="945" spans="4:10">
      <c r="D945" s="401">
        <v>1308021790301</v>
      </c>
      <c r="E945" s="396">
        <f t="shared" si="18"/>
        <v>1</v>
      </c>
      <c r="F945" s="397" t="s">
        <v>1461</v>
      </c>
      <c r="G945" s="402" t="s">
        <v>2019</v>
      </c>
      <c r="H945" s="403">
        <f>IF(F945="S",SUMIFS('BG 2024'!G:G,'BG 2024'!B:B,'Clasificacion Balance '!D945),0)</f>
        <v>0</v>
      </c>
      <c r="I945" s="403">
        <f>IF(F945="S",SUMIFS('[226]BG 2023'!J:J,'[226]BG 2023'!K:K,'Clasificacion Balance '!D945),0)</f>
        <v>0</v>
      </c>
    </row>
    <row r="946" spans="4:10">
      <c r="D946" s="401">
        <v>130802179030101</v>
      </c>
      <c r="E946" s="396">
        <f t="shared" si="18"/>
        <v>1</v>
      </c>
      <c r="F946" s="397" t="s">
        <v>1465</v>
      </c>
      <c r="G946" s="402" t="s">
        <v>2020</v>
      </c>
      <c r="H946" s="403">
        <f>IF(F946="S",SUMIFS('BG 2024'!G:G,'BG 2024'!B:B,'Clasificacion Balance '!D946),0)</f>
        <v>0</v>
      </c>
      <c r="I946" s="403" t="e">
        <f>IF(F946="S",SUMIFS('[226]BG 2023'!J:J,'[226]BG 2023'!K:K,'Clasificacion Balance '!D946),0)</f>
        <v>#VALUE!</v>
      </c>
    </row>
    <row r="947" spans="4:10">
      <c r="D947" s="401">
        <v>130802179030199</v>
      </c>
      <c r="E947" s="396">
        <f t="shared" si="18"/>
        <v>1</v>
      </c>
      <c r="F947" s="397" t="s">
        <v>1465</v>
      </c>
      <c r="G947" s="402" t="s">
        <v>2021</v>
      </c>
      <c r="H947" s="403">
        <f>IF(F947="S",SUMIFS('BG 2024'!G:G,'BG 2024'!B:B,'Clasificacion Balance '!D947),0)</f>
        <v>0</v>
      </c>
      <c r="I947" s="403" t="e">
        <f>IF(F947="S",SUMIFS('[226]BG 2023'!J:J,'[226]BG 2023'!K:K,'Clasificacion Balance '!D947),0)</f>
        <v>#VALUE!</v>
      </c>
    </row>
    <row r="948" spans="4:10">
      <c r="D948" s="401">
        <v>13080217904</v>
      </c>
      <c r="E948" s="396">
        <f t="shared" si="18"/>
        <v>1</v>
      </c>
      <c r="F948" s="397" t="s">
        <v>1461</v>
      </c>
      <c r="G948" s="402" t="s">
        <v>2022</v>
      </c>
      <c r="H948" s="403">
        <f>IF(F948="S",SUMIFS('BG 2024'!G:G,'BG 2024'!B:B,'Clasificacion Balance '!D948),0)</f>
        <v>0</v>
      </c>
      <c r="I948" s="403">
        <f>IF(F948="S",SUMIFS('[226]BG 2023'!J:J,'[226]BG 2023'!K:K,'Clasificacion Balance '!D948),0)</f>
        <v>0</v>
      </c>
    </row>
    <row r="949" spans="4:10">
      <c r="D949" s="401">
        <v>1308021790401</v>
      </c>
      <c r="E949" s="396">
        <f t="shared" si="18"/>
        <v>1</v>
      </c>
      <c r="F949" s="397" t="s">
        <v>1461</v>
      </c>
      <c r="G949" s="402" t="s">
        <v>2022</v>
      </c>
      <c r="H949" s="403">
        <f>IF(F949="S",SUMIFS('BG 2024'!G:G,'BG 2024'!B:B,'Clasificacion Balance '!D949),0)</f>
        <v>0</v>
      </c>
      <c r="I949" s="403">
        <f>IF(F949="S",SUMIFS('[226]BG 2023'!J:J,'[226]BG 2023'!K:K,'Clasificacion Balance '!D949),0)</f>
        <v>0</v>
      </c>
    </row>
    <row r="950" spans="4:10">
      <c r="D950" s="401">
        <v>130802179040101</v>
      </c>
      <c r="E950" s="396">
        <f t="shared" si="18"/>
        <v>1</v>
      </c>
      <c r="F950" s="397" t="s">
        <v>1465</v>
      </c>
      <c r="G950" s="402" t="s">
        <v>2023</v>
      </c>
      <c r="H950" s="403">
        <f>IF(F950="S",SUMIFS('BG 2024'!G:G,'BG 2024'!B:B,'Clasificacion Balance '!D950),0)</f>
        <v>0</v>
      </c>
      <c r="I950" s="403" t="e">
        <f>IF(F950="S",SUMIFS('[226]BG 2023'!J:J,'[226]BG 2023'!K:K,'Clasificacion Balance '!D950),0)</f>
        <v>#VALUE!</v>
      </c>
    </row>
    <row r="951" spans="4:10">
      <c r="D951" s="401">
        <v>130802179040199</v>
      </c>
      <c r="E951" s="396">
        <f t="shared" si="18"/>
        <v>1</v>
      </c>
      <c r="F951" s="397" t="s">
        <v>1465</v>
      </c>
      <c r="G951" s="402" t="s">
        <v>2024</v>
      </c>
      <c r="H951" s="403">
        <f>IF(F951="S",SUMIFS('BG 2024'!G:G,'BG 2024'!B:B,'Clasificacion Balance '!D951),0)</f>
        <v>0</v>
      </c>
      <c r="I951" s="403" t="e">
        <f>IF(F951="S",SUMIFS('[226]BG 2023'!J:J,'[226]BG 2023'!K:K,'Clasificacion Balance '!D951),0)</f>
        <v>#VALUE!</v>
      </c>
    </row>
    <row r="952" spans="4:10">
      <c r="D952" s="401">
        <v>13080217905</v>
      </c>
      <c r="E952" s="396">
        <f t="shared" si="18"/>
        <v>1</v>
      </c>
      <c r="F952" s="397" t="s">
        <v>1461</v>
      </c>
      <c r="G952" s="402" t="s">
        <v>934</v>
      </c>
      <c r="H952" s="403">
        <f>IF(F952="S",SUMIFS('BG 2024'!G:G,'BG 2024'!B:B,'Clasificacion Balance '!D952),0)</f>
        <v>0</v>
      </c>
      <c r="I952" s="403">
        <f>IF(F952="S",SUMIFS('[226]BG 2023'!J:J,'[226]BG 2023'!K:K,'Clasificacion Balance '!D952),0)</f>
        <v>0</v>
      </c>
    </row>
    <row r="953" spans="4:10">
      <c r="D953" s="401">
        <v>1308021790501</v>
      </c>
      <c r="E953" s="396">
        <f t="shared" si="18"/>
        <v>1</v>
      </c>
      <c r="F953" s="397" t="s">
        <v>1461</v>
      </c>
      <c r="G953" s="402" t="s">
        <v>934</v>
      </c>
      <c r="H953" s="403">
        <f>IF(F953="S",SUMIFS('BG 2024'!G:G,'BG 2024'!B:B,'Clasificacion Balance '!D953),0)</f>
        <v>0</v>
      </c>
      <c r="I953" s="403">
        <f>IF(F953="S",SUMIFS('[226]BG 2023'!J:J,'[226]BG 2023'!K:K,'Clasificacion Balance '!D953),0)</f>
        <v>0</v>
      </c>
    </row>
    <row r="954" spans="4:10">
      <c r="D954" s="401">
        <v>130802179050101</v>
      </c>
      <c r="E954" s="396">
        <f t="shared" si="18"/>
        <v>1</v>
      </c>
      <c r="F954" s="397" t="s">
        <v>1465</v>
      </c>
      <c r="G954" s="402" t="s">
        <v>935</v>
      </c>
      <c r="H954" s="403">
        <f>IF(F954="S",SUMIFS('BG 2024'!G:G,'BG 2024'!B:B,'Clasificacion Balance '!D954),0)</f>
        <v>-62847584</v>
      </c>
      <c r="I954" s="403" t="e">
        <f>IF(F954="S",SUMIFS('[226]BG 2023'!J:J,'[226]BG 2023'!K:K,'Clasificacion Balance '!D954),0)</f>
        <v>#VALUE!</v>
      </c>
      <c r="J954" s="391" t="s">
        <v>447</v>
      </c>
    </row>
    <row r="955" spans="4:10">
      <c r="D955" s="401">
        <v>130802179050199</v>
      </c>
      <c r="E955" s="396">
        <f t="shared" si="18"/>
        <v>1</v>
      </c>
      <c r="F955" s="397" t="s">
        <v>1465</v>
      </c>
      <c r="G955" s="402" t="s">
        <v>936</v>
      </c>
      <c r="H955" s="403">
        <f>IF(F955="S",SUMIFS('BG 2024'!G:G,'BG 2024'!B:B,'Clasificacion Balance '!D955),0)</f>
        <v>-2581344428</v>
      </c>
      <c r="I955" s="403" t="e">
        <f>IF(F955="S",SUMIFS('[226]BG 2023'!J:J,'[226]BG 2023'!K:K,'Clasificacion Balance '!D955),0)</f>
        <v>#VALUE!</v>
      </c>
      <c r="J955" s="391" t="s">
        <v>447</v>
      </c>
    </row>
    <row r="956" spans="4:10">
      <c r="D956" s="401">
        <v>13080217906</v>
      </c>
      <c r="E956" s="396">
        <f t="shared" si="18"/>
        <v>1</v>
      </c>
      <c r="F956" s="397" t="s">
        <v>1461</v>
      </c>
      <c r="G956" s="402" t="s">
        <v>937</v>
      </c>
      <c r="H956" s="403">
        <f>IF(F956="S",SUMIFS('BG 2024'!G:G,'BG 2024'!B:B,'Clasificacion Balance '!D956),0)</f>
        <v>0</v>
      </c>
      <c r="I956" s="403">
        <f>IF(F956="S",SUMIFS('[226]BG 2023'!J:J,'[226]BG 2023'!K:K,'Clasificacion Balance '!D956),0)</f>
        <v>0</v>
      </c>
    </row>
    <row r="957" spans="4:10">
      <c r="D957" s="401">
        <v>1308021790601</v>
      </c>
      <c r="E957" s="396">
        <f t="shared" si="18"/>
        <v>1</v>
      </c>
      <c r="F957" s="397" t="s">
        <v>1461</v>
      </c>
      <c r="G957" s="402" t="s">
        <v>937</v>
      </c>
      <c r="H957" s="403">
        <f>IF(F957="S",SUMIFS('BG 2024'!G:G,'BG 2024'!B:B,'Clasificacion Balance '!D957),0)</f>
        <v>0</v>
      </c>
      <c r="I957" s="403">
        <f>IF(F957="S",SUMIFS('[226]BG 2023'!J:J,'[226]BG 2023'!K:K,'Clasificacion Balance '!D957),0)</f>
        <v>0</v>
      </c>
    </row>
    <row r="958" spans="4:10">
      <c r="D958" s="401">
        <v>130802179060101</v>
      </c>
      <c r="E958" s="396">
        <f t="shared" si="18"/>
        <v>1</v>
      </c>
      <c r="F958" s="397" t="s">
        <v>1465</v>
      </c>
      <c r="G958" s="402" t="s">
        <v>2025</v>
      </c>
      <c r="H958" s="403">
        <f>IF(F958="S",SUMIFS('BG 2024'!G:G,'BG 2024'!B:B,'Clasificacion Balance '!D958),0)</f>
        <v>0</v>
      </c>
      <c r="I958" s="403" t="e">
        <f>IF(F958="S",SUMIFS('[226]BG 2023'!J:J,'[226]BG 2023'!K:K,'Clasificacion Balance '!D958),0)</f>
        <v>#VALUE!</v>
      </c>
    </row>
    <row r="959" spans="4:10">
      <c r="D959" s="401">
        <v>130802179060199</v>
      </c>
      <c r="E959" s="396">
        <f t="shared" si="18"/>
        <v>1</v>
      </c>
      <c r="F959" s="397" t="s">
        <v>1465</v>
      </c>
      <c r="G959" s="402" t="s">
        <v>938</v>
      </c>
      <c r="H959" s="403">
        <f>IF(F959="S",SUMIFS('BG 2024'!G:G,'BG 2024'!B:B,'Clasificacion Balance '!D959),0)</f>
        <v>-8373333964</v>
      </c>
      <c r="I959" s="403" t="e">
        <f>IF(F959="S",SUMIFS('[226]BG 2023'!J:J,'[226]BG 2023'!K:K,'Clasificacion Balance '!D959),0)</f>
        <v>#VALUE!</v>
      </c>
      <c r="J959" s="391" t="s">
        <v>447</v>
      </c>
    </row>
    <row r="960" spans="4:10">
      <c r="D960" s="401">
        <v>13080217907</v>
      </c>
      <c r="E960" s="396">
        <f t="shared" si="18"/>
        <v>1</v>
      </c>
      <c r="F960" s="397" t="s">
        <v>1461</v>
      </c>
      <c r="G960" s="402" t="s">
        <v>939</v>
      </c>
      <c r="H960" s="403">
        <f>IF(F960="S",SUMIFS('BG 2024'!G:G,'BG 2024'!B:B,'Clasificacion Balance '!D960),0)</f>
        <v>0</v>
      </c>
      <c r="I960" s="403">
        <f>IF(F960="S",SUMIFS('[226]BG 2023'!J:J,'[226]BG 2023'!K:K,'Clasificacion Balance '!D960),0)</f>
        <v>0</v>
      </c>
    </row>
    <row r="961" spans="4:10">
      <c r="D961" s="401">
        <v>1308021790701</v>
      </c>
      <c r="E961" s="396">
        <f t="shared" si="18"/>
        <v>1</v>
      </c>
      <c r="F961" s="397" t="s">
        <v>1461</v>
      </c>
      <c r="G961" s="402" t="s">
        <v>939</v>
      </c>
      <c r="H961" s="403">
        <f>IF(F961="S",SUMIFS('BG 2024'!G:G,'BG 2024'!B:B,'Clasificacion Balance '!D961),0)</f>
        <v>0</v>
      </c>
      <c r="I961" s="403">
        <f>IF(F961="S",SUMIFS('[226]BG 2023'!J:J,'[226]BG 2023'!K:K,'Clasificacion Balance '!D961),0)</f>
        <v>0</v>
      </c>
    </row>
    <row r="962" spans="4:10">
      <c r="D962" s="401">
        <v>130802179070101</v>
      </c>
      <c r="E962" s="396">
        <f t="shared" si="18"/>
        <v>1</v>
      </c>
      <c r="F962" s="397" t="s">
        <v>1465</v>
      </c>
      <c r="G962" s="402" t="s">
        <v>940</v>
      </c>
      <c r="H962" s="403">
        <f>IF(F962="S",SUMIFS('BG 2024'!G:G,'BG 2024'!B:B,'Clasificacion Balance '!D962),0)</f>
        <v>-2807426675</v>
      </c>
      <c r="I962" s="403" t="e">
        <f>IF(F962="S",SUMIFS('[226]BG 2023'!J:J,'[226]BG 2023'!K:K,'Clasificacion Balance '!D962),0)</f>
        <v>#VALUE!</v>
      </c>
      <c r="J962" s="391" t="s">
        <v>447</v>
      </c>
    </row>
    <row r="963" spans="4:10">
      <c r="D963" s="401">
        <v>130802179070199</v>
      </c>
      <c r="E963" s="396">
        <f t="shared" si="18"/>
        <v>1</v>
      </c>
      <c r="F963" s="397" t="s">
        <v>1465</v>
      </c>
      <c r="G963" s="402" t="s">
        <v>941</v>
      </c>
      <c r="H963" s="403">
        <f>IF(F963="S",SUMIFS('BG 2024'!G:G,'BG 2024'!B:B,'Clasificacion Balance '!D963),0)</f>
        <v>-3691239228</v>
      </c>
      <c r="I963" s="403" t="e">
        <f>IF(F963="S",SUMIFS('[226]BG 2023'!J:J,'[226]BG 2023'!K:K,'Clasificacion Balance '!D963),0)</f>
        <v>#VALUE!</v>
      </c>
      <c r="J963" s="391" t="s">
        <v>447</v>
      </c>
    </row>
    <row r="964" spans="4:10">
      <c r="D964" s="401">
        <v>13080219</v>
      </c>
      <c r="E964" s="396">
        <f t="shared" si="18"/>
        <v>1</v>
      </c>
      <c r="F964" s="397" t="s">
        <v>1461</v>
      </c>
      <c r="G964" s="402" t="s">
        <v>2026</v>
      </c>
      <c r="H964" s="403">
        <f>IF(F964="S",SUMIFS('BG 2024'!G:G,'BG 2024'!B:B,'Clasificacion Balance '!D964),0)</f>
        <v>0</v>
      </c>
      <c r="I964" s="403">
        <f>IF(F964="S",SUMIFS('[226]BG 2023'!J:J,'[226]BG 2023'!K:K,'Clasificacion Balance '!D964),0)</f>
        <v>0</v>
      </c>
    </row>
    <row r="965" spans="4:10">
      <c r="D965" s="401">
        <v>13080219001</v>
      </c>
      <c r="E965" s="396">
        <f t="shared" si="18"/>
        <v>1</v>
      </c>
      <c r="F965" s="397" t="s">
        <v>1461</v>
      </c>
      <c r="G965" s="402" t="s">
        <v>914</v>
      </c>
      <c r="H965" s="403">
        <f>IF(F965="S",SUMIFS('BG 2024'!G:G,'BG 2024'!B:B,'Clasificacion Balance '!D965),0)</f>
        <v>0</v>
      </c>
      <c r="I965" s="403">
        <f>IF(F965="S",SUMIFS('[226]BG 2023'!J:J,'[226]BG 2023'!K:K,'Clasificacion Balance '!D965),0)</f>
        <v>0</v>
      </c>
    </row>
    <row r="966" spans="4:10">
      <c r="D966" s="401">
        <v>1308021900101</v>
      </c>
      <c r="E966" s="396">
        <f t="shared" si="18"/>
        <v>1</v>
      </c>
      <c r="F966" s="397" t="s">
        <v>1461</v>
      </c>
      <c r="G966" s="402" t="s">
        <v>914</v>
      </c>
      <c r="H966" s="403">
        <f>IF(F966="S",SUMIFS('BG 2024'!G:G,'BG 2024'!B:B,'Clasificacion Balance '!D966),0)</f>
        <v>0</v>
      </c>
      <c r="I966" s="403">
        <f>IF(F966="S",SUMIFS('[226]BG 2023'!J:J,'[226]BG 2023'!K:K,'Clasificacion Balance '!D966),0)</f>
        <v>0</v>
      </c>
    </row>
    <row r="967" spans="4:10">
      <c r="D967" s="401">
        <v>130802190010101</v>
      </c>
      <c r="E967" s="396">
        <f t="shared" si="18"/>
        <v>1</v>
      </c>
      <c r="F967" s="397" t="s">
        <v>1465</v>
      </c>
      <c r="G967" s="402" t="s">
        <v>915</v>
      </c>
      <c r="H967" s="403">
        <f>IF(F967="S",SUMIFS('BG 2024'!G:G,'BG 2024'!B:B,'Clasificacion Balance '!D967),0)</f>
        <v>0</v>
      </c>
      <c r="I967" s="403" t="e">
        <f>IF(F967="S",SUMIFS('[226]BG 2023'!J:J,'[226]BG 2023'!K:K,'Clasificacion Balance '!D967),0)</f>
        <v>#VALUE!</v>
      </c>
    </row>
    <row r="968" spans="4:10">
      <c r="D968" s="401">
        <v>130802190010199</v>
      </c>
      <c r="E968" s="396">
        <f t="shared" si="18"/>
        <v>1</v>
      </c>
      <c r="F968" s="397" t="s">
        <v>1465</v>
      </c>
      <c r="G968" s="402" t="s">
        <v>916</v>
      </c>
      <c r="H968" s="403">
        <f>IF(F968="S",SUMIFS('BG 2024'!G:G,'BG 2024'!B:B,'Clasificacion Balance '!D968),0)</f>
        <v>0</v>
      </c>
      <c r="I968" s="403" t="e">
        <f>IF(F968="S",SUMIFS('[226]BG 2023'!J:J,'[226]BG 2023'!K:K,'Clasificacion Balance '!D968),0)</f>
        <v>#VALUE!</v>
      </c>
    </row>
    <row r="969" spans="4:10">
      <c r="D969" s="401">
        <v>13080219003</v>
      </c>
      <c r="E969" s="396">
        <f t="shared" si="18"/>
        <v>1</v>
      </c>
      <c r="F969" s="397" t="s">
        <v>1461</v>
      </c>
      <c r="G969" s="402" t="s">
        <v>917</v>
      </c>
      <c r="H969" s="403">
        <f>IF(F969="S",SUMIFS('BG 2024'!G:G,'BG 2024'!B:B,'Clasificacion Balance '!D969),0)</f>
        <v>0</v>
      </c>
      <c r="I969" s="403">
        <f>IF(F969="S",SUMIFS('[226]BG 2023'!J:J,'[226]BG 2023'!K:K,'Clasificacion Balance '!D969),0)</f>
        <v>0</v>
      </c>
    </row>
    <row r="970" spans="4:10">
      <c r="D970" s="401">
        <v>1308021900301</v>
      </c>
      <c r="E970" s="396">
        <f t="shared" si="18"/>
        <v>1</v>
      </c>
      <c r="F970" s="397" t="s">
        <v>1461</v>
      </c>
      <c r="G970" s="402" t="s">
        <v>917</v>
      </c>
      <c r="H970" s="403">
        <f>IF(F970="S",SUMIFS('BG 2024'!G:G,'BG 2024'!B:B,'Clasificacion Balance '!D970),0)</f>
        <v>0</v>
      </c>
      <c r="I970" s="403">
        <f>IF(F970="S",SUMIFS('[226]BG 2023'!J:J,'[226]BG 2023'!K:K,'Clasificacion Balance '!D970),0)</f>
        <v>0</v>
      </c>
    </row>
    <row r="971" spans="4:10">
      <c r="D971" s="401">
        <v>130802190030101</v>
      </c>
      <c r="E971" s="396">
        <f t="shared" si="18"/>
        <v>1</v>
      </c>
      <c r="F971" s="397" t="s">
        <v>1465</v>
      </c>
      <c r="G971" s="402" t="s">
        <v>918</v>
      </c>
      <c r="H971" s="403">
        <f>IF(F971="S",SUMIFS('BG 2024'!G:G,'BG 2024'!B:B,'Clasificacion Balance '!D971),0)</f>
        <v>0</v>
      </c>
      <c r="I971" s="403" t="e">
        <f>IF(F971="S",SUMIFS('[226]BG 2023'!J:J,'[226]BG 2023'!K:K,'Clasificacion Balance '!D971),0)</f>
        <v>#VALUE!</v>
      </c>
    </row>
    <row r="972" spans="4:10">
      <c r="D972" s="401">
        <v>130802190030199</v>
      </c>
      <c r="E972" s="396">
        <f t="shared" si="18"/>
        <v>1</v>
      </c>
      <c r="F972" s="397" t="s">
        <v>1465</v>
      </c>
      <c r="G972" s="402" t="s">
        <v>919</v>
      </c>
      <c r="H972" s="403">
        <f>IF(F972="S",SUMIFS('BG 2024'!G:G,'BG 2024'!B:B,'Clasificacion Balance '!D972),0)</f>
        <v>0</v>
      </c>
      <c r="I972" s="403" t="e">
        <f>IF(F972="S",SUMIFS('[226]BG 2023'!J:J,'[226]BG 2023'!K:K,'Clasificacion Balance '!D972),0)</f>
        <v>#VALUE!</v>
      </c>
    </row>
    <row r="973" spans="4:10">
      <c r="D973" s="401">
        <v>13080219005</v>
      </c>
      <c r="E973" s="396">
        <f t="shared" si="18"/>
        <v>1</v>
      </c>
      <c r="F973" s="397" t="s">
        <v>1461</v>
      </c>
      <c r="G973" s="402" t="s">
        <v>920</v>
      </c>
      <c r="H973" s="403">
        <f>IF(F973="S",SUMIFS('BG 2024'!G:G,'BG 2024'!B:B,'Clasificacion Balance '!D973),0)</f>
        <v>0</v>
      </c>
      <c r="I973" s="403">
        <f>IF(F973="S",SUMIFS('[226]BG 2023'!J:J,'[226]BG 2023'!K:K,'Clasificacion Balance '!D973),0)</f>
        <v>0</v>
      </c>
    </row>
    <row r="974" spans="4:10">
      <c r="D974" s="401">
        <v>1308021900501</v>
      </c>
      <c r="E974" s="396">
        <f t="shared" si="18"/>
        <v>1</v>
      </c>
      <c r="F974" s="397" t="s">
        <v>1461</v>
      </c>
      <c r="G974" s="402" t="s">
        <v>920</v>
      </c>
      <c r="H974" s="403">
        <f>IF(F974="S",SUMIFS('BG 2024'!G:G,'BG 2024'!B:B,'Clasificacion Balance '!D974),0)</f>
        <v>0</v>
      </c>
      <c r="I974" s="403">
        <f>IF(F974="S",SUMIFS('[226]BG 2023'!J:J,'[226]BG 2023'!K:K,'Clasificacion Balance '!D974),0)</f>
        <v>0</v>
      </c>
    </row>
    <row r="975" spans="4:10">
      <c r="D975" s="401">
        <v>130802190050101</v>
      </c>
      <c r="E975" s="396">
        <f t="shared" si="18"/>
        <v>1</v>
      </c>
      <c r="F975" s="397" t="s">
        <v>1465</v>
      </c>
      <c r="G975" s="402" t="s">
        <v>921</v>
      </c>
      <c r="H975" s="403">
        <f>IF(F975="S",SUMIFS('BG 2024'!G:G,'BG 2024'!B:B,'Clasificacion Balance '!D975),0)</f>
        <v>0</v>
      </c>
      <c r="I975" s="403" t="e">
        <f>IF(F975="S",SUMIFS('[226]BG 2023'!J:J,'[226]BG 2023'!K:K,'Clasificacion Balance '!D975),0)</f>
        <v>#VALUE!</v>
      </c>
    </row>
    <row r="976" spans="4:10">
      <c r="D976" s="401">
        <v>130802190050199</v>
      </c>
      <c r="E976" s="396">
        <f t="shared" si="18"/>
        <v>1</v>
      </c>
      <c r="F976" s="397" t="s">
        <v>1465</v>
      </c>
      <c r="G976" s="402" t="s">
        <v>922</v>
      </c>
      <c r="H976" s="403">
        <f>IF(F976="S",SUMIFS('BG 2024'!G:G,'BG 2024'!B:B,'Clasificacion Balance '!D976),0)</f>
        <v>0</v>
      </c>
      <c r="I976" s="403" t="e">
        <f>IF(F976="S",SUMIFS('[226]BG 2023'!J:J,'[226]BG 2023'!K:K,'Clasificacion Balance '!D976),0)</f>
        <v>#VALUE!</v>
      </c>
    </row>
    <row r="977" spans="4:10" s="409" customFormat="1">
      <c r="D977" s="395">
        <v>13080219007</v>
      </c>
      <c r="E977" s="396">
        <f t="shared" si="18"/>
        <v>1</v>
      </c>
      <c r="F977" s="397" t="s">
        <v>1461</v>
      </c>
      <c r="G977" s="398" t="s">
        <v>2027</v>
      </c>
      <c r="H977" s="403">
        <f>IF(F977="S",SUMIFS('BG 2024'!G:G,'BG 2024'!B:B,'Clasificacion Balance '!D977),0)</f>
        <v>0</v>
      </c>
      <c r="I977" s="403">
        <f>IF(F977="S",SUMIFS('[226]BG 2023'!J:J,'[226]BG 2023'!K:K,'Clasificacion Balance '!D977),0)</f>
        <v>0</v>
      </c>
      <c r="J977" s="408"/>
    </row>
    <row r="978" spans="4:10" s="409" customFormat="1">
      <c r="D978" s="395">
        <v>1308021900701</v>
      </c>
      <c r="E978" s="396">
        <f t="shared" si="18"/>
        <v>1</v>
      </c>
      <c r="F978" s="397" t="s">
        <v>1461</v>
      </c>
      <c r="G978" s="398" t="s">
        <v>2027</v>
      </c>
      <c r="H978" s="403">
        <f>IF(F978="S",SUMIFS('BG 2024'!G:G,'BG 2024'!B:B,'Clasificacion Balance '!D978),0)</f>
        <v>0</v>
      </c>
      <c r="I978" s="403">
        <f>IF(F978="S",SUMIFS('[226]BG 2023'!J:J,'[226]BG 2023'!K:K,'Clasificacion Balance '!D978),0)</f>
        <v>0</v>
      </c>
      <c r="J978" s="408"/>
    </row>
    <row r="979" spans="4:10" s="409" customFormat="1">
      <c r="D979" s="395">
        <v>130802190070101</v>
      </c>
      <c r="E979" s="396">
        <f t="shared" si="18"/>
        <v>1</v>
      </c>
      <c r="F979" s="397" t="s">
        <v>1465</v>
      </c>
      <c r="G979" s="398" t="s">
        <v>2028</v>
      </c>
      <c r="H979" s="403">
        <f>IF(F979="S",SUMIFS('BG 2024'!G:G,'BG 2024'!B:B,'Clasificacion Balance '!D979),0)</f>
        <v>0</v>
      </c>
      <c r="I979" s="403" t="e">
        <f>IF(F979="S",SUMIFS('[226]BG 2023'!J:J,'[226]BG 2023'!K:K,'Clasificacion Balance '!D979),0)</f>
        <v>#VALUE!</v>
      </c>
      <c r="J979" s="408"/>
    </row>
    <row r="980" spans="4:10" s="409" customFormat="1">
      <c r="D980" s="395">
        <v>130802190070199</v>
      </c>
      <c r="E980" s="396">
        <f t="shared" si="18"/>
        <v>1</v>
      </c>
      <c r="F980" s="397" t="s">
        <v>1465</v>
      </c>
      <c r="G980" s="398" t="s">
        <v>2029</v>
      </c>
      <c r="H980" s="403">
        <f>IF(F980="S",SUMIFS('BG 2024'!G:G,'BG 2024'!B:B,'Clasificacion Balance '!D980),0)</f>
        <v>0</v>
      </c>
      <c r="I980" s="403" t="e">
        <f>IF(F980="S",SUMIFS('[226]BG 2023'!J:J,'[226]BG 2023'!K:K,'Clasificacion Balance '!D980),0)</f>
        <v>#VALUE!</v>
      </c>
      <c r="J980" s="408"/>
    </row>
    <row r="981" spans="4:10" s="409" customFormat="1">
      <c r="D981" s="395">
        <v>13080219901</v>
      </c>
      <c r="E981" s="396">
        <f t="shared" si="18"/>
        <v>1</v>
      </c>
      <c r="F981" s="397" t="s">
        <v>1461</v>
      </c>
      <c r="G981" s="398" t="s">
        <v>928</v>
      </c>
      <c r="H981" s="403">
        <f>IF(F981="S",SUMIFS('BG 2024'!G:G,'BG 2024'!B:B,'Clasificacion Balance '!D981),0)</f>
        <v>0</v>
      </c>
      <c r="I981" s="403">
        <f>IF(F981="S",SUMIFS('[226]BG 2023'!J:J,'[226]BG 2023'!K:K,'Clasificacion Balance '!D981),0)</f>
        <v>0</v>
      </c>
      <c r="J981" s="408"/>
    </row>
    <row r="982" spans="4:10">
      <c r="D982" s="401">
        <v>1308021990101</v>
      </c>
      <c r="E982" s="396">
        <f t="shared" si="18"/>
        <v>1</v>
      </c>
      <c r="F982" s="397" t="s">
        <v>1461</v>
      </c>
      <c r="G982" s="402" t="s">
        <v>928</v>
      </c>
      <c r="H982" s="403">
        <f>IF(F982="S",SUMIFS('BG 2024'!G:G,'BG 2024'!B:B,'Clasificacion Balance '!D982),0)</f>
        <v>0</v>
      </c>
      <c r="I982" s="403">
        <f>IF(F982="S",SUMIFS('[226]BG 2023'!J:J,'[226]BG 2023'!K:K,'Clasificacion Balance '!D982),0)</f>
        <v>0</v>
      </c>
    </row>
    <row r="983" spans="4:10" s="409" customFormat="1">
      <c r="D983" s="395">
        <v>130802199010101</v>
      </c>
      <c r="E983" s="396">
        <f t="shared" si="18"/>
        <v>1</v>
      </c>
      <c r="F983" s="397" t="s">
        <v>1465</v>
      </c>
      <c r="G983" s="398" t="s">
        <v>929</v>
      </c>
      <c r="H983" s="403">
        <f>IF(F983="S",SUMIFS('BG 2024'!G:G,'BG 2024'!B:B,'Clasificacion Balance '!D983),0)</f>
        <v>0</v>
      </c>
      <c r="I983" s="403" t="e">
        <f>IF(F983="S",SUMIFS('[226]BG 2023'!J:J,'[226]BG 2023'!K:K,'Clasificacion Balance '!D983),0)</f>
        <v>#VALUE!</v>
      </c>
      <c r="J983" s="408"/>
    </row>
    <row r="984" spans="4:10" s="409" customFormat="1">
      <c r="D984" s="395">
        <v>130802199010199</v>
      </c>
      <c r="E984" s="396">
        <f t="shared" si="18"/>
        <v>1</v>
      </c>
      <c r="F984" s="397" t="s">
        <v>1465</v>
      </c>
      <c r="G984" s="398" t="s">
        <v>930</v>
      </c>
      <c r="H984" s="403">
        <f>IF(F984="S",SUMIFS('BG 2024'!G:G,'BG 2024'!B:B,'Clasificacion Balance '!D984),0)</f>
        <v>0</v>
      </c>
      <c r="I984" s="403" t="e">
        <f>IF(F984="S",SUMIFS('[226]BG 2023'!J:J,'[226]BG 2023'!K:K,'Clasificacion Balance '!D984),0)</f>
        <v>#VALUE!</v>
      </c>
      <c r="J984" s="408"/>
    </row>
    <row r="985" spans="4:10" s="409" customFormat="1">
      <c r="D985" s="395">
        <v>13080219902</v>
      </c>
      <c r="E985" s="396">
        <f t="shared" si="18"/>
        <v>1</v>
      </c>
      <c r="F985" s="397" t="s">
        <v>1461</v>
      </c>
      <c r="G985" s="398" t="s">
        <v>931</v>
      </c>
      <c r="H985" s="403">
        <f>IF(F985="S",SUMIFS('BG 2024'!G:G,'BG 2024'!B:B,'Clasificacion Balance '!D985),0)</f>
        <v>0</v>
      </c>
      <c r="I985" s="403">
        <f>IF(F985="S",SUMIFS('[226]BG 2023'!J:J,'[226]BG 2023'!K:K,'Clasificacion Balance '!D985),0)</f>
        <v>0</v>
      </c>
      <c r="J985" s="408"/>
    </row>
    <row r="986" spans="4:10" s="409" customFormat="1">
      <c r="D986" s="395">
        <v>1308021990201</v>
      </c>
      <c r="E986" s="396">
        <f t="shared" si="18"/>
        <v>1</v>
      </c>
      <c r="F986" s="397" t="s">
        <v>1461</v>
      </c>
      <c r="G986" s="398" t="s">
        <v>931</v>
      </c>
      <c r="H986" s="403">
        <f>IF(F986="S",SUMIFS('BG 2024'!G:G,'BG 2024'!B:B,'Clasificacion Balance '!D986),0)</f>
        <v>0</v>
      </c>
      <c r="I986" s="403">
        <f>IF(F986="S",SUMIFS('[226]BG 2023'!J:J,'[226]BG 2023'!K:K,'Clasificacion Balance '!D986),0)</f>
        <v>0</v>
      </c>
      <c r="J986" s="408"/>
    </row>
    <row r="987" spans="4:10" s="409" customFormat="1">
      <c r="D987" s="395">
        <v>130802199020101</v>
      </c>
      <c r="E987" s="396">
        <f t="shared" si="18"/>
        <v>1</v>
      </c>
      <c r="F987" s="397" t="s">
        <v>1465</v>
      </c>
      <c r="G987" s="398" t="s">
        <v>932</v>
      </c>
      <c r="H987" s="403">
        <f>IF(F987="S",SUMIFS('BG 2024'!G:G,'BG 2024'!B:B,'Clasificacion Balance '!D987),0)</f>
        <v>0</v>
      </c>
      <c r="I987" s="403" t="e">
        <f>IF(F987="S",SUMIFS('[226]BG 2023'!J:J,'[226]BG 2023'!K:K,'Clasificacion Balance '!D987),0)</f>
        <v>#VALUE!</v>
      </c>
      <c r="J987" s="408"/>
    </row>
    <row r="988" spans="4:10" s="409" customFormat="1">
      <c r="D988" s="395">
        <v>130802199020199</v>
      </c>
      <c r="E988" s="396">
        <f t="shared" si="18"/>
        <v>1</v>
      </c>
      <c r="F988" s="397" t="s">
        <v>1465</v>
      </c>
      <c r="G988" s="398" t="s">
        <v>933</v>
      </c>
      <c r="H988" s="403">
        <f>IF(F988="S",SUMIFS('BG 2024'!G:G,'BG 2024'!B:B,'Clasificacion Balance '!D988),0)</f>
        <v>0</v>
      </c>
      <c r="I988" s="403" t="e">
        <f>IF(F988="S",SUMIFS('[226]BG 2023'!J:J,'[226]BG 2023'!K:K,'Clasificacion Balance '!D988),0)</f>
        <v>#VALUE!</v>
      </c>
      <c r="J988" s="408"/>
    </row>
    <row r="989" spans="4:10">
      <c r="D989" s="401">
        <v>13080219903</v>
      </c>
      <c r="E989" s="396">
        <f t="shared" si="18"/>
        <v>1</v>
      </c>
      <c r="F989" s="397" t="s">
        <v>1461</v>
      </c>
      <c r="G989" s="402" t="s">
        <v>934</v>
      </c>
      <c r="H989" s="403">
        <f>IF(F989="S",SUMIFS('BG 2024'!G:G,'BG 2024'!B:B,'Clasificacion Balance '!D989),0)</f>
        <v>0</v>
      </c>
      <c r="I989" s="403">
        <f>IF(F989="S",SUMIFS('[226]BG 2023'!J:J,'[226]BG 2023'!K:K,'Clasificacion Balance '!D989),0)</f>
        <v>0</v>
      </c>
    </row>
    <row r="990" spans="4:10">
      <c r="D990" s="401">
        <v>1308021990301</v>
      </c>
      <c r="E990" s="396">
        <f t="shared" si="18"/>
        <v>1</v>
      </c>
      <c r="F990" s="397" t="s">
        <v>1461</v>
      </c>
      <c r="G990" s="402" t="s">
        <v>934</v>
      </c>
      <c r="H990" s="403">
        <f>IF(F990="S",SUMIFS('BG 2024'!G:G,'BG 2024'!B:B,'Clasificacion Balance '!D990),0)</f>
        <v>0</v>
      </c>
      <c r="I990" s="403">
        <f>IF(F990="S",SUMIFS('[226]BG 2023'!J:J,'[226]BG 2023'!K:K,'Clasificacion Balance '!D990),0)</f>
        <v>0</v>
      </c>
    </row>
    <row r="991" spans="4:10">
      <c r="D991" s="401">
        <v>130802199030101</v>
      </c>
      <c r="E991" s="396">
        <f t="shared" si="18"/>
        <v>1</v>
      </c>
      <c r="F991" s="397" t="s">
        <v>1465</v>
      </c>
      <c r="G991" s="402" t="s">
        <v>935</v>
      </c>
      <c r="H991" s="403">
        <f>IF(F991="S",SUMIFS('BG 2024'!G:G,'BG 2024'!B:B,'Clasificacion Balance '!D991),0)</f>
        <v>0</v>
      </c>
      <c r="I991" s="403" t="e">
        <f>IF(F991="S",SUMIFS('[226]BG 2023'!J:J,'[226]BG 2023'!K:K,'Clasificacion Balance '!D991),0)</f>
        <v>#VALUE!</v>
      </c>
    </row>
    <row r="992" spans="4:10">
      <c r="D992" s="401">
        <v>130802199030199</v>
      </c>
      <c r="E992" s="396">
        <f t="shared" si="18"/>
        <v>1</v>
      </c>
      <c r="F992" s="397" t="s">
        <v>1465</v>
      </c>
      <c r="G992" s="402" t="s">
        <v>936</v>
      </c>
      <c r="H992" s="403">
        <f>IF(F992="S",SUMIFS('BG 2024'!G:G,'BG 2024'!B:B,'Clasificacion Balance '!D992),0)</f>
        <v>0</v>
      </c>
      <c r="I992" s="403" t="e">
        <f>IF(F992="S",SUMIFS('[226]BG 2023'!J:J,'[226]BG 2023'!K:K,'Clasificacion Balance '!D992),0)</f>
        <v>#VALUE!</v>
      </c>
    </row>
    <row r="993" spans="4:9">
      <c r="D993" s="401">
        <v>13080219904</v>
      </c>
      <c r="E993" s="396">
        <f t="shared" si="18"/>
        <v>1</v>
      </c>
      <c r="F993" s="397" t="s">
        <v>1461</v>
      </c>
      <c r="G993" s="402" t="s">
        <v>2030</v>
      </c>
      <c r="H993" s="403">
        <f>IF(F993="S",SUMIFS('BG 2024'!G:G,'BG 2024'!B:B,'Clasificacion Balance '!D993),0)</f>
        <v>0</v>
      </c>
      <c r="I993" s="403">
        <f>IF(F993="S",SUMIFS('[226]BG 2023'!J:J,'[226]BG 2023'!K:K,'Clasificacion Balance '!D993),0)</f>
        <v>0</v>
      </c>
    </row>
    <row r="994" spans="4:9">
      <c r="D994" s="401">
        <v>1308021990401</v>
      </c>
      <c r="E994" s="396">
        <f t="shared" si="18"/>
        <v>1</v>
      </c>
      <c r="F994" s="397" t="s">
        <v>1461</v>
      </c>
      <c r="G994" s="402" t="s">
        <v>2030</v>
      </c>
      <c r="H994" s="403">
        <f>IF(F994="S",SUMIFS('BG 2024'!G:G,'BG 2024'!B:B,'Clasificacion Balance '!D994),0)</f>
        <v>0</v>
      </c>
      <c r="I994" s="403">
        <f>IF(F994="S",SUMIFS('[226]BG 2023'!J:J,'[226]BG 2023'!K:K,'Clasificacion Balance '!D994),0)</f>
        <v>0</v>
      </c>
    </row>
    <row r="995" spans="4:9">
      <c r="D995" s="401">
        <v>130802199040101</v>
      </c>
      <c r="E995" s="396">
        <f t="shared" si="18"/>
        <v>1</v>
      </c>
      <c r="F995" s="397" t="s">
        <v>1465</v>
      </c>
      <c r="G995" s="402" t="s">
        <v>2031</v>
      </c>
      <c r="H995" s="403">
        <f>IF(F995="S",SUMIFS('BG 2024'!G:G,'BG 2024'!B:B,'Clasificacion Balance '!D995),0)</f>
        <v>0</v>
      </c>
      <c r="I995" s="403" t="e">
        <f>IF(F995="S",SUMIFS('[226]BG 2023'!J:J,'[226]BG 2023'!K:K,'Clasificacion Balance '!D995),0)</f>
        <v>#VALUE!</v>
      </c>
    </row>
    <row r="996" spans="4:9">
      <c r="D996" s="401">
        <v>130802199040199</v>
      </c>
      <c r="E996" s="396">
        <f t="shared" si="18"/>
        <v>1</v>
      </c>
      <c r="F996" s="397" t="s">
        <v>1465</v>
      </c>
      <c r="G996" s="402" t="s">
        <v>2032</v>
      </c>
      <c r="H996" s="403">
        <f>IF(F996="S",SUMIFS('BG 2024'!G:G,'BG 2024'!B:B,'Clasificacion Balance '!D996),0)</f>
        <v>0</v>
      </c>
      <c r="I996" s="403" t="e">
        <f>IF(F996="S",SUMIFS('[226]BG 2023'!J:J,'[226]BG 2023'!K:K,'Clasificacion Balance '!D996),0)</f>
        <v>#VALUE!</v>
      </c>
    </row>
    <row r="997" spans="4:9">
      <c r="D997" s="401">
        <v>13080221</v>
      </c>
      <c r="E997" s="396">
        <f t="shared" si="18"/>
        <v>1</v>
      </c>
      <c r="F997" s="397" t="s">
        <v>1461</v>
      </c>
      <c r="G997" s="402" t="s">
        <v>2033</v>
      </c>
      <c r="H997" s="403">
        <f>IF(F997="S",SUMIFS('BG 2024'!G:G,'BG 2024'!B:B,'Clasificacion Balance '!D997),0)</f>
        <v>0</v>
      </c>
      <c r="I997" s="403">
        <f>IF(F997="S",SUMIFS('[226]BG 2023'!J:J,'[226]BG 2023'!K:K,'Clasificacion Balance '!D997),0)</f>
        <v>0</v>
      </c>
    </row>
    <row r="998" spans="4:9">
      <c r="D998" s="401">
        <v>13080221001</v>
      </c>
      <c r="E998" s="396">
        <f t="shared" si="18"/>
        <v>1</v>
      </c>
      <c r="F998" s="397" t="s">
        <v>1461</v>
      </c>
      <c r="G998" s="402" t="s">
        <v>914</v>
      </c>
      <c r="H998" s="403">
        <f>IF(F998="S",SUMIFS('BG 2024'!G:G,'BG 2024'!B:B,'Clasificacion Balance '!D998),0)</f>
        <v>0</v>
      </c>
      <c r="I998" s="403">
        <f>IF(F998="S",SUMIFS('[226]BG 2023'!J:J,'[226]BG 2023'!K:K,'Clasificacion Balance '!D998),0)</f>
        <v>0</v>
      </c>
    </row>
    <row r="999" spans="4:9">
      <c r="D999" s="401">
        <v>1308022100101</v>
      </c>
      <c r="E999" s="396">
        <f t="shared" si="18"/>
        <v>1</v>
      </c>
      <c r="F999" s="397" t="s">
        <v>1461</v>
      </c>
      <c r="G999" s="402" t="s">
        <v>914</v>
      </c>
      <c r="H999" s="403">
        <f>IF(F999="S",SUMIFS('BG 2024'!G:G,'BG 2024'!B:B,'Clasificacion Balance '!D999),0)</f>
        <v>0</v>
      </c>
      <c r="I999" s="403">
        <f>IF(F999="S",SUMIFS('[226]BG 2023'!J:J,'[226]BG 2023'!K:K,'Clasificacion Balance '!D999),0)</f>
        <v>0</v>
      </c>
    </row>
    <row r="1000" spans="4:9">
      <c r="D1000" s="401">
        <v>130802210010101</v>
      </c>
      <c r="E1000" s="396">
        <f t="shared" ref="E1000:E1026" si="19">+COUNTIF($D:$D,D1000)</f>
        <v>1</v>
      </c>
      <c r="F1000" s="397" t="s">
        <v>1465</v>
      </c>
      <c r="G1000" s="402" t="s">
        <v>915</v>
      </c>
      <c r="H1000" s="403">
        <f>IF(F1000="S",SUMIFS('BG 2024'!G:G,'BG 2024'!B:B,'Clasificacion Balance '!D1000),0)</f>
        <v>0</v>
      </c>
      <c r="I1000" s="403" t="e">
        <f>IF(F1000="S",SUMIFS('[226]BG 2023'!J:J,'[226]BG 2023'!K:K,'Clasificacion Balance '!D1000),0)</f>
        <v>#VALUE!</v>
      </c>
    </row>
    <row r="1001" spans="4:9">
      <c r="D1001" s="401">
        <v>130802210010199</v>
      </c>
      <c r="E1001" s="396">
        <f t="shared" si="19"/>
        <v>1</v>
      </c>
      <c r="F1001" s="397" t="s">
        <v>1465</v>
      </c>
      <c r="G1001" s="402" t="s">
        <v>916</v>
      </c>
      <c r="H1001" s="403">
        <f>IF(F1001="S",SUMIFS('BG 2024'!G:G,'BG 2024'!B:B,'Clasificacion Balance '!D1001),0)</f>
        <v>0</v>
      </c>
      <c r="I1001" s="403" t="e">
        <f>IF(F1001="S",SUMIFS('[226]BG 2023'!J:J,'[226]BG 2023'!K:K,'Clasificacion Balance '!D1001),0)</f>
        <v>#VALUE!</v>
      </c>
    </row>
    <row r="1002" spans="4:9">
      <c r="D1002" s="401">
        <v>13080221002</v>
      </c>
      <c r="E1002" s="396">
        <f t="shared" si="19"/>
        <v>1</v>
      </c>
      <c r="F1002" s="397" t="s">
        <v>1461</v>
      </c>
      <c r="G1002" s="402" t="s">
        <v>917</v>
      </c>
      <c r="H1002" s="403">
        <f>IF(F1002="S",SUMIFS('BG 2024'!G:G,'BG 2024'!B:B,'Clasificacion Balance '!D1002),0)</f>
        <v>0</v>
      </c>
      <c r="I1002" s="403">
        <f>IF(F1002="S",SUMIFS('[226]BG 2023'!J:J,'[226]BG 2023'!K:K,'Clasificacion Balance '!D1002),0)</f>
        <v>0</v>
      </c>
    </row>
    <row r="1003" spans="4:9">
      <c r="D1003" s="401">
        <v>1308022100201</v>
      </c>
      <c r="E1003" s="396">
        <f t="shared" si="19"/>
        <v>1</v>
      </c>
      <c r="F1003" s="397" t="s">
        <v>1461</v>
      </c>
      <c r="G1003" s="402" t="s">
        <v>917</v>
      </c>
      <c r="H1003" s="403">
        <f>IF(F1003="S",SUMIFS('BG 2024'!G:G,'BG 2024'!B:B,'Clasificacion Balance '!D1003),0)</f>
        <v>0</v>
      </c>
      <c r="I1003" s="403">
        <f>IF(F1003="S",SUMIFS('[226]BG 2023'!J:J,'[226]BG 2023'!K:K,'Clasificacion Balance '!D1003),0)</f>
        <v>0</v>
      </c>
    </row>
    <row r="1004" spans="4:9">
      <c r="D1004" s="401">
        <v>130802210020101</v>
      </c>
      <c r="E1004" s="396">
        <f t="shared" si="19"/>
        <v>1</v>
      </c>
      <c r="F1004" s="397" t="s">
        <v>1465</v>
      </c>
      <c r="G1004" s="402" t="s">
        <v>918</v>
      </c>
      <c r="H1004" s="403">
        <f>IF(F1004="S",SUMIFS('BG 2024'!G:G,'BG 2024'!B:B,'Clasificacion Balance '!D1004),0)</f>
        <v>0</v>
      </c>
      <c r="I1004" s="403" t="e">
        <f>IF(F1004="S",SUMIFS('[226]BG 2023'!J:J,'[226]BG 2023'!K:K,'Clasificacion Balance '!D1004),0)</f>
        <v>#VALUE!</v>
      </c>
    </row>
    <row r="1005" spans="4:9">
      <c r="D1005" s="401">
        <v>130802210020199</v>
      </c>
      <c r="E1005" s="396">
        <f t="shared" si="19"/>
        <v>1</v>
      </c>
      <c r="F1005" s="397" t="s">
        <v>1465</v>
      </c>
      <c r="G1005" s="402" t="s">
        <v>919</v>
      </c>
      <c r="H1005" s="403">
        <f>IF(F1005="S",SUMIFS('BG 2024'!G:G,'BG 2024'!B:B,'Clasificacion Balance '!D1005),0)</f>
        <v>0</v>
      </c>
      <c r="I1005" s="403" t="e">
        <f>IF(F1005="S",SUMIFS('[226]BG 2023'!J:J,'[226]BG 2023'!K:K,'Clasificacion Balance '!D1005),0)</f>
        <v>#VALUE!</v>
      </c>
    </row>
    <row r="1006" spans="4:9">
      <c r="D1006" s="401">
        <v>13080221003</v>
      </c>
      <c r="E1006" s="396">
        <f t="shared" si="19"/>
        <v>1</v>
      </c>
      <c r="F1006" s="397" t="s">
        <v>1461</v>
      </c>
      <c r="G1006" s="402" t="s">
        <v>920</v>
      </c>
      <c r="H1006" s="403">
        <f>IF(F1006="S",SUMIFS('BG 2024'!G:G,'BG 2024'!B:B,'Clasificacion Balance '!D1006),0)</f>
        <v>0</v>
      </c>
      <c r="I1006" s="403">
        <f>IF(F1006="S",SUMIFS('[226]BG 2023'!J:J,'[226]BG 2023'!K:K,'Clasificacion Balance '!D1006),0)</f>
        <v>0</v>
      </c>
    </row>
    <row r="1007" spans="4:9">
      <c r="D1007" s="401">
        <v>1308022100301</v>
      </c>
      <c r="E1007" s="396">
        <f t="shared" si="19"/>
        <v>1</v>
      </c>
      <c r="F1007" s="397" t="s">
        <v>1461</v>
      </c>
      <c r="G1007" s="402" t="s">
        <v>920</v>
      </c>
      <c r="H1007" s="403">
        <f>IF(F1007="S",SUMIFS('BG 2024'!G:G,'BG 2024'!B:B,'Clasificacion Balance '!D1007),0)</f>
        <v>0</v>
      </c>
      <c r="I1007" s="403">
        <f>IF(F1007="S",SUMIFS('[226]BG 2023'!J:J,'[226]BG 2023'!K:K,'Clasificacion Balance '!D1007),0)</f>
        <v>0</v>
      </c>
    </row>
    <row r="1008" spans="4:9">
      <c r="D1008" s="401">
        <v>130802210030101</v>
      </c>
      <c r="E1008" s="396">
        <f t="shared" si="19"/>
        <v>1</v>
      </c>
      <c r="F1008" s="397" t="s">
        <v>1465</v>
      </c>
      <c r="G1008" s="402" t="s">
        <v>921</v>
      </c>
      <c r="H1008" s="403">
        <f>IF(F1008="S",SUMIFS('BG 2024'!G:G,'BG 2024'!B:B,'Clasificacion Balance '!D1008),0)</f>
        <v>0</v>
      </c>
      <c r="I1008" s="403" t="e">
        <f>IF(F1008="S",SUMIFS('[226]BG 2023'!J:J,'[226]BG 2023'!K:K,'Clasificacion Balance '!D1008),0)</f>
        <v>#VALUE!</v>
      </c>
    </row>
    <row r="1009" spans="4:10">
      <c r="D1009" s="401">
        <v>130802210030199</v>
      </c>
      <c r="E1009" s="396">
        <f t="shared" si="19"/>
        <v>1</v>
      </c>
      <c r="F1009" s="397" t="s">
        <v>1465</v>
      </c>
      <c r="G1009" s="402" t="s">
        <v>922</v>
      </c>
      <c r="H1009" s="403">
        <f>IF(F1009="S",SUMIFS('BG 2024'!G:G,'BG 2024'!B:B,'Clasificacion Balance '!D1009),0)</f>
        <v>0</v>
      </c>
      <c r="I1009" s="403" t="e">
        <f>IF(F1009="S",SUMIFS('[226]BG 2023'!J:J,'[226]BG 2023'!K:K,'Clasificacion Balance '!D1009),0)</f>
        <v>#VALUE!</v>
      </c>
    </row>
    <row r="1010" spans="4:10">
      <c r="D1010" s="401">
        <v>13080221004</v>
      </c>
      <c r="E1010" s="396">
        <f t="shared" si="19"/>
        <v>1</v>
      </c>
      <c r="F1010" s="397" t="s">
        <v>1461</v>
      </c>
      <c r="G1010" s="402" t="s">
        <v>2027</v>
      </c>
      <c r="H1010" s="403">
        <f>IF(F1010="S",SUMIFS('BG 2024'!G:G,'BG 2024'!B:B,'Clasificacion Balance '!D1010),0)</f>
        <v>0</v>
      </c>
      <c r="I1010" s="403">
        <f>IF(F1010="S",SUMIFS('[226]BG 2023'!J:J,'[226]BG 2023'!K:K,'Clasificacion Balance '!D1010),0)</f>
        <v>0</v>
      </c>
    </row>
    <row r="1011" spans="4:10">
      <c r="D1011" s="401">
        <v>1308022100401</v>
      </c>
      <c r="E1011" s="396">
        <f t="shared" si="19"/>
        <v>1</v>
      </c>
      <c r="F1011" s="397" t="s">
        <v>1461</v>
      </c>
      <c r="G1011" s="402" t="s">
        <v>2027</v>
      </c>
      <c r="H1011" s="403">
        <f>IF(F1011="S",SUMIFS('BG 2024'!G:G,'BG 2024'!B:B,'Clasificacion Balance '!D1011),0)</f>
        <v>0</v>
      </c>
      <c r="I1011" s="403">
        <f>IF(F1011="S",SUMIFS('[226]BG 2023'!J:J,'[226]BG 2023'!K:K,'Clasificacion Balance '!D1011),0)</f>
        <v>0</v>
      </c>
    </row>
    <row r="1012" spans="4:10">
      <c r="D1012" s="401">
        <v>130802210040101</v>
      </c>
      <c r="E1012" s="396">
        <f t="shared" si="19"/>
        <v>1</v>
      </c>
      <c r="F1012" s="397" t="s">
        <v>1465</v>
      </c>
      <c r="G1012" s="402" t="s">
        <v>2028</v>
      </c>
      <c r="H1012" s="403">
        <f>IF(F1012="S",SUMIFS('BG 2024'!G:G,'BG 2024'!B:B,'Clasificacion Balance '!D1012),0)</f>
        <v>0</v>
      </c>
      <c r="I1012" s="403" t="e">
        <f>IF(F1012="S",SUMIFS('[226]BG 2023'!J:J,'[226]BG 2023'!K:K,'Clasificacion Balance '!D1012),0)</f>
        <v>#VALUE!</v>
      </c>
    </row>
    <row r="1013" spans="4:10">
      <c r="D1013" s="401">
        <v>130802210040199</v>
      </c>
      <c r="E1013" s="396">
        <f t="shared" si="19"/>
        <v>1</v>
      </c>
      <c r="F1013" s="397" t="s">
        <v>1465</v>
      </c>
      <c r="G1013" s="402" t="s">
        <v>2029</v>
      </c>
      <c r="H1013" s="403">
        <f>IF(F1013="S",SUMIFS('BG 2024'!G:G,'BG 2024'!B:B,'Clasificacion Balance '!D1013),0)</f>
        <v>0</v>
      </c>
      <c r="I1013" s="403" t="e">
        <f>IF(F1013="S",SUMIFS('[226]BG 2023'!J:J,'[226]BG 2023'!K:K,'Clasificacion Balance '!D1013),0)</f>
        <v>#VALUE!</v>
      </c>
    </row>
    <row r="1014" spans="4:10">
      <c r="D1014" s="401">
        <v>13080221005</v>
      </c>
      <c r="E1014" s="396">
        <f t="shared" si="19"/>
        <v>1</v>
      </c>
      <c r="F1014" s="397" t="s">
        <v>1461</v>
      </c>
      <c r="G1014" s="402" t="s">
        <v>2012</v>
      </c>
      <c r="H1014" s="403">
        <f>IF(F1014="S",SUMIFS('BG 2024'!G:G,'BG 2024'!B:B,'Clasificacion Balance '!D1014),0)</f>
        <v>0</v>
      </c>
      <c r="I1014" s="403">
        <f>IF(F1014="S",SUMIFS('[226]BG 2023'!J:J,'[226]BG 2023'!K:K,'Clasificacion Balance '!D1014),0)</f>
        <v>0</v>
      </c>
    </row>
    <row r="1015" spans="4:10">
      <c r="D1015" s="401">
        <v>1308022100501</v>
      </c>
      <c r="E1015" s="396">
        <f t="shared" si="19"/>
        <v>1</v>
      </c>
      <c r="F1015" s="397" t="s">
        <v>1461</v>
      </c>
      <c r="G1015" s="402" t="s">
        <v>2012</v>
      </c>
      <c r="H1015" s="403">
        <f>IF(F1015="S",SUMIFS('BG 2024'!G:G,'BG 2024'!B:B,'Clasificacion Balance '!D1015),0)</f>
        <v>0</v>
      </c>
      <c r="I1015" s="403">
        <f>IF(F1015="S",SUMIFS('[226]BG 2023'!J:J,'[226]BG 2023'!K:K,'Clasificacion Balance '!D1015),0)</f>
        <v>0</v>
      </c>
    </row>
    <row r="1016" spans="4:10" s="409" customFormat="1">
      <c r="D1016" s="395">
        <v>130802210050101</v>
      </c>
      <c r="E1016" s="396">
        <f t="shared" si="19"/>
        <v>1</v>
      </c>
      <c r="F1016" s="397" t="s">
        <v>1465</v>
      </c>
      <c r="G1016" s="398" t="s">
        <v>2013</v>
      </c>
      <c r="H1016" s="403">
        <f>IF(F1016="S",SUMIFS('BG 2024'!G:G,'BG 2024'!B:B,'Clasificacion Balance '!D1016),0)</f>
        <v>0</v>
      </c>
      <c r="I1016" s="403" t="e">
        <f>IF(F1016="S",SUMIFS('[226]BG 2023'!J:J,'[226]BG 2023'!K:K,'Clasificacion Balance '!D1016),0)</f>
        <v>#VALUE!</v>
      </c>
      <c r="J1016" s="408"/>
    </row>
    <row r="1017" spans="4:10" s="409" customFormat="1">
      <c r="D1017" s="395">
        <v>130802210050199</v>
      </c>
      <c r="E1017" s="396">
        <f t="shared" si="19"/>
        <v>1</v>
      </c>
      <c r="F1017" s="397" t="s">
        <v>1465</v>
      </c>
      <c r="G1017" s="398" t="s">
        <v>2014</v>
      </c>
      <c r="H1017" s="403">
        <f>IF(F1017="S",SUMIFS('BG 2024'!G:G,'BG 2024'!B:B,'Clasificacion Balance '!D1017),0)</f>
        <v>0</v>
      </c>
      <c r="I1017" s="403" t="e">
        <f>IF(F1017="S",SUMIFS('[226]BG 2023'!J:J,'[226]BG 2023'!K:K,'Clasificacion Balance '!D1017),0)</f>
        <v>#VALUE!</v>
      </c>
      <c r="J1017" s="408"/>
    </row>
    <row r="1018" spans="4:10" s="409" customFormat="1">
      <c r="D1018" s="395">
        <v>13080221006</v>
      </c>
      <c r="E1018" s="396">
        <f t="shared" si="19"/>
        <v>1</v>
      </c>
      <c r="F1018" s="397" t="s">
        <v>1461</v>
      </c>
      <c r="G1018" s="398" t="s">
        <v>2015</v>
      </c>
      <c r="H1018" s="403">
        <f>IF(F1018="S",SUMIFS('BG 2024'!G:G,'BG 2024'!B:B,'Clasificacion Balance '!D1018),0)</f>
        <v>0</v>
      </c>
      <c r="I1018" s="403">
        <f>IF(F1018="S",SUMIFS('[226]BG 2023'!J:J,'[226]BG 2023'!K:K,'Clasificacion Balance '!D1018),0)</f>
        <v>0</v>
      </c>
      <c r="J1018" s="408"/>
    </row>
    <row r="1019" spans="4:10" s="409" customFormat="1">
      <c r="D1019" s="395">
        <v>1308022100601</v>
      </c>
      <c r="E1019" s="396">
        <f t="shared" si="19"/>
        <v>1</v>
      </c>
      <c r="F1019" s="397" t="s">
        <v>1461</v>
      </c>
      <c r="G1019" s="398" t="s">
        <v>2015</v>
      </c>
      <c r="H1019" s="403">
        <f>IF(F1019="S",SUMIFS('BG 2024'!G:G,'BG 2024'!B:B,'Clasificacion Balance '!D1019),0)</f>
        <v>0</v>
      </c>
      <c r="I1019" s="403">
        <f>IF(F1019="S",SUMIFS('[226]BG 2023'!J:J,'[226]BG 2023'!K:K,'Clasificacion Balance '!D1019),0)</f>
        <v>0</v>
      </c>
      <c r="J1019" s="408"/>
    </row>
    <row r="1020" spans="4:10" s="409" customFormat="1">
      <c r="D1020" s="395">
        <v>130802210060101</v>
      </c>
      <c r="E1020" s="396">
        <f t="shared" si="19"/>
        <v>1</v>
      </c>
      <c r="F1020" s="397" t="s">
        <v>1465</v>
      </c>
      <c r="G1020" s="398" t="s">
        <v>2016</v>
      </c>
      <c r="H1020" s="403">
        <f>IF(F1020="S",SUMIFS('BG 2024'!G:G,'BG 2024'!B:B,'Clasificacion Balance '!D1020),0)</f>
        <v>0</v>
      </c>
      <c r="I1020" s="403" t="e">
        <f>IF(F1020="S",SUMIFS('[226]BG 2023'!J:J,'[226]BG 2023'!K:K,'Clasificacion Balance '!D1020),0)</f>
        <v>#VALUE!</v>
      </c>
      <c r="J1020" s="408"/>
    </row>
    <row r="1021" spans="4:10" s="409" customFormat="1">
      <c r="D1021" s="395">
        <v>130802210060199</v>
      </c>
      <c r="E1021" s="396">
        <f t="shared" si="19"/>
        <v>1</v>
      </c>
      <c r="F1021" s="397" t="s">
        <v>1465</v>
      </c>
      <c r="G1021" s="398" t="s">
        <v>2017</v>
      </c>
      <c r="H1021" s="403">
        <f>IF(F1021="S",SUMIFS('BG 2024'!G:G,'BG 2024'!B:B,'Clasificacion Balance '!D1021),0)</f>
        <v>0</v>
      </c>
      <c r="I1021" s="403" t="e">
        <f>IF(F1021="S",SUMIFS('[226]BG 2023'!J:J,'[226]BG 2023'!K:K,'Clasificacion Balance '!D1021),0)</f>
        <v>#VALUE!</v>
      </c>
      <c r="J1021" s="408"/>
    </row>
    <row r="1022" spans="4:10" s="409" customFormat="1">
      <c r="D1022" s="395">
        <v>13080221007</v>
      </c>
      <c r="E1022" s="396">
        <f t="shared" si="19"/>
        <v>1</v>
      </c>
      <c r="F1022" s="397" t="s">
        <v>1461</v>
      </c>
      <c r="G1022" s="398" t="s">
        <v>923</v>
      </c>
      <c r="H1022" s="403">
        <f>IF(F1022="S",SUMIFS('BG 2024'!G:G,'BG 2024'!B:B,'Clasificacion Balance '!D1022),0)</f>
        <v>0</v>
      </c>
      <c r="I1022" s="403">
        <f>IF(F1022="S",SUMIFS('[226]BG 2023'!J:J,'[226]BG 2023'!K:K,'Clasificacion Balance '!D1022),0)</f>
        <v>0</v>
      </c>
      <c r="J1022" s="408"/>
    </row>
    <row r="1023" spans="4:10" s="409" customFormat="1">
      <c r="D1023" s="395">
        <v>1308022100701</v>
      </c>
      <c r="E1023" s="396">
        <f t="shared" si="19"/>
        <v>1</v>
      </c>
      <c r="F1023" s="397" t="s">
        <v>1461</v>
      </c>
      <c r="G1023" s="398" t="s">
        <v>923</v>
      </c>
      <c r="H1023" s="403">
        <f>IF(F1023="S",SUMIFS('BG 2024'!G:G,'BG 2024'!B:B,'Clasificacion Balance '!D1023),0)</f>
        <v>0</v>
      </c>
      <c r="I1023" s="403">
        <f>IF(F1023="S",SUMIFS('[226]BG 2023'!J:J,'[226]BG 2023'!K:K,'Clasificacion Balance '!D1023),0)</f>
        <v>0</v>
      </c>
      <c r="J1023" s="408"/>
    </row>
    <row r="1024" spans="4:10" s="409" customFormat="1">
      <c r="D1024" s="395">
        <v>130802210070101</v>
      </c>
      <c r="E1024" s="396">
        <f t="shared" si="19"/>
        <v>1</v>
      </c>
      <c r="F1024" s="397" t="s">
        <v>1465</v>
      </c>
      <c r="G1024" s="398" t="s">
        <v>2018</v>
      </c>
      <c r="H1024" s="403">
        <f>IF(F1024="S",SUMIFS('BG 2024'!G:G,'BG 2024'!B:B,'Clasificacion Balance '!D1024),0)</f>
        <v>0</v>
      </c>
      <c r="I1024" s="403" t="e">
        <f>IF(F1024="S",SUMIFS('[226]BG 2023'!J:J,'[226]BG 2023'!K:K,'Clasificacion Balance '!D1024),0)</f>
        <v>#VALUE!</v>
      </c>
      <c r="J1024" s="408"/>
    </row>
    <row r="1025" spans="4:10">
      <c r="D1025" s="401">
        <v>130802210070199</v>
      </c>
      <c r="E1025" s="396">
        <f t="shared" si="19"/>
        <v>1</v>
      </c>
      <c r="F1025" s="397" t="s">
        <v>1465</v>
      </c>
      <c r="G1025" s="402" t="s">
        <v>924</v>
      </c>
      <c r="H1025" s="403">
        <f>IF(F1025="S",SUMIFS('BG 2024'!G:G,'BG 2024'!B:B,'Clasificacion Balance '!D1025),0)</f>
        <v>0</v>
      </c>
      <c r="I1025" s="403" t="e">
        <f>IF(F1025="S",SUMIFS('[226]BG 2023'!J:J,'[226]BG 2023'!K:K,'Clasificacion Balance '!D1025),0)</f>
        <v>#VALUE!</v>
      </c>
      <c r="J1025" s="408"/>
    </row>
    <row r="1026" spans="4:10">
      <c r="D1026" s="401">
        <v>13080221901</v>
      </c>
      <c r="E1026" s="396">
        <f t="shared" si="19"/>
        <v>1</v>
      </c>
      <c r="F1026" s="397" t="s">
        <v>1461</v>
      </c>
      <c r="G1026" s="402" t="s">
        <v>928</v>
      </c>
      <c r="H1026" s="403">
        <f>IF(F1026="S",SUMIFS('BG 2024'!G:G,'BG 2024'!B:B,'Clasificacion Balance '!D1026),0)</f>
        <v>0</v>
      </c>
      <c r="I1026" s="403">
        <f>IF(F1026="S",SUMIFS('[226]BG 2023'!J:J,'[226]BG 2023'!K:K,'Clasificacion Balance '!D1026),0)</f>
        <v>0</v>
      </c>
      <c r="J1026" s="408"/>
    </row>
    <row r="1027" spans="4:10">
      <c r="D1027" s="401">
        <v>1308022190101</v>
      </c>
      <c r="E1027" s="396"/>
      <c r="F1027" s="397" t="s">
        <v>1461</v>
      </c>
      <c r="G1027" s="402" t="s">
        <v>928</v>
      </c>
      <c r="H1027" s="403">
        <f>IF(F1027="S",SUMIFS('BG 2024'!G:G,'BG 2024'!B:B,'Clasificacion Balance '!D1027),0)</f>
        <v>0</v>
      </c>
      <c r="I1027" s="403">
        <f>IF(F1027="S",SUMIFS('[226]BG 2023'!J:J,'[226]BG 2023'!K:K,'Clasificacion Balance '!D1027),0)</f>
        <v>0</v>
      </c>
      <c r="J1027" s="408"/>
    </row>
    <row r="1028" spans="4:10">
      <c r="D1028" s="401">
        <v>130802219010101</v>
      </c>
      <c r="E1028" s="396">
        <f>+COUNTIF($D:$D,D1028)</f>
        <v>1</v>
      </c>
      <c r="F1028" s="397" t="s">
        <v>1465</v>
      </c>
      <c r="G1028" s="402" t="s">
        <v>929</v>
      </c>
      <c r="H1028" s="403">
        <f>IF(F1028="S",SUMIFS('BG 2024'!G:G,'BG 2024'!B:B,'Clasificacion Balance '!D1028),0)</f>
        <v>0</v>
      </c>
      <c r="I1028" s="403" t="e">
        <f>IF(F1028="S",SUMIFS('[226]BG 2023'!J:J,'[226]BG 2023'!K:K,'Clasificacion Balance '!D1028),0)</f>
        <v>#VALUE!</v>
      </c>
      <c r="J1028" s="408"/>
    </row>
    <row r="1029" spans="4:10">
      <c r="D1029" s="401">
        <v>130802219010199</v>
      </c>
      <c r="E1029" s="396"/>
      <c r="F1029" s="397" t="s">
        <v>1465</v>
      </c>
      <c r="G1029" s="402" t="s">
        <v>930</v>
      </c>
      <c r="H1029" s="403">
        <f>IF(F1029="S",SUMIFS('BG 2024'!G:G,'BG 2024'!B:B,'Clasificacion Balance '!D1029),0)</f>
        <v>0</v>
      </c>
      <c r="I1029" s="403" t="e">
        <f>IF(F1029="S",SUMIFS('[226]BG 2023'!J:J,'[226]BG 2023'!K:K,'Clasificacion Balance '!D1029),0)</f>
        <v>#VALUE!</v>
      </c>
      <c r="J1029" s="408"/>
    </row>
    <row r="1030" spans="4:10">
      <c r="D1030" s="401">
        <v>13080221902</v>
      </c>
      <c r="E1030" s="396">
        <f>+COUNTIF($D:$D,D1030)</f>
        <v>1</v>
      </c>
      <c r="F1030" s="397" t="s">
        <v>1461</v>
      </c>
      <c r="G1030" s="402" t="s">
        <v>931</v>
      </c>
      <c r="H1030" s="403">
        <f>IF(F1030="S",SUMIFS('BG 2024'!G:G,'BG 2024'!B:B,'Clasificacion Balance '!D1030),0)</f>
        <v>0</v>
      </c>
      <c r="I1030" s="403">
        <f>IF(F1030="S",SUMIFS('[226]BG 2023'!J:J,'[226]BG 2023'!K:K,'Clasificacion Balance '!D1030),0)</f>
        <v>0</v>
      </c>
      <c r="J1030" s="408"/>
    </row>
    <row r="1031" spans="4:10">
      <c r="D1031" s="401">
        <v>1308022190201</v>
      </c>
      <c r="E1031" s="396"/>
      <c r="F1031" s="397" t="s">
        <v>1461</v>
      </c>
      <c r="G1031" s="402" t="s">
        <v>931</v>
      </c>
      <c r="H1031" s="403">
        <f>IF(F1031="S",SUMIFS('BG 2024'!G:G,'BG 2024'!B:B,'Clasificacion Balance '!D1031),0)</f>
        <v>0</v>
      </c>
      <c r="I1031" s="403">
        <f>IF(F1031="S",SUMIFS('[226]BG 2023'!J:J,'[226]BG 2023'!K:K,'Clasificacion Balance '!D1031),0)</f>
        <v>0</v>
      </c>
      <c r="J1031" s="408"/>
    </row>
    <row r="1032" spans="4:10">
      <c r="D1032" s="401">
        <v>130802219020101</v>
      </c>
      <c r="E1032" s="396">
        <f t="shared" ref="E1032:E1095" si="20">+COUNTIF($D:$D,D1032)</f>
        <v>1</v>
      </c>
      <c r="F1032" s="397" t="s">
        <v>1465</v>
      </c>
      <c r="G1032" s="402" t="s">
        <v>932</v>
      </c>
      <c r="H1032" s="403">
        <f>IF(F1032="S",SUMIFS('BG 2024'!G:G,'BG 2024'!B:B,'Clasificacion Balance '!D1032),0)</f>
        <v>0</v>
      </c>
      <c r="I1032" s="403" t="e">
        <f>IF(F1032="S",SUMIFS('[226]BG 2023'!J:J,'[226]BG 2023'!K:K,'Clasificacion Balance '!D1032),0)</f>
        <v>#VALUE!</v>
      </c>
      <c r="J1032" s="408"/>
    </row>
    <row r="1033" spans="4:10">
      <c r="D1033" s="401">
        <v>130802219020199</v>
      </c>
      <c r="E1033" s="396">
        <f t="shared" si="20"/>
        <v>1</v>
      </c>
      <c r="F1033" s="397" t="s">
        <v>1465</v>
      </c>
      <c r="G1033" s="402" t="s">
        <v>933</v>
      </c>
      <c r="H1033" s="403">
        <f>IF(F1033="S",SUMIFS('BG 2024'!G:G,'BG 2024'!B:B,'Clasificacion Balance '!D1033),0)</f>
        <v>0</v>
      </c>
      <c r="I1033" s="403" t="e">
        <f>IF(F1033="S",SUMIFS('[226]BG 2023'!J:J,'[226]BG 2023'!K:K,'Clasificacion Balance '!D1033),0)</f>
        <v>#VALUE!</v>
      </c>
      <c r="J1033" s="408"/>
    </row>
    <row r="1034" spans="4:10">
      <c r="D1034" s="401">
        <v>13080221903</v>
      </c>
      <c r="E1034" s="396">
        <f t="shared" si="20"/>
        <v>1</v>
      </c>
      <c r="F1034" s="397" t="s">
        <v>1461</v>
      </c>
      <c r="G1034" s="402" t="s">
        <v>934</v>
      </c>
      <c r="H1034" s="403">
        <f>IF(F1034="S",SUMIFS('BG 2024'!G:G,'BG 2024'!B:B,'Clasificacion Balance '!D1034),0)</f>
        <v>0</v>
      </c>
      <c r="I1034" s="403">
        <f>IF(F1034="S",SUMIFS('[226]BG 2023'!J:J,'[226]BG 2023'!K:K,'Clasificacion Balance '!D1034),0)</f>
        <v>0</v>
      </c>
    </row>
    <row r="1035" spans="4:10">
      <c r="D1035" s="401">
        <v>1308022190301</v>
      </c>
      <c r="E1035" s="396">
        <f t="shared" si="20"/>
        <v>1</v>
      </c>
      <c r="F1035" s="397" t="s">
        <v>1461</v>
      </c>
      <c r="G1035" s="402" t="s">
        <v>934</v>
      </c>
      <c r="H1035" s="403">
        <f>IF(F1035="S",SUMIFS('BG 2024'!G:G,'BG 2024'!B:B,'Clasificacion Balance '!D1035),0)</f>
        <v>0</v>
      </c>
      <c r="I1035" s="403">
        <f>IF(F1035="S",SUMIFS('[226]BG 2023'!J:J,'[226]BG 2023'!K:K,'Clasificacion Balance '!D1035),0)</f>
        <v>0</v>
      </c>
    </row>
    <row r="1036" spans="4:10">
      <c r="D1036" s="401">
        <v>130802219030101</v>
      </c>
      <c r="E1036" s="396">
        <f t="shared" si="20"/>
        <v>1</v>
      </c>
      <c r="F1036" s="397" t="s">
        <v>1465</v>
      </c>
      <c r="G1036" s="402" t="s">
        <v>935</v>
      </c>
      <c r="H1036" s="403">
        <f>IF(F1036="S",SUMIFS('BG 2024'!G:G,'BG 2024'!B:B,'Clasificacion Balance '!D1036),0)</f>
        <v>0</v>
      </c>
      <c r="I1036" s="403" t="e">
        <f>IF(F1036="S",SUMIFS('[226]BG 2023'!J:J,'[226]BG 2023'!K:K,'Clasificacion Balance '!D1036),0)</f>
        <v>#VALUE!</v>
      </c>
    </row>
    <row r="1037" spans="4:10">
      <c r="D1037" s="401">
        <v>130802219030199</v>
      </c>
      <c r="E1037" s="396">
        <f t="shared" si="20"/>
        <v>1</v>
      </c>
      <c r="F1037" s="397" t="s">
        <v>1465</v>
      </c>
      <c r="G1037" s="402" t="s">
        <v>936</v>
      </c>
      <c r="H1037" s="403">
        <f>IF(F1037="S",SUMIFS('BG 2024'!G:G,'BG 2024'!B:B,'Clasificacion Balance '!D1037),0)</f>
        <v>0</v>
      </c>
      <c r="I1037" s="403" t="e">
        <f>IF(F1037="S",SUMIFS('[226]BG 2023'!J:J,'[226]BG 2023'!K:K,'Clasificacion Balance '!D1037),0)</f>
        <v>#VALUE!</v>
      </c>
    </row>
    <row r="1038" spans="4:10">
      <c r="D1038" s="401">
        <v>13080221904</v>
      </c>
      <c r="E1038" s="396">
        <f t="shared" si="20"/>
        <v>1</v>
      </c>
      <c r="F1038" s="397" t="s">
        <v>1461</v>
      </c>
      <c r="G1038" s="402" t="s">
        <v>2030</v>
      </c>
      <c r="H1038" s="403">
        <f>IF(F1038="S",SUMIFS('BG 2024'!G:G,'BG 2024'!B:B,'Clasificacion Balance '!D1038),0)</f>
        <v>0</v>
      </c>
      <c r="I1038" s="403">
        <f>IF(F1038="S",SUMIFS('[226]BG 2023'!J:J,'[226]BG 2023'!K:K,'Clasificacion Balance '!D1038),0)</f>
        <v>0</v>
      </c>
    </row>
    <row r="1039" spans="4:10">
      <c r="D1039" s="401">
        <v>1308022190401</v>
      </c>
      <c r="E1039" s="396">
        <f t="shared" si="20"/>
        <v>1</v>
      </c>
      <c r="F1039" s="397" t="s">
        <v>1461</v>
      </c>
      <c r="G1039" s="402" t="s">
        <v>2030</v>
      </c>
      <c r="H1039" s="403">
        <f>IF(F1039="S",SUMIFS('BG 2024'!G:G,'BG 2024'!B:B,'Clasificacion Balance '!D1039),0)</f>
        <v>0</v>
      </c>
      <c r="I1039" s="403">
        <f>IF(F1039="S",SUMIFS('[226]BG 2023'!J:J,'[226]BG 2023'!K:K,'Clasificacion Balance '!D1039),0)</f>
        <v>0</v>
      </c>
    </row>
    <row r="1040" spans="4:10">
      <c r="D1040" s="401">
        <v>130802219040101</v>
      </c>
      <c r="E1040" s="396">
        <f t="shared" si="20"/>
        <v>1</v>
      </c>
      <c r="F1040" s="397" t="s">
        <v>1465</v>
      </c>
      <c r="G1040" s="402" t="s">
        <v>2031</v>
      </c>
      <c r="H1040" s="403">
        <f>IF(F1040="S",SUMIFS('BG 2024'!G:G,'BG 2024'!B:B,'Clasificacion Balance '!D1040),0)</f>
        <v>0</v>
      </c>
      <c r="I1040" s="403" t="e">
        <f>IF(F1040="S",SUMIFS('[226]BG 2023'!J:J,'[226]BG 2023'!K:K,'Clasificacion Balance '!D1040),0)</f>
        <v>#VALUE!</v>
      </c>
    </row>
    <row r="1041" spans="4:9">
      <c r="D1041" s="401">
        <v>130802219040199</v>
      </c>
      <c r="E1041" s="396">
        <f t="shared" si="20"/>
        <v>1</v>
      </c>
      <c r="F1041" s="397" t="s">
        <v>1465</v>
      </c>
      <c r="G1041" s="402" t="s">
        <v>2032</v>
      </c>
      <c r="H1041" s="403">
        <f>IF(F1041="S",SUMIFS('BG 2024'!G:G,'BG 2024'!B:B,'Clasificacion Balance '!D1041),0)</f>
        <v>0</v>
      </c>
      <c r="I1041" s="403" t="e">
        <f>IF(F1041="S",SUMIFS('[226]BG 2023'!J:J,'[226]BG 2023'!K:K,'Clasificacion Balance '!D1041),0)</f>
        <v>#VALUE!</v>
      </c>
    </row>
    <row r="1042" spans="4:9">
      <c r="D1042" s="401">
        <v>13080221905</v>
      </c>
      <c r="E1042" s="396">
        <f t="shared" si="20"/>
        <v>1</v>
      </c>
      <c r="F1042" s="397" t="s">
        <v>1461</v>
      </c>
      <c r="G1042" s="402" t="s">
        <v>2019</v>
      </c>
      <c r="H1042" s="403">
        <f>IF(F1042="S",SUMIFS('BG 2024'!G:G,'BG 2024'!B:B,'Clasificacion Balance '!D1042),0)</f>
        <v>0</v>
      </c>
      <c r="I1042" s="403">
        <f>IF(F1042="S",SUMIFS('[226]BG 2023'!J:J,'[226]BG 2023'!K:K,'Clasificacion Balance '!D1042),0)</f>
        <v>0</v>
      </c>
    </row>
    <row r="1043" spans="4:9">
      <c r="D1043" s="401">
        <v>1308022190501</v>
      </c>
      <c r="E1043" s="396">
        <f t="shared" si="20"/>
        <v>1</v>
      </c>
      <c r="F1043" s="397" t="s">
        <v>1461</v>
      </c>
      <c r="G1043" s="402" t="s">
        <v>2019</v>
      </c>
      <c r="H1043" s="403">
        <f>IF(F1043="S",SUMIFS('BG 2024'!G:G,'BG 2024'!B:B,'Clasificacion Balance '!D1043),0)</f>
        <v>0</v>
      </c>
      <c r="I1043" s="403">
        <f>IF(F1043="S",SUMIFS('[226]BG 2023'!J:J,'[226]BG 2023'!K:K,'Clasificacion Balance '!D1043),0)</f>
        <v>0</v>
      </c>
    </row>
    <row r="1044" spans="4:9">
      <c r="D1044" s="401">
        <v>130802219050101</v>
      </c>
      <c r="E1044" s="396">
        <f t="shared" si="20"/>
        <v>1</v>
      </c>
      <c r="F1044" s="397" t="s">
        <v>1465</v>
      </c>
      <c r="G1044" s="402" t="s">
        <v>2020</v>
      </c>
      <c r="H1044" s="403">
        <f>IF(F1044="S",SUMIFS('BG 2024'!G:G,'BG 2024'!B:B,'Clasificacion Balance '!D1044),0)</f>
        <v>0</v>
      </c>
      <c r="I1044" s="403" t="e">
        <f>IF(F1044="S",SUMIFS('[226]BG 2023'!J:J,'[226]BG 2023'!K:K,'Clasificacion Balance '!D1044),0)</f>
        <v>#VALUE!</v>
      </c>
    </row>
    <row r="1045" spans="4:9">
      <c r="D1045" s="401">
        <v>130802219050199</v>
      </c>
      <c r="E1045" s="396">
        <f t="shared" si="20"/>
        <v>1</v>
      </c>
      <c r="F1045" s="397" t="s">
        <v>1465</v>
      </c>
      <c r="G1045" s="402" t="s">
        <v>2021</v>
      </c>
      <c r="H1045" s="403">
        <f>IF(F1045="S",SUMIFS('BG 2024'!G:G,'BG 2024'!B:B,'Clasificacion Balance '!D1045),0)</f>
        <v>0</v>
      </c>
      <c r="I1045" s="403" t="e">
        <f>IF(F1045="S",SUMIFS('[226]BG 2023'!J:J,'[226]BG 2023'!K:K,'Clasificacion Balance '!D1045),0)</f>
        <v>#VALUE!</v>
      </c>
    </row>
    <row r="1046" spans="4:9">
      <c r="D1046" s="401">
        <v>13080221906</v>
      </c>
      <c r="E1046" s="396">
        <f t="shared" si="20"/>
        <v>1</v>
      </c>
      <c r="F1046" s="397" t="s">
        <v>1461</v>
      </c>
      <c r="G1046" s="402" t="s">
        <v>2022</v>
      </c>
      <c r="H1046" s="403">
        <f>IF(F1046="S",SUMIFS('BG 2024'!G:G,'BG 2024'!B:B,'Clasificacion Balance '!D1046),0)</f>
        <v>0</v>
      </c>
      <c r="I1046" s="403">
        <f>IF(F1046="S",SUMIFS('[226]BG 2023'!J:J,'[226]BG 2023'!K:K,'Clasificacion Balance '!D1046),0)</f>
        <v>0</v>
      </c>
    </row>
    <row r="1047" spans="4:9">
      <c r="D1047" s="401">
        <v>1308022190601</v>
      </c>
      <c r="E1047" s="396">
        <f t="shared" si="20"/>
        <v>1</v>
      </c>
      <c r="F1047" s="397" t="s">
        <v>1461</v>
      </c>
      <c r="G1047" s="402" t="s">
        <v>2022</v>
      </c>
      <c r="H1047" s="403">
        <f>IF(F1047="S",SUMIFS('BG 2024'!G:G,'BG 2024'!B:B,'Clasificacion Balance '!D1047),0)</f>
        <v>0</v>
      </c>
      <c r="I1047" s="403">
        <f>IF(F1047="S",SUMIFS('[226]BG 2023'!J:J,'[226]BG 2023'!K:K,'Clasificacion Balance '!D1047),0)</f>
        <v>0</v>
      </c>
    </row>
    <row r="1048" spans="4:9">
      <c r="D1048" s="401">
        <v>130802219060101</v>
      </c>
      <c r="E1048" s="396">
        <f t="shared" si="20"/>
        <v>1</v>
      </c>
      <c r="F1048" s="397" t="s">
        <v>1465</v>
      </c>
      <c r="G1048" s="402" t="s">
        <v>2023</v>
      </c>
      <c r="H1048" s="403">
        <f>IF(F1048="S",SUMIFS('BG 2024'!G:G,'BG 2024'!B:B,'Clasificacion Balance '!D1048),0)</f>
        <v>0</v>
      </c>
      <c r="I1048" s="403" t="e">
        <f>IF(F1048="S",SUMIFS('[226]BG 2023'!J:J,'[226]BG 2023'!K:K,'Clasificacion Balance '!D1048),0)</f>
        <v>#VALUE!</v>
      </c>
    </row>
    <row r="1049" spans="4:9">
      <c r="D1049" s="401">
        <v>130802219060199</v>
      </c>
      <c r="E1049" s="396">
        <f t="shared" si="20"/>
        <v>1</v>
      </c>
      <c r="F1049" s="397" t="s">
        <v>1465</v>
      </c>
      <c r="G1049" s="402" t="s">
        <v>2024</v>
      </c>
      <c r="H1049" s="403">
        <f>IF(F1049="S",SUMIFS('BG 2024'!G:G,'BG 2024'!B:B,'Clasificacion Balance '!D1049),0)</f>
        <v>0</v>
      </c>
      <c r="I1049" s="403" t="e">
        <f>IF(F1049="S",SUMIFS('[226]BG 2023'!J:J,'[226]BG 2023'!K:K,'Clasificacion Balance '!D1049),0)</f>
        <v>#VALUE!</v>
      </c>
    </row>
    <row r="1050" spans="4:9">
      <c r="D1050" s="401">
        <v>13080221907</v>
      </c>
      <c r="E1050" s="396">
        <f t="shared" si="20"/>
        <v>1</v>
      </c>
      <c r="F1050" s="397" t="s">
        <v>1461</v>
      </c>
      <c r="G1050" s="402" t="s">
        <v>937</v>
      </c>
      <c r="H1050" s="403">
        <f>IF(F1050="S",SUMIFS('BG 2024'!G:G,'BG 2024'!B:B,'Clasificacion Balance '!D1050),0)</f>
        <v>0</v>
      </c>
      <c r="I1050" s="403">
        <f>IF(F1050="S",SUMIFS('[226]BG 2023'!J:J,'[226]BG 2023'!K:K,'Clasificacion Balance '!D1050),0)</f>
        <v>0</v>
      </c>
    </row>
    <row r="1051" spans="4:9">
      <c r="D1051" s="401">
        <v>1308022190701</v>
      </c>
      <c r="E1051" s="396">
        <f t="shared" si="20"/>
        <v>1</v>
      </c>
      <c r="F1051" s="397" t="s">
        <v>1461</v>
      </c>
      <c r="G1051" s="402" t="s">
        <v>937</v>
      </c>
      <c r="H1051" s="403">
        <f>IF(F1051="S",SUMIFS('BG 2024'!G:G,'BG 2024'!B:B,'Clasificacion Balance '!D1051),0)</f>
        <v>0</v>
      </c>
      <c r="I1051" s="403">
        <f>IF(F1051="S",SUMIFS('[226]BG 2023'!J:J,'[226]BG 2023'!K:K,'Clasificacion Balance '!D1051),0)</f>
        <v>0</v>
      </c>
    </row>
    <row r="1052" spans="4:9">
      <c r="D1052" s="401">
        <v>130802219070101</v>
      </c>
      <c r="E1052" s="396">
        <f t="shared" si="20"/>
        <v>1</v>
      </c>
      <c r="F1052" s="397" t="s">
        <v>1465</v>
      </c>
      <c r="G1052" s="402" t="s">
        <v>2025</v>
      </c>
      <c r="H1052" s="403">
        <f>IF(F1052="S",SUMIFS('BG 2024'!G:G,'BG 2024'!B:B,'Clasificacion Balance '!D1052),0)</f>
        <v>0</v>
      </c>
      <c r="I1052" s="403" t="e">
        <f>IF(F1052="S",SUMIFS('[226]BG 2023'!J:J,'[226]BG 2023'!K:K,'Clasificacion Balance '!D1052),0)</f>
        <v>#VALUE!</v>
      </c>
    </row>
    <row r="1053" spans="4:9">
      <c r="D1053" s="401">
        <v>130802219070199</v>
      </c>
      <c r="E1053" s="396">
        <f t="shared" si="20"/>
        <v>1</v>
      </c>
      <c r="F1053" s="397" t="s">
        <v>1465</v>
      </c>
      <c r="G1053" s="402" t="s">
        <v>938</v>
      </c>
      <c r="H1053" s="403">
        <f>IF(F1053="S",SUMIFS('BG 2024'!G:G,'BG 2024'!B:B,'Clasificacion Balance '!D1053),0)</f>
        <v>0</v>
      </c>
      <c r="I1053" s="403" t="e">
        <f>IF(F1053="S",SUMIFS('[226]BG 2023'!J:J,'[226]BG 2023'!K:K,'Clasificacion Balance '!D1053),0)</f>
        <v>#VALUE!</v>
      </c>
    </row>
    <row r="1054" spans="4:9">
      <c r="D1054" s="401">
        <v>13080223</v>
      </c>
      <c r="E1054" s="396">
        <f t="shared" si="20"/>
        <v>1</v>
      </c>
      <c r="F1054" s="397" t="s">
        <v>1461</v>
      </c>
      <c r="G1054" s="402" t="s">
        <v>2034</v>
      </c>
      <c r="H1054" s="403">
        <f>IF(F1054="S",SUMIFS('BG 2024'!G:G,'BG 2024'!B:B,'Clasificacion Balance '!D1054),0)</f>
        <v>0</v>
      </c>
      <c r="I1054" s="403">
        <f>IF(F1054="S",SUMIFS('[226]BG 2023'!J:J,'[226]BG 2023'!K:K,'Clasificacion Balance '!D1054),0)</f>
        <v>0</v>
      </c>
    </row>
    <row r="1055" spans="4:9">
      <c r="D1055" s="401">
        <v>13080223001</v>
      </c>
      <c r="E1055" s="396">
        <f t="shared" si="20"/>
        <v>1</v>
      </c>
      <c r="F1055" s="397" t="s">
        <v>1461</v>
      </c>
      <c r="G1055" s="402" t="s">
        <v>2035</v>
      </c>
      <c r="H1055" s="403">
        <f>IF(F1055="S",SUMIFS('BG 2024'!G:G,'BG 2024'!B:B,'Clasificacion Balance '!D1055),0)</f>
        <v>0</v>
      </c>
      <c r="I1055" s="403">
        <f>IF(F1055="S",SUMIFS('[226]BG 2023'!J:J,'[226]BG 2023'!K:K,'Clasificacion Balance '!D1055),0)</f>
        <v>0</v>
      </c>
    </row>
    <row r="1056" spans="4:9">
      <c r="D1056" s="401">
        <v>1308022300101</v>
      </c>
      <c r="E1056" s="396">
        <f t="shared" si="20"/>
        <v>1</v>
      </c>
      <c r="F1056" s="397" t="s">
        <v>1461</v>
      </c>
      <c r="G1056" s="402" t="s">
        <v>2035</v>
      </c>
      <c r="H1056" s="403">
        <f>IF(F1056="S",SUMIFS('BG 2024'!G:G,'BG 2024'!B:B,'Clasificacion Balance '!D1056),0)</f>
        <v>0</v>
      </c>
      <c r="I1056" s="403">
        <f>IF(F1056="S",SUMIFS('[226]BG 2023'!J:J,'[226]BG 2023'!K:K,'Clasificacion Balance '!D1056),0)</f>
        <v>0</v>
      </c>
    </row>
    <row r="1057" spans="4:10">
      <c r="D1057" s="401">
        <v>130802230010101</v>
      </c>
      <c r="E1057" s="396">
        <f t="shared" si="20"/>
        <v>1</v>
      </c>
      <c r="F1057" s="397" t="s">
        <v>1465</v>
      </c>
      <c r="G1057" s="402" t="s">
        <v>2036</v>
      </c>
      <c r="H1057" s="403">
        <f>IF(F1057="S",SUMIFS('BG 2024'!G:G,'BG 2024'!B:B,'Clasificacion Balance '!D1057),0)</f>
        <v>0</v>
      </c>
      <c r="I1057" s="403" t="e">
        <f>IF(F1057="S",SUMIFS('[226]BG 2023'!J:J,'[226]BG 2023'!K:K,'Clasificacion Balance '!D1057),0)</f>
        <v>#VALUE!</v>
      </c>
    </row>
    <row r="1058" spans="4:10">
      <c r="D1058" s="401">
        <v>130802230010199</v>
      </c>
      <c r="E1058" s="396">
        <f t="shared" si="20"/>
        <v>1</v>
      </c>
      <c r="F1058" s="397" t="s">
        <v>1465</v>
      </c>
      <c r="G1058" s="402" t="s">
        <v>2037</v>
      </c>
      <c r="H1058" s="403">
        <f>IF(F1058="S",SUMIFS('BG 2024'!G:G,'BG 2024'!B:B,'Clasificacion Balance '!D1058),0)</f>
        <v>0</v>
      </c>
      <c r="I1058" s="403" t="e">
        <f>IF(F1058="S",SUMIFS('[226]BG 2023'!J:J,'[226]BG 2023'!K:K,'Clasificacion Balance '!D1058),0)</f>
        <v>#VALUE!</v>
      </c>
    </row>
    <row r="1059" spans="4:10">
      <c r="D1059" s="401">
        <v>13080223901</v>
      </c>
      <c r="E1059" s="396">
        <f t="shared" si="20"/>
        <v>1</v>
      </c>
      <c r="F1059" s="397" t="s">
        <v>1461</v>
      </c>
      <c r="G1059" s="402" t="s">
        <v>2038</v>
      </c>
      <c r="H1059" s="403">
        <f>IF(F1059="S",SUMIFS('BG 2024'!G:G,'BG 2024'!B:B,'Clasificacion Balance '!D1059),0)</f>
        <v>0</v>
      </c>
      <c r="I1059" s="403">
        <f>IF(F1059="S",SUMIFS('[226]BG 2023'!J:J,'[226]BG 2023'!K:K,'Clasificacion Balance '!D1059),0)</f>
        <v>0</v>
      </c>
    </row>
    <row r="1060" spans="4:10">
      <c r="D1060" s="401">
        <v>1308022390101</v>
      </c>
      <c r="E1060" s="396">
        <f t="shared" si="20"/>
        <v>1</v>
      </c>
      <c r="F1060" s="397" t="s">
        <v>1461</v>
      </c>
      <c r="G1060" s="402" t="s">
        <v>2038</v>
      </c>
      <c r="H1060" s="403">
        <f>IF(F1060="S",SUMIFS('BG 2024'!G:G,'BG 2024'!B:B,'Clasificacion Balance '!D1060),0)</f>
        <v>0</v>
      </c>
      <c r="I1060" s="403">
        <f>IF(F1060="S",SUMIFS('[226]BG 2023'!J:J,'[226]BG 2023'!K:K,'Clasificacion Balance '!D1060),0)</f>
        <v>0</v>
      </c>
    </row>
    <row r="1061" spans="4:10">
      <c r="D1061" s="401">
        <v>130802239010101</v>
      </c>
      <c r="E1061" s="396">
        <f t="shared" si="20"/>
        <v>1</v>
      </c>
      <c r="F1061" s="397" t="s">
        <v>1465</v>
      </c>
      <c r="G1061" s="402" t="s">
        <v>2039</v>
      </c>
      <c r="H1061" s="403">
        <f>IF(F1061="S",SUMIFS('BG 2024'!G:G,'BG 2024'!B:B,'Clasificacion Balance '!D1061),0)</f>
        <v>0</v>
      </c>
      <c r="I1061" s="403" t="e">
        <f>IF(F1061="S",SUMIFS('[226]BG 2023'!J:J,'[226]BG 2023'!K:K,'Clasificacion Balance '!D1061),0)</f>
        <v>#VALUE!</v>
      </c>
    </row>
    <row r="1062" spans="4:10">
      <c r="D1062" s="401">
        <v>130802239010199</v>
      </c>
      <c r="E1062" s="396">
        <f t="shared" si="20"/>
        <v>1</v>
      </c>
      <c r="F1062" s="397" t="s">
        <v>1465</v>
      </c>
      <c r="G1062" s="402" t="s">
        <v>2040</v>
      </c>
      <c r="H1062" s="403">
        <f>IF(F1062="S",SUMIFS('BG 2024'!G:G,'BG 2024'!B:B,'Clasificacion Balance '!D1062),0)</f>
        <v>0</v>
      </c>
      <c r="I1062" s="403" t="e">
        <f>IF(F1062="S",SUMIFS('[226]BG 2023'!J:J,'[226]BG 2023'!K:K,'Clasificacion Balance '!D1062),0)</f>
        <v>#VALUE!</v>
      </c>
    </row>
    <row r="1063" spans="4:10">
      <c r="D1063" s="401">
        <v>13080225</v>
      </c>
      <c r="E1063" s="396">
        <f t="shared" si="20"/>
        <v>1</v>
      </c>
      <c r="F1063" s="397" t="s">
        <v>1461</v>
      </c>
      <c r="G1063" s="402" t="s">
        <v>942</v>
      </c>
      <c r="H1063" s="403">
        <f>IF(F1063="S",SUMIFS('BG 2024'!G:G,'BG 2024'!B:B,'Clasificacion Balance '!D1063),0)</f>
        <v>0</v>
      </c>
      <c r="I1063" s="403">
        <f>IF(F1063="S",SUMIFS('[226]BG 2023'!J:J,'[226]BG 2023'!K:K,'Clasificacion Balance '!D1063),0)</f>
        <v>0</v>
      </c>
    </row>
    <row r="1064" spans="4:10">
      <c r="D1064" s="401">
        <v>13080225001</v>
      </c>
      <c r="E1064" s="396">
        <f t="shared" si="20"/>
        <v>1</v>
      </c>
      <c r="F1064" s="397" t="s">
        <v>1461</v>
      </c>
      <c r="G1064" s="402" t="s">
        <v>943</v>
      </c>
      <c r="H1064" s="403">
        <f>IF(F1064="S",SUMIFS('BG 2024'!G:G,'BG 2024'!B:B,'Clasificacion Balance '!D1064),0)</f>
        <v>0</v>
      </c>
      <c r="I1064" s="403">
        <f>IF(F1064="S",SUMIFS('[226]BG 2023'!J:J,'[226]BG 2023'!K:K,'Clasificacion Balance '!D1064),0)</f>
        <v>0</v>
      </c>
    </row>
    <row r="1065" spans="4:10">
      <c r="D1065" s="401">
        <v>1308022500101</v>
      </c>
      <c r="E1065" s="396">
        <f t="shared" si="20"/>
        <v>1</v>
      </c>
      <c r="F1065" s="397" t="s">
        <v>1461</v>
      </c>
      <c r="G1065" s="402" t="s">
        <v>943</v>
      </c>
      <c r="H1065" s="403">
        <f>IF(F1065="S",SUMIFS('BG 2024'!G:G,'BG 2024'!B:B,'Clasificacion Balance '!D1065),0)</f>
        <v>0</v>
      </c>
      <c r="I1065" s="403">
        <f>IF(F1065="S",SUMIFS('[226]BG 2023'!J:J,'[226]BG 2023'!K:K,'Clasificacion Balance '!D1065),0)</f>
        <v>0</v>
      </c>
    </row>
    <row r="1066" spans="4:10">
      <c r="D1066" s="401">
        <v>130802250010101</v>
      </c>
      <c r="E1066" s="396">
        <f t="shared" si="20"/>
        <v>1</v>
      </c>
      <c r="F1066" s="397" t="s">
        <v>1465</v>
      </c>
      <c r="G1066" s="402" t="s">
        <v>944</v>
      </c>
      <c r="H1066" s="403">
        <f>IF(F1066="S",SUMIFS('BG 2024'!G:G,'BG 2024'!B:B,'Clasificacion Balance '!D1066),0)</f>
        <v>30678413</v>
      </c>
      <c r="I1066" s="403" t="e">
        <f>IF(F1066="S",SUMIFS('[226]BG 2023'!J:J,'[226]BG 2023'!K:K,'Clasificacion Balance '!D1066),0)</f>
        <v>#VALUE!</v>
      </c>
      <c r="J1066" s="391" t="s">
        <v>61</v>
      </c>
    </row>
    <row r="1067" spans="4:10">
      <c r="D1067" s="401">
        <v>130802250010199</v>
      </c>
      <c r="E1067" s="396">
        <f t="shared" si="20"/>
        <v>1</v>
      </c>
      <c r="F1067" s="397" t="s">
        <v>1465</v>
      </c>
      <c r="G1067" s="402" t="s">
        <v>945</v>
      </c>
      <c r="H1067" s="403">
        <f>IF(F1067="S",SUMIFS('BG 2024'!G:G,'BG 2024'!B:B,'Clasificacion Balance '!D1067),0)</f>
        <v>1229657789</v>
      </c>
      <c r="I1067" s="403" t="e">
        <f>IF(F1067="S",SUMIFS('[226]BG 2023'!J:J,'[226]BG 2023'!K:K,'Clasificacion Balance '!D1067),0)</f>
        <v>#VALUE!</v>
      </c>
      <c r="J1067" s="391" t="s">
        <v>61</v>
      </c>
    </row>
    <row r="1068" spans="4:10">
      <c r="D1068" s="401">
        <v>13080225002</v>
      </c>
      <c r="E1068" s="396">
        <f t="shared" si="20"/>
        <v>1</v>
      </c>
      <c r="F1068" s="397" t="s">
        <v>1461</v>
      </c>
      <c r="G1068" s="402" t="s">
        <v>946</v>
      </c>
      <c r="H1068" s="403">
        <f>IF(F1068="S",SUMIFS('BG 2024'!G:G,'BG 2024'!B:B,'Clasificacion Balance '!D1068),0)</f>
        <v>0</v>
      </c>
      <c r="I1068" s="403">
        <f>IF(F1068="S",SUMIFS('[226]BG 2023'!J:J,'[226]BG 2023'!K:K,'Clasificacion Balance '!D1068),0)</f>
        <v>0</v>
      </c>
    </row>
    <row r="1069" spans="4:10">
      <c r="D1069" s="401">
        <v>1308022500201</v>
      </c>
      <c r="E1069" s="396">
        <f t="shared" si="20"/>
        <v>1</v>
      </c>
      <c r="F1069" s="397" t="s">
        <v>1461</v>
      </c>
      <c r="G1069" s="402" t="s">
        <v>946</v>
      </c>
      <c r="H1069" s="403">
        <f>IF(F1069="S",SUMIFS('BG 2024'!G:G,'BG 2024'!B:B,'Clasificacion Balance '!D1069),0)</f>
        <v>0</v>
      </c>
      <c r="I1069" s="403">
        <f>IF(F1069="S",SUMIFS('[226]BG 2023'!J:J,'[226]BG 2023'!K:K,'Clasificacion Balance '!D1069),0)</f>
        <v>0</v>
      </c>
    </row>
    <row r="1070" spans="4:10">
      <c r="D1070" s="401">
        <v>130802250020101</v>
      </c>
      <c r="E1070" s="396">
        <f t="shared" si="20"/>
        <v>1</v>
      </c>
      <c r="F1070" s="397" t="s">
        <v>1465</v>
      </c>
      <c r="G1070" s="402" t="s">
        <v>947</v>
      </c>
      <c r="H1070" s="403">
        <f>IF(F1070="S",SUMIFS('BG 2024'!G:G,'BG 2024'!B:B,'Clasificacion Balance '!D1070),0)</f>
        <v>459576162</v>
      </c>
      <c r="I1070" s="403" t="e">
        <f>IF(F1070="S",SUMIFS('[226]BG 2023'!J:J,'[226]BG 2023'!K:K,'Clasificacion Balance '!D1070),0)</f>
        <v>#VALUE!</v>
      </c>
      <c r="J1070" s="391" t="s">
        <v>61</v>
      </c>
    </row>
    <row r="1071" spans="4:10">
      <c r="D1071" s="401">
        <v>130802250020199</v>
      </c>
      <c r="E1071" s="396">
        <f t="shared" si="20"/>
        <v>1</v>
      </c>
      <c r="F1071" s="397" t="s">
        <v>1465</v>
      </c>
      <c r="G1071" s="402" t="s">
        <v>948</v>
      </c>
      <c r="H1071" s="403">
        <f>IF(F1071="S",SUMIFS('BG 2024'!G:G,'BG 2024'!B:B,'Clasificacion Balance '!D1071),0)</f>
        <v>639864636</v>
      </c>
      <c r="I1071" s="403" t="e">
        <f>IF(F1071="S",SUMIFS('[226]BG 2023'!J:J,'[226]BG 2023'!K:K,'Clasificacion Balance '!D1071),0)</f>
        <v>#VALUE!</v>
      </c>
      <c r="J1071" s="391" t="s">
        <v>61</v>
      </c>
    </row>
    <row r="1072" spans="4:10">
      <c r="D1072" s="401">
        <v>13080225003</v>
      </c>
      <c r="E1072" s="396">
        <f t="shared" si="20"/>
        <v>1</v>
      </c>
      <c r="F1072" s="397" t="s">
        <v>1461</v>
      </c>
      <c r="G1072" s="402" t="s">
        <v>949</v>
      </c>
      <c r="H1072" s="403">
        <f>IF(F1072="S",SUMIFS('BG 2024'!G:G,'BG 2024'!B:B,'Clasificacion Balance '!D1072),0)</f>
        <v>0</v>
      </c>
      <c r="I1072" s="403">
        <f>IF(F1072="S",SUMIFS('[226]BG 2023'!J:J,'[226]BG 2023'!K:K,'Clasificacion Balance '!D1072),0)</f>
        <v>0</v>
      </c>
    </row>
    <row r="1073" spans="4:10">
      <c r="D1073" s="401">
        <v>1308022500301</v>
      </c>
      <c r="E1073" s="396">
        <f t="shared" si="20"/>
        <v>1</v>
      </c>
      <c r="F1073" s="397" t="s">
        <v>1461</v>
      </c>
      <c r="G1073" s="402" t="s">
        <v>949</v>
      </c>
      <c r="H1073" s="403">
        <f>IF(F1073="S",SUMIFS('BG 2024'!G:G,'BG 2024'!B:B,'Clasificacion Balance '!D1073),0)</f>
        <v>0</v>
      </c>
      <c r="I1073" s="403">
        <f>IF(F1073="S",SUMIFS('[226]BG 2023'!J:J,'[226]BG 2023'!K:K,'Clasificacion Balance '!D1073),0)</f>
        <v>0</v>
      </c>
    </row>
    <row r="1074" spans="4:10">
      <c r="D1074" s="401">
        <v>130802250030101</v>
      </c>
      <c r="E1074" s="396">
        <f t="shared" si="20"/>
        <v>1</v>
      </c>
      <c r="F1074" s="397" t="s">
        <v>1465</v>
      </c>
      <c r="G1074" s="402" t="s">
        <v>950</v>
      </c>
      <c r="H1074" s="403">
        <f>IF(F1074="S",SUMIFS('BG 2024'!G:G,'BG 2024'!B:B,'Clasificacion Balance '!D1074),0)</f>
        <v>78</v>
      </c>
      <c r="I1074" s="403" t="e">
        <f>IF(F1074="S",SUMIFS('[226]BG 2023'!J:J,'[226]BG 2023'!K:K,'Clasificacion Balance '!D1074),0)</f>
        <v>#VALUE!</v>
      </c>
      <c r="J1074" s="391" t="s">
        <v>61</v>
      </c>
    </row>
    <row r="1075" spans="4:10">
      <c r="D1075" s="401">
        <v>130802250030199</v>
      </c>
      <c r="E1075" s="396">
        <f t="shared" si="20"/>
        <v>1</v>
      </c>
      <c r="F1075" s="397" t="s">
        <v>1465</v>
      </c>
      <c r="G1075" s="402" t="s">
        <v>951</v>
      </c>
      <c r="H1075" s="403">
        <f>IF(F1075="S",SUMIFS('BG 2024'!G:G,'BG 2024'!B:B,'Clasificacion Balance '!D1075),0)</f>
        <v>784767347</v>
      </c>
      <c r="I1075" s="403" t="e">
        <f>IF(F1075="S",SUMIFS('[226]BG 2023'!J:J,'[226]BG 2023'!K:K,'Clasificacion Balance '!D1075),0)</f>
        <v>#VALUE!</v>
      </c>
      <c r="J1075" s="391" t="s">
        <v>61</v>
      </c>
    </row>
    <row r="1076" spans="4:10">
      <c r="D1076" s="401">
        <v>13080225004</v>
      </c>
      <c r="E1076" s="396">
        <f t="shared" si="20"/>
        <v>1</v>
      </c>
      <c r="F1076" s="397" t="s">
        <v>1461</v>
      </c>
      <c r="G1076" s="402" t="s">
        <v>952</v>
      </c>
      <c r="H1076" s="403">
        <f>IF(F1076="S",SUMIFS('BG 2024'!G:G,'BG 2024'!B:B,'Clasificacion Balance '!D1076),0)</f>
        <v>0</v>
      </c>
      <c r="I1076" s="403">
        <f>IF(F1076="S",SUMIFS('[226]BG 2023'!J:J,'[226]BG 2023'!K:K,'Clasificacion Balance '!D1076),0)</f>
        <v>0</v>
      </c>
    </row>
    <row r="1077" spans="4:10">
      <c r="D1077" s="401">
        <v>1308022500401</v>
      </c>
      <c r="E1077" s="396">
        <f t="shared" si="20"/>
        <v>1</v>
      </c>
      <c r="F1077" s="397" t="s">
        <v>1461</v>
      </c>
      <c r="G1077" s="402" t="s">
        <v>952</v>
      </c>
      <c r="H1077" s="403">
        <f>IF(F1077="S",SUMIFS('BG 2024'!G:G,'BG 2024'!B:B,'Clasificacion Balance '!D1077),0)</f>
        <v>0</v>
      </c>
      <c r="I1077" s="403">
        <f>IF(F1077="S",SUMIFS('[226]BG 2023'!J:J,'[226]BG 2023'!K:K,'Clasificacion Balance '!D1077),0)</f>
        <v>0</v>
      </c>
    </row>
    <row r="1078" spans="4:10">
      <c r="D1078" s="401">
        <v>130802250040101</v>
      </c>
      <c r="E1078" s="396">
        <f t="shared" si="20"/>
        <v>1</v>
      </c>
      <c r="F1078" s="397" t="s">
        <v>1465</v>
      </c>
      <c r="G1078" s="402" t="s">
        <v>953</v>
      </c>
      <c r="H1078" s="403">
        <f>IF(F1078="S",SUMIFS('BG 2024'!G:G,'BG 2024'!B:B,'Clasificacion Balance '!D1078),0)</f>
        <v>0</v>
      </c>
      <c r="I1078" s="403" t="e">
        <f>IF(F1078="S",SUMIFS('[226]BG 2023'!J:J,'[226]BG 2023'!K:K,'Clasificacion Balance '!D1078),0)</f>
        <v>#VALUE!</v>
      </c>
    </row>
    <row r="1079" spans="4:10">
      <c r="D1079" s="401">
        <v>130802250040199</v>
      </c>
      <c r="E1079" s="396">
        <f t="shared" si="20"/>
        <v>1</v>
      </c>
      <c r="F1079" s="397" t="s">
        <v>1465</v>
      </c>
      <c r="G1079" s="402" t="s">
        <v>954</v>
      </c>
      <c r="H1079" s="403">
        <f>IF(F1079="S",SUMIFS('BG 2024'!G:G,'BG 2024'!B:B,'Clasificacion Balance '!D1079),0)</f>
        <v>367982628</v>
      </c>
      <c r="I1079" s="403" t="e">
        <f>IF(F1079="S",SUMIFS('[226]BG 2023'!J:J,'[226]BG 2023'!K:K,'Clasificacion Balance '!D1079),0)</f>
        <v>#VALUE!</v>
      </c>
      <c r="J1079" s="391" t="s">
        <v>61</v>
      </c>
    </row>
    <row r="1080" spans="4:10">
      <c r="D1080" s="401">
        <v>13080225005</v>
      </c>
      <c r="E1080" s="396">
        <f t="shared" si="20"/>
        <v>1</v>
      </c>
      <c r="F1080" s="397" t="s">
        <v>1461</v>
      </c>
      <c r="G1080" s="402" t="s">
        <v>2041</v>
      </c>
      <c r="H1080" s="403">
        <f>IF(F1080="S",SUMIFS('BG 2024'!G:G,'BG 2024'!B:B,'Clasificacion Balance '!D1080),0)</f>
        <v>0</v>
      </c>
      <c r="I1080" s="403">
        <f>IF(F1080="S",SUMIFS('[226]BG 2023'!J:J,'[226]BG 2023'!K:K,'Clasificacion Balance '!D1080),0)</f>
        <v>0</v>
      </c>
    </row>
    <row r="1081" spans="4:10">
      <c r="D1081" s="401">
        <v>1308022500501</v>
      </c>
      <c r="E1081" s="396">
        <f t="shared" si="20"/>
        <v>1</v>
      </c>
      <c r="F1081" s="397" t="s">
        <v>1461</v>
      </c>
      <c r="G1081" s="402" t="s">
        <v>2041</v>
      </c>
      <c r="H1081" s="403">
        <f>IF(F1081="S",SUMIFS('BG 2024'!G:G,'BG 2024'!B:B,'Clasificacion Balance '!D1081),0)</f>
        <v>0</v>
      </c>
      <c r="I1081" s="403">
        <f>IF(F1081="S",SUMIFS('[226]BG 2023'!J:J,'[226]BG 2023'!K:K,'Clasificacion Balance '!D1081),0)</f>
        <v>0</v>
      </c>
    </row>
    <row r="1082" spans="4:10">
      <c r="D1082" s="401">
        <v>130802250050101</v>
      </c>
      <c r="E1082" s="396">
        <f t="shared" si="20"/>
        <v>1</v>
      </c>
      <c r="F1082" s="397" t="s">
        <v>1465</v>
      </c>
      <c r="G1082" s="402" t="s">
        <v>2042</v>
      </c>
      <c r="H1082" s="403">
        <f>IF(F1082="S",SUMIFS('BG 2024'!G:G,'BG 2024'!B:B,'Clasificacion Balance '!D1082),0)</f>
        <v>0</v>
      </c>
      <c r="I1082" s="403" t="e">
        <f>IF(F1082="S",SUMIFS('[226]BG 2023'!J:J,'[226]BG 2023'!K:K,'Clasificacion Balance '!D1082),0)</f>
        <v>#VALUE!</v>
      </c>
    </row>
    <row r="1083" spans="4:10">
      <c r="D1083" s="401">
        <v>130802250050199</v>
      </c>
      <c r="E1083" s="396">
        <f t="shared" si="20"/>
        <v>1</v>
      </c>
      <c r="F1083" s="397" t="s">
        <v>1465</v>
      </c>
      <c r="G1083" s="402" t="s">
        <v>2043</v>
      </c>
      <c r="H1083" s="403">
        <f>IF(F1083="S",SUMIFS('BG 2024'!G:G,'BG 2024'!B:B,'Clasificacion Balance '!D1083),0)</f>
        <v>0</v>
      </c>
      <c r="I1083" s="403" t="e">
        <f>IF(F1083="S",SUMIFS('[226]BG 2023'!J:J,'[226]BG 2023'!K:K,'Clasificacion Balance '!D1083),0)</f>
        <v>#VALUE!</v>
      </c>
    </row>
    <row r="1084" spans="4:10">
      <c r="D1084" s="401">
        <v>13080225006</v>
      </c>
      <c r="E1084" s="396">
        <f t="shared" si="20"/>
        <v>1</v>
      </c>
      <c r="F1084" s="397" t="s">
        <v>1461</v>
      </c>
      <c r="G1084" s="402" t="s">
        <v>2044</v>
      </c>
      <c r="H1084" s="403">
        <f>IF(F1084="S",SUMIFS('BG 2024'!G:G,'BG 2024'!B:B,'Clasificacion Balance '!D1084),0)</f>
        <v>0</v>
      </c>
      <c r="I1084" s="403">
        <f>IF(F1084="S",SUMIFS('[226]BG 2023'!J:J,'[226]BG 2023'!K:K,'Clasificacion Balance '!D1084),0)</f>
        <v>0</v>
      </c>
    </row>
    <row r="1085" spans="4:10">
      <c r="D1085" s="401">
        <v>1308022500601</v>
      </c>
      <c r="E1085" s="396">
        <f t="shared" si="20"/>
        <v>1</v>
      </c>
      <c r="F1085" s="397" t="s">
        <v>1461</v>
      </c>
      <c r="G1085" s="402" t="s">
        <v>2044</v>
      </c>
      <c r="H1085" s="403">
        <f>IF(F1085="S",SUMIFS('BG 2024'!G:G,'BG 2024'!B:B,'Clasificacion Balance '!D1085),0)</f>
        <v>0</v>
      </c>
      <c r="I1085" s="403">
        <f>IF(F1085="S",SUMIFS('[226]BG 2023'!J:J,'[226]BG 2023'!K:K,'Clasificacion Balance '!D1085),0)</f>
        <v>0</v>
      </c>
    </row>
    <row r="1086" spans="4:10">
      <c r="D1086" s="401">
        <v>130802250060101</v>
      </c>
      <c r="E1086" s="396">
        <f t="shared" si="20"/>
        <v>1</v>
      </c>
      <c r="F1086" s="397" t="s">
        <v>1465</v>
      </c>
      <c r="G1086" s="402" t="s">
        <v>2045</v>
      </c>
      <c r="H1086" s="403">
        <f>IF(F1086="S",SUMIFS('BG 2024'!G:G,'BG 2024'!B:B,'Clasificacion Balance '!D1086),0)</f>
        <v>0</v>
      </c>
      <c r="I1086" s="403" t="e">
        <f>IF(F1086="S",SUMIFS('[226]BG 2023'!J:J,'[226]BG 2023'!K:K,'Clasificacion Balance '!D1086),0)</f>
        <v>#VALUE!</v>
      </c>
    </row>
    <row r="1087" spans="4:10">
      <c r="D1087" s="401">
        <v>130802250060199</v>
      </c>
      <c r="E1087" s="396">
        <f t="shared" si="20"/>
        <v>1</v>
      </c>
      <c r="F1087" s="397" t="s">
        <v>1465</v>
      </c>
      <c r="G1087" s="402" t="s">
        <v>2046</v>
      </c>
      <c r="H1087" s="403">
        <f>IF(F1087="S",SUMIFS('BG 2024'!G:G,'BG 2024'!B:B,'Clasificacion Balance '!D1087),0)</f>
        <v>0</v>
      </c>
      <c r="I1087" s="403" t="e">
        <f>IF(F1087="S",SUMIFS('[226]BG 2023'!J:J,'[226]BG 2023'!K:K,'Clasificacion Balance '!D1087),0)</f>
        <v>#VALUE!</v>
      </c>
    </row>
    <row r="1088" spans="4:10">
      <c r="D1088" s="401">
        <v>13080225007</v>
      </c>
      <c r="E1088" s="396">
        <f t="shared" si="20"/>
        <v>1</v>
      </c>
      <c r="F1088" s="397" t="s">
        <v>1461</v>
      </c>
      <c r="G1088" s="402" t="s">
        <v>2047</v>
      </c>
      <c r="H1088" s="403">
        <f>IF(F1088="S",SUMIFS('BG 2024'!G:G,'BG 2024'!B:B,'Clasificacion Balance '!D1088),0)</f>
        <v>0</v>
      </c>
      <c r="I1088" s="403">
        <f>IF(F1088="S",SUMIFS('[226]BG 2023'!J:J,'[226]BG 2023'!K:K,'Clasificacion Balance '!D1088),0)</f>
        <v>0</v>
      </c>
    </row>
    <row r="1089" spans="4:10">
      <c r="D1089" s="401">
        <v>1308022500701</v>
      </c>
      <c r="E1089" s="396">
        <f t="shared" si="20"/>
        <v>1</v>
      </c>
      <c r="F1089" s="397" t="s">
        <v>1461</v>
      </c>
      <c r="G1089" s="402" t="s">
        <v>2047</v>
      </c>
      <c r="H1089" s="403">
        <f>IF(F1089="S",SUMIFS('BG 2024'!G:G,'BG 2024'!B:B,'Clasificacion Balance '!D1089),0)</f>
        <v>0</v>
      </c>
      <c r="I1089" s="403">
        <f>IF(F1089="S",SUMIFS('[226]BG 2023'!J:J,'[226]BG 2023'!K:K,'Clasificacion Balance '!D1089),0)</f>
        <v>0</v>
      </c>
    </row>
    <row r="1090" spans="4:10">
      <c r="D1090" s="401">
        <v>130802250070101</v>
      </c>
      <c r="E1090" s="396">
        <f t="shared" si="20"/>
        <v>1</v>
      </c>
      <c r="F1090" s="397" t="s">
        <v>1465</v>
      </c>
      <c r="G1090" s="402" t="s">
        <v>2048</v>
      </c>
      <c r="H1090" s="403">
        <f>IF(F1090="S",SUMIFS('BG 2024'!G:G,'BG 2024'!B:B,'Clasificacion Balance '!D1090),0)</f>
        <v>0</v>
      </c>
      <c r="I1090" s="403" t="e">
        <f>IF(F1090="S",SUMIFS('[226]BG 2023'!J:J,'[226]BG 2023'!K:K,'Clasificacion Balance '!D1090),0)</f>
        <v>#VALUE!</v>
      </c>
    </row>
    <row r="1091" spans="4:10">
      <c r="D1091" s="401">
        <v>130802250070199</v>
      </c>
      <c r="E1091" s="396">
        <f t="shared" si="20"/>
        <v>1</v>
      </c>
      <c r="F1091" s="397" t="s">
        <v>1465</v>
      </c>
      <c r="G1091" s="402" t="s">
        <v>2049</v>
      </c>
      <c r="H1091" s="403">
        <f>IF(F1091="S",SUMIFS('BG 2024'!G:G,'BG 2024'!B:B,'Clasificacion Balance '!D1091),0)</f>
        <v>0</v>
      </c>
      <c r="I1091" s="403" t="e">
        <f>IF(F1091="S",SUMIFS('[226]BG 2023'!J:J,'[226]BG 2023'!K:K,'Clasificacion Balance '!D1091),0)</f>
        <v>#VALUE!</v>
      </c>
    </row>
    <row r="1092" spans="4:10">
      <c r="D1092" s="401">
        <v>13080225008</v>
      </c>
      <c r="E1092" s="396">
        <f t="shared" si="20"/>
        <v>1</v>
      </c>
      <c r="F1092" s="397" t="s">
        <v>1461</v>
      </c>
      <c r="G1092" s="402" t="s">
        <v>2050</v>
      </c>
      <c r="H1092" s="403">
        <f>IF(F1092="S",SUMIFS('BG 2024'!G:G,'BG 2024'!B:B,'Clasificacion Balance '!D1092),0)</f>
        <v>0</v>
      </c>
      <c r="I1092" s="403">
        <f>IF(F1092="S",SUMIFS('[226]BG 2023'!J:J,'[226]BG 2023'!K:K,'Clasificacion Balance '!D1092),0)</f>
        <v>0</v>
      </c>
    </row>
    <row r="1093" spans="4:10">
      <c r="D1093" s="401">
        <v>1308022500801</v>
      </c>
      <c r="E1093" s="396">
        <f t="shared" si="20"/>
        <v>1</v>
      </c>
      <c r="F1093" s="397" t="s">
        <v>1461</v>
      </c>
      <c r="G1093" s="402" t="s">
        <v>2050</v>
      </c>
      <c r="H1093" s="403">
        <f>IF(F1093="S",SUMIFS('BG 2024'!G:G,'BG 2024'!B:B,'Clasificacion Balance '!D1093),0)</f>
        <v>0</v>
      </c>
      <c r="I1093" s="403">
        <f>IF(F1093="S",SUMIFS('[226]BG 2023'!J:J,'[226]BG 2023'!K:K,'Clasificacion Balance '!D1093),0)</f>
        <v>0</v>
      </c>
    </row>
    <row r="1094" spans="4:10">
      <c r="D1094" s="401">
        <v>130802250080101</v>
      </c>
      <c r="E1094" s="396">
        <f t="shared" si="20"/>
        <v>1</v>
      </c>
      <c r="F1094" s="397" t="s">
        <v>1465</v>
      </c>
      <c r="G1094" s="402" t="s">
        <v>2051</v>
      </c>
      <c r="H1094" s="403">
        <f>IF(F1094="S",SUMIFS('BG 2024'!G:G,'BG 2024'!B:B,'Clasificacion Balance '!D1094),0)</f>
        <v>0</v>
      </c>
      <c r="I1094" s="403" t="e">
        <f>IF(F1094="S",SUMIFS('[226]BG 2023'!J:J,'[226]BG 2023'!K:K,'Clasificacion Balance '!D1094),0)</f>
        <v>#VALUE!</v>
      </c>
    </row>
    <row r="1095" spans="4:10">
      <c r="D1095" s="401">
        <v>130802250080199</v>
      </c>
      <c r="E1095" s="396">
        <f t="shared" si="20"/>
        <v>1</v>
      </c>
      <c r="F1095" s="397" t="s">
        <v>1465</v>
      </c>
      <c r="G1095" s="402" t="s">
        <v>2052</v>
      </c>
      <c r="H1095" s="403">
        <f>IF(F1095="S",SUMIFS('BG 2024'!G:G,'BG 2024'!B:B,'Clasificacion Balance '!D1095),0)</f>
        <v>0</v>
      </c>
      <c r="I1095" s="403" t="e">
        <f>IF(F1095="S",SUMIFS('[226]BG 2023'!J:J,'[226]BG 2023'!K:K,'Clasificacion Balance '!D1095),0)</f>
        <v>#VALUE!</v>
      </c>
    </row>
    <row r="1096" spans="4:10">
      <c r="D1096" s="401">
        <v>13080225009</v>
      </c>
      <c r="E1096" s="396">
        <f t="shared" ref="E1096:E1159" si="21">+COUNTIF($D:$D,D1096)</f>
        <v>1</v>
      </c>
      <c r="F1096" s="397" t="s">
        <v>1461</v>
      </c>
      <c r="G1096" s="402" t="s">
        <v>2053</v>
      </c>
      <c r="H1096" s="403">
        <f>IF(F1096="S",SUMIFS('BG 2024'!G:G,'BG 2024'!B:B,'Clasificacion Balance '!D1096),0)</f>
        <v>0</v>
      </c>
      <c r="I1096" s="403">
        <f>IF(F1096="S",SUMIFS('[226]BG 2023'!J:J,'[226]BG 2023'!K:K,'Clasificacion Balance '!D1096),0)</f>
        <v>0</v>
      </c>
    </row>
    <row r="1097" spans="4:10">
      <c r="D1097" s="401">
        <v>1308022500901</v>
      </c>
      <c r="E1097" s="396">
        <f t="shared" si="21"/>
        <v>1</v>
      </c>
      <c r="F1097" s="397" t="s">
        <v>1461</v>
      </c>
      <c r="G1097" s="402" t="s">
        <v>2053</v>
      </c>
      <c r="H1097" s="403">
        <f>IF(F1097="S",SUMIFS('BG 2024'!G:G,'BG 2024'!B:B,'Clasificacion Balance '!D1097),0)</f>
        <v>0</v>
      </c>
      <c r="I1097" s="403">
        <f>IF(F1097="S",SUMIFS('[226]BG 2023'!J:J,'[226]BG 2023'!K:K,'Clasificacion Balance '!D1097),0)</f>
        <v>0</v>
      </c>
    </row>
    <row r="1098" spans="4:10">
      <c r="D1098" s="401">
        <v>130802250090101</v>
      </c>
      <c r="E1098" s="396">
        <f t="shared" si="21"/>
        <v>1</v>
      </c>
      <c r="F1098" s="397" t="s">
        <v>1465</v>
      </c>
      <c r="G1098" s="402" t="s">
        <v>2054</v>
      </c>
      <c r="H1098" s="403">
        <f>IF(F1098="S",SUMIFS('BG 2024'!G:G,'BG 2024'!B:B,'Clasificacion Balance '!D1098),0)</f>
        <v>0</v>
      </c>
      <c r="I1098" s="403" t="e">
        <f>IF(F1098="S",SUMIFS('[226]BG 2023'!J:J,'[226]BG 2023'!K:K,'Clasificacion Balance '!D1098),0)</f>
        <v>#VALUE!</v>
      </c>
    </row>
    <row r="1099" spans="4:10">
      <c r="D1099" s="401">
        <v>130802250090199</v>
      </c>
      <c r="E1099" s="396">
        <f t="shared" si="21"/>
        <v>1</v>
      </c>
      <c r="F1099" s="397" t="s">
        <v>1465</v>
      </c>
      <c r="G1099" s="402" t="s">
        <v>2055</v>
      </c>
      <c r="H1099" s="403">
        <f>IF(F1099="S",SUMIFS('BG 2024'!G:G,'BG 2024'!B:B,'Clasificacion Balance '!D1099),0)</f>
        <v>0</v>
      </c>
      <c r="I1099" s="403" t="e">
        <f>IF(F1099="S",SUMIFS('[226]BG 2023'!J:J,'[226]BG 2023'!K:K,'Clasificacion Balance '!D1099),0)</f>
        <v>#VALUE!</v>
      </c>
    </row>
    <row r="1100" spans="4:10">
      <c r="D1100" s="401">
        <v>13080225901</v>
      </c>
      <c r="E1100" s="396">
        <f t="shared" si="21"/>
        <v>1</v>
      </c>
      <c r="F1100" s="397" t="s">
        <v>1461</v>
      </c>
      <c r="G1100" s="402" t="s">
        <v>955</v>
      </c>
      <c r="H1100" s="403">
        <f>IF(F1100="S",SUMIFS('BG 2024'!G:G,'BG 2024'!B:B,'Clasificacion Balance '!D1100),0)</f>
        <v>0</v>
      </c>
      <c r="I1100" s="403">
        <f>IF(F1100="S",SUMIFS('[226]BG 2023'!J:J,'[226]BG 2023'!K:K,'Clasificacion Balance '!D1100),0)</f>
        <v>0</v>
      </c>
    </row>
    <row r="1101" spans="4:10">
      <c r="D1101" s="401">
        <v>1308022590101</v>
      </c>
      <c r="E1101" s="396">
        <f t="shared" si="21"/>
        <v>1</v>
      </c>
      <c r="F1101" s="397" t="s">
        <v>1461</v>
      </c>
      <c r="G1101" s="402" t="s">
        <v>955</v>
      </c>
      <c r="H1101" s="403">
        <f>IF(F1101="S",SUMIFS('BG 2024'!G:G,'BG 2024'!B:B,'Clasificacion Balance '!D1101),0)</f>
        <v>0</v>
      </c>
      <c r="I1101" s="403">
        <f>IF(F1101="S",SUMIFS('[226]BG 2023'!J:J,'[226]BG 2023'!K:K,'Clasificacion Balance '!D1101),0)</f>
        <v>0</v>
      </c>
    </row>
    <row r="1102" spans="4:10">
      <c r="D1102" s="401">
        <v>130802259010101</v>
      </c>
      <c r="E1102" s="396">
        <f t="shared" si="21"/>
        <v>1</v>
      </c>
      <c r="F1102" s="397" t="s">
        <v>1465</v>
      </c>
      <c r="G1102" s="402" t="s">
        <v>956</v>
      </c>
      <c r="H1102" s="403">
        <f>IF(F1102="S",SUMIFS('BG 2024'!G:G,'BG 2024'!B:B,'Clasificacion Balance '!D1102),0)</f>
        <v>-29107071</v>
      </c>
      <c r="I1102" s="403" t="e">
        <f>IF(F1102="S",SUMIFS('[226]BG 2023'!J:J,'[226]BG 2023'!K:K,'Clasificacion Balance '!D1102),0)</f>
        <v>#VALUE!</v>
      </c>
      <c r="J1102" s="391" t="s">
        <v>61</v>
      </c>
    </row>
    <row r="1103" spans="4:10">
      <c r="D1103" s="401">
        <v>130802259010199</v>
      </c>
      <c r="E1103" s="396">
        <f t="shared" si="21"/>
        <v>1</v>
      </c>
      <c r="F1103" s="397" t="s">
        <v>1465</v>
      </c>
      <c r="G1103" s="402" t="s">
        <v>957</v>
      </c>
      <c r="H1103" s="403">
        <f>IF(F1103="S",SUMIFS('BG 2024'!G:G,'BG 2024'!B:B,'Clasificacion Balance '!D1103),0)</f>
        <v>-1025512399</v>
      </c>
      <c r="I1103" s="403" t="e">
        <f>IF(F1103="S",SUMIFS('[226]BG 2023'!J:J,'[226]BG 2023'!K:K,'Clasificacion Balance '!D1103),0)</f>
        <v>#VALUE!</v>
      </c>
      <c r="J1103" s="391" t="s">
        <v>61</v>
      </c>
    </row>
    <row r="1104" spans="4:10">
      <c r="D1104" s="401">
        <v>13080225902</v>
      </c>
      <c r="E1104" s="396">
        <f t="shared" si="21"/>
        <v>1</v>
      </c>
      <c r="F1104" s="397" t="s">
        <v>1461</v>
      </c>
      <c r="G1104" s="402" t="s">
        <v>958</v>
      </c>
      <c r="H1104" s="403">
        <f>IF(F1104="S",SUMIFS('BG 2024'!G:G,'BG 2024'!B:B,'Clasificacion Balance '!D1104),0)</f>
        <v>0</v>
      </c>
      <c r="I1104" s="403">
        <f>IF(F1104="S",SUMIFS('[226]BG 2023'!J:J,'[226]BG 2023'!K:K,'Clasificacion Balance '!D1104),0)</f>
        <v>0</v>
      </c>
    </row>
    <row r="1105" spans="4:10">
      <c r="D1105" s="401">
        <v>1308022590201</v>
      </c>
      <c r="E1105" s="396">
        <f t="shared" si="21"/>
        <v>1</v>
      </c>
      <c r="F1105" s="397" t="s">
        <v>1461</v>
      </c>
      <c r="G1105" s="402" t="s">
        <v>958</v>
      </c>
      <c r="H1105" s="403">
        <f>IF(F1105="S",SUMIFS('BG 2024'!G:G,'BG 2024'!B:B,'Clasificacion Balance '!D1105),0)</f>
        <v>0</v>
      </c>
      <c r="I1105" s="403">
        <f>IF(F1105="S",SUMIFS('[226]BG 2023'!J:J,'[226]BG 2023'!K:K,'Clasificacion Balance '!D1105),0)</f>
        <v>0</v>
      </c>
    </row>
    <row r="1106" spans="4:10">
      <c r="D1106" s="401">
        <v>130802259020101</v>
      </c>
      <c r="E1106" s="396">
        <f t="shared" si="21"/>
        <v>1</v>
      </c>
      <c r="F1106" s="397" t="s">
        <v>1465</v>
      </c>
      <c r="G1106" s="402" t="s">
        <v>959</v>
      </c>
      <c r="H1106" s="403">
        <f>IF(F1106="S",SUMIFS('BG 2024'!G:G,'BG 2024'!B:B,'Clasificacion Balance '!D1106),0)</f>
        <v>-450535364</v>
      </c>
      <c r="I1106" s="403" t="e">
        <f>IF(F1106="S",SUMIFS('[226]BG 2023'!J:J,'[226]BG 2023'!K:K,'Clasificacion Balance '!D1106),0)</f>
        <v>#VALUE!</v>
      </c>
      <c r="J1106" s="391" t="s">
        <v>61</v>
      </c>
    </row>
    <row r="1107" spans="4:10">
      <c r="D1107" s="401">
        <v>130802259020199</v>
      </c>
      <c r="E1107" s="396">
        <f t="shared" si="21"/>
        <v>1</v>
      </c>
      <c r="F1107" s="397" t="s">
        <v>1465</v>
      </c>
      <c r="G1107" s="402" t="s">
        <v>960</v>
      </c>
      <c r="H1107" s="403">
        <f>IF(F1107="S",SUMIFS('BG 2024'!G:G,'BG 2024'!B:B,'Clasificacion Balance '!D1107),0)</f>
        <v>-611787137</v>
      </c>
      <c r="I1107" s="403" t="e">
        <f>IF(F1107="S",SUMIFS('[226]BG 2023'!J:J,'[226]BG 2023'!K:K,'Clasificacion Balance '!D1107),0)</f>
        <v>#VALUE!</v>
      </c>
      <c r="J1107" s="391" t="s">
        <v>61</v>
      </c>
    </row>
    <row r="1108" spans="4:10">
      <c r="D1108" s="401">
        <v>13080225903</v>
      </c>
      <c r="E1108" s="396">
        <f t="shared" si="21"/>
        <v>1</v>
      </c>
      <c r="F1108" s="397" t="s">
        <v>1461</v>
      </c>
      <c r="G1108" s="402" t="s">
        <v>961</v>
      </c>
      <c r="H1108" s="403">
        <f>IF(F1108="S",SUMIFS('BG 2024'!G:G,'BG 2024'!B:B,'Clasificacion Balance '!D1108),0)</f>
        <v>0</v>
      </c>
      <c r="I1108" s="403">
        <f>IF(F1108="S",SUMIFS('[226]BG 2023'!J:J,'[226]BG 2023'!K:K,'Clasificacion Balance '!D1108),0)</f>
        <v>0</v>
      </c>
    </row>
    <row r="1109" spans="4:10">
      <c r="D1109" s="401">
        <v>1308022590301</v>
      </c>
      <c r="E1109" s="396">
        <f t="shared" si="21"/>
        <v>1</v>
      </c>
      <c r="F1109" s="397" t="s">
        <v>1461</v>
      </c>
      <c r="G1109" s="402" t="s">
        <v>961</v>
      </c>
      <c r="H1109" s="403">
        <f>IF(F1109="S",SUMIFS('BG 2024'!G:G,'BG 2024'!B:B,'Clasificacion Balance '!D1109),0)</f>
        <v>0</v>
      </c>
      <c r="I1109" s="403">
        <f>IF(F1109="S",SUMIFS('[226]BG 2023'!J:J,'[226]BG 2023'!K:K,'Clasificacion Balance '!D1109),0)</f>
        <v>0</v>
      </c>
    </row>
    <row r="1110" spans="4:10">
      <c r="D1110" s="401">
        <v>130802259030101</v>
      </c>
      <c r="E1110" s="396">
        <f t="shared" si="21"/>
        <v>1</v>
      </c>
      <c r="F1110" s="397" t="s">
        <v>1465</v>
      </c>
      <c r="G1110" s="402" t="s">
        <v>962</v>
      </c>
      <c r="H1110" s="403">
        <f>IF(F1110="S",SUMIFS('BG 2024'!G:G,'BG 2024'!B:B,'Clasificacion Balance '!D1110),0)</f>
        <v>-78</v>
      </c>
      <c r="I1110" s="403" t="e">
        <f>IF(F1110="S",SUMIFS('[226]BG 2023'!J:J,'[226]BG 2023'!K:K,'Clasificacion Balance '!D1110),0)</f>
        <v>#VALUE!</v>
      </c>
      <c r="J1110" s="391" t="s">
        <v>61</v>
      </c>
    </row>
    <row r="1111" spans="4:10">
      <c r="D1111" s="401">
        <v>130802259030199</v>
      </c>
      <c r="E1111" s="396">
        <f t="shared" si="21"/>
        <v>1</v>
      </c>
      <c r="F1111" s="397" t="s">
        <v>1465</v>
      </c>
      <c r="G1111" s="402" t="s">
        <v>963</v>
      </c>
      <c r="H1111" s="403">
        <f>IF(F1111="S",SUMIFS('BG 2024'!G:G,'BG 2024'!B:B,'Clasificacion Balance '!D1111),0)</f>
        <v>-772558409</v>
      </c>
      <c r="I1111" s="403" t="e">
        <f>IF(F1111="S",SUMIFS('[226]BG 2023'!J:J,'[226]BG 2023'!K:K,'Clasificacion Balance '!D1111),0)</f>
        <v>#VALUE!</v>
      </c>
      <c r="J1111" s="391" t="s">
        <v>61</v>
      </c>
    </row>
    <row r="1112" spans="4:10">
      <c r="D1112" s="401">
        <v>13080225904</v>
      </c>
      <c r="E1112" s="396">
        <f t="shared" si="21"/>
        <v>1</v>
      </c>
      <c r="F1112" s="397" t="s">
        <v>1461</v>
      </c>
      <c r="G1112" s="402" t="s">
        <v>964</v>
      </c>
      <c r="H1112" s="403">
        <f>IF(F1112="S",SUMIFS('BG 2024'!G:G,'BG 2024'!B:B,'Clasificacion Balance '!D1112),0)</f>
        <v>0</v>
      </c>
      <c r="I1112" s="403">
        <f>IF(F1112="S",SUMIFS('[226]BG 2023'!J:J,'[226]BG 2023'!K:K,'Clasificacion Balance '!D1112),0)</f>
        <v>0</v>
      </c>
    </row>
    <row r="1113" spans="4:10">
      <c r="D1113" s="401">
        <v>1308022590401</v>
      </c>
      <c r="E1113" s="396">
        <f t="shared" si="21"/>
        <v>1</v>
      </c>
      <c r="F1113" s="397" t="s">
        <v>1461</v>
      </c>
      <c r="G1113" s="402" t="s">
        <v>964</v>
      </c>
      <c r="H1113" s="403">
        <f>IF(F1113="S",SUMIFS('BG 2024'!G:G,'BG 2024'!B:B,'Clasificacion Balance '!D1113),0)</f>
        <v>0</v>
      </c>
      <c r="I1113" s="403">
        <f>IF(F1113="S",SUMIFS('[226]BG 2023'!J:J,'[226]BG 2023'!K:K,'Clasificacion Balance '!D1113),0)</f>
        <v>0</v>
      </c>
    </row>
    <row r="1114" spans="4:10">
      <c r="D1114" s="401">
        <v>130802259040101</v>
      </c>
      <c r="E1114" s="396">
        <f t="shared" si="21"/>
        <v>1</v>
      </c>
      <c r="F1114" s="397" t="s">
        <v>1465</v>
      </c>
      <c r="G1114" s="402" t="s">
        <v>965</v>
      </c>
      <c r="H1114" s="403">
        <f>IF(F1114="S",SUMIFS('BG 2024'!G:G,'BG 2024'!B:B,'Clasificacion Balance '!D1114),0)</f>
        <v>0</v>
      </c>
      <c r="I1114" s="403" t="e">
        <f>IF(F1114="S",SUMIFS('[226]BG 2023'!J:J,'[226]BG 2023'!K:K,'Clasificacion Balance '!D1114),0)</f>
        <v>#VALUE!</v>
      </c>
    </row>
    <row r="1115" spans="4:10">
      <c r="D1115" s="401">
        <v>130802259040199</v>
      </c>
      <c r="E1115" s="396">
        <f t="shared" si="21"/>
        <v>1</v>
      </c>
      <c r="F1115" s="397" t="s">
        <v>1465</v>
      </c>
      <c r="G1115" s="402" t="s">
        <v>966</v>
      </c>
      <c r="H1115" s="403">
        <f>IF(F1115="S",SUMIFS('BG 2024'!G:G,'BG 2024'!B:B,'Clasificacion Balance '!D1115),0)</f>
        <v>-334371662</v>
      </c>
      <c r="I1115" s="403" t="e">
        <f>IF(F1115="S",SUMIFS('[226]BG 2023'!J:J,'[226]BG 2023'!K:K,'Clasificacion Balance '!D1115),0)</f>
        <v>#VALUE!</v>
      </c>
      <c r="J1115" s="391" t="s">
        <v>61</v>
      </c>
    </row>
    <row r="1116" spans="4:10">
      <c r="D1116" s="401">
        <v>13080225905</v>
      </c>
      <c r="E1116" s="396">
        <f t="shared" si="21"/>
        <v>1</v>
      </c>
      <c r="F1116" s="397" t="s">
        <v>1461</v>
      </c>
      <c r="G1116" s="402" t="s">
        <v>2056</v>
      </c>
      <c r="H1116" s="403">
        <f>IF(F1116="S",SUMIFS('BG 2024'!G:G,'BG 2024'!B:B,'Clasificacion Balance '!D1116),0)</f>
        <v>0</v>
      </c>
      <c r="I1116" s="403">
        <f>IF(F1116="S",SUMIFS('[226]BG 2023'!J:J,'[226]BG 2023'!K:K,'Clasificacion Balance '!D1116),0)</f>
        <v>0</v>
      </c>
    </row>
    <row r="1117" spans="4:10">
      <c r="D1117" s="401">
        <v>1308022590501</v>
      </c>
      <c r="E1117" s="396">
        <f t="shared" si="21"/>
        <v>1</v>
      </c>
      <c r="F1117" s="397" t="s">
        <v>1461</v>
      </c>
      <c r="G1117" s="402" t="s">
        <v>2056</v>
      </c>
      <c r="H1117" s="403">
        <f>IF(F1117="S",SUMIFS('BG 2024'!G:G,'BG 2024'!B:B,'Clasificacion Balance '!D1117),0)</f>
        <v>0</v>
      </c>
      <c r="I1117" s="403">
        <f>IF(F1117="S",SUMIFS('[226]BG 2023'!J:J,'[226]BG 2023'!K:K,'Clasificacion Balance '!D1117),0)</f>
        <v>0</v>
      </c>
    </row>
    <row r="1118" spans="4:10">
      <c r="D1118" s="401">
        <v>130802259050101</v>
      </c>
      <c r="E1118" s="396">
        <f t="shared" si="21"/>
        <v>1</v>
      </c>
      <c r="F1118" s="397" t="s">
        <v>1465</v>
      </c>
      <c r="G1118" s="402" t="s">
        <v>2057</v>
      </c>
      <c r="H1118" s="403">
        <f>IF(F1118="S",SUMIFS('BG 2024'!G:G,'BG 2024'!B:B,'Clasificacion Balance '!D1118),0)</f>
        <v>0</v>
      </c>
      <c r="I1118" s="403" t="e">
        <f>IF(F1118="S",SUMIFS('[226]BG 2023'!J:J,'[226]BG 2023'!K:K,'Clasificacion Balance '!D1118),0)</f>
        <v>#VALUE!</v>
      </c>
    </row>
    <row r="1119" spans="4:10">
      <c r="D1119" s="401">
        <v>130802259050199</v>
      </c>
      <c r="E1119" s="396">
        <f t="shared" si="21"/>
        <v>1</v>
      </c>
      <c r="F1119" s="397" t="s">
        <v>1465</v>
      </c>
      <c r="G1119" s="402" t="s">
        <v>2058</v>
      </c>
      <c r="H1119" s="403">
        <f>IF(F1119="S",SUMIFS('BG 2024'!G:G,'BG 2024'!B:B,'Clasificacion Balance '!D1119),0)</f>
        <v>0</v>
      </c>
      <c r="I1119" s="403" t="e">
        <f>IF(F1119="S",SUMIFS('[226]BG 2023'!J:J,'[226]BG 2023'!K:K,'Clasificacion Balance '!D1119),0)</f>
        <v>#VALUE!</v>
      </c>
    </row>
    <row r="1120" spans="4:10">
      <c r="D1120" s="401">
        <v>13080225906</v>
      </c>
      <c r="E1120" s="396">
        <f t="shared" si="21"/>
        <v>1</v>
      </c>
      <c r="F1120" s="397" t="s">
        <v>1461</v>
      </c>
      <c r="G1120" s="402" t="s">
        <v>967</v>
      </c>
      <c r="H1120" s="403">
        <f>IF(F1120="S",SUMIFS('BG 2024'!G:G,'BG 2024'!B:B,'Clasificacion Balance '!D1120),0)</f>
        <v>0</v>
      </c>
      <c r="I1120" s="403">
        <f>IF(F1120="S",SUMIFS('[226]BG 2023'!J:J,'[226]BG 2023'!K:K,'Clasificacion Balance '!D1120),0)</f>
        <v>0</v>
      </c>
    </row>
    <row r="1121" spans="4:10">
      <c r="D1121" s="401">
        <v>1308022590601</v>
      </c>
      <c r="E1121" s="396">
        <f t="shared" si="21"/>
        <v>1</v>
      </c>
      <c r="F1121" s="397" t="s">
        <v>1461</v>
      </c>
      <c r="G1121" s="402" t="s">
        <v>967</v>
      </c>
      <c r="H1121" s="403">
        <f>IF(F1121="S",SUMIFS('BG 2024'!G:G,'BG 2024'!B:B,'Clasificacion Balance '!D1121),0)</f>
        <v>0</v>
      </c>
      <c r="I1121" s="403">
        <f>IF(F1121="S",SUMIFS('[226]BG 2023'!J:J,'[226]BG 2023'!K:K,'Clasificacion Balance '!D1121),0)</f>
        <v>0</v>
      </c>
    </row>
    <row r="1122" spans="4:10">
      <c r="D1122" s="401">
        <v>130802259060101</v>
      </c>
      <c r="E1122" s="396">
        <f t="shared" si="21"/>
        <v>1</v>
      </c>
      <c r="F1122" s="397" t="s">
        <v>1465</v>
      </c>
      <c r="G1122" s="402" t="s">
        <v>2059</v>
      </c>
      <c r="H1122" s="403">
        <f>IF(F1122="S",SUMIFS('BG 2024'!G:G,'BG 2024'!B:B,'Clasificacion Balance '!D1122),0)</f>
        <v>0</v>
      </c>
      <c r="I1122" s="403" t="e">
        <f>IF(F1122="S",SUMIFS('[226]BG 2023'!J:J,'[226]BG 2023'!K:K,'Clasificacion Balance '!D1122),0)</f>
        <v>#VALUE!</v>
      </c>
    </row>
    <row r="1123" spans="4:10">
      <c r="D1123" s="401">
        <v>130802259060199</v>
      </c>
      <c r="E1123" s="396">
        <f t="shared" si="21"/>
        <v>1</v>
      </c>
      <c r="F1123" s="397" t="s">
        <v>1465</v>
      </c>
      <c r="G1123" s="402" t="s">
        <v>968</v>
      </c>
      <c r="H1123" s="403">
        <f>IF(F1123="S",SUMIFS('BG 2024'!G:G,'BG 2024'!B:B,'Clasificacion Balance '!D1123),0)</f>
        <v>0</v>
      </c>
      <c r="I1123" s="403" t="e">
        <f>IF(F1123="S",SUMIFS('[226]BG 2023'!J:J,'[226]BG 2023'!K:K,'Clasificacion Balance '!D1123),0)</f>
        <v>#VALUE!</v>
      </c>
      <c r="J1123" s="391" t="s">
        <v>61</v>
      </c>
    </row>
    <row r="1124" spans="4:10">
      <c r="D1124" s="401">
        <v>13080225907</v>
      </c>
      <c r="E1124" s="396">
        <f t="shared" si="21"/>
        <v>1</v>
      </c>
      <c r="F1124" s="397" t="s">
        <v>1461</v>
      </c>
      <c r="G1124" s="402" t="s">
        <v>2060</v>
      </c>
      <c r="H1124" s="403">
        <f>IF(F1124="S",SUMIFS('BG 2024'!G:G,'BG 2024'!B:B,'Clasificacion Balance '!D1124),0)</f>
        <v>0</v>
      </c>
      <c r="I1124" s="403">
        <f>IF(F1124="S",SUMIFS('[226]BG 2023'!J:J,'[226]BG 2023'!K:K,'Clasificacion Balance '!D1124),0)</f>
        <v>0</v>
      </c>
    </row>
    <row r="1125" spans="4:10">
      <c r="D1125" s="401">
        <v>1308022590701</v>
      </c>
      <c r="E1125" s="396">
        <f t="shared" si="21"/>
        <v>1</v>
      </c>
      <c r="F1125" s="397" t="s">
        <v>1461</v>
      </c>
      <c r="G1125" s="402" t="s">
        <v>2060</v>
      </c>
      <c r="H1125" s="403">
        <f>IF(F1125="S",SUMIFS('BG 2024'!G:G,'BG 2024'!B:B,'Clasificacion Balance '!D1125),0)</f>
        <v>0</v>
      </c>
      <c r="I1125" s="403">
        <f>IF(F1125="S",SUMIFS('[226]BG 2023'!J:J,'[226]BG 2023'!K:K,'Clasificacion Balance '!D1125),0)</f>
        <v>0</v>
      </c>
    </row>
    <row r="1126" spans="4:10">
      <c r="D1126" s="401">
        <v>130802259070101</v>
      </c>
      <c r="E1126" s="396">
        <f t="shared" si="21"/>
        <v>1</v>
      </c>
      <c r="F1126" s="397" t="s">
        <v>1465</v>
      </c>
      <c r="G1126" s="402" t="s">
        <v>2061</v>
      </c>
      <c r="H1126" s="403">
        <f>IF(F1126="S",SUMIFS('BG 2024'!G:G,'BG 2024'!B:B,'Clasificacion Balance '!D1126),0)</f>
        <v>0</v>
      </c>
      <c r="I1126" s="403" t="e">
        <f>IF(F1126="S",SUMIFS('[226]BG 2023'!J:J,'[226]BG 2023'!K:K,'Clasificacion Balance '!D1126),0)</f>
        <v>#VALUE!</v>
      </c>
    </row>
    <row r="1127" spans="4:10">
      <c r="D1127" s="401">
        <v>130802259070199</v>
      </c>
      <c r="E1127" s="396">
        <f t="shared" si="21"/>
        <v>1</v>
      </c>
      <c r="F1127" s="397" t="s">
        <v>1465</v>
      </c>
      <c r="G1127" s="402" t="s">
        <v>2062</v>
      </c>
      <c r="H1127" s="403">
        <f>IF(F1127="S",SUMIFS('BG 2024'!G:G,'BG 2024'!B:B,'Clasificacion Balance '!D1127),0)</f>
        <v>0</v>
      </c>
      <c r="I1127" s="403" t="e">
        <f>IF(F1127="S",SUMIFS('[226]BG 2023'!J:J,'[226]BG 2023'!K:K,'Clasificacion Balance '!D1127),0)</f>
        <v>#VALUE!</v>
      </c>
    </row>
    <row r="1128" spans="4:10">
      <c r="D1128" s="401">
        <v>13080225908</v>
      </c>
      <c r="E1128" s="396">
        <f t="shared" si="21"/>
        <v>1</v>
      </c>
      <c r="F1128" s="397" t="s">
        <v>1461</v>
      </c>
      <c r="G1128" s="402" t="s">
        <v>2063</v>
      </c>
      <c r="H1128" s="403">
        <f>IF(F1128="S",SUMIFS('BG 2024'!G:G,'BG 2024'!B:B,'Clasificacion Balance '!D1128),0)</f>
        <v>0</v>
      </c>
      <c r="I1128" s="403">
        <f>IF(F1128="S",SUMIFS('[226]BG 2023'!J:J,'[226]BG 2023'!K:K,'Clasificacion Balance '!D1128),0)</f>
        <v>0</v>
      </c>
    </row>
    <row r="1129" spans="4:10">
      <c r="D1129" s="401">
        <v>1308022590801</v>
      </c>
      <c r="E1129" s="396">
        <f t="shared" si="21"/>
        <v>1</v>
      </c>
      <c r="F1129" s="397" t="s">
        <v>1461</v>
      </c>
      <c r="G1129" s="402" t="s">
        <v>2063</v>
      </c>
      <c r="H1129" s="403">
        <f>IF(F1129="S",SUMIFS('BG 2024'!G:G,'BG 2024'!B:B,'Clasificacion Balance '!D1129),0)</f>
        <v>0</v>
      </c>
      <c r="I1129" s="403">
        <f>IF(F1129="S",SUMIFS('[226]BG 2023'!J:J,'[226]BG 2023'!K:K,'Clasificacion Balance '!D1129),0)</f>
        <v>0</v>
      </c>
    </row>
    <row r="1130" spans="4:10">
      <c r="D1130" s="401">
        <v>130802259080101</v>
      </c>
      <c r="E1130" s="396">
        <f t="shared" si="21"/>
        <v>1</v>
      </c>
      <c r="F1130" s="397" t="s">
        <v>1465</v>
      </c>
      <c r="G1130" s="402" t="s">
        <v>2064</v>
      </c>
      <c r="H1130" s="403">
        <f>IF(F1130="S",SUMIFS('BG 2024'!G:G,'BG 2024'!B:B,'Clasificacion Balance '!D1130),0)</f>
        <v>0</v>
      </c>
      <c r="I1130" s="403" t="e">
        <f>IF(F1130="S",SUMIFS('[226]BG 2023'!J:J,'[226]BG 2023'!K:K,'Clasificacion Balance '!D1130),0)</f>
        <v>#VALUE!</v>
      </c>
    </row>
    <row r="1131" spans="4:10">
      <c r="D1131" s="401">
        <v>130802259080199</v>
      </c>
      <c r="E1131" s="396">
        <f t="shared" si="21"/>
        <v>1</v>
      </c>
      <c r="F1131" s="397" t="s">
        <v>1465</v>
      </c>
      <c r="G1131" s="402" t="s">
        <v>2065</v>
      </c>
      <c r="H1131" s="403">
        <f>IF(F1131="S",SUMIFS('BG 2024'!G:G,'BG 2024'!B:B,'Clasificacion Balance '!D1131),0)</f>
        <v>0</v>
      </c>
      <c r="I1131" s="403" t="e">
        <f>IF(F1131="S",SUMIFS('[226]BG 2023'!J:J,'[226]BG 2023'!K:K,'Clasificacion Balance '!D1131),0)</f>
        <v>#VALUE!</v>
      </c>
    </row>
    <row r="1132" spans="4:10">
      <c r="D1132" s="401">
        <v>13080225909</v>
      </c>
      <c r="E1132" s="396">
        <f t="shared" si="21"/>
        <v>1</v>
      </c>
      <c r="F1132" s="397" t="s">
        <v>1461</v>
      </c>
      <c r="G1132" s="402" t="s">
        <v>2066</v>
      </c>
      <c r="H1132" s="403">
        <f>IF(F1132="S",SUMIFS('BG 2024'!G:G,'BG 2024'!B:B,'Clasificacion Balance '!D1132),0)</f>
        <v>0</v>
      </c>
      <c r="I1132" s="403">
        <f>IF(F1132="S",SUMIFS('[226]BG 2023'!J:J,'[226]BG 2023'!K:K,'Clasificacion Balance '!D1132),0)</f>
        <v>0</v>
      </c>
    </row>
    <row r="1133" spans="4:10">
      <c r="D1133" s="401">
        <v>1308022590901</v>
      </c>
      <c r="E1133" s="396">
        <f t="shared" si="21"/>
        <v>1</v>
      </c>
      <c r="F1133" s="397" t="s">
        <v>1461</v>
      </c>
      <c r="G1133" s="402" t="s">
        <v>2066</v>
      </c>
      <c r="H1133" s="403">
        <f>IF(F1133="S",SUMIFS('BG 2024'!G:G,'BG 2024'!B:B,'Clasificacion Balance '!D1133),0)</f>
        <v>0</v>
      </c>
      <c r="I1133" s="403">
        <f>IF(F1133="S",SUMIFS('[226]BG 2023'!J:J,'[226]BG 2023'!K:K,'Clasificacion Balance '!D1133),0)</f>
        <v>0</v>
      </c>
    </row>
    <row r="1134" spans="4:10">
      <c r="D1134" s="401">
        <v>130802259090101</v>
      </c>
      <c r="E1134" s="396">
        <f t="shared" si="21"/>
        <v>1</v>
      </c>
      <c r="F1134" s="397" t="s">
        <v>1465</v>
      </c>
      <c r="G1134" s="402" t="s">
        <v>2067</v>
      </c>
      <c r="H1134" s="403">
        <f>IF(F1134="S",SUMIFS('BG 2024'!G:G,'BG 2024'!B:B,'Clasificacion Balance '!D1134),0)</f>
        <v>0</v>
      </c>
      <c r="I1134" s="403" t="e">
        <f>IF(F1134="S",SUMIFS('[226]BG 2023'!J:J,'[226]BG 2023'!K:K,'Clasificacion Balance '!D1134),0)</f>
        <v>#VALUE!</v>
      </c>
    </row>
    <row r="1135" spans="4:10">
      <c r="D1135" s="401">
        <v>130802259090199</v>
      </c>
      <c r="E1135" s="396">
        <f t="shared" si="21"/>
        <v>1</v>
      </c>
      <c r="F1135" s="397" t="s">
        <v>1465</v>
      </c>
      <c r="G1135" s="402" t="s">
        <v>2068</v>
      </c>
      <c r="H1135" s="403">
        <f>IF(F1135="S",SUMIFS('BG 2024'!G:G,'BG 2024'!B:B,'Clasificacion Balance '!D1135),0)</f>
        <v>0</v>
      </c>
      <c r="I1135" s="403" t="e">
        <f>IF(F1135="S",SUMIFS('[226]BG 2023'!J:J,'[226]BG 2023'!K:K,'Clasificacion Balance '!D1135),0)</f>
        <v>#VALUE!</v>
      </c>
    </row>
    <row r="1136" spans="4:10">
      <c r="D1136" s="401">
        <v>13080227</v>
      </c>
      <c r="E1136" s="396">
        <f t="shared" si="21"/>
        <v>1</v>
      </c>
      <c r="F1136" s="397" t="s">
        <v>1461</v>
      </c>
      <c r="G1136" s="402" t="s">
        <v>2069</v>
      </c>
      <c r="H1136" s="403">
        <f>IF(F1136="S",SUMIFS('BG 2024'!G:G,'BG 2024'!B:B,'Clasificacion Balance '!D1136),0)</f>
        <v>0</v>
      </c>
      <c r="I1136" s="403">
        <f>IF(F1136="S",SUMIFS('[226]BG 2023'!J:J,'[226]BG 2023'!K:K,'Clasificacion Balance '!D1136),0)</f>
        <v>0</v>
      </c>
    </row>
    <row r="1137" spans="4:9">
      <c r="D1137" s="401">
        <v>13080227001</v>
      </c>
      <c r="E1137" s="396">
        <f t="shared" si="21"/>
        <v>1</v>
      </c>
      <c r="F1137" s="397" t="s">
        <v>1461</v>
      </c>
      <c r="G1137" s="402" t="s">
        <v>2070</v>
      </c>
      <c r="H1137" s="403">
        <f>IF(F1137="S",SUMIFS('BG 2024'!G:G,'BG 2024'!B:B,'Clasificacion Balance '!D1137),0)</f>
        <v>0</v>
      </c>
      <c r="I1137" s="403">
        <f>IF(F1137="S",SUMIFS('[226]BG 2023'!J:J,'[226]BG 2023'!K:K,'Clasificacion Balance '!D1137),0)</f>
        <v>0</v>
      </c>
    </row>
    <row r="1138" spans="4:9">
      <c r="D1138" s="401">
        <v>1308022700101</v>
      </c>
      <c r="E1138" s="396">
        <f t="shared" si="21"/>
        <v>1</v>
      </c>
      <c r="F1138" s="397" t="s">
        <v>1461</v>
      </c>
      <c r="G1138" s="402" t="s">
        <v>2070</v>
      </c>
      <c r="H1138" s="403">
        <f>IF(F1138="S",SUMIFS('BG 2024'!G:G,'BG 2024'!B:B,'Clasificacion Balance '!D1138),0)</f>
        <v>0</v>
      </c>
      <c r="I1138" s="403">
        <f>IF(F1138="S",SUMIFS('[226]BG 2023'!J:J,'[226]BG 2023'!K:K,'Clasificacion Balance '!D1138),0)</f>
        <v>0</v>
      </c>
    </row>
    <row r="1139" spans="4:9">
      <c r="D1139" s="401">
        <v>130802270010101</v>
      </c>
      <c r="E1139" s="396">
        <f t="shared" si="21"/>
        <v>1</v>
      </c>
      <c r="F1139" s="397" t="s">
        <v>1465</v>
      </c>
      <c r="G1139" s="402" t="s">
        <v>2071</v>
      </c>
      <c r="H1139" s="403">
        <f>IF(F1139="S",SUMIFS('BG 2024'!G:G,'BG 2024'!B:B,'Clasificacion Balance '!D1139),0)</f>
        <v>0</v>
      </c>
      <c r="I1139" s="403" t="e">
        <f>IF(F1139="S",SUMIFS('[226]BG 2023'!J:J,'[226]BG 2023'!K:K,'Clasificacion Balance '!D1139),0)</f>
        <v>#VALUE!</v>
      </c>
    </row>
    <row r="1140" spans="4:9">
      <c r="D1140" s="401">
        <v>130802270010199</v>
      </c>
      <c r="E1140" s="396">
        <f t="shared" si="21"/>
        <v>1</v>
      </c>
      <c r="F1140" s="397" t="s">
        <v>1465</v>
      </c>
      <c r="G1140" s="402" t="s">
        <v>2072</v>
      </c>
      <c r="H1140" s="403">
        <f>IF(F1140="S",SUMIFS('BG 2024'!G:G,'BG 2024'!B:B,'Clasificacion Balance '!D1140),0)</f>
        <v>0</v>
      </c>
      <c r="I1140" s="403" t="e">
        <f>IF(F1140="S",SUMIFS('[226]BG 2023'!J:J,'[226]BG 2023'!K:K,'Clasificacion Balance '!D1140),0)</f>
        <v>#VALUE!</v>
      </c>
    </row>
    <row r="1141" spans="4:9">
      <c r="D1141" s="401">
        <v>13080227002</v>
      </c>
      <c r="E1141" s="396">
        <f t="shared" si="21"/>
        <v>1</v>
      </c>
      <c r="F1141" s="397" t="s">
        <v>1461</v>
      </c>
      <c r="G1141" s="402" t="s">
        <v>2073</v>
      </c>
      <c r="H1141" s="403">
        <f>IF(F1141="S",SUMIFS('BG 2024'!G:G,'BG 2024'!B:B,'Clasificacion Balance '!D1141),0)</f>
        <v>0</v>
      </c>
      <c r="I1141" s="403">
        <f>IF(F1141="S",SUMIFS('[226]BG 2023'!J:J,'[226]BG 2023'!K:K,'Clasificacion Balance '!D1141),0)</f>
        <v>0</v>
      </c>
    </row>
    <row r="1142" spans="4:9">
      <c r="D1142" s="401">
        <v>1308022700201</v>
      </c>
      <c r="E1142" s="396">
        <f t="shared" si="21"/>
        <v>1</v>
      </c>
      <c r="F1142" s="397" t="s">
        <v>1461</v>
      </c>
      <c r="G1142" s="402" t="s">
        <v>2073</v>
      </c>
      <c r="H1142" s="403">
        <f>IF(F1142="S",SUMIFS('BG 2024'!G:G,'BG 2024'!B:B,'Clasificacion Balance '!D1142),0)</f>
        <v>0</v>
      </c>
      <c r="I1142" s="403">
        <f>IF(F1142="S",SUMIFS('[226]BG 2023'!J:J,'[226]BG 2023'!K:K,'Clasificacion Balance '!D1142),0)</f>
        <v>0</v>
      </c>
    </row>
    <row r="1143" spans="4:9">
      <c r="D1143" s="401">
        <v>130802270020101</v>
      </c>
      <c r="E1143" s="396">
        <f t="shared" si="21"/>
        <v>1</v>
      </c>
      <c r="F1143" s="397" t="s">
        <v>1465</v>
      </c>
      <c r="G1143" s="402" t="s">
        <v>2074</v>
      </c>
      <c r="H1143" s="403">
        <f>IF(F1143="S",SUMIFS('BG 2024'!G:G,'BG 2024'!B:B,'Clasificacion Balance '!D1143),0)</f>
        <v>0</v>
      </c>
      <c r="I1143" s="403" t="e">
        <f>IF(F1143="S",SUMIFS('[226]BG 2023'!J:J,'[226]BG 2023'!K:K,'Clasificacion Balance '!D1143),0)</f>
        <v>#VALUE!</v>
      </c>
    </row>
    <row r="1144" spans="4:9">
      <c r="D1144" s="401">
        <v>130802270020199</v>
      </c>
      <c r="E1144" s="396">
        <f t="shared" si="21"/>
        <v>1</v>
      </c>
      <c r="F1144" s="397" t="s">
        <v>1465</v>
      </c>
      <c r="G1144" s="402" t="s">
        <v>2075</v>
      </c>
      <c r="H1144" s="403">
        <f>IF(F1144="S",SUMIFS('BG 2024'!G:G,'BG 2024'!B:B,'Clasificacion Balance '!D1144),0)</f>
        <v>0</v>
      </c>
      <c r="I1144" s="403" t="e">
        <f>IF(F1144="S",SUMIFS('[226]BG 2023'!J:J,'[226]BG 2023'!K:K,'Clasificacion Balance '!D1144),0)</f>
        <v>#VALUE!</v>
      </c>
    </row>
    <row r="1145" spans="4:9">
      <c r="D1145" s="401">
        <v>13080227003</v>
      </c>
      <c r="E1145" s="396">
        <f t="shared" si="21"/>
        <v>1</v>
      </c>
      <c r="F1145" s="397" t="s">
        <v>1461</v>
      </c>
      <c r="G1145" s="402" t="s">
        <v>2076</v>
      </c>
      <c r="H1145" s="403">
        <f>IF(F1145="S",SUMIFS('BG 2024'!G:G,'BG 2024'!B:B,'Clasificacion Balance '!D1145),0)</f>
        <v>0</v>
      </c>
      <c r="I1145" s="403">
        <f>IF(F1145="S",SUMIFS('[226]BG 2023'!J:J,'[226]BG 2023'!K:K,'Clasificacion Balance '!D1145),0)</f>
        <v>0</v>
      </c>
    </row>
    <row r="1146" spans="4:9">
      <c r="D1146" s="401">
        <v>1308022700301</v>
      </c>
      <c r="E1146" s="396">
        <f t="shared" si="21"/>
        <v>1</v>
      </c>
      <c r="F1146" s="397" t="s">
        <v>1461</v>
      </c>
      <c r="G1146" s="402" t="s">
        <v>2076</v>
      </c>
      <c r="H1146" s="403">
        <f>IF(F1146="S",SUMIFS('BG 2024'!G:G,'BG 2024'!B:B,'Clasificacion Balance '!D1146),0)</f>
        <v>0</v>
      </c>
      <c r="I1146" s="403">
        <f>IF(F1146="S",SUMIFS('[226]BG 2023'!J:J,'[226]BG 2023'!K:K,'Clasificacion Balance '!D1146),0)</f>
        <v>0</v>
      </c>
    </row>
    <row r="1147" spans="4:9">
      <c r="D1147" s="401">
        <v>130802270030101</v>
      </c>
      <c r="E1147" s="396">
        <f t="shared" si="21"/>
        <v>1</v>
      </c>
      <c r="F1147" s="397" t="s">
        <v>1465</v>
      </c>
      <c r="G1147" s="402" t="s">
        <v>2077</v>
      </c>
      <c r="H1147" s="403">
        <f>IF(F1147="S",SUMIFS('BG 2024'!G:G,'BG 2024'!B:B,'Clasificacion Balance '!D1147),0)</f>
        <v>0</v>
      </c>
      <c r="I1147" s="403" t="e">
        <f>IF(F1147="S",SUMIFS('[226]BG 2023'!J:J,'[226]BG 2023'!K:K,'Clasificacion Balance '!D1147),0)</f>
        <v>#VALUE!</v>
      </c>
    </row>
    <row r="1148" spans="4:9">
      <c r="D1148" s="401">
        <v>130802270030199</v>
      </c>
      <c r="E1148" s="396">
        <f t="shared" si="21"/>
        <v>1</v>
      </c>
      <c r="F1148" s="397" t="s">
        <v>1465</v>
      </c>
      <c r="G1148" s="402" t="s">
        <v>2078</v>
      </c>
      <c r="H1148" s="403">
        <f>IF(F1148="S",SUMIFS('BG 2024'!G:G,'BG 2024'!B:B,'Clasificacion Balance '!D1148),0)</f>
        <v>0</v>
      </c>
      <c r="I1148" s="403" t="e">
        <f>IF(F1148="S",SUMIFS('[226]BG 2023'!J:J,'[226]BG 2023'!K:K,'Clasificacion Balance '!D1148),0)</f>
        <v>#VALUE!</v>
      </c>
    </row>
    <row r="1149" spans="4:9">
      <c r="D1149" s="401">
        <v>13080227004</v>
      </c>
      <c r="E1149" s="396">
        <f t="shared" si="21"/>
        <v>1</v>
      </c>
      <c r="F1149" s="397" t="s">
        <v>1461</v>
      </c>
      <c r="G1149" s="402" t="s">
        <v>2079</v>
      </c>
      <c r="H1149" s="403">
        <f>IF(F1149="S",SUMIFS('BG 2024'!G:G,'BG 2024'!B:B,'Clasificacion Balance '!D1149),0)</f>
        <v>0</v>
      </c>
      <c r="I1149" s="403">
        <f>IF(F1149="S",SUMIFS('[226]BG 2023'!J:J,'[226]BG 2023'!K:K,'Clasificacion Balance '!D1149),0)</f>
        <v>0</v>
      </c>
    </row>
    <row r="1150" spans="4:9">
      <c r="D1150" s="401">
        <v>1308022700401</v>
      </c>
      <c r="E1150" s="396">
        <f t="shared" si="21"/>
        <v>1</v>
      </c>
      <c r="F1150" s="397" t="s">
        <v>1461</v>
      </c>
      <c r="G1150" s="402" t="s">
        <v>2079</v>
      </c>
      <c r="H1150" s="403">
        <f>IF(F1150="S",SUMIFS('BG 2024'!G:G,'BG 2024'!B:B,'Clasificacion Balance '!D1150),0)</f>
        <v>0</v>
      </c>
      <c r="I1150" s="403">
        <f>IF(F1150="S",SUMIFS('[226]BG 2023'!J:J,'[226]BG 2023'!K:K,'Clasificacion Balance '!D1150),0)</f>
        <v>0</v>
      </c>
    </row>
    <row r="1151" spans="4:9">
      <c r="D1151" s="401">
        <v>130802270040101</v>
      </c>
      <c r="E1151" s="396">
        <f t="shared" si="21"/>
        <v>1</v>
      </c>
      <c r="F1151" s="397" t="s">
        <v>1465</v>
      </c>
      <c r="G1151" s="402" t="s">
        <v>2080</v>
      </c>
      <c r="H1151" s="403">
        <f>IF(F1151="S",SUMIFS('BG 2024'!G:G,'BG 2024'!B:B,'Clasificacion Balance '!D1151),0)</f>
        <v>0</v>
      </c>
      <c r="I1151" s="403" t="e">
        <f>IF(F1151="S",SUMIFS('[226]BG 2023'!J:J,'[226]BG 2023'!K:K,'Clasificacion Balance '!D1151),0)</f>
        <v>#VALUE!</v>
      </c>
    </row>
    <row r="1152" spans="4:9">
      <c r="D1152" s="401">
        <v>130802270040199</v>
      </c>
      <c r="E1152" s="396">
        <f t="shared" si="21"/>
        <v>1</v>
      </c>
      <c r="F1152" s="397" t="s">
        <v>1465</v>
      </c>
      <c r="G1152" s="402" t="s">
        <v>2081</v>
      </c>
      <c r="H1152" s="403">
        <f>IF(F1152="S",SUMIFS('BG 2024'!G:G,'BG 2024'!B:B,'Clasificacion Balance '!D1152),0)</f>
        <v>0</v>
      </c>
      <c r="I1152" s="403" t="e">
        <f>IF(F1152="S",SUMIFS('[226]BG 2023'!J:J,'[226]BG 2023'!K:K,'Clasificacion Balance '!D1152),0)</f>
        <v>#VALUE!</v>
      </c>
    </row>
    <row r="1153" spans="4:9">
      <c r="D1153" s="401">
        <v>13080227005</v>
      </c>
      <c r="E1153" s="396">
        <f t="shared" si="21"/>
        <v>1</v>
      </c>
      <c r="F1153" s="397" t="s">
        <v>1461</v>
      </c>
      <c r="G1153" s="402" t="s">
        <v>2082</v>
      </c>
      <c r="H1153" s="403">
        <f>IF(F1153="S",SUMIFS('BG 2024'!G:G,'BG 2024'!B:B,'Clasificacion Balance '!D1153),0)</f>
        <v>0</v>
      </c>
      <c r="I1153" s="403">
        <f>IF(F1153="S",SUMIFS('[226]BG 2023'!J:J,'[226]BG 2023'!K:K,'Clasificacion Balance '!D1153),0)</f>
        <v>0</v>
      </c>
    </row>
    <row r="1154" spans="4:9">
      <c r="D1154" s="401">
        <v>1308022700501</v>
      </c>
      <c r="E1154" s="396">
        <f t="shared" si="21"/>
        <v>1</v>
      </c>
      <c r="F1154" s="397" t="s">
        <v>1461</v>
      </c>
      <c r="G1154" s="402" t="s">
        <v>2082</v>
      </c>
      <c r="H1154" s="403">
        <f>IF(F1154="S",SUMIFS('BG 2024'!G:G,'BG 2024'!B:B,'Clasificacion Balance '!D1154),0)</f>
        <v>0</v>
      </c>
      <c r="I1154" s="403">
        <f>IF(F1154="S",SUMIFS('[226]BG 2023'!J:J,'[226]BG 2023'!K:K,'Clasificacion Balance '!D1154),0)</f>
        <v>0</v>
      </c>
    </row>
    <row r="1155" spans="4:9">
      <c r="D1155" s="401">
        <v>130802270050101</v>
      </c>
      <c r="E1155" s="396">
        <f t="shared" si="21"/>
        <v>1</v>
      </c>
      <c r="F1155" s="397" t="s">
        <v>1465</v>
      </c>
      <c r="G1155" s="402" t="s">
        <v>2083</v>
      </c>
      <c r="H1155" s="403">
        <f>IF(F1155="S",SUMIFS('BG 2024'!G:G,'BG 2024'!B:B,'Clasificacion Balance '!D1155),0)</f>
        <v>0</v>
      </c>
      <c r="I1155" s="403" t="e">
        <f>IF(F1155="S",SUMIFS('[226]BG 2023'!J:J,'[226]BG 2023'!K:K,'Clasificacion Balance '!D1155),0)</f>
        <v>#VALUE!</v>
      </c>
    </row>
    <row r="1156" spans="4:9">
      <c r="D1156" s="401">
        <v>130802270050199</v>
      </c>
      <c r="E1156" s="396">
        <f t="shared" si="21"/>
        <v>1</v>
      </c>
      <c r="F1156" s="397" t="s">
        <v>1465</v>
      </c>
      <c r="G1156" s="402" t="s">
        <v>2084</v>
      </c>
      <c r="H1156" s="403">
        <f>IF(F1156="S",SUMIFS('BG 2024'!G:G,'BG 2024'!B:B,'Clasificacion Balance '!D1156),0)</f>
        <v>0</v>
      </c>
      <c r="I1156" s="403" t="e">
        <f>IF(F1156="S",SUMIFS('[226]BG 2023'!J:J,'[226]BG 2023'!K:K,'Clasificacion Balance '!D1156),0)</f>
        <v>#VALUE!</v>
      </c>
    </row>
    <row r="1157" spans="4:9">
      <c r="D1157" s="401">
        <v>13080227006</v>
      </c>
      <c r="E1157" s="396">
        <f t="shared" si="21"/>
        <v>1</v>
      </c>
      <c r="F1157" s="397" t="s">
        <v>1461</v>
      </c>
      <c r="G1157" s="402" t="s">
        <v>2085</v>
      </c>
      <c r="H1157" s="403">
        <f>IF(F1157="S",SUMIFS('BG 2024'!G:G,'BG 2024'!B:B,'Clasificacion Balance '!D1157),0)</f>
        <v>0</v>
      </c>
      <c r="I1157" s="403">
        <f>IF(F1157="S",SUMIFS('[226]BG 2023'!J:J,'[226]BG 2023'!K:K,'Clasificacion Balance '!D1157),0)</f>
        <v>0</v>
      </c>
    </row>
    <row r="1158" spans="4:9">
      <c r="D1158" s="401">
        <v>1308022700601</v>
      </c>
      <c r="E1158" s="396">
        <f t="shared" si="21"/>
        <v>1</v>
      </c>
      <c r="F1158" s="397" t="s">
        <v>1461</v>
      </c>
      <c r="G1158" s="402" t="s">
        <v>2085</v>
      </c>
      <c r="H1158" s="403">
        <f>IF(F1158="S",SUMIFS('BG 2024'!G:G,'BG 2024'!B:B,'Clasificacion Balance '!D1158),0)</f>
        <v>0</v>
      </c>
      <c r="I1158" s="403">
        <f>IF(F1158="S",SUMIFS('[226]BG 2023'!J:J,'[226]BG 2023'!K:K,'Clasificacion Balance '!D1158),0)</f>
        <v>0</v>
      </c>
    </row>
    <row r="1159" spans="4:9">
      <c r="D1159" s="401">
        <v>130802270060101</v>
      </c>
      <c r="E1159" s="396">
        <f t="shared" si="21"/>
        <v>1</v>
      </c>
      <c r="F1159" s="397" t="s">
        <v>1465</v>
      </c>
      <c r="G1159" s="402" t="s">
        <v>2086</v>
      </c>
      <c r="H1159" s="403">
        <f>IF(F1159="S",SUMIFS('BG 2024'!G:G,'BG 2024'!B:B,'Clasificacion Balance '!D1159),0)</f>
        <v>0</v>
      </c>
      <c r="I1159" s="403" t="e">
        <f>IF(F1159="S",SUMIFS('[226]BG 2023'!J:J,'[226]BG 2023'!K:K,'Clasificacion Balance '!D1159),0)</f>
        <v>#VALUE!</v>
      </c>
    </row>
    <row r="1160" spans="4:9">
      <c r="D1160" s="401">
        <v>130802270060199</v>
      </c>
      <c r="E1160" s="396">
        <f t="shared" ref="E1160:E1223" si="22">+COUNTIF($D:$D,D1160)</f>
        <v>1</v>
      </c>
      <c r="F1160" s="397" t="s">
        <v>1465</v>
      </c>
      <c r="G1160" s="402" t="s">
        <v>2087</v>
      </c>
      <c r="H1160" s="403">
        <f>IF(F1160="S",SUMIFS('BG 2024'!G:G,'BG 2024'!B:B,'Clasificacion Balance '!D1160),0)</f>
        <v>0</v>
      </c>
      <c r="I1160" s="403" t="e">
        <f>IF(F1160="S",SUMIFS('[226]BG 2023'!J:J,'[226]BG 2023'!K:K,'Clasificacion Balance '!D1160),0)</f>
        <v>#VALUE!</v>
      </c>
    </row>
    <row r="1161" spans="4:9">
      <c r="D1161" s="401">
        <v>13080227901</v>
      </c>
      <c r="E1161" s="396">
        <f t="shared" si="22"/>
        <v>1</v>
      </c>
      <c r="F1161" s="397" t="s">
        <v>1461</v>
      </c>
      <c r="G1161" s="402" t="s">
        <v>2088</v>
      </c>
      <c r="H1161" s="403">
        <f>IF(F1161="S",SUMIFS('BG 2024'!G:G,'BG 2024'!B:B,'Clasificacion Balance '!D1161),0)</f>
        <v>0</v>
      </c>
      <c r="I1161" s="403">
        <f>IF(F1161="S",SUMIFS('[226]BG 2023'!J:J,'[226]BG 2023'!K:K,'Clasificacion Balance '!D1161),0)</f>
        <v>0</v>
      </c>
    </row>
    <row r="1162" spans="4:9">
      <c r="D1162" s="401">
        <v>1308022790101</v>
      </c>
      <c r="E1162" s="396">
        <f t="shared" si="22"/>
        <v>1</v>
      </c>
      <c r="F1162" s="397" t="s">
        <v>1461</v>
      </c>
      <c r="G1162" s="402" t="s">
        <v>2088</v>
      </c>
      <c r="H1162" s="403">
        <f>IF(F1162="S",SUMIFS('BG 2024'!G:G,'BG 2024'!B:B,'Clasificacion Balance '!D1162),0)</f>
        <v>0</v>
      </c>
      <c r="I1162" s="403">
        <f>IF(F1162="S",SUMIFS('[226]BG 2023'!J:J,'[226]BG 2023'!K:K,'Clasificacion Balance '!D1162),0)</f>
        <v>0</v>
      </c>
    </row>
    <row r="1163" spans="4:9">
      <c r="D1163" s="401">
        <v>130802279010101</v>
      </c>
      <c r="E1163" s="396">
        <f t="shared" si="22"/>
        <v>1</v>
      </c>
      <c r="F1163" s="397" t="s">
        <v>1465</v>
      </c>
      <c r="G1163" s="402" t="s">
        <v>2089</v>
      </c>
      <c r="H1163" s="403">
        <f>IF(F1163="S",SUMIFS('BG 2024'!G:G,'BG 2024'!B:B,'Clasificacion Balance '!D1163),0)</f>
        <v>0</v>
      </c>
      <c r="I1163" s="403" t="e">
        <f>IF(F1163="S",SUMIFS('[226]BG 2023'!J:J,'[226]BG 2023'!K:K,'Clasificacion Balance '!D1163),0)</f>
        <v>#VALUE!</v>
      </c>
    </row>
    <row r="1164" spans="4:9">
      <c r="D1164" s="401">
        <v>130802279010199</v>
      </c>
      <c r="E1164" s="396">
        <f t="shared" si="22"/>
        <v>1</v>
      </c>
      <c r="F1164" s="397" t="s">
        <v>1465</v>
      </c>
      <c r="G1164" s="402" t="s">
        <v>2090</v>
      </c>
      <c r="H1164" s="403">
        <f>IF(F1164="S",SUMIFS('BG 2024'!G:G,'BG 2024'!B:B,'Clasificacion Balance '!D1164),0)</f>
        <v>0</v>
      </c>
      <c r="I1164" s="403" t="e">
        <f>IF(F1164="S",SUMIFS('[226]BG 2023'!J:J,'[226]BG 2023'!K:K,'Clasificacion Balance '!D1164),0)</f>
        <v>#VALUE!</v>
      </c>
    </row>
    <row r="1165" spans="4:9">
      <c r="D1165" s="401">
        <v>13080227902</v>
      </c>
      <c r="E1165" s="396">
        <f t="shared" si="22"/>
        <v>1</v>
      </c>
      <c r="F1165" s="397" t="s">
        <v>1461</v>
      </c>
      <c r="G1165" s="402" t="s">
        <v>2091</v>
      </c>
      <c r="H1165" s="403">
        <f>IF(F1165="S",SUMIFS('BG 2024'!G:G,'BG 2024'!B:B,'Clasificacion Balance '!D1165),0)</f>
        <v>0</v>
      </c>
      <c r="I1165" s="403">
        <f>IF(F1165="S",SUMIFS('[226]BG 2023'!J:J,'[226]BG 2023'!K:K,'Clasificacion Balance '!D1165),0)</f>
        <v>0</v>
      </c>
    </row>
    <row r="1166" spans="4:9">
      <c r="D1166" s="401">
        <v>1308022790201</v>
      </c>
      <c r="E1166" s="396">
        <f t="shared" si="22"/>
        <v>1</v>
      </c>
      <c r="F1166" s="397" t="s">
        <v>1461</v>
      </c>
      <c r="G1166" s="402" t="s">
        <v>2091</v>
      </c>
      <c r="H1166" s="403">
        <f>IF(F1166="S",SUMIFS('BG 2024'!G:G,'BG 2024'!B:B,'Clasificacion Balance '!D1166),0)</f>
        <v>0</v>
      </c>
      <c r="I1166" s="403">
        <f>IF(F1166="S",SUMIFS('[226]BG 2023'!J:J,'[226]BG 2023'!K:K,'Clasificacion Balance '!D1166),0)</f>
        <v>0</v>
      </c>
    </row>
    <row r="1167" spans="4:9">
      <c r="D1167" s="401">
        <v>130802279020101</v>
      </c>
      <c r="E1167" s="396">
        <f t="shared" si="22"/>
        <v>1</v>
      </c>
      <c r="F1167" s="397" t="s">
        <v>1465</v>
      </c>
      <c r="G1167" s="402" t="s">
        <v>2092</v>
      </c>
      <c r="H1167" s="403">
        <f>IF(F1167="S",SUMIFS('BG 2024'!G:G,'BG 2024'!B:B,'Clasificacion Balance '!D1167),0)</f>
        <v>0</v>
      </c>
      <c r="I1167" s="403" t="e">
        <f>IF(F1167="S",SUMIFS('[226]BG 2023'!J:J,'[226]BG 2023'!K:K,'Clasificacion Balance '!D1167),0)</f>
        <v>#VALUE!</v>
      </c>
    </row>
    <row r="1168" spans="4:9">
      <c r="D1168" s="401">
        <v>130802279020199</v>
      </c>
      <c r="E1168" s="396">
        <f t="shared" si="22"/>
        <v>1</v>
      </c>
      <c r="F1168" s="397" t="s">
        <v>1465</v>
      </c>
      <c r="G1168" s="402" t="s">
        <v>2093</v>
      </c>
      <c r="H1168" s="403">
        <f>IF(F1168="S",SUMIFS('BG 2024'!G:G,'BG 2024'!B:B,'Clasificacion Balance '!D1168),0)</f>
        <v>0</v>
      </c>
      <c r="I1168" s="403" t="e">
        <f>IF(F1168="S",SUMIFS('[226]BG 2023'!J:J,'[226]BG 2023'!K:K,'Clasificacion Balance '!D1168),0)</f>
        <v>#VALUE!</v>
      </c>
    </row>
    <row r="1169" spans="4:9">
      <c r="D1169" s="401">
        <v>13080227903</v>
      </c>
      <c r="E1169" s="396">
        <f t="shared" si="22"/>
        <v>1</v>
      </c>
      <c r="F1169" s="397" t="s">
        <v>1461</v>
      </c>
      <c r="G1169" s="402" t="s">
        <v>2094</v>
      </c>
      <c r="H1169" s="403">
        <f>IF(F1169="S",SUMIFS('BG 2024'!G:G,'BG 2024'!B:B,'Clasificacion Balance '!D1169),0)</f>
        <v>0</v>
      </c>
      <c r="I1169" s="403">
        <f>IF(F1169="S",SUMIFS('[226]BG 2023'!J:J,'[226]BG 2023'!K:K,'Clasificacion Balance '!D1169),0)</f>
        <v>0</v>
      </c>
    </row>
    <row r="1170" spans="4:9">
      <c r="D1170" s="401">
        <v>1308022790301</v>
      </c>
      <c r="E1170" s="396">
        <f t="shared" si="22"/>
        <v>1</v>
      </c>
      <c r="F1170" s="397" t="s">
        <v>1461</v>
      </c>
      <c r="G1170" s="402" t="s">
        <v>2094</v>
      </c>
      <c r="H1170" s="403">
        <f>IF(F1170="S",SUMIFS('BG 2024'!G:G,'BG 2024'!B:B,'Clasificacion Balance '!D1170),0)</f>
        <v>0</v>
      </c>
      <c r="I1170" s="403">
        <f>IF(F1170="S",SUMIFS('[226]BG 2023'!J:J,'[226]BG 2023'!K:K,'Clasificacion Balance '!D1170),0)</f>
        <v>0</v>
      </c>
    </row>
    <row r="1171" spans="4:9">
      <c r="D1171" s="401">
        <v>130802279030101</v>
      </c>
      <c r="E1171" s="396">
        <f t="shared" si="22"/>
        <v>1</v>
      </c>
      <c r="F1171" s="397" t="s">
        <v>1465</v>
      </c>
      <c r="G1171" s="402" t="s">
        <v>2095</v>
      </c>
      <c r="H1171" s="403">
        <f>IF(F1171="S",SUMIFS('BG 2024'!G:G,'BG 2024'!B:B,'Clasificacion Balance '!D1171),0)</f>
        <v>0</v>
      </c>
      <c r="I1171" s="403" t="e">
        <f>IF(F1171="S",SUMIFS('[226]BG 2023'!J:J,'[226]BG 2023'!K:K,'Clasificacion Balance '!D1171),0)</f>
        <v>#VALUE!</v>
      </c>
    </row>
    <row r="1172" spans="4:9">
      <c r="D1172" s="401">
        <v>130802279030199</v>
      </c>
      <c r="E1172" s="396">
        <f t="shared" si="22"/>
        <v>1</v>
      </c>
      <c r="F1172" s="397" t="s">
        <v>1465</v>
      </c>
      <c r="G1172" s="402" t="s">
        <v>2096</v>
      </c>
      <c r="H1172" s="403">
        <f>IF(F1172="S",SUMIFS('BG 2024'!G:G,'BG 2024'!B:B,'Clasificacion Balance '!D1172),0)</f>
        <v>0</v>
      </c>
      <c r="I1172" s="403" t="e">
        <f>IF(F1172="S",SUMIFS('[226]BG 2023'!J:J,'[226]BG 2023'!K:K,'Clasificacion Balance '!D1172),0)</f>
        <v>#VALUE!</v>
      </c>
    </row>
    <row r="1173" spans="4:9">
      <c r="D1173" s="401">
        <v>13080227904</v>
      </c>
      <c r="E1173" s="396">
        <f t="shared" si="22"/>
        <v>1</v>
      </c>
      <c r="F1173" s="397" t="s">
        <v>1461</v>
      </c>
      <c r="G1173" s="402" t="s">
        <v>2097</v>
      </c>
      <c r="H1173" s="403">
        <f>IF(F1173="S",SUMIFS('BG 2024'!G:G,'BG 2024'!B:B,'Clasificacion Balance '!D1173),0)</f>
        <v>0</v>
      </c>
      <c r="I1173" s="403">
        <f>IF(F1173="S",SUMIFS('[226]BG 2023'!J:J,'[226]BG 2023'!K:K,'Clasificacion Balance '!D1173),0)</f>
        <v>0</v>
      </c>
    </row>
    <row r="1174" spans="4:9">
      <c r="D1174" s="401">
        <v>1308022790401</v>
      </c>
      <c r="E1174" s="396">
        <f t="shared" si="22"/>
        <v>1</v>
      </c>
      <c r="F1174" s="397" t="s">
        <v>1461</v>
      </c>
      <c r="G1174" s="402" t="s">
        <v>2097</v>
      </c>
      <c r="H1174" s="403">
        <f>IF(F1174="S",SUMIFS('BG 2024'!G:G,'BG 2024'!B:B,'Clasificacion Balance '!D1174),0)</f>
        <v>0</v>
      </c>
      <c r="I1174" s="403">
        <f>IF(F1174="S",SUMIFS('[226]BG 2023'!J:J,'[226]BG 2023'!K:K,'Clasificacion Balance '!D1174),0)</f>
        <v>0</v>
      </c>
    </row>
    <row r="1175" spans="4:9">
      <c r="D1175" s="401">
        <v>130802279040101</v>
      </c>
      <c r="E1175" s="396">
        <f t="shared" si="22"/>
        <v>1</v>
      </c>
      <c r="F1175" s="397" t="s">
        <v>1465</v>
      </c>
      <c r="G1175" s="402" t="s">
        <v>2098</v>
      </c>
      <c r="H1175" s="403">
        <f>IF(F1175="S",SUMIFS('BG 2024'!G:G,'BG 2024'!B:B,'Clasificacion Balance '!D1175),0)</f>
        <v>0</v>
      </c>
      <c r="I1175" s="403" t="e">
        <f>IF(F1175="S",SUMIFS('[226]BG 2023'!J:J,'[226]BG 2023'!K:K,'Clasificacion Balance '!D1175),0)</f>
        <v>#VALUE!</v>
      </c>
    </row>
    <row r="1176" spans="4:9">
      <c r="D1176" s="401">
        <v>130802279040199</v>
      </c>
      <c r="E1176" s="396">
        <f t="shared" si="22"/>
        <v>1</v>
      </c>
      <c r="F1176" s="397" t="s">
        <v>1465</v>
      </c>
      <c r="G1176" s="402" t="s">
        <v>2099</v>
      </c>
      <c r="H1176" s="403">
        <f>IF(F1176="S",SUMIFS('BG 2024'!G:G,'BG 2024'!B:B,'Clasificacion Balance '!D1176),0)</f>
        <v>0</v>
      </c>
      <c r="I1176" s="403" t="e">
        <f>IF(F1176="S",SUMIFS('[226]BG 2023'!J:J,'[226]BG 2023'!K:K,'Clasificacion Balance '!D1176),0)</f>
        <v>#VALUE!</v>
      </c>
    </row>
    <row r="1177" spans="4:9">
      <c r="D1177" s="401">
        <v>13080227905</v>
      </c>
      <c r="E1177" s="396">
        <f t="shared" si="22"/>
        <v>1</v>
      </c>
      <c r="F1177" s="397" t="s">
        <v>1461</v>
      </c>
      <c r="G1177" s="402" t="s">
        <v>2100</v>
      </c>
      <c r="H1177" s="403">
        <f>IF(F1177="S",SUMIFS('BG 2024'!G:G,'BG 2024'!B:B,'Clasificacion Balance '!D1177),0)</f>
        <v>0</v>
      </c>
      <c r="I1177" s="403">
        <f>IF(F1177="S",SUMIFS('[226]BG 2023'!J:J,'[226]BG 2023'!K:K,'Clasificacion Balance '!D1177),0)</f>
        <v>0</v>
      </c>
    </row>
    <row r="1178" spans="4:9">
      <c r="D1178" s="401">
        <v>1308022790501</v>
      </c>
      <c r="E1178" s="396">
        <f t="shared" si="22"/>
        <v>1</v>
      </c>
      <c r="F1178" s="397" t="s">
        <v>1461</v>
      </c>
      <c r="G1178" s="402" t="s">
        <v>2100</v>
      </c>
      <c r="H1178" s="403">
        <f>IF(F1178="S",SUMIFS('BG 2024'!G:G,'BG 2024'!B:B,'Clasificacion Balance '!D1178),0)</f>
        <v>0</v>
      </c>
      <c r="I1178" s="403">
        <f>IF(F1178="S",SUMIFS('[226]BG 2023'!J:J,'[226]BG 2023'!K:K,'Clasificacion Balance '!D1178),0)</f>
        <v>0</v>
      </c>
    </row>
    <row r="1179" spans="4:9">
      <c r="D1179" s="401">
        <v>130802279050101</v>
      </c>
      <c r="E1179" s="396">
        <f t="shared" si="22"/>
        <v>1</v>
      </c>
      <c r="F1179" s="397" t="s">
        <v>1465</v>
      </c>
      <c r="G1179" s="402" t="s">
        <v>2101</v>
      </c>
      <c r="H1179" s="403">
        <f>IF(F1179="S",SUMIFS('BG 2024'!G:G,'BG 2024'!B:B,'Clasificacion Balance '!D1179),0)</f>
        <v>0</v>
      </c>
      <c r="I1179" s="403" t="e">
        <f>IF(F1179="S",SUMIFS('[226]BG 2023'!J:J,'[226]BG 2023'!K:K,'Clasificacion Balance '!D1179),0)</f>
        <v>#VALUE!</v>
      </c>
    </row>
    <row r="1180" spans="4:9">
      <c r="D1180" s="401">
        <v>130802279050199</v>
      </c>
      <c r="E1180" s="396">
        <f t="shared" si="22"/>
        <v>1</v>
      </c>
      <c r="F1180" s="397" t="s">
        <v>1465</v>
      </c>
      <c r="G1180" s="402" t="s">
        <v>2102</v>
      </c>
      <c r="H1180" s="403">
        <f>IF(F1180="S",SUMIFS('BG 2024'!G:G,'BG 2024'!B:B,'Clasificacion Balance '!D1180),0)</f>
        <v>0</v>
      </c>
      <c r="I1180" s="403" t="e">
        <f>IF(F1180="S",SUMIFS('[226]BG 2023'!J:J,'[226]BG 2023'!K:K,'Clasificacion Balance '!D1180),0)</f>
        <v>#VALUE!</v>
      </c>
    </row>
    <row r="1181" spans="4:9">
      <c r="D1181" s="401">
        <v>13080227906</v>
      </c>
      <c r="E1181" s="396">
        <f t="shared" si="22"/>
        <v>1</v>
      </c>
      <c r="F1181" s="397" t="s">
        <v>1461</v>
      </c>
      <c r="G1181" s="402" t="s">
        <v>2103</v>
      </c>
      <c r="H1181" s="403">
        <f>IF(F1181="S",SUMIFS('BG 2024'!G:G,'BG 2024'!B:B,'Clasificacion Balance '!D1181),0)</f>
        <v>0</v>
      </c>
      <c r="I1181" s="403">
        <f>IF(F1181="S",SUMIFS('[226]BG 2023'!J:J,'[226]BG 2023'!K:K,'Clasificacion Balance '!D1181),0)</f>
        <v>0</v>
      </c>
    </row>
    <row r="1182" spans="4:9">
      <c r="D1182" s="401">
        <v>1308022790601</v>
      </c>
      <c r="E1182" s="396">
        <f t="shared" si="22"/>
        <v>1</v>
      </c>
      <c r="F1182" s="397" t="s">
        <v>1461</v>
      </c>
      <c r="G1182" s="402" t="s">
        <v>2103</v>
      </c>
      <c r="H1182" s="403">
        <f>IF(F1182="S",SUMIFS('BG 2024'!G:G,'BG 2024'!B:B,'Clasificacion Balance '!D1182),0)</f>
        <v>0</v>
      </c>
      <c r="I1182" s="403">
        <f>IF(F1182="S",SUMIFS('[226]BG 2023'!J:J,'[226]BG 2023'!K:K,'Clasificacion Balance '!D1182),0)</f>
        <v>0</v>
      </c>
    </row>
    <row r="1183" spans="4:9">
      <c r="D1183" s="401">
        <v>130802279060101</v>
      </c>
      <c r="E1183" s="396">
        <f t="shared" si="22"/>
        <v>1</v>
      </c>
      <c r="F1183" s="397" t="s">
        <v>1465</v>
      </c>
      <c r="G1183" s="402" t="s">
        <v>2104</v>
      </c>
      <c r="H1183" s="403">
        <f>IF(F1183="S",SUMIFS('BG 2024'!G:G,'BG 2024'!B:B,'Clasificacion Balance '!D1183),0)</f>
        <v>0</v>
      </c>
      <c r="I1183" s="403" t="e">
        <f>IF(F1183="S",SUMIFS('[226]BG 2023'!J:J,'[226]BG 2023'!K:K,'Clasificacion Balance '!D1183),0)</f>
        <v>#VALUE!</v>
      </c>
    </row>
    <row r="1184" spans="4:9">
      <c r="D1184" s="401">
        <v>130802279060199</v>
      </c>
      <c r="E1184" s="396">
        <f t="shared" si="22"/>
        <v>1</v>
      </c>
      <c r="F1184" s="397" t="s">
        <v>1465</v>
      </c>
      <c r="G1184" s="402" t="s">
        <v>2105</v>
      </c>
      <c r="H1184" s="403">
        <f>IF(F1184="S",SUMIFS('BG 2024'!G:G,'BG 2024'!B:B,'Clasificacion Balance '!D1184),0)</f>
        <v>0</v>
      </c>
      <c r="I1184" s="403" t="e">
        <f>IF(F1184="S",SUMIFS('[226]BG 2023'!J:J,'[226]BG 2023'!K:K,'Clasificacion Balance '!D1184),0)</f>
        <v>#VALUE!</v>
      </c>
    </row>
    <row r="1185" spans="4:9">
      <c r="D1185" s="401">
        <v>13080229</v>
      </c>
      <c r="E1185" s="396">
        <f t="shared" si="22"/>
        <v>1</v>
      </c>
      <c r="F1185" s="397" t="s">
        <v>1461</v>
      </c>
      <c r="G1185" s="402" t="s">
        <v>2106</v>
      </c>
      <c r="H1185" s="403">
        <f>IF(F1185="S",SUMIFS('BG 2024'!G:G,'BG 2024'!B:B,'Clasificacion Balance '!D1185),0)</f>
        <v>0</v>
      </c>
      <c r="I1185" s="403">
        <f>IF(F1185="S",SUMIFS('[226]BG 2023'!J:J,'[226]BG 2023'!K:K,'Clasificacion Balance '!D1185),0)</f>
        <v>0</v>
      </c>
    </row>
    <row r="1186" spans="4:9">
      <c r="D1186" s="401">
        <v>13080229001</v>
      </c>
      <c r="E1186" s="396">
        <f t="shared" si="22"/>
        <v>1</v>
      </c>
      <c r="F1186" s="397" t="s">
        <v>1461</v>
      </c>
      <c r="G1186" s="402" t="s">
        <v>2107</v>
      </c>
      <c r="H1186" s="403">
        <f>IF(F1186="S",SUMIFS('BG 2024'!G:G,'BG 2024'!B:B,'Clasificacion Balance '!D1186),0)</f>
        <v>0</v>
      </c>
      <c r="I1186" s="403">
        <f>IF(F1186="S",SUMIFS('[226]BG 2023'!J:J,'[226]BG 2023'!K:K,'Clasificacion Balance '!D1186),0)</f>
        <v>0</v>
      </c>
    </row>
    <row r="1187" spans="4:9">
      <c r="D1187" s="401">
        <v>1308022900101</v>
      </c>
      <c r="E1187" s="396">
        <f t="shared" si="22"/>
        <v>1</v>
      </c>
      <c r="F1187" s="397" t="s">
        <v>1461</v>
      </c>
      <c r="G1187" s="402" t="s">
        <v>2107</v>
      </c>
      <c r="H1187" s="403">
        <f>IF(F1187="S",SUMIFS('BG 2024'!G:G,'BG 2024'!B:B,'Clasificacion Balance '!D1187),0)</f>
        <v>0</v>
      </c>
      <c r="I1187" s="403">
        <f>IF(F1187="S",SUMIFS('[226]BG 2023'!J:J,'[226]BG 2023'!K:K,'Clasificacion Balance '!D1187),0)</f>
        <v>0</v>
      </c>
    </row>
    <row r="1188" spans="4:9">
      <c r="D1188" s="401">
        <v>130802290010101</v>
      </c>
      <c r="E1188" s="396">
        <f t="shared" si="22"/>
        <v>1</v>
      </c>
      <c r="F1188" s="397" t="s">
        <v>1465</v>
      </c>
      <c r="G1188" s="402" t="s">
        <v>2108</v>
      </c>
      <c r="H1188" s="403">
        <f>IF(F1188="S",SUMIFS('BG 2024'!G:G,'BG 2024'!B:B,'Clasificacion Balance '!D1188),0)</f>
        <v>0</v>
      </c>
      <c r="I1188" s="403" t="e">
        <f>IF(F1188="S",SUMIFS('[226]BG 2023'!J:J,'[226]BG 2023'!K:K,'Clasificacion Balance '!D1188),0)</f>
        <v>#VALUE!</v>
      </c>
    </row>
    <row r="1189" spans="4:9">
      <c r="D1189" s="401">
        <v>130802290010199</v>
      </c>
      <c r="E1189" s="396">
        <f t="shared" si="22"/>
        <v>1</v>
      </c>
      <c r="F1189" s="397" t="s">
        <v>1465</v>
      </c>
      <c r="G1189" s="402" t="s">
        <v>2109</v>
      </c>
      <c r="H1189" s="403">
        <f>IF(F1189="S",SUMIFS('BG 2024'!G:G,'BG 2024'!B:B,'Clasificacion Balance '!D1189),0)</f>
        <v>0</v>
      </c>
      <c r="I1189" s="403" t="e">
        <f>IF(F1189="S",SUMIFS('[226]BG 2023'!J:J,'[226]BG 2023'!K:K,'Clasificacion Balance '!D1189),0)</f>
        <v>#VALUE!</v>
      </c>
    </row>
    <row r="1190" spans="4:9">
      <c r="D1190" s="401">
        <v>13080229901</v>
      </c>
      <c r="E1190" s="396">
        <f t="shared" si="22"/>
        <v>1</v>
      </c>
      <c r="F1190" s="397" t="s">
        <v>1461</v>
      </c>
      <c r="G1190" s="402" t="s">
        <v>2110</v>
      </c>
      <c r="H1190" s="403">
        <f>IF(F1190="S",SUMIFS('BG 2024'!G:G,'BG 2024'!B:B,'Clasificacion Balance '!D1190),0)</f>
        <v>0</v>
      </c>
      <c r="I1190" s="403">
        <f>IF(F1190="S",SUMIFS('[226]BG 2023'!J:J,'[226]BG 2023'!K:K,'Clasificacion Balance '!D1190),0)</f>
        <v>0</v>
      </c>
    </row>
    <row r="1191" spans="4:9">
      <c r="D1191" s="401">
        <v>1308022990101</v>
      </c>
      <c r="E1191" s="396">
        <f t="shared" si="22"/>
        <v>1</v>
      </c>
      <c r="F1191" s="397" t="s">
        <v>1461</v>
      </c>
      <c r="G1191" s="402" t="s">
        <v>2110</v>
      </c>
      <c r="H1191" s="403">
        <f>IF(F1191="S",SUMIFS('BG 2024'!G:G,'BG 2024'!B:B,'Clasificacion Balance '!D1191),0)</f>
        <v>0</v>
      </c>
      <c r="I1191" s="403">
        <f>IF(F1191="S",SUMIFS('[226]BG 2023'!J:J,'[226]BG 2023'!K:K,'Clasificacion Balance '!D1191),0)</f>
        <v>0</v>
      </c>
    </row>
    <row r="1192" spans="4:9">
      <c r="D1192" s="401">
        <v>130802299010101</v>
      </c>
      <c r="E1192" s="396">
        <f t="shared" si="22"/>
        <v>1</v>
      </c>
      <c r="F1192" s="397" t="s">
        <v>1465</v>
      </c>
      <c r="G1192" s="402" t="s">
        <v>2111</v>
      </c>
      <c r="H1192" s="403">
        <f>IF(F1192="S",SUMIFS('BG 2024'!G:G,'BG 2024'!B:B,'Clasificacion Balance '!D1192),0)</f>
        <v>0</v>
      </c>
      <c r="I1192" s="403" t="e">
        <f>IF(F1192="S",SUMIFS('[226]BG 2023'!J:J,'[226]BG 2023'!K:K,'Clasificacion Balance '!D1192),0)</f>
        <v>#VALUE!</v>
      </c>
    </row>
    <row r="1193" spans="4:9">
      <c r="D1193" s="401">
        <v>130802299010199</v>
      </c>
      <c r="E1193" s="396">
        <f t="shared" si="22"/>
        <v>1</v>
      </c>
      <c r="F1193" s="397" t="s">
        <v>1465</v>
      </c>
      <c r="G1193" s="402" t="s">
        <v>2112</v>
      </c>
      <c r="H1193" s="403">
        <f>IF(F1193="S",SUMIFS('BG 2024'!G:G,'BG 2024'!B:B,'Clasificacion Balance '!D1193),0)</f>
        <v>0</v>
      </c>
      <c r="I1193" s="403" t="e">
        <f>IF(F1193="S",SUMIFS('[226]BG 2023'!J:J,'[226]BG 2023'!K:K,'Clasificacion Balance '!D1193),0)</f>
        <v>#VALUE!</v>
      </c>
    </row>
    <row r="1194" spans="4:9">
      <c r="D1194" s="401">
        <v>13080231</v>
      </c>
      <c r="E1194" s="396">
        <f t="shared" si="22"/>
        <v>1</v>
      </c>
      <c r="F1194" s="397" t="s">
        <v>1461</v>
      </c>
      <c r="G1194" s="402" t="s">
        <v>2113</v>
      </c>
      <c r="H1194" s="403">
        <f>IF(F1194="S",SUMIFS('BG 2024'!G:G,'BG 2024'!B:B,'Clasificacion Balance '!D1194),0)</f>
        <v>0</v>
      </c>
      <c r="I1194" s="403">
        <f>IF(F1194="S",SUMIFS('[226]BG 2023'!J:J,'[226]BG 2023'!K:K,'Clasificacion Balance '!D1194),0)</f>
        <v>0</v>
      </c>
    </row>
    <row r="1195" spans="4:9">
      <c r="D1195" s="401">
        <v>13080231001</v>
      </c>
      <c r="E1195" s="396">
        <f t="shared" si="22"/>
        <v>1</v>
      </c>
      <c r="F1195" s="397" t="s">
        <v>1461</v>
      </c>
      <c r="G1195" s="402" t="s">
        <v>2114</v>
      </c>
      <c r="H1195" s="403">
        <f>IF(F1195="S",SUMIFS('BG 2024'!G:G,'BG 2024'!B:B,'Clasificacion Balance '!D1195),0)</f>
        <v>0</v>
      </c>
      <c r="I1195" s="403">
        <f>IF(F1195="S",SUMIFS('[226]BG 2023'!J:J,'[226]BG 2023'!K:K,'Clasificacion Balance '!D1195),0)</f>
        <v>0</v>
      </c>
    </row>
    <row r="1196" spans="4:9">
      <c r="D1196" s="401">
        <v>1308023100101</v>
      </c>
      <c r="E1196" s="396">
        <f t="shared" si="22"/>
        <v>1</v>
      </c>
      <c r="F1196" s="397" t="s">
        <v>1461</v>
      </c>
      <c r="G1196" s="402" t="s">
        <v>2114</v>
      </c>
      <c r="H1196" s="403">
        <f>IF(F1196="S",SUMIFS('BG 2024'!G:G,'BG 2024'!B:B,'Clasificacion Balance '!D1196),0)</f>
        <v>0</v>
      </c>
      <c r="I1196" s="403">
        <f>IF(F1196="S",SUMIFS('[226]BG 2023'!J:J,'[226]BG 2023'!K:K,'Clasificacion Balance '!D1196),0)</f>
        <v>0</v>
      </c>
    </row>
    <row r="1197" spans="4:9">
      <c r="D1197" s="401">
        <v>130802310010101</v>
      </c>
      <c r="E1197" s="396">
        <f t="shared" si="22"/>
        <v>1</v>
      </c>
      <c r="F1197" s="397" t="s">
        <v>1465</v>
      </c>
      <c r="G1197" s="402" t="s">
        <v>2115</v>
      </c>
      <c r="H1197" s="403">
        <f>IF(F1197="S",SUMIFS('BG 2024'!G:G,'BG 2024'!B:B,'Clasificacion Balance '!D1197),0)</f>
        <v>0</v>
      </c>
      <c r="I1197" s="403" t="e">
        <f>IF(F1197="S",SUMIFS('[226]BG 2023'!J:J,'[226]BG 2023'!K:K,'Clasificacion Balance '!D1197),0)</f>
        <v>#VALUE!</v>
      </c>
    </row>
    <row r="1198" spans="4:9">
      <c r="D1198" s="401">
        <v>130802310010199</v>
      </c>
      <c r="E1198" s="396">
        <f t="shared" si="22"/>
        <v>1</v>
      </c>
      <c r="F1198" s="397" t="s">
        <v>1465</v>
      </c>
      <c r="G1198" s="402" t="s">
        <v>2116</v>
      </c>
      <c r="H1198" s="403">
        <f>IF(F1198="S",SUMIFS('BG 2024'!G:G,'BG 2024'!B:B,'Clasificacion Balance '!D1198),0)</f>
        <v>0</v>
      </c>
      <c r="I1198" s="403" t="e">
        <f>IF(F1198="S",SUMIFS('[226]BG 2023'!J:J,'[226]BG 2023'!K:K,'Clasificacion Balance '!D1198),0)</f>
        <v>#VALUE!</v>
      </c>
    </row>
    <row r="1199" spans="4:9">
      <c r="D1199" s="401">
        <v>13080231901</v>
      </c>
      <c r="E1199" s="396">
        <f t="shared" si="22"/>
        <v>1</v>
      </c>
      <c r="F1199" s="397" t="s">
        <v>1461</v>
      </c>
      <c r="G1199" s="402" t="s">
        <v>2117</v>
      </c>
      <c r="H1199" s="403">
        <f>IF(F1199="S",SUMIFS('BG 2024'!G:G,'BG 2024'!B:B,'Clasificacion Balance '!D1199),0)</f>
        <v>0</v>
      </c>
      <c r="I1199" s="403">
        <f>IF(F1199="S",SUMIFS('[226]BG 2023'!J:J,'[226]BG 2023'!K:K,'Clasificacion Balance '!D1199),0)</f>
        <v>0</v>
      </c>
    </row>
    <row r="1200" spans="4:9">
      <c r="D1200" s="401">
        <v>1308023190101</v>
      </c>
      <c r="E1200" s="396">
        <f t="shared" si="22"/>
        <v>1</v>
      </c>
      <c r="F1200" s="397" t="s">
        <v>1461</v>
      </c>
      <c r="G1200" s="402" t="s">
        <v>2117</v>
      </c>
      <c r="H1200" s="403">
        <f>IF(F1200="S",SUMIFS('BG 2024'!G:G,'BG 2024'!B:B,'Clasificacion Balance '!D1200),0)</f>
        <v>0</v>
      </c>
      <c r="I1200" s="403">
        <f>IF(F1200="S",SUMIFS('[226]BG 2023'!J:J,'[226]BG 2023'!K:K,'Clasificacion Balance '!D1200),0)</f>
        <v>0</v>
      </c>
    </row>
    <row r="1201" spans="4:9">
      <c r="D1201" s="401">
        <v>130802319010101</v>
      </c>
      <c r="E1201" s="396">
        <f t="shared" si="22"/>
        <v>1</v>
      </c>
      <c r="F1201" s="397" t="s">
        <v>1465</v>
      </c>
      <c r="G1201" s="402" t="s">
        <v>2118</v>
      </c>
      <c r="H1201" s="403">
        <f>IF(F1201="S",SUMIFS('BG 2024'!G:G,'BG 2024'!B:B,'Clasificacion Balance '!D1201),0)</f>
        <v>0</v>
      </c>
      <c r="I1201" s="403" t="e">
        <f>IF(F1201="S",SUMIFS('[226]BG 2023'!J:J,'[226]BG 2023'!K:K,'Clasificacion Balance '!D1201),0)</f>
        <v>#VALUE!</v>
      </c>
    </row>
    <row r="1202" spans="4:9">
      <c r="D1202" s="401">
        <v>130802319010199</v>
      </c>
      <c r="E1202" s="396">
        <f t="shared" si="22"/>
        <v>1</v>
      </c>
      <c r="F1202" s="397" t="s">
        <v>1465</v>
      </c>
      <c r="G1202" s="402" t="s">
        <v>2119</v>
      </c>
      <c r="H1202" s="403">
        <f>IF(F1202="S",SUMIFS('BG 2024'!G:G,'BG 2024'!B:B,'Clasificacion Balance '!D1202),0)</f>
        <v>0</v>
      </c>
      <c r="I1202" s="403" t="e">
        <f>IF(F1202="S",SUMIFS('[226]BG 2023'!J:J,'[226]BG 2023'!K:K,'Clasificacion Balance '!D1202),0)</f>
        <v>#VALUE!</v>
      </c>
    </row>
    <row r="1203" spans="4:9">
      <c r="D1203" s="401">
        <v>13080233</v>
      </c>
      <c r="E1203" s="396">
        <f t="shared" si="22"/>
        <v>1</v>
      </c>
      <c r="F1203" s="397" t="s">
        <v>1461</v>
      </c>
      <c r="G1203" s="402" t="s">
        <v>2120</v>
      </c>
      <c r="H1203" s="403">
        <f>IF(F1203="S",SUMIFS('BG 2024'!G:G,'BG 2024'!B:B,'Clasificacion Balance '!D1203),0)</f>
        <v>0</v>
      </c>
      <c r="I1203" s="403">
        <f>IF(F1203="S",SUMIFS('[226]BG 2023'!J:J,'[226]BG 2023'!K:K,'Clasificacion Balance '!D1203),0)</f>
        <v>0</v>
      </c>
    </row>
    <row r="1204" spans="4:9">
      <c r="D1204" s="401">
        <v>13080233001</v>
      </c>
      <c r="E1204" s="396">
        <f t="shared" si="22"/>
        <v>1</v>
      </c>
      <c r="F1204" s="397" t="s">
        <v>1461</v>
      </c>
      <c r="G1204" s="402" t="s">
        <v>2121</v>
      </c>
      <c r="H1204" s="403">
        <f>IF(F1204="S",SUMIFS('BG 2024'!G:G,'BG 2024'!B:B,'Clasificacion Balance '!D1204),0)</f>
        <v>0</v>
      </c>
      <c r="I1204" s="403">
        <f>IF(F1204="S",SUMIFS('[226]BG 2023'!J:J,'[226]BG 2023'!K:K,'Clasificacion Balance '!D1204),0)</f>
        <v>0</v>
      </c>
    </row>
    <row r="1205" spans="4:9">
      <c r="D1205" s="401">
        <v>1308023300101</v>
      </c>
      <c r="E1205" s="396">
        <f t="shared" si="22"/>
        <v>1</v>
      </c>
      <c r="F1205" s="397" t="s">
        <v>1461</v>
      </c>
      <c r="G1205" s="402" t="s">
        <v>2121</v>
      </c>
      <c r="H1205" s="403">
        <f>IF(F1205="S",SUMIFS('BG 2024'!G:G,'BG 2024'!B:B,'Clasificacion Balance '!D1205),0)</f>
        <v>0</v>
      </c>
      <c r="I1205" s="403">
        <f>IF(F1205="S",SUMIFS('[226]BG 2023'!J:J,'[226]BG 2023'!K:K,'Clasificacion Balance '!D1205),0)</f>
        <v>0</v>
      </c>
    </row>
    <row r="1206" spans="4:9">
      <c r="D1206" s="401">
        <v>130802330010101</v>
      </c>
      <c r="E1206" s="396">
        <f t="shared" si="22"/>
        <v>1</v>
      </c>
      <c r="F1206" s="397" t="s">
        <v>1465</v>
      </c>
      <c r="G1206" s="402" t="s">
        <v>2122</v>
      </c>
      <c r="H1206" s="403">
        <f>IF(F1206="S",SUMIFS('BG 2024'!G:G,'BG 2024'!B:B,'Clasificacion Balance '!D1206),0)</f>
        <v>0</v>
      </c>
      <c r="I1206" s="403" t="e">
        <f>IF(F1206="S",SUMIFS('[226]BG 2023'!J:J,'[226]BG 2023'!K:K,'Clasificacion Balance '!D1206),0)</f>
        <v>#VALUE!</v>
      </c>
    </row>
    <row r="1207" spans="4:9">
      <c r="D1207" s="401">
        <v>130802330010199</v>
      </c>
      <c r="E1207" s="396">
        <f t="shared" si="22"/>
        <v>1</v>
      </c>
      <c r="F1207" s="397" t="s">
        <v>1465</v>
      </c>
      <c r="G1207" s="402" t="s">
        <v>2123</v>
      </c>
      <c r="H1207" s="403">
        <f>IF(F1207="S",SUMIFS('BG 2024'!G:G,'BG 2024'!B:B,'Clasificacion Balance '!D1207),0)</f>
        <v>0</v>
      </c>
      <c r="I1207" s="403" t="e">
        <f>IF(F1207="S",SUMIFS('[226]BG 2023'!J:J,'[226]BG 2023'!K:K,'Clasificacion Balance '!D1207),0)</f>
        <v>#VALUE!</v>
      </c>
    </row>
    <row r="1208" spans="4:9">
      <c r="D1208" s="401">
        <v>13080233003</v>
      </c>
      <c r="E1208" s="396">
        <f t="shared" si="22"/>
        <v>1</v>
      </c>
      <c r="F1208" s="397" t="s">
        <v>1461</v>
      </c>
      <c r="G1208" s="402" t="s">
        <v>2124</v>
      </c>
      <c r="H1208" s="403">
        <f>IF(F1208="S",SUMIFS('BG 2024'!G:G,'BG 2024'!B:B,'Clasificacion Balance '!D1208),0)</f>
        <v>0</v>
      </c>
      <c r="I1208" s="403">
        <f>IF(F1208="S",SUMIFS('[226]BG 2023'!J:J,'[226]BG 2023'!K:K,'Clasificacion Balance '!D1208),0)</f>
        <v>0</v>
      </c>
    </row>
    <row r="1209" spans="4:9">
      <c r="D1209" s="401">
        <v>1308023300301</v>
      </c>
      <c r="E1209" s="396">
        <f t="shared" si="22"/>
        <v>1</v>
      </c>
      <c r="F1209" s="397" t="s">
        <v>1461</v>
      </c>
      <c r="G1209" s="402" t="s">
        <v>2124</v>
      </c>
      <c r="H1209" s="403">
        <f>IF(F1209="S",SUMIFS('BG 2024'!G:G,'BG 2024'!B:B,'Clasificacion Balance '!D1209),0)</f>
        <v>0</v>
      </c>
      <c r="I1209" s="403">
        <f>IF(F1209="S",SUMIFS('[226]BG 2023'!J:J,'[226]BG 2023'!K:K,'Clasificacion Balance '!D1209),0)</f>
        <v>0</v>
      </c>
    </row>
    <row r="1210" spans="4:9">
      <c r="D1210" s="401">
        <v>130802330030101</v>
      </c>
      <c r="E1210" s="396">
        <f t="shared" si="22"/>
        <v>1</v>
      </c>
      <c r="F1210" s="397" t="s">
        <v>1465</v>
      </c>
      <c r="G1210" s="402" t="s">
        <v>2125</v>
      </c>
      <c r="H1210" s="403">
        <f>IF(F1210="S",SUMIFS('BG 2024'!G:G,'BG 2024'!B:B,'Clasificacion Balance '!D1210),0)</f>
        <v>0</v>
      </c>
      <c r="I1210" s="403" t="e">
        <f>IF(F1210="S",SUMIFS('[226]BG 2023'!J:J,'[226]BG 2023'!K:K,'Clasificacion Balance '!D1210),0)</f>
        <v>#VALUE!</v>
      </c>
    </row>
    <row r="1211" spans="4:9">
      <c r="D1211" s="401">
        <v>130802330030199</v>
      </c>
      <c r="E1211" s="396">
        <f t="shared" si="22"/>
        <v>1</v>
      </c>
      <c r="F1211" s="397" t="s">
        <v>1465</v>
      </c>
      <c r="G1211" s="402" t="s">
        <v>2126</v>
      </c>
      <c r="H1211" s="403">
        <f>IF(F1211="S",SUMIFS('BG 2024'!G:G,'BG 2024'!B:B,'Clasificacion Balance '!D1211),0)</f>
        <v>0</v>
      </c>
      <c r="I1211" s="403" t="e">
        <f>IF(F1211="S",SUMIFS('[226]BG 2023'!J:J,'[226]BG 2023'!K:K,'Clasificacion Balance '!D1211),0)</f>
        <v>#VALUE!</v>
      </c>
    </row>
    <row r="1212" spans="4:9">
      <c r="D1212" s="401">
        <v>13080233901</v>
      </c>
      <c r="E1212" s="396">
        <f t="shared" si="22"/>
        <v>1</v>
      </c>
      <c r="F1212" s="397" t="s">
        <v>1461</v>
      </c>
      <c r="G1212" s="402" t="s">
        <v>2127</v>
      </c>
      <c r="H1212" s="403">
        <f>IF(F1212="S",SUMIFS('BG 2024'!G:G,'BG 2024'!B:B,'Clasificacion Balance '!D1212),0)</f>
        <v>0</v>
      </c>
      <c r="I1212" s="403">
        <f>IF(F1212="S",SUMIFS('[226]BG 2023'!J:J,'[226]BG 2023'!K:K,'Clasificacion Balance '!D1212),0)</f>
        <v>0</v>
      </c>
    </row>
    <row r="1213" spans="4:9">
      <c r="D1213" s="401">
        <v>1308023390101</v>
      </c>
      <c r="E1213" s="396">
        <f t="shared" si="22"/>
        <v>1</v>
      </c>
      <c r="F1213" s="397" t="s">
        <v>1461</v>
      </c>
      <c r="G1213" s="402" t="s">
        <v>2127</v>
      </c>
      <c r="H1213" s="403">
        <f>IF(F1213="S",SUMIFS('BG 2024'!G:G,'BG 2024'!B:B,'Clasificacion Balance '!D1213),0)</f>
        <v>0</v>
      </c>
      <c r="I1213" s="403">
        <f>IF(F1213="S",SUMIFS('[226]BG 2023'!J:J,'[226]BG 2023'!K:K,'Clasificacion Balance '!D1213),0)</f>
        <v>0</v>
      </c>
    </row>
    <row r="1214" spans="4:9">
      <c r="D1214" s="401">
        <v>130802339010101</v>
      </c>
      <c r="E1214" s="396">
        <f t="shared" si="22"/>
        <v>1</v>
      </c>
      <c r="F1214" s="397" t="s">
        <v>1465</v>
      </c>
      <c r="G1214" s="402" t="s">
        <v>2128</v>
      </c>
      <c r="H1214" s="403">
        <f>IF(F1214="S",SUMIFS('BG 2024'!G:G,'BG 2024'!B:B,'Clasificacion Balance '!D1214),0)</f>
        <v>0</v>
      </c>
      <c r="I1214" s="403" t="e">
        <f>IF(F1214="S",SUMIFS('[226]BG 2023'!J:J,'[226]BG 2023'!K:K,'Clasificacion Balance '!D1214),0)</f>
        <v>#VALUE!</v>
      </c>
    </row>
    <row r="1215" spans="4:9">
      <c r="D1215" s="401">
        <v>130802339010199</v>
      </c>
      <c r="E1215" s="396">
        <f t="shared" si="22"/>
        <v>1</v>
      </c>
      <c r="F1215" s="397" t="s">
        <v>1465</v>
      </c>
      <c r="G1215" s="402" t="s">
        <v>2129</v>
      </c>
      <c r="H1215" s="403">
        <f>IF(F1215="S",SUMIFS('BG 2024'!G:G,'BG 2024'!B:B,'Clasificacion Balance '!D1215),0)</f>
        <v>0</v>
      </c>
      <c r="I1215" s="403" t="e">
        <f>IF(F1215="S",SUMIFS('[226]BG 2023'!J:J,'[226]BG 2023'!K:K,'Clasificacion Balance '!D1215),0)</f>
        <v>#VALUE!</v>
      </c>
    </row>
    <row r="1216" spans="4:9">
      <c r="D1216" s="401">
        <v>13080233902</v>
      </c>
      <c r="E1216" s="396">
        <f t="shared" si="22"/>
        <v>1</v>
      </c>
      <c r="F1216" s="397" t="s">
        <v>1461</v>
      </c>
      <c r="G1216" s="402" t="s">
        <v>2130</v>
      </c>
      <c r="H1216" s="403">
        <f>IF(F1216="S",SUMIFS('BG 2024'!G:G,'BG 2024'!B:B,'Clasificacion Balance '!D1216),0)</f>
        <v>0</v>
      </c>
      <c r="I1216" s="403">
        <f>IF(F1216="S",SUMIFS('[226]BG 2023'!J:J,'[226]BG 2023'!K:K,'Clasificacion Balance '!D1216),0)</f>
        <v>0</v>
      </c>
    </row>
    <row r="1217" spans="4:9">
      <c r="D1217" s="401">
        <v>1308023390201</v>
      </c>
      <c r="E1217" s="396">
        <f t="shared" si="22"/>
        <v>1</v>
      </c>
      <c r="F1217" s="397" t="s">
        <v>1461</v>
      </c>
      <c r="G1217" s="402" t="s">
        <v>2130</v>
      </c>
      <c r="H1217" s="403">
        <f>IF(F1217="S",SUMIFS('BG 2024'!G:G,'BG 2024'!B:B,'Clasificacion Balance '!D1217),0)</f>
        <v>0</v>
      </c>
      <c r="I1217" s="403">
        <f>IF(F1217="S",SUMIFS('[226]BG 2023'!J:J,'[226]BG 2023'!K:K,'Clasificacion Balance '!D1217),0)</f>
        <v>0</v>
      </c>
    </row>
    <row r="1218" spans="4:9">
      <c r="D1218" s="401">
        <v>130802339020101</v>
      </c>
      <c r="E1218" s="396">
        <f t="shared" si="22"/>
        <v>1</v>
      </c>
      <c r="F1218" s="397" t="s">
        <v>1465</v>
      </c>
      <c r="G1218" s="402" t="s">
        <v>2131</v>
      </c>
      <c r="H1218" s="403">
        <f>IF(F1218="S",SUMIFS('BG 2024'!G:G,'BG 2024'!B:B,'Clasificacion Balance '!D1218),0)</f>
        <v>0</v>
      </c>
      <c r="I1218" s="403" t="e">
        <f>IF(F1218="S",SUMIFS('[226]BG 2023'!J:J,'[226]BG 2023'!K:K,'Clasificacion Balance '!D1218),0)</f>
        <v>#VALUE!</v>
      </c>
    </row>
    <row r="1219" spans="4:9">
      <c r="D1219" s="401">
        <v>130802339020199</v>
      </c>
      <c r="E1219" s="396">
        <f t="shared" si="22"/>
        <v>1</v>
      </c>
      <c r="F1219" s="397" t="s">
        <v>1465</v>
      </c>
      <c r="G1219" s="402" t="s">
        <v>2132</v>
      </c>
      <c r="H1219" s="403">
        <f>IF(F1219="S",SUMIFS('BG 2024'!G:G,'BG 2024'!B:B,'Clasificacion Balance '!D1219),0)</f>
        <v>0</v>
      </c>
      <c r="I1219" s="403" t="e">
        <f>IF(F1219="S",SUMIFS('[226]BG 2023'!J:J,'[226]BG 2023'!K:K,'Clasificacion Balance '!D1219),0)</f>
        <v>#VALUE!</v>
      </c>
    </row>
    <row r="1220" spans="4:9">
      <c r="D1220" s="401">
        <v>13090</v>
      </c>
      <c r="E1220" s="396">
        <f t="shared" si="22"/>
        <v>1</v>
      </c>
      <c r="F1220" s="397" t="s">
        <v>1461</v>
      </c>
      <c r="G1220" s="402" t="s">
        <v>2133</v>
      </c>
      <c r="H1220" s="403">
        <f>IF(F1220="S",SUMIFS('BG 2024'!G:G,'BG 2024'!B:B,'Clasificacion Balance '!D1220),0)</f>
        <v>0</v>
      </c>
      <c r="I1220" s="403">
        <f>IF(F1220="S",SUMIFS('[226]BG 2023'!J:J,'[226]BG 2023'!K:K,'Clasificacion Balance '!D1220),0)</f>
        <v>0</v>
      </c>
    </row>
    <row r="1221" spans="4:9">
      <c r="D1221" s="401">
        <v>13090235</v>
      </c>
      <c r="E1221" s="396">
        <f t="shared" si="22"/>
        <v>1</v>
      </c>
      <c r="F1221" s="397" t="s">
        <v>1461</v>
      </c>
      <c r="G1221" s="402" t="s">
        <v>2134</v>
      </c>
      <c r="H1221" s="403">
        <f>IF(F1221="S",SUMIFS('BG 2024'!G:G,'BG 2024'!B:B,'Clasificacion Balance '!D1221),0)</f>
        <v>0</v>
      </c>
      <c r="I1221" s="403">
        <f>IF(F1221="S",SUMIFS('[226]BG 2023'!J:J,'[226]BG 2023'!K:K,'Clasificacion Balance '!D1221),0)</f>
        <v>0</v>
      </c>
    </row>
    <row r="1222" spans="4:9">
      <c r="D1222" s="401">
        <v>13090235001</v>
      </c>
      <c r="E1222" s="396">
        <f t="shared" si="22"/>
        <v>1</v>
      </c>
      <c r="F1222" s="397" t="s">
        <v>1461</v>
      </c>
      <c r="G1222" s="402" t="s">
        <v>2135</v>
      </c>
      <c r="H1222" s="403">
        <f>IF(F1222="S",SUMIFS('BG 2024'!G:G,'BG 2024'!B:B,'Clasificacion Balance '!D1222),0)</f>
        <v>0</v>
      </c>
      <c r="I1222" s="403">
        <f>IF(F1222="S",SUMIFS('[226]BG 2023'!J:J,'[226]BG 2023'!K:K,'Clasificacion Balance '!D1222),0)</f>
        <v>0</v>
      </c>
    </row>
    <row r="1223" spans="4:9">
      <c r="D1223" s="401">
        <v>1309023500101</v>
      </c>
      <c r="E1223" s="396">
        <f t="shared" si="22"/>
        <v>1</v>
      </c>
      <c r="F1223" s="397" t="s">
        <v>1461</v>
      </c>
      <c r="G1223" s="402" t="s">
        <v>2135</v>
      </c>
      <c r="H1223" s="403">
        <f>IF(F1223="S",SUMIFS('BG 2024'!G:G,'BG 2024'!B:B,'Clasificacion Balance '!D1223),0)</f>
        <v>0</v>
      </c>
      <c r="I1223" s="403">
        <f>IF(F1223="S",SUMIFS('[226]BG 2023'!J:J,'[226]BG 2023'!K:K,'Clasificacion Balance '!D1223),0)</f>
        <v>0</v>
      </c>
    </row>
    <row r="1224" spans="4:9">
      <c r="D1224" s="401">
        <v>130902350010101</v>
      </c>
      <c r="E1224" s="396">
        <f t="shared" ref="E1224:E1287" si="23">+COUNTIF($D:$D,D1224)</f>
        <v>1</v>
      </c>
      <c r="F1224" s="397" t="s">
        <v>1465</v>
      </c>
      <c r="G1224" s="402" t="s">
        <v>2136</v>
      </c>
      <c r="H1224" s="403">
        <f>IF(F1224="S",SUMIFS('BG 2024'!G:G,'BG 2024'!B:B,'Clasificacion Balance '!D1224),0)</f>
        <v>0</v>
      </c>
      <c r="I1224" s="403" t="e">
        <f>IF(F1224="S",SUMIFS('[226]BG 2023'!J:J,'[226]BG 2023'!K:K,'Clasificacion Balance '!D1224),0)</f>
        <v>#VALUE!</v>
      </c>
    </row>
    <row r="1225" spans="4:9">
      <c r="D1225" s="401">
        <v>130902350010199</v>
      </c>
      <c r="E1225" s="396">
        <f t="shared" si="23"/>
        <v>1</v>
      </c>
      <c r="F1225" s="397" t="s">
        <v>1465</v>
      </c>
      <c r="G1225" s="402" t="s">
        <v>2137</v>
      </c>
      <c r="H1225" s="403">
        <f>IF(F1225="S",SUMIFS('BG 2024'!G:G,'BG 2024'!B:B,'Clasificacion Balance '!D1225),0)</f>
        <v>0</v>
      </c>
      <c r="I1225" s="403" t="e">
        <f>IF(F1225="S",SUMIFS('[226]BG 2023'!J:J,'[226]BG 2023'!K:K,'Clasificacion Balance '!D1225),0)</f>
        <v>#VALUE!</v>
      </c>
    </row>
    <row r="1226" spans="4:9">
      <c r="D1226" s="401">
        <v>13090235002</v>
      </c>
      <c r="E1226" s="396">
        <f t="shared" si="23"/>
        <v>1</v>
      </c>
      <c r="F1226" s="397" t="s">
        <v>1461</v>
      </c>
      <c r="G1226" s="402" t="s">
        <v>2138</v>
      </c>
      <c r="H1226" s="403">
        <f>IF(F1226="S",SUMIFS('BG 2024'!G:G,'BG 2024'!B:B,'Clasificacion Balance '!D1226),0)</f>
        <v>0</v>
      </c>
      <c r="I1226" s="403">
        <f>IF(F1226="S",SUMIFS('[226]BG 2023'!J:J,'[226]BG 2023'!K:K,'Clasificacion Balance '!D1226),0)</f>
        <v>0</v>
      </c>
    </row>
    <row r="1227" spans="4:9">
      <c r="D1227" s="401">
        <v>1309023500201</v>
      </c>
      <c r="E1227" s="396">
        <f t="shared" si="23"/>
        <v>1</v>
      </c>
      <c r="F1227" s="397" t="s">
        <v>1461</v>
      </c>
      <c r="G1227" s="402" t="s">
        <v>2138</v>
      </c>
      <c r="H1227" s="403">
        <f>IF(F1227="S",SUMIFS('BG 2024'!G:G,'BG 2024'!B:B,'Clasificacion Balance '!D1227),0)</f>
        <v>0</v>
      </c>
      <c r="I1227" s="403">
        <f>IF(F1227="S",SUMIFS('[226]BG 2023'!J:J,'[226]BG 2023'!K:K,'Clasificacion Balance '!D1227),0)</f>
        <v>0</v>
      </c>
    </row>
    <row r="1228" spans="4:9">
      <c r="D1228" s="401">
        <v>130902350020101</v>
      </c>
      <c r="E1228" s="396">
        <f t="shared" si="23"/>
        <v>1</v>
      </c>
      <c r="F1228" s="397" t="s">
        <v>1465</v>
      </c>
      <c r="G1228" s="402" t="s">
        <v>2139</v>
      </c>
      <c r="H1228" s="403">
        <f>IF(F1228="S",SUMIFS('BG 2024'!G:G,'BG 2024'!B:B,'Clasificacion Balance '!D1228),0)</f>
        <v>0</v>
      </c>
      <c r="I1228" s="403" t="e">
        <f>IF(F1228="S",SUMIFS('[226]BG 2023'!J:J,'[226]BG 2023'!K:K,'Clasificacion Balance '!D1228),0)</f>
        <v>#VALUE!</v>
      </c>
    </row>
    <row r="1229" spans="4:9">
      <c r="D1229" s="401">
        <v>130902350020199</v>
      </c>
      <c r="E1229" s="396">
        <f t="shared" si="23"/>
        <v>1</v>
      </c>
      <c r="F1229" s="397" t="s">
        <v>1465</v>
      </c>
      <c r="G1229" s="402" t="s">
        <v>2140</v>
      </c>
      <c r="H1229" s="403">
        <f>IF(F1229="S",SUMIFS('BG 2024'!G:G,'BG 2024'!B:B,'Clasificacion Balance '!D1229),0)</f>
        <v>0</v>
      </c>
      <c r="I1229" s="403" t="e">
        <f>IF(F1229="S",SUMIFS('[226]BG 2023'!J:J,'[226]BG 2023'!K:K,'Clasificacion Balance '!D1229),0)</f>
        <v>#VALUE!</v>
      </c>
    </row>
    <row r="1230" spans="4:9">
      <c r="D1230" s="401">
        <v>13090235003</v>
      </c>
      <c r="E1230" s="396">
        <f t="shared" si="23"/>
        <v>1</v>
      </c>
      <c r="F1230" s="397" t="s">
        <v>1461</v>
      </c>
      <c r="G1230" s="402" t="s">
        <v>2141</v>
      </c>
      <c r="H1230" s="403">
        <f>IF(F1230="S",SUMIFS('BG 2024'!G:G,'BG 2024'!B:B,'Clasificacion Balance '!D1230),0)</f>
        <v>0</v>
      </c>
      <c r="I1230" s="403">
        <f>IF(F1230="S",SUMIFS('[226]BG 2023'!J:J,'[226]BG 2023'!K:K,'Clasificacion Balance '!D1230),0)</f>
        <v>0</v>
      </c>
    </row>
    <row r="1231" spans="4:9">
      <c r="D1231" s="401">
        <v>1309023500301</v>
      </c>
      <c r="E1231" s="396">
        <f t="shared" si="23"/>
        <v>1</v>
      </c>
      <c r="F1231" s="397" t="s">
        <v>1461</v>
      </c>
      <c r="G1231" s="402" t="s">
        <v>2141</v>
      </c>
      <c r="H1231" s="403">
        <f>IF(F1231="S",SUMIFS('BG 2024'!G:G,'BG 2024'!B:B,'Clasificacion Balance '!D1231),0)</f>
        <v>0</v>
      </c>
      <c r="I1231" s="403">
        <f>IF(F1231="S",SUMIFS('[226]BG 2023'!J:J,'[226]BG 2023'!K:K,'Clasificacion Balance '!D1231),0)</f>
        <v>0</v>
      </c>
    </row>
    <row r="1232" spans="4:9">
      <c r="D1232" s="401">
        <v>130902350030101</v>
      </c>
      <c r="E1232" s="396">
        <f t="shared" si="23"/>
        <v>1</v>
      </c>
      <c r="F1232" s="397" t="s">
        <v>1465</v>
      </c>
      <c r="G1232" s="402" t="s">
        <v>2142</v>
      </c>
      <c r="H1232" s="403">
        <f>IF(F1232="S",SUMIFS('BG 2024'!G:G,'BG 2024'!B:B,'Clasificacion Balance '!D1232),0)</f>
        <v>0</v>
      </c>
      <c r="I1232" s="403" t="e">
        <f>IF(F1232="S",SUMIFS('[226]BG 2023'!J:J,'[226]BG 2023'!K:K,'Clasificacion Balance '!D1232),0)</f>
        <v>#VALUE!</v>
      </c>
    </row>
    <row r="1233" spans="4:9">
      <c r="D1233" s="401">
        <v>130902350030199</v>
      </c>
      <c r="E1233" s="396">
        <f t="shared" si="23"/>
        <v>1</v>
      </c>
      <c r="F1233" s="397" t="s">
        <v>1465</v>
      </c>
      <c r="G1233" s="402" t="s">
        <v>2143</v>
      </c>
      <c r="H1233" s="403">
        <f>IF(F1233="S",SUMIFS('BG 2024'!G:G,'BG 2024'!B:B,'Clasificacion Balance '!D1233),0)</f>
        <v>0</v>
      </c>
      <c r="I1233" s="403" t="e">
        <f>IF(F1233="S",SUMIFS('[226]BG 2023'!J:J,'[226]BG 2023'!K:K,'Clasificacion Balance '!D1233),0)</f>
        <v>#VALUE!</v>
      </c>
    </row>
    <row r="1234" spans="4:9">
      <c r="D1234" s="401">
        <v>13090235004</v>
      </c>
      <c r="E1234" s="396">
        <f t="shared" si="23"/>
        <v>1</v>
      </c>
      <c r="F1234" s="397" t="s">
        <v>1461</v>
      </c>
      <c r="G1234" s="402" t="s">
        <v>2144</v>
      </c>
      <c r="H1234" s="403">
        <f>IF(F1234="S",SUMIFS('BG 2024'!G:G,'BG 2024'!B:B,'Clasificacion Balance '!D1234),0)</f>
        <v>0</v>
      </c>
      <c r="I1234" s="403">
        <f>IF(F1234="S",SUMIFS('[226]BG 2023'!J:J,'[226]BG 2023'!K:K,'Clasificacion Balance '!D1234),0)</f>
        <v>0</v>
      </c>
    </row>
    <row r="1235" spans="4:9">
      <c r="D1235" s="401">
        <v>1309023500401</v>
      </c>
      <c r="E1235" s="396">
        <f t="shared" si="23"/>
        <v>1</v>
      </c>
      <c r="F1235" s="397" t="s">
        <v>1461</v>
      </c>
      <c r="G1235" s="402" t="s">
        <v>2144</v>
      </c>
      <c r="H1235" s="403">
        <f>IF(F1235="S",SUMIFS('BG 2024'!G:G,'BG 2024'!B:B,'Clasificacion Balance '!D1235),0)</f>
        <v>0</v>
      </c>
      <c r="I1235" s="403">
        <f>IF(F1235="S",SUMIFS('[226]BG 2023'!J:J,'[226]BG 2023'!K:K,'Clasificacion Balance '!D1235),0)</f>
        <v>0</v>
      </c>
    </row>
    <row r="1236" spans="4:9">
      <c r="D1236" s="401">
        <v>130902350040101</v>
      </c>
      <c r="E1236" s="396">
        <f t="shared" si="23"/>
        <v>1</v>
      </c>
      <c r="F1236" s="397" t="s">
        <v>1465</v>
      </c>
      <c r="G1236" s="402" t="s">
        <v>2145</v>
      </c>
      <c r="H1236" s="403">
        <f>IF(F1236="S",SUMIFS('BG 2024'!G:G,'BG 2024'!B:B,'Clasificacion Balance '!D1236),0)</f>
        <v>0</v>
      </c>
      <c r="I1236" s="403" t="e">
        <f>IF(F1236="S",SUMIFS('[226]BG 2023'!J:J,'[226]BG 2023'!K:K,'Clasificacion Balance '!D1236),0)</f>
        <v>#VALUE!</v>
      </c>
    </row>
    <row r="1237" spans="4:9">
      <c r="D1237" s="401">
        <v>130902350040199</v>
      </c>
      <c r="E1237" s="396">
        <f t="shared" si="23"/>
        <v>1</v>
      </c>
      <c r="F1237" s="397" t="s">
        <v>1465</v>
      </c>
      <c r="G1237" s="402" t="s">
        <v>2146</v>
      </c>
      <c r="H1237" s="403">
        <f>IF(F1237="S",SUMIFS('BG 2024'!G:G,'BG 2024'!B:B,'Clasificacion Balance '!D1237),0)</f>
        <v>0</v>
      </c>
      <c r="I1237" s="403" t="e">
        <f>IF(F1237="S",SUMIFS('[226]BG 2023'!J:J,'[226]BG 2023'!K:K,'Clasificacion Balance '!D1237),0)</f>
        <v>#VALUE!</v>
      </c>
    </row>
    <row r="1238" spans="4:9">
      <c r="D1238" s="401">
        <v>13090235005</v>
      </c>
      <c r="E1238" s="396">
        <f t="shared" si="23"/>
        <v>1</v>
      </c>
      <c r="F1238" s="397" t="s">
        <v>1461</v>
      </c>
      <c r="G1238" s="402" t="s">
        <v>2147</v>
      </c>
      <c r="H1238" s="403">
        <f>IF(F1238="S",SUMIFS('BG 2024'!G:G,'BG 2024'!B:B,'Clasificacion Balance '!D1238),0)</f>
        <v>0</v>
      </c>
      <c r="I1238" s="403">
        <f>IF(F1238="S",SUMIFS('[226]BG 2023'!J:J,'[226]BG 2023'!K:K,'Clasificacion Balance '!D1238),0)</f>
        <v>0</v>
      </c>
    </row>
    <row r="1239" spans="4:9">
      <c r="D1239" s="401">
        <v>1309023500501</v>
      </c>
      <c r="E1239" s="396">
        <f t="shared" si="23"/>
        <v>1</v>
      </c>
      <c r="F1239" s="397" t="s">
        <v>1461</v>
      </c>
      <c r="G1239" s="402" t="s">
        <v>2147</v>
      </c>
      <c r="H1239" s="403">
        <f>IF(F1239="S",SUMIFS('BG 2024'!G:G,'BG 2024'!B:B,'Clasificacion Balance '!D1239),0)</f>
        <v>0</v>
      </c>
      <c r="I1239" s="403">
        <f>IF(F1239="S",SUMIFS('[226]BG 2023'!J:J,'[226]BG 2023'!K:K,'Clasificacion Balance '!D1239),0)</f>
        <v>0</v>
      </c>
    </row>
    <row r="1240" spans="4:9">
      <c r="D1240" s="401">
        <v>130902350050101</v>
      </c>
      <c r="E1240" s="396">
        <f t="shared" si="23"/>
        <v>1</v>
      </c>
      <c r="F1240" s="397" t="s">
        <v>1465</v>
      </c>
      <c r="G1240" s="402" t="s">
        <v>2148</v>
      </c>
      <c r="H1240" s="403">
        <f>IF(F1240="S",SUMIFS('BG 2024'!G:G,'BG 2024'!B:B,'Clasificacion Balance '!D1240),0)</f>
        <v>0</v>
      </c>
      <c r="I1240" s="403" t="e">
        <f>IF(F1240="S",SUMIFS('[226]BG 2023'!J:J,'[226]BG 2023'!K:K,'Clasificacion Balance '!D1240),0)</f>
        <v>#VALUE!</v>
      </c>
    </row>
    <row r="1241" spans="4:9">
      <c r="D1241" s="401">
        <v>130902350050199</v>
      </c>
      <c r="E1241" s="396">
        <f t="shared" si="23"/>
        <v>1</v>
      </c>
      <c r="F1241" s="397" t="s">
        <v>1465</v>
      </c>
      <c r="G1241" s="402" t="s">
        <v>2149</v>
      </c>
      <c r="H1241" s="403">
        <f>IF(F1241="S",SUMIFS('BG 2024'!G:G,'BG 2024'!B:B,'Clasificacion Balance '!D1241),0)</f>
        <v>0</v>
      </c>
      <c r="I1241" s="403" t="e">
        <f>IF(F1241="S",SUMIFS('[226]BG 2023'!J:J,'[226]BG 2023'!K:K,'Clasificacion Balance '!D1241),0)</f>
        <v>#VALUE!</v>
      </c>
    </row>
    <row r="1242" spans="4:9">
      <c r="D1242" s="401">
        <v>13090235006</v>
      </c>
      <c r="E1242" s="396">
        <f t="shared" si="23"/>
        <v>1</v>
      </c>
      <c r="F1242" s="397" t="s">
        <v>1461</v>
      </c>
      <c r="G1242" s="402" t="s">
        <v>2150</v>
      </c>
      <c r="H1242" s="403">
        <f>IF(F1242="S",SUMIFS('BG 2024'!G:G,'BG 2024'!B:B,'Clasificacion Balance '!D1242),0)</f>
        <v>0</v>
      </c>
      <c r="I1242" s="403">
        <f>IF(F1242="S",SUMIFS('[226]BG 2023'!J:J,'[226]BG 2023'!K:K,'Clasificacion Balance '!D1242),0)</f>
        <v>0</v>
      </c>
    </row>
    <row r="1243" spans="4:9">
      <c r="D1243" s="401">
        <v>1309023500601</v>
      </c>
      <c r="E1243" s="396">
        <f t="shared" si="23"/>
        <v>1</v>
      </c>
      <c r="F1243" s="397" t="s">
        <v>1461</v>
      </c>
      <c r="G1243" s="402" t="s">
        <v>2150</v>
      </c>
      <c r="H1243" s="403">
        <f>IF(F1243="S",SUMIFS('BG 2024'!G:G,'BG 2024'!B:B,'Clasificacion Balance '!D1243),0)</f>
        <v>0</v>
      </c>
      <c r="I1243" s="403">
        <f>IF(F1243="S",SUMIFS('[226]BG 2023'!J:J,'[226]BG 2023'!K:K,'Clasificacion Balance '!D1243),0)</f>
        <v>0</v>
      </c>
    </row>
    <row r="1244" spans="4:9">
      <c r="D1244" s="401">
        <v>130902350060101</v>
      </c>
      <c r="E1244" s="396">
        <f t="shared" si="23"/>
        <v>1</v>
      </c>
      <c r="F1244" s="397" t="s">
        <v>1465</v>
      </c>
      <c r="G1244" s="402" t="s">
        <v>2151</v>
      </c>
      <c r="H1244" s="403">
        <f>IF(F1244="S",SUMIFS('BG 2024'!G:G,'BG 2024'!B:B,'Clasificacion Balance '!D1244),0)</f>
        <v>0</v>
      </c>
      <c r="I1244" s="403" t="e">
        <f>IF(F1244="S",SUMIFS('[226]BG 2023'!J:J,'[226]BG 2023'!K:K,'Clasificacion Balance '!D1244),0)</f>
        <v>#VALUE!</v>
      </c>
    </row>
    <row r="1245" spans="4:9">
      <c r="D1245" s="401">
        <v>130902350060199</v>
      </c>
      <c r="E1245" s="396">
        <f t="shared" si="23"/>
        <v>1</v>
      </c>
      <c r="F1245" s="397" t="s">
        <v>1465</v>
      </c>
      <c r="G1245" s="402" t="s">
        <v>2152</v>
      </c>
      <c r="H1245" s="403">
        <f>IF(F1245="S",SUMIFS('BG 2024'!G:G,'BG 2024'!B:B,'Clasificacion Balance '!D1245),0)</f>
        <v>0</v>
      </c>
      <c r="I1245" s="403" t="e">
        <f>IF(F1245="S",SUMIFS('[226]BG 2023'!J:J,'[226]BG 2023'!K:K,'Clasificacion Balance '!D1245),0)</f>
        <v>#VALUE!</v>
      </c>
    </row>
    <row r="1246" spans="4:9">
      <c r="D1246" s="401">
        <v>13090235007</v>
      </c>
      <c r="E1246" s="396">
        <f t="shared" si="23"/>
        <v>1</v>
      </c>
      <c r="F1246" s="397" t="s">
        <v>1461</v>
      </c>
      <c r="G1246" s="402" t="s">
        <v>2153</v>
      </c>
      <c r="H1246" s="403">
        <f>IF(F1246="S",SUMIFS('BG 2024'!G:G,'BG 2024'!B:B,'Clasificacion Balance '!D1246),0)</f>
        <v>0</v>
      </c>
      <c r="I1246" s="403">
        <f>IF(F1246="S",SUMIFS('[226]BG 2023'!J:J,'[226]BG 2023'!K:K,'Clasificacion Balance '!D1246),0)</f>
        <v>0</v>
      </c>
    </row>
    <row r="1247" spans="4:9">
      <c r="D1247" s="401">
        <v>1309023500701</v>
      </c>
      <c r="E1247" s="396">
        <f t="shared" si="23"/>
        <v>1</v>
      </c>
      <c r="F1247" s="397" t="s">
        <v>1461</v>
      </c>
      <c r="G1247" s="402" t="s">
        <v>2153</v>
      </c>
      <c r="H1247" s="403">
        <f>IF(F1247="S",SUMIFS('BG 2024'!G:G,'BG 2024'!B:B,'Clasificacion Balance '!D1247),0)</f>
        <v>0</v>
      </c>
      <c r="I1247" s="403">
        <f>IF(F1247="S",SUMIFS('[226]BG 2023'!J:J,'[226]BG 2023'!K:K,'Clasificacion Balance '!D1247),0)</f>
        <v>0</v>
      </c>
    </row>
    <row r="1248" spans="4:9">
      <c r="D1248" s="401">
        <v>130902350070101</v>
      </c>
      <c r="E1248" s="396">
        <f t="shared" si="23"/>
        <v>1</v>
      </c>
      <c r="F1248" s="397" t="s">
        <v>1465</v>
      </c>
      <c r="G1248" s="402" t="s">
        <v>2154</v>
      </c>
      <c r="H1248" s="403">
        <f>IF(F1248="S",SUMIFS('BG 2024'!G:G,'BG 2024'!B:B,'Clasificacion Balance '!D1248),0)</f>
        <v>0</v>
      </c>
      <c r="I1248" s="403" t="e">
        <f>IF(F1248="S",SUMIFS('[226]BG 2023'!J:J,'[226]BG 2023'!K:K,'Clasificacion Balance '!D1248),0)</f>
        <v>#VALUE!</v>
      </c>
    </row>
    <row r="1249" spans="4:9">
      <c r="D1249" s="401">
        <v>130902350070199</v>
      </c>
      <c r="E1249" s="396">
        <f t="shared" si="23"/>
        <v>1</v>
      </c>
      <c r="F1249" s="397" t="s">
        <v>1465</v>
      </c>
      <c r="G1249" s="402" t="s">
        <v>2155</v>
      </c>
      <c r="H1249" s="403">
        <f>IF(F1249="S",SUMIFS('BG 2024'!G:G,'BG 2024'!B:B,'Clasificacion Balance '!D1249),0)</f>
        <v>0</v>
      </c>
      <c r="I1249" s="403" t="e">
        <f>IF(F1249="S",SUMIFS('[226]BG 2023'!J:J,'[226]BG 2023'!K:K,'Clasificacion Balance '!D1249),0)</f>
        <v>#VALUE!</v>
      </c>
    </row>
    <row r="1250" spans="4:9">
      <c r="D1250" s="401">
        <v>13090235008</v>
      </c>
      <c r="E1250" s="396">
        <f t="shared" si="23"/>
        <v>1</v>
      </c>
      <c r="F1250" s="397" t="s">
        <v>1461</v>
      </c>
      <c r="G1250" s="402" t="s">
        <v>2156</v>
      </c>
      <c r="H1250" s="403">
        <f>IF(F1250="S",SUMIFS('BG 2024'!G:G,'BG 2024'!B:B,'Clasificacion Balance '!D1250),0)</f>
        <v>0</v>
      </c>
      <c r="I1250" s="403">
        <f>IF(F1250="S",SUMIFS('[226]BG 2023'!J:J,'[226]BG 2023'!K:K,'Clasificacion Balance '!D1250),0)</f>
        <v>0</v>
      </c>
    </row>
    <row r="1251" spans="4:9">
      <c r="D1251" s="401">
        <v>1309023500801</v>
      </c>
      <c r="E1251" s="396">
        <f t="shared" si="23"/>
        <v>1</v>
      </c>
      <c r="F1251" s="397" t="s">
        <v>1461</v>
      </c>
      <c r="G1251" s="402" t="s">
        <v>2156</v>
      </c>
      <c r="H1251" s="403">
        <f>IF(F1251="S",SUMIFS('BG 2024'!G:G,'BG 2024'!B:B,'Clasificacion Balance '!D1251),0)</f>
        <v>0</v>
      </c>
      <c r="I1251" s="403">
        <f>IF(F1251="S",SUMIFS('[226]BG 2023'!J:J,'[226]BG 2023'!K:K,'Clasificacion Balance '!D1251),0)</f>
        <v>0</v>
      </c>
    </row>
    <row r="1252" spans="4:9">
      <c r="D1252" s="401">
        <v>130902350080101</v>
      </c>
      <c r="E1252" s="396">
        <f t="shared" si="23"/>
        <v>1</v>
      </c>
      <c r="F1252" s="397" t="s">
        <v>1465</v>
      </c>
      <c r="G1252" s="402" t="s">
        <v>2157</v>
      </c>
      <c r="H1252" s="403">
        <f>IF(F1252="S",SUMIFS('BG 2024'!G:G,'BG 2024'!B:B,'Clasificacion Balance '!D1252),0)</f>
        <v>0</v>
      </c>
      <c r="I1252" s="403" t="e">
        <f>IF(F1252="S",SUMIFS('[226]BG 2023'!J:J,'[226]BG 2023'!K:K,'Clasificacion Balance '!D1252),0)</f>
        <v>#VALUE!</v>
      </c>
    </row>
    <row r="1253" spans="4:9">
      <c r="D1253" s="401">
        <v>130902350080199</v>
      </c>
      <c r="E1253" s="396">
        <f t="shared" si="23"/>
        <v>1</v>
      </c>
      <c r="F1253" s="397" t="s">
        <v>1465</v>
      </c>
      <c r="G1253" s="402" t="s">
        <v>2158</v>
      </c>
      <c r="H1253" s="403">
        <f>IF(F1253="S",SUMIFS('BG 2024'!G:G,'BG 2024'!B:B,'Clasificacion Balance '!D1253),0)</f>
        <v>0</v>
      </c>
      <c r="I1253" s="403" t="e">
        <f>IF(F1253="S",SUMIFS('[226]BG 2023'!J:J,'[226]BG 2023'!K:K,'Clasificacion Balance '!D1253),0)</f>
        <v>#VALUE!</v>
      </c>
    </row>
    <row r="1254" spans="4:9">
      <c r="D1254" s="401">
        <v>13090235009</v>
      </c>
      <c r="E1254" s="396">
        <f t="shared" si="23"/>
        <v>1</v>
      </c>
      <c r="F1254" s="397" t="s">
        <v>1461</v>
      </c>
      <c r="G1254" s="402" t="s">
        <v>2159</v>
      </c>
      <c r="H1254" s="403">
        <f>IF(F1254="S",SUMIFS('BG 2024'!G:G,'BG 2024'!B:B,'Clasificacion Balance '!D1254),0)</f>
        <v>0</v>
      </c>
      <c r="I1254" s="403">
        <f>IF(F1254="S",SUMIFS('[226]BG 2023'!J:J,'[226]BG 2023'!K:K,'Clasificacion Balance '!D1254),0)</f>
        <v>0</v>
      </c>
    </row>
    <row r="1255" spans="4:9">
      <c r="D1255" s="401">
        <v>1309023500901</v>
      </c>
      <c r="E1255" s="396">
        <f t="shared" si="23"/>
        <v>1</v>
      </c>
      <c r="F1255" s="397" t="s">
        <v>1461</v>
      </c>
      <c r="G1255" s="402" t="s">
        <v>2159</v>
      </c>
      <c r="H1255" s="403">
        <f>IF(F1255="S",SUMIFS('BG 2024'!G:G,'BG 2024'!B:B,'Clasificacion Balance '!D1255),0)</f>
        <v>0</v>
      </c>
      <c r="I1255" s="403">
        <f>IF(F1255="S",SUMIFS('[226]BG 2023'!J:J,'[226]BG 2023'!K:K,'Clasificacion Balance '!D1255),0)</f>
        <v>0</v>
      </c>
    </row>
    <row r="1256" spans="4:9">
      <c r="D1256" s="401">
        <v>130902350090101</v>
      </c>
      <c r="E1256" s="396">
        <f t="shared" si="23"/>
        <v>1</v>
      </c>
      <c r="F1256" s="397" t="s">
        <v>1465</v>
      </c>
      <c r="G1256" s="402" t="s">
        <v>2160</v>
      </c>
      <c r="H1256" s="403">
        <f>IF(F1256="S",SUMIFS('BG 2024'!G:G,'BG 2024'!B:B,'Clasificacion Balance '!D1256),0)</f>
        <v>0</v>
      </c>
      <c r="I1256" s="403" t="e">
        <f>IF(F1256="S",SUMIFS('[226]BG 2023'!J:J,'[226]BG 2023'!K:K,'Clasificacion Balance '!D1256),0)</f>
        <v>#VALUE!</v>
      </c>
    </row>
    <row r="1257" spans="4:9">
      <c r="D1257" s="401">
        <v>130902350090199</v>
      </c>
      <c r="E1257" s="396">
        <f t="shared" si="23"/>
        <v>1</v>
      </c>
      <c r="F1257" s="397" t="s">
        <v>1465</v>
      </c>
      <c r="G1257" s="402" t="s">
        <v>2161</v>
      </c>
      <c r="H1257" s="403">
        <f>IF(F1257="S",SUMIFS('BG 2024'!G:G,'BG 2024'!B:B,'Clasificacion Balance '!D1257),0)</f>
        <v>0</v>
      </c>
      <c r="I1257" s="403" t="e">
        <f>IF(F1257="S",SUMIFS('[226]BG 2023'!J:J,'[226]BG 2023'!K:K,'Clasificacion Balance '!D1257),0)</f>
        <v>#VALUE!</v>
      </c>
    </row>
    <row r="1258" spans="4:9">
      <c r="D1258" s="401">
        <v>13090235010</v>
      </c>
      <c r="E1258" s="396">
        <f t="shared" si="23"/>
        <v>1</v>
      </c>
      <c r="F1258" s="397" t="s">
        <v>1461</v>
      </c>
      <c r="G1258" s="402" t="s">
        <v>2162</v>
      </c>
      <c r="H1258" s="403">
        <f>IF(F1258="S",SUMIFS('BG 2024'!G:G,'BG 2024'!B:B,'Clasificacion Balance '!D1258),0)</f>
        <v>0</v>
      </c>
      <c r="I1258" s="403">
        <f>IF(F1258="S",SUMIFS('[226]BG 2023'!J:J,'[226]BG 2023'!K:K,'Clasificacion Balance '!D1258),0)</f>
        <v>0</v>
      </c>
    </row>
    <row r="1259" spans="4:9">
      <c r="D1259" s="401">
        <v>1309023501001</v>
      </c>
      <c r="E1259" s="396">
        <f t="shared" si="23"/>
        <v>1</v>
      </c>
      <c r="F1259" s="397" t="s">
        <v>1461</v>
      </c>
      <c r="G1259" s="402" t="s">
        <v>2162</v>
      </c>
      <c r="H1259" s="403">
        <f>IF(F1259="S",SUMIFS('BG 2024'!G:G,'BG 2024'!B:B,'Clasificacion Balance '!D1259),0)</f>
        <v>0</v>
      </c>
      <c r="I1259" s="403">
        <f>IF(F1259="S",SUMIFS('[226]BG 2023'!J:J,'[226]BG 2023'!K:K,'Clasificacion Balance '!D1259),0)</f>
        <v>0</v>
      </c>
    </row>
    <row r="1260" spans="4:9">
      <c r="D1260" s="401">
        <v>130902350100101</v>
      </c>
      <c r="E1260" s="396">
        <f t="shared" si="23"/>
        <v>1</v>
      </c>
      <c r="F1260" s="397" t="s">
        <v>1465</v>
      </c>
      <c r="G1260" s="402" t="s">
        <v>2163</v>
      </c>
      <c r="H1260" s="403">
        <f>IF(F1260="S",SUMIFS('BG 2024'!G:G,'BG 2024'!B:B,'Clasificacion Balance '!D1260),0)</f>
        <v>0</v>
      </c>
      <c r="I1260" s="403" t="e">
        <f>IF(F1260="S",SUMIFS('[226]BG 2023'!J:J,'[226]BG 2023'!K:K,'Clasificacion Balance '!D1260),0)</f>
        <v>#VALUE!</v>
      </c>
    </row>
    <row r="1261" spans="4:9">
      <c r="D1261" s="401">
        <v>130902350100199</v>
      </c>
      <c r="E1261" s="396">
        <f t="shared" si="23"/>
        <v>1</v>
      </c>
      <c r="F1261" s="397" t="s">
        <v>1465</v>
      </c>
      <c r="G1261" s="402" t="s">
        <v>2164</v>
      </c>
      <c r="H1261" s="403">
        <f>IF(F1261="S",SUMIFS('BG 2024'!G:G,'BG 2024'!B:B,'Clasificacion Balance '!D1261),0)</f>
        <v>0</v>
      </c>
      <c r="I1261" s="403" t="e">
        <f>IF(F1261="S",SUMIFS('[226]BG 2023'!J:J,'[226]BG 2023'!K:K,'Clasificacion Balance '!D1261),0)</f>
        <v>#VALUE!</v>
      </c>
    </row>
    <row r="1262" spans="4:9">
      <c r="D1262" s="401">
        <v>13090235011</v>
      </c>
      <c r="E1262" s="396">
        <f t="shared" si="23"/>
        <v>1</v>
      </c>
      <c r="F1262" s="397" t="s">
        <v>1461</v>
      </c>
      <c r="G1262" s="402" t="s">
        <v>2165</v>
      </c>
      <c r="H1262" s="403">
        <f>IF(F1262="S",SUMIFS('BG 2024'!G:G,'BG 2024'!B:B,'Clasificacion Balance '!D1262),0)</f>
        <v>0</v>
      </c>
      <c r="I1262" s="403">
        <f>IF(F1262="S",SUMIFS('[226]BG 2023'!J:J,'[226]BG 2023'!K:K,'Clasificacion Balance '!D1262),0)</f>
        <v>0</v>
      </c>
    </row>
    <row r="1263" spans="4:9">
      <c r="D1263" s="401">
        <v>1309023501101</v>
      </c>
      <c r="E1263" s="396">
        <f t="shared" si="23"/>
        <v>1</v>
      </c>
      <c r="F1263" s="397" t="s">
        <v>1461</v>
      </c>
      <c r="G1263" s="402" t="s">
        <v>2165</v>
      </c>
      <c r="H1263" s="403">
        <f>IF(F1263="S",SUMIFS('BG 2024'!G:G,'BG 2024'!B:B,'Clasificacion Balance '!D1263),0)</f>
        <v>0</v>
      </c>
      <c r="I1263" s="403">
        <f>IF(F1263="S",SUMIFS('[226]BG 2023'!J:J,'[226]BG 2023'!K:K,'Clasificacion Balance '!D1263),0)</f>
        <v>0</v>
      </c>
    </row>
    <row r="1264" spans="4:9">
      <c r="D1264" s="401">
        <v>130902350110101</v>
      </c>
      <c r="E1264" s="396">
        <f t="shared" si="23"/>
        <v>1</v>
      </c>
      <c r="F1264" s="397" t="s">
        <v>1465</v>
      </c>
      <c r="G1264" s="402" t="s">
        <v>2166</v>
      </c>
      <c r="H1264" s="403">
        <f>IF(F1264="S",SUMIFS('BG 2024'!G:G,'BG 2024'!B:B,'Clasificacion Balance '!D1264),0)</f>
        <v>0</v>
      </c>
      <c r="I1264" s="403" t="e">
        <f>IF(F1264="S",SUMIFS('[226]BG 2023'!J:J,'[226]BG 2023'!K:K,'Clasificacion Balance '!D1264),0)</f>
        <v>#VALUE!</v>
      </c>
    </row>
    <row r="1265" spans="4:10" s="409" customFormat="1">
      <c r="D1265" s="395">
        <v>130902350110199</v>
      </c>
      <c r="E1265" s="396">
        <f t="shared" si="23"/>
        <v>1</v>
      </c>
      <c r="F1265" s="397" t="s">
        <v>1465</v>
      </c>
      <c r="G1265" s="398" t="s">
        <v>2167</v>
      </c>
      <c r="H1265" s="403">
        <f>IF(F1265="S",SUMIFS('BG 2024'!G:G,'BG 2024'!B:B,'Clasificacion Balance '!D1265),0)</f>
        <v>0</v>
      </c>
      <c r="I1265" s="403" t="e">
        <f>IF(F1265="S",SUMIFS('[226]BG 2023'!J:J,'[226]BG 2023'!K:K,'Clasificacion Balance '!D1265),0)</f>
        <v>#VALUE!</v>
      </c>
      <c r="J1265" s="408"/>
    </row>
    <row r="1266" spans="4:10" s="409" customFormat="1">
      <c r="D1266" s="395">
        <v>13090235012</v>
      </c>
      <c r="E1266" s="396">
        <f t="shared" si="23"/>
        <v>1</v>
      </c>
      <c r="F1266" s="397" t="s">
        <v>1461</v>
      </c>
      <c r="G1266" s="398" t="s">
        <v>2168</v>
      </c>
      <c r="H1266" s="403">
        <f>IF(F1266="S",SUMIFS('BG 2024'!G:G,'BG 2024'!B:B,'Clasificacion Balance '!D1266),0)</f>
        <v>0</v>
      </c>
      <c r="I1266" s="403">
        <f>IF(F1266="S",SUMIFS('[226]BG 2023'!J:J,'[226]BG 2023'!K:K,'Clasificacion Balance '!D1266),0)</f>
        <v>0</v>
      </c>
      <c r="J1266" s="408"/>
    </row>
    <row r="1267" spans="4:10" s="409" customFormat="1">
      <c r="D1267" s="395">
        <v>1309023501201</v>
      </c>
      <c r="E1267" s="396">
        <f t="shared" si="23"/>
        <v>1</v>
      </c>
      <c r="F1267" s="397" t="s">
        <v>1461</v>
      </c>
      <c r="G1267" s="398" t="s">
        <v>2168</v>
      </c>
      <c r="H1267" s="403">
        <f>IF(F1267="S",SUMIFS('BG 2024'!G:G,'BG 2024'!B:B,'Clasificacion Balance '!D1267),0)</f>
        <v>0</v>
      </c>
      <c r="I1267" s="403">
        <f>IF(F1267="S",SUMIFS('[226]BG 2023'!J:J,'[226]BG 2023'!K:K,'Clasificacion Balance '!D1267),0)</f>
        <v>0</v>
      </c>
      <c r="J1267" s="408"/>
    </row>
    <row r="1268" spans="4:10" s="409" customFormat="1">
      <c r="D1268" s="395">
        <v>130902350120101</v>
      </c>
      <c r="E1268" s="396">
        <f t="shared" si="23"/>
        <v>1</v>
      </c>
      <c r="F1268" s="397" t="s">
        <v>1465</v>
      </c>
      <c r="G1268" s="398" t="s">
        <v>2169</v>
      </c>
      <c r="H1268" s="403">
        <f>IF(F1268="S",SUMIFS('BG 2024'!G:G,'BG 2024'!B:B,'Clasificacion Balance '!D1268),0)</f>
        <v>0</v>
      </c>
      <c r="I1268" s="403" t="e">
        <f>IF(F1268="S",SUMIFS('[226]BG 2023'!J:J,'[226]BG 2023'!K:K,'Clasificacion Balance '!D1268),0)</f>
        <v>#VALUE!</v>
      </c>
      <c r="J1268" s="408"/>
    </row>
    <row r="1269" spans="4:10" s="409" customFormat="1">
      <c r="D1269" s="395">
        <v>130902350120199</v>
      </c>
      <c r="E1269" s="396">
        <f t="shared" si="23"/>
        <v>1</v>
      </c>
      <c r="F1269" s="397" t="s">
        <v>1465</v>
      </c>
      <c r="G1269" s="398" t="s">
        <v>2170</v>
      </c>
      <c r="H1269" s="403">
        <f>IF(F1269="S",SUMIFS('BG 2024'!G:G,'BG 2024'!B:B,'Clasificacion Balance '!D1269),0)</f>
        <v>0</v>
      </c>
      <c r="I1269" s="403" t="e">
        <f>IF(F1269="S",SUMIFS('[226]BG 2023'!J:J,'[226]BG 2023'!K:K,'Clasificacion Balance '!D1269),0)</f>
        <v>#VALUE!</v>
      </c>
      <c r="J1269" s="408"/>
    </row>
    <row r="1270" spans="4:10">
      <c r="D1270" s="401">
        <v>14</v>
      </c>
      <c r="E1270" s="396">
        <f t="shared" si="23"/>
        <v>1</v>
      </c>
      <c r="F1270" s="397" t="s">
        <v>1461</v>
      </c>
      <c r="G1270" s="402" t="s">
        <v>969</v>
      </c>
      <c r="H1270" s="403">
        <f>IF(F1270="S",SUMIFS('BG 2024'!G:G,'BG 2024'!B:B,'Clasificacion Balance '!D1270),0)</f>
        <v>0</v>
      </c>
      <c r="I1270" s="403">
        <f>IF(F1270="S",SUMIFS('[226]BG 2023'!J:J,'[226]BG 2023'!K:K,'Clasificacion Balance '!D1270),0)</f>
        <v>0</v>
      </c>
    </row>
    <row r="1271" spans="4:10" s="409" customFormat="1">
      <c r="D1271" s="395">
        <v>14010</v>
      </c>
      <c r="E1271" s="396">
        <f t="shared" si="23"/>
        <v>1</v>
      </c>
      <c r="F1271" s="397" t="s">
        <v>1461</v>
      </c>
      <c r="G1271" s="398" t="s">
        <v>970</v>
      </c>
      <c r="H1271" s="403">
        <f>IF(F1271="S",SUMIFS('BG 2024'!G:G,'BG 2024'!B:B,'Clasificacion Balance '!D1271),0)</f>
        <v>0</v>
      </c>
      <c r="I1271" s="403">
        <f>IF(F1271="S",SUMIFS('[226]BG 2023'!J:J,'[226]BG 2023'!K:K,'Clasificacion Balance '!D1271),0)</f>
        <v>0</v>
      </c>
      <c r="J1271" s="408"/>
    </row>
    <row r="1272" spans="4:10" s="409" customFormat="1">
      <c r="D1272" s="395">
        <v>14010237</v>
      </c>
      <c r="E1272" s="396">
        <f t="shared" si="23"/>
        <v>1</v>
      </c>
      <c r="F1272" s="397" t="s">
        <v>1461</v>
      </c>
      <c r="G1272" s="398" t="s">
        <v>971</v>
      </c>
      <c r="H1272" s="403">
        <f>IF(F1272="S",SUMIFS('BG 2024'!G:G,'BG 2024'!B:B,'Clasificacion Balance '!D1272),0)</f>
        <v>0</v>
      </c>
      <c r="I1272" s="403">
        <f>IF(F1272="S",SUMIFS('[226]BG 2023'!J:J,'[226]BG 2023'!K:K,'Clasificacion Balance '!D1272),0)</f>
        <v>0</v>
      </c>
      <c r="J1272" s="408"/>
    </row>
    <row r="1273" spans="4:10" s="409" customFormat="1">
      <c r="D1273" s="395">
        <v>14010237001</v>
      </c>
      <c r="E1273" s="396">
        <f t="shared" si="23"/>
        <v>1</v>
      </c>
      <c r="F1273" s="397" t="s">
        <v>1461</v>
      </c>
      <c r="G1273" s="398" t="s">
        <v>2171</v>
      </c>
      <c r="H1273" s="403">
        <f>IF(F1273="S",SUMIFS('BG 2024'!G:G,'BG 2024'!B:B,'Clasificacion Balance '!D1273),0)</f>
        <v>0</v>
      </c>
      <c r="I1273" s="403">
        <f>IF(F1273="S",SUMIFS('[226]BG 2023'!J:J,'[226]BG 2023'!K:K,'Clasificacion Balance '!D1273),0)</f>
        <v>0</v>
      </c>
      <c r="J1273" s="408"/>
    </row>
    <row r="1274" spans="4:10" s="409" customFormat="1">
      <c r="D1274" s="395">
        <v>1401023700101</v>
      </c>
      <c r="E1274" s="396">
        <f t="shared" si="23"/>
        <v>1</v>
      </c>
      <c r="F1274" s="397" t="s">
        <v>1461</v>
      </c>
      <c r="G1274" s="398" t="s">
        <v>2171</v>
      </c>
      <c r="H1274" s="403">
        <f>IF(F1274="S",SUMIFS('BG 2024'!G:G,'BG 2024'!B:B,'Clasificacion Balance '!D1274),0)</f>
        <v>0</v>
      </c>
      <c r="I1274" s="403">
        <f>IF(F1274="S",SUMIFS('[226]BG 2023'!J:J,'[226]BG 2023'!K:K,'Clasificacion Balance '!D1274),0)</f>
        <v>0</v>
      </c>
      <c r="J1274" s="408"/>
    </row>
    <row r="1275" spans="4:10" s="409" customFormat="1">
      <c r="D1275" s="395">
        <v>140102370010101</v>
      </c>
      <c r="E1275" s="396">
        <f t="shared" si="23"/>
        <v>1</v>
      </c>
      <c r="F1275" s="397" t="s">
        <v>1465</v>
      </c>
      <c r="G1275" s="398" t="s">
        <v>2172</v>
      </c>
      <c r="H1275" s="403">
        <f>IF(F1275="S",SUMIFS('BG 2024'!G:G,'BG 2024'!B:B,'Clasificacion Balance '!D1275),0)</f>
        <v>0</v>
      </c>
      <c r="I1275" s="403" t="e">
        <f>IF(F1275="S",SUMIFS('[226]BG 2023'!J:J,'[226]BG 2023'!K:K,'Clasificacion Balance '!D1275),0)</f>
        <v>#VALUE!</v>
      </c>
      <c r="J1275" s="408"/>
    </row>
    <row r="1276" spans="4:10" s="409" customFormat="1">
      <c r="D1276" s="395">
        <v>140102370010199</v>
      </c>
      <c r="E1276" s="396">
        <f t="shared" si="23"/>
        <v>1</v>
      </c>
      <c r="F1276" s="397" t="s">
        <v>1465</v>
      </c>
      <c r="G1276" s="398" t="s">
        <v>2173</v>
      </c>
      <c r="H1276" s="403">
        <f>IF(F1276="S",SUMIFS('BG 2024'!G:G,'BG 2024'!B:B,'Clasificacion Balance '!D1276),0)</f>
        <v>0</v>
      </c>
      <c r="I1276" s="403" t="e">
        <f>IF(F1276="S",SUMIFS('[226]BG 2023'!J:J,'[226]BG 2023'!K:K,'Clasificacion Balance '!D1276),0)</f>
        <v>#VALUE!</v>
      </c>
      <c r="J1276" s="408"/>
    </row>
    <row r="1277" spans="4:10">
      <c r="D1277" s="401">
        <v>14010237002</v>
      </c>
      <c r="E1277" s="396">
        <f t="shared" si="23"/>
        <v>1</v>
      </c>
      <c r="F1277" s="397" t="s">
        <v>1461</v>
      </c>
      <c r="G1277" s="402" t="s">
        <v>2174</v>
      </c>
      <c r="H1277" s="403">
        <f>IF(F1277="S",SUMIFS('BG 2024'!G:G,'BG 2024'!B:B,'Clasificacion Balance '!D1277),0)</f>
        <v>0</v>
      </c>
      <c r="I1277" s="403">
        <f>IF(F1277="S",SUMIFS('[226]BG 2023'!J:J,'[226]BG 2023'!K:K,'Clasificacion Balance '!D1277),0)</f>
        <v>0</v>
      </c>
    </row>
    <row r="1278" spans="4:10">
      <c r="D1278" s="401">
        <v>1401023700201</v>
      </c>
      <c r="E1278" s="396">
        <f t="shared" si="23"/>
        <v>1</v>
      </c>
      <c r="F1278" s="397" t="s">
        <v>1461</v>
      </c>
      <c r="G1278" s="402" t="s">
        <v>2174</v>
      </c>
      <c r="H1278" s="403">
        <f>IF(F1278="S",SUMIFS('BG 2024'!G:G,'BG 2024'!B:B,'Clasificacion Balance '!D1278),0)</f>
        <v>0</v>
      </c>
      <c r="I1278" s="403">
        <f>IF(F1278="S",SUMIFS('[226]BG 2023'!J:J,'[226]BG 2023'!K:K,'Clasificacion Balance '!D1278),0)</f>
        <v>0</v>
      </c>
    </row>
    <row r="1279" spans="4:10">
      <c r="D1279" s="401">
        <v>140102370020101</v>
      </c>
      <c r="E1279" s="396">
        <f t="shared" si="23"/>
        <v>1</v>
      </c>
      <c r="F1279" s="397" t="s">
        <v>1465</v>
      </c>
      <c r="G1279" s="402" t="s">
        <v>2175</v>
      </c>
      <c r="H1279" s="403">
        <f>IF(F1279="S",SUMIFS('BG 2024'!G:G,'BG 2024'!B:B,'Clasificacion Balance '!D1279),0)</f>
        <v>0</v>
      </c>
      <c r="I1279" s="403" t="e">
        <f>IF(F1279="S",SUMIFS('[226]BG 2023'!J:J,'[226]BG 2023'!K:K,'Clasificacion Balance '!D1279),0)</f>
        <v>#VALUE!</v>
      </c>
    </row>
    <row r="1280" spans="4:10">
      <c r="D1280" s="401">
        <v>140102370020199</v>
      </c>
      <c r="E1280" s="396">
        <f t="shared" si="23"/>
        <v>1</v>
      </c>
      <c r="F1280" s="397" t="s">
        <v>1465</v>
      </c>
      <c r="G1280" s="402" t="s">
        <v>2176</v>
      </c>
      <c r="H1280" s="403">
        <f>IF(F1280="S",SUMIFS('BG 2024'!G:G,'BG 2024'!B:B,'Clasificacion Balance '!D1280),0)</f>
        <v>0</v>
      </c>
      <c r="I1280" s="403" t="e">
        <f>IF(F1280="S",SUMIFS('[226]BG 2023'!J:J,'[226]BG 2023'!K:K,'Clasificacion Balance '!D1280),0)</f>
        <v>#VALUE!</v>
      </c>
    </row>
    <row r="1281" spans="4:10">
      <c r="D1281" s="401">
        <v>14010237003</v>
      </c>
      <c r="E1281" s="396">
        <f t="shared" si="23"/>
        <v>1</v>
      </c>
      <c r="F1281" s="397" t="s">
        <v>1461</v>
      </c>
      <c r="G1281" s="402" t="s">
        <v>2177</v>
      </c>
      <c r="H1281" s="403">
        <f>IF(F1281="S",SUMIFS('BG 2024'!G:G,'BG 2024'!B:B,'Clasificacion Balance '!D1281),0)</f>
        <v>0</v>
      </c>
      <c r="I1281" s="403">
        <f>IF(F1281="S",SUMIFS('[226]BG 2023'!J:J,'[226]BG 2023'!K:K,'Clasificacion Balance '!D1281),0)</f>
        <v>0</v>
      </c>
    </row>
    <row r="1282" spans="4:10">
      <c r="D1282" s="401">
        <v>1401023700301</v>
      </c>
      <c r="E1282" s="396">
        <f t="shared" si="23"/>
        <v>1</v>
      </c>
      <c r="F1282" s="397" t="s">
        <v>1461</v>
      </c>
      <c r="G1282" s="402" t="s">
        <v>2177</v>
      </c>
      <c r="H1282" s="403">
        <f>IF(F1282="S",SUMIFS('BG 2024'!G:G,'BG 2024'!B:B,'Clasificacion Balance '!D1282),0)</f>
        <v>0</v>
      </c>
      <c r="I1282" s="403">
        <f>IF(F1282="S",SUMIFS('[226]BG 2023'!J:J,'[226]BG 2023'!K:K,'Clasificacion Balance '!D1282),0)</f>
        <v>0</v>
      </c>
    </row>
    <row r="1283" spans="4:10">
      <c r="D1283" s="401">
        <v>140102370030101</v>
      </c>
      <c r="E1283" s="396">
        <f t="shared" si="23"/>
        <v>1</v>
      </c>
      <c r="F1283" s="397" t="s">
        <v>1465</v>
      </c>
      <c r="G1283" s="402" t="s">
        <v>2178</v>
      </c>
      <c r="H1283" s="403">
        <f>IF(F1283="S",SUMIFS('BG 2024'!G:G,'BG 2024'!B:B,'Clasificacion Balance '!D1283),0)</f>
        <v>0</v>
      </c>
      <c r="I1283" s="403" t="e">
        <f>IF(F1283="S",SUMIFS('[226]BG 2023'!J:J,'[226]BG 2023'!K:K,'Clasificacion Balance '!D1283),0)</f>
        <v>#VALUE!</v>
      </c>
    </row>
    <row r="1284" spans="4:10">
      <c r="D1284" s="401">
        <v>140102370030199</v>
      </c>
      <c r="E1284" s="396">
        <f t="shared" si="23"/>
        <v>1</v>
      </c>
      <c r="F1284" s="397" t="s">
        <v>1465</v>
      </c>
      <c r="G1284" s="402" t="s">
        <v>2179</v>
      </c>
      <c r="H1284" s="403">
        <f>IF(F1284="S",SUMIFS('BG 2024'!G:G,'BG 2024'!B:B,'Clasificacion Balance '!D1284),0)</f>
        <v>0</v>
      </c>
      <c r="I1284" s="403" t="e">
        <f>IF(F1284="S",SUMIFS('[226]BG 2023'!J:J,'[226]BG 2023'!K:K,'Clasificacion Balance '!D1284),0)</f>
        <v>#VALUE!</v>
      </c>
    </row>
    <row r="1285" spans="4:10">
      <c r="D1285" s="401">
        <v>14010237004</v>
      </c>
      <c r="E1285" s="396">
        <f t="shared" si="23"/>
        <v>1</v>
      </c>
      <c r="F1285" s="397" t="s">
        <v>1461</v>
      </c>
      <c r="G1285" s="402" t="s">
        <v>972</v>
      </c>
      <c r="H1285" s="403">
        <f>IF(F1285="S",SUMIFS('BG 2024'!G:G,'BG 2024'!B:B,'Clasificacion Balance '!D1285),0)</f>
        <v>0</v>
      </c>
      <c r="I1285" s="403">
        <f>IF(F1285="S",SUMIFS('[226]BG 2023'!J:J,'[226]BG 2023'!K:K,'Clasificacion Balance '!D1285),0)</f>
        <v>0</v>
      </c>
    </row>
    <row r="1286" spans="4:10">
      <c r="D1286" s="401">
        <v>1401023700401</v>
      </c>
      <c r="E1286" s="396">
        <f t="shared" si="23"/>
        <v>1</v>
      </c>
      <c r="F1286" s="397" t="s">
        <v>1461</v>
      </c>
      <c r="G1286" s="402" t="s">
        <v>972</v>
      </c>
      <c r="H1286" s="403">
        <f>IF(F1286="S",SUMIFS('BG 2024'!G:G,'BG 2024'!B:B,'Clasificacion Balance '!D1286),0)</f>
        <v>0</v>
      </c>
      <c r="I1286" s="403">
        <f>IF(F1286="S",SUMIFS('[226]BG 2023'!J:J,'[226]BG 2023'!K:K,'Clasificacion Balance '!D1286),0)</f>
        <v>0</v>
      </c>
    </row>
    <row r="1287" spans="4:10">
      <c r="D1287" s="401">
        <v>140102370040101</v>
      </c>
      <c r="E1287" s="396">
        <f t="shared" si="23"/>
        <v>1</v>
      </c>
      <c r="F1287" s="397" t="s">
        <v>1465</v>
      </c>
      <c r="G1287" s="402" t="s">
        <v>2180</v>
      </c>
      <c r="H1287" s="403">
        <f>IF(F1287="S",SUMIFS('BG 2024'!G:G,'BG 2024'!B:B,'Clasificacion Balance '!D1287),0)</f>
        <v>0</v>
      </c>
      <c r="I1287" s="403" t="e">
        <f>IF(F1287="S",SUMIFS('[226]BG 2023'!J:J,'[226]BG 2023'!K:K,'Clasificacion Balance '!D1287),0)</f>
        <v>#VALUE!</v>
      </c>
    </row>
    <row r="1288" spans="4:10">
      <c r="D1288" s="401">
        <v>140102370040199</v>
      </c>
      <c r="E1288" s="396">
        <f t="shared" ref="E1288:E1314" si="24">+COUNTIF($D:$D,D1288)</f>
        <v>1</v>
      </c>
      <c r="F1288" s="397" t="s">
        <v>1465</v>
      </c>
      <c r="G1288" s="402" t="s">
        <v>973</v>
      </c>
      <c r="H1288" s="403">
        <f>IF(F1288="S",SUMIFS('BG 2024'!G:G,'BG 2024'!B:B,'Clasificacion Balance '!D1288),0)</f>
        <v>54615455</v>
      </c>
      <c r="I1288" s="403" t="e">
        <f>IF(F1288="S",SUMIFS('[226]BG 2023'!J:J,'[226]BG 2023'!K:K,'Clasificacion Balance '!D1288),0)</f>
        <v>#VALUE!</v>
      </c>
      <c r="J1288" s="391" t="s">
        <v>253</v>
      </c>
    </row>
    <row r="1289" spans="4:10">
      <c r="D1289" s="401">
        <v>14010237005</v>
      </c>
      <c r="E1289" s="396">
        <f t="shared" si="24"/>
        <v>1</v>
      </c>
      <c r="F1289" s="397" t="s">
        <v>1461</v>
      </c>
      <c r="G1289" s="402" t="s">
        <v>609</v>
      </c>
      <c r="H1289" s="403">
        <f>IF(F1289="S",SUMIFS('BG 2024'!G:G,'BG 2024'!B:B,'Clasificacion Balance '!D1289),0)</f>
        <v>0</v>
      </c>
      <c r="I1289" s="403">
        <f>IF(F1289="S",SUMIFS('[226]BG 2023'!J:J,'[226]BG 2023'!K:K,'Clasificacion Balance '!D1289),0)</f>
        <v>0</v>
      </c>
    </row>
    <row r="1290" spans="4:10">
      <c r="D1290" s="401">
        <v>1401023700501</v>
      </c>
      <c r="E1290" s="396">
        <f t="shared" si="24"/>
        <v>1</v>
      </c>
      <c r="F1290" s="397" t="s">
        <v>1461</v>
      </c>
      <c r="G1290" s="402" t="s">
        <v>609</v>
      </c>
      <c r="H1290" s="403">
        <f>IF(F1290="S",SUMIFS('BG 2024'!G:G,'BG 2024'!B:B,'Clasificacion Balance '!D1290),0)</f>
        <v>0</v>
      </c>
      <c r="I1290" s="403">
        <f>IF(F1290="S",SUMIFS('[226]BG 2023'!J:J,'[226]BG 2023'!K:K,'Clasificacion Balance '!D1290),0)</f>
        <v>0</v>
      </c>
    </row>
    <row r="1291" spans="4:10">
      <c r="D1291" s="401">
        <v>140102370050101</v>
      </c>
      <c r="E1291" s="396">
        <f t="shared" si="24"/>
        <v>1</v>
      </c>
      <c r="F1291" s="397" t="s">
        <v>1465</v>
      </c>
      <c r="G1291" s="402" t="s">
        <v>974</v>
      </c>
      <c r="H1291" s="403">
        <f>IF(F1291="S",SUMIFS('BG 2024'!G:G,'BG 2024'!B:B,'Clasificacion Balance '!D1291),0)</f>
        <v>93054178</v>
      </c>
      <c r="I1291" s="403" t="e">
        <f>IF(F1291="S",SUMIFS('[226]BG 2023'!J:J,'[226]BG 2023'!K:K,'Clasificacion Balance '!D1291),0)</f>
        <v>#VALUE!</v>
      </c>
      <c r="J1291" s="391" t="s">
        <v>253</v>
      </c>
    </row>
    <row r="1292" spans="4:10">
      <c r="D1292" s="401">
        <v>140102370050199</v>
      </c>
      <c r="E1292" s="396">
        <f t="shared" si="24"/>
        <v>1</v>
      </c>
      <c r="F1292" s="397" t="s">
        <v>1465</v>
      </c>
      <c r="G1292" s="402" t="s">
        <v>2181</v>
      </c>
      <c r="H1292" s="403">
        <f>IF(F1292="S",SUMIFS('BG 2024'!G:G,'BG 2024'!B:B,'Clasificacion Balance '!D1292),0)</f>
        <v>0</v>
      </c>
      <c r="I1292" s="403" t="e">
        <f>IF(F1292="S",SUMIFS('[226]BG 2023'!J:J,'[226]BG 2023'!K:K,'Clasificacion Balance '!D1292),0)</f>
        <v>#VALUE!</v>
      </c>
    </row>
    <row r="1293" spans="4:10">
      <c r="D1293" s="401">
        <v>14010237006</v>
      </c>
      <c r="E1293" s="396">
        <f t="shared" si="24"/>
        <v>1</v>
      </c>
      <c r="F1293" s="397" t="s">
        <v>1461</v>
      </c>
      <c r="G1293" s="402" t="s">
        <v>2182</v>
      </c>
      <c r="H1293" s="403">
        <f>IF(F1293="S",SUMIFS('BG 2024'!G:G,'BG 2024'!B:B,'Clasificacion Balance '!D1293),0)</f>
        <v>0</v>
      </c>
      <c r="I1293" s="403">
        <f>IF(F1293="S",SUMIFS('[226]BG 2023'!J:J,'[226]BG 2023'!K:K,'Clasificacion Balance '!D1293),0)</f>
        <v>0</v>
      </c>
    </row>
    <row r="1294" spans="4:10">
      <c r="D1294" s="401">
        <v>1401023700601</v>
      </c>
      <c r="E1294" s="396">
        <f t="shared" si="24"/>
        <v>1</v>
      </c>
      <c r="F1294" s="397" t="s">
        <v>1461</v>
      </c>
      <c r="G1294" s="402" t="s">
        <v>2182</v>
      </c>
      <c r="H1294" s="403">
        <f>IF(F1294="S",SUMIFS('BG 2024'!G:G,'BG 2024'!B:B,'Clasificacion Balance '!D1294),0)</f>
        <v>0</v>
      </c>
      <c r="I1294" s="403">
        <f>IF(F1294="S",SUMIFS('[226]BG 2023'!J:J,'[226]BG 2023'!K:K,'Clasificacion Balance '!D1294),0)</f>
        <v>0</v>
      </c>
    </row>
    <row r="1295" spans="4:10">
      <c r="D1295" s="401">
        <v>140102370060101</v>
      </c>
      <c r="E1295" s="396">
        <f t="shared" si="24"/>
        <v>1</v>
      </c>
      <c r="F1295" s="397" t="s">
        <v>1465</v>
      </c>
      <c r="G1295" s="402" t="s">
        <v>2183</v>
      </c>
      <c r="H1295" s="403">
        <f>IF(F1295="S",SUMIFS('BG 2024'!G:G,'BG 2024'!B:B,'Clasificacion Balance '!D1295),0)</f>
        <v>0</v>
      </c>
      <c r="I1295" s="403" t="e">
        <f>IF(F1295="S",SUMIFS('[226]BG 2023'!J:J,'[226]BG 2023'!K:K,'Clasificacion Balance '!D1295),0)</f>
        <v>#VALUE!</v>
      </c>
    </row>
    <row r="1296" spans="4:10">
      <c r="D1296" s="401">
        <v>140102370060199</v>
      </c>
      <c r="E1296" s="396">
        <f t="shared" si="24"/>
        <v>1</v>
      </c>
      <c r="F1296" s="397" t="s">
        <v>1465</v>
      </c>
      <c r="G1296" s="402" t="s">
        <v>2184</v>
      </c>
      <c r="H1296" s="403">
        <f>IF(F1296="S",SUMIFS('BG 2024'!G:G,'BG 2024'!B:B,'Clasificacion Balance '!D1296),0)</f>
        <v>0</v>
      </c>
      <c r="I1296" s="403" t="e">
        <f>IF(F1296="S",SUMIFS('[226]BG 2023'!J:J,'[226]BG 2023'!K:K,'Clasificacion Balance '!D1296),0)</f>
        <v>#VALUE!</v>
      </c>
    </row>
    <row r="1297" spans="4:10">
      <c r="D1297" s="401">
        <v>14010237007</v>
      </c>
      <c r="E1297" s="396">
        <f t="shared" si="24"/>
        <v>1</v>
      </c>
      <c r="F1297" s="397" t="s">
        <v>1461</v>
      </c>
      <c r="G1297" s="402" t="s">
        <v>2185</v>
      </c>
      <c r="H1297" s="403">
        <f>IF(F1297="S",SUMIFS('BG 2024'!G:G,'BG 2024'!B:B,'Clasificacion Balance '!D1297),0)</f>
        <v>0</v>
      </c>
      <c r="I1297" s="403">
        <f>IF(F1297="S",SUMIFS('[226]BG 2023'!J:J,'[226]BG 2023'!K:K,'Clasificacion Balance '!D1297),0)</f>
        <v>0</v>
      </c>
    </row>
    <row r="1298" spans="4:10">
      <c r="D1298" s="401">
        <v>1401023700701</v>
      </c>
      <c r="E1298" s="396">
        <f t="shared" si="24"/>
        <v>1</v>
      </c>
      <c r="F1298" s="397" t="s">
        <v>1461</v>
      </c>
      <c r="G1298" s="402" t="s">
        <v>2185</v>
      </c>
      <c r="H1298" s="403">
        <f>IF(F1298="S",SUMIFS('BG 2024'!G:G,'BG 2024'!B:B,'Clasificacion Balance '!D1298),0)</f>
        <v>0</v>
      </c>
      <c r="I1298" s="403">
        <f>IF(F1298="S",SUMIFS('[226]BG 2023'!J:J,'[226]BG 2023'!K:K,'Clasificacion Balance '!D1298),0)</f>
        <v>0</v>
      </c>
    </row>
    <row r="1299" spans="4:10">
      <c r="D1299" s="401">
        <v>140102370070101</v>
      </c>
      <c r="E1299" s="396">
        <f t="shared" si="24"/>
        <v>1</v>
      </c>
      <c r="F1299" s="397" t="s">
        <v>1465</v>
      </c>
      <c r="G1299" s="402" t="s">
        <v>2186</v>
      </c>
      <c r="H1299" s="403">
        <f>IF(F1299="S",SUMIFS('BG 2024'!G:G,'BG 2024'!B:B,'Clasificacion Balance '!D1299),0)</f>
        <v>0</v>
      </c>
      <c r="I1299" s="403" t="e">
        <f>IF(F1299="S",SUMIFS('[226]BG 2023'!J:J,'[226]BG 2023'!K:K,'Clasificacion Balance '!D1299),0)</f>
        <v>#VALUE!</v>
      </c>
    </row>
    <row r="1300" spans="4:10">
      <c r="D1300" s="401">
        <v>140102370070199</v>
      </c>
      <c r="E1300" s="396">
        <f t="shared" si="24"/>
        <v>1</v>
      </c>
      <c r="F1300" s="397" t="s">
        <v>1465</v>
      </c>
      <c r="G1300" s="402" t="s">
        <v>2187</v>
      </c>
      <c r="H1300" s="403">
        <f>IF(F1300="S",SUMIFS('BG 2024'!G:G,'BG 2024'!B:B,'Clasificacion Balance '!D1300),0)</f>
        <v>0</v>
      </c>
      <c r="I1300" s="403" t="e">
        <f>IF(F1300="S",SUMIFS('[226]BG 2023'!J:J,'[226]BG 2023'!K:K,'Clasificacion Balance '!D1300),0)</f>
        <v>#VALUE!</v>
      </c>
    </row>
    <row r="1301" spans="4:10">
      <c r="D1301" s="401">
        <v>14010237008</v>
      </c>
      <c r="E1301" s="396">
        <f t="shared" si="24"/>
        <v>1</v>
      </c>
      <c r="F1301" s="397" t="s">
        <v>1461</v>
      </c>
      <c r="G1301" s="402" t="s">
        <v>2188</v>
      </c>
      <c r="H1301" s="403">
        <f>IF(F1301="S",SUMIFS('BG 2024'!G:G,'BG 2024'!B:B,'Clasificacion Balance '!D1301),0)</f>
        <v>0</v>
      </c>
      <c r="I1301" s="403">
        <f>IF(F1301="S",SUMIFS('[226]BG 2023'!J:J,'[226]BG 2023'!K:K,'Clasificacion Balance '!D1301),0)</f>
        <v>0</v>
      </c>
    </row>
    <row r="1302" spans="4:10">
      <c r="D1302" s="401">
        <v>1401023700801</v>
      </c>
      <c r="E1302" s="396">
        <f t="shared" si="24"/>
        <v>1</v>
      </c>
      <c r="F1302" s="397" t="s">
        <v>1461</v>
      </c>
      <c r="G1302" s="402" t="s">
        <v>2188</v>
      </c>
      <c r="H1302" s="403">
        <f>IF(F1302="S",SUMIFS('BG 2024'!G:G,'BG 2024'!B:B,'Clasificacion Balance '!D1302),0)</f>
        <v>0</v>
      </c>
      <c r="I1302" s="403">
        <f>IF(F1302="S",SUMIFS('[226]BG 2023'!J:J,'[226]BG 2023'!K:K,'Clasificacion Balance '!D1302),0)</f>
        <v>0</v>
      </c>
    </row>
    <row r="1303" spans="4:10">
      <c r="D1303" s="401">
        <v>140102370080101</v>
      </c>
      <c r="E1303" s="396">
        <f t="shared" si="24"/>
        <v>1</v>
      </c>
      <c r="F1303" s="397" t="s">
        <v>1465</v>
      </c>
      <c r="G1303" s="402" t="s">
        <v>2189</v>
      </c>
      <c r="H1303" s="403">
        <f>IF(F1303="S",SUMIFS('BG 2024'!G:G,'BG 2024'!B:B,'Clasificacion Balance '!D1303),0)</f>
        <v>0</v>
      </c>
      <c r="I1303" s="403" t="e">
        <f>IF(F1303="S",SUMIFS('[226]BG 2023'!J:J,'[226]BG 2023'!K:K,'Clasificacion Balance '!D1303),0)</f>
        <v>#VALUE!</v>
      </c>
    </row>
    <row r="1304" spans="4:10" s="409" customFormat="1">
      <c r="D1304" s="395">
        <v>140102370080199</v>
      </c>
      <c r="E1304" s="396">
        <f t="shared" si="24"/>
        <v>1</v>
      </c>
      <c r="F1304" s="397" t="s">
        <v>1465</v>
      </c>
      <c r="G1304" s="398" t="s">
        <v>2190</v>
      </c>
      <c r="H1304" s="403">
        <f>IF(F1304="S",SUMIFS('BG 2024'!G:G,'BG 2024'!B:B,'Clasificacion Balance '!D1304),0)</f>
        <v>0</v>
      </c>
      <c r="I1304" s="403" t="e">
        <f>IF(F1304="S",SUMIFS('[226]BG 2023'!J:J,'[226]BG 2023'!K:K,'Clasificacion Balance '!D1304),0)</f>
        <v>#VALUE!</v>
      </c>
      <c r="J1304" s="408"/>
    </row>
    <row r="1305" spans="4:10" s="409" customFormat="1">
      <c r="D1305" s="395">
        <v>14010237009</v>
      </c>
      <c r="E1305" s="396">
        <f t="shared" si="24"/>
        <v>1</v>
      </c>
      <c r="F1305" s="397" t="s">
        <v>1461</v>
      </c>
      <c r="G1305" s="398" t="s">
        <v>2191</v>
      </c>
      <c r="H1305" s="403">
        <f>IF(F1305="S",SUMIFS('BG 2024'!G:G,'BG 2024'!B:B,'Clasificacion Balance '!D1305),0)</f>
        <v>0</v>
      </c>
      <c r="I1305" s="403">
        <f>IF(F1305="S",SUMIFS('[226]BG 2023'!J:J,'[226]BG 2023'!K:K,'Clasificacion Balance '!D1305),0)</f>
        <v>0</v>
      </c>
      <c r="J1305" s="408"/>
    </row>
    <row r="1306" spans="4:10" s="409" customFormat="1">
      <c r="D1306" s="395">
        <v>1401023700901</v>
      </c>
      <c r="E1306" s="396">
        <f t="shared" si="24"/>
        <v>1</v>
      </c>
      <c r="F1306" s="397" t="s">
        <v>1461</v>
      </c>
      <c r="G1306" s="398" t="s">
        <v>2191</v>
      </c>
      <c r="H1306" s="403">
        <f>IF(F1306="S",SUMIFS('BG 2024'!G:G,'BG 2024'!B:B,'Clasificacion Balance '!D1306),0)</f>
        <v>0</v>
      </c>
      <c r="I1306" s="403">
        <f>IF(F1306="S",SUMIFS('[226]BG 2023'!J:J,'[226]BG 2023'!K:K,'Clasificacion Balance '!D1306),0)</f>
        <v>0</v>
      </c>
      <c r="J1306" s="408"/>
    </row>
    <row r="1307" spans="4:10" s="409" customFormat="1">
      <c r="D1307" s="395">
        <v>140102370090101</v>
      </c>
      <c r="E1307" s="396">
        <f t="shared" si="24"/>
        <v>1</v>
      </c>
      <c r="F1307" s="397" t="s">
        <v>1465</v>
      </c>
      <c r="G1307" s="398" t="s">
        <v>2192</v>
      </c>
      <c r="H1307" s="403">
        <f>IF(F1307="S",SUMIFS('BG 2024'!G:G,'BG 2024'!B:B,'Clasificacion Balance '!D1307),0)</f>
        <v>0</v>
      </c>
      <c r="I1307" s="403" t="e">
        <f>IF(F1307="S",SUMIFS('[226]BG 2023'!J:J,'[226]BG 2023'!K:K,'Clasificacion Balance '!D1307),0)</f>
        <v>#VALUE!</v>
      </c>
      <c r="J1307" s="408"/>
    </row>
    <row r="1308" spans="4:10" s="409" customFormat="1">
      <c r="D1308" s="395">
        <v>140102370090199</v>
      </c>
      <c r="E1308" s="396">
        <f t="shared" si="24"/>
        <v>1</v>
      </c>
      <c r="F1308" s="397" t="s">
        <v>1465</v>
      </c>
      <c r="G1308" s="398" t="s">
        <v>2193</v>
      </c>
      <c r="H1308" s="403">
        <f>IF(F1308="S",SUMIFS('BG 2024'!G:G,'BG 2024'!B:B,'Clasificacion Balance '!D1308),0)</f>
        <v>0</v>
      </c>
      <c r="I1308" s="403" t="e">
        <f>IF(F1308="S",SUMIFS('[226]BG 2023'!J:J,'[226]BG 2023'!K:K,'Clasificacion Balance '!D1308),0)</f>
        <v>#VALUE!</v>
      </c>
      <c r="J1308" s="408"/>
    </row>
    <row r="1309" spans="4:10" s="409" customFormat="1">
      <c r="D1309" s="395">
        <v>14010237010</v>
      </c>
      <c r="E1309" s="396">
        <f t="shared" si="24"/>
        <v>1</v>
      </c>
      <c r="F1309" s="397" t="s">
        <v>1461</v>
      </c>
      <c r="G1309" s="398" t="s">
        <v>2194</v>
      </c>
      <c r="H1309" s="403">
        <f>IF(F1309="S",SUMIFS('BG 2024'!G:G,'BG 2024'!B:B,'Clasificacion Balance '!D1309),0)</f>
        <v>0</v>
      </c>
      <c r="I1309" s="403">
        <f>IF(F1309="S",SUMIFS('[226]BG 2023'!J:J,'[226]BG 2023'!K:K,'Clasificacion Balance '!D1309),0)</f>
        <v>0</v>
      </c>
      <c r="J1309" s="408"/>
    </row>
    <row r="1310" spans="4:10" s="409" customFormat="1">
      <c r="D1310" s="395">
        <v>1401023701001</v>
      </c>
      <c r="E1310" s="396">
        <f t="shared" si="24"/>
        <v>1</v>
      </c>
      <c r="F1310" s="397" t="s">
        <v>1461</v>
      </c>
      <c r="G1310" s="398" t="s">
        <v>2194</v>
      </c>
      <c r="H1310" s="403">
        <f>IF(F1310="S",SUMIFS('BG 2024'!G:G,'BG 2024'!B:B,'Clasificacion Balance '!D1310),0)</f>
        <v>0</v>
      </c>
      <c r="I1310" s="403">
        <f>IF(F1310="S",SUMIFS('[226]BG 2023'!J:J,'[226]BG 2023'!K:K,'Clasificacion Balance '!D1310),0)</f>
        <v>0</v>
      </c>
      <c r="J1310" s="408"/>
    </row>
    <row r="1311" spans="4:10" s="409" customFormat="1">
      <c r="D1311" s="395">
        <v>140102370100101</v>
      </c>
      <c r="E1311" s="396">
        <f t="shared" si="24"/>
        <v>1</v>
      </c>
      <c r="F1311" s="397" t="s">
        <v>1465</v>
      </c>
      <c r="G1311" s="398" t="s">
        <v>2195</v>
      </c>
      <c r="H1311" s="403">
        <f>IF(F1311="S",SUMIFS('BG 2024'!G:G,'BG 2024'!B:B,'Clasificacion Balance '!D1311),0)</f>
        <v>0</v>
      </c>
      <c r="I1311" s="403" t="e">
        <f>IF(F1311="S",SUMIFS('[226]BG 2023'!J:J,'[226]BG 2023'!K:K,'Clasificacion Balance '!D1311),0)</f>
        <v>#VALUE!</v>
      </c>
      <c r="J1311" s="408"/>
    </row>
    <row r="1312" spans="4:10" s="409" customFormat="1">
      <c r="D1312" s="395">
        <v>140102370100199</v>
      </c>
      <c r="E1312" s="396">
        <f t="shared" si="24"/>
        <v>1</v>
      </c>
      <c r="F1312" s="397" t="s">
        <v>1465</v>
      </c>
      <c r="G1312" s="398" t="s">
        <v>2196</v>
      </c>
      <c r="H1312" s="403">
        <f>IF(F1312="S",SUMIFS('BG 2024'!G:G,'BG 2024'!B:B,'Clasificacion Balance '!D1312),0)</f>
        <v>0</v>
      </c>
      <c r="I1312" s="403" t="e">
        <f>IF(F1312="S",SUMIFS('[226]BG 2023'!J:J,'[226]BG 2023'!K:K,'Clasificacion Balance '!D1312),0)</f>
        <v>#VALUE!</v>
      </c>
      <c r="J1312" s="408"/>
    </row>
    <row r="1313" spans="4:10">
      <c r="D1313" s="401">
        <v>14010237901</v>
      </c>
      <c r="E1313" s="396">
        <f t="shared" si="24"/>
        <v>1</v>
      </c>
      <c r="F1313" s="397" t="s">
        <v>1461</v>
      </c>
      <c r="G1313" s="402" t="s">
        <v>2197</v>
      </c>
      <c r="H1313" s="403">
        <f>IF(F1313="S",SUMIFS('BG 2024'!G:G,'BG 2024'!B:B,'Clasificacion Balance '!D1313),0)</f>
        <v>0</v>
      </c>
      <c r="I1313" s="403">
        <f>IF(F1313="S",SUMIFS('[226]BG 2023'!J:J,'[226]BG 2023'!K:K,'Clasificacion Balance '!D1313),0)</f>
        <v>0</v>
      </c>
      <c r="J1313" s="408"/>
    </row>
    <row r="1314" spans="4:10">
      <c r="D1314" s="401">
        <v>1401023790101</v>
      </c>
      <c r="E1314" s="396">
        <f t="shared" si="24"/>
        <v>1</v>
      </c>
      <c r="F1314" s="397" t="s">
        <v>1461</v>
      </c>
      <c r="G1314" s="402" t="s">
        <v>2197</v>
      </c>
      <c r="H1314" s="403">
        <f>IF(F1314="S",SUMIFS('BG 2024'!G:G,'BG 2024'!B:B,'Clasificacion Balance '!D1314),0)</f>
        <v>0</v>
      </c>
      <c r="I1314" s="403">
        <f>IF(F1314="S",SUMIFS('[226]BG 2023'!J:J,'[226]BG 2023'!K:K,'Clasificacion Balance '!D1314),0)</f>
        <v>0</v>
      </c>
      <c r="J1314" s="408"/>
    </row>
    <row r="1315" spans="4:10">
      <c r="D1315" s="401">
        <v>140102379010101</v>
      </c>
      <c r="E1315" s="396"/>
      <c r="F1315" s="397" t="s">
        <v>1465</v>
      </c>
      <c r="G1315" s="402" t="s">
        <v>2198</v>
      </c>
      <c r="H1315" s="403">
        <f>IF(F1315="S",SUMIFS('BG 2024'!G:G,'BG 2024'!B:B,'Clasificacion Balance '!D1315),0)</f>
        <v>0</v>
      </c>
      <c r="I1315" s="403" t="e">
        <f>IF(F1315="S",SUMIFS('[226]BG 2023'!J:J,'[226]BG 2023'!K:K,'Clasificacion Balance '!D1315),0)</f>
        <v>#VALUE!</v>
      </c>
      <c r="J1315" s="408"/>
    </row>
    <row r="1316" spans="4:10">
      <c r="D1316" s="401">
        <v>140102379010199</v>
      </c>
      <c r="E1316" s="396">
        <f>+COUNTIF($D:$D,D1316)</f>
        <v>1</v>
      </c>
      <c r="F1316" s="397" t="s">
        <v>1465</v>
      </c>
      <c r="G1316" s="402" t="s">
        <v>2199</v>
      </c>
      <c r="H1316" s="403">
        <f>IF(F1316="S",SUMIFS('BG 2024'!G:G,'BG 2024'!B:B,'Clasificacion Balance '!D1316),0)</f>
        <v>0</v>
      </c>
      <c r="I1316" s="403" t="e">
        <f>IF(F1316="S",SUMIFS('[226]BG 2023'!J:J,'[226]BG 2023'!K:K,'Clasificacion Balance '!D1316),0)</f>
        <v>#VALUE!</v>
      </c>
      <c r="J1316" s="408"/>
    </row>
    <row r="1317" spans="4:10">
      <c r="D1317" s="401">
        <v>14010237902</v>
      </c>
      <c r="E1317" s="396"/>
      <c r="F1317" s="397" t="s">
        <v>1461</v>
      </c>
      <c r="G1317" s="402" t="s">
        <v>2200</v>
      </c>
      <c r="H1317" s="403">
        <f>IF(F1317="S",SUMIFS('BG 2024'!G:G,'BG 2024'!B:B,'Clasificacion Balance '!D1317),0)</f>
        <v>0</v>
      </c>
      <c r="I1317" s="403">
        <f>IF(F1317="S",SUMIFS('[226]BG 2023'!J:J,'[226]BG 2023'!K:K,'Clasificacion Balance '!D1317),0)</f>
        <v>0</v>
      </c>
      <c r="J1317" s="408"/>
    </row>
    <row r="1318" spans="4:10">
      <c r="D1318" s="401">
        <v>1401023790201</v>
      </c>
      <c r="E1318" s="396">
        <f>+COUNTIF($D:$D,D1318)</f>
        <v>1</v>
      </c>
      <c r="F1318" s="397" t="s">
        <v>1461</v>
      </c>
      <c r="G1318" s="402" t="s">
        <v>2200</v>
      </c>
      <c r="H1318" s="403">
        <f>IF(F1318="S",SUMIFS('BG 2024'!G:G,'BG 2024'!B:B,'Clasificacion Balance '!D1318),0)</f>
        <v>0</v>
      </c>
      <c r="I1318" s="403">
        <f>IF(F1318="S",SUMIFS('[226]BG 2023'!J:J,'[226]BG 2023'!K:K,'Clasificacion Balance '!D1318),0)</f>
        <v>0</v>
      </c>
      <c r="J1318" s="408"/>
    </row>
    <row r="1319" spans="4:10">
      <c r="D1319" s="401">
        <v>140102379020101</v>
      </c>
      <c r="E1319" s="396"/>
      <c r="F1319" s="397" t="s">
        <v>1465</v>
      </c>
      <c r="G1319" s="402" t="s">
        <v>2201</v>
      </c>
      <c r="H1319" s="403">
        <f>IF(F1319="S",SUMIFS('BG 2024'!G:G,'BG 2024'!B:B,'Clasificacion Balance '!D1319),0)</f>
        <v>0</v>
      </c>
      <c r="I1319" s="403" t="e">
        <f>IF(F1319="S",SUMIFS('[226]BG 2023'!J:J,'[226]BG 2023'!K:K,'Clasificacion Balance '!D1319),0)</f>
        <v>#VALUE!</v>
      </c>
      <c r="J1319" s="408"/>
    </row>
    <row r="1320" spans="4:10">
      <c r="D1320" s="401">
        <v>140102379020199</v>
      </c>
      <c r="E1320" s="396">
        <f t="shared" ref="E1320:E1351" si="25">+COUNTIF($D:$D,D1320)</f>
        <v>1</v>
      </c>
      <c r="F1320" s="397" t="s">
        <v>1465</v>
      </c>
      <c r="G1320" s="402" t="s">
        <v>2202</v>
      </c>
      <c r="H1320" s="403">
        <f>IF(F1320="S",SUMIFS('BG 2024'!G:G,'BG 2024'!B:B,'Clasificacion Balance '!D1320),0)</f>
        <v>0</v>
      </c>
      <c r="I1320" s="403" t="e">
        <f>IF(F1320="S",SUMIFS('[226]BG 2023'!J:J,'[226]BG 2023'!K:K,'Clasificacion Balance '!D1320),0)</f>
        <v>#VALUE!</v>
      </c>
      <c r="J1320" s="408"/>
    </row>
    <row r="1321" spans="4:10">
      <c r="D1321" s="401">
        <v>14010237903</v>
      </c>
      <c r="E1321" s="396">
        <f t="shared" si="25"/>
        <v>1</v>
      </c>
      <c r="F1321" s="397" t="s">
        <v>1461</v>
      </c>
      <c r="G1321" s="402" t="s">
        <v>975</v>
      </c>
      <c r="H1321" s="403">
        <f>IF(F1321="S",SUMIFS('BG 2024'!G:G,'BG 2024'!B:B,'Clasificacion Balance '!D1321),0)</f>
        <v>0</v>
      </c>
      <c r="I1321" s="403">
        <f>IF(F1321="S",SUMIFS('[226]BG 2023'!J:J,'[226]BG 2023'!K:K,'Clasificacion Balance '!D1321),0)</f>
        <v>0</v>
      </c>
      <c r="J1321" s="408"/>
    </row>
    <row r="1322" spans="4:10">
      <c r="D1322" s="401">
        <v>1401023790301</v>
      </c>
      <c r="E1322" s="396">
        <f t="shared" si="25"/>
        <v>1</v>
      </c>
      <c r="F1322" s="397" t="s">
        <v>1461</v>
      </c>
      <c r="G1322" s="402" t="s">
        <v>975</v>
      </c>
      <c r="H1322" s="403">
        <f>IF(F1322="S",SUMIFS('BG 2024'!G:G,'BG 2024'!B:B,'Clasificacion Balance '!D1322),0)</f>
        <v>0</v>
      </c>
      <c r="I1322" s="403">
        <f>IF(F1322="S",SUMIFS('[226]BG 2023'!J:J,'[226]BG 2023'!K:K,'Clasificacion Balance '!D1322),0)</f>
        <v>0</v>
      </c>
    </row>
    <row r="1323" spans="4:10">
      <c r="D1323" s="401">
        <v>140102379030101</v>
      </c>
      <c r="E1323" s="396">
        <f t="shared" si="25"/>
        <v>1</v>
      </c>
      <c r="F1323" s="397" t="s">
        <v>1465</v>
      </c>
      <c r="G1323" s="402" t="s">
        <v>2203</v>
      </c>
      <c r="H1323" s="403">
        <f>IF(F1323="S",SUMIFS('BG 2024'!G:G,'BG 2024'!B:B,'Clasificacion Balance '!D1323),0)</f>
        <v>0</v>
      </c>
      <c r="I1323" s="403" t="e">
        <f>IF(F1323="S",SUMIFS('[226]BG 2023'!J:J,'[226]BG 2023'!K:K,'Clasificacion Balance '!D1323),0)</f>
        <v>#VALUE!</v>
      </c>
    </row>
    <row r="1324" spans="4:10">
      <c r="D1324" s="401">
        <v>140102379030199</v>
      </c>
      <c r="E1324" s="396">
        <f t="shared" si="25"/>
        <v>1</v>
      </c>
      <c r="F1324" s="397" t="s">
        <v>1465</v>
      </c>
      <c r="G1324" s="402" t="s">
        <v>976</v>
      </c>
      <c r="H1324" s="403">
        <f>IF(F1324="S",SUMIFS('BG 2024'!G:G,'BG 2024'!B:B,'Clasificacion Balance '!D1324),0)</f>
        <v>-9830784</v>
      </c>
      <c r="I1324" s="403" t="e">
        <f>IF(F1324="S",SUMIFS('[226]BG 2023'!J:J,'[226]BG 2023'!K:K,'Clasificacion Balance '!D1324),0)</f>
        <v>#VALUE!</v>
      </c>
      <c r="J1324" s="391" t="s">
        <v>253</v>
      </c>
    </row>
    <row r="1325" spans="4:10">
      <c r="D1325" s="401">
        <v>14010237904</v>
      </c>
      <c r="E1325" s="396">
        <f t="shared" si="25"/>
        <v>1</v>
      </c>
      <c r="F1325" s="397" t="s">
        <v>1461</v>
      </c>
      <c r="G1325" s="402" t="s">
        <v>977</v>
      </c>
      <c r="H1325" s="403">
        <f>IF(F1325="S",SUMIFS('BG 2024'!G:G,'BG 2024'!B:B,'Clasificacion Balance '!D1325),0)</f>
        <v>0</v>
      </c>
      <c r="I1325" s="403">
        <f>IF(F1325="S",SUMIFS('[226]BG 2023'!J:J,'[226]BG 2023'!K:K,'Clasificacion Balance '!D1325),0)</f>
        <v>0</v>
      </c>
    </row>
    <row r="1326" spans="4:10">
      <c r="D1326" s="401">
        <v>1401023790401</v>
      </c>
      <c r="E1326" s="396">
        <f t="shared" si="25"/>
        <v>1</v>
      </c>
      <c r="F1326" s="397" t="s">
        <v>1461</v>
      </c>
      <c r="G1326" s="402" t="s">
        <v>977</v>
      </c>
      <c r="H1326" s="403">
        <f>IF(F1326="S",SUMIFS('BG 2024'!G:G,'BG 2024'!B:B,'Clasificacion Balance '!D1326),0)</f>
        <v>0</v>
      </c>
      <c r="I1326" s="403">
        <f>IF(F1326="S",SUMIFS('[226]BG 2023'!J:J,'[226]BG 2023'!K:K,'Clasificacion Balance '!D1326),0)</f>
        <v>0</v>
      </c>
    </row>
    <row r="1327" spans="4:10">
      <c r="D1327" s="401">
        <v>140102379040101</v>
      </c>
      <c r="E1327" s="396">
        <f t="shared" si="25"/>
        <v>1</v>
      </c>
      <c r="F1327" s="397" t="s">
        <v>1465</v>
      </c>
      <c r="G1327" s="402" t="s">
        <v>2204</v>
      </c>
      <c r="H1327" s="403">
        <f>IF(F1327="S",SUMIFS('BG 2024'!G:G,'BG 2024'!B:B,'Clasificacion Balance '!D1327),0)</f>
        <v>0</v>
      </c>
      <c r="I1327" s="403" t="e">
        <f>IF(F1327="S",SUMIFS('[226]BG 2023'!J:J,'[226]BG 2023'!K:K,'Clasificacion Balance '!D1327),0)</f>
        <v>#VALUE!</v>
      </c>
    </row>
    <row r="1328" spans="4:10">
      <c r="D1328" s="401">
        <v>140102379040199</v>
      </c>
      <c r="E1328" s="396">
        <f t="shared" si="25"/>
        <v>1</v>
      </c>
      <c r="F1328" s="397" t="s">
        <v>1465</v>
      </c>
      <c r="G1328" s="402" t="s">
        <v>978</v>
      </c>
      <c r="H1328" s="403">
        <f>IF(F1328="S",SUMIFS('BG 2024'!G:G,'BG 2024'!B:B,'Clasificacion Balance '!D1328),0)</f>
        <v>-30590693</v>
      </c>
      <c r="I1328" s="403" t="e">
        <f>IF(F1328="S",SUMIFS('[226]BG 2023'!J:J,'[226]BG 2023'!K:K,'Clasificacion Balance '!D1328),0)</f>
        <v>#VALUE!</v>
      </c>
      <c r="J1328" s="391" t="s">
        <v>253</v>
      </c>
    </row>
    <row r="1329" spans="4:9">
      <c r="D1329" s="401">
        <v>14010237905</v>
      </c>
      <c r="E1329" s="396">
        <f t="shared" si="25"/>
        <v>1</v>
      </c>
      <c r="F1329" s="397" t="s">
        <v>1461</v>
      </c>
      <c r="G1329" s="402" t="s">
        <v>2205</v>
      </c>
      <c r="H1329" s="403">
        <f>IF(F1329="S",SUMIFS('BG 2024'!G:G,'BG 2024'!B:B,'Clasificacion Balance '!D1329),0)</f>
        <v>0</v>
      </c>
      <c r="I1329" s="403">
        <f>IF(F1329="S",SUMIFS('[226]BG 2023'!J:J,'[226]BG 2023'!K:K,'Clasificacion Balance '!D1329),0)</f>
        <v>0</v>
      </c>
    </row>
    <row r="1330" spans="4:9">
      <c r="D1330" s="401">
        <v>1401023790501</v>
      </c>
      <c r="E1330" s="396">
        <f t="shared" si="25"/>
        <v>1</v>
      </c>
      <c r="F1330" s="397" t="s">
        <v>1461</v>
      </c>
      <c r="G1330" s="402" t="s">
        <v>2205</v>
      </c>
      <c r="H1330" s="403">
        <f>IF(F1330="S",SUMIFS('BG 2024'!G:G,'BG 2024'!B:B,'Clasificacion Balance '!D1330),0)</f>
        <v>0</v>
      </c>
      <c r="I1330" s="403">
        <f>IF(F1330="S",SUMIFS('[226]BG 2023'!J:J,'[226]BG 2023'!K:K,'Clasificacion Balance '!D1330),0)</f>
        <v>0</v>
      </c>
    </row>
    <row r="1331" spans="4:9">
      <c r="D1331" s="401">
        <v>140102379050101</v>
      </c>
      <c r="E1331" s="396">
        <f t="shared" si="25"/>
        <v>1</v>
      </c>
      <c r="F1331" s="397" t="s">
        <v>1465</v>
      </c>
      <c r="G1331" s="402" t="s">
        <v>2206</v>
      </c>
      <c r="H1331" s="403">
        <f>IF(F1331="S",SUMIFS('BG 2024'!G:G,'BG 2024'!B:B,'Clasificacion Balance '!D1331),0)</f>
        <v>0</v>
      </c>
      <c r="I1331" s="403" t="e">
        <f>IF(F1331="S",SUMIFS('[226]BG 2023'!J:J,'[226]BG 2023'!K:K,'Clasificacion Balance '!D1331),0)</f>
        <v>#VALUE!</v>
      </c>
    </row>
    <row r="1332" spans="4:9">
      <c r="D1332" s="401">
        <v>140102379050199</v>
      </c>
      <c r="E1332" s="396">
        <f t="shared" si="25"/>
        <v>1</v>
      </c>
      <c r="F1332" s="397" t="s">
        <v>1465</v>
      </c>
      <c r="G1332" s="402" t="s">
        <v>2207</v>
      </c>
      <c r="H1332" s="403">
        <f>IF(F1332="S",SUMIFS('BG 2024'!G:G,'BG 2024'!B:B,'Clasificacion Balance '!D1332),0)</f>
        <v>0</v>
      </c>
      <c r="I1332" s="403" t="e">
        <f>IF(F1332="S",SUMIFS('[226]BG 2023'!J:J,'[226]BG 2023'!K:K,'Clasificacion Balance '!D1332),0)</f>
        <v>#VALUE!</v>
      </c>
    </row>
    <row r="1333" spans="4:9">
      <c r="D1333" s="401">
        <v>14010237906</v>
      </c>
      <c r="E1333" s="396">
        <f t="shared" si="25"/>
        <v>1</v>
      </c>
      <c r="F1333" s="397" t="s">
        <v>1461</v>
      </c>
      <c r="G1333" s="402" t="s">
        <v>2208</v>
      </c>
      <c r="H1333" s="403">
        <f>IF(F1333="S",SUMIFS('BG 2024'!G:G,'BG 2024'!B:B,'Clasificacion Balance '!D1333),0)</f>
        <v>0</v>
      </c>
      <c r="I1333" s="403">
        <f>IF(F1333="S",SUMIFS('[226]BG 2023'!J:J,'[226]BG 2023'!K:K,'Clasificacion Balance '!D1333),0)</f>
        <v>0</v>
      </c>
    </row>
    <row r="1334" spans="4:9">
      <c r="D1334" s="401">
        <v>1401023790601</v>
      </c>
      <c r="E1334" s="396">
        <f t="shared" si="25"/>
        <v>1</v>
      </c>
      <c r="F1334" s="397" t="s">
        <v>1461</v>
      </c>
      <c r="G1334" s="402" t="s">
        <v>2208</v>
      </c>
      <c r="H1334" s="403">
        <f>IF(F1334="S",SUMIFS('BG 2024'!G:G,'BG 2024'!B:B,'Clasificacion Balance '!D1334),0)</f>
        <v>0</v>
      </c>
      <c r="I1334" s="403">
        <f>IF(F1334="S",SUMIFS('[226]BG 2023'!J:J,'[226]BG 2023'!K:K,'Clasificacion Balance '!D1334),0)</f>
        <v>0</v>
      </c>
    </row>
    <row r="1335" spans="4:9">
      <c r="D1335" s="401">
        <v>140102379060101</v>
      </c>
      <c r="E1335" s="396">
        <f t="shared" si="25"/>
        <v>1</v>
      </c>
      <c r="F1335" s="397" t="s">
        <v>1465</v>
      </c>
      <c r="G1335" s="402" t="s">
        <v>2209</v>
      </c>
      <c r="H1335" s="403">
        <f>IF(F1335="S",SUMIFS('BG 2024'!G:G,'BG 2024'!B:B,'Clasificacion Balance '!D1335),0)</f>
        <v>0</v>
      </c>
      <c r="I1335" s="403" t="e">
        <f>IF(F1335="S",SUMIFS('[226]BG 2023'!J:J,'[226]BG 2023'!K:K,'Clasificacion Balance '!D1335),0)</f>
        <v>#VALUE!</v>
      </c>
    </row>
    <row r="1336" spans="4:9">
      <c r="D1336" s="401">
        <v>140102379060199</v>
      </c>
      <c r="E1336" s="396">
        <f t="shared" si="25"/>
        <v>1</v>
      </c>
      <c r="F1336" s="397" t="s">
        <v>1465</v>
      </c>
      <c r="G1336" s="402" t="s">
        <v>2210</v>
      </c>
      <c r="H1336" s="403">
        <f>IF(F1336="S",SUMIFS('BG 2024'!G:G,'BG 2024'!B:B,'Clasificacion Balance '!D1336),0)</f>
        <v>0</v>
      </c>
      <c r="I1336" s="403" t="e">
        <f>IF(F1336="S",SUMIFS('[226]BG 2023'!J:J,'[226]BG 2023'!K:K,'Clasificacion Balance '!D1336),0)</f>
        <v>#VALUE!</v>
      </c>
    </row>
    <row r="1337" spans="4:9">
      <c r="D1337" s="401">
        <v>14010237907</v>
      </c>
      <c r="E1337" s="396">
        <f t="shared" si="25"/>
        <v>1</v>
      </c>
      <c r="F1337" s="397" t="s">
        <v>1461</v>
      </c>
      <c r="G1337" s="402" t="s">
        <v>2211</v>
      </c>
      <c r="H1337" s="403">
        <f>IF(F1337="S",SUMIFS('BG 2024'!G:G,'BG 2024'!B:B,'Clasificacion Balance '!D1337),0)</f>
        <v>0</v>
      </c>
      <c r="I1337" s="403">
        <f>IF(F1337="S",SUMIFS('[226]BG 2023'!J:J,'[226]BG 2023'!K:K,'Clasificacion Balance '!D1337),0)</f>
        <v>0</v>
      </c>
    </row>
    <row r="1338" spans="4:9">
      <c r="D1338" s="401">
        <v>1401023790701</v>
      </c>
      <c r="E1338" s="396">
        <f t="shared" si="25"/>
        <v>1</v>
      </c>
      <c r="F1338" s="397" t="s">
        <v>1461</v>
      </c>
      <c r="G1338" s="402" t="s">
        <v>2211</v>
      </c>
      <c r="H1338" s="403">
        <f>IF(F1338="S",SUMIFS('BG 2024'!G:G,'BG 2024'!B:B,'Clasificacion Balance '!D1338),0)</f>
        <v>0</v>
      </c>
      <c r="I1338" s="403">
        <f>IF(F1338="S",SUMIFS('[226]BG 2023'!J:J,'[226]BG 2023'!K:K,'Clasificacion Balance '!D1338),0)</f>
        <v>0</v>
      </c>
    </row>
    <row r="1339" spans="4:9">
      <c r="D1339" s="401">
        <v>140102379070101</v>
      </c>
      <c r="E1339" s="396">
        <f t="shared" si="25"/>
        <v>1</v>
      </c>
      <c r="F1339" s="397" t="s">
        <v>1465</v>
      </c>
      <c r="G1339" s="402" t="s">
        <v>2212</v>
      </c>
      <c r="H1339" s="403">
        <f>IF(F1339="S",SUMIFS('BG 2024'!G:G,'BG 2024'!B:B,'Clasificacion Balance '!D1339),0)</f>
        <v>0</v>
      </c>
      <c r="I1339" s="403" t="e">
        <f>IF(F1339="S",SUMIFS('[226]BG 2023'!J:J,'[226]BG 2023'!K:K,'Clasificacion Balance '!D1339),0)</f>
        <v>#VALUE!</v>
      </c>
    </row>
    <row r="1340" spans="4:9">
      <c r="D1340" s="401">
        <v>140102379070199</v>
      </c>
      <c r="E1340" s="396">
        <f t="shared" si="25"/>
        <v>1</v>
      </c>
      <c r="F1340" s="397" t="s">
        <v>1465</v>
      </c>
      <c r="G1340" s="402" t="s">
        <v>2213</v>
      </c>
      <c r="H1340" s="403">
        <f>IF(F1340="S",SUMIFS('BG 2024'!G:G,'BG 2024'!B:B,'Clasificacion Balance '!D1340),0)</f>
        <v>0</v>
      </c>
      <c r="I1340" s="403" t="e">
        <f>IF(F1340="S",SUMIFS('[226]BG 2023'!J:J,'[226]BG 2023'!K:K,'Clasificacion Balance '!D1340),0)</f>
        <v>#VALUE!</v>
      </c>
    </row>
    <row r="1341" spans="4:9">
      <c r="D1341" s="401">
        <v>14010237908</v>
      </c>
      <c r="E1341" s="396">
        <f t="shared" si="25"/>
        <v>1</v>
      </c>
      <c r="F1341" s="397" t="s">
        <v>1461</v>
      </c>
      <c r="G1341" s="402" t="s">
        <v>2214</v>
      </c>
      <c r="H1341" s="403">
        <f>IF(F1341="S",SUMIFS('BG 2024'!G:G,'BG 2024'!B:B,'Clasificacion Balance '!D1341),0)</f>
        <v>0</v>
      </c>
      <c r="I1341" s="403">
        <f>IF(F1341="S",SUMIFS('[226]BG 2023'!J:J,'[226]BG 2023'!K:K,'Clasificacion Balance '!D1341),0)</f>
        <v>0</v>
      </c>
    </row>
    <row r="1342" spans="4:9">
      <c r="D1342" s="401">
        <v>1401023790801</v>
      </c>
      <c r="E1342" s="396">
        <f t="shared" si="25"/>
        <v>1</v>
      </c>
      <c r="F1342" s="397" t="s">
        <v>1461</v>
      </c>
      <c r="G1342" s="402" t="s">
        <v>2214</v>
      </c>
      <c r="H1342" s="403">
        <f>IF(F1342="S",SUMIFS('BG 2024'!G:G,'BG 2024'!B:B,'Clasificacion Balance '!D1342),0)</f>
        <v>0</v>
      </c>
      <c r="I1342" s="403">
        <f>IF(F1342="S",SUMIFS('[226]BG 2023'!J:J,'[226]BG 2023'!K:K,'Clasificacion Balance '!D1342),0)</f>
        <v>0</v>
      </c>
    </row>
    <row r="1343" spans="4:9">
      <c r="D1343" s="401">
        <v>140102379080101</v>
      </c>
      <c r="E1343" s="396">
        <f t="shared" si="25"/>
        <v>1</v>
      </c>
      <c r="F1343" s="397" t="s">
        <v>1465</v>
      </c>
      <c r="G1343" s="402" t="s">
        <v>2215</v>
      </c>
      <c r="H1343" s="403">
        <f>IF(F1343="S",SUMIFS('BG 2024'!G:G,'BG 2024'!B:B,'Clasificacion Balance '!D1343),0)</f>
        <v>0</v>
      </c>
      <c r="I1343" s="403" t="e">
        <f>IF(F1343="S",SUMIFS('[226]BG 2023'!J:J,'[226]BG 2023'!K:K,'Clasificacion Balance '!D1343),0)</f>
        <v>#VALUE!</v>
      </c>
    </row>
    <row r="1344" spans="4:9">
      <c r="D1344" s="401">
        <v>140102379080199</v>
      </c>
      <c r="E1344" s="396">
        <f t="shared" si="25"/>
        <v>1</v>
      </c>
      <c r="F1344" s="397" t="s">
        <v>1465</v>
      </c>
      <c r="G1344" s="402" t="s">
        <v>2216</v>
      </c>
      <c r="H1344" s="403">
        <f>IF(F1344="S",SUMIFS('BG 2024'!G:G,'BG 2024'!B:B,'Clasificacion Balance '!D1344),0)</f>
        <v>0</v>
      </c>
      <c r="I1344" s="403" t="e">
        <f>IF(F1344="S",SUMIFS('[226]BG 2023'!J:J,'[226]BG 2023'!K:K,'Clasificacion Balance '!D1344),0)</f>
        <v>#VALUE!</v>
      </c>
    </row>
    <row r="1345" spans="4:10">
      <c r="D1345" s="401">
        <v>14010237909</v>
      </c>
      <c r="E1345" s="396">
        <f t="shared" si="25"/>
        <v>1</v>
      </c>
      <c r="F1345" s="397" t="s">
        <v>1461</v>
      </c>
      <c r="G1345" s="402" t="s">
        <v>2217</v>
      </c>
      <c r="H1345" s="403">
        <f>IF(F1345="S",SUMIFS('BG 2024'!G:G,'BG 2024'!B:B,'Clasificacion Balance '!D1345),0)</f>
        <v>0</v>
      </c>
      <c r="I1345" s="403">
        <f>IF(F1345="S",SUMIFS('[226]BG 2023'!J:J,'[226]BG 2023'!K:K,'Clasificacion Balance '!D1345),0)</f>
        <v>0</v>
      </c>
    </row>
    <row r="1346" spans="4:10">
      <c r="D1346" s="401">
        <v>1401023790901</v>
      </c>
      <c r="E1346" s="396">
        <f t="shared" si="25"/>
        <v>1</v>
      </c>
      <c r="F1346" s="397" t="s">
        <v>1461</v>
      </c>
      <c r="G1346" s="402" t="s">
        <v>2217</v>
      </c>
      <c r="H1346" s="403">
        <f>IF(F1346="S",SUMIFS('BG 2024'!G:G,'BG 2024'!B:B,'Clasificacion Balance '!D1346),0)</f>
        <v>0</v>
      </c>
      <c r="I1346" s="403">
        <f>IF(F1346="S",SUMIFS('[226]BG 2023'!J:J,'[226]BG 2023'!K:K,'Clasificacion Balance '!D1346),0)</f>
        <v>0</v>
      </c>
    </row>
    <row r="1347" spans="4:10">
      <c r="D1347" s="401">
        <v>140102379090101</v>
      </c>
      <c r="E1347" s="396">
        <f t="shared" si="25"/>
        <v>1</v>
      </c>
      <c r="F1347" s="397" t="s">
        <v>1465</v>
      </c>
      <c r="G1347" s="402" t="s">
        <v>2218</v>
      </c>
      <c r="H1347" s="403">
        <f>IF(F1347="S",SUMIFS('BG 2024'!G:G,'BG 2024'!B:B,'Clasificacion Balance '!D1347),0)</f>
        <v>0</v>
      </c>
      <c r="I1347" s="403" t="e">
        <f>IF(F1347="S",SUMIFS('[226]BG 2023'!J:J,'[226]BG 2023'!K:K,'Clasificacion Balance '!D1347),0)</f>
        <v>#VALUE!</v>
      </c>
    </row>
    <row r="1348" spans="4:10">
      <c r="D1348" s="401">
        <v>140102379090199</v>
      </c>
      <c r="E1348" s="396">
        <f t="shared" si="25"/>
        <v>1</v>
      </c>
      <c r="F1348" s="397" t="s">
        <v>1465</v>
      </c>
      <c r="G1348" s="402" t="s">
        <v>2219</v>
      </c>
      <c r="H1348" s="403">
        <f>IF(F1348="S",SUMIFS('BG 2024'!G:G,'BG 2024'!B:B,'Clasificacion Balance '!D1348),0)</f>
        <v>0</v>
      </c>
      <c r="I1348" s="403" t="e">
        <f>IF(F1348="S",SUMIFS('[226]BG 2023'!J:J,'[226]BG 2023'!K:K,'Clasificacion Balance '!D1348),0)</f>
        <v>#VALUE!</v>
      </c>
    </row>
    <row r="1349" spans="4:10">
      <c r="D1349" s="401">
        <v>15</v>
      </c>
      <c r="E1349" s="396">
        <f t="shared" si="25"/>
        <v>1</v>
      </c>
      <c r="F1349" s="397" t="s">
        <v>1461</v>
      </c>
      <c r="G1349" s="402" t="s">
        <v>979</v>
      </c>
      <c r="H1349" s="403">
        <f>IF(F1349="S",SUMIFS('BG 2024'!G:G,'BG 2024'!B:B,'Clasificacion Balance '!D1349),0)</f>
        <v>0</v>
      </c>
      <c r="I1349" s="403">
        <f>IF(F1349="S",SUMIFS('[226]BG 2023'!J:J,'[226]BG 2023'!K:K,'Clasificacion Balance '!D1349),0)</f>
        <v>0</v>
      </c>
    </row>
    <row r="1350" spans="4:10">
      <c r="D1350" s="401">
        <v>15010</v>
      </c>
      <c r="E1350" s="396">
        <f t="shared" si="25"/>
        <v>1</v>
      </c>
      <c r="F1350" s="397" t="s">
        <v>1461</v>
      </c>
      <c r="G1350" s="402" t="s">
        <v>980</v>
      </c>
      <c r="H1350" s="403">
        <f>IF(F1350="S",SUMIFS('BG 2024'!G:G,'BG 2024'!B:B,'Clasificacion Balance '!D1350),0)</f>
        <v>0</v>
      </c>
      <c r="I1350" s="403">
        <f>IF(F1350="S",SUMIFS('[226]BG 2023'!J:J,'[226]BG 2023'!K:K,'Clasificacion Balance '!D1350),0)</f>
        <v>0</v>
      </c>
    </row>
    <row r="1351" spans="4:10">
      <c r="D1351" s="401">
        <v>15010239</v>
      </c>
      <c r="E1351" s="396">
        <f t="shared" si="25"/>
        <v>1</v>
      </c>
      <c r="F1351" s="397" t="s">
        <v>1461</v>
      </c>
      <c r="G1351" s="402" t="s">
        <v>980</v>
      </c>
      <c r="H1351" s="403">
        <f>IF(F1351="S",SUMIFS('BG 2024'!G:G,'BG 2024'!B:B,'Clasificacion Balance '!D1351),0)</f>
        <v>0</v>
      </c>
      <c r="I1351" s="403">
        <f>IF(F1351="S",SUMIFS('[226]BG 2023'!J:J,'[226]BG 2023'!K:K,'Clasificacion Balance '!D1351),0)</f>
        <v>0</v>
      </c>
    </row>
    <row r="1352" spans="4:10">
      <c r="D1352" s="401">
        <v>15010239001</v>
      </c>
      <c r="E1352" s="396">
        <f t="shared" ref="E1352:E1383" si="26">+COUNTIF($D:$D,D1352)</f>
        <v>1</v>
      </c>
      <c r="F1352" s="397" t="s">
        <v>1461</v>
      </c>
      <c r="G1352" s="402" t="s">
        <v>2220</v>
      </c>
      <c r="H1352" s="403">
        <f>IF(F1352="S",SUMIFS('BG 2024'!G:G,'BG 2024'!B:B,'Clasificacion Balance '!D1352),0)</f>
        <v>0</v>
      </c>
      <c r="I1352" s="403">
        <f>IF(F1352="S",SUMIFS('[226]BG 2023'!J:J,'[226]BG 2023'!K:K,'Clasificacion Balance '!D1352),0)</f>
        <v>0</v>
      </c>
    </row>
    <row r="1353" spans="4:10">
      <c r="D1353" s="401">
        <v>1501023900101</v>
      </c>
      <c r="E1353" s="396">
        <f t="shared" si="26"/>
        <v>1</v>
      </c>
      <c r="F1353" s="397" t="s">
        <v>1461</v>
      </c>
      <c r="G1353" s="402" t="s">
        <v>2220</v>
      </c>
      <c r="H1353" s="403">
        <f>IF(F1353="S",SUMIFS('BG 2024'!G:G,'BG 2024'!B:B,'Clasificacion Balance '!D1353),0)</f>
        <v>0</v>
      </c>
      <c r="I1353" s="403">
        <f>IF(F1353="S",SUMIFS('[226]BG 2023'!J:J,'[226]BG 2023'!K:K,'Clasificacion Balance '!D1353),0)</f>
        <v>0</v>
      </c>
    </row>
    <row r="1354" spans="4:10">
      <c r="D1354" s="401">
        <v>150102390010101</v>
      </c>
      <c r="E1354" s="396">
        <f t="shared" si="26"/>
        <v>1</v>
      </c>
      <c r="F1354" s="397" t="s">
        <v>1465</v>
      </c>
      <c r="G1354" s="402" t="s">
        <v>2221</v>
      </c>
      <c r="H1354" s="403">
        <f>IF(F1354="S",SUMIFS('BG 2024'!G:G,'BG 2024'!B:B,'Clasificacion Balance '!D1354),0)</f>
        <v>0</v>
      </c>
      <c r="I1354" s="403" t="e">
        <f>IF(F1354="S",SUMIFS('[226]BG 2023'!J:J,'[226]BG 2023'!K:K,'Clasificacion Balance '!D1354),0)</f>
        <v>#VALUE!</v>
      </c>
    </row>
    <row r="1355" spans="4:10">
      <c r="D1355" s="401">
        <v>150102390010199</v>
      </c>
      <c r="E1355" s="396">
        <f t="shared" si="26"/>
        <v>1</v>
      </c>
      <c r="F1355" s="397" t="s">
        <v>1465</v>
      </c>
      <c r="G1355" s="402" t="s">
        <v>2222</v>
      </c>
      <c r="H1355" s="403">
        <f>IF(F1355="S",SUMIFS('BG 2024'!G:G,'BG 2024'!B:B,'Clasificacion Balance '!D1355),0)</f>
        <v>0</v>
      </c>
      <c r="I1355" s="403" t="e">
        <f>IF(F1355="S",SUMIFS('[226]BG 2023'!J:J,'[226]BG 2023'!K:K,'Clasificacion Balance '!D1355),0)</f>
        <v>#VALUE!</v>
      </c>
    </row>
    <row r="1356" spans="4:10">
      <c r="D1356" s="401">
        <v>15010239002</v>
      </c>
      <c r="E1356" s="396">
        <f t="shared" si="26"/>
        <v>1</v>
      </c>
      <c r="F1356" s="397" t="s">
        <v>1461</v>
      </c>
      <c r="G1356" s="402" t="s">
        <v>981</v>
      </c>
      <c r="H1356" s="403">
        <f>IF(F1356="S",SUMIFS('BG 2024'!G:G,'BG 2024'!B:B,'Clasificacion Balance '!D1356),0)</f>
        <v>0</v>
      </c>
      <c r="I1356" s="403">
        <f>IF(F1356="S",SUMIFS('[226]BG 2023'!J:J,'[226]BG 2023'!K:K,'Clasificacion Balance '!D1356),0)</f>
        <v>0</v>
      </c>
    </row>
    <row r="1357" spans="4:10">
      <c r="D1357" s="401">
        <v>1501023900201</v>
      </c>
      <c r="E1357" s="396">
        <f t="shared" si="26"/>
        <v>1</v>
      </c>
      <c r="F1357" s="397" t="s">
        <v>1461</v>
      </c>
      <c r="G1357" s="402" t="s">
        <v>981</v>
      </c>
      <c r="H1357" s="403">
        <f>IF(F1357="S",SUMIFS('BG 2024'!G:G,'BG 2024'!B:B,'Clasificacion Balance '!D1357),0)</f>
        <v>0</v>
      </c>
      <c r="I1357" s="403">
        <f>IF(F1357="S",SUMIFS('[226]BG 2023'!J:J,'[226]BG 2023'!K:K,'Clasificacion Balance '!D1357),0)</f>
        <v>0</v>
      </c>
    </row>
    <row r="1358" spans="4:10">
      <c r="D1358" s="401">
        <v>150102390020101</v>
      </c>
      <c r="E1358" s="396">
        <f t="shared" si="26"/>
        <v>1</v>
      </c>
      <c r="F1358" s="397" t="s">
        <v>1465</v>
      </c>
      <c r="G1358" s="402" t="s">
        <v>982</v>
      </c>
      <c r="H1358" s="403">
        <f>IF(F1358="S",SUMIFS('BG 2024'!G:G,'BG 2024'!B:B,'Clasificacion Balance '!D1358),0)</f>
        <v>65657997</v>
      </c>
      <c r="I1358" s="403" t="e">
        <f>IF(F1358="S",SUMIFS('[226]BG 2023'!J:J,'[226]BG 2023'!K:K,'Clasificacion Balance '!D1358),0)</f>
        <v>#VALUE!</v>
      </c>
      <c r="J1358" s="391" t="s">
        <v>211</v>
      </c>
    </row>
    <row r="1359" spans="4:10">
      <c r="D1359" s="401">
        <v>150102390020199</v>
      </c>
      <c r="E1359" s="396">
        <f t="shared" si="26"/>
        <v>1</v>
      </c>
      <c r="F1359" s="397" t="s">
        <v>1465</v>
      </c>
      <c r="G1359" s="402" t="s">
        <v>2223</v>
      </c>
      <c r="H1359" s="403">
        <f>IF(F1359="S",SUMIFS('BG 2024'!G:G,'BG 2024'!B:B,'Clasificacion Balance '!D1359),0)</f>
        <v>0</v>
      </c>
      <c r="I1359" s="403" t="e">
        <f>IF(F1359="S",SUMIFS('[226]BG 2023'!J:J,'[226]BG 2023'!K:K,'Clasificacion Balance '!D1359),0)</f>
        <v>#VALUE!</v>
      </c>
    </row>
    <row r="1360" spans="4:10">
      <c r="D1360" s="401">
        <v>15010239003</v>
      </c>
      <c r="E1360" s="396">
        <f t="shared" si="26"/>
        <v>1</v>
      </c>
      <c r="F1360" s="397" t="s">
        <v>1461</v>
      </c>
      <c r="G1360" s="402" t="s">
        <v>983</v>
      </c>
      <c r="H1360" s="403">
        <f>IF(F1360="S",SUMIFS('BG 2024'!G:G,'BG 2024'!B:B,'Clasificacion Balance '!D1360),0)</f>
        <v>0</v>
      </c>
      <c r="I1360" s="403">
        <f>IF(F1360="S",SUMIFS('[226]BG 2023'!J:J,'[226]BG 2023'!K:K,'Clasificacion Balance '!D1360),0)</f>
        <v>0</v>
      </c>
    </row>
    <row r="1361" spans="4:10">
      <c r="D1361" s="401">
        <v>1501023900301</v>
      </c>
      <c r="E1361" s="396">
        <f t="shared" si="26"/>
        <v>1</v>
      </c>
      <c r="F1361" s="397" t="s">
        <v>1461</v>
      </c>
      <c r="G1361" s="402" t="s">
        <v>983</v>
      </c>
      <c r="H1361" s="403">
        <f>IF(F1361="S",SUMIFS('BG 2024'!G:G,'BG 2024'!B:B,'Clasificacion Balance '!D1361),0)</f>
        <v>0</v>
      </c>
      <c r="I1361" s="403">
        <f>IF(F1361="S",SUMIFS('[226]BG 2023'!J:J,'[226]BG 2023'!K:K,'Clasificacion Balance '!D1361),0)</f>
        <v>0</v>
      </c>
    </row>
    <row r="1362" spans="4:10">
      <c r="D1362" s="401">
        <v>150102390030101</v>
      </c>
      <c r="E1362" s="396">
        <f t="shared" si="26"/>
        <v>1</v>
      </c>
      <c r="F1362" s="397" t="s">
        <v>1465</v>
      </c>
      <c r="G1362" s="402" t="s">
        <v>2224</v>
      </c>
      <c r="H1362" s="403">
        <f>IF(F1362="S",SUMIFS('BG 2024'!G:G,'BG 2024'!B:B,'Clasificacion Balance '!D1362),0)</f>
        <v>0</v>
      </c>
      <c r="I1362" s="403" t="e">
        <f>IF(F1362="S",SUMIFS('[226]BG 2023'!J:J,'[226]BG 2023'!K:K,'Clasificacion Balance '!D1362),0)</f>
        <v>#VALUE!</v>
      </c>
    </row>
    <row r="1363" spans="4:10">
      <c r="D1363" s="401">
        <v>150102390030199</v>
      </c>
      <c r="E1363" s="396">
        <f t="shared" si="26"/>
        <v>1</v>
      </c>
      <c r="F1363" s="397" t="s">
        <v>1465</v>
      </c>
      <c r="G1363" s="402" t="s">
        <v>984</v>
      </c>
      <c r="H1363" s="403">
        <f>IF(F1363="S",SUMIFS('BG 2024'!G:G,'BG 2024'!B:B,'Clasificacion Balance '!D1363),0)</f>
        <v>119306273</v>
      </c>
      <c r="I1363" s="403" t="e">
        <f>IF(F1363="S",SUMIFS('[226]BG 2023'!J:J,'[226]BG 2023'!K:K,'Clasificacion Balance '!D1363),0)</f>
        <v>#VALUE!</v>
      </c>
      <c r="J1363" s="391" t="s">
        <v>223</v>
      </c>
    </row>
    <row r="1364" spans="4:10">
      <c r="D1364" s="401">
        <v>15010239901</v>
      </c>
      <c r="E1364" s="396">
        <f t="shared" si="26"/>
        <v>1</v>
      </c>
      <c r="F1364" s="397" t="s">
        <v>1461</v>
      </c>
      <c r="G1364" s="402" t="s">
        <v>2225</v>
      </c>
      <c r="H1364" s="403">
        <f>IF(F1364="S",SUMIFS('BG 2024'!G:G,'BG 2024'!B:B,'Clasificacion Balance '!D1364),0)</f>
        <v>0</v>
      </c>
      <c r="I1364" s="403">
        <f>IF(F1364="S",SUMIFS('[226]BG 2023'!J:J,'[226]BG 2023'!K:K,'Clasificacion Balance '!D1364),0)</f>
        <v>0</v>
      </c>
    </row>
    <row r="1365" spans="4:10">
      <c r="D1365" s="401">
        <v>1501023990101</v>
      </c>
      <c r="E1365" s="396">
        <f t="shared" si="26"/>
        <v>1</v>
      </c>
      <c r="F1365" s="397" t="s">
        <v>1461</v>
      </c>
      <c r="G1365" s="402" t="s">
        <v>2225</v>
      </c>
      <c r="H1365" s="403">
        <f>IF(F1365="S",SUMIFS('BG 2024'!G:G,'BG 2024'!B:B,'Clasificacion Balance '!D1365),0)</f>
        <v>0</v>
      </c>
      <c r="I1365" s="403">
        <f>IF(F1365="S",SUMIFS('[226]BG 2023'!J:J,'[226]BG 2023'!K:K,'Clasificacion Balance '!D1365),0)</f>
        <v>0</v>
      </c>
    </row>
    <row r="1366" spans="4:10">
      <c r="D1366" s="401">
        <v>150102399010101</v>
      </c>
      <c r="E1366" s="396">
        <f t="shared" si="26"/>
        <v>1</v>
      </c>
      <c r="F1366" s="397" t="s">
        <v>1465</v>
      </c>
      <c r="G1366" s="402" t="s">
        <v>2226</v>
      </c>
      <c r="H1366" s="403">
        <f>IF(F1366="S",SUMIFS('BG 2024'!G:G,'BG 2024'!B:B,'Clasificacion Balance '!D1366),0)</f>
        <v>0</v>
      </c>
      <c r="I1366" s="403" t="e">
        <f>IF(F1366="S",SUMIFS('[226]BG 2023'!J:J,'[226]BG 2023'!K:K,'Clasificacion Balance '!D1366),0)</f>
        <v>#VALUE!</v>
      </c>
    </row>
    <row r="1367" spans="4:10">
      <c r="D1367" s="401">
        <v>150102399010199</v>
      </c>
      <c r="E1367" s="396">
        <f t="shared" si="26"/>
        <v>1</v>
      </c>
      <c r="F1367" s="397" t="s">
        <v>1465</v>
      </c>
      <c r="G1367" s="402" t="s">
        <v>2227</v>
      </c>
      <c r="H1367" s="403">
        <f>IF(F1367="S",SUMIFS('BG 2024'!G:G,'BG 2024'!B:B,'Clasificacion Balance '!D1367),0)</f>
        <v>0</v>
      </c>
      <c r="I1367" s="403" t="e">
        <f>IF(F1367="S",SUMIFS('[226]BG 2023'!J:J,'[226]BG 2023'!K:K,'Clasificacion Balance '!D1367),0)</f>
        <v>#VALUE!</v>
      </c>
    </row>
    <row r="1368" spans="4:10">
      <c r="D1368" s="401">
        <v>15010239902</v>
      </c>
      <c r="E1368" s="396">
        <f t="shared" si="26"/>
        <v>1</v>
      </c>
      <c r="F1368" s="397" t="s">
        <v>1461</v>
      </c>
      <c r="G1368" s="402" t="s">
        <v>985</v>
      </c>
      <c r="H1368" s="403">
        <f>IF(F1368="S",SUMIFS('BG 2024'!G:G,'BG 2024'!B:B,'Clasificacion Balance '!D1368),0)</f>
        <v>0</v>
      </c>
      <c r="I1368" s="403">
        <f>IF(F1368="S",SUMIFS('[226]BG 2023'!J:J,'[226]BG 2023'!K:K,'Clasificacion Balance '!D1368),0)</f>
        <v>0</v>
      </c>
    </row>
    <row r="1369" spans="4:10">
      <c r="D1369" s="401">
        <v>1501023990201</v>
      </c>
      <c r="E1369" s="396">
        <f t="shared" si="26"/>
        <v>1</v>
      </c>
      <c r="F1369" s="397" t="s">
        <v>1461</v>
      </c>
      <c r="G1369" s="402" t="s">
        <v>985</v>
      </c>
      <c r="H1369" s="403">
        <f>IF(F1369="S",SUMIFS('BG 2024'!G:G,'BG 2024'!B:B,'Clasificacion Balance '!D1369),0)</f>
        <v>0</v>
      </c>
      <c r="I1369" s="403">
        <f>IF(F1369="S",SUMIFS('[226]BG 2023'!J:J,'[226]BG 2023'!K:K,'Clasificacion Balance '!D1369),0)</f>
        <v>0</v>
      </c>
    </row>
    <row r="1370" spans="4:10">
      <c r="D1370" s="401">
        <v>150102399020101</v>
      </c>
      <c r="E1370" s="396">
        <f t="shared" si="26"/>
        <v>1</v>
      </c>
      <c r="F1370" s="397" t="s">
        <v>1465</v>
      </c>
      <c r="G1370" s="402" t="s">
        <v>986</v>
      </c>
      <c r="H1370" s="403">
        <f>IF(F1370="S",SUMIFS('BG 2024'!G:G,'BG 2024'!B:B,'Clasificacion Balance '!D1370),0)</f>
        <v>-40960649</v>
      </c>
      <c r="I1370" s="403" t="e">
        <f>IF(F1370="S",SUMIFS('[226]BG 2023'!J:J,'[226]BG 2023'!K:K,'Clasificacion Balance '!D1370),0)</f>
        <v>#VALUE!</v>
      </c>
      <c r="J1370" s="391" t="s">
        <v>211</v>
      </c>
    </row>
    <row r="1371" spans="4:10">
      <c r="D1371" s="401">
        <v>150102399020199</v>
      </c>
      <c r="E1371" s="396">
        <f t="shared" si="26"/>
        <v>1</v>
      </c>
      <c r="F1371" s="397" t="s">
        <v>1465</v>
      </c>
      <c r="G1371" s="402" t="s">
        <v>2228</v>
      </c>
      <c r="H1371" s="403">
        <f>IF(F1371="S",SUMIFS('BG 2024'!G:G,'BG 2024'!B:B,'Clasificacion Balance '!D1371),0)</f>
        <v>0</v>
      </c>
      <c r="I1371" s="403" t="e">
        <f>IF(F1371="S",SUMIFS('[226]BG 2023'!J:J,'[226]BG 2023'!K:K,'Clasificacion Balance '!D1371),0)</f>
        <v>#VALUE!</v>
      </c>
    </row>
    <row r="1372" spans="4:10">
      <c r="D1372" s="401">
        <v>15010239903</v>
      </c>
      <c r="E1372" s="396">
        <f t="shared" si="26"/>
        <v>1</v>
      </c>
      <c r="F1372" s="397" t="s">
        <v>1461</v>
      </c>
      <c r="G1372" s="402" t="s">
        <v>987</v>
      </c>
      <c r="H1372" s="403">
        <f>IF(F1372="S",SUMIFS('BG 2024'!G:G,'BG 2024'!B:B,'Clasificacion Balance '!D1372),0)</f>
        <v>0</v>
      </c>
      <c r="I1372" s="403">
        <f>IF(F1372="S",SUMIFS('[226]BG 2023'!J:J,'[226]BG 2023'!K:K,'Clasificacion Balance '!D1372),0)</f>
        <v>0</v>
      </c>
    </row>
    <row r="1373" spans="4:10">
      <c r="D1373" s="401">
        <v>1501023990301</v>
      </c>
      <c r="E1373" s="396">
        <f t="shared" si="26"/>
        <v>1</v>
      </c>
      <c r="F1373" s="397" t="s">
        <v>1461</v>
      </c>
      <c r="G1373" s="402" t="s">
        <v>987</v>
      </c>
      <c r="H1373" s="403">
        <f>IF(F1373="S",SUMIFS('BG 2024'!G:G,'BG 2024'!B:B,'Clasificacion Balance '!D1373),0)</f>
        <v>0</v>
      </c>
      <c r="I1373" s="403">
        <f>IF(F1373="S",SUMIFS('[226]BG 2023'!J:J,'[226]BG 2023'!K:K,'Clasificacion Balance '!D1373),0)</f>
        <v>0</v>
      </c>
    </row>
    <row r="1374" spans="4:10">
      <c r="D1374" s="401">
        <v>150102399030101</v>
      </c>
      <c r="E1374" s="396">
        <f t="shared" si="26"/>
        <v>1</v>
      </c>
      <c r="F1374" s="397" t="s">
        <v>1465</v>
      </c>
      <c r="G1374" s="402" t="s">
        <v>2229</v>
      </c>
      <c r="H1374" s="403">
        <f>IF(F1374="S",SUMIFS('BG 2024'!G:G,'BG 2024'!B:B,'Clasificacion Balance '!D1374),0)</f>
        <v>0</v>
      </c>
      <c r="I1374" s="403" t="e">
        <f>IF(F1374="S",SUMIFS('[226]BG 2023'!J:J,'[226]BG 2023'!K:K,'Clasificacion Balance '!D1374),0)</f>
        <v>#VALUE!</v>
      </c>
    </row>
    <row r="1375" spans="4:10">
      <c r="D1375" s="401">
        <v>150102399030199</v>
      </c>
      <c r="E1375" s="396">
        <f t="shared" si="26"/>
        <v>1</v>
      </c>
      <c r="F1375" s="397" t="s">
        <v>1465</v>
      </c>
      <c r="G1375" s="402" t="s">
        <v>988</v>
      </c>
      <c r="H1375" s="403">
        <f>IF(F1375="S",SUMIFS('BG 2024'!G:G,'BG 2024'!B:B,'Clasificacion Balance '!D1375),0)</f>
        <v>-5199996</v>
      </c>
      <c r="I1375" s="403" t="e">
        <f>IF(F1375="S",SUMIFS('[226]BG 2023'!J:J,'[226]BG 2023'!K:K,'Clasificacion Balance '!D1375),0)</f>
        <v>#VALUE!</v>
      </c>
      <c r="J1375" s="391" t="s">
        <v>231</v>
      </c>
    </row>
    <row r="1376" spans="4:10">
      <c r="D1376" s="401">
        <v>15020</v>
      </c>
      <c r="E1376" s="396">
        <f t="shared" si="26"/>
        <v>1</v>
      </c>
      <c r="F1376" s="397" t="s">
        <v>1461</v>
      </c>
      <c r="G1376" s="402" t="s">
        <v>2230</v>
      </c>
      <c r="H1376" s="403">
        <f>IF(F1376="S",SUMIFS('BG 2024'!G:G,'BG 2024'!B:B,'Clasificacion Balance '!D1376),0)</f>
        <v>0</v>
      </c>
      <c r="I1376" s="403">
        <f>IF(F1376="S",SUMIFS('[226]BG 2023'!J:J,'[226]BG 2023'!K:K,'Clasificacion Balance '!D1376),0)</f>
        <v>0</v>
      </c>
    </row>
    <row r="1377" spans="3:10">
      <c r="D1377" s="401">
        <v>15020241</v>
      </c>
      <c r="E1377" s="396">
        <f t="shared" si="26"/>
        <v>1</v>
      </c>
      <c r="F1377" s="397" t="s">
        <v>1461</v>
      </c>
      <c r="G1377" s="402" t="s">
        <v>2230</v>
      </c>
      <c r="H1377" s="403">
        <f>IF(F1377="S",SUMIFS('BG 2024'!G:G,'BG 2024'!B:B,'Clasificacion Balance '!D1377),0)</f>
        <v>0</v>
      </c>
      <c r="I1377" s="403">
        <f>IF(F1377="S",SUMIFS('[226]BG 2023'!J:J,'[226]BG 2023'!K:K,'Clasificacion Balance '!D1377),0)</f>
        <v>0</v>
      </c>
    </row>
    <row r="1378" spans="3:10">
      <c r="D1378" s="401">
        <v>15020241001</v>
      </c>
      <c r="E1378" s="396">
        <f t="shared" si="26"/>
        <v>1</v>
      </c>
      <c r="F1378" s="397" t="s">
        <v>1461</v>
      </c>
      <c r="G1378" s="402" t="s">
        <v>2231</v>
      </c>
      <c r="H1378" s="403">
        <f>IF(F1378="S",SUMIFS('BG 2024'!G:G,'BG 2024'!B:B,'Clasificacion Balance '!D1378),0)</f>
        <v>0</v>
      </c>
      <c r="I1378" s="403">
        <f>IF(F1378="S",SUMIFS('[226]BG 2023'!J:J,'[226]BG 2023'!K:K,'Clasificacion Balance '!D1378),0)</f>
        <v>0</v>
      </c>
    </row>
    <row r="1379" spans="3:10">
      <c r="D1379" s="401">
        <v>1502024100101</v>
      </c>
      <c r="E1379" s="396">
        <f t="shared" si="26"/>
        <v>1</v>
      </c>
      <c r="F1379" s="397" t="s">
        <v>1461</v>
      </c>
      <c r="G1379" s="402" t="s">
        <v>2231</v>
      </c>
      <c r="H1379" s="403">
        <f>IF(F1379="S",SUMIFS('BG 2024'!G:G,'BG 2024'!B:B,'Clasificacion Balance '!D1379),0)</f>
        <v>0</v>
      </c>
      <c r="I1379" s="403">
        <f>IF(F1379="S",SUMIFS('[226]BG 2023'!J:J,'[226]BG 2023'!K:K,'Clasificacion Balance '!D1379),0)</f>
        <v>0</v>
      </c>
    </row>
    <row r="1380" spans="3:10">
      <c r="D1380" s="401">
        <v>150202410010101</v>
      </c>
      <c r="E1380" s="396">
        <f t="shared" si="26"/>
        <v>1</v>
      </c>
      <c r="F1380" s="397" t="s">
        <v>1465</v>
      </c>
      <c r="G1380" s="402" t="s">
        <v>2232</v>
      </c>
      <c r="H1380" s="403">
        <f>IF(F1380="S",SUMIFS('BG 2024'!G:G,'BG 2024'!B:B,'Clasificacion Balance '!D1380),0)</f>
        <v>0</v>
      </c>
      <c r="I1380" s="403" t="e">
        <f>IF(F1380="S",SUMIFS('[226]BG 2023'!J:J,'[226]BG 2023'!K:K,'Clasificacion Balance '!D1380),0)</f>
        <v>#VALUE!</v>
      </c>
    </row>
    <row r="1381" spans="3:10">
      <c r="D1381" s="401">
        <v>150202410010199</v>
      </c>
      <c r="E1381" s="396">
        <f t="shared" si="26"/>
        <v>1</v>
      </c>
      <c r="F1381" s="397" t="s">
        <v>1465</v>
      </c>
      <c r="G1381" s="402" t="s">
        <v>2233</v>
      </c>
      <c r="H1381" s="403">
        <f>IF(F1381="S",SUMIFS('BG 2024'!G:G,'BG 2024'!B:B,'Clasificacion Balance '!D1381),0)</f>
        <v>0</v>
      </c>
      <c r="I1381" s="403" t="e">
        <f>IF(F1381="S",SUMIFS('[226]BG 2023'!J:J,'[226]BG 2023'!K:K,'Clasificacion Balance '!D1381),0)</f>
        <v>#VALUE!</v>
      </c>
    </row>
    <row r="1382" spans="3:10">
      <c r="D1382" s="401">
        <v>15020241901</v>
      </c>
      <c r="E1382" s="396">
        <f t="shared" si="26"/>
        <v>1</v>
      </c>
      <c r="F1382" s="397" t="s">
        <v>1461</v>
      </c>
      <c r="G1382" s="402" t="s">
        <v>2234</v>
      </c>
      <c r="H1382" s="403">
        <f>IF(F1382="S",SUMIFS('BG 2024'!G:G,'BG 2024'!B:B,'Clasificacion Balance '!D1382),0)</f>
        <v>0</v>
      </c>
      <c r="I1382" s="403">
        <f>IF(F1382="S",SUMIFS('[226]BG 2023'!J:J,'[226]BG 2023'!K:K,'Clasificacion Balance '!D1382),0)</f>
        <v>0</v>
      </c>
    </row>
    <row r="1383" spans="3:10">
      <c r="D1383" s="401">
        <v>1502024190101</v>
      </c>
      <c r="E1383" s="396">
        <f t="shared" si="26"/>
        <v>1</v>
      </c>
      <c r="F1383" s="397" t="s">
        <v>1461</v>
      </c>
      <c r="G1383" s="402" t="s">
        <v>2234</v>
      </c>
      <c r="H1383" s="403">
        <f>IF(F1383="S",SUMIFS('BG 2024'!G:G,'BG 2024'!B:B,'Clasificacion Balance '!D1383),0)</f>
        <v>0</v>
      </c>
      <c r="I1383" s="403">
        <f>IF(F1383="S",SUMIFS('[226]BG 2023'!J:J,'[226]BG 2023'!K:K,'Clasificacion Balance '!D1383),0)</f>
        <v>0</v>
      </c>
    </row>
    <row r="1384" spans="3:10">
      <c r="D1384" s="401">
        <v>150202419010101</v>
      </c>
      <c r="E1384" s="396">
        <f t="shared" ref="E1384:E1385" si="27">+COUNTIF($D:$D,D1384)</f>
        <v>1</v>
      </c>
      <c r="F1384" s="397" t="s">
        <v>1465</v>
      </c>
      <c r="G1384" s="402" t="s">
        <v>2235</v>
      </c>
      <c r="H1384" s="403">
        <f>IF(F1384="S",SUMIFS('BG 2024'!G:G,'BG 2024'!B:B,'Clasificacion Balance '!D1384),0)</f>
        <v>0</v>
      </c>
      <c r="I1384" s="403" t="e">
        <f>IF(F1384="S",SUMIFS('[226]BG 2023'!J:J,'[226]BG 2023'!K:K,'Clasificacion Balance '!D1384),0)</f>
        <v>#VALUE!</v>
      </c>
    </row>
    <row r="1385" spans="3:10">
      <c r="D1385" s="401">
        <v>150202419010199</v>
      </c>
      <c r="E1385" s="396">
        <f t="shared" si="27"/>
        <v>1</v>
      </c>
      <c r="F1385" s="397" t="s">
        <v>1465</v>
      </c>
      <c r="G1385" s="402" t="s">
        <v>2236</v>
      </c>
      <c r="H1385" s="403">
        <f>IF(F1385="S",SUMIFS('BG 2024'!G:G,'BG 2024'!B:B,'Clasificacion Balance '!D1385),0)</f>
        <v>0</v>
      </c>
      <c r="I1385" s="403" t="e">
        <f>IF(F1385="S",SUMIFS('[226]BG 2023'!J:J,'[226]BG 2023'!K:K,'Clasificacion Balance '!D1385),0)</f>
        <v>#VALUE!</v>
      </c>
    </row>
    <row r="1386" spans="3:10">
      <c r="D1386" s="410"/>
      <c r="E1386" s="410"/>
      <c r="F1386" s="410"/>
      <c r="G1386" s="402"/>
      <c r="H1386" s="411"/>
      <c r="I1386" s="411"/>
    </row>
    <row r="1387" spans="3:10" s="409" customFormat="1">
      <c r="C1387" s="405"/>
      <c r="D1387" s="396">
        <v>2</v>
      </c>
      <c r="E1387" s="396">
        <f t="shared" ref="E1387:E1450" si="28">+COUNTIF($D:$D,D1387)</f>
        <v>1</v>
      </c>
      <c r="F1387" s="397" t="s">
        <v>1461</v>
      </c>
      <c r="G1387" s="398" t="s">
        <v>4</v>
      </c>
      <c r="H1387" s="399">
        <f>+SUM(H1388:H1949)</f>
        <v>-548241233567</v>
      </c>
      <c r="I1387" s="399" t="e">
        <f>+SUM(I1388:I1949)</f>
        <v>#VALUE!</v>
      </c>
      <c r="J1387" s="400"/>
    </row>
    <row r="1388" spans="3:10">
      <c r="D1388" s="401">
        <v>21</v>
      </c>
      <c r="E1388" s="396">
        <f t="shared" si="28"/>
        <v>1</v>
      </c>
      <c r="F1388" s="397" t="s">
        <v>1461</v>
      </c>
      <c r="G1388" s="402" t="s">
        <v>989</v>
      </c>
      <c r="H1388" s="403">
        <f>IF(F1388="S",SUMIFS('BG 2024'!G:G,'BG 2024'!B:B,'Clasificacion Balance '!D1388),0)</f>
        <v>0</v>
      </c>
      <c r="I1388" s="403">
        <f>IF(F1388="S",SUMIFS('[226]BG 2023'!J:J,'[226]BG 2023'!K:K,'Clasificacion Balance '!D1388),0)</f>
        <v>0</v>
      </c>
      <c r="J1388" s="412"/>
    </row>
    <row r="1389" spans="3:10">
      <c r="D1389" s="401">
        <v>21010</v>
      </c>
      <c r="E1389" s="396">
        <f t="shared" si="28"/>
        <v>1</v>
      </c>
      <c r="F1389" s="397" t="s">
        <v>1461</v>
      </c>
      <c r="G1389" s="402" t="s">
        <v>990</v>
      </c>
      <c r="H1389" s="403">
        <f>IF(F1389="S",SUMIFS('BG 2024'!G:G,'BG 2024'!B:B,'Clasificacion Balance '!D1389),0)</f>
        <v>0</v>
      </c>
      <c r="I1389" s="403">
        <f>IF(F1389="S",SUMIFS('[226]BG 2023'!J:J,'[226]BG 2023'!K:K,'Clasificacion Balance '!D1389),0)</f>
        <v>0</v>
      </c>
      <c r="J1389" s="412"/>
    </row>
    <row r="1390" spans="3:10">
      <c r="D1390" s="401">
        <v>21010102</v>
      </c>
      <c r="E1390" s="396">
        <f t="shared" si="28"/>
        <v>1</v>
      </c>
      <c r="F1390" s="397" t="s">
        <v>1461</v>
      </c>
      <c r="G1390" s="402" t="s">
        <v>991</v>
      </c>
      <c r="H1390" s="403">
        <f>IF(F1390="S",SUMIFS('BG 2024'!G:G,'BG 2024'!B:B,'Clasificacion Balance '!D1390),0)</f>
        <v>0</v>
      </c>
      <c r="I1390" s="403">
        <f>IF(F1390="S",SUMIFS('[226]BG 2023'!J:J,'[226]BG 2023'!K:K,'Clasificacion Balance '!D1390),0)</f>
        <v>0</v>
      </c>
      <c r="J1390" s="412"/>
    </row>
    <row r="1391" spans="3:10">
      <c r="D1391" s="401">
        <v>21010102001</v>
      </c>
      <c r="E1391" s="396">
        <f t="shared" si="28"/>
        <v>1</v>
      </c>
      <c r="F1391" s="397" t="s">
        <v>1461</v>
      </c>
      <c r="G1391" s="402" t="s">
        <v>992</v>
      </c>
      <c r="H1391" s="403">
        <f>IF(F1391="S",SUMIFS('BG 2024'!G:G,'BG 2024'!B:B,'Clasificacion Balance '!D1391),0)</f>
        <v>0</v>
      </c>
      <c r="I1391" s="403">
        <f>IF(F1391="S",SUMIFS('[226]BG 2023'!J:J,'[226]BG 2023'!K:K,'Clasificacion Balance '!D1391),0)</f>
        <v>0</v>
      </c>
      <c r="J1391" s="412"/>
    </row>
    <row r="1392" spans="3:10">
      <c r="D1392" s="401">
        <v>2101010200101</v>
      </c>
      <c r="E1392" s="396">
        <f t="shared" si="28"/>
        <v>1</v>
      </c>
      <c r="F1392" s="397" t="s">
        <v>1461</v>
      </c>
      <c r="G1392" s="402" t="s">
        <v>992</v>
      </c>
      <c r="H1392" s="403">
        <f>IF(F1392="S",SUMIFS('BG 2024'!G:G,'BG 2024'!B:B,'Clasificacion Balance '!D1392),0)</f>
        <v>0</v>
      </c>
      <c r="I1392" s="403">
        <f>IF(F1392="S",SUMIFS('[226]BG 2023'!J:J,'[226]BG 2023'!K:K,'Clasificacion Balance '!D1392),0)</f>
        <v>0</v>
      </c>
      <c r="J1392" s="412"/>
    </row>
    <row r="1393" spans="4:10">
      <c r="D1393" s="401">
        <v>210101020010101</v>
      </c>
      <c r="E1393" s="396">
        <f t="shared" si="28"/>
        <v>1</v>
      </c>
      <c r="F1393" s="397" t="s">
        <v>1465</v>
      </c>
      <c r="G1393" s="402" t="s">
        <v>993</v>
      </c>
      <c r="H1393" s="403">
        <f>IF(F1393="S",SUMIFS('BG 2024'!G:G,'BG 2024'!B:B,'Clasificacion Balance '!D1393),0)</f>
        <v>0</v>
      </c>
      <c r="I1393" s="403" t="e">
        <f>IF(F1393="S",SUMIFS('[226]BG 2023'!J:J,'[226]BG 2023'!K:K,'Clasificacion Balance '!D1393),0)</f>
        <v>#VALUE!</v>
      </c>
      <c r="J1393" s="412"/>
    </row>
    <row r="1394" spans="4:10">
      <c r="D1394" s="401">
        <v>210101020010199</v>
      </c>
      <c r="E1394" s="396">
        <f t="shared" si="28"/>
        <v>1</v>
      </c>
      <c r="F1394" s="397" t="s">
        <v>1465</v>
      </c>
      <c r="G1394" s="402" t="s">
        <v>994</v>
      </c>
      <c r="H1394" s="403">
        <f>IF(F1394="S",SUMIFS('BG 2024'!G:G,'BG 2024'!B:B,'Clasificacion Balance '!D1394),0)</f>
        <v>0</v>
      </c>
      <c r="I1394" s="403" t="e">
        <f>IF(F1394="S",SUMIFS('[226]BG 2023'!J:J,'[226]BG 2023'!K:K,'Clasificacion Balance '!D1394),0)</f>
        <v>#VALUE!</v>
      </c>
      <c r="J1394" s="412"/>
    </row>
    <row r="1395" spans="4:10">
      <c r="D1395" s="401">
        <v>21010102002</v>
      </c>
      <c r="E1395" s="396">
        <f t="shared" si="28"/>
        <v>1</v>
      </c>
      <c r="F1395" s="397" t="s">
        <v>1461</v>
      </c>
      <c r="G1395" s="402" t="s">
        <v>995</v>
      </c>
      <c r="H1395" s="403">
        <f>IF(F1395="S",SUMIFS('BG 2024'!G:G,'BG 2024'!B:B,'Clasificacion Balance '!D1395),0)</f>
        <v>0</v>
      </c>
      <c r="I1395" s="403">
        <f>IF(F1395="S",SUMIFS('[226]BG 2023'!J:J,'[226]BG 2023'!K:K,'Clasificacion Balance '!D1395),0)</f>
        <v>0</v>
      </c>
      <c r="J1395" s="412"/>
    </row>
    <row r="1396" spans="4:10">
      <c r="D1396" s="401">
        <v>2101010200201</v>
      </c>
      <c r="E1396" s="396">
        <f t="shared" si="28"/>
        <v>1</v>
      </c>
      <c r="F1396" s="397" t="s">
        <v>1461</v>
      </c>
      <c r="G1396" s="402" t="s">
        <v>995</v>
      </c>
      <c r="H1396" s="403">
        <f>IF(F1396="S",SUMIFS('BG 2024'!G:G,'BG 2024'!B:B,'Clasificacion Balance '!D1396),0)</f>
        <v>0</v>
      </c>
      <c r="I1396" s="403">
        <f>IF(F1396="S",SUMIFS('[226]BG 2023'!J:J,'[226]BG 2023'!K:K,'Clasificacion Balance '!D1396),0)</f>
        <v>0</v>
      </c>
      <c r="J1396" s="412"/>
    </row>
    <row r="1397" spans="4:10">
      <c r="D1397" s="401">
        <v>210101020020101</v>
      </c>
      <c r="E1397" s="396">
        <f t="shared" si="28"/>
        <v>1</v>
      </c>
      <c r="F1397" s="397" t="s">
        <v>1465</v>
      </c>
      <c r="G1397" s="402" t="s">
        <v>996</v>
      </c>
      <c r="H1397" s="403">
        <f>IF(F1397="S",SUMIFS('BG 2024'!G:G,'BG 2024'!B:B,'Clasificacion Balance '!D1397),0)</f>
        <v>0</v>
      </c>
      <c r="I1397" s="403" t="e">
        <f>IF(F1397="S",SUMIFS('[226]BG 2023'!J:J,'[226]BG 2023'!K:K,'Clasificacion Balance '!D1397),0)</f>
        <v>#VALUE!</v>
      </c>
      <c r="J1397" s="412"/>
    </row>
    <row r="1398" spans="4:10">
      <c r="D1398" s="401">
        <v>210101020020199</v>
      </c>
      <c r="E1398" s="396">
        <f t="shared" si="28"/>
        <v>1</v>
      </c>
      <c r="F1398" s="397" t="s">
        <v>1465</v>
      </c>
      <c r="G1398" s="402" t="s">
        <v>997</v>
      </c>
      <c r="H1398" s="403">
        <f>IF(F1398="S",SUMIFS('BG 2024'!G:G,'BG 2024'!B:B,'Clasificacion Balance '!D1398),0)</f>
        <v>-8625752</v>
      </c>
      <c r="I1398" s="403" t="e">
        <f>IF(F1398="S",SUMIFS('[226]BG 2023'!J:J,'[226]BG 2023'!K:K,'Clasificacion Balance '!D1398),0)</f>
        <v>#VALUE!</v>
      </c>
      <c r="J1398" s="412" t="s">
        <v>131</v>
      </c>
    </row>
    <row r="1399" spans="4:10">
      <c r="D1399" s="401">
        <v>21010102003</v>
      </c>
      <c r="E1399" s="396">
        <f t="shared" si="28"/>
        <v>1</v>
      </c>
      <c r="F1399" s="397" t="s">
        <v>1461</v>
      </c>
      <c r="G1399" s="402" t="s">
        <v>2237</v>
      </c>
      <c r="H1399" s="403">
        <f>IF(F1399="S",SUMIFS('BG 2024'!G:G,'BG 2024'!B:B,'Clasificacion Balance '!D1399),0)</f>
        <v>0</v>
      </c>
      <c r="I1399" s="403">
        <f>IF(F1399="S",SUMIFS('[226]BG 2023'!J:J,'[226]BG 2023'!K:K,'Clasificacion Balance '!D1399),0)</f>
        <v>0</v>
      </c>
      <c r="J1399" s="412"/>
    </row>
    <row r="1400" spans="4:10">
      <c r="D1400" s="401">
        <v>2101010200301</v>
      </c>
      <c r="E1400" s="396">
        <f t="shared" si="28"/>
        <v>1</v>
      </c>
      <c r="F1400" s="397" t="s">
        <v>1461</v>
      </c>
      <c r="G1400" s="402" t="s">
        <v>2237</v>
      </c>
      <c r="H1400" s="403">
        <f>IF(F1400="S",SUMIFS('BG 2024'!G:G,'BG 2024'!B:B,'Clasificacion Balance '!D1400),0)</f>
        <v>0</v>
      </c>
      <c r="I1400" s="403">
        <f>IF(F1400="S",SUMIFS('[226]BG 2023'!J:J,'[226]BG 2023'!K:K,'Clasificacion Balance '!D1400),0)</f>
        <v>0</v>
      </c>
      <c r="J1400" s="412"/>
    </row>
    <row r="1401" spans="4:10">
      <c r="D1401" s="401">
        <v>210101020030101</v>
      </c>
      <c r="E1401" s="396">
        <f t="shared" si="28"/>
        <v>1</v>
      </c>
      <c r="F1401" s="397" t="s">
        <v>1465</v>
      </c>
      <c r="G1401" s="402" t="s">
        <v>2238</v>
      </c>
      <c r="H1401" s="403">
        <f>IF(F1401="S",SUMIFS('BG 2024'!G:G,'BG 2024'!B:B,'Clasificacion Balance '!D1401),0)</f>
        <v>0</v>
      </c>
      <c r="I1401" s="403" t="e">
        <f>IF(F1401="S",SUMIFS('[226]BG 2023'!J:J,'[226]BG 2023'!K:K,'Clasificacion Balance '!D1401),0)</f>
        <v>#VALUE!</v>
      </c>
      <c r="J1401" s="412"/>
    </row>
    <row r="1402" spans="4:10">
      <c r="D1402" s="401">
        <v>210101020030199</v>
      </c>
      <c r="E1402" s="396">
        <f t="shared" si="28"/>
        <v>1</v>
      </c>
      <c r="F1402" s="397" t="s">
        <v>1465</v>
      </c>
      <c r="G1402" s="402" t="s">
        <v>2239</v>
      </c>
      <c r="H1402" s="403">
        <f>IF(F1402="S",SUMIFS('BG 2024'!G:G,'BG 2024'!B:B,'Clasificacion Balance '!D1402),0)</f>
        <v>0</v>
      </c>
      <c r="I1402" s="403" t="e">
        <f>IF(F1402="S",SUMIFS('[226]BG 2023'!J:J,'[226]BG 2023'!K:K,'Clasificacion Balance '!D1402),0)</f>
        <v>#VALUE!</v>
      </c>
      <c r="J1402" s="412"/>
    </row>
    <row r="1403" spans="4:10">
      <c r="D1403" s="401">
        <v>21010102004</v>
      </c>
      <c r="E1403" s="396">
        <f t="shared" si="28"/>
        <v>1</v>
      </c>
      <c r="F1403" s="397" t="s">
        <v>1461</v>
      </c>
      <c r="G1403" s="402" t="s">
        <v>2240</v>
      </c>
      <c r="H1403" s="403">
        <f>IF(F1403="S",SUMIFS('BG 2024'!G:G,'BG 2024'!B:B,'Clasificacion Balance '!D1403),0)</f>
        <v>0</v>
      </c>
      <c r="I1403" s="403">
        <f>IF(F1403="S",SUMIFS('[226]BG 2023'!J:J,'[226]BG 2023'!K:K,'Clasificacion Balance '!D1403),0)</f>
        <v>0</v>
      </c>
      <c r="J1403" s="412"/>
    </row>
    <row r="1404" spans="4:10">
      <c r="D1404" s="401">
        <v>2101010200401</v>
      </c>
      <c r="E1404" s="396">
        <f t="shared" si="28"/>
        <v>1</v>
      </c>
      <c r="F1404" s="397" t="s">
        <v>1461</v>
      </c>
      <c r="G1404" s="402" t="s">
        <v>2240</v>
      </c>
      <c r="H1404" s="403">
        <f>IF(F1404="S",SUMIFS('BG 2024'!G:G,'BG 2024'!B:B,'Clasificacion Balance '!D1404),0)</f>
        <v>0</v>
      </c>
      <c r="I1404" s="403">
        <f>IF(F1404="S",SUMIFS('[226]BG 2023'!J:J,'[226]BG 2023'!K:K,'Clasificacion Balance '!D1404),0)</f>
        <v>0</v>
      </c>
      <c r="J1404" s="412"/>
    </row>
    <row r="1405" spans="4:10">
      <c r="D1405" s="401">
        <v>210101020040101</v>
      </c>
      <c r="E1405" s="396">
        <f t="shared" si="28"/>
        <v>1</v>
      </c>
      <c r="F1405" s="397" t="s">
        <v>1465</v>
      </c>
      <c r="G1405" s="402" t="s">
        <v>2241</v>
      </c>
      <c r="H1405" s="403">
        <f>IF(F1405="S",SUMIFS('BG 2024'!G:G,'BG 2024'!B:B,'Clasificacion Balance '!D1405),0)</f>
        <v>0</v>
      </c>
      <c r="I1405" s="403" t="e">
        <f>IF(F1405="S",SUMIFS('[226]BG 2023'!J:J,'[226]BG 2023'!K:K,'Clasificacion Balance '!D1405),0)</f>
        <v>#VALUE!</v>
      </c>
      <c r="J1405" s="412"/>
    </row>
    <row r="1406" spans="4:10">
      <c r="D1406" s="401">
        <v>210101020040199</v>
      </c>
      <c r="E1406" s="396">
        <f t="shared" si="28"/>
        <v>1</v>
      </c>
      <c r="F1406" s="397" t="s">
        <v>1465</v>
      </c>
      <c r="G1406" s="402" t="s">
        <v>2242</v>
      </c>
      <c r="H1406" s="403">
        <f>IF(F1406="S",SUMIFS('BG 2024'!G:G,'BG 2024'!B:B,'Clasificacion Balance '!D1406),0)</f>
        <v>0</v>
      </c>
      <c r="I1406" s="403" t="e">
        <f>IF(F1406="S",SUMIFS('[226]BG 2023'!J:J,'[226]BG 2023'!K:K,'Clasificacion Balance '!D1406),0)</f>
        <v>#VALUE!</v>
      </c>
      <c r="J1406" s="412"/>
    </row>
    <row r="1407" spans="4:10">
      <c r="D1407" s="401">
        <v>21010102005</v>
      </c>
      <c r="E1407" s="396">
        <f t="shared" si="28"/>
        <v>1</v>
      </c>
      <c r="F1407" s="397" t="s">
        <v>1461</v>
      </c>
      <c r="G1407" s="402" t="s">
        <v>611</v>
      </c>
      <c r="H1407" s="403">
        <f>IF(F1407="S",SUMIFS('BG 2024'!G:G,'BG 2024'!B:B,'Clasificacion Balance '!D1407),0)</f>
        <v>0</v>
      </c>
      <c r="I1407" s="403">
        <f>IF(F1407="S",SUMIFS('[226]BG 2023'!J:J,'[226]BG 2023'!K:K,'Clasificacion Balance '!D1407),0)</f>
        <v>0</v>
      </c>
      <c r="J1407" s="412"/>
    </row>
    <row r="1408" spans="4:10">
      <c r="D1408" s="401">
        <v>2101010200501</v>
      </c>
      <c r="E1408" s="396">
        <f t="shared" si="28"/>
        <v>1</v>
      </c>
      <c r="F1408" s="397" t="s">
        <v>1461</v>
      </c>
      <c r="G1408" s="402" t="s">
        <v>611</v>
      </c>
      <c r="H1408" s="403">
        <f>IF(F1408="S",SUMIFS('BG 2024'!G:G,'BG 2024'!B:B,'Clasificacion Balance '!D1408),0)</f>
        <v>0</v>
      </c>
      <c r="I1408" s="403">
        <f>IF(F1408="S",SUMIFS('[226]BG 2023'!J:J,'[226]BG 2023'!K:K,'Clasificacion Balance '!D1408),0)</f>
        <v>0</v>
      </c>
      <c r="J1408" s="412"/>
    </row>
    <row r="1409" spans="4:11">
      <c r="D1409" s="401">
        <v>210101020050101</v>
      </c>
      <c r="E1409" s="396">
        <f t="shared" si="28"/>
        <v>1</v>
      </c>
      <c r="F1409" s="397" t="s">
        <v>1465</v>
      </c>
      <c r="G1409" s="402" t="s">
        <v>613</v>
      </c>
      <c r="H1409" s="403">
        <f>IF(F1409="S",SUMIFS('BG 2024'!G:G,'BG 2024'!B:B,'Clasificacion Balance '!D1409),0)</f>
        <v>-9772473</v>
      </c>
      <c r="I1409" s="403" t="e">
        <f>IF(F1409="S",SUMIFS('[226]BG 2023'!J:J,'[226]BG 2023'!K:K,'Clasificacion Balance '!D1409),0)</f>
        <v>#VALUE!</v>
      </c>
      <c r="J1409" s="412" t="s">
        <v>213</v>
      </c>
      <c r="K1409" s="392" t="s">
        <v>795</v>
      </c>
    </row>
    <row r="1410" spans="4:11">
      <c r="D1410" s="401">
        <v>210101020050199</v>
      </c>
      <c r="E1410" s="396">
        <f t="shared" si="28"/>
        <v>2</v>
      </c>
      <c r="F1410" s="397" t="s">
        <v>1465</v>
      </c>
      <c r="G1410" s="595" t="s">
        <v>998</v>
      </c>
      <c r="H1410" s="592">
        <f>IF(F1410="S",SUMIFS('BG 2024'!G:G,'BG 2024'!B:B,'Clasificacion Balance '!D1410),0)-H1411</f>
        <v>-100040180</v>
      </c>
      <c r="I1410" s="403" t="e">
        <f>IF(F1410="S",SUMIFS('[226]BG 2023'!J:J,'[226]BG 2023'!K:K,'Clasificacion Balance '!D1410),0)</f>
        <v>#VALUE!</v>
      </c>
      <c r="J1410" s="593" t="s">
        <v>213</v>
      </c>
      <c r="K1410" s="392" t="s">
        <v>4033</v>
      </c>
    </row>
    <row r="1411" spans="4:11">
      <c r="D1411" s="401">
        <v>210101020050199</v>
      </c>
      <c r="E1411" s="396">
        <f t="shared" si="28"/>
        <v>2</v>
      </c>
      <c r="F1411" s="397" t="s">
        <v>1465</v>
      </c>
      <c r="G1411" s="595" t="s">
        <v>998</v>
      </c>
      <c r="H1411" s="592">
        <v>-56411159</v>
      </c>
      <c r="I1411" s="403" t="e">
        <f>IF(F1411="S",SUMIFS('[226]BG 2023'!J:J,'[226]BG 2023'!K:K,'Clasificacion Balance '!D1411),0)</f>
        <v>#VALUE!</v>
      </c>
      <c r="J1411" s="594" t="s">
        <v>232</v>
      </c>
      <c r="K1411" s="392" t="s">
        <v>4029</v>
      </c>
    </row>
    <row r="1412" spans="4:11">
      <c r="D1412" s="401">
        <v>2101010200502</v>
      </c>
      <c r="E1412" s="396">
        <f t="shared" si="28"/>
        <v>1</v>
      </c>
      <c r="F1412" s="397" t="s">
        <v>1461</v>
      </c>
      <c r="G1412" s="402" t="s">
        <v>611</v>
      </c>
      <c r="H1412" s="403">
        <f>IF(F1412="S",SUMIFS('BG 2024'!G:G,'BG 2024'!B:B,'Clasificacion Balance '!D1412),0)</f>
        <v>0</v>
      </c>
      <c r="I1412" s="403">
        <f>IF(F1412="S",SUMIFS('[226]BG 2023'!J:J,'[226]BG 2023'!K:K,'Clasificacion Balance '!D1412),0)</f>
        <v>0</v>
      </c>
      <c r="J1412" s="412"/>
    </row>
    <row r="1413" spans="4:11">
      <c r="D1413" s="401">
        <v>210101020050201</v>
      </c>
      <c r="E1413" s="396">
        <f t="shared" si="28"/>
        <v>1</v>
      </c>
      <c r="F1413" s="397" t="s">
        <v>1465</v>
      </c>
      <c r="G1413" s="402" t="s">
        <v>2243</v>
      </c>
      <c r="H1413" s="403">
        <f>IF(F1413="S",SUMIFS('BG 2024'!G:G,'BG 2024'!B:B,'Clasificacion Balance '!D1413),0)</f>
        <v>0</v>
      </c>
      <c r="I1413" s="403" t="e">
        <f>IF(F1413="S",SUMIFS('[226]BG 2023'!J:J,'[226]BG 2023'!K:K,'Clasificacion Balance '!D1413),0)</f>
        <v>#VALUE!</v>
      </c>
      <c r="J1413" s="412"/>
    </row>
    <row r="1414" spans="4:11">
      <c r="D1414" s="401">
        <v>210101020050299</v>
      </c>
      <c r="E1414" s="396">
        <f t="shared" si="28"/>
        <v>1</v>
      </c>
      <c r="F1414" s="397" t="s">
        <v>1465</v>
      </c>
      <c r="G1414" s="402" t="s">
        <v>999</v>
      </c>
      <c r="H1414" s="403">
        <f>IF(F1414="S",SUMIFS('BG 2024'!G:G,'BG 2024'!B:B,'Clasificacion Balance '!D1414),0)</f>
        <v>-3</v>
      </c>
      <c r="I1414" s="403" t="e">
        <f>IF(F1414="S",SUMIFS('[226]BG 2023'!J:J,'[226]BG 2023'!K:K,'Clasificacion Balance '!D1414),0)</f>
        <v>#VALUE!</v>
      </c>
      <c r="J1414" s="412" t="s">
        <v>213</v>
      </c>
    </row>
    <row r="1415" spans="4:11">
      <c r="D1415" s="401">
        <v>21010102006</v>
      </c>
      <c r="E1415" s="396">
        <f t="shared" si="28"/>
        <v>1</v>
      </c>
      <c r="F1415" s="397" t="s">
        <v>1461</v>
      </c>
      <c r="G1415" s="402" t="s">
        <v>616</v>
      </c>
      <c r="H1415" s="403">
        <f>IF(F1415="S",SUMIFS('BG 2024'!G:G,'BG 2024'!B:B,'Clasificacion Balance '!D1415),0)</f>
        <v>0</v>
      </c>
      <c r="I1415" s="403">
        <f>IF(F1415="S",SUMIFS('[226]BG 2023'!J:J,'[226]BG 2023'!K:K,'Clasificacion Balance '!D1415),0)</f>
        <v>0</v>
      </c>
      <c r="J1415" s="412"/>
    </row>
    <row r="1416" spans="4:11">
      <c r="D1416" s="401">
        <v>2101010200601</v>
      </c>
      <c r="E1416" s="396">
        <f t="shared" si="28"/>
        <v>1</v>
      </c>
      <c r="F1416" s="397" t="s">
        <v>1461</v>
      </c>
      <c r="G1416" s="402" t="s">
        <v>616</v>
      </c>
      <c r="H1416" s="403">
        <f>IF(F1416="S",SUMIFS('BG 2024'!G:G,'BG 2024'!B:B,'Clasificacion Balance '!D1416),0)</f>
        <v>0</v>
      </c>
      <c r="I1416" s="403">
        <f>IF(F1416="S",SUMIFS('[226]BG 2023'!J:J,'[226]BG 2023'!K:K,'Clasificacion Balance '!D1416),0)</f>
        <v>0</v>
      </c>
      <c r="J1416" s="412"/>
    </row>
    <row r="1417" spans="4:11">
      <c r="D1417" s="401">
        <v>210101020060101</v>
      </c>
      <c r="E1417" s="396">
        <f t="shared" si="28"/>
        <v>2</v>
      </c>
      <c r="F1417" s="397" t="s">
        <v>1465</v>
      </c>
      <c r="G1417" s="595" t="s">
        <v>1000</v>
      </c>
      <c r="H1417" s="592">
        <f>IF(F1417="S",SUMIFS('BG 2024'!G:G,'BG 2024'!B:B,'Clasificacion Balance '!D1417),0)-H1418</f>
        <v>-32669354</v>
      </c>
      <c r="I1417" s="592" t="e">
        <f>IF(F1417="S",SUMIFS('[226]BG 2023'!J:J,'[226]BG 2023'!K:K,'Clasificacion Balance '!D1417),0)</f>
        <v>#VALUE!</v>
      </c>
      <c r="J1417" s="593" t="s">
        <v>213</v>
      </c>
      <c r="K1417" s="392" t="s">
        <v>795</v>
      </c>
    </row>
    <row r="1418" spans="4:11">
      <c r="D1418" s="401">
        <v>210101020060101</v>
      </c>
      <c r="E1418" s="396">
        <f t="shared" si="28"/>
        <v>2</v>
      </c>
      <c r="F1418" s="397" t="s">
        <v>1465</v>
      </c>
      <c r="G1418" s="595" t="s">
        <v>1000</v>
      </c>
      <c r="H1418" s="592">
        <v>-114052435</v>
      </c>
      <c r="I1418" s="592" t="e">
        <f>IF(F1418="S",SUMIFS('[226]BG 2023'!J:J,'[226]BG 2023'!K:K,'Clasificacion Balance '!D1418),0)</f>
        <v>#VALUE!</v>
      </c>
      <c r="J1418" s="594" t="s">
        <v>232</v>
      </c>
      <c r="K1418" s="392" t="s">
        <v>4029</v>
      </c>
    </row>
    <row r="1419" spans="4:11">
      <c r="D1419" s="401">
        <v>210101020060199</v>
      </c>
      <c r="E1419" s="396">
        <f t="shared" si="28"/>
        <v>1</v>
      </c>
      <c r="F1419" s="397" t="s">
        <v>1465</v>
      </c>
      <c r="G1419" s="402" t="s">
        <v>1001</v>
      </c>
      <c r="H1419" s="403">
        <f>IF(F1419="S",SUMIFS('BG 2024'!G:G,'BG 2024'!B:B,'Clasificacion Balance '!D1419),0)</f>
        <v>-141212704</v>
      </c>
      <c r="I1419" s="403" t="e">
        <f>IF(F1419="S",SUMIFS('[226]BG 2023'!J:J,'[226]BG 2023'!K:K,'Clasificacion Balance '!D1419),0)</f>
        <v>#VALUE!</v>
      </c>
      <c r="J1419" s="412" t="s">
        <v>213</v>
      </c>
      <c r="K1419" s="392" t="s">
        <v>4032</v>
      </c>
    </row>
    <row r="1420" spans="4:11">
      <c r="D1420" s="401">
        <v>21010104</v>
      </c>
      <c r="E1420" s="396">
        <f t="shared" si="28"/>
        <v>1</v>
      </c>
      <c r="F1420" s="397" t="s">
        <v>1461</v>
      </c>
      <c r="G1420" s="402" t="s">
        <v>1002</v>
      </c>
      <c r="H1420" s="403">
        <f>IF(F1420="S",SUMIFS('BG 2024'!G:G,'BG 2024'!B:B,'Clasificacion Balance '!D1420),0)</f>
        <v>0</v>
      </c>
      <c r="I1420" s="403">
        <f>IF(F1420="S",SUMIFS('[226]BG 2023'!J:J,'[226]BG 2023'!K:K,'Clasificacion Balance '!D1420),0)</f>
        <v>0</v>
      </c>
      <c r="J1420" s="412"/>
    </row>
    <row r="1421" spans="4:11">
      <c r="D1421" s="401">
        <v>21010104001</v>
      </c>
      <c r="E1421" s="396">
        <f t="shared" si="28"/>
        <v>1</v>
      </c>
      <c r="F1421" s="397" t="s">
        <v>1461</v>
      </c>
      <c r="G1421" s="402" t="s">
        <v>2244</v>
      </c>
      <c r="H1421" s="403">
        <f>IF(F1421="S",SUMIFS('BG 2024'!G:G,'BG 2024'!B:B,'Clasificacion Balance '!D1421),0)</f>
        <v>0</v>
      </c>
      <c r="I1421" s="403">
        <f>IF(F1421="S",SUMIFS('[226]BG 2023'!J:J,'[226]BG 2023'!K:K,'Clasificacion Balance '!D1421),0)</f>
        <v>0</v>
      </c>
      <c r="J1421" s="412"/>
    </row>
    <row r="1422" spans="4:11">
      <c r="D1422" s="401">
        <v>2101010400101</v>
      </c>
      <c r="E1422" s="396">
        <f t="shared" si="28"/>
        <v>1</v>
      </c>
      <c r="F1422" s="397" t="s">
        <v>1461</v>
      </c>
      <c r="G1422" s="402" t="s">
        <v>2244</v>
      </c>
      <c r="H1422" s="403">
        <f>IF(F1422="S",SUMIFS('BG 2024'!G:G,'BG 2024'!B:B,'Clasificacion Balance '!D1422),0)</f>
        <v>0</v>
      </c>
      <c r="I1422" s="403">
        <f>IF(F1422="S",SUMIFS('[226]BG 2023'!J:J,'[226]BG 2023'!K:K,'Clasificacion Balance '!D1422),0)</f>
        <v>0</v>
      </c>
      <c r="J1422" s="412"/>
    </row>
    <row r="1423" spans="4:11">
      <c r="D1423" s="401">
        <v>210101040010101</v>
      </c>
      <c r="E1423" s="396">
        <f t="shared" si="28"/>
        <v>1</v>
      </c>
      <c r="F1423" s="397" t="s">
        <v>1465</v>
      </c>
      <c r="G1423" s="402" t="s">
        <v>2245</v>
      </c>
      <c r="H1423" s="403">
        <f>IF(F1423="S",SUMIFS('BG 2024'!G:G,'BG 2024'!B:B,'Clasificacion Balance '!D1423),0)</f>
        <v>0</v>
      </c>
      <c r="I1423" s="403" t="e">
        <f>IF(F1423="S",SUMIFS('[226]BG 2023'!J:J,'[226]BG 2023'!K:K,'Clasificacion Balance '!D1423),0)</f>
        <v>#VALUE!</v>
      </c>
      <c r="J1423" s="412"/>
    </row>
    <row r="1424" spans="4:11">
      <c r="D1424" s="401">
        <v>210101040010199</v>
      </c>
      <c r="E1424" s="396">
        <f t="shared" si="28"/>
        <v>1</v>
      </c>
      <c r="F1424" s="397" t="s">
        <v>1465</v>
      </c>
      <c r="G1424" s="402" t="s">
        <v>2246</v>
      </c>
      <c r="H1424" s="403">
        <f>IF(F1424="S",SUMIFS('BG 2024'!G:G,'BG 2024'!B:B,'Clasificacion Balance '!D1424),0)</f>
        <v>0</v>
      </c>
      <c r="I1424" s="403" t="e">
        <f>IF(F1424="S",SUMIFS('[226]BG 2023'!J:J,'[226]BG 2023'!K:K,'Clasificacion Balance '!D1424),0)</f>
        <v>#VALUE!</v>
      </c>
      <c r="J1424" s="412"/>
    </row>
    <row r="1425" spans="4:10">
      <c r="D1425" s="401">
        <v>21010104002</v>
      </c>
      <c r="E1425" s="396">
        <f t="shared" si="28"/>
        <v>1</v>
      </c>
      <c r="F1425" s="397" t="s">
        <v>1461</v>
      </c>
      <c r="G1425" s="402" t="s">
        <v>1003</v>
      </c>
      <c r="H1425" s="403">
        <f>IF(F1425="S",SUMIFS('BG 2024'!G:G,'BG 2024'!B:B,'Clasificacion Balance '!D1425),0)</f>
        <v>0</v>
      </c>
      <c r="I1425" s="403">
        <f>IF(F1425="S",SUMIFS('[226]BG 2023'!J:J,'[226]BG 2023'!K:K,'Clasificacion Balance '!D1425),0)</f>
        <v>0</v>
      </c>
      <c r="J1425" s="412"/>
    </row>
    <row r="1426" spans="4:10">
      <c r="D1426" s="401">
        <v>2101010400201</v>
      </c>
      <c r="E1426" s="396">
        <f t="shared" si="28"/>
        <v>1</v>
      </c>
      <c r="F1426" s="397" t="s">
        <v>1461</v>
      </c>
      <c r="G1426" s="402" t="s">
        <v>1003</v>
      </c>
      <c r="H1426" s="403">
        <f>IF(F1426="S",SUMIFS('BG 2024'!G:G,'BG 2024'!B:B,'Clasificacion Balance '!D1426),0)</f>
        <v>0</v>
      </c>
      <c r="I1426" s="403">
        <f>IF(F1426="S",SUMIFS('[226]BG 2023'!J:J,'[226]BG 2023'!K:K,'Clasificacion Balance '!D1426),0)</f>
        <v>0</v>
      </c>
      <c r="J1426" s="412"/>
    </row>
    <row r="1427" spans="4:10">
      <c r="D1427" s="401">
        <v>210101040020101</v>
      </c>
      <c r="E1427" s="396">
        <f t="shared" si="28"/>
        <v>1</v>
      </c>
      <c r="F1427" s="397" t="s">
        <v>1465</v>
      </c>
      <c r="G1427" s="402" t="s">
        <v>2247</v>
      </c>
      <c r="H1427" s="403">
        <f>IF(F1427="S",SUMIFS('BG 2024'!G:G,'BG 2024'!B:B,'Clasificacion Balance '!D1427),0)</f>
        <v>0</v>
      </c>
      <c r="I1427" s="403" t="e">
        <f>IF(F1427="S",SUMIFS('[226]BG 2023'!J:J,'[226]BG 2023'!K:K,'Clasificacion Balance '!D1427),0)</f>
        <v>#VALUE!</v>
      </c>
      <c r="J1427" s="412"/>
    </row>
    <row r="1428" spans="4:10">
      <c r="D1428" s="401">
        <v>210101040020199</v>
      </c>
      <c r="E1428" s="396">
        <f t="shared" si="28"/>
        <v>1</v>
      </c>
      <c r="F1428" s="397" t="s">
        <v>1465</v>
      </c>
      <c r="G1428" s="402" t="s">
        <v>1004</v>
      </c>
      <c r="H1428" s="403">
        <f>IF(F1428="S",SUMIFS('BG 2024'!G:G,'BG 2024'!B:B,'Clasificacion Balance '!D1428),0)</f>
        <v>-126604987</v>
      </c>
      <c r="I1428" s="403" t="e">
        <f>IF(F1428="S",SUMIFS('[226]BG 2023'!J:J,'[226]BG 2023'!K:K,'Clasificacion Balance '!D1428),0)</f>
        <v>#VALUE!</v>
      </c>
      <c r="J1428" s="451" t="s">
        <v>232</v>
      </c>
    </row>
    <row r="1429" spans="4:10">
      <c r="D1429" s="401">
        <v>21010104003</v>
      </c>
      <c r="E1429" s="396">
        <f t="shared" si="28"/>
        <v>1</v>
      </c>
      <c r="F1429" s="397" t="s">
        <v>1461</v>
      </c>
      <c r="G1429" s="402" t="s">
        <v>2237</v>
      </c>
      <c r="H1429" s="403">
        <f>IF(F1429="S",SUMIFS('BG 2024'!G:G,'BG 2024'!B:B,'Clasificacion Balance '!D1429),0)</f>
        <v>0</v>
      </c>
      <c r="I1429" s="403">
        <f>IF(F1429="S",SUMIFS('[226]BG 2023'!J:J,'[226]BG 2023'!K:K,'Clasificacion Balance '!D1429),0)</f>
        <v>0</v>
      </c>
      <c r="J1429" s="412"/>
    </row>
    <row r="1430" spans="4:10">
      <c r="D1430" s="401">
        <v>2101010400301</v>
      </c>
      <c r="E1430" s="396">
        <f t="shared" si="28"/>
        <v>1</v>
      </c>
      <c r="F1430" s="397" t="s">
        <v>1461</v>
      </c>
      <c r="G1430" s="402" t="s">
        <v>2237</v>
      </c>
      <c r="H1430" s="403">
        <f>IF(F1430="S",SUMIFS('BG 2024'!G:G,'BG 2024'!B:B,'Clasificacion Balance '!D1430),0)</f>
        <v>0</v>
      </c>
      <c r="I1430" s="403">
        <f>IF(F1430="S",SUMIFS('[226]BG 2023'!J:J,'[226]BG 2023'!K:K,'Clasificacion Balance '!D1430),0)</f>
        <v>0</v>
      </c>
      <c r="J1430" s="412"/>
    </row>
    <row r="1431" spans="4:10">
      <c r="D1431" s="401">
        <v>210101040030101</v>
      </c>
      <c r="E1431" s="396">
        <f t="shared" si="28"/>
        <v>1</v>
      </c>
      <c r="F1431" s="397" t="s">
        <v>1465</v>
      </c>
      <c r="G1431" s="402" t="s">
        <v>2238</v>
      </c>
      <c r="H1431" s="403">
        <f>IF(F1431="S",SUMIFS('BG 2024'!G:G,'BG 2024'!B:B,'Clasificacion Balance '!D1431),0)</f>
        <v>0</v>
      </c>
      <c r="I1431" s="403" t="e">
        <f>IF(F1431="S",SUMIFS('[226]BG 2023'!J:J,'[226]BG 2023'!K:K,'Clasificacion Balance '!D1431),0)</f>
        <v>#VALUE!</v>
      </c>
      <c r="J1431" s="412"/>
    </row>
    <row r="1432" spans="4:10">
      <c r="D1432" s="401">
        <v>210101040030199</v>
      </c>
      <c r="E1432" s="396">
        <f t="shared" si="28"/>
        <v>1</v>
      </c>
      <c r="F1432" s="397" t="s">
        <v>1465</v>
      </c>
      <c r="G1432" s="402" t="s">
        <v>2239</v>
      </c>
      <c r="H1432" s="403">
        <f>IF(F1432="S",SUMIFS('BG 2024'!G:G,'BG 2024'!B:B,'Clasificacion Balance '!D1432),0)</f>
        <v>0</v>
      </c>
      <c r="I1432" s="403" t="e">
        <f>IF(F1432="S",SUMIFS('[226]BG 2023'!J:J,'[226]BG 2023'!K:K,'Clasificacion Balance '!D1432),0)</f>
        <v>#VALUE!</v>
      </c>
      <c r="J1432" s="412"/>
    </row>
    <row r="1433" spans="4:10">
      <c r="D1433" s="401">
        <v>21010104004</v>
      </c>
      <c r="E1433" s="396">
        <f t="shared" si="28"/>
        <v>1</v>
      </c>
      <c r="F1433" s="397" t="s">
        <v>1461</v>
      </c>
      <c r="G1433" s="402" t="s">
        <v>2240</v>
      </c>
      <c r="H1433" s="403">
        <f>IF(F1433="S",SUMIFS('BG 2024'!G:G,'BG 2024'!B:B,'Clasificacion Balance '!D1433),0)</f>
        <v>0</v>
      </c>
      <c r="I1433" s="403">
        <f>IF(F1433="S",SUMIFS('[226]BG 2023'!J:J,'[226]BG 2023'!K:K,'Clasificacion Balance '!D1433),0)</f>
        <v>0</v>
      </c>
      <c r="J1433" s="412"/>
    </row>
    <row r="1434" spans="4:10">
      <c r="D1434" s="401">
        <v>2101010400401</v>
      </c>
      <c r="E1434" s="396">
        <f t="shared" si="28"/>
        <v>1</v>
      </c>
      <c r="F1434" s="397" t="s">
        <v>1461</v>
      </c>
      <c r="G1434" s="402" t="s">
        <v>2240</v>
      </c>
      <c r="H1434" s="403">
        <f>IF(F1434="S",SUMIFS('BG 2024'!G:G,'BG 2024'!B:B,'Clasificacion Balance '!D1434),0)</f>
        <v>0</v>
      </c>
      <c r="I1434" s="403">
        <f>IF(F1434="S",SUMIFS('[226]BG 2023'!J:J,'[226]BG 2023'!K:K,'Clasificacion Balance '!D1434),0)</f>
        <v>0</v>
      </c>
      <c r="J1434" s="412"/>
    </row>
    <row r="1435" spans="4:10">
      <c r="D1435" s="401">
        <v>210101040040101</v>
      </c>
      <c r="E1435" s="396">
        <f t="shared" si="28"/>
        <v>1</v>
      </c>
      <c r="F1435" s="397" t="s">
        <v>1465</v>
      </c>
      <c r="G1435" s="402" t="s">
        <v>2241</v>
      </c>
      <c r="H1435" s="403">
        <f>IF(F1435="S",SUMIFS('BG 2024'!G:G,'BG 2024'!B:B,'Clasificacion Balance '!D1435),0)</f>
        <v>0</v>
      </c>
      <c r="I1435" s="403" t="e">
        <f>IF(F1435="S",SUMIFS('[226]BG 2023'!J:J,'[226]BG 2023'!K:K,'Clasificacion Balance '!D1435),0)</f>
        <v>#VALUE!</v>
      </c>
      <c r="J1435" s="412"/>
    </row>
    <row r="1436" spans="4:10">
      <c r="D1436" s="401">
        <v>210101040040199</v>
      </c>
      <c r="E1436" s="396">
        <f t="shared" si="28"/>
        <v>1</v>
      </c>
      <c r="F1436" s="397" t="s">
        <v>1465</v>
      </c>
      <c r="G1436" s="402" t="s">
        <v>2242</v>
      </c>
      <c r="H1436" s="403">
        <f>IF(F1436="S",SUMIFS('BG 2024'!G:G,'BG 2024'!B:B,'Clasificacion Balance '!D1436),0)</f>
        <v>0</v>
      </c>
      <c r="I1436" s="403" t="e">
        <f>IF(F1436="S",SUMIFS('[226]BG 2023'!J:J,'[226]BG 2023'!K:K,'Clasificacion Balance '!D1436),0)</f>
        <v>#VALUE!</v>
      </c>
      <c r="J1436" s="412"/>
    </row>
    <row r="1437" spans="4:10">
      <c r="D1437" s="401">
        <v>21080</v>
      </c>
      <c r="E1437" s="396">
        <f t="shared" si="28"/>
        <v>1</v>
      </c>
      <c r="F1437" s="397" t="s">
        <v>1461</v>
      </c>
      <c r="G1437" s="402" t="s">
        <v>2248</v>
      </c>
      <c r="H1437" s="403">
        <f>IF(F1437="S",SUMIFS('BG 2024'!G:G,'BG 2024'!B:B,'Clasificacion Balance '!D1437),0)</f>
        <v>0</v>
      </c>
      <c r="I1437" s="403">
        <f>IF(F1437="S",SUMIFS('[226]BG 2023'!J:J,'[226]BG 2023'!K:K,'Clasificacion Balance '!D1437),0)</f>
        <v>0</v>
      </c>
      <c r="J1437" s="412"/>
    </row>
    <row r="1438" spans="4:10">
      <c r="D1438" s="401">
        <v>21080106</v>
      </c>
      <c r="E1438" s="396">
        <f t="shared" si="28"/>
        <v>1</v>
      </c>
      <c r="F1438" s="397" t="s">
        <v>1461</v>
      </c>
      <c r="G1438" s="402" t="s">
        <v>2249</v>
      </c>
      <c r="H1438" s="403">
        <f>IF(F1438="S",SUMIFS('BG 2024'!G:G,'BG 2024'!B:B,'Clasificacion Balance '!D1438),0)</f>
        <v>0</v>
      </c>
      <c r="I1438" s="403">
        <f>IF(F1438="S",SUMIFS('[226]BG 2023'!J:J,'[226]BG 2023'!K:K,'Clasificacion Balance '!D1438),0)</f>
        <v>0</v>
      </c>
      <c r="J1438" s="412"/>
    </row>
    <row r="1439" spans="4:10">
      <c r="D1439" s="401">
        <v>21080106001</v>
      </c>
      <c r="E1439" s="396">
        <f t="shared" si="28"/>
        <v>1</v>
      </c>
      <c r="F1439" s="397" t="s">
        <v>1461</v>
      </c>
      <c r="G1439" s="402" t="s">
        <v>2250</v>
      </c>
      <c r="H1439" s="403">
        <f>IF(F1439="S",SUMIFS('BG 2024'!G:G,'BG 2024'!B:B,'Clasificacion Balance '!D1439),0)</f>
        <v>0</v>
      </c>
      <c r="I1439" s="403">
        <f>IF(F1439="S",SUMIFS('[226]BG 2023'!J:J,'[226]BG 2023'!K:K,'Clasificacion Balance '!D1439),0)</f>
        <v>0</v>
      </c>
      <c r="J1439" s="412"/>
    </row>
    <row r="1440" spans="4:10">
      <c r="D1440" s="401">
        <v>2108010600101</v>
      </c>
      <c r="E1440" s="396">
        <f t="shared" si="28"/>
        <v>1</v>
      </c>
      <c r="F1440" s="397" t="s">
        <v>1461</v>
      </c>
      <c r="G1440" s="402" t="s">
        <v>2250</v>
      </c>
      <c r="H1440" s="403">
        <f>IF(F1440="S",SUMIFS('BG 2024'!G:G,'BG 2024'!B:B,'Clasificacion Balance '!D1440),0)</f>
        <v>0</v>
      </c>
      <c r="I1440" s="403">
        <f>IF(F1440="S",SUMIFS('[226]BG 2023'!J:J,'[226]BG 2023'!K:K,'Clasificacion Balance '!D1440),0)</f>
        <v>0</v>
      </c>
      <c r="J1440" s="412"/>
    </row>
    <row r="1441" spans="4:10">
      <c r="D1441" s="401">
        <v>210801060010101</v>
      </c>
      <c r="E1441" s="396">
        <f t="shared" si="28"/>
        <v>1</v>
      </c>
      <c r="F1441" s="397" t="s">
        <v>1465</v>
      </c>
      <c r="G1441" s="402" t="s">
        <v>2251</v>
      </c>
      <c r="H1441" s="403">
        <f>IF(F1441="S",SUMIFS('BG 2024'!G:G,'BG 2024'!B:B,'Clasificacion Balance '!D1441),0)</f>
        <v>0</v>
      </c>
      <c r="I1441" s="403" t="e">
        <f>IF(F1441="S",SUMIFS('[226]BG 2023'!J:J,'[226]BG 2023'!K:K,'Clasificacion Balance '!D1441),0)</f>
        <v>#VALUE!</v>
      </c>
      <c r="J1441" s="412"/>
    </row>
    <row r="1442" spans="4:10">
      <c r="D1442" s="401">
        <v>210801060010199</v>
      </c>
      <c r="E1442" s="396">
        <f t="shared" si="28"/>
        <v>1</v>
      </c>
      <c r="F1442" s="397" t="s">
        <v>1465</v>
      </c>
      <c r="G1442" s="402" t="s">
        <v>2252</v>
      </c>
      <c r="H1442" s="403">
        <f>IF(F1442="S",SUMIFS('BG 2024'!G:G,'BG 2024'!B:B,'Clasificacion Balance '!D1442),0)</f>
        <v>0</v>
      </c>
      <c r="I1442" s="403" t="e">
        <f>IF(F1442="S",SUMIFS('[226]BG 2023'!J:J,'[226]BG 2023'!K:K,'Clasificacion Balance '!D1442),0)</f>
        <v>#VALUE!</v>
      </c>
      <c r="J1442" s="412"/>
    </row>
    <row r="1443" spans="4:10">
      <c r="D1443" s="401">
        <v>21080106002</v>
      </c>
      <c r="E1443" s="396">
        <f t="shared" si="28"/>
        <v>1</v>
      </c>
      <c r="F1443" s="397" t="s">
        <v>1461</v>
      </c>
      <c r="G1443" s="402" t="s">
        <v>2253</v>
      </c>
      <c r="H1443" s="403">
        <f>IF(F1443="S",SUMIFS('BG 2024'!G:G,'BG 2024'!B:B,'Clasificacion Balance '!D1443),0)</f>
        <v>0</v>
      </c>
      <c r="I1443" s="403">
        <f>IF(F1443="S",SUMIFS('[226]BG 2023'!J:J,'[226]BG 2023'!K:K,'Clasificacion Balance '!D1443),0)</f>
        <v>0</v>
      </c>
      <c r="J1443" s="412"/>
    </row>
    <row r="1444" spans="4:10">
      <c r="D1444" s="401">
        <v>2108010600201</v>
      </c>
      <c r="E1444" s="396">
        <f t="shared" si="28"/>
        <v>1</v>
      </c>
      <c r="F1444" s="397" t="s">
        <v>1461</v>
      </c>
      <c r="G1444" s="402" t="s">
        <v>2253</v>
      </c>
      <c r="H1444" s="403">
        <f>IF(F1444="S",SUMIFS('BG 2024'!G:G,'BG 2024'!B:B,'Clasificacion Balance '!D1444),0)</f>
        <v>0</v>
      </c>
      <c r="I1444" s="403">
        <f>IF(F1444="S",SUMIFS('[226]BG 2023'!J:J,'[226]BG 2023'!K:K,'Clasificacion Balance '!D1444),0)</f>
        <v>0</v>
      </c>
      <c r="J1444" s="412"/>
    </row>
    <row r="1445" spans="4:10">
      <c r="D1445" s="401">
        <v>210801060020101</v>
      </c>
      <c r="E1445" s="396">
        <f t="shared" si="28"/>
        <v>1</v>
      </c>
      <c r="F1445" s="397" t="s">
        <v>1465</v>
      </c>
      <c r="G1445" s="402" t="s">
        <v>2254</v>
      </c>
      <c r="H1445" s="403">
        <f>IF(F1445="S",SUMIFS('BG 2024'!G:G,'BG 2024'!B:B,'Clasificacion Balance '!D1445),0)</f>
        <v>0</v>
      </c>
      <c r="I1445" s="403" t="e">
        <f>IF(F1445="S",SUMIFS('[226]BG 2023'!J:J,'[226]BG 2023'!K:K,'Clasificacion Balance '!D1445),0)</f>
        <v>#VALUE!</v>
      </c>
      <c r="J1445" s="412"/>
    </row>
    <row r="1446" spans="4:10">
      <c r="D1446" s="401">
        <v>210801060020199</v>
      </c>
      <c r="E1446" s="396">
        <f t="shared" si="28"/>
        <v>1</v>
      </c>
      <c r="F1446" s="397" t="s">
        <v>1465</v>
      </c>
      <c r="G1446" s="402" t="s">
        <v>2255</v>
      </c>
      <c r="H1446" s="403">
        <f>IF(F1446="S",SUMIFS('BG 2024'!G:G,'BG 2024'!B:B,'Clasificacion Balance '!D1446),0)</f>
        <v>0</v>
      </c>
      <c r="I1446" s="403" t="e">
        <f>IF(F1446="S",SUMIFS('[226]BG 2023'!J:J,'[226]BG 2023'!K:K,'Clasificacion Balance '!D1446),0)</f>
        <v>#VALUE!</v>
      </c>
      <c r="J1446" s="412"/>
    </row>
    <row r="1447" spans="4:10">
      <c r="D1447" s="401">
        <v>21080106901</v>
      </c>
      <c r="E1447" s="396">
        <f t="shared" si="28"/>
        <v>1</v>
      </c>
      <c r="F1447" s="397" t="s">
        <v>1461</v>
      </c>
      <c r="G1447" s="402" t="s">
        <v>2256</v>
      </c>
      <c r="H1447" s="403">
        <f>IF(F1447="S",SUMIFS('BG 2024'!G:G,'BG 2024'!B:B,'Clasificacion Balance '!D1447),0)</f>
        <v>0</v>
      </c>
      <c r="I1447" s="403">
        <f>IF(F1447="S",SUMIFS('[226]BG 2023'!J:J,'[226]BG 2023'!K:K,'Clasificacion Balance '!D1447),0)</f>
        <v>0</v>
      </c>
      <c r="J1447" s="412"/>
    </row>
    <row r="1448" spans="4:10">
      <c r="D1448" s="401">
        <v>2108010690101</v>
      </c>
      <c r="E1448" s="396">
        <f t="shared" si="28"/>
        <v>1</v>
      </c>
      <c r="F1448" s="397" t="s">
        <v>1461</v>
      </c>
      <c r="G1448" s="402" t="s">
        <v>2256</v>
      </c>
      <c r="H1448" s="403">
        <f>IF(F1448="S",SUMIFS('BG 2024'!G:G,'BG 2024'!B:B,'Clasificacion Balance '!D1448),0)</f>
        <v>0</v>
      </c>
      <c r="I1448" s="403">
        <f>IF(F1448="S",SUMIFS('[226]BG 2023'!J:J,'[226]BG 2023'!K:K,'Clasificacion Balance '!D1448),0)</f>
        <v>0</v>
      </c>
      <c r="J1448" s="412"/>
    </row>
    <row r="1449" spans="4:10">
      <c r="D1449" s="401">
        <v>210801069010101</v>
      </c>
      <c r="E1449" s="396">
        <f t="shared" si="28"/>
        <v>1</v>
      </c>
      <c r="F1449" s="397" t="s">
        <v>1465</v>
      </c>
      <c r="G1449" s="402" t="s">
        <v>2257</v>
      </c>
      <c r="H1449" s="403">
        <f>IF(F1449="S",SUMIFS('BG 2024'!G:G,'BG 2024'!B:B,'Clasificacion Balance '!D1449),0)</f>
        <v>0</v>
      </c>
      <c r="I1449" s="403" t="e">
        <f>IF(F1449="S",SUMIFS('[226]BG 2023'!J:J,'[226]BG 2023'!K:K,'Clasificacion Balance '!D1449),0)</f>
        <v>#VALUE!</v>
      </c>
      <c r="J1449" s="412"/>
    </row>
    <row r="1450" spans="4:10">
      <c r="D1450" s="401">
        <v>210801069010199</v>
      </c>
      <c r="E1450" s="396">
        <f t="shared" si="28"/>
        <v>1</v>
      </c>
      <c r="F1450" s="397" t="s">
        <v>1465</v>
      </c>
      <c r="G1450" s="402" t="s">
        <v>2258</v>
      </c>
      <c r="H1450" s="403">
        <f>IF(F1450="S",SUMIFS('BG 2024'!G:G,'BG 2024'!B:B,'Clasificacion Balance '!D1450),0)</f>
        <v>0</v>
      </c>
      <c r="I1450" s="403" t="e">
        <f>IF(F1450="S",SUMIFS('[226]BG 2023'!J:J,'[226]BG 2023'!K:K,'Clasificacion Balance '!D1450),0)</f>
        <v>#VALUE!</v>
      </c>
      <c r="J1450" s="412"/>
    </row>
    <row r="1451" spans="4:10">
      <c r="D1451" s="401">
        <v>21080106902</v>
      </c>
      <c r="E1451" s="396">
        <f t="shared" ref="E1451:E1514" si="29">+COUNTIF($D:$D,D1451)</f>
        <v>1</v>
      </c>
      <c r="F1451" s="397" t="s">
        <v>1461</v>
      </c>
      <c r="G1451" s="402" t="s">
        <v>2259</v>
      </c>
      <c r="H1451" s="403">
        <f>IF(F1451="S",SUMIFS('BG 2024'!G:G,'BG 2024'!B:B,'Clasificacion Balance '!D1451),0)</f>
        <v>0</v>
      </c>
      <c r="I1451" s="403">
        <f>IF(F1451="S",SUMIFS('[226]BG 2023'!J:J,'[226]BG 2023'!K:K,'Clasificacion Balance '!D1451),0)</f>
        <v>0</v>
      </c>
      <c r="J1451" s="412"/>
    </row>
    <row r="1452" spans="4:10">
      <c r="D1452" s="401">
        <v>2108010690201</v>
      </c>
      <c r="E1452" s="396">
        <f t="shared" si="29"/>
        <v>1</v>
      </c>
      <c r="F1452" s="397" t="s">
        <v>1461</v>
      </c>
      <c r="G1452" s="402" t="s">
        <v>2259</v>
      </c>
      <c r="H1452" s="403">
        <f>IF(F1452="S",SUMIFS('BG 2024'!G:G,'BG 2024'!B:B,'Clasificacion Balance '!D1452),0)</f>
        <v>0</v>
      </c>
      <c r="I1452" s="403">
        <f>IF(F1452="S",SUMIFS('[226]BG 2023'!J:J,'[226]BG 2023'!K:K,'Clasificacion Balance '!D1452),0)</f>
        <v>0</v>
      </c>
      <c r="J1452" s="412"/>
    </row>
    <row r="1453" spans="4:10">
      <c r="D1453" s="401">
        <v>210801069020101</v>
      </c>
      <c r="E1453" s="396">
        <f t="shared" si="29"/>
        <v>1</v>
      </c>
      <c r="F1453" s="397" t="s">
        <v>1465</v>
      </c>
      <c r="G1453" s="402" t="s">
        <v>2260</v>
      </c>
      <c r="H1453" s="403">
        <f>IF(F1453="S",SUMIFS('BG 2024'!G:G,'BG 2024'!B:B,'Clasificacion Balance '!D1453),0)</f>
        <v>0</v>
      </c>
      <c r="I1453" s="403" t="e">
        <f>IF(F1453="S",SUMIFS('[226]BG 2023'!J:J,'[226]BG 2023'!K:K,'Clasificacion Balance '!D1453),0)</f>
        <v>#VALUE!</v>
      </c>
      <c r="J1453" s="412"/>
    </row>
    <row r="1454" spans="4:10">
      <c r="D1454" s="401">
        <v>210801069020199</v>
      </c>
      <c r="E1454" s="396">
        <f t="shared" si="29"/>
        <v>1</v>
      </c>
      <c r="F1454" s="397" t="s">
        <v>1465</v>
      </c>
      <c r="G1454" s="402" t="s">
        <v>2261</v>
      </c>
      <c r="H1454" s="403">
        <f>IF(F1454="S",SUMIFS('BG 2024'!G:G,'BG 2024'!B:B,'Clasificacion Balance '!D1454),0)</f>
        <v>0</v>
      </c>
      <c r="I1454" s="403" t="e">
        <f>IF(F1454="S",SUMIFS('[226]BG 2023'!J:J,'[226]BG 2023'!K:K,'Clasificacion Balance '!D1454),0)</f>
        <v>#VALUE!</v>
      </c>
      <c r="J1454" s="412"/>
    </row>
    <row r="1455" spans="4:10">
      <c r="D1455" s="401">
        <v>21080108</v>
      </c>
      <c r="E1455" s="396">
        <f t="shared" si="29"/>
        <v>1</v>
      </c>
      <c r="F1455" s="397" t="s">
        <v>1461</v>
      </c>
      <c r="G1455" s="402" t="s">
        <v>2262</v>
      </c>
      <c r="H1455" s="403">
        <f>IF(F1455="S",SUMIFS('BG 2024'!G:G,'BG 2024'!B:B,'Clasificacion Balance '!D1455),0)</f>
        <v>0</v>
      </c>
      <c r="I1455" s="403">
        <f>IF(F1455="S",SUMIFS('[226]BG 2023'!J:J,'[226]BG 2023'!K:K,'Clasificacion Balance '!D1455),0)</f>
        <v>0</v>
      </c>
      <c r="J1455" s="412"/>
    </row>
    <row r="1456" spans="4:10">
      <c r="D1456" s="401">
        <v>21080108001</v>
      </c>
      <c r="E1456" s="396">
        <f t="shared" si="29"/>
        <v>1</v>
      </c>
      <c r="F1456" s="397" t="s">
        <v>1461</v>
      </c>
      <c r="G1456" s="402" t="s">
        <v>2263</v>
      </c>
      <c r="H1456" s="403">
        <f>IF(F1456="S",SUMIFS('BG 2024'!G:G,'BG 2024'!B:B,'Clasificacion Balance '!D1456),0)</f>
        <v>0</v>
      </c>
      <c r="I1456" s="403">
        <f>IF(F1456="S",SUMIFS('[226]BG 2023'!J:J,'[226]BG 2023'!K:K,'Clasificacion Balance '!D1456),0)</f>
        <v>0</v>
      </c>
      <c r="J1456" s="412"/>
    </row>
    <row r="1457" spans="3:10">
      <c r="D1457" s="401">
        <v>2108010800101</v>
      </c>
      <c r="E1457" s="396">
        <f t="shared" si="29"/>
        <v>1</v>
      </c>
      <c r="F1457" s="397" t="s">
        <v>1461</v>
      </c>
      <c r="G1457" s="402" t="s">
        <v>2263</v>
      </c>
      <c r="H1457" s="403">
        <f>IF(F1457="S",SUMIFS('BG 2024'!G:G,'BG 2024'!B:B,'Clasificacion Balance '!D1457),0)</f>
        <v>0</v>
      </c>
      <c r="I1457" s="403">
        <f>IF(F1457="S",SUMIFS('[226]BG 2023'!J:J,'[226]BG 2023'!K:K,'Clasificacion Balance '!D1457),0)</f>
        <v>0</v>
      </c>
      <c r="J1457" s="412"/>
    </row>
    <row r="1458" spans="3:10">
      <c r="D1458" s="401">
        <v>210801080010101</v>
      </c>
      <c r="E1458" s="396">
        <f t="shared" si="29"/>
        <v>1</v>
      </c>
      <c r="F1458" s="397" t="s">
        <v>1465</v>
      </c>
      <c r="G1458" s="402" t="s">
        <v>2264</v>
      </c>
      <c r="H1458" s="403">
        <f>IF(F1458="S",SUMIFS('BG 2024'!G:G,'BG 2024'!B:B,'Clasificacion Balance '!D1458),0)</f>
        <v>0</v>
      </c>
      <c r="I1458" s="403" t="e">
        <f>IF(F1458="S",SUMIFS('[226]BG 2023'!J:J,'[226]BG 2023'!K:K,'Clasificacion Balance '!D1458),0)</f>
        <v>#VALUE!</v>
      </c>
      <c r="J1458" s="412"/>
    </row>
    <row r="1459" spans="3:10">
      <c r="D1459" s="401">
        <v>210801080010199</v>
      </c>
      <c r="E1459" s="396">
        <f t="shared" si="29"/>
        <v>1</v>
      </c>
      <c r="F1459" s="397" t="s">
        <v>1465</v>
      </c>
      <c r="G1459" s="402" t="s">
        <v>2265</v>
      </c>
      <c r="H1459" s="403">
        <f>IF(F1459="S",SUMIFS('BG 2024'!G:G,'BG 2024'!B:B,'Clasificacion Balance '!D1459),0)</f>
        <v>0</v>
      </c>
      <c r="I1459" s="403" t="e">
        <f>IF(F1459="S",SUMIFS('[226]BG 2023'!J:J,'[226]BG 2023'!K:K,'Clasificacion Balance '!D1459),0)</f>
        <v>#VALUE!</v>
      </c>
      <c r="J1459" s="412"/>
    </row>
    <row r="1460" spans="3:10">
      <c r="D1460" s="401">
        <v>21080108002</v>
      </c>
      <c r="E1460" s="396">
        <f t="shared" si="29"/>
        <v>1</v>
      </c>
      <c r="F1460" s="397" t="s">
        <v>1461</v>
      </c>
      <c r="G1460" s="402" t="s">
        <v>2266</v>
      </c>
      <c r="H1460" s="403">
        <f>IF(F1460="S",SUMIFS('BG 2024'!G:G,'BG 2024'!B:B,'Clasificacion Balance '!D1460),0)</f>
        <v>0</v>
      </c>
      <c r="I1460" s="403">
        <f>IF(F1460="S",SUMIFS('[226]BG 2023'!J:J,'[226]BG 2023'!K:K,'Clasificacion Balance '!D1460),0)</f>
        <v>0</v>
      </c>
      <c r="J1460" s="412"/>
    </row>
    <row r="1461" spans="3:10">
      <c r="D1461" s="401">
        <v>2108010800201</v>
      </c>
      <c r="E1461" s="396">
        <f t="shared" si="29"/>
        <v>1</v>
      </c>
      <c r="F1461" s="397" t="s">
        <v>1461</v>
      </c>
      <c r="G1461" s="402" t="s">
        <v>2266</v>
      </c>
      <c r="H1461" s="403">
        <f>IF(F1461="S",SUMIFS('BG 2024'!G:G,'BG 2024'!B:B,'Clasificacion Balance '!D1461),0)</f>
        <v>0</v>
      </c>
      <c r="I1461" s="403">
        <f>IF(F1461="S",SUMIFS('[226]BG 2023'!J:J,'[226]BG 2023'!K:K,'Clasificacion Balance '!D1461),0)</f>
        <v>0</v>
      </c>
      <c r="J1461" s="412"/>
    </row>
    <row r="1462" spans="3:10">
      <c r="D1462" s="401">
        <v>210801080020101</v>
      </c>
      <c r="E1462" s="396">
        <f t="shared" si="29"/>
        <v>1</v>
      </c>
      <c r="F1462" s="397" t="s">
        <v>1465</v>
      </c>
      <c r="G1462" s="402" t="s">
        <v>2267</v>
      </c>
      <c r="H1462" s="403">
        <f>IF(F1462="S",SUMIFS('BG 2024'!G:G,'BG 2024'!B:B,'Clasificacion Balance '!D1462),0)</f>
        <v>0</v>
      </c>
      <c r="I1462" s="403" t="e">
        <f>IF(F1462="S",SUMIFS('[226]BG 2023'!J:J,'[226]BG 2023'!K:K,'Clasificacion Balance '!D1462),0)</f>
        <v>#VALUE!</v>
      </c>
      <c r="J1462" s="412"/>
    </row>
    <row r="1463" spans="3:10">
      <c r="D1463" s="401">
        <v>210801080020199</v>
      </c>
      <c r="E1463" s="396">
        <f t="shared" si="29"/>
        <v>1</v>
      </c>
      <c r="F1463" s="397" t="s">
        <v>1465</v>
      </c>
      <c r="G1463" s="402" t="s">
        <v>2268</v>
      </c>
      <c r="H1463" s="403">
        <f>IF(F1463="S",SUMIFS('BG 2024'!G:G,'BG 2024'!B:B,'Clasificacion Balance '!D1463),0)</f>
        <v>0</v>
      </c>
      <c r="I1463" s="403" t="e">
        <f>IF(F1463="S",SUMIFS('[226]BG 2023'!J:J,'[226]BG 2023'!K:K,'Clasificacion Balance '!D1463),0)</f>
        <v>#VALUE!</v>
      </c>
      <c r="J1463" s="412"/>
    </row>
    <row r="1464" spans="3:10">
      <c r="D1464" s="401">
        <v>21080108901</v>
      </c>
      <c r="E1464" s="396">
        <f t="shared" si="29"/>
        <v>1</v>
      </c>
      <c r="F1464" s="397" t="s">
        <v>1461</v>
      </c>
      <c r="G1464" s="402" t="s">
        <v>2269</v>
      </c>
      <c r="H1464" s="403">
        <f>IF(F1464="S",SUMIFS('BG 2024'!G:G,'BG 2024'!B:B,'Clasificacion Balance '!D1464),0)</f>
        <v>0</v>
      </c>
      <c r="I1464" s="403">
        <f>IF(F1464="S",SUMIFS('[226]BG 2023'!J:J,'[226]BG 2023'!K:K,'Clasificacion Balance '!D1464),0)</f>
        <v>0</v>
      </c>
      <c r="J1464" s="412"/>
    </row>
    <row r="1465" spans="3:10">
      <c r="D1465" s="401">
        <v>2108010890101</v>
      </c>
      <c r="E1465" s="396">
        <f t="shared" si="29"/>
        <v>1</v>
      </c>
      <c r="F1465" s="397" t="s">
        <v>1461</v>
      </c>
      <c r="G1465" s="402" t="s">
        <v>2269</v>
      </c>
      <c r="H1465" s="403">
        <f>IF(F1465="S",SUMIFS('BG 2024'!G:G,'BG 2024'!B:B,'Clasificacion Balance '!D1465),0)</f>
        <v>0</v>
      </c>
      <c r="I1465" s="403">
        <f>IF(F1465="S",SUMIFS('[226]BG 2023'!J:J,'[226]BG 2023'!K:K,'Clasificacion Balance '!D1465),0)</f>
        <v>0</v>
      </c>
      <c r="J1465" s="412"/>
    </row>
    <row r="1466" spans="3:10">
      <c r="D1466" s="401">
        <v>210801089010101</v>
      </c>
      <c r="E1466" s="396">
        <f t="shared" si="29"/>
        <v>1</v>
      </c>
      <c r="F1466" s="397" t="s">
        <v>1465</v>
      </c>
      <c r="G1466" s="402" t="s">
        <v>2270</v>
      </c>
      <c r="H1466" s="403">
        <f>IF(F1466="S",SUMIFS('BG 2024'!G:G,'BG 2024'!B:B,'Clasificacion Balance '!D1466),0)</f>
        <v>0</v>
      </c>
      <c r="I1466" s="403" t="e">
        <f>IF(F1466="S",SUMIFS('[226]BG 2023'!J:J,'[226]BG 2023'!K:K,'Clasificacion Balance '!D1466),0)</f>
        <v>#VALUE!</v>
      </c>
      <c r="J1466" s="412"/>
    </row>
    <row r="1467" spans="3:10">
      <c r="D1467" s="401">
        <v>210801089010199</v>
      </c>
      <c r="E1467" s="396">
        <f t="shared" si="29"/>
        <v>1</v>
      </c>
      <c r="F1467" s="397" t="s">
        <v>1465</v>
      </c>
      <c r="G1467" s="402" t="s">
        <v>2271</v>
      </c>
      <c r="H1467" s="403">
        <f>IF(F1467="S",SUMIFS('BG 2024'!G:G,'BG 2024'!B:B,'Clasificacion Balance '!D1467),0)</f>
        <v>0</v>
      </c>
      <c r="I1467" s="403" t="e">
        <f>IF(F1467="S",SUMIFS('[226]BG 2023'!J:J,'[226]BG 2023'!K:K,'Clasificacion Balance '!D1467),0)</f>
        <v>#VALUE!</v>
      </c>
      <c r="J1467" s="412"/>
    </row>
    <row r="1468" spans="3:10">
      <c r="D1468" s="401">
        <v>21080108902</v>
      </c>
      <c r="E1468" s="396">
        <f t="shared" si="29"/>
        <v>1</v>
      </c>
      <c r="F1468" s="397" t="s">
        <v>1461</v>
      </c>
      <c r="G1468" s="402" t="s">
        <v>2272</v>
      </c>
      <c r="H1468" s="403">
        <f>IF(F1468="S",SUMIFS('BG 2024'!G:G,'BG 2024'!B:B,'Clasificacion Balance '!D1468),0)</f>
        <v>0</v>
      </c>
      <c r="I1468" s="403">
        <f>IF(F1468="S",SUMIFS('[226]BG 2023'!J:J,'[226]BG 2023'!K:K,'Clasificacion Balance '!D1468),0)</f>
        <v>0</v>
      </c>
      <c r="J1468" s="412"/>
    </row>
    <row r="1469" spans="3:10">
      <c r="D1469" s="401">
        <v>2108010890201</v>
      </c>
      <c r="E1469" s="396">
        <f t="shared" si="29"/>
        <v>1</v>
      </c>
      <c r="F1469" s="397" t="s">
        <v>1461</v>
      </c>
      <c r="G1469" s="402" t="s">
        <v>2272</v>
      </c>
      <c r="H1469" s="403">
        <f>IF(F1469="S",SUMIFS('BG 2024'!G:G,'BG 2024'!B:B,'Clasificacion Balance '!D1469),0)</f>
        <v>0</v>
      </c>
      <c r="I1469" s="403">
        <f>IF(F1469="S",SUMIFS('[226]BG 2023'!J:J,'[226]BG 2023'!K:K,'Clasificacion Balance '!D1469),0)</f>
        <v>0</v>
      </c>
      <c r="J1469" s="412"/>
    </row>
    <row r="1470" spans="3:10">
      <c r="C1470" s="404" t="s">
        <v>2273</v>
      </c>
      <c r="D1470" s="401">
        <v>210801089020101</v>
      </c>
      <c r="E1470" s="396">
        <f t="shared" si="29"/>
        <v>1</v>
      </c>
      <c r="F1470" s="397" t="s">
        <v>1465</v>
      </c>
      <c r="G1470" s="402" t="s">
        <v>2274</v>
      </c>
      <c r="H1470" s="403">
        <f>IF(F1470="S",SUMIFS('BG 2024'!G:G,'BG 2024'!B:B,'Clasificacion Balance '!D1470),0)</f>
        <v>0</v>
      </c>
      <c r="I1470" s="403" t="e">
        <f>IF(F1470="S",SUMIFS('[226]BG 2023'!J:J,'[226]BG 2023'!K:K,'Clasificacion Balance '!D1470),0)</f>
        <v>#VALUE!</v>
      </c>
      <c r="J1470" s="412"/>
    </row>
    <row r="1471" spans="3:10">
      <c r="D1471" s="401">
        <v>210801089020199</v>
      </c>
      <c r="E1471" s="396">
        <f t="shared" si="29"/>
        <v>1</v>
      </c>
      <c r="F1471" s="397" t="s">
        <v>1465</v>
      </c>
      <c r="G1471" s="402" t="s">
        <v>2275</v>
      </c>
      <c r="H1471" s="403">
        <f>IF(F1471="S",SUMIFS('BG 2024'!G:G,'BG 2024'!B:B,'Clasificacion Balance '!D1471),0)</f>
        <v>0</v>
      </c>
      <c r="I1471" s="403" t="e">
        <f>IF(F1471="S",SUMIFS('[226]BG 2023'!J:J,'[226]BG 2023'!K:K,'Clasificacion Balance '!D1471),0)</f>
        <v>#VALUE!</v>
      </c>
      <c r="J1471" s="412"/>
    </row>
    <row r="1472" spans="3:10">
      <c r="D1472" s="401">
        <v>22</v>
      </c>
      <c r="E1472" s="396">
        <f t="shared" si="29"/>
        <v>1</v>
      </c>
      <c r="F1472" s="397" t="s">
        <v>1461</v>
      </c>
      <c r="G1472" s="402" t="s">
        <v>1005</v>
      </c>
      <c r="H1472" s="403">
        <f>IF(F1472="S",SUMIFS('BG 2024'!G:G,'BG 2024'!B:B,'Clasificacion Balance '!D1472),0)</f>
        <v>0</v>
      </c>
      <c r="I1472" s="403">
        <f>IF(F1472="S",SUMIFS('[226]BG 2023'!J:J,'[226]BG 2023'!K:K,'Clasificacion Balance '!D1472),0)</f>
        <v>0</v>
      </c>
      <c r="J1472" s="412"/>
    </row>
    <row r="1473" spans="4:10">
      <c r="D1473" s="401">
        <v>22010</v>
      </c>
      <c r="E1473" s="396">
        <f t="shared" si="29"/>
        <v>1</v>
      </c>
      <c r="F1473" s="397" t="s">
        <v>1461</v>
      </c>
      <c r="G1473" s="402" t="s">
        <v>1006</v>
      </c>
      <c r="H1473" s="403">
        <f>IF(F1473="S",SUMIFS('BG 2024'!G:G,'BG 2024'!B:B,'Clasificacion Balance '!D1473),0)</f>
        <v>0</v>
      </c>
      <c r="I1473" s="403">
        <f>IF(F1473="S",SUMIFS('[226]BG 2023'!J:J,'[226]BG 2023'!K:K,'Clasificacion Balance '!D1473),0)</f>
        <v>0</v>
      </c>
      <c r="J1473" s="412"/>
    </row>
    <row r="1474" spans="4:10">
      <c r="D1474" s="401">
        <v>22010110</v>
      </c>
      <c r="E1474" s="396">
        <f t="shared" si="29"/>
        <v>1</v>
      </c>
      <c r="F1474" s="397" t="s">
        <v>1461</v>
      </c>
      <c r="G1474" s="402" t="s">
        <v>1007</v>
      </c>
      <c r="H1474" s="403">
        <f>IF(F1474="S",SUMIFS('BG 2024'!G:G,'BG 2024'!B:B,'Clasificacion Balance '!D1474),0)</f>
        <v>0</v>
      </c>
      <c r="I1474" s="403">
        <f>IF(F1474="S",SUMIFS('[226]BG 2023'!J:J,'[226]BG 2023'!K:K,'Clasificacion Balance '!D1474),0)</f>
        <v>0</v>
      </c>
      <c r="J1474" s="412"/>
    </row>
    <row r="1475" spans="4:10">
      <c r="D1475" s="401">
        <v>22010110001</v>
      </c>
      <c r="E1475" s="396">
        <f t="shared" si="29"/>
        <v>1</v>
      </c>
      <c r="F1475" s="397" t="s">
        <v>1461</v>
      </c>
      <c r="G1475" s="402" t="s">
        <v>1008</v>
      </c>
      <c r="H1475" s="403">
        <f>IF(F1475="S",SUMIFS('BG 2024'!G:G,'BG 2024'!B:B,'Clasificacion Balance '!D1475),0)</f>
        <v>0</v>
      </c>
      <c r="I1475" s="403">
        <f>IF(F1475="S",SUMIFS('[226]BG 2023'!J:J,'[226]BG 2023'!K:K,'Clasificacion Balance '!D1475),0)</f>
        <v>0</v>
      </c>
      <c r="J1475" s="412"/>
    </row>
    <row r="1476" spans="4:10">
      <c r="D1476" s="401">
        <v>2201011000101</v>
      </c>
      <c r="E1476" s="396">
        <f t="shared" si="29"/>
        <v>1</v>
      </c>
      <c r="F1476" s="397" t="s">
        <v>1461</v>
      </c>
      <c r="G1476" s="402" t="s">
        <v>1008</v>
      </c>
      <c r="H1476" s="403">
        <f>IF(F1476="S",SUMIFS('BG 2024'!G:G,'BG 2024'!B:B,'Clasificacion Balance '!D1476),0)</f>
        <v>0</v>
      </c>
      <c r="I1476" s="403">
        <f>IF(F1476="S",SUMIFS('[226]BG 2023'!J:J,'[226]BG 2023'!K:K,'Clasificacion Balance '!D1476),0)</f>
        <v>0</v>
      </c>
      <c r="J1476" s="412"/>
    </row>
    <row r="1477" spans="4:10">
      <c r="D1477" s="401">
        <v>220101100010101</v>
      </c>
      <c r="E1477" s="396">
        <f t="shared" si="29"/>
        <v>1</v>
      </c>
      <c r="F1477" s="397" t="s">
        <v>1465</v>
      </c>
      <c r="G1477" s="402" t="s">
        <v>1009</v>
      </c>
      <c r="H1477" s="403">
        <f>IF(F1477="S",SUMIFS('BG 2024'!G:G,'BG 2024'!B:B,'Clasificacion Balance '!D1477),0)</f>
        <v>-4229</v>
      </c>
      <c r="I1477" s="403" t="e">
        <f>IF(F1477="S",SUMIFS('[226]BG 2023'!J:J,'[226]BG 2023'!K:K,'Clasificacion Balance '!D1477),0)</f>
        <v>#VALUE!</v>
      </c>
      <c r="J1477" s="412" t="s">
        <v>4074</v>
      </c>
    </row>
    <row r="1478" spans="4:10">
      <c r="D1478" s="401">
        <v>220101100010199</v>
      </c>
      <c r="E1478" s="396">
        <f t="shared" si="29"/>
        <v>1</v>
      </c>
      <c r="F1478" s="397" t="s">
        <v>1465</v>
      </c>
      <c r="G1478" s="402" t="s">
        <v>1010</v>
      </c>
      <c r="H1478" s="403">
        <f>IF(F1478="S",SUMIFS('BG 2024'!G:G,'BG 2024'!B:B,'Clasificacion Balance '!D1478),0)</f>
        <v>-142480</v>
      </c>
      <c r="I1478" s="403" t="e">
        <f>IF(F1478="S",SUMIFS('[226]BG 2023'!J:J,'[226]BG 2023'!K:K,'Clasificacion Balance '!D1478),0)</f>
        <v>#VALUE!</v>
      </c>
      <c r="J1478" s="412" t="s">
        <v>4074</v>
      </c>
    </row>
    <row r="1479" spans="4:10">
      <c r="D1479" s="401">
        <v>2201011000102</v>
      </c>
      <c r="E1479" s="396">
        <f t="shared" si="29"/>
        <v>1</v>
      </c>
      <c r="F1479" s="397" t="s">
        <v>1461</v>
      </c>
      <c r="G1479" s="402" t="s">
        <v>1011</v>
      </c>
      <c r="H1479" s="403">
        <f>IF(F1479="S",SUMIFS('BG 2024'!G:G,'BG 2024'!B:B,'Clasificacion Balance '!D1479),0)</f>
        <v>0</v>
      </c>
      <c r="I1479" s="403">
        <f>IF(F1479="S",SUMIFS('[226]BG 2023'!J:J,'[226]BG 2023'!K:K,'Clasificacion Balance '!D1479),0)</f>
        <v>0</v>
      </c>
      <c r="J1479" s="412"/>
    </row>
    <row r="1480" spans="4:10">
      <c r="D1480" s="401">
        <v>220101100010201</v>
      </c>
      <c r="E1480" s="396">
        <f t="shared" si="29"/>
        <v>1</v>
      </c>
      <c r="F1480" s="397" t="s">
        <v>1465</v>
      </c>
      <c r="G1480" s="402" t="s">
        <v>1012</v>
      </c>
      <c r="H1480" s="403">
        <f>IF(F1480="S",SUMIFS('BG 2024'!G:G,'BG 2024'!B:B,'Clasificacion Balance '!D1480),0)</f>
        <v>-5555261</v>
      </c>
      <c r="I1480" s="403" t="e">
        <f>IF(F1480="S",SUMIFS('[226]BG 2023'!J:J,'[226]BG 2023'!K:K,'Clasificacion Balance '!D1480),0)</f>
        <v>#VALUE!</v>
      </c>
      <c r="J1480" s="412" t="s">
        <v>4074</v>
      </c>
    </row>
    <row r="1481" spans="4:10">
      <c r="D1481" s="401">
        <v>220101100010299</v>
      </c>
      <c r="E1481" s="396">
        <f t="shared" si="29"/>
        <v>1</v>
      </c>
      <c r="F1481" s="397" t="s">
        <v>1465</v>
      </c>
      <c r="G1481" s="402" t="s">
        <v>1013</v>
      </c>
      <c r="H1481" s="403">
        <f>IF(F1481="S",SUMIFS('BG 2024'!G:G,'BG 2024'!B:B,'Clasificacion Balance '!D1481),0)</f>
        <v>-2438120</v>
      </c>
      <c r="I1481" s="403" t="e">
        <f>IF(F1481="S",SUMIFS('[226]BG 2023'!J:J,'[226]BG 2023'!K:K,'Clasificacion Balance '!D1481),0)</f>
        <v>#VALUE!</v>
      </c>
      <c r="J1481" s="412" t="s">
        <v>4074</v>
      </c>
    </row>
    <row r="1482" spans="4:10">
      <c r="D1482" s="401">
        <v>22010110002</v>
      </c>
      <c r="E1482" s="396">
        <f t="shared" si="29"/>
        <v>1</v>
      </c>
      <c r="F1482" s="397" t="s">
        <v>1461</v>
      </c>
      <c r="G1482" s="402" t="s">
        <v>1014</v>
      </c>
      <c r="H1482" s="403">
        <f>IF(F1482="S",SUMIFS('BG 2024'!G:G,'BG 2024'!B:B,'Clasificacion Balance '!D1482),0)</f>
        <v>0</v>
      </c>
      <c r="I1482" s="403">
        <f>IF(F1482="S",SUMIFS('[226]BG 2023'!J:J,'[226]BG 2023'!K:K,'Clasificacion Balance '!D1482),0)</f>
        <v>0</v>
      </c>
      <c r="J1482" s="412"/>
    </row>
    <row r="1483" spans="4:10">
      <c r="D1483" s="401">
        <v>2201011000201</v>
      </c>
      <c r="E1483" s="396">
        <f t="shared" si="29"/>
        <v>1</v>
      </c>
      <c r="F1483" s="397" t="s">
        <v>1461</v>
      </c>
      <c r="G1483" s="402" t="s">
        <v>1014</v>
      </c>
      <c r="H1483" s="403">
        <f>IF(F1483="S",SUMIFS('BG 2024'!G:G,'BG 2024'!B:B,'Clasificacion Balance '!D1483),0)</f>
        <v>0</v>
      </c>
      <c r="I1483" s="403">
        <f>IF(F1483="S",SUMIFS('[226]BG 2023'!J:J,'[226]BG 2023'!K:K,'Clasificacion Balance '!D1483),0)</f>
        <v>0</v>
      </c>
      <c r="J1483" s="412"/>
    </row>
    <row r="1484" spans="4:10">
      <c r="D1484" s="401">
        <v>220101100020101</v>
      </c>
      <c r="E1484" s="396">
        <f t="shared" si="29"/>
        <v>1</v>
      </c>
      <c r="F1484" s="397" t="s">
        <v>1465</v>
      </c>
      <c r="G1484" s="402" t="s">
        <v>1015</v>
      </c>
      <c r="H1484" s="403">
        <f>IF(F1484="S",SUMIFS('BG 2024'!G:G,'BG 2024'!B:B,'Clasificacion Balance '!D1484),0)</f>
        <v>1331</v>
      </c>
      <c r="I1484" s="403" t="e">
        <f>IF(F1484="S",SUMIFS('[226]BG 2023'!J:J,'[226]BG 2023'!K:K,'Clasificacion Balance '!D1484),0)</f>
        <v>#VALUE!</v>
      </c>
      <c r="J1484" s="412" t="s">
        <v>4074</v>
      </c>
    </row>
    <row r="1485" spans="4:10">
      <c r="D1485" s="401">
        <v>220101100020199</v>
      </c>
      <c r="E1485" s="396">
        <f t="shared" si="29"/>
        <v>1</v>
      </c>
      <c r="F1485" s="397" t="s">
        <v>1465</v>
      </c>
      <c r="G1485" s="402" t="s">
        <v>1016</v>
      </c>
      <c r="H1485" s="403">
        <f>IF(F1485="S",SUMIFS('BG 2024'!G:G,'BG 2024'!B:B,'Clasificacion Balance '!D1485),0)</f>
        <v>-291650</v>
      </c>
      <c r="I1485" s="403" t="e">
        <f>IF(F1485="S",SUMIFS('[226]BG 2023'!J:J,'[226]BG 2023'!K:K,'Clasificacion Balance '!D1485),0)</f>
        <v>#VALUE!</v>
      </c>
      <c r="J1485" s="412" t="s">
        <v>4074</v>
      </c>
    </row>
    <row r="1486" spans="4:10">
      <c r="D1486" s="401">
        <v>2201011000202</v>
      </c>
      <c r="E1486" s="396">
        <f t="shared" si="29"/>
        <v>1</v>
      </c>
      <c r="F1486" s="397" t="s">
        <v>1461</v>
      </c>
      <c r="G1486" s="402" t="s">
        <v>1017</v>
      </c>
      <c r="H1486" s="403">
        <f>IF(F1486="S",SUMIFS('BG 2024'!G:G,'BG 2024'!B:B,'Clasificacion Balance '!D1486),0)</f>
        <v>0</v>
      </c>
      <c r="I1486" s="403">
        <f>IF(F1486="S",SUMIFS('[226]BG 2023'!J:J,'[226]BG 2023'!K:K,'Clasificacion Balance '!D1486),0)</f>
        <v>0</v>
      </c>
      <c r="J1486" s="412"/>
    </row>
    <row r="1487" spans="4:10">
      <c r="D1487" s="401">
        <v>220101100020201</v>
      </c>
      <c r="E1487" s="396">
        <f t="shared" si="29"/>
        <v>1</v>
      </c>
      <c r="F1487" s="397" t="s">
        <v>1465</v>
      </c>
      <c r="G1487" s="402" t="s">
        <v>1018</v>
      </c>
      <c r="H1487" s="403">
        <f>IF(F1487="S",SUMIFS('BG 2024'!G:G,'BG 2024'!B:B,'Clasificacion Balance '!D1487),0)</f>
        <v>-5623549</v>
      </c>
      <c r="I1487" s="403" t="e">
        <f>IF(F1487="S",SUMIFS('[226]BG 2023'!J:J,'[226]BG 2023'!K:K,'Clasificacion Balance '!D1487),0)</f>
        <v>#VALUE!</v>
      </c>
      <c r="J1487" s="412" t="s">
        <v>4074</v>
      </c>
    </row>
    <row r="1488" spans="4:10">
      <c r="D1488" s="401">
        <v>220101100020299</v>
      </c>
      <c r="E1488" s="396">
        <f t="shared" si="29"/>
        <v>1</v>
      </c>
      <c r="F1488" s="397" t="s">
        <v>1465</v>
      </c>
      <c r="G1488" s="402" t="s">
        <v>1019</v>
      </c>
      <c r="H1488" s="403">
        <f>IF(F1488="S",SUMIFS('BG 2024'!G:G,'BG 2024'!B:B,'Clasificacion Balance '!D1488),0)</f>
        <v>0</v>
      </c>
      <c r="I1488" s="403" t="e">
        <f>IF(F1488="S",SUMIFS('[226]BG 2023'!J:J,'[226]BG 2023'!K:K,'Clasificacion Balance '!D1488),0)</f>
        <v>#VALUE!</v>
      </c>
      <c r="J1488" s="412" t="s">
        <v>4074</v>
      </c>
    </row>
    <row r="1489" spans="4:10">
      <c r="D1489" s="401">
        <v>22010110003</v>
      </c>
      <c r="E1489" s="396">
        <f t="shared" si="29"/>
        <v>1</v>
      </c>
      <c r="F1489" s="397" t="s">
        <v>1461</v>
      </c>
      <c r="G1489" s="402" t="s">
        <v>1020</v>
      </c>
      <c r="H1489" s="403">
        <f>IF(F1489="S",SUMIFS('BG 2024'!G:G,'BG 2024'!B:B,'Clasificacion Balance '!D1489),0)</f>
        <v>0</v>
      </c>
      <c r="I1489" s="403">
        <f>IF(F1489="S",SUMIFS('[226]BG 2023'!J:J,'[226]BG 2023'!K:K,'Clasificacion Balance '!D1489),0)</f>
        <v>0</v>
      </c>
      <c r="J1489" s="412"/>
    </row>
    <row r="1490" spans="4:10">
      <c r="D1490" s="401">
        <v>2201011000301</v>
      </c>
      <c r="E1490" s="396">
        <f t="shared" si="29"/>
        <v>1</v>
      </c>
      <c r="F1490" s="397" t="s">
        <v>1461</v>
      </c>
      <c r="G1490" s="402" t="s">
        <v>1020</v>
      </c>
      <c r="H1490" s="403">
        <f>IF(F1490="S",SUMIFS('BG 2024'!G:G,'BG 2024'!B:B,'Clasificacion Balance '!D1490),0)</f>
        <v>0</v>
      </c>
      <c r="I1490" s="403">
        <f>IF(F1490="S",SUMIFS('[226]BG 2023'!J:J,'[226]BG 2023'!K:K,'Clasificacion Balance '!D1490),0)</f>
        <v>0</v>
      </c>
      <c r="J1490" s="412"/>
    </row>
    <row r="1491" spans="4:10">
      <c r="D1491" s="401">
        <v>220101100030101</v>
      </c>
      <c r="E1491" s="396">
        <f t="shared" si="29"/>
        <v>1</v>
      </c>
      <c r="F1491" s="397" t="s">
        <v>1465</v>
      </c>
      <c r="G1491" s="402" t="s">
        <v>2276</v>
      </c>
      <c r="H1491" s="403">
        <f>IF(F1491="S",SUMIFS('BG 2024'!G:G,'BG 2024'!B:B,'Clasificacion Balance '!D1491),0)</f>
        <v>0</v>
      </c>
      <c r="I1491" s="403" t="e">
        <f>IF(F1491="S",SUMIFS('[226]BG 2023'!J:J,'[226]BG 2023'!K:K,'Clasificacion Balance '!D1491),0)</f>
        <v>#VALUE!</v>
      </c>
      <c r="J1491" s="412"/>
    </row>
    <row r="1492" spans="4:10">
      <c r="D1492" s="401">
        <v>220101100030199</v>
      </c>
      <c r="E1492" s="396">
        <f t="shared" si="29"/>
        <v>1</v>
      </c>
      <c r="F1492" s="397" t="s">
        <v>1465</v>
      </c>
      <c r="G1492" s="402" t="s">
        <v>1021</v>
      </c>
      <c r="H1492" s="403">
        <f>IF(F1492="S",SUMIFS('BG 2024'!G:G,'BG 2024'!B:B,'Clasificacion Balance '!D1492),0)</f>
        <v>-4917894</v>
      </c>
      <c r="I1492" s="403" t="e">
        <f>IF(F1492="S",SUMIFS('[226]BG 2023'!J:J,'[226]BG 2023'!K:K,'Clasificacion Balance '!D1492),0)</f>
        <v>#VALUE!</v>
      </c>
      <c r="J1492" s="412" t="s">
        <v>4074</v>
      </c>
    </row>
    <row r="1493" spans="4:10">
      <c r="D1493" s="401">
        <v>2201011000302</v>
      </c>
      <c r="E1493" s="396">
        <f t="shared" si="29"/>
        <v>1</v>
      </c>
      <c r="F1493" s="397" t="s">
        <v>1461</v>
      </c>
      <c r="G1493" s="402" t="s">
        <v>2277</v>
      </c>
      <c r="H1493" s="403">
        <f>IF(F1493="S",SUMIFS('BG 2024'!G:G,'BG 2024'!B:B,'Clasificacion Balance '!D1493),0)</f>
        <v>0</v>
      </c>
      <c r="I1493" s="403">
        <f>IF(F1493="S",SUMIFS('[226]BG 2023'!J:J,'[226]BG 2023'!K:K,'Clasificacion Balance '!D1493),0)</f>
        <v>0</v>
      </c>
      <c r="J1493" s="412"/>
    </row>
    <row r="1494" spans="4:10">
      <c r="D1494" s="401">
        <v>220101100030201</v>
      </c>
      <c r="E1494" s="396">
        <f t="shared" si="29"/>
        <v>1</v>
      </c>
      <c r="F1494" s="397" t="s">
        <v>1465</v>
      </c>
      <c r="G1494" s="402" t="s">
        <v>2278</v>
      </c>
      <c r="H1494" s="403">
        <f>IF(F1494="S",SUMIFS('BG 2024'!G:G,'BG 2024'!B:B,'Clasificacion Balance '!D1494),0)</f>
        <v>0</v>
      </c>
      <c r="I1494" s="403" t="e">
        <f>IF(F1494="S",SUMIFS('[226]BG 2023'!J:J,'[226]BG 2023'!K:K,'Clasificacion Balance '!D1494),0)</f>
        <v>#VALUE!</v>
      </c>
      <c r="J1494" s="412"/>
    </row>
    <row r="1495" spans="4:10">
      <c r="D1495" s="401">
        <v>220101100030299</v>
      </c>
      <c r="E1495" s="396">
        <f t="shared" si="29"/>
        <v>1</v>
      </c>
      <c r="F1495" s="397" t="s">
        <v>1465</v>
      </c>
      <c r="G1495" s="402" t="s">
        <v>2279</v>
      </c>
      <c r="H1495" s="403">
        <f>IF(F1495="S",SUMIFS('BG 2024'!G:G,'BG 2024'!B:B,'Clasificacion Balance '!D1495),0)</f>
        <v>-1816287</v>
      </c>
      <c r="I1495" s="403" t="e">
        <f>IF(F1495="S",SUMIFS('[226]BG 2023'!J:J,'[226]BG 2023'!K:K,'Clasificacion Balance '!D1495),0)</f>
        <v>#VALUE!</v>
      </c>
      <c r="J1495" s="412" t="s">
        <v>4074</v>
      </c>
    </row>
    <row r="1496" spans="4:10">
      <c r="D1496" s="401">
        <v>22010110004</v>
      </c>
      <c r="E1496" s="396">
        <f t="shared" si="29"/>
        <v>1</v>
      </c>
      <c r="F1496" s="397" t="s">
        <v>1461</v>
      </c>
      <c r="G1496" s="402" t="s">
        <v>1022</v>
      </c>
      <c r="H1496" s="403">
        <f>IF(F1496="S",SUMIFS('BG 2024'!G:G,'BG 2024'!B:B,'Clasificacion Balance '!D1496),0)</f>
        <v>0</v>
      </c>
      <c r="I1496" s="403">
        <f>IF(F1496="S",SUMIFS('[226]BG 2023'!J:J,'[226]BG 2023'!K:K,'Clasificacion Balance '!D1496),0)</f>
        <v>0</v>
      </c>
      <c r="J1496" s="412"/>
    </row>
    <row r="1497" spans="4:10">
      <c r="D1497" s="401">
        <v>2201011000401</v>
      </c>
      <c r="E1497" s="396">
        <f t="shared" si="29"/>
        <v>1</v>
      </c>
      <c r="F1497" s="397" t="s">
        <v>1461</v>
      </c>
      <c r="G1497" s="402" t="s">
        <v>1022</v>
      </c>
      <c r="H1497" s="403">
        <f>IF(F1497="S",SUMIFS('BG 2024'!G:G,'BG 2024'!B:B,'Clasificacion Balance '!D1497),0)</f>
        <v>0</v>
      </c>
      <c r="I1497" s="403">
        <f>IF(F1497="S",SUMIFS('[226]BG 2023'!J:J,'[226]BG 2023'!K:K,'Clasificacion Balance '!D1497),0)</f>
        <v>0</v>
      </c>
      <c r="J1497" s="412"/>
    </row>
    <row r="1498" spans="4:10">
      <c r="D1498" s="401">
        <v>220101100040101</v>
      </c>
      <c r="E1498" s="396">
        <f t="shared" si="29"/>
        <v>1</v>
      </c>
      <c r="F1498" s="397" t="s">
        <v>1465</v>
      </c>
      <c r="G1498" s="402" t="s">
        <v>2280</v>
      </c>
      <c r="H1498" s="403">
        <f>IF(F1498="S",SUMIFS('BG 2024'!G:G,'BG 2024'!B:B,'Clasificacion Balance '!D1498),0)</f>
        <v>0</v>
      </c>
      <c r="I1498" s="403" t="e">
        <f>IF(F1498="S",SUMIFS('[226]BG 2023'!J:J,'[226]BG 2023'!K:K,'Clasificacion Balance '!D1498),0)</f>
        <v>#VALUE!</v>
      </c>
      <c r="J1498" s="412"/>
    </row>
    <row r="1499" spans="4:10">
      <c r="D1499" s="401">
        <v>220101100040199</v>
      </c>
      <c r="E1499" s="396">
        <f t="shared" si="29"/>
        <v>1</v>
      </c>
      <c r="F1499" s="397" t="s">
        <v>1465</v>
      </c>
      <c r="G1499" s="402" t="s">
        <v>2281</v>
      </c>
      <c r="H1499" s="403">
        <f>IF(F1499="S",SUMIFS('BG 2024'!G:G,'BG 2024'!B:B,'Clasificacion Balance '!D1499),0)</f>
        <v>0</v>
      </c>
      <c r="I1499" s="403" t="e">
        <f>IF(F1499="S",SUMIFS('[226]BG 2023'!J:J,'[226]BG 2023'!K:K,'Clasificacion Balance '!D1499),0)</f>
        <v>#VALUE!</v>
      </c>
      <c r="J1499" s="412"/>
    </row>
    <row r="1500" spans="4:10">
      <c r="D1500" s="401">
        <v>2201011000402</v>
      </c>
      <c r="E1500" s="396">
        <f t="shared" si="29"/>
        <v>1</v>
      </c>
      <c r="F1500" s="397" t="s">
        <v>1461</v>
      </c>
      <c r="G1500" s="402" t="s">
        <v>1023</v>
      </c>
      <c r="H1500" s="403">
        <f>IF(F1500="S",SUMIFS('BG 2024'!G:G,'BG 2024'!B:B,'Clasificacion Balance '!D1500),0)</f>
        <v>0</v>
      </c>
      <c r="I1500" s="403">
        <f>IF(F1500="S",SUMIFS('[226]BG 2023'!J:J,'[226]BG 2023'!K:K,'Clasificacion Balance '!D1500),0)</f>
        <v>0</v>
      </c>
      <c r="J1500" s="412"/>
    </row>
    <row r="1501" spans="4:10">
      <c r="D1501" s="401">
        <v>220101100040201</v>
      </c>
      <c r="E1501" s="396">
        <f t="shared" si="29"/>
        <v>1</v>
      </c>
      <c r="F1501" s="397" t="s">
        <v>1465</v>
      </c>
      <c r="G1501" s="402" t="s">
        <v>1024</v>
      </c>
      <c r="H1501" s="403">
        <f>IF(F1501="S",SUMIFS('BG 2024'!G:G,'BG 2024'!B:B,'Clasificacion Balance '!D1501),0)</f>
        <v>0</v>
      </c>
      <c r="I1501" s="403" t="e">
        <f>IF(F1501="S",SUMIFS('[226]BG 2023'!J:J,'[226]BG 2023'!K:K,'Clasificacion Balance '!D1501),0)</f>
        <v>#VALUE!</v>
      </c>
      <c r="J1501" s="412"/>
    </row>
    <row r="1502" spans="4:10">
      <c r="D1502" s="401">
        <v>220101100040299</v>
      </c>
      <c r="E1502" s="396">
        <f t="shared" si="29"/>
        <v>1</v>
      </c>
      <c r="F1502" s="397" t="s">
        <v>1465</v>
      </c>
      <c r="G1502" s="402" t="s">
        <v>2282</v>
      </c>
      <c r="H1502" s="403">
        <f>IF(F1502="S",SUMIFS('BG 2024'!G:G,'BG 2024'!B:B,'Clasificacion Balance '!D1502),0)</f>
        <v>0</v>
      </c>
      <c r="I1502" s="403" t="e">
        <f>IF(F1502="S",SUMIFS('[226]BG 2023'!J:J,'[226]BG 2023'!K:K,'Clasificacion Balance '!D1502),0)</f>
        <v>#VALUE!</v>
      </c>
      <c r="J1502" s="412"/>
    </row>
    <row r="1503" spans="4:10">
      <c r="D1503" s="401">
        <v>22010110005</v>
      </c>
      <c r="E1503" s="396">
        <f t="shared" si="29"/>
        <v>1</v>
      </c>
      <c r="F1503" s="397" t="s">
        <v>1461</v>
      </c>
      <c r="G1503" s="402" t="s">
        <v>2283</v>
      </c>
      <c r="H1503" s="403">
        <f>IF(F1503="S",SUMIFS('BG 2024'!G:G,'BG 2024'!B:B,'Clasificacion Balance '!D1503),0)</f>
        <v>0</v>
      </c>
      <c r="I1503" s="403">
        <f>IF(F1503="S",SUMIFS('[226]BG 2023'!J:J,'[226]BG 2023'!K:K,'Clasificacion Balance '!D1503),0)</f>
        <v>0</v>
      </c>
      <c r="J1503" s="412"/>
    </row>
    <row r="1504" spans="4:10">
      <c r="D1504" s="401">
        <v>2201011000501</v>
      </c>
      <c r="E1504" s="396">
        <f t="shared" si="29"/>
        <v>1</v>
      </c>
      <c r="F1504" s="397" t="s">
        <v>1461</v>
      </c>
      <c r="G1504" s="402" t="s">
        <v>2283</v>
      </c>
      <c r="H1504" s="403">
        <f>IF(F1504="S",SUMIFS('BG 2024'!G:G,'BG 2024'!B:B,'Clasificacion Balance '!D1504),0)</f>
        <v>0</v>
      </c>
      <c r="I1504" s="403">
        <f>IF(F1504="S",SUMIFS('[226]BG 2023'!J:J,'[226]BG 2023'!K:K,'Clasificacion Balance '!D1504),0)</f>
        <v>0</v>
      </c>
      <c r="J1504" s="412"/>
    </row>
    <row r="1505" spans="4:10">
      <c r="D1505" s="401">
        <v>220101100050101</v>
      </c>
      <c r="E1505" s="396">
        <f t="shared" si="29"/>
        <v>1</v>
      </c>
      <c r="F1505" s="397" t="s">
        <v>1465</v>
      </c>
      <c r="G1505" s="402" t="s">
        <v>2284</v>
      </c>
      <c r="H1505" s="403">
        <f>IF(F1505="S",SUMIFS('BG 2024'!G:G,'BG 2024'!B:B,'Clasificacion Balance '!D1505),0)</f>
        <v>0</v>
      </c>
      <c r="I1505" s="403" t="e">
        <f>IF(F1505="S",SUMIFS('[226]BG 2023'!J:J,'[226]BG 2023'!K:K,'Clasificacion Balance '!D1505),0)</f>
        <v>#VALUE!</v>
      </c>
      <c r="J1505" s="412"/>
    </row>
    <row r="1506" spans="4:10">
      <c r="D1506" s="401">
        <v>220101100050199</v>
      </c>
      <c r="E1506" s="396">
        <f t="shared" si="29"/>
        <v>1</v>
      </c>
      <c r="F1506" s="397" t="s">
        <v>1465</v>
      </c>
      <c r="G1506" s="402" t="s">
        <v>2285</v>
      </c>
      <c r="H1506" s="403">
        <f>IF(F1506="S",SUMIFS('BG 2024'!G:G,'BG 2024'!B:B,'Clasificacion Balance '!D1506),0)</f>
        <v>0</v>
      </c>
      <c r="I1506" s="403" t="e">
        <f>IF(F1506="S",SUMIFS('[226]BG 2023'!J:J,'[226]BG 2023'!K:K,'Clasificacion Balance '!D1506),0)</f>
        <v>#VALUE!</v>
      </c>
      <c r="J1506" s="412"/>
    </row>
    <row r="1507" spans="4:10">
      <c r="D1507" s="401">
        <v>2201011000502</v>
      </c>
      <c r="E1507" s="396">
        <f t="shared" si="29"/>
        <v>1</v>
      </c>
      <c r="F1507" s="397" t="s">
        <v>1461</v>
      </c>
      <c r="G1507" s="402" t="s">
        <v>2286</v>
      </c>
      <c r="H1507" s="403">
        <f>IF(F1507="S",SUMIFS('BG 2024'!G:G,'BG 2024'!B:B,'Clasificacion Balance '!D1507),0)</f>
        <v>0</v>
      </c>
      <c r="I1507" s="403">
        <f>IF(F1507="S",SUMIFS('[226]BG 2023'!J:J,'[226]BG 2023'!K:K,'Clasificacion Balance '!D1507),0)</f>
        <v>0</v>
      </c>
      <c r="J1507" s="412"/>
    </row>
    <row r="1508" spans="4:10">
      <c r="D1508" s="401">
        <v>220101100050201</v>
      </c>
      <c r="E1508" s="396">
        <f t="shared" si="29"/>
        <v>1</v>
      </c>
      <c r="F1508" s="397" t="s">
        <v>1465</v>
      </c>
      <c r="G1508" s="402" t="s">
        <v>2287</v>
      </c>
      <c r="H1508" s="403">
        <f>IF(F1508="S",SUMIFS('BG 2024'!G:G,'BG 2024'!B:B,'Clasificacion Balance '!D1508),0)</f>
        <v>0</v>
      </c>
      <c r="I1508" s="403" t="e">
        <f>IF(F1508="S",SUMIFS('[226]BG 2023'!J:J,'[226]BG 2023'!K:K,'Clasificacion Balance '!D1508),0)</f>
        <v>#VALUE!</v>
      </c>
      <c r="J1508" s="412"/>
    </row>
    <row r="1509" spans="4:10">
      <c r="D1509" s="401">
        <v>220101100050299</v>
      </c>
      <c r="E1509" s="396">
        <f t="shared" si="29"/>
        <v>1</v>
      </c>
      <c r="F1509" s="397" t="s">
        <v>1465</v>
      </c>
      <c r="G1509" s="402" t="s">
        <v>2288</v>
      </c>
      <c r="H1509" s="403">
        <f>IF(F1509="S",SUMIFS('BG 2024'!G:G,'BG 2024'!B:B,'Clasificacion Balance '!D1509),0)</f>
        <v>0</v>
      </c>
      <c r="I1509" s="403" t="e">
        <f>IF(F1509="S",SUMIFS('[226]BG 2023'!J:J,'[226]BG 2023'!K:K,'Clasificacion Balance '!D1509),0)</f>
        <v>#VALUE!</v>
      </c>
      <c r="J1509" s="412"/>
    </row>
    <row r="1510" spans="4:10">
      <c r="D1510" s="401">
        <v>22010110006</v>
      </c>
      <c r="E1510" s="396">
        <f t="shared" si="29"/>
        <v>1</v>
      </c>
      <c r="F1510" s="397" t="s">
        <v>1461</v>
      </c>
      <c r="G1510" s="402" t="s">
        <v>2289</v>
      </c>
      <c r="H1510" s="403">
        <f>IF(F1510="S",SUMIFS('BG 2024'!G:G,'BG 2024'!B:B,'Clasificacion Balance '!D1510),0)</f>
        <v>0</v>
      </c>
      <c r="I1510" s="403">
        <f>IF(F1510="S",SUMIFS('[226]BG 2023'!J:J,'[226]BG 2023'!K:K,'Clasificacion Balance '!D1510),0)</f>
        <v>0</v>
      </c>
      <c r="J1510" s="412"/>
    </row>
    <row r="1511" spans="4:10">
      <c r="D1511" s="401">
        <v>2201011000601</v>
      </c>
      <c r="E1511" s="396">
        <f t="shared" si="29"/>
        <v>1</v>
      </c>
      <c r="F1511" s="397" t="s">
        <v>1461</v>
      </c>
      <c r="G1511" s="402" t="s">
        <v>2289</v>
      </c>
      <c r="H1511" s="403">
        <f>IF(F1511="S",SUMIFS('BG 2024'!G:G,'BG 2024'!B:B,'Clasificacion Balance '!D1511),0)</f>
        <v>0</v>
      </c>
      <c r="I1511" s="403">
        <f>IF(F1511="S",SUMIFS('[226]BG 2023'!J:J,'[226]BG 2023'!K:K,'Clasificacion Balance '!D1511),0)</f>
        <v>0</v>
      </c>
      <c r="J1511" s="412"/>
    </row>
    <row r="1512" spans="4:10">
      <c r="D1512" s="401">
        <v>220101100060101</v>
      </c>
      <c r="E1512" s="396">
        <f t="shared" si="29"/>
        <v>1</v>
      </c>
      <c r="F1512" s="397" t="s">
        <v>1465</v>
      </c>
      <c r="G1512" s="402" t="s">
        <v>2290</v>
      </c>
      <c r="H1512" s="403">
        <f>IF(F1512="S",SUMIFS('BG 2024'!G:G,'BG 2024'!B:B,'Clasificacion Balance '!D1512),0)</f>
        <v>0</v>
      </c>
      <c r="I1512" s="403" t="e">
        <f>IF(F1512="S",SUMIFS('[226]BG 2023'!J:J,'[226]BG 2023'!K:K,'Clasificacion Balance '!D1512),0)</f>
        <v>#VALUE!</v>
      </c>
      <c r="J1512" s="412"/>
    </row>
    <row r="1513" spans="4:10">
      <c r="D1513" s="401">
        <v>220101100060199</v>
      </c>
      <c r="E1513" s="396">
        <f t="shared" si="29"/>
        <v>1</v>
      </c>
      <c r="F1513" s="397" t="s">
        <v>1465</v>
      </c>
      <c r="G1513" s="402" t="s">
        <v>2291</v>
      </c>
      <c r="H1513" s="403">
        <f>IF(F1513="S",SUMIFS('BG 2024'!G:G,'BG 2024'!B:B,'Clasificacion Balance '!D1513),0)</f>
        <v>0</v>
      </c>
      <c r="I1513" s="403" t="e">
        <f>IF(F1513="S",SUMIFS('[226]BG 2023'!J:J,'[226]BG 2023'!K:K,'Clasificacion Balance '!D1513),0)</f>
        <v>#VALUE!</v>
      </c>
      <c r="J1513" s="412"/>
    </row>
    <row r="1514" spans="4:10">
      <c r="D1514" s="401">
        <v>2201011000602</v>
      </c>
      <c r="E1514" s="396">
        <f t="shared" si="29"/>
        <v>1</v>
      </c>
      <c r="F1514" s="397" t="s">
        <v>1461</v>
      </c>
      <c r="G1514" s="402" t="s">
        <v>2292</v>
      </c>
      <c r="H1514" s="403">
        <f>IF(F1514="S",SUMIFS('BG 2024'!G:G,'BG 2024'!B:B,'Clasificacion Balance '!D1514),0)</f>
        <v>0</v>
      </c>
      <c r="I1514" s="403">
        <f>IF(F1514="S",SUMIFS('[226]BG 2023'!J:J,'[226]BG 2023'!K:K,'Clasificacion Balance '!D1514),0)</f>
        <v>0</v>
      </c>
      <c r="J1514" s="412"/>
    </row>
    <row r="1515" spans="4:10">
      <c r="D1515" s="401">
        <v>220101100060201</v>
      </c>
      <c r="E1515" s="396">
        <f t="shared" ref="E1515:E1578" si="30">+COUNTIF($D:$D,D1515)</f>
        <v>1</v>
      </c>
      <c r="F1515" s="397" t="s">
        <v>1465</v>
      </c>
      <c r="G1515" s="402" t="s">
        <v>2293</v>
      </c>
      <c r="H1515" s="403">
        <f>IF(F1515="S",SUMIFS('BG 2024'!G:G,'BG 2024'!B:B,'Clasificacion Balance '!D1515),0)</f>
        <v>0</v>
      </c>
      <c r="I1515" s="403" t="e">
        <f>IF(F1515="S",SUMIFS('[226]BG 2023'!J:J,'[226]BG 2023'!K:K,'Clasificacion Balance '!D1515),0)</f>
        <v>#VALUE!</v>
      </c>
      <c r="J1515" s="412"/>
    </row>
    <row r="1516" spans="4:10">
      <c r="D1516" s="401">
        <v>220101100060299</v>
      </c>
      <c r="E1516" s="396">
        <f t="shared" si="30"/>
        <v>1</v>
      </c>
      <c r="F1516" s="397" t="s">
        <v>1465</v>
      </c>
      <c r="G1516" s="402" t="s">
        <v>2294</v>
      </c>
      <c r="H1516" s="403">
        <f>IF(F1516="S",SUMIFS('BG 2024'!G:G,'BG 2024'!B:B,'Clasificacion Balance '!D1516),0)</f>
        <v>0</v>
      </c>
      <c r="I1516" s="403" t="e">
        <f>IF(F1516="S",SUMIFS('[226]BG 2023'!J:J,'[226]BG 2023'!K:K,'Clasificacion Balance '!D1516),0)</f>
        <v>#VALUE!</v>
      </c>
      <c r="J1516" s="412"/>
    </row>
    <row r="1517" spans="4:10">
      <c r="D1517" s="401">
        <v>22010110007</v>
      </c>
      <c r="E1517" s="396">
        <f t="shared" si="30"/>
        <v>1</v>
      </c>
      <c r="F1517" s="397" t="s">
        <v>1461</v>
      </c>
      <c r="G1517" s="402" t="s">
        <v>2295</v>
      </c>
      <c r="H1517" s="403">
        <f>IF(F1517="S",SUMIFS('BG 2024'!G:G,'BG 2024'!B:B,'Clasificacion Balance '!D1517),0)</f>
        <v>0</v>
      </c>
      <c r="I1517" s="403">
        <f>IF(F1517="S",SUMIFS('[226]BG 2023'!J:J,'[226]BG 2023'!K:K,'Clasificacion Balance '!D1517),0)</f>
        <v>0</v>
      </c>
      <c r="J1517" s="412"/>
    </row>
    <row r="1518" spans="4:10">
      <c r="D1518" s="401">
        <v>2201011000701</v>
      </c>
      <c r="E1518" s="396">
        <f t="shared" si="30"/>
        <v>1</v>
      </c>
      <c r="F1518" s="397" t="s">
        <v>1461</v>
      </c>
      <c r="G1518" s="402" t="s">
        <v>2295</v>
      </c>
      <c r="H1518" s="403">
        <f>IF(F1518="S",SUMIFS('BG 2024'!G:G,'BG 2024'!B:B,'Clasificacion Balance '!D1518),0)</f>
        <v>0</v>
      </c>
      <c r="I1518" s="403">
        <f>IF(F1518="S",SUMIFS('[226]BG 2023'!J:J,'[226]BG 2023'!K:K,'Clasificacion Balance '!D1518),0)</f>
        <v>0</v>
      </c>
      <c r="J1518" s="412"/>
    </row>
    <row r="1519" spans="4:10">
      <c r="D1519" s="401">
        <v>220101100070101</v>
      </c>
      <c r="E1519" s="396">
        <f t="shared" si="30"/>
        <v>1</v>
      </c>
      <c r="F1519" s="397" t="s">
        <v>1465</v>
      </c>
      <c r="G1519" s="402" t="s">
        <v>2296</v>
      </c>
      <c r="H1519" s="403">
        <f>IF(F1519="S",SUMIFS('BG 2024'!G:G,'BG 2024'!B:B,'Clasificacion Balance '!D1519),0)</f>
        <v>0</v>
      </c>
      <c r="I1519" s="403" t="e">
        <f>IF(F1519="S",SUMIFS('[226]BG 2023'!J:J,'[226]BG 2023'!K:K,'Clasificacion Balance '!D1519),0)</f>
        <v>#VALUE!</v>
      </c>
      <c r="J1519" s="412"/>
    </row>
    <row r="1520" spans="4:10">
      <c r="D1520" s="401">
        <v>220101100070199</v>
      </c>
      <c r="E1520" s="396">
        <f t="shared" si="30"/>
        <v>1</v>
      </c>
      <c r="F1520" s="397" t="s">
        <v>1465</v>
      </c>
      <c r="G1520" s="402" t="s">
        <v>2297</v>
      </c>
      <c r="H1520" s="403">
        <f>IF(F1520="S",SUMIFS('BG 2024'!G:G,'BG 2024'!B:B,'Clasificacion Balance '!D1520),0)</f>
        <v>0</v>
      </c>
      <c r="I1520" s="403" t="e">
        <f>IF(F1520="S",SUMIFS('[226]BG 2023'!J:J,'[226]BG 2023'!K:K,'Clasificacion Balance '!D1520),0)</f>
        <v>#VALUE!</v>
      </c>
      <c r="J1520" s="412"/>
    </row>
    <row r="1521" spans="4:10">
      <c r="D1521" s="401">
        <v>2201011000702</v>
      </c>
      <c r="E1521" s="396">
        <f t="shared" si="30"/>
        <v>1</v>
      </c>
      <c r="F1521" s="397" t="s">
        <v>1461</v>
      </c>
      <c r="G1521" s="402" t="s">
        <v>2298</v>
      </c>
      <c r="H1521" s="403">
        <f>IF(F1521="S",SUMIFS('BG 2024'!G:G,'BG 2024'!B:B,'Clasificacion Balance '!D1521),0)</f>
        <v>0</v>
      </c>
      <c r="I1521" s="403">
        <f>IF(F1521="S",SUMIFS('[226]BG 2023'!J:J,'[226]BG 2023'!K:K,'Clasificacion Balance '!D1521),0)</f>
        <v>0</v>
      </c>
      <c r="J1521" s="412"/>
    </row>
    <row r="1522" spans="4:10">
      <c r="D1522" s="401">
        <v>220101100070201</v>
      </c>
      <c r="E1522" s="396">
        <f t="shared" si="30"/>
        <v>1</v>
      </c>
      <c r="F1522" s="397" t="s">
        <v>1465</v>
      </c>
      <c r="G1522" s="402" t="s">
        <v>2299</v>
      </c>
      <c r="H1522" s="403">
        <f>IF(F1522="S",SUMIFS('BG 2024'!G:G,'BG 2024'!B:B,'Clasificacion Balance '!D1522),0)</f>
        <v>0</v>
      </c>
      <c r="I1522" s="403" t="e">
        <f>IF(F1522="S",SUMIFS('[226]BG 2023'!J:J,'[226]BG 2023'!K:K,'Clasificacion Balance '!D1522),0)</f>
        <v>#VALUE!</v>
      </c>
      <c r="J1522" s="412"/>
    </row>
    <row r="1523" spans="4:10">
      <c r="D1523" s="401">
        <v>220101100070299</v>
      </c>
      <c r="E1523" s="396">
        <f t="shared" si="30"/>
        <v>1</v>
      </c>
      <c r="F1523" s="397" t="s">
        <v>1465</v>
      </c>
      <c r="G1523" s="402" t="s">
        <v>2300</v>
      </c>
      <c r="H1523" s="403">
        <f>IF(F1523="S",SUMIFS('BG 2024'!G:G,'BG 2024'!B:B,'Clasificacion Balance '!D1523),0)</f>
        <v>0</v>
      </c>
      <c r="I1523" s="403" t="e">
        <f>IF(F1523="S",SUMIFS('[226]BG 2023'!J:J,'[226]BG 2023'!K:K,'Clasificacion Balance '!D1523),0)</f>
        <v>#VALUE!</v>
      </c>
      <c r="J1523" s="412"/>
    </row>
    <row r="1524" spans="4:10">
      <c r="D1524" s="401">
        <v>22010110008</v>
      </c>
      <c r="E1524" s="396">
        <f t="shared" si="30"/>
        <v>1</v>
      </c>
      <c r="F1524" s="397" t="s">
        <v>1461</v>
      </c>
      <c r="G1524" s="402" t="s">
        <v>2301</v>
      </c>
      <c r="H1524" s="403">
        <f>IF(F1524="S",SUMIFS('BG 2024'!G:G,'BG 2024'!B:B,'Clasificacion Balance '!D1524),0)</f>
        <v>0</v>
      </c>
      <c r="I1524" s="403">
        <f>IF(F1524="S",SUMIFS('[226]BG 2023'!J:J,'[226]BG 2023'!K:K,'Clasificacion Balance '!D1524),0)</f>
        <v>0</v>
      </c>
      <c r="J1524" s="412"/>
    </row>
    <row r="1525" spans="4:10">
      <c r="D1525" s="401">
        <v>2201011000801</v>
      </c>
      <c r="E1525" s="396">
        <f t="shared" si="30"/>
        <v>1</v>
      </c>
      <c r="F1525" s="397" t="s">
        <v>1461</v>
      </c>
      <c r="G1525" s="402" t="s">
        <v>2301</v>
      </c>
      <c r="H1525" s="403">
        <f>IF(F1525="S",SUMIFS('BG 2024'!G:G,'BG 2024'!B:B,'Clasificacion Balance '!D1525),0)</f>
        <v>0</v>
      </c>
      <c r="I1525" s="403">
        <f>IF(F1525="S",SUMIFS('[226]BG 2023'!J:J,'[226]BG 2023'!K:K,'Clasificacion Balance '!D1525),0)</f>
        <v>0</v>
      </c>
      <c r="J1525" s="412"/>
    </row>
    <row r="1526" spans="4:10">
      <c r="D1526" s="401">
        <v>220101100080101</v>
      </c>
      <c r="E1526" s="396">
        <f t="shared" si="30"/>
        <v>1</v>
      </c>
      <c r="F1526" s="397" t="s">
        <v>1465</v>
      </c>
      <c r="G1526" s="402" t="s">
        <v>2302</v>
      </c>
      <c r="H1526" s="403">
        <f>IF(F1526="S",SUMIFS('BG 2024'!G:G,'BG 2024'!B:B,'Clasificacion Balance '!D1526),0)</f>
        <v>0</v>
      </c>
      <c r="I1526" s="403" t="e">
        <f>IF(F1526="S",SUMIFS('[226]BG 2023'!J:J,'[226]BG 2023'!K:K,'Clasificacion Balance '!D1526),0)</f>
        <v>#VALUE!</v>
      </c>
      <c r="J1526" s="412"/>
    </row>
    <row r="1527" spans="4:10">
      <c r="D1527" s="401">
        <v>220101100080199</v>
      </c>
      <c r="E1527" s="396">
        <f t="shared" si="30"/>
        <v>1</v>
      </c>
      <c r="F1527" s="397" t="s">
        <v>1465</v>
      </c>
      <c r="G1527" s="402" t="s">
        <v>2303</v>
      </c>
      <c r="H1527" s="403">
        <f>IF(F1527="S",SUMIFS('BG 2024'!G:G,'BG 2024'!B:B,'Clasificacion Balance '!D1527),0)</f>
        <v>0</v>
      </c>
      <c r="I1527" s="403" t="e">
        <f>IF(F1527="S",SUMIFS('[226]BG 2023'!J:J,'[226]BG 2023'!K:K,'Clasificacion Balance '!D1527),0)</f>
        <v>#VALUE!</v>
      </c>
      <c r="J1527" s="412"/>
    </row>
    <row r="1528" spans="4:10">
      <c r="D1528" s="401">
        <v>2201011000802</v>
      </c>
      <c r="E1528" s="396">
        <f t="shared" si="30"/>
        <v>1</v>
      </c>
      <c r="F1528" s="397" t="s">
        <v>1461</v>
      </c>
      <c r="G1528" s="402" t="s">
        <v>2304</v>
      </c>
      <c r="H1528" s="403">
        <f>IF(F1528="S",SUMIFS('BG 2024'!G:G,'BG 2024'!B:B,'Clasificacion Balance '!D1528),0)</f>
        <v>0</v>
      </c>
      <c r="I1528" s="403">
        <f>IF(F1528="S",SUMIFS('[226]BG 2023'!J:J,'[226]BG 2023'!K:K,'Clasificacion Balance '!D1528),0)</f>
        <v>0</v>
      </c>
      <c r="J1528" s="412"/>
    </row>
    <row r="1529" spans="4:10">
      <c r="D1529" s="401">
        <v>220101100080201</v>
      </c>
      <c r="E1529" s="396">
        <f t="shared" si="30"/>
        <v>1</v>
      </c>
      <c r="F1529" s="397" t="s">
        <v>1465</v>
      </c>
      <c r="G1529" s="402" t="s">
        <v>2305</v>
      </c>
      <c r="H1529" s="403">
        <f>IF(F1529="S",SUMIFS('BG 2024'!G:G,'BG 2024'!B:B,'Clasificacion Balance '!D1529),0)</f>
        <v>0</v>
      </c>
      <c r="I1529" s="403" t="e">
        <f>IF(F1529="S",SUMIFS('[226]BG 2023'!J:J,'[226]BG 2023'!K:K,'Clasificacion Balance '!D1529),0)</f>
        <v>#VALUE!</v>
      </c>
      <c r="J1529" s="412"/>
    </row>
    <row r="1530" spans="4:10">
      <c r="D1530" s="401">
        <v>220101100080299</v>
      </c>
      <c r="E1530" s="396">
        <f t="shared" si="30"/>
        <v>1</v>
      </c>
      <c r="F1530" s="397" t="s">
        <v>1465</v>
      </c>
      <c r="G1530" s="402" t="s">
        <v>2306</v>
      </c>
      <c r="H1530" s="403">
        <f>IF(F1530="S",SUMIFS('BG 2024'!G:G,'BG 2024'!B:B,'Clasificacion Balance '!D1530),0)</f>
        <v>0</v>
      </c>
      <c r="I1530" s="403" t="e">
        <f>IF(F1530="S",SUMIFS('[226]BG 2023'!J:J,'[226]BG 2023'!K:K,'Clasificacion Balance '!D1530),0)</f>
        <v>#VALUE!</v>
      </c>
      <c r="J1530" s="412"/>
    </row>
    <row r="1531" spans="4:10">
      <c r="D1531" s="401">
        <v>22010110009</v>
      </c>
      <c r="E1531" s="396">
        <f t="shared" si="30"/>
        <v>1</v>
      </c>
      <c r="F1531" s="397" t="s">
        <v>1461</v>
      </c>
      <c r="G1531" s="402" t="s">
        <v>2307</v>
      </c>
      <c r="H1531" s="403">
        <f>IF(F1531="S",SUMIFS('BG 2024'!G:G,'BG 2024'!B:B,'Clasificacion Balance '!D1531),0)</f>
        <v>0</v>
      </c>
      <c r="I1531" s="403">
        <f>IF(F1531="S",SUMIFS('[226]BG 2023'!J:J,'[226]BG 2023'!K:K,'Clasificacion Balance '!D1531),0)</f>
        <v>0</v>
      </c>
      <c r="J1531" s="412"/>
    </row>
    <row r="1532" spans="4:10">
      <c r="D1532" s="401">
        <v>2201011000901</v>
      </c>
      <c r="E1532" s="396">
        <f t="shared" si="30"/>
        <v>1</v>
      </c>
      <c r="F1532" s="397" t="s">
        <v>1461</v>
      </c>
      <c r="G1532" s="402" t="s">
        <v>2307</v>
      </c>
      <c r="H1532" s="403">
        <f>IF(F1532="S",SUMIFS('BG 2024'!G:G,'BG 2024'!B:B,'Clasificacion Balance '!D1532),0)</f>
        <v>0</v>
      </c>
      <c r="I1532" s="403">
        <f>IF(F1532="S",SUMIFS('[226]BG 2023'!J:J,'[226]BG 2023'!K:K,'Clasificacion Balance '!D1532),0)</f>
        <v>0</v>
      </c>
      <c r="J1532" s="412"/>
    </row>
    <row r="1533" spans="4:10">
      <c r="D1533" s="401">
        <v>220101100090101</v>
      </c>
      <c r="E1533" s="396">
        <f t="shared" si="30"/>
        <v>1</v>
      </c>
      <c r="F1533" s="397" t="s">
        <v>1465</v>
      </c>
      <c r="G1533" s="402" t="s">
        <v>2308</v>
      </c>
      <c r="H1533" s="403">
        <f>IF(F1533="S",SUMIFS('BG 2024'!G:G,'BG 2024'!B:B,'Clasificacion Balance '!D1533),0)</f>
        <v>0</v>
      </c>
      <c r="I1533" s="403" t="e">
        <f>IF(F1533="S",SUMIFS('[226]BG 2023'!J:J,'[226]BG 2023'!K:K,'Clasificacion Balance '!D1533),0)</f>
        <v>#VALUE!</v>
      </c>
      <c r="J1533" s="412"/>
    </row>
    <row r="1534" spans="4:10">
      <c r="D1534" s="401">
        <v>220101100090199</v>
      </c>
      <c r="E1534" s="396">
        <f t="shared" si="30"/>
        <v>1</v>
      </c>
      <c r="F1534" s="397" t="s">
        <v>1465</v>
      </c>
      <c r="G1534" s="402" t="s">
        <v>2309</v>
      </c>
      <c r="H1534" s="403">
        <f>IF(F1534="S",SUMIFS('BG 2024'!G:G,'BG 2024'!B:B,'Clasificacion Balance '!D1534),0)</f>
        <v>0</v>
      </c>
      <c r="I1534" s="403" t="e">
        <f>IF(F1534="S",SUMIFS('[226]BG 2023'!J:J,'[226]BG 2023'!K:K,'Clasificacion Balance '!D1534),0)</f>
        <v>#VALUE!</v>
      </c>
      <c r="J1534" s="412"/>
    </row>
    <row r="1535" spans="4:10">
      <c r="D1535" s="401">
        <v>2201011000902</v>
      </c>
      <c r="E1535" s="396">
        <f t="shared" si="30"/>
        <v>1</v>
      </c>
      <c r="F1535" s="397" t="s">
        <v>1461</v>
      </c>
      <c r="G1535" s="402" t="s">
        <v>2310</v>
      </c>
      <c r="H1535" s="403">
        <f>IF(F1535="S",SUMIFS('BG 2024'!G:G,'BG 2024'!B:B,'Clasificacion Balance '!D1535),0)</f>
        <v>0</v>
      </c>
      <c r="I1535" s="403">
        <f>IF(F1535="S",SUMIFS('[226]BG 2023'!J:J,'[226]BG 2023'!K:K,'Clasificacion Balance '!D1535),0)</f>
        <v>0</v>
      </c>
      <c r="J1535" s="412"/>
    </row>
    <row r="1536" spans="4:10">
      <c r="D1536" s="401">
        <v>220101100090201</v>
      </c>
      <c r="E1536" s="396">
        <f t="shared" si="30"/>
        <v>1</v>
      </c>
      <c r="F1536" s="397" t="s">
        <v>1465</v>
      </c>
      <c r="G1536" s="402" t="s">
        <v>2311</v>
      </c>
      <c r="H1536" s="403">
        <f>IF(F1536="S",SUMIFS('BG 2024'!G:G,'BG 2024'!B:B,'Clasificacion Balance '!D1536),0)</f>
        <v>0</v>
      </c>
      <c r="I1536" s="403" t="e">
        <f>IF(F1536="S",SUMIFS('[226]BG 2023'!J:J,'[226]BG 2023'!K:K,'Clasificacion Balance '!D1536),0)</f>
        <v>#VALUE!</v>
      </c>
      <c r="J1536" s="412"/>
    </row>
    <row r="1537" spans="4:10">
      <c r="D1537" s="401">
        <v>220101100090299</v>
      </c>
      <c r="E1537" s="396">
        <f t="shared" si="30"/>
        <v>1</v>
      </c>
      <c r="F1537" s="397" t="s">
        <v>1465</v>
      </c>
      <c r="G1537" s="402" t="s">
        <v>2312</v>
      </c>
      <c r="H1537" s="403">
        <f>IF(F1537="S",SUMIFS('BG 2024'!G:G,'BG 2024'!B:B,'Clasificacion Balance '!D1537),0)</f>
        <v>0</v>
      </c>
      <c r="I1537" s="403" t="e">
        <f>IF(F1537="S",SUMIFS('[226]BG 2023'!J:J,'[226]BG 2023'!K:K,'Clasificacion Balance '!D1537),0)</f>
        <v>#VALUE!</v>
      </c>
      <c r="J1537" s="412"/>
    </row>
    <row r="1538" spans="4:10">
      <c r="D1538" s="401">
        <v>22010112</v>
      </c>
      <c r="E1538" s="396">
        <f t="shared" si="30"/>
        <v>1</v>
      </c>
      <c r="F1538" s="397" t="s">
        <v>1461</v>
      </c>
      <c r="G1538" s="402" t="s">
        <v>2313</v>
      </c>
      <c r="H1538" s="403">
        <f>IF(F1538="S",SUMIFS('BG 2024'!G:G,'BG 2024'!B:B,'Clasificacion Balance '!D1538),0)</f>
        <v>0</v>
      </c>
      <c r="I1538" s="403">
        <f>IF(F1538="S",SUMIFS('[226]BG 2023'!J:J,'[226]BG 2023'!K:K,'Clasificacion Balance '!D1538),0)</f>
        <v>0</v>
      </c>
      <c r="J1538" s="412"/>
    </row>
    <row r="1539" spans="4:10">
      <c r="D1539" s="401">
        <v>22010112001</v>
      </c>
      <c r="E1539" s="396">
        <f t="shared" si="30"/>
        <v>1</v>
      </c>
      <c r="F1539" s="397" t="s">
        <v>1461</v>
      </c>
      <c r="G1539" s="402" t="s">
        <v>2314</v>
      </c>
      <c r="H1539" s="403">
        <f>IF(F1539="S",SUMIFS('BG 2024'!G:G,'BG 2024'!B:B,'Clasificacion Balance '!D1539),0)</f>
        <v>0</v>
      </c>
      <c r="I1539" s="403">
        <f>IF(F1539="S",SUMIFS('[226]BG 2023'!J:J,'[226]BG 2023'!K:K,'Clasificacion Balance '!D1539),0)</f>
        <v>0</v>
      </c>
      <c r="J1539" s="412"/>
    </row>
    <row r="1540" spans="4:10">
      <c r="D1540" s="401">
        <v>2201011200101</v>
      </c>
      <c r="E1540" s="396">
        <f t="shared" si="30"/>
        <v>1</v>
      </c>
      <c r="F1540" s="397" t="s">
        <v>1461</v>
      </c>
      <c r="G1540" s="402" t="s">
        <v>2314</v>
      </c>
      <c r="H1540" s="403">
        <f>IF(F1540="S",SUMIFS('BG 2024'!G:G,'BG 2024'!B:B,'Clasificacion Balance '!D1540),0)</f>
        <v>0</v>
      </c>
      <c r="I1540" s="403">
        <f>IF(F1540="S",SUMIFS('[226]BG 2023'!J:J,'[226]BG 2023'!K:K,'Clasificacion Balance '!D1540),0)</f>
        <v>0</v>
      </c>
      <c r="J1540" s="412"/>
    </row>
    <row r="1541" spans="4:10">
      <c r="D1541" s="401">
        <v>220101120010101</v>
      </c>
      <c r="E1541" s="396">
        <f t="shared" si="30"/>
        <v>1</v>
      </c>
      <c r="F1541" s="397" t="s">
        <v>1465</v>
      </c>
      <c r="G1541" s="402" t="s">
        <v>2315</v>
      </c>
      <c r="H1541" s="403">
        <f>IF(F1541="S",SUMIFS('BG 2024'!G:G,'BG 2024'!B:B,'Clasificacion Balance '!D1541),0)</f>
        <v>0</v>
      </c>
      <c r="I1541" s="403" t="e">
        <f>IF(F1541="S",SUMIFS('[226]BG 2023'!J:J,'[226]BG 2023'!K:K,'Clasificacion Balance '!D1541),0)</f>
        <v>#VALUE!</v>
      </c>
      <c r="J1541" s="412"/>
    </row>
    <row r="1542" spans="4:10">
      <c r="D1542" s="401">
        <v>220101120010199</v>
      </c>
      <c r="E1542" s="396">
        <f t="shared" si="30"/>
        <v>1</v>
      </c>
      <c r="F1542" s="397" t="s">
        <v>1465</v>
      </c>
      <c r="G1542" s="402" t="s">
        <v>2316</v>
      </c>
      <c r="H1542" s="403">
        <f>IF(F1542="S",SUMIFS('BG 2024'!G:G,'BG 2024'!B:B,'Clasificacion Balance '!D1542),0)</f>
        <v>0</v>
      </c>
      <c r="I1542" s="403" t="e">
        <f>IF(F1542="S",SUMIFS('[226]BG 2023'!J:J,'[226]BG 2023'!K:K,'Clasificacion Balance '!D1542),0)</f>
        <v>#VALUE!</v>
      </c>
      <c r="J1542" s="412"/>
    </row>
    <row r="1543" spans="4:10">
      <c r="D1543" s="401">
        <v>22010112002</v>
      </c>
      <c r="E1543" s="396">
        <f t="shared" si="30"/>
        <v>1</v>
      </c>
      <c r="F1543" s="397" t="s">
        <v>1461</v>
      </c>
      <c r="G1543" s="402" t="s">
        <v>2317</v>
      </c>
      <c r="H1543" s="403">
        <f>IF(F1543="S",SUMIFS('BG 2024'!G:G,'BG 2024'!B:B,'Clasificacion Balance '!D1543),0)</f>
        <v>0</v>
      </c>
      <c r="I1543" s="403">
        <f>IF(F1543="S",SUMIFS('[226]BG 2023'!J:J,'[226]BG 2023'!K:K,'Clasificacion Balance '!D1543),0)</f>
        <v>0</v>
      </c>
      <c r="J1543" s="412"/>
    </row>
    <row r="1544" spans="4:10">
      <c r="D1544" s="401">
        <v>2201011200201</v>
      </c>
      <c r="E1544" s="396">
        <f t="shared" si="30"/>
        <v>1</v>
      </c>
      <c r="F1544" s="397" t="s">
        <v>1461</v>
      </c>
      <c r="G1544" s="402" t="s">
        <v>2317</v>
      </c>
      <c r="H1544" s="403">
        <f>IF(F1544="S",SUMIFS('BG 2024'!G:G,'BG 2024'!B:B,'Clasificacion Balance '!D1544),0)</f>
        <v>0</v>
      </c>
      <c r="I1544" s="403">
        <f>IF(F1544="S",SUMIFS('[226]BG 2023'!J:J,'[226]BG 2023'!K:K,'Clasificacion Balance '!D1544),0)</f>
        <v>0</v>
      </c>
      <c r="J1544" s="412"/>
    </row>
    <row r="1545" spans="4:10">
      <c r="D1545" s="401">
        <v>220101120020101</v>
      </c>
      <c r="E1545" s="396">
        <f t="shared" si="30"/>
        <v>1</v>
      </c>
      <c r="F1545" s="397" t="s">
        <v>1465</v>
      </c>
      <c r="G1545" s="402" t="s">
        <v>2318</v>
      </c>
      <c r="H1545" s="403">
        <f>IF(F1545="S",SUMIFS('BG 2024'!G:G,'BG 2024'!B:B,'Clasificacion Balance '!D1545),0)</f>
        <v>0</v>
      </c>
      <c r="I1545" s="403" t="e">
        <f>IF(F1545="S",SUMIFS('[226]BG 2023'!J:J,'[226]BG 2023'!K:K,'Clasificacion Balance '!D1545),0)</f>
        <v>#VALUE!</v>
      </c>
      <c r="J1545" s="412"/>
    </row>
    <row r="1546" spans="4:10">
      <c r="D1546" s="401">
        <v>220101120020199</v>
      </c>
      <c r="E1546" s="396">
        <f t="shared" si="30"/>
        <v>1</v>
      </c>
      <c r="F1546" s="397" t="s">
        <v>1465</v>
      </c>
      <c r="G1546" s="402" t="s">
        <v>2319</v>
      </c>
      <c r="H1546" s="403">
        <f>IF(F1546="S",SUMIFS('BG 2024'!G:G,'BG 2024'!B:B,'Clasificacion Balance '!D1546),0)</f>
        <v>0</v>
      </c>
      <c r="I1546" s="403" t="e">
        <f>IF(F1546="S",SUMIFS('[226]BG 2023'!J:J,'[226]BG 2023'!K:K,'Clasificacion Balance '!D1546),0)</f>
        <v>#VALUE!</v>
      </c>
      <c r="J1546" s="412"/>
    </row>
    <row r="1547" spans="4:10">
      <c r="D1547" s="401">
        <v>22010112003</v>
      </c>
      <c r="E1547" s="396">
        <f t="shared" si="30"/>
        <v>1</v>
      </c>
      <c r="F1547" s="397" t="s">
        <v>1461</v>
      </c>
      <c r="G1547" s="402" t="s">
        <v>2320</v>
      </c>
      <c r="H1547" s="403">
        <f>IF(F1547="S",SUMIFS('BG 2024'!G:G,'BG 2024'!B:B,'Clasificacion Balance '!D1547),0)</f>
        <v>0</v>
      </c>
      <c r="I1547" s="403">
        <f>IF(F1547="S",SUMIFS('[226]BG 2023'!J:J,'[226]BG 2023'!K:K,'Clasificacion Balance '!D1547),0)</f>
        <v>0</v>
      </c>
      <c r="J1547" s="412"/>
    </row>
    <row r="1548" spans="4:10">
      <c r="D1548" s="401">
        <v>2201011200301</v>
      </c>
      <c r="E1548" s="396">
        <f t="shared" si="30"/>
        <v>1</v>
      </c>
      <c r="F1548" s="397" t="s">
        <v>1461</v>
      </c>
      <c r="G1548" s="402" t="s">
        <v>2320</v>
      </c>
      <c r="H1548" s="403">
        <f>IF(F1548="S",SUMIFS('BG 2024'!G:G,'BG 2024'!B:B,'Clasificacion Balance '!D1548),0)</f>
        <v>0</v>
      </c>
      <c r="I1548" s="403">
        <f>IF(F1548="S",SUMIFS('[226]BG 2023'!J:J,'[226]BG 2023'!K:K,'Clasificacion Balance '!D1548),0)</f>
        <v>0</v>
      </c>
      <c r="J1548" s="412"/>
    </row>
    <row r="1549" spans="4:10">
      <c r="D1549" s="401">
        <v>220101120030101</v>
      </c>
      <c r="E1549" s="396">
        <f t="shared" si="30"/>
        <v>1</v>
      </c>
      <c r="F1549" s="397" t="s">
        <v>1465</v>
      </c>
      <c r="G1549" s="402" t="s">
        <v>2321</v>
      </c>
      <c r="H1549" s="403">
        <f>IF(F1549="S",SUMIFS('BG 2024'!G:G,'BG 2024'!B:B,'Clasificacion Balance '!D1549),0)</f>
        <v>0</v>
      </c>
      <c r="I1549" s="403" t="e">
        <f>IF(F1549="S",SUMIFS('[226]BG 2023'!J:J,'[226]BG 2023'!K:K,'Clasificacion Balance '!D1549),0)</f>
        <v>#VALUE!</v>
      </c>
      <c r="J1549" s="412"/>
    </row>
    <row r="1550" spans="4:10">
      <c r="D1550" s="401">
        <v>220101120030199</v>
      </c>
      <c r="E1550" s="396">
        <f t="shared" si="30"/>
        <v>1</v>
      </c>
      <c r="F1550" s="397" t="s">
        <v>1465</v>
      </c>
      <c r="G1550" s="402" t="s">
        <v>2322</v>
      </c>
      <c r="H1550" s="403">
        <f>IF(F1550="S",SUMIFS('BG 2024'!G:G,'BG 2024'!B:B,'Clasificacion Balance '!D1550),0)</f>
        <v>0</v>
      </c>
      <c r="I1550" s="403" t="e">
        <f>IF(F1550="S",SUMIFS('[226]BG 2023'!J:J,'[226]BG 2023'!K:K,'Clasificacion Balance '!D1550),0)</f>
        <v>#VALUE!</v>
      </c>
      <c r="J1550" s="412"/>
    </row>
    <row r="1551" spans="4:10">
      <c r="D1551" s="401">
        <v>22010112004</v>
      </c>
      <c r="E1551" s="396">
        <f t="shared" si="30"/>
        <v>1</v>
      </c>
      <c r="F1551" s="397" t="s">
        <v>1461</v>
      </c>
      <c r="G1551" s="402" t="s">
        <v>2323</v>
      </c>
      <c r="H1551" s="403">
        <f>IF(F1551="S",SUMIFS('BG 2024'!G:G,'BG 2024'!B:B,'Clasificacion Balance '!D1551),0)</f>
        <v>0</v>
      </c>
      <c r="I1551" s="403">
        <f>IF(F1551="S",SUMIFS('[226]BG 2023'!J:J,'[226]BG 2023'!K:K,'Clasificacion Balance '!D1551),0)</f>
        <v>0</v>
      </c>
      <c r="J1551" s="412"/>
    </row>
    <row r="1552" spans="4:10">
      <c r="D1552" s="401">
        <v>2201011200401</v>
      </c>
      <c r="E1552" s="396">
        <f t="shared" si="30"/>
        <v>1</v>
      </c>
      <c r="F1552" s="397" t="s">
        <v>1461</v>
      </c>
      <c r="G1552" s="402" t="s">
        <v>2323</v>
      </c>
      <c r="H1552" s="403">
        <f>IF(F1552="S",SUMIFS('BG 2024'!G:G,'BG 2024'!B:B,'Clasificacion Balance '!D1552),0)</f>
        <v>0</v>
      </c>
      <c r="I1552" s="403">
        <f>IF(F1552="S",SUMIFS('[226]BG 2023'!J:J,'[226]BG 2023'!K:K,'Clasificacion Balance '!D1552),0)</f>
        <v>0</v>
      </c>
      <c r="J1552" s="412"/>
    </row>
    <row r="1553" spans="4:10">
      <c r="D1553" s="401">
        <v>220101120040101</v>
      </c>
      <c r="E1553" s="396">
        <f t="shared" si="30"/>
        <v>1</v>
      </c>
      <c r="F1553" s="397" t="s">
        <v>1465</v>
      </c>
      <c r="G1553" s="402" t="s">
        <v>2324</v>
      </c>
      <c r="H1553" s="403">
        <f>IF(F1553="S",SUMIFS('BG 2024'!G:G,'BG 2024'!B:B,'Clasificacion Balance '!D1553),0)</f>
        <v>0</v>
      </c>
      <c r="I1553" s="403" t="e">
        <f>IF(F1553="S",SUMIFS('[226]BG 2023'!J:J,'[226]BG 2023'!K:K,'Clasificacion Balance '!D1553),0)</f>
        <v>#VALUE!</v>
      </c>
      <c r="J1553" s="412"/>
    </row>
    <row r="1554" spans="4:10">
      <c r="D1554" s="401">
        <v>220101120040199</v>
      </c>
      <c r="E1554" s="396">
        <f t="shared" si="30"/>
        <v>1</v>
      </c>
      <c r="F1554" s="397" t="s">
        <v>1465</v>
      </c>
      <c r="G1554" s="402" t="s">
        <v>2325</v>
      </c>
      <c r="H1554" s="403">
        <f>IF(F1554="S",SUMIFS('BG 2024'!G:G,'BG 2024'!B:B,'Clasificacion Balance '!D1554),0)</f>
        <v>0</v>
      </c>
      <c r="I1554" s="403" t="e">
        <f>IF(F1554="S",SUMIFS('[226]BG 2023'!J:J,'[226]BG 2023'!K:K,'Clasificacion Balance '!D1554),0)</f>
        <v>#VALUE!</v>
      </c>
      <c r="J1554" s="412"/>
    </row>
    <row r="1555" spans="4:10">
      <c r="D1555" s="401">
        <v>22010112005</v>
      </c>
      <c r="E1555" s="396">
        <f t="shared" si="30"/>
        <v>1</v>
      </c>
      <c r="F1555" s="397" t="s">
        <v>1461</v>
      </c>
      <c r="G1555" s="402" t="s">
        <v>2326</v>
      </c>
      <c r="H1555" s="403">
        <f>IF(F1555="S",SUMIFS('BG 2024'!G:G,'BG 2024'!B:B,'Clasificacion Balance '!D1555),0)</f>
        <v>0</v>
      </c>
      <c r="I1555" s="403">
        <f>IF(F1555="S",SUMIFS('[226]BG 2023'!J:J,'[226]BG 2023'!K:K,'Clasificacion Balance '!D1555),0)</f>
        <v>0</v>
      </c>
      <c r="J1555" s="412"/>
    </row>
    <row r="1556" spans="4:10">
      <c r="D1556" s="401">
        <v>2201011200501</v>
      </c>
      <c r="E1556" s="396">
        <f t="shared" si="30"/>
        <v>1</v>
      </c>
      <c r="F1556" s="397" t="s">
        <v>1461</v>
      </c>
      <c r="G1556" s="402" t="s">
        <v>2326</v>
      </c>
      <c r="H1556" s="403">
        <f>IF(F1556="S",SUMIFS('BG 2024'!G:G,'BG 2024'!B:B,'Clasificacion Balance '!D1556),0)</f>
        <v>0</v>
      </c>
      <c r="I1556" s="403">
        <f>IF(F1556="S",SUMIFS('[226]BG 2023'!J:J,'[226]BG 2023'!K:K,'Clasificacion Balance '!D1556),0)</f>
        <v>0</v>
      </c>
      <c r="J1556" s="412"/>
    </row>
    <row r="1557" spans="4:10">
      <c r="D1557" s="401">
        <v>220101120050101</v>
      </c>
      <c r="E1557" s="396">
        <f t="shared" si="30"/>
        <v>1</v>
      </c>
      <c r="F1557" s="397" t="s">
        <v>1465</v>
      </c>
      <c r="G1557" s="402" t="s">
        <v>2327</v>
      </c>
      <c r="H1557" s="403">
        <f>IF(F1557="S",SUMIFS('BG 2024'!G:G,'BG 2024'!B:B,'Clasificacion Balance '!D1557),0)</f>
        <v>0</v>
      </c>
      <c r="I1557" s="403" t="e">
        <f>IF(F1557="S",SUMIFS('[226]BG 2023'!J:J,'[226]BG 2023'!K:K,'Clasificacion Balance '!D1557),0)</f>
        <v>#VALUE!</v>
      </c>
      <c r="J1557" s="412"/>
    </row>
    <row r="1558" spans="4:10">
      <c r="D1558" s="401">
        <v>220101120050199</v>
      </c>
      <c r="E1558" s="396">
        <f t="shared" si="30"/>
        <v>1</v>
      </c>
      <c r="F1558" s="397" t="s">
        <v>1465</v>
      </c>
      <c r="G1558" s="402" t="s">
        <v>2328</v>
      </c>
      <c r="H1558" s="403">
        <f>IF(F1558="S",SUMIFS('BG 2024'!G:G,'BG 2024'!B:B,'Clasificacion Balance '!D1558),0)</f>
        <v>0</v>
      </c>
      <c r="I1558" s="403" t="e">
        <f>IF(F1558="S",SUMIFS('[226]BG 2023'!J:J,'[226]BG 2023'!K:K,'Clasificacion Balance '!D1558),0)</f>
        <v>#VALUE!</v>
      </c>
      <c r="J1558" s="412"/>
    </row>
    <row r="1559" spans="4:10">
      <c r="D1559" s="401">
        <v>22010112006</v>
      </c>
      <c r="E1559" s="396">
        <f t="shared" si="30"/>
        <v>1</v>
      </c>
      <c r="F1559" s="397" t="s">
        <v>1461</v>
      </c>
      <c r="G1559" s="402" t="s">
        <v>2329</v>
      </c>
      <c r="H1559" s="403">
        <f>IF(F1559="S",SUMIFS('BG 2024'!G:G,'BG 2024'!B:B,'Clasificacion Balance '!D1559),0)</f>
        <v>0</v>
      </c>
      <c r="I1559" s="403">
        <f>IF(F1559="S",SUMIFS('[226]BG 2023'!J:J,'[226]BG 2023'!K:K,'Clasificacion Balance '!D1559),0)</f>
        <v>0</v>
      </c>
      <c r="J1559" s="412"/>
    </row>
    <row r="1560" spans="4:10">
      <c r="D1560" s="401">
        <v>2201011200601</v>
      </c>
      <c r="E1560" s="396">
        <f t="shared" si="30"/>
        <v>1</v>
      </c>
      <c r="F1560" s="397" t="s">
        <v>1461</v>
      </c>
      <c r="G1560" s="402" t="s">
        <v>2329</v>
      </c>
      <c r="H1560" s="403">
        <f>IF(F1560="S",SUMIFS('BG 2024'!G:G,'BG 2024'!B:B,'Clasificacion Balance '!D1560),0)</f>
        <v>0</v>
      </c>
      <c r="I1560" s="403">
        <f>IF(F1560="S",SUMIFS('[226]BG 2023'!J:J,'[226]BG 2023'!K:K,'Clasificacion Balance '!D1560),0)</f>
        <v>0</v>
      </c>
      <c r="J1560" s="412"/>
    </row>
    <row r="1561" spans="4:10">
      <c r="D1561" s="401">
        <v>220101120060101</v>
      </c>
      <c r="E1561" s="396">
        <f t="shared" si="30"/>
        <v>1</v>
      </c>
      <c r="F1561" s="397" t="s">
        <v>1465</v>
      </c>
      <c r="G1561" s="402" t="s">
        <v>2330</v>
      </c>
      <c r="H1561" s="403">
        <f>IF(F1561="S",SUMIFS('BG 2024'!G:G,'BG 2024'!B:B,'Clasificacion Balance '!D1561),0)</f>
        <v>0</v>
      </c>
      <c r="I1561" s="403" t="e">
        <f>IF(F1561="S",SUMIFS('[226]BG 2023'!J:J,'[226]BG 2023'!K:K,'Clasificacion Balance '!D1561),0)</f>
        <v>#VALUE!</v>
      </c>
      <c r="J1561" s="412"/>
    </row>
    <row r="1562" spans="4:10">
      <c r="D1562" s="401">
        <v>220101120060199</v>
      </c>
      <c r="E1562" s="396">
        <f t="shared" si="30"/>
        <v>1</v>
      </c>
      <c r="F1562" s="397" t="s">
        <v>1465</v>
      </c>
      <c r="G1562" s="402" t="s">
        <v>2331</v>
      </c>
      <c r="H1562" s="403">
        <f>IF(F1562="S",SUMIFS('BG 2024'!G:G,'BG 2024'!B:B,'Clasificacion Balance '!D1562),0)</f>
        <v>0</v>
      </c>
      <c r="I1562" s="403" t="e">
        <f>IF(F1562="S",SUMIFS('[226]BG 2023'!J:J,'[226]BG 2023'!K:K,'Clasificacion Balance '!D1562),0)</f>
        <v>#VALUE!</v>
      </c>
      <c r="J1562" s="412"/>
    </row>
    <row r="1563" spans="4:10">
      <c r="D1563" s="401">
        <v>22010190</v>
      </c>
      <c r="E1563" s="396">
        <f t="shared" si="30"/>
        <v>1</v>
      </c>
      <c r="F1563" s="397" t="s">
        <v>1461</v>
      </c>
      <c r="G1563" s="402" t="s">
        <v>1025</v>
      </c>
      <c r="H1563" s="403">
        <f>IF(F1563="S",SUMIFS('BG 2024'!G:G,'BG 2024'!B:B,'Clasificacion Balance '!D1563),0)</f>
        <v>0</v>
      </c>
      <c r="I1563" s="403">
        <f>IF(F1563="S",SUMIFS('[226]BG 2023'!J:J,'[226]BG 2023'!K:K,'Clasificacion Balance '!D1563),0)</f>
        <v>0</v>
      </c>
      <c r="J1563" s="412"/>
    </row>
    <row r="1564" spans="4:10">
      <c r="D1564" s="401">
        <v>22010190001</v>
      </c>
      <c r="E1564" s="396">
        <f t="shared" si="30"/>
        <v>1</v>
      </c>
      <c r="F1564" s="397" t="s">
        <v>1461</v>
      </c>
      <c r="G1564" s="402" t="s">
        <v>1025</v>
      </c>
      <c r="H1564" s="403">
        <f>IF(F1564="S",SUMIFS('BG 2024'!G:G,'BG 2024'!B:B,'Clasificacion Balance '!D1564),0)</f>
        <v>0</v>
      </c>
      <c r="I1564" s="403">
        <f>IF(F1564="S",SUMIFS('[226]BG 2023'!J:J,'[226]BG 2023'!K:K,'Clasificacion Balance '!D1564),0)</f>
        <v>0</v>
      </c>
      <c r="J1564" s="412"/>
    </row>
    <row r="1565" spans="4:10">
      <c r="D1565" s="401">
        <v>2201019000101</v>
      </c>
      <c r="E1565" s="396">
        <f t="shared" si="30"/>
        <v>1</v>
      </c>
      <c r="F1565" s="397" t="s">
        <v>1461</v>
      </c>
      <c r="G1565" s="402" t="s">
        <v>1025</v>
      </c>
      <c r="H1565" s="403">
        <f>IF(F1565="S",SUMIFS('BG 2024'!G:G,'BG 2024'!B:B,'Clasificacion Balance '!D1565),0)</f>
        <v>0</v>
      </c>
      <c r="I1565" s="403">
        <f>IF(F1565="S",SUMIFS('[226]BG 2023'!J:J,'[226]BG 2023'!K:K,'Clasificacion Balance '!D1565),0)</f>
        <v>0</v>
      </c>
      <c r="J1565" s="412"/>
    </row>
    <row r="1566" spans="4:10">
      <c r="D1566" s="401">
        <v>220101900010101</v>
      </c>
      <c r="E1566" s="396">
        <f t="shared" si="30"/>
        <v>1</v>
      </c>
      <c r="F1566" s="397" t="s">
        <v>1465</v>
      </c>
      <c r="G1566" s="402" t="s">
        <v>1026</v>
      </c>
      <c r="H1566" s="403">
        <f>IF(F1566="S",SUMIFS('BG 2024'!G:G,'BG 2024'!B:B,'Clasificacion Balance '!D1566),0)</f>
        <v>0</v>
      </c>
      <c r="I1566" s="403" t="e">
        <f>IF(F1566="S",SUMIFS('[226]BG 2023'!J:J,'[226]BG 2023'!K:K,'Clasificacion Balance '!D1566),0)</f>
        <v>#VALUE!</v>
      </c>
      <c r="J1566" s="412"/>
    </row>
    <row r="1567" spans="4:10">
      <c r="D1567" s="401">
        <v>220101900010199</v>
      </c>
      <c r="E1567" s="396">
        <f t="shared" si="30"/>
        <v>1</v>
      </c>
      <c r="F1567" s="397" t="s">
        <v>1465</v>
      </c>
      <c r="G1567" s="402" t="s">
        <v>1027</v>
      </c>
      <c r="H1567" s="403">
        <f>IF(F1567="S",SUMIFS('BG 2024'!G:G,'BG 2024'!B:B,'Clasificacion Balance '!D1567),0)</f>
        <v>0</v>
      </c>
      <c r="I1567" s="403" t="e">
        <f>IF(F1567="S",SUMIFS('[226]BG 2023'!J:J,'[226]BG 2023'!K:K,'Clasificacion Balance '!D1567),0)</f>
        <v>#VALUE!</v>
      </c>
      <c r="J1567" s="412"/>
    </row>
    <row r="1568" spans="4:10">
      <c r="D1568" s="401">
        <v>23</v>
      </c>
      <c r="E1568" s="396">
        <f t="shared" si="30"/>
        <v>1</v>
      </c>
      <c r="F1568" s="397" t="s">
        <v>1461</v>
      </c>
      <c r="G1568" s="402" t="s">
        <v>1028</v>
      </c>
      <c r="H1568" s="403">
        <f>IF(F1568="S",SUMIFS('BG 2024'!G:G,'BG 2024'!B:B,'Clasificacion Balance '!D1568),0)</f>
        <v>0</v>
      </c>
      <c r="I1568" s="403">
        <f>IF(F1568="S",SUMIFS('[226]BG 2023'!J:J,'[226]BG 2023'!K:K,'Clasificacion Balance '!D1568),0)</f>
        <v>0</v>
      </c>
      <c r="J1568" s="412"/>
    </row>
    <row r="1569" spans="4:10">
      <c r="D1569" s="401">
        <v>23010</v>
      </c>
      <c r="E1569" s="396">
        <f t="shared" si="30"/>
        <v>1</v>
      </c>
      <c r="F1569" s="397" t="s">
        <v>1461</v>
      </c>
      <c r="G1569" s="402" t="s">
        <v>1029</v>
      </c>
      <c r="H1569" s="403">
        <f>IF(F1569="S",SUMIFS('BG 2024'!G:G,'BG 2024'!B:B,'Clasificacion Balance '!D1569),0)</f>
        <v>0</v>
      </c>
      <c r="I1569" s="403">
        <f>IF(F1569="S",SUMIFS('[226]BG 2023'!J:J,'[226]BG 2023'!K:K,'Clasificacion Balance '!D1569),0)</f>
        <v>0</v>
      </c>
      <c r="J1569" s="412"/>
    </row>
    <row r="1570" spans="4:10">
      <c r="D1570" s="401">
        <v>23010114</v>
      </c>
      <c r="E1570" s="396">
        <f t="shared" si="30"/>
        <v>1</v>
      </c>
      <c r="F1570" s="397" t="s">
        <v>1461</v>
      </c>
      <c r="G1570" s="402" t="s">
        <v>1030</v>
      </c>
      <c r="H1570" s="403">
        <f>IF(F1570="S",SUMIFS('BG 2024'!G:G,'BG 2024'!B:B,'Clasificacion Balance '!D1570),0)</f>
        <v>0</v>
      </c>
      <c r="I1570" s="403">
        <f>IF(F1570="S",SUMIFS('[226]BG 2023'!J:J,'[226]BG 2023'!K:K,'Clasificacion Balance '!D1570),0)</f>
        <v>0</v>
      </c>
      <c r="J1570" s="412"/>
    </row>
    <row r="1571" spans="4:10">
      <c r="D1571" s="401">
        <v>23010114001</v>
      </c>
      <c r="E1571" s="396">
        <f t="shared" si="30"/>
        <v>1</v>
      </c>
      <c r="F1571" s="397" t="s">
        <v>1461</v>
      </c>
      <c r="G1571" s="402" t="s">
        <v>1031</v>
      </c>
      <c r="H1571" s="403">
        <f>IF(F1571="S",SUMIFS('BG 2024'!G:G,'BG 2024'!B:B,'Clasificacion Balance '!D1571),0)</f>
        <v>0</v>
      </c>
      <c r="I1571" s="403">
        <f>IF(F1571="S",SUMIFS('[226]BG 2023'!J:J,'[226]BG 2023'!K:K,'Clasificacion Balance '!D1571),0)</f>
        <v>0</v>
      </c>
      <c r="J1571" s="412"/>
    </row>
    <row r="1572" spans="4:10">
      <c r="D1572" s="401">
        <v>2301011400101</v>
      </c>
      <c r="E1572" s="396">
        <f t="shared" si="30"/>
        <v>1</v>
      </c>
      <c r="F1572" s="397" t="s">
        <v>1461</v>
      </c>
      <c r="G1572" s="402" t="s">
        <v>1031</v>
      </c>
      <c r="H1572" s="403">
        <f>IF(F1572="S",SUMIFS('BG 2024'!G:G,'BG 2024'!B:B,'Clasificacion Balance '!D1572),0)</f>
        <v>0</v>
      </c>
      <c r="I1572" s="403">
        <f>IF(F1572="S",SUMIFS('[226]BG 2023'!J:J,'[226]BG 2023'!K:K,'Clasificacion Balance '!D1572),0)</f>
        <v>0</v>
      </c>
      <c r="J1572" s="412"/>
    </row>
    <row r="1573" spans="4:10">
      <c r="D1573" s="401">
        <v>230101140010101</v>
      </c>
      <c r="E1573" s="396">
        <f t="shared" si="30"/>
        <v>1</v>
      </c>
      <c r="F1573" s="397" t="s">
        <v>1465</v>
      </c>
      <c r="G1573" s="402" t="s">
        <v>1032</v>
      </c>
      <c r="H1573" s="403">
        <f>IF(F1573="S",SUMIFS('BG 2024'!G:G,'BG 2024'!B:B,'Clasificacion Balance '!D1573),0)</f>
        <v>-275777820900</v>
      </c>
      <c r="I1573" s="403" t="e">
        <f>IF(F1573="S",SUMIFS('[226]BG 2023'!J:J,'[226]BG 2023'!K:K,'Clasificacion Balance '!D1573),0)</f>
        <v>#VALUE!</v>
      </c>
      <c r="J1573" s="412" t="s">
        <v>198</v>
      </c>
    </row>
    <row r="1574" spans="4:10">
      <c r="D1574" s="401">
        <v>230101140010199</v>
      </c>
      <c r="E1574" s="396">
        <f t="shared" si="30"/>
        <v>1</v>
      </c>
      <c r="F1574" s="397" t="s">
        <v>1465</v>
      </c>
      <c r="G1574" s="402" t="s">
        <v>1033</v>
      </c>
      <c r="H1574" s="403">
        <f>IF(F1574="S",SUMIFS('BG 2024'!G:G,'BG 2024'!B:B,'Clasificacion Balance '!D1574),0)</f>
        <v>-160330000000</v>
      </c>
      <c r="I1574" s="403" t="e">
        <f>IF(F1574="S",SUMIFS('[226]BG 2023'!J:J,'[226]BG 2023'!K:K,'Clasificacion Balance '!D1574),0)</f>
        <v>#VALUE!</v>
      </c>
      <c r="J1574" s="412" t="s">
        <v>198</v>
      </c>
    </row>
    <row r="1575" spans="4:10">
      <c r="D1575" s="401">
        <v>23010114002</v>
      </c>
      <c r="E1575" s="396">
        <f t="shared" si="30"/>
        <v>1</v>
      </c>
      <c r="F1575" s="397" t="s">
        <v>1461</v>
      </c>
      <c r="G1575" s="402" t="s">
        <v>1034</v>
      </c>
      <c r="H1575" s="403">
        <f>IF(F1575="S",SUMIFS('BG 2024'!G:G,'BG 2024'!B:B,'Clasificacion Balance '!D1575),0)</f>
        <v>0</v>
      </c>
      <c r="I1575" s="403">
        <f>IF(F1575="S",SUMIFS('[226]BG 2023'!J:J,'[226]BG 2023'!K:K,'Clasificacion Balance '!D1575),0)</f>
        <v>0</v>
      </c>
      <c r="J1575" s="412"/>
    </row>
    <row r="1576" spans="4:10">
      <c r="D1576" s="401">
        <v>2301011400201</v>
      </c>
      <c r="E1576" s="396">
        <f t="shared" si="30"/>
        <v>1</v>
      </c>
      <c r="F1576" s="397" t="s">
        <v>1461</v>
      </c>
      <c r="G1576" s="402" t="s">
        <v>1034</v>
      </c>
      <c r="H1576" s="403">
        <f>IF(F1576="S",SUMIFS('BG 2024'!G:G,'BG 2024'!B:B,'Clasificacion Balance '!D1576),0)</f>
        <v>0</v>
      </c>
      <c r="I1576" s="403">
        <f>IF(F1576="S",SUMIFS('[226]BG 2023'!J:J,'[226]BG 2023'!K:K,'Clasificacion Balance '!D1576),0)</f>
        <v>0</v>
      </c>
      <c r="J1576" s="412"/>
    </row>
    <row r="1577" spans="4:10">
      <c r="D1577" s="401">
        <v>230101140020101</v>
      </c>
      <c r="E1577" s="396">
        <f t="shared" si="30"/>
        <v>1</v>
      </c>
      <c r="F1577" s="397" t="s">
        <v>1465</v>
      </c>
      <c r="G1577" s="402" t="s">
        <v>1035</v>
      </c>
      <c r="H1577" s="403">
        <f>IF(F1577="S",SUMIFS('BG 2024'!G:G,'BG 2024'!B:B,'Clasificacion Balance '!D1577),0)</f>
        <v>-16450375533</v>
      </c>
      <c r="I1577" s="403" t="e">
        <f>IF(F1577="S",SUMIFS('[226]BG 2023'!J:J,'[226]BG 2023'!K:K,'Clasificacion Balance '!D1577),0)</f>
        <v>#VALUE!</v>
      </c>
      <c r="J1577" s="412" t="s">
        <v>198</v>
      </c>
    </row>
    <row r="1578" spans="4:10">
      <c r="D1578" s="401">
        <v>230101140020199</v>
      </c>
      <c r="E1578" s="396">
        <f t="shared" si="30"/>
        <v>1</v>
      </c>
      <c r="F1578" s="397" t="s">
        <v>1465</v>
      </c>
      <c r="G1578" s="402" t="s">
        <v>1036</v>
      </c>
      <c r="H1578" s="403">
        <f>IF(F1578="S",SUMIFS('BG 2024'!G:G,'BG 2024'!B:B,'Clasificacion Balance '!D1578),0)</f>
        <v>-759883561</v>
      </c>
      <c r="I1578" s="403" t="e">
        <f>IF(F1578="S",SUMIFS('[226]BG 2023'!J:J,'[226]BG 2023'!K:K,'Clasificacion Balance '!D1578),0)</f>
        <v>#VALUE!</v>
      </c>
      <c r="J1578" s="412" t="s">
        <v>198</v>
      </c>
    </row>
    <row r="1579" spans="4:10">
      <c r="D1579" s="401">
        <v>23010114003</v>
      </c>
      <c r="E1579" s="396">
        <f t="shared" ref="E1579:E1642" si="31">+COUNTIF($D:$D,D1579)</f>
        <v>1</v>
      </c>
      <c r="F1579" s="397" t="s">
        <v>1461</v>
      </c>
      <c r="G1579" s="402" t="s">
        <v>1037</v>
      </c>
      <c r="H1579" s="403">
        <f>IF(F1579="S",SUMIFS('BG 2024'!G:G,'BG 2024'!B:B,'Clasificacion Balance '!D1579),0)</f>
        <v>0</v>
      </c>
      <c r="I1579" s="403">
        <f>IF(F1579="S",SUMIFS('[226]BG 2023'!J:J,'[226]BG 2023'!K:K,'Clasificacion Balance '!D1579),0)</f>
        <v>0</v>
      </c>
      <c r="J1579" s="412"/>
    </row>
    <row r="1580" spans="4:10">
      <c r="D1580" s="401">
        <v>2301011400301</v>
      </c>
      <c r="E1580" s="396">
        <f t="shared" si="31"/>
        <v>1</v>
      </c>
      <c r="F1580" s="397" t="s">
        <v>1461</v>
      </c>
      <c r="G1580" s="402" t="s">
        <v>1037</v>
      </c>
      <c r="H1580" s="403">
        <f>IF(F1580="S",SUMIFS('BG 2024'!G:G,'BG 2024'!B:B,'Clasificacion Balance '!D1580),0)</f>
        <v>0</v>
      </c>
      <c r="I1580" s="403">
        <f>IF(F1580="S",SUMIFS('[226]BG 2023'!J:J,'[226]BG 2023'!K:K,'Clasificacion Balance '!D1580),0)</f>
        <v>0</v>
      </c>
      <c r="J1580" s="412"/>
    </row>
    <row r="1581" spans="4:10">
      <c r="D1581" s="401">
        <v>230101140030101</v>
      </c>
      <c r="E1581" s="396">
        <f t="shared" si="31"/>
        <v>1</v>
      </c>
      <c r="F1581" s="397" t="s">
        <v>1465</v>
      </c>
      <c r="G1581" s="402" t="s">
        <v>1038</v>
      </c>
      <c r="H1581" s="403">
        <f>IF(F1581="S",SUMIFS('BG 2024'!G:G,'BG 2024'!B:B,'Clasificacion Balance '!D1581),0)</f>
        <v>-546138446</v>
      </c>
      <c r="I1581" s="403" t="e">
        <f>IF(F1581="S",SUMIFS('[226]BG 2023'!J:J,'[226]BG 2023'!K:K,'Clasificacion Balance '!D1581),0)</f>
        <v>#VALUE!</v>
      </c>
      <c r="J1581" s="412" t="s">
        <v>198</v>
      </c>
    </row>
    <row r="1582" spans="4:10">
      <c r="D1582" s="401">
        <v>230101140030199</v>
      </c>
      <c r="E1582" s="396">
        <f t="shared" si="31"/>
        <v>1</v>
      </c>
      <c r="F1582" s="397" t="s">
        <v>1465</v>
      </c>
      <c r="G1582" s="402" t="s">
        <v>1039</v>
      </c>
      <c r="H1582" s="403">
        <f>IF(F1582="S",SUMIFS('BG 2024'!G:G,'BG 2024'!B:B,'Clasificacion Balance '!D1582),0)</f>
        <v>-6977604389</v>
      </c>
      <c r="I1582" s="403" t="e">
        <f>IF(F1582="S",SUMIFS('[226]BG 2023'!J:J,'[226]BG 2023'!K:K,'Clasificacion Balance '!D1582),0)</f>
        <v>#VALUE!</v>
      </c>
      <c r="J1582" s="412" t="s">
        <v>198</v>
      </c>
    </row>
    <row r="1583" spans="4:10">
      <c r="D1583" s="401">
        <v>23010114004</v>
      </c>
      <c r="E1583" s="396">
        <f t="shared" si="31"/>
        <v>1</v>
      </c>
      <c r="F1583" s="397" t="s">
        <v>1461</v>
      </c>
      <c r="G1583" s="402" t="s">
        <v>1040</v>
      </c>
      <c r="H1583" s="403">
        <f>IF(F1583="S",SUMIFS('BG 2024'!G:G,'BG 2024'!B:B,'Clasificacion Balance '!D1583),0)</f>
        <v>0</v>
      </c>
      <c r="I1583" s="403">
        <f>IF(F1583="S",SUMIFS('[226]BG 2023'!J:J,'[226]BG 2023'!K:K,'Clasificacion Balance '!D1583),0)</f>
        <v>0</v>
      </c>
      <c r="J1583" s="412"/>
    </row>
    <row r="1584" spans="4:10">
      <c r="D1584" s="401">
        <v>2301011400401</v>
      </c>
      <c r="E1584" s="396">
        <f t="shared" si="31"/>
        <v>1</v>
      </c>
      <c r="F1584" s="397" t="s">
        <v>1461</v>
      </c>
      <c r="G1584" s="402" t="s">
        <v>1040</v>
      </c>
      <c r="H1584" s="403">
        <f>IF(F1584="S",SUMIFS('BG 2024'!G:G,'BG 2024'!B:B,'Clasificacion Balance '!D1584),0)</f>
        <v>0</v>
      </c>
      <c r="I1584" s="403">
        <f>IF(F1584="S",SUMIFS('[226]BG 2023'!J:J,'[226]BG 2023'!K:K,'Clasificacion Balance '!D1584),0)</f>
        <v>0</v>
      </c>
      <c r="J1584" s="412"/>
    </row>
    <row r="1585" spans="3:10">
      <c r="D1585" s="401">
        <v>230101140040101</v>
      </c>
      <c r="E1585" s="396">
        <f t="shared" si="31"/>
        <v>1</v>
      </c>
      <c r="F1585" s="397" t="s">
        <v>1465</v>
      </c>
      <c r="G1585" s="402" t="s">
        <v>1041</v>
      </c>
      <c r="H1585" s="403">
        <f>IF(F1585="S",SUMIFS('BG 2024'!G:G,'BG 2024'!B:B,'Clasificacion Balance '!D1585),0)</f>
        <v>-21799135510</v>
      </c>
      <c r="I1585" s="403" t="e">
        <f>IF(F1585="S",SUMIFS('[226]BG 2023'!J:J,'[226]BG 2023'!K:K,'Clasificacion Balance '!D1585),0)</f>
        <v>#VALUE!</v>
      </c>
      <c r="J1585" s="412" t="s">
        <v>198</v>
      </c>
    </row>
    <row r="1586" spans="3:10">
      <c r="C1586" s="404" t="s">
        <v>2273</v>
      </c>
      <c r="D1586" s="401">
        <v>230101140040199</v>
      </c>
      <c r="E1586" s="396">
        <f t="shared" si="31"/>
        <v>1</v>
      </c>
      <c r="F1586" s="397" t="s">
        <v>1465</v>
      </c>
      <c r="G1586" s="402" t="s">
        <v>1042</v>
      </c>
      <c r="H1586" s="403">
        <f>IF(F1586="S",SUMIFS('BG 2024'!G:G,'BG 2024'!B:B,'Clasificacion Balance '!D1586),0)</f>
        <v>-18589164747</v>
      </c>
      <c r="I1586" s="403" t="e">
        <f>IF(F1586="S",SUMIFS('[226]BG 2023'!J:J,'[226]BG 2023'!K:K,'Clasificacion Balance '!D1586),0)</f>
        <v>#VALUE!</v>
      </c>
      <c r="J1586" s="412" t="s">
        <v>198</v>
      </c>
    </row>
    <row r="1587" spans="3:10">
      <c r="D1587" s="401">
        <v>23010114005</v>
      </c>
      <c r="E1587" s="396">
        <f t="shared" si="31"/>
        <v>1</v>
      </c>
      <c r="F1587" s="397" t="s">
        <v>1461</v>
      </c>
      <c r="G1587" s="402" t="s">
        <v>2332</v>
      </c>
      <c r="H1587" s="403">
        <f>IF(F1587="S",SUMIFS('BG 2024'!G:G,'BG 2024'!B:B,'Clasificacion Balance '!D1587),0)</f>
        <v>0</v>
      </c>
      <c r="I1587" s="403">
        <f>IF(F1587="S",SUMIFS('[226]BG 2023'!J:J,'[226]BG 2023'!K:K,'Clasificacion Balance '!D1587),0)</f>
        <v>0</v>
      </c>
      <c r="J1587" s="412"/>
    </row>
    <row r="1588" spans="3:10">
      <c r="D1588" s="401">
        <v>2301011400501</v>
      </c>
      <c r="E1588" s="396">
        <f t="shared" si="31"/>
        <v>1</v>
      </c>
      <c r="F1588" s="397" t="s">
        <v>1461</v>
      </c>
      <c r="G1588" s="402" t="s">
        <v>2332</v>
      </c>
      <c r="H1588" s="403">
        <f>IF(F1588="S",SUMIFS('BG 2024'!G:G,'BG 2024'!B:B,'Clasificacion Balance '!D1588),0)</f>
        <v>0</v>
      </c>
      <c r="I1588" s="403">
        <f>IF(F1588="S",SUMIFS('[226]BG 2023'!J:J,'[226]BG 2023'!K:K,'Clasificacion Balance '!D1588),0)</f>
        <v>0</v>
      </c>
      <c r="J1588" s="412"/>
    </row>
    <row r="1589" spans="3:10">
      <c r="D1589" s="401">
        <v>230101140050101</v>
      </c>
      <c r="E1589" s="396">
        <f t="shared" si="31"/>
        <v>1</v>
      </c>
      <c r="F1589" s="397" t="s">
        <v>1465</v>
      </c>
      <c r="G1589" s="402" t="s">
        <v>2333</v>
      </c>
      <c r="H1589" s="403">
        <f>IF(F1589="S",SUMIFS('BG 2024'!G:G,'BG 2024'!B:B,'Clasificacion Balance '!D1589),0)</f>
        <v>0</v>
      </c>
      <c r="I1589" s="403" t="e">
        <f>IF(F1589="S",SUMIFS('[226]BG 2023'!J:J,'[226]BG 2023'!K:K,'Clasificacion Balance '!D1589),0)</f>
        <v>#VALUE!</v>
      </c>
      <c r="J1589" s="412"/>
    </row>
    <row r="1590" spans="3:10">
      <c r="D1590" s="401">
        <v>230101140050199</v>
      </c>
      <c r="E1590" s="396">
        <f t="shared" si="31"/>
        <v>1</v>
      </c>
      <c r="F1590" s="397" t="s">
        <v>1465</v>
      </c>
      <c r="G1590" s="402" t="s">
        <v>2334</v>
      </c>
      <c r="H1590" s="403">
        <f>IF(F1590="S",SUMIFS('BG 2024'!G:G,'BG 2024'!B:B,'Clasificacion Balance '!D1590),0)</f>
        <v>0</v>
      </c>
      <c r="I1590" s="403" t="e">
        <f>IF(F1590="S",SUMIFS('[226]BG 2023'!J:J,'[226]BG 2023'!K:K,'Clasificacion Balance '!D1590),0)</f>
        <v>#VALUE!</v>
      </c>
      <c r="J1590" s="412"/>
    </row>
    <row r="1591" spans="3:10">
      <c r="D1591" s="401">
        <v>23010114006</v>
      </c>
      <c r="E1591" s="396">
        <f t="shared" si="31"/>
        <v>1</v>
      </c>
      <c r="F1591" s="397" t="s">
        <v>1461</v>
      </c>
      <c r="G1591" s="402" t="s">
        <v>2335</v>
      </c>
      <c r="H1591" s="403">
        <f>IF(F1591="S",SUMIFS('BG 2024'!G:G,'BG 2024'!B:B,'Clasificacion Balance '!D1591),0)</f>
        <v>0</v>
      </c>
      <c r="I1591" s="403">
        <f>IF(F1591="S",SUMIFS('[226]BG 2023'!J:J,'[226]BG 2023'!K:K,'Clasificacion Balance '!D1591),0)</f>
        <v>0</v>
      </c>
      <c r="J1591" s="412"/>
    </row>
    <row r="1592" spans="3:10">
      <c r="D1592" s="401">
        <v>2301011400601</v>
      </c>
      <c r="E1592" s="396">
        <f t="shared" si="31"/>
        <v>1</v>
      </c>
      <c r="F1592" s="397" t="s">
        <v>1461</v>
      </c>
      <c r="G1592" s="402" t="s">
        <v>2335</v>
      </c>
      <c r="H1592" s="403">
        <f>IF(F1592="S",SUMIFS('BG 2024'!G:G,'BG 2024'!B:B,'Clasificacion Balance '!D1592),0)</f>
        <v>0</v>
      </c>
      <c r="I1592" s="403">
        <f>IF(F1592="S",SUMIFS('[226]BG 2023'!J:J,'[226]BG 2023'!K:K,'Clasificacion Balance '!D1592),0)</f>
        <v>0</v>
      </c>
      <c r="J1592" s="412"/>
    </row>
    <row r="1593" spans="3:10">
      <c r="D1593" s="401">
        <v>230101140060101</v>
      </c>
      <c r="E1593" s="396">
        <f t="shared" si="31"/>
        <v>1</v>
      </c>
      <c r="F1593" s="397" t="s">
        <v>1465</v>
      </c>
      <c r="G1593" s="402" t="s">
        <v>2336</v>
      </c>
      <c r="H1593" s="403">
        <f>IF(F1593="S",SUMIFS('BG 2024'!G:G,'BG 2024'!B:B,'Clasificacion Balance '!D1593),0)</f>
        <v>0</v>
      </c>
      <c r="I1593" s="403" t="e">
        <f>IF(F1593="S",SUMIFS('[226]BG 2023'!J:J,'[226]BG 2023'!K:K,'Clasificacion Balance '!D1593),0)</f>
        <v>#VALUE!</v>
      </c>
      <c r="J1593" s="412"/>
    </row>
    <row r="1594" spans="3:10">
      <c r="D1594" s="401">
        <v>230101140060199</v>
      </c>
      <c r="E1594" s="396">
        <f t="shared" si="31"/>
        <v>1</v>
      </c>
      <c r="F1594" s="397" t="s">
        <v>1465</v>
      </c>
      <c r="G1594" s="402" t="s">
        <v>2337</v>
      </c>
      <c r="H1594" s="403">
        <f>IF(F1594="S",SUMIFS('BG 2024'!G:G,'BG 2024'!B:B,'Clasificacion Balance '!D1594),0)</f>
        <v>0</v>
      </c>
      <c r="I1594" s="403" t="e">
        <f>IF(F1594="S",SUMIFS('[226]BG 2023'!J:J,'[226]BG 2023'!K:K,'Clasificacion Balance '!D1594),0)</f>
        <v>#VALUE!</v>
      </c>
      <c r="J1594" s="412"/>
    </row>
    <row r="1595" spans="3:10">
      <c r="D1595" s="401">
        <v>23010114007</v>
      </c>
      <c r="E1595" s="396">
        <f t="shared" si="31"/>
        <v>1</v>
      </c>
      <c r="F1595" s="397" t="s">
        <v>1461</v>
      </c>
      <c r="G1595" s="402" t="s">
        <v>1043</v>
      </c>
      <c r="H1595" s="403">
        <f>IF(F1595="S",SUMIFS('BG 2024'!G:G,'BG 2024'!B:B,'Clasificacion Balance '!D1595),0)</f>
        <v>0</v>
      </c>
      <c r="I1595" s="403">
        <f>IF(F1595="S",SUMIFS('[226]BG 2023'!J:J,'[226]BG 2023'!K:K,'Clasificacion Balance '!D1595),0)</f>
        <v>0</v>
      </c>
      <c r="J1595" s="412"/>
    </row>
    <row r="1596" spans="3:10">
      <c r="D1596" s="401">
        <v>2301011400701</v>
      </c>
      <c r="E1596" s="396">
        <f t="shared" si="31"/>
        <v>1</v>
      </c>
      <c r="F1596" s="397" t="s">
        <v>1461</v>
      </c>
      <c r="G1596" s="402" t="s">
        <v>1043</v>
      </c>
      <c r="H1596" s="403">
        <f>IF(F1596="S",SUMIFS('BG 2024'!G:G,'BG 2024'!B:B,'Clasificacion Balance '!D1596),0)</f>
        <v>0</v>
      </c>
      <c r="I1596" s="403">
        <f>IF(F1596="S",SUMIFS('[226]BG 2023'!J:J,'[226]BG 2023'!K:K,'Clasificacion Balance '!D1596),0)</f>
        <v>0</v>
      </c>
      <c r="J1596" s="412"/>
    </row>
    <row r="1597" spans="3:10">
      <c r="D1597" s="401">
        <v>230101140070101</v>
      </c>
      <c r="E1597" s="396">
        <f t="shared" si="31"/>
        <v>1</v>
      </c>
      <c r="F1597" s="397" t="s">
        <v>1465</v>
      </c>
      <c r="G1597" s="402" t="s">
        <v>2338</v>
      </c>
      <c r="H1597" s="403">
        <f>IF(F1597="S",SUMIFS('BG 2024'!G:G,'BG 2024'!B:B,'Clasificacion Balance '!D1597),0)</f>
        <v>0</v>
      </c>
      <c r="I1597" s="403" t="e">
        <f>IF(F1597="S",SUMIFS('[226]BG 2023'!J:J,'[226]BG 2023'!K:K,'Clasificacion Balance '!D1597),0)</f>
        <v>#VALUE!</v>
      </c>
      <c r="J1597" s="412"/>
    </row>
    <row r="1598" spans="3:10">
      <c r="D1598" s="401">
        <v>230101140070199</v>
      </c>
      <c r="E1598" s="396">
        <f t="shared" si="31"/>
        <v>1</v>
      </c>
      <c r="F1598" s="397" t="s">
        <v>1465</v>
      </c>
      <c r="G1598" s="402" t="s">
        <v>1044</v>
      </c>
      <c r="H1598" s="403">
        <f>IF(F1598="S",SUMIFS('BG 2024'!G:G,'BG 2024'!B:B,'Clasificacion Balance '!D1598),0)</f>
        <v>-14983923872</v>
      </c>
      <c r="I1598" s="403" t="e">
        <f>IF(F1598="S",SUMIFS('[226]BG 2023'!J:J,'[226]BG 2023'!K:K,'Clasificacion Balance '!D1598),0)</f>
        <v>#VALUE!</v>
      </c>
      <c r="J1598" s="412" t="s">
        <v>198</v>
      </c>
    </row>
    <row r="1599" spans="3:10">
      <c r="D1599" s="401">
        <v>23010116</v>
      </c>
      <c r="E1599" s="396">
        <f t="shared" si="31"/>
        <v>1</v>
      </c>
      <c r="F1599" s="397" t="s">
        <v>1461</v>
      </c>
      <c r="G1599" s="402" t="s">
        <v>2339</v>
      </c>
      <c r="H1599" s="403">
        <f>IF(F1599="S",SUMIFS('BG 2024'!G:G,'BG 2024'!B:B,'Clasificacion Balance '!D1599),0)</f>
        <v>0</v>
      </c>
      <c r="I1599" s="403">
        <f>IF(F1599="S",SUMIFS('[226]BG 2023'!J:J,'[226]BG 2023'!K:K,'Clasificacion Balance '!D1599),0)</f>
        <v>0</v>
      </c>
      <c r="J1599" s="412"/>
    </row>
    <row r="1600" spans="3:10">
      <c r="D1600" s="401">
        <v>23010116001</v>
      </c>
      <c r="E1600" s="396">
        <f t="shared" si="31"/>
        <v>1</v>
      </c>
      <c r="F1600" s="397" t="s">
        <v>1461</v>
      </c>
      <c r="G1600" s="402" t="s">
        <v>1031</v>
      </c>
      <c r="H1600" s="403">
        <f>IF(F1600="S",SUMIFS('BG 2024'!G:G,'BG 2024'!B:B,'Clasificacion Balance '!D1600),0)</f>
        <v>0</v>
      </c>
      <c r="I1600" s="403">
        <f>IF(F1600="S",SUMIFS('[226]BG 2023'!J:J,'[226]BG 2023'!K:K,'Clasificacion Balance '!D1600),0)</f>
        <v>0</v>
      </c>
      <c r="J1600" s="412"/>
    </row>
    <row r="1601" spans="4:10">
      <c r="D1601" s="401">
        <v>2301011600101</v>
      </c>
      <c r="E1601" s="396">
        <f t="shared" si="31"/>
        <v>1</v>
      </c>
      <c r="F1601" s="397" t="s">
        <v>1461</v>
      </c>
      <c r="G1601" s="402" t="s">
        <v>1031</v>
      </c>
      <c r="H1601" s="403">
        <f>IF(F1601="S",SUMIFS('BG 2024'!G:G,'BG 2024'!B:B,'Clasificacion Balance '!D1601),0)</f>
        <v>0</v>
      </c>
      <c r="I1601" s="403">
        <f>IF(F1601="S",SUMIFS('[226]BG 2023'!J:J,'[226]BG 2023'!K:K,'Clasificacion Balance '!D1601),0)</f>
        <v>0</v>
      </c>
      <c r="J1601" s="412"/>
    </row>
    <row r="1602" spans="4:10">
      <c r="D1602" s="401">
        <v>230101160010101</v>
      </c>
      <c r="E1602" s="396">
        <f t="shared" si="31"/>
        <v>1</v>
      </c>
      <c r="F1602" s="397" t="s">
        <v>1465</v>
      </c>
      <c r="G1602" s="402" t="s">
        <v>1032</v>
      </c>
      <c r="H1602" s="403">
        <f>IF(F1602="S",SUMIFS('BG 2024'!G:G,'BG 2024'!B:B,'Clasificacion Balance '!D1602),0)</f>
        <v>0</v>
      </c>
      <c r="I1602" s="403" t="e">
        <f>IF(F1602="S",SUMIFS('[226]BG 2023'!J:J,'[226]BG 2023'!K:K,'Clasificacion Balance '!D1602),0)</f>
        <v>#VALUE!</v>
      </c>
      <c r="J1602" s="412"/>
    </row>
    <row r="1603" spans="4:10">
      <c r="D1603" s="401">
        <v>230101160010199</v>
      </c>
      <c r="E1603" s="396">
        <f t="shared" si="31"/>
        <v>1</v>
      </c>
      <c r="F1603" s="397" t="s">
        <v>1465</v>
      </c>
      <c r="G1603" s="402" t="s">
        <v>1033</v>
      </c>
      <c r="H1603" s="403">
        <f>IF(F1603="S",SUMIFS('BG 2024'!G:G,'BG 2024'!B:B,'Clasificacion Balance '!D1603),0)</f>
        <v>0</v>
      </c>
      <c r="I1603" s="403" t="e">
        <f>IF(F1603="S",SUMIFS('[226]BG 2023'!J:J,'[226]BG 2023'!K:K,'Clasificacion Balance '!D1603),0)</f>
        <v>#VALUE!</v>
      </c>
      <c r="J1603" s="412"/>
    </row>
    <row r="1604" spans="4:10">
      <c r="D1604" s="401">
        <v>23010116002</v>
      </c>
      <c r="E1604" s="396">
        <f t="shared" si="31"/>
        <v>1</v>
      </c>
      <c r="F1604" s="397" t="s">
        <v>1461</v>
      </c>
      <c r="G1604" s="402" t="s">
        <v>1034</v>
      </c>
      <c r="H1604" s="403">
        <f>IF(F1604="S",SUMIFS('BG 2024'!G:G,'BG 2024'!B:B,'Clasificacion Balance '!D1604),0)</f>
        <v>0</v>
      </c>
      <c r="I1604" s="403">
        <f>IF(F1604="S",SUMIFS('[226]BG 2023'!J:J,'[226]BG 2023'!K:K,'Clasificacion Balance '!D1604),0)</f>
        <v>0</v>
      </c>
      <c r="J1604" s="412"/>
    </row>
    <row r="1605" spans="4:10">
      <c r="D1605" s="401">
        <v>2301011600201</v>
      </c>
      <c r="E1605" s="396">
        <f t="shared" si="31"/>
        <v>1</v>
      </c>
      <c r="F1605" s="397" t="s">
        <v>1461</v>
      </c>
      <c r="G1605" s="402" t="s">
        <v>1034</v>
      </c>
      <c r="H1605" s="403">
        <f>IF(F1605="S",SUMIFS('BG 2024'!G:G,'BG 2024'!B:B,'Clasificacion Balance '!D1605),0)</f>
        <v>0</v>
      </c>
      <c r="I1605" s="403">
        <f>IF(F1605="S",SUMIFS('[226]BG 2023'!J:J,'[226]BG 2023'!K:K,'Clasificacion Balance '!D1605),0)</f>
        <v>0</v>
      </c>
      <c r="J1605" s="412"/>
    </row>
    <row r="1606" spans="4:10">
      <c r="D1606" s="401">
        <v>230101160020101</v>
      </c>
      <c r="E1606" s="396">
        <f t="shared" si="31"/>
        <v>1</v>
      </c>
      <c r="F1606" s="397" t="s">
        <v>1465</v>
      </c>
      <c r="G1606" s="402" t="s">
        <v>1035</v>
      </c>
      <c r="H1606" s="403">
        <f>IF(F1606="S",SUMIFS('BG 2024'!G:G,'BG 2024'!B:B,'Clasificacion Balance '!D1606),0)</f>
        <v>0</v>
      </c>
      <c r="I1606" s="403" t="e">
        <f>IF(F1606="S",SUMIFS('[226]BG 2023'!J:J,'[226]BG 2023'!K:K,'Clasificacion Balance '!D1606),0)</f>
        <v>#VALUE!</v>
      </c>
      <c r="J1606" s="412"/>
    </row>
    <row r="1607" spans="4:10">
      <c r="D1607" s="401">
        <v>230101160020199</v>
      </c>
      <c r="E1607" s="396">
        <f t="shared" si="31"/>
        <v>1</v>
      </c>
      <c r="F1607" s="397" t="s">
        <v>1465</v>
      </c>
      <c r="G1607" s="402" t="s">
        <v>1036</v>
      </c>
      <c r="H1607" s="403">
        <f>IF(F1607="S",SUMIFS('BG 2024'!G:G,'BG 2024'!B:B,'Clasificacion Balance '!D1607),0)</f>
        <v>0</v>
      </c>
      <c r="I1607" s="403" t="e">
        <f>IF(F1607="S",SUMIFS('[226]BG 2023'!J:J,'[226]BG 2023'!K:K,'Clasificacion Balance '!D1607),0)</f>
        <v>#VALUE!</v>
      </c>
      <c r="J1607" s="412"/>
    </row>
    <row r="1608" spans="4:10">
      <c r="D1608" s="401">
        <v>23010116003</v>
      </c>
      <c r="E1608" s="396">
        <f t="shared" si="31"/>
        <v>1</v>
      </c>
      <c r="F1608" s="397" t="s">
        <v>1461</v>
      </c>
      <c r="G1608" s="402" t="s">
        <v>1037</v>
      </c>
      <c r="H1608" s="403">
        <f>IF(F1608="S",SUMIFS('BG 2024'!G:G,'BG 2024'!B:B,'Clasificacion Balance '!D1608),0)</f>
        <v>0</v>
      </c>
      <c r="I1608" s="403">
        <f>IF(F1608="S",SUMIFS('[226]BG 2023'!J:J,'[226]BG 2023'!K:K,'Clasificacion Balance '!D1608),0)</f>
        <v>0</v>
      </c>
      <c r="J1608" s="412"/>
    </row>
    <row r="1609" spans="4:10">
      <c r="D1609" s="401">
        <v>2301011600301</v>
      </c>
      <c r="E1609" s="396">
        <f t="shared" si="31"/>
        <v>1</v>
      </c>
      <c r="F1609" s="397" t="s">
        <v>1461</v>
      </c>
      <c r="G1609" s="402" t="s">
        <v>1037</v>
      </c>
      <c r="H1609" s="403">
        <f>IF(F1609="S",SUMIFS('BG 2024'!G:G,'BG 2024'!B:B,'Clasificacion Balance '!D1609),0)</f>
        <v>0</v>
      </c>
      <c r="I1609" s="403">
        <f>IF(F1609="S",SUMIFS('[226]BG 2023'!J:J,'[226]BG 2023'!K:K,'Clasificacion Balance '!D1609),0)</f>
        <v>0</v>
      </c>
      <c r="J1609" s="412"/>
    </row>
    <row r="1610" spans="4:10">
      <c r="D1610" s="401">
        <v>230101160030101</v>
      </c>
      <c r="E1610" s="396">
        <f t="shared" si="31"/>
        <v>1</v>
      </c>
      <c r="F1610" s="397" t="s">
        <v>1465</v>
      </c>
      <c r="G1610" s="402" t="s">
        <v>1038</v>
      </c>
      <c r="H1610" s="403">
        <f>IF(F1610="S",SUMIFS('BG 2024'!G:G,'BG 2024'!B:B,'Clasificacion Balance '!D1610),0)</f>
        <v>0</v>
      </c>
      <c r="I1610" s="403" t="e">
        <f>IF(F1610="S",SUMIFS('[226]BG 2023'!J:J,'[226]BG 2023'!K:K,'Clasificacion Balance '!D1610),0)</f>
        <v>#VALUE!</v>
      </c>
      <c r="J1610" s="412"/>
    </row>
    <row r="1611" spans="4:10">
      <c r="D1611" s="401">
        <v>230101160030199</v>
      </c>
      <c r="E1611" s="396">
        <f t="shared" si="31"/>
        <v>1</v>
      </c>
      <c r="F1611" s="397" t="s">
        <v>1465</v>
      </c>
      <c r="G1611" s="402" t="s">
        <v>1039</v>
      </c>
      <c r="H1611" s="403">
        <f>IF(F1611="S",SUMIFS('BG 2024'!G:G,'BG 2024'!B:B,'Clasificacion Balance '!D1611),0)</f>
        <v>0</v>
      </c>
      <c r="I1611" s="403" t="e">
        <f>IF(F1611="S",SUMIFS('[226]BG 2023'!J:J,'[226]BG 2023'!K:K,'Clasificacion Balance '!D1611),0)</f>
        <v>#VALUE!</v>
      </c>
      <c r="J1611" s="412"/>
    </row>
    <row r="1612" spans="4:10">
      <c r="D1612" s="401">
        <v>23010116004</v>
      </c>
      <c r="E1612" s="396">
        <f t="shared" si="31"/>
        <v>1</v>
      </c>
      <c r="F1612" s="397" t="s">
        <v>1461</v>
      </c>
      <c r="G1612" s="402" t="s">
        <v>1040</v>
      </c>
      <c r="H1612" s="403">
        <f>IF(F1612="S",SUMIFS('BG 2024'!G:G,'BG 2024'!B:B,'Clasificacion Balance '!D1612),0)</f>
        <v>0</v>
      </c>
      <c r="I1612" s="403">
        <f>IF(F1612="S",SUMIFS('[226]BG 2023'!J:J,'[226]BG 2023'!K:K,'Clasificacion Balance '!D1612),0)</f>
        <v>0</v>
      </c>
      <c r="J1612" s="412"/>
    </row>
    <row r="1613" spans="4:10">
      <c r="D1613" s="401">
        <v>2301011600401</v>
      </c>
      <c r="E1613" s="396">
        <f t="shared" si="31"/>
        <v>1</v>
      </c>
      <c r="F1613" s="397" t="s">
        <v>1461</v>
      </c>
      <c r="G1613" s="402" t="s">
        <v>1040</v>
      </c>
      <c r="H1613" s="403">
        <f>IF(F1613="S",SUMIFS('BG 2024'!G:G,'BG 2024'!B:B,'Clasificacion Balance '!D1613),0)</f>
        <v>0</v>
      </c>
      <c r="I1613" s="403">
        <f>IF(F1613="S",SUMIFS('[226]BG 2023'!J:J,'[226]BG 2023'!K:K,'Clasificacion Balance '!D1613),0)</f>
        <v>0</v>
      </c>
      <c r="J1613" s="412"/>
    </row>
    <row r="1614" spans="4:10">
      <c r="D1614" s="401">
        <v>230101160040101</v>
      </c>
      <c r="E1614" s="396">
        <f t="shared" si="31"/>
        <v>1</v>
      </c>
      <c r="F1614" s="397" t="s">
        <v>1465</v>
      </c>
      <c r="G1614" s="402" t="s">
        <v>1041</v>
      </c>
      <c r="H1614" s="403">
        <f>IF(F1614="S",SUMIFS('BG 2024'!G:G,'BG 2024'!B:B,'Clasificacion Balance '!D1614),0)</f>
        <v>0</v>
      </c>
      <c r="I1614" s="403" t="e">
        <f>IF(F1614="S",SUMIFS('[226]BG 2023'!J:J,'[226]BG 2023'!K:K,'Clasificacion Balance '!D1614),0)</f>
        <v>#VALUE!</v>
      </c>
      <c r="J1614" s="412"/>
    </row>
    <row r="1615" spans="4:10">
      <c r="D1615" s="401">
        <v>230101160040199</v>
      </c>
      <c r="E1615" s="396">
        <f t="shared" si="31"/>
        <v>1</v>
      </c>
      <c r="F1615" s="397" t="s">
        <v>1465</v>
      </c>
      <c r="G1615" s="402" t="s">
        <v>1042</v>
      </c>
      <c r="H1615" s="403">
        <f>IF(F1615="S",SUMIFS('BG 2024'!G:G,'BG 2024'!B:B,'Clasificacion Balance '!D1615),0)</f>
        <v>0</v>
      </c>
      <c r="I1615" s="403" t="e">
        <f>IF(F1615="S",SUMIFS('[226]BG 2023'!J:J,'[226]BG 2023'!K:K,'Clasificacion Balance '!D1615),0)</f>
        <v>#VALUE!</v>
      </c>
      <c r="J1615" s="412"/>
    </row>
    <row r="1616" spans="4:10">
      <c r="D1616" s="401">
        <v>23010118</v>
      </c>
      <c r="E1616" s="396">
        <f t="shared" si="31"/>
        <v>1</v>
      </c>
      <c r="F1616" s="397" t="s">
        <v>1461</v>
      </c>
      <c r="G1616" s="402" t="s">
        <v>2340</v>
      </c>
      <c r="H1616" s="403">
        <f>IF(F1616="S",SUMIFS('BG 2024'!G:G,'BG 2024'!B:B,'Clasificacion Balance '!D1616),0)</f>
        <v>0</v>
      </c>
      <c r="I1616" s="403">
        <f>IF(F1616="S",SUMIFS('[226]BG 2023'!J:J,'[226]BG 2023'!K:K,'Clasificacion Balance '!D1616),0)</f>
        <v>0</v>
      </c>
      <c r="J1616" s="412"/>
    </row>
    <row r="1617" spans="4:10">
      <c r="D1617" s="401">
        <v>23010118001</v>
      </c>
      <c r="E1617" s="396">
        <f t="shared" si="31"/>
        <v>1</v>
      </c>
      <c r="F1617" s="397" t="s">
        <v>1461</v>
      </c>
      <c r="G1617" s="402" t="s">
        <v>1031</v>
      </c>
      <c r="H1617" s="403">
        <f>IF(F1617="S",SUMIFS('BG 2024'!G:G,'BG 2024'!B:B,'Clasificacion Balance '!D1617),0)</f>
        <v>0</v>
      </c>
      <c r="I1617" s="403">
        <f>IF(F1617="S",SUMIFS('[226]BG 2023'!J:J,'[226]BG 2023'!K:K,'Clasificacion Balance '!D1617),0)</f>
        <v>0</v>
      </c>
      <c r="J1617" s="412"/>
    </row>
    <row r="1618" spans="4:10">
      <c r="D1618" s="401">
        <v>2301011800101</v>
      </c>
      <c r="E1618" s="396">
        <f t="shared" si="31"/>
        <v>1</v>
      </c>
      <c r="F1618" s="397" t="s">
        <v>1461</v>
      </c>
      <c r="G1618" s="402" t="s">
        <v>1031</v>
      </c>
      <c r="H1618" s="403">
        <f>IF(F1618="S",SUMIFS('BG 2024'!G:G,'BG 2024'!B:B,'Clasificacion Balance '!D1618),0)</f>
        <v>0</v>
      </c>
      <c r="I1618" s="403">
        <f>IF(F1618="S",SUMIFS('[226]BG 2023'!J:J,'[226]BG 2023'!K:K,'Clasificacion Balance '!D1618),0)</f>
        <v>0</v>
      </c>
      <c r="J1618" s="412"/>
    </row>
    <row r="1619" spans="4:10">
      <c r="D1619" s="401">
        <v>230101180010101</v>
      </c>
      <c r="E1619" s="396">
        <f t="shared" si="31"/>
        <v>1</v>
      </c>
      <c r="F1619" s="397" t="s">
        <v>1465</v>
      </c>
      <c r="G1619" s="402" t="s">
        <v>1032</v>
      </c>
      <c r="H1619" s="403">
        <f>IF(F1619="S",SUMIFS('BG 2024'!G:G,'BG 2024'!B:B,'Clasificacion Balance '!D1619),0)</f>
        <v>0</v>
      </c>
      <c r="I1619" s="403" t="e">
        <f>IF(F1619="S",SUMIFS('[226]BG 2023'!J:J,'[226]BG 2023'!K:K,'Clasificacion Balance '!D1619),0)</f>
        <v>#VALUE!</v>
      </c>
      <c r="J1619" s="412"/>
    </row>
    <row r="1620" spans="4:10">
      <c r="D1620" s="401">
        <v>230101180010199</v>
      </c>
      <c r="E1620" s="396">
        <f t="shared" si="31"/>
        <v>1</v>
      </c>
      <c r="F1620" s="397" t="s">
        <v>1465</v>
      </c>
      <c r="G1620" s="402" t="s">
        <v>1033</v>
      </c>
      <c r="H1620" s="403">
        <f>IF(F1620="S",SUMIFS('BG 2024'!G:G,'BG 2024'!B:B,'Clasificacion Balance '!D1620),0)</f>
        <v>0</v>
      </c>
      <c r="I1620" s="403" t="e">
        <f>IF(F1620="S",SUMIFS('[226]BG 2023'!J:J,'[226]BG 2023'!K:K,'Clasificacion Balance '!D1620),0)</f>
        <v>#VALUE!</v>
      </c>
      <c r="J1620" s="412"/>
    </row>
    <row r="1621" spans="4:10">
      <c r="D1621" s="401">
        <v>23010118002</v>
      </c>
      <c r="E1621" s="396">
        <f t="shared" si="31"/>
        <v>1</v>
      </c>
      <c r="F1621" s="397" t="s">
        <v>1461</v>
      </c>
      <c r="G1621" s="402" t="s">
        <v>1034</v>
      </c>
      <c r="H1621" s="403">
        <f>IF(F1621="S",SUMIFS('BG 2024'!G:G,'BG 2024'!B:B,'Clasificacion Balance '!D1621),0)</f>
        <v>0</v>
      </c>
      <c r="I1621" s="403">
        <f>IF(F1621="S",SUMIFS('[226]BG 2023'!J:J,'[226]BG 2023'!K:K,'Clasificacion Balance '!D1621),0)</f>
        <v>0</v>
      </c>
      <c r="J1621" s="412"/>
    </row>
    <row r="1622" spans="4:10">
      <c r="D1622" s="401">
        <v>2301011800201</v>
      </c>
      <c r="E1622" s="396">
        <f t="shared" si="31"/>
        <v>1</v>
      </c>
      <c r="F1622" s="397" t="s">
        <v>1461</v>
      </c>
      <c r="G1622" s="402" t="s">
        <v>1034</v>
      </c>
      <c r="H1622" s="403">
        <f>IF(F1622="S",SUMIFS('BG 2024'!G:G,'BG 2024'!B:B,'Clasificacion Balance '!D1622),0)</f>
        <v>0</v>
      </c>
      <c r="I1622" s="403">
        <f>IF(F1622="S",SUMIFS('[226]BG 2023'!J:J,'[226]BG 2023'!K:K,'Clasificacion Balance '!D1622),0)</f>
        <v>0</v>
      </c>
      <c r="J1622" s="412"/>
    </row>
    <row r="1623" spans="4:10">
      <c r="D1623" s="401">
        <v>230101180020101</v>
      </c>
      <c r="E1623" s="396">
        <f t="shared" si="31"/>
        <v>1</v>
      </c>
      <c r="F1623" s="397" t="s">
        <v>1465</v>
      </c>
      <c r="G1623" s="402" t="s">
        <v>1035</v>
      </c>
      <c r="H1623" s="403">
        <f>IF(F1623="S",SUMIFS('BG 2024'!G:G,'BG 2024'!B:B,'Clasificacion Balance '!D1623),0)</f>
        <v>0</v>
      </c>
      <c r="I1623" s="403" t="e">
        <f>IF(F1623="S",SUMIFS('[226]BG 2023'!J:J,'[226]BG 2023'!K:K,'Clasificacion Balance '!D1623),0)</f>
        <v>#VALUE!</v>
      </c>
      <c r="J1623" s="412"/>
    </row>
    <row r="1624" spans="4:10">
      <c r="D1624" s="401">
        <v>230101180020199</v>
      </c>
      <c r="E1624" s="396">
        <f t="shared" si="31"/>
        <v>1</v>
      </c>
      <c r="F1624" s="397" t="s">
        <v>1465</v>
      </c>
      <c r="G1624" s="402" t="s">
        <v>1036</v>
      </c>
      <c r="H1624" s="403">
        <f>IF(F1624="S",SUMIFS('BG 2024'!G:G,'BG 2024'!B:B,'Clasificacion Balance '!D1624),0)</f>
        <v>0</v>
      </c>
      <c r="I1624" s="403" t="e">
        <f>IF(F1624="S",SUMIFS('[226]BG 2023'!J:J,'[226]BG 2023'!K:K,'Clasificacion Balance '!D1624),0)</f>
        <v>#VALUE!</v>
      </c>
      <c r="J1624" s="412"/>
    </row>
    <row r="1625" spans="4:10">
      <c r="D1625" s="401">
        <v>23010118003</v>
      </c>
      <c r="E1625" s="396">
        <f t="shared" si="31"/>
        <v>1</v>
      </c>
      <c r="F1625" s="397" t="s">
        <v>1461</v>
      </c>
      <c r="G1625" s="402" t="s">
        <v>1037</v>
      </c>
      <c r="H1625" s="403">
        <f>IF(F1625="S",SUMIFS('BG 2024'!G:G,'BG 2024'!B:B,'Clasificacion Balance '!D1625),0)</f>
        <v>0</v>
      </c>
      <c r="I1625" s="403">
        <f>IF(F1625="S",SUMIFS('[226]BG 2023'!J:J,'[226]BG 2023'!K:K,'Clasificacion Balance '!D1625),0)</f>
        <v>0</v>
      </c>
      <c r="J1625" s="412"/>
    </row>
    <row r="1626" spans="4:10">
      <c r="D1626" s="401">
        <v>2301011800301</v>
      </c>
      <c r="E1626" s="396">
        <f t="shared" si="31"/>
        <v>1</v>
      </c>
      <c r="F1626" s="397" t="s">
        <v>1461</v>
      </c>
      <c r="G1626" s="402" t="s">
        <v>1037</v>
      </c>
      <c r="H1626" s="403">
        <f>IF(F1626="S",SUMIFS('BG 2024'!G:G,'BG 2024'!B:B,'Clasificacion Balance '!D1626),0)</f>
        <v>0</v>
      </c>
      <c r="I1626" s="403">
        <f>IF(F1626="S",SUMIFS('[226]BG 2023'!J:J,'[226]BG 2023'!K:K,'Clasificacion Balance '!D1626),0)</f>
        <v>0</v>
      </c>
      <c r="J1626" s="412"/>
    </row>
    <row r="1627" spans="4:10">
      <c r="D1627" s="401">
        <v>230101180030101</v>
      </c>
      <c r="E1627" s="396">
        <f t="shared" si="31"/>
        <v>1</v>
      </c>
      <c r="F1627" s="397" t="s">
        <v>1465</v>
      </c>
      <c r="G1627" s="402" t="s">
        <v>1038</v>
      </c>
      <c r="H1627" s="403">
        <f>IF(F1627="S",SUMIFS('BG 2024'!G:G,'BG 2024'!B:B,'Clasificacion Balance '!D1627),0)</f>
        <v>0</v>
      </c>
      <c r="I1627" s="403" t="e">
        <f>IF(F1627="S",SUMIFS('[226]BG 2023'!J:J,'[226]BG 2023'!K:K,'Clasificacion Balance '!D1627),0)</f>
        <v>#VALUE!</v>
      </c>
      <c r="J1627" s="412"/>
    </row>
    <row r="1628" spans="4:10">
      <c r="D1628" s="401">
        <v>230101180030199</v>
      </c>
      <c r="E1628" s="396">
        <f t="shared" si="31"/>
        <v>1</v>
      </c>
      <c r="F1628" s="397" t="s">
        <v>1465</v>
      </c>
      <c r="G1628" s="402" t="s">
        <v>1039</v>
      </c>
      <c r="H1628" s="403">
        <f>IF(F1628="S",SUMIFS('BG 2024'!G:G,'BG 2024'!B:B,'Clasificacion Balance '!D1628),0)</f>
        <v>0</v>
      </c>
      <c r="I1628" s="403" t="e">
        <f>IF(F1628="S",SUMIFS('[226]BG 2023'!J:J,'[226]BG 2023'!K:K,'Clasificacion Balance '!D1628),0)</f>
        <v>#VALUE!</v>
      </c>
      <c r="J1628" s="412"/>
    </row>
    <row r="1629" spans="4:10">
      <c r="D1629" s="401">
        <v>23010118004</v>
      </c>
      <c r="E1629" s="396">
        <f t="shared" si="31"/>
        <v>1</v>
      </c>
      <c r="F1629" s="397" t="s">
        <v>1461</v>
      </c>
      <c r="G1629" s="402" t="s">
        <v>1040</v>
      </c>
      <c r="H1629" s="403">
        <f>IF(F1629="S",SUMIFS('BG 2024'!G:G,'BG 2024'!B:B,'Clasificacion Balance '!D1629),0)</f>
        <v>0</v>
      </c>
      <c r="I1629" s="403">
        <f>IF(F1629="S",SUMIFS('[226]BG 2023'!J:J,'[226]BG 2023'!K:K,'Clasificacion Balance '!D1629),0)</f>
        <v>0</v>
      </c>
      <c r="J1629" s="412"/>
    </row>
    <row r="1630" spans="4:10">
      <c r="D1630" s="401">
        <v>2301011800401</v>
      </c>
      <c r="E1630" s="396">
        <f t="shared" si="31"/>
        <v>1</v>
      </c>
      <c r="F1630" s="397" t="s">
        <v>1461</v>
      </c>
      <c r="G1630" s="402" t="s">
        <v>1040</v>
      </c>
      <c r="H1630" s="403">
        <f>IF(F1630="S",SUMIFS('BG 2024'!G:G,'BG 2024'!B:B,'Clasificacion Balance '!D1630),0)</f>
        <v>0</v>
      </c>
      <c r="I1630" s="403">
        <f>IF(F1630="S",SUMIFS('[226]BG 2023'!J:J,'[226]BG 2023'!K:K,'Clasificacion Balance '!D1630),0)</f>
        <v>0</v>
      </c>
      <c r="J1630" s="412"/>
    </row>
    <row r="1631" spans="4:10">
      <c r="D1631" s="401">
        <v>230101180040101</v>
      </c>
      <c r="E1631" s="396">
        <f t="shared" si="31"/>
        <v>1</v>
      </c>
      <c r="F1631" s="397" t="s">
        <v>1465</v>
      </c>
      <c r="G1631" s="402" t="s">
        <v>1041</v>
      </c>
      <c r="H1631" s="403">
        <f>IF(F1631="S",SUMIFS('BG 2024'!G:G,'BG 2024'!B:B,'Clasificacion Balance '!D1631),0)</f>
        <v>0</v>
      </c>
      <c r="I1631" s="403" t="e">
        <f>IF(F1631="S",SUMIFS('[226]BG 2023'!J:J,'[226]BG 2023'!K:K,'Clasificacion Balance '!D1631),0)</f>
        <v>#VALUE!</v>
      </c>
      <c r="J1631" s="412"/>
    </row>
    <row r="1632" spans="4:10">
      <c r="D1632" s="401">
        <v>230101180040199</v>
      </c>
      <c r="E1632" s="396">
        <f t="shared" si="31"/>
        <v>1</v>
      </c>
      <c r="F1632" s="397" t="s">
        <v>1465</v>
      </c>
      <c r="G1632" s="402" t="s">
        <v>1042</v>
      </c>
      <c r="H1632" s="403">
        <f>IF(F1632="S",SUMIFS('BG 2024'!G:G,'BG 2024'!B:B,'Clasificacion Balance '!D1632),0)</f>
        <v>0</v>
      </c>
      <c r="I1632" s="403" t="e">
        <f>IF(F1632="S",SUMIFS('[226]BG 2023'!J:J,'[226]BG 2023'!K:K,'Clasificacion Balance '!D1632),0)</f>
        <v>#VALUE!</v>
      </c>
      <c r="J1632" s="412"/>
    </row>
    <row r="1633" spans="4:10">
      <c r="D1633" s="401">
        <v>23010118005</v>
      </c>
      <c r="E1633" s="396">
        <f t="shared" si="31"/>
        <v>1</v>
      </c>
      <c r="F1633" s="397" t="s">
        <v>1461</v>
      </c>
      <c r="G1633" s="402" t="s">
        <v>2332</v>
      </c>
      <c r="H1633" s="403">
        <f>IF(F1633="S",SUMIFS('BG 2024'!G:G,'BG 2024'!B:B,'Clasificacion Balance '!D1633),0)</f>
        <v>0</v>
      </c>
      <c r="I1633" s="403">
        <f>IF(F1633="S",SUMIFS('[226]BG 2023'!J:J,'[226]BG 2023'!K:K,'Clasificacion Balance '!D1633),0)</f>
        <v>0</v>
      </c>
      <c r="J1633" s="412"/>
    </row>
    <row r="1634" spans="4:10">
      <c r="D1634" s="401">
        <v>2301011800501</v>
      </c>
      <c r="E1634" s="396">
        <f t="shared" si="31"/>
        <v>1</v>
      </c>
      <c r="F1634" s="397" t="s">
        <v>1461</v>
      </c>
      <c r="G1634" s="402" t="s">
        <v>2332</v>
      </c>
      <c r="H1634" s="403">
        <f>IF(F1634="S",SUMIFS('BG 2024'!G:G,'BG 2024'!B:B,'Clasificacion Balance '!D1634),0)</f>
        <v>0</v>
      </c>
      <c r="I1634" s="403">
        <f>IF(F1634="S",SUMIFS('[226]BG 2023'!J:J,'[226]BG 2023'!K:K,'Clasificacion Balance '!D1634),0)</f>
        <v>0</v>
      </c>
      <c r="J1634" s="412"/>
    </row>
    <row r="1635" spans="4:10">
      <c r="D1635" s="401">
        <v>230101180050101</v>
      </c>
      <c r="E1635" s="396">
        <f t="shared" si="31"/>
        <v>1</v>
      </c>
      <c r="F1635" s="397" t="s">
        <v>1465</v>
      </c>
      <c r="G1635" s="402" t="s">
        <v>2333</v>
      </c>
      <c r="H1635" s="403">
        <f>IF(F1635="S",SUMIFS('BG 2024'!G:G,'BG 2024'!B:B,'Clasificacion Balance '!D1635),0)</f>
        <v>0</v>
      </c>
      <c r="I1635" s="403" t="e">
        <f>IF(F1635="S",SUMIFS('[226]BG 2023'!J:J,'[226]BG 2023'!K:K,'Clasificacion Balance '!D1635),0)</f>
        <v>#VALUE!</v>
      </c>
      <c r="J1635" s="412"/>
    </row>
    <row r="1636" spans="4:10">
      <c r="D1636" s="401">
        <v>230101180050199</v>
      </c>
      <c r="E1636" s="396">
        <f t="shared" si="31"/>
        <v>1</v>
      </c>
      <c r="F1636" s="397" t="s">
        <v>1465</v>
      </c>
      <c r="G1636" s="402" t="s">
        <v>2334</v>
      </c>
      <c r="H1636" s="403">
        <f>IF(F1636="S",SUMIFS('BG 2024'!G:G,'BG 2024'!B:B,'Clasificacion Balance '!D1636),0)</f>
        <v>0</v>
      </c>
      <c r="I1636" s="403" t="e">
        <f>IF(F1636="S",SUMIFS('[226]BG 2023'!J:J,'[226]BG 2023'!K:K,'Clasificacion Balance '!D1636),0)</f>
        <v>#VALUE!</v>
      </c>
      <c r="J1636" s="412"/>
    </row>
    <row r="1637" spans="4:10">
      <c r="D1637" s="401">
        <v>23010118006</v>
      </c>
      <c r="E1637" s="396">
        <f t="shared" si="31"/>
        <v>1</v>
      </c>
      <c r="F1637" s="397" t="s">
        <v>1461</v>
      </c>
      <c r="G1637" s="402" t="s">
        <v>2335</v>
      </c>
      <c r="H1637" s="403">
        <f>IF(F1637="S",SUMIFS('BG 2024'!G:G,'BG 2024'!B:B,'Clasificacion Balance '!D1637),0)</f>
        <v>0</v>
      </c>
      <c r="I1637" s="403">
        <f>IF(F1637="S",SUMIFS('[226]BG 2023'!J:J,'[226]BG 2023'!K:K,'Clasificacion Balance '!D1637),0)</f>
        <v>0</v>
      </c>
      <c r="J1637" s="412"/>
    </row>
    <row r="1638" spans="4:10">
      <c r="D1638" s="401">
        <v>2301011800601</v>
      </c>
      <c r="E1638" s="396">
        <f t="shared" si="31"/>
        <v>1</v>
      </c>
      <c r="F1638" s="397" t="s">
        <v>1461</v>
      </c>
      <c r="G1638" s="402" t="s">
        <v>2335</v>
      </c>
      <c r="H1638" s="403">
        <f>IF(F1638="S",SUMIFS('BG 2024'!G:G,'BG 2024'!B:B,'Clasificacion Balance '!D1638),0)</f>
        <v>0</v>
      </c>
      <c r="I1638" s="403">
        <f>IF(F1638="S",SUMIFS('[226]BG 2023'!J:J,'[226]BG 2023'!K:K,'Clasificacion Balance '!D1638),0)</f>
        <v>0</v>
      </c>
      <c r="J1638" s="412"/>
    </row>
    <row r="1639" spans="4:10">
      <c r="D1639" s="401">
        <v>230101180060101</v>
      </c>
      <c r="E1639" s="396">
        <f t="shared" si="31"/>
        <v>1</v>
      </c>
      <c r="F1639" s="397" t="s">
        <v>1465</v>
      </c>
      <c r="G1639" s="402" t="s">
        <v>2336</v>
      </c>
      <c r="H1639" s="403">
        <f>IF(F1639="S",SUMIFS('BG 2024'!G:G,'BG 2024'!B:B,'Clasificacion Balance '!D1639),0)</f>
        <v>0</v>
      </c>
      <c r="I1639" s="403" t="e">
        <f>IF(F1639="S",SUMIFS('[226]BG 2023'!J:J,'[226]BG 2023'!K:K,'Clasificacion Balance '!D1639),0)</f>
        <v>#VALUE!</v>
      </c>
      <c r="J1639" s="412"/>
    </row>
    <row r="1640" spans="4:10">
      <c r="D1640" s="401">
        <v>230101180060199</v>
      </c>
      <c r="E1640" s="396">
        <f t="shared" si="31"/>
        <v>1</v>
      </c>
      <c r="F1640" s="397" t="s">
        <v>1465</v>
      </c>
      <c r="G1640" s="402" t="s">
        <v>2337</v>
      </c>
      <c r="H1640" s="403">
        <f>IF(F1640="S",SUMIFS('BG 2024'!G:G,'BG 2024'!B:B,'Clasificacion Balance '!D1640),0)</f>
        <v>0</v>
      </c>
      <c r="I1640" s="403" t="e">
        <f>IF(F1640="S",SUMIFS('[226]BG 2023'!J:J,'[226]BG 2023'!K:K,'Clasificacion Balance '!D1640),0)</f>
        <v>#VALUE!</v>
      </c>
      <c r="J1640" s="412"/>
    </row>
    <row r="1641" spans="4:10">
      <c r="D1641" s="401">
        <v>23010118007</v>
      </c>
      <c r="E1641" s="396">
        <f t="shared" si="31"/>
        <v>1</v>
      </c>
      <c r="F1641" s="397" t="s">
        <v>1461</v>
      </c>
      <c r="G1641" s="402" t="s">
        <v>1043</v>
      </c>
      <c r="H1641" s="403">
        <f>IF(F1641="S",SUMIFS('BG 2024'!G:G,'BG 2024'!B:B,'Clasificacion Balance '!D1641),0)</f>
        <v>0</v>
      </c>
      <c r="I1641" s="403">
        <f>IF(F1641="S",SUMIFS('[226]BG 2023'!J:J,'[226]BG 2023'!K:K,'Clasificacion Balance '!D1641),0)</f>
        <v>0</v>
      </c>
      <c r="J1641" s="412"/>
    </row>
    <row r="1642" spans="4:10">
      <c r="D1642" s="401">
        <v>2301011800701</v>
      </c>
      <c r="E1642" s="396">
        <f t="shared" si="31"/>
        <v>1</v>
      </c>
      <c r="F1642" s="397" t="s">
        <v>1461</v>
      </c>
      <c r="G1642" s="402" t="s">
        <v>1043</v>
      </c>
      <c r="H1642" s="403">
        <f>IF(F1642="S",SUMIFS('BG 2024'!G:G,'BG 2024'!B:B,'Clasificacion Balance '!D1642),0)</f>
        <v>0</v>
      </c>
      <c r="I1642" s="403">
        <f>IF(F1642="S",SUMIFS('[226]BG 2023'!J:J,'[226]BG 2023'!K:K,'Clasificacion Balance '!D1642),0)</f>
        <v>0</v>
      </c>
      <c r="J1642" s="412"/>
    </row>
    <row r="1643" spans="4:10">
      <c r="D1643" s="401">
        <v>230101180070101</v>
      </c>
      <c r="E1643" s="396">
        <f t="shared" ref="E1643:E1706" si="32">+COUNTIF($D:$D,D1643)</f>
        <v>1</v>
      </c>
      <c r="F1643" s="397" t="s">
        <v>1465</v>
      </c>
      <c r="G1643" s="402" t="s">
        <v>2338</v>
      </c>
      <c r="H1643" s="403">
        <f>IF(F1643="S",SUMIFS('BG 2024'!G:G,'BG 2024'!B:B,'Clasificacion Balance '!D1643),0)</f>
        <v>0</v>
      </c>
      <c r="I1643" s="403" t="e">
        <f>IF(F1643="S",SUMIFS('[226]BG 2023'!J:J,'[226]BG 2023'!K:K,'Clasificacion Balance '!D1643),0)</f>
        <v>#VALUE!</v>
      </c>
      <c r="J1643" s="412"/>
    </row>
    <row r="1644" spans="4:10">
      <c r="D1644" s="401">
        <v>230101180070199</v>
      </c>
      <c r="E1644" s="396">
        <f t="shared" si="32"/>
        <v>1</v>
      </c>
      <c r="F1644" s="397" t="s">
        <v>1465</v>
      </c>
      <c r="G1644" s="402" t="s">
        <v>1044</v>
      </c>
      <c r="H1644" s="403">
        <f>IF(F1644="S",SUMIFS('BG 2024'!G:G,'BG 2024'!B:B,'Clasificacion Balance '!D1644),0)</f>
        <v>0</v>
      </c>
      <c r="I1644" s="403" t="e">
        <f>IF(F1644="S",SUMIFS('[226]BG 2023'!J:J,'[226]BG 2023'!K:K,'Clasificacion Balance '!D1644),0)</f>
        <v>#VALUE!</v>
      </c>
      <c r="J1644" s="412"/>
    </row>
    <row r="1645" spans="4:10">
      <c r="D1645" s="401">
        <v>23010120</v>
      </c>
      <c r="E1645" s="396">
        <f t="shared" si="32"/>
        <v>1</v>
      </c>
      <c r="F1645" s="397" t="s">
        <v>1461</v>
      </c>
      <c r="G1645" s="402" t="s">
        <v>2341</v>
      </c>
      <c r="H1645" s="403">
        <f>IF(F1645="S",SUMIFS('BG 2024'!G:G,'BG 2024'!B:B,'Clasificacion Balance '!D1645),0)</f>
        <v>0</v>
      </c>
      <c r="I1645" s="403">
        <f>IF(F1645="S",SUMIFS('[226]BG 2023'!J:J,'[226]BG 2023'!K:K,'Clasificacion Balance '!D1645),0)</f>
        <v>0</v>
      </c>
      <c r="J1645" s="412"/>
    </row>
    <row r="1646" spans="4:10">
      <c r="D1646" s="401">
        <v>23010120001</v>
      </c>
      <c r="E1646" s="396">
        <f t="shared" si="32"/>
        <v>1</v>
      </c>
      <c r="F1646" s="397" t="s">
        <v>1461</v>
      </c>
      <c r="G1646" s="402" t="s">
        <v>2342</v>
      </c>
      <c r="H1646" s="403">
        <f>IF(F1646="S",SUMIFS('BG 2024'!G:G,'BG 2024'!B:B,'Clasificacion Balance '!D1646),0)</f>
        <v>0</v>
      </c>
      <c r="I1646" s="403">
        <f>IF(F1646="S",SUMIFS('[226]BG 2023'!J:J,'[226]BG 2023'!K:K,'Clasificacion Balance '!D1646),0)</f>
        <v>0</v>
      </c>
      <c r="J1646" s="412"/>
    </row>
    <row r="1647" spans="4:10">
      <c r="D1647" s="401">
        <v>2301012000101</v>
      </c>
      <c r="E1647" s="396">
        <f t="shared" si="32"/>
        <v>1</v>
      </c>
      <c r="F1647" s="397" t="s">
        <v>1461</v>
      </c>
      <c r="G1647" s="402" t="s">
        <v>2342</v>
      </c>
      <c r="H1647" s="403">
        <f>IF(F1647="S",SUMIFS('BG 2024'!G:G,'BG 2024'!B:B,'Clasificacion Balance '!D1647),0)</f>
        <v>0</v>
      </c>
      <c r="I1647" s="403">
        <f>IF(F1647="S",SUMIFS('[226]BG 2023'!J:J,'[226]BG 2023'!K:K,'Clasificacion Balance '!D1647),0)</f>
        <v>0</v>
      </c>
      <c r="J1647" s="412"/>
    </row>
    <row r="1648" spans="4:10">
      <c r="D1648" s="401">
        <v>230101200010101</v>
      </c>
      <c r="E1648" s="396">
        <f t="shared" si="32"/>
        <v>1</v>
      </c>
      <c r="F1648" s="397" t="s">
        <v>1465</v>
      </c>
      <c r="G1648" s="402" t="s">
        <v>2343</v>
      </c>
      <c r="H1648" s="403">
        <f>IF(F1648="S",SUMIFS('BG 2024'!G:G,'BG 2024'!B:B,'Clasificacion Balance '!D1648),0)</f>
        <v>0</v>
      </c>
      <c r="I1648" s="403" t="e">
        <f>IF(F1648="S",SUMIFS('[226]BG 2023'!J:J,'[226]BG 2023'!K:K,'Clasificacion Balance '!D1648),0)</f>
        <v>#VALUE!</v>
      </c>
      <c r="J1648" s="412"/>
    </row>
    <row r="1649" spans="4:10">
      <c r="D1649" s="401">
        <v>230101200010199</v>
      </c>
      <c r="E1649" s="396">
        <f t="shared" si="32"/>
        <v>1</v>
      </c>
      <c r="F1649" s="397" t="s">
        <v>1465</v>
      </c>
      <c r="G1649" s="402" t="s">
        <v>2344</v>
      </c>
      <c r="H1649" s="403">
        <f>IF(F1649="S",SUMIFS('BG 2024'!G:G,'BG 2024'!B:B,'Clasificacion Balance '!D1649),0)</f>
        <v>0</v>
      </c>
      <c r="I1649" s="403" t="e">
        <f>IF(F1649="S",SUMIFS('[226]BG 2023'!J:J,'[226]BG 2023'!K:K,'Clasificacion Balance '!D1649),0)</f>
        <v>#VALUE!</v>
      </c>
      <c r="J1649" s="412"/>
    </row>
    <row r="1650" spans="4:10">
      <c r="D1650" s="401">
        <v>23010120002</v>
      </c>
      <c r="E1650" s="396">
        <f t="shared" si="32"/>
        <v>1</v>
      </c>
      <c r="F1650" s="397" t="s">
        <v>1461</v>
      </c>
      <c r="G1650" s="402" t="s">
        <v>2345</v>
      </c>
      <c r="H1650" s="403">
        <f>IF(F1650="S",SUMIFS('BG 2024'!G:G,'BG 2024'!B:B,'Clasificacion Balance '!D1650),0)</f>
        <v>0</v>
      </c>
      <c r="I1650" s="403">
        <f>IF(F1650="S",SUMIFS('[226]BG 2023'!J:J,'[226]BG 2023'!K:K,'Clasificacion Balance '!D1650),0)</f>
        <v>0</v>
      </c>
      <c r="J1650" s="412"/>
    </row>
    <row r="1651" spans="4:10">
      <c r="D1651" s="401">
        <v>2301012000201</v>
      </c>
      <c r="E1651" s="396">
        <f t="shared" si="32"/>
        <v>1</v>
      </c>
      <c r="F1651" s="397" t="s">
        <v>1461</v>
      </c>
      <c r="G1651" s="402" t="s">
        <v>2345</v>
      </c>
      <c r="H1651" s="403">
        <f>IF(F1651="S",SUMIFS('BG 2024'!G:G,'BG 2024'!B:B,'Clasificacion Balance '!D1651),0)</f>
        <v>0</v>
      </c>
      <c r="I1651" s="403">
        <f>IF(F1651="S",SUMIFS('[226]BG 2023'!J:J,'[226]BG 2023'!K:K,'Clasificacion Balance '!D1651),0)</f>
        <v>0</v>
      </c>
      <c r="J1651" s="412"/>
    </row>
    <row r="1652" spans="4:10">
      <c r="D1652" s="401">
        <v>230101200020101</v>
      </c>
      <c r="E1652" s="396">
        <f t="shared" si="32"/>
        <v>1</v>
      </c>
      <c r="F1652" s="397" t="s">
        <v>1465</v>
      </c>
      <c r="G1652" s="402" t="s">
        <v>2346</v>
      </c>
      <c r="H1652" s="403">
        <f>IF(F1652="S",SUMIFS('BG 2024'!G:G,'BG 2024'!B:B,'Clasificacion Balance '!D1652),0)</f>
        <v>0</v>
      </c>
      <c r="I1652" s="403" t="e">
        <f>IF(F1652="S",SUMIFS('[226]BG 2023'!J:J,'[226]BG 2023'!K:K,'Clasificacion Balance '!D1652),0)</f>
        <v>#VALUE!</v>
      </c>
      <c r="J1652" s="412"/>
    </row>
    <row r="1653" spans="4:10">
      <c r="D1653" s="401">
        <v>230101200020199</v>
      </c>
      <c r="E1653" s="396">
        <f t="shared" si="32"/>
        <v>1</v>
      </c>
      <c r="F1653" s="397" t="s">
        <v>1465</v>
      </c>
      <c r="G1653" s="402" t="s">
        <v>2347</v>
      </c>
      <c r="H1653" s="403">
        <f>IF(F1653="S",SUMIFS('BG 2024'!G:G,'BG 2024'!B:B,'Clasificacion Balance '!D1653),0)</f>
        <v>0</v>
      </c>
      <c r="I1653" s="403" t="e">
        <f>IF(F1653="S",SUMIFS('[226]BG 2023'!J:J,'[226]BG 2023'!K:K,'Clasificacion Balance '!D1653),0)</f>
        <v>#VALUE!</v>
      </c>
      <c r="J1653" s="412"/>
    </row>
    <row r="1654" spans="4:10">
      <c r="D1654" s="401">
        <v>23010122</v>
      </c>
      <c r="E1654" s="396">
        <f t="shared" si="32"/>
        <v>1</v>
      </c>
      <c r="F1654" s="397" t="s">
        <v>1461</v>
      </c>
      <c r="G1654" s="402" t="s">
        <v>2348</v>
      </c>
      <c r="H1654" s="403">
        <f>IF(F1654="S",SUMIFS('BG 2024'!G:G,'BG 2024'!B:B,'Clasificacion Balance '!D1654),0)</f>
        <v>0</v>
      </c>
      <c r="I1654" s="403">
        <f>IF(F1654="S",SUMIFS('[226]BG 2023'!J:J,'[226]BG 2023'!K:K,'Clasificacion Balance '!D1654),0)</f>
        <v>0</v>
      </c>
      <c r="J1654" s="412"/>
    </row>
    <row r="1655" spans="4:10">
      <c r="D1655" s="401">
        <v>23010122001</v>
      </c>
      <c r="E1655" s="396">
        <f t="shared" si="32"/>
        <v>1</v>
      </c>
      <c r="F1655" s="397" t="s">
        <v>1461</v>
      </c>
      <c r="G1655" s="402" t="s">
        <v>2342</v>
      </c>
      <c r="H1655" s="403">
        <f>IF(F1655="S",SUMIFS('BG 2024'!G:G,'BG 2024'!B:B,'Clasificacion Balance '!D1655),0)</f>
        <v>0</v>
      </c>
      <c r="I1655" s="403">
        <f>IF(F1655="S",SUMIFS('[226]BG 2023'!J:J,'[226]BG 2023'!K:K,'Clasificacion Balance '!D1655),0)</f>
        <v>0</v>
      </c>
      <c r="J1655" s="412"/>
    </row>
    <row r="1656" spans="4:10">
      <c r="D1656" s="401">
        <v>2301012200101</v>
      </c>
      <c r="E1656" s="396">
        <f t="shared" si="32"/>
        <v>1</v>
      </c>
      <c r="F1656" s="397" t="s">
        <v>1461</v>
      </c>
      <c r="G1656" s="402" t="s">
        <v>2342</v>
      </c>
      <c r="H1656" s="403">
        <f>IF(F1656="S",SUMIFS('BG 2024'!G:G,'BG 2024'!B:B,'Clasificacion Balance '!D1656),0)</f>
        <v>0</v>
      </c>
      <c r="I1656" s="403">
        <f>IF(F1656="S",SUMIFS('[226]BG 2023'!J:J,'[226]BG 2023'!K:K,'Clasificacion Balance '!D1656),0)</f>
        <v>0</v>
      </c>
      <c r="J1656" s="412"/>
    </row>
    <row r="1657" spans="4:10">
      <c r="D1657" s="401">
        <v>230101220010101</v>
      </c>
      <c r="E1657" s="396">
        <f t="shared" si="32"/>
        <v>1</v>
      </c>
      <c r="F1657" s="397" t="s">
        <v>1465</v>
      </c>
      <c r="G1657" s="402" t="s">
        <v>2343</v>
      </c>
      <c r="H1657" s="403">
        <f>IF(F1657="S",SUMIFS('BG 2024'!G:G,'BG 2024'!B:B,'Clasificacion Balance '!D1657),0)</f>
        <v>0</v>
      </c>
      <c r="I1657" s="403" t="e">
        <f>IF(F1657="S",SUMIFS('[226]BG 2023'!J:J,'[226]BG 2023'!K:K,'Clasificacion Balance '!D1657),0)</f>
        <v>#VALUE!</v>
      </c>
      <c r="J1657" s="412"/>
    </row>
    <row r="1658" spans="4:10">
      <c r="D1658" s="401">
        <v>230101220010199</v>
      </c>
      <c r="E1658" s="396">
        <f t="shared" si="32"/>
        <v>1</v>
      </c>
      <c r="F1658" s="397" t="s">
        <v>1465</v>
      </c>
      <c r="G1658" s="402" t="s">
        <v>2344</v>
      </c>
      <c r="H1658" s="403">
        <f>IF(F1658="S",SUMIFS('BG 2024'!G:G,'BG 2024'!B:B,'Clasificacion Balance '!D1658),0)</f>
        <v>0</v>
      </c>
      <c r="I1658" s="403" t="e">
        <f>IF(F1658="S",SUMIFS('[226]BG 2023'!J:J,'[226]BG 2023'!K:K,'Clasificacion Balance '!D1658),0)</f>
        <v>#VALUE!</v>
      </c>
      <c r="J1658" s="412"/>
    </row>
    <row r="1659" spans="4:10">
      <c r="D1659" s="401">
        <v>23010122002</v>
      </c>
      <c r="E1659" s="396">
        <f t="shared" si="32"/>
        <v>1</v>
      </c>
      <c r="F1659" s="397" t="s">
        <v>1461</v>
      </c>
      <c r="G1659" s="402" t="s">
        <v>2345</v>
      </c>
      <c r="H1659" s="403">
        <f>IF(F1659="S",SUMIFS('BG 2024'!G:G,'BG 2024'!B:B,'Clasificacion Balance '!D1659),0)</f>
        <v>0</v>
      </c>
      <c r="I1659" s="403">
        <f>IF(F1659="S",SUMIFS('[226]BG 2023'!J:J,'[226]BG 2023'!K:K,'Clasificacion Balance '!D1659),0)</f>
        <v>0</v>
      </c>
      <c r="J1659" s="412"/>
    </row>
    <row r="1660" spans="4:10">
      <c r="D1660" s="401">
        <v>2301012200201</v>
      </c>
      <c r="E1660" s="396">
        <f t="shared" si="32"/>
        <v>1</v>
      </c>
      <c r="F1660" s="397" t="s">
        <v>1461</v>
      </c>
      <c r="G1660" s="402" t="s">
        <v>2345</v>
      </c>
      <c r="H1660" s="403">
        <f>IF(F1660="S",SUMIFS('BG 2024'!G:G,'BG 2024'!B:B,'Clasificacion Balance '!D1660),0)</f>
        <v>0</v>
      </c>
      <c r="I1660" s="403">
        <f>IF(F1660="S",SUMIFS('[226]BG 2023'!J:J,'[226]BG 2023'!K:K,'Clasificacion Balance '!D1660),0)</f>
        <v>0</v>
      </c>
      <c r="J1660" s="412"/>
    </row>
    <row r="1661" spans="4:10">
      <c r="D1661" s="401">
        <v>230101220020101</v>
      </c>
      <c r="E1661" s="396">
        <f t="shared" si="32"/>
        <v>1</v>
      </c>
      <c r="F1661" s="397" t="s">
        <v>1465</v>
      </c>
      <c r="G1661" s="402" t="s">
        <v>2346</v>
      </c>
      <c r="H1661" s="403">
        <f>IF(F1661="S",SUMIFS('BG 2024'!G:G,'BG 2024'!B:B,'Clasificacion Balance '!D1661),0)</f>
        <v>0</v>
      </c>
      <c r="I1661" s="403" t="e">
        <f>IF(F1661="S",SUMIFS('[226]BG 2023'!J:J,'[226]BG 2023'!K:K,'Clasificacion Balance '!D1661),0)</f>
        <v>#VALUE!</v>
      </c>
      <c r="J1661" s="412"/>
    </row>
    <row r="1662" spans="4:10">
      <c r="D1662" s="401">
        <v>230101220020199</v>
      </c>
      <c r="E1662" s="396">
        <f t="shared" si="32"/>
        <v>1</v>
      </c>
      <c r="F1662" s="397" t="s">
        <v>1465</v>
      </c>
      <c r="G1662" s="402" t="s">
        <v>2347</v>
      </c>
      <c r="H1662" s="403">
        <f>IF(F1662="S",SUMIFS('BG 2024'!G:G,'BG 2024'!B:B,'Clasificacion Balance '!D1662),0)</f>
        <v>0</v>
      </c>
      <c r="I1662" s="403" t="e">
        <f>IF(F1662="S",SUMIFS('[226]BG 2023'!J:J,'[226]BG 2023'!K:K,'Clasificacion Balance '!D1662),0)</f>
        <v>#VALUE!</v>
      </c>
      <c r="J1662" s="412"/>
    </row>
    <row r="1663" spans="4:10">
      <c r="D1663" s="401">
        <v>23010124</v>
      </c>
      <c r="E1663" s="396">
        <f t="shared" si="32"/>
        <v>1</v>
      </c>
      <c r="F1663" s="397" t="s">
        <v>1461</v>
      </c>
      <c r="G1663" s="402" t="s">
        <v>2349</v>
      </c>
      <c r="H1663" s="403">
        <f>IF(F1663="S",SUMIFS('BG 2024'!G:G,'BG 2024'!B:B,'Clasificacion Balance '!D1663),0)</f>
        <v>0</v>
      </c>
      <c r="I1663" s="403">
        <f>IF(F1663="S",SUMIFS('[226]BG 2023'!J:J,'[226]BG 2023'!K:K,'Clasificacion Balance '!D1663),0)</f>
        <v>0</v>
      </c>
      <c r="J1663" s="412"/>
    </row>
    <row r="1664" spans="4:10">
      <c r="D1664" s="401">
        <v>23010124001</v>
      </c>
      <c r="E1664" s="396">
        <f t="shared" si="32"/>
        <v>1</v>
      </c>
      <c r="F1664" s="397" t="s">
        <v>1461</v>
      </c>
      <c r="G1664" s="402" t="s">
        <v>2342</v>
      </c>
      <c r="H1664" s="403">
        <f>IF(F1664="S",SUMIFS('BG 2024'!G:G,'BG 2024'!B:B,'Clasificacion Balance '!D1664),0)</f>
        <v>0</v>
      </c>
      <c r="I1664" s="403">
        <f>IF(F1664="S",SUMIFS('[226]BG 2023'!J:J,'[226]BG 2023'!K:K,'Clasificacion Balance '!D1664),0)</f>
        <v>0</v>
      </c>
      <c r="J1664" s="412"/>
    </row>
    <row r="1665" spans="4:10">
      <c r="D1665" s="401">
        <v>2301012400101</v>
      </c>
      <c r="E1665" s="396">
        <f t="shared" si="32"/>
        <v>1</v>
      </c>
      <c r="F1665" s="397" t="s">
        <v>1461</v>
      </c>
      <c r="G1665" s="402" t="s">
        <v>2342</v>
      </c>
      <c r="H1665" s="403">
        <f>IF(F1665="S",SUMIFS('BG 2024'!G:G,'BG 2024'!B:B,'Clasificacion Balance '!D1665),0)</f>
        <v>0</v>
      </c>
      <c r="I1665" s="403">
        <f>IF(F1665="S",SUMIFS('[226]BG 2023'!J:J,'[226]BG 2023'!K:K,'Clasificacion Balance '!D1665),0)</f>
        <v>0</v>
      </c>
      <c r="J1665" s="412"/>
    </row>
    <row r="1666" spans="4:10">
      <c r="D1666" s="401">
        <v>230101240010101</v>
      </c>
      <c r="E1666" s="396">
        <f t="shared" si="32"/>
        <v>1</v>
      </c>
      <c r="F1666" s="397" t="s">
        <v>1465</v>
      </c>
      <c r="G1666" s="402" t="s">
        <v>2343</v>
      </c>
      <c r="H1666" s="403">
        <f>IF(F1666="S",SUMIFS('BG 2024'!G:G,'BG 2024'!B:B,'Clasificacion Balance '!D1666),0)</f>
        <v>0</v>
      </c>
      <c r="I1666" s="403" t="e">
        <f>IF(F1666="S",SUMIFS('[226]BG 2023'!J:J,'[226]BG 2023'!K:K,'Clasificacion Balance '!D1666),0)</f>
        <v>#VALUE!</v>
      </c>
      <c r="J1666" s="412"/>
    </row>
    <row r="1667" spans="4:10">
      <c r="D1667" s="401">
        <v>230101240010199</v>
      </c>
      <c r="E1667" s="396">
        <f t="shared" si="32"/>
        <v>1</v>
      </c>
      <c r="F1667" s="397" t="s">
        <v>1465</v>
      </c>
      <c r="G1667" s="402" t="s">
        <v>2344</v>
      </c>
      <c r="H1667" s="403">
        <f>IF(F1667="S",SUMIFS('BG 2024'!G:G,'BG 2024'!B:B,'Clasificacion Balance '!D1667),0)</f>
        <v>0</v>
      </c>
      <c r="I1667" s="403" t="e">
        <f>IF(F1667="S",SUMIFS('[226]BG 2023'!J:J,'[226]BG 2023'!K:K,'Clasificacion Balance '!D1667),0)</f>
        <v>#VALUE!</v>
      </c>
      <c r="J1667" s="412"/>
    </row>
    <row r="1668" spans="4:10">
      <c r="D1668" s="401">
        <v>23010124002</v>
      </c>
      <c r="E1668" s="396">
        <f t="shared" si="32"/>
        <v>1</v>
      </c>
      <c r="F1668" s="397" t="s">
        <v>1461</v>
      </c>
      <c r="G1668" s="402" t="s">
        <v>2345</v>
      </c>
      <c r="H1668" s="403">
        <f>IF(F1668="S",SUMIFS('BG 2024'!G:G,'BG 2024'!B:B,'Clasificacion Balance '!D1668),0)</f>
        <v>0</v>
      </c>
      <c r="I1668" s="403">
        <f>IF(F1668="S",SUMIFS('[226]BG 2023'!J:J,'[226]BG 2023'!K:K,'Clasificacion Balance '!D1668),0)</f>
        <v>0</v>
      </c>
      <c r="J1668" s="412"/>
    </row>
    <row r="1669" spans="4:10">
      <c r="D1669" s="401">
        <v>2301012400201</v>
      </c>
      <c r="E1669" s="396">
        <f t="shared" si="32"/>
        <v>1</v>
      </c>
      <c r="F1669" s="397" t="s">
        <v>1461</v>
      </c>
      <c r="G1669" s="402" t="s">
        <v>2345</v>
      </c>
      <c r="H1669" s="403">
        <f>IF(F1669="S",SUMIFS('BG 2024'!G:G,'BG 2024'!B:B,'Clasificacion Balance '!D1669),0)</f>
        <v>0</v>
      </c>
      <c r="I1669" s="403">
        <f>IF(F1669="S",SUMIFS('[226]BG 2023'!J:J,'[226]BG 2023'!K:K,'Clasificacion Balance '!D1669),0)</f>
        <v>0</v>
      </c>
      <c r="J1669" s="412"/>
    </row>
    <row r="1670" spans="4:10">
      <c r="D1670" s="401">
        <v>230101240020101</v>
      </c>
      <c r="E1670" s="396">
        <f t="shared" si="32"/>
        <v>1</v>
      </c>
      <c r="F1670" s="397" t="s">
        <v>1465</v>
      </c>
      <c r="G1670" s="402" t="s">
        <v>2346</v>
      </c>
      <c r="H1670" s="403">
        <f>IF(F1670="S",SUMIFS('BG 2024'!G:G,'BG 2024'!B:B,'Clasificacion Balance '!D1670),0)</f>
        <v>0</v>
      </c>
      <c r="I1670" s="403" t="e">
        <f>IF(F1670="S",SUMIFS('[226]BG 2023'!J:J,'[226]BG 2023'!K:K,'Clasificacion Balance '!D1670),0)</f>
        <v>#VALUE!</v>
      </c>
      <c r="J1670" s="412"/>
    </row>
    <row r="1671" spans="4:10">
      <c r="D1671" s="401">
        <v>230101240020199</v>
      </c>
      <c r="E1671" s="396">
        <f t="shared" si="32"/>
        <v>1</v>
      </c>
      <c r="F1671" s="397" t="s">
        <v>1465</v>
      </c>
      <c r="G1671" s="402" t="s">
        <v>2347</v>
      </c>
      <c r="H1671" s="403">
        <f>IF(F1671="S",SUMIFS('BG 2024'!G:G,'BG 2024'!B:B,'Clasificacion Balance '!D1671),0)</f>
        <v>0</v>
      </c>
      <c r="I1671" s="403" t="e">
        <f>IF(F1671="S",SUMIFS('[226]BG 2023'!J:J,'[226]BG 2023'!K:K,'Clasificacion Balance '!D1671),0)</f>
        <v>#VALUE!</v>
      </c>
      <c r="J1671" s="412"/>
    </row>
    <row r="1672" spans="4:10">
      <c r="D1672" s="401">
        <v>23080</v>
      </c>
      <c r="E1672" s="396">
        <f t="shared" si="32"/>
        <v>1</v>
      </c>
      <c r="F1672" s="397" t="s">
        <v>1461</v>
      </c>
      <c r="G1672" s="402" t="s">
        <v>1045</v>
      </c>
      <c r="H1672" s="403">
        <f>IF(F1672="S",SUMIFS('BG 2024'!G:G,'BG 2024'!B:B,'Clasificacion Balance '!D1672),0)</f>
        <v>0</v>
      </c>
      <c r="I1672" s="403">
        <f>IF(F1672="S",SUMIFS('[226]BG 2023'!J:J,'[226]BG 2023'!K:K,'Clasificacion Balance '!D1672),0)</f>
        <v>0</v>
      </c>
      <c r="J1672" s="412"/>
    </row>
    <row r="1673" spans="4:10">
      <c r="D1673" s="401">
        <v>23080126</v>
      </c>
      <c r="E1673" s="396">
        <f t="shared" si="32"/>
        <v>1</v>
      </c>
      <c r="F1673" s="397" t="s">
        <v>1461</v>
      </c>
      <c r="G1673" s="402" t="s">
        <v>1046</v>
      </c>
      <c r="H1673" s="403">
        <f>IF(F1673="S",SUMIFS('BG 2024'!G:G,'BG 2024'!B:B,'Clasificacion Balance '!D1673),0)</f>
        <v>0</v>
      </c>
      <c r="I1673" s="403">
        <f>IF(F1673="S",SUMIFS('[226]BG 2023'!J:J,'[226]BG 2023'!K:K,'Clasificacion Balance '!D1673),0)</f>
        <v>0</v>
      </c>
      <c r="J1673" s="412"/>
    </row>
    <row r="1674" spans="4:10">
      <c r="D1674" s="401">
        <v>23080126001</v>
      </c>
      <c r="E1674" s="396">
        <f t="shared" si="32"/>
        <v>1</v>
      </c>
      <c r="F1674" s="397" t="s">
        <v>1461</v>
      </c>
      <c r="G1674" s="402" t="s">
        <v>1047</v>
      </c>
      <c r="H1674" s="403">
        <f>IF(F1674="S",SUMIFS('BG 2024'!G:G,'BG 2024'!B:B,'Clasificacion Balance '!D1674),0)</f>
        <v>0</v>
      </c>
      <c r="I1674" s="403">
        <f>IF(F1674="S",SUMIFS('[226]BG 2023'!J:J,'[226]BG 2023'!K:K,'Clasificacion Balance '!D1674),0)</f>
        <v>0</v>
      </c>
      <c r="J1674" s="412"/>
    </row>
    <row r="1675" spans="4:10">
      <c r="D1675" s="401">
        <v>2308012600101</v>
      </c>
      <c r="E1675" s="396">
        <f t="shared" si="32"/>
        <v>1</v>
      </c>
      <c r="F1675" s="397" t="s">
        <v>1461</v>
      </c>
      <c r="G1675" s="402" t="s">
        <v>1047</v>
      </c>
      <c r="H1675" s="403">
        <f>IF(F1675="S",SUMIFS('BG 2024'!G:G,'BG 2024'!B:B,'Clasificacion Balance '!D1675),0)</f>
        <v>0</v>
      </c>
      <c r="I1675" s="403">
        <f>IF(F1675="S",SUMIFS('[226]BG 2023'!J:J,'[226]BG 2023'!K:K,'Clasificacion Balance '!D1675),0)</f>
        <v>0</v>
      </c>
      <c r="J1675" s="412"/>
    </row>
    <row r="1676" spans="4:10">
      <c r="D1676" s="401">
        <v>230801260010101</v>
      </c>
      <c r="E1676" s="396">
        <f t="shared" si="32"/>
        <v>1</v>
      </c>
      <c r="F1676" s="397" t="s">
        <v>1465</v>
      </c>
      <c r="G1676" s="402" t="s">
        <v>1048</v>
      </c>
      <c r="H1676" s="403">
        <f>IF(F1676="S",SUMIFS('BG 2024'!G:G,'BG 2024'!B:B,'Clasificacion Balance '!D1676),0)</f>
        <v>-4310191198</v>
      </c>
      <c r="I1676" s="403" t="e">
        <f>IF(F1676="S",SUMIFS('[226]BG 2023'!J:J,'[226]BG 2023'!K:K,'Clasificacion Balance '!D1676),0)</f>
        <v>#VALUE!</v>
      </c>
      <c r="J1676" s="412" t="s">
        <v>198</v>
      </c>
    </row>
    <row r="1677" spans="4:10">
      <c r="D1677" s="401">
        <v>230801260010199</v>
      </c>
      <c r="E1677" s="396">
        <f t="shared" si="32"/>
        <v>1</v>
      </c>
      <c r="F1677" s="397" t="s">
        <v>1465</v>
      </c>
      <c r="G1677" s="402" t="s">
        <v>1049</v>
      </c>
      <c r="H1677" s="403">
        <f>IF(F1677="S",SUMIFS('BG 2024'!G:G,'BG 2024'!B:B,'Clasificacion Balance '!D1677),0)</f>
        <v>-3431208627</v>
      </c>
      <c r="I1677" s="403" t="e">
        <f>IF(F1677="S",SUMIFS('[226]BG 2023'!J:J,'[226]BG 2023'!K:K,'Clasificacion Balance '!D1677),0)</f>
        <v>#VALUE!</v>
      </c>
      <c r="J1677" s="412" t="s">
        <v>198</v>
      </c>
    </row>
    <row r="1678" spans="4:10">
      <c r="D1678" s="401">
        <v>23080126002</v>
      </c>
      <c r="E1678" s="396">
        <f t="shared" si="32"/>
        <v>1</v>
      </c>
      <c r="F1678" s="397" t="s">
        <v>1461</v>
      </c>
      <c r="G1678" s="402" t="s">
        <v>1050</v>
      </c>
      <c r="H1678" s="403">
        <f>IF(F1678="S",SUMIFS('BG 2024'!G:G,'BG 2024'!B:B,'Clasificacion Balance '!D1678),0)</f>
        <v>0</v>
      </c>
      <c r="I1678" s="403">
        <f>IF(F1678="S",SUMIFS('[226]BG 2023'!J:J,'[226]BG 2023'!K:K,'Clasificacion Balance '!D1678),0)</f>
        <v>0</v>
      </c>
      <c r="J1678" s="412"/>
    </row>
    <row r="1679" spans="4:10">
      <c r="D1679" s="401">
        <v>2308012600201</v>
      </c>
      <c r="E1679" s="396">
        <f t="shared" si="32"/>
        <v>1</v>
      </c>
      <c r="F1679" s="397" t="s">
        <v>1461</v>
      </c>
      <c r="G1679" s="402" t="s">
        <v>1050</v>
      </c>
      <c r="H1679" s="403">
        <f>IF(F1679="S",SUMIFS('BG 2024'!G:G,'BG 2024'!B:B,'Clasificacion Balance '!D1679),0)</f>
        <v>0</v>
      </c>
      <c r="I1679" s="403">
        <f>IF(F1679="S",SUMIFS('[226]BG 2023'!J:J,'[226]BG 2023'!K:K,'Clasificacion Balance '!D1679),0)</f>
        <v>0</v>
      </c>
      <c r="J1679" s="412"/>
    </row>
    <row r="1680" spans="4:10">
      <c r="D1680" s="401">
        <v>230801260020101</v>
      </c>
      <c r="E1680" s="396">
        <f t="shared" si="32"/>
        <v>1</v>
      </c>
      <c r="F1680" s="397" t="s">
        <v>1465</v>
      </c>
      <c r="G1680" s="402" t="s">
        <v>1051</v>
      </c>
      <c r="H1680" s="403">
        <f>IF(F1680="S",SUMIFS('BG 2024'!G:G,'BG 2024'!B:B,'Clasificacion Balance '!D1680),0)</f>
        <v>-239014832</v>
      </c>
      <c r="I1680" s="403" t="e">
        <f>IF(F1680="S",SUMIFS('[226]BG 2023'!J:J,'[226]BG 2023'!K:K,'Clasificacion Balance '!D1680),0)</f>
        <v>#VALUE!</v>
      </c>
      <c r="J1680" s="412" t="s">
        <v>198</v>
      </c>
    </row>
    <row r="1681" spans="4:10">
      <c r="D1681" s="401">
        <v>230801260020199</v>
      </c>
      <c r="E1681" s="396">
        <f t="shared" si="32"/>
        <v>1</v>
      </c>
      <c r="F1681" s="397" t="s">
        <v>1465</v>
      </c>
      <c r="G1681" s="402" t="s">
        <v>1052</v>
      </c>
      <c r="H1681" s="403">
        <f>IF(F1681="S",SUMIFS('BG 2024'!G:G,'BG 2024'!B:B,'Clasificacion Balance '!D1681),0)</f>
        <v>-3830646</v>
      </c>
      <c r="I1681" s="403" t="e">
        <f>IF(F1681="S",SUMIFS('[226]BG 2023'!J:J,'[226]BG 2023'!K:K,'Clasificacion Balance '!D1681),0)</f>
        <v>#VALUE!</v>
      </c>
      <c r="J1681" s="412" t="s">
        <v>198</v>
      </c>
    </row>
    <row r="1682" spans="4:10">
      <c r="D1682" s="401">
        <v>23080126003</v>
      </c>
      <c r="E1682" s="396">
        <f t="shared" si="32"/>
        <v>1</v>
      </c>
      <c r="F1682" s="397" t="s">
        <v>1461</v>
      </c>
      <c r="G1682" s="402" t="s">
        <v>1053</v>
      </c>
      <c r="H1682" s="403">
        <f>IF(F1682="S",SUMIFS('BG 2024'!G:G,'BG 2024'!B:B,'Clasificacion Balance '!D1682),0)</f>
        <v>0</v>
      </c>
      <c r="I1682" s="403">
        <f>IF(F1682="S",SUMIFS('[226]BG 2023'!J:J,'[226]BG 2023'!K:K,'Clasificacion Balance '!D1682),0)</f>
        <v>0</v>
      </c>
      <c r="J1682" s="412"/>
    </row>
    <row r="1683" spans="4:10">
      <c r="D1683" s="401">
        <v>2308012600301</v>
      </c>
      <c r="E1683" s="396">
        <f t="shared" si="32"/>
        <v>1</v>
      </c>
      <c r="F1683" s="397" t="s">
        <v>1461</v>
      </c>
      <c r="G1683" s="402" t="s">
        <v>1053</v>
      </c>
      <c r="H1683" s="403">
        <f>IF(F1683="S",SUMIFS('BG 2024'!G:G,'BG 2024'!B:B,'Clasificacion Balance '!D1683),0)</f>
        <v>0</v>
      </c>
      <c r="I1683" s="403">
        <f>IF(F1683="S",SUMIFS('[226]BG 2023'!J:J,'[226]BG 2023'!K:K,'Clasificacion Balance '!D1683),0)</f>
        <v>0</v>
      </c>
      <c r="J1683" s="412"/>
    </row>
    <row r="1684" spans="4:10">
      <c r="D1684" s="401">
        <v>230801260030101</v>
      </c>
      <c r="E1684" s="396">
        <f t="shared" si="32"/>
        <v>1</v>
      </c>
      <c r="F1684" s="397" t="s">
        <v>1465</v>
      </c>
      <c r="G1684" s="402" t="s">
        <v>1054</v>
      </c>
      <c r="H1684" s="403">
        <f>IF(F1684="S",SUMIFS('BG 2024'!G:G,'BG 2024'!B:B,'Clasificacion Balance '!D1684),0)</f>
        <v>-4212356</v>
      </c>
      <c r="I1684" s="403" t="e">
        <f>IF(F1684="S",SUMIFS('[226]BG 2023'!J:J,'[226]BG 2023'!K:K,'Clasificacion Balance '!D1684),0)</f>
        <v>#VALUE!</v>
      </c>
      <c r="J1684" s="412" t="s">
        <v>198</v>
      </c>
    </row>
    <row r="1685" spans="4:10">
      <c r="D1685" s="401">
        <v>230801260030199</v>
      </c>
      <c r="E1685" s="396">
        <f t="shared" si="32"/>
        <v>1</v>
      </c>
      <c r="F1685" s="397" t="s">
        <v>1465</v>
      </c>
      <c r="G1685" s="402" t="s">
        <v>1055</v>
      </c>
      <c r="H1685" s="403">
        <f>IF(F1685="S",SUMIFS('BG 2024'!G:G,'BG 2024'!B:B,'Clasificacion Balance '!D1685),0)</f>
        <v>-132351528</v>
      </c>
      <c r="I1685" s="403" t="e">
        <f>IF(F1685="S",SUMIFS('[226]BG 2023'!J:J,'[226]BG 2023'!K:K,'Clasificacion Balance '!D1685),0)</f>
        <v>#VALUE!</v>
      </c>
      <c r="J1685" s="412" t="s">
        <v>198</v>
      </c>
    </row>
    <row r="1686" spans="4:10">
      <c r="D1686" s="401">
        <v>23080126004</v>
      </c>
      <c r="E1686" s="396">
        <f t="shared" si="32"/>
        <v>1</v>
      </c>
      <c r="F1686" s="397" t="s">
        <v>1461</v>
      </c>
      <c r="G1686" s="402" t="s">
        <v>1056</v>
      </c>
      <c r="H1686" s="403">
        <f>IF(F1686="S",SUMIFS('BG 2024'!G:G,'BG 2024'!B:B,'Clasificacion Balance '!D1686),0)</f>
        <v>0</v>
      </c>
      <c r="I1686" s="403">
        <f>IF(F1686="S",SUMIFS('[226]BG 2023'!J:J,'[226]BG 2023'!K:K,'Clasificacion Balance '!D1686),0)</f>
        <v>0</v>
      </c>
      <c r="J1686" s="412"/>
    </row>
    <row r="1687" spans="4:10">
      <c r="D1687" s="401">
        <v>2308012600401</v>
      </c>
      <c r="E1687" s="396">
        <f t="shared" si="32"/>
        <v>1</v>
      </c>
      <c r="F1687" s="397" t="s">
        <v>1461</v>
      </c>
      <c r="G1687" s="402" t="s">
        <v>1056</v>
      </c>
      <c r="H1687" s="403">
        <f>IF(F1687="S",SUMIFS('BG 2024'!G:G,'BG 2024'!B:B,'Clasificacion Balance '!D1687),0)</f>
        <v>0</v>
      </c>
      <c r="I1687" s="403">
        <f>IF(F1687="S",SUMIFS('[226]BG 2023'!J:J,'[226]BG 2023'!K:K,'Clasificacion Balance '!D1687),0)</f>
        <v>0</v>
      </c>
      <c r="J1687" s="412"/>
    </row>
    <row r="1688" spans="4:10">
      <c r="D1688" s="401">
        <v>230801260040101</v>
      </c>
      <c r="E1688" s="396">
        <f t="shared" si="32"/>
        <v>1</v>
      </c>
      <c r="F1688" s="397" t="s">
        <v>1465</v>
      </c>
      <c r="G1688" s="402" t="s">
        <v>1057</v>
      </c>
      <c r="H1688" s="403">
        <f>IF(F1688="S",SUMIFS('BG 2024'!G:G,'BG 2024'!B:B,'Clasificacion Balance '!D1688),0)</f>
        <v>-117136071</v>
      </c>
      <c r="I1688" s="403" t="e">
        <f>IF(F1688="S",SUMIFS('[226]BG 2023'!J:J,'[226]BG 2023'!K:K,'Clasificacion Balance '!D1688),0)</f>
        <v>#VALUE!</v>
      </c>
      <c r="J1688" s="412" t="s">
        <v>198</v>
      </c>
    </row>
    <row r="1689" spans="4:10">
      <c r="D1689" s="401">
        <v>230801260040199</v>
      </c>
      <c r="E1689" s="396">
        <f t="shared" si="32"/>
        <v>1</v>
      </c>
      <c r="F1689" s="397" t="s">
        <v>1465</v>
      </c>
      <c r="G1689" s="402" t="s">
        <v>1058</v>
      </c>
      <c r="H1689" s="403">
        <f>IF(F1689="S",SUMIFS('BG 2024'!G:G,'BG 2024'!B:B,'Clasificacion Balance '!D1689),0)</f>
        <v>-316468517</v>
      </c>
      <c r="I1689" s="403" t="e">
        <f>IF(F1689="S",SUMIFS('[226]BG 2023'!J:J,'[226]BG 2023'!K:K,'Clasificacion Balance '!D1689),0)</f>
        <v>#VALUE!</v>
      </c>
      <c r="J1689" s="412" t="s">
        <v>198</v>
      </c>
    </row>
    <row r="1690" spans="4:10">
      <c r="D1690" s="401">
        <v>23080126005</v>
      </c>
      <c r="E1690" s="396">
        <f t="shared" si="32"/>
        <v>1</v>
      </c>
      <c r="F1690" s="397" t="s">
        <v>1461</v>
      </c>
      <c r="G1690" s="402" t="s">
        <v>2350</v>
      </c>
      <c r="H1690" s="403">
        <f>IF(F1690="S",SUMIFS('BG 2024'!G:G,'BG 2024'!B:B,'Clasificacion Balance '!D1690),0)</f>
        <v>0</v>
      </c>
      <c r="I1690" s="403">
        <f>IF(F1690="S",SUMIFS('[226]BG 2023'!J:J,'[226]BG 2023'!K:K,'Clasificacion Balance '!D1690),0)</f>
        <v>0</v>
      </c>
      <c r="J1690" s="412"/>
    </row>
    <row r="1691" spans="4:10">
      <c r="D1691" s="401">
        <v>2308012600501</v>
      </c>
      <c r="E1691" s="396">
        <f t="shared" si="32"/>
        <v>1</v>
      </c>
      <c r="F1691" s="397" t="s">
        <v>1461</v>
      </c>
      <c r="G1691" s="402" t="s">
        <v>2350</v>
      </c>
      <c r="H1691" s="403">
        <f>IF(F1691="S",SUMIFS('BG 2024'!G:G,'BG 2024'!B:B,'Clasificacion Balance '!D1691),0)</f>
        <v>0</v>
      </c>
      <c r="I1691" s="403">
        <f>IF(F1691="S",SUMIFS('[226]BG 2023'!J:J,'[226]BG 2023'!K:K,'Clasificacion Balance '!D1691),0)</f>
        <v>0</v>
      </c>
      <c r="J1691" s="412"/>
    </row>
    <row r="1692" spans="4:10">
      <c r="D1692" s="401">
        <v>230801260050101</v>
      </c>
      <c r="E1692" s="396">
        <f t="shared" si="32"/>
        <v>1</v>
      </c>
      <c r="F1692" s="397" t="s">
        <v>1465</v>
      </c>
      <c r="G1692" s="402" t="s">
        <v>2351</v>
      </c>
      <c r="H1692" s="403">
        <f>IF(F1692="S",SUMIFS('BG 2024'!G:G,'BG 2024'!B:B,'Clasificacion Balance '!D1692),0)</f>
        <v>0</v>
      </c>
      <c r="I1692" s="403" t="e">
        <f>IF(F1692="S",SUMIFS('[226]BG 2023'!J:J,'[226]BG 2023'!K:K,'Clasificacion Balance '!D1692),0)</f>
        <v>#VALUE!</v>
      </c>
      <c r="J1692" s="412"/>
    </row>
    <row r="1693" spans="4:10">
      <c r="D1693" s="401">
        <v>230801260050199</v>
      </c>
      <c r="E1693" s="396">
        <f t="shared" si="32"/>
        <v>1</v>
      </c>
      <c r="F1693" s="397" t="s">
        <v>1465</v>
      </c>
      <c r="G1693" s="402" t="s">
        <v>2352</v>
      </c>
      <c r="H1693" s="403">
        <f>IF(F1693="S",SUMIFS('BG 2024'!G:G,'BG 2024'!B:B,'Clasificacion Balance '!D1693),0)</f>
        <v>0</v>
      </c>
      <c r="I1693" s="403" t="e">
        <f>IF(F1693="S",SUMIFS('[226]BG 2023'!J:J,'[226]BG 2023'!K:K,'Clasificacion Balance '!D1693),0)</f>
        <v>#VALUE!</v>
      </c>
      <c r="J1693" s="412"/>
    </row>
    <row r="1694" spans="4:10">
      <c r="D1694" s="401">
        <v>23080126006</v>
      </c>
      <c r="E1694" s="396">
        <f t="shared" si="32"/>
        <v>1</v>
      </c>
      <c r="F1694" s="397" t="s">
        <v>1461</v>
      </c>
      <c r="G1694" s="402" t="s">
        <v>2353</v>
      </c>
      <c r="H1694" s="403">
        <f>IF(F1694="S",SUMIFS('BG 2024'!G:G,'BG 2024'!B:B,'Clasificacion Balance '!D1694),0)</f>
        <v>0</v>
      </c>
      <c r="I1694" s="403">
        <f>IF(F1694="S",SUMIFS('[226]BG 2023'!J:J,'[226]BG 2023'!K:K,'Clasificacion Balance '!D1694),0)</f>
        <v>0</v>
      </c>
      <c r="J1694" s="412"/>
    </row>
    <row r="1695" spans="4:10">
      <c r="D1695" s="401">
        <v>2308012600601</v>
      </c>
      <c r="E1695" s="396">
        <f t="shared" si="32"/>
        <v>1</v>
      </c>
      <c r="F1695" s="397" t="s">
        <v>1461</v>
      </c>
      <c r="G1695" s="402" t="s">
        <v>2353</v>
      </c>
      <c r="H1695" s="403">
        <f>IF(F1695="S",SUMIFS('BG 2024'!G:G,'BG 2024'!B:B,'Clasificacion Balance '!D1695),0)</f>
        <v>0</v>
      </c>
      <c r="I1695" s="403">
        <f>IF(F1695="S",SUMIFS('[226]BG 2023'!J:J,'[226]BG 2023'!K:K,'Clasificacion Balance '!D1695),0)</f>
        <v>0</v>
      </c>
      <c r="J1695" s="412"/>
    </row>
    <row r="1696" spans="4:10">
      <c r="D1696" s="401">
        <v>230801260060101</v>
      </c>
      <c r="E1696" s="396">
        <f t="shared" si="32"/>
        <v>1</v>
      </c>
      <c r="F1696" s="397" t="s">
        <v>1465</v>
      </c>
      <c r="G1696" s="402" t="s">
        <v>2354</v>
      </c>
      <c r="H1696" s="403">
        <f>IF(F1696="S",SUMIFS('BG 2024'!G:G,'BG 2024'!B:B,'Clasificacion Balance '!D1696),0)</f>
        <v>0</v>
      </c>
      <c r="I1696" s="403" t="e">
        <f>IF(F1696="S",SUMIFS('[226]BG 2023'!J:J,'[226]BG 2023'!K:K,'Clasificacion Balance '!D1696),0)</f>
        <v>#VALUE!</v>
      </c>
      <c r="J1696" s="412"/>
    </row>
    <row r="1697" spans="3:10">
      <c r="D1697" s="401">
        <v>230801260060199</v>
      </c>
      <c r="E1697" s="396">
        <f t="shared" si="32"/>
        <v>1</v>
      </c>
      <c r="F1697" s="397" t="s">
        <v>1465</v>
      </c>
      <c r="G1697" s="402" t="s">
        <v>2355</v>
      </c>
      <c r="H1697" s="403">
        <f>IF(F1697="S",SUMIFS('BG 2024'!G:G,'BG 2024'!B:B,'Clasificacion Balance '!D1697),0)</f>
        <v>0</v>
      </c>
      <c r="I1697" s="403" t="e">
        <f>IF(F1697="S",SUMIFS('[226]BG 2023'!J:J,'[226]BG 2023'!K:K,'Clasificacion Balance '!D1697),0)</f>
        <v>#VALUE!</v>
      </c>
      <c r="J1697" s="412"/>
    </row>
    <row r="1698" spans="3:10">
      <c r="D1698" s="401">
        <v>23080126007</v>
      </c>
      <c r="E1698" s="396">
        <f t="shared" si="32"/>
        <v>1</v>
      </c>
      <c r="F1698" s="397" t="s">
        <v>1461</v>
      </c>
      <c r="G1698" s="402" t="s">
        <v>1059</v>
      </c>
      <c r="H1698" s="403">
        <f>IF(F1698="S",SUMIFS('BG 2024'!G:G,'BG 2024'!B:B,'Clasificacion Balance '!D1698),0)</f>
        <v>0</v>
      </c>
      <c r="I1698" s="403">
        <f>IF(F1698="S",SUMIFS('[226]BG 2023'!J:J,'[226]BG 2023'!K:K,'Clasificacion Balance '!D1698),0)</f>
        <v>0</v>
      </c>
      <c r="J1698" s="412"/>
    </row>
    <row r="1699" spans="3:10">
      <c r="D1699" s="401">
        <v>2308012600701</v>
      </c>
      <c r="E1699" s="396">
        <f t="shared" si="32"/>
        <v>1</v>
      </c>
      <c r="F1699" s="397" t="s">
        <v>1461</v>
      </c>
      <c r="G1699" s="402" t="s">
        <v>1059</v>
      </c>
      <c r="H1699" s="403">
        <f>IF(F1699="S",SUMIFS('BG 2024'!G:G,'BG 2024'!B:B,'Clasificacion Balance '!D1699),0)</f>
        <v>0</v>
      </c>
      <c r="I1699" s="403">
        <f>IF(F1699="S",SUMIFS('[226]BG 2023'!J:J,'[226]BG 2023'!K:K,'Clasificacion Balance '!D1699),0)</f>
        <v>0</v>
      </c>
      <c r="J1699" s="412"/>
    </row>
    <row r="1700" spans="3:10">
      <c r="D1700" s="401">
        <v>230801260070101</v>
      </c>
      <c r="E1700" s="396">
        <f t="shared" si="32"/>
        <v>1</v>
      </c>
      <c r="F1700" s="397" t="s">
        <v>1465</v>
      </c>
      <c r="G1700" s="402" t="s">
        <v>2356</v>
      </c>
      <c r="H1700" s="403">
        <f>IF(F1700="S",SUMIFS('BG 2024'!G:G,'BG 2024'!B:B,'Clasificacion Balance '!D1700),0)</f>
        <v>0</v>
      </c>
      <c r="I1700" s="403" t="e">
        <f>IF(F1700="S",SUMIFS('[226]BG 2023'!J:J,'[226]BG 2023'!K:K,'Clasificacion Balance '!D1700),0)</f>
        <v>#VALUE!</v>
      </c>
      <c r="J1700" s="412"/>
    </row>
    <row r="1701" spans="3:10">
      <c r="D1701" s="401">
        <v>230801260070199</v>
      </c>
      <c r="E1701" s="396">
        <f t="shared" si="32"/>
        <v>1</v>
      </c>
      <c r="F1701" s="397" t="s">
        <v>1465</v>
      </c>
      <c r="G1701" s="402" t="s">
        <v>1060</v>
      </c>
      <c r="H1701" s="403">
        <f>IF(F1701="S",SUMIFS('BG 2024'!G:G,'BG 2024'!B:B,'Clasificacion Balance '!D1701),0)</f>
        <v>-66720279</v>
      </c>
      <c r="I1701" s="403" t="e">
        <f>IF(F1701="S",SUMIFS('[226]BG 2023'!J:J,'[226]BG 2023'!K:K,'Clasificacion Balance '!D1701),0)</f>
        <v>#VALUE!</v>
      </c>
      <c r="J1701" s="412" t="s">
        <v>198</v>
      </c>
    </row>
    <row r="1702" spans="3:10">
      <c r="C1702" s="404" t="s">
        <v>2273</v>
      </c>
      <c r="D1702" s="401">
        <v>23080126901</v>
      </c>
      <c r="E1702" s="396">
        <f t="shared" si="32"/>
        <v>1</v>
      </c>
      <c r="F1702" s="397" t="s">
        <v>1461</v>
      </c>
      <c r="G1702" s="402" t="s">
        <v>1061</v>
      </c>
      <c r="H1702" s="403">
        <f>IF(F1702="S",SUMIFS('BG 2024'!G:G,'BG 2024'!B:B,'Clasificacion Balance '!D1702),0)</f>
        <v>0</v>
      </c>
      <c r="I1702" s="403">
        <f>IF(F1702="S",SUMIFS('[226]BG 2023'!J:J,'[226]BG 2023'!K:K,'Clasificacion Balance '!D1702),0)</f>
        <v>0</v>
      </c>
      <c r="J1702" s="412"/>
    </row>
    <row r="1703" spans="3:10">
      <c r="D1703" s="401">
        <v>2308012690101</v>
      </c>
      <c r="E1703" s="396">
        <f t="shared" si="32"/>
        <v>1</v>
      </c>
      <c r="F1703" s="397" t="s">
        <v>1461</v>
      </c>
      <c r="G1703" s="402" t="s">
        <v>1061</v>
      </c>
      <c r="H1703" s="403">
        <f>IF(F1703="S",SUMIFS('BG 2024'!G:G,'BG 2024'!B:B,'Clasificacion Balance '!D1703),0)</f>
        <v>0</v>
      </c>
      <c r="I1703" s="403">
        <f>IF(F1703="S",SUMIFS('[226]BG 2023'!J:J,'[226]BG 2023'!K:K,'Clasificacion Balance '!D1703),0)</f>
        <v>0</v>
      </c>
      <c r="J1703" s="412"/>
    </row>
    <row r="1704" spans="3:10">
      <c r="D1704" s="401">
        <v>230801269010101</v>
      </c>
      <c r="E1704" s="396">
        <f t="shared" si="32"/>
        <v>1</v>
      </c>
      <c r="F1704" s="397" t="s">
        <v>1465</v>
      </c>
      <c r="G1704" s="402" t="s">
        <v>1062</v>
      </c>
      <c r="H1704" s="403">
        <f>IF(F1704="S",SUMIFS('BG 2024'!G:G,'BG 2024'!B:B,'Clasificacion Balance '!D1704),0)</f>
        <v>2314283696</v>
      </c>
      <c r="I1704" s="403" t="e">
        <f>IF(F1704="S",SUMIFS('[226]BG 2023'!J:J,'[226]BG 2023'!K:K,'Clasificacion Balance '!D1704),0)</f>
        <v>#VALUE!</v>
      </c>
      <c r="J1704" s="412" t="s">
        <v>198</v>
      </c>
    </row>
    <row r="1705" spans="3:10">
      <c r="D1705" s="401">
        <v>230801269010199</v>
      </c>
      <c r="E1705" s="396">
        <f t="shared" si="32"/>
        <v>1</v>
      </c>
      <c r="F1705" s="397" t="s">
        <v>1465</v>
      </c>
      <c r="G1705" s="402" t="s">
        <v>1063</v>
      </c>
      <c r="H1705" s="403">
        <f>IF(F1705="S",SUMIFS('BG 2024'!G:G,'BG 2024'!B:B,'Clasificacion Balance '!D1705),0)</f>
        <v>1406332546</v>
      </c>
      <c r="I1705" s="403" t="e">
        <f>IF(F1705="S",SUMIFS('[226]BG 2023'!J:J,'[226]BG 2023'!K:K,'Clasificacion Balance '!D1705),0)</f>
        <v>#VALUE!</v>
      </c>
      <c r="J1705" s="412" t="s">
        <v>198</v>
      </c>
    </row>
    <row r="1706" spans="3:10">
      <c r="D1706" s="401">
        <v>23080126902</v>
      </c>
      <c r="E1706" s="396">
        <f t="shared" si="32"/>
        <v>1</v>
      </c>
      <c r="F1706" s="397" t="s">
        <v>1461</v>
      </c>
      <c r="G1706" s="402" t="s">
        <v>1064</v>
      </c>
      <c r="H1706" s="403">
        <f>IF(F1706="S",SUMIFS('BG 2024'!G:G,'BG 2024'!B:B,'Clasificacion Balance '!D1706),0)</f>
        <v>0</v>
      </c>
      <c r="I1706" s="403">
        <f>IF(F1706="S",SUMIFS('[226]BG 2023'!J:J,'[226]BG 2023'!K:K,'Clasificacion Balance '!D1706),0)</f>
        <v>0</v>
      </c>
      <c r="J1706" s="412"/>
    </row>
    <row r="1707" spans="3:10">
      <c r="D1707" s="401">
        <v>2308012690201</v>
      </c>
      <c r="E1707" s="396">
        <f t="shared" ref="E1707:E1770" si="33">+COUNTIF($D:$D,D1707)</f>
        <v>1</v>
      </c>
      <c r="F1707" s="397" t="s">
        <v>1461</v>
      </c>
      <c r="G1707" s="402" t="s">
        <v>1064</v>
      </c>
      <c r="H1707" s="403">
        <f>IF(F1707="S",SUMIFS('BG 2024'!G:G,'BG 2024'!B:B,'Clasificacion Balance '!D1707),0)</f>
        <v>0</v>
      </c>
      <c r="I1707" s="403">
        <f>IF(F1707="S",SUMIFS('[226]BG 2023'!J:J,'[226]BG 2023'!K:K,'Clasificacion Balance '!D1707),0)</f>
        <v>0</v>
      </c>
      <c r="J1707" s="412"/>
    </row>
    <row r="1708" spans="3:10">
      <c r="D1708" s="401">
        <v>230801269020101</v>
      </c>
      <c r="E1708" s="396">
        <f t="shared" si="33"/>
        <v>1</v>
      </c>
      <c r="F1708" s="397" t="s">
        <v>1465</v>
      </c>
      <c r="G1708" s="402" t="s">
        <v>1065</v>
      </c>
      <c r="H1708" s="403">
        <f>IF(F1708="S",SUMIFS('BG 2024'!G:G,'BG 2024'!B:B,'Clasificacion Balance '!D1708),0)</f>
        <v>58640788</v>
      </c>
      <c r="I1708" s="403" t="e">
        <f>IF(F1708="S",SUMIFS('[226]BG 2023'!J:J,'[226]BG 2023'!K:K,'Clasificacion Balance '!D1708),0)</f>
        <v>#VALUE!</v>
      </c>
      <c r="J1708" s="412" t="s">
        <v>198</v>
      </c>
    </row>
    <row r="1709" spans="3:10">
      <c r="D1709" s="401">
        <v>230801269020199</v>
      </c>
      <c r="E1709" s="396">
        <f t="shared" si="33"/>
        <v>1</v>
      </c>
      <c r="F1709" s="397" t="s">
        <v>1465</v>
      </c>
      <c r="G1709" s="402" t="s">
        <v>1066</v>
      </c>
      <c r="H1709" s="403">
        <f>IF(F1709="S",SUMIFS('BG 2024'!G:G,'BG 2024'!B:B,'Clasificacion Balance '!D1709),0)</f>
        <v>1165848</v>
      </c>
      <c r="I1709" s="403" t="e">
        <f>IF(F1709="S",SUMIFS('[226]BG 2023'!J:J,'[226]BG 2023'!K:K,'Clasificacion Balance '!D1709),0)</f>
        <v>#VALUE!</v>
      </c>
      <c r="J1709" s="412" t="s">
        <v>198</v>
      </c>
    </row>
    <row r="1710" spans="3:10">
      <c r="D1710" s="401">
        <v>23080126903</v>
      </c>
      <c r="E1710" s="396">
        <f t="shared" si="33"/>
        <v>1</v>
      </c>
      <c r="F1710" s="397" t="s">
        <v>1461</v>
      </c>
      <c r="G1710" s="402" t="s">
        <v>1067</v>
      </c>
      <c r="H1710" s="403">
        <f>IF(F1710="S",SUMIFS('BG 2024'!G:G,'BG 2024'!B:B,'Clasificacion Balance '!D1710),0)</f>
        <v>0</v>
      </c>
      <c r="I1710" s="403">
        <f>IF(F1710="S",SUMIFS('[226]BG 2023'!J:J,'[226]BG 2023'!K:K,'Clasificacion Balance '!D1710),0)</f>
        <v>0</v>
      </c>
      <c r="J1710" s="412"/>
    </row>
    <row r="1711" spans="3:10">
      <c r="D1711" s="401">
        <v>2308012690301</v>
      </c>
      <c r="E1711" s="396">
        <f t="shared" si="33"/>
        <v>1</v>
      </c>
      <c r="F1711" s="397" t="s">
        <v>1461</v>
      </c>
      <c r="G1711" s="402" t="s">
        <v>1067</v>
      </c>
      <c r="H1711" s="403">
        <f>IF(F1711="S",SUMIFS('BG 2024'!G:G,'BG 2024'!B:B,'Clasificacion Balance '!D1711),0)</f>
        <v>0</v>
      </c>
      <c r="I1711" s="403">
        <f>IF(F1711="S",SUMIFS('[226]BG 2023'!J:J,'[226]BG 2023'!K:K,'Clasificacion Balance '!D1711),0)</f>
        <v>0</v>
      </c>
      <c r="J1711" s="412"/>
    </row>
    <row r="1712" spans="3:10">
      <c r="D1712" s="401">
        <v>230801269030101</v>
      </c>
      <c r="E1712" s="396">
        <f t="shared" si="33"/>
        <v>1</v>
      </c>
      <c r="F1712" s="397" t="s">
        <v>1465</v>
      </c>
      <c r="G1712" s="402" t="s">
        <v>1068</v>
      </c>
      <c r="H1712" s="403">
        <f>IF(F1712="S",SUMIFS('BG 2024'!G:G,'BG 2024'!B:B,'Clasificacion Balance '!D1712),0)</f>
        <v>505195</v>
      </c>
      <c r="I1712" s="403" t="e">
        <f>IF(F1712="S",SUMIFS('[226]BG 2023'!J:J,'[226]BG 2023'!K:K,'Clasificacion Balance '!D1712),0)</f>
        <v>#VALUE!</v>
      </c>
      <c r="J1712" s="412" t="s">
        <v>198</v>
      </c>
    </row>
    <row r="1713" spans="4:10">
      <c r="D1713" s="401">
        <v>230801269030199</v>
      </c>
      <c r="E1713" s="396">
        <f t="shared" si="33"/>
        <v>1</v>
      </c>
      <c r="F1713" s="397" t="s">
        <v>1465</v>
      </c>
      <c r="G1713" s="402" t="s">
        <v>1069</v>
      </c>
      <c r="H1713" s="403">
        <f>IF(F1713="S",SUMIFS('BG 2024'!G:G,'BG 2024'!B:B,'Clasificacion Balance '!D1713),0)</f>
        <v>78179233</v>
      </c>
      <c r="I1713" s="403" t="e">
        <f>IF(F1713="S",SUMIFS('[226]BG 2023'!J:J,'[226]BG 2023'!K:K,'Clasificacion Balance '!D1713),0)</f>
        <v>#VALUE!</v>
      </c>
      <c r="J1713" s="412" t="s">
        <v>198</v>
      </c>
    </row>
    <row r="1714" spans="4:10">
      <c r="D1714" s="401">
        <v>23080126904</v>
      </c>
      <c r="E1714" s="396">
        <f t="shared" si="33"/>
        <v>1</v>
      </c>
      <c r="F1714" s="397" t="s">
        <v>1461</v>
      </c>
      <c r="G1714" s="402" t="s">
        <v>1070</v>
      </c>
      <c r="H1714" s="403">
        <f>IF(F1714="S",SUMIFS('BG 2024'!G:G,'BG 2024'!B:B,'Clasificacion Balance '!D1714),0)</f>
        <v>0</v>
      </c>
      <c r="I1714" s="403">
        <f>IF(F1714="S",SUMIFS('[226]BG 2023'!J:J,'[226]BG 2023'!K:K,'Clasificacion Balance '!D1714),0)</f>
        <v>0</v>
      </c>
      <c r="J1714" s="412"/>
    </row>
    <row r="1715" spans="4:10">
      <c r="D1715" s="401">
        <v>2308012690401</v>
      </c>
      <c r="E1715" s="396">
        <f t="shared" si="33"/>
        <v>1</v>
      </c>
      <c r="F1715" s="397" t="s">
        <v>1461</v>
      </c>
      <c r="G1715" s="402" t="s">
        <v>1070</v>
      </c>
      <c r="H1715" s="403">
        <f>IF(F1715="S",SUMIFS('BG 2024'!G:G,'BG 2024'!B:B,'Clasificacion Balance '!D1715),0)</f>
        <v>0</v>
      </c>
      <c r="I1715" s="403">
        <f>IF(F1715="S",SUMIFS('[226]BG 2023'!J:J,'[226]BG 2023'!K:K,'Clasificacion Balance '!D1715),0)</f>
        <v>0</v>
      </c>
      <c r="J1715" s="412"/>
    </row>
    <row r="1716" spans="4:10">
      <c r="D1716" s="401">
        <v>230801269040101</v>
      </c>
      <c r="E1716" s="396">
        <f t="shared" si="33"/>
        <v>1</v>
      </c>
      <c r="F1716" s="397" t="s">
        <v>1465</v>
      </c>
      <c r="G1716" s="402" t="s">
        <v>1071</v>
      </c>
      <c r="H1716" s="403">
        <f>IF(F1716="S",SUMIFS('BG 2024'!G:G,'BG 2024'!B:B,'Clasificacion Balance '!D1716),0)</f>
        <v>34148522</v>
      </c>
      <c r="I1716" s="403" t="e">
        <f>IF(F1716="S",SUMIFS('[226]BG 2023'!J:J,'[226]BG 2023'!K:K,'Clasificacion Balance '!D1716),0)</f>
        <v>#VALUE!</v>
      </c>
      <c r="J1716" s="412" t="s">
        <v>198</v>
      </c>
    </row>
    <row r="1717" spans="4:10">
      <c r="D1717" s="401">
        <v>230801269040199</v>
      </c>
      <c r="E1717" s="396">
        <f t="shared" si="33"/>
        <v>1</v>
      </c>
      <c r="F1717" s="397" t="s">
        <v>1465</v>
      </c>
      <c r="G1717" s="402" t="s">
        <v>1072</v>
      </c>
      <c r="H1717" s="403">
        <f>IF(F1717="S",SUMIFS('BG 2024'!G:G,'BG 2024'!B:B,'Clasificacion Balance '!D1717),0)</f>
        <v>91727270</v>
      </c>
      <c r="I1717" s="403" t="e">
        <f>IF(F1717="S",SUMIFS('[226]BG 2023'!J:J,'[226]BG 2023'!K:K,'Clasificacion Balance '!D1717),0)</f>
        <v>#VALUE!</v>
      </c>
      <c r="J1717" s="412" t="s">
        <v>198</v>
      </c>
    </row>
    <row r="1718" spans="4:10">
      <c r="D1718" s="401">
        <v>23080126905</v>
      </c>
      <c r="E1718" s="396">
        <f t="shared" si="33"/>
        <v>1</v>
      </c>
      <c r="F1718" s="397" t="s">
        <v>1461</v>
      </c>
      <c r="G1718" s="402" t="s">
        <v>2357</v>
      </c>
      <c r="H1718" s="403">
        <f>IF(F1718="S",SUMIFS('BG 2024'!G:G,'BG 2024'!B:B,'Clasificacion Balance '!D1718),0)</f>
        <v>0</v>
      </c>
      <c r="I1718" s="403">
        <f>IF(F1718="S",SUMIFS('[226]BG 2023'!J:J,'[226]BG 2023'!K:K,'Clasificacion Balance '!D1718),0)</f>
        <v>0</v>
      </c>
      <c r="J1718" s="412"/>
    </row>
    <row r="1719" spans="4:10">
      <c r="D1719" s="401">
        <v>2308012690501</v>
      </c>
      <c r="E1719" s="396">
        <f t="shared" si="33"/>
        <v>1</v>
      </c>
      <c r="F1719" s="397" t="s">
        <v>1461</v>
      </c>
      <c r="G1719" s="402" t="s">
        <v>2357</v>
      </c>
      <c r="H1719" s="403">
        <f>IF(F1719="S",SUMIFS('BG 2024'!G:G,'BG 2024'!B:B,'Clasificacion Balance '!D1719),0)</f>
        <v>0</v>
      </c>
      <c r="I1719" s="403">
        <f>IF(F1719="S",SUMIFS('[226]BG 2023'!J:J,'[226]BG 2023'!K:K,'Clasificacion Balance '!D1719),0)</f>
        <v>0</v>
      </c>
      <c r="J1719" s="412"/>
    </row>
    <row r="1720" spans="4:10">
      <c r="D1720" s="401">
        <v>230801269050101</v>
      </c>
      <c r="E1720" s="396">
        <f t="shared" si="33"/>
        <v>1</v>
      </c>
      <c r="F1720" s="397" t="s">
        <v>1465</v>
      </c>
      <c r="G1720" s="402" t="s">
        <v>2358</v>
      </c>
      <c r="H1720" s="403">
        <f>IF(F1720="S",SUMIFS('BG 2024'!G:G,'BG 2024'!B:B,'Clasificacion Balance '!D1720),0)</f>
        <v>0</v>
      </c>
      <c r="I1720" s="403" t="e">
        <f>IF(F1720="S",SUMIFS('[226]BG 2023'!J:J,'[226]BG 2023'!K:K,'Clasificacion Balance '!D1720),0)</f>
        <v>#VALUE!</v>
      </c>
      <c r="J1720" s="412"/>
    </row>
    <row r="1721" spans="4:10">
      <c r="D1721" s="401">
        <v>230801269050199</v>
      </c>
      <c r="E1721" s="396">
        <f t="shared" si="33"/>
        <v>1</v>
      </c>
      <c r="F1721" s="397" t="s">
        <v>1465</v>
      </c>
      <c r="G1721" s="402" t="s">
        <v>2359</v>
      </c>
      <c r="H1721" s="403">
        <f>IF(F1721="S",SUMIFS('BG 2024'!G:G,'BG 2024'!B:B,'Clasificacion Balance '!D1721),0)</f>
        <v>0</v>
      </c>
      <c r="I1721" s="403" t="e">
        <f>IF(F1721="S",SUMIFS('[226]BG 2023'!J:J,'[226]BG 2023'!K:K,'Clasificacion Balance '!D1721),0)</f>
        <v>#VALUE!</v>
      </c>
      <c r="J1721" s="412"/>
    </row>
    <row r="1722" spans="4:10">
      <c r="D1722" s="401">
        <v>23080126906</v>
      </c>
      <c r="E1722" s="396">
        <f t="shared" si="33"/>
        <v>1</v>
      </c>
      <c r="F1722" s="397" t="s">
        <v>1461</v>
      </c>
      <c r="G1722" s="402" t="s">
        <v>2360</v>
      </c>
      <c r="H1722" s="403">
        <f>IF(F1722="S",SUMIFS('BG 2024'!G:G,'BG 2024'!B:B,'Clasificacion Balance '!D1722),0)</f>
        <v>0</v>
      </c>
      <c r="I1722" s="403">
        <f>IF(F1722="S",SUMIFS('[226]BG 2023'!J:J,'[226]BG 2023'!K:K,'Clasificacion Balance '!D1722),0)</f>
        <v>0</v>
      </c>
      <c r="J1722" s="412"/>
    </row>
    <row r="1723" spans="4:10">
      <c r="D1723" s="401">
        <v>2308012690601</v>
      </c>
      <c r="E1723" s="396">
        <f t="shared" si="33"/>
        <v>1</v>
      </c>
      <c r="F1723" s="397" t="s">
        <v>1461</v>
      </c>
      <c r="G1723" s="402" t="s">
        <v>2360</v>
      </c>
      <c r="H1723" s="403">
        <f>IF(F1723="S",SUMIFS('BG 2024'!G:G,'BG 2024'!B:B,'Clasificacion Balance '!D1723),0)</f>
        <v>0</v>
      </c>
      <c r="I1723" s="403">
        <f>IF(F1723="S",SUMIFS('[226]BG 2023'!J:J,'[226]BG 2023'!K:K,'Clasificacion Balance '!D1723),0)</f>
        <v>0</v>
      </c>
      <c r="J1723" s="412"/>
    </row>
    <row r="1724" spans="4:10">
      <c r="D1724" s="401">
        <v>230801269060101</v>
      </c>
      <c r="E1724" s="396">
        <f t="shared" si="33"/>
        <v>1</v>
      </c>
      <c r="F1724" s="397" t="s">
        <v>1465</v>
      </c>
      <c r="G1724" s="402" t="s">
        <v>2361</v>
      </c>
      <c r="H1724" s="403">
        <f>IF(F1724="S",SUMIFS('BG 2024'!G:G,'BG 2024'!B:B,'Clasificacion Balance '!D1724),0)</f>
        <v>0</v>
      </c>
      <c r="I1724" s="403" t="e">
        <f>IF(F1724="S",SUMIFS('[226]BG 2023'!J:J,'[226]BG 2023'!K:K,'Clasificacion Balance '!D1724),0)</f>
        <v>#VALUE!</v>
      </c>
      <c r="J1724" s="412"/>
    </row>
    <row r="1725" spans="4:10">
      <c r="D1725" s="401">
        <v>230801269060199</v>
      </c>
      <c r="E1725" s="396">
        <f t="shared" si="33"/>
        <v>1</v>
      </c>
      <c r="F1725" s="397" t="s">
        <v>1465</v>
      </c>
      <c r="G1725" s="402" t="s">
        <v>2362</v>
      </c>
      <c r="H1725" s="403">
        <f>IF(F1725="S",SUMIFS('BG 2024'!G:G,'BG 2024'!B:B,'Clasificacion Balance '!D1725),0)</f>
        <v>0</v>
      </c>
      <c r="I1725" s="403" t="e">
        <f>IF(F1725="S",SUMIFS('[226]BG 2023'!J:J,'[226]BG 2023'!K:K,'Clasificacion Balance '!D1725),0)</f>
        <v>#VALUE!</v>
      </c>
      <c r="J1725" s="412"/>
    </row>
    <row r="1726" spans="4:10">
      <c r="D1726" s="401">
        <v>23080126907</v>
      </c>
      <c r="E1726" s="396">
        <f t="shared" si="33"/>
        <v>1</v>
      </c>
      <c r="F1726" s="397" t="s">
        <v>1461</v>
      </c>
      <c r="G1726" s="402" t="s">
        <v>1073</v>
      </c>
      <c r="H1726" s="403">
        <f>IF(F1726="S",SUMIFS('BG 2024'!G:G,'BG 2024'!B:B,'Clasificacion Balance '!D1726),0)</f>
        <v>0</v>
      </c>
      <c r="I1726" s="403">
        <f>IF(F1726="S",SUMIFS('[226]BG 2023'!J:J,'[226]BG 2023'!K:K,'Clasificacion Balance '!D1726),0)</f>
        <v>0</v>
      </c>
      <c r="J1726" s="412"/>
    </row>
    <row r="1727" spans="4:10">
      <c r="D1727" s="401">
        <v>2308012690701</v>
      </c>
      <c r="E1727" s="396">
        <f t="shared" si="33"/>
        <v>1</v>
      </c>
      <c r="F1727" s="397" t="s">
        <v>1461</v>
      </c>
      <c r="G1727" s="402" t="s">
        <v>1073</v>
      </c>
      <c r="H1727" s="403">
        <f>IF(F1727="S",SUMIFS('BG 2024'!G:G,'BG 2024'!B:B,'Clasificacion Balance '!D1727),0)</f>
        <v>0</v>
      </c>
      <c r="I1727" s="403">
        <f>IF(F1727="S",SUMIFS('[226]BG 2023'!J:J,'[226]BG 2023'!K:K,'Clasificacion Balance '!D1727),0)</f>
        <v>0</v>
      </c>
      <c r="J1727" s="412"/>
    </row>
    <row r="1728" spans="4:10">
      <c r="D1728" s="401">
        <v>230801269070101</v>
      </c>
      <c r="E1728" s="396">
        <f t="shared" si="33"/>
        <v>1</v>
      </c>
      <c r="F1728" s="397" t="s">
        <v>1465</v>
      </c>
      <c r="G1728" s="402" t="s">
        <v>2363</v>
      </c>
      <c r="H1728" s="403">
        <f>IF(F1728="S",SUMIFS('BG 2024'!G:G,'BG 2024'!B:B,'Clasificacion Balance '!D1728),0)</f>
        <v>0</v>
      </c>
      <c r="I1728" s="403" t="e">
        <f>IF(F1728="S",SUMIFS('[226]BG 2023'!J:J,'[226]BG 2023'!K:K,'Clasificacion Balance '!D1728),0)</f>
        <v>#VALUE!</v>
      </c>
      <c r="J1728" s="412"/>
    </row>
    <row r="1729" spans="4:10">
      <c r="D1729" s="401">
        <v>230801269070199</v>
      </c>
      <c r="E1729" s="396">
        <f t="shared" si="33"/>
        <v>1</v>
      </c>
      <c r="F1729" s="397" t="s">
        <v>1465</v>
      </c>
      <c r="G1729" s="402" t="s">
        <v>1074</v>
      </c>
      <c r="H1729" s="403">
        <f>IF(F1729="S",SUMIFS('BG 2024'!G:G,'BG 2024'!B:B,'Clasificacion Balance '!D1729),0)</f>
        <v>35597333</v>
      </c>
      <c r="I1729" s="403" t="e">
        <f>IF(F1729="S",SUMIFS('[226]BG 2023'!J:J,'[226]BG 2023'!K:K,'Clasificacion Balance '!D1729),0)</f>
        <v>#VALUE!</v>
      </c>
      <c r="J1729" s="412" t="s">
        <v>198</v>
      </c>
    </row>
    <row r="1730" spans="4:10">
      <c r="D1730" s="401">
        <v>23080128</v>
      </c>
      <c r="E1730" s="396">
        <f t="shared" si="33"/>
        <v>1</v>
      </c>
      <c r="F1730" s="397" t="s">
        <v>1461</v>
      </c>
      <c r="G1730" s="402" t="s">
        <v>2364</v>
      </c>
      <c r="H1730" s="403">
        <f>IF(F1730="S",SUMIFS('BG 2024'!G:G,'BG 2024'!B:B,'Clasificacion Balance '!D1730),0)</f>
        <v>0</v>
      </c>
      <c r="I1730" s="403">
        <f>IF(F1730="S",SUMIFS('[226]BG 2023'!J:J,'[226]BG 2023'!K:K,'Clasificacion Balance '!D1730),0)</f>
        <v>0</v>
      </c>
      <c r="J1730" s="412"/>
    </row>
    <row r="1731" spans="4:10">
      <c r="D1731" s="401">
        <v>23080128001</v>
      </c>
      <c r="E1731" s="396">
        <f t="shared" si="33"/>
        <v>1</v>
      </c>
      <c r="F1731" s="397" t="s">
        <v>1461</v>
      </c>
      <c r="G1731" s="402" t="s">
        <v>2365</v>
      </c>
      <c r="H1731" s="403">
        <f>IF(F1731="S",SUMIFS('BG 2024'!G:G,'BG 2024'!B:B,'Clasificacion Balance '!D1731),0)</f>
        <v>0</v>
      </c>
      <c r="I1731" s="403">
        <f>IF(F1731="S",SUMIFS('[226]BG 2023'!J:J,'[226]BG 2023'!K:K,'Clasificacion Balance '!D1731),0)</f>
        <v>0</v>
      </c>
      <c r="J1731" s="412"/>
    </row>
    <row r="1732" spans="4:10">
      <c r="D1732" s="401">
        <v>2308012800101</v>
      </c>
      <c r="E1732" s="396">
        <f t="shared" si="33"/>
        <v>1</v>
      </c>
      <c r="F1732" s="397" t="s">
        <v>1461</v>
      </c>
      <c r="G1732" s="402" t="s">
        <v>2366</v>
      </c>
      <c r="H1732" s="403">
        <f>IF(F1732="S",SUMIFS('BG 2024'!G:G,'BG 2024'!B:B,'Clasificacion Balance '!D1732),0)</f>
        <v>0</v>
      </c>
      <c r="I1732" s="403">
        <f>IF(F1732="S",SUMIFS('[226]BG 2023'!J:J,'[226]BG 2023'!K:K,'Clasificacion Balance '!D1732),0)</f>
        <v>0</v>
      </c>
      <c r="J1732" s="412"/>
    </row>
    <row r="1733" spans="4:10">
      <c r="D1733" s="401">
        <v>230801280010101</v>
      </c>
      <c r="E1733" s="396">
        <f t="shared" si="33"/>
        <v>1</v>
      </c>
      <c r="F1733" s="397" t="s">
        <v>1465</v>
      </c>
      <c r="G1733" s="402" t="s">
        <v>2367</v>
      </c>
      <c r="H1733" s="403">
        <f>IF(F1733="S",SUMIFS('BG 2024'!G:G,'BG 2024'!B:B,'Clasificacion Balance '!D1733),0)</f>
        <v>0</v>
      </c>
      <c r="I1733" s="403" t="e">
        <f>IF(F1733="S",SUMIFS('[226]BG 2023'!J:J,'[226]BG 2023'!K:K,'Clasificacion Balance '!D1733),0)</f>
        <v>#VALUE!</v>
      </c>
      <c r="J1733" s="412"/>
    </row>
    <row r="1734" spans="4:10">
      <c r="D1734" s="401">
        <v>230801280010199</v>
      </c>
      <c r="E1734" s="396">
        <f t="shared" si="33"/>
        <v>1</v>
      </c>
      <c r="F1734" s="397" t="s">
        <v>1465</v>
      </c>
      <c r="G1734" s="402" t="s">
        <v>2368</v>
      </c>
      <c r="H1734" s="403">
        <f>IF(F1734="S",SUMIFS('BG 2024'!G:G,'BG 2024'!B:B,'Clasificacion Balance '!D1734),0)</f>
        <v>0</v>
      </c>
      <c r="I1734" s="403" t="e">
        <f>IF(F1734="S",SUMIFS('[226]BG 2023'!J:J,'[226]BG 2023'!K:K,'Clasificacion Balance '!D1734),0)</f>
        <v>#VALUE!</v>
      </c>
      <c r="J1734" s="412"/>
    </row>
    <row r="1735" spans="4:10">
      <c r="D1735" s="401">
        <v>23080128002</v>
      </c>
      <c r="E1735" s="396">
        <f t="shared" si="33"/>
        <v>1</v>
      </c>
      <c r="F1735" s="397" t="s">
        <v>1461</v>
      </c>
      <c r="G1735" s="402" t="s">
        <v>2369</v>
      </c>
      <c r="H1735" s="403">
        <f>IF(F1735="S",SUMIFS('BG 2024'!G:G,'BG 2024'!B:B,'Clasificacion Balance '!D1735),0)</f>
        <v>0</v>
      </c>
      <c r="I1735" s="403">
        <f>IF(F1735="S",SUMIFS('[226]BG 2023'!J:J,'[226]BG 2023'!K:K,'Clasificacion Balance '!D1735),0)</f>
        <v>0</v>
      </c>
      <c r="J1735" s="412"/>
    </row>
    <row r="1736" spans="4:10">
      <c r="D1736" s="401">
        <v>2308012800201</v>
      </c>
      <c r="E1736" s="396">
        <f t="shared" si="33"/>
        <v>1</v>
      </c>
      <c r="F1736" s="397" t="s">
        <v>1461</v>
      </c>
      <c r="G1736" s="402" t="s">
        <v>2369</v>
      </c>
      <c r="H1736" s="403">
        <f>IF(F1736="S",SUMIFS('BG 2024'!G:G,'BG 2024'!B:B,'Clasificacion Balance '!D1736),0)</f>
        <v>0</v>
      </c>
      <c r="I1736" s="403">
        <f>IF(F1736="S",SUMIFS('[226]BG 2023'!J:J,'[226]BG 2023'!K:K,'Clasificacion Balance '!D1736),0)</f>
        <v>0</v>
      </c>
      <c r="J1736" s="412"/>
    </row>
    <row r="1737" spans="4:10">
      <c r="D1737" s="401">
        <v>230801280020101</v>
      </c>
      <c r="E1737" s="396">
        <f t="shared" si="33"/>
        <v>1</v>
      </c>
      <c r="F1737" s="397" t="s">
        <v>1465</v>
      </c>
      <c r="G1737" s="402" t="s">
        <v>2370</v>
      </c>
      <c r="H1737" s="403">
        <f>IF(F1737="S",SUMIFS('BG 2024'!G:G,'BG 2024'!B:B,'Clasificacion Balance '!D1737),0)</f>
        <v>0</v>
      </c>
      <c r="I1737" s="403" t="e">
        <f>IF(F1737="S",SUMIFS('[226]BG 2023'!J:J,'[226]BG 2023'!K:K,'Clasificacion Balance '!D1737),0)</f>
        <v>#VALUE!</v>
      </c>
      <c r="J1737" s="412"/>
    </row>
    <row r="1738" spans="4:10">
      <c r="D1738" s="401">
        <v>230801280020199</v>
      </c>
      <c r="E1738" s="396">
        <f t="shared" si="33"/>
        <v>1</v>
      </c>
      <c r="F1738" s="397" t="s">
        <v>1465</v>
      </c>
      <c r="G1738" s="402" t="s">
        <v>2371</v>
      </c>
      <c r="H1738" s="403">
        <f>IF(F1738="S",SUMIFS('BG 2024'!G:G,'BG 2024'!B:B,'Clasificacion Balance '!D1738),0)</f>
        <v>0</v>
      </c>
      <c r="I1738" s="403" t="e">
        <f>IF(F1738="S",SUMIFS('[226]BG 2023'!J:J,'[226]BG 2023'!K:K,'Clasificacion Balance '!D1738),0)</f>
        <v>#VALUE!</v>
      </c>
      <c r="J1738" s="412"/>
    </row>
    <row r="1739" spans="4:10">
      <c r="D1739" s="401">
        <v>23080128003</v>
      </c>
      <c r="E1739" s="396">
        <f t="shared" si="33"/>
        <v>1</v>
      </c>
      <c r="F1739" s="397" t="s">
        <v>1461</v>
      </c>
      <c r="G1739" s="402" t="s">
        <v>2372</v>
      </c>
      <c r="H1739" s="403">
        <f>IF(F1739="S",SUMIFS('BG 2024'!G:G,'BG 2024'!B:B,'Clasificacion Balance '!D1739),0)</f>
        <v>0</v>
      </c>
      <c r="I1739" s="403">
        <f>IF(F1739="S",SUMIFS('[226]BG 2023'!J:J,'[226]BG 2023'!K:K,'Clasificacion Balance '!D1739),0)</f>
        <v>0</v>
      </c>
      <c r="J1739" s="412"/>
    </row>
    <row r="1740" spans="4:10">
      <c r="D1740" s="401">
        <v>2308012800301</v>
      </c>
      <c r="E1740" s="396">
        <f t="shared" si="33"/>
        <v>1</v>
      </c>
      <c r="F1740" s="397" t="s">
        <v>1461</v>
      </c>
      <c r="G1740" s="402" t="s">
        <v>2372</v>
      </c>
      <c r="H1740" s="403">
        <f>IF(F1740="S",SUMIFS('BG 2024'!G:G,'BG 2024'!B:B,'Clasificacion Balance '!D1740),0)</f>
        <v>0</v>
      </c>
      <c r="I1740" s="403">
        <f>IF(F1740="S",SUMIFS('[226]BG 2023'!J:J,'[226]BG 2023'!K:K,'Clasificacion Balance '!D1740),0)</f>
        <v>0</v>
      </c>
      <c r="J1740" s="412"/>
    </row>
    <row r="1741" spans="4:10">
      <c r="D1741" s="401">
        <v>230801280030101</v>
      </c>
      <c r="E1741" s="396">
        <f t="shared" si="33"/>
        <v>1</v>
      </c>
      <c r="F1741" s="397" t="s">
        <v>1465</v>
      </c>
      <c r="G1741" s="402" t="s">
        <v>2373</v>
      </c>
      <c r="H1741" s="403">
        <f>IF(F1741="S",SUMIFS('BG 2024'!G:G,'BG 2024'!B:B,'Clasificacion Balance '!D1741),0)</f>
        <v>0</v>
      </c>
      <c r="I1741" s="403" t="e">
        <f>IF(F1741="S",SUMIFS('[226]BG 2023'!J:J,'[226]BG 2023'!K:K,'Clasificacion Balance '!D1741),0)</f>
        <v>#VALUE!</v>
      </c>
      <c r="J1741" s="412"/>
    </row>
    <row r="1742" spans="4:10">
      <c r="D1742" s="401">
        <v>230801280030199</v>
      </c>
      <c r="E1742" s="396">
        <f t="shared" si="33"/>
        <v>1</v>
      </c>
      <c r="F1742" s="397" t="s">
        <v>1465</v>
      </c>
      <c r="G1742" s="402" t="s">
        <v>2374</v>
      </c>
      <c r="H1742" s="403">
        <f>IF(F1742="S",SUMIFS('BG 2024'!G:G,'BG 2024'!B:B,'Clasificacion Balance '!D1742),0)</f>
        <v>0</v>
      </c>
      <c r="I1742" s="403" t="e">
        <f>IF(F1742="S",SUMIFS('[226]BG 2023'!J:J,'[226]BG 2023'!K:K,'Clasificacion Balance '!D1742),0)</f>
        <v>#VALUE!</v>
      </c>
      <c r="J1742" s="412"/>
    </row>
    <row r="1743" spans="4:10">
      <c r="D1743" s="401">
        <v>23080128004</v>
      </c>
      <c r="E1743" s="396">
        <f t="shared" si="33"/>
        <v>1</v>
      </c>
      <c r="F1743" s="397" t="s">
        <v>1461</v>
      </c>
      <c r="G1743" s="402" t="s">
        <v>2375</v>
      </c>
      <c r="H1743" s="403">
        <f>IF(F1743="S",SUMIFS('BG 2024'!G:G,'BG 2024'!B:B,'Clasificacion Balance '!D1743),0)</f>
        <v>0</v>
      </c>
      <c r="I1743" s="403">
        <f>IF(F1743="S",SUMIFS('[226]BG 2023'!J:J,'[226]BG 2023'!K:K,'Clasificacion Balance '!D1743),0)</f>
        <v>0</v>
      </c>
      <c r="J1743" s="412"/>
    </row>
    <row r="1744" spans="4:10">
      <c r="D1744" s="401">
        <v>2308012800401</v>
      </c>
      <c r="E1744" s="396">
        <f t="shared" si="33"/>
        <v>1</v>
      </c>
      <c r="F1744" s="397" t="s">
        <v>1461</v>
      </c>
      <c r="G1744" s="402" t="s">
        <v>2375</v>
      </c>
      <c r="H1744" s="403">
        <f>IF(F1744="S",SUMIFS('BG 2024'!G:G,'BG 2024'!B:B,'Clasificacion Balance '!D1744),0)</f>
        <v>0</v>
      </c>
      <c r="I1744" s="403">
        <f>IF(F1744="S",SUMIFS('[226]BG 2023'!J:J,'[226]BG 2023'!K:K,'Clasificacion Balance '!D1744),0)</f>
        <v>0</v>
      </c>
      <c r="J1744" s="412"/>
    </row>
    <row r="1745" spans="4:10">
      <c r="D1745" s="401">
        <v>230801280040101</v>
      </c>
      <c r="E1745" s="396">
        <f t="shared" si="33"/>
        <v>1</v>
      </c>
      <c r="F1745" s="397" t="s">
        <v>1465</v>
      </c>
      <c r="G1745" s="402" t="s">
        <v>2376</v>
      </c>
      <c r="H1745" s="403">
        <f>IF(F1745="S",SUMIFS('BG 2024'!G:G,'BG 2024'!B:B,'Clasificacion Balance '!D1745),0)</f>
        <v>0</v>
      </c>
      <c r="I1745" s="403" t="e">
        <f>IF(F1745="S",SUMIFS('[226]BG 2023'!J:J,'[226]BG 2023'!K:K,'Clasificacion Balance '!D1745),0)</f>
        <v>#VALUE!</v>
      </c>
      <c r="J1745" s="412"/>
    </row>
    <row r="1746" spans="4:10">
      <c r="D1746" s="401">
        <v>230801280040199</v>
      </c>
      <c r="E1746" s="396">
        <f t="shared" si="33"/>
        <v>1</v>
      </c>
      <c r="F1746" s="397" t="s">
        <v>1465</v>
      </c>
      <c r="G1746" s="402" t="s">
        <v>2377</v>
      </c>
      <c r="H1746" s="403">
        <f>IF(F1746="S",SUMIFS('BG 2024'!G:G,'BG 2024'!B:B,'Clasificacion Balance '!D1746),0)</f>
        <v>0</v>
      </c>
      <c r="I1746" s="403" t="e">
        <f>IF(F1746="S",SUMIFS('[226]BG 2023'!J:J,'[226]BG 2023'!K:K,'Clasificacion Balance '!D1746),0)</f>
        <v>#VALUE!</v>
      </c>
      <c r="J1746" s="412"/>
    </row>
    <row r="1747" spans="4:10">
      <c r="D1747" s="401">
        <v>23080128901</v>
      </c>
      <c r="E1747" s="396">
        <f t="shared" si="33"/>
        <v>1</v>
      </c>
      <c r="F1747" s="397" t="s">
        <v>1461</v>
      </c>
      <c r="G1747" s="402" t="s">
        <v>2378</v>
      </c>
      <c r="H1747" s="403">
        <f>IF(F1747="S",SUMIFS('BG 2024'!G:G,'BG 2024'!B:B,'Clasificacion Balance '!D1747),0)</f>
        <v>0</v>
      </c>
      <c r="I1747" s="403">
        <f>IF(F1747="S",SUMIFS('[226]BG 2023'!J:J,'[226]BG 2023'!K:K,'Clasificacion Balance '!D1747),0)</f>
        <v>0</v>
      </c>
      <c r="J1747" s="412"/>
    </row>
    <row r="1748" spans="4:10">
      <c r="D1748" s="401">
        <v>2308012890101</v>
      </c>
      <c r="E1748" s="396">
        <f t="shared" si="33"/>
        <v>1</v>
      </c>
      <c r="F1748" s="397" t="s">
        <v>1461</v>
      </c>
      <c r="G1748" s="402" t="s">
        <v>2378</v>
      </c>
      <c r="H1748" s="403">
        <f>IF(F1748="S",SUMIFS('BG 2024'!G:G,'BG 2024'!B:B,'Clasificacion Balance '!D1748),0)</f>
        <v>0</v>
      </c>
      <c r="I1748" s="403">
        <f>IF(F1748="S",SUMIFS('[226]BG 2023'!J:J,'[226]BG 2023'!K:K,'Clasificacion Balance '!D1748),0)</f>
        <v>0</v>
      </c>
      <c r="J1748" s="412"/>
    </row>
    <row r="1749" spans="4:10">
      <c r="D1749" s="401">
        <v>230801289010101</v>
      </c>
      <c r="E1749" s="396">
        <f t="shared" si="33"/>
        <v>1</v>
      </c>
      <c r="F1749" s="397" t="s">
        <v>1465</v>
      </c>
      <c r="G1749" s="402" t="s">
        <v>2379</v>
      </c>
      <c r="H1749" s="403">
        <f>IF(F1749="S",SUMIFS('BG 2024'!G:G,'BG 2024'!B:B,'Clasificacion Balance '!D1749),0)</f>
        <v>0</v>
      </c>
      <c r="I1749" s="403" t="e">
        <f>IF(F1749="S",SUMIFS('[226]BG 2023'!J:J,'[226]BG 2023'!K:K,'Clasificacion Balance '!D1749),0)</f>
        <v>#VALUE!</v>
      </c>
      <c r="J1749" s="412"/>
    </row>
    <row r="1750" spans="4:10">
      <c r="D1750" s="401">
        <v>230801289010199</v>
      </c>
      <c r="E1750" s="396">
        <f t="shared" si="33"/>
        <v>1</v>
      </c>
      <c r="F1750" s="397" t="s">
        <v>1465</v>
      </c>
      <c r="G1750" s="402" t="s">
        <v>2380</v>
      </c>
      <c r="H1750" s="403">
        <f>IF(F1750="S",SUMIFS('BG 2024'!G:G,'BG 2024'!B:B,'Clasificacion Balance '!D1750),0)</f>
        <v>0</v>
      </c>
      <c r="I1750" s="403" t="e">
        <f>IF(F1750="S",SUMIFS('[226]BG 2023'!J:J,'[226]BG 2023'!K:K,'Clasificacion Balance '!D1750),0)</f>
        <v>#VALUE!</v>
      </c>
      <c r="J1750" s="412"/>
    </row>
    <row r="1751" spans="4:10">
      <c r="D1751" s="401">
        <v>23080128902</v>
      </c>
      <c r="E1751" s="396">
        <f t="shared" si="33"/>
        <v>1</v>
      </c>
      <c r="F1751" s="397" t="s">
        <v>1461</v>
      </c>
      <c r="G1751" s="402" t="s">
        <v>2381</v>
      </c>
      <c r="H1751" s="403">
        <f>IF(F1751="S",SUMIFS('BG 2024'!G:G,'BG 2024'!B:B,'Clasificacion Balance '!D1751),0)</f>
        <v>0</v>
      </c>
      <c r="I1751" s="403">
        <f>IF(F1751="S",SUMIFS('[226]BG 2023'!J:J,'[226]BG 2023'!K:K,'Clasificacion Balance '!D1751),0)</f>
        <v>0</v>
      </c>
      <c r="J1751" s="412"/>
    </row>
    <row r="1752" spans="4:10">
      <c r="D1752" s="401">
        <v>2308012890201</v>
      </c>
      <c r="E1752" s="396">
        <f t="shared" si="33"/>
        <v>1</v>
      </c>
      <c r="F1752" s="397" t="s">
        <v>1461</v>
      </c>
      <c r="G1752" s="402" t="s">
        <v>2381</v>
      </c>
      <c r="H1752" s="403">
        <f>IF(F1752="S",SUMIFS('BG 2024'!G:G,'BG 2024'!B:B,'Clasificacion Balance '!D1752),0)</f>
        <v>0</v>
      </c>
      <c r="I1752" s="403">
        <f>IF(F1752="S",SUMIFS('[226]BG 2023'!J:J,'[226]BG 2023'!K:K,'Clasificacion Balance '!D1752),0)</f>
        <v>0</v>
      </c>
      <c r="J1752" s="412"/>
    </row>
    <row r="1753" spans="4:10">
      <c r="D1753" s="401">
        <v>230801289020101</v>
      </c>
      <c r="E1753" s="396">
        <f t="shared" si="33"/>
        <v>1</v>
      </c>
      <c r="F1753" s="397" t="s">
        <v>1465</v>
      </c>
      <c r="G1753" s="402" t="s">
        <v>2382</v>
      </c>
      <c r="H1753" s="403">
        <f>IF(F1753="S",SUMIFS('BG 2024'!G:G,'BG 2024'!B:B,'Clasificacion Balance '!D1753),0)</f>
        <v>0</v>
      </c>
      <c r="I1753" s="403" t="e">
        <f>IF(F1753="S",SUMIFS('[226]BG 2023'!J:J,'[226]BG 2023'!K:K,'Clasificacion Balance '!D1753),0)</f>
        <v>#VALUE!</v>
      </c>
      <c r="J1753" s="412"/>
    </row>
    <row r="1754" spans="4:10">
      <c r="D1754" s="401">
        <v>230801289020199</v>
      </c>
      <c r="E1754" s="396">
        <f t="shared" si="33"/>
        <v>1</v>
      </c>
      <c r="F1754" s="397" t="s">
        <v>1465</v>
      </c>
      <c r="G1754" s="402" t="s">
        <v>2383</v>
      </c>
      <c r="H1754" s="403">
        <f>IF(F1754="S",SUMIFS('BG 2024'!G:G,'BG 2024'!B:B,'Clasificacion Balance '!D1754),0)</f>
        <v>0</v>
      </c>
      <c r="I1754" s="403" t="e">
        <f>IF(F1754="S",SUMIFS('[226]BG 2023'!J:J,'[226]BG 2023'!K:K,'Clasificacion Balance '!D1754),0)</f>
        <v>#VALUE!</v>
      </c>
      <c r="J1754" s="412"/>
    </row>
    <row r="1755" spans="4:10">
      <c r="D1755" s="401">
        <v>23080128903</v>
      </c>
      <c r="E1755" s="396">
        <f t="shared" si="33"/>
        <v>1</v>
      </c>
      <c r="F1755" s="397" t="s">
        <v>1461</v>
      </c>
      <c r="G1755" s="402" t="s">
        <v>2384</v>
      </c>
      <c r="H1755" s="403">
        <f>IF(F1755="S",SUMIFS('BG 2024'!G:G,'BG 2024'!B:B,'Clasificacion Balance '!D1755),0)</f>
        <v>0</v>
      </c>
      <c r="I1755" s="403">
        <f>IF(F1755="S",SUMIFS('[226]BG 2023'!J:J,'[226]BG 2023'!K:K,'Clasificacion Balance '!D1755),0)</f>
        <v>0</v>
      </c>
      <c r="J1755" s="412"/>
    </row>
    <row r="1756" spans="4:10">
      <c r="D1756" s="401">
        <v>2308012890301</v>
      </c>
      <c r="E1756" s="396">
        <f t="shared" si="33"/>
        <v>1</v>
      </c>
      <c r="F1756" s="397" t="s">
        <v>1461</v>
      </c>
      <c r="G1756" s="402" t="s">
        <v>2384</v>
      </c>
      <c r="H1756" s="403">
        <f>IF(F1756="S",SUMIFS('BG 2024'!G:G,'BG 2024'!B:B,'Clasificacion Balance '!D1756),0)</f>
        <v>0</v>
      </c>
      <c r="I1756" s="403">
        <f>IF(F1756="S",SUMIFS('[226]BG 2023'!J:J,'[226]BG 2023'!K:K,'Clasificacion Balance '!D1756),0)</f>
        <v>0</v>
      </c>
      <c r="J1756" s="412"/>
    </row>
    <row r="1757" spans="4:10">
      <c r="D1757" s="401">
        <v>230801289030101</v>
      </c>
      <c r="E1757" s="396">
        <f t="shared" si="33"/>
        <v>1</v>
      </c>
      <c r="F1757" s="397" t="s">
        <v>1465</v>
      </c>
      <c r="G1757" s="402" t="s">
        <v>2385</v>
      </c>
      <c r="H1757" s="403">
        <f>IF(F1757="S",SUMIFS('BG 2024'!G:G,'BG 2024'!B:B,'Clasificacion Balance '!D1757),0)</f>
        <v>0</v>
      </c>
      <c r="I1757" s="403" t="e">
        <f>IF(F1757="S",SUMIFS('[226]BG 2023'!J:J,'[226]BG 2023'!K:K,'Clasificacion Balance '!D1757),0)</f>
        <v>#VALUE!</v>
      </c>
      <c r="J1757" s="412"/>
    </row>
    <row r="1758" spans="4:10">
      <c r="D1758" s="401">
        <v>230801289030199</v>
      </c>
      <c r="E1758" s="396">
        <f t="shared" si="33"/>
        <v>1</v>
      </c>
      <c r="F1758" s="397" t="s">
        <v>1465</v>
      </c>
      <c r="G1758" s="402" t="s">
        <v>2386</v>
      </c>
      <c r="H1758" s="403">
        <f>IF(F1758="S",SUMIFS('BG 2024'!G:G,'BG 2024'!B:B,'Clasificacion Balance '!D1758),0)</f>
        <v>0</v>
      </c>
      <c r="I1758" s="403" t="e">
        <f>IF(F1758="S",SUMIFS('[226]BG 2023'!J:J,'[226]BG 2023'!K:K,'Clasificacion Balance '!D1758),0)</f>
        <v>#VALUE!</v>
      </c>
      <c r="J1758" s="412"/>
    </row>
    <row r="1759" spans="4:10">
      <c r="D1759" s="401">
        <v>23080128904</v>
      </c>
      <c r="E1759" s="396">
        <f t="shared" si="33"/>
        <v>1</v>
      </c>
      <c r="F1759" s="397" t="s">
        <v>1461</v>
      </c>
      <c r="G1759" s="402" t="s">
        <v>2387</v>
      </c>
      <c r="H1759" s="403">
        <f>IF(F1759="S",SUMIFS('BG 2024'!G:G,'BG 2024'!B:B,'Clasificacion Balance '!D1759),0)</f>
        <v>0</v>
      </c>
      <c r="I1759" s="403">
        <f>IF(F1759="S",SUMIFS('[226]BG 2023'!J:J,'[226]BG 2023'!K:K,'Clasificacion Balance '!D1759),0)</f>
        <v>0</v>
      </c>
      <c r="J1759" s="412"/>
    </row>
    <row r="1760" spans="4:10">
      <c r="D1760" s="401">
        <v>2308012890401</v>
      </c>
      <c r="E1760" s="396">
        <f t="shared" si="33"/>
        <v>1</v>
      </c>
      <c r="F1760" s="397" t="s">
        <v>1461</v>
      </c>
      <c r="G1760" s="402" t="s">
        <v>2387</v>
      </c>
      <c r="H1760" s="403">
        <f>IF(F1760="S",SUMIFS('BG 2024'!G:G,'BG 2024'!B:B,'Clasificacion Balance '!D1760),0)</f>
        <v>0</v>
      </c>
      <c r="I1760" s="403">
        <f>IF(F1760="S",SUMIFS('[226]BG 2023'!J:J,'[226]BG 2023'!K:K,'Clasificacion Balance '!D1760),0)</f>
        <v>0</v>
      </c>
      <c r="J1760" s="412"/>
    </row>
    <row r="1761" spans="4:10">
      <c r="D1761" s="401">
        <v>230801289040101</v>
      </c>
      <c r="E1761" s="396">
        <f t="shared" si="33"/>
        <v>1</v>
      </c>
      <c r="F1761" s="397" t="s">
        <v>1465</v>
      </c>
      <c r="G1761" s="402" t="s">
        <v>2388</v>
      </c>
      <c r="H1761" s="403">
        <f>IF(F1761="S",SUMIFS('BG 2024'!G:G,'BG 2024'!B:B,'Clasificacion Balance '!D1761),0)</f>
        <v>0</v>
      </c>
      <c r="I1761" s="403" t="e">
        <f>IF(F1761="S",SUMIFS('[226]BG 2023'!J:J,'[226]BG 2023'!K:K,'Clasificacion Balance '!D1761),0)</f>
        <v>#VALUE!</v>
      </c>
      <c r="J1761" s="412"/>
    </row>
    <row r="1762" spans="4:10">
      <c r="D1762" s="401">
        <v>230801289040199</v>
      </c>
      <c r="E1762" s="396">
        <f t="shared" si="33"/>
        <v>1</v>
      </c>
      <c r="F1762" s="397" t="s">
        <v>1465</v>
      </c>
      <c r="G1762" s="402" t="s">
        <v>2389</v>
      </c>
      <c r="H1762" s="403">
        <f>IF(F1762="S",SUMIFS('BG 2024'!G:G,'BG 2024'!B:B,'Clasificacion Balance '!D1762),0)</f>
        <v>0</v>
      </c>
      <c r="I1762" s="403" t="e">
        <f>IF(F1762="S",SUMIFS('[226]BG 2023'!J:J,'[226]BG 2023'!K:K,'Clasificacion Balance '!D1762),0)</f>
        <v>#VALUE!</v>
      </c>
      <c r="J1762" s="412"/>
    </row>
    <row r="1763" spans="4:10">
      <c r="D1763" s="401">
        <v>23080130</v>
      </c>
      <c r="E1763" s="396">
        <f t="shared" si="33"/>
        <v>1</v>
      </c>
      <c r="F1763" s="397" t="s">
        <v>1461</v>
      </c>
      <c r="G1763" s="402" t="s">
        <v>2390</v>
      </c>
      <c r="H1763" s="403">
        <f>IF(F1763="S",SUMIFS('BG 2024'!G:G,'BG 2024'!B:B,'Clasificacion Balance '!D1763),0)</f>
        <v>0</v>
      </c>
      <c r="I1763" s="403">
        <f>IF(F1763="S",SUMIFS('[226]BG 2023'!J:J,'[226]BG 2023'!K:K,'Clasificacion Balance '!D1763),0)</f>
        <v>0</v>
      </c>
      <c r="J1763" s="412"/>
    </row>
    <row r="1764" spans="4:10">
      <c r="D1764" s="401">
        <v>23080130001</v>
      </c>
      <c r="E1764" s="396">
        <f t="shared" si="33"/>
        <v>1</v>
      </c>
      <c r="F1764" s="397" t="s">
        <v>1461</v>
      </c>
      <c r="G1764" s="402" t="s">
        <v>2391</v>
      </c>
      <c r="H1764" s="403">
        <f>IF(F1764="S",SUMIFS('BG 2024'!G:G,'BG 2024'!B:B,'Clasificacion Balance '!D1764),0)</f>
        <v>0</v>
      </c>
      <c r="I1764" s="403">
        <f>IF(F1764="S",SUMIFS('[226]BG 2023'!J:J,'[226]BG 2023'!K:K,'Clasificacion Balance '!D1764),0)</f>
        <v>0</v>
      </c>
      <c r="J1764" s="412"/>
    </row>
    <row r="1765" spans="4:10">
      <c r="D1765" s="401">
        <v>2308013000101</v>
      </c>
      <c r="E1765" s="396">
        <f t="shared" si="33"/>
        <v>1</v>
      </c>
      <c r="F1765" s="397" t="s">
        <v>1461</v>
      </c>
      <c r="G1765" s="402" t="s">
        <v>2391</v>
      </c>
      <c r="H1765" s="403">
        <f>IF(F1765="S",SUMIFS('BG 2024'!G:G,'BG 2024'!B:B,'Clasificacion Balance '!D1765),0)</f>
        <v>0</v>
      </c>
      <c r="I1765" s="403">
        <f>IF(F1765="S",SUMIFS('[226]BG 2023'!J:J,'[226]BG 2023'!K:K,'Clasificacion Balance '!D1765),0)</f>
        <v>0</v>
      </c>
      <c r="J1765" s="412"/>
    </row>
    <row r="1766" spans="4:10">
      <c r="D1766" s="401">
        <v>230801300010101</v>
      </c>
      <c r="E1766" s="396">
        <f t="shared" si="33"/>
        <v>1</v>
      </c>
      <c r="F1766" s="397" t="s">
        <v>1465</v>
      </c>
      <c r="G1766" s="402" t="s">
        <v>2392</v>
      </c>
      <c r="H1766" s="403">
        <f>IF(F1766="S",SUMIFS('BG 2024'!G:G,'BG 2024'!B:B,'Clasificacion Balance '!D1766),0)</f>
        <v>0</v>
      </c>
      <c r="I1766" s="403" t="e">
        <f>IF(F1766="S",SUMIFS('[226]BG 2023'!J:J,'[226]BG 2023'!K:K,'Clasificacion Balance '!D1766),0)</f>
        <v>#VALUE!</v>
      </c>
      <c r="J1766" s="412"/>
    </row>
    <row r="1767" spans="4:10">
      <c r="D1767" s="401">
        <v>230801300010199</v>
      </c>
      <c r="E1767" s="396">
        <f t="shared" si="33"/>
        <v>1</v>
      </c>
      <c r="F1767" s="397" t="s">
        <v>1465</v>
      </c>
      <c r="G1767" s="402" t="s">
        <v>2393</v>
      </c>
      <c r="H1767" s="403">
        <f>IF(F1767="S",SUMIFS('BG 2024'!G:G,'BG 2024'!B:B,'Clasificacion Balance '!D1767),0)</f>
        <v>0</v>
      </c>
      <c r="I1767" s="403" t="e">
        <f>IF(F1767="S",SUMIFS('[226]BG 2023'!J:J,'[226]BG 2023'!K:K,'Clasificacion Balance '!D1767),0)</f>
        <v>#VALUE!</v>
      </c>
      <c r="J1767" s="412"/>
    </row>
    <row r="1768" spans="4:10">
      <c r="D1768" s="401">
        <v>23080130002</v>
      </c>
      <c r="E1768" s="396">
        <f t="shared" si="33"/>
        <v>1</v>
      </c>
      <c r="F1768" s="397" t="s">
        <v>1461</v>
      </c>
      <c r="G1768" s="402" t="s">
        <v>2394</v>
      </c>
      <c r="H1768" s="403">
        <f>IF(F1768="S",SUMIFS('BG 2024'!G:G,'BG 2024'!B:B,'Clasificacion Balance '!D1768),0)</f>
        <v>0</v>
      </c>
      <c r="I1768" s="403">
        <f>IF(F1768="S",SUMIFS('[226]BG 2023'!J:J,'[226]BG 2023'!K:K,'Clasificacion Balance '!D1768),0)</f>
        <v>0</v>
      </c>
      <c r="J1768" s="412"/>
    </row>
    <row r="1769" spans="4:10">
      <c r="D1769" s="401">
        <v>2308013000201</v>
      </c>
      <c r="E1769" s="396">
        <f t="shared" si="33"/>
        <v>1</v>
      </c>
      <c r="F1769" s="397" t="s">
        <v>1461</v>
      </c>
      <c r="G1769" s="402" t="s">
        <v>2394</v>
      </c>
      <c r="H1769" s="403">
        <f>IF(F1769="S",SUMIFS('BG 2024'!G:G,'BG 2024'!B:B,'Clasificacion Balance '!D1769),0)</f>
        <v>0</v>
      </c>
      <c r="I1769" s="403">
        <f>IF(F1769="S",SUMIFS('[226]BG 2023'!J:J,'[226]BG 2023'!K:K,'Clasificacion Balance '!D1769),0)</f>
        <v>0</v>
      </c>
      <c r="J1769" s="412"/>
    </row>
    <row r="1770" spans="4:10">
      <c r="D1770" s="401">
        <v>230801300020101</v>
      </c>
      <c r="E1770" s="396">
        <f t="shared" si="33"/>
        <v>1</v>
      </c>
      <c r="F1770" s="397" t="s">
        <v>1465</v>
      </c>
      <c r="G1770" s="402" t="s">
        <v>2395</v>
      </c>
      <c r="H1770" s="403">
        <f>IF(F1770="S",SUMIFS('BG 2024'!G:G,'BG 2024'!B:B,'Clasificacion Balance '!D1770),0)</f>
        <v>0</v>
      </c>
      <c r="I1770" s="403" t="e">
        <f>IF(F1770="S",SUMIFS('[226]BG 2023'!J:J,'[226]BG 2023'!K:K,'Clasificacion Balance '!D1770),0)</f>
        <v>#VALUE!</v>
      </c>
      <c r="J1770" s="412"/>
    </row>
    <row r="1771" spans="4:10">
      <c r="D1771" s="401">
        <v>230801300020199</v>
      </c>
      <c r="E1771" s="396">
        <f t="shared" ref="E1771:E1834" si="34">+COUNTIF($D:$D,D1771)</f>
        <v>1</v>
      </c>
      <c r="F1771" s="397" t="s">
        <v>1465</v>
      </c>
      <c r="G1771" s="402" t="s">
        <v>2396</v>
      </c>
      <c r="H1771" s="403">
        <f>IF(F1771="S",SUMIFS('BG 2024'!G:G,'BG 2024'!B:B,'Clasificacion Balance '!D1771),0)</f>
        <v>0</v>
      </c>
      <c r="I1771" s="403" t="e">
        <f>IF(F1771="S",SUMIFS('[226]BG 2023'!J:J,'[226]BG 2023'!K:K,'Clasificacion Balance '!D1771),0)</f>
        <v>#VALUE!</v>
      </c>
      <c r="J1771" s="412"/>
    </row>
    <row r="1772" spans="4:10">
      <c r="D1772" s="401">
        <v>23080130003</v>
      </c>
      <c r="E1772" s="396">
        <f t="shared" si="34"/>
        <v>1</v>
      </c>
      <c r="F1772" s="397" t="s">
        <v>1461</v>
      </c>
      <c r="G1772" s="402" t="s">
        <v>2397</v>
      </c>
      <c r="H1772" s="403">
        <f>IF(F1772="S",SUMIFS('BG 2024'!G:G,'BG 2024'!B:B,'Clasificacion Balance '!D1772),0)</f>
        <v>0</v>
      </c>
      <c r="I1772" s="403">
        <f>IF(F1772="S",SUMIFS('[226]BG 2023'!J:J,'[226]BG 2023'!K:K,'Clasificacion Balance '!D1772),0)</f>
        <v>0</v>
      </c>
      <c r="J1772" s="412"/>
    </row>
    <row r="1773" spans="4:10">
      <c r="D1773" s="401">
        <v>2308013000301</v>
      </c>
      <c r="E1773" s="396">
        <f t="shared" si="34"/>
        <v>1</v>
      </c>
      <c r="F1773" s="397" t="s">
        <v>1461</v>
      </c>
      <c r="G1773" s="402" t="s">
        <v>2397</v>
      </c>
      <c r="H1773" s="403">
        <f>IF(F1773="S",SUMIFS('BG 2024'!G:G,'BG 2024'!B:B,'Clasificacion Balance '!D1773),0)</f>
        <v>0</v>
      </c>
      <c r="I1773" s="403">
        <f>IF(F1773="S",SUMIFS('[226]BG 2023'!J:J,'[226]BG 2023'!K:K,'Clasificacion Balance '!D1773),0)</f>
        <v>0</v>
      </c>
      <c r="J1773" s="412"/>
    </row>
    <row r="1774" spans="4:10">
      <c r="D1774" s="401">
        <v>230801300030101</v>
      </c>
      <c r="E1774" s="396">
        <f t="shared" si="34"/>
        <v>1</v>
      </c>
      <c r="F1774" s="397" t="s">
        <v>1465</v>
      </c>
      <c r="G1774" s="402" t="s">
        <v>2398</v>
      </c>
      <c r="H1774" s="403">
        <f>IF(F1774="S",SUMIFS('BG 2024'!G:G,'BG 2024'!B:B,'Clasificacion Balance '!D1774),0)</f>
        <v>0</v>
      </c>
      <c r="I1774" s="403" t="e">
        <f>IF(F1774="S",SUMIFS('[226]BG 2023'!J:J,'[226]BG 2023'!K:K,'Clasificacion Balance '!D1774),0)</f>
        <v>#VALUE!</v>
      </c>
      <c r="J1774" s="412"/>
    </row>
    <row r="1775" spans="4:10">
      <c r="D1775" s="401">
        <v>230801300030199</v>
      </c>
      <c r="E1775" s="396">
        <f t="shared" si="34"/>
        <v>1</v>
      </c>
      <c r="F1775" s="397" t="s">
        <v>1465</v>
      </c>
      <c r="G1775" s="402" t="s">
        <v>2399</v>
      </c>
      <c r="H1775" s="403">
        <f>IF(F1775="S",SUMIFS('BG 2024'!G:G,'BG 2024'!B:B,'Clasificacion Balance '!D1775),0)</f>
        <v>0</v>
      </c>
      <c r="I1775" s="403" t="e">
        <f>IF(F1775="S",SUMIFS('[226]BG 2023'!J:J,'[226]BG 2023'!K:K,'Clasificacion Balance '!D1775),0)</f>
        <v>#VALUE!</v>
      </c>
      <c r="J1775" s="412"/>
    </row>
    <row r="1776" spans="4:10">
      <c r="D1776" s="401">
        <v>23080130004</v>
      </c>
      <c r="E1776" s="396">
        <f t="shared" si="34"/>
        <v>1</v>
      </c>
      <c r="F1776" s="397" t="s">
        <v>1461</v>
      </c>
      <c r="G1776" s="402" t="s">
        <v>2400</v>
      </c>
      <c r="H1776" s="403">
        <f>IF(F1776="S",SUMIFS('BG 2024'!G:G,'BG 2024'!B:B,'Clasificacion Balance '!D1776),0)</f>
        <v>0</v>
      </c>
      <c r="I1776" s="403">
        <f>IF(F1776="S",SUMIFS('[226]BG 2023'!J:J,'[226]BG 2023'!K:K,'Clasificacion Balance '!D1776),0)</f>
        <v>0</v>
      </c>
      <c r="J1776" s="412"/>
    </row>
    <row r="1777" spans="4:10">
      <c r="D1777" s="401">
        <v>2308013000401</v>
      </c>
      <c r="E1777" s="396">
        <f t="shared" si="34"/>
        <v>1</v>
      </c>
      <c r="F1777" s="397" t="s">
        <v>1461</v>
      </c>
      <c r="G1777" s="402" t="s">
        <v>2400</v>
      </c>
      <c r="H1777" s="403">
        <f>IF(F1777="S",SUMIFS('BG 2024'!G:G,'BG 2024'!B:B,'Clasificacion Balance '!D1777),0)</f>
        <v>0</v>
      </c>
      <c r="I1777" s="403">
        <f>IF(F1777="S",SUMIFS('[226]BG 2023'!J:J,'[226]BG 2023'!K:K,'Clasificacion Balance '!D1777),0)</f>
        <v>0</v>
      </c>
      <c r="J1777" s="412"/>
    </row>
    <row r="1778" spans="4:10">
      <c r="D1778" s="401">
        <v>230801300040101</v>
      </c>
      <c r="E1778" s="396">
        <f t="shared" si="34"/>
        <v>1</v>
      </c>
      <c r="F1778" s="397" t="s">
        <v>1465</v>
      </c>
      <c r="G1778" s="402" t="s">
        <v>2401</v>
      </c>
      <c r="H1778" s="403">
        <f>IF(F1778="S",SUMIFS('BG 2024'!G:G,'BG 2024'!B:B,'Clasificacion Balance '!D1778),0)</f>
        <v>0</v>
      </c>
      <c r="I1778" s="403" t="e">
        <f>IF(F1778="S",SUMIFS('[226]BG 2023'!J:J,'[226]BG 2023'!K:K,'Clasificacion Balance '!D1778),0)</f>
        <v>#VALUE!</v>
      </c>
      <c r="J1778" s="412"/>
    </row>
    <row r="1779" spans="4:10">
      <c r="D1779" s="401">
        <v>230801300040199</v>
      </c>
      <c r="E1779" s="396">
        <f t="shared" si="34"/>
        <v>1</v>
      </c>
      <c r="F1779" s="397" t="s">
        <v>1465</v>
      </c>
      <c r="G1779" s="402" t="s">
        <v>2402</v>
      </c>
      <c r="H1779" s="403">
        <f>IF(F1779="S",SUMIFS('BG 2024'!G:G,'BG 2024'!B:B,'Clasificacion Balance '!D1779),0)</f>
        <v>0</v>
      </c>
      <c r="I1779" s="403" t="e">
        <f>IF(F1779="S",SUMIFS('[226]BG 2023'!J:J,'[226]BG 2023'!K:K,'Clasificacion Balance '!D1779),0)</f>
        <v>#VALUE!</v>
      </c>
      <c r="J1779" s="412"/>
    </row>
    <row r="1780" spans="4:10">
      <c r="D1780" s="401">
        <v>23080130005</v>
      </c>
      <c r="E1780" s="396">
        <f t="shared" si="34"/>
        <v>1</v>
      </c>
      <c r="F1780" s="397" t="s">
        <v>1461</v>
      </c>
      <c r="G1780" s="402" t="s">
        <v>2403</v>
      </c>
      <c r="H1780" s="403">
        <f>IF(F1780="S",SUMIFS('BG 2024'!G:G,'BG 2024'!B:B,'Clasificacion Balance '!D1780),0)</f>
        <v>0</v>
      </c>
      <c r="I1780" s="403">
        <f>IF(F1780="S",SUMIFS('[226]BG 2023'!J:J,'[226]BG 2023'!K:K,'Clasificacion Balance '!D1780),0)</f>
        <v>0</v>
      </c>
      <c r="J1780" s="412"/>
    </row>
    <row r="1781" spans="4:10">
      <c r="D1781" s="401">
        <v>2308013000501</v>
      </c>
      <c r="E1781" s="396">
        <f t="shared" si="34"/>
        <v>1</v>
      </c>
      <c r="F1781" s="397" t="s">
        <v>1461</v>
      </c>
      <c r="G1781" s="402" t="s">
        <v>2403</v>
      </c>
      <c r="H1781" s="403">
        <f>IF(F1781="S",SUMIFS('BG 2024'!G:G,'BG 2024'!B:B,'Clasificacion Balance '!D1781),0)</f>
        <v>0</v>
      </c>
      <c r="I1781" s="403">
        <f>IF(F1781="S",SUMIFS('[226]BG 2023'!J:J,'[226]BG 2023'!K:K,'Clasificacion Balance '!D1781),0)</f>
        <v>0</v>
      </c>
      <c r="J1781" s="412"/>
    </row>
    <row r="1782" spans="4:10">
      <c r="D1782" s="401">
        <v>230801300050101</v>
      </c>
      <c r="E1782" s="396">
        <f t="shared" si="34"/>
        <v>1</v>
      </c>
      <c r="F1782" s="397" t="s">
        <v>1465</v>
      </c>
      <c r="G1782" s="402" t="s">
        <v>2404</v>
      </c>
      <c r="H1782" s="403">
        <f>IF(F1782="S",SUMIFS('BG 2024'!G:G,'BG 2024'!B:B,'Clasificacion Balance '!D1782),0)</f>
        <v>0</v>
      </c>
      <c r="I1782" s="403" t="e">
        <f>IF(F1782="S",SUMIFS('[226]BG 2023'!J:J,'[226]BG 2023'!K:K,'Clasificacion Balance '!D1782),0)</f>
        <v>#VALUE!</v>
      </c>
      <c r="J1782" s="412"/>
    </row>
    <row r="1783" spans="4:10">
      <c r="D1783" s="401">
        <v>230801300050199</v>
      </c>
      <c r="E1783" s="396">
        <f t="shared" si="34"/>
        <v>1</v>
      </c>
      <c r="F1783" s="397" t="s">
        <v>1465</v>
      </c>
      <c r="G1783" s="402" t="s">
        <v>2405</v>
      </c>
      <c r="H1783" s="403">
        <f>IF(F1783="S",SUMIFS('BG 2024'!G:G,'BG 2024'!B:B,'Clasificacion Balance '!D1783),0)</f>
        <v>0</v>
      </c>
      <c r="I1783" s="403" t="e">
        <f>IF(F1783="S",SUMIFS('[226]BG 2023'!J:J,'[226]BG 2023'!K:K,'Clasificacion Balance '!D1783),0)</f>
        <v>#VALUE!</v>
      </c>
      <c r="J1783" s="412"/>
    </row>
    <row r="1784" spans="4:10">
      <c r="D1784" s="401">
        <v>23080130006</v>
      </c>
      <c r="E1784" s="396">
        <f t="shared" si="34"/>
        <v>1</v>
      </c>
      <c r="F1784" s="397" t="s">
        <v>1461</v>
      </c>
      <c r="G1784" s="402" t="s">
        <v>2406</v>
      </c>
      <c r="H1784" s="403">
        <f>IF(F1784="S",SUMIFS('BG 2024'!G:G,'BG 2024'!B:B,'Clasificacion Balance '!D1784),0)</f>
        <v>0</v>
      </c>
      <c r="I1784" s="403">
        <f>IF(F1784="S",SUMIFS('[226]BG 2023'!J:J,'[226]BG 2023'!K:K,'Clasificacion Balance '!D1784),0)</f>
        <v>0</v>
      </c>
      <c r="J1784" s="412"/>
    </row>
    <row r="1785" spans="4:10">
      <c r="D1785" s="401">
        <v>2308013000601</v>
      </c>
      <c r="E1785" s="396">
        <f t="shared" si="34"/>
        <v>1</v>
      </c>
      <c r="F1785" s="397" t="s">
        <v>1461</v>
      </c>
      <c r="G1785" s="402" t="s">
        <v>2406</v>
      </c>
      <c r="H1785" s="403">
        <f>IF(F1785="S",SUMIFS('BG 2024'!G:G,'BG 2024'!B:B,'Clasificacion Balance '!D1785),0)</f>
        <v>0</v>
      </c>
      <c r="I1785" s="403">
        <f>IF(F1785="S",SUMIFS('[226]BG 2023'!J:J,'[226]BG 2023'!K:K,'Clasificacion Balance '!D1785),0)</f>
        <v>0</v>
      </c>
      <c r="J1785" s="412"/>
    </row>
    <row r="1786" spans="4:10">
      <c r="D1786" s="401">
        <v>230801300060101</v>
      </c>
      <c r="E1786" s="396">
        <f t="shared" si="34"/>
        <v>1</v>
      </c>
      <c r="F1786" s="397" t="s">
        <v>1465</v>
      </c>
      <c r="G1786" s="402" t="s">
        <v>2407</v>
      </c>
      <c r="H1786" s="403">
        <f>IF(F1786="S",SUMIFS('BG 2024'!G:G,'BG 2024'!B:B,'Clasificacion Balance '!D1786),0)</f>
        <v>0</v>
      </c>
      <c r="I1786" s="403" t="e">
        <f>IF(F1786="S",SUMIFS('[226]BG 2023'!J:J,'[226]BG 2023'!K:K,'Clasificacion Balance '!D1786),0)</f>
        <v>#VALUE!</v>
      </c>
      <c r="J1786" s="412"/>
    </row>
    <row r="1787" spans="4:10">
      <c r="D1787" s="401">
        <v>230801300060199</v>
      </c>
      <c r="E1787" s="396">
        <f t="shared" si="34"/>
        <v>1</v>
      </c>
      <c r="F1787" s="397" t="s">
        <v>1465</v>
      </c>
      <c r="G1787" s="402" t="s">
        <v>2408</v>
      </c>
      <c r="H1787" s="403">
        <f>IF(F1787="S",SUMIFS('BG 2024'!G:G,'BG 2024'!B:B,'Clasificacion Balance '!D1787),0)</f>
        <v>0</v>
      </c>
      <c r="I1787" s="403" t="e">
        <f>IF(F1787="S",SUMIFS('[226]BG 2023'!J:J,'[226]BG 2023'!K:K,'Clasificacion Balance '!D1787),0)</f>
        <v>#VALUE!</v>
      </c>
      <c r="J1787" s="412"/>
    </row>
    <row r="1788" spans="4:10">
      <c r="D1788" s="401">
        <v>23080130007</v>
      </c>
      <c r="E1788" s="396">
        <f t="shared" si="34"/>
        <v>1</v>
      </c>
      <c r="F1788" s="397" t="s">
        <v>1461</v>
      </c>
      <c r="G1788" s="402" t="s">
        <v>2409</v>
      </c>
      <c r="H1788" s="403">
        <f>IF(F1788="S",SUMIFS('BG 2024'!G:G,'BG 2024'!B:B,'Clasificacion Balance '!D1788),0)</f>
        <v>0</v>
      </c>
      <c r="I1788" s="403">
        <f>IF(F1788="S",SUMIFS('[226]BG 2023'!J:J,'[226]BG 2023'!K:K,'Clasificacion Balance '!D1788),0)</f>
        <v>0</v>
      </c>
      <c r="J1788" s="412"/>
    </row>
    <row r="1789" spans="4:10">
      <c r="D1789" s="401">
        <v>2308013000701</v>
      </c>
      <c r="E1789" s="396">
        <f t="shared" si="34"/>
        <v>1</v>
      </c>
      <c r="F1789" s="397" t="s">
        <v>1461</v>
      </c>
      <c r="G1789" s="402" t="s">
        <v>2409</v>
      </c>
      <c r="H1789" s="403">
        <f>IF(F1789="S",SUMIFS('BG 2024'!G:G,'BG 2024'!B:B,'Clasificacion Balance '!D1789),0)</f>
        <v>0</v>
      </c>
      <c r="I1789" s="403">
        <f>IF(F1789="S",SUMIFS('[226]BG 2023'!J:J,'[226]BG 2023'!K:K,'Clasificacion Balance '!D1789),0)</f>
        <v>0</v>
      </c>
      <c r="J1789" s="412"/>
    </row>
    <row r="1790" spans="4:10">
      <c r="D1790" s="401">
        <v>230801300070101</v>
      </c>
      <c r="E1790" s="396">
        <f t="shared" si="34"/>
        <v>1</v>
      </c>
      <c r="F1790" s="397" t="s">
        <v>1465</v>
      </c>
      <c r="G1790" s="402" t="s">
        <v>2410</v>
      </c>
      <c r="H1790" s="403">
        <f>IF(F1790="S",SUMIFS('BG 2024'!G:G,'BG 2024'!B:B,'Clasificacion Balance '!D1790),0)</f>
        <v>0</v>
      </c>
      <c r="I1790" s="403" t="e">
        <f>IF(F1790="S",SUMIFS('[226]BG 2023'!J:J,'[226]BG 2023'!K:K,'Clasificacion Balance '!D1790),0)</f>
        <v>#VALUE!</v>
      </c>
      <c r="J1790" s="412"/>
    </row>
    <row r="1791" spans="4:10">
      <c r="D1791" s="401">
        <v>230801300070199</v>
      </c>
      <c r="E1791" s="396">
        <f t="shared" si="34"/>
        <v>1</v>
      </c>
      <c r="F1791" s="397" t="s">
        <v>1465</v>
      </c>
      <c r="G1791" s="402" t="s">
        <v>2411</v>
      </c>
      <c r="H1791" s="403">
        <f>IF(F1791="S",SUMIFS('BG 2024'!G:G,'BG 2024'!B:B,'Clasificacion Balance '!D1791),0)</f>
        <v>0</v>
      </c>
      <c r="I1791" s="403" t="e">
        <f>IF(F1791="S",SUMIFS('[226]BG 2023'!J:J,'[226]BG 2023'!K:K,'Clasificacion Balance '!D1791),0)</f>
        <v>#VALUE!</v>
      </c>
      <c r="J1791" s="412"/>
    </row>
    <row r="1792" spans="4:10">
      <c r="D1792" s="401">
        <v>23080130901</v>
      </c>
      <c r="E1792" s="396">
        <f t="shared" si="34"/>
        <v>1</v>
      </c>
      <c r="F1792" s="397" t="s">
        <v>1461</v>
      </c>
      <c r="G1792" s="402" t="s">
        <v>2412</v>
      </c>
      <c r="H1792" s="403">
        <f>IF(F1792="S",SUMIFS('BG 2024'!G:G,'BG 2024'!B:B,'Clasificacion Balance '!D1792),0)</f>
        <v>0</v>
      </c>
      <c r="I1792" s="403">
        <f>IF(F1792="S",SUMIFS('[226]BG 2023'!J:J,'[226]BG 2023'!K:K,'Clasificacion Balance '!D1792),0)</f>
        <v>0</v>
      </c>
      <c r="J1792" s="412"/>
    </row>
    <row r="1793" spans="4:10">
      <c r="D1793" s="401">
        <v>2308013090101</v>
      </c>
      <c r="E1793" s="396">
        <f t="shared" si="34"/>
        <v>1</v>
      </c>
      <c r="F1793" s="397" t="s">
        <v>1461</v>
      </c>
      <c r="G1793" s="402" t="s">
        <v>2412</v>
      </c>
      <c r="H1793" s="403">
        <f>IF(F1793="S",SUMIFS('BG 2024'!G:G,'BG 2024'!B:B,'Clasificacion Balance '!D1793),0)</f>
        <v>0</v>
      </c>
      <c r="I1793" s="403">
        <f>IF(F1793="S",SUMIFS('[226]BG 2023'!J:J,'[226]BG 2023'!K:K,'Clasificacion Balance '!D1793),0)</f>
        <v>0</v>
      </c>
      <c r="J1793" s="412"/>
    </row>
    <row r="1794" spans="4:10">
      <c r="D1794" s="401">
        <v>230801309010101</v>
      </c>
      <c r="E1794" s="396">
        <f t="shared" si="34"/>
        <v>1</v>
      </c>
      <c r="F1794" s="397" t="s">
        <v>1465</v>
      </c>
      <c r="G1794" s="402" t="s">
        <v>2413</v>
      </c>
      <c r="H1794" s="403">
        <f>IF(F1794="S",SUMIFS('BG 2024'!G:G,'BG 2024'!B:B,'Clasificacion Balance '!D1794),0)</f>
        <v>0</v>
      </c>
      <c r="I1794" s="403" t="e">
        <f>IF(F1794="S",SUMIFS('[226]BG 2023'!J:J,'[226]BG 2023'!K:K,'Clasificacion Balance '!D1794),0)</f>
        <v>#VALUE!</v>
      </c>
      <c r="J1794" s="412"/>
    </row>
    <row r="1795" spans="4:10">
      <c r="D1795" s="401">
        <v>230801309010199</v>
      </c>
      <c r="E1795" s="396">
        <f t="shared" si="34"/>
        <v>1</v>
      </c>
      <c r="F1795" s="397" t="s">
        <v>1465</v>
      </c>
      <c r="G1795" s="402" t="s">
        <v>2414</v>
      </c>
      <c r="H1795" s="403">
        <f>IF(F1795="S",SUMIFS('BG 2024'!G:G,'BG 2024'!B:B,'Clasificacion Balance '!D1795),0)</f>
        <v>0</v>
      </c>
      <c r="I1795" s="403" t="e">
        <f>IF(F1795="S",SUMIFS('[226]BG 2023'!J:J,'[226]BG 2023'!K:K,'Clasificacion Balance '!D1795),0)</f>
        <v>#VALUE!</v>
      </c>
      <c r="J1795" s="412"/>
    </row>
    <row r="1796" spans="4:10">
      <c r="D1796" s="401">
        <v>23080130902</v>
      </c>
      <c r="E1796" s="396">
        <f t="shared" si="34"/>
        <v>1</v>
      </c>
      <c r="F1796" s="397" t="s">
        <v>1461</v>
      </c>
      <c r="G1796" s="402" t="s">
        <v>2415</v>
      </c>
      <c r="H1796" s="403">
        <f>IF(F1796="S",SUMIFS('BG 2024'!G:G,'BG 2024'!B:B,'Clasificacion Balance '!D1796),0)</f>
        <v>0</v>
      </c>
      <c r="I1796" s="403">
        <f>IF(F1796="S",SUMIFS('[226]BG 2023'!J:J,'[226]BG 2023'!K:K,'Clasificacion Balance '!D1796),0)</f>
        <v>0</v>
      </c>
      <c r="J1796" s="412"/>
    </row>
    <row r="1797" spans="4:10">
      <c r="D1797" s="401">
        <v>2308013090201</v>
      </c>
      <c r="E1797" s="396">
        <f t="shared" si="34"/>
        <v>1</v>
      </c>
      <c r="F1797" s="397" t="s">
        <v>1461</v>
      </c>
      <c r="G1797" s="402" t="s">
        <v>2415</v>
      </c>
      <c r="H1797" s="403">
        <f>IF(F1797="S",SUMIFS('BG 2024'!G:G,'BG 2024'!B:B,'Clasificacion Balance '!D1797),0)</f>
        <v>0</v>
      </c>
      <c r="I1797" s="403">
        <f>IF(F1797="S",SUMIFS('[226]BG 2023'!J:J,'[226]BG 2023'!K:K,'Clasificacion Balance '!D1797),0)</f>
        <v>0</v>
      </c>
      <c r="J1797" s="412"/>
    </row>
    <row r="1798" spans="4:10">
      <c r="D1798" s="401">
        <v>230801309020101</v>
      </c>
      <c r="E1798" s="396">
        <f t="shared" si="34"/>
        <v>1</v>
      </c>
      <c r="F1798" s="397" t="s">
        <v>1465</v>
      </c>
      <c r="G1798" s="402" t="s">
        <v>2416</v>
      </c>
      <c r="H1798" s="403">
        <f>IF(F1798="S",SUMIFS('BG 2024'!G:G,'BG 2024'!B:B,'Clasificacion Balance '!D1798),0)</f>
        <v>0</v>
      </c>
      <c r="I1798" s="403" t="e">
        <f>IF(F1798="S",SUMIFS('[226]BG 2023'!J:J,'[226]BG 2023'!K:K,'Clasificacion Balance '!D1798),0)</f>
        <v>#VALUE!</v>
      </c>
      <c r="J1798" s="412"/>
    </row>
    <row r="1799" spans="4:10">
      <c r="D1799" s="401">
        <v>230801309020199</v>
      </c>
      <c r="E1799" s="396">
        <f t="shared" si="34"/>
        <v>1</v>
      </c>
      <c r="F1799" s="397" t="s">
        <v>1465</v>
      </c>
      <c r="G1799" s="402" t="s">
        <v>2417</v>
      </c>
      <c r="H1799" s="403">
        <f>IF(F1799="S",SUMIFS('BG 2024'!G:G,'BG 2024'!B:B,'Clasificacion Balance '!D1799),0)</f>
        <v>0</v>
      </c>
      <c r="I1799" s="403" t="e">
        <f>IF(F1799="S",SUMIFS('[226]BG 2023'!J:J,'[226]BG 2023'!K:K,'Clasificacion Balance '!D1799),0)</f>
        <v>#VALUE!</v>
      </c>
      <c r="J1799" s="412"/>
    </row>
    <row r="1800" spans="4:10">
      <c r="D1800" s="401">
        <v>23080130903</v>
      </c>
      <c r="E1800" s="396">
        <f t="shared" si="34"/>
        <v>1</v>
      </c>
      <c r="F1800" s="397" t="s">
        <v>1461</v>
      </c>
      <c r="G1800" s="402" t="s">
        <v>2418</v>
      </c>
      <c r="H1800" s="403">
        <f>IF(F1800="S",SUMIFS('BG 2024'!G:G,'BG 2024'!B:B,'Clasificacion Balance '!D1800),0)</f>
        <v>0</v>
      </c>
      <c r="I1800" s="403">
        <f>IF(F1800="S",SUMIFS('[226]BG 2023'!J:J,'[226]BG 2023'!K:K,'Clasificacion Balance '!D1800),0)</f>
        <v>0</v>
      </c>
      <c r="J1800" s="412"/>
    </row>
    <row r="1801" spans="4:10">
      <c r="D1801" s="401">
        <v>2308013090301</v>
      </c>
      <c r="E1801" s="396">
        <f t="shared" si="34"/>
        <v>1</v>
      </c>
      <c r="F1801" s="397" t="s">
        <v>1461</v>
      </c>
      <c r="G1801" s="402" t="s">
        <v>2418</v>
      </c>
      <c r="H1801" s="403">
        <f>IF(F1801="S",SUMIFS('BG 2024'!G:G,'BG 2024'!B:B,'Clasificacion Balance '!D1801),0)</f>
        <v>0</v>
      </c>
      <c r="I1801" s="403">
        <f>IF(F1801="S",SUMIFS('[226]BG 2023'!J:J,'[226]BG 2023'!K:K,'Clasificacion Balance '!D1801),0)</f>
        <v>0</v>
      </c>
      <c r="J1801" s="412"/>
    </row>
    <row r="1802" spans="4:10">
      <c r="D1802" s="401">
        <v>230801309030101</v>
      </c>
      <c r="E1802" s="396">
        <f t="shared" si="34"/>
        <v>1</v>
      </c>
      <c r="F1802" s="397" t="s">
        <v>1465</v>
      </c>
      <c r="G1802" s="402" t="s">
        <v>2419</v>
      </c>
      <c r="H1802" s="403">
        <f>IF(F1802="S",SUMIFS('BG 2024'!G:G,'BG 2024'!B:B,'Clasificacion Balance '!D1802),0)</f>
        <v>0</v>
      </c>
      <c r="I1802" s="403" t="e">
        <f>IF(F1802="S",SUMIFS('[226]BG 2023'!J:J,'[226]BG 2023'!K:K,'Clasificacion Balance '!D1802),0)</f>
        <v>#VALUE!</v>
      </c>
      <c r="J1802" s="412"/>
    </row>
    <row r="1803" spans="4:10">
      <c r="D1803" s="401">
        <v>230801309030199</v>
      </c>
      <c r="E1803" s="396">
        <f t="shared" si="34"/>
        <v>1</v>
      </c>
      <c r="F1803" s="397" t="s">
        <v>1465</v>
      </c>
      <c r="G1803" s="402" t="s">
        <v>2420</v>
      </c>
      <c r="H1803" s="403">
        <f>IF(F1803="S",SUMIFS('BG 2024'!G:G,'BG 2024'!B:B,'Clasificacion Balance '!D1803),0)</f>
        <v>0</v>
      </c>
      <c r="I1803" s="403" t="e">
        <f>IF(F1803="S",SUMIFS('[226]BG 2023'!J:J,'[226]BG 2023'!K:K,'Clasificacion Balance '!D1803),0)</f>
        <v>#VALUE!</v>
      </c>
      <c r="J1803" s="412"/>
    </row>
    <row r="1804" spans="4:10">
      <c r="D1804" s="401">
        <v>23080130904</v>
      </c>
      <c r="E1804" s="396">
        <f t="shared" si="34"/>
        <v>1</v>
      </c>
      <c r="F1804" s="397" t="s">
        <v>1461</v>
      </c>
      <c r="G1804" s="402" t="s">
        <v>2421</v>
      </c>
      <c r="H1804" s="403">
        <f>IF(F1804="S",SUMIFS('BG 2024'!G:G,'BG 2024'!B:B,'Clasificacion Balance '!D1804),0)</f>
        <v>0</v>
      </c>
      <c r="I1804" s="403">
        <f>IF(F1804="S",SUMIFS('[226]BG 2023'!J:J,'[226]BG 2023'!K:K,'Clasificacion Balance '!D1804),0)</f>
        <v>0</v>
      </c>
      <c r="J1804" s="412"/>
    </row>
    <row r="1805" spans="4:10">
      <c r="D1805" s="401">
        <v>2308013090401</v>
      </c>
      <c r="E1805" s="396">
        <f t="shared" si="34"/>
        <v>1</v>
      </c>
      <c r="F1805" s="397" t="s">
        <v>1461</v>
      </c>
      <c r="G1805" s="402" t="s">
        <v>2421</v>
      </c>
      <c r="H1805" s="403">
        <f>IF(F1805="S",SUMIFS('BG 2024'!G:G,'BG 2024'!B:B,'Clasificacion Balance '!D1805),0)</f>
        <v>0</v>
      </c>
      <c r="I1805" s="403">
        <f>IF(F1805="S",SUMIFS('[226]BG 2023'!J:J,'[226]BG 2023'!K:K,'Clasificacion Balance '!D1805),0)</f>
        <v>0</v>
      </c>
      <c r="J1805" s="412"/>
    </row>
    <row r="1806" spans="4:10">
      <c r="D1806" s="401">
        <v>230801309040101</v>
      </c>
      <c r="E1806" s="396">
        <f t="shared" si="34"/>
        <v>1</v>
      </c>
      <c r="F1806" s="397" t="s">
        <v>1465</v>
      </c>
      <c r="G1806" s="402" t="s">
        <v>2422</v>
      </c>
      <c r="H1806" s="403">
        <f>IF(F1806="S",SUMIFS('BG 2024'!G:G,'BG 2024'!B:B,'Clasificacion Balance '!D1806),0)</f>
        <v>0</v>
      </c>
      <c r="I1806" s="403" t="e">
        <f>IF(F1806="S",SUMIFS('[226]BG 2023'!J:J,'[226]BG 2023'!K:K,'Clasificacion Balance '!D1806),0)</f>
        <v>#VALUE!</v>
      </c>
      <c r="J1806" s="412"/>
    </row>
    <row r="1807" spans="4:10">
      <c r="D1807" s="401">
        <v>230801309040199</v>
      </c>
      <c r="E1807" s="396">
        <f t="shared" si="34"/>
        <v>1</v>
      </c>
      <c r="F1807" s="397" t="s">
        <v>1465</v>
      </c>
      <c r="G1807" s="402" t="s">
        <v>2423</v>
      </c>
      <c r="H1807" s="403">
        <f>IF(F1807="S",SUMIFS('BG 2024'!G:G,'BG 2024'!B:B,'Clasificacion Balance '!D1807),0)</f>
        <v>0</v>
      </c>
      <c r="I1807" s="403" t="e">
        <f>IF(F1807="S",SUMIFS('[226]BG 2023'!J:J,'[226]BG 2023'!K:K,'Clasificacion Balance '!D1807),0)</f>
        <v>#VALUE!</v>
      </c>
      <c r="J1807" s="412"/>
    </row>
    <row r="1808" spans="4:10">
      <c r="D1808" s="401">
        <v>23080130905</v>
      </c>
      <c r="E1808" s="396">
        <f t="shared" si="34"/>
        <v>1</v>
      </c>
      <c r="F1808" s="397" t="s">
        <v>1461</v>
      </c>
      <c r="G1808" s="402" t="s">
        <v>2424</v>
      </c>
      <c r="H1808" s="403">
        <f>IF(F1808="S",SUMIFS('BG 2024'!G:G,'BG 2024'!B:B,'Clasificacion Balance '!D1808),0)</f>
        <v>0</v>
      </c>
      <c r="I1808" s="403">
        <f>IF(F1808="S",SUMIFS('[226]BG 2023'!J:J,'[226]BG 2023'!K:K,'Clasificacion Balance '!D1808),0)</f>
        <v>0</v>
      </c>
      <c r="J1808" s="412"/>
    </row>
    <row r="1809" spans="3:10">
      <c r="D1809" s="401">
        <v>2308013090501</v>
      </c>
      <c r="E1809" s="396">
        <f t="shared" si="34"/>
        <v>1</v>
      </c>
      <c r="F1809" s="397" t="s">
        <v>1461</v>
      </c>
      <c r="G1809" s="402" t="s">
        <v>2424</v>
      </c>
      <c r="H1809" s="403">
        <f>IF(F1809="S",SUMIFS('BG 2024'!G:G,'BG 2024'!B:B,'Clasificacion Balance '!D1809),0)</f>
        <v>0</v>
      </c>
      <c r="I1809" s="403">
        <f>IF(F1809="S",SUMIFS('[226]BG 2023'!J:J,'[226]BG 2023'!K:K,'Clasificacion Balance '!D1809),0)</f>
        <v>0</v>
      </c>
      <c r="J1809" s="412"/>
    </row>
    <row r="1810" spans="3:10">
      <c r="D1810" s="401">
        <v>230801309050101</v>
      </c>
      <c r="E1810" s="396">
        <f t="shared" si="34"/>
        <v>1</v>
      </c>
      <c r="F1810" s="397" t="s">
        <v>1465</v>
      </c>
      <c r="G1810" s="402" t="s">
        <v>2425</v>
      </c>
      <c r="H1810" s="403">
        <f>IF(F1810="S",SUMIFS('BG 2024'!G:G,'BG 2024'!B:B,'Clasificacion Balance '!D1810),0)</f>
        <v>0</v>
      </c>
      <c r="I1810" s="403" t="e">
        <f>IF(F1810="S",SUMIFS('[226]BG 2023'!J:J,'[226]BG 2023'!K:K,'Clasificacion Balance '!D1810),0)</f>
        <v>#VALUE!</v>
      </c>
      <c r="J1810" s="412"/>
    </row>
    <row r="1811" spans="3:10">
      <c r="D1811" s="401">
        <v>230801309050199</v>
      </c>
      <c r="E1811" s="396">
        <f t="shared" si="34"/>
        <v>1</v>
      </c>
      <c r="F1811" s="397" t="s">
        <v>1465</v>
      </c>
      <c r="G1811" s="402" t="s">
        <v>2426</v>
      </c>
      <c r="H1811" s="403">
        <f>IF(F1811="S",SUMIFS('BG 2024'!G:G,'BG 2024'!B:B,'Clasificacion Balance '!D1811),0)</f>
        <v>0</v>
      </c>
      <c r="I1811" s="403" t="e">
        <f>IF(F1811="S",SUMIFS('[226]BG 2023'!J:J,'[226]BG 2023'!K:K,'Clasificacion Balance '!D1811),0)</f>
        <v>#VALUE!</v>
      </c>
      <c r="J1811" s="412"/>
    </row>
    <row r="1812" spans="3:10">
      <c r="D1812" s="401">
        <v>23080130906</v>
      </c>
      <c r="E1812" s="396">
        <f t="shared" si="34"/>
        <v>1</v>
      </c>
      <c r="F1812" s="397" t="s">
        <v>1461</v>
      </c>
      <c r="G1812" s="402" t="s">
        <v>2427</v>
      </c>
      <c r="H1812" s="403">
        <f>IF(F1812="S",SUMIFS('BG 2024'!G:G,'BG 2024'!B:B,'Clasificacion Balance '!D1812),0)</f>
        <v>0</v>
      </c>
      <c r="I1812" s="403">
        <f>IF(F1812="S",SUMIFS('[226]BG 2023'!J:J,'[226]BG 2023'!K:K,'Clasificacion Balance '!D1812),0)</f>
        <v>0</v>
      </c>
      <c r="J1812" s="412"/>
    </row>
    <row r="1813" spans="3:10">
      <c r="D1813" s="401">
        <v>2308013090601</v>
      </c>
      <c r="E1813" s="396">
        <f t="shared" si="34"/>
        <v>1</v>
      </c>
      <c r="F1813" s="397" t="s">
        <v>1461</v>
      </c>
      <c r="G1813" s="402" t="s">
        <v>2427</v>
      </c>
      <c r="H1813" s="403">
        <f>IF(F1813="S",SUMIFS('BG 2024'!G:G,'BG 2024'!B:B,'Clasificacion Balance '!D1813),0)</f>
        <v>0</v>
      </c>
      <c r="I1813" s="403">
        <f>IF(F1813="S",SUMIFS('[226]BG 2023'!J:J,'[226]BG 2023'!K:K,'Clasificacion Balance '!D1813),0)</f>
        <v>0</v>
      </c>
      <c r="J1813" s="412"/>
    </row>
    <row r="1814" spans="3:10">
      <c r="D1814" s="401">
        <v>230801309060101</v>
      </c>
      <c r="E1814" s="396">
        <f t="shared" si="34"/>
        <v>1</v>
      </c>
      <c r="F1814" s="397" t="s">
        <v>1465</v>
      </c>
      <c r="G1814" s="402" t="s">
        <v>2428</v>
      </c>
      <c r="H1814" s="403">
        <f>IF(F1814="S",SUMIFS('BG 2024'!G:G,'BG 2024'!B:B,'Clasificacion Balance '!D1814),0)</f>
        <v>0</v>
      </c>
      <c r="I1814" s="403" t="e">
        <f>IF(F1814="S",SUMIFS('[226]BG 2023'!J:J,'[226]BG 2023'!K:K,'Clasificacion Balance '!D1814),0)</f>
        <v>#VALUE!</v>
      </c>
      <c r="J1814" s="412"/>
    </row>
    <row r="1815" spans="3:10">
      <c r="D1815" s="401">
        <v>230801309060199</v>
      </c>
      <c r="E1815" s="396">
        <f t="shared" si="34"/>
        <v>1</v>
      </c>
      <c r="F1815" s="397" t="s">
        <v>1465</v>
      </c>
      <c r="G1815" s="402" t="s">
        <v>2429</v>
      </c>
      <c r="H1815" s="403">
        <f>IF(F1815="S",SUMIFS('BG 2024'!G:G,'BG 2024'!B:B,'Clasificacion Balance '!D1815),0)</f>
        <v>0</v>
      </c>
      <c r="I1815" s="403" t="e">
        <f>IF(F1815="S",SUMIFS('[226]BG 2023'!J:J,'[226]BG 2023'!K:K,'Clasificacion Balance '!D1815),0)</f>
        <v>#VALUE!</v>
      </c>
      <c r="J1815" s="412"/>
    </row>
    <row r="1816" spans="3:10">
      <c r="D1816" s="401">
        <v>23080130907</v>
      </c>
      <c r="E1816" s="396">
        <f t="shared" si="34"/>
        <v>1</v>
      </c>
      <c r="F1816" s="397" t="s">
        <v>1461</v>
      </c>
      <c r="G1816" s="402" t="s">
        <v>2430</v>
      </c>
      <c r="H1816" s="403">
        <f>IF(F1816="S",SUMIFS('BG 2024'!G:G,'BG 2024'!B:B,'Clasificacion Balance '!D1816),0)</f>
        <v>0</v>
      </c>
      <c r="I1816" s="403">
        <f>IF(F1816="S",SUMIFS('[226]BG 2023'!J:J,'[226]BG 2023'!K:K,'Clasificacion Balance '!D1816),0)</f>
        <v>0</v>
      </c>
      <c r="J1816" s="412"/>
    </row>
    <row r="1817" spans="3:10">
      <c r="D1817" s="401">
        <v>2308013090701</v>
      </c>
      <c r="E1817" s="396">
        <f t="shared" si="34"/>
        <v>1</v>
      </c>
      <c r="F1817" s="397" t="s">
        <v>1461</v>
      </c>
      <c r="G1817" s="402" t="s">
        <v>2430</v>
      </c>
      <c r="H1817" s="403">
        <f>IF(F1817="S",SUMIFS('BG 2024'!G:G,'BG 2024'!B:B,'Clasificacion Balance '!D1817),0)</f>
        <v>0</v>
      </c>
      <c r="I1817" s="403">
        <f>IF(F1817="S",SUMIFS('[226]BG 2023'!J:J,'[226]BG 2023'!K:K,'Clasificacion Balance '!D1817),0)</f>
        <v>0</v>
      </c>
      <c r="J1817" s="412"/>
    </row>
    <row r="1818" spans="3:10">
      <c r="C1818" s="404" t="s">
        <v>2273</v>
      </c>
      <c r="D1818" s="401">
        <v>230801309070101</v>
      </c>
      <c r="E1818" s="396">
        <f t="shared" si="34"/>
        <v>1</v>
      </c>
      <c r="F1818" s="397" t="s">
        <v>1465</v>
      </c>
      <c r="G1818" s="402" t="s">
        <v>2431</v>
      </c>
      <c r="H1818" s="403">
        <f>IF(F1818="S",SUMIFS('BG 2024'!G:G,'BG 2024'!B:B,'Clasificacion Balance '!D1818),0)</f>
        <v>0</v>
      </c>
      <c r="I1818" s="403" t="e">
        <f>IF(F1818="S",SUMIFS('[226]BG 2023'!J:J,'[226]BG 2023'!K:K,'Clasificacion Balance '!D1818),0)</f>
        <v>#VALUE!</v>
      </c>
      <c r="J1818" s="412"/>
    </row>
    <row r="1819" spans="3:10">
      <c r="D1819" s="401">
        <v>230801309070199</v>
      </c>
      <c r="E1819" s="396">
        <f t="shared" si="34"/>
        <v>1</v>
      </c>
      <c r="F1819" s="397" t="s">
        <v>1465</v>
      </c>
      <c r="G1819" s="402" t="s">
        <v>2432</v>
      </c>
      <c r="H1819" s="403">
        <f>IF(F1819="S",SUMIFS('BG 2024'!G:G,'BG 2024'!B:B,'Clasificacion Balance '!D1819),0)</f>
        <v>0</v>
      </c>
      <c r="I1819" s="403" t="e">
        <f>IF(F1819="S",SUMIFS('[226]BG 2023'!J:J,'[226]BG 2023'!K:K,'Clasificacion Balance '!D1819),0)</f>
        <v>#VALUE!</v>
      </c>
      <c r="J1819" s="412"/>
    </row>
    <row r="1820" spans="3:10">
      <c r="D1820" s="401">
        <v>24</v>
      </c>
      <c r="E1820" s="396">
        <f t="shared" si="34"/>
        <v>1</v>
      </c>
      <c r="F1820" s="397" t="s">
        <v>1461</v>
      </c>
      <c r="G1820" s="402" t="s">
        <v>1075</v>
      </c>
      <c r="H1820" s="403">
        <f>IF(F1820="S",SUMIFS('BG 2024'!G:G,'BG 2024'!B:B,'Clasificacion Balance '!D1820),0)</f>
        <v>0</v>
      </c>
      <c r="I1820" s="403">
        <f>IF(F1820="S",SUMIFS('[226]BG 2023'!J:J,'[226]BG 2023'!K:K,'Clasificacion Balance '!D1820),0)</f>
        <v>0</v>
      </c>
      <c r="J1820" s="412"/>
    </row>
    <row r="1821" spans="3:10">
      <c r="D1821" s="401">
        <v>24010</v>
      </c>
      <c r="E1821" s="396">
        <f t="shared" si="34"/>
        <v>1</v>
      </c>
      <c r="F1821" s="397" t="s">
        <v>1461</v>
      </c>
      <c r="G1821" s="402" t="s">
        <v>1076</v>
      </c>
      <c r="H1821" s="403">
        <f>IF(F1821="S",SUMIFS('BG 2024'!G:G,'BG 2024'!B:B,'Clasificacion Balance '!D1821),0)</f>
        <v>0</v>
      </c>
      <c r="I1821" s="403">
        <f>IF(F1821="S",SUMIFS('[226]BG 2023'!J:J,'[226]BG 2023'!K:K,'Clasificacion Balance '!D1821),0)</f>
        <v>0</v>
      </c>
      <c r="J1821" s="412"/>
    </row>
    <row r="1822" spans="3:10">
      <c r="D1822" s="401">
        <v>24010132</v>
      </c>
      <c r="E1822" s="396">
        <f t="shared" si="34"/>
        <v>1</v>
      </c>
      <c r="F1822" s="397" t="s">
        <v>1461</v>
      </c>
      <c r="G1822" s="402" t="s">
        <v>1077</v>
      </c>
      <c r="H1822" s="403">
        <f>IF(F1822="S",SUMIFS('BG 2024'!G:G,'BG 2024'!B:B,'Clasificacion Balance '!D1822),0)</f>
        <v>0</v>
      </c>
      <c r="I1822" s="403">
        <f>IF(F1822="S",SUMIFS('[226]BG 2023'!J:J,'[226]BG 2023'!K:K,'Clasificacion Balance '!D1822),0)</f>
        <v>0</v>
      </c>
      <c r="J1822" s="412"/>
    </row>
    <row r="1823" spans="3:10">
      <c r="D1823" s="401">
        <v>24010132001</v>
      </c>
      <c r="E1823" s="396">
        <f t="shared" si="34"/>
        <v>1</v>
      </c>
      <c r="F1823" s="397" t="s">
        <v>1461</v>
      </c>
      <c r="G1823" s="402" t="s">
        <v>1078</v>
      </c>
      <c r="H1823" s="403">
        <f>IF(F1823="S",SUMIFS('BG 2024'!G:G,'BG 2024'!B:B,'Clasificacion Balance '!D1823),0)</f>
        <v>0</v>
      </c>
      <c r="I1823" s="403">
        <f>IF(F1823="S",SUMIFS('[226]BG 2023'!J:J,'[226]BG 2023'!K:K,'Clasificacion Balance '!D1823),0)</f>
        <v>0</v>
      </c>
      <c r="J1823" s="412"/>
    </row>
    <row r="1824" spans="3:10">
      <c r="D1824" s="401">
        <v>2401013200101</v>
      </c>
      <c r="E1824" s="396">
        <f t="shared" si="34"/>
        <v>1</v>
      </c>
      <c r="F1824" s="397" t="s">
        <v>1461</v>
      </c>
      <c r="G1824" s="402" t="s">
        <v>1079</v>
      </c>
      <c r="H1824" s="403">
        <f>IF(F1824="S",SUMIFS('BG 2024'!G:G,'BG 2024'!B:B,'Clasificacion Balance '!D1824),0)</f>
        <v>0</v>
      </c>
      <c r="I1824" s="403">
        <f>IF(F1824="S",SUMIFS('[226]BG 2023'!J:J,'[226]BG 2023'!K:K,'Clasificacion Balance '!D1824),0)</f>
        <v>0</v>
      </c>
      <c r="J1824" s="412"/>
    </row>
    <row r="1825" spans="4:10">
      <c r="D1825" s="401">
        <v>240101320010101</v>
      </c>
      <c r="E1825" s="396">
        <f t="shared" si="34"/>
        <v>1</v>
      </c>
      <c r="F1825" s="397" t="s">
        <v>1465</v>
      </c>
      <c r="G1825" s="402" t="s">
        <v>1080</v>
      </c>
      <c r="H1825" s="403">
        <f>IF(F1825="S",SUMIFS('BG 2024'!G:G,'BG 2024'!B:B,'Clasificacion Balance '!D1825),0)</f>
        <v>-3045264</v>
      </c>
      <c r="I1825" s="403" t="e">
        <f>IF(F1825="S",SUMIFS('[226]BG 2023'!J:J,'[226]BG 2023'!K:K,'Clasificacion Balance '!D1825),0)</f>
        <v>#VALUE!</v>
      </c>
      <c r="J1825" s="412" t="s">
        <v>214</v>
      </c>
    </row>
    <row r="1826" spans="4:10">
      <c r="D1826" s="401">
        <v>240101320010199</v>
      </c>
      <c r="E1826" s="396">
        <f t="shared" si="34"/>
        <v>1</v>
      </c>
      <c r="F1826" s="397" t="s">
        <v>1465</v>
      </c>
      <c r="G1826" s="402" t="s">
        <v>2433</v>
      </c>
      <c r="H1826" s="403">
        <f>IF(F1826="S",SUMIFS('BG 2024'!G:G,'BG 2024'!B:B,'Clasificacion Balance '!D1826),0)</f>
        <v>0</v>
      </c>
      <c r="I1826" s="403" t="e">
        <f>IF(F1826="S",SUMIFS('[226]BG 2023'!J:J,'[226]BG 2023'!K:K,'Clasificacion Balance '!D1826),0)</f>
        <v>#VALUE!</v>
      </c>
      <c r="J1826" s="412"/>
    </row>
    <row r="1827" spans="4:10">
      <c r="D1827" s="401">
        <v>2401013200102</v>
      </c>
      <c r="E1827" s="396">
        <f t="shared" si="34"/>
        <v>1</v>
      </c>
      <c r="F1827" s="397" t="s">
        <v>1461</v>
      </c>
      <c r="G1827" s="402" t="s">
        <v>2434</v>
      </c>
      <c r="H1827" s="403">
        <f>IF(F1827="S",SUMIFS('BG 2024'!G:G,'BG 2024'!B:B,'Clasificacion Balance '!D1827),0)</f>
        <v>0</v>
      </c>
      <c r="I1827" s="403">
        <f>IF(F1827="S",SUMIFS('[226]BG 2023'!J:J,'[226]BG 2023'!K:K,'Clasificacion Balance '!D1827),0)</f>
        <v>0</v>
      </c>
      <c r="J1827" s="412"/>
    </row>
    <row r="1828" spans="4:10">
      <c r="D1828" s="401">
        <v>240101320010201</v>
      </c>
      <c r="E1828" s="396">
        <f t="shared" si="34"/>
        <v>1</v>
      </c>
      <c r="F1828" s="397" t="s">
        <v>1465</v>
      </c>
      <c r="G1828" s="402" t="s">
        <v>2435</v>
      </c>
      <c r="H1828" s="403">
        <f>IF(F1828="S",SUMIFS('BG 2024'!G:G,'BG 2024'!B:B,'Clasificacion Balance '!D1828),0)</f>
        <v>0</v>
      </c>
      <c r="I1828" s="403" t="e">
        <f>IF(F1828="S",SUMIFS('[226]BG 2023'!J:J,'[226]BG 2023'!K:K,'Clasificacion Balance '!D1828),0)</f>
        <v>#VALUE!</v>
      </c>
      <c r="J1828" s="412"/>
    </row>
    <row r="1829" spans="4:10">
      <c r="D1829" s="401">
        <v>240101320010299</v>
      </c>
      <c r="E1829" s="396">
        <f t="shared" si="34"/>
        <v>1</v>
      </c>
      <c r="F1829" s="397" t="s">
        <v>1465</v>
      </c>
      <c r="G1829" s="402" t="s">
        <v>2436</v>
      </c>
      <c r="H1829" s="403">
        <f>IF(F1829="S",SUMIFS('BG 2024'!G:G,'BG 2024'!B:B,'Clasificacion Balance '!D1829),0)</f>
        <v>0</v>
      </c>
      <c r="I1829" s="403" t="e">
        <f>IF(F1829="S",SUMIFS('[226]BG 2023'!J:J,'[226]BG 2023'!K:K,'Clasificacion Balance '!D1829),0)</f>
        <v>#VALUE!</v>
      </c>
      <c r="J1829" s="412"/>
    </row>
    <row r="1830" spans="4:10">
      <c r="D1830" s="401">
        <v>2401013200103</v>
      </c>
      <c r="E1830" s="396">
        <f t="shared" si="34"/>
        <v>1</v>
      </c>
      <c r="F1830" s="397" t="s">
        <v>1461</v>
      </c>
      <c r="G1830" s="402" t="s">
        <v>2437</v>
      </c>
      <c r="H1830" s="403">
        <f>IF(F1830="S",SUMIFS('BG 2024'!G:G,'BG 2024'!B:B,'Clasificacion Balance '!D1830),0)</f>
        <v>0</v>
      </c>
      <c r="I1830" s="403">
        <f>IF(F1830="S",SUMIFS('[226]BG 2023'!J:J,'[226]BG 2023'!K:K,'Clasificacion Balance '!D1830),0)</f>
        <v>0</v>
      </c>
      <c r="J1830" s="412"/>
    </row>
    <row r="1831" spans="4:10">
      <c r="D1831" s="401">
        <v>240101320010301</v>
      </c>
      <c r="E1831" s="396">
        <f t="shared" si="34"/>
        <v>1</v>
      </c>
      <c r="F1831" s="397" t="s">
        <v>1465</v>
      </c>
      <c r="G1831" s="402" t="s">
        <v>2438</v>
      </c>
      <c r="H1831" s="403">
        <f>IF(F1831="S",SUMIFS('BG 2024'!G:G,'BG 2024'!B:B,'Clasificacion Balance '!D1831),0)</f>
        <v>0</v>
      </c>
      <c r="I1831" s="403" t="e">
        <f>IF(F1831="S",SUMIFS('[226]BG 2023'!J:J,'[226]BG 2023'!K:K,'Clasificacion Balance '!D1831),0)</f>
        <v>#VALUE!</v>
      </c>
      <c r="J1831" s="412"/>
    </row>
    <row r="1832" spans="4:10">
      <c r="D1832" s="401">
        <v>240101320010399</v>
      </c>
      <c r="E1832" s="396">
        <f t="shared" si="34"/>
        <v>1</v>
      </c>
      <c r="F1832" s="397" t="s">
        <v>1465</v>
      </c>
      <c r="G1832" s="402" t="s">
        <v>2439</v>
      </c>
      <c r="H1832" s="403">
        <f>IF(F1832="S",SUMIFS('BG 2024'!G:G,'BG 2024'!B:B,'Clasificacion Balance '!D1832),0)</f>
        <v>0</v>
      </c>
      <c r="I1832" s="403" t="e">
        <f>IF(F1832="S",SUMIFS('[226]BG 2023'!J:J,'[226]BG 2023'!K:K,'Clasificacion Balance '!D1832),0)</f>
        <v>#VALUE!</v>
      </c>
      <c r="J1832" s="412"/>
    </row>
    <row r="1833" spans="4:10">
      <c r="D1833" s="401">
        <v>2401013200104</v>
      </c>
      <c r="E1833" s="396">
        <f t="shared" si="34"/>
        <v>1</v>
      </c>
      <c r="F1833" s="397" t="s">
        <v>1461</v>
      </c>
      <c r="G1833" s="402" t="s">
        <v>2440</v>
      </c>
      <c r="H1833" s="403">
        <f>IF(F1833="S",SUMIFS('BG 2024'!G:G,'BG 2024'!B:B,'Clasificacion Balance '!D1833),0)</f>
        <v>0</v>
      </c>
      <c r="I1833" s="403">
        <f>IF(F1833="S",SUMIFS('[226]BG 2023'!J:J,'[226]BG 2023'!K:K,'Clasificacion Balance '!D1833),0)</f>
        <v>0</v>
      </c>
      <c r="J1833" s="412"/>
    </row>
    <row r="1834" spans="4:10">
      <c r="D1834" s="401">
        <v>240101320010401</v>
      </c>
      <c r="E1834" s="396">
        <f t="shared" si="34"/>
        <v>1</v>
      </c>
      <c r="F1834" s="397" t="s">
        <v>1465</v>
      </c>
      <c r="G1834" s="402" t="s">
        <v>2441</v>
      </c>
      <c r="H1834" s="403">
        <f>IF(F1834="S",SUMIFS('BG 2024'!G:G,'BG 2024'!B:B,'Clasificacion Balance '!D1834),0)</f>
        <v>0</v>
      </c>
      <c r="I1834" s="403" t="e">
        <f>IF(F1834="S",SUMIFS('[226]BG 2023'!J:J,'[226]BG 2023'!K:K,'Clasificacion Balance '!D1834),0)</f>
        <v>#VALUE!</v>
      </c>
      <c r="J1834" s="412"/>
    </row>
    <row r="1835" spans="4:10">
      <c r="D1835" s="401">
        <v>240101320010499</v>
      </c>
      <c r="E1835" s="396">
        <f t="shared" ref="E1835:E1898" si="35">+COUNTIF($D:$D,D1835)</f>
        <v>1</v>
      </c>
      <c r="F1835" s="397" t="s">
        <v>1465</v>
      </c>
      <c r="G1835" s="402" t="s">
        <v>2442</v>
      </c>
      <c r="H1835" s="403">
        <f>IF(F1835="S",SUMIFS('BG 2024'!G:G,'BG 2024'!B:B,'Clasificacion Balance '!D1835),0)</f>
        <v>0</v>
      </c>
      <c r="I1835" s="403" t="e">
        <f>IF(F1835="S",SUMIFS('[226]BG 2023'!J:J,'[226]BG 2023'!K:K,'Clasificacion Balance '!D1835),0)</f>
        <v>#VALUE!</v>
      </c>
      <c r="J1835" s="412"/>
    </row>
    <row r="1836" spans="4:10">
      <c r="D1836" s="401">
        <v>240101320010501</v>
      </c>
      <c r="E1836" s="396">
        <f t="shared" si="35"/>
        <v>1</v>
      </c>
      <c r="F1836" s="397" t="s">
        <v>1465</v>
      </c>
      <c r="G1836" s="402" t="s">
        <v>2443</v>
      </c>
      <c r="H1836" s="403">
        <f>IF(F1836="S",SUMIFS('BG 2024'!G:G,'BG 2024'!B:B,'Clasificacion Balance '!D1836),0)</f>
        <v>0</v>
      </c>
      <c r="I1836" s="403" t="e">
        <f>IF(F1836="S",SUMIFS('[226]BG 2023'!J:J,'[226]BG 2023'!K:K,'Clasificacion Balance '!D1836),0)</f>
        <v>#VALUE!</v>
      </c>
      <c r="J1836" s="412"/>
    </row>
    <row r="1837" spans="4:10">
      <c r="D1837" s="401">
        <v>240101320010599</v>
      </c>
      <c r="E1837" s="396">
        <f t="shared" si="35"/>
        <v>1</v>
      </c>
      <c r="F1837" s="397" t="s">
        <v>1465</v>
      </c>
      <c r="G1837" s="402" t="s">
        <v>1081</v>
      </c>
      <c r="H1837" s="403">
        <f>IF(F1837="S",SUMIFS('BG 2024'!G:G,'BG 2024'!B:B,'Clasificacion Balance '!D1837),0)</f>
        <v>-2205304</v>
      </c>
      <c r="I1837" s="403" t="e">
        <f>IF(F1837="S",SUMIFS('[226]BG 2023'!J:J,'[226]BG 2023'!K:K,'Clasificacion Balance '!D1837),0)</f>
        <v>#VALUE!</v>
      </c>
      <c r="J1837" s="412" t="s">
        <v>214</v>
      </c>
    </row>
    <row r="1838" spans="4:10">
      <c r="D1838" s="401">
        <v>240101320010699</v>
      </c>
      <c r="E1838" s="396">
        <f t="shared" si="35"/>
        <v>1</v>
      </c>
      <c r="F1838" s="397" t="s">
        <v>1465</v>
      </c>
      <c r="G1838" s="402" t="s">
        <v>1082</v>
      </c>
      <c r="H1838" s="403">
        <f>IF(F1838="S",SUMIFS('BG 2024'!G:G,'BG 2024'!B:B,'Clasificacion Balance '!D1838),0)</f>
        <v>-2114170</v>
      </c>
      <c r="I1838" s="403" t="e">
        <f>IF(F1838="S",SUMIFS('[226]BG 2023'!J:J,'[226]BG 2023'!K:K,'Clasificacion Balance '!D1838),0)</f>
        <v>#VALUE!</v>
      </c>
      <c r="J1838" s="412" t="s">
        <v>214</v>
      </c>
    </row>
    <row r="1839" spans="4:10">
      <c r="D1839" s="401">
        <v>240101320010799</v>
      </c>
      <c r="E1839" s="396">
        <f t="shared" si="35"/>
        <v>1</v>
      </c>
      <c r="F1839" s="397" t="s">
        <v>1465</v>
      </c>
      <c r="G1839" s="402" t="s">
        <v>1083</v>
      </c>
      <c r="H1839" s="403">
        <f>IF(F1839="S",SUMIFS('BG 2024'!G:G,'BG 2024'!B:B,'Clasificacion Balance '!D1839),0)</f>
        <v>-11043761392</v>
      </c>
      <c r="I1839" s="403" t="e">
        <f>IF(F1839="S",SUMIFS('[226]BG 2023'!J:J,'[226]BG 2023'!K:K,'Clasificacion Balance '!D1839),0)</f>
        <v>#VALUE!</v>
      </c>
      <c r="J1839" s="412" t="s">
        <v>214</v>
      </c>
    </row>
    <row r="1840" spans="4:10">
      <c r="D1840" s="401">
        <v>24010134</v>
      </c>
      <c r="E1840" s="396">
        <f t="shared" si="35"/>
        <v>1</v>
      </c>
      <c r="F1840" s="397" t="s">
        <v>1461</v>
      </c>
      <c r="G1840" s="402" t="s">
        <v>1084</v>
      </c>
      <c r="H1840" s="403">
        <f>IF(F1840="S",SUMIFS('BG 2024'!G:G,'BG 2024'!B:B,'Clasificacion Balance '!D1840),0)</f>
        <v>0</v>
      </c>
      <c r="I1840" s="403">
        <f>IF(F1840="S",SUMIFS('[226]BG 2023'!J:J,'[226]BG 2023'!K:K,'Clasificacion Balance '!D1840),0)</f>
        <v>0</v>
      </c>
      <c r="J1840" s="412"/>
    </row>
    <row r="1841" spans="4:10">
      <c r="D1841" s="401">
        <v>24010134001</v>
      </c>
      <c r="E1841" s="396">
        <f t="shared" si="35"/>
        <v>1</v>
      </c>
      <c r="F1841" s="397" t="s">
        <v>1461</v>
      </c>
      <c r="G1841" s="402" t="s">
        <v>1084</v>
      </c>
      <c r="H1841" s="403">
        <f>IF(F1841="S",SUMIFS('BG 2024'!G:G,'BG 2024'!B:B,'Clasificacion Balance '!D1841),0)</f>
        <v>0</v>
      </c>
      <c r="I1841" s="403">
        <f>IF(F1841="S",SUMIFS('[226]BG 2023'!J:J,'[226]BG 2023'!K:K,'Clasificacion Balance '!D1841),0)</f>
        <v>0</v>
      </c>
      <c r="J1841" s="412"/>
    </row>
    <row r="1842" spans="4:10">
      <c r="D1842" s="401">
        <v>2401013400101</v>
      </c>
      <c r="E1842" s="396">
        <f t="shared" si="35"/>
        <v>1</v>
      </c>
      <c r="F1842" s="397" t="s">
        <v>1461</v>
      </c>
      <c r="G1842" s="402" t="s">
        <v>2444</v>
      </c>
      <c r="H1842" s="403">
        <f>IF(F1842="S",SUMIFS('BG 2024'!G:G,'BG 2024'!B:B,'Clasificacion Balance '!D1842),0)</f>
        <v>0</v>
      </c>
      <c r="I1842" s="403">
        <f>IF(F1842="S",SUMIFS('[226]BG 2023'!J:J,'[226]BG 2023'!K:K,'Clasificacion Balance '!D1842),0)</f>
        <v>0</v>
      </c>
      <c r="J1842" s="412"/>
    </row>
    <row r="1843" spans="4:10">
      <c r="D1843" s="401">
        <v>240101340010101</v>
      </c>
      <c r="E1843" s="396">
        <f t="shared" si="35"/>
        <v>1</v>
      </c>
      <c r="F1843" s="397" t="s">
        <v>1465</v>
      </c>
      <c r="G1843" s="402" t="s">
        <v>2445</v>
      </c>
      <c r="H1843" s="403">
        <f>IF(F1843="S",SUMIFS('BG 2024'!G:G,'BG 2024'!B:B,'Clasificacion Balance '!D1843),0)</f>
        <v>0</v>
      </c>
      <c r="I1843" s="403" t="e">
        <f>IF(F1843="S",SUMIFS('[226]BG 2023'!J:J,'[226]BG 2023'!K:K,'Clasificacion Balance '!D1843),0)</f>
        <v>#VALUE!</v>
      </c>
      <c r="J1843" s="412"/>
    </row>
    <row r="1844" spans="4:10">
      <c r="D1844" s="401">
        <v>240101340010199</v>
      </c>
      <c r="E1844" s="396">
        <f t="shared" si="35"/>
        <v>1</v>
      </c>
      <c r="F1844" s="397" t="s">
        <v>1465</v>
      </c>
      <c r="G1844" s="402" t="s">
        <v>2446</v>
      </c>
      <c r="H1844" s="403">
        <f>IF(F1844="S",SUMIFS('BG 2024'!G:G,'BG 2024'!B:B,'Clasificacion Balance '!D1844),0)</f>
        <v>0</v>
      </c>
      <c r="I1844" s="403" t="e">
        <f>IF(F1844="S",SUMIFS('[226]BG 2023'!J:J,'[226]BG 2023'!K:K,'Clasificacion Balance '!D1844),0)</f>
        <v>#VALUE!</v>
      </c>
      <c r="J1844" s="412"/>
    </row>
    <row r="1845" spans="4:10">
      <c r="D1845" s="401">
        <v>2401013400102</v>
      </c>
      <c r="E1845" s="396">
        <f t="shared" si="35"/>
        <v>1</v>
      </c>
      <c r="F1845" s="397" t="s">
        <v>1461</v>
      </c>
      <c r="G1845" s="402" t="s">
        <v>2447</v>
      </c>
      <c r="H1845" s="403">
        <f>IF(F1845="S",SUMIFS('BG 2024'!G:G,'BG 2024'!B:B,'Clasificacion Balance '!D1845),0)</f>
        <v>0</v>
      </c>
      <c r="I1845" s="403">
        <f>IF(F1845="S",SUMIFS('[226]BG 2023'!J:J,'[226]BG 2023'!K:K,'Clasificacion Balance '!D1845),0)</f>
        <v>0</v>
      </c>
      <c r="J1845" s="412"/>
    </row>
    <row r="1846" spans="4:10">
      <c r="D1846" s="401">
        <v>240101340010201</v>
      </c>
      <c r="E1846" s="396">
        <f t="shared" si="35"/>
        <v>1</v>
      </c>
      <c r="F1846" s="397" t="s">
        <v>1465</v>
      </c>
      <c r="G1846" s="402" t="s">
        <v>2448</v>
      </c>
      <c r="H1846" s="403">
        <f>IF(F1846="S",SUMIFS('BG 2024'!G:G,'BG 2024'!B:B,'Clasificacion Balance '!D1846),0)</f>
        <v>0</v>
      </c>
      <c r="I1846" s="403" t="e">
        <f>IF(F1846="S",SUMIFS('[226]BG 2023'!J:J,'[226]BG 2023'!K:K,'Clasificacion Balance '!D1846),0)</f>
        <v>#VALUE!</v>
      </c>
      <c r="J1846" s="412"/>
    </row>
    <row r="1847" spans="4:10">
      <c r="D1847" s="401">
        <v>240101340010299</v>
      </c>
      <c r="E1847" s="396">
        <f t="shared" si="35"/>
        <v>1</v>
      </c>
      <c r="F1847" s="397" t="s">
        <v>1465</v>
      </c>
      <c r="G1847" s="402" t="s">
        <v>2449</v>
      </c>
      <c r="H1847" s="403">
        <f>IF(F1847="S",SUMIFS('BG 2024'!G:G,'BG 2024'!B:B,'Clasificacion Balance '!D1847),0)</f>
        <v>0</v>
      </c>
      <c r="I1847" s="403" t="e">
        <f>IF(F1847="S",SUMIFS('[226]BG 2023'!J:J,'[226]BG 2023'!K:K,'Clasificacion Balance '!D1847),0)</f>
        <v>#VALUE!</v>
      </c>
      <c r="J1847" s="412"/>
    </row>
    <row r="1848" spans="4:10">
      <c r="D1848" s="401">
        <v>2401013400103</v>
      </c>
      <c r="E1848" s="396">
        <f t="shared" si="35"/>
        <v>1</v>
      </c>
      <c r="F1848" s="397" t="s">
        <v>1461</v>
      </c>
      <c r="G1848" s="402" t="s">
        <v>1085</v>
      </c>
      <c r="H1848" s="403">
        <f>IF(F1848="S",SUMIFS('BG 2024'!G:G,'BG 2024'!B:B,'Clasificacion Balance '!D1848),0)</f>
        <v>0</v>
      </c>
      <c r="I1848" s="403">
        <f>IF(F1848="S",SUMIFS('[226]BG 2023'!J:J,'[226]BG 2023'!K:K,'Clasificacion Balance '!D1848),0)</f>
        <v>0</v>
      </c>
      <c r="J1848" s="412"/>
    </row>
    <row r="1849" spans="4:10">
      <c r="D1849" s="401">
        <v>240101340010301</v>
      </c>
      <c r="E1849" s="396">
        <f t="shared" si="35"/>
        <v>1</v>
      </c>
      <c r="F1849" s="397" t="s">
        <v>1465</v>
      </c>
      <c r="G1849" s="402" t="s">
        <v>1086</v>
      </c>
      <c r="H1849" s="403">
        <f>IF(F1849="S",SUMIFS('BG 2024'!G:G,'BG 2024'!B:B,'Clasificacion Balance '!D1849),0)</f>
        <v>-3629679999</v>
      </c>
      <c r="I1849" s="403" t="e">
        <f>IF(F1849="S",SUMIFS('[226]BG 2023'!J:J,'[226]BG 2023'!K:K,'Clasificacion Balance '!D1849),0)</f>
        <v>#VALUE!</v>
      </c>
      <c r="J1849" s="451" t="s">
        <v>232</v>
      </c>
    </row>
    <row r="1850" spans="4:10">
      <c r="D1850" s="401">
        <v>240101340010399</v>
      </c>
      <c r="E1850" s="396">
        <f t="shared" si="35"/>
        <v>1</v>
      </c>
      <c r="F1850" s="397" t="s">
        <v>1465</v>
      </c>
      <c r="G1850" s="402" t="s">
        <v>1087</v>
      </c>
      <c r="H1850" s="403">
        <f>IF(F1850="S",SUMIFS('BG 2024'!G:G,'BG 2024'!B:B,'Clasificacion Balance '!D1850),0)</f>
        <v>-11961847956</v>
      </c>
      <c r="I1850" s="403" t="e">
        <f>IF(F1850="S",SUMIFS('[226]BG 2023'!J:J,'[226]BG 2023'!K:K,'Clasificacion Balance '!D1850),0)</f>
        <v>#VALUE!</v>
      </c>
      <c r="J1850" s="451" t="s">
        <v>232</v>
      </c>
    </row>
    <row r="1851" spans="4:10">
      <c r="D1851" s="401">
        <v>2401013400104</v>
      </c>
      <c r="E1851" s="396">
        <f t="shared" si="35"/>
        <v>1</v>
      </c>
      <c r="F1851" s="397" t="s">
        <v>1461</v>
      </c>
      <c r="G1851" s="402" t="s">
        <v>1088</v>
      </c>
      <c r="H1851" s="403">
        <f>IF(F1851="S",SUMIFS('BG 2024'!G:G,'BG 2024'!B:B,'Clasificacion Balance '!D1851),0)</f>
        <v>0</v>
      </c>
      <c r="I1851" s="403">
        <f>IF(F1851="S",SUMIFS('[226]BG 2023'!J:J,'[226]BG 2023'!K:K,'Clasificacion Balance '!D1851),0)</f>
        <v>0</v>
      </c>
      <c r="J1851" s="412"/>
    </row>
    <row r="1852" spans="4:10">
      <c r="D1852" s="401">
        <v>240101340010401</v>
      </c>
      <c r="E1852" s="396">
        <f t="shared" si="35"/>
        <v>1</v>
      </c>
      <c r="F1852" s="397" t="s">
        <v>1465</v>
      </c>
      <c r="G1852" s="402" t="s">
        <v>2450</v>
      </c>
      <c r="H1852" s="403">
        <f>IF(F1852="S",SUMIFS('BG 2024'!G:G,'BG 2024'!B:B,'Clasificacion Balance '!D1852),0)</f>
        <v>0</v>
      </c>
      <c r="I1852" s="403" t="e">
        <f>IF(F1852="S",SUMIFS('[226]BG 2023'!J:J,'[226]BG 2023'!K:K,'Clasificacion Balance '!D1852),0)</f>
        <v>#VALUE!</v>
      </c>
      <c r="J1852" s="412"/>
    </row>
    <row r="1853" spans="4:10">
      <c r="D1853" s="401">
        <v>240101340010499</v>
      </c>
      <c r="E1853" s="396">
        <f t="shared" si="35"/>
        <v>1</v>
      </c>
      <c r="F1853" s="397" t="s">
        <v>1465</v>
      </c>
      <c r="G1853" s="402" t="s">
        <v>1089</v>
      </c>
      <c r="H1853" s="403">
        <f>IF(F1853="S",SUMIFS('BG 2024'!G:G,'BG 2024'!B:B,'Clasificacion Balance '!D1853),0)</f>
        <v>-189500</v>
      </c>
      <c r="I1853" s="403" t="e">
        <f>IF(F1853="S",SUMIFS('[226]BG 2023'!J:J,'[226]BG 2023'!K:K,'Clasificacion Balance '!D1853),0)</f>
        <v>#VALUE!</v>
      </c>
      <c r="J1853" s="451" t="s">
        <v>232</v>
      </c>
    </row>
    <row r="1854" spans="4:10">
      <c r="D1854" s="401">
        <v>24080</v>
      </c>
      <c r="E1854" s="396">
        <f t="shared" si="35"/>
        <v>1</v>
      </c>
      <c r="F1854" s="397" t="s">
        <v>1461</v>
      </c>
      <c r="G1854" s="402" t="s">
        <v>2451</v>
      </c>
      <c r="H1854" s="403">
        <f>IF(F1854="S",SUMIFS('BG 2024'!G:G,'BG 2024'!B:B,'Clasificacion Balance '!D1854),0)</f>
        <v>0</v>
      </c>
      <c r="I1854" s="403">
        <f>IF(F1854="S",SUMIFS('[226]BG 2023'!J:J,'[226]BG 2023'!K:K,'Clasificacion Balance '!D1854),0)</f>
        <v>0</v>
      </c>
      <c r="J1854" s="412"/>
    </row>
    <row r="1855" spans="4:10">
      <c r="D1855" s="401">
        <v>24080136</v>
      </c>
      <c r="E1855" s="396">
        <f t="shared" si="35"/>
        <v>1</v>
      </c>
      <c r="F1855" s="397" t="s">
        <v>1461</v>
      </c>
      <c r="G1855" s="402" t="s">
        <v>2452</v>
      </c>
      <c r="H1855" s="403">
        <f>IF(F1855="S",SUMIFS('BG 2024'!G:G,'BG 2024'!B:B,'Clasificacion Balance '!D1855),0)</f>
        <v>0</v>
      </c>
      <c r="I1855" s="403">
        <f>IF(F1855="S",SUMIFS('[226]BG 2023'!J:J,'[226]BG 2023'!K:K,'Clasificacion Balance '!D1855),0)</f>
        <v>0</v>
      </c>
      <c r="J1855" s="412"/>
    </row>
    <row r="1856" spans="4:10">
      <c r="D1856" s="401">
        <v>24080136001</v>
      </c>
      <c r="E1856" s="396">
        <f t="shared" si="35"/>
        <v>1</v>
      </c>
      <c r="F1856" s="397" t="s">
        <v>1461</v>
      </c>
      <c r="G1856" s="402" t="s">
        <v>2453</v>
      </c>
      <c r="H1856" s="403">
        <f>IF(F1856="S",SUMIFS('BG 2024'!G:G,'BG 2024'!B:B,'Clasificacion Balance '!D1856),0)</f>
        <v>0</v>
      </c>
      <c r="I1856" s="403">
        <f>IF(F1856="S",SUMIFS('[226]BG 2023'!J:J,'[226]BG 2023'!K:K,'Clasificacion Balance '!D1856),0)</f>
        <v>0</v>
      </c>
      <c r="J1856" s="412"/>
    </row>
    <row r="1857" spans="4:10">
      <c r="D1857" s="401">
        <v>2408013600101</v>
      </c>
      <c r="E1857" s="396">
        <f t="shared" si="35"/>
        <v>1</v>
      </c>
      <c r="F1857" s="397" t="s">
        <v>1461</v>
      </c>
      <c r="G1857" s="402" t="s">
        <v>2453</v>
      </c>
      <c r="H1857" s="403">
        <f>IF(F1857="S",SUMIFS('BG 2024'!G:G,'BG 2024'!B:B,'Clasificacion Balance '!D1857),0)</f>
        <v>0</v>
      </c>
      <c r="I1857" s="403">
        <f>IF(F1857="S",SUMIFS('[226]BG 2023'!J:J,'[226]BG 2023'!K:K,'Clasificacion Balance '!D1857),0)</f>
        <v>0</v>
      </c>
      <c r="J1857" s="412"/>
    </row>
    <row r="1858" spans="4:10">
      <c r="D1858" s="401">
        <v>240801360010101</v>
      </c>
      <c r="E1858" s="396">
        <f t="shared" si="35"/>
        <v>1</v>
      </c>
      <c r="F1858" s="397" t="s">
        <v>1465</v>
      </c>
      <c r="G1858" s="402" t="s">
        <v>2454</v>
      </c>
      <c r="H1858" s="403">
        <f>IF(F1858="S",SUMIFS('BG 2024'!G:G,'BG 2024'!B:B,'Clasificacion Balance '!D1858),0)</f>
        <v>0</v>
      </c>
      <c r="I1858" s="403" t="e">
        <f>IF(F1858="S",SUMIFS('[226]BG 2023'!J:J,'[226]BG 2023'!K:K,'Clasificacion Balance '!D1858),0)</f>
        <v>#VALUE!</v>
      </c>
      <c r="J1858" s="412"/>
    </row>
    <row r="1859" spans="4:10">
      <c r="D1859" s="401">
        <v>240801360010199</v>
      </c>
      <c r="E1859" s="396">
        <f t="shared" si="35"/>
        <v>1</v>
      </c>
      <c r="F1859" s="397" t="s">
        <v>1465</v>
      </c>
      <c r="G1859" s="402" t="s">
        <v>2455</v>
      </c>
      <c r="H1859" s="403">
        <f>IF(F1859="S",SUMIFS('BG 2024'!G:G,'BG 2024'!B:B,'Clasificacion Balance '!D1859),0)</f>
        <v>0</v>
      </c>
      <c r="I1859" s="403" t="e">
        <f>IF(F1859="S",SUMIFS('[226]BG 2023'!J:J,'[226]BG 2023'!K:K,'Clasificacion Balance '!D1859),0)</f>
        <v>#VALUE!</v>
      </c>
      <c r="J1859" s="412"/>
    </row>
    <row r="1860" spans="4:10">
      <c r="D1860" s="401">
        <v>24080136901</v>
      </c>
      <c r="E1860" s="396">
        <f t="shared" si="35"/>
        <v>1</v>
      </c>
      <c r="F1860" s="397" t="s">
        <v>1461</v>
      </c>
      <c r="G1860" s="402" t="s">
        <v>2456</v>
      </c>
      <c r="H1860" s="403">
        <f>IF(F1860="S",SUMIFS('BG 2024'!G:G,'BG 2024'!B:B,'Clasificacion Balance '!D1860),0)</f>
        <v>0</v>
      </c>
      <c r="I1860" s="403">
        <f>IF(F1860="S",SUMIFS('[226]BG 2023'!J:J,'[226]BG 2023'!K:K,'Clasificacion Balance '!D1860),0)</f>
        <v>0</v>
      </c>
      <c r="J1860" s="412"/>
    </row>
    <row r="1861" spans="4:10">
      <c r="D1861" s="401">
        <v>2408013690101</v>
      </c>
      <c r="E1861" s="396">
        <f t="shared" si="35"/>
        <v>1</v>
      </c>
      <c r="F1861" s="397" t="s">
        <v>1461</v>
      </c>
      <c r="G1861" s="402" t="s">
        <v>2456</v>
      </c>
      <c r="H1861" s="403">
        <f>IF(F1861="S",SUMIFS('BG 2024'!G:G,'BG 2024'!B:B,'Clasificacion Balance '!D1861),0)</f>
        <v>0</v>
      </c>
      <c r="I1861" s="403">
        <f>IF(F1861="S",SUMIFS('[226]BG 2023'!J:J,'[226]BG 2023'!K:K,'Clasificacion Balance '!D1861),0)</f>
        <v>0</v>
      </c>
      <c r="J1861" s="412"/>
    </row>
    <row r="1862" spans="4:10">
      <c r="D1862" s="401">
        <v>240801369010101</v>
      </c>
      <c r="E1862" s="396">
        <f t="shared" si="35"/>
        <v>1</v>
      </c>
      <c r="F1862" s="397" t="s">
        <v>1465</v>
      </c>
      <c r="G1862" s="402" t="s">
        <v>2457</v>
      </c>
      <c r="H1862" s="403">
        <f>IF(F1862="S",SUMIFS('BG 2024'!G:G,'BG 2024'!B:B,'Clasificacion Balance '!D1862),0)</f>
        <v>0</v>
      </c>
      <c r="I1862" s="403" t="e">
        <f>IF(F1862="S",SUMIFS('[226]BG 2023'!J:J,'[226]BG 2023'!K:K,'Clasificacion Balance '!D1862),0)</f>
        <v>#VALUE!</v>
      </c>
      <c r="J1862" s="412"/>
    </row>
    <row r="1863" spans="4:10">
      <c r="D1863" s="401">
        <v>240801369010199</v>
      </c>
      <c r="E1863" s="396">
        <f t="shared" si="35"/>
        <v>1</v>
      </c>
      <c r="F1863" s="397" t="s">
        <v>1465</v>
      </c>
      <c r="G1863" s="402" t="s">
        <v>2458</v>
      </c>
      <c r="H1863" s="403">
        <f>IF(F1863="S",SUMIFS('BG 2024'!G:G,'BG 2024'!B:B,'Clasificacion Balance '!D1863),0)</f>
        <v>0</v>
      </c>
      <c r="I1863" s="403" t="e">
        <f>IF(F1863="S",SUMIFS('[226]BG 2023'!J:J,'[226]BG 2023'!K:K,'Clasificacion Balance '!D1863),0)</f>
        <v>#VALUE!</v>
      </c>
      <c r="J1863" s="412"/>
    </row>
    <row r="1864" spans="4:10">
      <c r="D1864" s="401">
        <v>24080138</v>
      </c>
      <c r="E1864" s="396">
        <f t="shared" si="35"/>
        <v>1</v>
      </c>
      <c r="F1864" s="397" t="s">
        <v>1461</v>
      </c>
      <c r="G1864" s="402" t="s">
        <v>2459</v>
      </c>
      <c r="H1864" s="403">
        <f>IF(F1864="S",SUMIFS('BG 2024'!G:G,'BG 2024'!B:B,'Clasificacion Balance '!D1864),0)</f>
        <v>0</v>
      </c>
      <c r="I1864" s="403">
        <f>IF(F1864="S",SUMIFS('[226]BG 2023'!J:J,'[226]BG 2023'!K:K,'Clasificacion Balance '!D1864),0)</f>
        <v>0</v>
      </c>
      <c r="J1864" s="412"/>
    </row>
    <row r="1865" spans="4:10">
      <c r="D1865" s="401">
        <v>24080138001</v>
      </c>
      <c r="E1865" s="396">
        <f t="shared" si="35"/>
        <v>1</v>
      </c>
      <c r="F1865" s="397" t="s">
        <v>1461</v>
      </c>
      <c r="G1865" s="402" t="s">
        <v>2460</v>
      </c>
      <c r="H1865" s="403">
        <f>IF(F1865="S",SUMIFS('BG 2024'!G:G,'BG 2024'!B:B,'Clasificacion Balance '!D1865),0)</f>
        <v>0</v>
      </c>
      <c r="I1865" s="403">
        <f>IF(F1865="S",SUMIFS('[226]BG 2023'!J:J,'[226]BG 2023'!K:K,'Clasificacion Balance '!D1865),0)</f>
        <v>0</v>
      </c>
      <c r="J1865" s="412"/>
    </row>
    <row r="1866" spans="4:10">
      <c r="D1866" s="401">
        <v>2408013800101</v>
      </c>
      <c r="E1866" s="396">
        <f t="shared" si="35"/>
        <v>1</v>
      </c>
      <c r="F1866" s="397" t="s">
        <v>1461</v>
      </c>
      <c r="G1866" s="402" t="s">
        <v>2460</v>
      </c>
      <c r="H1866" s="403">
        <f>IF(F1866="S",SUMIFS('BG 2024'!G:G,'BG 2024'!B:B,'Clasificacion Balance '!D1866),0)</f>
        <v>0</v>
      </c>
      <c r="I1866" s="403">
        <f>IF(F1866="S",SUMIFS('[226]BG 2023'!J:J,'[226]BG 2023'!K:K,'Clasificacion Balance '!D1866),0)</f>
        <v>0</v>
      </c>
      <c r="J1866" s="412"/>
    </row>
    <row r="1867" spans="4:10">
      <c r="D1867" s="401">
        <v>240801380010101</v>
      </c>
      <c r="E1867" s="396">
        <f t="shared" si="35"/>
        <v>1</v>
      </c>
      <c r="F1867" s="397" t="s">
        <v>1465</v>
      </c>
      <c r="G1867" s="402" t="s">
        <v>2461</v>
      </c>
      <c r="H1867" s="403">
        <f>IF(F1867="S",SUMIFS('BG 2024'!G:G,'BG 2024'!B:B,'Clasificacion Balance '!D1867),0)</f>
        <v>0</v>
      </c>
      <c r="I1867" s="403" t="e">
        <f>IF(F1867="S",SUMIFS('[226]BG 2023'!J:J,'[226]BG 2023'!K:K,'Clasificacion Balance '!D1867),0)</f>
        <v>#VALUE!</v>
      </c>
      <c r="J1867" s="412"/>
    </row>
    <row r="1868" spans="4:10">
      <c r="D1868" s="401">
        <v>240801380010199</v>
      </c>
      <c r="E1868" s="396">
        <f t="shared" si="35"/>
        <v>1</v>
      </c>
      <c r="F1868" s="397" t="s">
        <v>1465</v>
      </c>
      <c r="G1868" s="402" t="s">
        <v>2462</v>
      </c>
      <c r="H1868" s="403">
        <f>IF(F1868="S",SUMIFS('BG 2024'!G:G,'BG 2024'!B:B,'Clasificacion Balance '!D1868),0)</f>
        <v>0</v>
      </c>
      <c r="I1868" s="403" t="e">
        <f>IF(F1868="S",SUMIFS('[226]BG 2023'!J:J,'[226]BG 2023'!K:K,'Clasificacion Balance '!D1868),0)</f>
        <v>#VALUE!</v>
      </c>
      <c r="J1868" s="412"/>
    </row>
    <row r="1869" spans="4:10">
      <c r="D1869" s="401">
        <v>24080138901</v>
      </c>
      <c r="E1869" s="396">
        <f t="shared" si="35"/>
        <v>1</v>
      </c>
      <c r="F1869" s="397" t="s">
        <v>1461</v>
      </c>
      <c r="G1869" s="402" t="s">
        <v>2463</v>
      </c>
      <c r="H1869" s="403">
        <f>IF(F1869="S",SUMIFS('BG 2024'!G:G,'BG 2024'!B:B,'Clasificacion Balance '!D1869),0)</f>
        <v>0</v>
      </c>
      <c r="I1869" s="403">
        <f>IF(F1869="S",SUMIFS('[226]BG 2023'!J:J,'[226]BG 2023'!K:K,'Clasificacion Balance '!D1869),0)</f>
        <v>0</v>
      </c>
      <c r="J1869" s="412"/>
    </row>
    <row r="1870" spans="4:10">
      <c r="D1870" s="401">
        <v>2408013890101</v>
      </c>
      <c r="E1870" s="396">
        <f t="shared" si="35"/>
        <v>1</v>
      </c>
      <c r="F1870" s="397" t="s">
        <v>1461</v>
      </c>
      <c r="G1870" s="402" t="s">
        <v>2463</v>
      </c>
      <c r="H1870" s="403">
        <f>IF(F1870="S",SUMIFS('BG 2024'!G:G,'BG 2024'!B:B,'Clasificacion Balance '!D1870),0)</f>
        <v>0</v>
      </c>
      <c r="I1870" s="403">
        <f>IF(F1870="S",SUMIFS('[226]BG 2023'!J:J,'[226]BG 2023'!K:K,'Clasificacion Balance '!D1870),0)</f>
        <v>0</v>
      </c>
      <c r="J1870" s="412"/>
    </row>
    <row r="1871" spans="4:10">
      <c r="D1871" s="401">
        <v>240801389010101</v>
      </c>
      <c r="E1871" s="396">
        <f t="shared" si="35"/>
        <v>1</v>
      </c>
      <c r="F1871" s="397" t="s">
        <v>1465</v>
      </c>
      <c r="G1871" s="402" t="s">
        <v>2464</v>
      </c>
      <c r="H1871" s="403">
        <f>IF(F1871="S",SUMIFS('BG 2024'!G:G,'BG 2024'!B:B,'Clasificacion Balance '!D1871),0)</f>
        <v>0</v>
      </c>
      <c r="I1871" s="403" t="e">
        <f>IF(F1871="S",SUMIFS('[226]BG 2023'!J:J,'[226]BG 2023'!K:K,'Clasificacion Balance '!D1871),0)</f>
        <v>#VALUE!</v>
      </c>
      <c r="J1871" s="412"/>
    </row>
    <row r="1872" spans="4:10">
      <c r="D1872" s="401">
        <v>240801389010199</v>
      </c>
      <c r="E1872" s="396">
        <f t="shared" si="35"/>
        <v>1</v>
      </c>
      <c r="F1872" s="397" t="s">
        <v>1465</v>
      </c>
      <c r="G1872" s="402" t="s">
        <v>2465</v>
      </c>
      <c r="H1872" s="403">
        <f>IF(F1872="S",SUMIFS('BG 2024'!G:G,'BG 2024'!B:B,'Clasificacion Balance '!D1872),0)</f>
        <v>0</v>
      </c>
      <c r="I1872" s="403" t="e">
        <f>IF(F1872="S",SUMIFS('[226]BG 2023'!J:J,'[226]BG 2023'!K:K,'Clasificacion Balance '!D1872),0)</f>
        <v>#VALUE!</v>
      </c>
      <c r="J1872" s="412"/>
    </row>
    <row r="1873" spans="4:10">
      <c r="D1873" s="401">
        <v>25</v>
      </c>
      <c r="E1873" s="396">
        <f t="shared" si="35"/>
        <v>1</v>
      </c>
      <c r="F1873" s="397" t="s">
        <v>1461</v>
      </c>
      <c r="G1873" s="402" t="s">
        <v>1090</v>
      </c>
      <c r="H1873" s="403">
        <f>IF(F1873="S",SUMIFS('BG 2024'!G:G,'BG 2024'!B:B,'Clasificacion Balance '!D1873),0)</f>
        <v>0</v>
      </c>
      <c r="I1873" s="403">
        <f>IF(F1873="S",SUMIFS('[226]BG 2023'!J:J,'[226]BG 2023'!K:K,'Clasificacion Balance '!D1873),0)</f>
        <v>0</v>
      </c>
      <c r="J1873" s="412"/>
    </row>
    <row r="1874" spans="4:10">
      <c r="D1874" s="401">
        <v>25010</v>
      </c>
      <c r="E1874" s="396">
        <f t="shared" si="35"/>
        <v>1</v>
      </c>
      <c r="F1874" s="397" t="s">
        <v>1461</v>
      </c>
      <c r="G1874" s="402" t="s">
        <v>1091</v>
      </c>
      <c r="H1874" s="403">
        <f>IF(F1874="S",SUMIFS('BG 2024'!G:G,'BG 2024'!B:B,'Clasificacion Balance '!D1874),0)</f>
        <v>0</v>
      </c>
      <c r="I1874" s="403">
        <f>IF(F1874="S",SUMIFS('[226]BG 2023'!J:J,'[226]BG 2023'!K:K,'Clasificacion Balance '!D1874),0)</f>
        <v>0</v>
      </c>
      <c r="J1874" s="412"/>
    </row>
    <row r="1875" spans="4:10">
      <c r="D1875" s="401">
        <v>25010140</v>
      </c>
      <c r="E1875" s="396">
        <f t="shared" si="35"/>
        <v>1</v>
      </c>
      <c r="F1875" s="397" t="s">
        <v>1461</v>
      </c>
      <c r="G1875" s="402" t="s">
        <v>1091</v>
      </c>
      <c r="H1875" s="403">
        <f>IF(F1875="S",SUMIFS('BG 2024'!G:G,'BG 2024'!B:B,'Clasificacion Balance '!D1875),0)</f>
        <v>0</v>
      </c>
      <c r="I1875" s="403">
        <f>IF(F1875="S",SUMIFS('[226]BG 2023'!J:J,'[226]BG 2023'!K:K,'Clasificacion Balance '!D1875),0)</f>
        <v>0</v>
      </c>
      <c r="J1875" s="412"/>
    </row>
    <row r="1876" spans="4:10">
      <c r="D1876" s="401">
        <v>25010140001</v>
      </c>
      <c r="E1876" s="396">
        <f t="shared" si="35"/>
        <v>1</v>
      </c>
      <c r="F1876" s="397" t="s">
        <v>1461</v>
      </c>
      <c r="G1876" s="402" t="s">
        <v>1091</v>
      </c>
      <c r="H1876" s="403">
        <f>IF(F1876="S",SUMIFS('BG 2024'!G:G,'BG 2024'!B:B,'Clasificacion Balance '!D1876),0)</f>
        <v>0</v>
      </c>
      <c r="I1876" s="403">
        <f>IF(F1876="S",SUMIFS('[226]BG 2023'!J:J,'[226]BG 2023'!K:K,'Clasificacion Balance '!D1876),0)</f>
        <v>0</v>
      </c>
      <c r="J1876" s="412"/>
    </row>
    <row r="1877" spans="4:10">
      <c r="D1877" s="401">
        <v>2501014000101</v>
      </c>
      <c r="E1877" s="396">
        <f t="shared" si="35"/>
        <v>1</v>
      </c>
      <c r="F1877" s="397" t="s">
        <v>1461</v>
      </c>
      <c r="G1877" s="402" t="s">
        <v>2466</v>
      </c>
      <c r="H1877" s="403">
        <f>IF(F1877="S",SUMIFS('BG 2024'!G:G,'BG 2024'!B:B,'Clasificacion Balance '!D1877),0)</f>
        <v>0</v>
      </c>
      <c r="I1877" s="403">
        <f>IF(F1877="S",SUMIFS('[226]BG 2023'!J:J,'[226]BG 2023'!K:K,'Clasificacion Balance '!D1877),0)</f>
        <v>0</v>
      </c>
      <c r="J1877" s="412"/>
    </row>
    <row r="1878" spans="4:10">
      <c r="D1878" s="401">
        <v>250101400010101</v>
      </c>
      <c r="E1878" s="396">
        <f t="shared" si="35"/>
        <v>1</v>
      </c>
      <c r="F1878" s="397" t="s">
        <v>1465</v>
      </c>
      <c r="G1878" s="402" t="s">
        <v>2467</v>
      </c>
      <c r="H1878" s="403">
        <f>IF(F1878="S",SUMIFS('BG 2024'!G:G,'BG 2024'!B:B,'Clasificacion Balance '!D1878),0)</f>
        <v>0</v>
      </c>
      <c r="I1878" s="403" t="e">
        <f>IF(F1878="S",SUMIFS('[226]BG 2023'!J:J,'[226]BG 2023'!K:K,'Clasificacion Balance '!D1878),0)</f>
        <v>#VALUE!</v>
      </c>
      <c r="J1878" s="412"/>
    </row>
    <row r="1879" spans="4:10">
      <c r="D1879" s="401">
        <v>250101400010199</v>
      </c>
      <c r="E1879" s="396">
        <f t="shared" si="35"/>
        <v>1</v>
      </c>
      <c r="F1879" s="397" t="s">
        <v>1465</v>
      </c>
      <c r="G1879" s="402" t="s">
        <v>2468</v>
      </c>
      <c r="H1879" s="403">
        <f>IF(F1879="S",SUMIFS('BG 2024'!G:G,'BG 2024'!B:B,'Clasificacion Balance '!D1879),0)</f>
        <v>0</v>
      </c>
      <c r="I1879" s="403" t="e">
        <f>IF(F1879="S",SUMIFS('[226]BG 2023'!J:J,'[226]BG 2023'!K:K,'Clasificacion Balance '!D1879),0)</f>
        <v>#VALUE!</v>
      </c>
      <c r="J1879" s="412"/>
    </row>
    <row r="1880" spans="4:10">
      <c r="D1880" s="401">
        <v>2501014000102</v>
      </c>
      <c r="E1880" s="396">
        <f t="shared" si="35"/>
        <v>1</v>
      </c>
      <c r="F1880" s="397" t="s">
        <v>1461</v>
      </c>
      <c r="G1880" s="402" t="s">
        <v>2469</v>
      </c>
      <c r="H1880" s="403">
        <f>IF(F1880="S",SUMIFS('BG 2024'!G:G,'BG 2024'!B:B,'Clasificacion Balance '!D1880),0)</f>
        <v>0</v>
      </c>
      <c r="I1880" s="403">
        <f>IF(F1880="S",SUMIFS('[226]BG 2023'!J:J,'[226]BG 2023'!K:K,'Clasificacion Balance '!D1880),0)</f>
        <v>0</v>
      </c>
      <c r="J1880" s="412"/>
    </row>
    <row r="1881" spans="4:10">
      <c r="D1881" s="401">
        <v>250101400010201</v>
      </c>
      <c r="E1881" s="396">
        <f t="shared" si="35"/>
        <v>1</v>
      </c>
      <c r="F1881" s="397" t="s">
        <v>1465</v>
      </c>
      <c r="G1881" s="402" t="s">
        <v>2470</v>
      </c>
      <c r="H1881" s="403">
        <f>IF(F1881="S",SUMIFS('BG 2024'!G:G,'BG 2024'!B:B,'Clasificacion Balance '!D1881),0)</f>
        <v>0</v>
      </c>
      <c r="I1881" s="403" t="e">
        <f>IF(F1881="S",SUMIFS('[226]BG 2023'!J:J,'[226]BG 2023'!K:K,'Clasificacion Balance '!D1881),0)</f>
        <v>#VALUE!</v>
      </c>
      <c r="J1881" s="412"/>
    </row>
    <row r="1882" spans="4:10">
      <c r="D1882" s="401">
        <v>250101400010299</v>
      </c>
      <c r="E1882" s="396">
        <f t="shared" si="35"/>
        <v>1</v>
      </c>
      <c r="F1882" s="397" t="s">
        <v>1465</v>
      </c>
      <c r="G1882" s="402" t="s">
        <v>2471</v>
      </c>
      <c r="H1882" s="403">
        <f>IF(F1882="S",SUMIFS('BG 2024'!G:G,'BG 2024'!B:B,'Clasificacion Balance '!D1882),0)</f>
        <v>0</v>
      </c>
      <c r="I1882" s="403" t="e">
        <f>IF(F1882="S",SUMIFS('[226]BG 2023'!J:J,'[226]BG 2023'!K:K,'Clasificacion Balance '!D1882),0)</f>
        <v>#VALUE!</v>
      </c>
      <c r="J1882" s="412"/>
    </row>
    <row r="1883" spans="4:10">
      <c r="D1883" s="401">
        <v>2501014000103</v>
      </c>
      <c r="E1883" s="396">
        <f t="shared" si="35"/>
        <v>1</v>
      </c>
      <c r="F1883" s="397" t="s">
        <v>1461</v>
      </c>
      <c r="G1883" s="402" t="s">
        <v>2472</v>
      </c>
      <c r="H1883" s="403">
        <f>IF(F1883="S",SUMIFS('BG 2024'!G:G,'BG 2024'!B:B,'Clasificacion Balance '!D1883),0)</f>
        <v>0</v>
      </c>
      <c r="I1883" s="403">
        <f>IF(F1883="S",SUMIFS('[226]BG 2023'!J:J,'[226]BG 2023'!K:K,'Clasificacion Balance '!D1883),0)</f>
        <v>0</v>
      </c>
      <c r="J1883" s="412"/>
    </row>
    <row r="1884" spans="4:10">
      <c r="D1884" s="401">
        <v>250101400010301</v>
      </c>
      <c r="E1884" s="396">
        <f t="shared" si="35"/>
        <v>1</v>
      </c>
      <c r="F1884" s="397" t="s">
        <v>1465</v>
      </c>
      <c r="G1884" s="402" t="s">
        <v>2473</v>
      </c>
      <c r="H1884" s="403">
        <f>IF(F1884="S",SUMIFS('BG 2024'!G:G,'BG 2024'!B:B,'Clasificacion Balance '!D1884),0)</f>
        <v>0</v>
      </c>
      <c r="I1884" s="403" t="e">
        <f>IF(F1884="S",SUMIFS('[226]BG 2023'!J:J,'[226]BG 2023'!K:K,'Clasificacion Balance '!D1884),0)</f>
        <v>#VALUE!</v>
      </c>
      <c r="J1884" s="412"/>
    </row>
    <row r="1885" spans="4:10">
      <c r="D1885" s="401">
        <v>250101400010399</v>
      </c>
      <c r="E1885" s="396">
        <f t="shared" si="35"/>
        <v>1</v>
      </c>
      <c r="F1885" s="397" t="s">
        <v>1465</v>
      </c>
      <c r="G1885" s="402" t="s">
        <v>2474</v>
      </c>
      <c r="H1885" s="403">
        <f>IF(F1885="S",SUMIFS('BG 2024'!G:G,'BG 2024'!B:B,'Clasificacion Balance '!D1885),0)</f>
        <v>0</v>
      </c>
      <c r="I1885" s="403" t="e">
        <f>IF(F1885="S",SUMIFS('[226]BG 2023'!J:J,'[226]BG 2023'!K:K,'Clasificacion Balance '!D1885),0)</f>
        <v>#VALUE!</v>
      </c>
      <c r="J1885" s="412"/>
    </row>
    <row r="1886" spans="4:10">
      <c r="D1886" s="401">
        <v>2501014000104</v>
      </c>
      <c r="E1886" s="396">
        <f t="shared" si="35"/>
        <v>1</v>
      </c>
      <c r="F1886" s="397" t="s">
        <v>1461</v>
      </c>
      <c r="G1886" s="402" t="s">
        <v>2475</v>
      </c>
      <c r="H1886" s="403">
        <f>IF(F1886="S",SUMIFS('BG 2024'!G:G,'BG 2024'!B:B,'Clasificacion Balance '!D1886),0)</f>
        <v>0</v>
      </c>
      <c r="I1886" s="403">
        <f>IF(F1886="S",SUMIFS('[226]BG 2023'!J:J,'[226]BG 2023'!K:K,'Clasificacion Balance '!D1886),0)</f>
        <v>0</v>
      </c>
      <c r="J1886" s="412"/>
    </row>
    <row r="1887" spans="4:10">
      <c r="D1887" s="401">
        <v>250101400010401</v>
      </c>
      <c r="E1887" s="396">
        <f t="shared" si="35"/>
        <v>1</v>
      </c>
      <c r="F1887" s="397" t="s">
        <v>1465</v>
      </c>
      <c r="G1887" s="402" t="s">
        <v>2476</v>
      </c>
      <c r="H1887" s="403">
        <f>IF(F1887="S",SUMIFS('BG 2024'!G:G,'BG 2024'!B:B,'Clasificacion Balance '!D1887),0)</f>
        <v>0</v>
      </c>
      <c r="I1887" s="403" t="e">
        <f>IF(F1887="S",SUMIFS('[226]BG 2023'!J:J,'[226]BG 2023'!K:K,'Clasificacion Balance '!D1887),0)</f>
        <v>#VALUE!</v>
      </c>
      <c r="J1887" s="412"/>
    </row>
    <row r="1888" spans="4:10">
      <c r="D1888" s="401">
        <v>250101400010499</v>
      </c>
      <c r="E1888" s="396">
        <f t="shared" si="35"/>
        <v>1</v>
      </c>
      <c r="F1888" s="397" t="s">
        <v>1465</v>
      </c>
      <c r="G1888" s="402" t="s">
        <v>2477</v>
      </c>
      <c r="H1888" s="403">
        <f>IF(F1888="S",SUMIFS('BG 2024'!G:G,'BG 2024'!B:B,'Clasificacion Balance '!D1888),0)</f>
        <v>0</v>
      </c>
      <c r="I1888" s="403" t="e">
        <f>IF(F1888="S",SUMIFS('[226]BG 2023'!J:J,'[226]BG 2023'!K:K,'Clasificacion Balance '!D1888),0)</f>
        <v>#VALUE!</v>
      </c>
      <c r="J1888" s="412"/>
    </row>
    <row r="1889" spans="4:10">
      <c r="D1889" s="401">
        <v>2501014000105</v>
      </c>
      <c r="E1889" s="396">
        <f t="shared" si="35"/>
        <v>1</v>
      </c>
      <c r="F1889" s="397" t="s">
        <v>1461</v>
      </c>
      <c r="G1889" s="402" t="s">
        <v>1092</v>
      </c>
      <c r="H1889" s="403">
        <f>IF(F1889="S",SUMIFS('BG 2024'!G:G,'BG 2024'!B:B,'Clasificacion Balance '!D1889),0)</f>
        <v>0</v>
      </c>
      <c r="I1889" s="403">
        <f>IF(F1889="S",SUMIFS('[226]BG 2023'!J:J,'[226]BG 2023'!K:K,'Clasificacion Balance '!D1889),0)</f>
        <v>0</v>
      </c>
      <c r="J1889" s="412"/>
    </row>
    <row r="1890" spans="4:10">
      <c r="D1890" s="401">
        <v>250101400010501</v>
      </c>
      <c r="E1890" s="396">
        <f t="shared" si="35"/>
        <v>1</v>
      </c>
      <c r="F1890" s="397" t="s">
        <v>1465</v>
      </c>
      <c r="G1890" s="402" t="s">
        <v>2478</v>
      </c>
      <c r="H1890" s="403">
        <f>IF(F1890="S",SUMIFS('BG 2024'!G:G,'BG 2024'!B:B,'Clasificacion Balance '!D1890),0)</f>
        <v>0</v>
      </c>
      <c r="I1890" s="403" t="e">
        <f>IF(F1890="S",SUMIFS('[226]BG 2023'!J:J,'[226]BG 2023'!K:K,'Clasificacion Balance '!D1890),0)</f>
        <v>#VALUE!</v>
      </c>
      <c r="J1890" s="412"/>
    </row>
    <row r="1891" spans="4:10">
      <c r="D1891" s="401">
        <v>250101400010599</v>
      </c>
      <c r="E1891" s="396">
        <f t="shared" si="35"/>
        <v>1</v>
      </c>
      <c r="F1891" s="397" t="s">
        <v>1465</v>
      </c>
      <c r="G1891" s="402" t="s">
        <v>1093</v>
      </c>
      <c r="H1891" s="403">
        <f>IF(F1891="S",SUMIFS('BG 2024'!G:G,'BG 2024'!B:B,'Clasificacion Balance '!D1891),0)</f>
        <v>-1000000</v>
      </c>
      <c r="I1891" s="403" t="e">
        <f>IF(F1891="S",SUMIFS('[226]BG 2023'!J:J,'[226]BG 2023'!K:K,'Clasificacion Balance '!D1891),0)</f>
        <v>#VALUE!</v>
      </c>
      <c r="J1891" s="451" t="s">
        <v>232</v>
      </c>
    </row>
    <row r="1892" spans="4:10">
      <c r="D1892" s="401">
        <v>2501014000106</v>
      </c>
      <c r="E1892" s="396">
        <f t="shared" si="35"/>
        <v>1</v>
      </c>
      <c r="F1892" s="397" t="s">
        <v>1461</v>
      </c>
      <c r="G1892" s="402" t="s">
        <v>2479</v>
      </c>
      <c r="H1892" s="403">
        <f>IF(F1892="S",SUMIFS('BG 2024'!G:G,'BG 2024'!B:B,'Clasificacion Balance '!D1892),0)</f>
        <v>0</v>
      </c>
      <c r="I1892" s="403">
        <f>IF(F1892="S",SUMIFS('[226]BG 2023'!J:J,'[226]BG 2023'!K:K,'Clasificacion Balance '!D1892),0)</f>
        <v>0</v>
      </c>
      <c r="J1892" s="412"/>
    </row>
    <row r="1893" spans="4:10">
      <c r="D1893" s="401">
        <v>250101400010601</v>
      </c>
      <c r="E1893" s="396">
        <f t="shared" si="35"/>
        <v>1</v>
      </c>
      <c r="F1893" s="397" t="s">
        <v>1465</v>
      </c>
      <c r="G1893" s="402" t="s">
        <v>2480</v>
      </c>
      <c r="H1893" s="403">
        <f>IF(F1893="S",SUMIFS('BG 2024'!G:G,'BG 2024'!B:B,'Clasificacion Balance '!D1893),0)</f>
        <v>0</v>
      </c>
      <c r="I1893" s="403" t="e">
        <f>IF(F1893="S",SUMIFS('[226]BG 2023'!J:J,'[226]BG 2023'!K:K,'Clasificacion Balance '!D1893),0)</f>
        <v>#VALUE!</v>
      </c>
      <c r="J1893" s="412"/>
    </row>
    <row r="1894" spans="4:10">
      <c r="D1894" s="401">
        <v>250101400010699</v>
      </c>
      <c r="E1894" s="396">
        <f t="shared" si="35"/>
        <v>1</v>
      </c>
      <c r="F1894" s="397" t="s">
        <v>1465</v>
      </c>
      <c r="G1894" s="402" t="s">
        <v>2481</v>
      </c>
      <c r="H1894" s="403">
        <f>IF(F1894="S",SUMIFS('BG 2024'!G:G,'BG 2024'!B:B,'Clasificacion Balance '!D1894),0)</f>
        <v>0</v>
      </c>
      <c r="I1894" s="403" t="e">
        <f>IF(F1894="S",SUMIFS('[226]BG 2023'!J:J,'[226]BG 2023'!K:K,'Clasificacion Balance '!D1894),0)</f>
        <v>#VALUE!</v>
      </c>
      <c r="J1894" s="412"/>
    </row>
    <row r="1895" spans="4:10">
      <c r="D1895" s="401">
        <v>2501014000107</v>
      </c>
      <c r="E1895" s="396">
        <f t="shared" si="35"/>
        <v>1</v>
      </c>
      <c r="F1895" s="397" t="s">
        <v>1461</v>
      </c>
      <c r="G1895" s="402" t="s">
        <v>1094</v>
      </c>
      <c r="H1895" s="403">
        <f>IF(F1895="S",SUMIFS('BG 2024'!G:G,'BG 2024'!B:B,'Clasificacion Balance '!D1895),0)</f>
        <v>0</v>
      </c>
      <c r="I1895" s="403">
        <f>IF(F1895="S",SUMIFS('[226]BG 2023'!J:J,'[226]BG 2023'!K:K,'Clasificacion Balance '!D1895),0)</f>
        <v>0</v>
      </c>
      <c r="J1895" s="412"/>
    </row>
    <row r="1896" spans="4:10">
      <c r="D1896" s="401">
        <v>250101400010701</v>
      </c>
      <c r="E1896" s="396">
        <f t="shared" si="35"/>
        <v>1</v>
      </c>
      <c r="F1896" s="397" t="s">
        <v>1465</v>
      </c>
      <c r="G1896" s="402" t="s">
        <v>2482</v>
      </c>
      <c r="H1896" s="403">
        <f>IF(F1896="S",SUMIFS('BG 2024'!G:G,'BG 2024'!B:B,'Clasificacion Balance '!D1896),0)</f>
        <v>0</v>
      </c>
      <c r="I1896" s="403" t="e">
        <f>IF(F1896="S",SUMIFS('[226]BG 2023'!J:J,'[226]BG 2023'!K:K,'Clasificacion Balance '!D1896),0)</f>
        <v>#VALUE!</v>
      </c>
      <c r="J1896" s="412"/>
    </row>
    <row r="1897" spans="4:10">
      <c r="D1897" s="401">
        <v>250101400010799</v>
      </c>
      <c r="E1897" s="396">
        <f t="shared" si="35"/>
        <v>1</v>
      </c>
      <c r="F1897" s="397" t="s">
        <v>1465</v>
      </c>
      <c r="G1897" s="402" t="s">
        <v>1095</v>
      </c>
      <c r="H1897" s="403">
        <f>IF(F1897="S",SUMIFS('BG 2024'!G:G,'BG 2024'!B:B,'Clasificacion Balance '!D1897),0)</f>
        <v>-49100341</v>
      </c>
      <c r="I1897" s="403" t="e">
        <f>IF(F1897="S",SUMIFS('[226]BG 2023'!J:J,'[226]BG 2023'!K:K,'Clasificacion Balance '!D1897),0)</f>
        <v>#VALUE!</v>
      </c>
      <c r="J1897" s="412" t="s">
        <v>215</v>
      </c>
    </row>
    <row r="1898" spans="4:10">
      <c r="D1898" s="401">
        <v>2501014000108</v>
      </c>
      <c r="E1898" s="396">
        <f t="shared" si="35"/>
        <v>1</v>
      </c>
      <c r="F1898" s="397" t="s">
        <v>1461</v>
      </c>
      <c r="G1898" s="402" t="s">
        <v>2483</v>
      </c>
      <c r="H1898" s="403">
        <f>IF(F1898="S",SUMIFS('BG 2024'!G:G,'BG 2024'!B:B,'Clasificacion Balance '!D1898),0)</f>
        <v>0</v>
      </c>
      <c r="I1898" s="403">
        <f>IF(F1898="S",SUMIFS('[226]BG 2023'!J:J,'[226]BG 2023'!K:K,'Clasificacion Balance '!D1898),0)</f>
        <v>0</v>
      </c>
      <c r="J1898" s="412"/>
    </row>
    <row r="1899" spans="4:10">
      <c r="D1899" s="401">
        <v>250101400010801</v>
      </c>
      <c r="E1899" s="396">
        <f t="shared" ref="E1899:E1948" si="36">+COUNTIF($D:$D,D1899)</f>
        <v>1</v>
      </c>
      <c r="F1899" s="397" t="s">
        <v>1465</v>
      </c>
      <c r="G1899" s="402" t="s">
        <v>2484</v>
      </c>
      <c r="H1899" s="403">
        <f>IF(F1899="S",SUMIFS('BG 2024'!G:G,'BG 2024'!B:B,'Clasificacion Balance '!D1899),0)</f>
        <v>0</v>
      </c>
      <c r="I1899" s="403" t="e">
        <f>IF(F1899="S",SUMIFS('[226]BG 2023'!J:J,'[226]BG 2023'!K:K,'Clasificacion Balance '!D1899),0)</f>
        <v>#VALUE!</v>
      </c>
      <c r="J1899" s="412"/>
    </row>
    <row r="1900" spans="4:10">
      <c r="D1900" s="401">
        <v>250101400010899</v>
      </c>
      <c r="E1900" s="396">
        <f t="shared" si="36"/>
        <v>1</v>
      </c>
      <c r="F1900" s="397" t="s">
        <v>1465</v>
      </c>
      <c r="G1900" s="402" t="s">
        <v>2485</v>
      </c>
      <c r="H1900" s="403">
        <f>IF(F1900="S",SUMIFS('BG 2024'!G:G,'BG 2024'!B:B,'Clasificacion Balance '!D1900),0)</f>
        <v>0</v>
      </c>
      <c r="I1900" s="403" t="e">
        <f>IF(F1900="S",SUMIFS('[226]BG 2023'!J:J,'[226]BG 2023'!K:K,'Clasificacion Balance '!D1900),0)</f>
        <v>#VALUE!</v>
      </c>
      <c r="J1900" s="412"/>
    </row>
    <row r="1901" spans="4:10">
      <c r="D1901" s="401">
        <v>2501014000109</v>
      </c>
      <c r="E1901" s="396">
        <f t="shared" si="36"/>
        <v>1</v>
      </c>
      <c r="F1901" s="397" t="s">
        <v>1461</v>
      </c>
      <c r="G1901" s="402" t="s">
        <v>1096</v>
      </c>
      <c r="H1901" s="403">
        <f>IF(F1901="S",SUMIFS('BG 2024'!G:G,'BG 2024'!B:B,'Clasificacion Balance '!D1901),0)</f>
        <v>0</v>
      </c>
      <c r="I1901" s="403">
        <f>IF(F1901="S",SUMIFS('[226]BG 2023'!J:J,'[226]BG 2023'!K:K,'Clasificacion Balance '!D1901),0)</f>
        <v>0</v>
      </c>
      <c r="J1901" s="412"/>
    </row>
    <row r="1902" spans="4:10">
      <c r="D1902" s="401">
        <v>250101400010901</v>
      </c>
      <c r="E1902" s="396">
        <f t="shared" si="36"/>
        <v>1</v>
      </c>
      <c r="F1902" s="397" t="s">
        <v>1465</v>
      </c>
      <c r="G1902" s="402" t="s">
        <v>2486</v>
      </c>
      <c r="H1902" s="403">
        <f>IF(F1902="S",SUMIFS('BG 2024'!G:G,'BG 2024'!B:B,'Clasificacion Balance '!D1902),0)</f>
        <v>0</v>
      </c>
      <c r="I1902" s="403" t="e">
        <f>IF(F1902="S",SUMIFS('[226]BG 2023'!J:J,'[226]BG 2023'!K:K,'Clasificacion Balance '!D1902),0)</f>
        <v>#VALUE!</v>
      </c>
      <c r="J1902" s="412"/>
    </row>
    <row r="1903" spans="4:10">
      <c r="D1903" s="401">
        <v>250101400010999</v>
      </c>
      <c r="E1903" s="396">
        <f t="shared" si="36"/>
        <v>1</v>
      </c>
      <c r="F1903" s="397" t="s">
        <v>1465</v>
      </c>
      <c r="G1903" s="402" t="s">
        <v>1097</v>
      </c>
      <c r="H1903" s="403">
        <f>IF(F1903="S",SUMIFS('BG 2024'!G:G,'BG 2024'!B:B,'Clasificacion Balance '!D1903),0)</f>
        <v>-18265345</v>
      </c>
      <c r="I1903" s="403" t="e">
        <f>IF(F1903="S",SUMIFS('[226]BG 2023'!J:J,'[226]BG 2023'!K:K,'Clasificacion Balance '!D1903),0)</f>
        <v>#VALUE!</v>
      </c>
      <c r="J1903" s="412" t="s">
        <v>106</v>
      </c>
    </row>
    <row r="1904" spans="4:10">
      <c r="D1904" s="401">
        <v>2501014000110</v>
      </c>
      <c r="E1904" s="396">
        <f t="shared" si="36"/>
        <v>1</v>
      </c>
      <c r="F1904" s="397" t="s">
        <v>1461</v>
      </c>
      <c r="G1904" s="402" t="s">
        <v>1098</v>
      </c>
      <c r="H1904" s="403">
        <f>IF(F1904="S",SUMIFS('BG 2024'!G:G,'BG 2024'!B:B,'Clasificacion Balance '!D1904),0)</f>
        <v>0</v>
      </c>
      <c r="I1904" s="403">
        <f>IF(F1904="S",SUMIFS('[226]BG 2023'!J:J,'[226]BG 2023'!K:K,'Clasificacion Balance '!D1904),0)</f>
        <v>0</v>
      </c>
      <c r="J1904" s="412"/>
    </row>
    <row r="1905" spans="4:10">
      <c r="D1905" s="401">
        <v>250101400011001</v>
      </c>
      <c r="E1905" s="396">
        <f t="shared" si="36"/>
        <v>1</v>
      </c>
      <c r="F1905" s="397" t="s">
        <v>1465</v>
      </c>
      <c r="G1905" s="402" t="s">
        <v>1099</v>
      </c>
      <c r="H1905" s="403">
        <f>IF(F1905="S",SUMIFS('BG 2024'!G:G,'BG 2024'!B:B,'Clasificacion Balance '!D1905),0)</f>
        <v>-1692100</v>
      </c>
      <c r="I1905" s="403" t="e">
        <f>IF(F1905="S",SUMIFS('[226]BG 2023'!J:J,'[226]BG 2023'!K:K,'Clasificacion Balance '!D1905),0)</f>
        <v>#VALUE!</v>
      </c>
      <c r="J1905" s="412" t="s">
        <v>215</v>
      </c>
    </row>
    <row r="1906" spans="4:10">
      <c r="D1906" s="401">
        <v>250101400011099</v>
      </c>
      <c r="E1906" s="396">
        <f t="shared" si="36"/>
        <v>1</v>
      </c>
      <c r="F1906" s="397" t="s">
        <v>1465</v>
      </c>
      <c r="G1906" s="402" t="s">
        <v>1100</v>
      </c>
      <c r="H1906" s="403">
        <f>IF(F1906="S",SUMIFS('BG 2024'!G:G,'BG 2024'!B:B,'Clasificacion Balance '!D1906),0)</f>
        <v>-10863033</v>
      </c>
      <c r="I1906" s="403" t="e">
        <f>IF(F1906="S",SUMIFS('[226]BG 2023'!J:J,'[226]BG 2023'!K:K,'Clasificacion Balance '!D1906),0)</f>
        <v>#VALUE!</v>
      </c>
      <c r="J1906" s="412" t="s">
        <v>215</v>
      </c>
    </row>
    <row r="1907" spans="4:10">
      <c r="D1907" s="401">
        <v>2501014000111</v>
      </c>
      <c r="E1907" s="396">
        <f t="shared" si="36"/>
        <v>1</v>
      </c>
      <c r="F1907" s="397" t="s">
        <v>1461</v>
      </c>
      <c r="G1907" s="402" t="s">
        <v>2487</v>
      </c>
      <c r="H1907" s="403">
        <f>IF(F1907="S",SUMIFS('BG 2024'!G:G,'BG 2024'!B:B,'Clasificacion Balance '!D1907),0)</f>
        <v>0</v>
      </c>
      <c r="I1907" s="403">
        <f>IF(F1907="S",SUMIFS('[226]BG 2023'!J:J,'[226]BG 2023'!K:K,'Clasificacion Balance '!D1907),0)</f>
        <v>0</v>
      </c>
      <c r="J1907" s="412"/>
    </row>
    <row r="1908" spans="4:10">
      <c r="D1908" s="401">
        <v>250101400011101</v>
      </c>
      <c r="E1908" s="396">
        <f t="shared" si="36"/>
        <v>1</v>
      </c>
      <c r="F1908" s="397" t="s">
        <v>1465</v>
      </c>
      <c r="G1908" s="402" t="s">
        <v>2488</v>
      </c>
      <c r="H1908" s="403">
        <f>IF(F1908="S",SUMIFS('BG 2024'!G:G,'BG 2024'!B:B,'Clasificacion Balance '!D1908),0)</f>
        <v>0</v>
      </c>
      <c r="I1908" s="403" t="e">
        <f>IF(F1908="S",SUMIFS('[226]BG 2023'!J:J,'[226]BG 2023'!K:K,'Clasificacion Balance '!D1908),0)</f>
        <v>#VALUE!</v>
      </c>
      <c r="J1908" s="412"/>
    </row>
    <row r="1909" spans="4:10">
      <c r="D1909" s="401">
        <v>250101400011199</v>
      </c>
      <c r="E1909" s="396">
        <f t="shared" si="36"/>
        <v>1</v>
      </c>
      <c r="F1909" s="397" t="s">
        <v>1465</v>
      </c>
      <c r="G1909" s="402" t="s">
        <v>2489</v>
      </c>
      <c r="H1909" s="403">
        <f>IF(F1909="S",SUMIFS('BG 2024'!G:G,'BG 2024'!B:B,'Clasificacion Balance '!D1909),0)</f>
        <v>0</v>
      </c>
      <c r="I1909" s="403" t="e">
        <f>IF(F1909="S",SUMIFS('[226]BG 2023'!J:J,'[226]BG 2023'!K:K,'Clasificacion Balance '!D1909),0)</f>
        <v>#VALUE!</v>
      </c>
      <c r="J1909" s="412"/>
    </row>
    <row r="1910" spans="4:10">
      <c r="D1910" s="401">
        <v>2501014000112</v>
      </c>
      <c r="E1910" s="396">
        <f t="shared" si="36"/>
        <v>1</v>
      </c>
      <c r="F1910" s="397" t="s">
        <v>1461</v>
      </c>
      <c r="G1910" s="402" t="s">
        <v>1101</v>
      </c>
      <c r="H1910" s="403">
        <f>IF(F1910="S",SUMIFS('BG 2024'!G:G,'BG 2024'!B:B,'Clasificacion Balance '!D1910),0)</f>
        <v>0</v>
      </c>
      <c r="I1910" s="403">
        <f>IF(F1910="S",SUMIFS('[226]BG 2023'!J:J,'[226]BG 2023'!K:K,'Clasificacion Balance '!D1910),0)</f>
        <v>0</v>
      </c>
      <c r="J1910" s="412"/>
    </row>
    <row r="1911" spans="4:10">
      <c r="D1911" s="401">
        <v>250101400011201</v>
      </c>
      <c r="E1911" s="396">
        <f t="shared" si="36"/>
        <v>1</v>
      </c>
      <c r="F1911" s="397" t="s">
        <v>1465</v>
      </c>
      <c r="G1911" s="402" t="s">
        <v>1102</v>
      </c>
      <c r="H1911" s="403">
        <f>IF(F1911="S",SUMIFS('BG 2024'!G:G,'BG 2024'!B:B,'Clasificacion Balance '!D1911),0)</f>
        <v>-87775503</v>
      </c>
      <c r="I1911" s="403" t="e">
        <f>IF(F1911="S",SUMIFS('[226]BG 2023'!J:J,'[226]BG 2023'!K:K,'Clasificacion Balance '!D1911),0)</f>
        <v>#VALUE!</v>
      </c>
      <c r="J1911" s="412" t="s">
        <v>215</v>
      </c>
    </row>
    <row r="1912" spans="4:10">
      <c r="D1912" s="401">
        <v>250101400011299</v>
      </c>
      <c r="E1912" s="396">
        <f t="shared" si="36"/>
        <v>1</v>
      </c>
      <c r="F1912" s="397" t="s">
        <v>1465</v>
      </c>
      <c r="G1912" s="402" t="s">
        <v>2490</v>
      </c>
      <c r="H1912" s="403">
        <f>IF(F1912="S",SUMIFS('BG 2024'!G:G,'BG 2024'!B:B,'Clasificacion Balance '!D1912),0)</f>
        <v>0</v>
      </c>
      <c r="I1912" s="403" t="e">
        <f>IF(F1912="S",SUMIFS('[226]BG 2023'!J:J,'[226]BG 2023'!K:K,'Clasificacion Balance '!D1912),0)</f>
        <v>#VALUE!</v>
      </c>
      <c r="J1912" s="412"/>
    </row>
    <row r="1913" spans="4:10">
      <c r="D1913" s="401">
        <v>2501014000113</v>
      </c>
      <c r="E1913" s="396">
        <f t="shared" si="36"/>
        <v>1</v>
      </c>
      <c r="F1913" s="397" t="s">
        <v>1461</v>
      </c>
      <c r="G1913" s="402" t="s">
        <v>1103</v>
      </c>
      <c r="H1913" s="403">
        <f>IF(F1913="S",SUMIFS('BG 2024'!G:G,'BG 2024'!B:B,'Clasificacion Balance '!D1913),0)</f>
        <v>0</v>
      </c>
      <c r="I1913" s="403">
        <f>IF(F1913="S",SUMIFS('[226]BG 2023'!J:J,'[226]BG 2023'!K:K,'Clasificacion Balance '!D1913),0)</f>
        <v>0</v>
      </c>
      <c r="J1913" s="412"/>
    </row>
    <row r="1914" spans="4:10">
      <c r="D1914" s="401">
        <v>250101400011301</v>
      </c>
      <c r="E1914" s="396">
        <f t="shared" si="36"/>
        <v>1</v>
      </c>
      <c r="F1914" s="397" t="s">
        <v>1465</v>
      </c>
      <c r="G1914" s="402" t="s">
        <v>2491</v>
      </c>
      <c r="H1914" s="403">
        <f>IF(F1914="S",SUMIFS('BG 2024'!G:G,'BG 2024'!B:B,'Clasificacion Balance '!D1914),0)</f>
        <v>0</v>
      </c>
      <c r="I1914" s="403" t="e">
        <f>IF(F1914="S",SUMIFS('[226]BG 2023'!J:J,'[226]BG 2023'!K:K,'Clasificacion Balance '!D1914),0)</f>
        <v>#VALUE!</v>
      </c>
      <c r="J1914" s="412"/>
    </row>
    <row r="1915" spans="4:10">
      <c r="D1915" s="401">
        <v>250101400011399</v>
      </c>
      <c r="E1915" s="396">
        <f t="shared" si="36"/>
        <v>1</v>
      </c>
      <c r="F1915" s="397" t="s">
        <v>1465</v>
      </c>
      <c r="G1915" s="402" t="s">
        <v>1104</v>
      </c>
      <c r="H1915" s="403">
        <f>IF(F1915="S",SUMIFS('BG 2024'!G:G,'BG 2024'!B:B,'Clasificacion Balance '!D1915),0)</f>
        <v>-295426</v>
      </c>
      <c r="I1915" s="403" t="e">
        <f>IF(F1915="S",SUMIFS('[226]BG 2023'!J:J,'[226]BG 2023'!K:K,'Clasificacion Balance '!D1915),0)</f>
        <v>#VALUE!</v>
      </c>
      <c r="J1915" s="451" t="s">
        <v>232</v>
      </c>
    </row>
    <row r="1916" spans="4:10">
      <c r="D1916" s="401">
        <v>2501014000114</v>
      </c>
      <c r="E1916" s="396">
        <f t="shared" si="36"/>
        <v>1</v>
      </c>
      <c r="F1916" s="397" t="s">
        <v>1461</v>
      </c>
      <c r="G1916" s="402" t="s">
        <v>2492</v>
      </c>
      <c r="H1916" s="403">
        <f>IF(F1916="S",SUMIFS('BG 2024'!G:G,'BG 2024'!B:B,'Clasificacion Balance '!D1916),0)</f>
        <v>0</v>
      </c>
      <c r="I1916" s="403">
        <f>IF(F1916="S",SUMIFS('[226]BG 2023'!J:J,'[226]BG 2023'!K:K,'Clasificacion Balance '!D1916),0)</f>
        <v>0</v>
      </c>
      <c r="J1916" s="412"/>
    </row>
    <row r="1917" spans="4:10">
      <c r="D1917" s="401">
        <v>250101400011401</v>
      </c>
      <c r="E1917" s="396">
        <f t="shared" si="36"/>
        <v>1</v>
      </c>
      <c r="F1917" s="397" t="s">
        <v>1465</v>
      </c>
      <c r="G1917" s="402" t="s">
        <v>2493</v>
      </c>
      <c r="H1917" s="403">
        <f>IF(F1917="S",SUMIFS('BG 2024'!G:G,'BG 2024'!B:B,'Clasificacion Balance '!D1917),0)</f>
        <v>0</v>
      </c>
      <c r="I1917" s="403" t="e">
        <f>IF(F1917="S",SUMIFS('[226]BG 2023'!J:J,'[226]BG 2023'!K:K,'Clasificacion Balance '!D1917),0)</f>
        <v>#VALUE!</v>
      </c>
      <c r="J1917" s="412"/>
    </row>
    <row r="1918" spans="4:10">
      <c r="D1918" s="401">
        <v>2501014000115</v>
      </c>
      <c r="E1918" s="396">
        <f t="shared" si="36"/>
        <v>1</v>
      </c>
      <c r="F1918" s="397" t="s">
        <v>1461</v>
      </c>
      <c r="G1918" s="402" t="s">
        <v>2494</v>
      </c>
      <c r="H1918" s="403">
        <f>IF(F1918="S",SUMIFS('BG 2024'!G:G,'BG 2024'!B:B,'Clasificacion Balance '!D1918),0)</f>
        <v>0</v>
      </c>
      <c r="I1918" s="403">
        <f>IF(F1918="S",SUMIFS('[226]BG 2023'!J:J,'[226]BG 2023'!K:K,'Clasificacion Balance '!D1918),0)</f>
        <v>0</v>
      </c>
      <c r="J1918" s="412"/>
    </row>
    <row r="1919" spans="4:10">
      <c r="D1919" s="401">
        <v>250101400011599</v>
      </c>
      <c r="E1919" s="396">
        <f t="shared" si="36"/>
        <v>1</v>
      </c>
      <c r="F1919" s="397" t="s">
        <v>1465</v>
      </c>
      <c r="G1919" s="402" t="s">
        <v>2495</v>
      </c>
      <c r="H1919" s="403">
        <f>IF(F1919="S",SUMIFS('BG 2024'!G:G,'BG 2024'!B:B,'Clasificacion Balance '!D1919),0)</f>
        <v>0</v>
      </c>
      <c r="I1919" s="403" t="e">
        <f>IF(F1919="S",SUMIFS('[226]BG 2023'!J:J,'[226]BG 2023'!K:K,'Clasificacion Balance '!D1919),0)</f>
        <v>#VALUE!</v>
      </c>
      <c r="J1919" s="412"/>
    </row>
    <row r="1920" spans="4:10">
      <c r="D1920" s="401">
        <v>250101400011699</v>
      </c>
      <c r="E1920" s="396">
        <f t="shared" si="36"/>
        <v>1</v>
      </c>
      <c r="F1920" s="397" t="s">
        <v>1465</v>
      </c>
      <c r="G1920" s="402" t="s">
        <v>2496</v>
      </c>
      <c r="H1920" s="403">
        <f>IF(F1920="S",SUMIFS('BG 2024'!G:G,'BG 2024'!B:B,'Clasificacion Balance '!D1920),0)</f>
        <v>0</v>
      </c>
      <c r="I1920" s="403" t="e">
        <f>IF(F1920="S",SUMIFS('[226]BG 2023'!J:J,'[226]BG 2023'!K:K,'Clasificacion Balance '!D1920),0)</f>
        <v>#VALUE!</v>
      </c>
      <c r="J1920" s="412"/>
    </row>
    <row r="1921" spans="3:10">
      <c r="D1921" s="401">
        <v>250101400011799</v>
      </c>
      <c r="E1921" s="396">
        <f t="shared" si="36"/>
        <v>1</v>
      </c>
      <c r="F1921" s="397" t="s">
        <v>1465</v>
      </c>
      <c r="G1921" s="402" t="s">
        <v>2497</v>
      </c>
      <c r="H1921" s="403">
        <f>IF(F1921="S",SUMIFS('BG 2024'!G:G,'BG 2024'!B:B,'Clasificacion Balance '!D1921),0)</f>
        <v>0</v>
      </c>
      <c r="I1921" s="403" t="e">
        <f>IF(F1921="S",SUMIFS('[226]BG 2023'!J:J,'[226]BG 2023'!K:K,'Clasificacion Balance '!D1921),0)</f>
        <v>#VALUE!</v>
      </c>
      <c r="J1921" s="412"/>
    </row>
    <row r="1922" spans="3:10">
      <c r="D1922" s="401">
        <v>25010142</v>
      </c>
      <c r="E1922" s="396">
        <f t="shared" si="36"/>
        <v>1</v>
      </c>
      <c r="F1922" s="397" t="s">
        <v>1461</v>
      </c>
      <c r="G1922" s="402" t="s">
        <v>361</v>
      </c>
      <c r="H1922" s="403">
        <f>IF(F1922="S",SUMIFS('BG 2024'!G:G,'BG 2024'!B:B,'Clasificacion Balance '!D1922),0)</f>
        <v>0</v>
      </c>
      <c r="I1922" s="403">
        <f>IF(F1922="S",SUMIFS('[226]BG 2023'!J:J,'[226]BG 2023'!K:K,'Clasificacion Balance '!D1922),0)</f>
        <v>0</v>
      </c>
      <c r="J1922" s="412"/>
    </row>
    <row r="1923" spans="3:10">
      <c r="D1923" s="401">
        <v>25010142001</v>
      </c>
      <c r="E1923" s="396">
        <f t="shared" si="36"/>
        <v>1</v>
      </c>
      <c r="F1923" s="397" t="s">
        <v>1461</v>
      </c>
      <c r="G1923" s="402" t="s">
        <v>1105</v>
      </c>
      <c r="H1923" s="403">
        <f>IF(F1923="S",SUMIFS('BG 2024'!G:G,'BG 2024'!B:B,'Clasificacion Balance '!D1923),0)</f>
        <v>0</v>
      </c>
      <c r="I1923" s="403">
        <f>IF(F1923="S",SUMIFS('[226]BG 2023'!J:J,'[226]BG 2023'!K:K,'Clasificacion Balance '!D1923),0)</f>
        <v>0</v>
      </c>
      <c r="J1923" s="412"/>
    </row>
    <row r="1924" spans="3:10">
      <c r="D1924" s="401">
        <v>2501014200101</v>
      </c>
      <c r="E1924" s="396">
        <f t="shared" si="36"/>
        <v>1</v>
      </c>
      <c r="F1924" s="397" t="s">
        <v>1461</v>
      </c>
      <c r="G1924" s="402" t="s">
        <v>2498</v>
      </c>
      <c r="H1924" s="403">
        <f>IF(F1924="S",SUMIFS('BG 2024'!G:G,'BG 2024'!B:B,'Clasificacion Balance '!D1924),0)</f>
        <v>0</v>
      </c>
      <c r="I1924" s="403">
        <f>IF(F1924="S",SUMIFS('[226]BG 2023'!J:J,'[226]BG 2023'!K:K,'Clasificacion Balance '!D1924),0)</f>
        <v>0</v>
      </c>
      <c r="J1924" s="412"/>
    </row>
    <row r="1925" spans="3:10">
      <c r="D1925" s="401">
        <v>250101420010101</v>
      </c>
      <c r="E1925" s="396">
        <f t="shared" si="36"/>
        <v>1</v>
      </c>
      <c r="F1925" s="397" t="s">
        <v>1465</v>
      </c>
      <c r="G1925" s="402" t="s">
        <v>2499</v>
      </c>
      <c r="H1925" s="403">
        <f>IF(F1925="S",SUMIFS('BG 2024'!G:G,'BG 2024'!B:B,'Clasificacion Balance '!D1925),0)</f>
        <v>0</v>
      </c>
      <c r="I1925" s="403" t="e">
        <f>IF(F1925="S",SUMIFS('[226]BG 2023'!J:J,'[226]BG 2023'!K:K,'Clasificacion Balance '!D1925),0)</f>
        <v>#VALUE!</v>
      </c>
      <c r="J1925" s="412"/>
    </row>
    <row r="1926" spans="3:10">
      <c r="D1926" s="401">
        <v>250101420010199</v>
      </c>
      <c r="E1926" s="396">
        <f t="shared" si="36"/>
        <v>1</v>
      </c>
      <c r="F1926" s="397" t="s">
        <v>1465</v>
      </c>
      <c r="G1926" s="402" t="s">
        <v>2500</v>
      </c>
      <c r="H1926" s="403">
        <f>IF(F1926="S",SUMIFS('BG 2024'!G:G,'BG 2024'!B:B,'Clasificacion Balance '!D1926),0)</f>
        <v>0</v>
      </c>
      <c r="I1926" s="403" t="e">
        <f>IF(F1926="S",SUMIFS('[226]BG 2023'!J:J,'[226]BG 2023'!K:K,'Clasificacion Balance '!D1926),0)</f>
        <v>#VALUE!</v>
      </c>
      <c r="J1926" s="412"/>
    </row>
    <row r="1927" spans="3:10">
      <c r="D1927" s="401">
        <v>2501014200102</v>
      </c>
      <c r="E1927" s="396">
        <f t="shared" si="36"/>
        <v>1</v>
      </c>
      <c r="F1927" s="397" t="s">
        <v>1461</v>
      </c>
      <c r="G1927" s="402" t="s">
        <v>1106</v>
      </c>
      <c r="H1927" s="403">
        <f>IF(F1927="S",SUMIFS('BG 2024'!G:G,'BG 2024'!B:B,'Clasificacion Balance '!D1927),0)</f>
        <v>0</v>
      </c>
      <c r="I1927" s="403">
        <f>IF(F1927="S",SUMIFS('[226]BG 2023'!J:J,'[226]BG 2023'!K:K,'Clasificacion Balance '!D1927),0)</f>
        <v>0</v>
      </c>
      <c r="J1927" s="412"/>
    </row>
    <row r="1928" spans="3:10">
      <c r="D1928" s="401">
        <v>250101420010201</v>
      </c>
      <c r="E1928" s="396">
        <f t="shared" si="36"/>
        <v>1</v>
      </c>
      <c r="F1928" s="397" t="s">
        <v>1465</v>
      </c>
      <c r="G1928" s="402" t="s">
        <v>2501</v>
      </c>
      <c r="H1928" s="403">
        <f>IF(F1928="S",SUMIFS('BG 2024'!G:G,'BG 2024'!B:B,'Clasificacion Balance '!D1928),0)</f>
        <v>0</v>
      </c>
      <c r="I1928" s="403" t="e">
        <f>IF(F1928="S",SUMIFS('[226]BG 2023'!J:J,'[226]BG 2023'!K:K,'Clasificacion Balance '!D1928),0)</f>
        <v>#VALUE!</v>
      </c>
      <c r="J1928" s="412"/>
    </row>
    <row r="1929" spans="3:10">
      <c r="D1929" s="401">
        <v>250101420010299</v>
      </c>
      <c r="E1929" s="396">
        <f t="shared" si="36"/>
        <v>1</v>
      </c>
      <c r="F1929" s="397" t="s">
        <v>1465</v>
      </c>
      <c r="G1929" s="402" t="s">
        <v>1107</v>
      </c>
      <c r="H1929" s="403">
        <f>IF(F1929="S",SUMIFS('BG 2024'!G:G,'BG 2024'!B:B,'Clasificacion Balance '!D1929),0)</f>
        <v>-2315073</v>
      </c>
      <c r="I1929" s="403" t="e">
        <f>IF(F1929="S",SUMIFS('[226]BG 2023'!J:J,'[226]BG 2023'!K:K,'Clasificacion Balance '!D1929),0)</f>
        <v>#VALUE!</v>
      </c>
      <c r="J1929" s="412" t="s">
        <v>63</v>
      </c>
    </row>
    <row r="1930" spans="3:10">
      <c r="D1930" s="401">
        <v>2501014200103</v>
      </c>
      <c r="E1930" s="396">
        <f t="shared" si="36"/>
        <v>1</v>
      </c>
      <c r="F1930" s="397" t="s">
        <v>1461</v>
      </c>
      <c r="G1930" s="402" t="s">
        <v>2502</v>
      </c>
      <c r="H1930" s="403">
        <f>IF(F1930="S",SUMIFS('BG 2024'!G:G,'BG 2024'!B:B,'Clasificacion Balance '!D1930),0)</f>
        <v>0</v>
      </c>
      <c r="I1930" s="403">
        <f>IF(F1930="S",SUMIFS('[226]BG 2023'!J:J,'[226]BG 2023'!K:K,'Clasificacion Balance '!D1930),0)</f>
        <v>0</v>
      </c>
      <c r="J1930" s="412"/>
    </row>
    <row r="1931" spans="3:10">
      <c r="D1931" s="401">
        <v>250101420010301</v>
      </c>
      <c r="E1931" s="396">
        <f t="shared" si="36"/>
        <v>1</v>
      </c>
      <c r="F1931" s="397" t="s">
        <v>1465</v>
      </c>
      <c r="G1931" s="402" t="s">
        <v>2503</v>
      </c>
      <c r="H1931" s="403">
        <f>IF(F1931="S",SUMIFS('BG 2024'!G:G,'BG 2024'!B:B,'Clasificacion Balance '!D1931),0)</f>
        <v>0</v>
      </c>
      <c r="I1931" s="403" t="e">
        <f>IF(F1931="S",SUMIFS('[226]BG 2023'!J:J,'[226]BG 2023'!K:K,'Clasificacion Balance '!D1931),0)</f>
        <v>#VALUE!</v>
      </c>
      <c r="J1931" s="412"/>
    </row>
    <row r="1932" spans="3:10">
      <c r="D1932" s="401">
        <v>250101420010399</v>
      </c>
      <c r="E1932" s="396">
        <f t="shared" si="36"/>
        <v>1</v>
      </c>
      <c r="F1932" s="397" t="s">
        <v>1465</v>
      </c>
      <c r="G1932" s="402" t="s">
        <v>2504</v>
      </c>
      <c r="H1932" s="403">
        <f>IF(F1932="S",SUMIFS('BG 2024'!G:G,'BG 2024'!B:B,'Clasificacion Balance '!D1932),0)</f>
        <v>0</v>
      </c>
      <c r="I1932" s="403" t="e">
        <f>IF(F1932="S",SUMIFS('[226]BG 2023'!J:J,'[226]BG 2023'!K:K,'Clasificacion Balance '!D1932),0)</f>
        <v>#VALUE!</v>
      </c>
      <c r="J1932" s="412"/>
    </row>
    <row r="1933" spans="3:10">
      <c r="D1933" s="401">
        <v>2501014200104</v>
      </c>
      <c r="E1933" s="396">
        <f t="shared" si="36"/>
        <v>1</v>
      </c>
      <c r="F1933" s="397" t="s">
        <v>1461</v>
      </c>
      <c r="G1933" s="402" t="s">
        <v>1108</v>
      </c>
      <c r="H1933" s="403">
        <f>IF(F1933="S",SUMIFS('BG 2024'!G:G,'BG 2024'!B:B,'Clasificacion Balance '!D1933),0)</f>
        <v>0</v>
      </c>
      <c r="I1933" s="403">
        <f>IF(F1933="S",SUMIFS('[226]BG 2023'!J:J,'[226]BG 2023'!K:K,'Clasificacion Balance '!D1933),0)</f>
        <v>0</v>
      </c>
      <c r="J1933" s="412"/>
    </row>
    <row r="1934" spans="3:10">
      <c r="C1934" s="404" t="s">
        <v>2273</v>
      </c>
      <c r="D1934" s="401">
        <v>250101420010401</v>
      </c>
      <c r="E1934" s="396">
        <f t="shared" si="36"/>
        <v>1</v>
      </c>
      <c r="F1934" s="397" t="s">
        <v>1465</v>
      </c>
      <c r="G1934" s="402" t="s">
        <v>2505</v>
      </c>
      <c r="H1934" s="403">
        <f>IF(F1934="S",SUMIFS('BG 2024'!G:G,'BG 2024'!B:B,'Clasificacion Balance '!D1934),0)</f>
        <v>0</v>
      </c>
      <c r="I1934" s="403" t="e">
        <f>IF(F1934="S",SUMIFS('[226]BG 2023'!J:J,'[226]BG 2023'!K:K,'Clasificacion Balance '!D1934),0)</f>
        <v>#VALUE!</v>
      </c>
      <c r="J1934" s="412"/>
    </row>
    <row r="1935" spans="3:10">
      <c r="D1935" s="401">
        <v>250101420010499</v>
      </c>
      <c r="E1935" s="396">
        <f t="shared" si="36"/>
        <v>1</v>
      </c>
      <c r="F1935" s="397" t="s">
        <v>1465</v>
      </c>
      <c r="G1935" s="402" t="s">
        <v>1109</v>
      </c>
      <c r="H1935" s="403">
        <f>IF(F1935="S",SUMIFS('BG 2024'!G:G,'BG 2024'!B:B,'Clasificacion Balance '!D1935),0)</f>
        <v>-128069</v>
      </c>
      <c r="I1935" s="403" t="e">
        <f>IF(F1935="S",SUMIFS('[226]BG 2023'!J:J,'[226]BG 2023'!K:K,'Clasificacion Balance '!D1935),0)</f>
        <v>#VALUE!</v>
      </c>
      <c r="J1935" s="412" t="s">
        <v>18</v>
      </c>
    </row>
    <row r="1936" spans="3:10">
      <c r="D1936" s="401">
        <v>2501014200105</v>
      </c>
      <c r="E1936" s="396">
        <f t="shared" si="36"/>
        <v>1</v>
      </c>
      <c r="F1936" s="397" t="s">
        <v>1461</v>
      </c>
      <c r="G1936" s="402" t="s">
        <v>1110</v>
      </c>
      <c r="H1936" s="403">
        <f>IF(F1936="S",SUMIFS('BG 2024'!G:G,'BG 2024'!B:B,'Clasificacion Balance '!D1936),0)</f>
        <v>0</v>
      </c>
      <c r="I1936" s="403">
        <f>IF(F1936="S",SUMIFS('[226]BG 2023'!J:J,'[226]BG 2023'!K:K,'Clasificacion Balance '!D1936),0)</f>
        <v>0</v>
      </c>
      <c r="J1936" s="412"/>
    </row>
    <row r="1937" spans="3:10">
      <c r="D1937" s="401">
        <v>250101420010501</v>
      </c>
      <c r="E1937" s="396">
        <f t="shared" si="36"/>
        <v>1</v>
      </c>
      <c r="F1937" s="397" t="s">
        <v>1465</v>
      </c>
      <c r="G1937" s="402" t="s">
        <v>2506</v>
      </c>
      <c r="H1937" s="403">
        <f>IF(F1937="S",SUMIFS('BG 2024'!G:G,'BG 2024'!B:B,'Clasificacion Balance '!D1937),0)</f>
        <v>0</v>
      </c>
      <c r="I1937" s="403" t="e">
        <f>IF(F1937="S",SUMIFS('[226]BG 2023'!J:J,'[226]BG 2023'!K:K,'Clasificacion Balance '!D1937),0)</f>
        <v>#VALUE!</v>
      </c>
      <c r="J1937" s="412"/>
    </row>
    <row r="1938" spans="3:10">
      <c r="D1938" s="401">
        <v>250101420010599</v>
      </c>
      <c r="E1938" s="396">
        <f t="shared" si="36"/>
        <v>1</v>
      </c>
      <c r="F1938" s="397" t="s">
        <v>1465</v>
      </c>
      <c r="G1938" s="402" t="s">
        <v>1111</v>
      </c>
      <c r="H1938" s="403">
        <f>IF(F1938="S",SUMIFS('BG 2024'!G:G,'BG 2024'!B:B,'Clasificacion Balance '!D1938),0)</f>
        <v>-2177325</v>
      </c>
      <c r="I1938" s="403" t="e">
        <f>IF(F1938="S",SUMIFS('[226]BG 2023'!J:J,'[226]BG 2023'!K:K,'Clasificacion Balance '!D1938),0)</f>
        <v>#VALUE!</v>
      </c>
      <c r="J1938" s="412" t="s">
        <v>18</v>
      </c>
    </row>
    <row r="1939" spans="3:10">
      <c r="D1939" s="401">
        <v>2501014200106</v>
      </c>
      <c r="E1939" s="396">
        <f t="shared" si="36"/>
        <v>1</v>
      </c>
      <c r="F1939" s="397" t="s">
        <v>1461</v>
      </c>
      <c r="G1939" s="402" t="s">
        <v>2507</v>
      </c>
      <c r="H1939" s="403">
        <f>IF(F1939="S",SUMIFS('BG 2024'!G:G,'BG 2024'!B:B,'Clasificacion Balance '!D1939),0)</f>
        <v>0</v>
      </c>
      <c r="I1939" s="403">
        <f>IF(F1939="S",SUMIFS('[226]BG 2023'!J:J,'[226]BG 2023'!K:K,'Clasificacion Balance '!D1939),0)</f>
        <v>0</v>
      </c>
      <c r="J1939" s="412"/>
    </row>
    <row r="1940" spans="3:10">
      <c r="D1940" s="401">
        <v>250101420010601</v>
      </c>
      <c r="E1940" s="396">
        <f t="shared" si="36"/>
        <v>1</v>
      </c>
      <c r="F1940" s="397" t="s">
        <v>1465</v>
      </c>
      <c r="G1940" s="402" t="s">
        <v>2508</v>
      </c>
      <c r="H1940" s="403">
        <f>IF(F1940="S",SUMIFS('BG 2024'!G:G,'BG 2024'!B:B,'Clasificacion Balance '!D1940),0)</f>
        <v>0</v>
      </c>
      <c r="I1940" s="403" t="e">
        <f>IF(F1940="S",SUMIFS('[226]BG 2023'!J:J,'[226]BG 2023'!K:K,'Clasificacion Balance '!D1940),0)</f>
        <v>#VALUE!</v>
      </c>
      <c r="J1940" s="412"/>
    </row>
    <row r="1941" spans="3:10">
      <c r="D1941" s="401">
        <v>250101420010699</v>
      </c>
      <c r="E1941" s="396">
        <f t="shared" si="36"/>
        <v>1</v>
      </c>
      <c r="F1941" s="397" t="s">
        <v>1465</v>
      </c>
      <c r="G1941" s="402" t="s">
        <v>2509</v>
      </c>
      <c r="H1941" s="403">
        <f>IF(F1941="S",SUMIFS('BG 2024'!G:G,'BG 2024'!B:B,'Clasificacion Balance '!D1941),0)</f>
        <v>0</v>
      </c>
      <c r="I1941" s="403" t="e">
        <f>IF(F1941="S",SUMIFS('[226]BG 2023'!J:J,'[226]BG 2023'!K:K,'Clasificacion Balance '!D1941),0)</f>
        <v>#VALUE!</v>
      </c>
      <c r="J1941" s="412"/>
    </row>
    <row r="1942" spans="3:10">
      <c r="D1942" s="401">
        <v>26</v>
      </c>
      <c r="E1942" s="396">
        <f t="shared" si="36"/>
        <v>1</v>
      </c>
      <c r="F1942" s="397" t="s">
        <v>1461</v>
      </c>
      <c r="G1942" s="402" t="s">
        <v>2510</v>
      </c>
      <c r="H1942" s="403">
        <f>IF(F1942="S",SUMIFS('BG 2024'!G:G,'BG 2024'!B:B,'Clasificacion Balance '!D1942),0)</f>
        <v>0</v>
      </c>
      <c r="I1942" s="403">
        <f>IF(F1942="S",SUMIFS('[226]BG 2023'!J:J,'[226]BG 2023'!K:K,'Clasificacion Balance '!D1942),0)</f>
        <v>0</v>
      </c>
      <c r="J1942" s="412"/>
    </row>
    <row r="1943" spans="3:10">
      <c r="D1943" s="401">
        <v>26010</v>
      </c>
      <c r="E1943" s="396">
        <f t="shared" si="36"/>
        <v>1</v>
      </c>
      <c r="F1943" s="397" t="s">
        <v>1461</v>
      </c>
      <c r="G1943" s="402" t="s">
        <v>2511</v>
      </c>
      <c r="H1943" s="403">
        <f>IF(F1943="S",SUMIFS('BG 2024'!G:G,'BG 2024'!B:B,'Clasificacion Balance '!D1943),0)</f>
        <v>0</v>
      </c>
      <c r="I1943" s="403">
        <f>IF(F1943="S",SUMIFS('[226]BG 2023'!J:J,'[226]BG 2023'!K:K,'Clasificacion Balance '!D1943),0)</f>
        <v>0</v>
      </c>
      <c r="J1943" s="412"/>
    </row>
    <row r="1944" spans="3:10">
      <c r="D1944" s="401">
        <v>26010144</v>
      </c>
      <c r="E1944" s="396">
        <f t="shared" si="36"/>
        <v>1</v>
      </c>
      <c r="F1944" s="397" t="s">
        <v>1461</v>
      </c>
      <c r="G1944" s="402" t="s">
        <v>2511</v>
      </c>
      <c r="H1944" s="403">
        <f>IF(F1944="S",SUMIFS('BG 2024'!G:G,'BG 2024'!B:B,'Clasificacion Balance '!D1944),0)</f>
        <v>0</v>
      </c>
      <c r="I1944" s="403">
        <f>IF(F1944="S",SUMIFS('[226]BG 2023'!J:J,'[226]BG 2023'!K:K,'Clasificacion Balance '!D1944),0)</f>
        <v>0</v>
      </c>
      <c r="J1944" s="412"/>
    </row>
    <row r="1945" spans="3:10">
      <c r="D1945" s="401">
        <v>26010144001</v>
      </c>
      <c r="E1945" s="396">
        <f t="shared" si="36"/>
        <v>1</v>
      </c>
      <c r="F1945" s="397" t="s">
        <v>1461</v>
      </c>
      <c r="G1945" s="402" t="s">
        <v>2512</v>
      </c>
      <c r="H1945" s="403">
        <f>IF(F1945="S",SUMIFS('BG 2024'!G:G,'BG 2024'!B:B,'Clasificacion Balance '!D1945),0)</f>
        <v>0</v>
      </c>
      <c r="I1945" s="403">
        <f>IF(F1945="S",SUMIFS('[226]BG 2023'!J:J,'[226]BG 2023'!K:K,'Clasificacion Balance '!D1945),0)</f>
        <v>0</v>
      </c>
      <c r="J1945" s="412"/>
    </row>
    <row r="1946" spans="3:10">
      <c r="D1946" s="401">
        <v>2601014400101</v>
      </c>
      <c r="E1946" s="396">
        <f t="shared" si="36"/>
        <v>1</v>
      </c>
      <c r="F1946" s="397" t="s">
        <v>1461</v>
      </c>
      <c r="G1946" s="402" t="s">
        <v>2512</v>
      </c>
      <c r="H1946" s="403">
        <f>IF(F1946="S",SUMIFS('BG 2024'!G:G,'BG 2024'!B:B,'Clasificacion Balance '!D1946),0)</f>
        <v>0</v>
      </c>
      <c r="I1946" s="403">
        <f>IF(F1946="S",SUMIFS('[226]BG 2023'!J:J,'[226]BG 2023'!K:K,'Clasificacion Balance '!D1946),0)</f>
        <v>0</v>
      </c>
      <c r="J1946" s="412"/>
    </row>
    <row r="1947" spans="3:10">
      <c r="D1947" s="401">
        <v>260101440010101</v>
      </c>
      <c r="E1947" s="396">
        <f t="shared" si="36"/>
        <v>1</v>
      </c>
      <c r="F1947" s="397" t="s">
        <v>1465</v>
      </c>
      <c r="G1947" s="402" t="s">
        <v>2513</v>
      </c>
      <c r="H1947" s="403">
        <f>IF(F1947="S",SUMIFS('BG 2024'!G:G,'BG 2024'!B:B,'Clasificacion Balance '!D1947),0)</f>
        <v>0</v>
      </c>
      <c r="I1947" s="403" t="e">
        <f>IF(F1947="S",SUMIFS('[226]BG 2023'!J:J,'[226]BG 2023'!K:K,'Clasificacion Balance '!D1947),0)</f>
        <v>#VALUE!</v>
      </c>
      <c r="J1947" s="412"/>
    </row>
    <row r="1948" spans="3:10">
      <c r="D1948" s="401">
        <v>260101440010199</v>
      </c>
      <c r="E1948" s="396">
        <f t="shared" si="36"/>
        <v>1</v>
      </c>
      <c r="F1948" s="397" t="s">
        <v>1465</v>
      </c>
      <c r="G1948" s="402" t="s">
        <v>2514</v>
      </c>
      <c r="H1948" s="403">
        <f>IF(F1948="S",SUMIFS('BG 2024'!G:G,'BG 2024'!B:B,'Clasificacion Balance '!D1948),0)</f>
        <v>0</v>
      </c>
      <c r="I1948" s="403" t="e">
        <f>IF(F1948="S",SUMIFS('[226]BG 2023'!J:J,'[226]BG 2023'!K:K,'Clasificacion Balance '!D1948),0)</f>
        <v>#VALUE!</v>
      </c>
      <c r="J1948" s="412"/>
    </row>
    <row r="1949" spans="3:10">
      <c r="D1949" s="410"/>
      <c r="E1949" s="410"/>
      <c r="F1949" s="410"/>
      <c r="G1949" s="402"/>
      <c r="H1949" s="411"/>
      <c r="I1949" s="411"/>
      <c r="J1949" s="412"/>
    </row>
    <row r="1950" spans="3:10">
      <c r="D1950" s="410"/>
      <c r="E1950" s="410"/>
      <c r="F1950" s="410"/>
      <c r="G1950" s="402"/>
      <c r="H1950" s="411"/>
      <c r="I1950" s="411"/>
    </row>
    <row r="1951" spans="3:10" s="409" customFormat="1">
      <c r="C1951" s="405"/>
      <c r="D1951" s="395">
        <v>3</v>
      </c>
      <c r="E1951" s="396">
        <f t="shared" ref="E1951:E1982" si="37">+COUNTIF($D:$D,D1951)</f>
        <v>1</v>
      </c>
      <c r="F1951" s="397" t="s">
        <v>1461</v>
      </c>
      <c r="G1951" s="398" t="s">
        <v>11</v>
      </c>
      <c r="H1951" s="399">
        <f>+SUM(H1952:H2033)</f>
        <v>-4249602101</v>
      </c>
      <c r="I1951" s="399" t="e">
        <f>+SUM(I1952:I2033)</f>
        <v>#VALUE!</v>
      </c>
      <c r="J1951" s="400"/>
    </row>
    <row r="1952" spans="3:10">
      <c r="D1952" s="413">
        <v>31</v>
      </c>
      <c r="E1952" s="396">
        <f t="shared" si="37"/>
        <v>1</v>
      </c>
      <c r="F1952" s="397" t="s">
        <v>1461</v>
      </c>
      <c r="G1952" s="414" t="s">
        <v>1112</v>
      </c>
      <c r="H1952" s="403">
        <f>IF(F1952="S",SUMIFS('BG 2024'!G:G,'BG 2024'!B:B,'Clasificacion Balance '!D1952),0)</f>
        <v>0</v>
      </c>
      <c r="I1952" s="403">
        <f>IF(F1952="S",SUMIFS('[226]BG 2023'!J:J,'[226]BG 2023'!K:K,'Clasificacion Balance '!D1952),0)</f>
        <v>0</v>
      </c>
    </row>
    <row r="1953" spans="4:9">
      <c r="D1953" s="401">
        <v>31010</v>
      </c>
      <c r="E1953" s="396">
        <f t="shared" si="37"/>
        <v>1</v>
      </c>
      <c r="F1953" s="397" t="s">
        <v>1461</v>
      </c>
      <c r="G1953" s="402" t="s">
        <v>153</v>
      </c>
      <c r="H1953" s="403">
        <f>IF(F1953="S",SUMIFS('BG 2024'!G:G,'BG 2024'!B:B,'Clasificacion Balance '!D1953),0)</f>
        <v>0</v>
      </c>
      <c r="I1953" s="403">
        <f>IF(F1953="S",SUMIFS('[226]BG 2023'!J:J,'[226]BG 2023'!K:K,'Clasificacion Balance '!D1953),0)</f>
        <v>0</v>
      </c>
    </row>
    <row r="1954" spans="4:9">
      <c r="D1954" s="401">
        <v>31010502</v>
      </c>
      <c r="E1954" s="396">
        <f t="shared" si="37"/>
        <v>1</v>
      </c>
      <c r="F1954" s="397" t="s">
        <v>1461</v>
      </c>
      <c r="G1954" s="402" t="s">
        <v>153</v>
      </c>
      <c r="H1954" s="403">
        <f>IF(F1954="S",SUMIFS('BG 2024'!G:G,'BG 2024'!B:B,'Clasificacion Balance '!D1954),0)</f>
        <v>0</v>
      </c>
      <c r="I1954" s="403">
        <f>IF(F1954="S",SUMIFS('[226]BG 2023'!J:J,'[226]BG 2023'!K:K,'Clasificacion Balance '!D1954),0)</f>
        <v>0</v>
      </c>
    </row>
    <row r="1955" spans="4:9">
      <c r="D1955" s="401">
        <v>31010502001</v>
      </c>
      <c r="E1955" s="396">
        <f t="shared" si="37"/>
        <v>1</v>
      </c>
      <c r="F1955" s="397" t="s">
        <v>1461</v>
      </c>
      <c r="G1955" s="402" t="s">
        <v>1113</v>
      </c>
      <c r="H1955" s="403">
        <f>IF(F1955="S",SUMIFS('BG 2024'!G:G,'BG 2024'!B:B,'Clasificacion Balance '!D1955),0)</f>
        <v>0</v>
      </c>
      <c r="I1955" s="403">
        <f>IF(F1955="S",SUMIFS('[226]BG 2023'!J:J,'[226]BG 2023'!K:K,'Clasificacion Balance '!D1955),0)</f>
        <v>0</v>
      </c>
    </row>
    <row r="1956" spans="4:9">
      <c r="D1956" s="401">
        <v>3101050200101</v>
      </c>
      <c r="E1956" s="396">
        <f t="shared" si="37"/>
        <v>1</v>
      </c>
      <c r="F1956" s="397" t="s">
        <v>1461</v>
      </c>
      <c r="G1956" s="402" t="s">
        <v>1113</v>
      </c>
      <c r="H1956" s="403">
        <f>IF(F1956="S",SUMIFS('BG 2024'!G:G,'BG 2024'!B:B,'Clasificacion Balance '!D1956),0)</f>
        <v>0</v>
      </c>
      <c r="I1956" s="403">
        <f>IF(F1956="S",SUMIFS('[226]BG 2023'!J:J,'[226]BG 2023'!K:K,'Clasificacion Balance '!D1956),0)</f>
        <v>0</v>
      </c>
    </row>
    <row r="1957" spans="4:9">
      <c r="D1957" s="401">
        <v>310105020010101</v>
      </c>
      <c r="E1957" s="396">
        <f t="shared" si="37"/>
        <v>1</v>
      </c>
      <c r="F1957" s="397" t="s">
        <v>1465</v>
      </c>
      <c r="G1957" s="402" t="s">
        <v>2515</v>
      </c>
      <c r="H1957" s="403">
        <f>IF(F1957="S",SUMIFS('BG 2024'!G:G,'BG 2024'!B:B,'Clasificacion Balance '!D1957),0)</f>
        <v>0</v>
      </c>
      <c r="I1957" s="403" t="e">
        <f>IF(F1957="S",SUMIFS('[226]BG 2023'!J:J,'[226]BG 2023'!K:K,'Clasificacion Balance '!D1957),0)</f>
        <v>#VALUE!</v>
      </c>
    </row>
    <row r="1958" spans="4:9">
      <c r="D1958" s="401">
        <v>310105020010199</v>
      </c>
      <c r="E1958" s="396">
        <f t="shared" si="37"/>
        <v>1</v>
      </c>
      <c r="F1958" s="397" t="s">
        <v>1465</v>
      </c>
      <c r="G1958" s="402" t="s">
        <v>1114</v>
      </c>
      <c r="H1958" s="403">
        <f>IF(F1958="S",SUMIFS('BG 2024'!G:G,'BG 2024'!B:B,'Clasificacion Balance '!D1958),0)</f>
        <v>-5000000000</v>
      </c>
      <c r="I1958" s="403" t="e">
        <f>IF(F1958="S",SUMIFS('[226]BG 2023'!J:J,'[226]BG 2023'!K:K,'Clasificacion Balance '!D1958),0)</f>
        <v>#VALUE!</v>
      </c>
    </row>
    <row r="1959" spans="4:9">
      <c r="D1959" s="401">
        <v>3101050200102</v>
      </c>
      <c r="E1959" s="396">
        <f t="shared" si="37"/>
        <v>1</v>
      </c>
      <c r="F1959" s="397" t="s">
        <v>1461</v>
      </c>
      <c r="G1959" s="402" t="s">
        <v>1113</v>
      </c>
      <c r="H1959" s="403">
        <f>IF(F1959="S",SUMIFS('BG 2024'!G:G,'BG 2024'!B:B,'Clasificacion Balance '!D1959),0)</f>
        <v>0</v>
      </c>
      <c r="I1959" s="403">
        <f>IF(F1959="S",SUMIFS('[226]BG 2023'!J:J,'[226]BG 2023'!K:K,'Clasificacion Balance '!D1959),0)</f>
        <v>0</v>
      </c>
    </row>
    <row r="1960" spans="4:9">
      <c r="D1960" s="401">
        <v>310105020010299</v>
      </c>
      <c r="E1960" s="396">
        <f t="shared" si="37"/>
        <v>1</v>
      </c>
      <c r="F1960" s="397" t="s">
        <v>1465</v>
      </c>
      <c r="G1960" s="402" t="s">
        <v>2516</v>
      </c>
      <c r="H1960" s="403">
        <f>IF(F1960="S",SUMIFS('BG 2024'!G:G,'BG 2024'!B:B,'Clasificacion Balance '!D1960),0)</f>
        <v>0</v>
      </c>
      <c r="I1960" s="403" t="e">
        <f>IF(F1960="S",SUMIFS('[226]BG 2023'!J:J,'[226]BG 2023'!K:K,'Clasificacion Balance '!D1960),0)</f>
        <v>#VALUE!</v>
      </c>
    </row>
    <row r="1961" spans="4:9">
      <c r="D1961" s="401">
        <v>31010502002</v>
      </c>
      <c r="E1961" s="396">
        <f t="shared" si="37"/>
        <v>1</v>
      </c>
      <c r="F1961" s="397" t="s">
        <v>1461</v>
      </c>
      <c r="G1961" s="402" t="s">
        <v>2517</v>
      </c>
      <c r="H1961" s="403">
        <f>IF(F1961="S",SUMIFS('BG 2024'!G:G,'BG 2024'!B:B,'Clasificacion Balance '!D1961),0)</f>
        <v>0</v>
      </c>
      <c r="I1961" s="403">
        <f>IF(F1961="S",SUMIFS('[226]BG 2023'!J:J,'[226]BG 2023'!K:K,'Clasificacion Balance '!D1961),0)</f>
        <v>0</v>
      </c>
    </row>
    <row r="1962" spans="4:9">
      <c r="D1962" s="401">
        <v>3101050200201</v>
      </c>
      <c r="E1962" s="396">
        <f t="shared" si="37"/>
        <v>1</v>
      </c>
      <c r="F1962" s="397" t="s">
        <v>1461</v>
      </c>
      <c r="G1962" s="402" t="s">
        <v>2517</v>
      </c>
      <c r="H1962" s="403">
        <f>IF(F1962="S",SUMIFS('BG 2024'!G:G,'BG 2024'!B:B,'Clasificacion Balance '!D1962),0)</f>
        <v>0</v>
      </c>
      <c r="I1962" s="403">
        <f>IF(F1962="S",SUMIFS('[226]BG 2023'!J:J,'[226]BG 2023'!K:K,'Clasificacion Balance '!D1962),0)</f>
        <v>0</v>
      </c>
    </row>
    <row r="1963" spans="4:9">
      <c r="D1963" s="401">
        <v>310105020020101</v>
      </c>
      <c r="E1963" s="396">
        <f t="shared" si="37"/>
        <v>1</v>
      </c>
      <c r="F1963" s="397" t="s">
        <v>1465</v>
      </c>
      <c r="G1963" s="402" t="s">
        <v>2518</v>
      </c>
      <c r="H1963" s="403">
        <f>IF(F1963="S",SUMIFS('BG 2024'!G:G,'BG 2024'!B:B,'Clasificacion Balance '!D1963),0)</f>
        <v>0</v>
      </c>
      <c r="I1963" s="403" t="e">
        <f>IF(F1963="S",SUMIFS('[226]BG 2023'!J:J,'[226]BG 2023'!K:K,'Clasificacion Balance '!D1963),0)</f>
        <v>#VALUE!</v>
      </c>
    </row>
    <row r="1964" spans="4:9">
      <c r="D1964" s="401">
        <v>310105020020199</v>
      </c>
      <c r="E1964" s="396">
        <f t="shared" si="37"/>
        <v>1</v>
      </c>
      <c r="F1964" s="397" t="s">
        <v>1465</v>
      </c>
      <c r="G1964" s="402" t="s">
        <v>2519</v>
      </c>
      <c r="H1964" s="403">
        <f>IF(F1964="S",SUMIFS('BG 2024'!G:G,'BG 2024'!B:B,'Clasificacion Balance '!D1964),0)</f>
        <v>0</v>
      </c>
      <c r="I1964" s="403" t="e">
        <f>IF(F1964="S",SUMIFS('[226]BG 2023'!J:J,'[226]BG 2023'!K:K,'Clasificacion Balance '!D1964),0)</f>
        <v>#VALUE!</v>
      </c>
    </row>
    <row r="1965" spans="4:9">
      <c r="D1965" s="401">
        <v>31020</v>
      </c>
      <c r="E1965" s="396">
        <f t="shared" si="37"/>
        <v>1</v>
      </c>
      <c r="F1965" s="397" t="s">
        <v>1461</v>
      </c>
      <c r="G1965" s="402" t="s">
        <v>244</v>
      </c>
      <c r="H1965" s="403">
        <f>IF(F1965="S",SUMIFS('BG 2024'!G:G,'BG 2024'!B:B,'Clasificacion Balance '!D1965),0)</f>
        <v>0</v>
      </c>
      <c r="I1965" s="403">
        <f>IF(F1965="S",SUMIFS('[226]BG 2023'!J:J,'[226]BG 2023'!K:K,'Clasificacion Balance '!D1965),0)</f>
        <v>0</v>
      </c>
    </row>
    <row r="1966" spans="4:9">
      <c r="D1966" s="401">
        <v>31020504</v>
      </c>
      <c r="E1966" s="396">
        <f t="shared" si="37"/>
        <v>1</v>
      </c>
      <c r="F1966" s="397" t="s">
        <v>1461</v>
      </c>
      <c r="G1966" s="402" t="s">
        <v>244</v>
      </c>
      <c r="H1966" s="403">
        <f>IF(F1966="S",SUMIFS('BG 2024'!G:G,'BG 2024'!B:B,'Clasificacion Balance '!D1966),0)</f>
        <v>0</v>
      </c>
      <c r="I1966" s="403">
        <f>IF(F1966="S",SUMIFS('[226]BG 2023'!J:J,'[226]BG 2023'!K:K,'Clasificacion Balance '!D1966),0)</f>
        <v>0</v>
      </c>
    </row>
    <row r="1967" spans="4:9">
      <c r="D1967" s="413">
        <v>31020504001</v>
      </c>
      <c r="E1967" s="396">
        <f t="shared" si="37"/>
        <v>1</v>
      </c>
      <c r="F1967" s="397" t="s">
        <v>1461</v>
      </c>
      <c r="G1967" s="414" t="s">
        <v>2520</v>
      </c>
      <c r="H1967" s="403">
        <f>IF(F1967="S",SUMIFS('BG 2024'!G:G,'BG 2024'!B:B,'Clasificacion Balance '!D1967),0)</f>
        <v>0</v>
      </c>
      <c r="I1967" s="403">
        <f>IF(F1967="S",SUMIFS('[226]BG 2023'!J:J,'[226]BG 2023'!K:K,'Clasificacion Balance '!D1967),0)</f>
        <v>0</v>
      </c>
    </row>
    <row r="1968" spans="4:9">
      <c r="D1968" s="401">
        <v>3102050400101</v>
      </c>
      <c r="E1968" s="396">
        <f t="shared" si="37"/>
        <v>1</v>
      </c>
      <c r="F1968" s="397" t="s">
        <v>1461</v>
      </c>
      <c r="G1968" s="402" t="s">
        <v>2520</v>
      </c>
      <c r="H1968" s="403">
        <f>IF(F1968="S",SUMIFS('BG 2024'!G:G,'BG 2024'!B:B,'Clasificacion Balance '!D1968),0)</f>
        <v>0</v>
      </c>
      <c r="I1968" s="403">
        <f>IF(F1968="S",SUMIFS('[226]BG 2023'!J:J,'[226]BG 2023'!K:K,'Clasificacion Balance '!D1968),0)</f>
        <v>0</v>
      </c>
    </row>
    <row r="1969" spans="4:9">
      <c r="D1969" s="401">
        <v>310205040010101</v>
      </c>
      <c r="E1969" s="396">
        <f t="shared" si="37"/>
        <v>1</v>
      </c>
      <c r="F1969" s="397" t="s">
        <v>1465</v>
      </c>
      <c r="G1969" s="402" t="s">
        <v>2521</v>
      </c>
      <c r="H1969" s="403">
        <f>IF(F1969="S",SUMIFS('BG 2024'!G:G,'BG 2024'!B:B,'Clasificacion Balance '!D1969),0)</f>
        <v>0</v>
      </c>
      <c r="I1969" s="403" t="e">
        <f>IF(F1969="S",SUMIFS('[226]BG 2023'!J:J,'[226]BG 2023'!K:K,'Clasificacion Balance '!D1969),0)</f>
        <v>#VALUE!</v>
      </c>
    </row>
    <row r="1970" spans="4:9">
      <c r="D1970" s="401">
        <v>310205040010199</v>
      </c>
      <c r="E1970" s="396">
        <f t="shared" si="37"/>
        <v>1</v>
      </c>
      <c r="F1970" s="397" t="s">
        <v>1465</v>
      </c>
      <c r="G1970" s="402" t="s">
        <v>2522</v>
      </c>
      <c r="H1970" s="403">
        <f>IF(F1970="S",SUMIFS('BG 2024'!G:G,'BG 2024'!B:B,'Clasificacion Balance '!D1970),0)</f>
        <v>0</v>
      </c>
      <c r="I1970" s="403" t="e">
        <f>IF(F1970="S",SUMIFS('[226]BG 2023'!J:J,'[226]BG 2023'!K:K,'Clasificacion Balance '!D1970),0)</f>
        <v>#VALUE!</v>
      </c>
    </row>
    <row r="1971" spans="4:9">
      <c r="D1971" s="401">
        <v>31030</v>
      </c>
      <c r="E1971" s="396">
        <f t="shared" si="37"/>
        <v>1</v>
      </c>
      <c r="F1971" s="397" t="s">
        <v>1461</v>
      </c>
      <c r="G1971" s="402" t="s">
        <v>245</v>
      </c>
      <c r="H1971" s="403">
        <f>IF(F1971="S",SUMIFS('BG 2024'!G:G,'BG 2024'!B:B,'Clasificacion Balance '!D1971),0)</f>
        <v>0</v>
      </c>
      <c r="I1971" s="403">
        <f>IF(F1971="S",SUMIFS('[226]BG 2023'!J:J,'[226]BG 2023'!K:K,'Clasificacion Balance '!D1971),0)</f>
        <v>0</v>
      </c>
    </row>
    <row r="1972" spans="4:9">
      <c r="D1972" s="401">
        <v>31030506</v>
      </c>
      <c r="E1972" s="396">
        <f t="shared" si="37"/>
        <v>1</v>
      </c>
      <c r="F1972" s="397" t="s">
        <v>1461</v>
      </c>
      <c r="G1972" s="402" t="s">
        <v>245</v>
      </c>
      <c r="H1972" s="403">
        <f>IF(F1972="S",SUMIFS('BG 2024'!G:G,'BG 2024'!B:B,'Clasificacion Balance '!D1972),0)</f>
        <v>0</v>
      </c>
      <c r="I1972" s="403">
        <f>IF(F1972="S",SUMIFS('[226]BG 2023'!J:J,'[226]BG 2023'!K:K,'Clasificacion Balance '!D1972),0)</f>
        <v>0</v>
      </c>
    </row>
    <row r="1973" spans="4:9">
      <c r="D1973" s="401">
        <v>31030506001</v>
      </c>
      <c r="E1973" s="396">
        <f t="shared" si="37"/>
        <v>1</v>
      </c>
      <c r="F1973" s="397" t="s">
        <v>1461</v>
      </c>
      <c r="G1973" s="402" t="s">
        <v>2523</v>
      </c>
      <c r="H1973" s="403">
        <f>IF(F1973="S",SUMIFS('BG 2024'!G:G,'BG 2024'!B:B,'Clasificacion Balance '!D1973),0)</f>
        <v>0</v>
      </c>
      <c r="I1973" s="403">
        <f>IF(F1973="S",SUMIFS('[226]BG 2023'!J:J,'[226]BG 2023'!K:K,'Clasificacion Balance '!D1973),0)</f>
        <v>0</v>
      </c>
    </row>
    <row r="1974" spans="4:9">
      <c r="D1974" s="401">
        <v>3103050600101</v>
      </c>
      <c r="E1974" s="396">
        <f t="shared" si="37"/>
        <v>1</v>
      </c>
      <c r="F1974" s="397" t="s">
        <v>1461</v>
      </c>
      <c r="G1974" s="402" t="s">
        <v>2523</v>
      </c>
      <c r="H1974" s="403">
        <f>IF(F1974="S",SUMIFS('BG 2024'!G:G,'BG 2024'!B:B,'Clasificacion Balance '!D1974),0)</f>
        <v>0</v>
      </c>
      <c r="I1974" s="403">
        <f>IF(F1974="S",SUMIFS('[226]BG 2023'!J:J,'[226]BG 2023'!K:K,'Clasificacion Balance '!D1974),0)</f>
        <v>0</v>
      </c>
    </row>
    <row r="1975" spans="4:9">
      <c r="D1975" s="401">
        <v>310305060010101</v>
      </c>
      <c r="E1975" s="396">
        <f t="shared" si="37"/>
        <v>1</v>
      </c>
      <c r="F1975" s="397" t="s">
        <v>1465</v>
      </c>
      <c r="G1975" s="402" t="s">
        <v>2524</v>
      </c>
      <c r="H1975" s="403">
        <f>IF(F1975="S",SUMIFS('BG 2024'!G:G,'BG 2024'!B:B,'Clasificacion Balance '!D1975),0)</f>
        <v>0</v>
      </c>
      <c r="I1975" s="403" t="e">
        <f>IF(F1975="S",SUMIFS('[226]BG 2023'!J:J,'[226]BG 2023'!K:K,'Clasificacion Balance '!D1975),0)</f>
        <v>#VALUE!</v>
      </c>
    </row>
    <row r="1976" spans="4:9">
      <c r="D1976" s="401">
        <v>310305060010199</v>
      </c>
      <c r="E1976" s="396">
        <f t="shared" si="37"/>
        <v>1</v>
      </c>
      <c r="F1976" s="397" t="s">
        <v>1465</v>
      </c>
      <c r="G1976" s="402" t="s">
        <v>2525</v>
      </c>
      <c r="H1976" s="403">
        <f>IF(F1976="S",SUMIFS('BG 2024'!G:G,'BG 2024'!B:B,'Clasificacion Balance '!D1976),0)</f>
        <v>0</v>
      </c>
      <c r="I1976" s="403" t="e">
        <f>IF(F1976="S",SUMIFS('[226]BG 2023'!J:J,'[226]BG 2023'!K:K,'Clasificacion Balance '!D1976),0)</f>
        <v>#VALUE!</v>
      </c>
    </row>
    <row r="1977" spans="4:9">
      <c r="D1977" s="401">
        <v>31030506002</v>
      </c>
      <c r="E1977" s="396">
        <f t="shared" si="37"/>
        <v>1</v>
      </c>
      <c r="F1977" s="397" t="s">
        <v>1461</v>
      </c>
      <c r="G1977" s="402" t="s">
        <v>2526</v>
      </c>
      <c r="H1977" s="403">
        <f>IF(F1977="S",SUMIFS('BG 2024'!G:G,'BG 2024'!B:B,'Clasificacion Balance '!D1977),0)</f>
        <v>0</v>
      </c>
      <c r="I1977" s="403">
        <f>IF(F1977="S",SUMIFS('[226]BG 2023'!J:J,'[226]BG 2023'!K:K,'Clasificacion Balance '!D1977),0)</f>
        <v>0</v>
      </c>
    </row>
    <row r="1978" spans="4:9">
      <c r="D1978" s="401">
        <v>3103050600201</v>
      </c>
      <c r="E1978" s="396">
        <f t="shared" si="37"/>
        <v>1</v>
      </c>
      <c r="F1978" s="397" t="s">
        <v>1461</v>
      </c>
      <c r="G1978" s="402" t="s">
        <v>2526</v>
      </c>
      <c r="H1978" s="403">
        <f>IF(F1978="S",SUMIFS('BG 2024'!G:G,'BG 2024'!B:B,'Clasificacion Balance '!D1978),0)</f>
        <v>0</v>
      </c>
      <c r="I1978" s="403">
        <f>IF(F1978="S",SUMIFS('[226]BG 2023'!J:J,'[226]BG 2023'!K:K,'Clasificacion Balance '!D1978),0)</f>
        <v>0</v>
      </c>
    </row>
    <row r="1979" spans="4:9">
      <c r="D1979" s="401">
        <v>310305060020101</v>
      </c>
      <c r="E1979" s="396">
        <f t="shared" si="37"/>
        <v>1</v>
      </c>
      <c r="F1979" s="397" t="s">
        <v>1465</v>
      </c>
      <c r="G1979" s="402" t="s">
        <v>2527</v>
      </c>
      <c r="H1979" s="403">
        <f>IF(F1979="S",SUMIFS('BG 2024'!G:G,'BG 2024'!B:B,'Clasificacion Balance '!D1979),0)</f>
        <v>0</v>
      </c>
      <c r="I1979" s="403" t="e">
        <f>IF(F1979="S",SUMIFS('[226]BG 2023'!J:J,'[226]BG 2023'!K:K,'Clasificacion Balance '!D1979),0)</f>
        <v>#VALUE!</v>
      </c>
    </row>
    <row r="1980" spans="4:9">
      <c r="D1980" s="401">
        <v>310305060020199</v>
      </c>
      <c r="E1980" s="396">
        <f t="shared" si="37"/>
        <v>1</v>
      </c>
      <c r="F1980" s="397" t="s">
        <v>1465</v>
      </c>
      <c r="G1980" s="402" t="s">
        <v>2528</v>
      </c>
      <c r="H1980" s="403">
        <f>IF(F1980="S",SUMIFS('BG 2024'!G:G,'BG 2024'!B:B,'Clasificacion Balance '!D1980),0)</f>
        <v>0</v>
      </c>
      <c r="I1980" s="403" t="e">
        <f>IF(F1980="S",SUMIFS('[226]BG 2023'!J:J,'[226]BG 2023'!K:K,'Clasificacion Balance '!D1980),0)</f>
        <v>#VALUE!</v>
      </c>
    </row>
    <row r="1981" spans="4:9">
      <c r="D1981" s="401">
        <v>31030506003</v>
      </c>
      <c r="E1981" s="396">
        <f t="shared" si="37"/>
        <v>1</v>
      </c>
      <c r="F1981" s="397" t="s">
        <v>1461</v>
      </c>
      <c r="G1981" s="402" t="s">
        <v>2529</v>
      </c>
      <c r="H1981" s="403">
        <f>IF(F1981="S",SUMIFS('BG 2024'!G:G,'BG 2024'!B:B,'Clasificacion Balance '!D1981),0)</f>
        <v>0</v>
      </c>
      <c r="I1981" s="403">
        <f>IF(F1981="S",SUMIFS('[226]BG 2023'!J:J,'[226]BG 2023'!K:K,'Clasificacion Balance '!D1981),0)</f>
        <v>0</v>
      </c>
    </row>
    <row r="1982" spans="4:9">
      <c r="D1982" s="413">
        <v>3103050600301</v>
      </c>
      <c r="E1982" s="396">
        <f t="shared" si="37"/>
        <v>1</v>
      </c>
      <c r="F1982" s="397" t="s">
        <v>1461</v>
      </c>
      <c r="G1982" s="414" t="s">
        <v>2529</v>
      </c>
      <c r="H1982" s="403">
        <f>IF(F1982="S",SUMIFS('BG 2024'!G:G,'BG 2024'!B:B,'Clasificacion Balance '!D1982),0)</f>
        <v>0</v>
      </c>
      <c r="I1982" s="403">
        <f>IF(F1982="S",SUMIFS('[226]BG 2023'!J:J,'[226]BG 2023'!K:K,'Clasificacion Balance '!D1982),0)</f>
        <v>0</v>
      </c>
    </row>
    <row r="1983" spans="4:9">
      <c r="D1983" s="401">
        <v>310305060030101</v>
      </c>
      <c r="E1983" s="396">
        <f t="shared" ref="E1983:E2014" si="38">+COUNTIF($D:$D,D1983)</f>
        <v>1</v>
      </c>
      <c r="F1983" s="397" t="s">
        <v>1465</v>
      </c>
      <c r="G1983" s="402" t="s">
        <v>2530</v>
      </c>
      <c r="H1983" s="403">
        <f>IF(F1983="S",SUMIFS('BG 2024'!G:G,'BG 2024'!B:B,'Clasificacion Balance '!D1983),0)</f>
        <v>0</v>
      </c>
      <c r="I1983" s="403" t="e">
        <f>IF(F1983="S",SUMIFS('[226]BG 2023'!J:J,'[226]BG 2023'!K:K,'Clasificacion Balance '!D1983),0)</f>
        <v>#VALUE!</v>
      </c>
    </row>
    <row r="1984" spans="4:9">
      <c r="D1984" s="401">
        <v>310305060030199</v>
      </c>
      <c r="E1984" s="396">
        <f t="shared" si="38"/>
        <v>1</v>
      </c>
      <c r="F1984" s="397" t="s">
        <v>1465</v>
      </c>
      <c r="G1984" s="402" t="s">
        <v>2531</v>
      </c>
      <c r="H1984" s="403">
        <f>IF(F1984="S",SUMIFS('BG 2024'!G:G,'BG 2024'!B:B,'Clasificacion Balance '!D1984),0)</f>
        <v>0</v>
      </c>
      <c r="I1984" s="403" t="e">
        <f>IF(F1984="S",SUMIFS('[226]BG 2023'!J:J,'[226]BG 2023'!K:K,'Clasificacion Balance '!D1984),0)</f>
        <v>#VALUE!</v>
      </c>
    </row>
    <row r="1985" spans="4:9">
      <c r="D1985" s="401">
        <v>31030506004</v>
      </c>
      <c r="E1985" s="396">
        <f t="shared" si="38"/>
        <v>1</v>
      </c>
      <c r="F1985" s="397" t="s">
        <v>1461</v>
      </c>
      <c r="G1985" s="402" t="s">
        <v>2532</v>
      </c>
      <c r="H1985" s="403">
        <f>IF(F1985="S",SUMIFS('BG 2024'!G:G,'BG 2024'!B:B,'Clasificacion Balance '!D1985),0)</f>
        <v>0</v>
      </c>
      <c r="I1985" s="403">
        <f>IF(F1985="S",SUMIFS('[226]BG 2023'!J:J,'[226]BG 2023'!K:K,'Clasificacion Balance '!D1985),0)</f>
        <v>0</v>
      </c>
    </row>
    <row r="1986" spans="4:9">
      <c r="D1986" s="401">
        <v>3103050600401</v>
      </c>
      <c r="E1986" s="396">
        <f t="shared" si="38"/>
        <v>1</v>
      </c>
      <c r="F1986" s="397" t="s">
        <v>1461</v>
      </c>
      <c r="G1986" s="402" t="s">
        <v>2532</v>
      </c>
      <c r="H1986" s="403">
        <f>IF(F1986="S",SUMIFS('BG 2024'!G:G,'BG 2024'!B:B,'Clasificacion Balance '!D1986),0)</f>
        <v>0</v>
      </c>
      <c r="I1986" s="403">
        <f>IF(F1986="S",SUMIFS('[226]BG 2023'!J:J,'[226]BG 2023'!K:K,'Clasificacion Balance '!D1986),0)</f>
        <v>0</v>
      </c>
    </row>
    <row r="1987" spans="4:9">
      <c r="D1987" s="401">
        <v>310305060040101</v>
      </c>
      <c r="E1987" s="396">
        <f t="shared" si="38"/>
        <v>1</v>
      </c>
      <c r="F1987" s="397" t="s">
        <v>1465</v>
      </c>
      <c r="G1987" s="402" t="s">
        <v>2533</v>
      </c>
      <c r="H1987" s="403">
        <f>IF(F1987="S",SUMIFS('BG 2024'!G:G,'BG 2024'!B:B,'Clasificacion Balance '!D1987),0)</f>
        <v>0</v>
      </c>
      <c r="I1987" s="403" t="e">
        <f>IF(F1987="S",SUMIFS('[226]BG 2023'!J:J,'[226]BG 2023'!K:K,'Clasificacion Balance '!D1987),0)</f>
        <v>#VALUE!</v>
      </c>
    </row>
    <row r="1988" spans="4:9">
      <c r="D1988" s="401">
        <v>310305060040199</v>
      </c>
      <c r="E1988" s="396">
        <f t="shared" si="38"/>
        <v>1</v>
      </c>
      <c r="F1988" s="397" t="s">
        <v>1465</v>
      </c>
      <c r="G1988" s="402" t="s">
        <v>2534</v>
      </c>
      <c r="H1988" s="403">
        <f>IF(F1988="S",SUMIFS('BG 2024'!G:G,'BG 2024'!B:B,'Clasificacion Balance '!D1988),0)</f>
        <v>0</v>
      </c>
      <c r="I1988" s="403" t="e">
        <f>IF(F1988="S",SUMIFS('[226]BG 2023'!J:J,'[226]BG 2023'!K:K,'Clasificacion Balance '!D1988),0)</f>
        <v>#VALUE!</v>
      </c>
    </row>
    <row r="1989" spans="4:9">
      <c r="D1989" s="401">
        <v>31030506005</v>
      </c>
      <c r="E1989" s="396">
        <f t="shared" si="38"/>
        <v>1</v>
      </c>
      <c r="F1989" s="397" t="s">
        <v>1461</v>
      </c>
      <c r="G1989" s="402" t="s">
        <v>2535</v>
      </c>
      <c r="H1989" s="403">
        <f>IF(F1989="S",SUMIFS('BG 2024'!G:G,'BG 2024'!B:B,'Clasificacion Balance '!D1989),0)</f>
        <v>0</v>
      </c>
      <c r="I1989" s="403">
        <f>IF(F1989="S",SUMIFS('[226]BG 2023'!J:J,'[226]BG 2023'!K:K,'Clasificacion Balance '!D1989),0)</f>
        <v>0</v>
      </c>
    </row>
    <row r="1990" spans="4:9">
      <c r="D1990" s="401">
        <v>3103050600501</v>
      </c>
      <c r="E1990" s="396">
        <f t="shared" si="38"/>
        <v>1</v>
      </c>
      <c r="F1990" s="397" t="s">
        <v>1461</v>
      </c>
      <c r="G1990" s="402" t="s">
        <v>2535</v>
      </c>
      <c r="H1990" s="403">
        <f>IF(F1990="S",SUMIFS('BG 2024'!G:G,'BG 2024'!B:B,'Clasificacion Balance '!D1990),0)</f>
        <v>0</v>
      </c>
      <c r="I1990" s="403">
        <f>IF(F1990="S",SUMIFS('[226]BG 2023'!J:J,'[226]BG 2023'!K:K,'Clasificacion Balance '!D1990),0)</f>
        <v>0</v>
      </c>
    </row>
    <row r="1991" spans="4:9">
      <c r="D1991" s="401">
        <v>310305060050101</v>
      </c>
      <c r="E1991" s="396">
        <f t="shared" si="38"/>
        <v>1</v>
      </c>
      <c r="F1991" s="397" t="s">
        <v>1465</v>
      </c>
      <c r="G1991" s="402" t="s">
        <v>2536</v>
      </c>
      <c r="H1991" s="403">
        <f>IF(F1991="S",SUMIFS('BG 2024'!G:G,'BG 2024'!B:B,'Clasificacion Balance '!D1991),0)</f>
        <v>0</v>
      </c>
      <c r="I1991" s="403" t="e">
        <f>IF(F1991="S",SUMIFS('[226]BG 2023'!J:J,'[226]BG 2023'!K:K,'Clasificacion Balance '!D1991),0)</f>
        <v>#VALUE!</v>
      </c>
    </row>
    <row r="1992" spans="4:9">
      <c r="D1992" s="401">
        <v>310305060050199</v>
      </c>
      <c r="E1992" s="396">
        <f t="shared" si="38"/>
        <v>1</v>
      </c>
      <c r="F1992" s="397" t="s">
        <v>1465</v>
      </c>
      <c r="G1992" s="402" t="s">
        <v>2537</v>
      </c>
      <c r="H1992" s="403">
        <f>IF(F1992="S",SUMIFS('BG 2024'!G:G,'BG 2024'!B:B,'Clasificacion Balance '!D1992),0)</f>
        <v>0</v>
      </c>
      <c r="I1992" s="403" t="e">
        <f>IF(F1992="S",SUMIFS('[226]BG 2023'!J:J,'[226]BG 2023'!K:K,'Clasificacion Balance '!D1992),0)</f>
        <v>#VALUE!</v>
      </c>
    </row>
    <row r="1993" spans="4:9">
      <c r="D1993" s="401">
        <v>31030506006</v>
      </c>
      <c r="E1993" s="396">
        <f t="shared" si="38"/>
        <v>1</v>
      </c>
      <c r="F1993" s="397" t="s">
        <v>1461</v>
      </c>
      <c r="G1993" s="402" t="s">
        <v>2538</v>
      </c>
      <c r="H1993" s="403">
        <f>IF(F1993="S",SUMIFS('BG 2024'!G:G,'BG 2024'!B:B,'Clasificacion Balance '!D1993),0)</f>
        <v>0</v>
      </c>
      <c r="I1993" s="403">
        <f>IF(F1993="S",SUMIFS('[226]BG 2023'!J:J,'[226]BG 2023'!K:K,'Clasificacion Balance '!D1993),0)</f>
        <v>0</v>
      </c>
    </row>
    <row r="1994" spans="4:9">
      <c r="D1994" s="401">
        <v>3103050600601</v>
      </c>
      <c r="E1994" s="396">
        <f t="shared" si="38"/>
        <v>1</v>
      </c>
      <c r="F1994" s="397" t="s">
        <v>1461</v>
      </c>
      <c r="G1994" s="402" t="s">
        <v>2538</v>
      </c>
      <c r="H1994" s="403">
        <f>IF(F1994="S",SUMIFS('BG 2024'!G:G,'BG 2024'!B:B,'Clasificacion Balance '!D1994),0)</f>
        <v>0</v>
      </c>
      <c r="I1994" s="403">
        <f>IF(F1994="S",SUMIFS('[226]BG 2023'!J:J,'[226]BG 2023'!K:K,'Clasificacion Balance '!D1994),0)</f>
        <v>0</v>
      </c>
    </row>
    <row r="1995" spans="4:9">
      <c r="D1995" s="401">
        <v>310305060060101</v>
      </c>
      <c r="E1995" s="396">
        <f t="shared" si="38"/>
        <v>1</v>
      </c>
      <c r="F1995" s="397" t="s">
        <v>1465</v>
      </c>
      <c r="G1995" s="402" t="s">
        <v>2539</v>
      </c>
      <c r="H1995" s="403">
        <f>IF(F1995="S",SUMIFS('BG 2024'!G:G,'BG 2024'!B:B,'Clasificacion Balance '!D1995),0)</f>
        <v>0</v>
      </c>
      <c r="I1995" s="403" t="e">
        <f>IF(F1995="S",SUMIFS('[226]BG 2023'!J:J,'[226]BG 2023'!K:K,'Clasificacion Balance '!D1995),0)</f>
        <v>#VALUE!</v>
      </c>
    </row>
    <row r="1996" spans="4:9">
      <c r="D1996" s="401">
        <v>310305060060199</v>
      </c>
      <c r="E1996" s="396">
        <f t="shared" si="38"/>
        <v>1</v>
      </c>
      <c r="F1996" s="397" t="s">
        <v>1465</v>
      </c>
      <c r="G1996" s="402" t="s">
        <v>2540</v>
      </c>
      <c r="H1996" s="403">
        <f>IF(F1996="S",SUMIFS('BG 2024'!G:G,'BG 2024'!B:B,'Clasificacion Balance '!D1996),0)</f>
        <v>0</v>
      </c>
      <c r="I1996" s="403" t="e">
        <f>IF(F1996="S",SUMIFS('[226]BG 2023'!J:J,'[226]BG 2023'!K:K,'Clasificacion Balance '!D1996),0)</f>
        <v>#VALUE!</v>
      </c>
    </row>
    <row r="1997" spans="4:9">
      <c r="D1997" s="413">
        <v>31030508</v>
      </c>
      <c r="E1997" s="396">
        <f t="shared" si="38"/>
        <v>1</v>
      </c>
      <c r="F1997" s="397" t="s">
        <v>1461</v>
      </c>
      <c r="G1997" s="414" t="s">
        <v>2541</v>
      </c>
      <c r="H1997" s="403">
        <f>IF(F1997="S",SUMIFS('BG 2024'!G:G,'BG 2024'!B:B,'Clasificacion Balance '!D1997),0)</f>
        <v>0</v>
      </c>
      <c r="I1997" s="403">
        <f>IF(F1997="S",SUMIFS('[226]BG 2023'!J:J,'[226]BG 2023'!K:K,'Clasificacion Balance '!D1997),0)</f>
        <v>0</v>
      </c>
    </row>
    <row r="1998" spans="4:9">
      <c r="D1998" s="401">
        <v>31030508001</v>
      </c>
      <c r="E1998" s="396">
        <f t="shared" si="38"/>
        <v>1</v>
      </c>
      <c r="F1998" s="397" t="s">
        <v>1461</v>
      </c>
      <c r="G1998" s="402" t="s">
        <v>2542</v>
      </c>
      <c r="H1998" s="403">
        <f>IF(F1998="S",SUMIFS('BG 2024'!G:G,'BG 2024'!B:B,'Clasificacion Balance '!D1998),0)</f>
        <v>0</v>
      </c>
      <c r="I1998" s="403">
        <f>IF(F1998="S",SUMIFS('[226]BG 2023'!J:J,'[226]BG 2023'!K:K,'Clasificacion Balance '!D1998),0)</f>
        <v>0</v>
      </c>
    </row>
    <row r="1999" spans="4:9">
      <c r="D1999" s="401">
        <v>3103050800101</v>
      </c>
      <c r="E1999" s="396">
        <f t="shared" si="38"/>
        <v>1</v>
      </c>
      <c r="F1999" s="397" t="s">
        <v>1461</v>
      </c>
      <c r="G1999" s="402" t="s">
        <v>2542</v>
      </c>
      <c r="H1999" s="403">
        <f>IF(F1999="S",SUMIFS('BG 2024'!G:G,'BG 2024'!B:B,'Clasificacion Balance '!D1999),0)</f>
        <v>0</v>
      </c>
      <c r="I1999" s="403">
        <f>IF(F1999="S",SUMIFS('[226]BG 2023'!J:J,'[226]BG 2023'!K:K,'Clasificacion Balance '!D1999),0)</f>
        <v>0</v>
      </c>
    </row>
    <row r="2000" spans="4:9">
      <c r="D2000" s="401">
        <v>310305080010101</v>
      </c>
      <c r="E2000" s="396">
        <f t="shared" si="38"/>
        <v>1</v>
      </c>
      <c r="F2000" s="397" t="s">
        <v>1465</v>
      </c>
      <c r="G2000" s="402" t="s">
        <v>2543</v>
      </c>
      <c r="H2000" s="403">
        <f>IF(F2000="S",SUMIFS('BG 2024'!G:G,'BG 2024'!B:B,'Clasificacion Balance '!D2000),0)</f>
        <v>0</v>
      </c>
      <c r="I2000" s="403" t="e">
        <f>IF(F2000="S",SUMIFS('[226]BG 2023'!J:J,'[226]BG 2023'!K:K,'Clasificacion Balance '!D2000),0)</f>
        <v>#VALUE!</v>
      </c>
    </row>
    <row r="2001" spans="4:9">
      <c r="D2001" s="401">
        <v>310305080010199</v>
      </c>
      <c r="E2001" s="396">
        <f t="shared" si="38"/>
        <v>1</v>
      </c>
      <c r="F2001" s="397" t="s">
        <v>1465</v>
      </c>
      <c r="G2001" s="402" t="s">
        <v>2544</v>
      </c>
      <c r="H2001" s="403">
        <f>IF(F2001="S",SUMIFS('BG 2024'!G:G,'BG 2024'!B:B,'Clasificacion Balance '!D2001),0)</f>
        <v>0</v>
      </c>
      <c r="I2001" s="403" t="e">
        <f>IF(F2001="S",SUMIFS('[226]BG 2023'!J:J,'[226]BG 2023'!K:K,'Clasificacion Balance '!D2001),0)</f>
        <v>#VALUE!</v>
      </c>
    </row>
    <row r="2002" spans="4:9">
      <c r="D2002" s="401">
        <v>31030508002</v>
      </c>
      <c r="E2002" s="396">
        <f t="shared" si="38"/>
        <v>1</v>
      </c>
      <c r="F2002" s="397" t="s">
        <v>1461</v>
      </c>
      <c r="G2002" s="402" t="s">
        <v>2545</v>
      </c>
      <c r="H2002" s="403">
        <f>IF(F2002="S",SUMIFS('BG 2024'!G:G,'BG 2024'!B:B,'Clasificacion Balance '!D2002),0)</f>
        <v>0</v>
      </c>
      <c r="I2002" s="403">
        <f>IF(F2002="S",SUMIFS('[226]BG 2023'!J:J,'[226]BG 2023'!K:K,'Clasificacion Balance '!D2002),0)</f>
        <v>0</v>
      </c>
    </row>
    <row r="2003" spans="4:9">
      <c r="D2003" s="401">
        <v>3103050800201</v>
      </c>
      <c r="E2003" s="396">
        <f t="shared" si="38"/>
        <v>1</v>
      </c>
      <c r="F2003" s="397" t="s">
        <v>1461</v>
      </c>
      <c r="G2003" s="402" t="s">
        <v>2545</v>
      </c>
      <c r="H2003" s="403">
        <f>IF(F2003="S",SUMIFS('BG 2024'!G:G,'BG 2024'!B:B,'Clasificacion Balance '!D2003),0)</f>
        <v>0</v>
      </c>
      <c r="I2003" s="403">
        <f>IF(F2003="S",SUMIFS('[226]BG 2023'!J:J,'[226]BG 2023'!K:K,'Clasificacion Balance '!D2003),0)</f>
        <v>0</v>
      </c>
    </row>
    <row r="2004" spans="4:9">
      <c r="D2004" s="401">
        <v>310305080020101</v>
      </c>
      <c r="E2004" s="396">
        <f t="shared" si="38"/>
        <v>1</v>
      </c>
      <c r="F2004" s="397" t="s">
        <v>1465</v>
      </c>
      <c r="G2004" s="402" t="s">
        <v>2546</v>
      </c>
      <c r="H2004" s="403">
        <f>IF(F2004="S",SUMIFS('BG 2024'!G:G,'BG 2024'!B:B,'Clasificacion Balance '!D2004),0)</f>
        <v>0</v>
      </c>
      <c r="I2004" s="403" t="e">
        <f>IF(F2004="S",SUMIFS('[226]BG 2023'!J:J,'[226]BG 2023'!K:K,'Clasificacion Balance '!D2004),0)</f>
        <v>#VALUE!</v>
      </c>
    </row>
    <row r="2005" spans="4:9">
      <c r="D2005" s="401">
        <v>310305080020199</v>
      </c>
      <c r="E2005" s="396">
        <f t="shared" si="38"/>
        <v>1</v>
      </c>
      <c r="F2005" s="397" t="s">
        <v>1465</v>
      </c>
      <c r="G2005" s="402" t="s">
        <v>2547</v>
      </c>
      <c r="H2005" s="403">
        <f>IF(F2005="S",SUMIFS('BG 2024'!G:G,'BG 2024'!B:B,'Clasificacion Balance '!D2005),0)</f>
        <v>0</v>
      </c>
      <c r="I2005" s="403" t="e">
        <f>IF(F2005="S",SUMIFS('[226]BG 2023'!J:J,'[226]BG 2023'!K:K,'Clasificacion Balance '!D2005),0)</f>
        <v>#VALUE!</v>
      </c>
    </row>
    <row r="2006" spans="4:9">
      <c r="D2006" s="401">
        <v>31030510</v>
      </c>
      <c r="E2006" s="396">
        <f t="shared" si="38"/>
        <v>1</v>
      </c>
      <c r="F2006" s="397" t="s">
        <v>1461</v>
      </c>
      <c r="G2006" s="402" t="s">
        <v>2548</v>
      </c>
      <c r="H2006" s="403">
        <f>IF(F2006="S",SUMIFS('BG 2024'!G:G,'BG 2024'!B:B,'Clasificacion Balance '!D2006),0)</f>
        <v>0</v>
      </c>
      <c r="I2006" s="403">
        <f>IF(F2006="S",SUMIFS('[226]BG 2023'!J:J,'[226]BG 2023'!K:K,'Clasificacion Balance '!D2006),0)</f>
        <v>0</v>
      </c>
    </row>
    <row r="2007" spans="4:9">
      <c r="D2007" s="401">
        <v>31030510001</v>
      </c>
      <c r="E2007" s="396">
        <f t="shared" si="38"/>
        <v>1</v>
      </c>
      <c r="F2007" s="397" t="s">
        <v>1461</v>
      </c>
      <c r="G2007" s="402" t="s">
        <v>2549</v>
      </c>
      <c r="H2007" s="403">
        <f>IF(F2007="S",SUMIFS('BG 2024'!G:G,'BG 2024'!B:B,'Clasificacion Balance '!D2007),0)</f>
        <v>0</v>
      </c>
      <c r="I2007" s="403">
        <f>IF(F2007="S",SUMIFS('[226]BG 2023'!J:J,'[226]BG 2023'!K:K,'Clasificacion Balance '!D2007),0)</f>
        <v>0</v>
      </c>
    </row>
    <row r="2008" spans="4:9">
      <c r="D2008" s="401">
        <v>3103051000101</v>
      </c>
      <c r="E2008" s="396">
        <f t="shared" si="38"/>
        <v>1</v>
      </c>
      <c r="F2008" s="397" t="s">
        <v>1461</v>
      </c>
      <c r="G2008" s="402" t="s">
        <v>2549</v>
      </c>
      <c r="H2008" s="403">
        <f>IF(F2008="S",SUMIFS('BG 2024'!G:G,'BG 2024'!B:B,'Clasificacion Balance '!D2008),0)</f>
        <v>0</v>
      </c>
      <c r="I2008" s="403">
        <f>IF(F2008="S",SUMIFS('[226]BG 2023'!J:J,'[226]BG 2023'!K:K,'Clasificacion Balance '!D2008),0)</f>
        <v>0</v>
      </c>
    </row>
    <row r="2009" spans="4:9">
      <c r="D2009" s="401">
        <v>310305100010101</v>
      </c>
      <c r="E2009" s="396">
        <f t="shared" si="38"/>
        <v>1</v>
      </c>
      <c r="F2009" s="397" t="s">
        <v>1465</v>
      </c>
      <c r="G2009" s="402" t="s">
        <v>2550</v>
      </c>
      <c r="H2009" s="403">
        <f>IF(F2009="S",SUMIFS('BG 2024'!G:G,'BG 2024'!B:B,'Clasificacion Balance '!D2009),0)</f>
        <v>0</v>
      </c>
      <c r="I2009" s="403" t="e">
        <f>IF(F2009="S",SUMIFS('[226]BG 2023'!J:J,'[226]BG 2023'!K:K,'Clasificacion Balance '!D2009),0)</f>
        <v>#VALUE!</v>
      </c>
    </row>
    <row r="2010" spans="4:9">
      <c r="D2010" s="401">
        <v>310305100010199</v>
      </c>
      <c r="E2010" s="396">
        <f t="shared" si="38"/>
        <v>1</v>
      </c>
      <c r="F2010" s="397" t="s">
        <v>1465</v>
      </c>
      <c r="G2010" s="402" t="s">
        <v>2551</v>
      </c>
      <c r="H2010" s="403">
        <f>IF(F2010="S",SUMIFS('BG 2024'!G:G,'BG 2024'!B:B,'Clasificacion Balance '!D2010),0)</f>
        <v>0</v>
      </c>
      <c r="I2010" s="403" t="e">
        <f>IF(F2010="S",SUMIFS('[226]BG 2023'!J:J,'[226]BG 2023'!K:K,'Clasificacion Balance '!D2010),0)</f>
        <v>#VALUE!</v>
      </c>
    </row>
    <row r="2011" spans="4:9">
      <c r="D2011" s="401">
        <v>31030510002</v>
      </c>
      <c r="E2011" s="396">
        <f t="shared" si="38"/>
        <v>1</v>
      </c>
      <c r="F2011" s="397" t="s">
        <v>1461</v>
      </c>
      <c r="G2011" s="402" t="s">
        <v>2552</v>
      </c>
      <c r="H2011" s="403">
        <f>IF(F2011="S",SUMIFS('BG 2024'!G:G,'BG 2024'!B:B,'Clasificacion Balance '!D2011),0)</f>
        <v>0</v>
      </c>
      <c r="I2011" s="403">
        <f>IF(F2011="S",SUMIFS('[226]BG 2023'!J:J,'[226]BG 2023'!K:K,'Clasificacion Balance '!D2011),0)</f>
        <v>0</v>
      </c>
    </row>
    <row r="2012" spans="4:9">
      <c r="D2012" s="413">
        <v>3103051000201</v>
      </c>
      <c r="E2012" s="396">
        <f t="shared" si="38"/>
        <v>1</v>
      </c>
      <c r="F2012" s="397" t="s">
        <v>1461</v>
      </c>
      <c r="G2012" s="414" t="s">
        <v>2552</v>
      </c>
      <c r="H2012" s="403">
        <f>IF(F2012="S",SUMIFS('BG 2024'!G:G,'BG 2024'!B:B,'Clasificacion Balance '!D2012),0)</f>
        <v>0</v>
      </c>
      <c r="I2012" s="403">
        <f>IF(F2012="S",SUMIFS('[226]BG 2023'!J:J,'[226]BG 2023'!K:K,'Clasificacion Balance '!D2012),0)</f>
        <v>0</v>
      </c>
    </row>
    <row r="2013" spans="4:9">
      <c r="D2013" s="401">
        <v>310305100020101</v>
      </c>
      <c r="E2013" s="396">
        <f t="shared" si="38"/>
        <v>1</v>
      </c>
      <c r="F2013" s="397" t="s">
        <v>1465</v>
      </c>
      <c r="G2013" s="402" t="s">
        <v>2553</v>
      </c>
      <c r="H2013" s="403">
        <f>IF(F2013="S",SUMIFS('BG 2024'!G:G,'BG 2024'!B:B,'Clasificacion Balance '!D2013),0)</f>
        <v>0</v>
      </c>
      <c r="I2013" s="403" t="e">
        <f>IF(F2013="S",SUMIFS('[226]BG 2023'!J:J,'[226]BG 2023'!K:K,'Clasificacion Balance '!D2013),0)</f>
        <v>#VALUE!</v>
      </c>
    </row>
    <row r="2014" spans="4:9">
      <c r="D2014" s="401">
        <v>310305100020199</v>
      </c>
      <c r="E2014" s="396">
        <f t="shared" si="38"/>
        <v>1</v>
      </c>
      <c r="F2014" s="397" t="s">
        <v>1465</v>
      </c>
      <c r="G2014" s="402" t="s">
        <v>2554</v>
      </c>
      <c r="H2014" s="403">
        <f>IF(F2014="S",SUMIFS('BG 2024'!G:G,'BG 2024'!B:B,'Clasificacion Balance '!D2014),0)</f>
        <v>0</v>
      </c>
      <c r="I2014" s="403" t="e">
        <f>IF(F2014="S",SUMIFS('[226]BG 2023'!J:J,'[226]BG 2023'!K:K,'Clasificacion Balance '!D2014),0)</f>
        <v>#VALUE!</v>
      </c>
    </row>
    <row r="2015" spans="4:9">
      <c r="D2015" s="401">
        <v>31040</v>
      </c>
      <c r="E2015" s="396">
        <f t="shared" ref="E2015:E2033" si="39">+COUNTIF($D:$D,D2015)</f>
        <v>1</v>
      </c>
      <c r="F2015" s="397" t="s">
        <v>1461</v>
      </c>
      <c r="G2015" s="402" t="s">
        <v>1115</v>
      </c>
      <c r="H2015" s="403">
        <f>IF(F2015="S",SUMIFS('BG 2024'!G:G,'BG 2024'!B:B,'Clasificacion Balance '!D2015),0)</f>
        <v>0</v>
      </c>
      <c r="I2015" s="403">
        <f>IF(F2015="S",SUMIFS('[226]BG 2023'!J:J,'[226]BG 2023'!K:K,'Clasificacion Balance '!D2015),0)</f>
        <v>0</v>
      </c>
    </row>
    <row r="2016" spans="4:9">
      <c r="D2016" s="401">
        <v>31040516</v>
      </c>
      <c r="E2016" s="396">
        <f t="shared" si="39"/>
        <v>1</v>
      </c>
      <c r="F2016" s="397" t="s">
        <v>1461</v>
      </c>
      <c r="G2016" s="402" t="s">
        <v>1116</v>
      </c>
      <c r="H2016" s="403">
        <f>IF(F2016="S",SUMIFS('BG 2024'!G:G,'BG 2024'!B:B,'Clasificacion Balance '!D2016),0)</f>
        <v>0</v>
      </c>
      <c r="I2016" s="403">
        <f>IF(F2016="S",SUMIFS('[226]BG 2023'!J:J,'[226]BG 2023'!K:K,'Clasificacion Balance '!D2016),0)</f>
        <v>0</v>
      </c>
    </row>
    <row r="2017" spans="4:9">
      <c r="D2017" s="401">
        <v>31040516001</v>
      </c>
      <c r="E2017" s="396">
        <f t="shared" si="39"/>
        <v>1</v>
      </c>
      <c r="F2017" s="397" t="s">
        <v>1461</v>
      </c>
      <c r="G2017" s="402" t="s">
        <v>2555</v>
      </c>
      <c r="H2017" s="403">
        <f>IF(F2017="S",SUMIFS('BG 2024'!G:G,'BG 2024'!B:B,'Clasificacion Balance '!D2017),0)</f>
        <v>0</v>
      </c>
      <c r="I2017" s="403">
        <f>IF(F2017="S",SUMIFS('[226]BG 2023'!J:J,'[226]BG 2023'!K:K,'Clasificacion Balance '!D2017),0)</f>
        <v>0</v>
      </c>
    </row>
    <row r="2018" spans="4:9">
      <c r="D2018" s="401">
        <v>3104051600101</v>
      </c>
      <c r="E2018" s="396">
        <f t="shared" si="39"/>
        <v>1</v>
      </c>
      <c r="F2018" s="397" t="s">
        <v>1461</v>
      </c>
      <c r="G2018" s="402" t="s">
        <v>2555</v>
      </c>
      <c r="H2018" s="403">
        <f>IF(F2018="S",SUMIFS('BG 2024'!G:G,'BG 2024'!B:B,'Clasificacion Balance '!D2018),0)</f>
        <v>0</v>
      </c>
      <c r="I2018" s="403">
        <f>IF(F2018="S",SUMIFS('[226]BG 2023'!J:J,'[226]BG 2023'!K:K,'Clasificacion Balance '!D2018),0)</f>
        <v>0</v>
      </c>
    </row>
    <row r="2019" spans="4:9">
      <c r="D2019" s="401">
        <v>310405160010101</v>
      </c>
      <c r="E2019" s="396">
        <f t="shared" si="39"/>
        <v>1</v>
      </c>
      <c r="F2019" s="397" t="s">
        <v>1465</v>
      </c>
      <c r="G2019" s="402" t="s">
        <v>2556</v>
      </c>
      <c r="H2019" s="403">
        <f>IF(F2019="S",SUMIFS('BG 2024'!G:G,'BG 2024'!B:B,'Clasificacion Balance '!D2019),0)</f>
        <v>0</v>
      </c>
      <c r="I2019" s="403" t="e">
        <f>IF(F2019="S",SUMIFS('[226]BG 2023'!J:J,'[226]BG 2023'!K:K,'Clasificacion Balance '!D2019),0)</f>
        <v>#VALUE!</v>
      </c>
    </row>
    <row r="2020" spans="4:9">
      <c r="D2020" s="401">
        <v>310405160010199</v>
      </c>
      <c r="E2020" s="396">
        <f t="shared" si="39"/>
        <v>1</v>
      </c>
      <c r="F2020" s="397" t="s">
        <v>1465</v>
      </c>
      <c r="G2020" s="402" t="s">
        <v>2557</v>
      </c>
      <c r="H2020" s="403">
        <f>IF(F2020="S",SUMIFS('BG 2024'!G:G,'BG 2024'!B:B,'Clasificacion Balance '!D2020),0)</f>
        <v>0</v>
      </c>
      <c r="I2020" s="403" t="e">
        <f>IF(F2020="S",SUMIFS('[226]BG 2023'!J:J,'[226]BG 2023'!K:K,'Clasificacion Balance '!D2020),0)</f>
        <v>#VALUE!</v>
      </c>
    </row>
    <row r="2021" spans="4:9">
      <c r="D2021" s="401">
        <v>31040516002</v>
      </c>
      <c r="E2021" s="396">
        <f t="shared" si="39"/>
        <v>1</v>
      </c>
      <c r="F2021" s="397" t="s">
        <v>1461</v>
      </c>
      <c r="G2021" s="402" t="s">
        <v>1117</v>
      </c>
      <c r="H2021" s="403">
        <f>IF(F2021="S",SUMIFS('BG 2024'!G:G,'BG 2024'!B:B,'Clasificacion Balance '!D2021),0)</f>
        <v>0</v>
      </c>
      <c r="I2021" s="403">
        <f>IF(F2021="S",SUMIFS('[226]BG 2023'!J:J,'[226]BG 2023'!K:K,'Clasificacion Balance '!D2021),0)</f>
        <v>0</v>
      </c>
    </row>
    <row r="2022" spans="4:9">
      <c r="D2022" s="401">
        <v>3104051600201</v>
      </c>
      <c r="E2022" s="396">
        <f t="shared" si="39"/>
        <v>1</v>
      </c>
      <c r="F2022" s="397" t="s">
        <v>1461</v>
      </c>
      <c r="G2022" s="402" t="s">
        <v>1117</v>
      </c>
      <c r="H2022" s="403">
        <f>IF(F2022="S",SUMIFS('BG 2024'!G:G,'BG 2024'!B:B,'Clasificacion Balance '!D2022),0)</f>
        <v>0</v>
      </c>
      <c r="I2022" s="403">
        <f>IF(F2022="S",SUMIFS('[226]BG 2023'!J:J,'[226]BG 2023'!K:K,'Clasificacion Balance '!D2022),0)</f>
        <v>0</v>
      </c>
    </row>
    <row r="2023" spans="4:9">
      <c r="D2023" s="401">
        <v>310405160020101</v>
      </c>
      <c r="E2023" s="396">
        <f t="shared" si="39"/>
        <v>1</v>
      </c>
      <c r="F2023" s="397" t="s">
        <v>1465</v>
      </c>
      <c r="G2023" s="402" t="s">
        <v>2558</v>
      </c>
      <c r="H2023" s="403">
        <f>IF(F2023="S",SUMIFS('BG 2024'!G:G,'BG 2024'!B:B,'Clasificacion Balance '!D2023),0)</f>
        <v>0</v>
      </c>
      <c r="I2023" s="403" t="e">
        <f>IF(F2023="S",SUMIFS('[226]BG 2023'!J:J,'[226]BG 2023'!K:K,'Clasificacion Balance '!D2023),0)</f>
        <v>#VALUE!</v>
      </c>
    </row>
    <row r="2024" spans="4:9">
      <c r="D2024" s="401">
        <v>310405160020199</v>
      </c>
      <c r="E2024" s="396">
        <f t="shared" si="39"/>
        <v>1</v>
      </c>
      <c r="F2024" s="397" t="s">
        <v>1465</v>
      </c>
      <c r="G2024" s="402" t="s">
        <v>1118</v>
      </c>
      <c r="H2024" s="403">
        <f>IF(F2024="S",SUMIFS('BG 2024'!G:G,'BG 2024'!B:B,'Clasificacion Balance '!D2024),0)</f>
        <v>627295182</v>
      </c>
      <c r="I2024" s="403" t="e">
        <f>IF(F2024="S",SUMIFS('[226]BG 2023'!J:J,'[226]BG 2023'!K:K,'Clasificacion Balance '!D2024),0)</f>
        <v>#VALUE!</v>
      </c>
    </row>
    <row r="2025" spans="4:9">
      <c r="D2025" s="401">
        <v>31040518</v>
      </c>
      <c r="E2025" s="396">
        <f t="shared" si="39"/>
        <v>1</v>
      </c>
      <c r="F2025" s="397" t="s">
        <v>1461</v>
      </c>
      <c r="G2025" s="402" t="s">
        <v>1119</v>
      </c>
      <c r="H2025" s="403">
        <f>IF(F2025="S",SUMIFS('BG 2024'!G:G,'BG 2024'!B:B,'Clasificacion Balance '!D2025),0)</f>
        <v>0</v>
      </c>
      <c r="I2025" s="403">
        <f>IF(F2025="S",SUMIFS('[226]BG 2023'!J:J,'[226]BG 2023'!K:K,'Clasificacion Balance '!D2025),0)</f>
        <v>0</v>
      </c>
    </row>
    <row r="2026" spans="4:9">
      <c r="D2026" s="401">
        <v>31040518001</v>
      </c>
      <c r="E2026" s="396">
        <f t="shared" si="39"/>
        <v>1</v>
      </c>
      <c r="F2026" s="397" t="s">
        <v>1461</v>
      </c>
      <c r="G2026" s="402" t="s">
        <v>2559</v>
      </c>
      <c r="H2026" s="403">
        <f>IF(F2026="S",SUMIFS('BG 2024'!G:G,'BG 2024'!B:B,'Clasificacion Balance '!D2026),0)</f>
        <v>0</v>
      </c>
      <c r="I2026" s="403">
        <f>IF(F2026="S",SUMIFS('[226]BG 2023'!J:J,'[226]BG 2023'!K:K,'Clasificacion Balance '!D2026),0)</f>
        <v>0</v>
      </c>
    </row>
    <row r="2027" spans="4:9">
      <c r="D2027" s="413">
        <v>3104051800101</v>
      </c>
      <c r="E2027" s="396">
        <f t="shared" si="39"/>
        <v>1</v>
      </c>
      <c r="F2027" s="397" t="s">
        <v>1461</v>
      </c>
      <c r="G2027" s="414" t="s">
        <v>2559</v>
      </c>
      <c r="H2027" s="403">
        <f>IF(F2027="S",SUMIFS('BG 2024'!G:G,'BG 2024'!B:B,'Clasificacion Balance '!D2027),0)</f>
        <v>0</v>
      </c>
      <c r="I2027" s="403">
        <f>IF(F2027="S",SUMIFS('[226]BG 2023'!J:J,'[226]BG 2023'!K:K,'Clasificacion Balance '!D2027),0)</f>
        <v>0</v>
      </c>
    </row>
    <row r="2028" spans="4:9">
      <c r="D2028" s="401">
        <v>310405180010101</v>
      </c>
      <c r="E2028" s="396">
        <f t="shared" si="39"/>
        <v>1</v>
      </c>
      <c r="F2028" s="397" t="s">
        <v>1465</v>
      </c>
      <c r="G2028" s="402" t="s">
        <v>2560</v>
      </c>
      <c r="H2028" s="403">
        <f>IF(F2028="S",SUMIFS('BG 2024'!G:G,'BG 2024'!B:B,'Clasificacion Balance '!D2028),0)</f>
        <v>0</v>
      </c>
      <c r="I2028" s="403" t="e">
        <f>IF(F2028="S",SUMIFS('[226]BG 2023'!J:J,'[226]BG 2023'!K:K,'Clasificacion Balance '!D2028),0)</f>
        <v>#VALUE!</v>
      </c>
    </row>
    <row r="2029" spans="4:9">
      <c r="D2029" s="401">
        <v>310405180010199</v>
      </c>
      <c r="E2029" s="396">
        <f t="shared" si="39"/>
        <v>1</v>
      </c>
      <c r="F2029" s="397" t="s">
        <v>1465</v>
      </c>
      <c r="G2029" s="402" t="s">
        <v>2561</v>
      </c>
      <c r="H2029" s="403">
        <f>IF(F2029="S",SUMIFS('BG 2024'!G:G,'BG 2024'!B:B,'Clasificacion Balance '!D2029),0)</f>
        <v>0</v>
      </c>
      <c r="I2029" s="403" t="e">
        <f>IF(F2029="S",SUMIFS('[226]BG 2023'!J:J,'[226]BG 2023'!K:K,'Clasificacion Balance '!D2029),0)</f>
        <v>#VALUE!</v>
      </c>
    </row>
    <row r="2030" spans="4:9">
      <c r="D2030" s="401">
        <v>31040518002</v>
      </c>
      <c r="E2030" s="396">
        <f t="shared" si="39"/>
        <v>1</v>
      </c>
      <c r="F2030" s="397" t="s">
        <v>1461</v>
      </c>
      <c r="G2030" s="402" t="s">
        <v>1120</v>
      </c>
      <c r="H2030" s="403">
        <f>IF(F2030="S",SUMIFS('BG 2024'!G:G,'BG 2024'!B:B,'Clasificacion Balance '!D2030),0)</f>
        <v>0</v>
      </c>
      <c r="I2030" s="403">
        <f>IF(F2030="S",SUMIFS('[226]BG 2023'!J:J,'[226]BG 2023'!K:K,'Clasificacion Balance '!D2030),0)</f>
        <v>0</v>
      </c>
    </row>
    <row r="2031" spans="4:9">
      <c r="D2031" s="401">
        <v>3104051800201</v>
      </c>
      <c r="E2031" s="396">
        <f t="shared" si="39"/>
        <v>1</v>
      </c>
      <c r="F2031" s="397" t="s">
        <v>1461</v>
      </c>
      <c r="G2031" s="402" t="s">
        <v>1120</v>
      </c>
      <c r="H2031" s="403">
        <f>IF(F2031="S",SUMIFS('BG 2024'!G:G,'BG 2024'!B:B,'Clasificacion Balance '!D2031),0)</f>
        <v>0</v>
      </c>
      <c r="I2031" s="403">
        <f>IF(F2031="S",SUMIFS('[226]BG 2023'!J:J,'[226]BG 2023'!K:K,'Clasificacion Balance '!D2031),0)</f>
        <v>0</v>
      </c>
    </row>
    <row r="2032" spans="4:9">
      <c r="D2032" s="401">
        <v>310405180020101</v>
      </c>
      <c r="E2032" s="396">
        <f t="shared" si="39"/>
        <v>1</v>
      </c>
      <c r="F2032" s="397" t="s">
        <v>1465</v>
      </c>
      <c r="G2032" s="402" t="s">
        <v>2562</v>
      </c>
      <c r="H2032" s="403">
        <f>IF(F2032="S",SUMIFS('BG 2024'!G:G,'BG 2024'!B:B,'Clasificacion Balance '!D2032),0)</f>
        <v>0</v>
      </c>
      <c r="I2032" s="403" t="e">
        <f>IF(F2032="S",SUMIFS('[226]BG 2023'!J:J,'[226]BG 2023'!K:K,'Clasificacion Balance '!D2032),0)</f>
        <v>#VALUE!</v>
      </c>
    </row>
    <row r="2033" spans="4:9">
      <c r="D2033" s="401">
        <v>310405180020199</v>
      </c>
      <c r="E2033" s="396">
        <f t="shared" si="39"/>
        <v>1</v>
      </c>
      <c r="F2033" s="397" t="s">
        <v>1465</v>
      </c>
      <c r="G2033" s="402" t="s">
        <v>1121</v>
      </c>
      <c r="H2033" s="403">
        <f>IF(F2033="S",SUMIFS('BG 2024'!G:G,'BG 2024'!B:B,'Clasificacion Balance '!D2033),0)</f>
        <v>123102717</v>
      </c>
      <c r="I2033" s="403" t="e">
        <f>IF(F2033="S",SUMIFS('[226]BG 2023'!J:J,'[226]BG 2023'!K:K,'Clasificacion Balance '!D2033),0)</f>
        <v>#VALUE!</v>
      </c>
    </row>
    <row r="2034" spans="4:9">
      <c r="D2034" s="396"/>
      <c r="E2034" s="396"/>
      <c r="F2034" s="396"/>
      <c r="G2034" s="398"/>
      <c r="H2034" s="398"/>
      <c r="I2034" s="398"/>
    </row>
    <row r="2035" spans="4:9">
      <c r="D2035" s="415"/>
      <c r="E2035" s="415"/>
      <c r="F2035" s="415"/>
      <c r="G2035" s="415"/>
      <c r="H2035" s="415"/>
      <c r="I2035" s="415"/>
    </row>
    <row r="2037" spans="4:9">
      <c r="H2037" s="416">
        <f>+H2</f>
        <v>552490835668</v>
      </c>
      <c r="I2037" s="416" t="e">
        <f>+I2</f>
        <v>#VALUE!</v>
      </c>
    </row>
    <row r="2038" spans="4:9">
      <c r="H2038" s="416">
        <f>+H1387</f>
        <v>-548241233567</v>
      </c>
      <c r="I2038" s="416" t="e">
        <f>+I1387</f>
        <v>#VALUE!</v>
      </c>
    </row>
    <row r="2039" spans="4:9">
      <c r="H2039" s="416">
        <f>+H1951</f>
        <v>-4249602101</v>
      </c>
      <c r="I2039" s="416" t="e">
        <f>+I1951</f>
        <v>#VALUE!</v>
      </c>
    </row>
    <row r="2040" spans="4:9">
      <c r="H2040" s="417"/>
      <c r="I2040" s="417"/>
    </row>
    <row r="2041" spans="4:9">
      <c r="H2041" s="416">
        <f>+H2037+H2038+H2039</f>
        <v>0</v>
      </c>
      <c r="I2041" s="416" t="e">
        <f>+I2037+I2038+I2039</f>
        <v>#VALUE!</v>
      </c>
    </row>
    <row r="2045" spans="4:9">
      <c r="G2045" s="418"/>
      <c r="H2045" s="391">
        <f>+H2037-'BG 2024'!J2</f>
        <v>0</v>
      </c>
      <c r="I2045" s="391">
        <v>0</v>
      </c>
    </row>
    <row r="2046" spans="4:9">
      <c r="G2046" s="418"/>
      <c r="H2046" s="391">
        <f>+H2038-'BG 2024'!J3</f>
        <v>0</v>
      </c>
      <c r="I2046" s="391">
        <v>0</v>
      </c>
    </row>
    <row r="2047" spans="4:9">
      <c r="G2047" s="418"/>
      <c r="H2047" s="391">
        <f>+H2039-'BG 2024'!J4</f>
        <v>0</v>
      </c>
      <c r="I2047" s="391">
        <v>0</v>
      </c>
    </row>
  </sheetData>
  <autoFilter ref="A2:K2" xr:uid="{14C03BC0-5B12-43BD-9199-0E4587CF8159}"/>
  <customSheetViews>
    <customSheetView guid="{5CD60C77-55E7-4AA2-90FD-7F75B4C225F4}" scale="90" showGridLines="0" showAutoFilter="1" hiddenColumns="1" state="hidden">
      <pane ySplit="5" topLeftCell="A6" activePane="bottomLeft" state="frozen"/>
      <selection pane="bottomLeft" activeCell="J8" sqref="J8"/>
      <pageMargins left="0.75" right="0.75" top="1" bottom="1" header="0" footer="0"/>
      <pageSetup paperSize="9" orientation="portrait" r:id="rId1"/>
      <headerFooter alignWithMargins="0"/>
      <autoFilter ref="A5:L2034" xr:uid="{BCFFDC14-EB14-4FD5-8CDF-2902C552B8E5}"/>
    </customSheetView>
    <customSheetView guid="{4133D567-D179-4165-A1CE-29197E7C2C67}" scale="90" showGridLines="0" filter="1" showAutoFilter="1" hiddenColumns="1">
      <pane ySplit="5" topLeftCell="A6" activePane="bottomLeft" state="frozen"/>
      <selection pane="bottomLeft" activeCell="G30" sqref="G30"/>
      <pageMargins left="0.75" right="0.75" top="1" bottom="1" header="0" footer="0"/>
      <pageSetup paperSize="9" orientation="portrait" r:id="rId2"/>
      <headerFooter alignWithMargins="0"/>
      <autoFilter ref="A5:L2034" xr:uid="{96E79850-321D-42A4-BE08-A2D422551D98}">
        <filterColumn colId="7">
          <filters blank="1">
            <filter val="-1"/>
            <filter val="-1.000.000"/>
            <filter val="1.003.000.000"/>
            <filter val="1.016.581"/>
            <filter val="-1.025.512.399"/>
            <filter val="1.082.974"/>
            <filter val="1.165.848"/>
            <filter val="1.229.657.789"/>
            <filter val="1.331"/>
            <filter val="1.406.332.546"/>
            <filter val="1.424.350"/>
            <filter val="1.448.783.100"/>
            <filter val="1.566"/>
            <filter val="-1.566"/>
            <filter val="1.637.000.000"/>
            <filter val="1.667.000.000"/>
            <filter val="-1.692.100"/>
            <filter val="-10.010.784"/>
            <filter val="-10.863.033"/>
            <filter val="104.110"/>
            <filter val="-11.043.761.392"/>
            <filter val="11.960.412"/>
            <filter val="-11.961.847.956"/>
            <filter val="111.185"/>
            <filter val="-117.136.071"/>
            <filter val="119.306.273"/>
            <filter val="-126.604.987"/>
            <filter val="-128.069"/>
            <filter val="-132.351.528"/>
            <filter val="14.232.026"/>
            <filter val="-14.983.923.872"/>
            <filter val="-141.212.704"/>
            <filter val="-142.480"/>
            <filter val="144.191.289"/>
            <filter val="-146.721.789"/>
            <filter val="15.000.000.000"/>
            <filter val="15.244.487"/>
            <filter val="150.830"/>
            <filter val="151.762"/>
            <filter val="-156.451.339"/>
            <filter val="16.005.000.000"/>
            <filter val="-16.450.375.533"/>
            <filter val="16.523.958.600"/>
            <filter val="160.330.000.000"/>
            <filter val="-160.330.000.000"/>
            <filter val="-17.806.110.725"/>
            <filter val="-18.265.345"/>
            <filter val="18.446.942"/>
            <filter val="-18.589.164.747"/>
            <filter val="18.671.000.000"/>
            <filter val="-189.500"/>
            <filter val="-2.114.170"/>
            <filter val="2.123"/>
            <filter val="-2.177.325"/>
            <filter val="-2.205.304"/>
            <filter val="2.314.283.696"/>
            <filter val="-2.315.073"/>
            <filter val="2.378.747"/>
            <filter val="-2.438.120"/>
            <filter val="2.570.000.000"/>
            <filter val="-2.581.344.428"/>
            <filter val="2.655.535.642"/>
            <filter val="2.805.579"/>
            <filter val="-2.807.426.675"/>
            <filter val="2.928.702.115"/>
            <filter val="20.236.777"/>
            <filter val="21.770.902.800"/>
            <filter val="-21.799.135.510"/>
            <filter val="22.041.350.133"/>
            <filter val="22.591.384"/>
            <filter val="238.147.747"/>
            <filter val="-239.014.832"/>
            <filter val="-25.190.143.999"/>
            <filter val="250.030.439"/>
            <filter val="251.929.447"/>
            <filter val="274.050.323"/>
            <filter val="275.777.820.900"/>
            <filter val="-275.777.820.900"/>
            <filter val="-281.090.202"/>
            <filter val="-29.107.071"/>
            <filter val="29.413.737.829"/>
            <filter val="-291.650"/>
            <filter val="294.035.910"/>
            <filter val="-295.426"/>
            <filter val="-3"/>
            <filter val="-3.045.264"/>
            <filter val="-3.431.208.627"/>
            <filter val="-3.629.679.999"/>
            <filter val="-3.691.239.228"/>
            <filter val="-3.830.646"/>
            <filter val="3.964.360.351"/>
            <filter val="30.678.413"/>
            <filter val="31.935.487"/>
            <filter val="-316.468.517"/>
            <filter val="-32.125.272"/>
            <filter val="-334.371.662"/>
            <filter val="34.148.522"/>
            <filter val="35.597.333"/>
            <filter val="367.982.628"/>
            <filter val="37.267.786"/>
            <filter val="38.023.713"/>
            <filter val="38.294.861"/>
            <filter val="39.156.300"/>
            <filter val="4.000.000"/>
            <filter val="-4.120.775.371"/>
            <filter val="-4.212.356"/>
            <filter val="-4.229"/>
            <filter val="-4.310.191.198"/>
            <filter val="4.433.433"/>
            <filter val="4.485.459"/>
            <filter val="-4.941.002.558"/>
            <filter val="-40.960.649"/>
            <filter val="-450.535.364"/>
            <filter val="458.361"/>
            <filter val="459.576.162"/>
            <filter val="479.822"/>
            <filter val="-49.100.341"/>
            <filter val="49.750.898"/>
            <filter val="5.000.000"/>
            <filter val="-5.000.000.000"/>
            <filter val="5.075.529.979"/>
            <filter val="-5.199.996"/>
            <filter val="-5.555.261"/>
            <filter val="-5.623.549"/>
            <filter val="505.195"/>
            <filter val="52.565.319"/>
            <filter val="-546.138.446"/>
            <filter val="548.188.200"/>
            <filter val="-548.241.233.567"/>
            <filter val="55.122.634"/>
            <filter val="55.615.455"/>
            <filter val="552.362.008.938"/>
            <filter val="58.640.788"/>
            <filter val="587.344.500"/>
            <filter val="-6.734.181"/>
            <filter val="6.968.000.000"/>
            <filter val="-6.977.604.389"/>
            <filter val="-611.787.137"/>
            <filter val="-62.847.584"/>
            <filter val="625.000"/>
            <filter val="627.295.182"/>
            <filter val="639.864.636"/>
            <filter val="65.092.807"/>
            <filter val="65.657.997"/>
            <filter val="-66.720.279"/>
            <filter val="67.200.340"/>
            <filter val="7.200.111"/>
            <filter val="7.831"/>
            <filter val="750.000.000"/>
            <filter val="-759.883.561"/>
            <filter val="-772.558.409"/>
            <filter val="78"/>
            <filter val="-78"/>
            <filter val="78.179.233"/>
            <filter val="783.126"/>
            <filter val="784.767.347"/>
            <filter val="8.105.792"/>
            <filter val="-8.373.333.964"/>
            <filter val="8.381.250.000"/>
            <filter val="-8.625.752"/>
            <filter val="-87.775.503"/>
            <filter val="9.036.099"/>
            <filter val="9.260.700"/>
            <filter val="-9.772.473"/>
            <filter val="91.727.270"/>
            <filter val="96.464.340"/>
          </filters>
        </filterColumn>
      </autoFilter>
    </customSheetView>
  </customSheetViews>
  <conditionalFormatting sqref="I44:I1363">
    <cfRule type="duplicateValues" dxfId="1" priority="1"/>
  </conditionalFormatting>
  <pageMargins left="0.75" right="0.75" top="1" bottom="1" header="0" footer="0"/>
  <pageSetup paperSize="9"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1D3B-FDB7-4376-B573-DEBAE9562239}">
  <sheetPr codeName="Hoja9" filterMode="1">
    <tabColor rgb="FFA50021"/>
  </sheetPr>
  <dimension ref="A4:K1128"/>
  <sheetViews>
    <sheetView showGridLines="0" topLeftCell="A901" zoomScale="90" zoomScaleNormal="90" zoomScaleSheetLayoutView="118" workbookViewId="0">
      <selection activeCell="J2040" sqref="J2040"/>
    </sheetView>
  </sheetViews>
  <sheetFormatPr baseColWidth="10" defaultColWidth="11.44140625" defaultRowHeight="13.8"/>
  <cols>
    <col min="1" max="1" width="8.5546875" style="419" customWidth="1"/>
    <col min="2" max="2" width="18.88671875" style="391" bestFit="1" customWidth="1"/>
    <col min="3" max="3" width="64.6640625" style="391" customWidth="1"/>
    <col min="4" max="4" width="11.44140625" style="391" customWidth="1"/>
    <col min="5" max="5" width="20.6640625" style="391" customWidth="1"/>
    <col min="6" max="6" width="20.6640625" style="391" hidden="1" customWidth="1"/>
    <col min="7" max="7" width="16.5546875" style="391" hidden="1" customWidth="1"/>
    <col min="8" max="8" width="52.109375" style="391" customWidth="1"/>
    <col min="9" max="9" width="15.88671875" style="392" customWidth="1"/>
    <col min="10" max="10" width="11.44140625" style="392"/>
    <col min="11" max="11" width="13.6640625" style="392" bestFit="1" customWidth="1"/>
    <col min="12" max="16384" width="11.44140625" style="392"/>
  </cols>
  <sheetData>
    <row r="4" spans="1:9">
      <c r="A4" s="420"/>
      <c r="B4" s="393" t="s">
        <v>2563</v>
      </c>
      <c r="C4" s="393" t="s">
        <v>0</v>
      </c>
      <c r="D4" s="393" t="s">
        <v>1459</v>
      </c>
      <c r="E4" s="394">
        <v>2024</v>
      </c>
      <c r="F4" s="394">
        <v>2023</v>
      </c>
      <c r="G4" s="393" t="s">
        <v>1460</v>
      </c>
      <c r="H4" s="457" t="s">
        <v>3137</v>
      </c>
      <c r="I4" s="457" t="s">
        <v>3174</v>
      </c>
    </row>
    <row r="5" spans="1:9" s="409" customFormat="1">
      <c r="A5" s="420"/>
      <c r="B5" s="421">
        <v>6</v>
      </c>
      <c r="C5" s="398" t="s">
        <v>365</v>
      </c>
      <c r="D5" s="422" t="s">
        <v>1461</v>
      </c>
      <c r="E5" s="423">
        <f>+SUM(E6:E512)</f>
        <v>92621463554</v>
      </c>
      <c r="F5" s="423" t="e">
        <f>+SUM(F6:F512)</f>
        <v>#VALUE!</v>
      </c>
      <c r="G5" s="424" t="e">
        <f t="shared" ref="G5:G27" si="0">+E5-F5</f>
        <v>#VALUE!</v>
      </c>
      <c r="H5" s="425"/>
    </row>
    <row r="6" spans="1:9" hidden="1">
      <c r="B6" s="426">
        <v>61</v>
      </c>
      <c r="C6" s="402" t="s">
        <v>366</v>
      </c>
      <c r="D6" s="427" t="s">
        <v>1461</v>
      </c>
      <c r="E6" s="428">
        <f>-IF(D6="S",SUMIFS('BG 2024'!G:G,'BG 2024'!B:B,'Clasificacion EERR'!B6),0)</f>
        <v>0</v>
      </c>
      <c r="F6" s="428">
        <f>-IF(D6="S",SUMIFS('[226]BG 2023'!J:J,'[226]BG 2023'!K:K,'Clasificacion EERR'!B6),0)</f>
        <v>0</v>
      </c>
      <c r="G6" s="429">
        <f t="shared" si="0"/>
        <v>0</v>
      </c>
      <c r="H6" s="430"/>
    </row>
    <row r="7" spans="1:9" hidden="1">
      <c r="B7" s="426">
        <v>61010</v>
      </c>
      <c r="C7" s="402" t="s">
        <v>1122</v>
      </c>
      <c r="D7" s="427" t="s">
        <v>1461</v>
      </c>
      <c r="E7" s="428">
        <f>-IF(D7="S",SUMIFS('BG 2024'!G:G,'BG 2024'!B:B,'Clasificacion EERR'!B7),0)</f>
        <v>0</v>
      </c>
      <c r="F7" s="428">
        <f>-IF(D7="S",SUMIFS('[226]BG 2023'!J:J,'[226]BG 2023'!K:K,'Clasificacion EERR'!B7),0)</f>
        <v>0</v>
      </c>
      <c r="G7" s="429">
        <f t="shared" si="0"/>
        <v>0</v>
      </c>
      <c r="H7" s="430"/>
    </row>
    <row r="8" spans="1:9" hidden="1">
      <c r="B8" s="426">
        <v>61010702</v>
      </c>
      <c r="C8" s="402" t="s">
        <v>1123</v>
      </c>
      <c r="D8" s="427" t="s">
        <v>1461</v>
      </c>
      <c r="E8" s="428">
        <f>-IF(D8="S",SUMIFS('BG 2024'!G:G,'BG 2024'!B:B,'Clasificacion EERR'!B8),0)</f>
        <v>0</v>
      </c>
      <c r="F8" s="428">
        <f>-IF(D8="S",SUMIFS('[226]BG 2023'!J:J,'[226]BG 2023'!K:K,'Clasificacion EERR'!B8),0)</f>
        <v>0</v>
      </c>
      <c r="G8" s="429">
        <f t="shared" si="0"/>
        <v>0</v>
      </c>
      <c r="H8" s="430"/>
    </row>
    <row r="9" spans="1:9" hidden="1">
      <c r="B9" s="426">
        <v>61010702001</v>
      </c>
      <c r="C9" s="402" t="s">
        <v>2564</v>
      </c>
      <c r="D9" s="427" t="s">
        <v>1461</v>
      </c>
      <c r="E9" s="428">
        <f>-IF(D9="S",SUMIFS('BG 2024'!G:G,'BG 2024'!B:B,'Clasificacion EERR'!B9),0)</f>
        <v>0</v>
      </c>
      <c r="F9" s="428">
        <f>-IF(D9="S",SUMIFS('[226]BG 2023'!J:J,'[226]BG 2023'!K:K,'Clasificacion EERR'!B9),0)</f>
        <v>0</v>
      </c>
      <c r="G9" s="429">
        <f t="shared" si="0"/>
        <v>0</v>
      </c>
      <c r="H9" s="430"/>
    </row>
    <row r="10" spans="1:9" hidden="1">
      <c r="B10" s="426">
        <v>6101070200101</v>
      </c>
      <c r="C10" s="402" t="s">
        <v>2564</v>
      </c>
      <c r="D10" s="427" t="s">
        <v>1461</v>
      </c>
      <c r="E10" s="428">
        <f>-IF(D10="S",SUMIFS('BG 2024'!G:G,'BG 2024'!B:B,'Clasificacion EERR'!B10),0)</f>
        <v>0</v>
      </c>
      <c r="F10" s="428">
        <f>-IF(D10="S",SUMIFS('[226]BG 2023'!J:J,'[226]BG 2023'!K:K,'Clasificacion EERR'!B10),0)</f>
        <v>0</v>
      </c>
      <c r="G10" s="429">
        <f t="shared" si="0"/>
        <v>0</v>
      </c>
      <c r="H10" s="430"/>
    </row>
    <row r="11" spans="1:9" hidden="1">
      <c r="B11" s="426">
        <v>610107020010101</v>
      </c>
      <c r="C11" s="402" t="s">
        <v>2565</v>
      </c>
      <c r="D11" s="427" t="s">
        <v>1465</v>
      </c>
      <c r="E11" s="428">
        <f>-IF(D11="S",SUMIFS('BG 2024'!G:G,'BG 2024'!B:B,'Clasificacion EERR'!B11),0)</f>
        <v>0</v>
      </c>
      <c r="F11" s="428" t="e">
        <f>-IF(D11="S",SUMIFS('[226]BG 2023'!J:J,'[226]BG 2023'!K:K,'Clasificacion EERR'!B11),0)</f>
        <v>#VALUE!</v>
      </c>
      <c r="G11" s="429" t="e">
        <f t="shared" si="0"/>
        <v>#VALUE!</v>
      </c>
      <c r="H11" s="430"/>
    </row>
    <row r="12" spans="1:9" hidden="1">
      <c r="A12" s="419">
        <v>16</v>
      </c>
      <c r="B12" s="426">
        <v>610107020010199</v>
      </c>
      <c r="C12" s="402" t="s">
        <v>2566</v>
      </c>
      <c r="D12" s="427" t="s">
        <v>1465</v>
      </c>
      <c r="E12" s="428">
        <f>-IF(D12="S",SUMIFS('BG 2024'!G:G,'BG 2024'!B:B,'Clasificacion EERR'!B12),0)</f>
        <v>0</v>
      </c>
      <c r="F12" s="428" t="e">
        <f>-IF(D12="S",SUMIFS('[226]BG 2023'!J:J,'[226]BG 2023'!K:K,'Clasificacion EERR'!B12),0)</f>
        <v>#VALUE!</v>
      </c>
      <c r="G12" s="429" t="e">
        <f t="shared" si="0"/>
        <v>#VALUE!</v>
      </c>
      <c r="H12" s="430"/>
    </row>
    <row r="13" spans="1:9" hidden="1">
      <c r="A13" s="419">
        <v>16</v>
      </c>
      <c r="B13" s="426">
        <v>61010702002</v>
      </c>
      <c r="C13" s="402" t="s">
        <v>1124</v>
      </c>
      <c r="D13" s="427" t="s">
        <v>1461</v>
      </c>
      <c r="E13" s="428">
        <f>-IF(D13="S",SUMIFS('BG 2024'!G:G,'BG 2024'!B:B,'Clasificacion EERR'!B13),0)</f>
        <v>0</v>
      </c>
      <c r="F13" s="428">
        <f>-IF(D13="S",SUMIFS('[226]BG 2023'!J:J,'[226]BG 2023'!K:K,'Clasificacion EERR'!B13),0)</f>
        <v>0</v>
      </c>
      <c r="G13" s="429">
        <f t="shared" si="0"/>
        <v>0</v>
      </c>
      <c r="H13" s="430"/>
    </row>
    <row r="14" spans="1:9" hidden="1">
      <c r="B14" s="426">
        <v>6101070200201</v>
      </c>
      <c r="C14" s="402" t="s">
        <v>1124</v>
      </c>
      <c r="D14" s="427" t="s">
        <v>1461</v>
      </c>
      <c r="E14" s="428">
        <f>-IF(D14="S",SUMIFS('BG 2024'!G:G,'BG 2024'!B:B,'Clasificacion EERR'!B14),0)</f>
        <v>0</v>
      </c>
      <c r="F14" s="428">
        <f>-IF(D14="S",SUMIFS('[226]BG 2023'!J:J,'[226]BG 2023'!K:K,'Clasificacion EERR'!B14),0)</f>
        <v>0</v>
      </c>
      <c r="G14" s="429">
        <f t="shared" si="0"/>
        <v>0</v>
      </c>
      <c r="H14" s="430"/>
    </row>
    <row r="15" spans="1:9">
      <c r="B15" s="426">
        <v>610107020020101</v>
      </c>
      <c r="C15" s="402" t="s">
        <v>1125</v>
      </c>
      <c r="D15" s="427" t="s">
        <v>1465</v>
      </c>
      <c r="E15" s="428">
        <f>-IF(D15="S",SUMIFS('BG 2024'!G:G,'BG 2024'!B:B,'Clasificacion EERR'!B15),0)</f>
        <v>28143617</v>
      </c>
      <c r="F15" s="428" t="e">
        <f>-IF(D15="S",SUMIFS('[226]BG 2023'!J:J,'[226]BG 2023'!K:K,'Clasificacion EERR'!B15),0)</f>
        <v>#VALUE!</v>
      </c>
      <c r="G15" s="429" t="e">
        <f t="shared" si="0"/>
        <v>#VALUE!</v>
      </c>
      <c r="H15" s="430" t="s">
        <v>449</v>
      </c>
    </row>
    <row r="16" spans="1:9">
      <c r="B16" s="426">
        <v>610107020020199</v>
      </c>
      <c r="C16" s="402" t="s">
        <v>1126</v>
      </c>
      <c r="D16" s="427" t="s">
        <v>1465</v>
      </c>
      <c r="E16" s="428">
        <f>-IF(D16="S",SUMIFS('BG 2024'!G:G,'BG 2024'!B:B,'Clasificacion EERR'!B16),0)</f>
        <v>15266472</v>
      </c>
      <c r="F16" s="428" t="e">
        <f>-IF(D16="S",SUMIFS('[226]BG 2023'!J:J,'[226]BG 2023'!K:K,'Clasificacion EERR'!B16),0)</f>
        <v>#VALUE!</v>
      </c>
      <c r="G16" s="429" t="e">
        <f t="shared" si="0"/>
        <v>#VALUE!</v>
      </c>
      <c r="H16" s="430" t="s">
        <v>449</v>
      </c>
    </row>
    <row r="17" spans="1:8" hidden="1">
      <c r="A17" s="419">
        <v>16</v>
      </c>
      <c r="B17" s="426">
        <v>61010702003</v>
      </c>
      <c r="C17" s="402" t="s">
        <v>2567</v>
      </c>
      <c r="D17" s="427" t="s">
        <v>1461</v>
      </c>
      <c r="E17" s="428">
        <f>-IF(D17="S",SUMIFS('BG 2024'!G:G,'BG 2024'!B:B,'Clasificacion EERR'!B17),0)</f>
        <v>0</v>
      </c>
      <c r="F17" s="428">
        <f>-IF(D17="S",SUMIFS('[226]BG 2023'!J:J,'[226]BG 2023'!K:K,'Clasificacion EERR'!B17),0)</f>
        <v>0</v>
      </c>
      <c r="G17" s="429">
        <f t="shared" si="0"/>
        <v>0</v>
      </c>
      <c r="H17" s="430"/>
    </row>
    <row r="18" spans="1:8" hidden="1">
      <c r="B18" s="426">
        <v>6101070200301</v>
      </c>
      <c r="C18" s="402" t="s">
        <v>2567</v>
      </c>
      <c r="D18" s="427" t="s">
        <v>1461</v>
      </c>
      <c r="E18" s="428">
        <f>-IF(D18="S",SUMIFS('BG 2024'!G:G,'BG 2024'!B:B,'Clasificacion EERR'!B18),0)</f>
        <v>0</v>
      </c>
      <c r="F18" s="428">
        <f>-IF(D18="S",SUMIFS('[226]BG 2023'!J:J,'[226]BG 2023'!K:K,'Clasificacion EERR'!B18),0)</f>
        <v>0</v>
      </c>
      <c r="G18" s="429">
        <f t="shared" si="0"/>
        <v>0</v>
      </c>
      <c r="H18" s="430"/>
    </row>
    <row r="19" spans="1:8" hidden="1">
      <c r="A19" s="419">
        <v>16</v>
      </c>
      <c r="B19" s="426">
        <v>610107020030101</v>
      </c>
      <c r="C19" s="402" t="s">
        <v>2568</v>
      </c>
      <c r="D19" s="427" t="s">
        <v>1465</v>
      </c>
      <c r="E19" s="428">
        <f>-IF(D19="S",SUMIFS('BG 2024'!G:G,'BG 2024'!B:B,'Clasificacion EERR'!B19),0)</f>
        <v>0</v>
      </c>
      <c r="F19" s="428" t="e">
        <f>-IF(D19="S",SUMIFS('[226]BG 2023'!J:J,'[226]BG 2023'!K:K,'Clasificacion EERR'!B19),0)</f>
        <v>#VALUE!</v>
      </c>
      <c r="G19" s="429" t="e">
        <f t="shared" si="0"/>
        <v>#VALUE!</v>
      </c>
      <c r="H19" s="430"/>
    </row>
    <row r="20" spans="1:8" hidden="1">
      <c r="B20" s="426">
        <v>610107020030199</v>
      </c>
      <c r="C20" s="402" t="s">
        <v>2569</v>
      </c>
      <c r="D20" s="427" t="s">
        <v>1465</v>
      </c>
      <c r="E20" s="428">
        <f>-IF(D20="S",SUMIFS('BG 2024'!G:G,'BG 2024'!B:B,'Clasificacion EERR'!B20),0)</f>
        <v>0</v>
      </c>
      <c r="F20" s="428" t="e">
        <f>-IF(D20="S",SUMIFS('[226]BG 2023'!J:J,'[226]BG 2023'!K:K,'Clasificacion EERR'!B20),0)</f>
        <v>#VALUE!</v>
      </c>
      <c r="G20" s="429" t="e">
        <f t="shared" si="0"/>
        <v>#VALUE!</v>
      </c>
      <c r="H20" s="430"/>
    </row>
    <row r="21" spans="1:8" hidden="1">
      <c r="B21" s="426">
        <v>61010702004</v>
      </c>
      <c r="C21" s="402" t="s">
        <v>1127</v>
      </c>
      <c r="D21" s="427" t="s">
        <v>1461</v>
      </c>
      <c r="E21" s="428">
        <f>-IF(D21="S",SUMIFS('BG 2024'!G:G,'BG 2024'!B:B,'Clasificacion EERR'!B21),0)</f>
        <v>0</v>
      </c>
      <c r="F21" s="428">
        <f>-IF(D21="S",SUMIFS('[226]BG 2023'!J:J,'[226]BG 2023'!K:K,'Clasificacion EERR'!B21),0)</f>
        <v>0</v>
      </c>
      <c r="G21" s="429">
        <f t="shared" si="0"/>
        <v>0</v>
      </c>
      <c r="H21" s="430"/>
    </row>
    <row r="22" spans="1:8" hidden="1">
      <c r="B22" s="426">
        <v>6101070200401</v>
      </c>
      <c r="C22" s="402" t="s">
        <v>1127</v>
      </c>
      <c r="D22" s="427" t="s">
        <v>1461</v>
      </c>
      <c r="E22" s="428">
        <f>-IF(D22="S",SUMIFS('BG 2024'!G:G,'BG 2024'!B:B,'Clasificacion EERR'!B22),0)</f>
        <v>0</v>
      </c>
      <c r="F22" s="428">
        <f>-IF(D22="S",SUMIFS('[226]BG 2023'!J:J,'[226]BG 2023'!K:K,'Clasificacion EERR'!B22),0)</f>
        <v>0</v>
      </c>
      <c r="G22" s="429">
        <f t="shared" si="0"/>
        <v>0</v>
      </c>
      <c r="H22" s="430"/>
    </row>
    <row r="23" spans="1:8" hidden="1">
      <c r="B23" s="426">
        <v>610107020040101</v>
      </c>
      <c r="C23" s="402" t="s">
        <v>2570</v>
      </c>
      <c r="D23" s="427" t="s">
        <v>1465</v>
      </c>
      <c r="E23" s="428">
        <f>-IF(D23="S",SUMIFS('BG 2024'!G:G,'BG 2024'!B:B,'Clasificacion EERR'!B23),0)</f>
        <v>0</v>
      </c>
      <c r="F23" s="428" t="e">
        <f>-IF(D23="S",SUMIFS('[226]BG 2023'!J:J,'[226]BG 2023'!K:K,'Clasificacion EERR'!B23),0)</f>
        <v>#VALUE!</v>
      </c>
      <c r="G23" s="429" t="e">
        <f t="shared" si="0"/>
        <v>#VALUE!</v>
      </c>
      <c r="H23" s="430"/>
    </row>
    <row r="24" spans="1:8">
      <c r="B24" s="426">
        <v>610107020040199</v>
      </c>
      <c r="C24" s="402" t="s">
        <v>1128</v>
      </c>
      <c r="D24" s="427" t="s">
        <v>1465</v>
      </c>
      <c r="E24" s="428">
        <f>-IF(D24="S",SUMIFS('BG 2024'!G:G,'BG 2024'!B:B,'Clasificacion EERR'!B24),0)</f>
        <v>62266500</v>
      </c>
      <c r="F24" s="428" t="e">
        <f>-IF(D24="S",SUMIFS('[226]BG 2023'!J:J,'[226]BG 2023'!K:K,'Clasificacion EERR'!B24),0)</f>
        <v>#VALUE!</v>
      </c>
      <c r="G24" s="429" t="e">
        <f t="shared" si="0"/>
        <v>#VALUE!</v>
      </c>
      <c r="H24" s="430" t="s">
        <v>69</v>
      </c>
    </row>
    <row r="25" spans="1:8" hidden="1">
      <c r="B25" s="426">
        <v>61010704</v>
      </c>
      <c r="C25" s="402" t="s">
        <v>2571</v>
      </c>
      <c r="D25" s="427" t="s">
        <v>1461</v>
      </c>
      <c r="E25" s="428">
        <f>-IF(D25="S",SUMIFS('BG 2024'!G:G,'BG 2024'!B:B,'Clasificacion EERR'!B25),0)</f>
        <v>0</v>
      </c>
      <c r="F25" s="428">
        <f>-IF(D25="S",SUMIFS('[226]BG 2023'!J:J,'[226]BG 2023'!K:K,'Clasificacion EERR'!B25),0)</f>
        <v>0</v>
      </c>
      <c r="G25" s="429">
        <f t="shared" si="0"/>
        <v>0</v>
      </c>
      <c r="H25" s="430"/>
    </row>
    <row r="26" spans="1:8" hidden="1">
      <c r="B26" s="426">
        <v>61010704001</v>
      </c>
      <c r="C26" s="402" t="s">
        <v>2572</v>
      </c>
      <c r="D26" s="427" t="s">
        <v>1461</v>
      </c>
      <c r="E26" s="428">
        <f>-IF(D26="S",SUMIFS('BG 2024'!G:G,'BG 2024'!B:B,'Clasificacion EERR'!B26),0)</f>
        <v>0</v>
      </c>
      <c r="F26" s="428">
        <f>-IF(D26="S",SUMIFS('[226]BG 2023'!J:J,'[226]BG 2023'!K:K,'Clasificacion EERR'!B26),0)</f>
        <v>0</v>
      </c>
      <c r="G26" s="429">
        <f t="shared" si="0"/>
        <v>0</v>
      </c>
      <c r="H26" s="430"/>
    </row>
    <row r="27" spans="1:8" hidden="1">
      <c r="B27" s="426">
        <v>6101070400101</v>
      </c>
      <c r="C27" s="402" t="s">
        <v>2572</v>
      </c>
      <c r="D27" s="427" t="s">
        <v>1461</v>
      </c>
      <c r="E27" s="428">
        <f>-IF(D27="S",SUMIFS('BG 2024'!G:G,'BG 2024'!B:B,'Clasificacion EERR'!B27),0)</f>
        <v>0</v>
      </c>
      <c r="F27" s="428">
        <f>-IF(D27="S",SUMIFS('[226]BG 2023'!J:J,'[226]BG 2023'!K:K,'Clasificacion EERR'!B27),0)</f>
        <v>0</v>
      </c>
      <c r="G27" s="429">
        <f t="shared" si="0"/>
        <v>0</v>
      </c>
      <c r="H27" s="430"/>
    </row>
    <row r="28" spans="1:8" hidden="1">
      <c r="B28" s="426">
        <v>610107040010101</v>
      </c>
      <c r="C28" s="402" t="s">
        <v>2573</v>
      </c>
      <c r="D28" s="427" t="s">
        <v>1465</v>
      </c>
      <c r="E28" s="428">
        <f>-IF(D28="S",SUMIFS('BG 2024'!G:G,'BG 2024'!B:B,'Clasificacion EERR'!B28),0)</f>
        <v>0</v>
      </c>
      <c r="F28" s="428" t="e">
        <f>-IF(D28="S",SUMIFS('[226]BG 2023'!J:J,'[226]BG 2023'!K:K,'Clasificacion EERR'!B28),0)</f>
        <v>#VALUE!</v>
      </c>
      <c r="G28" s="429"/>
      <c r="H28" s="430"/>
    </row>
    <row r="29" spans="1:8" hidden="1">
      <c r="B29" s="426">
        <v>610107040010199</v>
      </c>
      <c r="C29" s="402" t="s">
        <v>2574</v>
      </c>
      <c r="D29" s="427" t="s">
        <v>1465</v>
      </c>
      <c r="E29" s="428">
        <f>-IF(D29="S",SUMIFS('BG 2024'!G:G,'BG 2024'!B:B,'Clasificacion EERR'!B29),0)</f>
        <v>0</v>
      </c>
      <c r="F29" s="428" t="e">
        <f>-IF(D29="S",SUMIFS('[226]BG 2023'!J:J,'[226]BG 2023'!K:K,'Clasificacion EERR'!B29),0)</f>
        <v>#VALUE!</v>
      </c>
      <c r="G29" s="429" t="e">
        <f t="shared" ref="G29:G72" si="1">+E29-F29</f>
        <v>#VALUE!</v>
      </c>
      <c r="H29" s="430"/>
    </row>
    <row r="30" spans="1:8" hidden="1">
      <c r="B30" s="426">
        <v>61010704002</v>
      </c>
      <c r="C30" s="402" t="s">
        <v>2575</v>
      </c>
      <c r="D30" s="427" t="s">
        <v>1461</v>
      </c>
      <c r="E30" s="428">
        <f>-IF(D30="S",SUMIFS('BG 2024'!G:G,'BG 2024'!B:B,'Clasificacion EERR'!B30),0)</f>
        <v>0</v>
      </c>
      <c r="F30" s="428">
        <f>-IF(D30="S",SUMIFS('[226]BG 2023'!J:J,'[226]BG 2023'!K:K,'Clasificacion EERR'!B30),0)</f>
        <v>0</v>
      </c>
      <c r="G30" s="429">
        <f t="shared" si="1"/>
        <v>0</v>
      </c>
      <c r="H30" s="430"/>
    </row>
    <row r="31" spans="1:8" hidden="1">
      <c r="B31" s="426">
        <v>6101070400201</v>
      </c>
      <c r="C31" s="402" t="s">
        <v>2575</v>
      </c>
      <c r="D31" s="427" t="s">
        <v>1461</v>
      </c>
      <c r="E31" s="428">
        <f>-IF(D31="S",SUMIFS('BG 2024'!G:G,'BG 2024'!B:B,'Clasificacion EERR'!B31),0)</f>
        <v>0</v>
      </c>
      <c r="F31" s="428">
        <f>-IF(D31="S",SUMIFS('[226]BG 2023'!J:J,'[226]BG 2023'!K:K,'Clasificacion EERR'!B31),0)</f>
        <v>0</v>
      </c>
      <c r="G31" s="429">
        <f t="shared" si="1"/>
        <v>0</v>
      </c>
      <c r="H31" s="430"/>
    </row>
    <row r="32" spans="1:8" hidden="1">
      <c r="B32" s="426">
        <v>610107040020101</v>
      </c>
      <c r="C32" s="402" t="s">
        <v>2576</v>
      </c>
      <c r="D32" s="427" t="s">
        <v>1465</v>
      </c>
      <c r="E32" s="428">
        <f>-IF(D32="S",SUMIFS('BG 2024'!G:G,'BG 2024'!B:B,'Clasificacion EERR'!B32),0)</f>
        <v>0</v>
      </c>
      <c r="F32" s="428" t="e">
        <f>-IF(D32="S",SUMIFS('[226]BG 2023'!J:J,'[226]BG 2023'!K:K,'Clasificacion EERR'!B32),0)</f>
        <v>#VALUE!</v>
      </c>
      <c r="G32" s="429" t="e">
        <f t="shared" si="1"/>
        <v>#VALUE!</v>
      </c>
      <c r="H32" s="430"/>
    </row>
    <row r="33" spans="1:8" hidden="1">
      <c r="B33" s="426">
        <v>610107040020199</v>
      </c>
      <c r="C33" s="402" t="s">
        <v>2577</v>
      </c>
      <c r="D33" s="427" t="s">
        <v>1465</v>
      </c>
      <c r="E33" s="428">
        <f>-IF(D33="S",SUMIFS('BG 2024'!G:G,'BG 2024'!B:B,'Clasificacion EERR'!B33),0)</f>
        <v>0</v>
      </c>
      <c r="F33" s="428" t="e">
        <f>-IF(D33="S",SUMIFS('[226]BG 2023'!J:J,'[226]BG 2023'!K:K,'Clasificacion EERR'!B33),0)</f>
        <v>#VALUE!</v>
      </c>
      <c r="G33" s="429" t="e">
        <f t="shared" si="1"/>
        <v>#VALUE!</v>
      </c>
      <c r="H33" s="430"/>
    </row>
    <row r="34" spans="1:8" hidden="1">
      <c r="B34" s="426">
        <v>61010704003</v>
      </c>
      <c r="C34" s="402" t="s">
        <v>2578</v>
      </c>
      <c r="D34" s="427" t="s">
        <v>1461</v>
      </c>
      <c r="E34" s="428">
        <f>-IF(D34="S",SUMIFS('BG 2024'!G:G,'BG 2024'!B:B,'Clasificacion EERR'!B34),0)</f>
        <v>0</v>
      </c>
      <c r="F34" s="428">
        <f>-IF(D34="S",SUMIFS('[226]BG 2023'!J:J,'[226]BG 2023'!K:K,'Clasificacion EERR'!B34),0)</f>
        <v>0</v>
      </c>
      <c r="G34" s="429">
        <f t="shared" si="1"/>
        <v>0</v>
      </c>
      <c r="H34" s="430"/>
    </row>
    <row r="35" spans="1:8" hidden="1">
      <c r="B35" s="426">
        <v>6101070400301</v>
      </c>
      <c r="C35" s="402" t="s">
        <v>2578</v>
      </c>
      <c r="D35" s="427" t="s">
        <v>1461</v>
      </c>
      <c r="E35" s="428">
        <f>-IF(D35="S",SUMIFS('BG 2024'!G:G,'BG 2024'!B:B,'Clasificacion EERR'!B35),0)</f>
        <v>0</v>
      </c>
      <c r="F35" s="428">
        <f>-IF(D35="S",SUMIFS('[226]BG 2023'!J:J,'[226]BG 2023'!K:K,'Clasificacion EERR'!B35),0)</f>
        <v>0</v>
      </c>
      <c r="G35" s="429">
        <f t="shared" si="1"/>
        <v>0</v>
      </c>
      <c r="H35" s="430"/>
    </row>
    <row r="36" spans="1:8" hidden="1">
      <c r="B36" s="426">
        <v>610107040030101</v>
      </c>
      <c r="C36" s="402" t="s">
        <v>2579</v>
      </c>
      <c r="D36" s="427" t="s">
        <v>1465</v>
      </c>
      <c r="E36" s="428">
        <f>-IF(D36="S",SUMIFS('BG 2024'!G:G,'BG 2024'!B:B,'Clasificacion EERR'!B36),0)</f>
        <v>0</v>
      </c>
      <c r="F36" s="428" t="e">
        <f>-IF(D36="S",SUMIFS('[226]BG 2023'!J:J,'[226]BG 2023'!K:K,'Clasificacion EERR'!B36),0)</f>
        <v>#VALUE!</v>
      </c>
      <c r="G36" s="429" t="e">
        <f t="shared" si="1"/>
        <v>#VALUE!</v>
      </c>
      <c r="H36" s="430"/>
    </row>
    <row r="37" spans="1:8" hidden="1">
      <c r="B37" s="426">
        <v>610107040030199</v>
      </c>
      <c r="C37" s="402" t="s">
        <v>2580</v>
      </c>
      <c r="D37" s="427" t="s">
        <v>1465</v>
      </c>
      <c r="E37" s="428">
        <f>-IF(D37="S",SUMIFS('BG 2024'!G:G,'BG 2024'!B:B,'Clasificacion EERR'!B37),0)</f>
        <v>0</v>
      </c>
      <c r="F37" s="428" t="e">
        <f>-IF(D37="S",SUMIFS('[226]BG 2023'!J:J,'[226]BG 2023'!K:K,'Clasificacion EERR'!B37),0)</f>
        <v>#VALUE!</v>
      </c>
      <c r="G37" s="429" t="e">
        <f t="shared" si="1"/>
        <v>#VALUE!</v>
      </c>
      <c r="H37" s="430"/>
    </row>
    <row r="38" spans="1:8" hidden="1">
      <c r="B38" s="426">
        <v>61010704004</v>
      </c>
      <c r="C38" s="402" t="s">
        <v>2581</v>
      </c>
      <c r="D38" s="427" t="s">
        <v>1461</v>
      </c>
      <c r="E38" s="428">
        <f>-IF(D38="S",SUMIFS('BG 2024'!G:G,'BG 2024'!B:B,'Clasificacion EERR'!B38),0)</f>
        <v>0</v>
      </c>
      <c r="F38" s="428">
        <f>-IF(D38="S",SUMIFS('[226]BG 2023'!J:J,'[226]BG 2023'!K:K,'Clasificacion EERR'!B38),0)</f>
        <v>0</v>
      </c>
      <c r="G38" s="429">
        <f t="shared" si="1"/>
        <v>0</v>
      </c>
      <c r="H38" s="430"/>
    </row>
    <row r="39" spans="1:8" hidden="1">
      <c r="A39" s="419">
        <v>16</v>
      </c>
      <c r="B39" s="426">
        <v>6101070400401</v>
      </c>
      <c r="C39" s="402" t="s">
        <v>2581</v>
      </c>
      <c r="D39" s="427" t="s">
        <v>1461</v>
      </c>
      <c r="E39" s="428">
        <f>-IF(D39="S",SUMIFS('BG 2024'!G:G,'BG 2024'!B:B,'Clasificacion EERR'!B39),0)</f>
        <v>0</v>
      </c>
      <c r="F39" s="428">
        <f>-IF(D39="S",SUMIFS('[226]BG 2023'!J:J,'[226]BG 2023'!K:K,'Clasificacion EERR'!B39),0)</f>
        <v>0</v>
      </c>
      <c r="G39" s="429">
        <f t="shared" si="1"/>
        <v>0</v>
      </c>
      <c r="H39" s="430"/>
    </row>
    <row r="40" spans="1:8" hidden="1">
      <c r="A40" s="419">
        <v>16</v>
      </c>
      <c r="B40" s="426">
        <v>610107040040101</v>
      </c>
      <c r="C40" s="402" t="s">
        <v>2582</v>
      </c>
      <c r="D40" s="427" t="s">
        <v>1465</v>
      </c>
      <c r="E40" s="428">
        <f>-IF(D40="S",SUMIFS('BG 2024'!G:G,'BG 2024'!B:B,'Clasificacion EERR'!B40),0)</f>
        <v>0</v>
      </c>
      <c r="F40" s="428" t="e">
        <f>-IF(D40="S",SUMIFS('[226]BG 2023'!J:J,'[226]BG 2023'!K:K,'Clasificacion EERR'!B40),0)</f>
        <v>#VALUE!</v>
      </c>
      <c r="G40" s="429" t="e">
        <f t="shared" si="1"/>
        <v>#VALUE!</v>
      </c>
      <c r="H40" s="430"/>
    </row>
    <row r="41" spans="1:8" hidden="1">
      <c r="A41" s="419">
        <v>16</v>
      </c>
      <c r="B41" s="426">
        <v>610107040040199</v>
      </c>
      <c r="C41" s="402" t="s">
        <v>2583</v>
      </c>
      <c r="D41" s="427" t="s">
        <v>1465</v>
      </c>
      <c r="E41" s="428">
        <f>-IF(D41="S",SUMIFS('BG 2024'!G:G,'BG 2024'!B:B,'Clasificacion EERR'!B41),0)</f>
        <v>0</v>
      </c>
      <c r="F41" s="428" t="e">
        <f>-IF(D41="S",SUMIFS('[226]BG 2023'!J:J,'[226]BG 2023'!K:K,'Clasificacion EERR'!B41),0)</f>
        <v>#VALUE!</v>
      </c>
      <c r="G41" s="429" t="e">
        <f t="shared" si="1"/>
        <v>#VALUE!</v>
      </c>
      <c r="H41" s="430"/>
    </row>
    <row r="42" spans="1:8" hidden="1">
      <c r="B42" s="426">
        <v>61010706</v>
      </c>
      <c r="C42" s="402" t="s">
        <v>1129</v>
      </c>
      <c r="D42" s="427" t="s">
        <v>1461</v>
      </c>
      <c r="E42" s="428">
        <f>-IF(D42="S",SUMIFS('BG 2024'!G:G,'BG 2024'!B:B,'Clasificacion EERR'!B42),0)</f>
        <v>0</v>
      </c>
      <c r="F42" s="428">
        <f>-IF(D42="S",SUMIFS('[226]BG 2023'!J:J,'[226]BG 2023'!K:K,'Clasificacion EERR'!B42),0)</f>
        <v>0</v>
      </c>
      <c r="G42" s="429">
        <f t="shared" si="1"/>
        <v>0</v>
      </c>
      <c r="H42" s="430"/>
    </row>
    <row r="43" spans="1:8" hidden="1">
      <c r="A43" s="419">
        <v>16</v>
      </c>
      <c r="B43" s="426">
        <v>61010706001</v>
      </c>
      <c r="C43" s="402" t="s">
        <v>2584</v>
      </c>
      <c r="D43" s="427" t="s">
        <v>1461</v>
      </c>
      <c r="E43" s="428">
        <f>-IF(D43="S",SUMIFS('BG 2024'!G:G,'BG 2024'!B:B,'Clasificacion EERR'!B43),0)</f>
        <v>0</v>
      </c>
      <c r="F43" s="428">
        <f>-IF(D43="S",SUMIFS('[226]BG 2023'!J:J,'[226]BG 2023'!K:K,'Clasificacion EERR'!B43),0)</f>
        <v>0</v>
      </c>
      <c r="G43" s="429">
        <f t="shared" si="1"/>
        <v>0</v>
      </c>
      <c r="H43" s="430"/>
    </row>
    <row r="44" spans="1:8" hidden="1">
      <c r="A44" s="419">
        <v>16</v>
      </c>
      <c r="B44" s="426">
        <v>6101070600101</v>
      </c>
      <c r="C44" s="402" t="s">
        <v>2584</v>
      </c>
      <c r="D44" s="427" t="s">
        <v>1461</v>
      </c>
      <c r="E44" s="428">
        <f>-IF(D44="S",SUMIFS('BG 2024'!G:G,'BG 2024'!B:B,'Clasificacion EERR'!B44),0)</f>
        <v>0</v>
      </c>
      <c r="F44" s="428">
        <f>-IF(D44="S",SUMIFS('[226]BG 2023'!J:J,'[226]BG 2023'!K:K,'Clasificacion EERR'!B44),0)</f>
        <v>0</v>
      </c>
      <c r="G44" s="429">
        <f t="shared" si="1"/>
        <v>0</v>
      </c>
      <c r="H44" s="430"/>
    </row>
    <row r="45" spans="1:8" hidden="1">
      <c r="A45" s="419">
        <v>16</v>
      </c>
      <c r="B45" s="426">
        <v>610107060010101</v>
      </c>
      <c r="C45" s="402" t="s">
        <v>2585</v>
      </c>
      <c r="D45" s="427" t="s">
        <v>1465</v>
      </c>
      <c r="E45" s="428">
        <f>-IF(D45="S",SUMIFS('BG 2024'!G:G,'BG 2024'!B:B,'Clasificacion EERR'!B45),0)</f>
        <v>0</v>
      </c>
      <c r="F45" s="428" t="e">
        <f>-IF(D45="S",SUMIFS('[226]BG 2023'!J:J,'[226]BG 2023'!K:K,'Clasificacion EERR'!B45),0)</f>
        <v>#VALUE!</v>
      </c>
      <c r="G45" s="429" t="e">
        <f t="shared" si="1"/>
        <v>#VALUE!</v>
      </c>
      <c r="H45" s="430"/>
    </row>
    <row r="46" spans="1:8" hidden="1">
      <c r="B46" s="426">
        <v>610107060010199</v>
      </c>
      <c r="C46" s="402" t="s">
        <v>2586</v>
      </c>
      <c r="D46" s="427" t="s">
        <v>1465</v>
      </c>
      <c r="E46" s="428">
        <f>-IF(D46="S",SUMIFS('BG 2024'!G:G,'BG 2024'!B:B,'Clasificacion EERR'!B46),0)</f>
        <v>0</v>
      </c>
      <c r="F46" s="428" t="e">
        <f>-IF(D46="S",SUMIFS('[226]BG 2023'!J:J,'[226]BG 2023'!K:K,'Clasificacion EERR'!B46),0)</f>
        <v>#VALUE!</v>
      </c>
      <c r="G46" s="429" t="e">
        <f t="shared" si="1"/>
        <v>#VALUE!</v>
      </c>
      <c r="H46" s="430"/>
    </row>
    <row r="47" spans="1:8" hidden="1">
      <c r="B47" s="426">
        <v>61010706002</v>
      </c>
      <c r="C47" s="402" t="s">
        <v>1130</v>
      </c>
      <c r="D47" s="427" t="s">
        <v>1461</v>
      </c>
      <c r="E47" s="428">
        <f>-IF(D47="S",SUMIFS('BG 2024'!G:G,'BG 2024'!B:B,'Clasificacion EERR'!B47),0)</f>
        <v>0</v>
      </c>
      <c r="F47" s="428">
        <f>-IF(D47="S",SUMIFS('[226]BG 2023'!J:J,'[226]BG 2023'!K:K,'Clasificacion EERR'!B47),0)</f>
        <v>0</v>
      </c>
      <c r="G47" s="429">
        <f t="shared" si="1"/>
        <v>0</v>
      </c>
      <c r="H47" s="430"/>
    </row>
    <row r="48" spans="1:8" hidden="1">
      <c r="B48" s="426">
        <v>6101070600201</v>
      </c>
      <c r="C48" s="402" t="s">
        <v>1130</v>
      </c>
      <c r="D48" s="427" t="s">
        <v>1461</v>
      </c>
      <c r="E48" s="428">
        <f>-IF(D48="S",SUMIFS('BG 2024'!G:G,'BG 2024'!B:B,'Clasificacion EERR'!B48),0)</f>
        <v>0</v>
      </c>
      <c r="F48" s="428">
        <f>-IF(D48="S",SUMIFS('[226]BG 2023'!J:J,'[226]BG 2023'!K:K,'Clasificacion EERR'!B48),0)</f>
        <v>0</v>
      </c>
      <c r="G48" s="429">
        <f t="shared" si="1"/>
        <v>0</v>
      </c>
      <c r="H48" s="430"/>
    </row>
    <row r="49" spans="1:8">
      <c r="B49" s="426">
        <v>610107060020101</v>
      </c>
      <c r="C49" s="402" t="s">
        <v>1131</v>
      </c>
      <c r="D49" s="427" t="s">
        <v>1465</v>
      </c>
      <c r="E49" s="428">
        <f>-IF(D49="S",SUMIFS('BG 2024'!G:G,'BG 2024'!B:B,'Clasificacion EERR'!B49),0)</f>
        <v>18682843</v>
      </c>
      <c r="F49" s="428" t="e">
        <f>-IF(D49="S",SUMIFS('[226]BG 2023'!J:J,'[226]BG 2023'!K:K,'Clasificacion EERR'!B49),0)</f>
        <v>#VALUE!</v>
      </c>
      <c r="G49" s="429" t="e">
        <f>+E49-F49</f>
        <v>#VALUE!</v>
      </c>
      <c r="H49" s="430" t="s">
        <v>449</v>
      </c>
    </row>
    <row r="50" spans="1:8">
      <c r="B50" s="426">
        <v>610107060020199</v>
      </c>
      <c r="C50" s="402" t="s">
        <v>1132</v>
      </c>
      <c r="D50" s="427" t="s">
        <v>1465</v>
      </c>
      <c r="E50" s="428">
        <f>-IF(D50="S",SUMIFS('BG 2024'!G:G,'BG 2024'!B:B,'Clasificacion EERR'!B50),0)</f>
        <v>36444245</v>
      </c>
      <c r="F50" s="428" t="e">
        <f>-IF(D50="S",SUMIFS('[226]BG 2023'!J:J,'[226]BG 2023'!K:K,'Clasificacion EERR'!B50),0)</f>
        <v>#VALUE!</v>
      </c>
      <c r="G50" s="429" t="e">
        <f>+E50-F50</f>
        <v>#VALUE!</v>
      </c>
      <c r="H50" s="430" t="s">
        <v>449</v>
      </c>
    </row>
    <row r="51" spans="1:8" hidden="1">
      <c r="B51" s="426">
        <v>61010706003</v>
      </c>
      <c r="C51" s="402" t="s">
        <v>2587</v>
      </c>
      <c r="D51" s="427" t="s">
        <v>1461</v>
      </c>
      <c r="E51" s="428">
        <f>-IF(D51="S",SUMIFS('BG 2024'!G:G,'BG 2024'!B:B,'Clasificacion EERR'!B51),0)</f>
        <v>0</v>
      </c>
      <c r="F51" s="428">
        <f>-IF(D51="S",SUMIFS('[226]BG 2023'!J:J,'[226]BG 2023'!K:K,'Clasificacion EERR'!B51),0)</f>
        <v>0</v>
      </c>
      <c r="G51" s="429">
        <f t="shared" si="1"/>
        <v>0</v>
      </c>
      <c r="H51" s="430"/>
    </row>
    <row r="52" spans="1:8" hidden="1">
      <c r="B52" s="426">
        <v>6101070600301</v>
      </c>
      <c r="C52" s="402" t="s">
        <v>2587</v>
      </c>
      <c r="D52" s="427" t="s">
        <v>1461</v>
      </c>
      <c r="E52" s="428">
        <f>-IF(D52="S",SUMIFS('BG 2024'!G:G,'BG 2024'!B:B,'Clasificacion EERR'!B52),0)</f>
        <v>0</v>
      </c>
      <c r="F52" s="428">
        <f>-IF(D52="S",SUMIFS('[226]BG 2023'!J:J,'[226]BG 2023'!K:K,'Clasificacion EERR'!B52),0)</f>
        <v>0</v>
      </c>
      <c r="G52" s="429">
        <f t="shared" si="1"/>
        <v>0</v>
      </c>
      <c r="H52" s="430"/>
    </row>
    <row r="53" spans="1:8" hidden="1">
      <c r="B53" s="426">
        <v>610107060030101</v>
      </c>
      <c r="C53" s="402" t="s">
        <v>2588</v>
      </c>
      <c r="D53" s="427" t="s">
        <v>1465</v>
      </c>
      <c r="E53" s="428">
        <f>-IF(D53="S",SUMIFS('BG 2024'!G:G,'BG 2024'!B:B,'Clasificacion EERR'!B53),0)</f>
        <v>0</v>
      </c>
      <c r="F53" s="428" t="e">
        <f>-IF(D53="S",SUMIFS('[226]BG 2023'!J:J,'[226]BG 2023'!K:K,'Clasificacion EERR'!B53),0)</f>
        <v>#VALUE!</v>
      </c>
      <c r="G53" s="429" t="e">
        <f t="shared" si="1"/>
        <v>#VALUE!</v>
      </c>
      <c r="H53" s="430"/>
    </row>
    <row r="54" spans="1:8" hidden="1">
      <c r="B54" s="426">
        <v>610107060030199</v>
      </c>
      <c r="C54" s="402" t="s">
        <v>2589</v>
      </c>
      <c r="D54" s="427" t="s">
        <v>1465</v>
      </c>
      <c r="E54" s="428">
        <f>-IF(D54="S",SUMIFS('BG 2024'!G:G,'BG 2024'!B:B,'Clasificacion EERR'!B54),0)</f>
        <v>0</v>
      </c>
      <c r="F54" s="428" t="e">
        <f>-IF(D54="S",SUMIFS('[226]BG 2023'!J:J,'[226]BG 2023'!K:K,'Clasificacion EERR'!B54),0)</f>
        <v>#VALUE!</v>
      </c>
      <c r="G54" s="429" t="e">
        <f t="shared" si="1"/>
        <v>#VALUE!</v>
      </c>
      <c r="H54" s="430"/>
    </row>
    <row r="55" spans="1:8" hidden="1">
      <c r="B55" s="426">
        <v>61010706004</v>
      </c>
      <c r="C55" s="402" t="s">
        <v>2590</v>
      </c>
      <c r="D55" s="427" t="s">
        <v>1461</v>
      </c>
      <c r="E55" s="428">
        <f>-IF(D55="S",SUMIFS('BG 2024'!G:G,'BG 2024'!B:B,'Clasificacion EERR'!B55),0)</f>
        <v>0</v>
      </c>
      <c r="F55" s="428">
        <f>-IF(D55="S",SUMIFS('[226]BG 2023'!J:J,'[226]BG 2023'!K:K,'Clasificacion EERR'!B55),0)</f>
        <v>0</v>
      </c>
      <c r="G55" s="429">
        <f t="shared" si="1"/>
        <v>0</v>
      </c>
      <c r="H55" s="430"/>
    </row>
    <row r="56" spans="1:8" hidden="1">
      <c r="A56" s="419">
        <v>16</v>
      </c>
      <c r="B56" s="426">
        <v>6101070600401</v>
      </c>
      <c r="C56" s="402" t="s">
        <v>2590</v>
      </c>
      <c r="D56" s="427" t="s">
        <v>1461</v>
      </c>
      <c r="E56" s="428">
        <f>-IF(D56="S",SUMIFS('BG 2024'!G:G,'BG 2024'!B:B,'Clasificacion EERR'!B56),0)</f>
        <v>0</v>
      </c>
      <c r="F56" s="428">
        <f>-IF(D56="S",SUMIFS('[226]BG 2023'!J:J,'[226]BG 2023'!K:K,'Clasificacion EERR'!B56),0)</f>
        <v>0</v>
      </c>
      <c r="G56" s="429">
        <f t="shared" si="1"/>
        <v>0</v>
      </c>
      <c r="H56" s="430"/>
    </row>
    <row r="57" spans="1:8" hidden="1">
      <c r="B57" s="426">
        <v>610107060040101</v>
      </c>
      <c r="C57" s="402" t="s">
        <v>2591</v>
      </c>
      <c r="D57" s="427" t="s">
        <v>1465</v>
      </c>
      <c r="E57" s="428">
        <f>-IF(D57="S",SUMIFS('BG 2024'!G:G,'BG 2024'!B:B,'Clasificacion EERR'!B57),0)</f>
        <v>0</v>
      </c>
      <c r="F57" s="428" t="e">
        <f>-IF(D57="S",SUMIFS('[226]BG 2023'!J:J,'[226]BG 2023'!K:K,'Clasificacion EERR'!B57),0)</f>
        <v>#VALUE!</v>
      </c>
      <c r="G57" s="429" t="e">
        <f t="shared" si="1"/>
        <v>#VALUE!</v>
      </c>
      <c r="H57" s="430"/>
    </row>
    <row r="58" spans="1:8" hidden="1">
      <c r="B58" s="426">
        <v>610107060040199</v>
      </c>
      <c r="C58" s="402" t="s">
        <v>2592</v>
      </c>
      <c r="D58" s="427" t="s">
        <v>1465</v>
      </c>
      <c r="E58" s="428">
        <f>-IF(D58="S",SUMIFS('BG 2024'!G:G,'BG 2024'!B:B,'Clasificacion EERR'!B58),0)</f>
        <v>0</v>
      </c>
      <c r="F58" s="428" t="e">
        <f>-IF(D58="S",SUMIFS('[226]BG 2023'!J:J,'[226]BG 2023'!K:K,'Clasificacion EERR'!B58),0)</f>
        <v>#VALUE!</v>
      </c>
      <c r="G58" s="429" t="e">
        <f t="shared" si="1"/>
        <v>#VALUE!</v>
      </c>
      <c r="H58" s="430"/>
    </row>
    <row r="59" spans="1:8" hidden="1">
      <c r="B59" s="426">
        <v>61010708</v>
      </c>
      <c r="C59" s="402" t="s">
        <v>2593</v>
      </c>
      <c r="D59" s="427" t="s">
        <v>1461</v>
      </c>
      <c r="E59" s="428">
        <f>-IF(D59="S",SUMIFS('BG 2024'!G:G,'BG 2024'!B:B,'Clasificacion EERR'!B59),0)</f>
        <v>0</v>
      </c>
      <c r="F59" s="428">
        <f>-IF(D59="S",SUMIFS('[226]BG 2023'!J:J,'[226]BG 2023'!K:K,'Clasificacion EERR'!B59),0)</f>
        <v>0</v>
      </c>
      <c r="G59" s="429">
        <f t="shared" si="1"/>
        <v>0</v>
      </c>
      <c r="H59" s="430"/>
    </row>
    <row r="60" spans="1:8" hidden="1">
      <c r="B60" s="426">
        <v>61010708001</v>
      </c>
      <c r="C60" s="402" t="s">
        <v>2594</v>
      </c>
      <c r="D60" s="427" t="s">
        <v>1461</v>
      </c>
      <c r="E60" s="428">
        <f>-IF(D60="S",SUMIFS('BG 2024'!G:G,'BG 2024'!B:B,'Clasificacion EERR'!B60),0)</f>
        <v>0</v>
      </c>
      <c r="F60" s="428">
        <f>-IF(D60="S",SUMIFS('[226]BG 2023'!J:J,'[226]BG 2023'!K:K,'Clasificacion EERR'!B60),0)</f>
        <v>0</v>
      </c>
      <c r="G60" s="429">
        <f t="shared" si="1"/>
        <v>0</v>
      </c>
      <c r="H60" s="430"/>
    </row>
    <row r="61" spans="1:8" hidden="1">
      <c r="B61" s="426">
        <v>6101070800101</v>
      </c>
      <c r="C61" s="402" t="s">
        <v>2594</v>
      </c>
      <c r="D61" s="427" t="s">
        <v>1461</v>
      </c>
      <c r="E61" s="428">
        <f>-IF(D61="S",SUMIFS('BG 2024'!G:G,'BG 2024'!B:B,'Clasificacion EERR'!B61),0)</f>
        <v>0</v>
      </c>
      <c r="F61" s="428">
        <f>-IF(D61="S",SUMIFS('[226]BG 2023'!J:J,'[226]BG 2023'!K:K,'Clasificacion EERR'!B61),0)</f>
        <v>0</v>
      </c>
      <c r="G61" s="429">
        <f t="shared" si="1"/>
        <v>0</v>
      </c>
      <c r="H61" s="430"/>
    </row>
    <row r="62" spans="1:8" hidden="1">
      <c r="B62" s="426">
        <v>610107080010101</v>
      </c>
      <c r="C62" s="402" t="s">
        <v>2595</v>
      </c>
      <c r="D62" s="427" t="s">
        <v>1465</v>
      </c>
      <c r="E62" s="428">
        <f>-IF(D62="S",SUMIFS('BG 2024'!G:G,'BG 2024'!B:B,'Clasificacion EERR'!B62),0)</f>
        <v>0</v>
      </c>
      <c r="F62" s="428" t="e">
        <f>-IF(D62="S",SUMIFS('[226]BG 2023'!J:J,'[226]BG 2023'!K:K,'Clasificacion EERR'!B62),0)</f>
        <v>#VALUE!</v>
      </c>
      <c r="G62" s="429" t="e">
        <f t="shared" si="1"/>
        <v>#VALUE!</v>
      </c>
      <c r="H62" s="430"/>
    </row>
    <row r="63" spans="1:8" hidden="1">
      <c r="B63" s="426">
        <v>610107080010199</v>
      </c>
      <c r="C63" s="402" t="s">
        <v>2596</v>
      </c>
      <c r="D63" s="427" t="s">
        <v>1465</v>
      </c>
      <c r="E63" s="428">
        <f>-IF(D63="S",SUMIFS('BG 2024'!G:G,'BG 2024'!B:B,'Clasificacion EERR'!B63),0)</f>
        <v>0</v>
      </c>
      <c r="F63" s="428" t="e">
        <f>-IF(D63="S",SUMIFS('[226]BG 2023'!J:J,'[226]BG 2023'!K:K,'Clasificacion EERR'!B63),0)</f>
        <v>#VALUE!</v>
      </c>
      <c r="G63" s="429" t="e">
        <f t="shared" si="1"/>
        <v>#VALUE!</v>
      </c>
      <c r="H63" s="430"/>
    </row>
    <row r="64" spans="1:8" hidden="1">
      <c r="B64" s="426">
        <v>61010708002</v>
      </c>
      <c r="C64" s="402" t="s">
        <v>2597</v>
      </c>
      <c r="D64" s="427" t="s">
        <v>1461</v>
      </c>
      <c r="E64" s="428">
        <f>-IF(D64="S",SUMIFS('BG 2024'!G:G,'BG 2024'!B:B,'Clasificacion EERR'!B64),0)</f>
        <v>0</v>
      </c>
      <c r="F64" s="428">
        <f>-IF(D64="S",SUMIFS('[226]BG 2023'!J:J,'[226]BG 2023'!K:K,'Clasificacion EERR'!B64),0)</f>
        <v>0</v>
      </c>
      <c r="G64" s="429">
        <f t="shared" si="1"/>
        <v>0</v>
      </c>
      <c r="H64" s="430"/>
    </row>
    <row r="65" spans="1:8" hidden="1">
      <c r="B65" s="426">
        <v>6101070800201</v>
      </c>
      <c r="C65" s="402" t="s">
        <v>2597</v>
      </c>
      <c r="D65" s="427" t="s">
        <v>1461</v>
      </c>
      <c r="E65" s="428">
        <f>-IF(D65="S",SUMIFS('BG 2024'!G:G,'BG 2024'!B:B,'Clasificacion EERR'!B65),0)</f>
        <v>0</v>
      </c>
      <c r="F65" s="428">
        <f>-IF(D65="S",SUMIFS('[226]BG 2023'!J:J,'[226]BG 2023'!K:K,'Clasificacion EERR'!B65),0)</f>
        <v>0</v>
      </c>
      <c r="G65" s="429">
        <f t="shared" si="1"/>
        <v>0</v>
      </c>
      <c r="H65" s="430"/>
    </row>
    <row r="66" spans="1:8" hidden="1">
      <c r="B66" s="426">
        <v>610107080020101</v>
      </c>
      <c r="C66" s="402" t="s">
        <v>2598</v>
      </c>
      <c r="D66" s="427" t="s">
        <v>1465</v>
      </c>
      <c r="E66" s="428">
        <f>-IF(D66="S",SUMIFS('BG 2024'!G:G,'BG 2024'!B:B,'Clasificacion EERR'!B66),0)</f>
        <v>0</v>
      </c>
      <c r="F66" s="428" t="e">
        <f>-IF(D66="S",SUMIFS('[226]BG 2023'!J:J,'[226]BG 2023'!K:K,'Clasificacion EERR'!B66),0)</f>
        <v>#VALUE!</v>
      </c>
      <c r="G66" s="429" t="e">
        <f t="shared" si="1"/>
        <v>#VALUE!</v>
      </c>
      <c r="H66" s="430"/>
    </row>
    <row r="67" spans="1:8" hidden="1">
      <c r="B67" s="426">
        <v>610107080020199</v>
      </c>
      <c r="C67" s="402" t="s">
        <v>2599</v>
      </c>
      <c r="D67" s="427" t="s">
        <v>1465</v>
      </c>
      <c r="E67" s="428">
        <f>-IF(D67="S",SUMIFS('BG 2024'!G:G,'BG 2024'!B:B,'Clasificacion EERR'!B67),0)</f>
        <v>0</v>
      </c>
      <c r="F67" s="428" t="e">
        <f>-IF(D67="S",SUMIFS('[226]BG 2023'!J:J,'[226]BG 2023'!K:K,'Clasificacion EERR'!B67),0)</f>
        <v>#VALUE!</v>
      </c>
      <c r="G67" s="429" t="e">
        <f t="shared" si="1"/>
        <v>#VALUE!</v>
      </c>
      <c r="H67" s="430"/>
    </row>
    <row r="68" spans="1:8" hidden="1">
      <c r="B68" s="426">
        <v>61010708003</v>
      </c>
      <c r="C68" s="402" t="s">
        <v>2600</v>
      </c>
      <c r="D68" s="427" t="s">
        <v>1461</v>
      </c>
      <c r="E68" s="428">
        <f>-IF(D68="S",SUMIFS('BG 2024'!G:G,'BG 2024'!B:B,'Clasificacion EERR'!B68),0)</f>
        <v>0</v>
      </c>
      <c r="F68" s="428">
        <f>-IF(D68="S",SUMIFS('[226]BG 2023'!J:J,'[226]BG 2023'!K:K,'Clasificacion EERR'!B68),0)</f>
        <v>0</v>
      </c>
      <c r="G68" s="429">
        <f t="shared" si="1"/>
        <v>0</v>
      </c>
      <c r="H68" s="430"/>
    </row>
    <row r="69" spans="1:8" hidden="1">
      <c r="B69" s="426">
        <v>6101070800301</v>
      </c>
      <c r="C69" s="402" t="s">
        <v>2600</v>
      </c>
      <c r="D69" s="427" t="s">
        <v>1461</v>
      </c>
      <c r="E69" s="428">
        <f>-IF(D69="S",SUMIFS('BG 2024'!G:G,'BG 2024'!B:B,'Clasificacion EERR'!B69),0)</f>
        <v>0</v>
      </c>
      <c r="F69" s="428">
        <f>-IF(D69="S",SUMIFS('[226]BG 2023'!J:J,'[226]BG 2023'!K:K,'Clasificacion EERR'!B69),0)</f>
        <v>0</v>
      </c>
      <c r="G69" s="429">
        <f t="shared" si="1"/>
        <v>0</v>
      </c>
      <c r="H69" s="430"/>
    </row>
    <row r="70" spans="1:8" hidden="1">
      <c r="A70" s="419">
        <v>16</v>
      </c>
      <c r="B70" s="426">
        <v>610107080030101</v>
      </c>
      <c r="C70" s="402" t="s">
        <v>2601</v>
      </c>
      <c r="D70" s="427" t="s">
        <v>1465</v>
      </c>
      <c r="E70" s="428">
        <f>-IF(D70="S",SUMIFS('BG 2024'!G:G,'BG 2024'!B:B,'Clasificacion EERR'!B70),0)</f>
        <v>0</v>
      </c>
      <c r="F70" s="428" t="e">
        <f>-IF(D70="S",SUMIFS('[226]BG 2023'!J:J,'[226]BG 2023'!K:K,'Clasificacion EERR'!B70),0)</f>
        <v>#VALUE!</v>
      </c>
      <c r="G70" s="429" t="e">
        <f t="shared" si="1"/>
        <v>#VALUE!</v>
      </c>
      <c r="H70" s="430"/>
    </row>
    <row r="71" spans="1:8" hidden="1">
      <c r="A71" s="419">
        <v>16</v>
      </c>
      <c r="B71" s="426">
        <v>610107080030199</v>
      </c>
      <c r="C71" s="402" t="s">
        <v>2602</v>
      </c>
      <c r="D71" s="427" t="s">
        <v>1465</v>
      </c>
      <c r="E71" s="428">
        <f>-IF(D71="S",SUMIFS('BG 2024'!G:G,'BG 2024'!B:B,'Clasificacion EERR'!B71),0)</f>
        <v>0</v>
      </c>
      <c r="F71" s="428" t="e">
        <f>-IF(D71="S",SUMIFS('[226]BG 2023'!J:J,'[226]BG 2023'!K:K,'Clasificacion EERR'!B71),0)</f>
        <v>#VALUE!</v>
      </c>
      <c r="G71" s="429" t="e">
        <f t="shared" si="1"/>
        <v>#VALUE!</v>
      </c>
      <c r="H71" s="430"/>
    </row>
    <row r="72" spans="1:8" hidden="1">
      <c r="A72" s="419">
        <v>16</v>
      </c>
      <c r="B72" s="426">
        <v>61010708004</v>
      </c>
      <c r="C72" s="402" t="s">
        <v>2603</v>
      </c>
      <c r="D72" s="427" t="s">
        <v>1461</v>
      </c>
      <c r="E72" s="428">
        <f>-IF(D72="S",SUMIFS('BG 2024'!G:G,'BG 2024'!B:B,'Clasificacion EERR'!B72),0)</f>
        <v>0</v>
      </c>
      <c r="F72" s="428">
        <f>-IF(D72="S",SUMIFS('[226]BG 2023'!J:J,'[226]BG 2023'!K:K,'Clasificacion EERR'!B72),0)</f>
        <v>0</v>
      </c>
      <c r="G72" s="429">
        <f t="shared" si="1"/>
        <v>0</v>
      </c>
      <c r="H72" s="430"/>
    </row>
    <row r="73" spans="1:8" hidden="1">
      <c r="B73" s="426">
        <v>6101070800401</v>
      </c>
      <c r="C73" s="402" t="s">
        <v>2603</v>
      </c>
      <c r="D73" s="427" t="s">
        <v>1461</v>
      </c>
      <c r="E73" s="428">
        <f>-IF(D73="S",SUMIFS('BG 2024'!G:G,'BG 2024'!B:B,'Clasificacion EERR'!B73),0)</f>
        <v>0</v>
      </c>
      <c r="F73" s="428">
        <f>-IF(D73="S",SUMIFS('[226]BG 2023'!J:J,'[226]BG 2023'!K:K,'Clasificacion EERR'!B73),0)</f>
        <v>0</v>
      </c>
      <c r="G73" s="429">
        <f t="shared" ref="G73:G94" si="2">+E73-F73</f>
        <v>0</v>
      </c>
      <c r="H73" s="430"/>
    </row>
    <row r="74" spans="1:8" hidden="1">
      <c r="B74" s="426">
        <v>610107080040101</v>
      </c>
      <c r="C74" s="402" t="s">
        <v>2604</v>
      </c>
      <c r="D74" s="427" t="s">
        <v>1465</v>
      </c>
      <c r="E74" s="428">
        <f>-IF(D74="S",SUMIFS('BG 2024'!G:G,'BG 2024'!B:B,'Clasificacion EERR'!B74),0)</f>
        <v>0</v>
      </c>
      <c r="F74" s="428" t="e">
        <f>-IF(D74="S",SUMIFS('[226]BG 2023'!J:J,'[226]BG 2023'!K:K,'Clasificacion EERR'!B74),0)</f>
        <v>#VALUE!</v>
      </c>
      <c r="G74" s="429" t="e">
        <f t="shared" si="2"/>
        <v>#VALUE!</v>
      </c>
      <c r="H74" s="430"/>
    </row>
    <row r="75" spans="1:8" hidden="1">
      <c r="B75" s="426">
        <v>610107080040199</v>
      </c>
      <c r="C75" s="402" t="s">
        <v>2605</v>
      </c>
      <c r="D75" s="427" t="s">
        <v>1465</v>
      </c>
      <c r="E75" s="428">
        <f>-IF(D75="S",SUMIFS('BG 2024'!G:G,'BG 2024'!B:B,'Clasificacion EERR'!B75),0)</f>
        <v>0</v>
      </c>
      <c r="F75" s="428" t="e">
        <f>-IF(D75="S",SUMIFS('[226]BG 2023'!J:J,'[226]BG 2023'!K:K,'Clasificacion EERR'!B75),0)</f>
        <v>#VALUE!</v>
      </c>
      <c r="G75" s="429" t="e">
        <f t="shared" si="2"/>
        <v>#VALUE!</v>
      </c>
      <c r="H75" s="430"/>
    </row>
    <row r="76" spans="1:8" hidden="1">
      <c r="B76" s="426">
        <v>61020</v>
      </c>
      <c r="C76" s="402" t="s">
        <v>2606</v>
      </c>
      <c r="D76" s="427" t="s">
        <v>1461</v>
      </c>
      <c r="E76" s="428">
        <f>-IF(D76="S",SUMIFS('BG 2024'!G:G,'BG 2024'!B:B,'Clasificacion EERR'!B76),0)</f>
        <v>0</v>
      </c>
      <c r="F76" s="428">
        <f>-IF(D76="S",SUMIFS('[226]BG 2023'!J:J,'[226]BG 2023'!K:K,'Clasificacion EERR'!B76),0)</f>
        <v>0</v>
      </c>
      <c r="G76" s="429">
        <f t="shared" si="2"/>
        <v>0</v>
      </c>
      <c r="H76" s="430"/>
    </row>
    <row r="77" spans="1:8" hidden="1">
      <c r="B77" s="426">
        <v>61020710</v>
      </c>
      <c r="C77" s="402" t="s">
        <v>2607</v>
      </c>
      <c r="D77" s="427" t="s">
        <v>1461</v>
      </c>
      <c r="E77" s="428">
        <f>-IF(D77="S",SUMIFS('BG 2024'!G:G,'BG 2024'!B:B,'Clasificacion EERR'!B77),0)</f>
        <v>0</v>
      </c>
      <c r="F77" s="428">
        <f>-IF(D77="S",SUMIFS('[226]BG 2023'!J:J,'[226]BG 2023'!K:K,'Clasificacion EERR'!B77),0)</f>
        <v>0</v>
      </c>
      <c r="G77" s="429">
        <f t="shared" si="2"/>
        <v>0</v>
      </c>
      <c r="H77" s="430"/>
    </row>
    <row r="78" spans="1:8" hidden="1">
      <c r="B78" s="426">
        <v>61020710001</v>
      </c>
      <c r="C78" s="402" t="s">
        <v>2608</v>
      </c>
      <c r="D78" s="427" t="s">
        <v>1461</v>
      </c>
      <c r="E78" s="428">
        <f>-IF(D78="S",SUMIFS('BG 2024'!G:G,'BG 2024'!B:B,'Clasificacion EERR'!B78),0)</f>
        <v>0</v>
      </c>
      <c r="F78" s="428">
        <f>-IF(D78="S",SUMIFS('[226]BG 2023'!J:J,'[226]BG 2023'!K:K,'Clasificacion EERR'!B78),0)</f>
        <v>0</v>
      </c>
      <c r="G78" s="429">
        <f t="shared" si="2"/>
        <v>0</v>
      </c>
      <c r="H78" s="430"/>
    </row>
    <row r="79" spans="1:8" hidden="1">
      <c r="A79" s="419">
        <v>16</v>
      </c>
      <c r="B79" s="426">
        <v>6102071000101</v>
      </c>
      <c r="C79" s="402" t="s">
        <v>2608</v>
      </c>
      <c r="D79" s="427" t="s">
        <v>1461</v>
      </c>
      <c r="E79" s="428">
        <f>-IF(D79="S",SUMIFS('BG 2024'!G:G,'BG 2024'!B:B,'Clasificacion EERR'!B79),0)</f>
        <v>0</v>
      </c>
      <c r="F79" s="428">
        <f>-IF(D79="S",SUMIFS('[226]BG 2023'!J:J,'[226]BG 2023'!K:K,'Clasificacion EERR'!B79),0)</f>
        <v>0</v>
      </c>
      <c r="G79" s="429">
        <f t="shared" si="2"/>
        <v>0</v>
      </c>
      <c r="H79" s="430"/>
    </row>
    <row r="80" spans="1:8" hidden="1">
      <c r="A80" s="419">
        <v>16</v>
      </c>
      <c r="B80" s="426">
        <v>610207100010101</v>
      </c>
      <c r="C80" s="402" t="s">
        <v>2609</v>
      </c>
      <c r="D80" s="427" t="s">
        <v>1465</v>
      </c>
      <c r="E80" s="428">
        <f>-IF(D80="S",SUMIFS('BG 2024'!G:G,'BG 2024'!B:B,'Clasificacion EERR'!B80),0)</f>
        <v>0</v>
      </c>
      <c r="F80" s="428" t="e">
        <f>-IF(D80="S",SUMIFS('[226]BG 2023'!J:J,'[226]BG 2023'!K:K,'Clasificacion EERR'!B80),0)</f>
        <v>#VALUE!</v>
      </c>
      <c r="G80" s="429" t="e">
        <f t="shared" si="2"/>
        <v>#VALUE!</v>
      </c>
      <c r="H80" s="430"/>
    </row>
    <row r="81" spans="1:8" hidden="1">
      <c r="B81" s="426">
        <v>610207100010199</v>
      </c>
      <c r="C81" s="402" t="s">
        <v>2610</v>
      </c>
      <c r="D81" s="427" t="s">
        <v>1465</v>
      </c>
      <c r="E81" s="428">
        <f>-IF(D81="S",SUMIFS('BG 2024'!G:G,'BG 2024'!B:B,'Clasificacion EERR'!B81),0)</f>
        <v>0</v>
      </c>
      <c r="F81" s="428" t="e">
        <f>-IF(D81="S",SUMIFS('[226]BG 2023'!J:J,'[226]BG 2023'!K:K,'Clasificacion EERR'!B81),0)</f>
        <v>#VALUE!</v>
      </c>
      <c r="G81" s="429" t="e">
        <f t="shared" si="2"/>
        <v>#VALUE!</v>
      </c>
      <c r="H81" s="430"/>
    </row>
    <row r="82" spans="1:8" hidden="1">
      <c r="B82" s="426">
        <v>61020710002</v>
      </c>
      <c r="C82" s="402" t="s">
        <v>2611</v>
      </c>
      <c r="D82" s="427" t="s">
        <v>1461</v>
      </c>
      <c r="E82" s="428">
        <f>-IF(D82="S",SUMIFS('BG 2024'!G:G,'BG 2024'!B:B,'Clasificacion EERR'!B82),0)</f>
        <v>0</v>
      </c>
      <c r="F82" s="428">
        <f>-IF(D82="S",SUMIFS('[226]BG 2023'!J:J,'[226]BG 2023'!K:K,'Clasificacion EERR'!B82),0)</f>
        <v>0</v>
      </c>
      <c r="G82" s="429">
        <f t="shared" si="2"/>
        <v>0</v>
      </c>
      <c r="H82" s="430"/>
    </row>
    <row r="83" spans="1:8" hidden="1">
      <c r="B83" s="426">
        <v>6102071000201</v>
      </c>
      <c r="C83" s="402" t="s">
        <v>2611</v>
      </c>
      <c r="D83" s="427" t="s">
        <v>1461</v>
      </c>
      <c r="E83" s="428">
        <f>-IF(D83="S",SUMIFS('BG 2024'!G:G,'BG 2024'!B:B,'Clasificacion EERR'!B83),0)</f>
        <v>0</v>
      </c>
      <c r="F83" s="428">
        <f>-IF(D83="S",SUMIFS('[226]BG 2023'!J:J,'[226]BG 2023'!K:K,'Clasificacion EERR'!B83),0)</f>
        <v>0</v>
      </c>
      <c r="G83" s="429">
        <f t="shared" si="2"/>
        <v>0</v>
      </c>
      <c r="H83" s="430"/>
    </row>
    <row r="84" spans="1:8" hidden="1">
      <c r="A84" s="419">
        <v>16</v>
      </c>
      <c r="B84" s="426">
        <v>610207100020101</v>
      </c>
      <c r="C84" s="402" t="s">
        <v>2612</v>
      </c>
      <c r="D84" s="427" t="s">
        <v>1465</v>
      </c>
      <c r="E84" s="428">
        <f>-IF(D84="S",SUMIFS('BG 2024'!G:G,'BG 2024'!B:B,'Clasificacion EERR'!B84),0)</f>
        <v>0</v>
      </c>
      <c r="F84" s="428" t="e">
        <f>-IF(D84="S",SUMIFS('[226]BG 2023'!J:J,'[226]BG 2023'!K:K,'Clasificacion EERR'!B84),0)</f>
        <v>#VALUE!</v>
      </c>
      <c r="G84" s="429" t="e">
        <f t="shared" si="2"/>
        <v>#VALUE!</v>
      </c>
      <c r="H84" s="430"/>
    </row>
    <row r="85" spans="1:8" hidden="1">
      <c r="B85" s="426">
        <v>610207100020199</v>
      </c>
      <c r="C85" s="402" t="s">
        <v>2613</v>
      </c>
      <c r="D85" s="427" t="s">
        <v>1465</v>
      </c>
      <c r="E85" s="428">
        <f>-IF(D85="S",SUMIFS('BG 2024'!G:G,'BG 2024'!B:B,'Clasificacion EERR'!B85),0)</f>
        <v>0</v>
      </c>
      <c r="F85" s="428" t="e">
        <f>-IF(D85="S",SUMIFS('[226]BG 2023'!J:J,'[226]BG 2023'!K:K,'Clasificacion EERR'!B85),0)</f>
        <v>#VALUE!</v>
      </c>
      <c r="G85" s="429" t="e">
        <f t="shared" si="2"/>
        <v>#VALUE!</v>
      </c>
      <c r="H85" s="430"/>
    </row>
    <row r="86" spans="1:8" hidden="1">
      <c r="A86" s="419">
        <v>16</v>
      </c>
      <c r="B86" s="426">
        <v>61030</v>
      </c>
      <c r="C86" s="402" t="s">
        <v>1133</v>
      </c>
      <c r="D86" s="427" t="s">
        <v>1461</v>
      </c>
      <c r="E86" s="428">
        <f>-IF(D86="S",SUMIFS('BG 2024'!G:G,'BG 2024'!B:B,'Clasificacion EERR'!B86),0)</f>
        <v>0</v>
      </c>
      <c r="F86" s="428">
        <f>-IF(D86="S",SUMIFS('[226]BG 2023'!J:J,'[226]BG 2023'!K:K,'Clasificacion EERR'!B86),0)</f>
        <v>0</v>
      </c>
      <c r="G86" s="429">
        <f t="shared" si="2"/>
        <v>0</v>
      </c>
      <c r="H86" s="430"/>
    </row>
    <row r="87" spans="1:8" hidden="1">
      <c r="B87" s="426">
        <v>61030726</v>
      </c>
      <c r="C87" s="402" t="s">
        <v>1133</v>
      </c>
      <c r="D87" s="427" t="s">
        <v>1461</v>
      </c>
      <c r="E87" s="428">
        <f>-IF(D87="S",SUMIFS('BG 2024'!G:G,'BG 2024'!B:B,'Clasificacion EERR'!B87),0)</f>
        <v>0</v>
      </c>
      <c r="F87" s="428">
        <f>-IF(D87="S",SUMIFS('[226]BG 2023'!J:J,'[226]BG 2023'!K:K,'Clasificacion EERR'!B87),0)</f>
        <v>0</v>
      </c>
      <c r="G87" s="429">
        <f t="shared" si="2"/>
        <v>0</v>
      </c>
      <c r="H87" s="430"/>
    </row>
    <row r="88" spans="1:8" hidden="1">
      <c r="B88" s="426">
        <v>61030726001</v>
      </c>
      <c r="C88" s="402" t="s">
        <v>2614</v>
      </c>
      <c r="D88" s="427" t="s">
        <v>1461</v>
      </c>
      <c r="E88" s="428">
        <f>-IF(D88="S",SUMIFS('BG 2024'!G:G,'BG 2024'!B:B,'Clasificacion EERR'!B88),0)</f>
        <v>0</v>
      </c>
      <c r="F88" s="428">
        <f>-IF(D88="S",SUMIFS('[226]BG 2023'!J:J,'[226]BG 2023'!K:K,'Clasificacion EERR'!B88),0)</f>
        <v>0</v>
      </c>
      <c r="G88" s="429">
        <f t="shared" si="2"/>
        <v>0</v>
      </c>
      <c r="H88" s="430"/>
    </row>
    <row r="89" spans="1:8" hidden="1">
      <c r="B89" s="426">
        <v>6103072600101</v>
      </c>
      <c r="C89" s="402" t="s">
        <v>2614</v>
      </c>
      <c r="D89" s="427" t="s">
        <v>1461</v>
      </c>
      <c r="E89" s="428">
        <f>-IF(D89="S",SUMIFS('BG 2024'!G:G,'BG 2024'!B:B,'Clasificacion EERR'!B89),0)</f>
        <v>0</v>
      </c>
      <c r="F89" s="428">
        <f>-IF(D89="S",SUMIFS('[226]BG 2023'!J:J,'[226]BG 2023'!K:K,'Clasificacion EERR'!B89),0)</f>
        <v>0</v>
      </c>
      <c r="G89" s="429">
        <f t="shared" si="2"/>
        <v>0</v>
      </c>
      <c r="H89" s="430"/>
    </row>
    <row r="90" spans="1:8" hidden="1">
      <c r="B90" s="426">
        <v>610307260010101</v>
      </c>
      <c r="C90" s="402" t="s">
        <v>2615</v>
      </c>
      <c r="D90" s="427" t="s">
        <v>1465</v>
      </c>
      <c r="E90" s="428">
        <f>-IF(D90="S",SUMIFS('BG 2024'!G:G,'BG 2024'!B:B,'Clasificacion EERR'!B90),0)</f>
        <v>0</v>
      </c>
      <c r="F90" s="428" t="e">
        <f>-IF(D90="S",SUMIFS('[226]BG 2023'!J:J,'[226]BG 2023'!K:K,'Clasificacion EERR'!B90),0)</f>
        <v>#VALUE!</v>
      </c>
      <c r="G90" s="429" t="e">
        <f t="shared" si="2"/>
        <v>#VALUE!</v>
      </c>
      <c r="H90" s="430"/>
    </row>
    <row r="91" spans="1:8" hidden="1">
      <c r="B91" s="426">
        <v>610307260010199</v>
      </c>
      <c r="C91" s="402" t="s">
        <v>2616</v>
      </c>
      <c r="D91" s="427" t="s">
        <v>1465</v>
      </c>
      <c r="E91" s="428">
        <f>-IF(D91="S",SUMIFS('BG 2024'!G:G,'BG 2024'!B:B,'Clasificacion EERR'!B91),0)</f>
        <v>0</v>
      </c>
      <c r="F91" s="428" t="e">
        <f>-IF(D91="S",SUMIFS('[226]BG 2023'!J:J,'[226]BG 2023'!K:K,'Clasificacion EERR'!B91),0)</f>
        <v>#VALUE!</v>
      </c>
      <c r="G91" s="429" t="e">
        <f t="shared" si="2"/>
        <v>#VALUE!</v>
      </c>
      <c r="H91" s="430"/>
    </row>
    <row r="92" spans="1:8" hidden="1">
      <c r="B92" s="426">
        <v>61030726002</v>
      </c>
      <c r="C92" s="402" t="s">
        <v>2617</v>
      </c>
      <c r="D92" s="427" t="s">
        <v>1461</v>
      </c>
      <c r="E92" s="428">
        <f>-IF(D92="S",SUMIFS('BG 2024'!G:G,'BG 2024'!B:B,'Clasificacion EERR'!B92),0)</f>
        <v>0</v>
      </c>
      <c r="F92" s="428">
        <f>-IF(D92="S",SUMIFS('[226]BG 2023'!J:J,'[226]BG 2023'!K:K,'Clasificacion EERR'!B92),0)</f>
        <v>0</v>
      </c>
      <c r="G92" s="429">
        <f t="shared" si="2"/>
        <v>0</v>
      </c>
      <c r="H92" s="430"/>
    </row>
    <row r="93" spans="1:8" hidden="1">
      <c r="B93" s="426">
        <v>6103072600201</v>
      </c>
      <c r="C93" s="402" t="s">
        <v>2617</v>
      </c>
      <c r="D93" s="427" t="s">
        <v>1461</v>
      </c>
      <c r="E93" s="428">
        <f>-IF(D93="S",SUMIFS('BG 2024'!G:G,'BG 2024'!B:B,'Clasificacion EERR'!B93),0)</f>
        <v>0</v>
      </c>
      <c r="F93" s="428">
        <f>-IF(D93="S",SUMIFS('[226]BG 2023'!J:J,'[226]BG 2023'!K:K,'Clasificacion EERR'!B93),0)</f>
        <v>0</v>
      </c>
      <c r="G93" s="429">
        <f t="shared" si="2"/>
        <v>0</v>
      </c>
      <c r="H93" s="430"/>
    </row>
    <row r="94" spans="1:8" hidden="1">
      <c r="B94" s="426">
        <v>610307260020101</v>
      </c>
      <c r="C94" s="402" t="s">
        <v>2618</v>
      </c>
      <c r="D94" s="427" t="s">
        <v>1465</v>
      </c>
      <c r="E94" s="428">
        <f>-IF(D94="S",SUMIFS('BG 2024'!G:G,'BG 2024'!B:B,'Clasificacion EERR'!B94),0)</f>
        <v>0</v>
      </c>
      <c r="F94" s="428" t="e">
        <f>-IF(D94="S",SUMIFS('[226]BG 2023'!J:J,'[226]BG 2023'!K:K,'Clasificacion EERR'!B94),0)</f>
        <v>#VALUE!</v>
      </c>
      <c r="G94" s="429" t="e">
        <f t="shared" si="2"/>
        <v>#VALUE!</v>
      </c>
      <c r="H94" s="430"/>
    </row>
    <row r="95" spans="1:8" hidden="1">
      <c r="B95" s="426">
        <v>610307260020199</v>
      </c>
      <c r="C95" s="402" t="s">
        <v>2619</v>
      </c>
      <c r="D95" s="427" t="s">
        <v>1465</v>
      </c>
      <c r="E95" s="428">
        <f>-IF(D95="S",SUMIFS('BG 2024'!G:G,'BG 2024'!B:B,'Clasificacion EERR'!B95),0)</f>
        <v>0</v>
      </c>
      <c r="F95" s="428" t="e">
        <f>-IF(D95="S",SUMIFS('[226]BG 2023'!J:J,'[226]BG 2023'!K:K,'Clasificacion EERR'!B95),0)</f>
        <v>#VALUE!</v>
      </c>
      <c r="G95" s="429"/>
      <c r="H95" s="430"/>
    </row>
    <row r="96" spans="1:8" hidden="1">
      <c r="B96" s="426">
        <v>61030726003</v>
      </c>
      <c r="C96" s="402" t="s">
        <v>1134</v>
      </c>
      <c r="D96" s="427" t="s">
        <v>1461</v>
      </c>
      <c r="E96" s="428">
        <f>-IF(D96="S",SUMIFS('BG 2024'!G:G,'BG 2024'!B:B,'Clasificacion EERR'!B96),0)</f>
        <v>0</v>
      </c>
      <c r="F96" s="428">
        <f>-IF(D96="S",SUMIFS('[226]BG 2023'!J:J,'[226]BG 2023'!K:K,'Clasificacion EERR'!B96),0)</f>
        <v>0</v>
      </c>
      <c r="G96" s="429">
        <f t="shared" ref="G96:G159" si="3">+E96-F96</f>
        <v>0</v>
      </c>
      <c r="H96" s="430"/>
    </row>
    <row r="97" spans="1:8" hidden="1">
      <c r="B97" s="426">
        <v>6103072600301</v>
      </c>
      <c r="C97" s="402" t="s">
        <v>1134</v>
      </c>
      <c r="D97" s="427" t="s">
        <v>1461</v>
      </c>
      <c r="E97" s="428">
        <f>-IF(D97="S",SUMIFS('BG 2024'!G:G,'BG 2024'!B:B,'Clasificacion EERR'!B97),0)</f>
        <v>0</v>
      </c>
      <c r="F97" s="428">
        <f>-IF(D97="S",SUMIFS('[226]BG 2023'!J:J,'[226]BG 2023'!K:K,'Clasificacion EERR'!B97),0)</f>
        <v>0</v>
      </c>
      <c r="G97" s="429">
        <f t="shared" si="3"/>
        <v>0</v>
      </c>
      <c r="H97" s="430"/>
    </row>
    <row r="98" spans="1:8" hidden="1">
      <c r="B98" s="426">
        <v>610307260030101</v>
      </c>
      <c r="C98" s="402" t="s">
        <v>2620</v>
      </c>
      <c r="D98" s="427" t="s">
        <v>1465</v>
      </c>
      <c r="E98" s="428">
        <f>-IF(D98="S",SUMIFS('BG 2024'!G:G,'BG 2024'!B:B,'Clasificacion EERR'!B98),0)</f>
        <v>0</v>
      </c>
      <c r="F98" s="428" t="e">
        <f>-IF(D98="S",SUMIFS('[226]BG 2023'!J:J,'[226]BG 2023'!K:K,'Clasificacion EERR'!B98),0)</f>
        <v>#VALUE!</v>
      </c>
      <c r="G98" s="429" t="e">
        <f t="shared" si="3"/>
        <v>#VALUE!</v>
      </c>
      <c r="H98" s="430"/>
    </row>
    <row r="99" spans="1:8" hidden="1">
      <c r="B99" s="426">
        <v>610307260030199</v>
      </c>
      <c r="C99" s="402" t="s">
        <v>1135</v>
      </c>
      <c r="D99" s="427" t="s">
        <v>1465</v>
      </c>
      <c r="E99" s="428">
        <f>-IF(D99="S",SUMIFS('BG 2024'!G:G,'BG 2024'!B:B,'Clasificacion EERR'!B99),0)</f>
        <v>0</v>
      </c>
      <c r="F99" s="428" t="e">
        <f>-IF(D99="S",SUMIFS('[226]BG 2023'!J:J,'[226]BG 2023'!K:K,'Clasificacion EERR'!B99),0)</f>
        <v>#VALUE!</v>
      </c>
      <c r="G99" s="429" t="e">
        <f>+E99-F99</f>
        <v>#VALUE!</v>
      </c>
      <c r="H99" s="430" t="s">
        <v>69</v>
      </c>
    </row>
    <row r="100" spans="1:8" hidden="1">
      <c r="B100" s="426">
        <v>61030726004</v>
      </c>
      <c r="C100" s="402" t="s">
        <v>2621</v>
      </c>
      <c r="D100" s="427" t="s">
        <v>1461</v>
      </c>
      <c r="E100" s="428">
        <f>-IF(D100="S",SUMIFS('BG 2024'!G:G,'BG 2024'!B:B,'Clasificacion EERR'!B100),0)</f>
        <v>0</v>
      </c>
      <c r="F100" s="428">
        <f>-IF(D100="S",SUMIFS('[226]BG 2023'!J:J,'[226]BG 2023'!K:K,'Clasificacion EERR'!B100),0)</f>
        <v>0</v>
      </c>
      <c r="G100" s="429">
        <f t="shared" si="3"/>
        <v>0</v>
      </c>
      <c r="H100" s="430"/>
    </row>
    <row r="101" spans="1:8" hidden="1">
      <c r="B101" s="426">
        <v>6103072600401</v>
      </c>
      <c r="C101" s="402" t="s">
        <v>2621</v>
      </c>
      <c r="D101" s="427" t="s">
        <v>1461</v>
      </c>
      <c r="E101" s="428">
        <f>-IF(D101="S",SUMIFS('BG 2024'!G:G,'BG 2024'!B:B,'Clasificacion EERR'!B101),0)</f>
        <v>0</v>
      </c>
      <c r="F101" s="428">
        <f>-IF(D101="S",SUMIFS('[226]BG 2023'!J:J,'[226]BG 2023'!K:K,'Clasificacion EERR'!B101),0)</f>
        <v>0</v>
      </c>
      <c r="G101" s="429">
        <f t="shared" si="3"/>
        <v>0</v>
      </c>
      <c r="H101" s="430"/>
    </row>
    <row r="102" spans="1:8" hidden="1">
      <c r="B102" s="426">
        <v>610307260040101</v>
      </c>
      <c r="C102" s="402" t="s">
        <v>2622</v>
      </c>
      <c r="D102" s="427" t="s">
        <v>1465</v>
      </c>
      <c r="E102" s="428">
        <f>-IF(D102="S",SUMIFS('BG 2024'!G:G,'BG 2024'!B:B,'Clasificacion EERR'!B102),0)</f>
        <v>0</v>
      </c>
      <c r="F102" s="428" t="e">
        <f>-IF(D102="S",SUMIFS('[226]BG 2023'!J:J,'[226]BG 2023'!K:K,'Clasificacion EERR'!B102),0)</f>
        <v>#VALUE!</v>
      </c>
      <c r="G102" s="429" t="e">
        <f t="shared" si="3"/>
        <v>#VALUE!</v>
      </c>
      <c r="H102" s="430"/>
    </row>
    <row r="103" spans="1:8" hidden="1">
      <c r="B103" s="426">
        <v>610307260040199</v>
      </c>
      <c r="C103" s="402" t="s">
        <v>2623</v>
      </c>
      <c r="D103" s="427" t="s">
        <v>1465</v>
      </c>
      <c r="E103" s="428">
        <f>-IF(D103="S",SUMIFS('BG 2024'!G:G,'BG 2024'!B:B,'Clasificacion EERR'!B103),0)</f>
        <v>0</v>
      </c>
      <c r="F103" s="428" t="e">
        <f>-IF(D103="S",SUMIFS('[226]BG 2023'!J:J,'[226]BG 2023'!K:K,'Clasificacion EERR'!B103),0)</f>
        <v>#VALUE!</v>
      </c>
      <c r="G103" s="429" t="e">
        <f t="shared" si="3"/>
        <v>#VALUE!</v>
      </c>
      <c r="H103" s="430"/>
    </row>
    <row r="104" spans="1:8" hidden="1">
      <c r="B104" s="426">
        <v>61030726005</v>
      </c>
      <c r="C104" s="402" t="s">
        <v>2624</v>
      </c>
      <c r="D104" s="427" t="s">
        <v>1461</v>
      </c>
      <c r="E104" s="428">
        <f>-IF(D104="S",SUMIFS('BG 2024'!G:G,'BG 2024'!B:B,'Clasificacion EERR'!B104),0)</f>
        <v>0</v>
      </c>
      <c r="F104" s="428">
        <f>-IF(D104="S",SUMIFS('[226]BG 2023'!J:J,'[226]BG 2023'!K:K,'Clasificacion EERR'!B104),0)</f>
        <v>0</v>
      </c>
      <c r="G104" s="429">
        <f t="shared" si="3"/>
        <v>0</v>
      </c>
      <c r="H104" s="430"/>
    </row>
    <row r="105" spans="1:8" hidden="1">
      <c r="B105" s="426">
        <v>6103072600501</v>
      </c>
      <c r="C105" s="402" t="s">
        <v>2624</v>
      </c>
      <c r="D105" s="427" t="s">
        <v>1461</v>
      </c>
      <c r="E105" s="428">
        <f>-IF(D105="S",SUMIFS('BG 2024'!G:G,'BG 2024'!B:B,'Clasificacion EERR'!B105),0)</f>
        <v>0</v>
      </c>
      <c r="F105" s="428">
        <f>-IF(D105="S",SUMIFS('[226]BG 2023'!J:J,'[226]BG 2023'!K:K,'Clasificacion EERR'!B105),0)</f>
        <v>0</v>
      </c>
      <c r="G105" s="429">
        <f t="shared" si="3"/>
        <v>0</v>
      </c>
      <c r="H105" s="430"/>
    </row>
    <row r="106" spans="1:8" hidden="1">
      <c r="A106" s="419">
        <v>16</v>
      </c>
      <c r="B106" s="426">
        <v>610307260050101</v>
      </c>
      <c r="C106" s="402" t="s">
        <v>2625</v>
      </c>
      <c r="D106" s="427" t="s">
        <v>1465</v>
      </c>
      <c r="E106" s="428">
        <f>-IF(D106="S",SUMIFS('BG 2024'!G:G,'BG 2024'!B:B,'Clasificacion EERR'!B106),0)</f>
        <v>0</v>
      </c>
      <c r="F106" s="428" t="e">
        <f>-IF(D106="S",SUMIFS('[226]BG 2023'!J:J,'[226]BG 2023'!K:K,'Clasificacion EERR'!B106),0)</f>
        <v>#VALUE!</v>
      </c>
      <c r="G106" s="429" t="e">
        <f t="shared" si="3"/>
        <v>#VALUE!</v>
      </c>
      <c r="H106" s="430"/>
    </row>
    <row r="107" spans="1:8" hidden="1">
      <c r="A107" s="419">
        <v>16</v>
      </c>
      <c r="B107" s="426">
        <v>610307260050199</v>
      </c>
      <c r="C107" s="402" t="s">
        <v>2626</v>
      </c>
      <c r="D107" s="427" t="s">
        <v>1465</v>
      </c>
      <c r="E107" s="428">
        <f>-IF(D107="S",SUMIFS('BG 2024'!G:G,'BG 2024'!B:B,'Clasificacion EERR'!B107),0)</f>
        <v>0</v>
      </c>
      <c r="F107" s="428" t="e">
        <f>-IF(D107="S",SUMIFS('[226]BG 2023'!J:J,'[226]BG 2023'!K:K,'Clasificacion EERR'!B107),0)</f>
        <v>#VALUE!</v>
      </c>
      <c r="G107" s="429" t="e">
        <f t="shared" si="3"/>
        <v>#VALUE!</v>
      </c>
      <c r="H107" s="430"/>
    </row>
    <row r="108" spans="1:8" hidden="1">
      <c r="A108" s="419">
        <v>16</v>
      </c>
      <c r="B108" s="426">
        <v>61030726006</v>
      </c>
      <c r="C108" s="402" t="s">
        <v>2627</v>
      </c>
      <c r="D108" s="427" t="s">
        <v>1461</v>
      </c>
      <c r="E108" s="428">
        <f>-IF(D108="S",SUMIFS('BG 2024'!G:G,'BG 2024'!B:B,'Clasificacion EERR'!B108),0)</f>
        <v>0</v>
      </c>
      <c r="F108" s="428">
        <f>-IF(D108="S",SUMIFS('[226]BG 2023'!J:J,'[226]BG 2023'!K:K,'Clasificacion EERR'!B108),0)</f>
        <v>0</v>
      </c>
      <c r="G108" s="429">
        <f t="shared" si="3"/>
        <v>0</v>
      </c>
      <c r="H108" s="430"/>
    </row>
    <row r="109" spans="1:8" hidden="1">
      <c r="B109" s="426">
        <v>6103072600601</v>
      </c>
      <c r="C109" s="402" t="s">
        <v>2627</v>
      </c>
      <c r="D109" s="427" t="s">
        <v>1461</v>
      </c>
      <c r="E109" s="428">
        <f>-IF(D109="S",SUMIFS('BG 2024'!G:G,'BG 2024'!B:B,'Clasificacion EERR'!B109),0)</f>
        <v>0</v>
      </c>
      <c r="F109" s="428">
        <f>-IF(D109="S",SUMIFS('[226]BG 2023'!J:J,'[226]BG 2023'!K:K,'Clasificacion EERR'!B109),0)</f>
        <v>0</v>
      </c>
      <c r="G109" s="429">
        <f t="shared" si="3"/>
        <v>0</v>
      </c>
      <c r="H109" s="430"/>
    </row>
    <row r="110" spans="1:8" hidden="1">
      <c r="A110" s="419">
        <v>16</v>
      </c>
      <c r="B110" s="426">
        <v>610307260060101</v>
      </c>
      <c r="C110" s="402" t="s">
        <v>2628</v>
      </c>
      <c r="D110" s="427" t="s">
        <v>1465</v>
      </c>
      <c r="E110" s="428">
        <f>-IF(D110="S",SUMIFS('BG 2024'!G:G,'BG 2024'!B:B,'Clasificacion EERR'!B110),0)</f>
        <v>0</v>
      </c>
      <c r="F110" s="428" t="e">
        <f>-IF(D110="S",SUMIFS('[226]BG 2023'!J:J,'[226]BG 2023'!K:K,'Clasificacion EERR'!B110),0)</f>
        <v>#VALUE!</v>
      </c>
      <c r="G110" s="429" t="e">
        <f t="shared" si="3"/>
        <v>#VALUE!</v>
      </c>
      <c r="H110" s="430"/>
    </row>
    <row r="111" spans="1:8" hidden="1">
      <c r="A111" s="419">
        <v>16</v>
      </c>
      <c r="B111" s="426">
        <v>610307260060199</v>
      </c>
      <c r="C111" s="402" t="s">
        <v>2629</v>
      </c>
      <c r="D111" s="427" t="s">
        <v>1465</v>
      </c>
      <c r="E111" s="428">
        <f>-IF(D111="S",SUMIFS('BG 2024'!G:G,'BG 2024'!B:B,'Clasificacion EERR'!B111),0)</f>
        <v>0</v>
      </c>
      <c r="F111" s="428" t="e">
        <f>-IF(D111="S",SUMIFS('[226]BG 2023'!J:J,'[226]BG 2023'!K:K,'Clasificacion EERR'!B111),0)</f>
        <v>#VALUE!</v>
      </c>
      <c r="G111" s="429" t="e">
        <f t="shared" si="3"/>
        <v>#VALUE!</v>
      </c>
      <c r="H111" s="430"/>
    </row>
    <row r="112" spans="1:8" hidden="1">
      <c r="A112" s="419">
        <v>16</v>
      </c>
      <c r="B112" s="426">
        <v>61030726007</v>
      </c>
      <c r="C112" s="402" t="s">
        <v>2630</v>
      </c>
      <c r="D112" s="427" t="s">
        <v>1461</v>
      </c>
      <c r="E112" s="428">
        <f>-IF(D112="S",SUMIFS('BG 2024'!G:G,'BG 2024'!B:B,'Clasificacion EERR'!B112),0)</f>
        <v>0</v>
      </c>
      <c r="F112" s="428">
        <f>-IF(D112="S",SUMIFS('[226]BG 2023'!J:J,'[226]BG 2023'!K:K,'Clasificacion EERR'!B112),0)</f>
        <v>0</v>
      </c>
      <c r="G112" s="429">
        <f t="shared" si="3"/>
        <v>0</v>
      </c>
      <c r="H112" s="430"/>
    </row>
    <row r="113" spans="1:8" hidden="1">
      <c r="B113" s="426">
        <v>6103072600701</v>
      </c>
      <c r="C113" s="402" t="s">
        <v>2630</v>
      </c>
      <c r="D113" s="427" t="s">
        <v>1461</v>
      </c>
      <c r="E113" s="428">
        <f>-IF(D113="S",SUMIFS('BG 2024'!G:G,'BG 2024'!B:B,'Clasificacion EERR'!B113),0)</f>
        <v>0</v>
      </c>
      <c r="F113" s="428">
        <f>-IF(D113="S",SUMIFS('[226]BG 2023'!J:J,'[226]BG 2023'!K:K,'Clasificacion EERR'!B113),0)</f>
        <v>0</v>
      </c>
      <c r="G113" s="429">
        <f t="shared" si="3"/>
        <v>0</v>
      </c>
      <c r="H113" s="430"/>
    </row>
    <row r="114" spans="1:8" hidden="1">
      <c r="B114" s="426">
        <v>610307260070101</v>
      </c>
      <c r="C114" s="402" t="s">
        <v>2631</v>
      </c>
      <c r="D114" s="427" t="s">
        <v>1465</v>
      </c>
      <c r="E114" s="428">
        <f>-IF(D114="S",SUMIFS('BG 2024'!G:G,'BG 2024'!B:B,'Clasificacion EERR'!B114),0)</f>
        <v>0</v>
      </c>
      <c r="F114" s="428" t="e">
        <f>-IF(D114="S",SUMIFS('[226]BG 2023'!J:J,'[226]BG 2023'!K:K,'Clasificacion EERR'!B114),0)</f>
        <v>#VALUE!</v>
      </c>
      <c r="G114" s="429" t="e">
        <f t="shared" si="3"/>
        <v>#VALUE!</v>
      </c>
      <c r="H114" s="430"/>
    </row>
    <row r="115" spans="1:8" hidden="1">
      <c r="B115" s="426">
        <v>610307260070199</v>
      </c>
      <c r="C115" s="402" t="s">
        <v>2632</v>
      </c>
      <c r="D115" s="427" t="s">
        <v>1465</v>
      </c>
      <c r="E115" s="428">
        <f>-IF(D115="S",SUMIFS('BG 2024'!G:G,'BG 2024'!B:B,'Clasificacion EERR'!B115),0)</f>
        <v>0</v>
      </c>
      <c r="F115" s="428" t="e">
        <f>-IF(D115="S",SUMIFS('[226]BG 2023'!J:J,'[226]BG 2023'!K:K,'Clasificacion EERR'!B115),0)</f>
        <v>#VALUE!</v>
      </c>
      <c r="G115" s="429" t="e">
        <f t="shared" si="3"/>
        <v>#VALUE!</v>
      </c>
      <c r="H115" s="430"/>
    </row>
    <row r="116" spans="1:8" hidden="1">
      <c r="B116" s="426">
        <v>61030726008</v>
      </c>
      <c r="C116" s="402" t="s">
        <v>1136</v>
      </c>
      <c r="D116" s="427" t="s">
        <v>1461</v>
      </c>
      <c r="E116" s="428">
        <f>-IF(D116="S",SUMIFS('BG 2024'!G:G,'BG 2024'!B:B,'Clasificacion EERR'!B116),0)</f>
        <v>0</v>
      </c>
      <c r="F116" s="428">
        <f>-IF(D116="S",SUMIFS('[226]BG 2023'!J:J,'[226]BG 2023'!K:K,'Clasificacion EERR'!B116),0)</f>
        <v>0</v>
      </c>
      <c r="G116" s="429">
        <f t="shared" si="3"/>
        <v>0</v>
      </c>
      <c r="H116" s="430"/>
    </row>
    <row r="117" spans="1:8" hidden="1">
      <c r="B117" s="426">
        <v>6103072600801</v>
      </c>
      <c r="C117" s="402" t="s">
        <v>1136</v>
      </c>
      <c r="D117" s="427" t="s">
        <v>1461</v>
      </c>
      <c r="E117" s="428">
        <f>-IF(D117="S",SUMIFS('BG 2024'!G:G,'BG 2024'!B:B,'Clasificacion EERR'!B117),0)</f>
        <v>0</v>
      </c>
      <c r="F117" s="428">
        <f>-IF(D117="S",SUMIFS('[226]BG 2023'!J:J,'[226]BG 2023'!K:K,'Clasificacion EERR'!B117),0)</f>
        <v>0</v>
      </c>
      <c r="G117" s="429">
        <f t="shared" si="3"/>
        <v>0</v>
      </c>
      <c r="H117" s="430"/>
    </row>
    <row r="118" spans="1:8">
      <c r="B118" s="426">
        <v>610307260080101</v>
      </c>
      <c r="C118" s="402" t="s">
        <v>1137</v>
      </c>
      <c r="D118" s="427" t="s">
        <v>1465</v>
      </c>
      <c r="E118" s="428">
        <f>-IF(D118="S",SUMIFS('BG 2024'!G:G,'BG 2024'!B:B,'Clasificacion EERR'!B118),0)</f>
        <v>832756</v>
      </c>
      <c r="F118" s="428" t="e">
        <f>-IF(D118="S",SUMIFS('[226]BG 2023'!J:J,'[226]BG 2023'!K:K,'Clasificacion EERR'!B118),0)</f>
        <v>#VALUE!</v>
      </c>
      <c r="G118" s="429" t="e">
        <f>+E118-F118</f>
        <v>#VALUE!</v>
      </c>
      <c r="H118" s="430" t="s">
        <v>216</v>
      </c>
    </row>
    <row r="119" spans="1:8">
      <c r="B119" s="426">
        <v>610307260080199</v>
      </c>
      <c r="C119" s="402" t="s">
        <v>1138</v>
      </c>
      <c r="D119" s="427" t="s">
        <v>1465</v>
      </c>
      <c r="E119" s="428">
        <f>-IF(D119="S",SUMIFS('BG 2024'!G:G,'BG 2024'!B:B,'Clasificacion EERR'!B119),0)</f>
        <v>150000</v>
      </c>
      <c r="F119" s="428" t="e">
        <f>-IF(D119="S",SUMIFS('[226]BG 2023'!J:J,'[226]BG 2023'!K:K,'Clasificacion EERR'!B119),0)</f>
        <v>#VALUE!</v>
      </c>
      <c r="G119" s="429" t="e">
        <f>+E119-F119</f>
        <v>#VALUE!</v>
      </c>
      <c r="H119" s="430" t="s">
        <v>216</v>
      </c>
    </row>
    <row r="120" spans="1:8" hidden="1">
      <c r="B120" s="426">
        <v>61030728</v>
      </c>
      <c r="C120" s="402" t="s">
        <v>2633</v>
      </c>
      <c r="D120" s="427" t="s">
        <v>1461</v>
      </c>
      <c r="E120" s="428">
        <f>-IF(D120="S",SUMIFS('BG 2024'!G:G,'BG 2024'!B:B,'Clasificacion EERR'!B120),0)</f>
        <v>0</v>
      </c>
      <c r="F120" s="428">
        <f>-IF(D120="S",SUMIFS('[226]BG 2023'!J:J,'[226]BG 2023'!K:K,'Clasificacion EERR'!B120),0)</f>
        <v>0</v>
      </c>
      <c r="G120" s="429">
        <f t="shared" si="3"/>
        <v>0</v>
      </c>
      <c r="H120" s="430"/>
    </row>
    <row r="121" spans="1:8" hidden="1">
      <c r="B121" s="426">
        <v>61030728001</v>
      </c>
      <c r="C121" s="402" t="s">
        <v>2634</v>
      </c>
      <c r="D121" s="427" t="s">
        <v>1461</v>
      </c>
      <c r="E121" s="428">
        <f>-IF(D121="S",SUMIFS('BG 2024'!G:G,'BG 2024'!B:B,'Clasificacion EERR'!B121),0)</f>
        <v>0</v>
      </c>
      <c r="F121" s="428">
        <f>-IF(D121="S",SUMIFS('[226]BG 2023'!J:J,'[226]BG 2023'!K:K,'Clasificacion EERR'!B121),0)</f>
        <v>0</v>
      </c>
      <c r="G121" s="429">
        <f t="shared" si="3"/>
        <v>0</v>
      </c>
      <c r="H121" s="430"/>
    </row>
    <row r="122" spans="1:8" hidden="1">
      <c r="B122" s="426">
        <v>6103072800101</v>
      </c>
      <c r="C122" s="402" t="s">
        <v>2634</v>
      </c>
      <c r="D122" s="427" t="s">
        <v>1461</v>
      </c>
      <c r="E122" s="428">
        <f>-IF(D122="S",SUMIFS('BG 2024'!G:G,'BG 2024'!B:B,'Clasificacion EERR'!B122),0)</f>
        <v>0</v>
      </c>
      <c r="F122" s="428">
        <f>-IF(D122="S",SUMIFS('[226]BG 2023'!J:J,'[226]BG 2023'!K:K,'Clasificacion EERR'!B122),0)</f>
        <v>0</v>
      </c>
      <c r="G122" s="429">
        <f t="shared" si="3"/>
        <v>0</v>
      </c>
      <c r="H122" s="430"/>
    </row>
    <row r="123" spans="1:8" hidden="1">
      <c r="A123" s="419">
        <v>16</v>
      </c>
      <c r="B123" s="426">
        <v>610307280010101</v>
      </c>
      <c r="C123" s="402" t="s">
        <v>2635</v>
      </c>
      <c r="D123" s="427" t="s">
        <v>1465</v>
      </c>
      <c r="E123" s="428">
        <f>-IF(D123="S",SUMIFS('BG 2024'!G:G,'BG 2024'!B:B,'Clasificacion EERR'!B123),0)</f>
        <v>0</v>
      </c>
      <c r="F123" s="428" t="e">
        <f>-IF(D123="S",SUMIFS('[226]BG 2023'!J:J,'[226]BG 2023'!K:K,'Clasificacion EERR'!B123),0)</f>
        <v>#VALUE!</v>
      </c>
      <c r="G123" s="429" t="e">
        <f t="shared" si="3"/>
        <v>#VALUE!</v>
      </c>
      <c r="H123" s="430"/>
    </row>
    <row r="124" spans="1:8" hidden="1">
      <c r="B124" s="426">
        <v>610307280010199</v>
      </c>
      <c r="C124" s="402" t="s">
        <v>2636</v>
      </c>
      <c r="D124" s="427" t="s">
        <v>1465</v>
      </c>
      <c r="E124" s="428">
        <f>-IF(D124="S",SUMIFS('BG 2024'!G:G,'BG 2024'!B:B,'Clasificacion EERR'!B124),0)</f>
        <v>0</v>
      </c>
      <c r="F124" s="428" t="e">
        <f>-IF(D124="S",SUMIFS('[226]BG 2023'!J:J,'[226]BG 2023'!K:K,'Clasificacion EERR'!B124),0)</f>
        <v>#VALUE!</v>
      </c>
      <c r="G124" s="429" t="e">
        <f t="shared" si="3"/>
        <v>#VALUE!</v>
      </c>
      <c r="H124" s="430"/>
    </row>
    <row r="125" spans="1:8" hidden="1">
      <c r="B125" s="426">
        <v>61030728002</v>
      </c>
      <c r="C125" s="402" t="s">
        <v>2637</v>
      </c>
      <c r="D125" s="427" t="s">
        <v>1461</v>
      </c>
      <c r="E125" s="428">
        <f>-IF(D125="S",SUMIFS('BG 2024'!G:G,'BG 2024'!B:B,'Clasificacion EERR'!B125),0)</f>
        <v>0</v>
      </c>
      <c r="F125" s="428">
        <f>-IF(D125="S",SUMIFS('[226]BG 2023'!J:J,'[226]BG 2023'!K:K,'Clasificacion EERR'!B125),0)</f>
        <v>0</v>
      </c>
      <c r="G125" s="429">
        <f t="shared" si="3"/>
        <v>0</v>
      </c>
      <c r="H125" s="430"/>
    </row>
    <row r="126" spans="1:8" hidden="1">
      <c r="B126" s="426">
        <v>6103072800201</v>
      </c>
      <c r="C126" s="402" t="s">
        <v>2637</v>
      </c>
      <c r="D126" s="427" t="s">
        <v>1461</v>
      </c>
      <c r="E126" s="428">
        <f>-IF(D126="S",SUMIFS('BG 2024'!G:G,'BG 2024'!B:B,'Clasificacion EERR'!B126),0)</f>
        <v>0</v>
      </c>
      <c r="F126" s="428">
        <f>-IF(D126="S",SUMIFS('[226]BG 2023'!J:J,'[226]BG 2023'!K:K,'Clasificacion EERR'!B126),0)</f>
        <v>0</v>
      </c>
      <c r="G126" s="429">
        <f t="shared" si="3"/>
        <v>0</v>
      </c>
      <c r="H126" s="430"/>
    </row>
    <row r="127" spans="1:8" hidden="1">
      <c r="B127" s="426">
        <v>610307280020101</v>
      </c>
      <c r="C127" s="402" t="s">
        <v>2638</v>
      </c>
      <c r="D127" s="427" t="s">
        <v>1465</v>
      </c>
      <c r="E127" s="428">
        <f>-IF(D127="S",SUMIFS('BG 2024'!G:G,'BG 2024'!B:B,'Clasificacion EERR'!B127),0)</f>
        <v>0</v>
      </c>
      <c r="F127" s="428" t="e">
        <f>-IF(D127="S",SUMIFS('[226]BG 2023'!J:J,'[226]BG 2023'!K:K,'Clasificacion EERR'!B127),0)</f>
        <v>#VALUE!</v>
      </c>
      <c r="G127" s="429" t="e">
        <f t="shared" si="3"/>
        <v>#VALUE!</v>
      </c>
      <c r="H127" s="430"/>
    </row>
    <row r="128" spans="1:8" hidden="1">
      <c r="B128" s="426">
        <v>610307280020199</v>
      </c>
      <c r="C128" s="402" t="s">
        <v>2639</v>
      </c>
      <c r="D128" s="427" t="s">
        <v>1465</v>
      </c>
      <c r="E128" s="428">
        <f>-IF(D128="S",SUMIFS('BG 2024'!G:G,'BG 2024'!B:B,'Clasificacion EERR'!B128),0)</f>
        <v>0</v>
      </c>
      <c r="F128" s="428" t="e">
        <f>-IF(D128="S",SUMIFS('[226]BG 2023'!J:J,'[226]BG 2023'!K:K,'Clasificacion EERR'!B128),0)</f>
        <v>#VALUE!</v>
      </c>
      <c r="G128" s="429" t="e">
        <f t="shared" si="3"/>
        <v>#VALUE!</v>
      </c>
      <c r="H128" s="430"/>
    </row>
    <row r="129" spans="1:8" hidden="1">
      <c r="B129" s="426">
        <v>61030728003</v>
      </c>
      <c r="C129" s="402" t="s">
        <v>2640</v>
      </c>
      <c r="D129" s="427" t="s">
        <v>1461</v>
      </c>
      <c r="E129" s="428">
        <f>-IF(D129="S",SUMIFS('BG 2024'!G:G,'BG 2024'!B:B,'Clasificacion EERR'!B129),0)</f>
        <v>0</v>
      </c>
      <c r="F129" s="428">
        <f>-IF(D129="S",SUMIFS('[226]BG 2023'!J:J,'[226]BG 2023'!K:K,'Clasificacion EERR'!B129),0)</f>
        <v>0</v>
      </c>
      <c r="G129" s="429">
        <f t="shared" si="3"/>
        <v>0</v>
      </c>
      <c r="H129" s="430"/>
    </row>
    <row r="130" spans="1:8" hidden="1">
      <c r="B130" s="426">
        <v>6103072800301</v>
      </c>
      <c r="C130" s="402" t="s">
        <v>2640</v>
      </c>
      <c r="D130" s="427" t="s">
        <v>1461</v>
      </c>
      <c r="E130" s="428">
        <f>-IF(D130="S",SUMIFS('BG 2024'!G:G,'BG 2024'!B:B,'Clasificacion EERR'!B130),0)</f>
        <v>0</v>
      </c>
      <c r="F130" s="428">
        <f>-IF(D130="S",SUMIFS('[226]BG 2023'!J:J,'[226]BG 2023'!K:K,'Clasificacion EERR'!B130),0)</f>
        <v>0</v>
      </c>
      <c r="G130" s="429">
        <f t="shared" si="3"/>
        <v>0</v>
      </c>
      <c r="H130" s="430"/>
    </row>
    <row r="131" spans="1:8" hidden="1">
      <c r="B131" s="426">
        <v>610307280030101</v>
      </c>
      <c r="C131" s="402" t="s">
        <v>2641</v>
      </c>
      <c r="D131" s="427" t="s">
        <v>1465</v>
      </c>
      <c r="E131" s="428">
        <f>-IF(D131="S",SUMIFS('BG 2024'!G:G,'BG 2024'!B:B,'Clasificacion EERR'!B131),0)</f>
        <v>0</v>
      </c>
      <c r="F131" s="428" t="e">
        <f>-IF(D131="S",SUMIFS('[226]BG 2023'!J:J,'[226]BG 2023'!K:K,'Clasificacion EERR'!B131),0)</f>
        <v>#VALUE!</v>
      </c>
      <c r="G131" s="429" t="e">
        <f t="shared" si="3"/>
        <v>#VALUE!</v>
      </c>
      <c r="H131" s="430"/>
    </row>
    <row r="132" spans="1:8" hidden="1">
      <c r="B132" s="426">
        <v>610307280030199</v>
      </c>
      <c r="C132" s="402" t="s">
        <v>2642</v>
      </c>
      <c r="D132" s="427" t="s">
        <v>1465</v>
      </c>
      <c r="E132" s="428">
        <f>-IF(D132="S",SUMIFS('BG 2024'!G:G,'BG 2024'!B:B,'Clasificacion EERR'!B132),0)</f>
        <v>0</v>
      </c>
      <c r="F132" s="428" t="e">
        <f>-IF(D132="S",SUMIFS('[226]BG 2023'!J:J,'[226]BG 2023'!K:K,'Clasificacion EERR'!B132),0)</f>
        <v>#VALUE!</v>
      </c>
      <c r="G132" s="429" t="e">
        <f t="shared" si="3"/>
        <v>#VALUE!</v>
      </c>
      <c r="H132" s="430"/>
    </row>
    <row r="133" spans="1:8" hidden="1">
      <c r="B133" s="426">
        <v>61030728004</v>
      </c>
      <c r="C133" s="402" t="s">
        <v>2643</v>
      </c>
      <c r="D133" s="427" t="s">
        <v>1461</v>
      </c>
      <c r="E133" s="428">
        <f>-IF(D133="S",SUMIFS('BG 2024'!G:G,'BG 2024'!B:B,'Clasificacion EERR'!B133),0)</f>
        <v>0</v>
      </c>
      <c r="F133" s="428">
        <f>-IF(D133="S",SUMIFS('[226]BG 2023'!J:J,'[226]BG 2023'!K:K,'Clasificacion EERR'!B133),0)</f>
        <v>0</v>
      </c>
      <c r="G133" s="429">
        <f t="shared" si="3"/>
        <v>0</v>
      </c>
      <c r="H133" s="430"/>
    </row>
    <row r="134" spans="1:8" hidden="1">
      <c r="B134" s="426">
        <v>6103072800401</v>
      </c>
      <c r="C134" s="402" t="s">
        <v>2643</v>
      </c>
      <c r="D134" s="427" t="s">
        <v>1461</v>
      </c>
      <c r="E134" s="428">
        <f>-IF(D134="S",SUMIFS('BG 2024'!G:G,'BG 2024'!B:B,'Clasificacion EERR'!B134),0)</f>
        <v>0</v>
      </c>
      <c r="F134" s="428">
        <f>-IF(D134="S",SUMIFS('[226]BG 2023'!J:J,'[226]BG 2023'!K:K,'Clasificacion EERR'!B134),0)</f>
        <v>0</v>
      </c>
      <c r="G134" s="429">
        <f t="shared" si="3"/>
        <v>0</v>
      </c>
      <c r="H134" s="430"/>
    </row>
    <row r="135" spans="1:8" hidden="1">
      <c r="B135" s="426">
        <v>610307280040101</v>
      </c>
      <c r="C135" s="402" t="s">
        <v>2644</v>
      </c>
      <c r="D135" s="427" t="s">
        <v>1465</v>
      </c>
      <c r="E135" s="428">
        <f>-IF(D135="S",SUMIFS('BG 2024'!G:G,'BG 2024'!B:B,'Clasificacion EERR'!B135),0)</f>
        <v>0</v>
      </c>
      <c r="F135" s="428" t="e">
        <f>-IF(D135="S",SUMIFS('[226]BG 2023'!J:J,'[226]BG 2023'!K:K,'Clasificacion EERR'!B135),0)</f>
        <v>#VALUE!</v>
      </c>
      <c r="G135" s="429" t="e">
        <f t="shared" si="3"/>
        <v>#VALUE!</v>
      </c>
      <c r="H135" s="430"/>
    </row>
    <row r="136" spans="1:8" hidden="1">
      <c r="B136" s="426">
        <v>610307280040199</v>
      </c>
      <c r="C136" s="402" t="s">
        <v>2645</v>
      </c>
      <c r="D136" s="427" t="s">
        <v>1465</v>
      </c>
      <c r="E136" s="428">
        <f>-IF(D136="S",SUMIFS('BG 2024'!G:G,'BG 2024'!B:B,'Clasificacion EERR'!B136),0)</f>
        <v>0</v>
      </c>
      <c r="F136" s="428" t="e">
        <f>-IF(D136="S",SUMIFS('[226]BG 2023'!J:J,'[226]BG 2023'!K:K,'Clasificacion EERR'!B136),0)</f>
        <v>#VALUE!</v>
      </c>
      <c r="G136" s="429" t="e">
        <f t="shared" si="3"/>
        <v>#VALUE!</v>
      </c>
      <c r="H136" s="430"/>
    </row>
    <row r="137" spans="1:8" hidden="1">
      <c r="A137" s="419">
        <v>16</v>
      </c>
      <c r="B137" s="426">
        <v>61030728005</v>
      </c>
      <c r="C137" s="402" t="s">
        <v>2646</v>
      </c>
      <c r="D137" s="427" t="s">
        <v>1461</v>
      </c>
      <c r="E137" s="428">
        <f>-IF(D137="S",SUMIFS('BG 2024'!G:G,'BG 2024'!B:B,'Clasificacion EERR'!B137),0)</f>
        <v>0</v>
      </c>
      <c r="F137" s="428">
        <f>-IF(D137="S",SUMIFS('[226]BG 2023'!J:J,'[226]BG 2023'!K:K,'Clasificacion EERR'!B137),0)</f>
        <v>0</v>
      </c>
      <c r="G137" s="429">
        <f t="shared" si="3"/>
        <v>0</v>
      </c>
      <c r="H137" s="430"/>
    </row>
    <row r="138" spans="1:8" hidden="1">
      <c r="A138" s="419">
        <v>16</v>
      </c>
      <c r="B138" s="426">
        <v>6103072800501</v>
      </c>
      <c r="C138" s="402" t="s">
        <v>2646</v>
      </c>
      <c r="D138" s="427" t="s">
        <v>1461</v>
      </c>
      <c r="E138" s="428">
        <f>-IF(D138="S",SUMIFS('BG 2024'!G:G,'BG 2024'!B:B,'Clasificacion EERR'!B138),0)</f>
        <v>0</v>
      </c>
      <c r="F138" s="428">
        <f>-IF(D138="S",SUMIFS('[226]BG 2023'!J:J,'[226]BG 2023'!K:K,'Clasificacion EERR'!B138),0)</f>
        <v>0</v>
      </c>
      <c r="G138" s="429">
        <f t="shared" si="3"/>
        <v>0</v>
      </c>
      <c r="H138" s="430"/>
    </row>
    <row r="139" spans="1:8" hidden="1">
      <c r="A139" s="419">
        <v>16</v>
      </c>
      <c r="B139" s="426">
        <v>610307280050101</v>
      </c>
      <c r="C139" s="402" t="s">
        <v>2647</v>
      </c>
      <c r="D139" s="427" t="s">
        <v>1465</v>
      </c>
      <c r="E139" s="428">
        <f>-IF(D139="S",SUMIFS('BG 2024'!G:G,'BG 2024'!B:B,'Clasificacion EERR'!B139),0)</f>
        <v>0</v>
      </c>
      <c r="F139" s="428" t="e">
        <f>-IF(D139="S",SUMIFS('[226]BG 2023'!J:J,'[226]BG 2023'!K:K,'Clasificacion EERR'!B139),0)</f>
        <v>#VALUE!</v>
      </c>
      <c r="G139" s="429" t="e">
        <f t="shared" si="3"/>
        <v>#VALUE!</v>
      </c>
      <c r="H139" s="430"/>
    </row>
    <row r="140" spans="1:8" hidden="1">
      <c r="A140" s="419">
        <v>16</v>
      </c>
      <c r="B140" s="426">
        <v>610307280050199</v>
      </c>
      <c r="C140" s="402" t="s">
        <v>2648</v>
      </c>
      <c r="D140" s="427" t="s">
        <v>1465</v>
      </c>
      <c r="E140" s="428">
        <f>-IF(D140="S",SUMIFS('BG 2024'!G:G,'BG 2024'!B:B,'Clasificacion EERR'!B140),0)</f>
        <v>0</v>
      </c>
      <c r="F140" s="428" t="e">
        <f>-IF(D140="S",SUMIFS('[226]BG 2023'!J:J,'[226]BG 2023'!K:K,'Clasificacion EERR'!B140),0)</f>
        <v>#VALUE!</v>
      </c>
      <c r="G140" s="429" t="e">
        <f t="shared" si="3"/>
        <v>#VALUE!</v>
      </c>
      <c r="H140" s="430"/>
    </row>
    <row r="141" spans="1:8" hidden="1">
      <c r="A141" s="419">
        <v>16</v>
      </c>
      <c r="B141" s="426">
        <v>61030728006</v>
      </c>
      <c r="C141" s="402" t="s">
        <v>2649</v>
      </c>
      <c r="D141" s="427" t="s">
        <v>1461</v>
      </c>
      <c r="E141" s="428">
        <f>-IF(D141="S",SUMIFS('BG 2024'!G:G,'BG 2024'!B:B,'Clasificacion EERR'!B141),0)</f>
        <v>0</v>
      </c>
      <c r="F141" s="428">
        <f>-IF(D141="S",SUMIFS('[226]BG 2023'!J:J,'[226]BG 2023'!K:K,'Clasificacion EERR'!B141),0)</f>
        <v>0</v>
      </c>
      <c r="G141" s="429">
        <f t="shared" si="3"/>
        <v>0</v>
      </c>
      <c r="H141" s="430"/>
    </row>
    <row r="142" spans="1:8" hidden="1">
      <c r="A142" s="419">
        <v>16</v>
      </c>
      <c r="B142" s="426">
        <v>6103072800601</v>
      </c>
      <c r="C142" s="402" t="s">
        <v>2649</v>
      </c>
      <c r="D142" s="427" t="s">
        <v>1461</v>
      </c>
      <c r="E142" s="428">
        <f>-IF(D142="S",SUMIFS('BG 2024'!G:G,'BG 2024'!B:B,'Clasificacion EERR'!B142),0)</f>
        <v>0</v>
      </c>
      <c r="F142" s="428">
        <f>-IF(D142="S",SUMIFS('[226]BG 2023'!J:J,'[226]BG 2023'!K:K,'Clasificacion EERR'!B142),0)</f>
        <v>0</v>
      </c>
      <c r="G142" s="429">
        <f t="shared" si="3"/>
        <v>0</v>
      </c>
      <c r="H142" s="430"/>
    </row>
    <row r="143" spans="1:8" hidden="1">
      <c r="A143" s="419">
        <v>16</v>
      </c>
      <c r="B143" s="426">
        <v>610307280060101</v>
      </c>
      <c r="C143" s="402" t="s">
        <v>2650</v>
      </c>
      <c r="D143" s="427" t="s">
        <v>1465</v>
      </c>
      <c r="E143" s="428">
        <f>-IF(D143="S",SUMIFS('BG 2024'!G:G,'BG 2024'!B:B,'Clasificacion EERR'!B143),0)</f>
        <v>0</v>
      </c>
      <c r="F143" s="428" t="e">
        <f>-IF(D143="S",SUMIFS('[226]BG 2023'!J:J,'[226]BG 2023'!K:K,'Clasificacion EERR'!B143),0)</f>
        <v>#VALUE!</v>
      </c>
      <c r="G143" s="429" t="e">
        <f t="shared" si="3"/>
        <v>#VALUE!</v>
      </c>
      <c r="H143" s="430"/>
    </row>
    <row r="144" spans="1:8" hidden="1">
      <c r="B144" s="426">
        <v>610307280060199</v>
      </c>
      <c r="C144" s="402" t="s">
        <v>2651</v>
      </c>
      <c r="D144" s="427" t="s">
        <v>1465</v>
      </c>
      <c r="E144" s="428">
        <f>-IF(D144="S",SUMIFS('BG 2024'!G:G,'BG 2024'!B:B,'Clasificacion EERR'!B144),0)</f>
        <v>0</v>
      </c>
      <c r="F144" s="428" t="e">
        <f>-IF(D144="S",SUMIFS('[226]BG 2023'!J:J,'[226]BG 2023'!K:K,'Clasificacion EERR'!B144),0)</f>
        <v>#VALUE!</v>
      </c>
      <c r="G144" s="429" t="e">
        <f t="shared" si="3"/>
        <v>#VALUE!</v>
      </c>
      <c r="H144" s="430"/>
    </row>
    <row r="145" spans="1:8" hidden="1">
      <c r="B145" s="426">
        <v>61030728007</v>
      </c>
      <c r="C145" s="402" t="s">
        <v>2652</v>
      </c>
      <c r="D145" s="427" t="s">
        <v>1461</v>
      </c>
      <c r="E145" s="428">
        <f>-IF(D145="S",SUMIFS('BG 2024'!G:G,'BG 2024'!B:B,'Clasificacion EERR'!B145),0)</f>
        <v>0</v>
      </c>
      <c r="F145" s="428">
        <f>-IF(D145="S",SUMIFS('[226]BG 2023'!J:J,'[226]BG 2023'!K:K,'Clasificacion EERR'!B145),0)</f>
        <v>0</v>
      </c>
      <c r="G145" s="429">
        <f t="shared" si="3"/>
        <v>0</v>
      </c>
      <c r="H145" s="430"/>
    </row>
    <row r="146" spans="1:8" hidden="1">
      <c r="A146" s="419">
        <v>16</v>
      </c>
      <c r="B146" s="426">
        <v>6103072800701</v>
      </c>
      <c r="C146" s="402" t="s">
        <v>2652</v>
      </c>
      <c r="D146" s="427" t="s">
        <v>1461</v>
      </c>
      <c r="E146" s="428">
        <f>-IF(D146="S",SUMIFS('BG 2024'!G:G,'BG 2024'!B:B,'Clasificacion EERR'!B146),0)</f>
        <v>0</v>
      </c>
      <c r="F146" s="428">
        <f>-IF(D146="S",SUMIFS('[226]BG 2023'!J:J,'[226]BG 2023'!K:K,'Clasificacion EERR'!B146),0)</f>
        <v>0</v>
      </c>
      <c r="G146" s="429">
        <f t="shared" si="3"/>
        <v>0</v>
      </c>
      <c r="H146" s="430"/>
    </row>
    <row r="147" spans="1:8" hidden="1">
      <c r="A147" s="419">
        <v>16</v>
      </c>
      <c r="B147" s="426">
        <v>610307280070101</v>
      </c>
      <c r="C147" s="402" t="s">
        <v>2653</v>
      </c>
      <c r="D147" s="427" t="s">
        <v>1465</v>
      </c>
      <c r="E147" s="428">
        <f>-IF(D147="S",SUMIFS('BG 2024'!G:G,'BG 2024'!B:B,'Clasificacion EERR'!B147),0)</f>
        <v>0</v>
      </c>
      <c r="F147" s="428" t="e">
        <f>-IF(D147="S",SUMIFS('[226]BG 2023'!J:J,'[226]BG 2023'!K:K,'Clasificacion EERR'!B147),0)</f>
        <v>#VALUE!</v>
      </c>
      <c r="G147" s="429" t="e">
        <f t="shared" si="3"/>
        <v>#VALUE!</v>
      </c>
      <c r="H147" s="430"/>
    </row>
    <row r="148" spans="1:8" hidden="1">
      <c r="B148" s="426">
        <v>610307280070199</v>
      </c>
      <c r="C148" s="402" t="s">
        <v>2654</v>
      </c>
      <c r="D148" s="427" t="s">
        <v>1465</v>
      </c>
      <c r="E148" s="428">
        <f>-IF(D148="S",SUMIFS('BG 2024'!G:G,'BG 2024'!B:B,'Clasificacion EERR'!B148),0)</f>
        <v>0</v>
      </c>
      <c r="F148" s="428" t="e">
        <f>-IF(D148="S",SUMIFS('[226]BG 2023'!J:J,'[226]BG 2023'!K:K,'Clasificacion EERR'!B148),0)</f>
        <v>#VALUE!</v>
      </c>
      <c r="G148" s="429" t="e">
        <f t="shared" si="3"/>
        <v>#VALUE!</v>
      </c>
      <c r="H148" s="430"/>
    </row>
    <row r="149" spans="1:8" hidden="1">
      <c r="A149" s="419">
        <v>16</v>
      </c>
      <c r="B149" s="426">
        <v>61040</v>
      </c>
      <c r="C149" s="402" t="s">
        <v>1139</v>
      </c>
      <c r="D149" s="427" t="s">
        <v>1461</v>
      </c>
      <c r="E149" s="428">
        <f>-IF(D149="S",SUMIFS('BG 2024'!G:G,'BG 2024'!B:B,'Clasificacion EERR'!B149),0)</f>
        <v>0</v>
      </c>
      <c r="F149" s="428">
        <f>-IF(D149="S",SUMIFS('[226]BG 2023'!J:J,'[226]BG 2023'!K:K,'Clasificacion EERR'!B149),0)</f>
        <v>0</v>
      </c>
      <c r="G149" s="429">
        <f t="shared" si="3"/>
        <v>0</v>
      </c>
      <c r="H149" s="430"/>
    </row>
    <row r="150" spans="1:8" hidden="1">
      <c r="A150" s="419">
        <v>16</v>
      </c>
      <c r="B150" s="426">
        <v>61040730</v>
      </c>
      <c r="C150" s="402" t="s">
        <v>1140</v>
      </c>
      <c r="D150" s="427" t="s">
        <v>1461</v>
      </c>
      <c r="E150" s="428">
        <f>-IF(D150="S",SUMIFS('BG 2024'!G:G,'BG 2024'!B:B,'Clasificacion EERR'!B150),0)</f>
        <v>0</v>
      </c>
      <c r="F150" s="428">
        <f>-IF(D150="S",SUMIFS('[226]BG 2023'!J:J,'[226]BG 2023'!K:K,'Clasificacion EERR'!B150),0)</f>
        <v>0</v>
      </c>
      <c r="G150" s="429">
        <f t="shared" si="3"/>
        <v>0</v>
      </c>
      <c r="H150" s="430"/>
    </row>
    <row r="151" spans="1:8" hidden="1">
      <c r="A151" s="419">
        <v>16</v>
      </c>
      <c r="B151" s="426">
        <v>61040730001</v>
      </c>
      <c r="C151" s="402" t="s">
        <v>1141</v>
      </c>
      <c r="D151" s="427" t="s">
        <v>1461</v>
      </c>
      <c r="E151" s="428">
        <f>-IF(D151="S",SUMIFS('BG 2024'!G:G,'BG 2024'!B:B,'Clasificacion EERR'!B151),0)</f>
        <v>0</v>
      </c>
      <c r="F151" s="428">
        <f>-IF(D151="S",SUMIFS('[226]BG 2023'!J:J,'[226]BG 2023'!K:K,'Clasificacion EERR'!B151),0)</f>
        <v>0</v>
      </c>
      <c r="G151" s="429">
        <f t="shared" si="3"/>
        <v>0</v>
      </c>
      <c r="H151" s="430"/>
    </row>
    <row r="152" spans="1:8" hidden="1">
      <c r="A152" s="419">
        <v>16</v>
      </c>
      <c r="B152" s="426">
        <v>6104073000101</v>
      </c>
      <c r="C152" s="402" t="s">
        <v>1141</v>
      </c>
      <c r="D152" s="427" t="s">
        <v>1461</v>
      </c>
      <c r="E152" s="428">
        <f>-IF(D152="S",SUMIFS('BG 2024'!G:G,'BG 2024'!B:B,'Clasificacion EERR'!B152),0)</f>
        <v>0</v>
      </c>
      <c r="F152" s="428">
        <f>-IF(D152="S",SUMIFS('[226]BG 2023'!J:J,'[226]BG 2023'!K:K,'Clasificacion EERR'!B152),0)</f>
        <v>0</v>
      </c>
      <c r="G152" s="429">
        <f t="shared" si="3"/>
        <v>0</v>
      </c>
      <c r="H152" s="430"/>
    </row>
    <row r="153" spans="1:8">
      <c r="B153" s="426">
        <v>610407300010101</v>
      </c>
      <c r="C153" s="402" t="s">
        <v>1142</v>
      </c>
      <c r="D153" s="427" t="s">
        <v>1465</v>
      </c>
      <c r="E153" s="428">
        <f>-IF(D153="S",SUMIFS('BG 2024'!G:G,'BG 2024'!B:B,'Clasificacion EERR'!B153),0)</f>
        <v>119796497</v>
      </c>
      <c r="F153" s="428" t="e">
        <f>-IF(D153="S",SUMIFS('[226]BG 2023'!J:J,'[226]BG 2023'!K:K,'Clasificacion EERR'!B153),0)</f>
        <v>#VALUE!</v>
      </c>
      <c r="G153" s="429" t="e">
        <f>+E153-F153</f>
        <v>#VALUE!</v>
      </c>
      <c r="H153" s="430" t="s">
        <v>20</v>
      </c>
    </row>
    <row r="154" spans="1:8">
      <c r="B154" s="426">
        <v>610407300010199</v>
      </c>
      <c r="C154" s="402" t="s">
        <v>1143</v>
      </c>
      <c r="D154" s="427" t="s">
        <v>1465</v>
      </c>
      <c r="E154" s="428">
        <f>-IF(D154="S",SUMIFS('BG 2024'!G:G,'BG 2024'!B:B,'Clasificacion EERR'!B154),0)</f>
        <v>171389082</v>
      </c>
      <c r="F154" s="428" t="e">
        <f>-IF(D154="S",SUMIFS('[226]BG 2023'!J:J,'[226]BG 2023'!K:K,'Clasificacion EERR'!B154),0)</f>
        <v>#VALUE!</v>
      </c>
      <c r="G154" s="429" t="e">
        <f>+E154-F154</f>
        <v>#VALUE!</v>
      </c>
      <c r="H154" s="430" t="s">
        <v>20</v>
      </c>
    </row>
    <row r="155" spans="1:8" hidden="1">
      <c r="B155" s="426">
        <v>61040730002</v>
      </c>
      <c r="C155" s="402" t="s">
        <v>1144</v>
      </c>
      <c r="D155" s="427" t="s">
        <v>1461</v>
      </c>
      <c r="E155" s="428">
        <f>-IF(D155="S",SUMIFS('BG 2024'!G:G,'BG 2024'!B:B,'Clasificacion EERR'!B155),0)</f>
        <v>0</v>
      </c>
      <c r="F155" s="428">
        <f>-IF(D155="S",SUMIFS('[226]BG 2023'!J:J,'[226]BG 2023'!K:K,'Clasificacion EERR'!B155),0)</f>
        <v>0</v>
      </c>
      <c r="G155" s="429">
        <f t="shared" si="3"/>
        <v>0</v>
      </c>
      <c r="H155" s="430"/>
    </row>
    <row r="156" spans="1:8" hidden="1">
      <c r="B156" s="426">
        <v>6104073000201</v>
      </c>
      <c r="C156" s="402" t="s">
        <v>1144</v>
      </c>
      <c r="D156" s="427" t="s">
        <v>1461</v>
      </c>
      <c r="E156" s="428">
        <f>-IF(D156="S",SUMIFS('BG 2024'!G:G,'BG 2024'!B:B,'Clasificacion EERR'!B156),0)</f>
        <v>0</v>
      </c>
      <c r="F156" s="428">
        <f>-IF(D156="S",SUMIFS('[226]BG 2023'!J:J,'[226]BG 2023'!K:K,'Clasificacion EERR'!B156),0)</f>
        <v>0</v>
      </c>
      <c r="G156" s="429">
        <f t="shared" si="3"/>
        <v>0</v>
      </c>
      <c r="H156" s="430"/>
    </row>
    <row r="157" spans="1:8">
      <c r="B157" s="426">
        <v>610407300020101</v>
      </c>
      <c r="C157" s="402" t="s">
        <v>1145</v>
      </c>
      <c r="D157" s="427" t="s">
        <v>1465</v>
      </c>
      <c r="E157" s="428">
        <f>-IF(D157="S",SUMIFS('BG 2024'!G:G,'BG 2024'!B:B,'Clasificacion EERR'!B157),0)</f>
        <v>2993973</v>
      </c>
      <c r="F157" s="428" t="e">
        <f>-IF(D157="S",SUMIFS('[226]BG 2023'!J:J,'[226]BG 2023'!K:K,'Clasificacion EERR'!B157),0)</f>
        <v>#VALUE!</v>
      </c>
      <c r="G157" s="429" t="e">
        <f>+E157-F157</f>
        <v>#VALUE!</v>
      </c>
      <c r="H157" s="430" t="s">
        <v>20</v>
      </c>
    </row>
    <row r="158" spans="1:8">
      <c r="B158" s="426">
        <v>610407300020199</v>
      </c>
      <c r="C158" s="402" t="s">
        <v>1146</v>
      </c>
      <c r="D158" s="427" t="s">
        <v>1465</v>
      </c>
      <c r="E158" s="428">
        <f>-IF(D158="S",SUMIFS('BG 2024'!G:G,'BG 2024'!B:B,'Clasificacion EERR'!B158),0)</f>
        <v>40378851</v>
      </c>
      <c r="F158" s="428" t="e">
        <f>-IF(D158="S",SUMIFS('[226]BG 2023'!J:J,'[226]BG 2023'!K:K,'Clasificacion EERR'!B158),0)</f>
        <v>#VALUE!</v>
      </c>
      <c r="G158" s="429" t="e">
        <f>+E158-F158</f>
        <v>#VALUE!</v>
      </c>
      <c r="H158" s="430" t="s">
        <v>20</v>
      </c>
    </row>
    <row r="159" spans="1:8" hidden="1">
      <c r="B159" s="426">
        <v>61040730003</v>
      </c>
      <c r="C159" s="402" t="s">
        <v>1147</v>
      </c>
      <c r="D159" s="427" t="s">
        <v>1461</v>
      </c>
      <c r="E159" s="428">
        <f>-IF(D159="S",SUMIFS('BG 2024'!G:G,'BG 2024'!B:B,'Clasificacion EERR'!B159),0)</f>
        <v>0</v>
      </c>
      <c r="F159" s="428">
        <f>-IF(D159="S",SUMIFS('[226]BG 2023'!J:J,'[226]BG 2023'!K:K,'Clasificacion EERR'!B159),0)</f>
        <v>0</v>
      </c>
      <c r="G159" s="429">
        <f t="shared" si="3"/>
        <v>0</v>
      </c>
      <c r="H159" s="430"/>
    </row>
    <row r="160" spans="1:8" hidden="1">
      <c r="B160" s="426">
        <v>6104073000301</v>
      </c>
      <c r="C160" s="402" t="s">
        <v>1147</v>
      </c>
      <c r="D160" s="427" t="s">
        <v>1461</v>
      </c>
      <c r="E160" s="428">
        <f>-IF(D160="S",SUMIFS('BG 2024'!G:G,'BG 2024'!B:B,'Clasificacion EERR'!B160),0)</f>
        <v>0</v>
      </c>
      <c r="F160" s="428">
        <f>-IF(D160="S",SUMIFS('[226]BG 2023'!J:J,'[226]BG 2023'!K:K,'Clasificacion EERR'!B160),0)</f>
        <v>0</v>
      </c>
      <c r="G160" s="429">
        <f t="shared" ref="G160:G224" si="4">+E160-F160</f>
        <v>0</v>
      </c>
      <c r="H160" s="430"/>
    </row>
    <row r="161" spans="1:8">
      <c r="B161" s="426">
        <v>610407300030101</v>
      </c>
      <c r="C161" s="402" t="s">
        <v>1148</v>
      </c>
      <c r="D161" s="427" t="s">
        <v>1465</v>
      </c>
      <c r="E161" s="428">
        <f>-IF(D161="S",SUMIFS('BG 2024'!G:G,'BG 2024'!B:B,'Clasificacion EERR'!B161),0)</f>
        <v>69602</v>
      </c>
      <c r="F161" s="428" t="e">
        <f>-IF(D161="S",SUMIFS('[226]BG 2023'!J:J,'[226]BG 2023'!K:K,'Clasificacion EERR'!B161),0)</f>
        <v>#VALUE!</v>
      </c>
      <c r="G161" s="429" t="e">
        <f>+E161-F161</f>
        <v>#VALUE!</v>
      </c>
      <c r="H161" s="430" t="s">
        <v>20</v>
      </c>
    </row>
    <row r="162" spans="1:8">
      <c r="B162" s="426">
        <v>610407300030199</v>
      </c>
      <c r="C162" s="402" t="s">
        <v>1149</v>
      </c>
      <c r="D162" s="427" t="s">
        <v>1465</v>
      </c>
      <c r="E162" s="428">
        <f>-IF(D162="S",SUMIFS('BG 2024'!G:G,'BG 2024'!B:B,'Clasificacion EERR'!B162),0)</f>
        <v>17259933</v>
      </c>
      <c r="F162" s="428" t="e">
        <f>-IF(D162="S",SUMIFS('[226]BG 2023'!J:J,'[226]BG 2023'!K:K,'Clasificacion EERR'!B162),0)</f>
        <v>#VALUE!</v>
      </c>
      <c r="G162" s="429" t="e">
        <f>+E162-F162</f>
        <v>#VALUE!</v>
      </c>
      <c r="H162" s="430" t="s">
        <v>20</v>
      </c>
    </row>
    <row r="163" spans="1:8" hidden="1">
      <c r="A163" s="419">
        <v>16</v>
      </c>
      <c r="B163" s="426">
        <v>61040730004</v>
      </c>
      <c r="C163" s="402" t="s">
        <v>1150</v>
      </c>
      <c r="D163" s="427" t="s">
        <v>1461</v>
      </c>
      <c r="E163" s="428">
        <f>-IF(D163="S",SUMIFS('BG 2024'!G:G,'BG 2024'!B:B,'Clasificacion EERR'!B163),0)</f>
        <v>0</v>
      </c>
      <c r="F163" s="428">
        <f>-IF(D163="S",SUMIFS('[226]BG 2023'!J:J,'[226]BG 2023'!K:K,'Clasificacion EERR'!B163),0)</f>
        <v>0</v>
      </c>
      <c r="G163" s="429">
        <f t="shared" si="4"/>
        <v>0</v>
      </c>
      <c r="H163" s="430"/>
    </row>
    <row r="164" spans="1:8" hidden="1">
      <c r="B164" s="426">
        <v>6104073000401</v>
      </c>
      <c r="C164" s="402" t="s">
        <v>1150</v>
      </c>
      <c r="D164" s="427" t="s">
        <v>1461</v>
      </c>
      <c r="E164" s="428">
        <f>-IF(D164="S",SUMIFS('BG 2024'!G:G,'BG 2024'!B:B,'Clasificacion EERR'!B164),0)</f>
        <v>0</v>
      </c>
      <c r="F164" s="428">
        <f>-IF(D164="S",SUMIFS('[226]BG 2023'!J:J,'[226]BG 2023'!K:K,'Clasificacion EERR'!B164),0)</f>
        <v>0</v>
      </c>
      <c r="G164" s="429">
        <f t="shared" si="4"/>
        <v>0</v>
      </c>
      <c r="H164" s="430"/>
    </row>
    <row r="165" spans="1:8">
      <c r="B165" s="426">
        <v>610407300040101</v>
      </c>
      <c r="C165" s="402" t="s">
        <v>1151</v>
      </c>
      <c r="D165" s="427" t="s">
        <v>1465</v>
      </c>
      <c r="E165" s="428">
        <f>-IF(D165="S",SUMIFS('BG 2024'!G:G,'BG 2024'!B:B,'Clasificacion EERR'!B165),0)</f>
        <v>1897044</v>
      </c>
      <c r="F165" s="428" t="e">
        <f>-IF(D165="S",SUMIFS('[226]BG 2023'!J:J,'[226]BG 2023'!K:K,'Clasificacion EERR'!B165),0)</f>
        <v>#VALUE!</v>
      </c>
      <c r="G165" s="429" t="e">
        <f>+E165-F165</f>
        <v>#VALUE!</v>
      </c>
      <c r="H165" s="430" t="s">
        <v>20</v>
      </c>
    </row>
    <row r="166" spans="1:8">
      <c r="B166" s="426">
        <v>610407300040199</v>
      </c>
      <c r="C166" s="402" t="s">
        <v>1152</v>
      </c>
      <c r="D166" s="427" t="s">
        <v>1465</v>
      </c>
      <c r="E166" s="428">
        <f>-IF(D166="S",SUMIFS('BG 2024'!G:G,'BG 2024'!B:B,'Clasificacion EERR'!B166),0)</f>
        <v>10825181</v>
      </c>
      <c r="F166" s="428" t="e">
        <f>-IF(D166="S",SUMIFS('[226]BG 2023'!J:J,'[226]BG 2023'!K:K,'Clasificacion EERR'!B166),0)</f>
        <v>#VALUE!</v>
      </c>
      <c r="G166" s="429" t="e">
        <f>+E166-F166</f>
        <v>#VALUE!</v>
      </c>
      <c r="H166" s="430" t="s">
        <v>20</v>
      </c>
    </row>
    <row r="167" spans="1:8" hidden="1">
      <c r="B167" s="426">
        <v>61040730005</v>
      </c>
      <c r="C167" s="402" t="s">
        <v>1153</v>
      </c>
      <c r="D167" s="427" t="s">
        <v>1461</v>
      </c>
      <c r="E167" s="428">
        <f>-IF(D167="S",SUMIFS('BG 2024'!G:G,'BG 2024'!B:B,'Clasificacion EERR'!B167),0)</f>
        <v>0</v>
      </c>
      <c r="F167" s="428">
        <f>-IF(D167="S",SUMIFS('[226]BG 2023'!J:J,'[226]BG 2023'!K:K,'Clasificacion EERR'!B167),0)</f>
        <v>0</v>
      </c>
      <c r="G167" s="429">
        <f t="shared" si="4"/>
        <v>0</v>
      </c>
      <c r="H167" s="430"/>
    </row>
    <row r="168" spans="1:8" hidden="1">
      <c r="B168" s="426">
        <v>6104073000501</v>
      </c>
      <c r="C168" s="402" t="s">
        <v>1153</v>
      </c>
      <c r="D168" s="427" t="s">
        <v>1461</v>
      </c>
      <c r="E168" s="428">
        <f>-IF(D168="S",SUMIFS('BG 2024'!G:G,'BG 2024'!B:B,'Clasificacion EERR'!B168),0)</f>
        <v>0</v>
      </c>
      <c r="F168" s="428">
        <f>-IF(D168="S",SUMIFS('[226]BG 2023'!J:J,'[226]BG 2023'!K:K,'Clasificacion EERR'!B168),0)</f>
        <v>0</v>
      </c>
      <c r="G168" s="429">
        <f t="shared" si="4"/>
        <v>0</v>
      </c>
      <c r="H168" s="430"/>
    </row>
    <row r="169" spans="1:8" hidden="1">
      <c r="B169" s="426">
        <v>610407300050101</v>
      </c>
      <c r="C169" s="402" t="s">
        <v>2655</v>
      </c>
      <c r="D169" s="427" t="s">
        <v>1465</v>
      </c>
      <c r="E169" s="428">
        <f>-IF(D169="S",SUMIFS('BG 2024'!G:G,'BG 2024'!B:B,'Clasificacion EERR'!B169),0)</f>
        <v>0</v>
      </c>
      <c r="F169" s="428" t="e">
        <f>-IF(D169="S",SUMIFS('[226]BG 2023'!J:J,'[226]BG 2023'!K:K,'Clasificacion EERR'!B169),0)</f>
        <v>#VALUE!</v>
      </c>
      <c r="G169" s="429" t="e">
        <f t="shared" si="4"/>
        <v>#VALUE!</v>
      </c>
      <c r="H169" s="430"/>
    </row>
    <row r="170" spans="1:8">
      <c r="B170" s="426">
        <v>610407300050199</v>
      </c>
      <c r="C170" s="402" t="s">
        <v>1154</v>
      </c>
      <c r="D170" s="427" t="s">
        <v>1465</v>
      </c>
      <c r="E170" s="428">
        <f>-IF(D170="S",SUMIFS('BG 2024'!G:G,'BG 2024'!B:B,'Clasificacion EERR'!B170),0)</f>
        <v>112499</v>
      </c>
      <c r="F170" s="428" t="e">
        <f>-IF(D170="S",SUMIFS('[226]BG 2023'!J:J,'[226]BG 2023'!K:K,'Clasificacion EERR'!B170),0)</f>
        <v>#VALUE!</v>
      </c>
      <c r="G170" s="429" t="e">
        <f t="shared" si="4"/>
        <v>#VALUE!</v>
      </c>
      <c r="H170" s="430" t="s">
        <v>20</v>
      </c>
    </row>
    <row r="171" spans="1:8" hidden="1">
      <c r="B171" s="426">
        <v>61040730006</v>
      </c>
      <c r="C171" s="402" t="s">
        <v>1155</v>
      </c>
      <c r="D171" s="427" t="s">
        <v>1461</v>
      </c>
      <c r="E171" s="428">
        <f>-IF(D171="S",SUMIFS('BG 2024'!G:G,'BG 2024'!B:B,'Clasificacion EERR'!B171),0)</f>
        <v>0</v>
      </c>
      <c r="F171" s="428">
        <f>-IF(D171="S",SUMIFS('[226]BG 2023'!J:J,'[226]BG 2023'!K:K,'Clasificacion EERR'!B171),0)</f>
        <v>0</v>
      </c>
      <c r="G171" s="429">
        <f t="shared" si="4"/>
        <v>0</v>
      </c>
      <c r="H171" s="430"/>
    </row>
    <row r="172" spans="1:8" hidden="1">
      <c r="B172" s="426">
        <v>6104073000601</v>
      </c>
      <c r="C172" s="402" t="s">
        <v>1155</v>
      </c>
      <c r="D172" s="427" t="s">
        <v>1461</v>
      </c>
      <c r="E172" s="428">
        <f>-IF(D172="S",SUMIFS('BG 2024'!G:G,'BG 2024'!B:B,'Clasificacion EERR'!B172),0)</f>
        <v>0</v>
      </c>
      <c r="F172" s="428">
        <f>-IF(D172="S",SUMIFS('[226]BG 2023'!J:J,'[226]BG 2023'!K:K,'Clasificacion EERR'!B172),0)</f>
        <v>0</v>
      </c>
      <c r="G172" s="429">
        <f t="shared" si="4"/>
        <v>0</v>
      </c>
      <c r="H172" s="430"/>
    </row>
    <row r="173" spans="1:8" hidden="1">
      <c r="B173" s="426">
        <v>610407300060101</v>
      </c>
      <c r="C173" s="402" t="s">
        <v>2656</v>
      </c>
      <c r="D173" s="427" t="s">
        <v>1465</v>
      </c>
      <c r="E173" s="428">
        <f>-IF(D173="S",SUMIFS('BG 2024'!G:G,'BG 2024'!B:B,'Clasificacion EERR'!B173),0)</f>
        <v>0</v>
      </c>
      <c r="F173" s="428" t="e">
        <f>-IF(D173="S",SUMIFS('[226]BG 2023'!J:J,'[226]BG 2023'!K:K,'Clasificacion EERR'!B173),0)</f>
        <v>#VALUE!</v>
      </c>
      <c r="G173" s="429" t="e">
        <f t="shared" si="4"/>
        <v>#VALUE!</v>
      </c>
      <c r="H173" s="430"/>
    </row>
    <row r="174" spans="1:8">
      <c r="B174" s="426">
        <v>610407300060199</v>
      </c>
      <c r="C174" s="402" t="s">
        <v>1156</v>
      </c>
      <c r="D174" s="427" t="s">
        <v>1465</v>
      </c>
      <c r="E174" s="428">
        <f>-IF(D174="S",SUMIFS('BG 2024'!G:G,'BG 2024'!B:B,'Clasificacion EERR'!B174),0)-E175</f>
        <v>53840052</v>
      </c>
      <c r="F174" s="538" t="e">
        <f>-IF(D174="S",SUMIFS('[226]BG 2023'!J:J,'[226]BG 2023'!K:K,'Clasificacion EERR'!B174),0)</f>
        <v>#VALUE!</v>
      </c>
      <c r="G174" s="424" t="e">
        <f>+E174-F174</f>
        <v>#VALUE!</v>
      </c>
      <c r="H174" s="430" t="s">
        <v>20</v>
      </c>
    </row>
    <row r="175" spans="1:8">
      <c r="B175" s="426">
        <v>610407300060199</v>
      </c>
      <c r="C175" s="402" t="s">
        <v>1156</v>
      </c>
      <c r="D175" s="427" t="s">
        <v>1465</v>
      </c>
      <c r="E175" s="428">
        <v>13168793</v>
      </c>
      <c r="F175" s="428" t="e">
        <f>-IF(D175="S",SUMIFS('[226]BG 2023'!J:J,'[226]BG 2023'!K:K,'Clasificacion EERR'!B175),0)</f>
        <v>#VALUE!</v>
      </c>
      <c r="G175" s="429" t="e">
        <f t="shared" si="4"/>
        <v>#VALUE!</v>
      </c>
      <c r="H175" s="430" t="s">
        <v>76</v>
      </c>
    </row>
    <row r="176" spans="1:8" hidden="1">
      <c r="B176" s="426">
        <v>61040730007</v>
      </c>
      <c r="C176" s="402" t="s">
        <v>2657</v>
      </c>
      <c r="D176" s="427" t="s">
        <v>1461</v>
      </c>
      <c r="E176" s="428">
        <f>-IF(D176="S",SUMIFS('BG 2024'!G:G,'BG 2024'!B:B,'Clasificacion EERR'!B176),0)</f>
        <v>0</v>
      </c>
      <c r="F176" s="428">
        <f>-IF(D176="S",SUMIFS('[226]BG 2023'!J:J,'[226]BG 2023'!K:K,'Clasificacion EERR'!B176),0)</f>
        <v>0</v>
      </c>
      <c r="G176" s="429">
        <f t="shared" si="4"/>
        <v>0</v>
      </c>
      <c r="H176" s="430"/>
    </row>
    <row r="177" spans="1:8" hidden="1">
      <c r="B177" s="426">
        <v>6104073000701</v>
      </c>
      <c r="C177" s="402" t="s">
        <v>2657</v>
      </c>
      <c r="D177" s="427" t="s">
        <v>1461</v>
      </c>
      <c r="E177" s="428">
        <f>-IF(D177="S",SUMIFS('BG 2024'!G:G,'BG 2024'!B:B,'Clasificacion EERR'!B177),0)</f>
        <v>0</v>
      </c>
      <c r="F177" s="428">
        <f>-IF(D177="S",SUMIFS('[226]BG 2023'!J:J,'[226]BG 2023'!K:K,'Clasificacion EERR'!B177),0)</f>
        <v>0</v>
      </c>
      <c r="G177" s="429">
        <f t="shared" si="4"/>
        <v>0</v>
      </c>
      <c r="H177" s="430"/>
    </row>
    <row r="178" spans="1:8" hidden="1">
      <c r="B178" s="426">
        <v>610407300070101</v>
      </c>
      <c r="C178" s="402" t="s">
        <v>2658</v>
      </c>
      <c r="D178" s="427" t="s">
        <v>1465</v>
      </c>
      <c r="E178" s="428">
        <f>-IF(D178="S",SUMIFS('BG 2024'!G:G,'BG 2024'!B:B,'Clasificacion EERR'!B178),0)</f>
        <v>0</v>
      </c>
      <c r="F178" s="428" t="e">
        <f>-IF(D178="S",SUMIFS('[226]BG 2023'!J:J,'[226]BG 2023'!K:K,'Clasificacion EERR'!B178),0)</f>
        <v>#VALUE!</v>
      </c>
      <c r="G178" s="429" t="e">
        <f t="shared" si="4"/>
        <v>#VALUE!</v>
      </c>
      <c r="H178" s="430"/>
    </row>
    <row r="179" spans="1:8" hidden="1">
      <c r="B179" s="426">
        <v>610407300070199</v>
      </c>
      <c r="C179" s="402" t="s">
        <v>2659</v>
      </c>
      <c r="D179" s="427" t="s">
        <v>1465</v>
      </c>
      <c r="E179" s="428">
        <f>-IF(D179="S",SUMIFS('BG 2024'!G:G,'BG 2024'!B:B,'Clasificacion EERR'!B179),0)</f>
        <v>0</v>
      </c>
      <c r="F179" s="428" t="e">
        <f>-IF(D179="S",SUMIFS('[226]BG 2023'!J:J,'[226]BG 2023'!K:K,'Clasificacion EERR'!B179),0)</f>
        <v>#VALUE!</v>
      </c>
      <c r="G179" s="429" t="e">
        <f t="shared" si="4"/>
        <v>#VALUE!</v>
      </c>
      <c r="H179" s="430"/>
    </row>
    <row r="180" spans="1:8" hidden="1">
      <c r="B180" s="426">
        <v>61040730008</v>
      </c>
      <c r="C180" s="402" t="s">
        <v>1157</v>
      </c>
      <c r="D180" s="427" t="s">
        <v>1461</v>
      </c>
      <c r="E180" s="428">
        <f>-IF(D180="S",SUMIFS('BG 2024'!G:G,'BG 2024'!B:B,'Clasificacion EERR'!B180),0)</f>
        <v>0</v>
      </c>
      <c r="F180" s="428">
        <f>-IF(D180="S",SUMIFS('[226]BG 2023'!J:J,'[226]BG 2023'!K:K,'Clasificacion EERR'!B180),0)</f>
        <v>0</v>
      </c>
      <c r="G180" s="429">
        <f t="shared" si="4"/>
        <v>0</v>
      </c>
      <c r="H180" s="430"/>
    </row>
    <row r="181" spans="1:8" hidden="1">
      <c r="A181" s="419">
        <v>16</v>
      </c>
      <c r="B181" s="426">
        <v>610407300080101</v>
      </c>
      <c r="C181" s="402" t="s">
        <v>2660</v>
      </c>
      <c r="D181" s="427" t="s">
        <v>1465</v>
      </c>
      <c r="E181" s="428">
        <f>-IF(D181="S",SUMIFS('BG 2024'!G:G,'BG 2024'!B:B,'Clasificacion EERR'!B181),0)</f>
        <v>0</v>
      </c>
      <c r="F181" s="428" t="e">
        <f>-IF(D181="S",SUMIFS('[226]BG 2023'!J:J,'[226]BG 2023'!K:K,'Clasificacion EERR'!B181),0)</f>
        <v>#VALUE!</v>
      </c>
      <c r="G181" s="429" t="e">
        <f t="shared" si="4"/>
        <v>#VALUE!</v>
      </c>
      <c r="H181" s="430"/>
    </row>
    <row r="182" spans="1:8">
      <c r="B182" s="426">
        <v>610407300080199</v>
      </c>
      <c r="C182" s="402" t="s">
        <v>1158</v>
      </c>
      <c r="D182" s="427" t="s">
        <v>1465</v>
      </c>
      <c r="E182" s="428">
        <f>-IF(D182="S",SUMIFS('BG 2024'!G:G,'BG 2024'!B:B,'Clasificacion EERR'!B182),0)</f>
        <v>59000</v>
      </c>
      <c r="F182" s="428" t="e">
        <f>-IF(D182="S",SUMIFS('[226]BG 2023'!J:J,'[226]BG 2023'!K:K,'Clasificacion EERR'!B182),0)</f>
        <v>#VALUE!</v>
      </c>
      <c r="G182" s="429" t="e">
        <f t="shared" si="4"/>
        <v>#VALUE!</v>
      </c>
      <c r="H182" s="430" t="s">
        <v>20</v>
      </c>
    </row>
    <row r="183" spans="1:8" hidden="1">
      <c r="B183" s="426">
        <v>61040732</v>
      </c>
      <c r="C183" s="402" t="s">
        <v>1159</v>
      </c>
      <c r="D183" s="427" t="s">
        <v>1461</v>
      </c>
      <c r="E183" s="428">
        <f>-IF(D183="S",SUMIFS('BG 2024'!G:G,'BG 2024'!B:B,'Clasificacion EERR'!B183),0)</f>
        <v>0</v>
      </c>
      <c r="F183" s="428">
        <f>-IF(D183="S",SUMIFS('[226]BG 2023'!J:J,'[226]BG 2023'!K:K,'Clasificacion EERR'!B183),0)</f>
        <v>0</v>
      </c>
      <c r="G183" s="429">
        <f t="shared" si="4"/>
        <v>0</v>
      </c>
      <c r="H183" s="430"/>
    </row>
    <row r="184" spans="1:8" hidden="1">
      <c r="B184" s="426">
        <v>61040732001</v>
      </c>
      <c r="C184" s="402" t="s">
        <v>1160</v>
      </c>
      <c r="D184" s="427" t="s">
        <v>1461</v>
      </c>
      <c r="E184" s="428">
        <f>-IF(D184="S",SUMIFS('BG 2024'!G:G,'BG 2024'!B:B,'Clasificacion EERR'!B184),0)</f>
        <v>0</v>
      </c>
      <c r="F184" s="428">
        <f>-IF(D184="S",SUMIFS('[226]BG 2023'!J:J,'[226]BG 2023'!K:K,'Clasificacion EERR'!B184),0)</f>
        <v>0</v>
      </c>
      <c r="G184" s="429">
        <f t="shared" si="4"/>
        <v>0</v>
      </c>
      <c r="H184" s="430"/>
    </row>
    <row r="185" spans="1:8" hidden="1">
      <c r="A185" s="419">
        <v>16</v>
      </c>
      <c r="B185" s="426">
        <v>6104073200101</v>
      </c>
      <c r="C185" s="402" t="s">
        <v>1160</v>
      </c>
      <c r="D185" s="427" t="s">
        <v>1461</v>
      </c>
      <c r="E185" s="428">
        <f>-IF(D185="S",SUMIFS('BG 2024'!G:G,'BG 2024'!B:B,'Clasificacion EERR'!B185),0)</f>
        <v>0</v>
      </c>
      <c r="F185" s="428">
        <f>-IF(D185="S",SUMIFS('[226]BG 2023'!J:J,'[226]BG 2023'!K:K,'Clasificacion EERR'!B185),0)</f>
        <v>0</v>
      </c>
      <c r="G185" s="429">
        <f t="shared" si="4"/>
        <v>0</v>
      </c>
      <c r="H185" s="430"/>
    </row>
    <row r="186" spans="1:8" hidden="1">
      <c r="B186" s="426">
        <v>610407320010101</v>
      </c>
      <c r="C186" s="402" t="s">
        <v>2661</v>
      </c>
      <c r="D186" s="427" t="s">
        <v>1465</v>
      </c>
      <c r="E186" s="428">
        <f>-IF(D186="S",SUMIFS('BG 2024'!G:G,'BG 2024'!B:B,'Clasificacion EERR'!B186),0)</f>
        <v>0</v>
      </c>
      <c r="F186" s="428" t="e">
        <f>-IF(D186="S",SUMIFS('[226]BG 2023'!J:J,'[226]BG 2023'!K:K,'Clasificacion EERR'!B186),0)</f>
        <v>#VALUE!</v>
      </c>
      <c r="G186" s="429" t="e">
        <f t="shared" si="4"/>
        <v>#VALUE!</v>
      </c>
      <c r="H186" s="430"/>
    </row>
    <row r="187" spans="1:8">
      <c r="B187" s="426">
        <v>610407320010199</v>
      </c>
      <c r="C187" s="402" t="s">
        <v>1161</v>
      </c>
      <c r="D187" s="427" t="s">
        <v>1465</v>
      </c>
      <c r="E187" s="428">
        <f>-IF(D187="S",SUMIFS('BG 2024'!G:G,'BG 2024'!B:B,'Clasificacion EERR'!B187),0)</f>
        <v>22778667</v>
      </c>
      <c r="F187" s="428" t="e">
        <f>-IF(D187="S",SUMIFS('[226]BG 2023'!J:J,'[226]BG 2023'!K:K,'Clasificacion EERR'!B187),0)</f>
        <v>#VALUE!</v>
      </c>
      <c r="G187" s="429" t="e">
        <f t="shared" si="4"/>
        <v>#VALUE!</v>
      </c>
      <c r="H187" s="430" t="s">
        <v>76</v>
      </c>
    </row>
    <row r="188" spans="1:8" hidden="1">
      <c r="B188" s="426">
        <v>61040732002</v>
      </c>
      <c r="C188" s="402" t="s">
        <v>2662</v>
      </c>
      <c r="D188" s="427" t="s">
        <v>1461</v>
      </c>
      <c r="E188" s="428">
        <f>-IF(D188="S",SUMIFS('BG 2024'!G:G,'BG 2024'!B:B,'Clasificacion EERR'!B188),0)</f>
        <v>0</v>
      </c>
      <c r="F188" s="428">
        <f>-IF(D188="S",SUMIFS('[226]BG 2023'!J:J,'[226]BG 2023'!K:K,'Clasificacion EERR'!B188),0)</f>
        <v>0</v>
      </c>
      <c r="G188" s="429">
        <f t="shared" si="4"/>
        <v>0</v>
      </c>
      <c r="H188" s="430"/>
    </row>
    <row r="189" spans="1:8" hidden="1">
      <c r="B189" s="426">
        <v>6104073200201</v>
      </c>
      <c r="C189" s="402" t="s">
        <v>2662</v>
      </c>
      <c r="D189" s="427" t="s">
        <v>1461</v>
      </c>
      <c r="E189" s="428">
        <f>-IF(D189="S",SUMIFS('BG 2024'!G:G,'BG 2024'!B:B,'Clasificacion EERR'!B189),0)</f>
        <v>0</v>
      </c>
      <c r="F189" s="428">
        <f>-IF(D189="S",SUMIFS('[226]BG 2023'!J:J,'[226]BG 2023'!K:K,'Clasificacion EERR'!B189),0)</f>
        <v>0</v>
      </c>
      <c r="G189" s="429">
        <f t="shared" si="4"/>
        <v>0</v>
      </c>
      <c r="H189" s="430"/>
    </row>
    <row r="190" spans="1:8" hidden="1">
      <c r="B190" s="426">
        <v>610407320020101</v>
      </c>
      <c r="C190" s="402" t="s">
        <v>2663</v>
      </c>
      <c r="D190" s="427" t="s">
        <v>1465</v>
      </c>
      <c r="E190" s="428">
        <f>-IF(D190="S",SUMIFS('BG 2024'!G:G,'BG 2024'!B:B,'Clasificacion EERR'!B190),0)</f>
        <v>0</v>
      </c>
      <c r="F190" s="428" t="e">
        <f>-IF(D190="S",SUMIFS('[226]BG 2023'!J:J,'[226]BG 2023'!K:K,'Clasificacion EERR'!B190),0)</f>
        <v>#VALUE!</v>
      </c>
      <c r="G190" s="429" t="e">
        <f t="shared" si="4"/>
        <v>#VALUE!</v>
      </c>
      <c r="H190" s="430"/>
    </row>
    <row r="191" spans="1:8" hidden="1">
      <c r="B191" s="426">
        <v>610407320020199</v>
      </c>
      <c r="C191" s="402" t="s">
        <v>2664</v>
      </c>
      <c r="D191" s="427" t="s">
        <v>1465</v>
      </c>
      <c r="E191" s="428">
        <f>-IF(D191="S",SUMIFS('BG 2024'!G:G,'BG 2024'!B:B,'Clasificacion EERR'!B191),0)</f>
        <v>0</v>
      </c>
      <c r="F191" s="428" t="e">
        <f>-IF(D191="S",SUMIFS('[226]BG 2023'!J:J,'[226]BG 2023'!K:K,'Clasificacion EERR'!B191),0)</f>
        <v>#VALUE!</v>
      </c>
      <c r="G191" s="429" t="e">
        <f t="shared" si="4"/>
        <v>#VALUE!</v>
      </c>
      <c r="H191" s="430"/>
    </row>
    <row r="192" spans="1:8" hidden="1">
      <c r="B192" s="426">
        <v>61040732003</v>
      </c>
      <c r="C192" s="402" t="s">
        <v>2665</v>
      </c>
      <c r="D192" s="427" t="s">
        <v>1461</v>
      </c>
      <c r="E192" s="428">
        <f>-IF(D192="S",SUMIFS('BG 2024'!G:G,'BG 2024'!B:B,'Clasificacion EERR'!B192),0)</f>
        <v>0</v>
      </c>
      <c r="F192" s="428">
        <f>-IF(D192="S",SUMIFS('[226]BG 2023'!J:J,'[226]BG 2023'!K:K,'Clasificacion EERR'!B192),0)</f>
        <v>0</v>
      </c>
      <c r="G192" s="429">
        <f t="shared" si="4"/>
        <v>0</v>
      </c>
      <c r="H192" s="430"/>
    </row>
    <row r="193" spans="1:8" hidden="1">
      <c r="B193" s="426">
        <v>6104073200301</v>
      </c>
      <c r="C193" s="402" t="s">
        <v>2665</v>
      </c>
      <c r="D193" s="427" t="s">
        <v>1461</v>
      </c>
      <c r="E193" s="428">
        <f>-IF(D193="S",SUMIFS('BG 2024'!G:G,'BG 2024'!B:B,'Clasificacion EERR'!B193),0)</f>
        <v>0</v>
      </c>
      <c r="F193" s="428">
        <f>-IF(D193="S",SUMIFS('[226]BG 2023'!J:J,'[226]BG 2023'!K:K,'Clasificacion EERR'!B193),0)</f>
        <v>0</v>
      </c>
      <c r="G193" s="429">
        <f t="shared" si="4"/>
        <v>0</v>
      </c>
      <c r="H193" s="430"/>
    </row>
    <row r="194" spans="1:8" hidden="1">
      <c r="B194" s="426">
        <v>610407320030101</v>
      </c>
      <c r="C194" s="402" t="s">
        <v>2666</v>
      </c>
      <c r="D194" s="427" t="s">
        <v>1465</v>
      </c>
      <c r="E194" s="428">
        <f>-IF(D194="S",SUMIFS('BG 2024'!G:G,'BG 2024'!B:B,'Clasificacion EERR'!B194),0)</f>
        <v>0</v>
      </c>
      <c r="F194" s="428" t="e">
        <f>-IF(D194="S",SUMIFS('[226]BG 2023'!J:J,'[226]BG 2023'!K:K,'Clasificacion EERR'!B194),0)</f>
        <v>#VALUE!</v>
      </c>
      <c r="G194" s="429" t="e">
        <f t="shared" si="4"/>
        <v>#VALUE!</v>
      </c>
      <c r="H194" s="430"/>
    </row>
    <row r="195" spans="1:8" hidden="1">
      <c r="A195" s="419">
        <v>18</v>
      </c>
      <c r="B195" s="426">
        <v>610407320030199</v>
      </c>
      <c r="C195" s="402" t="s">
        <v>2667</v>
      </c>
      <c r="D195" s="427" t="s">
        <v>1465</v>
      </c>
      <c r="E195" s="428">
        <f>-IF(D195="S",SUMIFS('BG 2024'!G:G,'BG 2024'!B:B,'Clasificacion EERR'!B195),0)</f>
        <v>0</v>
      </c>
      <c r="F195" s="428" t="e">
        <f>-IF(D195="S",SUMIFS('[226]BG 2023'!J:J,'[226]BG 2023'!K:K,'Clasificacion EERR'!B195),0)</f>
        <v>#VALUE!</v>
      </c>
      <c r="G195" s="429" t="e">
        <f t="shared" si="4"/>
        <v>#VALUE!</v>
      </c>
      <c r="H195" s="430"/>
    </row>
    <row r="196" spans="1:8" hidden="1">
      <c r="A196" s="419">
        <v>18</v>
      </c>
      <c r="B196" s="426">
        <v>61040732004</v>
      </c>
      <c r="C196" s="402" t="s">
        <v>2668</v>
      </c>
      <c r="D196" s="427" t="s">
        <v>1461</v>
      </c>
      <c r="E196" s="428">
        <f>-IF(D196="S",SUMIFS('BG 2024'!G:G,'BG 2024'!B:B,'Clasificacion EERR'!B196),0)</f>
        <v>0</v>
      </c>
      <c r="F196" s="428">
        <f>-IF(D196="S",SUMIFS('[226]BG 2023'!J:J,'[226]BG 2023'!K:K,'Clasificacion EERR'!B196),0)</f>
        <v>0</v>
      </c>
      <c r="G196" s="429">
        <f t="shared" si="4"/>
        <v>0</v>
      </c>
      <c r="H196" s="430"/>
    </row>
    <row r="197" spans="1:8" hidden="1">
      <c r="B197" s="426">
        <v>6104073200401</v>
      </c>
      <c r="C197" s="402" t="s">
        <v>2668</v>
      </c>
      <c r="D197" s="427" t="s">
        <v>1461</v>
      </c>
      <c r="E197" s="428">
        <f>-IF(D197="S",SUMIFS('BG 2024'!G:G,'BG 2024'!B:B,'Clasificacion EERR'!B197),0)</f>
        <v>0</v>
      </c>
      <c r="F197" s="428">
        <f>-IF(D197="S",SUMIFS('[226]BG 2023'!J:J,'[226]BG 2023'!K:K,'Clasificacion EERR'!B197),0)</f>
        <v>0</v>
      </c>
      <c r="G197" s="429">
        <f t="shared" si="4"/>
        <v>0</v>
      </c>
      <c r="H197" s="430"/>
    </row>
    <row r="198" spans="1:8" hidden="1">
      <c r="A198" s="419">
        <v>18</v>
      </c>
      <c r="B198" s="426">
        <v>610407320040101</v>
      </c>
      <c r="C198" s="402" t="s">
        <v>2669</v>
      </c>
      <c r="D198" s="427" t="s">
        <v>1465</v>
      </c>
      <c r="E198" s="428">
        <f>-IF(D198="S",SUMIFS('BG 2024'!G:G,'BG 2024'!B:B,'Clasificacion EERR'!B198),0)</f>
        <v>0</v>
      </c>
      <c r="F198" s="428" t="e">
        <f>-IF(D198="S",SUMIFS('[226]BG 2023'!J:J,'[226]BG 2023'!K:K,'Clasificacion EERR'!B198),0)</f>
        <v>#VALUE!</v>
      </c>
      <c r="G198" s="429" t="e">
        <f t="shared" si="4"/>
        <v>#VALUE!</v>
      </c>
      <c r="H198" s="430"/>
    </row>
    <row r="199" spans="1:8" hidden="1">
      <c r="A199" s="419">
        <v>18</v>
      </c>
      <c r="B199" s="426">
        <v>610407320040199</v>
      </c>
      <c r="C199" s="402" t="s">
        <v>2670</v>
      </c>
      <c r="D199" s="427" t="s">
        <v>1465</v>
      </c>
      <c r="E199" s="428">
        <f>-IF(D199="S",SUMIFS('BG 2024'!G:G,'BG 2024'!B:B,'Clasificacion EERR'!B199),0)</f>
        <v>0</v>
      </c>
      <c r="F199" s="428" t="e">
        <f>-IF(D199="S",SUMIFS('[226]BG 2023'!J:J,'[226]BG 2023'!K:K,'Clasificacion EERR'!B199),0)</f>
        <v>#VALUE!</v>
      </c>
      <c r="G199" s="429" t="e">
        <f t="shared" si="4"/>
        <v>#VALUE!</v>
      </c>
      <c r="H199" s="430"/>
    </row>
    <row r="200" spans="1:8" hidden="1">
      <c r="B200" s="426">
        <v>61040732005</v>
      </c>
      <c r="C200" s="402" t="s">
        <v>2671</v>
      </c>
      <c r="D200" s="427" t="s">
        <v>1461</v>
      </c>
      <c r="E200" s="428">
        <f>-IF(D200="S",SUMIFS('BG 2024'!G:G,'BG 2024'!B:B,'Clasificacion EERR'!B200),0)</f>
        <v>0</v>
      </c>
      <c r="F200" s="428">
        <f>-IF(D200="S",SUMIFS('[226]BG 2023'!J:J,'[226]BG 2023'!K:K,'Clasificacion EERR'!B200),0)</f>
        <v>0</v>
      </c>
      <c r="G200" s="429">
        <f t="shared" si="4"/>
        <v>0</v>
      </c>
      <c r="H200" s="430"/>
    </row>
    <row r="201" spans="1:8" hidden="1">
      <c r="B201" s="426">
        <v>6104073200501</v>
      </c>
      <c r="C201" s="402" t="s">
        <v>2671</v>
      </c>
      <c r="D201" s="427" t="s">
        <v>1461</v>
      </c>
      <c r="E201" s="428">
        <f>-IF(D201="S",SUMIFS('BG 2024'!G:G,'BG 2024'!B:B,'Clasificacion EERR'!B201),0)</f>
        <v>0</v>
      </c>
      <c r="F201" s="428">
        <f>-IF(D201="S",SUMIFS('[226]BG 2023'!J:J,'[226]BG 2023'!K:K,'Clasificacion EERR'!B201),0)</f>
        <v>0</v>
      </c>
      <c r="G201" s="429">
        <f t="shared" si="4"/>
        <v>0</v>
      </c>
      <c r="H201" s="430"/>
    </row>
    <row r="202" spans="1:8" hidden="1">
      <c r="B202" s="426">
        <v>610407320050101</v>
      </c>
      <c r="C202" s="402" t="s">
        <v>2672</v>
      </c>
      <c r="D202" s="427" t="s">
        <v>1465</v>
      </c>
      <c r="E202" s="428">
        <f>-IF(D202="S",SUMIFS('BG 2024'!G:G,'BG 2024'!B:B,'Clasificacion EERR'!B202),0)</f>
        <v>0</v>
      </c>
      <c r="F202" s="428" t="e">
        <f>-IF(D202="S",SUMIFS('[226]BG 2023'!J:J,'[226]BG 2023'!K:K,'Clasificacion EERR'!B202),0)</f>
        <v>#VALUE!</v>
      </c>
      <c r="G202" s="429" t="e">
        <f t="shared" si="4"/>
        <v>#VALUE!</v>
      </c>
      <c r="H202" s="430"/>
    </row>
    <row r="203" spans="1:8" hidden="1">
      <c r="B203" s="426">
        <v>610407320050199</v>
      </c>
      <c r="C203" s="402" t="s">
        <v>2673</v>
      </c>
      <c r="D203" s="427" t="s">
        <v>1465</v>
      </c>
      <c r="E203" s="428">
        <f>-IF(D203="S",SUMIFS('BG 2024'!G:G,'BG 2024'!B:B,'Clasificacion EERR'!B203),0)</f>
        <v>0</v>
      </c>
      <c r="F203" s="428" t="e">
        <f>-IF(D203="S",SUMIFS('[226]BG 2023'!J:J,'[226]BG 2023'!K:K,'Clasificacion EERR'!B203),0)</f>
        <v>#VALUE!</v>
      </c>
      <c r="G203" s="429" t="e">
        <f t="shared" si="4"/>
        <v>#VALUE!</v>
      </c>
      <c r="H203" s="430"/>
    </row>
    <row r="204" spans="1:8" hidden="1">
      <c r="B204" s="426">
        <v>61040732006</v>
      </c>
      <c r="C204" s="402" t="s">
        <v>2674</v>
      </c>
      <c r="D204" s="427" t="s">
        <v>1461</v>
      </c>
      <c r="E204" s="428">
        <f>-IF(D204="S",SUMIFS('BG 2024'!G:G,'BG 2024'!B:B,'Clasificacion EERR'!B204),0)</f>
        <v>0</v>
      </c>
      <c r="F204" s="428">
        <f>-IF(D204="S",SUMIFS('[226]BG 2023'!J:J,'[226]BG 2023'!K:K,'Clasificacion EERR'!B204),0)</f>
        <v>0</v>
      </c>
      <c r="G204" s="429">
        <f t="shared" si="4"/>
        <v>0</v>
      </c>
      <c r="H204" s="430"/>
    </row>
    <row r="205" spans="1:8" hidden="1">
      <c r="B205" s="426">
        <v>6104073200601</v>
      </c>
      <c r="C205" s="402" t="s">
        <v>2674</v>
      </c>
      <c r="D205" s="427" t="s">
        <v>1461</v>
      </c>
      <c r="E205" s="428">
        <f>-IF(D205="S",SUMIFS('BG 2024'!G:G,'BG 2024'!B:B,'Clasificacion EERR'!B205),0)</f>
        <v>0</v>
      </c>
      <c r="F205" s="428">
        <f>-IF(D205="S",SUMIFS('[226]BG 2023'!J:J,'[226]BG 2023'!K:K,'Clasificacion EERR'!B205),0)</f>
        <v>0</v>
      </c>
      <c r="G205" s="429">
        <f t="shared" si="4"/>
        <v>0</v>
      </c>
      <c r="H205" s="430"/>
    </row>
    <row r="206" spans="1:8" hidden="1">
      <c r="B206" s="426">
        <v>610407320060101</v>
      </c>
      <c r="C206" s="402" t="s">
        <v>2675</v>
      </c>
      <c r="D206" s="427" t="s">
        <v>1465</v>
      </c>
      <c r="E206" s="428">
        <f>-IF(D206="S",SUMIFS('BG 2024'!G:G,'BG 2024'!B:B,'Clasificacion EERR'!B206),0)</f>
        <v>0</v>
      </c>
      <c r="F206" s="428" t="e">
        <f>-IF(D206="S",SUMIFS('[226]BG 2023'!J:J,'[226]BG 2023'!K:K,'Clasificacion EERR'!B206),0)</f>
        <v>#VALUE!</v>
      </c>
      <c r="G206" s="429" t="e">
        <f t="shared" si="4"/>
        <v>#VALUE!</v>
      </c>
      <c r="H206" s="430"/>
    </row>
    <row r="207" spans="1:8" hidden="1">
      <c r="A207" s="419">
        <v>18</v>
      </c>
      <c r="B207" s="426">
        <v>610407320060199</v>
      </c>
      <c r="C207" s="402" t="s">
        <v>2676</v>
      </c>
      <c r="D207" s="427" t="s">
        <v>1465</v>
      </c>
      <c r="E207" s="428">
        <f>-IF(D207="S",SUMIFS('BG 2024'!G:G,'BG 2024'!B:B,'Clasificacion EERR'!B207),0)</f>
        <v>0</v>
      </c>
      <c r="F207" s="428" t="e">
        <f>-IF(D207="S",SUMIFS('[226]BG 2023'!J:J,'[226]BG 2023'!K:K,'Clasificacion EERR'!B207),0)</f>
        <v>#VALUE!</v>
      </c>
      <c r="G207" s="429" t="e">
        <f t="shared" si="4"/>
        <v>#VALUE!</v>
      </c>
      <c r="H207" s="430"/>
    </row>
    <row r="208" spans="1:8" hidden="1">
      <c r="B208" s="426">
        <v>61040734</v>
      </c>
      <c r="C208" s="402" t="s">
        <v>2677</v>
      </c>
      <c r="D208" s="427" t="s">
        <v>1461</v>
      </c>
      <c r="E208" s="428">
        <f>-IF(D208="S",SUMIFS('BG 2024'!G:G,'BG 2024'!B:B,'Clasificacion EERR'!B208),0)</f>
        <v>0</v>
      </c>
      <c r="F208" s="428">
        <f>-IF(D208="S",SUMIFS('[226]BG 2023'!J:J,'[226]BG 2023'!K:K,'Clasificacion EERR'!B208),0)</f>
        <v>0</v>
      </c>
      <c r="G208" s="429">
        <f t="shared" si="4"/>
        <v>0</v>
      </c>
      <c r="H208" s="430"/>
    </row>
    <row r="209" spans="1:8" hidden="1">
      <c r="A209" s="419">
        <v>23</v>
      </c>
      <c r="B209" s="426">
        <v>61040734001</v>
      </c>
      <c r="C209" s="402" t="s">
        <v>2678</v>
      </c>
      <c r="D209" s="427" t="s">
        <v>1461</v>
      </c>
      <c r="E209" s="428">
        <f>-IF(D209="S",SUMIFS('BG 2024'!G:G,'BG 2024'!B:B,'Clasificacion EERR'!B209),0)</f>
        <v>0</v>
      </c>
      <c r="F209" s="428">
        <f>-IF(D209="S",SUMIFS('[226]BG 2023'!J:J,'[226]BG 2023'!K:K,'Clasificacion EERR'!B209),0)</f>
        <v>0</v>
      </c>
      <c r="G209" s="429">
        <f t="shared" si="4"/>
        <v>0</v>
      </c>
      <c r="H209" s="430"/>
    </row>
    <row r="210" spans="1:8" hidden="1">
      <c r="A210" s="419">
        <v>23</v>
      </c>
      <c r="B210" s="426">
        <v>6104073400101</v>
      </c>
      <c r="C210" s="402" t="s">
        <v>2678</v>
      </c>
      <c r="D210" s="427" t="s">
        <v>1461</v>
      </c>
      <c r="E210" s="428">
        <f>-IF(D210="S",SUMIFS('BG 2024'!G:G,'BG 2024'!B:B,'Clasificacion EERR'!B210),0)</f>
        <v>0</v>
      </c>
      <c r="F210" s="428">
        <f>-IF(D210="S",SUMIFS('[226]BG 2023'!J:J,'[226]BG 2023'!K:K,'Clasificacion EERR'!B210),0)</f>
        <v>0</v>
      </c>
      <c r="G210" s="429">
        <f t="shared" si="4"/>
        <v>0</v>
      </c>
      <c r="H210" s="430"/>
    </row>
    <row r="211" spans="1:8" hidden="1">
      <c r="B211" s="426">
        <v>610407340010101</v>
      </c>
      <c r="C211" s="402" t="s">
        <v>2679</v>
      </c>
      <c r="D211" s="427" t="s">
        <v>1465</v>
      </c>
      <c r="E211" s="428">
        <f>-IF(D211="S",SUMIFS('BG 2024'!G:G,'BG 2024'!B:B,'Clasificacion EERR'!B211),0)</f>
        <v>0</v>
      </c>
      <c r="F211" s="428" t="e">
        <f>-IF(D211="S",SUMIFS('[226]BG 2023'!J:J,'[226]BG 2023'!K:K,'Clasificacion EERR'!B211),0)</f>
        <v>#VALUE!</v>
      </c>
      <c r="G211" s="429" t="e">
        <f t="shared" si="4"/>
        <v>#VALUE!</v>
      </c>
      <c r="H211" s="430"/>
    </row>
    <row r="212" spans="1:8" hidden="1">
      <c r="B212" s="426">
        <v>610407340010199</v>
      </c>
      <c r="C212" s="402" t="s">
        <v>2680</v>
      </c>
      <c r="D212" s="427" t="s">
        <v>1465</v>
      </c>
      <c r="E212" s="428">
        <f>-IF(D212="S",SUMIFS('BG 2024'!G:G,'BG 2024'!B:B,'Clasificacion EERR'!B212),0)</f>
        <v>0</v>
      </c>
      <c r="F212" s="428" t="e">
        <f>-IF(D212="S",SUMIFS('[226]BG 2023'!J:J,'[226]BG 2023'!K:K,'Clasificacion EERR'!B212),0)</f>
        <v>#VALUE!</v>
      </c>
      <c r="G212" s="429" t="e">
        <f t="shared" si="4"/>
        <v>#VALUE!</v>
      </c>
      <c r="H212" s="430"/>
    </row>
    <row r="213" spans="1:8" hidden="1">
      <c r="A213" s="419">
        <v>18</v>
      </c>
      <c r="B213" s="426">
        <v>61040736</v>
      </c>
      <c r="C213" s="402" t="s">
        <v>2681</v>
      </c>
      <c r="D213" s="427" t="s">
        <v>1461</v>
      </c>
      <c r="E213" s="428">
        <f>-IF(D213="S",SUMIFS('BG 2024'!G:G,'BG 2024'!B:B,'Clasificacion EERR'!B213),0)</f>
        <v>0</v>
      </c>
      <c r="F213" s="428">
        <f>-IF(D213="S",SUMIFS('[226]BG 2023'!J:J,'[226]BG 2023'!K:K,'Clasificacion EERR'!B213),0)</f>
        <v>0</v>
      </c>
      <c r="G213" s="429">
        <f t="shared" si="4"/>
        <v>0</v>
      </c>
      <c r="H213" s="430"/>
    </row>
    <row r="214" spans="1:8" hidden="1">
      <c r="A214" s="419">
        <v>18</v>
      </c>
      <c r="B214" s="426">
        <v>61040736001</v>
      </c>
      <c r="C214" s="402" t="s">
        <v>2682</v>
      </c>
      <c r="D214" s="427" t="s">
        <v>1461</v>
      </c>
      <c r="E214" s="428">
        <f>-IF(D214="S",SUMIFS('BG 2024'!G:G,'BG 2024'!B:B,'Clasificacion EERR'!B214),0)</f>
        <v>0</v>
      </c>
      <c r="F214" s="428">
        <f>-IF(D214="S",SUMIFS('[226]BG 2023'!J:J,'[226]BG 2023'!K:K,'Clasificacion EERR'!B214),0)</f>
        <v>0</v>
      </c>
      <c r="G214" s="429">
        <f t="shared" si="4"/>
        <v>0</v>
      </c>
      <c r="H214" s="430"/>
    </row>
    <row r="215" spans="1:8" hidden="1">
      <c r="B215" s="426">
        <v>6104073600101</v>
      </c>
      <c r="C215" s="402" t="s">
        <v>2682</v>
      </c>
      <c r="D215" s="427" t="s">
        <v>1461</v>
      </c>
      <c r="E215" s="428">
        <f>-IF(D215="S",SUMIFS('BG 2024'!G:G,'BG 2024'!B:B,'Clasificacion EERR'!B215),0)</f>
        <v>0</v>
      </c>
      <c r="F215" s="428">
        <f>-IF(D215="S",SUMIFS('[226]BG 2023'!J:J,'[226]BG 2023'!K:K,'Clasificacion EERR'!B215),0)</f>
        <v>0</v>
      </c>
      <c r="G215" s="429">
        <f t="shared" si="4"/>
        <v>0</v>
      </c>
      <c r="H215" s="430"/>
    </row>
    <row r="216" spans="1:8" hidden="1">
      <c r="B216" s="426">
        <v>610407360010101</v>
      </c>
      <c r="C216" s="402" t="s">
        <v>2683</v>
      </c>
      <c r="D216" s="427" t="s">
        <v>1465</v>
      </c>
      <c r="E216" s="428">
        <f>-IF(D216="S",SUMIFS('BG 2024'!G:G,'BG 2024'!B:B,'Clasificacion EERR'!B216),0)</f>
        <v>0</v>
      </c>
      <c r="F216" s="428" t="e">
        <f>-IF(D216="S",SUMIFS('[226]BG 2023'!J:J,'[226]BG 2023'!K:K,'Clasificacion EERR'!B216),0)</f>
        <v>#VALUE!</v>
      </c>
      <c r="G216" s="429" t="e">
        <f t="shared" si="4"/>
        <v>#VALUE!</v>
      </c>
      <c r="H216" s="430"/>
    </row>
    <row r="217" spans="1:8" hidden="1">
      <c r="B217" s="426">
        <v>610407360010199</v>
      </c>
      <c r="C217" s="402" t="s">
        <v>2684</v>
      </c>
      <c r="D217" s="427" t="s">
        <v>1465</v>
      </c>
      <c r="E217" s="428">
        <f>-IF(D217="S",SUMIFS('BG 2024'!G:G,'BG 2024'!B:B,'Clasificacion EERR'!B217),0)</f>
        <v>0</v>
      </c>
      <c r="F217" s="428" t="e">
        <f>-IF(D217="S",SUMIFS('[226]BG 2023'!J:J,'[226]BG 2023'!K:K,'Clasificacion EERR'!B217),0)</f>
        <v>#VALUE!</v>
      </c>
      <c r="G217" s="429" t="e">
        <f t="shared" si="4"/>
        <v>#VALUE!</v>
      </c>
      <c r="H217" s="430"/>
    </row>
    <row r="218" spans="1:8" hidden="1">
      <c r="B218" s="426">
        <v>61040738</v>
      </c>
      <c r="C218" s="402" t="s">
        <v>2685</v>
      </c>
      <c r="D218" s="427" t="s">
        <v>1461</v>
      </c>
      <c r="E218" s="428">
        <f>-IF(D218="S",SUMIFS('BG 2024'!G:G,'BG 2024'!B:B,'Clasificacion EERR'!B218),0)</f>
        <v>0</v>
      </c>
      <c r="F218" s="428">
        <f>-IF(D218="S",SUMIFS('[226]BG 2023'!J:J,'[226]BG 2023'!K:K,'Clasificacion EERR'!B218),0)</f>
        <v>0</v>
      </c>
      <c r="G218" s="429">
        <f t="shared" si="4"/>
        <v>0</v>
      </c>
      <c r="H218" s="430"/>
    </row>
    <row r="219" spans="1:8" hidden="1">
      <c r="B219" s="426">
        <v>61040738001</v>
      </c>
      <c r="C219" s="402" t="s">
        <v>2686</v>
      </c>
      <c r="D219" s="427" t="s">
        <v>1461</v>
      </c>
      <c r="E219" s="428">
        <f>-IF(D219="S",SUMIFS('BG 2024'!G:G,'BG 2024'!B:B,'Clasificacion EERR'!B219),0)</f>
        <v>0</v>
      </c>
      <c r="F219" s="428">
        <f>-IF(D219="S",SUMIFS('[226]BG 2023'!J:J,'[226]BG 2023'!K:K,'Clasificacion EERR'!B219),0)</f>
        <v>0</v>
      </c>
      <c r="G219" s="429">
        <f t="shared" si="4"/>
        <v>0</v>
      </c>
      <c r="H219" s="430"/>
    </row>
    <row r="220" spans="1:8" hidden="1">
      <c r="B220" s="426">
        <v>6104073800101</v>
      </c>
      <c r="C220" s="402" t="s">
        <v>2686</v>
      </c>
      <c r="D220" s="427" t="s">
        <v>1461</v>
      </c>
      <c r="E220" s="428">
        <f>-IF(D220="S",SUMIFS('BG 2024'!G:G,'BG 2024'!B:B,'Clasificacion EERR'!B220),0)</f>
        <v>0</v>
      </c>
      <c r="F220" s="428">
        <f>-IF(D220="S",SUMIFS('[226]BG 2023'!J:J,'[226]BG 2023'!K:K,'Clasificacion EERR'!B220),0)</f>
        <v>0</v>
      </c>
      <c r="G220" s="429">
        <f t="shared" si="4"/>
        <v>0</v>
      </c>
      <c r="H220" s="430"/>
    </row>
    <row r="221" spans="1:8" hidden="1">
      <c r="B221" s="426">
        <v>610407380010101</v>
      </c>
      <c r="C221" s="402" t="s">
        <v>2687</v>
      </c>
      <c r="D221" s="427" t="s">
        <v>1465</v>
      </c>
      <c r="E221" s="428">
        <f>-IF(D221="S",SUMIFS('BG 2024'!G:G,'BG 2024'!B:B,'Clasificacion EERR'!B221),0)</f>
        <v>0</v>
      </c>
      <c r="F221" s="428" t="e">
        <f>-IF(D221="S",SUMIFS('[226]BG 2023'!J:J,'[226]BG 2023'!K:K,'Clasificacion EERR'!B221),0)</f>
        <v>#VALUE!</v>
      </c>
      <c r="G221" s="429" t="e">
        <f t="shared" si="4"/>
        <v>#VALUE!</v>
      </c>
      <c r="H221" s="430"/>
    </row>
    <row r="222" spans="1:8" hidden="1">
      <c r="B222" s="426">
        <v>610407380010199</v>
      </c>
      <c r="C222" s="402" t="s">
        <v>2688</v>
      </c>
      <c r="D222" s="427" t="s">
        <v>1465</v>
      </c>
      <c r="E222" s="428">
        <f>-IF(D222="S",SUMIFS('BG 2024'!G:G,'BG 2024'!B:B,'Clasificacion EERR'!B222),0)</f>
        <v>0</v>
      </c>
      <c r="F222" s="428" t="e">
        <f>-IF(D222="S",SUMIFS('[226]BG 2023'!J:J,'[226]BG 2023'!K:K,'Clasificacion EERR'!B222),0)</f>
        <v>#VALUE!</v>
      </c>
      <c r="G222" s="429" t="e">
        <f t="shared" si="4"/>
        <v>#VALUE!</v>
      </c>
      <c r="H222" s="430"/>
    </row>
    <row r="223" spans="1:8" hidden="1">
      <c r="B223" s="426">
        <v>61040738002</v>
      </c>
      <c r="C223" s="402" t="s">
        <v>2689</v>
      </c>
      <c r="D223" s="427" t="s">
        <v>1461</v>
      </c>
      <c r="E223" s="428">
        <f>-IF(D223="S",SUMIFS('BG 2024'!G:G,'BG 2024'!B:B,'Clasificacion EERR'!B223),0)</f>
        <v>0</v>
      </c>
      <c r="F223" s="428">
        <f>-IF(D223="S",SUMIFS('[226]BG 2023'!J:J,'[226]BG 2023'!K:K,'Clasificacion EERR'!B223),0)</f>
        <v>0</v>
      </c>
      <c r="G223" s="429">
        <f t="shared" si="4"/>
        <v>0</v>
      </c>
      <c r="H223" s="430"/>
    </row>
    <row r="224" spans="1:8" hidden="1">
      <c r="B224" s="426">
        <v>6104073800201</v>
      </c>
      <c r="C224" s="402" t="s">
        <v>2689</v>
      </c>
      <c r="D224" s="427" t="s">
        <v>1461</v>
      </c>
      <c r="E224" s="428">
        <f>-IF(D224="S",SUMIFS('BG 2024'!G:G,'BG 2024'!B:B,'Clasificacion EERR'!B224),0)</f>
        <v>0</v>
      </c>
      <c r="F224" s="428">
        <f>-IF(D224="S",SUMIFS('[226]BG 2023'!J:J,'[226]BG 2023'!K:K,'Clasificacion EERR'!B224),0)</f>
        <v>0</v>
      </c>
      <c r="G224" s="429">
        <f t="shared" si="4"/>
        <v>0</v>
      </c>
      <c r="H224" s="430"/>
    </row>
    <row r="225" spans="1:8" hidden="1">
      <c r="B225" s="426">
        <v>610407380020101</v>
      </c>
      <c r="C225" s="402" t="s">
        <v>2690</v>
      </c>
      <c r="D225" s="427" t="s">
        <v>1465</v>
      </c>
      <c r="E225" s="428">
        <f>-IF(D225="S",SUMIFS('BG 2024'!G:G,'BG 2024'!B:B,'Clasificacion EERR'!B225),0)</f>
        <v>0</v>
      </c>
      <c r="F225" s="428" t="e">
        <f>-IF(D225="S",SUMIFS('[226]BG 2023'!J:J,'[226]BG 2023'!K:K,'Clasificacion EERR'!B225),0)</f>
        <v>#VALUE!</v>
      </c>
      <c r="G225" s="429" t="e">
        <f t="shared" ref="G225:G245" si="5">+E225-F225</f>
        <v>#VALUE!</v>
      </c>
      <c r="H225" s="430"/>
    </row>
    <row r="226" spans="1:8" hidden="1">
      <c r="B226" s="426">
        <v>610407380020199</v>
      </c>
      <c r="C226" s="402" t="s">
        <v>2691</v>
      </c>
      <c r="D226" s="427" t="s">
        <v>1465</v>
      </c>
      <c r="E226" s="428">
        <f>-IF(D226="S",SUMIFS('BG 2024'!G:G,'BG 2024'!B:B,'Clasificacion EERR'!B226),0)</f>
        <v>0</v>
      </c>
      <c r="F226" s="428" t="e">
        <f>-IF(D226="S",SUMIFS('[226]BG 2023'!J:J,'[226]BG 2023'!K:K,'Clasificacion EERR'!B226),0)</f>
        <v>#VALUE!</v>
      </c>
      <c r="G226" s="429" t="e">
        <f t="shared" si="5"/>
        <v>#VALUE!</v>
      </c>
      <c r="H226" s="430"/>
    </row>
    <row r="227" spans="1:8" hidden="1">
      <c r="B227" s="426">
        <v>61040740</v>
      </c>
      <c r="C227" s="402" t="s">
        <v>2692</v>
      </c>
      <c r="D227" s="427" t="s">
        <v>1461</v>
      </c>
      <c r="E227" s="428">
        <f>-IF(D227="S",SUMIFS('BG 2024'!G:G,'BG 2024'!B:B,'Clasificacion EERR'!B227),0)</f>
        <v>0</v>
      </c>
      <c r="F227" s="428">
        <f>-IF(D227="S",SUMIFS('[226]BG 2023'!J:J,'[226]BG 2023'!K:K,'Clasificacion EERR'!B227),0)</f>
        <v>0</v>
      </c>
      <c r="G227" s="429">
        <f t="shared" si="5"/>
        <v>0</v>
      </c>
      <c r="H227" s="430"/>
    </row>
    <row r="228" spans="1:8" hidden="1">
      <c r="B228" s="426">
        <v>61040740001</v>
      </c>
      <c r="C228" s="402" t="s">
        <v>2693</v>
      </c>
      <c r="D228" s="427" t="s">
        <v>1461</v>
      </c>
      <c r="E228" s="428">
        <f>-IF(D228="S",SUMIFS('BG 2024'!G:G,'BG 2024'!B:B,'Clasificacion EERR'!B228),0)</f>
        <v>0</v>
      </c>
      <c r="F228" s="428">
        <f>-IF(D228="S",SUMIFS('[226]BG 2023'!J:J,'[226]BG 2023'!K:K,'Clasificacion EERR'!B228),0)</f>
        <v>0</v>
      </c>
      <c r="G228" s="429">
        <f t="shared" si="5"/>
        <v>0</v>
      </c>
      <c r="H228" s="430"/>
    </row>
    <row r="229" spans="1:8" hidden="1">
      <c r="B229" s="426">
        <v>6104074000101</v>
      </c>
      <c r="C229" s="402" t="s">
        <v>2693</v>
      </c>
      <c r="D229" s="427" t="s">
        <v>1461</v>
      </c>
      <c r="E229" s="428">
        <f>-IF(D229="S",SUMIFS('BG 2024'!G:G,'BG 2024'!B:B,'Clasificacion EERR'!B229),0)</f>
        <v>0</v>
      </c>
      <c r="F229" s="428">
        <f>-IF(D229="S",SUMIFS('[226]BG 2023'!J:J,'[226]BG 2023'!K:K,'Clasificacion EERR'!B229),0)</f>
        <v>0</v>
      </c>
      <c r="G229" s="429">
        <f t="shared" si="5"/>
        <v>0</v>
      </c>
      <c r="H229" s="430"/>
    </row>
    <row r="230" spans="1:8" hidden="1">
      <c r="A230" s="419">
        <v>16</v>
      </c>
      <c r="B230" s="426">
        <v>610407400010101</v>
      </c>
      <c r="C230" s="402" t="s">
        <v>2694</v>
      </c>
      <c r="D230" s="427" t="s">
        <v>1465</v>
      </c>
      <c r="E230" s="428">
        <f>-IF(D230="S",SUMIFS('BG 2024'!G:G,'BG 2024'!B:B,'Clasificacion EERR'!B230),0)</f>
        <v>0</v>
      </c>
      <c r="F230" s="428" t="e">
        <f>-IF(D230="S",SUMIFS('[226]BG 2023'!J:J,'[226]BG 2023'!K:K,'Clasificacion EERR'!B230),0)</f>
        <v>#VALUE!</v>
      </c>
      <c r="G230" s="429" t="e">
        <f t="shared" si="5"/>
        <v>#VALUE!</v>
      </c>
      <c r="H230" s="430"/>
    </row>
    <row r="231" spans="1:8" hidden="1">
      <c r="A231" s="419">
        <v>16</v>
      </c>
      <c r="B231" s="426">
        <v>610407400010199</v>
      </c>
      <c r="C231" s="402" t="s">
        <v>2695</v>
      </c>
      <c r="D231" s="427" t="s">
        <v>1465</v>
      </c>
      <c r="E231" s="428">
        <f>-IF(D231="S",SUMIFS('BG 2024'!G:G,'BG 2024'!B:B,'Clasificacion EERR'!B231),0)</f>
        <v>0</v>
      </c>
      <c r="F231" s="428" t="e">
        <f>-IF(D231="S",SUMIFS('[226]BG 2023'!J:J,'[226]BG 2023'!K:K,'Clasificacion EERR'!B231),0)</f>
        <v>#VALUE!</v>
      </c>
      <c r="G231" s="429" t="e">
        <f t="shared" si="5"/>
        <v>#VALUE!</v>
      </c>
      <c r="H231" s="430"/>
    </row>
    <row r="232" spans="1:8" hidden="1">
      <c r="B232" s="426">
        <v>61040740002</v>
      </c>
      <c r="C232" s="402" t="s">
        <v>2696</v>
      </c>
      <c r="D232" s="427" t="s">
        <v>1461</v>
      </c>
      <c r="E232" s="428">
        <f>-IF(D232="S",SUMIFS('BG 2024'!G:G,'BG 2024'!B:B,'Clasificacion EERR'!B232),0)</f>
        <v>0</v>
      </c>
      <c r="F232" s="428">
        <f>-IF(D232="S",SUMIFS('[226]BG 2023'!J:J,'[226]BG 2023'!K:K,'Clasificacion EERR'!B232),0)</f>
        <v>0</v>
      </c>
      <c r="G232" s="429">
        <f t="shared" si="5"/>
        <v>0</v>
      </c>
      <c r="H232" s="430"/>
    </row>
    <row r="233" spans="1:8" hidden="1">
      <c r="B233" s="426">
        <v>6104074000201</v>
      </c>
      <c r="C233" s="402" t="s">
        <v>2696</v>
      </c>
      <c r="D233" s="427" t="s">
        <v>1461</v>
      </c>
      <c r="E233" s="428">
        <f>-IF(D233="S",SUMIFS('BG 2024'!G:G,'BG 2024'!B:B,'Clasificacion EERR'!B233),0)</f>
        <v>0</v>
      </c>
      <c r="F233" s="428">
        <f>-IF(D233="S",SUMIFS('[226]BG 2023'!J:J,'[226]BG 2023'!K:K,'Clasificacion EERR'!B233),0)</f>
        <v>0</v>
      </c>
      <c r="G233" s="429">
        <f t="shared" si="5"/>
        <v>0</v>
      </c>
      <c r="H233" s="430"/>
    </row>
    <row r="234" spans="1:8" hidden="1">
      <c r="B234" s="426">
        <v>610407400020101</v>
      </c>
      <c r="C234" s="402" t="s">
        <v>2697</v>
      </c>
      <c r="D234" s="427" t="s">
        <v>1465</v>
      </c>
      <c r="E234" s="428">
        <f>-IF(D234="S",SUMIFS('BG 2024'!G:G,'BG 2024'!B:B,'Clasificacion EERR'!B234),0)</f>
        <v>0</v>
      </c>
      <c r="F234" s="428" t="e">
        <f>-IF(D234="S",SUMIFS('[226]BG 2023'!J:J,'[226]BG 2023'!K:K,'Clasificacion EERR'!B234),0)</f>
        <v>#VALUE!</v>
      </c>
      <c r="G234" s="429" t="e">
        <f t="shared" si="5"/>
        <v>#VALUE!</v>
      </c>
      <c r="H234" s="430"/>
    </row>
    <row r="235" spans="1:8" hidden="1">
      <c r="A235" s="419">
        <v>16</v>
      </c>
      <c r="B235" s="426">
        <v>610407400020199</v>
      </c>
      <c r="C235" s="402" t="s">
        <v>2698</v>
      </c>
      <c r="D235" s="427" t="s">
        <v>1465</v>
      </c>
      <c r="E235" s="428">
        <f>-IF(D235="S",SUMIFS('BG 2024'!G:G,'BG 2024'!B:B,'Clasificacion EERR'!B235),0)</f>
        <v>0</v>
      </c>
      <c r="F235" s="428" t="e">
        <f>-IF(D235="S",SUMIFS('[226]BG 2023'!J:J,'[226]BG 2023'!K:K,'Clasificacion EERR'!B235),0)</f>
        <v>#VALUE!</v>
      </c>
      <c r="G235" s="429" t="e">
        <f t="shared" si="5"/>
        <v>#VALUE!</v>
      </c>
      <c r="H235" s="430"/>
    </row>
    <row r="236" spans="1:8" hidden="1">
      <c r="B236" s="426">
        <v>61040742</v>
      </c>
      <c r="C236" s="402" t="s">
        <v>1162</v>
      </c>
      <c r="D236" s="427" t="s">
        <v>1461</v>
      </c>
      <c r="E236" s="428">
        <f>-IF(D236="S",SUMIFS('BG 2024'!G:G,'BG 2024'!B:B,'Clasificacion EERR'!B236),0)</f>
        <v>0</v>
      </c>
      <c r="F236" s="428">
        <f>-IF(D236="S",SUMIFS('[226]BG 2023'!J:J,'[226]BG 2023'!K:K,'Clasificacion EERR'!B236),0)</f>
        <v>0</v>
      </c>
      <c r="G236" s="429">
        <f t="shared" si="5"/>
        <v>0</v>
      </c>
      <c r="H236" s="430"/>
    </row>
    <row r="237" spans="1:8" hidden="1">
      <c r="A237" s="419">
        <v>16</v>
      </c>
      <c r="B237" s="426">
        <v>61040742001</v>
      </c>
      <c r="C237" s="402" t="s">
        <v>1163</v>
      </c>
      <c r="D237" s="427" t="s">
        <v>1461</v>
      </c>
      <c r="E237" s="428">
        <f>-IF(D237="S",SUMIFS('BG 2024'!G:G,'BG 2024'!B:B,'Clasificacion EERR'!B237),0)</f>
        <v>0</v>
      </c>
      <c r="F237" s="428">
        <f>-IF(D237="S",SUMIFS('[226]BG 2023'!J:J,'[226]BG 2023'!K:K,'Clasificacion EERR'!B237),0)</f>
        <v>0</v>
      </c>
      <c r="G237" s="429">
        <f t="shared" si="5"/>
        <v>0</v>
      </c>
      <c r="H237" s="430"/>
    </row>
    <row r="238" spans="1:8" hidden="1">
      <c r="B238" s="426">
        <v>6104074200101</v>
      </c>
      <c r="C238" s="402" t="s">
        <v>1163</v>
      </c>
      <c r="D238" s="427" t="s">
        <v>1461</v>
      </c>
      <c r="E238" s="428">
        <f>-IF(D238="S",SUMIFS('BG 2024'!G:G,'BG 2024'!B:B,'Clasificacion EERR'!B238),0)</f>
        <v>0</v>
      </c>
      <c r="F238" s="428">
        <f>-IF(D238="S",SUMIFS('[226]BG 2023'!J:J,'[226]BG 2023'!K:K,'Clasificacion EERR'!B238),0)</f>
        <v>0</v>
      </c>
      <c r="G238" s="429">
        <f t="shared" si="5"/>
        <v>0</v>
      </c>
      <c r="H238" s="430"/>
    </row>
    <row r="239" spans="1:8">
      <c r="B239" s="426">
        <v>610407420010101</v>
      </c>
      <c r="C239" s="402" t="s">
        <v>1164</v>
      </c>
      <c r="D239" s="427" t="s">
        <v>1465</v>
      </c>
      <c r="E239" s="428">
        <f>-IF(D239="S",SUMIFS('BG 2024'!G:G,'BG 2024'!B:B,'Clasificacion EERR'!B239),0)</f>
        <v>125936395</v>
      </c>
      <c r="F239" s="428" t="e">
        <f>-IF(D239="S",SUMIFS('[226]BG 2023'!J:J,'[226]BG 2023'!K:K,'Clasificacion EERR'!B239),0)</f>
        <v>#VALUE!</v>
      </c>
      <c r="G239" s="429" t="e">
        <f t="shared" si="5"/>
        <v>#VALUE!</v>
      </c>
      <c r="H239" s="430" t="s">
        <v>75</v>
      </c>
    </row>
    <row r="240" spans="1:8">
      <c r="B240" s="426">
        <v>610407420010199</v>
      </c>
      <c r="C240" s="402" t="s">
        <v>1165</v>
      </c>
      <c r="D240" s="427" t="s">
        <v>1465</v>
      </c>
      <c r="E240" s="428">
        <f>-IF(D240="S",SUMIFS('BG 2024'!G:G,'BG 2024'!B:B,'Clasificacion EERR'!B240),0)</f>
        <v>177604537</v>
      </c>
      <c r="F240" s="428" t="e">
        <f>-IF(D240="S",SUMIFS('[226]BG 2023'!J:J,'[226]BG 2023'!K:K,'Clasificacion EERR'!B240),0)</f>
        <v>#VALUE!</v>
      </c>
      <c r="G240" s="429" t="e">
        <f t="shared" si="5"/>
        <v>#VALUE!</v>
      </c>
      <c r="H240" s="430" t="s">
        <v>75</v>
      </c>
    </row>
    <row r="241" spans="2:8" hidden="1">
      <c r="B241" s="426">
        <v>6104074200102</v>
      </c>
      <c r="C241" s="402" t="s">
        <v>1163</v>
      </c>
      <c r="D241" s="427" t="s">
        <v>1461</v>
      </c>
      <c r="E241" s="428">
        <f>-IF(D241="S",SUMIFS('BG 2024'!G:G,'BG 2024'!B:B,'Clasificacion EERR'!B241),0)</f>
        <v>0</v>
      </c>
      <c r="F241" s="428">
        <f>-IF(D241="S",SUMIFS('[226]BG 2023'!J:J,'[226]BG 2023'!K:K,'Clasificacion EERR'!B241),0)</f>
        <v>0</v>
      </c>
      <c r="G241" s="429">
        <f t="shared" si="5"/>
        <v>0</v>
      </c>
      <c r="H241" s="430"/>
    </row>
    <row r="242" spans="2:8">
      <c r="B242" s="426">
        <v>610407420010201</v>
      </c>
      <c r="C242" s="402" t="s">
        <v>1166</v>
      </c>
      <c r="D242" s="427" t="s">
        <v>1465</v>
      </c>
      <c r="E242" s="428">
        <f>-IF(D242="S",SUMIFS('BG 2024'!G:G,'BG 2024'!B:B,'Clasificacion EERR'!B242),0)</f>
        <v>13466493</v>
      </c>
      <c r="F242" s="428" t="e">
        <f>-IF(D242="S",SUMIFS('[226]BG 2023'!J:J,'[226]BG 2023'!K:K,'Clasificacion EERR'!B242),0)</f>
        <v>#VALUE!</v>
      </c>
      <c r="G242" s="429" t="e">
        <f t="shared" si="5"/>
        <v>#VALUE!</v>
      </c>
      <c r="H242" s="430" t="s">
        <v>75</v>
      </c>
    </row>
    <row r="243" spans="2:8">
      <c r="B243" s="426">
        <v>610407420010299</v>
      </c>
      <c r="C243" s="402" t="s">
        <v>1167</v>
      </c>
      <c r="D243" s="427" t="s">
        <v>1465</v>
      </c>
      <c r="E243" s="428">
        <f>-IF(D243="S",SUMIFS('BG 2024'!G:G,'BG 2024'!B:B,'Clasificacion EERR'!B243),0)</f>
        <v>20257247</v>
      </c>
      <c r="F243" s="428" t="e">
        <f>-IF(D243="S",SUMIFS('[226]BG 2023'!J:J,'[226]BG 2023'!K:K,'Clasificacion EERR'!B243),0)</f>
        <v>#VALUE!</v>
      </c>
      <c r="G243" s="429" t="e">
        <f t="shared" si="5"/>
        <v>#VALUE!</v>
      </c>
      <c r="H243" s="430" t="s">
        <v>75</v>
      </c>
    </row>
    <row r="244" spans="2:8" hidden="1">
      <c r="B244" s="426">
        <v>6104074200103</v>
      </c>
      <c r="C244" s="402" t="s">
        <v>1163</v>
      </c>
      <c r="D244" s="427" t="s">
        <v>1461</v>
      </c>
      <c r="E244" s="428">
        <f>-IF(D244="S",SUMIFS('BG 2024'!G:G,'BG 2024'!B:B,'Clasificacion EERR'!B244),0)</f>
        <v>0</v>
      </c>
      <c r="F244" s="428">
        <f>-IF(D244="S",SUMIFS('[226]BG 2023'!J:J,'[226]BG 2023'!K:K,'Clasificacion EERR'!B244),0)</f>
        <v>0</v>
      </c>
      <c r="G244" s="429">
        <f t="shared" si="5"/>
        <v>0</v>
      </c>
      <c r="H244" s="430"/>
    </row>
    <row r="245" spans="2:8">
      <c r="B245" s="426">
        <v>610407420010301</v>
      </c>
      <c r="C245" s="402" t="s">
        <v>1168</v>
      </c>
      <c r="D245" s="427" t="s">
        <v>1465</v>
      </c>
      <c r="E245" s="428">
        <f>-IF(D245="S",SUMIFS('BG 2024'!G:G,'BG 2024'!B:B,'Clasificacion EERR'!B245),0)</f>
        <v>742639</v>
      </c>
      <c r="F245" s="428" t="e">
        <f>-IF(D245="S",SUMIFS('[226]BG 2023'!J:J,'[226]BG 2023'!K:K,'Clasificacion EERR'!B245),0)</f>
        <v>#VALUE!</v>
      </c>
      <c r="G245" s="429" t="e">
        <f t="shared" si="5"/>
        <v>#VALUE!</v>
      </c>
      <c r="H245" s="430" t="s">
        <v>75</v>
      </c>
    </row>
    <row r="246" spans="2:8">
      <c r="B246" s="426">
        <v>610407420010399</v>
      </c>
      <c r="C246" s="402" t="s">
        <v>1169</v>
      </c>
      <c r="D246" s="427" t="s">
        <v>1465</v>
      </c>
      <c r="E246" s="428">
        <f>-IF(D246="S",SUMIFS('BG 2024'!G:G,'BG 2024'!B:B,'Clasificacion EERR'!B246),0)</f>
        <v>41176562</v>
      </c>
      <c r="F246" s="428" t="e">
        <f>-IF(D246="S",SUMIFS('[226]BG 2023'!J:J,'[226]BG 2023'!K:K,'Clasificacion EERR'!B246),0)</f>
        <v>#VALUE!</v>
      </c>
      <c r="G246" s="429"/>
      <c r="H246" s="430" t="s">
        <v>75</v>
      </c>
    </row>
    <row r="247" spans="2:8" hidden="1">
      <c r="B247" s="426">
        <v>6104074200104</v>
      </c>
      <c r="C247" s="402" t="s">
        <v>1163</v>
      </c>
      <c r="D247" s="427" t="s">
        <v>1461</v>
      </c>
      <c r="E247" s="428">
        <f>-IF(D247="S",SUMIFS('BG 2024'!G:G,'BG 2024'!B:B,'Clasificacion EERR'!B247),0)</f>
        <v>0</v>
      </c>
      <c r="F247" s="428">
        <f>-IF(D247="S",SUMIFS('[226]BG 2023'!J:J,'[226]BG 2023'!K:K,'Clasificacion EERR'!B247),0)</f>
        <v>0</v>
      </c>
      <c r="G247" s="429">
        <f t="shared" ref="G247:G310" si="6">+E247-F247</f>
        <v>0</v>
      </c>
      <c r="H247" s="430"/>
    </row>
    <row r="248" spans="2:8">
      <c r="B248" s="426">
        <v>610407420010401</v>
      </c>
      <c r="C248" s="402" t="s">
        <v>1170</v>
      </c>
      <c r="D248" s="427" t="s">
        <v>1465</v>
      </c>
      <c r="E248" s="428">
        <f>-IF(D248="S",SUMIFS('BG 2024'!G:G,'BG 2024'!B:B,'Clasificacion EERR'!B248),0)</f>
        <v>6188672</v>
      </c>
      <c r="F248" s="428" t="e">
        <f>-IF(D248="S",SUMIFS('[226]BG 2023'!J:J,'[226]BG 2023'!K:K,'Clasificacion EERR'!B248),0)</f>
        <v>#VALUE!</v>
      </c>
      <c r="G248" s="429" t="e">
        <f t="shared" si="6"/>
        <v>#VALUE!</v>
      </c>
      <c r="H248" s="430" t="s">
        <v>75</v>
      </c>
    </row>
    <row r="249" spans="2:8">
      <c r="B249" s="426">
        <v>610407420010499</v>
      </c>
      <c r="C249" s="402" t="s">
        <v>1171</v>
      </c>
      <c r="D249" s="427" t="s">
        <v>1465</v>
      </c>
      <c r="E249" s="428">
        <f>-IF(D249="S",SUMIFS('BG 2024'!G:G,'BG 2024'!B:B,'Clasificacion EERR'!B249),0)</f>
        <v>48633374</v>
      </c>
      <c r="F249" s="428" t="e">
        <f>-IF(D249="S",SUMIFS('[226]BG 2023'!J:J,'[226]BG 2023'!K:K,'Clasificacion EERR'!B249),0)</f>
        <v>#VALUE!</v>
      </c>
      <c r="G249" s="429" t="e">
        <f t="shared" si="6"/>
        <v>#VALUE!</v>
      </c>
      <c r="H249" s="430" t="s">
        <v>75</v>
      </c>
    </row>
    <row r="250" spans="2:8" hidden="1">
      <c r="B250" s="426">
        <v>6104074200105</v>
      </c>
      <c r="C250" s="402" t="s">
        <v>1163</v>
      </c>
      <c r="D250" s="427" t="s">
        <v>1461</v>
      </c>
      <c r="E250" s="428">
        <f>-IF(D250="S",SUMIFS('BG 2024'!G:G,'BG 2024'!B:B,'Clasificacion EERR'!B250),0)</f>
        <v>0</v>
      </c>
      <c r="F250" s="428">
        <f>-IF(D250="S",SUMIFS('[226]BG 2023'!J:J,'[226]BG 2023'!K:K,'Clasificacion EERR'!B250),0)</f>
        <v>0</v>
      </c>
      <c r="G250" s="429">
        <f t="shared" si="6"/>
        <v>0</v>
      </c>
      <c r="H250" s="430"/>
    </row>
    <row r="251" spans="2:8" hidden="1">
      <c r="B251" s="426">
        <v>610407420010501</v>
      </c>
      <c r="C251" s="402" t="s">
        <v>2699</v>
      </c>
      <c r="D251" s="427" t="s">
        <v>1465</v>
      </c>
      <c r="E251" s="428">
        <f>-IF(D251="S",SUMIFS('BG 2024'!G:G,'BG 2024'!B:B,'Clasificacion EERR'!B251),0)</f>
        <v>0</v>
      </c>
      <c r="F251" s="428" t="e">
        <f>-IF(D251="S",SUMIFS('[226]BG 2023'!J:J,'[226]BG 2023'!K:K,'Clasificacion EERR'!B251),0)</f>
        <v>#VALUE!</v>
      </c>
      <c r="G251" s="429" t="e">
        <f t="shared" si="6"/>
        <v>#VALUE!</v>
      </c>
      <c r="H251" s="430"/>
    </row>
    <row r="252" spans="2:8">
      <c r="B252" s="426">
        <v>610407420010599</v>
      </c>
      <c r="C252" s="402" t="s">
        <v>1172</v>
      </c>
      <c r="D252" s="427" t="s">
        <v>1465</v>
      </c>
      <c r="E252" s="428">
        <f>-IF(D252="S",SUMIFS('BG 2024'!G:G,'BG 2024'!B:B,'Clasificacion EERR'!B252),0)</f>
        <v>10722453</v>
      </c>
      <c r="F252" s="428" t="e">
        <f>-IF(D252="S",SUMIFS('[226]BG 2023'!J:J,'[226]BG 2023'!K:K,'Clasificacion EERR'!B252),0)</f>
        <v>#VALUE!</v>
      </c>
      <c r="G252" s="429" t="e">
        <f t="shared" si="6"/>
        <v>#VALUE!</v>
      </c>
      <c r="H252" s="430" t="s">
        <v>75</v>
      </c>
    </row>
    <row r="253" spans="2:8" hidden="1">
      <c r="B253" s="426">
        <v>6104074200106</v>
      </c>
      <c r="C253" s="402" t="s">
        <v>1163</v>
      </c>
      <c r="D253" s="427" t="s">
        <v>1461</v>
      </c>
      <c r="E253" s="428">
        <f>-IF(D253="S",SUMIFS('BG 2024'!G:G,'BG 2024'!B:B,'Clasificacion EERR'!B253),0)</f>
        <v>0</v>
      </c>
      <c r="F253" s="428">
        <f>-IF(D253="S",SUMIFS('[226]BG 2023'!J:J,'[226]BG 2023'!K:K,'Clasificacion EERR'!B253),0)</f>
        <v>0</v>
      </c>
      <c r="G253" s="429">
        <f t="shared" si="6"/>
        <v>0</v>
      </c>
      <c r="H253" s="430"/>
    </row>
    <row r="254" spans="2:8" hidden="1">
      <c r="B254" s="426">
        <v>610407420010601</v>
      </c>
      <c r="C254" s="402" t="s">
        <v>2700</v>
      </c>
      <c r="D254" s="427" t="s">
        <v>1465</v>
      </c>
      <c r="E254" s="428">
        <f>-IF(D254="S",SUMIFS('BG 2024'!G:G,'BG 2024'!B:B,'Clasificacion EERR'!B254),0)</f>
        <v>0</v>
      </c>
      <c r="F254" s="428" t="e">
        <f>-IF(D254="S",SUMIFS('[226]BG 2023'!J:J,'[226]BG 2023'!K:K,'Clasificacion EERR'!B254),0)</f>
        <v>#VALUE!</v>
      </c>
      <c r="G254" s="429" t="e">
        <f t="shared" si="6"/>
        <v>#VALUE!</v>
      </c>
      <c r="H254" s="430"/>
    </row>
    <row r="255" spans="2:8" hidden="1">
      <c r="B255" s="426">
        <v>610407420010699</v>
      </c>
      <c r="C255" s="402" t="s">
        <v>2701</v>
      </c>
      <c r="D255" s="427" t="s">
        <v>1465</v>
      </c>
      <c r="E255" s="428">
        <f>-IF(D255="S",SUMIFS('BG 2024'!G:G,'BG 2024'!B:B,'Clasificacion EERR'!B255),0)</f>
        <v>0</v>
      </c>
      <c r="F255" s="428" t="e">
        <f>-IF(D255="S",SUMIFS('[226]BG 2023'!J:J,'[226]BG 2023'!K:K,'Clasificacion EERR'!B255),0)</f>
        <v>#VALUE!</v>
      </c>
      <c r="G255" s="429" t="e">
        <f t="shared" si="6"/>
        <v>#VALUE!</v>
      </c>
      <c r="H255" s="430"/>
    </row>
    <row r="256" spans="2:8" hidden="1">
      <c r="B256" s="426">
        <v>6104074200107</v>
      </c>
      <c r="C256" s="402" t="s">
        <v>1163</v>
      </c>
      <c r="D256" s="427" t="s">
        <v>1461</v>
      </c>
      <c r="E256" s="428">
        <f>-IF(D256="S",SUMIFS('BG 2024'!G:G,'BG 2024'!B:B,'Clasificacion EERR'!B256),0)</f>
        <v>0</v>
      </c>
      <c r="F256" s="428">
        <f>-IF(D256="S",SUMIFS('[226]BG 2023'!J:J,'[226]BG 2023'!K:K,'Clasificacion EERR'!B256),0)</f>
        <v>0</v>
      </c>
      <c r="G256" s="429">
        <f t="shared" si="6"/>
        <v>0</v>
      </c>
      <c r="H256" s="430"/>
    </row>
    <row r="257" spans="1:8" hidden="1">
      <c r="A257" s="419">
        <v>16</v>
      </c>
      <c r="B257" s="426">
        <v>610407420010701</v>
      </c>
      <c r="C257" s="402" t="s">
        <v>2702</v>
      </c>
      <c r="D257" s="427" t="s">
        <v>1465</v>
      </c>
      <c r="E257" s="428">
        <f>-IF(D257="S",SUMIFS('BG 2024'!G:G,'BG 2024'!B:B,'Clasificacion EERR'!B257),0)</f>
        <v>0</v>
      </c>
      <c r="F257" s="428" t="e">
        <f>-IF(D257="S",SUMIFS('[226]BG 2023'!J:J,'[226]BG 2023'!K:K,'Clasificacion EERR'!B257),0)</f>
        <v>#VALUE!</v>
      </c>
      <c r="G257" s="429" t="e">
        <f t="shared" si="6"/>
        <v>#VALUE!</v>
      </c>
      <c r="H257" s="430"/>
    </row>
    <row r="258" spans="1:8" hidden="1">
      <c r="A258" s="419">
        <v>16</v>
      </c>
      <c r="B258" s="426">
        <v>610407420010799</v>
      </c>
      <c r="C258" s="402" t="s">
        <v>2703</v>
      </c>
      <c r="D258" s="427" t="s">
        <v>1465</v>
      </c>
      <c r="E258" s="428">
        <f>-IF(D258="S",SUMIFS('BG 2024'!G:G,'BG 2024'!B:B,'Clasificacion EERR'!B258),0)</f>
        <v>0</v>
      </c>
      <c r="F258" s="428" t="e">
        <f>-IF(D258="S",SUMIFS('[226]BG 2023'!J:J,'[226]BG 2023'!K:K,'Clasificacion EERR'!B258),0)</f>
        <v>#VALUE!</v>
      </c>
      <c r="G258" s="429" t="e">
        <f t="shared" si="6"/>
        <v>#VALUE!</v>
      </c>
      <c r="H258" s="430"/>
    </row>
    <row r="259" spans="1:8" hidden="1">
      <c r="A259" s="419">
        <v>16</v>
      </c>
      <c r="B259" s="426">
        <v>61040742002</v>
      </c>
      <c r="C259" s="402" t="s">
        <v>2704</v>
      </c>
      <c r="D259" s="427" t="s">
        <v>1461</v>
      </c>
      <c r="E259" s="428">
        <f>-IF(D259="S",SUMIFS('BG 2024'!G:G,'BG 2024'!B:B,'Clasificacion EERR'!B259),0)</f>
        <v>0</v>
      </c>
      <c r="F259" s="428">
        <f>-IF(D259="S",SUMIFS('[226]BG 2023'!J:J,'[226]BG 2023'!K:K,'Clasificacion EERR'!B259),0)</f>
        <v>0</v>
      </c>
      <c r="G259" s="429">
        <f t="shared" si="6"/>
        <v>0</v>
      </c>
      <c r="H259" s="430"/>
    </row>
    <row r="260" spans="1:8" hidden="1">
      <c r="B260" s="426">
        <v>6104074200201</v>
      </c>
      <c r="C260" s="402" t="s">
        <v>2704</v>
      </c>
      <c r="D260" s="427" t="s">
        <v>1461</v>
      </c>
      <c r="E260" s="428">
        <f>-IF(D260="S",SUMIFS('BG 2024'!G:G,'BG 2024'!B:B,'Clasificacion EERR'!B260),0)</f>
        <v>0</v>
      </c>
      <c r="F260" s="428">
        <f>-IF(D260="S",SUMIFS('[226]BG 2023'!J:J,'[226]BG 2023'!K:K,'Clasificacion EERR'!B260),0)</f>
        <v>0</v>
      </c>
      <c r="G260" s="429">
        <f t="shared" si="6"/>
        <v>0</v>
      </c>
      <c r="H260" s="430"/>
    </row>
    <row r="261" spans="1:8" hidden="1">
      <c r="A261" s="419">
        <v>16</v>
      </c>
      <c r="B261" s="426">
        <v>610407420020101</v>
      </c>
      <c r="C261" s="402" t="s">
        <v>2705</v>
      </c>
      <c r="D261" s="427" t="s">
        <v>1465</v>
      </c>
      <c r="E261" s="428">
        <f>-IF(D261="S",SUMIFS('BG 2024'!G:G,'BG 2024'!B:B,'Clasificacion EERR'!B261),0)</f>
        <v>0</v>
      </c>
      <c r="F261" s="428" t="e">
        <f>-IF(D261="S",SUMIFS('[226]BG 2023'!J:J,'[226]BG 2023'!K:K,'Clasificacion EERR'!B261),0)</f>
        <v>#VALUE!</v>
      </c>
      <c r="G261" s="429" t="e">
        <f t="shared" si="6"/>
        <v>#VALUE!</v>
      </c>
      <c r="H261" s="430"/>
    </row>
    <row r="262" spans="1:8" hidden="1">
      <c r="A262" s="419">
        <v>16</v>
      </c>
      <c r="B262" s="426">
        <v>610407420020199</v>
      </c>
      <c r="C262" s="402" t="s">
        <v>2706</v>
      </c>
      <c r="D262" s="427" t="s">
        <v>1465</v>
      </c>
      <c r="E262" s="428">
        <f>-IF(D262="S",SUMIFS('BG 2024'!G:G,'BG 2024'!B:B,'Clasificacion EERR'!B262),0)</f>
        <v>0</v>
      </c>
      <c r="F262" s="428" t="e">
        <f>-IF(D262="S",SUMIFS('[226]BG 2023'!J:J,'[226]BG 2023'!K:K,'Clasificacion EERR'!B262),0)</f>
        <v>#VALUE!</v>
      </c>
      <c r="G262" s="429" t="e">
        <f t="shared" si="6"/>
        <v>#VALUE!</v>
      </c>
      <c r="H262" s="430"/>
    </row>
    <row r="263" spans="1:8" hidden="1">
      <c r="A263" s="419">
        <v>16</v>
      </c>
      <c r="B263" s="426">
        <v>61040742003</v>
      </c>
      <c r="C263" s="402" t="s">
        <v>1173</v>
      </c>
      <c r="D263" s="427" t="s">
        <v>1461</v>
      </c>
      <c r="E263" s="428">
        <f>-IF(D263="S",SUMIFS('BG 2024'!G:G,'BG 2024'!B:B,'Clasificacion EERR'!B263),0)</f>
        <v>0</v>
      </c>
      <c r="F263" s="428">
        <f>-IF(D263="S",SUMIFS('[226]BG 2023'!J:J,'[226]BG 2023'!K:K,'Clasificacion EERR'!B263),0)</f>
        <v>0</v>
      </c>
      <c r="G263" s="429">
        <f t="shared" si="6"/>
        <v>0</v>
      </c>
      <c r="H263" s="430"/>
    </row>
    <row r="264" spans="1:8" hidden="1">
      <c r="B264" s="426">
        <v>6104074200301</v>
      </c>
      <c r="C264" s="402" t="s">
        <v>1174</v>
      </c>
      <c r="D264" s="427" t="s">
        <v>1461</v>
      </c>
      <c r="E264" s="428">
        <f>-IF(D264="S",SUMIFS('BG 2024'!G:G,'BG 2024'!B:B,'Clasificacion EERR'!B264),0)</f>
        <v>0</v>
      </c>
      <c r="F264" s="428">
        <f>-IF(D264="S",SUMIFS('[226]BG 2023'!J:J,'[226]BG 2023'!K:K,'Clasificacion EERR'!B264),0)</f>
        <v>0</v>
      </c>
      <c r="G264" s="429">
        <f t="shared" si="6"/>
        <v>0</v>
      </c>
      <c r="H264" s="430"/>
    </row>
    <row r="265" spans="1:8">
      <c r="B265" s="426">
        <v>610407420030101</v>
      </c>
      <c r="C265" s="402" t="s">
        <v>1175</v>
      </c>
      <c r="D265" s="427" t="s">
        <v>1465</v>
      </c>
      <c r="E265" s="428">
        <f>-IF(D265="S",SUMIFS('BG 2024'!G:G,'BG 2024'!B:B,'Clasificacion EERR'!B265),0)</f>
        <v>9921558444</v>
      </c>
      <c r="F265" s="428" t="e">
        <f>-IF(D265="S",SUMIFS('[226]BG 2023'!J:J,'[226]BG 2023'!K:K,'Clasificacion EERR'!B265),0)</f>
        <v>#VALUE!</v>
      </c>
      <c r="G265" s="429" t="e">
        <f t="shared" si="6"/>
        <v>#VALUE!</v>
      </c>
      <c r="H265" s="430" t="s">
        <v>75</v>
      </c>
    </row>
    <row r="266" spans="1:8">
      <c r="B266" s="426">
        <v>610407420030199</v>
      </c>
      <c r="C266" s="402" t="s">
        <v>1176</v>
      </c>
      <c r="D266" s="427" t="s">
        <v>1465</v>
      </c>
      <c r="E266" s="428">
        <f>-IF(D266="S",SUMIFS('BG 2024'!G:G,'BG 2024'!B:B,'Clasificacion EERR'!B266),0)</f>
        <v>8938431264</v>
      </c>
      <c r="F266" s="428" t="e">
        <f>-IF(D266="S",SUMIFS('[226]BG 2023'!J:J,'[226]BG 2023'!K:K,'Clasificacion EERR'!B266),0)</f>
        <v>#VALUE!</v>
      </c>
      <c r="G266" s="429" t="e">
        <f t="shared" si="6"/>
        <v>#VALUE!</v>
      </c>
      <c r="H266" s="430" t="s">
        <v>75</v>
      </c>
    </row>
    <row r="267" spans="1:8" hidden="1">
      <c r="B267" s="426">
        <v>6104074200302</v>
      </c>
      <c r="C267" s="402" t="s">
        <v>1177</v>
      </c>
      <c r="D267" s="427" t="s">
        <v>1461</v>
      </c>
      <c r="E267" s="428">
        <f>-IF(D267="S",SUMIFS('BG 2024'!G:G,'BG 2024'!B:B,'Clasificacion EERR'!B267),0)</f>
        <v>0</v>
      </c>
      <c r="F267" s="428">
        <f>-IF(D267="S",SUMIFS('[226]BG 2023'!J:J,'[226]BG 2023'!K:K,'Clasificacion EERR'!B267),0)</f>
        <v>0</v>
      </c>
      <c r="G267" s="429">
        <f t="shared" si="6"/>
        <v>0</v>
      </c>
      <c r="H267" s="430"/>
    </row>
    <row r="268" spans="1:8">
      <c r="B268" s="426">
        <v>610407420030201</v>
      </c>
      <c r="C268" s="402" t="s">
        <v>1178</v>
      </c>
      <c r="D268" s="427" t="s">
        <v>1465</v>
      </c>
      <c r="E268" s="428">
        <f>-IF(D268="S",SUMIFS('BG 2024'!G:G,'BG 2024'!B:B,'Clasificacion EERR'!B268),0)</f>
        <v>331715108</v>
      </c>
      <c r="F268" s="428" t="e">
        <f>-IF(D268="S",SUMIFS('[226]BG 2023'!J:J,'[226]BG 2023'!K:K,'Clasificacion EERR'!B268),0)</f>
        <v>#VALUE!</v>
      </c>
      <c r="G268" s="429" t="e">
        <f t="shared" si="6"/>
        <v>#VALUE!</v>
      </c>
      <c r="H268" s="430" t="s">
        <v>75</v>
      </c>
    </row>
    <row r="269" spans="1:8">
      <c r="B269" s="426">
        <v>610407420030299</v>
      </c>
      <c r="C269" s="402" t="s">
        <v>1179</v>
      </c>
      <c r="D269" s="427" t="s">
        <v>1465</v>
      </c>
      <c r="E269" s="428">
        <f>-IF(D269="S",SUMIFS('BG 2024'!G:G,'BG 2024'!B:B,'Clasificacion EERR'!B269),0)</f>
        <v>173383462</v>
      </c>
      <c r="F269" s="428" t="e">
        <f>-IF(D269="S",SUMIFS('[226]BG 2023'!J:J,'[226]BG 2023'!K:K,'Clasificacion EERR'!B269),0)</f>
        <v>#VALUE!</v>
      </c>
      <c r="G269" s="429" t="e">
        <f t="shared" si="6"/>
        <v>#VALUE!</v>
      </c>
      <c r="H269" s="430" t="s">
        <v>75</v>
      </c>
    </row>
    <row r="270" spans="1:8" hidden="1">
      <c r="B270" s="426">
        <v>6104074200303</v>
      </c>
      <c r="C270" s="402" t="s">
        <v>1180</v>
      </c>
      <c r="D270" s="427" t="s">
        <v>1461</v>
      </c>
      <c r="E270" s="428">
        <f>-IF(D270="S",SUMIFS('BG 2024'!G:G,'BG 2024'!B:B,'Clasificacion EERR'!B270),0)</f>
        <v>0</v>
      </c>
      <c r="F270" s="428">
        <f>-IF(D270="S",SUMIFS('[226]BG 2023'!J:J,'[226]BG 2023'!K:K,'Clasificacion EERR'!B270),0)</f>
        <v>0</v>
      </c>
      <c r="G270" s="429">
        <f t="shared" si="6"/>
        <v>0</v>
      </c>
      <c r="H270" s="430"/>
    </row>
    <row r="271" spans="1:8">
      <c r="B271" s="426">
        <v>610407420030301</v>
      </c>
      <c r="C271" s="402" t="s">
        <v>1181</v>
      </c>
      <c r="D271" s="427" t="s">
        <v>1465</v>
      </c>
      <c r="E271" s="428">
        <f>-IF(D271="S",SUMIFS('BG 2024'!G:G,'BG 2024'!B:B,'Clasificacion EERR'!B271),0)</f>
        <v>45921479</v>
      </c>
      <c r="F271" s="428" t="e">
        <f>-IF(D271="S",SUMIFS('[226]BG 2023'!J:J,'[226]BG 2023'!K:K,'Clasificacion EERR'!B271),0)</f>
        <v>#VALUE!</v>
      </c>
      <c r="G271" s="429" t="e">
        <f t="shared" si="6"/>
        <v>#VALUE!</v>
      </c>
      <c r="H271" s="430" t="s">
        <v>75</v>
      </c>
    </row>
    <row r="272" spans="1:8">
      <c r="B272" s="426">
        <v>610407420030399</v>
      </c>
      <c r="C272" s="402" t="s">
        <v>1182</v>
      </c>
      <c r="D272" s="427" t="s">
        <v>1465</v>
      </c>
      <c r="E272" s="428">
        <f>-IF(D272="S",SUMIFS('BG 2024'!G:G,'BG 2024'!B:B,'Clasificacion EERR'!B272),0)</f>
        <v>554573295</v>
      </c>
      <c r="F272" s="428" t="e">
        <f>-IF(D272="S",SUMIFS('[226]BG 2023'!J:J,'[226]BG 2023'!K:K,'Clasificacion EERR'!B272),0)</f>
        <v>#VALUE!</v>
      </c>
      <c r="G272" s="429" t="e">
        <f t="shared" si="6"/>
        <v>#VALUE!</v>
      </c>
      <c r="H272" s="430" t="s">
        <v>75</v>
      </c>
    </row>
    <row r="273" spans="1:8" hidden="1">
      <c r="B273" s="426">
        <v>6104074200304</v>
      </c>
      <c r="C273" s="402" t="s">
        <v>1183</v>
      </c>
      <c r="D273" s="427" t="s">
        <v>1461</v>
      </c>
      <c r="E273" s="428">
        <f>-IF(D273="S",SUMIFS('BG 2024'!G:G,'BG 2024'!B:B,'Clasificacion EERR'!B273),0)</f>
        <v>0</v>
      </c>
      <c r="F273" s="428">
        <f>-IF(D273="S",SUMIFS('[226]BG 2023'!J:J,'[226]BG 2023'!K:K,'Clasificacion EERR'!B273),0)</f>
        <v>0</v>
      </c>
      <c r="G273" s="429">
        <f t="shared" si="6"/>
        <v>0</v>
      </c>
      <c r="H273" s="430"/>
    </row>
    <row r="274" spans="1:8">
      <c r="B274" s="426">
        <v>610407420030401</v>
      </c>
      <c r="C274" s="402" t="s">
        <v>1184</v>
      </c>
      <c r="D274" s="427" t="s">
        <v>1465</v>
      </c>
      <c r="E274" s="428">
        <f>-IF(D274="S",SUMIFS('BG 2024'!G:G,'BG 2024'!B:B,'Clasificacion EERR'!B274),0)</f>
        <v>338162593</v>
      </c>
      <c r="F274" s="428" t="e">
        <f>-IF(D274="S",SUMIFS('[226]BG 2023'!J:J,'[226]BG 2023'!K:K,'Clasificacion EERR'!B274),0)</f>
        <v>#VALUE!</v>
      </c>
      <c r="G274" s="429" t="e">
        <f t="shared" si="6"/>
        <v>#VALUE!</v>
      </c>
      <c r="H274" s="430" t="s">
        <v>75</v>
      </c>
    </row>
    <row r="275" spans="1:8">
      <c r="B275" s="426">
        <v>610407420030499</v>
      </c>
      <c r="C275" s="402" t="s">
        <v>1185</v>
      </c>
      <c r="D275" s="427" t="s">
        <v>1465</v>
      </c>
      <c r="E275" s="428">
        <f>-IF(D275="S",SUMIFS('BG 2024'!G:G,'BG 2024'!B:B,'Clasificacion EERR'!B275),0)</f>
        <v>825451178</v>
      </c>
      <c r="F275" s="428" t="e">
        <f>-IF(D275="S",SUMIFS('[226]BG 2023'!J:J,'[226]BG 2023'!K:K,'Clasificacion EERR'!B275),0)</f>
        <v>#VALUE!</v>
      </c>
      <c r="G275" s="429" t="e">
        <f t="shared" si="6"/>
        <v>#VALUE!</v>
      </c>
      <c r="H275" s="430" t="s">
        <v>75</v>
      </c>
    </row>
    <row r="276" spans="1:8" hidden="1">
      <c r="B276" s="426">
        <v>6104074200305</v>
      </c>
      <c r="C276" s="402" t="s">
        <v>1186</v>
      </c>
      <c r="D276" s="427" t="s">
        <v>1461</v>
      </c>
      <c r="E276" s="428">
        <f>-IF(D276="S",SUMIFS('BG 2024'!G:G,'BG 2024'!B:B,'Clasificacion EERR'!B276),0)</f>
        <v>0</v>
      </c>
      <c r="F276" s="428">
        <f>-IF(D276="S",SUMIFS('[226]BG 2023'!J:J,'[226]BG 2023'!K:K,'Clasificacion EERR'!B276),0)</f>
        <v>0</v>
      </c>
      <c r="G276" s="429">
        <f t="shared" si="6"/>
        <v>0</v>
      </c>
      <c r="H276" s="430"/>
    </row>
    <row r="277" spans="1:8" hidden="1">
      <c r="B277" s="426">
        <v>610407420030501</v>
      </c>
      <c r="C277" s="402" t="s">
        <v>2707</v>
      </c>
      <c r="D277" s="427" t="s">
        <v>1465</v>
      </c>
      <c r="E277" s="428">
        <f>-IF(D277="S",SUMIFS('BG 2024'!G:G,'BG 2024'!B:B,'Clasificacion EERR'!B277),0)</f>
        <v>0</v>
      </c>
      <c r="F277" s="428" t="e">
        <f>-IF(D277="S",SUMIFS('[226]BG 2023'!J:J,'[226]BG 2023'!K:K,'Clasificacion EERR'!B277),0)</f>
        <v>#VALUE!</v>
      </c>
      <c r="G277" s="429" t="e">
        <f t="shared" si="6"/>
        <v>#VALUE!</v>
      </c>
      <c r="H277" s="430"/>
    </row>
    <row r="278" spans="1:8">
      <c r="B278" s="426">
        <v>610407420030599</v>
      </c>
      <c r="C278" s="402" t="s">
        <v>1187</v>
      </c>
      <c r="D278" s="427" t="s">
        <v>1465</v>
      </c>
      <c r="E278" s="428">
        <f>-IF(D278="S",SUMIFS('BG 2024'!G:G,'BG 2024'!B:B,'Clasificacion EERR'!B278),0)</f>
        <v>71530075</v>
      </c>
      <c r="F278" s="428" t="e">
        <f>-IF(D278="S",SUMIFS('[226]BG 2023'!J:J,'[226]BG 2023'!K:K,'Clasificacion EERR'!B278),0)</f>
        <v>#VALUE!</v>
      </c>
      <c r="G278" s="429" t="e">
        <f t="shared" si="6"/>
        <v>#VALUE!</v>
      </c>
      <c r="H278" s="430" t="s">
        <v>75</v>
      </c>
    </row>
    <row r="279" spans="1:8" hidden="1">
      <c r="B279" s="426">
        <v>6104074200306</v>
      </c>
      <c r="C279" s="402" t="s">
        <v>2708</v>
      </c>
      <c r="D279" s="427" t="s">
        <v>1461</v>
      </c>
      <c r="E279" s="428">
        <f>-IF(D279="S",SUMIFS('BG 2024'!G:G,'BG 2024'!B:B,'Clasificacion EERR'!B279),0)</f>
        <v>0</v>
      </c>
      <c r="F279" s="428">
        <f>-IF(D279="S",SUMIFS('[226]BG 2023'!J:J,'[226]BG 2023'!K:K,'Clasificacion EERR'!B279),0)</f>
        <v>0</v>
      </c>
      <c r="G279" s="429">
        <f t="shared" si="6"/>
        <v>0</v>
      </c>
      <c r="H279" s="430"/>
    </row>
    <row r="280" spans="1:8" hidden="1">
      <c r="B280" s="426">
        <v>610407420030601</v>
      </c>
      <c r="C280" s="402" t="s">
        <v>2709</v>
      </c>
      <c r="D280" s="427" t="s">
        <v>1465</v>
      </c>
      <c r="E280" s="428">
        <f>-IF(D280="S",SUMIFS('BG 2024'!G:G,'BG 2024'!B:B,'Clasificacion EERR'!B280),0)</f>
        <v>0</v>
      </c>
      <c r="F280" s="428" t="e">
        <f>-IF(D280="S",SUMIFS('[226]BG 2023'!J:J,'[226]BG 2023'!K:K,'Clasificacion EERR'!B280),0)</f>
        <v>#VALUE!</v>
      </c>
      <c r="G280" s="429" t="e">
        <f t="shared" si="6"/>
        <v>#VALUE!</v>
      </c>
      <c r="H280" s="430"/>
    </row>
    <row r="281" spans="1:8" hidden="1">
      <c r="B281" s="426">
        <v>610407420030699</v>
      </c>
      <c r="C281" s="402" t="s">
        <v>2710</v>
      </c>
      <c r="D281" s="427" t="s">
        <v>1465</v>
      </c>
      <c r="E281" s="428">
        <f>-IF(D281="S",SUMIFS('BG 2024'!G:G,'BG 2024'!B:B,'Clasificacion EERR'!B281),0)</f>
        <v>0</v>
      </c>
      <c r="F281" s="428" t="e">
        <f>-IF(D281="S",SUMIFS('[226]BG 2023'!J:J,'[226]BG 2023'!K:K,'Clasificacion EERR'!B281),0)</f>
        <v>#VALUE!</v>
      </c>
      <c r="G281" s="429" t="e">
        <f t="shared" si="6"/>
        <v>#VALUE!</v>
      </c>
      <c r="H281" s="430"/>
    </row>
    <row r="282" spans="1:8" hidden="1">
      <c r="B282" s="426">
        <v>6104074200307</v>
      </c>
      <c r="C282" s="402" t="s">
        <v>2711</v>
      </c>
      <c r="D282" s="427" t="s">
        <v>1461</v>
      </c>
      <c r="E282" s="428">
        <f>-IF(D282="S",SUMIFS('BG 2024'!G:G,'BG 2024'!B:B,'Clasificacion EERR'!B282),0)</f>
        <v>0</v>
      </c>
      <c r="F282" s="428">
        <f>-IF(D282="S",SUMIFS('[226]BG 2023'!J:J,'[226]BG 2023'!K:K,'Clasificacion EERR'!B282),0)</f>
        <v>0</v>
      </c>
      <c r="G282" s="429">
        <f t="shared" si="6"/>
        <v>0</v>
      </c>
      <c r="H282" s="430"/>
    </row>
    <row r="283" spans="1:8" hidden="1">
      <c r="B283" s="426">
        <v>610407420030701</v>
      </c>
      <c r="C283" s="402" t="s">
        <v>2712</v>
      </c>
      <c r="D283" s="427" t="s">
        <v>1465</v>
      </c>
      <c r="E283" s="428">
        <f>-IF(D283="S",SUMIFS('BG 2024'!G:G,'BG 2024'!B:B,'Clasificacion EERR'!B283),0)</f>
        <v>0</v>
      </c>
      <c r="F283" s="428" t="e">
        <f>-IF(D283="S",SUMIFS('[226]BG 2023'!J:J,'[226]BG 2023'!K:K,'Clasificacion EERR'!B283),0)</f>
        <v>#VALUE!</v>
      </c>
      <c r="G283" s="429" t="e">
        <f t="shared" si="6"/>
        <v>#VALUE!</v>
      </c>
      <c r="H283" s="430"/>
    </row>
    <row r="284" spans="1:8" hidden="1">
      <c r="B284" s="426">
        <v>610407420030799</v>
      </c>
      <c r="C284" s="402" t="s">
        <v>2713</v>
      </c>
      <c r="D284" s="427" t="s">
        <v>1465</v>
      </c>
      <c r="E284" s="428">
        <f>-IF(D284="S",SUMIFS('BG 2024'!G:G,'BG 2024'!B:B,'Clasificacion EERR'!B284),0)</f>
        <v>0</v>
      </c>
      <c r="F284" s="428" t="e">
        <f>-IF(D284="S",SUMIFS('[226]BG 2023'!J:J,'[226]BG 2023'!K:K,'Clasificacion EERR'!B284),0)</f>
        <v>#VALUE!</v>
      </c>
      <c r="G284" s="429" t="e">
        <f t="shared" si="6"/>
        <v>#VALUE!</v>
      </c>
      <c r="H284" s="430"/>
    </row>
    <row r="285" spans="1:8" hidden="1">
      <c r="B285" s="426">
        <v>6104074200308</v>
      </c>
      <c r="C285" s="402" t="s">
        <v>1188</v>
      </c>
      <c r="D285" s="427" t="s">
        <v>1461</v>
      </c>
      <c r="E285" s="428">
        <f>-IF(D285="S",SUMIFS('BG 2024'!G:G,'BG 2024'!B:B,'Clasificacion EERR'!B285),0)</f>
        <v>0</v>
      </c>
      <c r="F285" s="428">
        <f>-IF(D285="S",SUMIFS('[226]BG 2023'!J:J,'[226]BG 2023'!K:K,'Clasificacion EERR'!B285),0)</f>
        <v>0</v>
      </c>
      <c r="G285" s="429">
        <f t="shared" si="6"/>
        <v>0</v>
      </c>
      <c r="H285" s="430"/>
    </row>
    <row r="286" spans="1:8" hidden="1">
      <c r="B286" s="426">
        <v>610407420030801</v>
      </c>
      <c r="C286" s="402" t="s">
        <v>2714</v>
      </c>
      <c r="D286" s="427" t="s">
        <v>1465</v>
      </c>
      <c r="E286" s="428">
        <f>-IF(D286="S",SUMIFS('BG 2024'!G:G,'BG 2024'!B:B,'Clasificacion EERR'!B286),0)</f>
        <v>0</v>
      </c>
      <c r="F286" s="428" t="e">
        <f>-IF(D286="S",SUMIFS('[226]BG 2023'!J:J,'[226]BG 2023'!K:K,'Clasificacion EERR'!B286),0)</f>
        <v>#VALUE!</v>
      </c>
      <c r="G286" s="429" t="e">
        <f t="shared" si="6"/>
        <v>#VALUE!</v>
      </c>
      <c r="H286" s="430"/>
    </row>
    <row r="287" spans="1:8">
      <c r="B287" s="426">
        <v>610407420030899</v>
      </c>
      <c r="C287" s="402" t="s">
        <v>1189</v>
      </c>
      <c r="D287" s="427" t="s">
        <v>1465</v>
      </c>
      <c r="E287" s="428">
        <f>-IF(D287="S",SUMIFS('BG 2024'!G:G,'BG 2024'!B:B,'Clasificacion EERR'!B287),0)</f>
        <v>10331506</v>
      </c>
      <c r="F287" s="428" t="e">
        <f>-IF(D287="S",SUMIFS('[226]BG 2023'!J:J,'[226]BG 2023'!K:K,'Clasificacion EERR'!B287),0)</f>
        <v>#VALUE!</v>
      </c>
      <c r="G287" s="429" t="e">
        <f t="shared" si="6"/>
        <v>#VALUE!</v>
      </c>
      <c r="H287" s="430" t="s">
        <v>75</v>
      </c>
    </row>
    <row r="288" spans="1:8" hidden="1">
      <c r="A288" s="419">
        <v>16</v>
      </c>
      <c r="B288" s="426">
        <v>61040742004</v>
      </c>
      <c r="C288" s="402" t="s">
        <v>2715</v>
      </c>
      <c r="D288" s="427" t="s">
        <v>1461</v>
      </c>
      <c r="E288" s="428">
        <f>-IF(D288="S",SUMIFS('BG 2024'!G:G,'BG 2024'!B:B,'Clasificacion EERR'!B288),0)</f>
        <v>0</v>
      </c>
      <c r="F288" s="428">
        <f>-IF(D288="S",SUMIFS('[226]BG 2023'!J:J,'[226]BG 2023'!K:K,'Clasificacion EERR'!B288),0)</f>
        <v>0</v>
      </c>
      <c r="G288" s="429">
        <f t="shared" si="6"/>
        <v>0</v>
      </c>
      <c r="H288" s="430"/>
    </row>
    <row r="289" spans="1:8" hidden="1">
      <c r="A289" s="419">
        <v>16</v>
      </c>
      <c r="B289" s="426">
        <v>6104074200401</v>
      </c>
      <c r="C289" s="402" t="s">
        <v>2715</v>
      </c>
      <c r="D289" s="427" t="s">
        <v>1461</v>
      </c>
      <c r="E289" s="428">
        <f>-IF(D289="S",SUMIFS('BG 2024'!G:G,'BG 2024'!B:B,'Clasificacion EERR'!B289),0)</f>
        <v>0</v>
      </c>
      <c r="F289" s="428">
        <f>-IF(D289="S",SUMIFS('[226]BG 2023'!J:J,'[226]BG 2023'!K:K,'Clasificacion EERR'!B289),0)</f>
        <v>0</v>
      </c>
      <c r="G289" s="429">
        <f t="shared" si="6"/>
        <v>0</v>
      </c>
      <c r="H289" s="430"/>
    </row>
    <row r="290" spans="1:8" hidden="1">
      <c r="A290" s="419">
        <v>16</v>
      </c>
      <c r="B290" s="426">
        <v>610407420040101</v>
      </c>
      <c r="C290" s="402" t="s">
        <v>2716</v>
      </c>
      <c r="D290" s="427" t="s">
        <v>1465</v>
      </c>
      <c r="E290" s="428">
        <f>-IF(D290="S",SUMIFS('BG 2024'!G:G,'BG 2024'!B:B,'Clasificacion EERR'!B290),0)</f>
        <v>0</v>
      </c>
      <c r="F290" s="428" t="e">
        <f>-IF(D290="S",SUMIFS('[226]BG 2023'!J:J,'[226]BG 2023'!K:K,'Clasificacion EERR'!B290),0)</f>
        <v>#VALUE!</v>
      </c>
      <c r="G290" s="429" t="e">
        <f t="shared" si="6"/>
        <v>#VALUE!</v>
      </c>
      <c r="H290" s="430"/>
    </row>
    <row r="291" spans="1:8" hidden="1">
      <c r="A291" s="419">
        <v>16</v>
      </c>
      <c r="B291" s="426">
        <v>610407420040199</v>
      </c>
      <c r="C291" s="402" t="s">
        <v>2717</v>
      </c>
      <c r="D291" s="427" t="s">
        <v>1465</v>
      </c>
      <c r="E291" s="428">
        <f>-IF(D291="S",SUMIFS('BG 2024'!G:G,'BG 2024'!B:B,'Clasificacion EERR'!B291),0)</f>
        <v>0</v>
      </c>
      <c r="F291" s="428" t="e">
        <f>-IF(D291="S",SUMIFS('[226]BG 2023'!J:J,'[226]BG 2023'!K:K,'Clasificacion EERR'!B291),0)</f>
        <v>#VALUE!</v>
      </c>
      <c r="G291" s="429" t="e">
        <f t="shared" si="6"/>
        <v>#VALUE!</v>
      </c>
      <c r="H291" s="430"/>
    </row>
    <row r="292" spans="1:8" hidden="1">
      <c r="A292" s="419">
        <v>16</v>
      </c>
      <c r="B292" s="426">
        <v>61040742005</v>
      </c>
      <c r="C292" s="402" t="s">
        <v>2718</v>
      </c>
      <c r="D292" s="427" t="s">
        <v>1461</v>
      </c>
      <c r="E292" s="428">
        <f>-IF(D292="S",SUMIFS('BG 2024'!G:G,'BG 2024'!B:B,'Clasificacion EERR'!B292),0)</f>
        <v>0</v>
      </c>
      <c r="F292" s="428">
        <f>-IF(D292="S",SUMIFS('[226]BG 2023'!J:J,'[226]BG 2023'!K:K,'Clasificacion EERR'!B292),0)</f>
        <v>0</v>
      </c>
      <c r="G292" s="429">
        <f t="shared" si="6"/>
        <v>0</v>
      </c>
      <c r="H292" s="430"/>
    </row>
    <row r="293" spans="1:8" hidden="1">
      <c r="A293" s="419">
        <v>16</v>
      </c>
      <c r="B293" s="426">
        <v>6104074200501</v>
      </c>
      <c r="C293" s="402" t="s">
        <v>2718</v>
      </c>
      <c r="D293" s="427" t="s">
        <v>1461</v>
      </c>
      <c r="E293" s="428">
        <f>-IF(D293="S",SUMIFS('BG 2024'!G:G,'BG 2024'!B:B,'Clasificacion EERR'!B293),0)</f>
        <v>0</v>
      </c>
      <c r="F293" s="428">
        <f>-IF(D293="S",SUMIFS('[226]BG 2023'!J:J,'[226]BG 2023'!K:K,'Clasificacion EERR'!B293),0)</f>
        <v>0</v>
      </c>
      <c r="G293" s="429">
        <f t="shared" si="6"/>
        <v>0</v>
      </c>
      <c r="H293" s="430"/>
    </row>
    <row r="294" spans="1:8" hidden="1">
      <c r="A294" s="419">
        <v>16</v>
      </c>
      <c r="B294" s="426">
        <v>610407420050101</v>
      </c>
      <c r="C294" s="402" t="s">
        <v>2719</v>
      </c>
      <c r="D294" s="427" t="s">
        <v>1465</v>
      </c>
      <c r="E294" s="428">
        <f>-IF(D294="S",SUMIFS('BG 2024'!G:G,'BG 2024'!B:B,'Clasificacion EERR'!B294),0)</f>
        <v>0</v>
      </c>
      <c r="F294" s="428" t="e">
        <f>-IF(D294="S",SUMIFS('[226]BG 2023'!J:J,'[226]BG 2023'!K:K,'Clasificacion EERR'!B294),0)</f>
        <v>#VALUE!</v>
      </c>
      <c r="G294" s="429" t="e">
        <f t="shared" si="6"/>
        <v>#VALUE!</v>
      </c>
      <c r="H294" s="430"/>
    </row>
    <row r="295" spans="1:8" hidden="1">
      <c r="B295" s="426">
        <v>610407420050199</v>
      </c>
      <c r="C295" s="402" t="s">
        <v>2720</v>
      </c>
      <c r="D295" s="427" t="s">
        <v>1465</v>
      </c>
      <c r="E295" s="428">
        <f>-IF(D295="S",SUMIFS('BG 2024'!G:G,'BG 2024'!B:B,'Clasificacion EERR'!B295),0)</f>
        <v>0</v>
      </c>
      <c r="F295" s="428" t="e">
        <f>-IF(D295="S",SUMIFS('[226]BG 2023'!J:J,'[226]BG 2023'!K:K,'Clasificacion EERR'!B295),0)</f>
        <v>#VALUE!</v>
      </c>
      <c r="G295" s="429" t="e">
        <f t="shared" si="6"/>
        <v>#VALUE!</v>
      </c>
      <c r="H295" s="430"/>
    </row>
    <row r="296" spans="1:8" hidden="1">
      <c r="B296" s="426">
        <v>61040744</v>
      </c>
      <c r="C296" s="402" t="s">
        <v>1190</v>
      </c>
      <c r="D296" s="427" t="s">
        <v>1461</v>
      </c>
      <c r="E296" s="428">
        <f>-IF(D296="S",SUMIFS('BG 2024'!G:G,'BG 2024'!B:B,'Clasificacion EERR'!B296),0)</f>
        <v>0</v>
      </c>
      <c r="F296" s="428">
        <f>-IF(D296="S",SUMIFS('[226]BG 2023'!J:J,'[226]BG 2023'!K:K,'Clasificacion EERR'!B296),0)</f>
        <v>0</v>
      </c>
      <c r="G296" s="429">
        <f t="shared" si="6"/>
        <v>0</v>
      </c>
      <c r="H296" s="430"/>
    </row>
    <row r="297" spans="1:8" hidden="1">
      <c r="A297" s="419">
        <v>16</v>
      </c>
      <c r="B297" s="426">
        <v>61040744001</v>
      </c>
      <c r="C297" s="402" t="s">
        <v>1191</v>
      </c>
      <c r="D297" s="427" t="s">
        <v>1461</v>
      </c>
      <c r="E297" s="428">
        <f>-IF(D297="S",SUMIFS('BG 2024'!G:G,'BG 2024'!B:B,'Clasificacion EERR'!B297),0)</f>
        <v>0</v>
      </c>
      <c r="F297" s="428">
        <f>-IF(D297="S",SUMIFS('[226]BG 2023'!J:J,'[226]BG 2023'!K:K,'Clasificacion EERR'!B297),0)</f>
        <v>0</v>
      </c>
      <c r="G297" s="429">
        <f t="shared" si="6"/>
        <v>0</v>
      </c>
      <c r="H297" s="430"/>
    </row>
    <row r="298" spans="1:8" hidden="1">
      <c r="A298" s="419">
        <v>16</v>
      </c>
      <c r="B298" s="426">
        <v>6104074400101</v>
      </c>
      <c r="C298" s="402" t="s">
        <v>1191</v>
      </c>
      <c r="D298" s="427" t="s">
        <v>1461</v>
      </c>
      <c r="E298" s="428">
        <f>-IF(D298="S",SUMIFS('BG 2024'!G:G,'BG 2024'!B:B,'Clasificacion EERR'!B298),0)</f>
        <v>0</v>
      </c>
      <c r="F298" s="428">
        <f>-IF(D298="S",SUMIFS('[226]BG 2023'!J:J,'[226]BG 2023'!K:K,'Clasificacion EERR'!B298),0)</f>
        <v>0</v>
      </c>
      <c r="G298" s="429">
        <f t="shared" si="6"/>
        <v>0</v>
      </c>
      <c r="H298" s="430"/>
    </row>
    <row r="299" spans="1:8">
      <c r="B299" s="426">
        <v>610407440010101</v>
      </c>
      <c r="C299" s="402" t="s">
        <v>1192</v>
      </c>
      <c r="D299" s="427" t="s">
        <v>1465</v>
      </c>
      <c r="E299" s="428">
        <f>-IF(D299="S",SUMIFS('BG 2024'!G:G,'BG 2024'!B:B,'Clasificacion EERR'!B299),0)</f>
        <v>100718</v>
      </c>
      <c r="F299" s="428" t="e">
        <f>-IF(D299="S",SUMIFS('[226]BG 2023'!J:J,'[226]BG 2023'!K:K,'Clasificacion EERR'!B299),0)</f>
        <v>#VALUE!</v>
      </c>
      <c r="G299" s="429" t="e">
        <f t="shared" si="6"/>
        <v>#VALUE!</v>
      </c>
      <c r="H299" s="430" t="s">
        <v>75</v>
      </c>
    </row>
    <row r="300" spans="1:8">
      <c r="B300" s="426">
        <v>610407440010199</v>
      </c>
      <c r="C300" s="402" t="s">
        <v>1193</v>
      </c>
      <c r="D300" s="427" t="s">
        <v>1465</v>
      </c>
      <c r="E300" s="428">
        <f>-IF(D300="S",SUMIFS('BG 2024'!G:G,'BG 2024'!B:B,'Clasificacion EERR'!B300),0)</f>
        <v>21799343</v>
      </c>
      <c r="F300" s="428" t="e">
        <f>-IF(D300="S",SUMIFS('[226]BG 2023'!J:J,'[226]BG 2023'!K:K,'Clasificacion EERR'!B300),0)</f>
        <v>#VALUE!</v>
      </c>
      <c r="G300" s="429" t="e">
        <f t="shared" si="6"/>
        <v>#VALUE!</v>
      </c>
      <c r="H300" s="430" t="s">
        <v>75</v>
      </c>
    </row>
    <row r="301" spans="1:8" hidden="1">
      <c r="A301" s="419">
        <v>16</v>
      </c>
      <c r="B301" s="426">
        <v>61040744002</v>
      </c>
      <c r="C301" s="402" t="s">
        <v>2721</v>
      </c>
      <c r="D301" s="427" t="s">
        <v>1461</v>
      </c>
      <c r="E301" s="428">
        <f>-IF(D301="S",SUMIFS('BG 2024'!G:G,'BG 2024'!B:B,'Clasificacion EERR'!B301),0)</f>
        <v>0</v>
      </c>
      <c r="F301" s="428">
        <f>-IF(D301="S",SUMIFS('[226]BG 2023'!J:J,'[226]BG 2023'!K:K,'Clasificacion EERR'!B301),0)</f>
        <v>0</v>
      </c>
      <c r="G301" s="429">
        <f t="shared" si="6"/>
        <v>0</v>
      </c>
      <c r="H301" s="430"/>
    </row>
    <row r="302" spans="1:8" hidden="1">
      <c r="A302" s="419">
        <v>16</v>
      </c>
      <c r="B302" s="426">
        <v>6104074400201</v>
      </c>
      <c r="C302" s="402" t="s">
        <v>2721</v>
      </c>
      <c r="D302" s="427" t="s">
        <v>1461</v>
      </c>
      <c r="E302" s="428">
        <f>-IF(D302="S",SUMIFS('BG 2024'!G:G,'BG 2024'!B:B,'Clasificacion EERR'!B302),0)</f>
        <v>0</v>
      </c>
      <c r="F302" s="428">
        <f>-IF(D302="S",SUMIFS('[226]BG 2023'!J:J,'[226]BG 2023'!K:K,'Clasificacion EERR'!B302),0)</f>
        <v>0</v>
      </c>
      <c r="G302" s="429">
        <f t="shared" si="6"/>
        <v>0</v>
      </c>
      <c r="H302" s="430"/>
    </row>
    <row r="303" spans="1:8" hidden="1">
      <c r="A303" s="419">
        <v>16</v>
      </c>
      <c r="B303" s="426">
        <v>610407440020101</v>
      </c>
      <c r="C303" s="402" t="s">
        <v>2722</v>
      </c>
      <c r="D303" s="427" t="s">
        <v>1465</v>
      </c>
      <c r="E303" s="428">
        <f>-IF(D303="S",SUMIFS('BG 2024'!G:G,'BG 2024'!B:B,'Clasificacion EERR'!B303),0)</f>
        <v>0</v>
      </c>
      <c r="F303" s="428" t="e">
        <f>-IF(D303="S",SUMIFS('[226]BG 2023'!J:J,'[226]BG 2023'!K:K,'Clasificacion EERR'!B303),0)</f>
        <v>#VALUE!</v>
      </c>
      <c r="G303" s="429" t="e">
        <f t="shared" si="6"/>
        <v>#VALUE!</v>
      </c>
      <c r="H303" s="430"/>
    </row>
    <row r="304" spans="1:8" hidden="1">
      <c r="A304" s="419">
        <v>16</v>
      </c>
      <c r="B304" s="426">
        <v>610407440020199</v>
      </c>
      <c r="C304" s="402" t="s">
        <v>2723</v>
      </c>
      <c r="D304" s="427" t="s">
        <v>1465</v>
      </c>
      <c r="E304" s="428">
        <f>-IF(D304="S",SUMIFS('BG 2024'!G:G,'BG 2024'!B:B,'Clasificacion EERR'!B304),0)</f>
        <v>0</v>
      </c>
      <c r="F304" s="428" t="e">
        <f>-IF(D304="S",SUMIFS('[226]BG 2023'!J:J,'[226]BG 2023'!K:K,'Clasificacion EERR'!B304),0)</f>
        <v>#VALUE!</v>
      </c>
      <c r="G304" s="429" t="e">
        <f t="shared" si="6"/>
        <v>#VALUE!</v>
      </c>
      <c r="H304" s="430"/>
    </row>
    <row r="305" spans="1:9" hidden="1">
      <c r="A305" s="419">
        <v>16</v>
      </c>
      <c r="B305" s="426">
        <v>61040744003</v>
      </c>
      <c r="C305" s="402" t="s">
        <v>1194</v>
      </c>
      <c r="D305" s="427" t="s">
        <v>1461</v>
      </c>
      <c r="E305" s="428">
        <f>-IF(D305="S",SUMIFS('BG 2024'!G:G,'BG 2024'!B:B,'Clasificacion EERR'!B305),0)</f>
        <v>0</v>
      </c>
      <c r="F305" s="428">
        <f>-IF(D305="S",SUMIFS('[226]BG 2023'!J:J,'[226]BG 2023'!K:K,'Clasificacion EERR'!B305),0)</f>
        <v>0</v>
      </c>
      <c r="G305" s="429">
        <f t="shared" si="6"/>
        <v>0</v>
      </c>
      <c r="H305" s="430"/>
    </row>
    <row r="306" spans="1:9" hidden="1">
      <c r="B306" s="426">
        <v>6104074400301</v>
      </c>
      <c r="C306" s="402" t="s">
        <v>1194</v>
      </c>
      <c r="D306" s="427" t="s">
        <v>1461</v>
      </c>
      <c r="E306" s="428">
        <f>-IF(D306="S",SUMIFS('BG 2024'!G:G,'BG 2024'!B:B,'Clasificacion EERR'!B306),0)</f>
        <v>0</v>
      </c>
      <c r="F306" s="428">
        <f>-IF(D306="S",SUMIFS('[226]BG 2023'!J:J,'[226]BG 2023'!K:K,'Clasificacion EERR'!B306),0)</f>
        <v>0</v>
      </c>
      <c r="G306" s="429">
        <f t="shared" si="6"/>
        <v>0</v>
      </c>
      <c r="H306" s="430"/>
    </row>
    <row r="307" spans="1:9" hidden="1">
      <c r="B307" s="426">
        <v>610407440030101</v>
      </c>
      <c r="C307" s="402" t="s">
        <v>2724</v>
      </c>
      <c r="D307" s="427" t="s">
        <v>1465</v>
      </c>
      <c r="E307" s="428">
        <f>-IF(D307="S",SUMIFS('BG 2024'!G:G,'BG 2024'!B:B,'Clasificacion EERR'!B307),0)</f>
        <v>0</v>
      </c>
      <c r="F307" s="428" t="e">
        <f>-IF(D307="S",SUMIFS('[226]BG 2023'!J:J,'[226]BG 2023'!K:K,'Clasificacion EERR'!B307),0)</f>
        <v>#VALUE!</v>
      </c>
      <c r="G307" s="429" t="e">
        <f t="shared" si="6"/>
        <v>#VALUE!</v>
      </c>
      <c r="H307" s="430"/>
    </row>
    <row r="308" spans="1:9">
      <c r="B308" s="426">
        <v>610407440030199</v>
      </c>
      <c r="C308" s="402" t="s">
        <v>1195</v>
      </c>
      <c r="D308" s="427" t="s">
        <v>1465</v>
      </c>
      <c r="E308" s="428">
        <f>-IF(D308="S",SUMIFS('BG 2024'!G:G,'BG 2024'!B:B,'Clasificacion EERR'!B308),0)</f>
        <v>197260</v>
      </c>
      <c r="F308" s="428" t="e">
        <f>-IF(D308="S",SUMIFS('[226]BG 2023'!J:J,'[226]BG 2023'!K:K,'Clasificacion EERR'!B308),0)</f>
        <v>#VALUE!</v>
      </c>
      <c r="G308" s="429" t="e">
        <f t="shared" si="6"/>
        <v>#VALUE!</v>
      </c>
      <c r="H308" s="430" t="s">
        <v>75</v>
      </c>
    </row>
    <row r="309" spans="1:9" hidden="1">
      <c r="B309" s="426">
        <v>61040746</v>
      </c>
      <c r="C309" s="402" t="s">
        <v>1196</v>
      </c>
      <c r="D309" s="427" t="s">
        <v>1461</v>
      </c>
      <c r="E309" s="428">
        <f>-IF(D309="S",SUMIFS('BG 2024'!G:G,'BG 2024'!B:B,'Clasificacion EERR'!B309),0)</f>
        <v>0</v>
      </c>
      <c r="F309" s="428">
        <f>-IF(D309="S",SUMIFS('[226]BG 2023'!J:J,'[226]BG 2023'!K:K,'Clasificacion EERR'!B309),0)</f>
        <v>0</v>
      </c>
      <c r="G309" s="429">
        <f t="shared" si="6"/>
        <v>0</v>
      </c>
      <c r="H309" s="430"/>
    </row>
    <row r="310" spans="1:9" hidden="1">
      <c r="B310" s="426">
        <v>61040746001</v>
      </c>
      <c r="C310" s="402" t="s">
        <v>1197</v>
      </c>
      <c r="D310" s="427" t="s">
        <v>1461</v>
      </c>
      <c r="E310" s="428">
        <f>-IF(D310="S",SUMIFS('BG 2024'!G:G,'BG 2024'!B:B,'Clasificacion EERR'!B310),0)</f>
        <v>0</v>
      </c>
      <c r="F310" s="428">
        <f>-IF(D310="S",SUMIFS('[226]BG 2023'!J:J,'[226]BG 2023'!K:K,'Clasificacion EERR'!B310),0)</f>
        <v>0</v>
      </c>
      <c r="G310" s="429">
        <f t="shared" si="6"/>
        <v>0</v>
      </c>
      <c r="H310" s="430"/>
    </row>
    <row r="311" spans="1:9" hidden="1">
      <c r="B311" s="426">
        <v>6104074600101</v>
      </c>
      <c r="C311" s="402" t="s">
        <v>1197</v>
      </c>
      <c r="D311" s="427" t="s">
        <v>1461</v>
      </c>
      <c r="E311" s="428">
        <f>-IF(D311="S",SUMIFS('BG 2024'!G:G,'BG 2024'!B:B,'Clasificacion EERR'!B311),0)</f>
        <v>0</v>
      </c>
      <c r="F311" s="428">
        <f>-IF(D311="S",SUMIFS('[226]BG 2023'!J:J,'[226]BG 2023'!K:K,'Clasificacion EERR'!B311),0)</f>
        <v>0</v>
      </c>
      <c r="G311" s="429">
        <f t="shared" ref="G311:G373" si="7">+E311-F311</f>
        <v>0</v>
      </c>
      <c r="H311" s="430"/>
    </row>
    <row r="312" spans="1:9">
      <c r="B312" s="426">
        <v>610407460010101</v>
      </c>
      <c r="C312" s="402" t="s">
        <v>1198</v>
      </c>
      <c r="D312" s="427" t="s">
        <v>1465</v>
      </c>
      <c r="E312" s="428">
        <f>-IF(D312="S",SUMIFS('BG 2024'!G:G,'BG 2024'!B:B,'Clasificacion EERR'!B312),0)</f>
        <v>7384960</v>
      </c>
      <c r="F312" s="428" t="e">
        <f>-IF(D312="S",SUMIFS('[226]BG 2023'!J:J,'[226]BG 2023'!K:K,'Clasificacion EERR'!B312),0)</f>
        <v>#VALUE!</v>
      </c>
      <c r="G312" s="429" t="e">
        <f t="shared" si="7"/>
        <v>#VALUE!</v>
      </c>
      <c r="H312" s="430" t="s">
        <v>216</v>
      </c>
    </row>
    <row r="313" spans="1:9">
      <c r="B313" s="426">
        <v>610407460010199</v>
      </c>
      <c r="C313" s="402" t="s">
        <v>1199</v>
      </c>
      <c r="D313" s="427" t="s">
        <v>1465</v>
      </c>
      <c r="E313" s="428">
        <f>-IF(D313="S",SUMIFS('BG 2024'!G:G,'BG 2024'!B:B,'Clasificacion EERR'!B313),0)</f>
        <v>2002811</v>
      </c>
      <c r="F313" s="428" t="e">
        <f>-IF(D313="S",SUMIFS('[226]BG 2023'!J:J,'[226]BG 2023'!K:K,'Clasificacion EERR'!B313),0)</f>
        <v>#VALUE!</v>
      </c>
      <c r="G313" s="429" t="e">
        <f t="shared" si="7"/>
        <v>#VALUE!</v>
      </c>
      <c r="H313" s="463" t="s">
        <v>216</v>
      </c>
    </row>
    <row r="314" spans="1:9" hidden="1">
      <c r="A314" s="419">
        <v>16</v>
      </c>
      <c r="B314" s="426">
        <v>6104074600102</v>
      </c>
      <c r="C314" s="402" t="s">
        <v>1200</v>
      </c>
      <c r="D314" s="427" t="s">
        <v>1461</v>
      </c>
      <c r="E314" s="428">
        <f>-IF(D314="S",SUMIFS('BG 2024'!G:G,'BG 2024'!B:B,'Clasificacion EERR'!B314),0)</f>
        <v>0</v>
      </c>
      <c r="F314" s="428">
        <f>-IF(D314="S",SUMIFS('[226]BG 2023'!J:J,'[226]BG 2023'!K:K,'Clasificacion EERR'!B314),0)</f>
        <v>0</v>
      </c>
      <c r="G314" s="429">
        <f t="shared" si="7"/>
        <v>0</v>
      </c>
      <c r="H314" s="430"/>
    </row>
    <row r="315" spans="1:9">
      <c r="B315" s="426">
        <v>610407460010201</v>
      </c>
      <c r="C315" s="402" t="s">
        <v>1201</v>
      </c>
      <c r="D315" s="427" t="s">
        <v>1465</v>
      </c>
      <c r="E315" s="428">
        <f>-IF(D315="S",SUMIFS('BG 2024'!G:G,'BG 2024'!B:B,'Clasificacion EERR'!B315),0)</f>
        <v>63354335</v>
      </c>
      <c r="F315" s="428" t="e">
        <f>-IF(D315="S",SUMIFS('[226]BG 2023'!J:J,'[226]BG 2023'!K:K,'Clasificacion EERR'!B315),0)</f>
        <v>#VALUE!</v>
      </c>
      <c r="G315" s="429" t="e">
        <f t="shared" si="7"/>
        <v>#VALUE!</v>
      </c>
      <c r="H315" s="463" t="s">
        <v>216</v>
      </c>
    </row>
    <row r="316" spans="1:9">
      <c r="B316" s="426">
        <v>610407460010299</v>
      </c>
      <c r="C316" s="402" t="s">
        <v>1202</v>
      </c>
      <c r="D316" s="427" t="s">
        <v>1465</v>
      </c>
      <c r="E316" s="428">
        <f>-IF(D316="S",SUMIFS('BG 2024'!G:G,'BG 2024'!B:B,'Clasificacion EERR'!B316),0)</f>
        <v>34602856</v>
      </c>
      <c r="F316" s="428" t="e">
        <f>-IF(D316="S",SUMIFS('[226]BG 2023'!J:J,'[226]BG 2023'!K:K,'Clasificacion EERR'!B316),0)</f>
        <v>#VALUE!</v>
      </c>
      <c r="G316" s="429" t="e">
        <f t="shared" si="7"/>
        <v>#VALUE!</v>
      </c>
      <c r="H316" s="463" t="s">
        <v>216</v>
      </c>
    </row>
    <row r="317" spans="1:9" hidden="1">
      <c r="A317" s="419">
        <v>16</v>
      </c>
      <c r="B317" s="426">
        <v>61040746002</v>
      </c>
      <c r="C317" s="402" t="s">
        <v>1203</v>
      </c>
      <c r="D317" s="427" t="s">
        <v>1461</v>
      </c>
      <c r="E317" s="428">
        <f>-IF(D317="S",SUMIFS('BG 2024'!G:G,'BG 2024'!B:B,'Clasificacion EERR'!B317),0)</f>
        <v>0</v>
      </c>
      <c r="F317" s="428">
        <f>-IF(D317="S",SUMIFS('[226]BG 2023'!J:J,'[226]BG 2023'!K:K,'Clasificacion EERR'!B317),0)</f>
        <v>0</v>
      </c>
      <c r="G317" s="429">
        <f t="shared" si="7"/>
        <v>0</v>
      </c>
      <c r="H317" s="430"/>
    </row>
    <row r="318" spans="1:9" hidden="1">
      <c r="B318" s="426">
        <v>6104074600201</v>
      </c>
      <c r="C318" s="402" t="s">
        <v>1204</v>
      </c>
      <c r="D318" s="427" t="s">
        <v>1461</v>
      </c>
      <c r="E318" s="428">
        <f>-IF(D318="S",SUMIFS('BG 2024'!G:G,'BG 2024'!B:B,'Clasificacion EERR'!B318),0)</f>
        <v>0</v>
      </c>
      <c r="F318" s="428">
        <f>-IF(D318="S",SUMIFS('[226]BG 2023'!J:J,'[226]BG 2023'!K:K,'Clasificacion EERR'!B318),0)</f>
        <v>0</v>
      </c>
      <c r="G318" s="429">
        <f t="shared" si="7"/>
        <v>0</v>
      </c>
      <c r="H318" s="430"/>
    </row>
    <row r="319" spans="1:9" hidden="1">
      <c r="B319" s="426">
        <v>610407460020101</v>
      </c>
      <c r="C319" s="402" t="s">
        <v>2725</v>
      </c>
      <c r="D319" s="427" t="s">
        <v>1465</v>
      </c>
      <c r="E319" s="428">
        <f>-IF(D319="S",SUMIFS('BG 2024'!G:G,'BG 2024'!B:B,'Clasificacion EERR'!B319),0)</f>
        <v>0</v>
      </c>
      <c r="F319" s="428" t="e">
        <f>-IF(D319="S",SUMIFS('[226]BG 2023'!J:J,'[226]BG 2023'!K:K,'Clasificacion EERR'!B319),0)</f>
        <v>#VALUE!</v>
      </c>
      <c r="G319" s="429" t="e">
        <f t="shared" si="7"/>
        <v>#VALUE!</v>
      </c>
      <c r="H319" s="430"/>
    </row>
    <row r="320" spans="1:9">
      <c r="B320" s="426">
        <v>610407460020199</v>
      </c>
      <c r="C320" s="402" t="s">
        <v>1205</v>
      </c>
      <c r="D320" s="427" t="s">
        <v>1465</v>
      </c>
      <c r="E320" s="428">
        <f>-IF(D320="S",SUMIFS('BG 2024'!G:G,'BG 2024'!B:B,'Clasificacion EERR'!B320),0)</f>
        <v>197673</v>
      </c>
      <c r="F320" s="428" t="e">
        <f>-IF(D320="S",SUMIFS('[226]BG 2023'!J:J,'[226]BG 2023'!K:K,'Clasificacion EERR'!B320),0)</f>
        <v>#VALUE!</v>
      </c>
      <c r="G320" s="429" t="e">
        <f t="shared" si="7"/>
        <v>#VALUE!</v>
      </c>
      <c r="H320" s="463" t="s">
        <v>111</v>
      </c>
      <c r="I320" s="392" t="s">
        <v>3171</v>
      </c>
    </row>
    <row r="321" spans="1:9" hidden="1">
      <c r="B321" s="426">
        <v>6104074600202</v>
      </c>
      <c r="C321" s="402" t="s">
        <v>1206</v>
      </c>
      <c r="D321" s="427" t="s">
        <v>1461</v>
      </c>
      <c r="E321" s="428">
        <f>-IF(D321="S",SUMIFS('BG 2024'!G:G,'BG 2024'!B:B,'Clasificacion EERR'!B321),0)</f>
        <v>0</v>
      </c>
      <c r="F321" s="428">
        <f>-IF(D321="S",SUMIFS('[226]BG 2023'!J:J,'[226]BG 2023'!K:K,'Clasificacion EERR'!B321),0)</f>
        <v>0</v>
      </c>
      <c r="G321" s="429">
        <f t="shared" si="7"/>
        <v>0</v>
      </c>
      <c r="H321" s="430"/>
    </row>
    <row r="322" spans="1:9">
      <c r="B322" s="426">
        <v>610407460020201</v>
      </c>
      <c r="C322" s="402" t="s">
        <v>1207</v>
      </c>
      <c r="D322" s="427" t="s">
        <v>1465</v>
      </c>
      <c r="E322" s="428">
        <f>-IF(D322="S",SUMIFS('BG 2024'!G:G,'BG 2024'!B:B,'Clasificacion EERR'!B322),0)</f>
        <v>57644</v>
      </c>
      <c r="F322" s="428" t="e">
        <f>-IF(D322="S",SUMIFS('[226]BG 2023'!J:J,'[226]BG 2023'!K:K,'Clasificacion EERR'!B322),0)</f>
        <v>#VALUE!</v>
      </c>
      <c r="G322" s="429" t="e">
        <f t="shared" si="7"/>
        <v>#VALUE!</v>
      </c>
      <c r="H322" s="463" t="s">
        <v>111</v>
      </c>
      <c r="I322" s="392" t="s">
        <v>3171</v>
      </c>
    </row>
    <row r="323" spans="1:9" hidden="1">
      <c r="B323" s="426">
        <v>610407460020299</v>
      </c>
      <c r="C323" s="402" t="s">
        <v>2726</v>
      </c>
      <c r="D323" s="427" t="s">
        <v>1465</v>
      </c>
      <c r="E323" s="428">
        <f>-IF(D323="S",SUMIFS('BG 2024'!G:G,'BG 2024'!B:B,'Clasificacion EERR'!B323),0)</f>
        <v>0</v>
      </c>
      <c r="F323" s="428" t="e">
        <f>-IF(D323="S",SUMIFS('[226]BG 2023'!J:J,'[226]BG 2023'!K:K,'Clasificacion EERR'!B323),0)</f>
        <v>#VALUE!</v>
      </c>
      <c r="G323" s="429" t="e">
        <f t="shared" si="7"/>
        <v>#VALUE!</v>
      </c>
      <c r="H323" s="430"/>
    </row>
    <row r="324" spans="1:9" hidden="1">
      <c r="B324" s="426">
        <v>6104074600203</v>
      </c>
      <c r="C324" s="402" t="s">
        <v>1208</v>
      </c>
      <c r="D324" s="427" t="s">
        <v>1461</v>
      </c>
      <c r="E324" s="428">
        <f>-IF(D324="S",SUMIFS('BG 2024'!G:G,'BG 2024'!B:B,'Clasificacion EERR'!B324),0)</f>
        <v>0</v>
      </c>
      <c r="F324" s="428">
        <f>-IF(D324="S",SUMIFS('[226]BG 2023'!J:J,'[226]BG 2023'!K:K,'Clasificacion EERR'!B324),0)</f>
        <v>0</v>
      </c>
      <c r="G324" s="429">
        <f t="shared" si="7"/>
        <v>0</v>
      </c>
      <c r="H324" s="430"/>
    </row>
    <row r="325" spans="1:9">
      <c r="B325" s="426">
        <v>610407460020301</v>
      </c>
      <c r="C325" s="402" t="s">
        <v>1209</v>
      </c>
      <c r="D325" s="427" t="s">
        <v>1465</v>
      </c>
      <c r="E325" s="428">
        <f>-IF(D325="S",SUMIFS('BG 2024'!G:G,'BG 2024'!B:B,'Clasificacion EERR'!B325),0)</f>
        <v>1518454</v>
      </c>
      <c r="F325" s="428" t="e">
        <f>-IF(D325="S",SUMIFS('[226]BG 2023'!J:J,'[226]BG 2023'!K:K,'Clasificacion EERR'!B325),0)</f>
        <v>#VALUE!</v>
      </c>
      <c r="G325" s="429" t="e">
        <f t="shared" si="7"/>
        <v>#VALUE!</v>
      </c>
      <c r="H325" s="463" t="s">
        <v>111</v>
      </c>
      <c r="I325" s="392" t="s">
        <v>3171</v>
      </c>
    </row>
    <row r="326" spans="1:9">
      <c r="B326" s="426">
        <v>610407460020399</v>
      </c>
      <c r="C326" s="402" t="s">
        <v>1210</v>
      </c>
      <c r="D326" s="427" t="s">
        <v>1465</v>
      </c>
      <c r="E326" s="428">
        <f>-IF(D326="S",SUMIFS('BG 2024'!G:G,'BG 2024'!B:B,'Clasificacion EERR'!B326),0)</f>
        <v>38394</v>
      </c>
      <c r="F326" s="428" t="e">
        <f>-IF(D326="S",SUMIFS('[226]BG 2023'!J:J,'[226]BG 2023'!K:K,'Clasificacion EERR'!B326),0)</f>
        <v>#VALUE!</v>
      </c>
      <c r="G326" s="429" t="e">
        <f t="shared" si="7"/>
        <v>#VALUE!</v>
      </c>
      <c r="H326" s="463" t="s">
        <v>111</v>
      </c>
      <c r="I326" s="392" t="s">
        <v>3171</v>
      </c>
    </row>
    <row r="327" spans="1:9" hidden="1">
      <c r="B327" s="426">
        <v>6104074600204</v>
      </c>
      <c r="C327" s="402" t="s">
        <v>1211</v>
      </c>
      <c r="D327" s="427" t="s">
        <v>1461</v>
      </c>
      <c r="E327" s="428">
        <f>-IF(D327="S",SUMIFS('BG 2024'!G:G,'BG 2024'!B:B,'Clasificacion EERR'!B327),0)</f>
        <v>0</v>
      </c>
      <c r="F327" s="428">
        <f>-IF(D327="S",SUMIFS('[226]BG 2023'!J:J,'[226]BG 2023'!K:K,'Clasificacion EERR'!B327),0)</f>
        <v>0</v>
      </c>
      <c r="G327" s="429">
        <f t="shared" si="7"/>
        <v>0</v>
      </c>
      <c r="H327" s="430"/>
    </row>
    <row r="328" spans="1:9" hidden="1">
      <c r="B328" s="426">
        <v>610407460020401</v>
      </c>
      <c r="C328" s="402" t="s">
        <v>2727</v>
      </c>
      <c r="D328" s="427" t="s">
        <v>1465</v>
      </c>
      <c r="E328" s="428">
        <f>-IF(D328="S",SUMIFS('BG 2024'!G:G,'BG 2024'!B:B,'Clasificacion EERR'!B328),0)</f>
        <v>0</v>
      </c>
      <c r="F328" s="428" t="e">
        <f>-IF(D328="S",SUMIFS('[226]BG 2023'!J:J,'[226]BG 2023'!K:K,'Clasificacion EERR'!B328),0)</f>
        <v>#VALUE!</v>
      </c>
      <c r="G328" s="429" t="e">
        <f t="shared" si="7"/>
        <v>#VALUE!</v>
      </c>
      <c r="H328" s="430"/>
    </row>
    <row r="329" spans="1:9">
      <c r="B329" s="426">
        <v>610407460020499</v>
      </c>
      <c r="C329" s="402" t="s">
        <v>1212</v>
      </c>
      <c r="D329" s="427" t="s">
        <v>1465</v>
      </c>
      <c r="E329" s="428">
        <f>-IF(D329="S",SUMIFS('BG 2024'!G:G,'BG 2024'!B:B,'Clasificacion EERR'!B329),0)</f>
        <v>2826503</v>
      </c>
      <c r="F329" s="428" t="e">
        <f>-IF(D329="S",SUMIFS('[226]BG 2023'!J:J,'[226]BG 2023'!K:K,'Clasificacion EERR'!B329),0)</f>
        <v>#VALUE!</v>
      </c>
      <c r="G329" s="429" t="e">
        <f t="shared" si="7"/>
        <v>#VALUE!</v>
      </c>
      <c r="H329" s="463" t="s">
        <v>111</v>
      </c>
      <c r="I329" s="392" t="s">
        <v>3171</v>
      </c>
    </row>
    <row r="330" spans="1:9" hidden="1">
      <c r="B330" s="426">
        <v>6104074600205</v>
      </c>
      <c r="C330" s="402" t="s">
        <v>1213</v>
      </c>
      <c r="D330" s="427" t="s">
        <v>1461</v>
      </c>
      <c r="E330" s="428">
        <f>-IF(D330="S",SUMIFS('BG 2024'!G:G,'BG 2024'!B:B,'Clasificacion EERR'!B330),0)</f>
        <v>0</v>
      </c>
      <c r="F330" s="428">
        <f>-IF(D330="S",SUMIFS('[226]BG 2023'!J:J,'[226]BG 2023'!K:K,'Clasificacion EERR'!B330),0)</f>
        <v>0</v>
      </c>
      <c r="G330" s="429">
        <f t="shared" si="7"/>
        <v>0</v>
      </c>
      <c r="H330" s="430"/>
    </row>
    <row r="331" spans="1:9" hidden="1">
      <c r="A331" s="419">
        <v>16</v>
      </c>
      <c r="B331" s="426">
        <v>610407460020501</v>
      </c>
      <c r="C331" s="402" t="s">
        <v>2728</v>
      </c>
      <c r="D331" s="427" t="s">
        <v>1465</v>
      </c>
      <c r="E331" s="428">
        <f>-IF(D331="S",SUMIFS('BG 2024'!G:G,'BG 2024'!B:B,'Clasificacion EERR'!B331),0)</f>
        <v>0</v>
      </c>
      <c r="F331" s="428" t="e">
        <f>-IF(D331="S",SUMIFS('[226]BG 2023'!J:J,'[226]BG 2023'!K:K,'Clasificacion EERR'!B331),0)</f>
        <v>#VALUE!</v>
      </c>
      <c r="G331" s="429" t="e">
        <f t="shared" si="7"/>
        <v>#VALUE!</v>
      </c>
      <c r="H331" s="430"/>
    </row>
    <row r="332" spans="1:9">
      <c r="B332" s="426">
        <v>610407460020599</v>
      </c>
      <c r="C332" s="402" t="s">
        <v>1214</v>
      </c>
      <c r="D332" s="427" t="s">
        <v>1465</v>
      </c>
      <c r="E332" s="428">
        <f>-IF(D332="S",SUMIFS('BG 2024'!G:G,'BG 2024'!B:B,'Clasificacion EERR'!B332),0)</f>
        <v>1032275</v>
      </c>
      <c r="F332" s="428" t="e">
        <f>-IF(D332="S",SUMIFS('[226]BG 2023'!J:J,'[226]BG 2023'!K:K,'Clasificacion EERR'!B332),0)</f>
        <v>#VALUE!</v>
      </c>
      <c r="G332" s="429" t="e">
        <f t="shared" si="7"/>
        <v>#VALUE!</v>
      </c>
      <c r="H332" s="463" t="s">
        <v>111</v>
      </c>
      <c r="I332" s="392" t="s">
        <v>3171</v>
      </c>
    </row>
    <row r="333" spans="1:9" hidden="1">
      <c r="B333" s="426">
        <v>6104074600206</v>
      </c>
      <c r="C333" s="402" t="s">
        <v>1215</v>
      </c>
      <c r="D333" s="427" t="s">
        <v>1461</v>
      </c>
      <c r="E333" s="428">
        <f>-IF(D333="S",SUMIFS('BG 2024'!G:G,'BG 2024'!B:B,'Clasificacion EERR'!B333),0)</f>
        <v>0</v>
      </c>
      <c r="F333" s="428">
        <f>-IF(D333="S",SUMIFS('[226]BG 2023'!J:J,'[226]BG 2023'!K:K,'Clasificacion EERR'!B333),0)</f>
        <v>0</v>
      </c>
      <c r="G333" s="429">
        <f t="shared" si="7"/>
        <v>0</v>
      </c>
      <c r="H333" s="430"/>
    </row>
    <row r="334" spans="1:9">
      <c r="B334" s="426">
        <v>610407460020601</v>
      </c>
      <c r="C334" s="402" t="s">
        <v>1216</v>
      </c>
      <c r="D334" s="427" t="s">
        <v>1465</v>
      </c>
      <c r="E334" s="428">
        <f>-IF(D334="S",SUMIFS('BG 2024'!G:G,'BG 2024'!B:B,'Clasificacion EERR'!B334),0)</f>
        <v>257255</v>
      </c>
      <c r="F334" s="428" t="e">
        <f>-IF(D334="S",SUMIFS('[226]BG 2023'!J:J,'[226]BG 2023'!K:K,'Clasificacion EERR'!B334),0)</f>
        <v>#VALUE!</v>
      </c>
      <c r="G334" s="429" t="e">
        <f t="shared" si="7"/>
        <v>#VALUE!</v>
      </c>
      <c r="H334" s="463" t="s">
        <v>111</v>
      </c>
      <c r="I334" s="392" t="s">
        <v>3171</v>
      </c>
    </row>
    <row r="335" spans="1:9" hidden="1">
      <c r="A335" s="419">
        <v>16</v>
      </c>
      <c r="B335" s="426">
        <v>610407460020699</v>
      </c>
      <c r="C335" s="402" t="s">
        <v>2729</v>
      </c>
      <c r="D335" s="427" t="s">
        <v>1465</v>
      </c>
      <c r="E335" s="428">
        <f>-IF(D335="S",SUMIFS('BG 2024'!G:G,'BG 2024'!B:B,'Clasificacion EERR'!B335),0)</f>
        <v>0</v>
      </c>
      <c r="F335" s="428" t="e">
        <f>-IF(D335="S",SUMIFS('[226]BG 2023'!J:J,'[226]BG 2023'!K:K,'Clasificacion EERR'!B335),0)</f>
        <v>#VALUE!</v>
      </c>
      <c r="G335" s="429" t="e">
        <f t="shared" si="7"/>
        <v>#VALUE!</v>
      </c>
      <c r="H335" s="430"/>
    </row>
    <row r="336" spans="1:9" hidden="1">
      <c r="B336" s="426">
        <v>6104074600207</v>
      </c>
      <c r="C336" s="402" t="s">
        <v>1217</v>
      </c>
      <c r="D336" s="427" t="s">
        <v>1461</v>
      </c>
      <c r="E336" s="428">
        <f>-IF(D336="S",SUMIFS('BG 2024'!G:G,'BG 2024'!B:B,'Clasificacion EERR'!B336),0)</f>
        <v>0</v>
      </c>
      <c r="F336" s="428">
        <f>-IF(D336="S",SUMIFS('[226]BG 2023'!J:J,'[226]BG 2023'!K:K,'Clasificacion EERR'!B336),0)</f>
        <v>0</v>
      </c>
      <c r="G336" s="429">
        <f t="shared" si="7"/>
        <v>0</v>
      </c>
      <c r="H336" s="430"/>
    </row>
    <row r="337" spans="1:9">
      <c r="B337" s="426">
        <v>610407460020701</v>
      </c>
      <c r="C337" s="402" t="s">
        <v>1218</v>
      </c>
      <c r="D337" s="427" t="s">
        <v>1465</v>
      </c>
      <c r="E337" s="428">
        <f>-IF(D337="S",SUMIFS('BG 2024'!G:G,'BG 2024'!B:B,'Clasificacion EERR'!B337),0)</f>
        <v>1222007</v>
      </c>
      <c r="F337" s="428" t="e">
        <f>-IF(D337="S",SUMIFS('[226]BG 2023'!J:J,'[226]BG 2023'!K:K,'Clasificacion EERR'!B337),0)</f>
        <v>#VALUE!</v>
      </c>
      <c r="G337" s="429" t="e">
        <f t="shared" si="7"/>
        <v>#VALUE!</v>
      </c>
      <c r="H337" s="463" t="s">
        <v>111</v>
      </c>
      <c r="I337" s="392" t="s">
        <v>3171</v>
      </c>
    </row>
    <row r="338" spans="1:9" hidden="1">
      <c r="B338" s="426">
        <v>610407460020799</v>
      </c>
      <c r="C338" s="402" t="s">
        <v>2730</v>
      </c>
      <c r="D338" s="427" t="s">
        <v>1465</v>
      </c>
      <c r="E338" s="428">
        <f>-IF(D338="S",SUMIFS('BG 2024'!G:G,'BG 2024'!B:B,'Clasificacion EERR'!B338),0)</f>
        <v>0</v>
      </c>
      <c r="F338" s="428" t="e">
        <f>-IF(D338="S",SUMIFS('[226]BG 2023'!J:J,'[226]BG 2023'!K:K,'Clasificacion EERR'!B338),0)</f>
        <v>#VALUE!</v>
      </c>
      <c r="G338" s="429" t="e">
        <f t="shared" si="7"/>
        <v>#VALUE!</v>
      </c>
      <c r="H338" s="430"/>
    </row>
    <row r="339" spans="1:9" hidden="1">
      <c r="B339" s="426">
        <v>6104074600208</v>
      </c>
      <c r="C339" s="402" t="s">
        <v>2731</v>
      </c>
      <c r="D339" s="427" t="s">
        <v>1461</v>
      </c>
      <c r="E339" s="428">
        <f>-IF(D339="S",SUMIFS('BG 2024'!G:G,'BG 2024'!B:B,'Clasificacion EERR'!B339),0)</f>
        <v>0</v>
      </c>
      <c r="F339" s="428">
        <f>-IF(D339="S",SUMIFS('[226]BG 2023'!J:J,'[226]BG 2023'!K:K,'Clasificacion EERR'!B339),0)</f>
        <v>0</v>
      </c>
      <c r="G339" s="429">
        <f t="shared" si="7"/>
        <v>0</v>
      </c>
      <c r="H339" s="430"/>
    </row>
    <row r="340" spans="1:9" hidden="1">
      <c r="B340" s="426">
        <v>610407460020801</v>
      </c>
      <c r="C340" s="402" t="s">
        <v>2732</v>
      </c>
      <c r="D340" s="427" t="s">
        <v>1465</v>
      </c>
      <c r="E340" s="428">
        <f>-IF(D340="S",SUMIFS('BG 2024'!G:G,'BG 2024'!B:B,'Clasificacion EERR'!B340),0)</f>
        <v>0</v>
      </c>
      <c r="F340" s="428" t="e">
        <f>-IF(D340="S",SUMIFS('[226]BG 2023'!J:J,'[226]BG 2023'!K:K,'Clasificacion EERR'!B340),0)</f>
        <v>#VALUE!</v>
      </c>
      <c r="G340" s="429" t="e">
        <f t="shared" si="7"/>
        <v>#VALUE!</v>
      </c>
      <c r="H340" s="430"/>
    </row>
    <row r="341" spans="1:9" hidden="1">
      <c r="B341" s="426">
        <v>610407460020899</v>
      </c>
      <c r="C341" s="402" t="s">
        <v>2733</v>
      </c>
      <c r="D341" s="427" t="s">
        <v>1465</v>
      </c>
      <c r="E341" s="428">
        <f>-IF(D341="S",SUMIFS('BG 2024'!G:G,'BG 2024'!B:B,'Clasificacion EERR'!B341),0)</f>
        <v>0</v>
      </c>
      <c r="F341" s="428" t="e">
        <f>-IF(D341="S",SUMIFS('[226]BG 2023'!J:J,'[226]BG 2023'!K:K,'Clasificacion EERR'!B341),0)</f>
        <v>#VALUE!</v>
      </c>
      <c r="G341" s="429" t="e">
        <f t="shared" si="7"/>
        <v>#VALUE!</v>
      </c>
      <c r="H341" s="430"/>
    </row>
    <row r="342" spans="1:9" hidden="1">
      <c r="B342" s="426">
        <v>61040746003</v>
      </c>
      <c r="C342" s="402" t="s">
        <v>2734</v>
      </c>
      <c r="D342" s="427" t="s">
        <v>1461</v>
      </c>
      <c r="E342" s="428">
        <f>-IF(D342="S",SUMIFS('BG 2024'!G:G,'BG 2024'!B:B,'Clasificacion EERR'!B342),0)</f>
        <v>0</v>
      </c>
      <c r="F342" s="428">
        <f>-IF(D342="S",SUMIFS('[226]BG 2023'!J:J,'[226]BG 2023'!K:K,'Clasificacion EERR'!B342),0)</f>
        <v>0</v>
      </c>
      <c r="G342" s="429">
        <f t="shared" si="7"/>
        <v>0</v>
      </c>
      <c r="H342" s="430"/>
    </row>
    <row r="343" spans="1:9" hidden="1">
      <c r="B343" s="426">
        <v>6104074600301</v>
      </c>
      <c r="C343" s="402" t="s">
        <v>2734</v>
      </c>
      <c r="D343" s="427" t="s">
        <v>1461</v>
      </c>
      <c r="E343" s="428">
        <f>-IF(D343="S",SUMIFS('BG 2024'!G:G,'BG 2024'!B:B,'Clasificacion EERR'!B343),0)</f>
        <v>0</v>
      </c>
      <c r="F343" s="428">
        <f>-IF(D343="S",SUMIFS('[226]BG 2023'!J:J,'[226]BG 2023'!K:K,'Clasificacion EERR'!B343),0)</f>
        <v>0</v>
      </c>
      <c r="G343" s="429">
        <f t="shared" si="7"/>
        <v>0</v>
      </c>
      <c r="H343" s="430"/>
    </row>
    <row r="344" spans="1:9" hidden="1">
      <c r="B344" s="426">
        <v>610407460030101</v>
      </c>
      <c r="C344" s="402" t="s">
        <v>2735</v>
      </c>
      <c r="D344" s="427" t="s">
        <v>1465</v>
      </c>
      <c r="E344" s="428">
        <f>-IF(D344="S",SUMIFS('BG 2024'!G:G,'BG 2024'!B:B,'Clasificacion EERR'!B344),0)</f>
        <v>0</v>
      </c>
      <c r="F344" s="428" t="e">
        <f>-IF(D344="S",SUMIFS('[226]BG 2023'!J:J,'[226]BG 2023'!K:K,'Clasificacion EERR'!B344),0)</f>
        <v>#VALUE!</v>
      </c>
      <c r="G344" s="429" t="e">
        <f t="shared" si="7"/>
        <v>#VALUE!</v>
      </c>
      <c r="H344" s="430"/>
    </row>
    <row r="345" spans="1:9" hidden="1">
      <c r="A345" s="419">
        <v>18</v>
      </c>
      <c r="B345" s="426">
        <v>610407460030199</v>
      </c>
      <c r="C345" s="402" t="s">
        <v>2736</v>
      </c>
      <c r="D345" s="427" t="s">
        <v>1465</v>
      </c>
      <c r="E345" s="428">
        <f>-IF(D345="S",SUMIFS('BG 2024'!G:G,'BG 2024'!B:B,'Clasificacion EERR'!B345),0)</f>
        <v>0</v>
      </c>
      <c r="F345" s="428" t="e">
        <f>-IF(D345="S",SUMIFS('[226]BG 2023'!J:J,'[226]BG 2023'!K:K,'Clasificacion EERR'!B345),0)</f>
        <v>#VALUE!</v>
      </c>
      <c r="G345" s="429" t="e">
        <f t="shared" si="7"/>
        <v>#VALUE!</v>
      </c>
      <c r="H345" s="430"/>
    </row>
    <row r="346" spans="1:9" hidden="1">
      <c r="A346" s="419">
        <v>18</v>
      </c>
      <c r="B346" s="426">
        <v>61040746004</v>
      </c>
      <c r="C346" s="402" t="s">
        <v>2737</v>
      </c>
      <c r="D346" s="427" t="s">
        <v>1461</v>
      </c>
      <c r="E346" s="428">
        <f>-IF(D346="S",SUMIFS('BG 2024'!G:G,'BG 2024'!B:B,'Clasificacion EERR'!B346),0)</f>
        <v>0</v>
      </c>
      <c r="F346" s="428">
        <f>-IF(D346="S",SUMIFS('[226]BG 2023'!J:J,'[226]BG 2023'!K:K,'Clasificacion EERR'!B346),0)</f>
        <v>0</v>
      </c>
      <c r="G346" s="429">
        <f t="shared" si="7"/>
        <v>0</v>
      </c>
      <c r="H346" s="430"/>
    </row>
    <row r="347" spans="1:9" hidden="1">
      <c r="B347" s="426">
        <v>6104074600401</v>
      </c>
      <c r="C347" s="402" t="s">
        <v>2737</v>
      </c>
      <c r="D347" s="427" t="s">
        <v>1461</v>
      </c>
      <c r="E347" s="428">
        <f>-IF(D347="S",SUMIFS('BG 2024'!G:G,'BG 2024'!B:B,'Clasificacion EERR'!B347),0)</f>
        <v>0</v>
      </c>
      <c r="F347" s="428">
        <f>-IF(D347="S",SUMIFS('[226]BG 2023'!J:J,'[226]BG 2023'!K:K,'Clasificacion EERR'!B347),0)</f>
        <v>0</v>
      </c>
      <c r="G347" s="429">
        <f t="shared" si="7"/>
        <v>0</v>
      </c>
      <c r="H347" s="430"/>
    </row>
    <row r="348" spans="1:9" hidden="1">
      <c r="A348" s="419">
        <v>18</v>
      </c>
      <c r="B348" s="426">
        <v>610407460040101</v>
      </c>
      <c r="C348" s="402" t="s">
        <v>2738</v>
      </c>
      <c r="D348" s="427" t="s">
        <v>1465</v>
      </c>
      <c r="E348" s="428">
        <f>-IF(D348="S",SUMIFS('BG 2024'!G:G,'BG 2024'!B:B,'Clasificacion EERR'!B348),0)</f>
        <v>0</v>
      </c>
      <c r="F348" s="428" t="e">
        <f>-IF(D348="S",SUMIFS('[226]BG 2023'!J:J,'[226]BG 2023'!K:K,'Clasificacion EERR'!B348),0)</f>
        <v>#VALUE!</v>
      </c>
      <c r="G348" s="429" t="e">
        <f t="shared" si="7"/>
        <v>#VALUE!</v>
      </c>
      <c r="H348" s="430"/>
    </row>
    <row r="349" spans="1:9" hidden="1">
      <c r="A349" s="419">
        <v>18</v>
      </c>
      <c r="B349" s="426">
        <v>610407460040199</v>
      </c>
      <c r="C349" s="402" t="s">
        <v>2739</v>
      </c>
      <c r="D349" s="427" t="s">
        <v>1465</v>
      </c>
      <c r="E349" s="428">
        <f>-IF(D349="S",SUMIFS('BG 2024'!G:G,'BG 2024'!B:B,'Clasificacion EERR'!B349),0)</f>
        <v>0</v>
      </c>
      <c r="F349" s="428" t="e">
        <f>-IF(D349="S",SUMIFS('[226]BG 2023'!J:J,'[226]BG 2023'!K:K,'Clasificacion EERR'!B349),0)</f>
        <v>#VALUE!</v>
      </c>
      <c r="G349" s="429" t="e">
        <f t="shared" si="7"/>
        <v>#VALUE!</v>
      </c>
      <c r="H349" s="430"/>
    </row>
    <row r="350" spans="1:9" hidden="1">
      <c r="B350" s="426">
        <v>61040746009</v>
      </c>
      <c r="C350" s="402" t="s">
        <v>2740</v>
      </c>
      <c r="D350" s="427" t="s">
        <v>1461</v>
      </c>
      <c r="E350" s="428">
        <f>-IF(D350="S",SUMIFS('BG 2024'!G:G,'BG 2024'!B:B,'Clasificacion EERR'!B350),0)</f>
        <v>0</v>
      </c>
      <c r="F350" s="428">
        <f>-IF(D350="S",SUMIFS('[226]BG 2023'!J:J,'[226]BG 2023'!K:K,'Clasificacion EERR'!B350),0)</f>
        <v>0</v>
      </c>
      <c r="G350" s="429">
        <f t="shared" si="7"/>
        <v>0</v>
      </c>
      <c r="H350" s="430"/>
    </row>
    <row r="351" spans="1:9" hidden="1">
      <c r="B351" s="426">
        <v>610407460090101</v>
      </c>
      <c r="C351" s="402" t="s">
        <v>2741</v>
      </c>
      <c r="D351" s="427" t="s">
        <v>1465</v>
      </c>
      <c r="E351" s="428">
        <f>-IF(D351="S",SUMIFS('BG 2024'!G:G,'BG 2024'!B:B,'Clasificacion EERR'!B351),0)</f>
        <v>0</v>
      </c>
      <c r="F351" s="428" t="e">
        <f>-IF(D351="S",SUMIFS('[226]BG 2023'!J:J,'[226]BG 2023'!K:K,'Clasificacion EERR'!B351),0)</f>
        <v>#VALUE!</v>
      </c>
      <c r="G351" s="429" t="e">
        <f t="shared" si="7"/>
        <v>#VALUE!</v>
      </c>
      <c r="H351" s="430"/>
    </row>
    <row r="352" spans="1:9" hidden="1">
      <c r="B352" s="426">
        <v>610407460090199</v>
      </c>
      <c r="C352" s="402" t="s">
        <v>2742</v>
      </c>
      <c r="D352" s="427" t="s">
        <v>1465</v>
      </c>
      <c r="E352" s="428">
        <f>-IF(D352="S",SUMIFS('BG 2024'!G:G,'BG 2024'!B:B,'Clasificacion EERR'!B352),0)</f>
        <v>0</v>
      </c>
      <c r="F352" s="428" t="e">
        <f>-IF(D352="S",SUMIFS('[226]BG 2023'!J:J,'[226]BG 2023'!K:K,'Clasificacion EERR'!B352),0)</f>
        <v>#VALUE!</v>
      </c>
      <c r="G352" s="429" t="e">
        <f t="shared" si="7"/>
        <v>#VALUE!</v>
      </c>
      <c r="H352" s="430"/>
    </row>
    <row r="353" spans="1:8" hidden="1">
      <c r="B353" s="426">
        <v>610407460090201</v>
      </c>
      <c r="C353" s="402" t="s">
        <v>2743</v>
      </c>
      <c r="D353" s="427" t="s">
        <v>1465</v>
      </c>
      <c r="E353" s="428">
        <f>-IF(D353="S",SUMIFS('BG 2024'!G:G,'BG 2024'!B:B,'Clasificacion EERR'!B353),0)</f>
        <v>0</v>
      </c>
      <c r="F353" s="428" t="e">
        <f>-IF(D353="S",SUMIFS('[226]BG 2023'!J:J,'[226]BG 2023'!K:K,'Clasificacion EERR'!B353),0)</f>
        <v>#VALUE!</v>
      </c>
      <c r="G353" s="429" t="e">
        <f t="shared" si="7"/>
        <v>#VALUE!</v>
      </c>
      <c r="H353" s="430"/>
    </row>
    <row r="354" spans="1:8" hidden="1">
      <c r="B354" s="426">
        <v>610407460090299</v>
      </c>
      <c r="C354" s="402" t="s">
        <v>2744</v>
      </c>
      <c r="D354" s="427" t="s">
        <v>1465</v>
      </c>
      <c r="E354" s="428">
        <f>-IF(D354="S",SUMIFS('BG 2024'!G:G,'BG 2024'!B:B,'Clasificacion EERR'!B354),0)</f>
        <v>0</v>
      </c>
      <c r="F354" s="428" t="e">
        <f>-IF(D354="S",SUMIFS('[226]BG 2023'!J:J,'[226]BG 2023'!K:K,'Clasificacion EERR'!B354),0)</f>
        <v>#VALUE!</v>
      </c>
      <c r="G354" s="429" t="e">
        <f t="shared" si="7"/>
        <v>#VALUE!</v>
      </c>
      <c r="H354" s="430"/>
    </row>
    <row r="355" spans="1:8" hidden="1">
      <c r="B355" s="426">
        <v>61040748</v>
      </c>
      <c r="C355" s="402" t="s">
        <v>1219</v>
      </c>
      <c r="D355" s="427" t="s">
        <v>1461</v>
      </c>
      <c r="E355" s="428">
        <f>-IF(D355="S",SUMIFS('BG 2024'!G:G,'BG 2024'!B:B,'Clasificacion EERR'!B355),0)</f>
        <v>0</v>
      </c>
      <c r="F355" s="428">
        <f>-IF(D355="S",SUMIFS('[226]BG 2023'!J:J,'[226]BG 2023'!K:K,'Clasificacion EERR'!B355),0)</f>
        <v>0</v>
      </c>
      <c r="G355" s="429">
        <f t="shared" si="7"/>
        <v>0</v>
      </c>
      <c r="H355" s="430"/>
    </row>
    <row r="356" spans="1:8" hidden="1">
      <c r="B356" s="426">
        <v>61040748001</v>
      </c>
      <c r="C356" s="402" t="s">
        <v>1220</v>
      </c>
      <c r="D356" s="427" t="s">
        <v>1461</v>
      </c>
      <c r="E356" s="428">
        <f>-IF(D356="S",SUMIFS('BG 2024'!G:G,'BG 2024'!B:B,'Clasificacion EERR'!B356),0)</f>
        <v>0</v>
      </c>
      <c r="F356" s="428">
        <f>-IF(D356="S",SUMIFS('[226]BG 2023'!J:J,'[226]BG 2023'!K:K,'Clasificacion EERR'!B356),0)</f>
        <v>0</v>
      </c>
      <c r="G356" s="429">
        <f t="shared" si="7"/>
        <v>0</v>
      </c>
      <c r="H356" s="430"/>
    </row>
    <row r="357" spans="1:8" hidden="1">
      <c r="A357" s="419">
        <v>18</v>
      </c>
      <c r="B357" s="426">
        <v>6104074800101</v>
      </c>
      <c r="C357" s="402" t="s">
        <v>1220</v>
      </c>
      <c r="D357" s="427" t="s">
        <v>1461</v>
      </c>
      <c r="E357" s="428">
        <f>-IF(D357="S",SUMIFS('BG 2024'!G:G,'BG 2024'!B:B,'Clasificacion EERR'!B357),0)</f>
        <v>0</v>
      </c>
      <c r="F357" s="428">
        <f>-IF(D357="S",SUMIFS('[226]BG 2023'!J:J,'[226]BG 2023'!K:K,'Clasificacion EERR'!B357),0)</f>
        <v>0</v>
      </c>
      <c r="G357" s="429">
        <f t="shared" si="7"/>
        <v>0</v>
      </c>
      <c r="H357" s="430"/>
    </row>
    <row r="358" spans="1:8" hidden="1">
      <c r="B358" s="426">
        <v>610407480010101</v>
      </c>
      <c r="C358" s="402" t="s">
        <v>2745</v>
      </c>
      <c r="D358" s="427" t="s">
        <v>1465</v>
      </c>
      <c r="E358" s="428">
        <f>-IF(D358="S",SUMIFS('BG 2024'!G:G,'BG 2024'!B:B,'Clasificacion EERR'!B358),0)</f>
        <v>0</v>
      </c>
      <c r="F358" s="428" t="e">
        <f>-IF(D358="S",SUMIFS('[226]BG 2023'!J:J,'[226]BG 2023'!K:K,'Clasificacion EERR'!B358),0)</f>
        <v>#VALUE!</v>
      </c>
      <c r="G358" s="429" t="e">
        <f t="shared" si="7"/>
        <v>#VALUE!</v>
      </c>
      <c r="H358" s="430"/>
    </row>
    <row r="359" spans="1:8">
      <c r="B359" s="426">
        <v>610407480010199</v>
      </c>
      <c r="C359" s="402" t="s">
        <v>1221</v>
      </c>
      <c r="D359" s="427" t="s">
        <v>1465</v>
      </c>
      <c r="E359" s="428">
        <f>-IF(D359="S",SUMIFS('BG 2024'!G:G,'BG 2024'!B:B,'Clasificacion EERR'!B359),0)</f>
        <v>1948509</v>
      </c>
      <c r="F359" s="428" t="e">
        <f>-IF(D359="S",SUMIFS('[226]BG 2023'!J:J,'[226]BG 2023'!K:K,'Clasificacion EERR'!B359),0)</f>
        <v>#VALUE!</v>
      </c>
      <c r="G359" s="429" t="e">
        <f t="shared" si="7"/>
        <v>#VALUE!</v>
      </c>
      <c r="H359" s="463" t="s">
        <v>128</v>
      </c>
    </row>
    <row r="360" spans="1:8" hidden="1">
      <c r="A360" s="419">
        <v>23</v>
      </c>
      <c r="B360" s="426">
        <v>6104074800102</v>
      </c>
      <c r="C360" s="402" t="s">
        <v>1222</v>
      </c>
      <c r="D360" s="427" t="s">
        <v>1461</v>
      </c>
      <c r="E360" s="428">
        <f>-IF(D360="S",SUMIFS('BG 2024'!G:G,'BG 2024'!B:B,'Clasificacion EERR'!B360),0)</f>
        <v>0</v>
      </c>
      <c r="F360" s="428">
        <f>-IF(D360="S",SUMIFS('[226]BG 2023'!J:J,'[226]BG 2023'!K:K,'Clasificacion EERR'!B360),0)</f>
        <v>0</v>
      </c>
      <c r="G360" s="429">
        <f t="shared" si="7"/>
        <v>0</v>
      </c>
      <c r="H360" s="430"/>
    </row>
    <row r="361" spans="1:8" hidden="1">
      <c r="B361" s="426">
        <v>610407480010201</v>
      </c>
      <c r="C361" s="402" t="s">
        <v>2746</v>
      </c>
      <c r="D361" s="427" t="s">
        <v>1465</v>
      </c>
      <c r="E361" s="428">
        <f>-IF(D361="S",SUMIFS('BG 2024'!G:G,'BG 2024'!B:B,'Clasificacion EERR'!B361),0)</f>
        <v>0</v>
      </c>
      <c r="F361" s="428" t="e">
        <f>-IF(D361="S",SUMIFS('[226]BG 2023'!J:J,'[226]BG 2023'!K:K,'Clasificacion EERR'!B361),0)</f>
        <v>#VALUE!</v>
      </c>
      <c r="G361" s="429" t="e">
        <f t="shared" si="7"/>
        <v>#VALUE!</v>
      </c>
      <c r="H361" s="430"/>
    </row>
    <row r="362" spans="1:8">
      <c r="B362" s="426">
        <v>610407480010299</v>
      </c>
      <c r="C362" s="402" t="s">
        <v>1223</v>
      </c>
      <c r="D362" s="427" t="s">
        <v>1465</v>
      </c>
      <c r="E362" s="428">
        <f>-IF(D362="S",SUMIFS('BG 2024'!G:G,'BG 2024'!B:B,'Clasificacion EERR'!B362),0)</f>
        <v>19485088</v>
      </c>
      <c r="F362" s="428" t="e">
        <f>-IF(D362="S",SUMIFS('[226]BG 2023'!J:J,'[226]BG 2023'!K:K,'Clasificacion EERR'!B362),0)</f>
        <v>#VALUE!</v>
      </c>
      <c r="G362" s="429" t="e">
        <f t="shared" si="7"/>
        <v>#VALUE!</v>
      </c>
      <c r="H362" s="463" t="s">
        <v>128</v>
      </c>
    </row>
    <row r="363" spans="1:8" hidden="1">
      <c r="A363" s="419">
        <v>18</v>
      </c>
      <c r="B363" s="426">
        <v>61040748002</v>
      </c>
      <c r="C363" s="402" t="s">
        <v>2747</v>
      </c>
      <c r="D363" s="427" t="s">
        <v>1461</v>
      </c>
      <c r="E363" s="428">
        <f>-IF(D363="S",SUMIFS('BG 2024'!G:G,'BG 2024'!B:B,'Clasificacion EERR'!B363),0)</f>
        <v>0</v>
      </c>
      <c r="F363" s="428">
        <f>-IF(D363="S",SUMIFS('[226]BG 2023'!J:J,'[226]BG 2023'!K:K,'Clasificacion EERR'!B363),0)</f>
        <v>0</v>
      </c>
      <c r="G363" s="429">
        <f t="shared" si="7"/>
        <v>0</v>
      </c>
      <c r="H363" s="430"/>
    </row>
    <row r="364" spans="1:8" hidden="1">
      <c r="A364" s="419">
        <v>18</v>
      </c>
      <c r="B364" s="426">
        <v>6104074800201</v>
      </c>
      <c r="C364" s="402" t="s">
        <v>2748</v>
      </c>
      <c r="D364" s="427" t="s">
        <v>1461</v>
      </c>
      <c r="E364" s="428">
        <f>-IF(D364="S",SUMIFS('BG 2024'!G:G,'BG 2024'!B:B,'Clasificacion EERR'!B364),0)</f>
        <v>0</v>
      </c>
      <c r="F364" s="428">
        <f>-IF(D364="S",SUMIFS('[226]BG 2023'!J:J,'[226]BG 2023'!K:K,'Clasificacion EERR'!B364),0)</f>
        <v>0</v>
      </c>
      <c r="G364" s="429">
        <f t="shared" si="7"/>
        <v>0</v>
      </c>
      <c r="H364" s="430"/>
    </row>
    <row r="365" spans="1:8" hidden="1">
      <c r="B365" s="426">
        <v>610407480020101</v>
      </c>
      <c r="C365" s="402" t="s">
        <v>2749</v>
      </c>
      <c r="D365" s="427" t="s">
        <v>1465</v>
      </c>
      <c r="E365" s="428">
        <f>-IF(D365="S",SUMIFS('BG 2024'!G:G,'BG 2024'!B:B,'Clasificacion EERR'!B365),0)</f>
        <v>0</v>
      </c>
      <c r="F365" s="428" t="e">
        <f>-IF(D365="S",SUMIFS('[226]BG 2023'!J:J,'[226]BG 2023'!K:K,'Clasificacion EERR'!B365),0)</f>
        <v>#VALUE!</v>
      </c>
      <c r="G365" s="429" t="e">
        <f t="shared" si="7"/>
        <v>#VALUE!</v>
      </c>
      <c r="H365" s="430"/>
    </row>
    <row r="366" spans="1:8" hidden="1">
      <c r="B366" s="426">
        <v>610407480020199</v>
      </c>
      <c r="C366" s="402" t="s">
        <v>2750</v>
      </c>
      <c r="D366" s="427" t="s">
        <v>1465</v>
      </c>
      <c r="E366" s="428">
        <f>-IF(D366="S",SUMIFS('BG 2024'!G:G,'BG 2024'!B:B,'Clasificacion EERR'!B366),0)</f>
        <v>0</v>
      </c>
      <c r="F366" s="428" t="e">
        <f>-IF(D366="S",SUMIFS('[226]BG 2023'!J:J,'[226]BG 2023'!K:K,'Clasificacion EERR'!B366),0)</f>
        <v>#VALUE!</v>
      </c>
      <c r="G366" s="429" t="e">
        <f t="shared" si="7"/>
        <v>#VALUE!</v>
      </c>
      <c r="H366" s="430"/>
    </row>
    <row r="367" spans="1:8" hidden="1">
      <c r="B367" s="426">
        <v>6104074800202</v>
      </c>
      <c r="C367" s="402" t="s">
        <v>2751</v>
      </c>
      <c r="D367" s="427" t="s">
        <v>1461</v>
      </c>
      <c r="E367" s="428">
        <f>-IF(D367="S",SUMIFS('BG 2024'!G:G,'BG 2024'!B:B,'Clasificacion EERR'!B367),0)</f>
        <v>0</v>
      </c>
      <c r="F367" s="428">
        <f>-IF(D367="S",SUMIFS('[226]BG 2023'!J:J,'[226]BG 2023'!K:K,'Clasificacion EERR'!B367),0)</f>
        <v>0</v>
      </c>
      <c r="G367" s="429">
        <f t="shared" si="7"/>
        <v>0</v>
      </c>
      <c r="H367" s="430"/>
    </row>
    <row r="368" spans="1:8" hidden="1">
      <c r="B368" s="426">
        <v>610407480020201</v>
      </c>
      <c r="C368" s="402" t="s">
        <v>2752</v>
      </c>
      <c r="D368" s="427" t="s">
        <v>1465</v>
      </c>
      <c r="E368" s="428">
        <f>-IF(D368="S",SUMIFS('BG 2024'!G:G,'BG 2024'!B:B,'Clasificacion EERR'!B368),0)</f>
        <v>0</v>
      </c>
      <c r="F368" s="428" t="e">
        <f>-IF(D368="S",SUMIFS('[226]BG 2023'!J:J,'[226]BG 2023'!K:K,'Clasificacion EERR'!B368),0)</f>
        <v>#VALUE!</v>
      </c>
      <c r="G368" s="429" t="e">
        <f t="shared" si="7"/>
        <v>#VALUE!</v>
      </c>
      <c r="H368" s="430"/>
    </row>
    <row r="369" spans="1:8" hidden="1">
      <c r="B369" s="426">
        <v>610407480020299</v>
      </c>
      <c r="C369" s="402" t="s">
        <v>2753</v>
      </c>
      <c r="D369" s="427" t="s">
        <v>1465</v>
      </c>
      <c r="E369" s="428">
        <f>-IF(D369="S",SUMIFS('BG 2024'!G:G,'BG 2024'!B:B,'Clasificacion EERR'!B369),0)</f>
        <v>0</v>
      </c>
      <c r="F369" s="428" t="e">
        <f>-IF(D369="S",SUMIFS('[226]BG 2023'!J:J,'[226]BG 2023'!K:K,'Clasificacion EERR'!B369),0)</f>
        <v>#VALUE!</v>
      </c>
      <c r="G369" s="429" t="e">
        <f t="shared" si="7"/>
        <v>#VALUE!</v>
      </c>
      <c r="H369" s="430"/>
    </row>
    <row r="370" spans="1:8" hidden="1">
      <c r="B370" s="426">
        <v>6104074800203</v>
      </c>
      <c r="C370" s="402" t="s">
        <v>2754</v>
      </c>
      <c r="D370" s="427" t="s">
        <v>1461</v>
      </c>
      <c r="E370" s="428">
        <f>-IF(D370="S",SUMIFS('BG 2024'!G:G,'BG 2024'!B:B,'Clasificacion EERR'!B370),0)</f>
        <v>0</v>
      </c>
      <c r="F370" s="428">
        <f>-IF(D370="S",SUMIFS('[226]BG 2023'!J:J,'[226]BG 2023'!K:K,'Clasificacion EERR'!B370),0)</f>
        <v>0</v>
      </c>
      <c r="G370" s="429">
        <f t="shared" si="7"/>
        <v>0</v>
      </c>
      <c r="H370" s="430"/>
    </row>
    <row r="371" spans="1:8" hidden="1">
      <c r="B371" s="426">
        <v>610407480020301</v>
      </c>
      <c r="C371" s="402" t="s">
        <v>2755</v>
      </c>
      <c r="D371" s="427" t="s">
        <v>1465</v>
      </c>
      <c r="E371" s="428">
        <f>-IF(D371="S",SUMIFS('BG 2024'!G:G,'BG 2024'!B:B,'Clasificacion EERR'!B371),0)</f>
        <v>0</v>
      </c>
      <c r="F371" s="428" t="e">
        <f>-IF(D371="S",SUMIFS('[226]BG 2023'!J:J,'[226]BG 2023'!K:K,'Clasificacion EERR'!B371),0)</f>
        <v>#VALUE!</v>
      </c>
      <c r="G371" s="429" t="e">
        <f t="shared" si="7"/>
        <v>#VALUE!</v>
      </c>
      <c r="H371" s="430"/>
    </row>
    <row r="372" spans="1:8" hidden="1">
      <c r="B372" s="426">
        <v>610407480020399</v>
      </c>
      <c r="C372" s="402" t="s">
        <v>2756</v>
      </c>
      <c r="D372" s="427" t="s">
        <v>1465</v>
      </c>
      <c r="E372" s="428">
        <f>-IF(D372="S",SUMIFS('BG 2024'!G:G,'BG 2024'!B:B,'Clasificacion EERR'!B372),0)</f>
        <v>0</v>
      </c>
      <c r="F372" s="428" t="e">
        <f>-IF(D372="S",SUMIFS('[226]BG 2023'!J:J,'[226]BG 2023'!K:K,'Clasificacion EERR'!B372),0)</f>
        <v>#VALUE!</v>
      </c>
      <c r="G372" s="429" t="e">
        <f t="shared" si="7"/>
        <v>#VALUE!</v>
      </c>
      <c r="H372" s="430"/>
    </row>
    <row r="373" spans="1:8" hidden="1">
      <c r="B373" s="426">
        <v>6104074800204</v>
      </c>
      <c r="C373" s="402" t="s">
        <v>2757</v>
      </c>
      <c r="D373" s="427" t="s">
        <v>1461</v>
      </c>
      <c r="E373" s="428">
        <f>-IF(D373="S",SUMIFS('BG 2024'!G:G,'BG 2024'!B:B,'Clasificacion EERR'!B373),0)</f>
        <v>0</v>
      </c>
      <c r="F373" s="428">
        <f>-IF(D373="S",SUMIFS('[226]BG 2023'!J:J,'[226]BG 2023'!K:K,'Clasificacion EERR'!B373),0)</f>
        <v>0</v>
      </c>
      <c r="G373" s="429">
        <f t="shared" si="7"/>
        <v>0</v>
      </c>
      <c r="H373" s="430"/>
    </row>
    <row r="374" spans="1:8" hidden="1">
      <c r="B374" s="426">
        <v>610407480020401</v>
      </c>
      <c r="C374" s="402" t="s">
        <v>2758</v>
      </c>
      <c r="D374" s="427" t="s">
        <v>1465</v>
      </c>
      <c r="E374" s="428">
        <f>-IF(D374="S",SUMIFS('BG 2024'!G:G,'BG 2024'!B:B,'Clasificacion EERR'!B374),0)</f>
        <v>0</v>
      </c>
      <c r="F374" s="428" t="e">
        <f>-IF(D374="S",SUMIFS('[226]BG 2023'!J:J,'[226]BG 2023'!K:K,'Clasificacion EERR'!B374),0)</f>
        <v>#VALUE!</v>
      </c>
      <c r="G374" s="429" t="e">
        <f t="shared" ref="G374:G395" si="8">+E374-F374</f>
        <v>#VALUE!</v>
      </c>
      <c r="H374" s="430"/>
    </row>
    <row r="375" spans="1:8" hidden="1">
      <c r="B375" s="426">
        <v>610407480020499</v>
      </c>
      <c r="C375" s="402" t="s">
        <v>2759</v>
      </c>
      <c r="D375" s="427" t="s">
        <v>1465</v>
      </c>
      <c r="E375" s="428">
        <f>-IF(D375="S",SUMIFS('BG 2024'!G:G,'BG 2024'!B:B,'Clasificacion EERR'!B375),0)</f>
        <v>0</v>
      </c>
      <c r="F375" s="428" t="e">
        <f>-IF(D375="S",SUMIFS('[226]BG 2023'!J:J,'[226]BG 2023'!K:K,'Clasificacion EERR'!B375),0)</f>
        <v>#VALUE!</v>
      </c>
      <c r="G375" s="429" t="e">
        <f t="shared" si="8"/>
        <v>#VALUE!</v>
      </c>
      <c r="H375" s="430"/>
    </row>
    <row r="376" spans="1:8" hidden="1">
      <c r="B376" s="426">
        <v>6104074800205</v>
      </c>
      <c r="C376" s="402" t="s">
        <v>2760</v>
      </c>
      <c r="D376" s="427" t="s">
        <v>1461</v>
      </c>
      <c r="E376" s="428">
        <f>-IF(D376="S",SUMIFS('BG 2024'!G:G,'BG 2024'!B:B,'Clasificacion EERR'!B376),0)</f>
        <v>0</v>
      </c>
      <c r="F376" s="428">
        <f>-IF(D376="S",SUMIFS('[226]BG 2023'!J:J,'[226]BG 2023'!K:K,'Clasificacion EERR'!B376),0)</f>
        <v>0</v>
      </c>
      <c r="G376" s="429">
        <f t="shared" si="8"/>
        <v>0</v>
      </c>
      <c r="H376" s="430"/>
    </row>
    <row r="377" spans="1:8" hidden="1">
      <c r="B377" s="426">
        <v>610407480020501</v>
      </c>
      <c r="C377" s="402" t="s">
        <v>2761</v>
      </c>
      <c r="D377" s="427" t="s">
        <v>1465</v>
      </c>
      <c r="E377" s="428">
        <f>-IF(D377="S",SUMIFS('BG 2024'!G:G,'BG 2024'!B:B,'Clasificacion EERR'!B377),0)</f>
        <v>0</v>
      </c>
      <c r="F377" s="428" t="e">
        <f>-IF(D377="S",SUMIFS('[226]BG 2023'!J:J,'[226]BG 2023'!K:K,'Clasificacion EERR'!B377),0)</f>
        <v>#VALUE!</v>
      </c>
      <c r="G377" s="429" t="e">
        <f t="shared" si="8"/>
        <v>#VALUE!</v>
      </c>
      <c r="H377" s="430"/>
    </row>
    <row r="378" spans="1:8" hidden="1">
      <c r="B378" s="426">
        <v>610407480020599</v>
      </c>
      <c r="C378" s="402" t="s">
        <v>2762</v>
      </c>
      <c r="D378" s="427" t="s">
        <v>1465</v>
      </c>
      <c r="E378" s="428">
        <f>-IF(D378="S",SUMIFS('BG 2024'!G:G,'BG 2024'!B:B,'Clasificacion EERR'!B378),0)</f>
        <v>0</v>
      </c>
      <c r="F378" s="428" t="e">
        <f>-IF(D378="S",SUMIFS('[226]BG 2023'!J:J,'[226]BG 2023'!K:K,'Clasificacion EERR'!B378),0)</f>
        <v>#VALUE!</v>
      </c>
      <c r="G378" s="429" t="e">
        <f t="shared" si="8"/>
        <v>#VALUE!</v>
      </c>
      <c r="H378" s="430"/>
    </row>
    <row r="379" spans="1:8" hidden="1">
      <c r="B379" s="426">
        <v>6104074800206</v>
      </c>
      <c r="C379" s="402" t="s">
        <v>2760</v>
      </c>
      <c r="D379" s="427" t="s">
        <v>1461</v>
      </c>
      <c r="E379" s="428">
        <f>-IF(D379="S",SUMIFS('BG 2024'!G:G,'BG 2024'!B:B,'Clasificacion EERR'!B379),0)</f>
        <v>0</v>
      </c>
      <c r="F379" s="428">
        <f>-IF(D379="S",SUMIFS('[226]BG 2023'!J:J,'[226]BG 2023'!K:K,'Clasificacion EERR'!B379),0)</f>
        <v>0</v>
      </c>
      <c r="G379" s="429">
        <f t="shared" si="8"/>
        <v>0</v>
      </c>
      <c r="H379" s="430"/>
    </row>
    <row r="380" spans="1:8" hidden="1">
      <c r="A380" s="419">
        <v>16</v>
      </c>
      <c r="B380" s="426">
        <v>610407480020601</v>
      </c>
      <c r="C380" s="402" t="s">
        <v>2763</v>
      </c>
      <c r="D380" s="427" t="s">
        <v>1465</v>
      </c>
      <c r="E380" s="428">
        <f>-IF(D380="S",SUMIFS('BG 2024'!G:G,'BG 2024'!B:B,'Clasificacion EERR'!B380),0)</f>
        <v>0</v>
      </c>
      <c r="F380" s="428" t="e">
        <f>-IF(D380="S",SUMIFS('[226]BG 2023'!J:J,'[226]BG 2023'!K:K,'Clasificacion EERR'!B380),0)</f>
        <v>#VALUE!</v>
      </c>
      <c r="G380" s="429" t="e">
        <f t="shared" si="8"/>
        <v>#VALUE!</v>
      </c>
      <c r="H380" s="430"/>
    </row>
    <row r="381" spans="1:8" hidden="1">
      <c r="A381" s="419">
        <v>16</v>
      </c>
      <c r="B381" s="426">
        <v>610407480020699</v>
      </c>
      <c r="C381" s="402" t="s">
        <v>2764</v>
      </c>
      <c r="D381" s="427" t="s">
        <v>1465</v>
      </c>
      <c r="E381" s="428">
        <f>-IF(D381="S",SUMIFS('BG 2024'!G:G,'BG 2024'!B:B,'Clasificacion EERR'!B381),0)</f>
        <v>0</v>
      </c>
      <c r="F381" s="428" t="e">
        <f>-IF(D381="S",SUMIFS('[226]BG 2023'!J:J,'[226]BG 2023'!K:K,'Clasificacion EERR'!B381),0)</f>
        <v>#VALUE!</v>
      </c>
      <c r="G381" s="429" t="e">
        <f t="shared" si="8"/>
        <v>#VALUE!</v>
      </c>
      <c r="H381" s="430"/>
    </row>
    <row r="382" spans="1:8" hidden="1">
      <c r="B382" s="426">
        <v>6104074800207</v>
      </c>
      <c r="C382" s="402" t="s">
        <v>2760</v>
      </c>
      <c r="D382" s="427" t="s">
        <v>1461</v>
      </c>
      <c r="E382" s="428">
        <f>-IF(D382="S",SUMIFS('BG 2024'!G:G,'BG 2024'!B:B,'Clasificacion EERR'!B382),0)</f>
        <v>0</v>
      </c>
      <c r="F382" s="428">
        <f>-IF(D382="S",SUMIFS('[226]BG 2023'!J:J,'[226]BG 2023'!K:K,'Clasificacion EERR'!B382),0)</f>
        <v>0</v>
      </c>
      <c r="G382" s="429">
        <f t="shared" si="8"/>
        <v>0</v>
      </c>
      <c r="H382" s="430"/>
    </row>
    <row r="383" spans="1:8" hidden="1">
      <c r="B383" s="426">
        <v>610407480020701</v>
      </c>
      <c r="C383" s="402" t="s">
        <v>2765</v>
      </c>
      <c r="D383" s="427" t="s">
        <v>1465</v>
      </c>
      <c r="E383" s="428">
        <f>-IF(D383="S",SUMIFS('BG 2024'!G:G,'BG 2024'!B:B,'Clasificacion EERR'!B383),0)</f>
        <v>0</v>
      </c>
      <c r="F383" s="428" t="e">
        <f>-IF(D383="S",SUMIFS('[226]BG 2023'!J:J,'[226]BG 2023'!K:K,'Clasificacion EERR'!B383),0)</f>
        <v>#VALUE!</v>
      </c>
      <c r="G383" s="429" t="e">
        <f t="shared" si="8"/>
        <v>#VALUE!</v>
      </c>
      <c r="H383" s="430"/>
    </row>
    <row r="384" spans="1:8" hidden="1">
      <c r="B384" s="426">
        <v>610407480020799</v>
      </c>
      <c r="C384" s="402" t="s">
        <v>2766</v>
      </c>
      <c r="D384" s="427" t="s">
        <v>1465</v>
      </c>
      <c r="E384" s="428">
        <f>-IF(D384="S",SUMIFS('BG 2024'!G:G,'BG 2024'!B:B,'Clasificacion EERR'!B384),0)</f>
        <v>0</v>
      </c>
      <c r="F384" s="428" t="e">
        <f>-IF(D384="S",SUMIFS('[226]BG 2023'!J:J,'[226]BG 2023'!K:K,'Clasificacion EERR'!B384),0)</f>
        <v>#VALUE!</v>
      </c>
      <c r="G384" s="429" t="e">
        <f t="shared" si="8"/>
        <v>#VALUE!</v>
      </c>
      <c r="H384" s="430"/>
    </row>
    <row r="385" spans="1:8" hidden="1">
      <c r="A385" s="419">
        <v>16</v>
      </c>
      <c r="B385" s="426">
        <v>6104074800208</v>
      </c>
      <c r="C385" s="402" t="s">
        <v>2760</v>
      </c>
      <c r="D385" s="427" t="s">
        <v>1461</v>
      </c>
      <c r="E385" s="428">
        <f>-IF(D385="S",SUMIFS('BG 2024'!G:G,'BG 2024'!B:B,'Clasificacion EERR'!B385),0)</f>
        <v>0</v>
      </c>
      <c r="F385" s="428">
        <f>-IF(D385="S",SUMIFS('[226]BG 2023'!J:J,'[226]BG 2023'!K:K,'Clasificacion EERR'!B385),0)</f>
        <v>0</v>
      </c>
      <c r="G385" s="429">
        <f t="shared" si="8"/>
        <v>0</v>
      </c>
      <c r="H385" s="430"/>
    </row>
    <row r="386" spans="1:8" hidden="1">
      <c r="B386" s="426">
        <v>610407480020801</v>
      </c>
      <c r="C386" s="402" t="s">
        <v>2767</v>
      </c>
      <c r="D386" s="427" t="s">
        <v>1465</v>
      </c>
      <c r="E386" s="428">
        <f>-IF(D386="S",SUMIFS('BG 2024'!G:G,'BG 2024'!B:B,'Clasificacion EERR'!B386),0)</f>
        <v>0</v>
      </c>
      <c r="F386" s="428" t="e">
        <f>-IF(D386="S",SUMIFS('[226]BG 2023'!J:J,'[226]BG 2023'!K:K,'Clasificacion EERR'!B386),0)</f>
        <v>#VALUE!</v>
      </c>
      <c r="G386" s="429" t="e">
        <f t="shared" si="8"/>
        <v>#VALUE!</v>
      </c>
      <c r="H386" s="430"/>
    </row>
    <row r="387" spans="1:8" hidden="1">
      <c r="A387" s="419">
        <v>16</v>
      </c>
      <c r="B387" s="426">
        <v>610407480020899</v>
      </c>
      <c r="C387" s="402" t="s">
        <v>2768</v>
      </c>
      <c r="D387" s="427" t="s">
        <v>1465</v>
      </c>
      <c r="E387" s="428">
        <f>-IF(D387="S",SUMIFS('BG 2024'!G:G,'BG 2024'!B:B,'Clasificacion EERR'!B387),0)</f>
        <v>0</v>
      </c>
      <c r="F387" s="428" t="e">
        <f>-IF(D387="S",SUMIFS('[226]BG 2023'!J:J,'[226]BG 2023'!K:K,'Clasificacion EERR'!B387),0)</f>
        <v>#VALUE!</v>
      </c>
      <c r="G387" s="429" t="e">
        <f t="shared" si="8"/>
        <v>#VALUE!</v>
      </c>
      <c r="H387" s="430"/>
    </row>
    <row r="388" spans="1:8" hidden="1">
      <c r="B388" s="426">
        <v>61040748003</v>
      </c>
      <c r="C388" s="402" t="s">
        <v>2769</v>
      </c>
      <c r="D388" s="427" t="s">
        <v>1461</v>
      </c>
      <c r="E388" s="428">
        <f>-IF(D388="S",SUMIFS('BG 2024'!G:G,'BG 2024'!B:B,'Clasificacion EERR'!B388),0)</f>
        <v>0</v>
      </c>
      <c r="F388" s="428">
        <f>-IF(D388="S",SUMIFS('[226]BG 2023'!J:J,'[226]BG 2023'!K:K,'Clasificacion EERR'!B388),0)</f>
        <v>0</v>
      </c>
      <c r="G388" s="429">
        <f t="shared" si="8"/>
        <v>0</v>
      </c>
      <c r="H388" s="430"/>
    </row>
    <row r="389" spans="1:8" hidden="1">
      <c r="B389" s="426">
        <v>6104074800301</v>
      </c>
      <c r="C389" s="402" t="s">
        <v>2769</v>
      </c>
      <c r="D389" s="427" t="s">
        <v>1461</v>
      </c>
      <c r="E389" s="428">
        <f>-IF(D389="S",SUMIFS('BG 2024'!G:G,'BG 2024'!B:B,'Clasificacion EERR'!B389),0)</f>
        <v>0</v>
      </c>
      <c r="F389" s="428">
        <f>-IF(D389="S",SUMIFS('[226]BG 2023'!J:J,'[226]BG 2023'!K:K,'Clasificacion EERR'!B389),0)</f>
        <v>0</v>
      </c>
      <c r="G389" s="429">
        <f t="shared" si="8"/>
        <v>0</v>
      </c>
      <c r="H389" s="430"/>
    </row>
    <row r="390" spans="1:8" hidden="1">
      <c r="B390" s="426">
        <v>610407480030101</v>
      </c>
      <c r="C390" s="402" t="s">
        <v>2770</v>
      </c>
      <c r="D390" s="427" t="s">
        <v>1465</v>
      </c>
      <c r="E390" s="428">
        <f>-IF(D390="S",SUMIFS('BG 2024'!G:G,'BG 2024'!B:B,'Clasificacion EERR'!B390),0)</f>
        <v>0</v>
      </c>
      <c r="F390" s="428" t="e">
        <f>-IF(D390="S",SUMIFS('[226]BG 2023'!J:J,'[226]BG 2023'!K:K,'Clasificacion EERR'!B390),0)</f>
        <v>#VALUE!</v>
      </c>
      <c r="G390" s="429" t="e">
        <f t="shared" si="8"/>
        <v>#VALUE!</v>
      </c>
      <c r="H390" s="430"/>
    </row>
    <row r="391" spans="1:8" hidden="1">
      <c r="B391" s="426">
        <v>610407480030199</v>
      </c>
      <c r="C391" s="402" t="s">
        <v>2771</v>
      </c>
      <c r="D391" s="427" t="s">
        <v>1465</v>
      </c>
      <c r="E391" s="428">
        <f>-IF(D391="S",SUMIFS('BG 2024'!G:G,'BG 2024'!B:B,'Clasificacion EERR'!B391),0)</f>
        <v>0</v>
      </c>
      <c r="F391" s="428" t="e">
        <f>-IF(D391="S",SUMIFS('[226]BG 2023'!J:J,'[226]BG 2023'!K:K,'Clasificacion EERR'!B391),0)</f>
        <v>#VALUE!</v>
      </c>
      <c r="G391" s="429" t="e">
        <f t="shared" si="8"/>
        <v>#VALUE!</v>
      </c>
      <c r="H391" s="430"/>
    </row>
    <row r="392" spans="1:8" hidden="1">
      <c r="B392" s="426">
        <v>61040750</v>
      </c>
      <c r="C392" s="402" t="s">
        <v>2772</v>
      </c>
      <c r="D392" s="427" t="s">
        <v>1461</v>
      </c>
      <c r="E392" s="428">
        <f>-IF(D392="S",SUMIFS('BG 2024'!G:G,'BG 2024'!B:B,'Clasificacion EERR'!B392),0)</f>
        <v>0</v>
      </c>
      <c r="F392" s="428">
        <f>-IF(D392="S",SUMIFS('[226]BG 2023'!J:J,'[226]BG 2023'!K:K,'Clasificacion EERR'!B392),0)</f>
        <v>0</v>
      </c>
      <c r="G392" s="429">
        <f t="shared" si="8"/>
        <v>0</v>
      </c>
      <c r="H392" s="430"/>
    </row>
    <row r="393" spans="1:8" hidden="1">
      <c r="B393" s="426">
        <v>61040750001</v>
      </c>
      <c r="C393" s="402" t="s">
        <v>2773</v>
      </c>
      <c r="D393" s="427" t="s">
        <v>1461</v>
      </c>
      <c r="E393" s="428">
        <f>-IF(D393="S",SUMIFS('BG 2024'!G:G,'BG 2024'!B:B,'Clasificacion EERR'!B393),0)</f>
        <v>0</v>
      </c>
      <c r="F393" s="428">
        <f>-IF(D393="S",SUMIFS('[226]BG 2023'!J:J,'[226]BG 2023'!K:K,'Clasificacion EERR'!B393),0)</f>
        <v>0</v>
      </c>
      <c r="G393" s="429">
        <f t="shared" si="8"/>
        <v>0</v>
      </c>
      <c r="H393" s="430"/>
    </row>
    <row r="394" spans="1:8" hidden="1">
      <c r="B394" s="426">
        <v>6104075000101</v>
      </c>
      <c r="C394" s="402" t="s">
        <v>2773</v>
      </c>
      <c r="D394" s="427" t="s">
        <v>1461</v>
      </c>
      <c r="E394" s="428">
        <f>-IF(D394="S",SUMIFS('BG 2024'!G:G,'BG 2024'!B:B,'Clasificacion EERR'!B394),0)</f>
        <v>0</v>
      </c>
      <c r="F394" s="428">
        <f>-IF(D394="S",SUMIFS('[226]BG 2023'!J:J,'[226]BG 2023'!K:K,'Clasificacion EERR'!B394),0)</f>
        <v>0</v>
      </c>
      <c r="G394" s="429">
        <f t="shared" si="8"/>
        <v>0</v>
      </c>
      <c r="H394" s="430"/>
    </row>
    <row r="395" spans="1:8" hidden="1">
      <c r="B395" s="426">
        <v>610407500010101</v>
      </c>
      <c r="C395" s="402" t="s">
        <v>2774</v>
      </c>
      <c r="D395" s="427" t="s">
        <v>1465</v>
      </c>
      <c r="E395" s="428">
        <f>-IF(D395="S",SUMIFS('BG 2024'!G:G,'BG 2024'!B:B,'Clasificacion EERR'!B395),0)</f>
        <v>0</v>
      </c>
      <c r="F395" s="428" t="e">
        <f>-IF(D395="S",SUMIFS('[226]BG 2023'!J:J,'[226]BG 2023'!K:K,'Clasificacion EERR'!B395),0)</f>
        <v>#VALUE!</v>
      </c>
      <c r="G395" s="429" t="e">
        <f t="shared" si="8"/>
        <v>#VALUE!</v>
      </c>
      <c r="H395" s="430"/>
    </row>
    <row r="396" spans="1:8" hidden="1">
      <c r="B396" s="426">
        <v>610407500010199</v>
      </c>
      <c r="C396" s="402" t="s">
        <v>2775</v>
      </c>
      <c r="D396" s="427" t="s">
        <v>1465</v>
      </c>
      <c r="E396" s="428">
        <f>-IF(D396="S",SUMIFS('BG 2024'!G:G,'BG 2024'!B:B,'Clasificacion EERR'!B396),0)</f>
        <v>0</v>
      </c>
      <c r="F396" s="428" t="e">
        <f>-IF(D396="S",SUMIFS('[226]BG 2023'!J:J,'[226]BG 2023'!K:K,'Clasificacion EERR'!B396),0)</f>
        <v>#VALUE!</v>
      </c>
      <c r="G396" s="429"/>
      <c r="H396" s="430"/>
    </row>
    <row r="397" spans="1:8" hidden="1">
      <c r="B397" s="426">
        <v>61040752</v>
      </c>
      <c r="C397" s="402" t="s">
        <v>2776</v>
      </c>
      <c r="D397" s="427" t="s">
        <v>1461</v>
      </c>
      <c r="E397" s="428">
        <f>-IF(D397="S",SUMIFS('BG 2024'!G:G,'BG 2024'!B:B,'Clasificacion EERR'!B397),0)</f>
        <v>0</v>
      </c>
      <c r="F397" s="428">
        <f>-IF(D397="S",SUMIFS('[226]BG 2023'!J:J,'[226]BG 2023'!K:K,'Clasificacion EERR'!B397),0)</f>
        <v>0</v>
      </c>
      <c r="G397" s="429">
        <f t="shared" ref="G397:G460" si="9">+E397-F397</f>
        <v>0</v>
      </c>
      <c r="H397" s="430"/>
    </row>
    <row r="398" spans="1:8" hidden="1">
      <c r="B398" s="426">
        <v>61040752001</v>
      </c>
      <c r="C398" s="402" t="s">
        <v>2777</v>
      </c>
      <c r="D398" s="427" t="s">
        <v>1461</v>
      </c>
      <c r="E398" s="428">
        <f>-IF(D398="S",SUMIFS('BG 2024'!G:G,'BG 2024'!B:B,'Clasificacion EERR'!B398),0)</f>
        <v>0</v>
      </c>
      <c r="F398" s="428">
        <f>-IF(D398="S",SUMIFS('[226]BG 2023'!J:J,'[226]BG 2023'!K:K,'Clasificacion EERR'!B398),0)</f>
        <v>0</v>
      </c>
      <c r="G398" s="429">
        <f t="shared" si="9"/>
        <v>0</v>
      </c>
      <c r="H398" s="430"/>
    </row>
    <row r="399" spans="1:8" hidden="1">
      <c r="B399" s="426">
        <v>6104075200101</v>
      </c>
      <c r="C399" s="402" t="s">
        <v>2777</v>
      </c>
      <c r="D399" s="427" t="s">
        <v>1461</v>
      </c>
      <c r="E399" s="428">
        <f>-IF(D399="S",SUMIFS('BG 2024'!G:G,'BG 2024'!B:B,'Clasificacion EERR'!B399),0)</f>
        <v>0</v>
      </c>
      <c r="F399" s="428">
        <f>-IF(D399="S",SUMIFS('[226]BG 2023'!J:J,'[226]BG 2023'!K:K,'Clasificacion EERR'!B399),0)</f>
        <v>0</v>
      </c>
      <c r="G399" s="429">
        <f t="shared" si="9"/>
        <v>0</v>
      </c>
      <c r="H399" s="430"/>
    </row>
    <row r="400" spans="1:8" hidden="1">
      <c r="B400" s="426">
        <v>610407520010101</v>
      </c>
      <c r="C400" s="402" t="s">
        <v>2778</v>
      </c>
      <c r="D400" s="427" t="s">
        <v>1465</v>
      </c>
      <c r="E400" s="428">
        <f>-IF(D400="S",SUMIFS('BG 2024'!G:G,'BG 2024'!B:B,'Clasificacion EERR'!B400),0)</f>
        <v>0</v>
      </c>
      <c r="F400" s="428" t="e">
        <f>-IF(D400="S",SUMIFS('[226]BG 2023'!J:J,'[226]BG 2023'!K:K,'Clasificacion EERR'!B400),0)</f>
        <v>#VALUE!</v>
      </c>
      <c r="G400" s="429" t="e">
        <f t="shared" si="9"/>
        <v>#VALUE!</v>
      </c>
      <c r="H400" s="430"/>
    </row>
    <row r="401" spans="1:8" hidden="1">
      <c r="B401" s="426">
        <v>610407520010199</v>
      </c>
      <c r="C401" s="402" t="s">
        <v>2779</v>
      </c>
      <c r="D401" s="427" t="s">
        <v>1465</v>
      </c>
      <c r="E401" s="428">
        <f>-IF(D401="S",SUMIFS('BG 2024'!G:G,'BG 2024'!B:B,'Clasificacion EERR'!B401),0)</f>
        <v>0</v>
      </c>
      <c r="F401" s="428" t="e">
        <f>-IF(D401="S",SUMIFS('[226]BG 2023'!J:J,'[226]BG 2023'!K:K,'Clasificacion EERR'!B401),0)</f>
        <v>#VALUE!</v>
      </c>
      <c r="G401" s="429" t="e">
        <f t="shared" si="9"/>
        <v>#VALUE!</v>
      </c>
      <c r="H401" s="430"/>
    </row>
    <row r="402" spans="1:8" hidden="1">
      <c r="B402" s="426">
        <v>61040754</v>
      </c>
      <c r="C402" s="402" t="s">
        <v>2780</v>
      </c>
      <c r="D402" s="427" t="s">
        <v>1461</v>
      </c>
      <c r="E402" s="428">
        <f>-IF(D402="S",SUMIFS('BG 2024'!G:G,'BG 2024'!B:B,'Clasificacion EERR'!B402),0)</f>
        <v>0</v>
      </c>
      <c r="F402" s="428">
        <f>-IF(D402="S",SUMIFS('[226]BG 2023'!J:J,'[226]BG 2023'!K:K,'Clasificacion EERR'!B402),0)</f>
        <v>0</v>
      </c>
      <c r="G402" s="429">
        <f t="shared" si="9"/>
        <v>0</v>
      </c>
      <c r="H402" s="430"/>
    </row>
    <row r="403" spans="1:8" hidden="1">
      <c r="B403" s="426">
        <v>61040754001</v>
      </c>
      <c r="C403" s="402" t="s">
        <v>2781</v>
      </c>
      <c r="D403" s="427" t="s">
        <v>1461</v>
      </c>
      <c r="E403" s="428">
        <f>-IF(D403="S",SUMIFS('BG 2024'!G:G,'BG 2024'!B:B,'Clasificacion EERR'!B403),0)</f>
        <v>0</v>
      </c>
      <c r="F403" s="428">
        <f>-IF(D403="S",SUMIFS('[226]BG 2023'!J:J,'[226]BG 2023'!K:K,'Clasificacion EERR'!B403),0)</f>
        <v>0</v>
      </c>
      <c r="G403" s="429">
        <f t="shared" si="9"/>
        <v>0</v>
      </c>
      <c r="H403" s="430"/>
    </row>
    <row r="404" spans="1:8" hidden="1">
      <c r="B404" s="426">
        <v>6104075400101</v>
      </c>
      <c r="C404" s="402" t="s">
        <v>2781</v>
      </c>
      <c r="D404" s="427" t="s">
        <v>1461</v>
      </c>
      <c r="E404" s="428">
        <f>-IF(D404="S",SUMIFS('BG 2024'!G:G,'BG 2024'!B:B,'Clasificacion EERR'!B404),0)</f>
        <v>0</v>
      </c>
      <c r="F404" s="428">
        <f>-IF(D404="S",SUMIFS('[226]BG 2023'!J:J,'[226]BG 2023'!K:K,'Clasificacion EERR'!B404),0)</f>
        <v>0</v>
      </c>
      <c r="G404" s="429">
        <f t="shared" si="9"/>
        <v>0</v>
      </c>
      <c r="H404" s="430"/>
    </row>
    <row r="405" spans="1:8" hidden="1">
      <c r="B405" s="426">
        <v>610407540010101</v>
      </c>
      <c r="C405" s="402" t="s">
        <v>2782</v>
      </c>
      <c r="D405" s="427" t="s">
        <v>1465</v>
      </c>
      <c r="E405" s="428">
        <f>-IF(D405="S",SUMIFS('BG 2024'!G:G,'BG 2024'!B:B,'Clasificacion EERR'!B405),0)</f>
        <v>0</v>
      </c>
      <c r="F405" s="428" t="e">
        <f>-IF(D405="S",SUMIFS('[226]BG 2023'!J:J,'[226]BG 2023'!K:K,'Clasificacion EERR'!B405),0)</f>
        <v>#VALUE!</v>
      </c>
      <c r="G405" s="429" t="e">
        <f t="shared" si="9"/>
        <v>#VALUE!</v>
      </c>
      <c r="H405" s="430"/>
    </row>
    <row r="406" spans="1:8" hidden="1">
      <c r="B406" s="426">
        <v>610407540010199</v>
      </c>
      <c r="C406" s="402" t="s">
        <v>2783</v>
      </c>
      <c r="D406" s="427" t="s">
        <v>1465</v>
      </c>
      <c r="E406" s="428">
        <f>-IF(D406="S",SUMIFS('BG 2024'!G:G,'BG 2024'!B:B,'Clasificacion EERR'!B406),0)</f>
        <v>0</v>
      </c>
      <c r="F406" s="428" t="e">
        <f>-IF(D406="S",SUMIFS('[226]BG 2023'!J:J,'[226]BG 2023'!K:K,'Clasificacion EERR'!B406),0)</f>
        <v>#VALUE!</v>
      </c>
      <c r="G406" s="429" t="e">
        <f t="shared" si="9"/>
        <v>#VALUE!</v>
      </c>
      <c r="H406" s="430"/>
    </row>
    <row r="407" spans="1:8" hidden="1">
      <c r="A407" s="419">
        <v>16</v>
      </c>
      <c r="B407" s="426">
        <v>61040754002</v>
      </c>
      <c r="C407" s="402" t="s">
        <v>2784</v>
      </c>
      <c r="D407" s="427" t="s">
        <v>1461</v>
      </c>
      <c r="E407" s="428">
        <f>-IF(D407="S",SUMIFS('BG 2024'!G:G,'BG 2024'!B:B,'Clasificacion EERR'!B407),0)</f>
        <v>0</v>
      </c>
      <c r="F407" s="428">
        <f>-IF(D407="S",SUMIFS('[226]BG 2023'!J:J,'[226]BG 2023'!K:K,'Clasificacion EERR'!B407),0)</f>
        <v>0</v>
      </c>
      <c r="G407" s="429">
        <f t="shared" si="9"/>
        <v>0</v>
      </c>
      <c r="H407" s="430"/>
    </row>
    <row r="408" spans="1:8" hidden="1">
      <c r="A408" s="419">
        <v>16</v>
      </c>
      <c r="B408" s="426">
        <v>6104075400201</v>
      </c>
      <c r="C408" s="402" t="s">
        <v>2784</v>
      </c>
      <c r="D408" s="427" t="s">
        <v>1461</v>
      </c>
      <c r="E408" s="428">
        <f>-IF(D408="S",SUMIFS('BG 2024'!G:G,'BG 2024'!B:B,'Clasificacion EERR'!B408),0)</f>
        <v>0</v>
      </c>
      <c r="F408" s="428">
        <f>-IF(D408="S",SUMIFS('[226]BG 2023'!J:J,'[226]BG 2023'!K:K,'Clasificacion EERR'!B408),0)</f>
        <v>0</v>
      </c>
      <c r="G408" s="429">
        <f t="shared" si="9"/>
        <v>0</v>
      </c>
      <c r="H408" s="430"/>
    </row>
    <row r="409" spans="1:8" hidden="1">
      <c r="A409" s="419">
        <v>16</v>
      </c>
      <c r="B409" s="426">
        <v>610407540020101</v>
      </c>
      <c r="C409" s="402" t="s">
        <v>2785</v>
      </c>
      <c r="D409" s="427" t="s">
        <v>1465</v>
      </c>
      <c r="E409" s="428">
        <f>-IF(D409="S",SUMIFS('BG 2024'!G:G,'BG 2024'!B:B,'Clasificacion EERR'!B409),0)</f>
        <v>0</v>
      </c>
      <c r="F409" s="428" t="e">
        <f>-IF(D409="S",SUMIFS('[226]BG 2023'!J:J,'[226]BG 2023'!K:K,'Clasificacion EERR'!B409),0)</f>
        <v>#VALUE!</v>
      </c>
      <c r="G409" s="429" t="e">
        <f t="shared" si="9"/>
        <v>#VALUE!</v>
      </c>
      <c r="H409" s="430"/>
    </row>
    <row r="410" spans="1:8" hidden="1">
      <c r="B410" s="426">
        <v>610407540020199</v>
      </c>
      <c r="C410" s="402" t="s">
        <v>2786</v>
      </c>
      <c r="D410" s="427" t="s">
        <v>1465</v>
      </c>
      <c r="E410" s="428">
        <f>-IF(D410="S",SUMIFS('BG 2024'!G:G,'BG 2024'!B:B,'Clasificacion EERR'!B410),0)</f>
        <v>0</v>
      </c>
      <c r="F410" s="428" t="e">
        <f>-IF(D410="S",SUMIFS('[226]BG 2023'!J:J,'[226]BG 2023'!K:K,'Clasificacion EERR'!B410),0)</f>
        <v>#VALUE!</v>
      </c>
      <c r="G410" s="429" t="e">
        <f t="shared" si="9"/>
        <v>#VALUE!</v>
      </c>
      <c r="H410" s="430"/>
    </row>
    <row r="411" spans="1:8" hidden="1">
      <c r="A411" s="419">
        <v>16</v>
      </c>
      <c r="B411" s="426">
        <v>61040756</v>
      </c>
      <c r="C411" s="402" t="s">
        <v>2787</v>
      </c>
      <c r="D411" s="427" t="s">
        <v>1461</v>
      </c>
      <c r="E411" s="428">
        <f>-IF(D411="S",SUMIFS('BG 2024'!G:G,'BG 2024'!B:B,'Clasificacion EERR'!B411),0)</f>
        <v>0</v>
      </c>
      <c r="F411" s="428">
        <f>-IF(D411="S",SUMIFS('[226]BG 2023'!J:J,'[226]BG 2023'!K:K,'Clasificacion EERR'!B411),0)</f>
        <v>0</v>
      </c>
      <c r="G411" s="429">
        <f t="shared" si="9"/>
        <v>0</v>
      </c>
      <c r="H411" s="430"/>
    </row>
    <row r="412" spans="1:8" hidden="1">
      <c r="A412" s="419">
        <v>16</v>
      </c>
      <c r="B412" s="426">
        <v>61040756001</v>
      </c>
      <c r="C412" s="402" t="s">
        <v>2788</v>
      </c>
      <c r="D412" s="427" t="s">
        <v>1461</v>
      </c>
      <c r="E412" s="428">
        <f>-IF(D412="S",SUMIFS('BG 2024'!G:G,'BG 2024'!B:B,'Clasificacion EERR'!B412),0)</f>
        <v>0</v>
      </c>
      <c r="F412" s="428">
        <f>-IF(D412="S",SUMIFS('[226]BG 2023'!J:J,'[226]BG 2023'!K:K,'Clasificacion EERR'!B412),0)</f>
        <v>0</v>
      </c>
      <c r="G412" s="429">
        <f t="shared" si="9"/>
        <v>0</v>
      </c>
      <c r="H412" s="430"/>
    </row>
    <row r="413" spans="1:8" hidden="1">
      <c r="A413" s="419">
        <v>16</v>
      </c>
      <c r="B413" s="426">
        <v>6104075600101</v>
      </c>
      <c r="C413" s="402" t="s">
        <v>2788</v>
      </c>
      <c r="D413" s="427" t="s">
        <v>1461</v>
      </c>
      <c r="E413" s="428">
        <f>-IF(D413="S",SUMIFS('BG 2024'!G:G,'BG 2024'!B:B,'Clasificacion EERR'!B413),0)</f>
        <v>0</v>
      </c>
      <c r="F413" s="428">
        <f>-IF(D413="S",SUMIFS('[226]BG 2023'!J:J,'[226]BG 2023'!K:K,'Clasificacion EERR'!B413),0)</f>
        <v>0</v>
      </c>
      <c r="G413" s="429">
        <f t="shared" si="9"/>
        <v>0</v>
      </c>
      <c r="H413" s="430"/>
    </row>
    <row r="414" spans="1:8" hidden="1">
      <c r="B414" s="426">
        <v>610407560010101</v>
      </c>
      <c r="C414" s="402" t="s">
        <v>2789</v>
      </c>
      <c r="D414" s="427" t="s">
        <v>1465</v>
      </c>
      <c r="E414" s="428">
        <f>-IF(D414="S",SUMIFS('BG 2024'!G:G,'BG 2024'!B:B,'Clasificacion EERR'!B414),0)</f>
        <v>0</v>
      </c>
      <c r="F414" s="428" t="e">
        <f>-IF(D414="S",SUMIFS('[226]BG 2023'!J:J,'[226]BG 2023'!K:K,'Clasificacion EERR'!B414),0)</f>
        <v>#VALUE!</v>
      </c>
      <c r="G414" s="429" t="e">
        <f t="shared" si="9"/>
        <v>#VALUE!</v>
      </c>
      <c r="H414" s="430"/>
    </row>
    <row r="415" spans="1:8" hidden="1">
      <c r="B415" s="426">
        <v>610407560010199</v>
      </c>
      <c r="C415" s="402" t="s">
        <v>2790</v>
      </c>
      <c r="D415" s="427" t="s">
        <v>1465</v>
      </c>
      <c r="E415" s="428">
        <f>-IF(D415="S",SUMIFS('BG 2024'!G:G,'BG 2024'!B:B,'Clasificacion EERR'!B415),0)</f>
        <v>0</v>
      </c>
      <c r="F415" s="428" t="e">
        <f>-IF(D415="S",SUMIFS('[226]BG 2023'!J:J,'[226]BG 2023'!K:K,'Clasificacion EERR'!B415),0)</f>
        <v>#VALUE!</v>
      </c>
      <c r="G415" s="429" t="e">
        <f t="shared" si="9"/>
        <v>#VALUE!</v>
      </c>
      <c r="H415" s="430"/>
    </row>
    <row r="416" spans="1:8" hidden="1">
      <c r="B416" s="426">
        <v>61040756002</v>
      </c>
      <c r="C416" s="402" t="s">
        <v>2791</v>
      </c>
      <c r="D416" s="427" t="s">
        <v>1461</v>
      </c>
      <c r="E416" s="428">
        <f>-IF(D416="S",SUMIFS('BG 2024'!G:G,'BG 2024'!B:B,'Clasificacion EERR'!B416),0)</f>
        <v>0</v>
      </c>
      <c r="F416" s="428">
        <f>-IF(D416="S",SUMIFS('[226]BG 2023'!J:J,'[226]BG 2023'!K:K,'Clasificacion EERR'!B416),0)</f>
        <v>0</v>
      </c>
      <c r="G416" s="429">
        <f t="shared" si="9"/>
        <v>0</v>
      </c>
      <c r="H416" s="430"/>
    </row>
    <row r="417" spans="1:9" hidden="1">
      <c r="B417" s="426">
        <v>6104075600201</v>
      </c>
      <c r="C417" s="402" t="s">
        <v>2791</v>
      </c>
      <c r="D417" s="427" t="s">
        <v>1461</v>
      </c>
      <c r="E417" s="428">
        <f>-IF(D417="S",SUMIFS('BG 2024'!G:G,'BG 2024'!B:B,'Clasificacion EERR'!B417),0)</f>
        <v>0</v>
      </c>
      <c r="F417" s="428">
        <f>-IF(D417="S",SUMIFS('[226]BG 2023'!J:J,'[226]BG 2023'!K:K,'Clasificacion EERR'!B417),0)</f>
        <v>0</v>
      </c>
      <c r="G417" s="429">
        <f t="shared" si="9"/>
        <v>0</v>
      </c>
      <c r="H417" s="430"/>
    </row>
    <row r="418" spans="1:9" hidden="1">
      <c r="B418" s="426">
        <v>610407560020101</v>
      </c>
      <c r="C418" s="402" t="s">
        <v>2792</v>
      </c>
      <c r="D418" s="427" t="s">
        <v>1465</v>
      </c>
      <c r="E418" s="428">
        <f>-IF(D418="S",SUMIFS('BG 2024'!G:G,'BG 2024'!B:B,'Clasificacion EERR'!B418),0)</f>
        <v>0</v>
      </c>
      <c r="F418" s="428" t="e">
        <f>-IF(D418="S",SUMIFS('[226]BG 2023'!J:J,'[226]BG 2023'!K:K,'Clasificacion EERR'!B418),0)</f>
        <v>#VALUE!</v>
      </c>
      <c r="G418" s="429" t="e">
        <f t="shared" si="9"/>
        <v>#VALUE!</v>
      </c>
      <c r="H418" s="430"/>
    </row>
    <row r="419" spans="1:9" hidden="1">
      <c r="B419" s="426">
        <v>610407560020199</v>
      </c>
      <c r="C419" s="402" t="s">
        <v>2793</v>
      </c>
      <c r="D419" s="427" t="s">
        <v>1465</v>
      </c>
      <c r="E419" s="428">
        <f>-IF(D419="S",SUMIFS('BG 2024'!G:G,'BG 2024'!B:B,'Clasificacion EERR'!B419),0)</f>
        <v>0</v>
      </c>
      <c r="F419" s="428" t="e">
        <f>-IF(D419="S",SUMIFS('[226]BG 2023'!J:J,'[226]BG 2023'!K:K,'Clasificacion EERR'!B419),0)</f>
        <v>#VALUE!</v>
      </c>
      <c r="G419" s="429" t="e">
        <f t="shared" si="9"/>
        <v>#VALUE!</v>
      </c>
      <c r="H419" s="430"/>
    </row>
    <row r="420" spans="1:9" hidden="1">
      <c r="B420" s="426">
        <v>61050</v>
      </c>
      <c r="C420" s="402" t="s">
        <v>111</v>
      </c>
      <c r="D420" s="427" t="s">
        <v>1461</v>
      </c>
      <c r="E420" s="428">
        <f>-IF(D420="S",SUMIFS('BG 2024'!G:G,'BG 2024'!B:B,'Clasificacion EERR'!B420),0)</f>
        <v>0</v>
      </c>
      <c r="F420" s="428">
        <f>-IF(D420="S",SUMIFS('[226]BG 2023'!J:J,'[226]BG 2023'!K:K,'Clasificacion EERR'!B420),0)</f>
        <v>0</v>
      </c>
      <c r="G420" s="429">
        <f t="shared" si="9"/>
        <v>0</v>
      </c>
      <c r="H420" s="430"/>
    </row>
    <row r="421" spans="1:9" hidden="1">
      <c r="B421" s="426">
        <v>61050758</v>
      </c>
      <c r="C421" s="402" t="s">
        <v>111</v>
      </c>
      <c r="D421" s="427" t="s">
        <v>1461</v>
      </c>
      <c r="E421" s="428">
        <f>-IF(D421="S",SUMIFS('BG 2024'!G:G,'BG 2024'!B:B,'Clasificacion EERR'!B421),0)</f>
        <v>0</v>
      </c>
      <c r="F421" s="428">
        <f>-IF(D421="S",SUMIFS('[226]BG 2023'!J:J,'[226]BG 2023'!K:K,'Clasificacion EERR'!B421),0)</f>
        <v>0</v>
      </c>
      <c r="G421" s="429">
        <f t="shared" si="9"/>
        <v>0</v>
      </c>
      <c r="H421" s="430"/>
    </row>
    <row r="422" spans="1:9" hidden="1">
      <c r="B422" s="426">
        <v>61050758001</v>
      </c>
      <c r="C422" s="402" t="s">
        <v>2794</v>
      </c>
      <c r="D422" s="427" t="s">
        <v>1461</v>
      </c>
      <c r="E422" s="428">
        <f>-IF(D422="S",SUMIFS('BG 2024'!G:G,'BG 2024'!B:B,'Clasificacion EERR'!B422),0)</f>
        <v>0</v>
      </c>
      <c r="F422" s="428">
        <f>-IF(D422="S",SUMIFS('[226]BG 2023'!J:J,'[226]BG 2023'!K:K,'Clasificacion EERR'!B422),0)</f>
        <v>0</v>
      </c>
      <c r="G422" s="429">
        <f t="shared" si="9"/>
        <v>0</v>
      </c>
      <c r="H422" s="430"/>
    </row>
    <row r="423" spans="1:9" hidden="1">
      <c r="B423" s="426">
        <v>6105075800101</v>
      </c>
      <c r="C423" s="402" t="s">
        <v>2794</v>
      </c>
      <c r="D423" s="427" t="s">
        <v>1461</v>
      </c>
      <c r="E423" s="428">
        <f>-IF(D423="S",SUMIFS('BG 2024'!G:G,'BG 2024'!B:B,'Clasificacion EERR'!B423),0)</f>
        <v>0</v>
      </c>
      <c r="F423" s="428">
        <f>-IF(D423="S",SUMIFS('[226]BG 2023'!J:J,'[226]BG 2023'!K:K,'Clasificacion EERR'!B423),0)</f>
        <v>0</v>
      </c>
      <c r="G423" s="429">
        <f t="shared" si="9"/>
        <v>0</v>
      </c>
      <c r="H423" s="430"/>
    </row>
    <row r="424" spans="1:9" hidden="1">
      <c r="A424" s="419">
        <v>16</v>
      </c>
      <c r="B424" s="426">
        <v>610507580010101</v>
      </c>
      <c r="C424" s="402" t="s">
        <v>2795</v>
      </c>
      <c r="D424" s="427" t="s">
        <v>1465</v>
      </c>
      <c r="E424" s="428">
        <f>-IF(D424="S",SUMIFS('BG 2024'!G:G,'BG 2024'!B:B,'Clasificacion EERR'!B424),0)</f>
        <v>0</v>
      </c>
      <c r="F424" s="428" t="e">
        <f>-IF(D424="S",SUMIFS('[226]BG 2023'!J:J,'[226]BG 2023'!K:K,'Clasificacion EERR'!B424),0)</f>
        <v>#VALUE!</v>
      </c>
      <c r="G424" s="429" t="e">
        <f t="shared" si="9"/>
        <v>#VALUE!</v>
      </c>
      <c r="H424" s="430"/>
    </row>
    <row r="425" spans="1:9" hidden="1">
      <c r="B425" s="426">
        <v>610507580010199</v>
      </c>
      <c r="C425" s="402" t="s">
        <v>2796</v>
      </c>
      <c r="D425" s="427" t="s">
        <v>1465</v>
      </c>
      <c r="E425" s="428">
        <f>-IF(D425="S",SUMIFS('BG 2024'!G:G,'BG 2024'!B:B,'Clasificacion EERR'!B425),0)</f>
        <v>0</v>
      </c>
      <c r="F425" s="428" t="e">
        <f>-IF(D425="S",SUMIFS('[226]BG 2023'!J:J,'[226]BG 2023'!K:K,'Clasificacion EERR'!B425),0)</f>
        <v>#VALUE!</v>
      </c>
      <c r="G425" s="429" t="e">
        <f t="shared" si="9"/>
        <v>#VALUE!</v>
      </c>
      <c r="H425" s="430"/>
    </row>
    <row r="426" spans="1:9" hidden="1">
      <c r="B426" s="426">
        <v>61050758002</v>
      </c>
      <c r="C426" s="402" t="s">
        <v>392</v>
      </c>
      <c r="D426" s="427" t="s">
        <v>1461</v>
      </c>
      <c r="E426" s="428">
        <f>-IF(D426="S",SUMIFS('BG 2024'!G:G,'BG 2024'!B:B,'Clasificacion EERR'!B426),0)</f>
        <v>0</v>
      </c>
      <c r="F426" s="428">
        <f>-IF(D426="S",SUMIFS('[226]BG 2023'!J:J,'[226]BG 2023'!K:K,'Clasificacion EERR'!B426),0)</f>
        <v>0</v>
      </c>
      <c r="G426" s="429">
        <f t="shared" si="9"/>
        <v>0</v>
      </c>
      <c r="H426" s="430"/>
    </row>
    <row r="427" spans="1:9" hidden="1">
      <c r="B427" s="426">
        <v>6105075800201</v>
      </c>
      <c r="C427" s="402" t="s">
        <v>392</v>
      </c>
      <c r="D427" s="427" t="s">
        <v>1461</v>
      </c>
      <c r="E427" s="428">
        <f>-IF(D427="S",SUMIFS('BG 2024'!G:G,'BG 2024'!B:B,'Clasificacion EERR'!B427),0)</f>
        <v>0</v>
      </c>
      <c r="F427" s="428">
        <f>-IF(D427="S",SUMIFS('[226]BG 2023'!J:J,'[226]BG 2023'!K:K,'Clasificacion EERR'!B427),0)</f>
        <v>0</v>
      </c>
      <c r="G427" s="429">
        <f t="shared" si="9"/>
        <v>0</v>
      </c>
      <c r="H427" s="430"/>
    </row>
    <row r="428" spans="1:9">
      <c r="B428" s="426">
        <v>610507580020101</v>
      </c>
      <c r="C428" s="402" t="s">
        <v>1224</v>
      </c>
      <c r="D428" s="427" t="s">
        <v>1465</v>
      </c>
      <c r="E428" s="428">
        <f>-IF(D428="S",SUMIFS('BG 2024'!G:G,'BG 2024'!B:B,'Clasificacion EERR'!B428),0)</f>
        <v>52080</v>
      </c>
      <c r="F428" s="428" t="e">
        <f>-IF(D428="S",SUMIFS('[226]BG 2023'!J:J,'[226]BG 2023'!K:K,'Clasificacion EERR'!B428),0)</f>
        <v>#VALUE!</v>
      </c>
      <c r="G428" s="429" t="e">
        <f t="shared" si="9"/>
        <v>#VALUE!</v>
      </c>
      <c r="H428" s="463" t="s">
        <v>107</v>
      </c>
    </row>
    <row r="429" spans="1:9">
      <c r="B429" s="426">
        <v>610507580020199</v>
      </c>
      <c r="C429" s="402" t="s">
        <v>1225</v>
      </c>
      <c r="D429" s="427" t="s">
        <v>1465</v>
      </c>
      <c r="E429" s="428">
        <f>-IF(D429="S",SUMIFS('BG 2024'!G:G,'BG 2024'!B:B,'Clasificacion EERR'!B429),0)</f>
        <v>2737</v>
      </c>
      <c r="F429" s="428" t="e">
        <f>-IF(D429="S",SUMIFS('[226]BG 2023'!J:J,'[226]BG 2023'!K:K,'Clasificacion EERR'!B429),0)</f>
        <v>#VALUE!</v>
      </c>
      <c r="G429" s="429" t="e">
        <f t="shared" si="9"/>
        <v>#VALUE!</v>
      </c>
      <c r="H429" s="463" t="s">
        <v>107</v>
      </c>
    </row>
    <row r="430" spans="1:9" hidden="1">
      <c r="B430" s="426">
        <v>61050758003</v>
      </c>
      <c r="C430" s="402" t="s">
        <v>1226</v>
      </c>
      <c r="D430" s="427" t="s">
        <v>1461</v>
      </c>
      <c r="E430" s="428">
        <f>-IF(D430="S",SUMIFS('BG 2024'!G:G,'BG 2024'!B:B,'Clasificacion EERR'!B430),0)</f>
        <v>0</v>
      </c>
      <c r="F430" s="428">
        <f>-IF(D430="S",SUMIFS('[226]BG 2023'!J:J,'[226]BG 2023'!K:K,'Clasificacion EERR'!B430),0)</f>
        <v>0</v>
      </c>
      <c r="G430" s="429">
        <f t="shared" si="9"/>
        <v>0</v>
      </c>
      <c r="H430" s="430"/>
    </row>
    <row r="431" spans="1:9" hidden="1">
      <c r="B431" s="426">
        <v>6105075800301</v>
      </c>
      <c r="C431" s="402" t="s">
        <v>1226</v>
      </c>
      <c r="D431" s="427" t="s">
        <v>1461</v>
      </c>
      <c r="E431" s="428">
        <f>-IF(D431="S",SUMIFS('BG 2024'!G:G,'BG 2024'!B:B,'Clasificacion EERR'!B431),0)</f>
        <v>0</v>
      </c>
      <c r="F431" s="428">
        <f>-IF(D431="S",SUMIFS('[226]BG 2023'!J:J,'[226]BG 2023'!K:K,'Clasificacion EERR'!B431),0)</f>
        <v>0</v>
      </c>
      <c r="G431" s="429">
        <f t="shared" si="9"/>
        <v>0</v>
      </c>
      <c r="H431" s="430"/>
    </row>
    <row r="432" spans="1:9">
      <c r="B432" s="426">
        <v>610507580030101</v>
      </c>
      <c r="C432" s="402" t="s">
        <v>1227</v>
      </c>
      <c r="D432" s="427" t="s">
        <v>1465</v>
      </c>
      <c r="E432" s="428">
        <f>-IF(D432="S",SUMIFS('BG 2024'!G:G,'BG 2024'!B:B,'Clasificacion EERR'!B432),0)</f>
        <v>1098172</v>
      </c>
      <c r="F432" s="428" t="e">
        <f>-IF(D432="S",SUMIFS('[226]BG 2023'!J:J,'[226]BG 2023'!K:K,'Clasificacion EERR'!B432),0)</f>
        <v>#VALUE!</v>
      </c>
      <c r="G432" s="429" t="e">
        <f t="shared" si="9"/>
        <v>#VALUE!</v>
      </c>
      <c r="H432" s="463" t="s">
        <v>111</v>
      </c>
      <c r="I432" s="392" t="s">
        <v>746</v>
      </c>
    </row>
    <row r="433" spans="1:9">
      <c r="B433" s="426">
        <v>610507580030199</v>
      </c>
      <c r="C433" s="402" t="s">
        <v>1228</v>
      </c>
      <c r="D433" s="427" t="s">
        <v>1465</v>
      </c>
      <c r="E433" s="428">
        <f>-IF(D433="S",SUMIFS('BG 2024'!G:G,'BG 2024'!B:B,'Clasificacion EERR'!B433),0)</f>
        <v>13711865</v>
      </c>
      <c r="F433" s="428" t="e">
        <f>-IF(D433="S",SUMIFS('[226]BG 2023'!J:J,'[226]BG 2023'!K:K,'Clasificacion EERR'!B433),0)</f>
        <v>#VALUE!</v>
      </c>
      <c r="G433" s="429" t="e">
        <f t="shared" si="9"/>
        <v>#VALUE!</v>
      </c>
      <c r="H433" s="463" t="s">
        <v>111</v>
      </c>
      <c r="I433" s="392" t="s">
        <v>746</v>
      </c>
    </row>
    <row r="434" spans="1:9" hidden="1">
      <c r="B434" s="426">
        <v>61050758004</v>
      </c>
      <c r="C434" s="402" t="s">
        <v>1229</v>
      </c>
      <c r="D434" s="427" t="s">
        <v>1461</v>
      </c>
      <c r="E434" s="428">
        <f>-IF(D434="S",SUMIFS('BG 2024'!G:G,'BG 2024'!B:B,'Clasificacion EERR'!B434),0)</f>
        <v>0</v>
      </c>
      <c r="F434" s="428">
        <f>-IF(D434="S",SUMIFS('[226]BG 2023'!J:J,'[226]BG 2023'!K:K,'Clasificacion EERR'!B434),0)</f>
        <v>0</v>
      </c>
      <c r="G434" s="429">
        <f t="shared" si="9"/>
        <v>0</v>
      </c>
      <c r="H434" s="430"/>
    </row>
    <row r="435" spans="1:9" hidden="1">
      <c r="B435" s="426">
        <v>6105075800401</v>
      </c>
      <c r="C435" s="402" t="s">
        <v>1229</v>
      </c>
      <c r="D435" s="427" t="s">
        <v>1461</v>
      </c>
      <c r="E435" s="428">
        <f>-IF(D435="S",SUMIFS('BG 2024'!G:G,'BG 2024'!B:B,'Clasificacion EERR'!B435),0)</f>
        <v>0</v>
      </c>
      <c r="F435" s="428">
        <f>-IF(D435="S",SUMIFS('[226]BG 2023'!J:J,'[226]BG 2023'!K:K,'Clasificacion EERR'!B435),0)</f>
        <v>0</v>
      </c>
      <c r="G435" s="429">
        <f t="shared" si="9"/>
        <v>0</v>
      </c>
      <c r="H435" s="430"/>
    </row>
    <row r="436" spans="1:9">
      <c r="B436" s="426">
        <v>610507580040101</v>
      </c>
      <c r="C436" s="402" t="s">
        <v>1230</v>
      </c>
      <c r="D436" s="427" t="s">
        <v>1465</v>
      </c>
      <c r="E436" s="428">
        <f>-IF(D436="S",SUMIFS('BG 2024'!G:G,'BG 2024'!B:B,'Clasificacion EERR'!B436),0)</f>
        <v>384925</v>
      </c>
      <c r="F436" s="428" t="e">
        <f>-IF(D436="S",SUMIFS('[226]BG 2023'!J:J,'[226]BG 2023'!K:K,'Clasificacion EERR'!B436),0)</f>
        <v>#VALUE!</v>
      </c>
      <c r="G436" s="429" t="e">
        <f t="shared" si="9"/>
        <v>#VALUE!</v>
      </c>
      <c r="H436" s="463" t="s">
        <v>111</v>
      </c>
      <c r="I436" s="392" t="s">
        <v>3172</v>
      </c>
    </row>
    <row r="437" spans="1:9">
      <c r="B437" s="426">
        <v>610507580040199</v>
      </c>
      <c r="C437" s="402" t="s">
        <v>1231</v>
      </c>
      <c r="D437" s="427" t="s">
        <v>1465</v>
      </c>
      <c r="E437" s="428">
        <f>-IF(D437="S",SUMIFS('BG 2024'!G:G,'BG 2024'!B:B,'Clasificacion EERR'!B437),0)</f>
        <v>3513829</v>
      </c>
      <c r="F437" s="428" t="e">
        <f>-IF(D437="S",SUMIFS('[226]BG 2023'!J:J,'[226]BG 2023'!K:K,'Clasificacion EERR'!B437),0)</f>
        <v>#VALUE!</v>
      </c>
      <c r="G437" s="429" t="e">
        <f t="shared" si="9"/>
        <v>#VALUE!</v>
      </c>
      <c r="H437" s="463" t="s">
        <v>111</v>
      </c>
      <c r="I437" s="392" t="s">
        <v>3172</v>
      </c>
    </row>
    <row r="438" spans="1:9" hidden="1">
      <c r="A438" s="419">
        <v>16</v>
      </c>
      <c r="B438" s="426">
        <v>61050758005</v>
      </c>
      <c r="C438" s="402" t="s">
        <v>1232</v>
      </c>
      <c r="D438" s="427" t="s">
        <v>1461</v>
      </c>
      <c r="E438" s="428">
        <f>-IF(D438="S",SUMIFS('BG 2024'!G:G,'BG 2024'!B:B,'Clasificacion EERR'!B438),0)</f>
        <v>0</v>
      </c>
      <c r="F438" s="428">
        <f>-IF(D438="S",SUMIFS('[226]BG 2023'!J:J,'[226]BG 2023'!K:K,'Clasificacion EERR'!B438),0)</f>
        <v>0</v>
      </c>
      <c r="G438" s="429">
        <f t="shared" si="9"/>
        <v>0</v>
      </c>
      <c r="H438" s="430"/>
    </row>
    <row r="439" spans="1:9" hidden="1">
      <c r="A439" s="419">
        <v>16</v>
      </c>
      <c r="B439" s="426">
        <v>6105075800501</v>
      </c>
      <c r="C439" s="402" t="s">
        <v>1232</v>
      </c>
      <c r="D439" s="427" t="s">
        <v>1461</v>
      </c>
      <c r="E439" s="428">
        <f>-IF(D439="S",SUMIFS('BG 2024'!G:G,'BG 2024'!B:B,'Clasificacion EERR'!B439),0)</f>
        <v>0</v>
      </c>
      <c r="F439" s="428">
        <f>-IF(D439="S",SUMIFS('[226]BG 2023'!J:J,'[226]BG 2023'!K:K,'Clasificacion EERR'!B439),0)</f>
        <v>0</v>
      </c>
      <c r="G439" s="429">
        <f t="shared" si="9"/>
        <v>0</v>
      </c>
      <c r="H439" s="430"/>
    </row>
    <row r="440" spans="1:9">
      <c r="B440" s="426">
        <v>610507580050101</v>
      </c>
      <c r="C440" s="402" t="s">
        <v>1233</v>
      </c>
      <c r="D440" s="427" t="s">
        <v>1465</v>
      </c>
      <c r="E440" s="428">
        <f>-IF(D440="S",SUMIFS('BG 2024'!G:G,'BG 2024'!B:B,'Clasificacion EERR'!B440),0)</f>
        <v>194783</v>
      </c>
      <c r="F440" s="428" t="e">
        <f>-IF(D440="S",SUMIFS('[226]BG 2023'!J:J,'[226]BG 2023'!K:K,'Clasificacion EERR'!B440),0)</f>
        <v>#VALUE!</v>
      </c>
      <c r="G440" s="429" t="e">
        <f t="shared" si="9"/>
        <v>#VALUE!</v>
      </c>
      <c r="H440" s="463" t="s">
        <v>80</v>
      </c>
    </row>
    <row r="441" spans="1:9">
      <c r="B441" s="426">
        <v>610507580050199</v>
      </c>
      <c r="C441" s="402" t="s">
        <v>1234</v>
      </c>
      <c r="D441" s="427" t="s">
        <v>1465</v>
      </c>
      <c r="E441" s="428">
        <f>-IF(D441="S",SUMIFS('BG 2024'!G:G,'BG 2024'!B:B,'Clasificacion EERR'!B441),0)</f>
        <v>264298</v>
      </c>
      <c r="F441" s="428" t="e">
        <f>-IF(D441="S",SUMIFS('[226]BG 2023'!J:J,'[226]BG 2023'!K:K,'Clasificacion EERR'!B441),0)</f>
        <v>#VALUE!</v>
      </c>
      <c r="G441" s="429" t="e">
        <f t="shared" si="9"/>
        <v>#VALUE!</v>
      </c>
      <c r="H441" s="463" t="s">
        <v>80</v>
      </c>
    </row>
    <row r="442" spans="1:9" hidden="1">
      <c r="A442" s="419">
        <v>16</v>
      </c>
      <c r="B442" s="426">
        <v>6105075800502</v>
      </c>
      <c r="C442" s="402" t="s">
        <v>1232</v>
      </c>
      <c r="D442" s="427" t="s">
        <v>1461</v>
      </c>
      <c r="E442" s="428">
        <f>-IF(D442="S",SUMIFS('BG 2024'!G:G,'BG 2024'!B:B,'Clasificacion EERR'!B442),0)</f>
        <v>0</v>
      </c>
      <c r="F442" s="428">
        <f>-IF(D442="S",SUMIFS('[226]BG 2023'!J:J,'[226]BG 2023'!K:K,'Clasificacion EERR'!B442),0)</f>
        <v>0</v>
      </c>
      <c r="G442" s="429">
        <f t="shared" si="9"/>
        <v>0</v>
      </c>
      <c r="H442" s="430"/>
    </row>
    <row r="443" spans="1:9" hidden="1">
      <c r="A443" s="419">
        <v>16</v>
      </c>
      <c r="B443" s="426">
        <v>610507580050299</v>
      </c>
      <c r="C443" s="402" t="s">
        <v>2797</v>
      </c>
      <c r="D443" s="427" t="s">
        <v>1465</v>
      </c>
      <c r="E443" s="428">
        <f>-IF(D443="S",SUMIFS('BG 2024'!G:G,'BG 2024'!B:B,'Clasificacion EERR'!B443),0)</f>
        <v>0</v>
      </c>
      <c r="F443" s="428" t="e">
        <f>-IF(D443="S",SUMIFS('[226]BG 2023'!J:J,'[226]BG 2023'!K:K,'Clasificacion EERR'!B443),0)</f>
        <v>#VALUE!</v>
      </c>
      <c r="G443" s="429" t="e">
        <f t="shared" si="9"/>
        <v>#VALUE!</v>
      </c>
      <c r="H443" s="430"/>
    </row>
    <row r="444" spans="1:9" hidden="1">
      <c r="A444" s="419">
        <v>16</v>
      </c>
      <c r="B444" s="426">
        <v>61050758006</v>
      </c>
      <c r="C444" s="402" t="s">
        <v>2798</v>
      </c>
      <c r="D444" s="427" t="s">
        <v>1461</v>
      </c>
      <c r="E444" s="428">
        <f>-IF(D444="S",SUMIFS('BG 2024'!G:G,'BG 2024'!B:B,'Clasificacion EERR'!B444),0)</f>
        <v>0</v>
      </c>
      <c r="F444" s="428">
        <f>-IF(D444="S",SUMIFS('[226]BG 2023'!J:J,'[226]BG 2023'!K:K,'Clasificacion EERR'!B444),0)</f>
        <v>0</v>
      </c>
      <c r="G444" s="429">
        <f t="shared" si="9"/>
        <v>0</v>
      </c>
      <c r="H444" s="430"/>
    </row>
    <row r="445" spans="1:9" hidden="1">
      <c r="B445" s="426">
        <v>6105075800601</v>
      </c>
      <c r="C445" s="402" t="s">
        <v>2798</v>
      </c>
      <c r="D445" s="427" t="s">
        <v>1461</v>
      </c>
      <c r="E445" s="428">
        <f>-IF(D445="S",SUMIFS('BG 2024'!G:G,'BG 2024'!B:B,'Clasificacion EERR'!B445),0)</f>
        <v>0</v>
      </c>
      <c r="F445" s="428">
        <f>-IF(D445="S",SUMIFS('[226]BG 2023'!J:J,'[226]BG 2023'!K:K,'Clasificacion EERR'!B445),0)</f>
        <v>0</v>
      </c>
      <c r="G445" s="429">
        <f t="shared" si="9"/>
        <v>0</v>
      </c>
      <c r="H445" s="430"/>
    </row>
    <row r="446" spans="1:9" hidden="1">
      <c r="B446" s="426">
        <v>610507580060101</v>
      </c>
      <c r="C446" s="402" t="s">
        <v>2799</v>
      </c>
      <c r="D446" s="427" t="s">
        <v>1465</v>
      </c>
      <c r="E446" s="428">
        <f>-IF(D446="S",SUMIFS('BG 2024'!G:G,'BG 2024'!B:B,'Clasificacion EERR'!B446),0)</f>
        <v>0</v>
      </c>
      <c r="F446" s="428" t="e">
        <f>-IF(D446="S",SUMIFS('[226]BG 2023'!J:J,'[226]BG 2023'!K:K,'Clasificacion EERR'!B446),0)</f>
        <v>#VALUE!</v>
      </c>
      <c r="G446" s="429" t="e">
        <f t="shared" si="9"/>
        <v>#VALUE!</v>
      </c>
      <c r="H446" s="430"/>
    </row>
    <row r="447" spans="1:9" hidden="1">
      <c r="A447" s="419">
        <v>16</v>
      </c>
      <c r="B447" s="426">
        <v>610507580060199</v>
      </c>
      <c r="C447" s="402" t="s">
        <v>2800</v>
      </c>
      <c r="D447" s="427" t="s">
        <v>1465</v>
      </c>
      <c r="E447" s="428">
        <f>-IF(D447="S",SUMIFS('BG 2024'!G:G,'BG 2024'!B:B,'Clasificacion EERR'!B447),0)</f>
        <v>0</v>
      </c>
      <c r="F447" s="428" t="e">
        <f>-IF(D447="S",SUMIFS('[226]BG 2023'!J:J,'[226]BG 2023'!K:K,'Clasificacion EERR'!B447),0)</f>
        <v>#VALUE!</v>
      </c>
      <c r="G447" s="429" t="e">
        <f t="shared" si="9"/>
        <v>#VALUE!</v>
      </c>
      <c r="H447" s="430"/>
    </row>
    <row r="448" spans="1:9" hidden="1">
      <c r="A448" s="419">
        <v>16</v>
      </c>
      <c r="B448" s="426">
        <v>61050758007</v>
      </c>
      <c r="C448" s="402" t="s">
        <v>2801</v>
      </c>
      <c r="D448" s="427" t="s">
        <v>1461</v>
      </c>
      <c r="E448" s="428">
        <f>-IF(D448="S",SUMIFS('BG 2024'!G:G,'BG 2024'!B:B,'Clasificacion EERR'!B448),0)</f>
        <v>0</v>
      </c>
      <c r="F448" s="428">
        <f>-IF(D448="S",SUMIFS('[226]BG 2023'!J:J,'[226]BG 2023'!K:K,'Clasificacion EERR'!B448),0)</f>
        <v>0</v>
      </c>
      <c r="G448" s="429">
        <f t="shared" si="9"/>
        <v>0</v>
      </c>
      <c r="H448" s="430"/>
    </row>
    <row r="449" spans="1:8" hidden="1">
      <c r="B449" s="426">
        <v>6105075800701</v>
      </c>
      <c r="C449" s="402" t="s">
        <v>2801</v>
      </c>
      <c r="D449" s="427" t="s">
        <v>1461</v>
      </c>
      <c r="E449" s="428">
        <f>-IF(D449="S",SUMIFS('BG 2024'!G:G,'BG 2024'!B:B,'Clasificacion EERR'!B449),0)</f>
        <v>0</v>
      </c>
      <c r="F449" s="428">
        <f>-IF(D449="S",SUMIFS('[226]BG 2023'!J:J,'[226]BG 2023'!K:K,'Clasificacion EERR'!B449),0)</f>
        <v>0</v>
      </c>
      <c r="G449" s="429">
        <f t="shared" si="9"/>
        <v>0</v>
      </c>
      <c r="H449" s="430"/>
    </row>
    <row r="450" spans="1:8" hidden="1">
      <c r="A450" s="419">
        <v>16</v>
      </c>
      <c r="B450" s="426">
        <v>610507580070101</v>
      </c>
      <c r="C450" s="402" t="s">
        <v>2802</v>
      </c>
      <c r="D450" s="427" t="s">
        <v>1465</v>
      </c>
      <c r="E450" s="428">
        <f>-IF(D450="S",SUMIFS('BG 2024'!G:G,'BG 2024'!B:B,'Clasificacion EERR'!B450),0)</f>
        <v>0</v>
      </c>
      <c r="F450" s="428" t="e">
        <f>-IF(D450="S",SUMIFS('[226]BG 2023'!J:J,'[226]BG 2023'!K:K,'Clasificacion EERR'!B450),0)</f>
        <v>#VALUE!</v>
      </c>
      <c r="G450" s="429" t="e">
        <f t="shared" si="9"/>
        <v>#VALUE!</v>
      </c>
      <c r="H450" s="430"/>
    </row>
    <row r="451" spans="1:8" hidden="1">
      <c r="A451" s="419">
        <v>16</v>
      </c>
      <c r="B451" s="426">
        <v>610507580070199</v>
      </c>
      <c r="C451" s="402" t="s">
        <v>2803</v>
      </c>
      <c r="D451" s="427" t="s">
        <v>1465</v>
      </c>
      <c r="E451" s="428">
        <f>-IF(D451="S",SUMIFS('BG 2024'!G:G,'BG 2024'!B:B,'Clasificacion EERR'!B451),0)</f>
        <v>0</v>
      </c>
      <c r="F451" s="428" t="e">
        <f>-IF(D451="S",SUMIFS('[226]BG 2023'!J:J,'[226]BG 2023'!K:K,'Clasificacion EERR'!B451),0)</f>
        <v>#VALUE!</v>
      </c>
      <c r="G451" s="429" t="e">
        <f t="shared" si="9"/>
        <v>#VALUE!</v>
      </c>
      <c r="H451" s="430"/>
    </row>
    <row r="452" spans="1:8" hidden="1">
      <c r="A452" s="419">
        <v>16</v>
      </c>
      <c r="B452" s="426">
        <v>61050758008</v>
      </c>
      <c r="C452" s="402" t="s">
        <v>1235</v>
      </c>
      <c r="D452" s="427" t="s">
        <v>1461</v>
      </c>
      <c r="E452" s="428">
        <f>-IF(D452="S",SUMIFS('BG 2024'!G:G,'BG 2024'!B:B,'Clasificacion EERR'!B452),0)</f>
        <v>0</v>
      </c>
      <c r="F452" s="428">
        <f>-IF(D452="S",SUMIFS('[226]BG 2023'!J:J,'[226]BG 2023'!K:K,'Clasificacion EERR'!B452),0)</f>
        <v>0</v>
      </c>
      <c r="G452" s="429">
        <f t="shared" si="9"/>
        <v>0</v>
      </c>
      <c r="H452" s="430"/>
    </row>
    <row r="453" spans="1:8" hidden="1">
      <c r="A453" s="419">
        <v>16</v>
      </c>
      <c r="B453" s="426">
        <v>6105075800801</v>
      </c>
      <c r="C453" s="402" t="s">
        <v>1235</v>
      </c>
      <c r="D453" s="427" t="s">
        <v>1461</v>
      </c>
      <c r="E453" s="428">
        <f>-IF(D453="S",SUMIFS('BG 2024'!G:G,'BG 2024'!B:B,'Clasificacion EERR'!B453),0)</f>
        <v>0</v>
      </c>
      <c r="F453" s="428">
        <f>-IF(D453="S",SUMIFS('[226]BG 2023'!J:J,'[226]BG 2023'!K:K,'Clasificacion EERR'!B453),0)</f>
        <v>0</v>
      </c>
      <c r="G453" s="429">
        <f t="shared" si="9"/>
        <v>0</v>
      </c>
      <c r="H453" s="430"/>
    </row>
    <row r="454" spans="1:8" hidden="1">
      <c r="A454" s="419">
        <v>16</v>
      </c>
      <c r="B454" s="426">
        <v>610507580080101</v>
      </c>
      <c r="C454" s="402" t="s">
        <v>2804</v>
      </c>
      <c r="D454" s="427" t="s">
        <v>1465</v>
      </c>
      <c r="E454" s="428">
        <f>-IF(D454="S",SUMIFS('BG 2024'!G:G,'BG 2024'!B:B,'Clasificacion EERR'!B454),0)</f>
        <v>0</v>
      </c>
      <c r="F454" s="428">
        <v>0</v>
      </c>
      <c r="G454" s="429">
        <f t="shared" si="9"/>
        <v>0</v>
      </c>
      <c r="H454" s="430"/>
    </row>
    <row r="455" spans="1:8">
      <c r="B455" s="426">
        <v>610507580080199</v>
      </c>
      <c r="C455" s="402" t="s">
        <v>1236</v>
      </c>
      <c r="D455" s="427" t="s">
        <v>1465</v>
      </c>
      <c r="E455" s="428">
        <f>-IF(D455="S",SUMIFS('BG 2024'!G:G,'BG 2024'!B:B,'Clasificacion EERR'!B455),0)</f>
        <v>46084503210</v>
      </c>
      <c r="F455" s="428" t="e">
        <f>-IF(D455="S",SUMIFS('[226]BG 2023'!J:J,'[226]BG 2023'!K:K,'Clasificacion EERR'!B455),0)</f>
        <v>#VALUE!</v>
      </c>
      <c r="G455" s="429" t="e">
        <f t="shared" si="9"/>
        <v>#VALUE!</v>
      </c>
      <c r="H455" s="463" t="s">
        <v>3138</v>
      </c>
    </row>
    <row r="456" spans="1:8" hidden="1">
      <c r="B456" s="426">
        <v>61050758009</v>
      </c>
      <c r="C456" s="402" t="s">
        <v>1237</v>
      </c>
      <c r="D456" s="427" t="s">
        <v>1461</v>
      </c>
      <c r="E456" s="428">
        <f>-IF(D456="S",SUMIFS('BG 2024'!G:G,'BG 2024'!B:B,'Clasificacion EERR'!B456),0)</f>
        <v>0</v>
      </c>
      <c r="F456" s="428">
        <f>-IF(D456="S",SUMIFS('[226]BG 2023'!J:J,'[226]BG 2023'!K:K,'Clasificacion EERR'!B456),0)</f>
        <v>0</v>
      </c>
      <c r="G456" s="429">
        <f t="shared" si="9"/>
        <v>0</v>
      </c>
      <c r="H456" s="430"/>
    </row>
    <row r="457" spans="1:8" hidden="1">
      <c r="B457" s="426">
        <v>6105075800901</v>
      </c>
      <c r="C457" s="402" t="s">
        <v>1237</v>
      </c>
      <c r="D457" s="427" t="s">
        <v>1461</v>
      </c>
      <c r="E457" s="428">
        <f>-IF(D457="S",SUMIFS('BG 2024'!G:G,'BG 2024'!B:B,'Clasificacion EERR'!B457),0)</f>
        <v>0</v>
      </c>
      <c r="F457" s="428">
        <f>-IF(D457="S",SUMIFS('[226]BG 2023'!J:J,'[226]BG 2023'!K:K,'Clasificacion EERR'!B457),0)</f>
        <v>0</v>
      </c>
      <c r="G457" s="429">
        <f t="shared" si="9"/>
        <v>0</v>
      </c>
      <c r="H457" s="430"/>
    </row>
    <row r="458" spans="1:8" hidden="1">
      <c r="B458" s="426">
        <v>610507580090101</v>
      </c>
      <c r="C458" s="402" t="s">
        <v>2805</v>
      </c>
      <c r="D458" s="427" t="s">
        <v>1465</v>
      </c>
      <c r="E458" s="428">
        <f>-IF(D458="S",SUMIFS('BG 2024'!G:G,'BG 2024'!B:B,'Clasificacion EERR'!B458),0)</f>
        <v>0</v>
      </c>
      <c r="F458" s="428" t="e">
        <f>-IF(D458="S",SUMIFS('[226]BG 2023'!J:J,'[226]BG 2023'!K:K,'Clasificacion EERR'!B458),0)</f>
        <v>#VALUE!</v>
      </c>
      <c r="G458" s="429" t="e">
        <f t="shared" si="9"/>
        <v>#VALUE!</v>
      </c>
      <c r="H458" s="430"/>
    </row>
    <row r="459" spans="1:8">
      <c r="B459" s="426">
        <v>610507580090199</v>
      </c>
      <c r="C459" s="402" t="s">
        <v>1238</v>
      </c>
      <c r="D459" s="427" t="s">
        <v>1465</v>
      </c>
      <c r="E459" s="428">
        <f>-IF(D459="S",SUMIFS('BG 2024'!G:G,'BG 2024'!B:B,'Clasificacion EERR'!B459),0)</f>
        <v>23638949442</v>
      </c>
      <c r="F459" s="428" t="e">
        <f>-IF(D459="S",SUMIFS('[226]BG 2023'!J:J,'[226]BG 2023'!K:K,'Clasificacion EERR'!B459),0)</f>
        <v>#VALUE!</v>
      </c>
      <c r="G459" s="429" t="e">
        <f t="shared" si="9"/>
        <v>#VALUE!</v>
      </c>
      <c r="H459" s="463" t="s">
        <v>3138</v>
      </c>
    </row>
    <row r="460" spans="1:8" hidden="1">
      <c r="B460" s="426">
        <v>61050758010</v>
      </c>
      <c r="C460" s="402" t="s">
        <v>1239</v>
      </c>
      <c r="D460" s="427" t="s">
        <v>1461</v>
      </c>
      <c r="E460" s="428">
        <f>-IF(D460="S",SUMIFS('BG 2024'!G:G,'BG 2024'!B:B,'Clasificacion EERR'!B460),0)</f>
        <v>0</v>
      </c>
      <c r="F460" s="428">
        <f>-IF(D460="S",SUMIFS('[226]BG 2023'!J:J,'[226]BG 2023'!K:K,'Clasificacion EERR'!B460),0)</f>
        <v>0</v>
      </c>
      <c r="G460" s="429">
        <f t="shared" si="9"/>
        <v>0</v>
      </c>
      <c r="H460" s="430"/>
    </row>
    <row r="461" spans="1:8" hidden="1">
      <c r="B461" s="426">
        <v>6105075801001</v>
      </c>
      <c r="C461" s="402" t="s">
        <v>658</v>
      </c>
      <c r="D461" s="427" t="s">
        <v>1461</v>
      </c>
      <c r="E461" s="428">
        <f>-IF(D461="S",SUMIFS('BG 2024'!G:G,'BG 2024'!B:B,'Clasificacion EERR'!B461),0)</f>
        <v>0</v>
      </c>
      <c r="F461" s="428">
        <f>-IF(D461="S",SUMIFS('[226]BG 2023'!J:J,'[226]BG 2023'!K:K,'Clasificacion EERR'!B461),0)</f>
        <v>0</v>
      </c>
      <c r="G461" s="429">
        <f t="shared" ref="G461:G524" si="10">+E461-F461</f>
        <v>0</v>
      </c>
      <c r="H461" s="430"/>
    </row>
    <row r="462" spans="1:8">
      <c r="B462" s="426">
        <v>610507580100101</v>
      </c>
      <c r="C462" s="402" t="s">
        <v>1240</v>
      </c>
      <c r="D462" s="427" t="s">
        <v>1465</v>
      </c>
      <c r="E462" s="428">
        <f>-IF(D462="S",SUMIFS('BG 2024'!G:G,'BG 2024'!B:B,'Clasificacion EERR'!B462),0)</f>
        <v>4043958</v>
      </c>
      <c r="F462" s="428" t="e">
        <f>-IF(D462="S",SUMIFS('[226]BG 2023'!J:J,'[226]BG 2023'!K:K,'Clasificacion EERR'!B462),0)</f>
        <v>#VALUE!</v>
      </c>
      <c r="G462" s="429" t="e">
        <f t="shared" si="10"/>
        <v>#VALUE!</v>
      </c>
      <c r="H462" s="463" t="s">
        <v>221</v>
      </c>
    </row>
    <row r="463" spans="1:8">
      <c r="B463" s="426">
        <v>610507580100199</v>
      </c>
      <c r="C463" s="402" t="s">
        <v>1241</v>
      </c>
      <c r="D463" s="427" t="s">
        <v>1465</v>
      </c>
      <c r="E463" s="428">
        <f>-IF(D463="S",SUMIFS('BG 2024'!G:G,'BG 2024'!B:B,'Clasificacion EERR'!B463),0)</f>
        <v>7358452</v>
      </c>
      <c r="F463" s="428" t="e">
        <f>-IF(D463="S",SUMIFS('[226]BG 2023'!J:J,'[226]BG 2023'!K:K,'Clasificacion EERR'!B463),0)</f>
        <v>#VALUE!</v>
      </c>
      <c r="G463" s="429" t="e">
        <f t="shared" si="10"/>
        <v>#VALUE!</v>
      </c>
      <c r="H463" s="463" t="s">
        <v>221</v>
      </c>
    </row>
    <row r="464" spans="1:8" hidden="1">
      <c r="A464" s="419">
        <v>16</v>
      </c>
      <c r="B464" s="426">
        <v>6105075801002</v>
      </c>
      <c r="C464" s="402" t="s">
        <v>1242</v>
      </c>
      <c r="D464" s="427" t="s">
        <v>1461</v>
      </c>
      <c r="E464" s="428">
        <f>-IF(D464="S",SUMIFS('BG 2024'!G:G,'BG 2024'!B:B,'Clasificacion EERR'!B464),0)</f>
        <v>0</v>
      </c>
      <c r="F464" s="428">
        <f>-IF(D464="S",SUMIFS('[226]BG 2023'!J:J,'[226]BG 2023'!K:K,'Clasificacion EERR'!B464),0)</f>
        <v>0</v>
      </c>
      <c r="G464" s="429">
        <f t="shared" si="10"/>
        <v>0</v>
      </c>
      <c r="H464" s="430"/>
    </row>
    <row r="465" spans="1:9" hidden="1">
      <c r="B465" s="426">
        <v>610507580100201</v>
      </c>
      <c r="C465" s="402" t="s">
        <v>2806</v>
      </c>
      <c r="D465" s="427" t="s">
        <v>1465</v>
      </c>
      <c r="E465" s="428">
        <f>-IF(D465="S",SUMIFS('BG 2024'!G:G,'BG 2024'!B:B,'Clasificacion EERR'!B465),0)</f>
        <v>0</v>
      </c>
      <c r="F465" s="428" t="e">
        <f>-IF(D465="S",SUMIFS('[226]BG 2023'!J:J,'[226]BG 2023'!K:K,'Clasificacion EERR'!B465),0)</f>
        <v>#VALUE!</v>
      </c>
      <c r="G465" s="429" t="e">
        <f t="shared" si="10"/>
        <v>#VALUE!</v>
      </c>
      <c r="H465" s="430"/>
    </row>
    <row r="466" spans="1:9">
      <c r="B466" s="426">
        <v>610507580100299</v>
      </c>
      <c r="C466" s="402" t="s">
        <v>1243</v>
      </c>
      <c r="D466" s="427" t="s">
        <v>1465</v>
      </c>
      <c r="E466" s="428">
        <f>-IF(D466="S",SUMIFS('BG 2024'!G:G,'BG 2024'!B:B,'Clasificacion EERR'!B466),0)</f>
        <v>273956081</v>
      </c>
      <c r="F466" s="428" t="e">
        <f>-IF(D466="S",SUMIFS('[226]BG 2023'!J:J,'[226]BG 2023'!K:K,'Clasificacion EERR'!B466),0)</f>
        <v>#VALUE!</v>
      </c>
      <c r="G466" s="429" t="e">
        <f t="shared" si="10"/>
        <v>#VALUE!</v>
      </c>
      <c r="H466" s="463" t="s">
        <v>111</v>
      </c>
      <c r="I466" s="392" t="s">
        <v>1242</v>
      </c>
    </row>
    <row r="467" spans="1:9" hidden="1">
      <c r="A467" s="419">
        <v>16</v>
      </c>
      <c r="B467" s="426">
        <v>610507580100301</v>
      </c>
      <c r="C467" s="402" t="s">
        <v>2807</v>
      </c>
      <c r="D467" s="427" t="s">
        <v>1465</v>
      </c>
      <c r="E467" s="428">
        <f>-IF(D467="S",SUMIFS('BG 2024'!G:G,'BG 2024'!B:B,'Clasificacion EERR'!B467),0)</f>
        <v>0</v>
      </c>
      <c r="F467" s="428" t="e">
        <f>-IF(D467="S",SUMIFS('[226]BG 2023'!J:J,'[226]BG 2023'!K:K,'Clasificacion EERR'!B467),0)</f>
        <v>#VALUE!</v>
      </c>
      <c r="G467" s="429" t="e">
        <f t="shared" si="10"/>
        <v>#VALUE!</v>
      </c>
      <c r="H467" s="430"/>
    </row>
    <row r="468" spans="1:9">
      <c r="B468" s="426">
        <v>610507580100399</v>
      </c>
      <c r="C468" s="402" t="s">
        <v>1244</v>
      </c>
      <c r="D468" s="427" t="s">
        <v>1465</v>
      </c>
      <c r="E468" s="428">
        <f>-IF(D468="S",SUMIFS('BG 2024'!G:G,'BG 2024'!B:B,'Clasificacion EERR'!B468),0)</f>
        <v>4634080</v>
      </c>
      <c r="F468" s="428" t="e">
        <f>-IF(D468="S",SUMIFS('[226]BG 2023'!J:J,'[226]BG 2023'!K:K,'Clasificacion EERR'!B468),0)</f>
        <v>#VALUE!</v>
      </c>
      <c r="G468" s="429" t="e">
        <f t="shared" si="10"/>
        <v>#VALUE!</v>
      </c>
      <c r="H468" s="463" t="s">
        <v>111</v>
      </c>
      <c r="I468" s="392" t="s">
        <v>3173</v>
      </c>
    </row>
    <row r="469" spans="1:9" hidden="1">
      <c r="B469" s="426">
        <v>61050760</v>
      </c>
      <c r="C469" s="402" t="s">
        <v>1245</v>
      </c>
      <c r="D469" s="427" t="s">
        <v>1461</v>
      </c>
      <c r="E469" s="428">
        <f>-IF(D469="S",SUMIFS('BG 2024'!G:G,'BG 2024'!B:B,'Clasificacion EERR'!B469),0)</f>
        <v>0</v>
      </c>
      <c r="F469" s="428">
        <f>-IF(D469="S",SUMIFS('[226]BG 2023'!J:J,'[226]BG 2023'!K:K,'Clasificacion EERR'!B469),0)</f>
        <v>0</v>
      </c>
      <c r="G469" s="429">
        <f t="shared" si="10"/>
        <v>0</v>
      </c>
      <c r="H469" s="430"/>
    </row>
    <row r="470" spans="1:9" hidden="1">
      <c r="B470" s="426">
        <v>61050760001</v>
      </c>
      <c r="C470" s="402" t="s">
        <v>2808</v>
      </c>
      <c r="D470" s="427" t="s">
        <v>1461</v>
      </c>
      <c r="E470" s="428">
        <f>-IF(D470="S",SUMIFS('BG 2024'!G:G,'BG 2024'!B:B,'Clasificacion EERR'!B470),0)</f>
        <v>0</v>
      </c>
      <c r="F470" s="428">
        <f>-IF(D470="S",SUMIFS('[226]BG 2023'!J:J,'[226]BG 2023'!K:K,'Clasificacion EERR'!B470),0)</f>
        <v>0</v>
      </c>
      <c r="G470" s="429">
        <f t="shared" si="10"/>
        <v>0</v>
      </c>
      <c r="H470" s="430"/>
    </row>
    <row r="471" spans="1:9" hidden="1">
      <c r="B471" s="426">
        <v>6105076000101</v>
      </c>
      <c r="C471" s="402" t="s">
        <v>2808</v>
      </c>
      <c r="D471" s="427" t="s">
        <v>1461</v>
      </c>
      <c r="E471" s="428">
        <f>-IF(D471="S",SUMIFS('BG 2024'!G:G,'BG 2024'!B:B,'Clasificacion EERR'!B471),0)</f>
        <v>0</v>
      </c>
      <c r="F471" s="428">
        <f>-IF(D471="S",SUMIFS('[226]BG 2023'!J:J,'[226]BG 2023'!K:K,'Clasificacion EERR'!B471),0)</f>
        <v>0</v>
      </c>
      <c r="G471" s="429">
        <f t="shared" si="10"/>
        <v>0</v>
      </c>
      <c r="H471" s="430"/>
    </row>
    <row r="472" spans="1:9" hidden="1">
      <c r="B472" s="426">
        <v>610507600010101</v>
      </c>
      <c r="C472" s="402" t="s">
        <v>2809</v>
      </c>
      <c r="D472" s="427" t="s">
        <v>1465</v>
      </c>
      <c r="E472" s="428">
        <f>-IF(D472="S",SUMIFS('BG 2024'!G:G,'BG 2024'!B:B,'Clasificacion EERR'!B472),0)</f>
        <v>0</v>
      </c>
      <c r="F472" s="428" t="e">
        <f>-IF(D472="S",SUMIFS('[226]BG 2023'!J:J,'[226]BG 2023'!K:K,'Clasificacion EERR'!B472),0)</f>
        <v>#VALUE!</v>
      </c>
      <c r="G472" s="429" t="e">
        <f t="shared" si="10"/>
        <v>#VALUE!</v>
      </c>
      <c r="H472" s="430"/>
    </row>
    <row r="473" spans="1:9" hidden="1">
      <c r="B473" s="426">
        <v>610507600010199</v>
      </c>
      <c r="C473" s="402" t="s">
        <v>2810</v>
      </c>
      <c r="D473" s="427" t="s">
        <v>1465</v>
      </c>
      <c r="E473" s="428">
        <f>-IF(D473="S",SUMIFS('BG 2024'!G:G,'BG 2024'!B:B,'Clasificacion EERR'!B473),0)</f>
        <v>0</v>
      </c>
      <c r="F473" s="428" t="e">
        <f>-IF(D473="S",SUMIFS('[226]BG 2023'!J:J,'[226]BG 2023'!K:K,'Clasificacion EERR'!B473),0)</f>
        <v>#VALUE!</v>
      </c>
      <c r="G473" s="429" t="e">
        <f t="shared" si="10"/>
        <v>#VALUE!</v>
      </c>
      <c r="H473" s="430"/>
    </row>
    <row r="474" spans="1:9" hidden="1">
      <c r="B474" s="426">
        <v>61050760002</v>
      </c>
      <c r="C474" s="402" t="s">
        <v>2811</v>
      </c>
      <c r="D474" s="427" t="s">
        <v>1461</v>
      </c>
      <c r="E474" s="428">
        <f>-IF(D474="S",SUMIFS('BG 2024'!G:G,'BG 2024'!B:B,'Clasificacion EERR'!B474),0)</f>
        <v>0</v>
      </c>
      <c r="F474" s="428">
        <f>-IF(D474="S",SUMIFS('[226]BG 2023'!J:J,'[226]BG 2023'!K:K,'Clasificacion EERR'!B474),0)</f>
        <v>0</v>
      </c>
      <c r="G474" s="429">
        <f t="shared" si="10"/>
        <v>0</v>
      </c>
      <c r="H474" s="430"/>
    </row>
    <row r="475" spans="1:9" hidden="1">
      <c r="B475" s="426">
        <v>6105076000201</v>
      </c>
      <c r="C475" s="402" t="s">
        <v>2811</v>
      </c>
      <c r="D475" s="427" t="s">
        <v>1461</v>
      </c>
      <c r="E475" s="428">
        <f>-IF(D475="S",SUMIFS('BG 2024'!G:G,'BG 2024'!B:B,'Clasificacion EERR'!B475),0)</f>
        <v>0</v>
      </c>
      <c r="F475" s="428">
        <f>-IF(D475="S",SUMIFS('[226]BG 2023'!J:J,'[226]BG 2023'!K:K,'Clasificacion EERR'!B475),0)</f>
        <v>0</v>
      </c>
      <c r="G475" s="429">
        <f t="shared" si="10"/>
        <v>0</v>
      </c>
      <c r="H475" s="430"/>
    </row>
    <row r="476" spans="1:9" hidden="1">
      <c r="B476" s="426">
        <v>610507600020101</v>
      </c>
      <c r="C476" s="402" t="s">
        <v>2812</v>
      </c>
      <c r="D476" s="427" t="s">
        <v>1465</v>
      </c>
      <c r="E476" s="428">
        <f>-IF(D476="S",SUMIFS('BG 2024'!G:G,'BG 2024'!B:B,'Clasificacion EERR'!B476),0)</f>
        <v>0</v>
      </c>
      <c r="F476" s="428" t="e">
        <f>-IF(D476="S",SUMIFS('[226]BG 2023'!J:J,'[226]BG 2023'!K:K,'Clasificacion EERR'!B476),0)</f>
        <v>#VALUE!</v>
      </c>
      <c r="G476" s="429" t="e">
        <f t="shared" si="10"/>
        <v>#VALUE!</v>
      </c>
      <c r="H476" s="430"/>
    </row>
    <row r="477" spans="1:9" hidden="1">
      <c r="B477" s="426">
        <v>610507600020199</v>
      </c>
      <c r="C477" s="402" t="s">
        <v>2813</v>
      </c>
      <c r="D477" s="427" t="s">
        <v>1465</v>
      </c>
      <c r="E477" s="428">
        <f>-IF(D477="S",SUMIFS('BG 2024'!G:G,'BG 2024'!B:B,'Clasificacion EERR'!B477),0)</f>
        <v>0</v>
      </c>
      <c r="F477" s="428" t="e">
        <f>-IF(D477="S",SUMIFS('[226]BG 2023'!J:J,'[226]BG 2023'!K:K,'Clasificacion EERR'!B477),0)</f>
        <v>#VALUE!</v>
      </c>
      <c r="G477" s="429" t="e">
        <f t="shared" si="10"/>
        <v>#VALUE!</v>
      </c>
      <c r="H477" s="430"/>
    </row>
    <row r="478" spans="1:9" hidden="1">
      <c r="B478" s="426">
        <v>61050760003</v>
      </c>
      <c r="C478" s="402" t="s">
        <v>1232</v>
      </c>
      <c r="D478" s="427" t="s">
        <v>1461</v>
      </c>
      <c r="E478" s="428">
        <f>-IF(D478="S",SUMIFS('BG 2024'!G:G,'BG 2024'!B:B,'Clasificacion EERR'!B478),0)</f>
        <v>0</v>
      </c>
      <c r="F478" s="428">
        <f>-IF(D478="S",SUMIFS('[226]BG 2023'!J:J,'[226]BG 2023'!K:K,'Clasificacion EERR'!B478),0)</f>
        <v>0</v>
      </c>
      <c r="G478" s="429">
        <f t="shared" si="10"/>
        <v>0</v>
      </c>
      <c r="H478" s="430"/>
    </row>
    <row r="479" spans="1:9" hidden="1">
      <c r="B479" s="426">
        <v>6105076000301</v>
      </c>
      <c r="C479" s="402" t="s">
        <v>1232</v>
      </c>
      <c r="D479" s="427" t="s">
        <v>1461</v>
      </c>
      <c r="E479" s="428">
        <f>-IF(D479="S",SUMIFS('BG 2024'!G:G,'BG 2024'!B:B,'Clasificacion EERR'!B479),0)</f>
        <v>0</v>
      </c>
      <c r="F479" s="428">
        <f>-IF(D479="S",SUMIFS('[226]BG 2023'!J:J,'[226]BG 2023'!K:K,'Clasificacion EERR'!B479),0)</f>
        <v>0</v>
      </c>
      <c r="G479" s="429">
        <f t="shared" si="10"/>
        <v>0</v>
      </c>
      <c r="H479" s="430"/>
    </row>
    <row r="480" spans="1:9">
      <c r="B480" s="426">
        <v>610507600030101</v>
      </c>
      <c r="C480" s="402" t="s">
        <v>1246</v>
      </c>
      <c r="D480" s="427" t="s">
        <v>1465</v>
      </c>
      <c r="E480" s="428">
        <f>-IF(D480="S",SUMIFS('BG 2024'!G:G,'BG 2024'!B:B,'Clasificacion EERR'!B480),0)</f>
        <v>8275446</v>
      </c>
      <c r="F480" s="428" t="e">
        <f>-IF(D480="S",SUMIFS('[226]BG 2023'!J:J,'[226]BG 2023'!K:K,'Clasificacion EERR'!B480),0)</f>
        <v>#VALUE!</v>
      </c>
      <c r="G480" s="429" t="e">
        <f t="shared" si="10"/>
        <v>#VALUE!</v>
      </c>
      <c r="H480" s="463" t="s">
        <v>80</v>
      </c>
    </row>
    <row r="481" spans="1:8">
      <c r="B481" s="426">
        <v>610507600030199</v>
      </c>
      <c r="C481" s="402" t="s">
        <v>1247</v>
      </c>
      <c r="D481" s="427" t="s">
        <v>1465</v>
      </c>
      <c r="E481" s="428">
        <f>-IF(D481="S",SUMIFS('BG 2024'!G:G,'BG 2024'!B:B,'Clasificacion EERR'!B481),0)</f>
        <v>18829415</v>
      </c>
      <c r="F481" s="428" t="e">
        <f>-IF(D481="S",SUMIFS('[226]BG 2023'!J:J,'[226]BG 2023'!K:K,'Clasificacion EERR'!B481),0)</f>
        <v>#VALUE!</v>
      </c>
      <c r="G481" s="429" t="e">
        <f t="shared" si="10"/>
        <v>#VALUE!</v>
      </c>
      <c r="H481" s="463" t="s">
        <v>80</v>
      </c>
    </row>
    <row r="482" spans="1:8" hidden="1">
      <c r="B482" s="426">
        <v>61050760004</v>
      </c>
      <c r="C482" s="402" t="s">
        <v>2798</v>
      </c>
      <c r="D482" s="427" t="s">
        <v>1461</v>
      </c>
      <c r="E482" s="428">
        <f>-IF(D482="S",SUMIFS('BG 2024'!G:G,'BG 2024'!B:B,'Clasificacion EERR'!B482),0)</f>
        <v>0</v>
      </c>
      <c r="F482" s="428">
        <f>-IF(D482="S",SUMIFS('[226]BG 2023'!J:J,'[226]BG 2023'!K:K,'Clasificacion EERR'!B482),0)</f>
        <v>0</v>
      </c>
      <c r="G482" s="429">
        <f t="shared" si="10"/>
        <v>0</v>
      </c>
      <c r="H482" s="430"/>
    </row>
    <row r="483" spans="1:8" hidden="1">
      <c r="B483" s="426">
        <v>6105076000401</v>
      </c>
      <c r="C483" s="402" t="s">
        <v>2798</v>
      </c>
      <c r="D483" s="427" t="s">
        <v>1461</v>
      </c>
      <c r="E483" s="428">
        <f>-IF(D483="S",SUMIFS('BG 2024'!G:G,'BG 2024'!B:B,'Clasificacion EERR'!B483),0)</f>
        <v>0</v>
      </c>
      <c r="F483" s="428">
        <f>-IF(D483="S",SUMIFS('[226]BG 2023'!J:J,'[226]BG 2023'!K:K,'Clasificacion EERR'!B483),0)</f>
        <v>0</v>
      </c>
      <c r="G483" s="429">
        <f t="shared" si="10"/>
        <v>0</v>
      </c>
      <c r="H483" s="430"/>
    </row>
    <row r="484" spans="1:8" hidden="1">
      <c r="B484" s="426">
        <v>610507600040101</v>
      </c>
      <c r="C484" s="402" t="s">
        <v>2799</v>
      </c>
      <c r="D484" s="427" t="s">
        <v>1465</v>
      </c>
      <c r="E484" s="428">
        <f>-IF(D484="S",SUMIFS('BG 2024'!G:G,'BG 2024'!B:B,'Clasificacion EERR'!B484),0)</f>
        <v>0</v>
      </c>
      <c r="F484" s="428" t="e">
        <f>-IF(D484="S",SUMIFS('[226]BG 2023'!J:J,'[226]BG 2023'!K:K,'Clasificacion EERR'!B484),0)</f>
        <v>#VALUE!</v>
      </c>
      <c r="G484" s="429" t="e">
        <f t="shared" si="10"/>
        <v>#VALUE!</v>
      </c>
      <c r="H484" s="430"/>
    </row>
    <row r="485" spans="1:8" hidden="1">
      <c r="A485" s="419">
        <v>16</v>
      </c>
      <c r="B485" s="426">
        <v>610507600040199</v>
      </c>
      <c r="C485" s="402" t="s">
        <v>2800</v>
      </c>
      <c r="D485" s="427" t="s">
        <v>1465</v>
      </c>
      <c r="E485" s="428">
        <f>-IF(D485="S",SUMIFS('BG 2024'!G:G,'BG 2024'!B:B,'Clasificacion EERR'!B485),0)</f>
        <v>0</v>
      </c>
      <c r="F485" s="428" t="e">
        <f>-IF(D485="S",SUMIFS('[226]BG 2023'!J:J,'[226]BG 2023'!K:K,'Clasificacion EERR'!B485),0)</f>
        <v>#VALUE!</v>
      </c>
      <c r="G485" s="429" t="e">
        <f t="shared" si="10"/>
        <v>#VALUE!</v>
      </c>
      <c r="H485" s="430"/>
    </row>
    <row r="486" spans="1:8" hidden="1">
      <c r="B486" s="426">
        <v>61050760005</v>
      </c>
      <c r="C486" s="402" t="s">
        <v>2814</v>
      </c>
      <c r="D486" s="427" t="s">
        <v>1461</v>
      </c>
      <c r="E486" s="428">
        <f>-IF(D486="S",SUMIFS('BG 2024'!G:G,'BG 2024'!B:B,'Clasificacion EERR'!B486),0)</f>
        <v>0</v>
      </c>
      <c r="F486" s="428">
        <f>-IF(D486="S",SUMIFS('[226]BG 2023'!J:J,'[226]BG 2023'!K:K,'Clasificacion EERR'!B486),0)</f>
        <v>0</v>
      </c>
      <c r="G486" s="429">
        <f t="shared" si="10"/>
        <v>0</v>
      </c>
      <c r="H486" s="430"/>
    </row>
    <row r="487" spans="1:8" hidden="1">
      <c r="B487" s="426">
        <v>6105076000501</v>
      </c>
      <c r="C487" s="402" t="s">
        <v>2814</v>
      </c>
      <c r="D487" s="427" t="s">
        <v>1461</v>
      </c>
      <c r="E487" s="428">
        <f>-IF(D487="S",SUMIFS('BG 2024'!G:G,'BG 2024'!B:B,'Clasificacion EERR'!B487),0)</f>
        <v>0</v>
      </c>
      <c r="F487" s="428">
        <f>-IF(D487="S",SUMIFS('[226]BG 2023'!J:J,'[226]BG 2023'!K:K,'Clasificacion EERR'!B487),0)</f>
        <v>0</v>
      </c>
      <c r="G487" s="429">
        <f t="shared" si="10"/>
        <v>0</v>
      </c>
      <c r="H487" s="430"/>
    </row>
    <row r="488" spans="1:8" hidden="1">
      <c r="B488" s="426">
        <v>610507600050101</v>
      </c>
      <c r="C488" s="402" t="s">
        <v>2815</v>
      </c>
      <c r="D488" s="427" t="s">
        <v>1465</v>
      </c>
      <c r="E488" s="428">
        <f>-IF(D488="S",SUMIFS('BG 2024'!G:G,'BG 2024'!B:B,'Clasificacion EERR'!B488),0)</f>
        <v>0</v>
      </c>
      <c r="F488" s="428" t="e">
        <f>-IF(D488="S",SUMIFS('[226]BG 2023'!J:J,'[226]BG 2023'!K:K,'Clasificacion EERR'!B488),0)</f>
        <v>#VALUE!</v>
      </c>
      <c r="G488" s="429" t="e">
        <f t="shared" si="10"/>
        <v>#VALUE!</v>
      </c>
      <c r="H488" s="430"/>
    </row>
    <row r="489" spans="1:8" hidden="1">
      <c r="B489" s="426">
        <v>610507600050199</v>
      </c>
      <c r="C489" s="402" t="s">
        <v>2816</v>
      </c>
      <c r="D489" s="427" t="s">
        <v>1465</v>
      </c>
      <c r="E489" s="428">
        <f>-IF(D489="S",SUMIFS('BG 2024'!G:G,'BG 2024'!B:B,'Clasificacion EERR'!B489),0)</f>
        <v>0</v>
      </c>
      <c r="F489" s="428" t="e">
        <f>-IF(D489="S",SUMIFS('[226]BG 2023'!J:J,'[226]BG 2023'!K:K,'Clasificacion EERR'!B489),0)</f>
        <v>#VALUE!</v>
      </c>
      <c r="G489" s="429" t="e">
        <f t="shared" si="10"/>
        <v>#VALUE!</v>
      </c>
      <c r="H489" s="430"/>
    </row>
    <row r="490" spans="1:8" hidden="1">
      <c r="B490" s="426">
        <v>610507600060199</v>
      </c>
      <c r="C490" s="402" t="s">
        <v>2817</v>
      </c>
      <c r="D490" s="427" t="s">
        <v>1465</v>
      </c>
      <c r="E490" s="428">
        <f>-IF(D490="S",SUMIFS('BG 2024'!G:G,'BG 2024'!B:B,'Clasificacion EERR'!B490),0)</f>
        <v>0</v>
      </c>
      <c r="F490" s="428" t="e">
        <f>-IF(D490="S",SUMIFS('[226]BG 2023'!J:J,'[226]BG 2023'!K:K,'Clasificacion EERR'!B490),0)</f>
        <v>#VALUE!</v>
      </c>
      <c r="G490" s="429" t="e">
        <f t="shared" si="10"/>
        <v>#VALUE!</v>
      </c>
      <c r="H490" s="430"/>
    </row>
    <row r="491" spans="1:8" hidden="1">
      <c r="B491" s="426">
        <v>61050762</v>
      </c>
      <c r="C491" s="402" t="s">
        <v>2818</v>
      </c>
      <c r="D491" s="427" t="s">
        <v>1461</v>
      </c>
      <c r="E491" s="428">
        <f>-IF(D491="S",SUMIFS('BG 2024'!G:G,'BG 2024'!B:B,'Clasificacion EERR'!B491),0)</f>
        <v>0</v>
      </c>
      <c r="F491" s="428">
        <f>-IF(D491="S",SUMIFS('[226]BG 2023'!J:J,'[226]BG 2023'!K:K,'Clasificacion EERR'!B491),0)</f>
        <v>0</v>
      </c>
      <c r="G491" s="429">
        <f t="shared" si="10"/>
        <v>0</v>
      </c>
      <c r="H491" s="430"/>
    </row>
    <row r="492" spans="1:8" hidden="1">
      <c r="B492" s="426">
        <v>61050762001</v>
      </c>
      <c r="C492" s="402" t="s">
        <v>2819</v>
      </c>
      <c r="D492" s="427" t="s">
        <v>1461</v>
      </c>
      <c r="E492" s="428">
        <f>-IF(D492="S",SUMIFS('BG 2024'!G:G,'BG 2024'!B:B,'Clasificacion EERR'!B492),0)</f>
        <v>0</v>
      </c>
      <c r="F492" s="428">
        <f>-IF(D492="S",SUMIFS('[226]BG 2023'!J:J,'[226]BG 2023'!K:K,'Clasificacion EERR'!B492),0)</f>
        <v>0</v>
      </c>
      <c r="G492" s="429">
        <f t="shared" si="10"/>
        <v>0</v>
      </c>
      <c r="H492" s="430"/>
    </row>
    <row r="493" spans="1:8" hidden="1">
      <c r="B493" s="426">
        <v>6105076200101</v>
      </c>
      <c r="C493" s="402" t="s">
        <v>2819</v>
      </c>
      <c r="D493" s="427" t="s">
        <v>1461</v>
      </c>
      <c r="E493" s="428">
        <f>-IF(D493="S",SUMIFS('BG 2024'!G:G,'BG 2024'!B:B,'Clasificacion EERR'!B493),0)</f>
        <v>0</v>
      </c>
      <c r="F493" s="428">
        <f>-IF(D493="S",SUMIFS('[226]BG 2023'!J:J,'[226]BG 2023'!K:K,'Clasificacion EERR'!B493),0)</f>
        <v>0</v>
      </c>
      <c r="G493" s="429">
        <f t="shared" si="10"/>
        <v>0</v>
      </c>
      <c r="H493" s="430"/>
    </row>
    <row r="494" spans="1:8" hidden="1">
      <c r="B494" s="426">
        <v>610507620010101</v>
      </c>
      <c r="C494" s="402" t="s">
        <v>2820</v>
      </c>
      <c r="D494" s="427" t="s">
        <v>1465</v>
      </c>
      <c r="E494" s="428">
        <f>-IF(D494="S",SUMIFS('BG 2024'!G:G,'BG 2024'!B:B,'Clasificacion EERR'!B494),0)</f>
        <v>0</v>
      </c>
      <c r="F494" s="428" t="e">
        <f>-IF(D494="S",SUMIFS('[226]BG 2023'!J:J,'[226]BG 2023'!K:K,'Clasificacion EERR'!B494),0)</f>
        <v>#VALUE!</v>
      </c>
      <c r="G494" s="429" t="e">
        <f t="shared" si="10"/>
        <v>#VALUE!</v>
      </c>
      <c r="H494" s="430"/>
    </row>
    <row r="495" spans="1:8" hidden="1">
      <c r="A495" s="419">
        <v>18</v>
      </c>
      <c r="B495" s="426">
        <v>610507620010199</v>
      </c>
      <c r="C495" s="402" t="s">
        <v>2821</v>
      </c>
      <c r="D495" s="427" t="s">
        <v>1465</v>
      </c>
      <c r="E495" s="428">
        <f>-IF(D495="S",SUMIFS('BG 2024'!G:G,'BG 2024'!B:B,'Clasificacion EERR'!B495),0)</f>
        <v>0</v>
      </c>
      <c r="F495" s="428" t="e">
        <f>-IF(D495="S",SUMIFS('[226]BG 2023'!J:J,'[226]BG 2023'!K:K,'Clasificacion EERR'!B495),0)</f>
        <v>#VALUE!</v>
      </c>
      <c r="G495" s="429" t="e">
        <f t="shared" si="10"/>
        <v>#VALUE!</v>
      </c>
      <c r="H495" s="430"/>
    </row>
    <row r="496" spans="1:8" hidden="1">
      <c r="A496" s="419">
        <v>18</v>
      </c>
      <c r="B496" s="426">
        <v>61050762002</v>
      </c>
      <c r="C496" s="402" t="s">
        <v>2822</v>
      </c>
      <c r="D496" s="427" t="s">
        <v>1461</v>
      </c>
      <c r="E496" s="428">
        <f>-IF(D496="S",SUMIFS('BG 2024'!G:G,'BG 2024'!B:B,'Clasificacion EERR'!B496),0)</f>
        <v>0</v>
      </c>
      <c r="F496" s="428">
        <f>-IF(D496="S",SUMIFS('[226]BG 2023'!J:J,'[226]BG 2023'!K:K,'Clasificacion EERR'!B496),0)</f>
        <v>0</v>
      </c>
      <c r="G496" s="429">
        <f t="shared" si="10"/>
        <v>0</v>
      </c>
      <c r="H496" s="430"/>
    </row>
    <row r="497" spans="1:8" hidden="1">
      <c r="B497" s="426">
        <v>6105076200201</v>
      </c>
      <c r="C497" s="402" t="s">
        <v>2822</v>
      </c>
      <c r="D497" s="427" t="s">
        <v>1461</v>
      </c>
      <c r="E497" s="428">
        <f>-IF(D497="S",SUMIFS('BG 2024'!G:G,'BG 2024'!B:B,'Clasificacion EERR'!B497),0)</f>
        <v>0</v>
      </c>
      <c r="F497" s="428">
        <f>-IF(D497="S",SUMIFS('[226]BG 2023'!J:J,'[226]BG 2023'!K:K,'Clasificacion EERR'!B497),0)</f>
        <v>0</v>
      </c>
      <c r="G497" s="429">
        <f t="shared" si="10"/>
        <v>0</v>
      </c>
      <c r="H497" s="430"/>
    </row>
    <row r="498" spans="1:8" hidden="1">
      <c r="A498" s="419">
        <v>18</v>
      </c>
      <c r="B498" s="426">
        <v>610507620020101</v>
      </c>
      <c r="C498" s="402" t="s">
        <v>2823</v>
      </c>
      <c r="D498" s="427" t="s">
        <v>1465</v>
      </c>
      <c r="E498" s="428">
        <f>-IF(D498="S",SUMIFS('BG 2024'!G:G,'BG 2024'!B:B,'Clasificacion EERR'!B498),0)</f>
        <v>0</v>
      </c>
      <c r="F498" s="428" t="e">
        <f>-IF(D498="S",SUMIFS('[226]BG 2023'!J:J,'[226]BG 2023'!K:K,'Clasificacion EERR'!B498),0)</f>
        <v>#VALUE!</v>
      </c>
      <c r="G498" s="429" t="e">
        <f t="shared" si="10"/>
        <v>#VALUE!</v>
      </c>
      <c r="H498" s="430"/>
    </row>
    <row r="499" spans="1:8" hidden="1">
      <c r="A499" s="419">
        <v>18</v>
      </c>
      <c r="B499" s="426">
        <v>610507620020199</v>
      </c>
      <c r="C499" s="402" t="s">
        <v>2824</v>
      </c>
      <c r="D499" s="427" t="s">
        <v>1465</v>
      </c>
      <c r="E499" s="428">
        <f>-IF(D499="S",SUMIFS('BG 2024'!G:G,'BG 2024'!B:B,'Clasificacion EERR'!B499),0)</f>
        <v>0</v>
      </c>
      <c r="F499" s="428" t="e">
        <f>-IF(D499="S",SUMIFS('[226]BG 2023'!J:J,'[226]BG 2023'!K:K,'Clasificacion EERR'!B499),0)</f>
        <v>#VALUE!</v>
      </c>
      <c r="G499" s="429" t="e">
        <f t="shared" si="10"/>
        <v>#VALUE!</v>
      </c>
      <c r="H499" s="430"/>
    </row>
    <row r="500" spans="1:8" hidden="1">
      <c r="B500" s="426">
        <v>62</v>
      </c>
      <c r="C500" s="402" t="s">
        <v>2825</v>
      </c>
      <c r="D500" s="427" t="s">
        <v>1461</v>
      </c>
      <c r="E500" s="428">
        <f>-IF(D500="S",SUMIFS('BG 2024'!G:G,'BG 2024'!B:B,'Clasificacion EERR'!B500),0)</f>
        <v>0</v>
      </c>
      <c r="F500" s="428">
        <f>-IF(D500="S",SUMIFS('[226]BG 2023'!J:J,'[226]BG 2023'!K:K,'Clasificacion EERR'!B500),0)</f>
        <v>0</v>
      </c>
      <c r="G500" s="429">
        <f t="shared" si="10"/>
        <v>0</v>
      </c>
      <c r="H500" s="430"/>
    </row>
    <row r="501" spans="1:8" hidden="1">
      <c r="B501" s="426">
        <v>62010</v>
      </c>
      <c r="C501" s="402" t="s">
        <v>2826</v>
      </c>
      <c r="D501" s="427" t="s">
        <v>1461</v>
      </c>
      <c r="E501" s="428">
        <f>-IF(D501="S",SUMIFS('BG 2024'!G:G,'BG 2024'!B:B,'Clasificacion EERR'!B501),0)</f>
        <v>0</v>
      </c>
      <c r="F501" s="428">
        <f>-IF(D501="S",SUMIFS('[226]BG 2023'!J:J,'[226]BG 2023'!K:K,'Clasificacion EERR'!B501),0)</f>
        <v>0</v>
      </c>
      <c r="G501" s="429">
        <f t="shared" si="10"/>
        <v>0</v>
      </c>
      <c r="H501" s="430"/>
    </row>
    <row r="502" spans="1:8" hidden="1">
      <c r="B502" s="426">
        <v>62010764</v>
      </c>
      <c r="C502" s="402" t="s">
        <v>2827</v>
      </c>
      <c r="D502" s="427" t="s">
        <v>1461</v>
      </c>
      <c r="E502" s="428">
        <f>-IF(D502="S",SUMIFS('BG 2024'!G:G,'BG 2024'!B:B,'Clasificacion EERR'!B502),0)</f>
        <v>0</v>
      </c>
      <c r="F502" s="428">
        <f>-IF(D502="S",SUMIFS('[226]BG 2023'!J:J,'[226]BG 2023'!K:K,'Clasificacion EERR'!B502),0)</f>
        <v>0</v>
      </c>
      <c r="G502" s="429">
        <f t="shared" si="10"/>
        <v>0</v>
      </c>
      <c r="H502" s="430"/>
    </row>
    <row r="503" spans="1:8" hidden="1">
      <c r="B503" s="426">
        <v>62010764001</v>
      </c>
      <c r="C503" s="402" t="s">
        <v>2828</v>
      </c>
      <c r="D503" s="427" t="s">
        <v>1461</v>
      </c>
      <c r="E503" s="428">
        <f>-IF(D503="S",SUMIFS('BG 2024'!G:G,'BG 2024'!B:B,'Clasificacion EERR'!B503),0)</f>
        <v>0</v>
      </c>
      <c r="F503" s="428">
        <f>-IF(D503="S",SUMIFS('[226]BG 2023'!J:J,'[226]BG 2023'!K:K,'Clasificacion EERR'!B503),0)</f>
        <v>0</v>
      </c>
      <c r="G503" s="429">
        <f t="shared" si="10"/>
        <v>0</v>
      </c>
      <c r="H503" s="430"/>
    </row>
    <row r="504" spans="1:8" hidden="1">
      <c r="B504" s="426">
        <v>6201076400101</v>
      </c>
      <c r="C504" s="402" t="s">
        <v>2828</v>
      </c>
      <c r="D504" s="427" t="s">
        <v>1461</v>
      </c>
      <c r="E504" s="428">
        <f>-IF(D504="S",SUMIFS('BG 2024'!G:G,'BG 2024'!B:B,'Clasificacion EERR'!B504),0)</f>
        <v>0</v>
      </c>
      <c r="F504" s="428">
        <f>-IF(D504="S",SUMIFS('[226]BG 2023'!J:J,'[226]BG 2023'!K:K,'Clasificacion EERR'!B504),0)</f>
        <v>0</v>
      </c>
      <c r="G504" s="429">
        <f t="shared" si="10"/>
        <v>0</v>
      </c>
      <c r="H504" s="430"/>
    </row>
    <row r="505" spans="1:8" hidden="1">
      <c r="B505" s="426">
        <v>620107640010101</v>
      </c>
      <c r="C505" s="402" t="s">
        <v>2829</v>
      </c>
      <c r="D505" s="427" t="s">
        <v>1465</v>
      </c>
      <c r="E505" s="428">
        <f>-IF(D505="S",SUMIFS('BG 2024'!G:G,'BG 2024'!B:B,'Clasificacion EERR'!B505),0)</f>
        <v>0</v>
      </c>
      <c r="F505" s="428" t="e">
        <f>-IF(D505="S",SUMIFS('[226]BG 2023'!J:J,'[226]BG 2023'!K:K,'Clasificacion EERR'!B505),0)</f>
        <v>#VALUE!</v>
      </c>
      <c r="G505" s="429" t="e">
        <f t="shared" si="10"/>
        <v>#VALUE!</v>
      </c>
      <c r="H505" s="430"/>
    </row>
    <row r="506" spans="1:8" hidden="1">
      <c r="B506" s="426">
        <v>620107640010199</v>
      </c>
      <c r="C506" s="402" t="s">
        <v>2830</v>
      </c>
      <c r="D506" s="427" t="s">
        <v>1465</v>
      </c>
      <c r="E506" s="428">
        <f>-IF(D506="S",SUMIFS('BG 2024'!G:G,'BG 2024'!B:B,'Clasificacion EERR'!B506),0)</f>
        <v>0</v>
      </c>
      <c r="F506" s="428" t="e">
        <f>-IF(D506="S",SUMIFS('[226]BG 2023'!J:J,'[226]BG 2023'!K:K,'Clasificacion EERR'!B506),0)</f>
        <v>#VALUE!</v>
      </c>
      <c r="G506" s="429" t="e">
        <f t="shared" si="10"/>
        <v>#VALUE!</v>
      </c>
      <c r="H506" s="430"/>
    </row>
    <row r="507" spans="1:8" hidden="1">
      <c r="A507" s="419">
        <v>18</v>
      </c>
      <c r="B507" s="426">
        <v>62010764002</v>
      </c>
      <c r="C507" s="402" t="s">
        <v>2831</v>
      </c>
      <c r="D507" s="427" t="s">
        <v>1461</v>
      </c>
      <c r="E507" s="428">
        <f>-IF(D507="S",SUMIFS('BG 2024'!G:G,'BG 2024'!B:B,'Clasificacion EERR'!B507),0)</f>
        <v>0</v>
      </c>
      <c r="F507" s="428">
        <f>-IF(D507="S",SUMIFS('[226]BG 2023'!J:J,'[226]BG 2023'!K:K,'Clasificacion EERR'!B507),0)</f>
        <v>0</v>
      </c>
      <c r="G507" s="429">
        <f t="shared" si="10"/>
        <v>0</v>
      </c>
      <c r="H507" s="430"/>
    </row>
    <row r="508" spans="1:8" hidden="1">
      <c r="B508" s="426">
        <v>6201076400201</v>
      </c>
      <c r="C508" s="402" t="s">
        <v>2831</v>
      </c>
      <c r="D508" s="427" t="s">
        <v>1461</v>
      </c>
      <c r="E508" s="428">
        <f>-IF(D508="S",SUMIFS('BG 2024'!G:G,'BG 2024'!B:B,'Clasificacion EERR'!B508),0)</f>
        <v>0</v>
      </c>
      <c r="F508" s="428">
        <f>-IF(D508="S",SUMIFS('[226]BG 2023'!J:J,'[226]BG 2023'!K:K,'Clasificacion EERR'!B508),0)</f>
        <v>0</v>
      </c>
      <c r="G508" s="429">
        <f t="shared" si="10"/>
        <v>0</v>
      </c>
      <c r="H508" s="430"/>
    </row>
    <row r="509" spans="1:8" hidden="1">
      <c r="A509" s="419">
        <v>23</v>
      </c>
      <c r="B509" s="426">
        <v>620107640020101</v>
      </c>
      <c r="C509" s="402" t="s">
        <v>2832</v>
      </c>
      <c r="D509" s="427" t="s">
        <v>1465</v>
      </c>
      <c r="E509" s="428">
        <f>-IF(D509="S",SUMIFS('BG 2024'!G:G,'BG 2024'!B:B,'Clasificacion EERR'!B509),0)</f>
        <v>0</v>
      </c>
      <c r="F509" s="428" t="e">
        <f>-IF(D509="S",SUMIFS('[226]BG 2023'!J:J,'[226]BG 2023'!K:K,'Clasificacion EERR'!B509),0)</f>
        <v>#VALUE!</v>
      </c>
      <c r="G509" s="429" t="e">
        <f t="shared" si="10"/>
        <v>#VALUE!</v>
      </c>
      <c r="H509" s="430"/>
    </row>
    <row r="510" spans="1:8" hidden="1">
      <c r="A510" s="419">
        <v>23</v>
      </c>
      <c r="B510" s="426">
        <v>620107640020199</v>
      </c>
      <c r="C510" s="402" t="s">
        <v>2833</v>
      </c>
      <c r="D510" s="427" t="s">
        <v>1465</v>
      </c>
      <c r="E510" s="428">
        <f>-IF(D510="S",SUMIFS('BG 2024'!G:G,'BG 2024'!B:B,'Clasificacion EERR'!B510),0)</f>
        <v>0</v>
      </c>
      <c r="F510" s="428" t="e">
        <f>-IF(D510="S",SUMIFS('[226]BG 2023'!J:J,'[226]BG 2023'!K:K,'Clasificacion EERR'!B510),0)</f>
        <v>#VALUE!</v>
      </c>
      <c r="G510" s="429" t="e">
        <f t="shared" si="10"/>
        <v>#VALUE!</v>
      </c>
      <c r="H510" s="430"/>
    </row>
    <row r="511" spans="1:8" hidden="1">
      <c r="B511" s="426">
        <v>62010764003</v>
      </c>
      <c r="C511" s="402" t="s">
        <v>659</v>
      </c>
      <c r="D511" s="427" t="s">
        <v>1461</v>
      </c>
      <c r="E511" s="428">
        <f>-IF(D511="S",SUMIFS('BG 2024'!G:G,'BG 2024'!B:B,'Clasificacion EERR'!B511),0)</f>
        <v>0</v>
      </c>
      <c r="F511" s="428">
        <f>-IF(D511="S",SUMIFS('[226]BG 2023'!J:J,'[226]BG 2023'!K:K,'Clasificacion EERR'!B511),0)</f>
        <v>0</v>
      </c>
      <c r="G511" s="429">
        <f t="shared" si="10"/>
        <v>0</v>
      </c>
      <c r="H511" s="430"/>
    </row>
    <row r="512" spans="1:8">
      <c r="B512" s="426">
        <v>620107640030199</v>
      </c>
      <c r="C512" s="402" t="s">
        <v>2834</v>
      </c>
      <c r="D512" s="427" t="s">
        <v>1465</v>
      </c>
      <c r="E512" s="428">
        <f>-IF(D512="S",SUMIFS('BG 2024'!G:G,'BG 2024'!B:B,'Clasificacion EERR'!B512),0)</f>
        <v>131522313</v>
      </c>
      <c r="F512" s="428" t="e">
        <f>-IF(D512="S",SUMIFS('[226]BG 2023'!J:J,'[226]BG 2023'!K:K,'Clasificacion EERR'!B512),0)</f>
        <v>#VALUE!</v>
      </c>
      <c r="G512" s="429" t="e">
        <f t="shared" si="10"/>
        <v>#VALUE!</v>
      </c>
      <c r="H512" s="430" t="s">
        <v>222</v>
      </c>
    </row>
    <row r="513" spans="1:8" ht="15.6">
      <c r="B513" s="431"/>
      <c r="C513" s="432"/>
      <c r="D513" s="433"/>
      <c r="E513" s="434"/>
      <c r="F513" s="434"/>
      <c r="G513" s="429">
        <f t="shared" si="10"/>
        <v>0</v>
      </c>
      <c r="H513" s="430"/>
    </row>
    <row r="514" spans="1:8">
      <c r="A514" s="420"/>
      <c r="B514" s="435">
        <v>7</v>
      </c>
      <c r="C514" s="398" t="s">
        <v>393</v>
      </c>
      <c r="D514" s="436" t="s">
        <v>1461</v>
      </c>
      <c r="E514" s="399">
        <f>+SUM(E515:E1113)</f>
        <v>92744566271</v>
      </c>
      <c r="F514" s="399" t="e">
        <f>+SUM(F515:F1113)</f>
        <v>#VALUE!</v>
      </c>
      <c r="G514" s="429" t="e">
        <f t="shared" si="10"/>
        <v>#VALUE!</v>
      </c>
      <c r="H514" s="430"/>
    </row>
    <row r="515" spans="1:8" hidden="1">
      <c r="B515" s="437">
        <v>71</v>
      </c>
      <c r="C515" s="402" t="s">
        <v>1248</v>
      </c>
      <c r="D515" s="438" t="s">
        <v>1461</v>
      </c>
      <c r="E515" s="428">
        <f>IF(D515="S",SUMIFS('BG 2024'!G:G,'BG 2024'!B:B,'Clasificacion EERR'!B515),0)</f>
        <v>0</v>
      </c>
      <c r="F515" s="428">
        <f>IF(D515="S",SUMIFS('[226]BG 2023'!J:J,'[226]BG 2023'!K:K,'Clasificacion EERR'!B515),0)</f>
        <v>0</v>
      </c>
      <c r="G515" s="429">
        <f t="shared" si="10"/>
        <v>0</v>
      </c>
      <c r="H515" s="430"/>
    </row>
    <row r="516" spans="1:8" hidden="1">
      <c r="B516" s="437">
        <v>71010</v>
      </c>
      <c r="C516" s="402" t="s">
        <v>1249</v>
      </c>
      <c r="D516" s="438" t="s">
        <v>1461</v>
      </c>
      <c r="E516" s="428">
        <f>IF(D516="S",SUMIFS('BG 2024'!G:G,'BG 2024'!B:B,'Clasificacion EERR'!B516),0)</f>
        <v>0</v>
      </c>
      <c r="F516" s="428">
        <f>IF(D516="S",SUMIFS('[226]BG 2023'!J:J,'[226]BG 2023'!K:K,'Clasificacion EERR'!B516),0)</f>
        <v>0</v>
      </c>
      <c r="G516" s="429">
        <f t="shared" si="10"/>
        <v>0</v>
      </c>
      <c r="H516" s="430"/>
    </row>
    <row r="517" spans="1:8" hidden="1">
      <c r="B517" s="437">
        <v>71010701</v>
      </c>
      <c r="C517" s="402" t="s">
        <v>1250</v>
      </c>
      <c r="D517" s="438" t="s">
        <v>1461</v>
      </c>
      <c r="E517" s="428">
        <f>IF(D517="S",SUMIFS('BG 2024'!G:G,'BG 2024'!B:B,'Clasificacion EERR'!B517),0)</f>
        <v>0</v>
      </c>
      <c r="F517" s="428">
        <f>IF(D517="S",SUMIFS('[226]BG 2023'!J:J,'[226]BG 2023'!K:K,'Clasificacion EERR'!B517),0)</f>
        <v>0</v>
      </c>
      <c r="G517" s="429">
        <f t="shared" si="10"/>
        <v>0</v>
      </c>
      <c r="H517" s="430"/>
    </row>
    <row r="518" spans="1:8" hidden="1">
      <c r="B518" s="437">
        <v>71010701001</v>
      </c>
      <c r="C518" s="402" t="s">
        <v>1251</v>
      </c>
      <c r="D518" s="438" t="s">
        <v>1461</v>
      </c>
      <c r="E518" s="428">
        <f>IF(D518="S",SUMIFS('BG 2024'!G:G,'BG 2024'!B:B,'Clasificacion EERR'!B518),0)</f>
        <v>0</v>
      </c>
      <c r="F518" s="428">
        <f>IF(D518="S",SUMIFS('[226]BG 2023'!J:J,'[226]BG 2023'!K:K,'Clasificacion EERR'!B518),0)</f>
        <v>0</v>
      </c>
      <c r="G518" s="429">
        <f t="shared" si="10"/>
        <v>0</v>
      </c>
      <c r="H518" s="430"/>
    </row>
    <row r="519" spans="1:8" hidden="1">
      <c r="A519" s="419">
        <v>65</v>
      </c>
      <c r="B519" s="437">
        <v>7101070100101</v>
      </c>
      <c r="C519" s="402" t="s">
        <v>1251</v>
      </c>
      <c r="D519" s="438" t="s">
        <v>1461</v>
      </c>
      <c r="E519" s="428">
        <f>IF(D519="S",SUMIFS('BG 2024'!G:G,'BG 2024'!B:B,'Clasificacion EERR'!B519),0)</f>
        <v>0</v>
      </c>
      <c r="F519" s="428">
        <f>IF(D519="S",SUMIFS('[226]BG 2023'!J:J,'[226]BG 2023'!K:K,'Clasificacion EERR'!B519),0)</f>
        <v>0</v>
      </c>
      <c r="G519" s="429">
        <f t="shared" si="10"/>
        <v>0</v>
      </c>
      <c r="H519" s="430"/>
    </row>
    <row r="520" spans="1:8" hidden="1">
      <c r="B520" s="437">
        <v>710107010010101</v>
      </c>
      <c r="C520" s="402" t="s">
        <v>2835</v>
      </c>
      <c r="D520" s="438" t="s">
        <v>1465</v>
      </c>
      <c r="E520" s="428">
        <f>IF(D520="S",SUMIFS('BG 2024'!G:G,'BG 2024'!B:B,'Clasificacion EERR'!B520),0)</f>
        <v>0</v>
      </c>
      <c r="F520" s="428" t="e">
        <f>IF(D520="S",SUMIFS('[226]BG 2023'!J:J,'[226]BG 2023'!K:K,'Clasificacion EERR'!B520),0)</f>
        <v>#VALUE!</v>
      </c>
      <c r="G520" s="429" t="e">
        <f t="shared" si="10"/>
        <v>#VALUE!</v>
      </c>
      <c r="H520" s="430"/>
    </row>
    <row r="521" spans="1:8">
      <c r="B521" s="437">
        <v>710107010010199</v>
      </c>
      <c r="C521" s="402" t="s">
        <v>1252</v>
      </c>
      <c r="D521" s="438" t="s">
        <v>1465</v>
      </c>
      <c r="E521" s="428">
        <f>IF(D521="S",SUMIFS('BG 2024'!G:G,'BG 2024'!B:B,'Clasificacion EERR'!B521),0)</f>
        <v>10000000</v>
      </c>
      <c r="F521" s="428" t="e">
        <f>IF(D521="S",SUMIFS('[226]BG 2023'!J:J,'[226]BG 2023'!K:K,'Clasificacion EERR'!B521),0)</f>
        <v>#VALUE!</v>
      </c>
      <c r="G521" s="429" t="e">
        <f t="shared" si="10"/>
        <v>#VALUE!</v>
      </c>
      <c r="H521" s="463" t="s">
        <v>25</v>
      </c>
    </row>
    <row r="522" spans="1:8" hidden="1">
      <c r="A522" s="419">
        <v>65</v>
      </c>
      <c r="B522" s="437">
        <v>71010701002</v>
      </c>
      <c r="C522" s="402" t="s">
        <v>2836</v>
      </c>
      <c r="D522" s="438" t="s">
        <v>1461</v>
      </c>
      <c r="E522" s="428">
        <f>IF(D522="S",SUMIFS('BG 2024'!G:G,'BG 2024'!B:B,'Clasificacion EERR'!B522),0)</f>
        <v>0</v>
      </c>
      <c r="F522" s="428">
        <f>IF(D522="S",SUMIFS('[226]BG 2023'!J:J,'[226]BG 2023'!K:K,'Clasificacion EERR'!B522),0)</f>
        <v>0</v>
      </c>
      <c r="G522" s="429">
        <f t="shared" si="10"/>
        <v>0</v>
      </c>
      <c r="H522" s="430"/>
    </row>
    <row r="523" spans="1:8" hidden="1">
      <c r="A523" s="419">
        <v>65</v>
      </c>
      <c r="B523" s="437">
        <v>7101070100201</v>
      </c>
      <c r="C523" s="402" t="s">
        <v>2836</v>
      </c>
      <c r="D523" s="438" t="s">
        <v>1461</v>
      </c>
      <c r="E523" s="428">
        <f>IF(D523="S",SUMIFS('BG 2024'!G:G,'BG 2024'!B:B,'Clasificacion EERR'!B523),0)</f>
        <v>0</v>
      </c>
      <c r="F523" s="428">
        <f>IF(D523="S",SUMIFS('[226]BG 2023'!J:J,'[226]BG 2023'!K:K,'Clasificacion EERR'!B523),0)</f>
        <v>0</v>
      </c>
      <c r="G523" s="429">
        <f t="shared" si="10"/>
        <v>0</v>
      </c>
      <c r="H523" s="430"/>
    </row>
    <row r="524" spans="1:8" hidden="1">
      <c r="B524" s="437">
        <v>710107010020101</v>
      </c>
      <c r="C524" s="402" t="s">
        <v>2837</v>
      </c>
      <c r="D524" s="438" t="s">
        <v>1465</v>
      </c>
      <c r="E524" s="428">
        <f>IF(D524="S",SUMIFS('BG 2024'!G:G,'BG 2024'!B:B,'Clasificacion EERR'!B524),0)</f>
        <v>0</v>
      </c>
      <c r="F524" s="428" t="e">
        <f>IF(D524="S",SUMIFS('[226]BG 2023'!J:J,'[226]BG 2023'!K:K,'Clasificacion EERR'!B524),0)</f>
        <v>#VALUE!</v>
      </c>
      <c r="G524" s="429" t="e">
        <f t="shared" si="10"/>
        <v>#VALUE!</v>
      </c>
      <c r="H524" s="430"/>
    </row>
    <row r="525" spans="1:8" hidden="1">
      <c r="A525" s="419">
        <v>65</v>
      </c>
      <c r="B525" s="437">
        <v>710107010020199</v>
      </c>
      <c r="C525" s="402" t="s">
        <v>2838</v>
      </c>
      <c r="D525" s="438" t="s">
        <v>1465</v>
      </c>
      <c r="E525" s="428">
        <f>IF(D525="S",SUMIFS('BG 2024'!G:G,'BG 2024'!B:B,'Clasificacion EERR'!B525),0)</f>
        <v>0</v>
      </c>
      <c r="F525" s="428" t="e">
        <f>IF(D525="S",SUMIFS('[226]BG 2023'!J:J,'[226]BG 2023'!K:K,'Clasificacion EERR'!B525),0)</f>
        <v>#VALUE!</v>
      </c>
      <c r="G525" s="429" t="e">
        <f t="shared" ref="G525:G596" si="11">+E525-F525</f>
        <v>#VALUE!</v>
      </c>
      <c r="H525" s="430"/>
    </row>
    <row r="526" spans="1:8" hidden="1">
      <c r="A526" s="419">
        <v>65</v>
      </c>
      <c r="B526" s="437">
        <v>71010701003</v>
      </c>
      <c r="C526" s="402" t="s">
        <v>1253</v>
      </c>
      <c r="D526" s="438" t="s">
        <v>1461</v>
      </c>
      <c r="E526" s="428">
        <f>IF(D526="S",SUMIFS('BG 2024'!G:G,'BG 2024'!B:B,'Clasificacion EERR'!B526),0)</f>
        <v>0</v>
      </c>
      <c r="F526" s="428">
        <f>IF(D526="S",SUMIFS('[226]BG 2023'!J:J,'[226]BG 2023'!K:K,'Clasificacion EERR'!B526),0)</f>
        <v>0</v>
      </c>
      <c r="G526" s="429">
        <f t="shared" si="11"/>
        <v>0</v>
      </c>
      <c r="H526" s="430"/>
    </row>
    <row r="527" spans="1:8" hidden="1">
      <c r="A527" s="419">
        <v>65</v>
      </c>
      <c r="B527" s="437">
        <v>7101070100301</v>
      </c>
      <c r="C527" s="402" t="s">
        <v>1253</v>
      </c>
      <c r="D527" s="438" t="s">
        <v>1461</v>
      </c>
      <c r="E527" s="428">
        <f>IF(D527="S",SUMIFS('BG 2024'!G:G,'BG 2024'!B:B,'Clasificacion EERR'!B527),0)</f>
        <v>0</v>
      </c>
      <c r="F527" s="428">
        <f>IF(D527="S",SUMIFS('[226]BG 2023'!J:J,'[226]BG 2023'!K:K,'Clasificacion EERR'!B527),0)</f>
        <v>0</v>
      </c>
      <c r="G527" s="429">
        <f t="shared" si="11"/>
        <v>0</v>
      </c>
      <c r="H527" s="430"/>
    </row>
    <row r="528" spans="1:8" hidden="1">
      <c r="B528" s="437">
        <v>710107010030101</v>
      </c>
      <c r="C528" s="402" t="s">
        <v>2839</v>
      </c>
      <c r="D528" s="438" t="s">
        <v>1465</v>
      </c>
      <c r="E528" s="428">
        <f>IF(D528="S",SUMIFS('BG 2024'!G:G,'BG 2024'!B:B,'Clasificacion EERR'!B528),0)</f>
        <v>0</v>
      </c>
      <c r="F528" s="428" t="e">
        <f>IF(D528="S",SUMIFS('[226]BG 2023'!J:J,'[226]BG 2023'!K:K,'Clasificacion EERR'!B528),0)</f>
        <v>#VALUE!</v>
      </c>
      <c r="G528" s="429" t="e">
        <f t="shared" si="11"/>
        <v>#VALUE!</v>
      </c>
      <c r="H528" s="430"/>
    </row>
    <row r="529" spans="1:9">
      <c r="B529" s="437">
        <v>710107010030199</v>
      </c>
      <c r="C529" s="402" t="s">
        <v>1254</v>
      </c>
      <c r="D529" s="438" t="s">
        <v>1465</v>
      </c>
      <c r="E529" s="428">
        <f>IF(D529="S",SUMIFS('BG 2024'!G:G,'BG 2024'!B:B,'Clasificacion EERR'!B529),0)</f>
        <v>3326270</v>
      </c>
      <c r="F529" s="428" t="e">
        <f>IF(D529="S",SUMIFS('[226]BG 2023'!J:J,'[226]BG 2023'!K:K,'Clasificacion EERR'!B529),0)</f>
        <v>#VALUE!</v>
      </c>
      <c r="G529" s="429" t="e">
        <f t="shared" si="11"/>
        <v>#VALUE!</v>
      </c>
      <c r="H529" s="463" t="s">
        <v>25</v>
      </c>
    </row>
    <row r="530" spans="1:9" s="440" customFormat="1" hidden="1">
      <c r="A530" s="419"/>
      <c r="B530" s="437">
        <v>71010701004</v>
      </c>
      <c r="C530" s="402" t="s">
        <v>2840</v>
      </c>
      <c r="D530" s="438" t="s">
        <v>1461</v>
      </c>
      <c r="E530" s="428">
        <f>IF(D530="S",SUMIFS('BG 2024'!G:G,'BG 2024'!B:B,'Clasificacion EERR'!B530),0)</f>
        <v>0</v>
      </c>
      <c r="F530" s="428">
        <f>IF(D530="S",SUMIFS('[226]BG 2023'!J:J,'[226]BG 2023'!K:K,'Clasificacion EERR'!B530),0)</f>
        <v>0</v>
      </c>
      <c r="G530" s="429">
        <f t="shared" si="11"/>
        <v>0</v>
      </c>
      <c r="H530" s="439"/>
    </row>
    <row r="531" spans="1:9" s="440" customFormat="1" hidden="1">
      <c r="A531" s="419">
        <v>65</v>
      </c>
      <c r="B531" s="437">
        <v>7101070100401</v>
      </c>
      <c r="C531" s="402" t="s">
        <v>2840</v>
      </c>
      <c r="D531" s="438" t="s">
        <v>1461</v>
      </c>
      <c r="E531" s="428">
        <f>IF(D531="S",SUMIFS('BG 2024'!G:G,'BG 2024'!B:B,'Clasificacion EERR'!B531),0)</f>
        <v>0</v>
      </c>
      <c r="F531" s="428">
        <f>IF(D531="S",SUMIFS('[226]BG 2023'!J:J,'[226]BG 2023'!K:K,'Clasificacion EERR'!B531),0)</f>
        <v>0</v>
      </c>
      <c r="G531" s="429">
        <f t="shared" si="11"/>
        <v>0</v>
      </c>
      <c r="H531" s="439"/>
      <c r="I531" s="392"/>
    </row>
    <row r="532" spans="1:9" hidden="1">
      <c r="A532" s="419">
        <v>65</v>
      </c>
      <c r="B532" s="437">
        <v>710107010040101</v>
      </c>
      <c r="C532" s="402" t="s">
        <v>2841</v>
      </c>
      <c r="D532" s="438" t="s">
        <v>1465</v>
      </c>
      <c r="E532" s="428">
        <f>IF(D532="S",SUMIFS('BG 2024'!G:G,'BG 2024'!B:B,'Clasificacion EERR'!B532),0)</f>
        <v>0</v>
      </c>
      <c r="F532" s="428" t="e">
        <f>IF(D532="S",SUMIFS('[226]BG 2023'!J:J,'[226]BG 2023'!K:K,'Clasificacion EERR'!B532),0)</f>
        <v>#VALUE!</v>
      </c>
      <c r="G532" s="429" t="e">
        <f t="shared" si="11"/>
        <v>#VALUE!</v>
      </c>
      <c r="H532" s="430"/>
    </row>
    <row r="533" spans="1:9" hidden="1">
      <c r="B533" s="437">
        <v>710107010040199</v>
      </c>
      <c r="C533" s="402" t="s">
        <v>2842</v>
      </c>
      <c r="D533" s="438" t="s">
        <v>1465</v>
      </c>
      <c r="E533" s="428">
        <f>IF(D533="S",SUMIFS('BG 2024'!G:G,'BG 2024'!B:B,'Clasificacion EERR'!B533),0)</f>
        <v>0</v>
      </c>
      <c r="F533" s="428" t="e">
        <f>IF(D533="S",SUMIFS('[226]BG 2023'!J:J,'[226]BG 2023'!K:K,'Clasificacion EERR'!B533),0)</f>
        <v>#VALUE!</v>
      </c>
      <c r="G533" s="429" t="e">
        <f t="shared" si="11"/>
        <v>#VALUE!</v>
      </c>
      <c r="H533" s="430"/>
    </row>
    <row r="534" spans="1:9" hidden="1">
      <c r="A534" s="419">
        <v>65</v>
      </c>
      <c r="B534" s="437">
        <v>71010701005</v>
      </c>
      <c r="C534" s="402" t="s">
        <v>2843</v>
      </c>
      <c r="D534" s="438" t="s">
        <v>1461</v>
      </c>
      <c r="E534" s="428">
        <f>IF(D534="S",SUMIFS('BG 2024'!G:G,'BG 2024'!B:B,'Clasificacion EERR'!B534),0)</f>
        <v>0</v>
      </c>
      <c r="F534" s="428">
        <f>IF(D534="S",SUMIFS('[226]BG 2023'!J:J,'[226]BG 2023'!K:K,'Clasificacion EERR'!B534),0)</f>
        <v>0</v>
      </c>
      <c r="G534" s="429">
        <f t="shared" si="11"/>
        <v>0</v>
      </c>
      <c r="H534" s="430"/>
    </row>
    <row r="535" spans="1:9" hidden="1">
      <c r="A535" s="419">
        <v>65</v>
      </c>
      <c r="B535" s="437">
        <v>7101070100501</v>
      </c>
      <c r="C535" s="402" t="s">
        <v>2843</v>
      </c>
      <c r="D535" s="438" t="s">
        <v>1461</v>
      </c>
      <c r="E535" s="428">
        <f>IF(D535="S",SUMIFS('BG 2024'!G:G,'BG 2024'!B:B,'Clasificacion EERR'!B535),0)</f>
        <v>0</v>
      </c>
      <c r="F535" s="428">
        <f>IF(D535="S",SUMIFS('[226]BG 2023'!J:J,'[226]BG 2023'!K:K,'Clasificacion EERR'!B535),0)</f>
        <v>0</v>
      </c>
      <c r="G535" s="429">
        <f t="shared" si="11"/>
        <v>0</v>
      </c>
      <c r="H535" s="430"/>
    </row>
    <row r="536" spans="1:9" hidden="1">
      <c r="A536" s="419">
        <v>65</v>
      </c>
      <c r="B536" s="437">
        <v>710107010050101</v>
      </c>
      <c r="C536" s="402" t="s">
        <v>2844</v>
      </c>
      <c r="D536" s="438" t="s">
        <v>1465</v>
      </c>
      <c r="E536" s="428">
        <f>IF(D536="S",SUMIFS('BG 2024'!G:G,'BG 2024'!B:B,'Clasificacion EERR'!B536),0)</f>
        <v>0</v>
      </c>
      <c r="F536" s="428" t="e">
        <f>IF(D536="S",SUMIFS('[226]BG 2023'!J:J,'[226]BG 2023'!K:K,'Clasificacion EERR'!B536),0)</f>
        <v>#VALUE!</v>
      </c>
      <c r="G536" s="429" t="e">
        <f t="shared" si="11"/>
        <v>#VALUE!</v>
      </c>
      <c r="H536" s="430"/>
    </row>
    <row r="537" spans="1:9" hidden="1">
      <c r="A537" s="419">
        <v>65</v>
      </c>
      <c r="B537" s="437">
        <v>710107010050199</v>
      </c>
      <c r="C537" s="402" t="s">
        <v>2845</v>
      </c>
      <c r="D537" s="438" t="s">
        <v>1465</v>
      </c>
      <c r="E537" s="428">
        <f>IF(D537="S",SUMIFS('BG 2024'!G:G,'BG 2024'!B:B,'Clasificacion EERR'!B537),0)</f>
        <v>0</v>
      </c>
      <c r="F537" s="428" t="e">
        <f>IF(D537="S",SUMIFS('[226]BG 2023'!J:J,'[226]BG 2023'!K:K,'Clasificacion EERR'!B537),0)</f>
        <v>#VALUE!</v>
      </c>
      <c r="G537" s="429" t="e">
        <f t="shared" si="11"/>
        <v>#VALUE!</v>
      </c>
      <c r="H537" s="430"/>
    </row>
    <row r="538" spans="1:9" hidden="1">
      <c r="B538" s="437">
        <v>71010703</v>
      </c>
      <c r="C538" s="402" t="s">
        <v>1255</v>
      </c>
      <c r="D538" s="438" t="s">
        <v>1461</v>
      </c>
      <c r="E538" s="428">
        <f>IF(D538="S",SUMIFS('BG 2024'!G:G,'BG 2024'!B:B,'Clasificacion EERR'!B538),0)</f>
        <v>0</v>
      </c>
      <c r="F538" s="428">
        <f>IF(D538="S",SUMIFS('[226]BG 2023'!J:J,'[226]BG 2023'!K:K,'Clasificacion EERR'!B538),0)</f>
        <v>0</v>
      </c>
      <c r="G538" s="429">
        <f t="shared" si="11"/>
        <v>0</v>
      </c>
      <c r="H538" s="430"/>
    </row>
    <row r="539" spans="1:9" hidden="1">
      <c r="A539" s="419">
        <v>65</v>
      </c>
      <c r="B539" s="437">
        <v>71010703001</v>
      </c>
      <c r="C539" s="402" t="s">
        <v>1256</v>
      </c>
      <c r="D539" s="438" t="s">
        <v>1461</v>
      </c>
      <c r="E539" s="428">
        <f>IF(D539="S",SUMIFS('BG 2024'!G:G,'BG 2024'!B:B,'Clasificacion EERR'!B539),0)</f>
        <v>0</v>
      </c>
      <c r="F539" s="428">
        <f>IF(D539="S",SUMIFS('[226]BG 2023'!J:J,'[226]BG 2023'!K:K,'Clasificacion EERR'!B539),0)</f>
        <v>0</v>
      </c>
      <c r="G539" s="429">
        <f t="shared" si="11"/>
        <v>0</v>
      </c>
      <c r="H539" s="430"/>
    </row>
    <row r="540" spans="1:9" hidden="1">
      <c r="B540" s="437">
        <v>7101070300101</v>
      </c>
      <c r="C540" s="402" t="s">
        <v>1256</v>
      </c>
      <c r="D540" s="438" t="s">
        <v>1461</v>
      </c>
      <c r="E540" s="428">
        <f>IF(D540="S",SUMIFS('BG 2024'!G:G,'BG 2024'!B:B,'Clasificacion EERR'!B540),0)</f>
        <v>0</v>
      </c>
      <c r="F540" s="428">
        <f>IF(D540="S",SUMIFS('[226]BG 2023'!J:J,'[226]BG 2023'!K:K,'Clasificacion EERR'!B540),0)</f>
        <v>0</v>
      </c>
      <c r="G540" s="429">
        <f t="shared" si="11"/>
        <v>0</v>
      </c>
      <c r="H540" s="430"/>
    </row>
    <row r="541" spans="1:9" hidden="1">
      <c r="A541" s="419">
        <v>65</v>
      </c>
      <c r="B541" s="437">
        <v>710107030010101</v>
      </c>
      <c r="C541" s="402" t="s">
        <v>2846</v>
      </c>
      <c r="D541" s="438" t="s">
        <v>1465</v>
      </c>
      <c r="E541" s="428">
        <f>IF(D541="S",SUMIFS('BG 2024'!G:G,'BG 2024'!B:B,'Clasificacion EERR'!B541),0)</f>
        <v>0</v>
      </c>
      <c r="F541" s="428" t="e">
        <f>IF(D541="S",SUMIFS('[226]BG 2023'!J:J,'[226]BG 2023'!K:K,'Clasificacion EERR'!B541),0)</f>
        <v>#VALUE!</v>
      </c>
      <c r="G541" s="429" t="e">
        <f t="shared" si="11"/>
        <v>#VALUE!</v>
      </c>
      <c r="H541" s="430"/>
    </row>
    <row r="542" spans="1:9">
      <c r="B542" s="437">
        <v>710107030010199</v>
      </c>
      <c r="C542" s="402" t="s">
        <v>1257</v>
      </c>
      <c r="D542" s="438" t="s">
        <v>1465</v>
      </c>
      <c r="E542" s="428">
        <f>IF(D542="S",SUMIFS('BG 2024'!G:G,'BG 2024'!B:B,'Clasificacion EERR'!B542),0)</f>
        <v>50100000</v>
      </c>
      <c r="F542" s="428" t="e">
        <f>IF(D542="S",SUMIFS('[226]BG 2023'!J:J,'[226]BG 2023'!K:K,'Clasificacion EERR'!B542),0)</f>
        <v>#VALUE!</v>
      </c>
      <c r="G542" s="429" t="e">
        <f t="shared" si="11"/>
        <v>#VALUE!</v>
      </c>
      <c r="H542" s="463" t="s">
        <v>25</v>
      </c>
    </row>
    <row r="543" spans="1:9" hidden="1">
      <c r="A543" s="419">
        <v>65</v>
      </c>
      <c r="B543" s="437">
        <v>71010703002</v>
      </c>
      <c r="C543" s="402" t="s">
        <v>2836</v>
      </c>
      <c r="D543" s="438" t="s">
        <v>1461</v>
      </c>
      <c r="E543" s="428">
        <f>IF(D543="S",SUMIFS('BG 2024'!G:G,'BG 2024'!B:B,'Clasificacion EERR'!B543),0)</f>
        <v>0</v>
      </c>
      <c r="F543" s="428">
        <f>IF(D543="S",SUMIFS('[226]BG 2023'!J:J,'[226]BG 2023'!K:K,'Clasificacion EERR'!B543),0)</f>
        <v>0</v>
      </c>
      <c r="G543" s="429">
        <f t="shared" si="11"/>
        <v>0</v>
      </c>
      <c r="H543" s="430"/>
    </row>
    <row r="544" spans="1:9" hidden="1">
      <c r="B544" s="437">
        <v>7101070300201</v>
      </c>
      <c r="C544" s="402" t="s">
        <v>2836</v>
      </c>
      <c r="D544" s="438" t="s">
        <v>1461</v>
      </c>
      <c r="E544" s="428">
        <f>IF(D544="S",SUMIFS('BG 2024'!G:G,'BG 2024'!B:B,'Clasificacion EERR'!B544),0)</f>
        <v>0</v>
      </c>
      <c r="F544" s="428">
        <f>IF(D544="S",SUMIFS('[226]BG 2023'!J:J,'[226]BG 2023'!K:K,'Clasificacion EERR'!B544),0)</f>
        <v>0</v>
      </c>
      <c r="G544" s="429">
        <f t="shared" si="11"/>
        <v>0</v>
      </c>
      <c r="H544" s="430"/>
    </row>
    <row r="545" spans="1:9" hidden="1">
      <c r="A545" s="419">
        <v>65</v>
      </c>
      <c r="B545" s="437">
        <v>710107030020101</v>
      </c>
      <c r="C545" s="402" t="s">
        <v>2837</v>
      </c>
      <c r="D545" s="438" t="s">
        <v>1465</v>
      </c>
      <c r="E545" s="428">
        <f>IF(D545="S",SUMIFS('BG 2024'!G:G,'BG 2024'!B:B,'Clasificacion EERR'!B545),0)</f>
        <v>0</v>
      </c>
      <c r="F545" s="428" t="e">
        <f>IF(D545="S",SUMIFS('[226]BG 2023'!J:J,'[226]BG 2023'!K:K,'Clasificacion EERR'!B545),0)</f>
        <v>#VALUE!</v>
      </c>
      <c r="G545" s="429" t="e">
        <f t="shared" si="11"/>
        <v>#VALUE!</v>
      </c>
      <c r="H545" s="430"/>
    </row>
    <row r="546" spans="1:9" s="440" customFormat="1" hidden="1">
      <c r="A546" s="419">
        <v>65</v>
      </c>
      <c r="B546" s="437">
        <v>710107030020199</v>
      </c>
      <c r="C546" s="402" t="s">
        <v>2838</v>
      </c>
      <c r="D546" s="438" t="s">
        <v>1465</v>
      </c>
      <c r="E546" s="428">
        <f>IF(D546="S",SUMIFS('BG 2024'!G:G,'BG 2024'!B:B,'Clasificacion EERR'!B546),0)</f>
        <v>0</v>
      </c>
      <c r="F546" s="428" t="e">
        <f>IF(D546="S",SUMIFS('[226]BG 2023'!J:J,'[226]BG 2023'!K:K,'Clasificacion EERR'!B546),0)</f>
        <v>#VALUE!</v>
      </c>
      <c r="G546" s="429" t="e">
        <f t="shared" si="11"/>
        <v>#VALUE!</v>
      </c>
      <c r="H546" s="439"/>
      <c r="I546" s="392"/>
    </row>
    <row r="547" spans="1:9" s="440" customFormat="1" hidden="1">
      <c r="A547" s="419">
        <v>65</v>
      </c>
      <c r="B547" s="437">
        <v>71010703003</v>
      </c>
      <c r="C547" s="402" t="s">
        <v>1253</v>
      </c>
      <c r="D547" s="438" t="s">
        <v>1461</v>
      </c>
      <c r="E547" s="428">
        <f>IF(D547="S",SUMIFS('BG 2024'!G:G,'BG 2024'!B:B,'Clasificacion EERR'!B547),0)</f>
        <v>0</v>
      </c>
      <c r="F547" s="428">
        <f>IF(D547="S",SUMIFS('[226]BG 2023'!J:J,'[226]BG 2023'!K:K,'Clasificacion EERR'!B547),0)</f>
        <v>0</v>
      </c>
      <c r="G547" s="429">
        <f t="shared" si="11"/>
        <v>0</v>
      </c>
      <c r="H547" s="439"/>
      <c r="I547" s="392"/>
    </row>
    <row r="548" spans="1:9" s="440" customFormat="1" hidden="1">
      <c r="A548" s="419">
        <v>65</v>
      </c>
      <c r="B548" s="437">
        <v>7101070300301</v>
      </c>
      <c r="C548" s="402" t="s">
        <v>1253</v>
      </c>
      <c r="D548" s="438" t="s">
        <v>1461</v>
      </c>
      <c r="E548" s="428">
        <f>IF(D548="S",SUMIFS('BG 2024'!G:G,'BG 2024'!B:B,'Clasificacion EERR'!B548),0)</f>
        <v>0</v>
      </c>
      <c r="F548" s="428">
        <f>IF(D548="S",SUMIFS('[226]BG 2023'!J:J,'[226]BG 2023'!K:K,'Clasificacion EERR'!B548),0)</f>
        <v>0</v>
      </c>
      <c r="G548" s="429">
        <f t="shared" si="11"/>
        <v>0</v>
      </c>
      <c r="H548" s="439"/>
      <c r="I548" s="392"/>
    </row>
    <row r="549" spans="1:9" s="440" customFormat="1" hidden="1">
      <c r="A549" s="419">
        <v>65</v>
      </c>
      <c r="B549" s="437">
        <v>710107030030101</v>
      </c>
      <c r="C549" s="402" t="s">
        <v>2839</v>
      </c>
      <c r="D549" s="438" t="s">
        <v>1465</v>
      </c>
      <c r="E549" s="428">
        <f>IF(D549="S",SUMIFS('BG 2024'!G:G,'BG 2024'!B:B,'Clasificacion EERR'!B549),0)</f>
        <v>0</v>
      </c>
      <c r="F549" s="428" t="e">
        <f>IF(D549="S",SUMIFS('[226]BG 2023'!J:J,'[226]BG 2023'!K:K,'Clasificacion EERR'!B549),0)</f>
        <v>#VALUE!</v>
      </c>
      <c r="G549" s="429" t="e">
        <f t="shared" si="11"/>
        <v>#VALUE!</v>
      </c>
      <c r="H549" s="439"/>
      <c r="I549" s="392"/>
    </row>
    <row r="550" spans="1:9" s="440" customFormat="1">
      <c r="A550" s="419"/>
      <c r="B550" s="437">
        <v>710107030030199</v>
      </c>
      <c r="C550" s="402" t="s">
        <v>1254</v>
      </c>
      <c r="D550" s="438" t="s">
        <v>1465</v>
      </c>
      <c r="E550" s="428">
        <f>IF(D550="S",SUMIFS('BG 2024'!G:G,'BG 2024'!B:B,'Clasificacion EERR'!B550),0)</f>
        <v>215254</v>
      </c>
      <c r="F550" s="428" t="e">
        <f>IF(D550="S",SUMIFS('[226]BG 2023'!J:J,'[226]BG 2023'!K:K,'Clasificacion EERR'!B550),0)</f>
        <v>#VALUE!</v>
      </c>
      <c r="G550" s="429" t="e">
        <f t="shared" si="11"/>
        <v>#VALUE!</v>
      </c>
      <c r="H550" s="463" t="s">
        <v>25</v>
      </c>
    </row>
    <row r="551" spans="1:9" s="440" customFormat="1" hidden="1">
      <c r="A551" s="419"/>
      <c r="B551" s="437">
        <v>71010703004</v>
      </c>
      <c r="C551" s="402" t="s">
        <v>2840</v>
      </c>
      <c r="D551" s="438" t="s">
        <v>1461</v>
      </c>
      <c r="E551" s="428">
        <f>IF(D551="S",SUMIFS('BG 2024'!G:G,'BG 2024'!B:B,'Clasificacion EERR'!B551),0)</f>
        <v>0</v>
      </c>
      <c r="F551" s="428">
        <f>IF(D551="S",SUMIFS('[226]BG 2023'!J:J,'[226]BG 2023'!K:K,'Clasificacion EERR'!B551),0)</f>
        <v>0</v>
      </c>
      <c r="G551" s="429">
        <f t="shared" si="11"/>
        <v>0</v>
      </c>
      <c r="H551" s="439"/>
    </row>
    <row r="552" spans="1:9" s="440" customFormat="1" hidden="1">
      <c r="A552" s="419"/>
      <c r="B552" s="437">
        <v>7101070300401</v>
      </c>
      <c r="C552" s="402" t="s">
        <v>2840</v>
      </c>
      <c r="D552" s="438" t="s">
        <v>1461</v>
      </c>
      <c r="E552" s="428">
        <f>IF(D552="S",SUMIFS('BG 2024'!G:G,'BG 2024'!B:B,'Clasificacion EERR'!B552),0)</f>
        <v>0</v>
      </c>
      <c r="F552" s="428">
        <f>IF(D552="S",SUMIFS('[226]BG 2023'!J:J,'[226]BG 2023'!K:K,'Clasificacion EERR'!B552),0)</f>
        <v>0</v>
      </c>
      <c r="G552" s="429">
        <f t="shared" si="11"/>
        <v>0</v>
      </c>
      <c r="H552" s="439"/>
    </row>
    <row r="553" spans="1:9" s="440" customFormat="1" hidden="1">
      <c r="A553" s="419"/>
      <c r="B553" s="437">
        <v>710107030040101</v>
      </c>
      <c r="C553" s="402" t="s">
        <v>2841</v>
      </c>
      <c r="D553" s="438" t="s">
        <v>1465</v>
      </c>
      <c r="E553" s="428">
        <f>IF(D553="S",SUMIFS('BG 2024'!G:G,'BG 2024'!B:B,'Clasificacion EERR'!B553),0)</f>
        <v>0</v>
      </c>
      <c r="F553" s="428" t="e">
        <f>IF(D553="S",SUMIFS('[226]BG 2023'!J:J,'[226]BG 2023'!K:K,'Clasificacion EERR'!B553),0)</f>
        <v>#VALUE!</v>
      </c>
      <c r="G553" s="429" t="e">
        <f t="shared" si="11"/>
        <v>#VALUE!</v>
      </c>
      <c r="H553" s="439"/>
    </row>
    <row r="554" spans="1:9" s="440" customFormat="1" hidden="1">
      <c r="A554" s="419"/>
      <c r="B554" s="437">
        <v>710107030040199</v>
      </c>
      <c r="C554" s="402" t="s">
        <v>2842</v>
      </c>
      <c r="D554" s="438" t="s">
        <v>1465</v>
      </c>
      <c r="E554" s="428">
        <f>IF(D554="S",SUMIFS('BG 2024'!G:G,'BG 2024'!B:B,'Clasificacion EERR'!B554),0)</f>
        <v>0</v>
      </c>
      <c r="F554" s="428" t="e">
        <f>IF(D554="S",SUMIFS('[226]BG 2023'!J:J,'[226]BG 2023'!K:K,'Clasificacion EERR'!B554),0)</f>
        <v>#VALUE!</v>
      </c>
      <c r="G554" s="429" t="e">
        <f t="shared" si="11"/>
        <v>#VALUE!</v>
      </c>
      <c r="H554" s="439"/>
    </row>
    <row r="555" spans="1:9" s="440" customFormat="1" hidden="1">
      <c r="A555" s="419"/>
      <c r="B555" s="437">
        <v>71010703005</v>
      </c>
      <c r="C555" s="402" t="s">
        <v>2843</v>
      </c>
      <c r="D555" s="438" t="s">
        <v>1461</v>
      </c>
      <c r="E555" s="428">
        <f>IF(D555="S",SUMIFS('BG 2024'!G:G,'BG 2024'!B:B,'Clasificacion EERR'!B555),0)</f>
        <v>0</v>
      </c>
      <c r="F555" s="428">
        <f>IF(D555="S",SUMIFS('[226]BG 2023'!J:J,'[226]BG 2023'!K:K,'Clasificacion EERR'!B555),0)</f>
        <v>0</v>
      </c>
      <c r="G555" s="429">
        <f t="shared" si="11"/>
        <v>0</v>
      </c>
      <c r="H555" s="439"/>
    </row>
    <row r="556" spans="1:9" hidden="1">
      <c r="B556" s="437">
        <v>7101070300501</v>
      </c>
      <c r="C556" s="410" t="s">
        <v>2843</v>
      </c>
      <c r="D556" s="438" t="s">
        <v>1461</v>
      </c>
      <c r="E556" s="428">
        <f>IF(D556="S",SUMIFS('BG 2024'!G:G,'BG 2024'!B:B,'Clasificacion EERR'!B556),0)</f>
        <v>0</v>
      </c>
      <c r="F556" s="428">
        <f>IF(D556="S",SUMIFS('[226]BG 2023'!J:J,'[226]BG 2023'!K:K,'Clasificacion EERR'!B556),0)</f>
        <v>0</v>
      </c>
      <c r="G556" s="429">
        <f t="shared" si="11"/>
        <v>0</v>
      </c>
      <c r="H556" s="430"/>
    </row>
    <row r="557" spans="1:9" hidden="1">
      <c r="B557" s="437">
        <v>710107030050101</v>
      </c>
      <c r="C557" s="402" t="s">
        <v>2844</v>
      </c>
      <c r="D557" s="438" t="s">
        <v>1465</v>
      </c>
      <c r="E557" s="428">
        <f>IF(D557="S",SUMIFS('BG 2024'!G:G,'BG 2024'!B:B,'Clasificacion EERR'!B557),0)</f>
        <v>0</v>
      </c>
      <c r="F557" s="428" t="e">
        <f>IF(D557="S",SUMIFS('[226]BG 2023'!J:J,'[226]BG 2023'!K:K,'Clasificacion EERR'!B557),0)</f>
        <v>#VALUE!</v>
      </c>
      <c r="G557" s="429" t="e">
        <f t="shared" si="11"/>
        <v>#VALUE!</v>
      </c>
      <c r="H557" s="430"/>
    </row>
    <row r="558" spans="1:9" hidden="1">
      <c r="B558" s="437">
        <v>710107030050199</v>
      </c>
      <c r="C558" s="402" t="s">
        <v>2845</v>
      </c>
      <c r="D558" s="438" t="s">
        <v>1465</v>
      </c>
      <c r="E558" s="428">
        <f>IF(D558="S",SUMIFS('BG 2024'!G:G,'BG 2024'!B:B,'Clasificacion EERR'!B558),0)</f>
        <v>0</v>
      </c>
      <c r="F558" s="428" t="e">
        <f>IF(D558="S",SUMIFS('[226]BG 2023'!J:J,'[226]BG 2023'!K:K,'Clasificacion EERR'!B558),0)</f>
        <v>#VALUE!</v>
      </c>
      <c r="G558" s="429" t="e">
        <f t="shared" si="11"/>
        <v>#VALUE!</v>
      </c>
      <c r="H558" s="430"/>
    </row>
    <row r="559" spans="1:9" hidden="1">
      <c r="B559" s="437">
        <v>71010705</v>
      </c>
      <c r="C559" s="402" t="s">
        <v>1258</v>
      </c>
      <c r="D559" s="438" t="s">
        <v>1461</v>
      </c>
      <c r="E559" s="428">
        <f>IF(D559="S",SUMIFS('BG 2024'!G:G,'BG 2024'!B:B,'Clasificacion EERR'!B559),0)</f>
        <v>0</v>
      </c>
      <c r="F559" s="428">
        <f>IF(D559="S",SUMIFS('[226]BG 2023'!J:J,'[226]BG 2023'!K:K,'Clasificacion EERR'!B559),0)</f>
        <v>0</v>
      </c>
      <c r="G559" s="429">
        <f t="shared" si="11"/>
        <v>0</v>
      </c>
      <c r="H559" s="430"/>
    </row>
    <row r="560" spans="1:9" hidden="1">
      <c r="B560" s="437">
        <v>71010705001</v>
      </c>
      <c r="C560" s="402" t="s">
        <v>1259</v>
      </c>
      <c r="D560" s="438" t="s">
        <v>1461</v>
      </c>
      <c r="E560" s="428">
        <f>IF(D560="S",SUMIFS('BG 2024'!G:G,'BG 2024'!B:B,'Clasificacion EERR'!B560),0)</f>
        <v>0</v>
      </c>
      <c r="F560" s="428">
        <f>IF(D560="S",SUMIFS('[226]BG 2023'!J:J,'[226]BG 2023'!K:K,'Clasificacion EERR'!B560),0)</f>
        <v>0</v>
      </c>
      <c r="G560" s="429">
        <f t="shared" si="11"/>
        <v>0</v>
      </c>
      <c r="H560" s="430"/>
    </row>
    <row r="561" spans="2:8" hidden="1">
      <c r="B561" s="437">
        <v>7101070500101</v>
      </c>
      <c r="C561" s="402" t="s">
        <v>1259</v>
      </c>
      <c r="D561" s="438" t="s">
        <v>1461</v>
      </c>
      <c r="E561" s="428">
        <f>IF(D561="S",SUMIFS('BG 2024'!G:G,'BG 2024'!B:B,'Clasificacion EERR'!B561),0)</f>
        <v>0</v>
      </c>
      <c r="F561" s="428">
        <f>IF(D561="S",SUMIFS('[226]BG 2023'!J:J,'[226]BG 2023'!K:K,'Clasificacion EERR'!B561),0)</f>
        <v>0</v>
      </c>
      <c r="G561" s="429">
        <f t="shared" si="11"/>
        <v>0</v>
      </c>
      <c r="H561" s="430"/>
    </row>
    <row r="562" spans="2:8" hidden="1">
      <c r="B562" s="437">
        <v>710107050010101</v>
      </c>
      <c r="C562" s="402" t="s">
        <v>2847</v>
      </c>
      <c r="D562" s="438" t="s">
        <v>1465</v>
      </c>
      <c r="E562" s="428">
        <f>IF(D562="S",SUMIFS('BG 2024'!G:G,'BG 2024'!B:B,'Clasificacion EERR'!B562),0)</f>
        <v>0</v>
      </c>
      <c r="F562" s="428" t="e">
        <f>IF(D562="S",SUMIFS('[226]BG 2023'!J:J,'[226]BG 2023'!K:K,'Clasificacion EERR'!B562),0)</f>
        <v>#VALUE!</v>
      </c>
      <c r="G562" s="429" t="e">
        <f t="shared" si="11"/>
        <v>#VALUE!</v>
      </c>
      <c r="H562" s="430"/>
    </row>
    <row r="563" spans="2:8">
      <c r="B563" s="437">
        <v>710107050010199</v>
      </c>
      <c r="C563" s="402" t="s">
        <v>1260</v>
      </c>
      <c r="D563" s="438" t="s">
        <v>1465</v>
      </c>
      <c r="E563" s="428">
        <f>IF(D563="S",SUMIFS('BG 2024'!G:G,'BG 2024'!B:B,'Clasificacion EERR'!B563),0)</f>
        <v>30432686</v>
      </c>
      <c r="F563" s="428" t="e">
        <f>IF(D563="S",SUMIFS('[226]BG 2023'!J:J,'[226]BG 2023'!K:K,'Clasificacion EERR'!B563),0)</f>
        <v>#VALUE!</v>
      </c>
      <c r="G563" s="429" t="e">
        <f t="shared" si="11"/>
        <v>#VALUE!</v>
      </c>
      <c r="H563" s="463" t="s">
        <v>24</v>
      </c>
    </row>
    <row r="564" spans="2:8" hidden="1">
      <c r="B564" s="437">
        <v>71010705002</v>
      </c>
      <c r="C564" s="402" t="s">
        <v>1261</v>
      </c>
      <c r="D564" s="438" t="s">
        <v>1461</v>
      </c>
      <c r="E564" s="428">
        <f>IF(D564="S",SUMIFS('BG 2024'!G:G,'BG 2024'!B:B,'Clasificacion EERR'!B564),0)</f>
        <v>0</v>
      </c>
      <c r="F564" s="428">
        <f>IF(D564="S",SUMIFS('[226]BG 2023'!J:J,'[226]BG 2023'!K:K,'Clasificacion EERR'!B564),0)</f>
        <v>0</v>
      </c>
      <c r="G564" s="429">
        <f t="shared" si="11"/>
        <v>0</v>
      </c>
      <c r="H564" s="430"/>
    </row>
    <row r="565" spans="2:8" hidden="1">
      <c r="B565" s="437">
        <v>7101070500201</v>
      </c>
      <c r="C565" s="402" t="s">
        <v>1261</v>
      </c>
      <c r="D565" s="438" t="s">
        <v>1461</v>
      </c>
      <c r="E565" s="428">
        <f>IF(D565="S",SUMIFS('BG 2024'!G:G,'BG 2024'!B:B,'Clasificacion EERR'!B565),0)</f>
        <v>0</v>
      </c>
      <c r="F565" s="428">
        <f>IF(D565="S",SUMIFS('[226]BG 2023'!J:J,'[226]BG 2023'!K:K,'Clasificacion EERR'!B565),0)</f>
        <v>0</v>
      </c>
      <c r="G565" s="429">
        <f t="shared" si="11"/>
        <v>0</v>
      </c>
      <c r="H565" s="430"/>
    </row>
    <row r="566" spans="2:8">
      <c r="B566" s="437">
        <v>710107050020101</v>
      </c>
      <c r="C566" s="402" t="s">
        <v>1262</v>
      </c>
      <c r="D566" s="438" t="s">
        <v>1465</v>
      </c>
      <c r="E566" s="428">
        <f>IF(D566="S",SUMIFS('BG 2024'!G:G,'BG 2024'!B:B,'Clasificacion EERR'!B566),0)</f>
        <v>12082717</v>
      </c>
      <c r="F566" s="428" t="e">
        <f>IF(D566="S",SUMIFS('[226]BG 2023'!J:J,'[226]BG 2023'!K:K,'Clasificacion EERR'!B566),0)</f>
        <v>#VALUE!</v>
      </c>
      <c r="G566" s="429" t="e">
        <f t="shared" si="11"/>
        <v>#VALUE!</v>
      </c>
      <c r="H566" s="463" t="s">
        <v>24</v>
      </c>
    </row>
    <row r="567" spans="2:8">
      <c r="B567" s="437">
        <v>710107050020199</v>
      </c>
      <c r="C567" s="402" t="s">
        <v>1263</v>
      </c>
      <c r="D567" s="438" t="s">
        <v>1465</v>
      </c>
      <c r="E567" s="428">
        <f>IF(D567="S",SUMIFS('BG 2024'!G:G,'BG 2024'!B:B,'Clasificacion EERR'!B567),0)</f>
        <v>70428049</v>
      </c>
      <c r="F567" s="428" t="e">
        <f>IF(D567="S",SUMIFS('[226]BG 2023'!J:J,'[226]BG 2023'!K:K,'Clasificacion EERR'!B567),0)</f>
        <v>#VALUE!</v>
      </c>
      <c r="G567" s="429" t="e">
        <f t="shared" si="11"/>
        <v>#VALUE!</v>
      </c>
      <c r="H567" s="463" t="s">
        <v>24</v>
      </c>
    </row>
    <row r="568" spans="2:8" hidden="1">
      <c r="B568" s="437">
        <v>71010705003</v>
      </c>
      <c r="C568" s="402" t="s">
        <v>2848</v>
      </c>
      <c r="D568" s="438" t="s">
        <v>1461</v>
      </c>
      <c r="E568" s="428">
        <f>IF(D568="S",SUMIFS('BG 2024'!G:G,'BG 2024'!B:B,'Clasificacion EERR'!B568),0)</f>
        <v>0</v>
      </c>
      <c r="F568" s="428">
        <f>IF(D568="S",SUMIFS('[226]BG 2023'!J:J,'[226]BG 2023'!K:K,'Clasificacion EERR'!B568),0)</f>
        <v>0</v>
      </c>
      <c r="G568" s="429">
        <f t="shared" si="11"/>
        <v>0</v>
      </c>
      <c r="H568" s="430"/>
    </row>
    <row r="569" spans="2:8" hidden="1">
      <c r="B569" s="437">
        <v>7101070500301</v>
      </c>
      <c r="C569" s="402" t="s">
        <v>2848</v>
      </c>
      <c r="D569" s="438" t="s">
        <v>1461</v>
      </c>
      <c r="E569" s="428">
        <f>IF(D569="S",SUMIFS('BG 2024'!G:G,'BG 2024'!B:B,'Clasificacion EERR'!B569),0)</f>
        <v>0</v>
      </c>
      <c r="F569" s="428">
        <f>IF(D569="S",SUMIFS('[226]BG 2023'!J:J,'[226]BG 2023'!K:K,'Clasificacion EERR'!B569),0)</f>
        <v>0</v>
      </c>
      <c r="G569" s="429">
        <f t="shared" si="11"/>
        <v>0</v>
      </c>
      <c r="H569" s="430"/>
    </row>
    <row r="570" spans="2:8" hidden="1">
      <c r="B570" s="437">
        <v>710107050030101</v>
      </c>
      <c r="C570" s="402" t="s">
        <v>2849</v>
      </c>
      <c r="D570" s="438" t="s">
        <v>1465</v>
      </c>
      <c r="E570" s="428">
        <f>IF(D570="S",SUMIFS('BG 2024'!G:G,'BG 2024'!B:B,'Clasificacion EERR'!B570),0)</f>
        <v>0</v>
      </c>
      <c r="F570" s="428" t="e">
        <f>IF(D570="S",SUMIFS('[226]BG 2023'!J:J,'[226]BG 2023'!K:K,'Clasificacion EERR'!B570),0)</f>
        <v>#VALUE!</v>
      </c>
      <c r="G570" s="429" t="e">
        <f t="shared" si="11"/>
        <v>#VALUE!</v>
      </c>
      <c r="H570" s="430"/>
    </row>
    <row r="571" spans="2:8" hidden="1">
      <c r="B571" s="437">
        <v>710107050030199</v>
      </c>
      <c r="C571" s="402" t="s">
        <v>2850</v>
      </c>
      <c r="D571" s="438" t="s">
        <v>1465</v>
      </c>
      <c r="E571" s="428">
        <f>IF(D571="S",SUMIFS('BG 2024'!G:G,'BG 2024'!B:B,'Clasificacion EERR'!B571),0)</f>
        <v>0</v>
      </c>
      <c r="F571" s="428" t="e">
        <f>IF(D571="S",SUMIFS('[226]BG 2023'!J:J,'[226]BG 2023'!K:K,'Clasificacion EERR'!B571),0)</f>
        <v>#VALUE!</v>
      </c>
      <c r="G571" s="429" t="e">
        <f t="shared" si="11"/>
        <v>#VALUE!</v>
      </c>
      <c r="H571" s="430"/>
    </row>
    <row r="572" spans="2:8" hidden="1">
      <c r="B572" s="437">
        <v>71010705004</v>
      </c>
      <c r="C572" s="402" t="s">
        <v>1264</v>
      </c>
      <c r="D572" s="438" t="s">
        <v>1461</v>
      </c>
      <c r="E572" s="428">
        <f>IF(D572="S",SUMIFS('BG 2024'!G:G,'BG 2024'!B:B,'Clasificacion EERR'!B572),0)</f>
        <v>0</v>
      </c>
      <c r="F572" s="428">
        <f>IF(D572="S",SUMIFS('[226]BG 2023'!J:J,'[226]BG 2023'!K:K,'Clasificacion EERR'!B572),0)</f>
        <v>0</v>
      </c>
      <c r="G572" s="429">
        <f t="shared" si="11"/>
        <v>0</v>
      </c>
      <c r="H572" s="430"/>
    </row>
    <row r="573" spans="2:8" hidden="1">
      <c r="B573" s="437">
        <v>7101070500401</v>
      </c>
      <c r="C573" s="402" t="s">
        <v>1264</v>
      </c>
      <c r="D573" s="438" t="s">
        <v>1461</v>
      </c>
      <c r="E573" s="428">
        <f>IF(D573="S",SUMIFS('BG 2024'!G:G,'BG 2024'!B:B,'Clasificacion EERR'!B573),0)</f>
        <v>0</v>
      </c>
      <c r="F573" s="428">
        <f>IF(D573="S",SUMIFS('[226]BG 2023'!J:J,'[226]BG 2023'!K:K,'Clasificacion EERR'!B573),0)</f>
        <v>0</v>
      </c>
      <c r="G573" s="429">
        <f t="shared" si="11"/>
        <v>0</v>
      </c>
      <c r="H573" s="430"/>
    </row>
    <row r="574" spans="2:8">
      <c r="B574" s="437">
        <v>710107050040101</v>
      </c>
      <c r="C574" s="402" t="s">
        <v>1265</v>
      </c>
      <c r="D574" s="438" t="s">
        <v>1465</v>
      </c>
      <c r="E574" s="428">
        <f>IF(D574="S",SUMIFS('BG 2024'!G:G,'BG 2024'!B:B,'Clasificacion EERR'!B574),0)</f>
        <v>31307638</v>
      </c>
      <c r="F574" s="428" t="e">
        <f>IF(D574="S",SUMIFS('[226]BG 2023'!J:J,'[226]BG 2023'!K:K,'Clasificacion EERR'!B574),0)</f>
        <v>#VALUE!</v>
      </c>
      <c r="G574" s="429" t="e">
        <f t="shared" si="11"/>
        <v>#VALUE!</v>
      </c>
      <c r="H574" s="463" t="s">
        <v>24</v>
      </c>
    </row>
    <row r="575" spans="2:8">
      <c r="B575" s="437">
        <v>710107050040199</v>
      </c>
      <c r="C575" s="402" t="s">
        <v>1266</v>
      </c>
      <c r="D575" s="438" t="s">
        <v>1465</v>
      </c>
      <c r="E575" s="428">
        <f>IF(D575="S",SUMIFS('BG 2024'!G:G,'BG 2024'!B:B,'Clasificacion EERR'!B575),0)</f>
        <v>34372276</v>
      </c>
      <c r="F575" s="428" t="e">
        <f>IF(D575="S",SUMIFS('[226]BG 2023'!J:J,'[226]BG 2023'!K:K,'Clasificacion EERR'!B575),0)</f>
        <v>#VALUE!</v>
      </c>
      <c r="G575" s="429" t="e">
        <f t="shared" si="11"/>
        <v>#VALUE!</v>
      </c>
      <c r="H575" s="463" t="s">
        <v>24</v>
      </c>
    </row>
    <row r="576" spans="2:8" hidden="1">
      <c r="B576" s="437">
        <v>71010705005</v>
      </c>
      <c r="C576" s="402" t="s">
        <v>1267</v>
      </c>
      <c r="D576" s="438" t="s">
        <v>1461</v>
      </c>
      <c r="E576" s="428">
        <f>IF(D576="S",SUMIFS('BG 2024'!G:G,'BG 2024'!B:B,'Clasificacion EERR'!B576),0)</f>
        <v>0</v>
      </c>
      <c r="F576" s="428">
        <f>IF(D576="S",SUMIFS('[226]BG 2023'!J:J,'[226]BG 2023'!K:K,'Clasificacion EERR'!B576),0)</f>
        <v>0</v>
      </c>
      <c r="G576" s="429">
        <f t="shared" si="11"/>
        <v>0</v>
      </c>
      <c r="H576" s="430"/>
    </row>
    <row r="577" spans="1:11" hidden="1">
      <c r="A577" s="419">
        <v>60</v>
      </c>
      <c r="B577" s="437">
        <v>7101070500501</v>
      </c>
      <c r="C577" s="402" t="s">
        <v>1267</v>
      </c>
      <c r="D577" s="438" t="s">
        <v>1461</v>
      </c>
      <c r="E577" s="428">
        <f>IF(D577="S",SUMIFS('BG 2024'!G:G,'BG 2024'!B:B,'Clasificacion EERR'!B577),0)</f>
        <v>0</v>
      </c>
      <c r="F577" s="428">
        <f>IF(D577="S",SUMIFS('[226]BG 2023'!J:J,'[226]BG 2023'!K:K,'Clasificacion EERR'!B577),0)</f>
        <v>0</v>
      </c>
      <c r="G577" s="429">
        <f t="shared" si="11"/>
        <v>0</v>
      </c>
      <c r="H577" s="430"/>
    </row>
    <row r="578" spans="1:11" hidden="1">
      <c r="B578" s="437">
        <v>710107050050101</v>
      </c>
      <c r="C578" s="402" t="s">
        <v>2851</v>
      </c>
      <c r="D578" s="438" t="s">
        <v>1465</v>
      </c>
      <c r="E578" s="428">
        <f>IF(D578="S",SUMIFS('BG 2024'!G:G,'BG 2024'!B:B,'Clasificacion EERR'!B578),0)</f>
        <v>0</v>
      </c>
      <c r="F578" s="428" t="e">
        <f>IF(D578="S",SUMIFS('[226]BG 2023'!J:J,'[226]BG 2023'!K:K,'Clasificacion EERR'!B578),0)</f>
        <v>#VALUE!</v>
      </c>
      <c r="G578" s="429" t="e">
        <f t="shared" si="11"/>
        <v>#VALUE!</v>
      </c>
      <c r="H578" s="430"/>
    </row>
    <row r="579" spans="1:11">
      <c r="B579" s="437">
        <v>710107050050199</v>
      </c>
      <c r="C579" s="402" t="s">
        <v>1268</v>
      </c>
      <c r="D579" s="438" t="s">
        <v>1465</v>
      </c>
      <c r="E579" s="428">
        <f>IF(D579="S",SUMIFS('BG 2024'!G:G,'BG 2024'!B:B,'Clasificacion EERR'!B579),0)</f>
        <v>3092730</v>
      </c>
      <c r="F579" s="428" t="e">
        <f>IF(D579="S",SUMIFS('[226]BG 2023'!J:J,'[226]BG 2023'!K:K,'Clasificacion EERR'!B579),0)</f>
        <v>#VALUE!</v>
      </c>
      <c r="G579" s="429" t="e">
        <f t="shared" si="11"/>
        <v>#VALUE!</v>
      </c>
      <c r="H579" s="463" t="s">
        <v>218</v>
      </c>
      <c r="I579" s="392" t="s">
        <v>1267</v>
      </c>
      <c r="K579" s="542">
        <f>+SUMIF('Nota II'!$C$2369:$C$2390,'Clasificacion EERR'!I579,'Nota II'!$D$2369:$D$2390)</f>
        <v>-3092730</v>
      </c>
    </row>
    <row r="580" spans="1:11" hidden="1">
      <c r="B580" s="437">
        <v>71010705006</v>
      </c>
      <c r="C580" s="402" t="s">
        <v>1269</v>
      </c>
      <c r="D580" s="438" t="s">
        <v>1461</v>
      </c>
      <c r="E580" s="428">
        <f>IF(D580="S",SUMIFS('BG 2024'!G:G,'BG 2024'!B:B,'Clasificacion EERR'!B580),0)</f>
        <v>0</v>
      </c>
      <c r="F580" s="428">
        <f>IF(D580="S",SUMIFS('[226]BG 2023'!J:J,'[226]BG 2023'!K:K,'Clasificacion EERR'!B580),0)</f>
        <v>0</v>
      </c>
      <c r="G580" s="429">
        <f t="shared" si="11"/>
        <v>0</v>
      </c>
      <c r="H580" s="430"/>
    </row>
    <row r="581" spans="1:11" hidden="1">
      <c r="B581" s="437">
        <v>7101070500601</v>
      </c>
      <c r="C581" s="402" t="s">
        <v>1269</v>
      </c>
      <c r="D581" s="438" t="s">
        <v>1461</v>
      </c>
      <c r="E581" s="428">
        <f>IF(D581="S",SUMIFS('BG 2024'!G:G,'BG 2024'!B:B,'Clasificacion EERR'!B581),0)</f>
        <v>0</v>
      </c>
      <c r="F581" s="428">
        <f>IF(D581="S",SUMIFS('[226]BG 2023'!J:J,'[226]BG 2023'!K:K,'Clasificacion EERR'!B581),0)</f>
        <v>0</v>
      </c>
      <c r="G581" s="429">
        <f t="shared" si="11"/>
        <v>0</v>
      </c>
      <c r="H581" s="430"/>
    </row>
    <row r="582" spans="1:11" hidden="1">
      <c r="A582" s="419">
        <v>40</v>
      </c>
      <c r="B582" s="437">
        <v>710107050060101</v>
      </c>
      <c r="C582" s="402" t="s">
        <v>2852</v>
      </c>
      <c r="D582" s="438" t="s">
        <v>1465</v>
      </c>
      <c r="E582" s="428">
        <f>IF(D582="S",SUMIFS('BG 2024'!G:G,'BG 2024'!B:B,'Clasificacion EERR'!B582),0)</f>
        <v>0</v>
      </c>
      <c r="F582" s="428" t="e">
        <f>IF(D582="S",SUMIFS('[226]BG 2023'!J:J,'[226]BG 2023'!K:K,'Clasificacion EERR'!B582),0)</f>
        <v>#VALUE!</v>
      </c>
      <c r="G582" s="429" t="e">
        <f t="shared" si="11"/>
        <v>#VALUE!</v>
      </c>
      <c r="H582" s="430"/>
    </row>
    <row r="583" spans="1:11">
      <c r="B583" s="437">
        <v>710107050060199</v>
      </c>
      <c r="C583" s="402" t="s">
        <v>1270</v>
      </c>
      <c r="D583" s="438" t="s">
        <v>1465</v>
      </c>
      <c r="E583" s="428">
        <f>IF(D583="S",SUMIFS('BG 2024'!G:G,'BG 2024'!B:B,'Clasificacion EERR'!B583),0)</f>
        <v>4082346</v>
      </c>
      <c r="F583" s="428" t="e">
        <f>IF(D583="S",SUMIFS('[226]BG 2023'!J:J,'[226]BG 2023'!K:K,'Clasificacion EERR'!B583),0)</f>
        <v>#VALUE!</v>
      </c>
      <c r="G583" s="429" t="e">
        <f t="shared" si="11"/>
        <v>#VALUE!</v>
      </c>
      <c r="H583" s="463" t="s">
        <v>218</v>
      </c>
      <c r="I583" s="392" t="s">
        <v>1269</v>
      </c>
      <c r="K583" s="542">
        <f>+SUMIF('Nota II'!$C$2369:$C$2390,'Clasificacion EERR'!I583,'Nota II'!$D$2369:$D$2390)</f>
        <v>-4082346</v>
      </c>
    </row>
    <row r="584" spans="1:11" hidden="1">
      <c r="B584" s="437">
        <v>71010705007</v>
      </c>
      <c r="C584" s="402" t="s">
        <v>1271</v>
      </c>
      <c r="D584" s="438" t="s">
        <v>1461</v>
      </c>
      <c r="E584" s="428">
        <f>IF(D584="S",SUMIFS('BG 2024'!G:G,'BG 2024'!B:B,'Clasificacion EERR'!B584),0)</f>
        <v>0</v>
      </c>
      <c r="F584" s="428">
        <f>IF(D584="S",SUMIFS('[226]BG 2023'!J:J,'[226]BG 2023'!K:K,'Clasificacion EERR'!B584),0)</f>
        <v>0</v>
      </c>
      <c r="G584" s="429">
        <f t="shared" si="11"/>
        <v>0</v>
      </c>
      <c r="H584" s="430"/>
    </row>
    <row r="585" spans="1:11" hidden="1">
      <c r="A585" s="419">
        <v>40</v>
      </c>
      <c r="B585" s="437">
        <v>7101070500701</v>
      </c>
      <c r="C585" s="402" t="s">
        <v>1271</v>
      </c>
      <c r="D585" s="438" t="s">
        <v>1461</v>
      </c>
      <c r="E585" s="428">
        <f>IF(D585="S",SUMIFS('BG 2024'!G:G,'BG 2024'!B:B,'Clasificacion EERR'!B585),0)</f>
        <v>0</v>
      </c>
      <c r="F585" s="428">
        <f>IF(D585="S",SUMIFS('[226]BG 2023'!J:J,'[226]BG 2023'!K:K,'Clasificacion EERR'!B585),0)</f>
        <v>0</v>
      </c>
      <c r="G585" s="429">
        <f t="shared" si="11"/>
        <v>0</v>
      </c>
      <c r="H585" s="430"/>
    </row>
    <row r="586" spans="1:11">
      <c r="B586" s="437">
        <v>710107050070101</v>
      </c>
      <c r="C586" s="402" t="s">
        <v>1272</v>
      </c>
      <c r="D586" s="438" t="s">
        <v>1465</v>
      </c>
      <c r="E586" s="428">
        <f>IF(D586="S",SUMIFS('BG 2024'!G:G,'BG 2024'!B:B,'Clasificacion EERR'!B586),0)</f>
        <v>4692022</v>
      </c>
      <c r="F586" s="428" t="e">
        <f>IF(D586="S",SUMIFS('[226]BG 2023'!J:J,'[226]BG 2023'!K:K,'Clasificacion EERR'!B586),0)</f>
        <v>#VALUE!</v>
      </c>
      <c r="G586" s="429" t="e">
        <f t="shared" si="11"/>
        <v>#VALUE!</v>
      </c>
      <c r="H586" s="463" t="s">
        <v>24</v>
      </c>
    </row>
    <row r="587" spans="1:11">
      <c r="B587" s="437">
        <v>710107050070199</v>
      </c>
      <c r="C587" s="402" t="s">
        <v>1273</v>
      </c>
      <c r="D587" s="438" t="s">
        <v>1465</v>
      </c>
      <c r="E587" s="428">
        <f>IF(D587="S",SUMIFS('BG 2024'!G:G,'BG 2024'!B:B,'Clasificacion EERR'!B587),0)</f>
        <v>27377594</v>
      </c>
      <c r="F587" s="428" t="e">
        <f>IF(D587="S",SUMIFS('[226]BG 2023'!J:J,'[226]BG 2023'!K:K,'Clasificacion EERR'!B587),0)</f>
        <v>#VALUE!</v>
      </c>
      <c r="G587" s="429" t="e">
        <f t="shared" si="11"/>
        <v>#VALUE!</v>
      </c>
      <c r="H587" s="463" t="s">
        <v>24</v>
      </c>
    </row>
    <row r="588" spans="1:11" hidden="1">
      <c r="B588" s="437">
        <v>71010705008</v>
      </c>
      <c r="C588" s="402" t="s">
        <v>1274</v>
      </c>
      <c r="D588" s="438" t="s">
        <v>1461</v>
      </c>
      <c r="E588" s="428">
        <f>IF(D588="S",SUMIFS('BG 2024'!G:G,'BG 2024'!B:B,'Clasificacion EERR'!B588),0)</f>
        <v>0</v>
      </c>
      <c r="F588" s="428">
        <f>IF(D588="S",SUMIFS('[226]BG 2023'!J:J,'[226]BG 2023'!K:K,'Clasificacion EERR'!B588),0)</f>
        <v>0</v>
      </c>
      <c r="G588" s="429">
        <f t="shared" si="11"/>
        <v>0</v>
      </c>
      <c r="H588" s="430"/>
    </row>
    <row r="589" spans="1:11" hidden="1">
      <c r="B589" s="437">
        <v>7101070500801</v>
      </c>
      <c r="C589" s="402" t="s">
        <v>1274</v>
      </c>
      <c r="D589" s="438" t="s">
        <v>1461</v>
      </c>
      <c r="E589" s="428">
        <f>IF(D589="S",SUMIFS('BG 2024'!G:G,'BG 2024'!B:B,'Clasificacion EERR'!B589),0)</f>
        <v>0</v>
      </c>
      <c r="F589" s="428">
        <f>IF(D589="S",SUMIFS('[226]BG 2023'!J:J,'[226]BG 2023'!K:K,'Clasificacion EERR'!B589),0)</f>
        <v>0</v>
      </c>
      <c r="G589" s="429">
        <f t="shared" si="11"/>
        <v>0</v>
      </c>
      <c r="H589" s="430"/>
    </row>
    <row r="590" spans="1:11">
      <c r="B590" s="437">
        <v>710107050080101</v>
      </c>
      <c r="C590" s="402" t="s">
        <v>1275</v>
      </c>
      <c r="D590" s="438" t="s">
        <v>1465</v>
      </c>
      <c r="E590" s="428">
        <f>IF(D590="S",SUMIFS('BG 2024'!G:G,'BG 2024'!B:B,'Clasificacion EERR'!B590),0)</f>
        <v>34880400</v>
      </c>
      <c r="F590" s="428" t="e">
        <f>IF(D590="S",SUMIFS('[226]BG 2023'!J:J,'[226]BG 2023'!K:K,'Clasificacion EERR'!B590),0)</f>
        <v>#VALUE!</v>
      </c>
      <c r="G590" s="429" t="e">
        <f t="shared" si="11"/>
        <v>#VALUE!</v>
      </c>
      <c r="H590" s="463" t="s">
        <v>24</v>
      </c>
    </row>
    <row r="591" spans="1:11" hidden="1">
      <c r="A591" s="419">
        <v>65</v>
      </c>
      <c r="B591" s="437">
        <v>71020</v>
      </c>
      <c r="C591" s="402" t="s">
        <v>1276</v>
      </c>
      <c r="D591" s="438" t="s">
        <v>1461</v>
      </c>
      <c r="E591" s="428">
        <f>IF(D591="S",SUMIFS('BG 2024'!G:G,'BG 2024'!B:B,'Clasificacion EERR'!B591),0)</f>
        <v>0</v>
      </c>
      <c r="F591" s="428">
        <f>IF(D591="S",SUMIFS('[226]BG 2023'!J:J,'[226]BG 2023'!K:K,'Clasificacion EERR'!B591),0)</f>
        <v>0</v>
      </c>
      <c r="G591" s="429">
        <f t="shared" si="11"/>
        <v>0</v>
      </c>
      <c r="H591" s="430"/>
    </row>
    <row r="592" spans="1:11" hidden="1">
      <c r="B592" s="437">
        <v>71020707</v>
      </c>
      <c r="C592" s="402" t="s">
        <v>1277</v>
      </c>
      <c r="D592" s="438" t="s">
        <v>1461</v>
      </c>
      <c r="E592" s="428">
        <f>IF(D592="S",SUMIFS('BG 2024'!G:G,'BG 2024'!B:B,'Clasificacion EERR'!B592),0)</f>
        <v>0</v>
      </c>
      <c r="F592" s="428">
        <f>IF(D592="S",SUMIFS('[226]BG 2023'!J:J,'[226]BG 2023'!K:K,'Clasificacion EERR'!B592),0)</f>
        <v>0</v>
      </c>
      <c r="G592" s="429">
        <f t="shared" si="11"/>
        <v>0</v>
      </c>
      <c r="H592" s="430"/>
    </row>
    <row r="593" spans="1:9" hidden="1">
      <c r="B593" s="437">
        <v>71020707001</v>
      </c>
      <c r="C593" s="402" t="s">
        <v>1278</v>
      </c>
      <c r="D593" s="438" t="s">
        <v>1461</v>
      </c>
      <c r="E593" s="428">
        <f>IF(D593="S",SUMIFS('BG 2024'!G:G,'BG 2024'!B:B,'Clasificacion EERR'!B593),0)</f>
        <v>0</v>
      </c>
      <c r="F593" s="428">
        <f>IF(D593="S",SUMIFS('[226]BG 2023'!J:J,'[226]BG 2023'!K:K,'Clasificacion EERR'!B593),0)</f>
        <v>0</v>
      </c>
      <c r="G593" s="429">
        <f t="shared" si="11"/>
        <v>0</v>
      </c>
      <c r="H593" s="430"/>
    </row>
    <row r="594" spans="1:9" hidden="1">
      <c r="A594" s="419">
        <v>65</v>
      </c>
      <c r="B594" s="437">
        <v>7102070700101</v>
      </c>
      <c r="C594" s="402" t="s">
        <v>1278</v>
      </c>
      <c r="D594" s="438" t="s">
        <v>1461</v>
      </c>
      <c r="E594" s="428">
        <f>IF(D594="S",SUMIFS('BG 2024'!G:G,'BG 2024'!B:B,'Clasificacion EERR'!B594),0)</f>
        <v>0</v>
      </c>
      <c r="F594" s="428">
        <f>IF(D594="S",SUMIFS('[226]BG 2023'!J:J,'[226]BG 2023'!K:K,'Clasificacion EERR'!B594),0)</f>
        <v>0</v>
      </c>
      <c r="G594" s="429">
        <f t="shared" si="11"/>
        <v>0</v>
      </c>
      <c r="H594" s="430"/>
    </row>
    <row r="595" spans="1:9">
      <c r="B595" s="437">
        <v>710207070010101</v>
      </c>
      <c r="C595" s="402" t="s">
        <v>1279</v>
      </c>
      <c r="D595" s="438" t="s">
        <v>1465</v>
      </c>
      <c r="E595" s="428">
        <f>IF(D595="S",SUMIFS('BG 2024'!G:G,'BG 2024'!B:B,'Clasificacion EERR'!B595),0)</f>
        <v>118161</v>
      </c>
      <c r="F595" s="428" t="e">
        <f>IF(D595="S",SUMIFS('[226]BG 2023'!J:J,'[226]BG 2023'!K:K,'Clasificacion EERR'!B595),0)</f>
        <v>#VALUE!</v>
      </c>
      <c r="G595" s="429" t="e">
        <f t="shared" si="11"/>
        <v>#VALUE!</v>
      </c>
      <c r="H595" s="463" t="s">
        <v>217</v>
      </c>
      <c r="I595" s="392" t="s">
        <v>3178</v>
      </c>
    </row>
    <row r="596" spans="1:9">
      <c r="B596" s="437">
        <v>710207070010199</v>
      </c>
      <c r="C596" s="402" t="s">
        <v>1280</v>
      </c>
      <c r="D596" s="438" t="s">
        <v>1465</v>
      </c>
      <c r="E596" s="428">
        <f>IF(D596="S",SUMIFS('BG 2024'!G:G,'BG 2024'!B:B,'Clasificacion EERR'!B596),0)</f>
        <v>41650474</v>
      </c>
      <c r="F596" s="428" t="e">
        <f>IF(D596="S",SUMIFS('[226]BG 2023'!J:J,'[226]BG 2023'!K:K,'Clasificacion EERR'!B596),0)</f>
        <v>#VALUE!</v>
      </c>
      <c r="G596" s="429" t="e">
        <f t="shared" si="11"/>
        <v>#VALUE!</v>
      </c>
      <c r="H596" s="463" t="s">
        <v>217</v>
      </c>
      <c r="I596" s="392" t="s">
        <v>3178</v>
      </c>
    </row>
    <row r="597" spans="1:9" hidden="1">
      <c r="A597" s="419">
        <v>65</v>
      </c>
      <c r="B597" s="437">
        <v>71020707002</v>
      </c>
      <c r="C597" s="402" t="s">
        <v>1281</v>
      </c>
      <c r="D597" s="438" t="s">
        <v>1461</v>
      </c>
      <c r="E597" s="428">
        <f>IF(D597="S",SUMIFS('BG 2024'!G:G,'BG 2024'!B:B,'Clasificacion EERR'!B597),0)</f>
        <v>0</v>
      </c>
      <c r="F597" s="428">
        <f>IF(D597="S",SUMIFS('[226]BG 2023'!J:J,'[226]BG 2023'!K:K,'Clasificacion EERR'!B597),0)</f>
        <v>0</v>
      </c>
      <c r="G597" s="429">
        <f t="shared" ref="G597:G851" si="12">+E597-F597</f>
        <v>0</v>
      </c>
      <c r="H597" s="430"/>
    </row>
    <row r="598" spans="1:9" hidden="1">
      <c r="A598" s="419">
        <v>65</v>
      </c>
      <c r="B598" s="437">
        <v>7102070700201</v>
      </c>
      <c r="C598" s="402" t="s">
        <v>1282</v>
      </c>
      <c r="D598" s="438" t="s">
        <v>1461</v>
      </c>
      <c r="E598" s="428">
        <f>IF(D598="S",SUMIFS('BG 2024'!G:G,'BG 2024'!B:B,'Clasificacion EERR'!B598),0)</f>
        <v>0</v>
      </c>
      <c r="F598" s="428">
        <f>IF(D598="S",SUMIFS('[226]BG 2023'!J:J,'[226]BG 2023'!K:K,'Clasificacion EERR'!B598),0)</f>
        <v>0</v>
      </c>
      <c r="G598" s="429">
        <f t="shared" si="12"/>
        <v>0</v>
      </c>
      <c r="H598" s="430"/>
    </row>
    <row r="599" spans="1:9">
      <c r="B599" s="437">
        <v>710207070020101</v>
      </c>
      <c r="C599" s="402" t="s">
        <v>1283</v>
      </c>
      <c r="D599" s="438" t="s">
        <v>1465</v>
      </c>
      <c r="E599" s="428">
        <f>IF(D599="S",SUMIFS('BG 2024'!G:G,'BG 2024'!B:B,'Clasificacion EERR'!B599),0)</f>
        <v>36991</v>
      </c>
      <c r="F599" s="428" t="e">
        <f>IF(D599="S",SUMIFS('[226]BG 2023'!J:J,'[226]BG 2023'!K:K,'Clasificacion EERR'!B599),0)</f>
        <v>#VALUE!</v>
      </c>
      <c r="G599" s="429" t="e">
        <f t="shared" si="12"/>
        <v>#VALUE!</v>
      </c>
      <c r="H599" s="463" t="s">
        <v>217</v>
      </c>
      <c r="I599" s="392" t="s">
        <v>3178</v>
      </c>
    </row>
    <row r="600" spans="1:9">
      <c r="B600" s="437">
        <v>710207070020199</v>
      </c>
      <c r="C600" s="402" t="s">
        <v>1284</v>
      </c>
      <c r="D600" s="438" t="s">
        <v>1465</v>
      </c>
      <c r="E600" s="428">
        <f>IF(D600="S",SUMIFS('BG 2024'!G:G,'BG 2024'!B:B,'Clasificacion EERR'!B600),0)</f>
        <v>1415509</v>
      </c>
      <c r="F600" s="428" t="e">
        <f>IF(D600="S",SUMIFS('[226]BG 2023'!J:J,'[226]BG 2023'!K:K,'Clasificacion EERR'!B600),0)</f>
        <v>#VALUE!</v>
      </c>
      <c r="G600" s="429" t="e">
        <f t="shared" si="12"/>
        <v>#VALUE!</v>
      </c>
      <c r="H600" s="463" t="s">
        <v>217</v>
      </c>
      <c r="I600" s="392" t="s">
        <v>3178</v>
      </c>
    </row>
    <row r="601" spans="1:9" hidden="1">
      <c r="B601" s="437">
        <v>7102070700202</v>
      </c>
      <c r="C601" s="402" t="s">
        <v>1285</v>
      </c>
      <c r="D601" s="438" t="s">
        <v>1461</v>
      </c>
      <c r="E601" s="428">
        <f>IF(D601="S",SUMIFS('BG 2024'!G:G,'BG 2024'!B:B,'Clasificacion EERR'!B601),0)</f>
        <v>0</v>
      </c>
      <c r="F601" s="428">
        <f>IF(D601="S",SUMIFS('[226]BG 2023'!J:J,'[226]BG 2023'!K:K,'Clasificacion EERR'!B601),0)</f>
        <v>0</v>
      </c>
      <c r="G601" s="429">
        <f t="shared" si="12"/>
        <v>0</v>
      </c>
      <c r="H601" s="430"/>
    </row>
    <row r="602" spans="1:9" s="440" customFormat="1">
      <c r="A602" s="419"/>
      <c r="B602" s="437">
        <v>710207070020201</v>
      </c>
      <c r="C602" s="402" t="s">
        <v>1286</v>
      </c>
      <c r="D602" s="438" t="s">
        <v>1465</v>
      </c>
      <c r="E602" s="428">
        <f>IF(D602="S",SUMIFS('BG 2024'!G:G,'BG 2024'!B:B,'Clasificacion EERR'!B602),0)</f>
        <v>-42</v>
      </c>
      <c r="F602" s="428" t="e">
        <f>IF(D602="S",SUMIFS('[226]BG 2023'!J:J,'[226]BG 2023'!K:K,'Clasificacion EERR'!B602),0)</f>
        <v>#VALUE!</v>
      </c>
      <c r="G602" s="429" t="e">
        <f t="shared" si="12"/>
        <v>#VALUE!</v>
      </c>
      <c r="H602" s="463" t="s">
        <v>217</v>
      </c>
      <c r="I602" s="392" t="s">
        <v>3178</v>
      </c>
    </row>
    <row r="603" spans="1:9" s="440" customFormat="1">
      <c r="A603" s="419"/>
      <c r="B603" s="437">
        <v>710207070020299</v>
      </c>
      <c r="C603" s="402" t="s">
        <v>1287</v>
      </c>
      <c r="D603" s="438" t="s">
        <v>1465</v>
      </c>
      <c r="E603" s="428">
        <f>IF(D603="S",SUMIFS('BG 2024'!G:G,'BG 2024'!B:B,'Clasificacion EERR'!B603),0)</f>
        <v>848004</v>
      </c>
      <c r="F603" s="428" t="e">
        <f>IF(D603="S",SUMIFS('[226]BG 2023'!J:J,'[226]BG 2023'!K:K,'Clasificacion EERR'!B603),0)</f>
        <v>#VALUE!</v>
      </c>
      <c r="G603" s="429" t="e">
        <f t="shared" si="12"/>
        <v>#VALUE!</v>
      </c>
      <c r="H603" s="463" t="s">
        <v>217</v>
      </c>
      <c r="I603" s="392" t="s">
        <v>3178</v>
      </c>
    </row>
    <row r="604" spans="1:9" hidden="1">
      <c r="A604" s="419">
        <v>65</v>
      </c>
      <c r="B604" s="437">
        <v>7102070700203</v>
      </c>
      <c r="C604" s="402" t="s">
        <v>1288</v>
      </c>
      <c r="D604" s="438" t="s">
        <v>1461</v>
      </c>
      <c r="E604" s="428">
        <f>IF(D604="S",SUMIFS('BG 2024'!G:G,'BG 2024'!B:B,'Clasificacion EERR'!B604),0)</f>
        <v>0</v>
      </c>
      <c r="F604" s="428">
        <f>IF(D604="S",SUMIFS('[226]BG 2023'!J:J,'[226]BG 2023'!K:K,'Clasificacion EERR'!B604),0)</f>
        <v>0</v>
      </c>
      <c r="G604" s="429">
        <f t="shared" si="12"/>
        <v>0</v>
      </c>
      <c r="H604" s="430"/>
    </row>
    <row r="605" spans="1:9" hidden="1">
      <c r="B605" s="437">
        <v>710207070020301</v>
      </c>
      <c r="C605" s="402" t="s">
        <v>2853</v>
      </c>
      <c r="D605" s="438" t="s">
        <v>1465</v>
      </c>
      <c r="E605" s="428">
        <f>IF(D605="S",SUMIFS('BG 2024'!G:G,'BG 2024'!B:B,'Clasificacion EERR'!B605),0)</f>
        <v>0</v>
      </c>
      <c r="F605" s="428" t="e">
        <f>IF(D605="S",SUMIFS('[226]BG 2023'!J:J,'[226]BG 2023'!K:K,'Clasificacion EERR'!B605),0)</f>
        <v>#VALUE!</v>
      </c>
      <c r="G605" s="429" t="e">
        <f t="shared" si="12"/>
        <v>#VALUE!</v>
      </c>
      <c r="H605" s="430"/>
    </row>
    <row r="606" spans="1:9">
      <c r="B606" s="437">
        <v>710207070020399</v>
      </c>
      <c r="C606" s="402" t="s">
        <v>1289</v>
      </c>
      <c r="D606" s="438" t="s">
        <v>1465</v>
      </c>
      <c r="E606" s="428">
        <f>IF(D606="S",SUMIFS('BG 2024'!G:G,'BG 2024'!B:B,'Clasificacion EERR'!B606),0)</f>
        <v>1958202</v>
      </c>
      <c r="F606" s="428" t="e">
        <f>IF(D606="S",SUMIFS('[226]BG 2023'!J:J,'[226]BG 2023'!K:K,'Clasificacion EERR'!B606),0)</f>
        <v>#VALUE!</v>
      </c>
      <c r="G606" s="429" t="e">
        <f t="shared" si="12"/>
        <v>#VALUE!</v>
      </c>
      <c r="H606" s="463" t="s">
        <v>217</v>
      </c>
      <c r="I606" s="392" t="s">
        <v>3178</v>
      </c>
    </row>
    <row r="607" spans="1:9" hidden="1">
      <c r="A607" s="419">
        <v>65</v>
      </c>
      <c r="B607" s="437">
        <v>7102070700204</v>
      </c>
      <c r="C607" s="402" t="s">
        <v>1290</v>
      </c>
      <c r="D607" s="438" t="s">
        <v>1461</v>
      </c>
      <c r="E607" s="428">
        <f>IF(D607="S",SUMIFS('BG 2024'!G:G,'BG 2024'!B:B,'Clasificacion EERR'!B607),0)</f>
        <v>0</v>
      </c>
      <c r="F607" s="428">
        <f>IF(D607="S",SUMIFS('[226]BG 2023'!J:J,'[226]BG 2023'!K:K,'Clasificacion EERR'!B607),0)</f>
        <v>0</v>
      </c>
      <c r="G607" s="429">
        <f t="shared" si="12"/>
        <v>0</v>
      </c>
      <c r="H607" s="430"/>
    </row>
    <row r="608" spans="1:9" hidden="1">
      <c r="A608" s="419">
        <v>65</v>
      </c>
      <c r="B608" s="437">
        <v>710207070020401</v>
      </c>
      <c r="C608" s="402" t="s">
        <v>2854</v>
      </c>
      <c r="D608" s="438" t="s">
        <v>1465</v>
      </c>
      <c r="E608" s="428">
        <f>IF(D608="S",SUMIFS('BG 2024'!G:G,'BG 2024'!B:B,'Clasificacion EERR'!B608),0)</f>
        <v>0</v>
      </c>
      <c r="F608" s="428" t="e">
        <f>IF(D608="S",SUMIFS('[226]BG 2023'!J:J,'[226]BG 2023'!K:K,'Clasificacion EERR'!B608),0)</f>
        <v>#VALUE!</v>
      </c>
      <c r="G608" s="429" t="e">
        <f t="shared" si="12"/>
        <v>#VALUE!</v>
      </c>
      <c r="H608" s="430"/>
    </row>
    <row r="609" spans="1:9">
      <c r="B609" s="437">
        <v>710207070020499</v>
      </c>
      <c r="C609" s="402" t="s">
        <v>1291</v>
      </c>
      <c r="D609" s="438" t="s">
        <v>1465</v>
      </c>
      <c r="E609" s="428">
        <f>IF(D609="S",SUMIFS('BG 2024'!G:G,'BG 2024'!B:B,'Clasificacion EERR'!B609),0)</f>
        <v>28692</v>
      </c>
      <c r="F609" s="428" t="e">
        <f>IF(D609="S",SUMIFS('[226]BG 2023'!J:J,'[226]BG 2023'!K:K,'Clasificacion EERR'!B609),0)</f>
        <v>#VALUE!</v>
      </c>
      <c r="G609" s="429" t="e">
        <f t="shared" si="12"/>
        <v>#VALUE!</v>
      </c>
      <c r="H609" s="463" t="s">
        <v>217</v>
      </c>
      <c r="I609" s="392" t="s">
        <v>3178</v>
      </c>
    </row>
    <row r="610" spans="1:9" hidden="1">
      <c r="B610" s="437">
        <v>71020707003</v>
      </c>
      <c r="C610" s="402" t="s">
        <v>2855</v>
      </c>
      <c r="D610" s="438" t="s">
        <v>1461</v>
      </c>
      <c r="E610" s="428">
        <f>IF(D610="S",SUMIFS('BG 2024'!G:G,'BG 2024'!B:B,'Clasificacion EERR'!B610),0)</f>
        <v>0</v>
      </c>
      <c r="F610" s="428">
        <f>IF(D610="S",SUMIFS('[226]BG 2023'!J:J,'[226]BG 2023'!K:K,'Clasificacion EERR'!B610),0)</f>
        <v>0</v>
      </c>
      <c r="G610" s="429">
        <f t="shared" si="12"/>
        <v>0</v>
      </c>
      <c r="H610" s="430"/>
    </row>
    <row r="611" spans="1:9" hidden="1">
      <c r="A611" s="419">
        <v>65</v>
      </c>
      <c r="B611" s="437">
        <v>7102070700301</v>
      </c>
      <c r="C611" s="402" t="s">
        <v>2855</v>
      </c>
      <c r="D611" s="438" t="s">
        <v>1461</v>
      </c>
      <c r="E611" s="428">
        <f>IF(D611="S",SUMIFS('BG 2024'!G:G,'BG 2024'!B:B,'Clasificacion EERR'!B611),0)</f>
        <v>0</v>
      </c>
      <c r="F611" s="428">
        <f>IF(D611="S",SUMIFS('[226]BG 2023'!J:J,'[226]BG 2023'!K:K,'Clasificacion EERR'!B611),0)</f>
        <v>0</v>
      </c>
      <c r="G611" s="429">
        <f t="shared" si="12"/>
        <v>0</v>
      </c>
      <c r="H611" s="430"/>
    </row>
    <row r="612" spans="1:9" hidden="1">
      <c r="B612" s="437">
        <v>710207070030101</v>
      </c>
      <c r="C612" s="402" t="s">
        <v>2856</v>
      </c>
      <c r="D612" s="438" t="s">
        <v>1465</v>
      </c>
      <c r="E612" s="428">
        <f>IF(D612="S",SUMIFS('BG 2024'!G:G,'BG 2024'!B:B,'Clasificacion EERR'!B612),0)</f>
        <v>0</v>
      </c>
      <c r="F612" s="428" t="e">
        <f>IF(D612="S",SUMIFS('[226]BG 2023'!J:J,'[226]BG 2023'!K:K,'Clasificacion EERR'!B612),0)</f>
        <v>#VALUE!</v>
      </c>
      <c r="G612" s="429" t="e">
        <f t="shared" si="12"/>
        <v>#VALUE!</v>
      </c>
      <c r="H612" s="430"/>
    </row>
    <row r="613" spans="1:9" hidden="1">
      <c r="A613" s="419">
        <v>65</v>
      </c>
      <c r="B613" s="437">
        <v>710207070030199</v>
      </c>
      <c r="C613" s="402" t="s">
        <v>2857</v>
      </c>
      <c r="D613" s="438" t="s">
        <v>1465</v>
      </c>
      <c r="E613" s="428">
        <f>IF(D613="S",SUMIFS('BG 2024'!G:G,'BG 2024'!B:B,'Clasificacion EERR'!B613),0)</f>
        <v>0</v>
      </c>
      <c r="F613" s="428" t="e">
        <f>IF(D613="S",SUMIFS('[226]BG 2023'!J:J,'[226]BG 2023'!K:K,'Clasificacion EERR'!B613),0)</f>
        <v>#VALUE!</v>
      </c>
      <c r="G613" s="429" t="e">
        <f t="shared" si="12"/>
        <v>#VALUE!</v>
      </c>
      <c r="H613" s="430"/>
    </row>
    <row r="614" spans="1:9" hidden="1">
      <c r="A614" s="419">
        <v>65</v>
      </c>
      <c r="B614" s="437">
        <v>71020707004</v>
      </c>
      <c r="C614" s="402" t="s">
        <v>2858</v>
      </c>
      <c r="D614" s="438" t="s">
        <v>1461</v>
      </c>
      <c r="E614" s="428">
        <f>IF(D614="S",SUMIFS('BG 2024'!G:G,'BG 2024'!B:B,'Clasificacion EERR'!B614),0)</f>
        <v>0</v>
      </c>
      <c r="F614" s="428">
        <f>IF(D614="S",SUMIFS('[226]BG 2023'!J:J,'[226]BG 2023'!K:K,'Clasificacion EERR'!B614),0)</f>
        <v>0</v>
      </c>
      <c r="G614" s="429">
        <f t="shared" si="12"/>
        <v>0</v>
      </c>
      <c r="H614" s="430"/>
    </row>
    <row r="615" spans="1:9" hidden="1">
      <c r="A615" s="419">
        <v>65</v>
      </c>
      <c r="B615" s="437">
        <v>7102070700401</v>
      </c>
      <c r="C615" s="402" t="s">
        <v>2858</v>
      </c>
      <c r="D615" s="438" t="s">
        <v>1461</v>
      </c>
      <c r="E615" s="428">
        <f>IF(D615="S",SUMIFS('BG 2024'!G:G,'BG 2024'!B:B,'Clasificacion EERR'!B615),0)</f>
        <v>0</v>
      </c>
      <c r="F615" s="428">
        <f>IF(D615="S",SUMIFS('[226]BG 2023'!J:J,'[226]BG 2023'!K:K,'Clasificacion EERR'!B615),0)</f>
        <v>0</v>
      </c>
      <c r="G615" s="429">
        <f t="shared" si="12"/>
        <v>0</v>
      </c>
      <c r="H615" s="430"/>
    </row>
    <row r="616" spans="1:9" hidden="1">
      <c r="B616" s="437">
        <v>710207070040101</v>
      </c>
      <c r="C616" s="402" t="s">
        <v>2859</v>
      </c>
      <c r="D616" s="438" t="s">
        <v>1465</v>
      </c>
      <c r="E616" s="428">
        <f>IF(D616="S",SUMIFS('BG 2024'!G:G,'BG 2024'!B:B,'Clasificacion EERR'!B616),0)</f>
        <v>0</v>
      </c>
      <c r="F616" s="428" t="e">
        <f>IF(D616="S",SUMIFS('[226]BG 2023'!J:J,'[226]BG 2023'!K:K,'Clasificacion EERR'!B616),0)</f>
        <v>#VALUE!</v>
      </c>
      <c r="G616" s="429" t="e">
        <f t="shared" si="12"/>
        <v>#VALUE!</v>
      </c>
      <c r="H616" s="430"/>
    </row>
    <row r="617" spans="1:9" hidden="1">
      <c r="A617" s="419">
        <v>65</v>
      </c>
      <c r="B617" s="437">
        <v>710207070040199</v>
      </c>
      <c r="C617" s="402" t="s">
        <v>2860</v>
      </c>
      <c r="D617" s="438" t="s">
        <v>1465</v>
      </c>
      <c r="E617" s="428">
        <f>IF(D617="S",SUMIFS('BG 2024'!G:G,'BG 2024'!B:B,'Clasificacion EERR'!B617),0)</f>
        <v>0</v>
      </c>
      <c r="F617" s="428" t="e">
        <f>IF(D617="S",SUMIFS('[226]BG 2023'!J:J,'[226]BG 2023'!K:K,'Clasificacion EERR'!B617),0)</f>
        <v>#VALUE!</v>
      </c>
      <c r="G617" s="429" t="e">
        <f t="shared" si="12"/>
        <v>#VALUE!</v>
      </c>
      <c r="H617" s="430"/>
    </row>
    <row r="618" spans="1:9" s="440" customFormat="1" hidden="1">
      <c r="A618" s="419">
        <v>65</v>
      </c>
      <c r="B618" s="437">
        <v>71020707008</v>
      </c>
      <c r="C618" s="402" t="s">
        <v>1292</v>
      </c>
      <c r="D618" s="438" t="s">
        <v>1461</v>
      </c>
      <c r="E618" s="428">
        <f>IF(D618="S",SUMIFS('BG 2024'!G:G,'BG 2024'!B:B,'Clasificacion EERR'!B618),0)</f>
        <v>0</v>
      </c>
      <c r="F618" s="428">
        <f>IF(D618="S",SUMIFS('[226]BG 2023'!J:J,'[226]BG 2023'!K:K,'Clasificacion EERR'!B618),0)</f>
        <v>0</v>
      </c>
      <c r="G618" s="429">
        <f t="shared" si="12"/>
        <v>0</v>
      </c>
      <c r="H618" s="439"/>
      <c r="I618" s="392"/>
    </row>
    <row r="619" spans="1:9" s="440" customFormat="1" hidden="1">
      <c r="A619" s="419">
        <v>65</v>
      </c>
      <c r="B619" s="437">
        <v>710207070080101</v>
      </c>
      <c r="C619" s="402" t="s">
        <v>2861</v>
      </c>
      <c r="D619" s="438" t="s">
        <v>1465</v>
      </c>
      <c r="E619" s="428">
        <f>IF(D619="S",SUMIFS('BG 2024'!G:G,'BG 2024'!B:B,'Clasificacion EERR'!B619),0)</f>
        <v>0</v>
      </c>
      <c r="F619" s="428" t="e">
        <f>IF(D619="S",SUMIFS('[226]BG 2023'!J:J,'[226]BG 2023'!K:K,'Clasificacion EERR'!B619),0)</f>
        <v>#VALUE!</v>
      </c>
      <c r="G619" s="429" t="e">
        <f t="shared" si="12"/>
        <v>#VALUE!</v>
      </c>
      <c r="H619" s="439"/>
      <c r="I619" s="392"/>
    </row>
    <row r="620" spans="1:9" s="440" customFormat="1">
      <c r="A620" s="419"/>
      <c r="B620" s="437">
        <v>710207070080199</v>
      </c>
      <c r="C620" s="402" t="s">
        <v>1293</v>
      </c>
      <c r="D620" s="438" t="s">
        <v>1465</v>
      </c>
      <c r="E620" s="428">
        <f>IF(D620="S",SUMIFS('BG 2024'!G:G,'BG 2024'!B:B,'Clasificacion EERR'!B620),0)</f>
        <v>247914</v>
      </c>
      <c r="F620" s="428" t="e">
        <f>IF(D620="S",SUMIFS('[226]BG 2023'!J:J,'[226]BG 2023'!K:K,'Clasificacion EERR'!B620),0)</f>
        <v>#VALUE!</v>
      </c>
      <c r="G620" s="429" t="e">
        <f t="shared" si="12"/>
        <v>#VALUE!</v>
      </c>
      <c r="H620" s="463" t="s">
        <v>217</v>
      </c>
      <c r="I620" s="392" t="s">
        <v>3178</v>
      </c>
    </row>
    <row r="621" spans="1:9" s="440" customFormat="1" hidden="1">
      <c r="A621" s="419">
        <v>65</v>
      </c>
      <c r="B621" s="437">
        <v>71020709</v>
      </c>
      <c r="C621" s="402" t="s">
        <v>2862</v>
      </c>
      <c r="D621" s="438" t="s">
        <v>1461</v>
      </c>
      <c r="E621" s="428">
        <f>IF(D621="S",SUMIFS('BG 2024'!G:G,'BG 2024'!B:B,'Clasificacion EERR'!B621),0)</f>
        <v>0</v>
      </c>
      <c r="F621" s="428">
        <f>IF(D621="S",SUMIFS('[226]BG 2023'!J:J,'[226]BG 2023'!K:K,'Clasificacion EERR'!B621),0)</f>
        <v>0</v>
      </c>
      <c r="G621" s="429">
        <f t="shared" si="12"/>
        <v>0</v>
      </c>
      <c r="H621" s="439"/>
      <c r="I621" s="392"/>
    </row>
    <row r="622" spans="1:9" s="440" customFormat="1" hidden="1">
      <c r="A622" s="419"/>
      <c r="B622" s="437">
        <v>71020709001</v>
      </c>
      <c r="C622" s="402" t="s">
        <v>2863</v>
      </c>
      <c r="D622" s="438" t="s">
        <v>1461</v>
      </c>
      <c r="E622" s="428">
        <f>IF(D622="S",SUMIFS('BG 2024'!G:G,'BG 2024'!B:B,'Clasificacion EERR'!B622),0)</f>
        <v>0</v>
      </c>
      <c r="F622" s="428">
        <f>IF(D622="S",SUMIFS('[226]BG 2023'!J:J,'[226]BG 2023'!K:K,'Clasificacion EERR'!B622),0)</f>
        <v>0</v>
      </c>
      <c r="G622" s="429">
        <f t="shared" si="12"/>
        <v>0</v>
      </c>
      <c r="H622" s="439"/>
    </row>
    <row r="623" spans="1:9" s="440" customFormat="1" hidden="1">
      <c r="A623" s="419"/>
      <c r="B623" s="437">
        <v>7102070900101</v>
      </c>
      <c r="C623" s="402" t="s">
        <v>2863</v>
      </c>
      <c r="D623" s="438" t="s">
        <v>1461</v>
      </c>
      <c r="E623" s="428">
        <f>IF(D623="S",SUMIFS('BG 2024'!G:G,'BG 2024'!B:B,'Clasificacion EERR'!B623),0)</f>
        <v>0</v>
      </c>
      <c r="F623" s="428">
        <f>IF(D623="S",SUMIFS('[226]BG 2023'!J:J,'[226]BG 2023'!K:K,'Clasificacion EERR'!B623),0)</f>
        <v>0</v>
      </c>
      <c r="G623" s="429">
        <f t="shared" si="12"/>
        <v>0</v>
      </c>
      <c r="H623" s="439"/>
    </row>
    <row r="624" spans="1:9" s="440" customFormat="1" hidden="1">
      <c r="A624" s="419"/>
      <c r="B624" s="437">
        <v>710207090010101</v>
      </c>
      <c r="C624" s="402" t="s">
        <v>2864</v>
      </c>
      <c r="D624" s="438" t="s">
        <v>1465</v>
      </c>
      <c r="E624" s="428">
        <f>IF(D624="S",SUMIFS('BG 2024'!G:G,'BG 2024'!B:B,'Clasificacion EERR'!B624),0)</f>
        <v>0</v>
      </c>
      <c r="F624" s="428" t="e">
        <f>IF(D624="S",SUMIFS('[226]BG 2023'!J:J,'[226]BG 2023'!K:K,'Clasificacion EERR'!B624),0)</f>
        <v>#VALUE!</v>
      </c>
      <c r="G624" s="429" t="e">
        <f t="shared" si="12"/>
        <v>#VALUE!</v>
      </c>
      <c r="H624" s="439"/>
    </row>
    <row r="625" spans="1:8" s="440" customFormat="1" hidden="1">
      <c r="A625" s="419"/>
      <c r="B625" s="437">
        <v>710207090010199</v>
      </c>
      <c r="C625" s="402" t="s">
        <v>2865</v>
      </c>
      <c r="D625" s="438" t="s">
        <v>1465</v>
      </c>
      <c r="E625" s="428">
        <f>IF(D625="S",SUMIFS('BG 2024'!G:G,'BG 2024'!B:B,'Clasificacion EERR'!B625),0)</f>
        <v>0</v>
      </c>
      <c r="F625" s="428" t="e">
        <f>IF(D625="S",SUMIFS('[226]BG 2023'!J:J,'[226]BG 2023'!K:K,'Clasificacion EERR'!B625),0)</f>
        <v>#VALUE!</v>
      </c>
      <c r="G625" s="429" t="e">
        <f t="shared" si="12"/>
        <v>#VALUE!</v>
      </c>
      <c r="H625" s="439"/>
    </row>
    <row r="626" spans="1:8" s="440" customFormat="1" hidden="1">
      <c r="A626" s="419"/>
      <c r="B626" s="437">
        <v>71020709002</v>
      </c>
      <c r="C626" s="402" t="s">
        <v>2866</v>
      </c>
      <c r="D626" s="438" t="s">
        <v>1461</v>
      </c>
      <c r="E626" s="428">
        <f>IF(D626="S",SUMIFS('BG 2024'!G:G,'BG 2024'!B:B,'Clasificacion EERR'!B626),0)</f>
        <v>0</v>
      </c>
      <c r="F626" s="428">
        <f>IF(D626="S",SUMIFS('[226]BG 2023'!J:J,'[226]BG 2023'!K:K,'Clasificacion EERR'!B626),0)</f>
        <v>0</v>
      </c>
      <c r="G626" s="429">
        <f t="shared" si="12"/>
        <v>0</v>
      </c>
      <c r="H626" s="439"/>
    </row>
    <row r="627" spans="1:8" s="440" customFormat="1" hidden="1">
      <c r="A627" s="419"/>
      <c r="B627" s="437">
        <v>7102070900201</v>
      </c>
      <c r="C627" s="402" t="s">
        <v>2867</v>
      </c>
      <c r="D627" s="438" t="s">
        <v>1461</v>
      </c>
      <c r="E627" s="428">
        <f>IF(D627="S",SUMIFS('BG 2024'!G:G,'BG 2024'!B:B,'Clasificacion EERR'!B627),0)</f>
        <v>0</v>
      </c>
      <c r="F627" s="428">
        <f>IF(D627="S",SUMIFS('[226]BG 2023'!J:J,'[226]BG 2023'!K:K,'Clasificacion EERR'!B627),0)</f>
        <v>0</v>
      </c>
      <c r="G627" s="429">
        <f t="shared" si="12"/>
        <v>0</v>
      </c>
      <c r="H627" s="439"/>
    </row>
    <row r="628" spans="1:8" hidden="1">
      <c r="B628" s="437">
        <v>710207090020101</v>
      </c>
      <c r="C628" s="410" t="s">
        <v>2868</v>
      </c>
      <c r="D628" s="438" t="s">
        <v>1465</v>
      </c>
      <c r="E628" s="428">
        <f>IF(D628="S",SUMIFS('BG 2024'!G:G,'BG 2024'!B:B,'Clasificacion EERR'!B628),0)</f>
        <v>0</v>
      </c>
      <c r="F628" s="428" t="e">
        <f>IF(D628="S",SUMIFS('[226]BG 2023'!J:J,'[226]BG 2023'!K:K,'Clasificacion EERR'!B628),0)</f>
        <v>#VALUE!</v>
      </c>
      <c r="G628" s="429" t="e">
        <f t="shared" si="12"/>
        <v>#VALUE!</v>
      </c>
      <c r="H628" s="430"/>
    </row>
    <row r="629" spans="1:8" hidden="1">
      <c r="B629" s="437">
        <v>710207090020199</v>
      </c>
      <c r="C629" s="402" t="s">
        <v>2869</v>
      </c>
      <c r="D629" s="438" t="s">
        <v>1465</v>
      </c>
      <c r="E629" s="428">
        <f>IF(D629="S",SUMIFS('BG 2024'!G:G,'BG 2024'!B:B,'Clasificacion EERR'!B629),0)</f>
        <v>0</v>
      </c>
      <c r="F629" s="428" t="e">
        <f>IF(D629="S",SUMIFS('[226]BG 2023'!J:J,'[226]BG 2023'!K:K,'Clasificacion EERR'!B629),0)</f>
        <v>#VALUE!</v>
      </c>
      <c r="G629" s="429" t="e">
        <f t="shared" si="12"/>
        <v>#VALUE!</v>
      </c>
      <c r="H629" s="430"/>
    </row>
    <row r="630" spans="1:8" hidden="1">
      <c r="B630" s="437">
        <v>7102070900202</v>
      </c>
      <c r="C630" s="402" t="s">
        <v>2870</v>
      </c>
      <c r="D630" s="438" t="s">
        <v>1461</v>
      </c>
      <c r="E630" s="428">
        <f>IF(D630="S",SUMIFS('BG 2024'!G:G,'BG 2024'!B:B,'Clasificacion EERR'!B630),0)</f>
        <v>0</v>
      </c>
      <c r="F630" s="428">
        <f>IF(D630="S",SUMIFS('[226]BG 2023'!J:J,'[226]BG 2023'!K:K,'Clasificacion EERR'!B630),0)</f>
        <v>0</v>
      </c>
      <c r="G630" s="429">
        <f t="shared" si="12"/>
        <v>0</v>
      </c>
      <c r="H630" s="430"/>
    </row>
    <row r="631" spans="1:8" hidden="1">
      <c r="B631" s="437">
        <v>710207090020201</v>
      </c>
      <c r="C631" s="402" t="s">
        <v>2871</v>
      </c>
      <c r="D631" s="438" t="s">
        <v>1465</v>
      </c>
      <c r="E631" s="428">
        <f>IF(D631="S",SUMIFS('BG 2024'!G:G,'BG 2024'!B:B,'Clasificacion EERR'!B631),0)</f>
        <v>0</v>
      </c>
      <c r="F631" s="428" t="e">
        <f>IF(D631="S",SUMIFS('[226]BG 2023'!J:J,'[226]BG 2023'!K:K,'Clasificacion EERR'!B631),0)</f>
        <v>#VALUE!</v>
      </c>
      <c r="G631" s="429" t="e">
        <f t="shared" si="12"/>
        <v>#VALUE!</v>
      </c>
      <c r="H631" s="430"/>
    </row>
    <row r="632" spans="1:8" hidden="1">
      <c r="B632" s="437">
        <v>710207090020299</v>
      </c>
      <c r="C632" s="402" t="s">
        <v>2872</v>
      </c>
      <c r="D632" s="438" t="s">
        <v>1465</v>
      </c>
      <c r="E632" s="428">
        <f>IF(D632="S",SUMIFS('BG 2024'!G:G,'BG 2024'!B:B,'Clasificacion EERR'!B632),0)</f>
        <v>0</v>
      </c>
      <c r="F632" s="428" t="e">
        <f>IF(D632="S",SUMIFS('[226]BG 2023'!J:J,'[226]BG 2023'!K:K,'Clasificacion EERR'!B632),0)</f>
        <v>#VALUE!</v>
      </c>
      <c r="G632" s="429" t="e">
        <f t="shared" si="12"/>
        <v>#VALUE!</v>
      </c>
      <c r="H632" s="430"/>
    </row>
    <row r="633" spans="1:8" hidden="1">
      <c r="B633" s="437">
        <v>7102070900203</v>
      </c>
      <c r="C633" s="402" t="s">
        <v>2873</v>
      </c>
      <c r="D633" s="438" t="s">
        <v>1461</v>
      </c>
      <c r="E633" s="428">
        <f>IF(D633="S",SUMIFS('BG 2024'!G:G,'BG 2024'!B:B,'Clasificacion EERR'!B633),0)</f>
        <v>0</v>
      </c>
      <c r="F633" s="428">
        <f>IF(D633="S",SUMIFS('[226]BG 2023'!J:J,'[226]BG 2023'!K:K,'Clasificacion EERR'!B633),0)</f>
        <v>0</v>
      </c>
      <c r="G633" s="429">
        <f t="shared" si="12"/>
        <v>0</v>
      </c>
      <c r="H633" s="430"/>
    </row>
    <row r="634" spans="1:8" hidden="1">
      <c r="B634" s="437">
        <v>710207090020301</v>
      </c>
      <c r="C634" s="402" t="s">
        <v>2874</v>
      </c>
      <c r="D634" s="438" t="s">
        <v>1465</v>
      </c>
      <c r="E634" s="428">
        <f>IF(D634="S",SUMIFS('BG 2024'!G:G,'BG 2024'!B:B,'Clasificacion EERR'!B634),0)</f>
        <v>0</v>
      </c>
      <c r="F634" s="428" t="e">
        <f>IF(D634="S",SUMIFS('[226]BG 2023'!J:J,'[226]BG 2023'!K:K,'Clasificacion EERR'!B634),0)</f>
        <v>#VALUE!</v>
      </c>
      <c r="G634" s="429" t="e">
        <f t="shared" si="12"/>
        <v>#VALUE!</v>
      </c>
      <c r="H634" s="430"/>
    </row>
    <row r="635" spans="1:8" hidden="1">
      <c r="B635" s="437">
        <v>710207090020399</v>
      </c>
      <c r="C635" s="402" t="s">
        <v>2875</v>
      </c>
      <c r="D635" s="438" t="s">
        <v>1465</v>
      </c>
      <c r="E635" s="428">
        <f>IF(D635="S",SUMIFS('BG 2024'!G:G,'BG 2024'!B:B,'Clasificacion EERR'!B635),0)</f>
        <v>0</v>
      </c>
      <c r="F635" s="428" t="e">
        <f>IF(D635="S",SUMIFS('[226]BG 2023'!J:J,'[226]BG 2023'!K:K,'Clasificacion EERR'!B635),0)</f>
        <v>#VALUE!</v>
      </c>
      <c r="G635" s="429" t="e">
        <f t="shared" si="12"/>
        <v>#VALUE!</v>
      </c>
      <c r="H635" s="430"/>
    </row>
    <row r="636" spans="1:8" hidden="1">
      <c r="B636" s="437">
        <v>7102070900204</v>
      </c>
      <c r="C636" s="402" t="s">
        <v>2876</v>
      </c>
      <c r="D636" s="438" t="s">
        <v>1461</v>
      </c>
      <c r="E636" s="428">
        <f>IF(D636="S",SUMIFS('BG 2024'!G:G,'BG 2024'!B:B,'Clasificacion EERR'!B636),0)</f>
        <v>0</v>
      </c>
      <c r="F636" s="428">
        <f>IF(D636="S",SUMIFS('[226]BG 2023'!J:J,'[226]BG 2023'!K:K,'Clasificacion EERR'!B636),0)</f>
        <v>0</v>
      </c>
      <c r="G636" s="429">
        <f t="shared" si="12"/>
        <v>0</v>
      </c>
      <c r="H636" s="430"/>
    </row>
    <row r="637" spans="1:8" hidden="1">
      <c r="B637" s="437">
        <v>710207090020401</v>
      </c>
      <c r="C637" s="402" t="s">
        <v>2877</v>
      </c>
      <c r="D637" s="438" t="s">
        <v>1465</v>
      </c>
      <c r="E637" s="428">
        <f>IF(D637="S",SUMIFS('BG 2024'!G:G,'BG 2024'!B:B,'Clasificacion EERR'!B637),0)</f>
        <v>0</v>
      </c>
      <c r="F637" s="428" t="e">
        <f>IF(D637="S",SUMIFS('[226]BG 2023'!J:J,'[226]BG 2023'!K:K,'Clasificacion EERR'!B637),0)</f>
        <v>#VALUE!</v>
      </c>
      <c r="G637" s="429" t="e">
        <f t="shared" si="12"/>
        <v>#VALUE!</v>
      </c>
      <c r="H637" s="430"/>
    </row>
    <row r="638" spans="1:8" hidden="1">
      <c r="B638" s="437">
        <v>710207090020499</v>
      </c>
      <c r="C638" s="402" t="s">
        <v>2878</v>
      </c>
      <c r="D638" s="438" t="s">
        <v>1465</v>
      </c>
      <c r="E638" s="428">
        <f>IF(D638="S",SUMIFS('BG 2024'!G:G,'BG 2024'!B:B,'Clasificacion EERR'!B638),0)</f>
        <v>0</v>
      </c>
      <c r="F638" s="428" t="e">
        <f>IF(D638="S",SUMIFS('[226]BG 2023'!J:J,'[226]BG 2023'!K:K,'Clasificacion EERR'!B638),0)</f>
        <v>#VALUE!</v>
      </c>
      <c r="G638" s="429" t="e">
        <f t="shared" si="12"/>
        <v>#VALUE!</v>
      </c>
      <c r="H638" s="430"/>
    </row>
    <row r="639" spans="1:8" hidden="1">
      <c r="B639" s="437">
        <v>71020709003</v>
      </c>
      <c r="C639" s="402" t="s">
        <v>2879</v>
      </c>
      <c r="D639" s="438" t="s">
        <v>1461</v>
      </c>
      <c r="E639" s="428">
        <f>IF(D639="S",SUMIFS('BG 2024'!G:G,'BG 2024'!B:B,'Clasificacion EERR'!B639),0)</f>
        <v>0</v>
      </c>
      <c r="F639" s="428">
        <f>IF(D639="S",SUMIFS('[226]BG 2023'!J:J,'[226]BG 2023'!K:K,'Clasificacion EERR'!B639),0)</f>
        <v>0</v>
      </c>
      <c r="G639" s="429">
        <f t="shared" si="12"/>
        <v>0</v>
      </c>
      <c r="H639" s="430"/>
    </row>
    <row r="640" spans="1:8" hidden="1">
      <c r="B640" s="437">
        <v>7102070900301</v>
      </c>
      <c r="C640" s="402" t="s">
        <v>2879</v>
      </c>
      <c r="D640" s="438" t="s">
        <v>1461</v>
      </c>
      <c r="E640" s="428">
        <f>IF(D640="S",SUMIFS('BG 2024'!G:G,'BG 2024'!B:B,'Clasificacion EERR'!B640),0)</f>
        <v>0</v>
      </c>
      <c r="F640" s="428">
        <f>IF(D640="S",SUMIFS('[226]BG 2023'!J:J,'[226]BG 2023'!K:K,'Clasificacion EERR'!B640),0)</f>
        <v>0</v>
      </c>
      <c r="G640" s="429">
        <f t="shared" si="12"/>
        <v>0</v>
      </c>
      <c r="H640" s="430"/>
    </row>
    <row r="641" spans="1:8" hidden="1">
      <c r="B641" s="437">
        <v>710207090030101</v>
      </c>
      <c r="C641" s="402" t="s">
        <v>2880</v>
      </c>
      <c r="D641" s="438" t="s">
        <v>1465</v>
      </c>
      <c r="E641" s="428">
        <f>IF(D641="S",SUMIFS('BG 2024'!G:G,'BG 2024'!B:B,'Clasificacion EERR'!B641),0)</f>
        <v>0</v>
      </c>
      <c r="F641" s="428" t="e">
        <f>IF(D641="S",SUMIFS('[226]BG 2023'!J:J,'[226]BG 2023'!K:K,'Clasificacion EERR'!B641),0)</f>
        <v>#VALUE!</v>
      </c>
      <c r="G641" s="429" t="e">
        <f t="shared" si="12"/>
        <v>#VALUE!</v>
      </c>
      <c r="H641" s="430"/>
    </row>
    <row r="642" spans="1:8" hidden="1">
      <c r="B642" s="437">
        <v>710207090030199</v>
      </c>
      <c r="C642" s="402" t="s">
        <v>2881</v>
      </c>
      <c r="D642" s="438" t="s">
        <v>1465</v>
      </c>
      <c r="E642" s="428">
        <f>IF(D642="S",SUMIFS('BG 2024'!G:G,'BG 2024'!B:B,'Clasificacion EERR'!B642),0)</f>
        <v>0</v>
      </c>
      <c r="F642" s="428" t="e">
        <f>IF(D642="S",SUMIFS('[226]BG 2023'!J:J,'[226]BG 2023'!K:K,'Clasificacion EERR'!B642),0)</f>
        <v>#VALUE!</v>
      </c>
      <c r="G642" s="429" t="e">
        <f t="shared" si="12"/>
        <v>#VALUE!</v>
      </c>
      <c r="H642" s="430"/>
    </row>
    <row r="643" spans="1:8" hidden="1">
      <c r="B643" s="437">
        <v>71020711</v>
      </c>
      <c r="C643" s="402" t="s">
        <v>2882</v>
      </c>
      <c r="D643" s="438" t="s">
        <v>1461</v>
      </c>
      <c r="E643" s="428">
        <f>IF(D643="S",SUMIFS('BG 2024'!G:G,'BG 2024'!B:B,'Clasificacion EERR'!B643),0)</f>
        <v>0</v>
      </c>
      <c r="F643" s="428">
        <f>IF(D643="S",SUMIFS('[226]BG 2023'!J:J,'[226]BG 2023'!K:K,'Clasificacion EERR'!B643),0)</f>
        <v>0</v>
      </c>
      <c r="G643" s="429">
        <f t="shared" si="12"/>
        <v>0</v>
      </c>
      <c r="H643" s="430"/>
    </row>
    <row r="644" spans="1:8" hidden="1">
      <c r="B644" s="437">
        <v>71020711001</v>
      </c>
      <c r="C644" s="402" t="s">
        <v>2883</v>
      </c>
      <c r="D644" s="438" t="s">
        <v>1461</v>
      </c>
      <c r="E644" s="428">
        <f>IF(D644="S",SUMIFS('BG 2024'!G:G,'BG 2024'!B:B,'Clasificacion EERR'!B644),0)</f>
        <v>0</v>
      </c>
      <c r="F644" s="428">
        <f>IF(D644="S",SUMIFS('[226]BG 2023'!J:J,'[226]BG 2023'!K:K,'Clasificacion EERR'!B644),0)</f>
        <v>0</v>
      </c>
      <c r="G644" s="429">
        <f t="shared" si="12"/>
        <v>0</v>
      </c>
      <c r="H644" s="430"/>
    </row>
    <row r="645" spans="1:8" hidden="1">
      <c r="B645" s="437">
        <v>7102071100101</v>
      </c>
      <c r="C645" s="402" t="s">
        <v>2883</v>
      </c>
      <c r="D645" s="438" t="s">
        <v>1461</v>
      </c>
      <c r="E645" s="428">
        <f>IF(D645="S",SUMIFS('BG 2024'!G:G,'BG 2024'!B:B,'Clasificacion EERR'!B645),0)</f>
        <v>0</v>
      </c>
      <c r="F645" s="428">
        <f>IF(D645="S",SUMIFS('[226]BG 2023'!J:J,'[226]BG 2023'!K:K,'Clasificacion EERR'!B645),0)</f>
        <v>0</v>
      </c>
      <c r="G645" s="429">
        <f t="shared" si="12"/>
        <v>0</v>
      </c>
      <c r="H645" s="430"/>
    </row>
    <row r="646" spans="1:8" hidden="1">
      <c r="B646" s="437">
        <v>710207110010101</v>
      </c>
      <c r="C646" s="402" t="s">
        <v>2884</v>
      </c>
      <c r="D646" s="438" t="s">
        <v>1465</v>
      </c>
      <c r="E646" s="428">
        <f>IF(D646="S",SUMIFS('BG 2024'!G:G,'BG 2024'!B:B,'Clasificacion EERR'!B646),0)</f>
        <v>0</v>
      </c>
      <c r="F646" s="428" t="e">
        <f>IF(D646="S",SUMIFS('[226]BG 2023'!J:J,'[226]BG 2023'!K:K,'Clasificacion EERR'!B646),0)</f>
        <v>#VALUE!</v>
      </c>
      <c r="G646" s="429" t="e">
        <f t="shared" si="12"/>
        <v>#VALUE!</v>
      </c>
      <c r="H646" s="430"/>
    </row>
    <row r="647" spans="1:8" hidden="1">
      <c r="A647" s="419">
        <v>65</v>
      </c>
      <c r="B647" s="437">
        <v>710207110010199</v>
      </c>
      <c r="C647" s="402" t="s">
        <v>2885</v>
      </c>
      <c r="D647" s="438" t="s">
        <v>1465</v>
      </c>
      <c r="E647" s="428">
        <f>IF(D647="S",SUMIFS('BG 2024'!G:G,'BG 2024'!B:B,'Clasificacion EERR'!B647),0)</f>
        <v>0</v>
      </c>
      <c r="F647" s="428" t="e">
        <f>IF(D647="S",SUMIFS('[226]BG 2023'!J:J,'[226]BG 2023'!K:K,'Clasificacion EERR'!B647),0)</f>
        <v>#VALUE!</v>
      </c>
      <c r="G647" s="429" t="e">
        <f t="shared" si="12"/>
        <v>#VALUE!</v>
      </c>
      <c r="H647" s="430"/>
    </row>
    <row r="648" spans="1:8" hidden="1">
      <c r="B648" s="437">
        <v>71020713</v>
      </c>
      <c r="C648" s="402" t="s">
        <v>2886</v>
      </c>
      <c r="D648" s="438" t="s">
        <v>1461</v>
      </c>
      <c r="E648" s="428">
        <f>IF(D648="S",SUMIFS('BG 2024'!G:G,'BG 2024'!B:B,'Clasificacion EERR'!B648),0)</f>
        <v>0</v>
      </c>
      <c r="F648" s="428">
        <f>IF(D648="S",SUMIFS('[226]BG 2023'!J:J,'[226]BG 2023'!K:K,'Clasificacion EERR'!B648),0)</f>
        <v>0</v>
      </c>
      <c r="G648" s="429">
        <f t="shared" si="12"/>
        <v>0</v>
      </c>
      <c r="H648" s="430"/>
    </row>
    <row r="649" spans="1:8" hidden="1">
      <c r="A649" s="419">
        <v>60</v>
      </c>
      <c r="B649" s="437">
        <v>71020713001</v>
      </c>
      <c r="C649" s="402" t="s">
        <v>2887</v>
      </c>
      <c r="D649" s="438" t="s">
        <v>1461</v>
      </c>
      <c r="E649" s="428">
        <f>IF(D649="S",SUMIFS('BG 2024'!G:G,'BG 2024'!B:B,'Clasificacion EERR'!B649),0)</f>
        <v>0</v>
      </c>
      <c r="F649" s="428">
        <f>IF(D649="S",SUMIFS('[226]BG 2023'!J:J,'[226]BG 2023'!K:K,'Clasificacion EERR'!B649),0)</f>
        <v>0</v>
      </c>
      <c r="G649" s="429">
        <f t="shared" si="12"/>
        <v>0</v>
      </c>
      <c r="H649" s="430"/>
    </row>
    <row r="650" spans="1:8" hidden="1">
      <c r="B650" s="437">
        <v>7102071300101</v>
      </c>
      <c r="C650" s="402" t="s">
        <v>2887</v>
      </c>
      <c r="D650" s="438" t="s">
        <v>1461</v>
      </c>
      <c r="E650" s="428">
        <f>IF(D650="S",SUMIFS('BG 2024'!G:G,'BG 2024'!B:B,'Clasificacion EERR'!B650),0)</f>
        <v>0</v>
      </c>
      <c r="F650" s="428">
        <f>IF(D650="S",SUMIFS('[226]BG 2023'!J:J,'[226]BG 2023'!K:K,'Clasificacion EERR'!B650),0)</f>
        <v>0</v>
      </c>
      <c r="G650" s="429">
        <f t="shared" si="12"/>
        <v>0</v>
      </c>
      <c r="H650" s="430"/>
    </row>
    <row r="651" spans="1:8" hidden="1">
      <c r="B651" s="437">
        <v>710207130010101</v>
      </c>
      <c r="C651" s="402" t="s">
        <v>2888</v>
      </c>
      <c r="D651" s="438" t="s">
        <v>1465</v>
      </c>
      <c r="E651" s="428">
        <f>IF(D651="S",SUMIFS('BG 2024'!G:G,'BG 2024'!B:B,'Clasificacion EERR'!B651),0)</f>
        <v>0</v>
      </c>
      <c r="F651" s="428" t="e">
        <f>IF(D651="S",SUMIFS('[226]BG 2023'!J:J,'[226]BG 2023'!K:K,'Clasificacion EERR'!B651),0)</f>
        <v>#VALUE!</v>
      </c>
      <c r="G651" s="429" t="e">
        <f t="shared" si="12"/>
        <v>#VALUE!</v>
      </c>
      <c r="H651" s="430"/>
    </row>
    <row r="652" spans="1:8" hidden="1">
      <c r="B652" s="437">
        <v>710207130010199</v>
      </c>
      <c r="C652" s="402" t="s">
        <v>2889</v>
      </c>
      <c r="D652" s="438" t="s">
        <v>1465</v>
      </c>
      <c r="E652" s="428">
        <f>IF(D652="S",SUMIFS('BG 2024'!G:G,'BG 2024'!B:B,'Clasificacion EERR'!B652),0)</f>
        <v>0</v>
      </c>
      <c r="F652" s="428" t="e">
        <f>IF(D652="S",SUMIFS('[226]BG 2023'!J:J,'[226]BG 2023'!K:K,'Clasificacion EERR'!B652),0)</f>
        <v>#VALUE!</v>
      </c>
      <c r="G652" s="429" t="e">
        <f t="shared" si="12"/>
        <v>#VALUE!</v>
      </c>
      <c r="H652" s="430"/>
    </row>
    <row r="653" spans="1:8" hidden="1">
      <c r="B653" s="437">
        <v>71020715</v>
      </c>
      <c r="C653" s="402" t="s">
        <v>2890</v>
      </c>
      <c r="D653" s="438" t="s">
        <v>1461</v>
      </c>
      <c r="E653" s="428">
        <f>IF(D653="S",SUMIFS('BG 2024'!G:G,'BG 2024'!B:B,'Clasificacion EERR'!B653),0)</f>
        <v>0</v>
      </c>
      <c r="F653" s="428">
        <f>IF(D653="S",SUMIFS('[226]BG 2023'!J:J,'[226]BG 2023'!K:K,'Clasificacion EERR'!B653),0)</f>
        <v>0</v>
      </c>
      <c r="G653" s="429">
        <f t="shared" si="12"/>
        <v>0</v>
      </c>
      <c r="H653" s="430"/>
    </row>
    <row r="654" spans="1:8" hidden="1">
      <c r="A654" s="419">
        <v>40</v>
      </c>
      <c r="B654" s="437">
        <v>71020715001</v>
      </c>
      <c r="C654" s="402" t="s">
        <v>2891</v>
      </c>
      <c r="D654" s="438" t="s">
        <v>1461</v>
      </c>
      <c r="E654" s="428">
        <f>IF(D654="S",SUMIFS('BG 2024'!G:G,'BG 2024'!B:B,'Clasificacion EERR'!B654),0)</f>
        <v>0</v>
      </c>
      <c r="F654" s="428">
        <f>IF(D654="S",SUMIFS('[226]BG 2023'!J:J,'[226]BG 2023'!K:K,'Clasificacion EERR'!B654),0)</f>
        <v>0</v>
      </c>
      <c r="G654" s="429">
        <f t="shared" si="12"/>
        <v>0</v>
      </c>
      <c r="H654" s="430"/>
    </row>
    <row r="655" spans="1:8" hidden="1">
      <c r="B655" s="437">
        <v>7102071500101</v>
      </c>
      <c r="C655" s="402" t="s">
        <v>2891</v>
      </c>
      <c r="D655" s="438" t="s">
        <v>1461</v>
      </c>
      <c r="E655" s="428">
        <f>IF(D655="S",SUMIFS('BG 2024'!G:G,'BG 2024'!B:B,'Clasificacion EERR'!B655),0)</f>
        <v>0</v>
      </c>
      <c r="F655" s="428">
        <f>IF(D655="S",SUMIFS('[226]BG 2023'!J:J,'[226]BG 2023'!K:K,'Clasificacion EERR'!B655),0)</f>
        <v>0</v>
      </c>
      <c r="G655" s="429">
        <f t="shared" si="12"/>
        <v>0</v>
      </c>
      <c r="H655" s="430"/>
    </row>
    <row r="656" spans="1:8" hidden="1">
      <c r="B656" s="437">
        <v>710207150010101</v>
      </c>
      <c r="C656" s="402" t="s">
        <v>2892</v>
      </c>
      <c r="D656" s="438" t="s">
        <v>1465</v>
      </c>
      <c r="E656" s="428">
        <f>IF(D656="S",SUMIFS('BG 2024'!G:G,'BG 2024'!B:B,'Clasificacion EERR'!B656),0)</f>
        <v>0</v>
      </c>
      <c r="F656" s="428" t="e">
        <f>IF(D656="S",SUMIFS('[226]BG 2023'!J:J,'[226]BG 2023'!K:K,'Clasificacion EERR'!B656),0)</f>
        <v>#VALUE!</v>
      </c>
      <c r="G656" s="429" t="e">
        <f t="shared" si="12"/>
        <v>#VALUE!</v>
      </c>
      <c r="H656" s="430"/>
    </row>
    <row r="657" spans="1:8" hidden="1">
      <c r="A657" s="419">
        <v>40</v>
      </c>
      <c r="B657" s="437">
        <v>710207150010199</v>
      </c>
      <c r="C657" s="402" t="s">
        <v>2893</v>
      </c>
      <c r="D657" s="438" t="s">
        <v>1465</v>
      </c>
      <c r="E657" s="428">
        <f>IF(D657="S",SUMIFS('BG 2024'!G:G,'BG 2024'!B:B,'Clasificacion EERR'!B657),0)</f>
        <v>0</v>
      </c>
      <c r="F657" s="428" t="e">
        <f>IF(D657="S",SUMIFS('[226]BG 2023'!J:J,'[226]BG 2023'!K:K,'Clasificacion EERR'!B657),0)</f>
        <v>#VALUE!</v>
      </c>
      <c r="G657" s="429" t="e">
        <f t="shared" si="12"/>
        <v>#VALUE!</v>
      </c>
      <c r="H657" s="430"/>
    </row>
    <row r="658" spans="1:8" hidden="1">
      <c r="B658" s="437">
        <v>71020715002</v>
      </c>
      <c r="C658" s="402" t="s">
        <v>2894</v>
      </c>
      <c r="D658" s="438" t="s">
        <v>1461</v>
      </c>
      <c r="E658" s="428">
        <f>IF(D658="S",SUMIFS('BG 2024'!G:G,'BG 2024'!B:B,'Clasificacion EERR'!B658),0)</f>
        <v>0</v>
      </c>
      <c r="F658" s="428">
        <f>IF(D658="S",SUMIFS('[226]BG 2023'!J:J,'[226]BG 2023'!K:K,'Clasificacion EERR'!B658),0)</f>
        <v>0</v>
      </c>
      <c r="G658" s="429">
        <f t="shared" si="12"/>
        <v>0</v>
      </c>
      <c r="H658" s="430"/>
    </row>
    <row r="659" spans="1:8" hidden="1">
      <c r="B659" s="437">
        <v>7102071500201</v>
      </c>
      <c r="C659" s="402" t="s">
        <v>2894</v>
      </c>
      <c r="D659" s="438" t="s">
        <v>1461</v>
      </c>
      <c r="E659" s="428">
        <f>IF(D659="S",SUMIFS('BG 2024'!G:G,'BG 2024'!B:B,'Clasificacion EERR'!B659),0)</f>
        <v>0</v>
      </c>
      <c r="F659" s="428">
        <f>IF(D659="S",SUMIFS('[226]BG 2023'!J:J,'[226]BG 2023'!K:K,'Clasificacion EERR'!B659),0)</f>
        <v>0</v>
      </c>
      <c r="G659" s="429">
        <f t="shared" si="12"/>
        <v>0</v>
      </c>
      <c r="H659" s="430"/>
    </row>
    <row r="660" spans="1:8" hidden="1">
      <c r="A660" s="419">
        <v>41</v>
      </c>
      <c r="B660" s="437">
        <v>710207150020101</v>
      </c>
      <c r="C660" s="402" t="s">
        <v>2895</v>
      </c>
      <c r="D660" s="438" t="s">
        <v>1465</v>
      </c>
      <c r="E660" s="428">
        <f>IF(D660="S",SUMIFS('BG 2024'!G:G,'BG 2024'!B:B,'Clasificacion EERR'!B660),0)</f>
        <v>0</v>
      </c>
      <c r="F660" s="428" t="e">
        <f>IF(D660="S",SUMIFS('[226]BG 2023'!J:J,'[226]BG 2023'!K:K,'Clasificacion EERR'!B660),0)</f>
        <v>#VALUE!</v>
      </c>
      <c r="G660" s="429" t="e">
        <f t="shared" si="12"/>
        <v>#VALUE!</v>
      </c>
      <c r="H660" s="430"/>
    </row>
    <row r="661" spans="1:8" hidden="1">
      <c r="B661" s="437">
        <v>710207150020199</v>
      </c>
      <c r="C661" s="402" t="s">
        <v>2896</v>
      </c>
      <c r="D661" s="438" t="s">
        <v>1465</v>
      </c>
      <c r="E661" s="428">
        <f>IF(D661="S",SUMIFS('BG 2024'!G:G,'BG 2024'!B:B,'Clasificacion EERR'!B661),0)</f>
        <v>0</v>
      </c>
      <c r="F661" s="428" t="e">
        <f>IF(D661="S",SUMIFS('[226]BG 2023'!J:J,'[226]BG 2023'!K:K,'Clasificacion EERR'!B661),0)</f>
        <v>#VALUE!</v>
      </c>
      <c r="G661" s="429" t="e">
        <f t="shared" si="12"/>
        <v>#VALUE!</v>
      </c>
      <c r="H661" s="430"/>
    </row>
    <row r="662" spans="1:8" hidden="1">
      <c r="B662" s="437">
        <v>71020717</v>
      </c>
      <c r="C662" s="402" t="s">
        <v>2897</v>
      </c>
      <c r="D662" s="438" t="s">
        <v>1461</v>
      </c>
      <c r="E662" s="428">
        <f>IF(D662="S",SUMIFS('BG 2024'!G:G,'BG 2024'!B:B,'Clasificacion EERR'!B662),0)</f>
        <v>0</v>
      </c>
      <c r="F662" s="428">
        <f>IF(D662="S",SUMIFS('[226]BG 2023'!J:J,'[226]BG 2023'!K:K,'Clasificacion EERR'!B662),0)</f>
        <v>0</v>
      </c>
      <c r="G662" s="429">
        <f t="shared" si="12"/>
        <v>0</v>
      </c>
      <c r="H662" s="430"/>
    </row>
    <row r="663" spans="1:8" hidden="1">
      <c r="A663" s="419">
        <v>42</v>
      </c>
      <c r="B663" s="437">
        <v>71020717001</v>
      </c>
      <c r="C663" s="402" t="s">
        <v>2898</v>
      </c>
      <c r="D663" s="438" t="s">
        <v>1461</v>
      </c>
      <c r="E663" s="428">
        <f>IF(D663="S",SUMIFS('BG 2024'!G:G,'BG 2024'!B:B,'Clasificacion EERR'!B663),0)</f>
        <v>0</v>
      </c>
      <c r="F663" s="428">
        <f>IF(D663="S",SUMIFS('[226]BG 2023'!J:J,'[226]BG 2023'!K:K,'Clasificacion EERR'!B663),0)</f>
        <v>0</v>
      </c>
      <c r="G663" s="429">
        <f t="shared" si="12"/>
        <v>0</v>
      </c>
      <c r="H663" s="430"/>
    </row>
    <row r="664" spans="1:8" hidden="1">
      <c r="B664" s="437">
        <v>7102071700101</v>
      </c>
      <c r="C664" s="402" t="s">
        <v>2898</v>
      </c>
      <c r="D664" s="438" t="s">
        <v>1461</v>
      </c>
      <c r="E664" s="428">
        <f>IF(D664="S",SUMIFS('BG 2024'!G:G,'BG 2024'!B:B,'Clasificacion EERR'!B664),0)</f>
        <v>0</v>
      </c>
      <c r="F664" s="428">
        <f>IF(D664="S",SUMIFS('[226]BG 2023'!J:J,'[226]BG 2023'!K:K,'Clasificacion EERR'!B664),0)</f>
        <v>0</v>
      </c>
      <c r="G664" s="429">
        <f t="shared" si="12"/>
        <v>0</v>
      </c>
      <c r="H664" s="430"/>
    </row>
    <row r="665" spans="1:8" hidden="1">
      <c r="B665" s="437">
        <v>710207170010101</v>
      </c>
      <c r="C665" s="402" t="s">
        <v>2899</v>
      </c>
      <c r="D665" s="438" t="s">
        <v>1465</v>
      </c>
      <c r="E665" s="428">
        <f>IF(D665="S",SUMIFS('BG 2024'!G:G,'BG 2024'!B:B,'Clasificacion EERR'!B665),0)</f>
        <v>0</v>
      </c>
      <c r="F665" s="428" t="e">
        <f>IF(D665="S",SUMIFS('[226]BG 2023'!J:J,'[226]BG 2023'!K:K,'Clasificacion EERR'!B665),0)</f>
        <v>#VALUE!</v>
      </c>
      <c r="G665" s="429" t="e">
        <f t="shared" si="12"/>
        <v>#VALUE!</v>
      </c>
      <c r="H665" s="430"/>
    </row>
    <row r="666" spans="1:8" hidden="1">
      <c r="A666" s="419">
        <v>65</v>
      </c>
      <c r="B666" s="437">
        <v>710207170010199</v>
      </c>
      <c r="C666" s="402" t="s">
        <v>2900</v>
      </c>
      <c r="D666" s="438" t="s">
        <v>1465</v>
      </c>
      <c r="E666" s="428">
        <f>IF(D666="S",SUMIFS('BG 2024'!G:G,'BG 2024'!B:B,'Clasificacion EERR'!B666),0)</f>
        <v>0</v>
      </c>
      <c r="F666" s="428" t="e">
        <f>IF(D666="S",SUMIFS('[226]BG 2023'!J:J,'[226]BG 2023'!K:K,'Clasificacion EERR'!B666),0)</f>
        <v>#VALUE!</v>
      </c>
      <c r="G666" s="429" t="e">
        <f t="shared" si="12"/>
        <v>#VALUE!</v>
      </c>
      <c r="H666" s="430"/>
    </row>
    <row r="667" spans="1:8" hidden="1">
      <c r="B667" s="437">
        <v>71020717002</v>
      </c>
      <c r="C667" s="402" t="s">
        <v>2901</v>
      </c>
      <c r="D667" s="438" t="s">
        <v>1461</v>
      </c>
      <c r="E667" s="428">
        <f>IF(D667="S",SUMIFS('BG 2024'!G:G,'BG 2024'!B:B,'Clasificacion EERR'!B667),0)</f>
        <v>0</v>
      </c>
      <c r="F667" s="428">
        <f>IF(D667="S",SUMIFS('[226]BG 2023'!J:J,'[226]BG 2023'!K:K,'Clasificacion EERR'!B667),0)</f>
        <v>0</v>
      </c>
      <c r="G667" s="429">
        <f t="shared" si="12"/>
        <v>0</v>
      </c>
      <c r="H667" s="430"/>
    </row>
    <row r="668" spans="1:8" hidden="1">
      <c r="A668" s="419">
        <v>65</v>
      </c>
      <c r="B668" s="437">
        <v>7102071700201</v>
      </c>
      <c r="C668" s="402" t="s">
        <v>2901</v>
      </c>
      <c r="D668" s="438" t="s">
        <v>1461</v>
      </c>
      <c r="E668" s="428">
        <f>IF(D668="S",SUMIFS('BG 2024'!G:G,'BG 2024'!B:B,'Clasificacion EERR'!B668),0)</f>
        <v>0</v>
      </c>
      <c r="F668" s="428">
        <f>IF(D668="S",SUMIFS('[226]BG 2023'!J:J,'[226]BG 2023'!K:K,'Clasificacion EERR'!B668),0)</f>
        <v>0</v>
      </c>
      <c r="G668" s="429">
        <f t="shared" si="12"/>
        <v>0</v>
      </c>
      <c r="H668" s="430"/>
    </row>
    <row r="669" spans="1:8" hidden="1">
      <c r="A669" s="419">
        <v>65</v>
      </c>
      <c r="B669" s="437">
        <v>710207170020101</v>
      </c>
      <c r="C669" s="402" t="s">
        <v>2902</v>
      </c>
      <c r="D669" s="438" t="s">
        <v>1465</v>
      </c>
      <c r="E669" s="428">
        <f>IF(D669="S",SUMIFS('BG 2024'!G:G,'BG 2024'!B:B,'Clasificacion EERR'!B669),0)</f>
        <v>0</v>
      </c>
      <c r="F669" s="428" t="e">
        <f>IF(D669="S",SUMIFS('[226]BG 2023'!J:J,'[226]BG 2023'!K:K,'Clasificacion EERR'!B669),0)</f>
        <v>#VALUE!</v>
      </c>
      <c r="G669" s="429" t="e">
        <f t="shared" si="12"/>
        <v>#VALUE!</v>
      </c>
      <c r="H669" s="430"/>
    </row>
    <row r="670" spans="1:8" hidden="1">
      <c r="B670" s="437">
        <v>710207170020199</v>
      </c>
      <c r="C670" s="402" t="s">
        <v>2903</v>
      </c>
      <c r="D670" s="438" t="s">
        <v>1465</v>
      </c>
      <c r="E670" s="428">
        <f>IF(D670="S",SUMIFS('BG 2024'!G:G,'BG 2024'!B:B,'Clasificacion EERR'!B670),0)</f>
        <v>0</v>
      </c>
      <c r="F670" s="428" t="e">
        <f>IF(D670="S",SUMIFS('[226]BG 2023'!J:J,'[226]BG 2023'!K:K,'Clasificacion EERR'!B670),0)</f>
        <v>#VALUE!</v>
      </c>
      <c r="G670" s="429" t="e">
        <f t="shared" si="12"/>
        <v>#VALUE!</v>
      </c>
      <c r="H670" s="430"/>
    </row>
    <row r="671" spans="1:8" hidden="1">
      <c r="B671" s="437">
        <v>71030</v>
      </c>
      <c r="C671" s="402" t="s">
        <v>1294</v>
      </c>
      <c r="D671" s="438" t="s">
        <v>1461</v>
      </c>
      <c r="E671" s="428">
        <f>IF(D671="S",SUMIFS('BG 2024'!G:G,'BG 2024'!B:B,'Clasificacion EERR'!B671),0)</f>
        <v>0</v>
      </c>
      <c r="F671" s="428">
        <f>IF(D671="S",SUMIFS('[226]BG 2023'!J:J,'[226]BG 2023'!K:K,'Clasificacion EERR'!B671),0)</f>
        <v>0</v>
      </c>
      <c r="G671" s="429">
        <f t="shared" si="12"/>
        <v>0</v>
      </c>
      <c r="H671" s="430"/>
    </row>
    <row r="672" spans="1:8" hidden="1">
      <c r="B672" s="437">
        <v>71030719</v>
      </c>
      <c r="C672" s="402" t="s">
        <v>1295</v>
      </c>
      <c r="D672" s="438" t="s">
        <v>1461</v>
      </c>
      <c r="E672" s="428">
        <f>IF(D672="S",SUMIFS('BG 2024'!G:G,'BG 2024'!B:B,'Clasificacion EERR'!B672),0)</f>
        <v>0</v>
      </c>
      <c r="F672" s="428">
        <f>IF(D672="S",SUMIFS('[226]BG 2023'!J:J,'[226]BG 2023'!K:K,'Clasificacion EERR'!B672),0)</f>
        <v>0</v>
      </c>
      <c r="G672" s="429">
        <f t="shared" si="12"/>
        <v>0</v>
      </c>
      <c r="H672" s="430"/>
    </row>
    <row r="673" spans="1:9" hidden="1">
      <c r="B673" s="437">
        <v>71030719001</v>
      </c>
      <c r="C673" s="402" t="s">
        <v>1296</v>
      </c>
      <c r="D673" s="438" t="s">
        <v>1461</v>
      </c>
      <c r="E673" s="428">
        <f>IF(D673="S",SUMIFS('BG 2024'!G:G,'BG 2024'!B:B,'Clasificacion EERR'!B673),0)</f>
        <v>0</v>
      </c>
      <c r="F673" s="428">
        <f>IF(D673="S",SUMIFS('[226]BG 2023'!J:J,'[226]BG 2023'!K:K,'Clasificacion EERR'!B673),0)</f>
        <v>0</v>
      </c>
      <c r="G673" s="429">
        <f t="shared" si="12"/>
        <v>0</v>
      </c>
      <c r="H673" s="430"/>
    </row>
    <row r="674" spans="1:9" hidden="1">
      <c r="A674" s="441"/>
      <c r="B674" s="437">
        <v>7103071900101</v>
      </c>
      <c r="C674" s="402" t="s">
        <v>1296</v>
      </c>
      <c r="D674" s="438" t="s">
        <v>1461</v>
      </c>
      <c r="E674" s="428">
        <f>IF(D674="S",SUMIFS('BG 2024'!G:G,'BG 2024'!B:B,'Clasificacion EERR'!B674),0)</f>
        <v>0</v>
      </c>
      <c r="F674" s="428">
        <f>IF(D674="S",SUMIFS('[226]BG 2023'!J:J,'[226]BG 2023'!K:K,'Clasificacion EERR'!B674),0)</f>
        <v>0</v>
      </c>
      <c r="G674" s="429">
        <f t="shared" si="12"/>
        <v>0</v>
      </c>
      <c r="H674" s="430"/>
    </row>
    <row r="675" spans="1:9">
      <c r="B675" s="437">
        <v>710307190010101</v>
      </c>
      <c r="C675" s="402" t="s">
        <v>1297</v>
      </c>
      <c r="D675" s="438" t="s">
        <v>1465</v>
      </c>
      <c r="E675" s="428">
        <f>IF(D675="S",SUMIFS('BG 2024'!G:G,'BG 2024'!B:B,'Clasificacion EERR'!B675),0)</f>
        <v>594967</v>
      </c>
      <c r="F675" s="428" t="e">
        <f>IF(D675="S",SUMIFS('[226]BG 2023'!J:J,'[226]BG 2023'!K:K,'Clasificacion EERR'!B675),0)</f>
        <v>#VALUE!</v>
      </c>
      <c r="G675" s="429" t="e">
        <f t="shared" si="12"/>
        <v>#VALUE!</v>
      </c>
      <c r="H675" s="463" t="s">
        <v>217</v>
      </c>
      <c r="I675" s="392" t="s">
        <v>3176</v>
      </c>
    </row>
    <row r="676" spans="1:9">
      <c r="B676" s="437">
        <v>710307190010199</v>
      </c>
      <c r="C676" s="402" t="s">
        <v>1298</v>
      </c>
      <c r="D676" s="438" t="s">
        <v>1465</v>
      </c>
      <c r="E676" s="428">
        <f>IF(D676="S",SUMIFS('BG 2024'!G:G,'BG 2024'!B:B,'Clasificacion EERR'!B676),0)</f>
        <v>1998965</v>
      </c>
      <c r="F676" s="428" t="e">
        <f>IF(D676="S",SUMIFS('[226]BG 2023'!J:J,'[226]BG 2023'!K:K,'Clasificacion EERR'!B676),0)</f>
        <v>#VALUE!</v>
      </c>
      <c r="G676" s="429" t="e">
        <f t="shared" si="12"/>
        <v>#VALUE!</v>
      </c>
      <c r="H676" s="463" t="s">
        <v>217</v>
      </c>
      <c r="I676" s="392" t="s">
        <v>3176</v>
      </c>
    </row>
    <row r="677" spans="1:9" hidden="1">
      <c r="A677" s="419">
        <v>65</v>
      </c>
      <c r="B677" s="437">
        <v>7103071900102</v>
      </c>
      <c r="C677" s="402" t="s">
        <v>1299</v>
      </c>
      <c r="D677" s="438" t="s">
        <v>1461</v>
      </c>
      <c r="E677" s="428">
        <f>IF(D677="S",SUMIFS('BG 2024'!G:G,'BG 2024'!B:B,'Clasificacion EERR'!B677),0)</f>
        <v>0</v>
      </c>
      <c r="F677" s="428">
        <f>IF(D677="S",SUMIFS('[226]BG 2023'!J:J,'[226]BG 2023'!K:K,'Clasificacion EERR'!B677),0)</f>
        <v>0</v>
      </c>
      <c r="G677" s="429">
        <f t="shared" si="12"/>
        <v>0</v>
      </c>
      <c r="H677" s="430"/>
    </row>
    <row r="678" spans="1:9">
      <c r="B678" s="437">
        <v>710307190010201</v>
      </c>
      <c r="C678" s="402" t="s">
        <v>1300</v>
      </c>
      <c r="D678" s="438" t="s">
        <v>1465</v>
      </c>
      <c r="E678" s="428">
        <f>IF(D678="S",SUMIFS('BG 2024'!G:G,'BG 2024'!B:B,'Clasificacion EERR'!B678),0)</f>
        <v>76649854</v>
      </c>
      <c r="F678" s="428" t="e">
        <f>IF(D678="S",SUMIFS('[226]BG 2023'!J:J,'[226]BG 2023'!K:K,'Clasificacion EERR'!B678),0)</f>
        <v>#VALUE!</v>
      </c>
      <c r="G678" s="429" t="e">
        <f t="shared" si="12"/>
        <v>#VALUE!</v>
      </c>
      <c r="H678" s="463" t="s">
        <v>217</v>
      </c>
      <c r="I678" s="392" t="s">
        <v>3177</v>
      </c>
    </row>
    <row r="679" spans="1:9">
      <c r="B679" s="437">
        <v>710307190010299</v>
      </c>
      <c r="C679" s="402" t="s">
        <v>1301</v>
      </c>
      <c r="D679" s="438" t="s">
        <v>1465</v>
      </c>
      <c r="E679" s="428">
        <f>IF(D679="S",SUMIFS('BG 2024'!G:G,'BG 2024'!B:B,'Clasificacion EERR'!B679),0)</f>
        <v>142108605</v>
      </c>
      <c r="F679" s="428" t="e">
        <f>IF(D679="S",SUMIFS('[226]BG 2023'!J:J,'[226]BG 2023'!K:K,'Clasificacion EERR'!B679),0)</f>
        <v>#VALUE!</v>
      </c>
      <c r="G679" s="429" t="e">
        <f t="shared" si="12"/>
        <v>#VALUE!</v>
      </c>
      <c r="H679" s="463" t="s">
        <v>217</v>
      </c>
      <c r="I679" s="392" t="s">
        <v>3177</v>
      </c>
    </row>
    <row r="680" spans="1:9" hidden="1">
      <c r="A680" s="419">
        <v>65</v>
      </c>
      <c r="B680" s="437">
        <v>71030719002</v>
      </c>
      <c r="C680" s="402" t="s">
        <v>1302</v>
      </c>
      <c r="D680" s="438" t="s">
        <v>1461</v>
      </c>
      <c r="E680" s="428">
        <f>IF(D680="S",SUMIFS('BG 2024'!G:G,'BG 2024'!B:B,'Clasificacion EERR'!B680),0)</f>
        <v>0</v>
      </c>
      <c r="F680" s="428">
        <f>IF(D680="S",SUMIFS('[226]BG 2023'!J:J,'[226]BG 2023'!K:K,'Clasificacion EERR'!B680),0)</f>
        <v>0</v>
      </c>
      <c r="G680" s="429">
        <f t="shared" si="12"/>
        <v>0</v>
      </c>
      <c r="H680" s="430"/>
    </row>
    <row r="681" spans="1:9" hidden="1">
      <c r="A681" s="419">
        <v>65</v>
      </c>
      <c r="B681" s="437">
        <v>7103071900201</v>
      </c>
      <c r="C681" s="402" t="s">
        <v>1303</v>
      </c>
      <c r="D681" s="438" t="s">
        <v>1461</v>
      </c>
      <c r="E681" s="428">
        <f>IF(D681="S",SUMIFS('BG 2024'!G:G,'BG 2024'!B:B,'Clasificacion EERR'!B681),0)</f>
        <v>0</v>
      </c>
      <c r="F681" s="428">
        <f>IF(D681="S",SUMIFS('[226]BG 2023'!J:J,'[226]BG 2023'!K:K,'Clasificacion EERR'!B681),0)</f>
        <v>0</v>
      </c>
      <c r="G681" s="429">
        <f t="shared" si="12"/>
        <v>0</v>
      </c>
      <c r="H681" s="430"/>
    </row>
    <row r="682" spans="1:9">
      <c r="B682" s="437">
        <v>710307190020101</v>
      </c>
      <c r="C682" s="402" t="s">
        <v>1304</v>
      </c>
      <c r="D682" s="438" t="s">
        <v>1465</v>
      </c>
      <c r="E682" s="428">
        <f>IF(D682="S",SUMIFS('BG 2024'!G:G,'BG 2024'!B:B,'Clasificacion EERR'!B682),0)</f>
        <v>3756</v>
      </c>
      <c r="F682" s="428" t="e">
        <f>IF(D682="S",SUMIFS('[226]BG 2023'!J:J,'[226]BG 2023'!K:K,'Clasificacion EERR'!B682),0)</f>
        <v>#VALUE!</v>
      </c>
      <c r="G682" s="429" t="e">
        <f t="shared" si="12"/>
        <v>#VALUE!</v>
      </c>
      <c r="H682" s="463" t="s">
        <v>217</v>
      </c>
      <c r="I682" s="392" t="s">
        <v>3176</v>
      </c>
    </row>
    <row r="683" spans="1:9">
      <c r="B683" s="437">
        <v>710307190020199</v>
      </c>
      <c r="C683" s="402" t="s">
        <v>1305</v>
      </c>
      <c r="D683" s="438" t="s">
        <v>1465</v>
      </c>
      <c r="E683" s="428">
        <f>IF(D683="S",SUMIFS('BG 2024'!G:G,'BG 2024'!B:B,'Clasificacion EERR'!B683),0)</f>
        <v>2234026</v>
      </c>
      <c r="F683" s="428" t="e">
        <f>IF(D683="S",SUMIFS('[226]BG 2023'!J:J,'[226]BG 2023'!K:K,'Clasificacion EERR'!B683),0)</f>
        <v>#VALUE!</v>
      </c>
      <c r="G683" s="429" t="e">
        <f t="shared" si="12"/>
        <v>#VALUE!</v>
      </c>
      <c r="H683" s="463" t="s">
        <v>217</v>
      </c>
      <c r="I683" s="392" t="s">
        <v>3176</v>
      </c>
    </row>
    <row r="684" spans="1:9" hidden="1">
      <c r="B684" s="437">
        <v>7103071900202</v>
      </c>
      <c r="C684" s="402" t="s">
        <v>1306</v>
      </c>
      <c r="D684" s="438" t="s">
        <v>1461</v>
      </c>
      <c r="E684" s="428">
        <f>IF(D684="S",SUMIFS('BG 2024'!G:G,'BG 2024'!B:B,'Clasificacion EERR'!B684),0)</f>
        <v>0</v>
      </c>
      <c r="F684" s="428">
        <f>IF(D684="S",SUMIFS('[226]BG 2023'!J:J,'[226]BG 2023'!K:K,'Clasificacion EERR'!B684),0)</f>
        <v>0</v>
      </c>
      <c r="G684" s="429">
        <f t="shared" si="12"/>
        <v>0</v>
      </c>
      <c r="H684" s="430"/>
    </row>
    <row r="685" spans="1:9">
      <c r="B685" s="437">
        <v>710307190020201</v>
      </c>
      <c r="C685" s="402" t="s">
        <v>1307</v>
      </c>
      <c r="D685" s="438" t="s">
        <v>1465</v>
      </c>
      <c r="E685" s="428">
        <f>IF(D685="S",SUMIFS('BG 2024'!G:G,'BG 2024'!B:B,'Clasificacion EERR'!B685),0)</f>
        <v>127965</v>
      </c>
      <c r="F685" s="428" t="e">
        <f>IF(D685="S",SUMIFS('[226]BG 2023'!J:J,'[226]BG 2023'!K:K,'Clasificacion EERR'!B685),0)</f>
        <v>#VALUE!</v>
      </c>
      <c r="G685" s="429" t="e">
        <f t="shared" si="12"/>
        <v>#VALUE!</v>
      </c>
      <c r="H685" s="463" t="s">
        <v>217</v>
      </c>
      <c r="I685" s="392" t="s">
        <v>3176</v>
      </c>
    </row>
    <row r="686" spans="1:9">
      <c r="B686" s="437">
        <v>710307190020299</v>
      </c>
      <c r="C686" s="402" t="s">
        <v>1308</v>
      </c>
      <c r="D686" s="438" t="s">
        <v>1465</v>
      </c>
      <c r="E686" s="428">
        <f>IF(D686="S",SUMIFS('BG 2024'!G:G,'BG 2024'!B:B,'Clasificacion EERR'!B686),0)</f>
        <v>1665248</v>
      </c>
      <c r="F686" s="428" t="e">
        <f>IF(D686="S",SUMIFS('[226]BG 2023'!J:J,'[226]BG 2023'!K:K,'Clasificacion EERR'!B686),0)</f>
        <v>#VALUE!</v>
      </c>
      <c r="G686" s="429" t="e">
        <f t="shared" si="12"/>
        <v>#VALUE!</v>
      </c>
      <c r="H686" s="463" t="s">
        <v>217</v>
      </c>
      <c r="I686" s="392" t="s">
        <v>3176</v>
      </c>
    </row>
    <row r="687" spans="1:9" hidden="1">
      <c r="B687" s="437">
        <v>7103071900203</v>
      </c>
      <c r="C687" s="402" t="s">
        <v>1309</v>
      </c>
      <c r="D687" s="438" t="s">
        <v>1461</v>
      </c>
      <c r="E687" s="428">
        <f>IF(D687="S",SUMIFS('BG 2024'!G:G,'BG 2024'!B:B,'Clasificacion EERR'!B687),0)</f>
        <v>0</v>
      </c>
      <c r="F687" s="428">
        <f>IF(D687="S",SUMIFS('[226]BG 2023'!J:J,'[226]BG 2023'!K:K,'Clasificacion EERR'!B687),0)</f>
        <v>0</v>
      </c>
      <c r="G687" s="429">
        <f t="shared" si="12"/>
        <v>0</v>
      </c>
      <c r="H687" s="430"/>
    </row>
    <row r="688" spans="1:9">
      <c r="B688" s="437">
        <v>710307190020301</v>
      </c>
      <c r="C688" s="402" t="s">
        <v>1310</v>
      </c>
      <c r="D688" s="438" t="s">
        <v>1465</v>
      </c>
      <c r="E688" s="428">
        <f>IF(D688="S",SUMIFS('BG 2024'!G:G,'BG 2024'!B:B,'Clasificacion EERR'!B688),0)</f>
        <v>55794</v>
      </c>
      <c r="F688" s="428" t="e">
        <f>IF(D688="S",SUMIFS('[226]BG 2023'!J:J,'[226]BG 2023'!K:K,'Clasificacion EERR'!B688),0)</f>
        <v>#VALUE!</v>
      </c>
      <c r="G688" s="429" t="e">
        <f t="shared" si="12"/>
        <v>#VALUE!</v>
      </c>
      <c r="H688" s="463" t="s">
        <v>217</v>
      </c>
      <c r="I688" s="392" t="s">
        <v>3176</v>
      </c>
    </row>
    <row r="689" spans="2:9">
      <c r="B689" s="437">
        <v>710307190020399</v>
      </c>
      <c r="C689" s="402" t="s">
        <v>1311</v>
      </c>
      <c r="D689" s="438" t="s">
        <v>1465</v>
      </c>
      <c r="E689" s="428">
        <f>IF(D689="S",SUMIFS('BG 2024'!G:G,'BG 2024'!B:B,'Clasificacion EERR'!B689),0)</f>
        <v>2227794</v>
      </c>
      <c r="F689" s="428" t="e">
        <f>IF(D689="S",SUMIFS('[226]BG 2023'!J:J,'[226]BG 2023'!K:K,'Clasificacion EERR'!B689),0)</f>
        <v>#VALUE!</v>
      </c>
      <c r="G689" s="429" t="e">
        <f t="shared" si="12"/>
        <v>#VALUE!</v>
      </c>
      <c r="H689" s="463" t="s">
        <v>217</v>
      </c>
      <c r="I689" s="392" t="s">
        <v>3176</v>
      </c>
    </row>
    <row r="690" spans="2:9" hidden="1">
      <c r="B690" s="437">
        <v>7103071900204</v>
      </c>
      <c r="C690" s="402" t="s">
        <v>2904</v>
      </c>
      <c r="D690" s="438" t="s">
        <v>1461</v>
      </c>
      <c r="E690" s="428">
        <f>IF(D690="S",SUMIFS('BG 2024'!G:G,'BG 2024'!B:B,'Clasificacion EERR'!B690),0)</f>
        <v>0</v>
      </c>
      <c r="F690" s="428">
        <f>IF(D690="S",SUMIFS('[226]BG 2023'!J:J,'[226]BG 2023'!K:K,'Clasificacion EERR'!B690),0)</f>
        <v>0</v>
      </c>
      <c r="G690" s="429">
        <f t="shared" si="12"/>
        <v>0</v>
      </c>
      <c r="H690" s="430"/>
    </row>
    <row r="691" spans="2:9" hidden="1">
      <c r="B691" s="437">
        <v>710307190020401</v>
      </c>
      <c r="C691" s="402" t="s">
        <v>2905</v>
      </c>
      <c r="D691" s="438" t="s">
        <v>1465</v>
      </c>
      <c r="E691" s="428">
        <f>IF(D691="S",SUMIFS('BG 2024'!G:G,'BG 2024'!B:B,'Clasificacion EERR'!B691),0)</f>
        <v>0</v>
      </c>
      <c r="F691" s="428" t="e">
        <f>IF(D691="S",SUMIFS('[226]BG 2023'!J:J,'[226]BG 2023'!K:K,'Clasificacion EERR'!B691),0)</f>
        <v>#VALUE!</v>
      </c>
      <c r="G691" s="429" t="e">
        <f t="shared" si="12"/>
        <v>#VALUE!</v>
      </c>
      <c r="H691" s="430"/>
    </row>
    <row r="692" spans="2:9" hidden="1">
      <c r="B692" s="437">
        <v>710307190020499</v>
      </c>
      <c r="C692" s="402" t="s">
        <v>2906</v>
      </c>
      <c r="D692" s="438" t="s">
        <v>1465</v>
      </c>
      <c r="E692" s="428">
        <f>IF(D692="S",SUMIFS('BG 2024'!G:G,'BG 2024'!B:B,'Clasificacion EERR'!B692),0)</f>
        <v>0</v>
      </c>
      <c r="F692" s="428" t="e">
        <f>IF(D692="S",SUMIFS('[226]BG 2023'!J:J,'[226]BG 2023'!K:K,'Clasificacion EERR'!B692),0)</f>
        <v>#VALUE!</v>
      </c>
      <c r="G692" s="429" t="e">
        <f t="shared" si="12"/>
        <v>#VALUE!</v>
      </c>
      <c r="H692" s="430"/>
    </row>
    <row r="693" spans="2:9" hidden="1">
      <c r="B693" s="437">
        <v>7103071900205</v>
      </c>
      <c r="C693" s="402" t="s">
        <v>1312</v>
      </c>
      <c r="D693" s="438" t="s">
        <v>1461</v>
      </c>
      <c r="E693" s="428">
        <f>IF(D693="S",SUMIFS('BG 2024'!G:G,'BG 2024'!B:B,'Clasificacion EERR'!B693),0)</f>
        <v>0</v>
      </c>
      <c r="F693" s="428">
        <f>IF(D693="S",SUMIFS('[226]BG 2023'!J:J,'[226]BG 2023'!K:K,'Clasificacion EERR'!B693),0)</f>
        <v>0</v>
      </c>
      <c r="G693" s="429">
        <f t="shared" si="12"/>
        <v>0</v>
      </c>
      <c r="H693" s="430"/>
    </row>
    <row r="694" spans="2:9">
      <c r="B694" s="437">
        <v>710307190020501</v>
      </c>
      <c r="C694" s="402" t="s">
        <v>1313</v>
      </c>
      <c r="D694" s="438" t="s">
        <v>1465</v>
      </c>
      <c r="E694" s="428">
        <f>IF(D694="S",SUMIFS('BG 2024'!G:G,'BG 2024'!B:B,'Clasificacion EERR'!B694),0)</f>
        <v>60719</v>
      </c>
      <c r="F694" s="428" t="e">
        <f>IF(D694="S",SUMIFS('[226]BG 2023'!J:J,'[226]BG 2023'!K:K,'Clasificacion EERR'!B694),0)</f>
        <v>#VALUE!</v>
      </c>
      <c r="G694" s="429" t="e">
        <f t="shared" si="12"/>
        <v>#VALUE!</v>
      </c>
      <c r="H694" s="463" t="s">
        <v>217</v>
      </c>
      <c r="I694" s="392" t="s">
        <v>3177</v>
      </c>
    </row>
    <row r="695" spans="2:9">
      <c r="B695" s="437">
        <v>710307190020599</v>
      </c>
      <c r="C695" s="402" t="s">
        <v>1314</v>
      </c>
      <c r="D695" s="438" t="s">
        <v>1465</v>
      </c>
      <c r="E695" s="428">
        <f>IF(D695="S",SUMIFS('BG 2024'!G:G,'BG 2024'!B:B,'Clasificacion EERR'!B695),0)</f>
        <v>26190479</v>
      </c>
      <c r="F695" s="428" t="e">
        <f>IF(D695="S",SUMIFS('[226]BG 2023'!J:J,'[226]BG 2023'!K:K,'Clasificacion EERR'!B695),0)</f>
        <v>#VALUE!</v>
      </c>
      <c r="G695" s="429" t="e">
        <f t="shared" si="12"/>
        <v>#VALUE!</v>
      </c>
      <c r="H695" s="463" t="s">
        <v>217</v>
      </c>
      <c r="I695" s="392" t="s">
        <v>3177</v>
      </c>
    </row>
    <row r="696" spans="2:9" hidden="1">
      <c r="B696" s="437">
        <v>7103071900206</v>
      </c>
      <c r="C696" s="402" t="s">
        <v>1315</v>
      </c>
      <c r="D696" s="438" t="s">
        <v>1461</v>
      </c>
      <c r="E696" s="428">
        <f>IF(D696="S",SUMIFS('BG 2024'!G:G,'BG 2024'!B:B,'Clasificacion EERR'!B696),0)</f>
        <v>0</v>
      </c>
      <c r="F696" s="428">
        <f>IF(D696="S",SUMIFS('[226]BG 2023'!J:J,'[226]BG 2023'!K:K,'Clasificacion EERR'!B696),0)</f>
        <v>0</v>
      </c>
      <c r="G696" s="429">
        <f t="shared" si="12"/>
        <v>0</v>
      </c>
      <c r="H696" s="430"/>
    </row>
    <row r="697" spans="2:9">
      <c r="B697" s="437">
        <v>710307190020601</v>
      </c>
      <c r="C697" s="402" t="s">
        <v>1316</v>
      </c>
      <c r="D697" s="438" t="s">
        <v>1465</v>
      </c>
      <c r="E697" s="428">
        <f>IF(D697="S",SUMIFS('BG 2024'!G:G,'BG 2024'!B:B,'Clasificacion EERR'!B697),0)</f>
        <v>4617163</v>
      </c>
      <c r="F697" s="428" t="e">
        <f>IF(D697="S",SUMIFS('[226]BG 2023'!J:J,'[226]BG 2023'!K:K,'Clasificacion EERR'!B697),0)</f>
        <v>#VALUE!</v>
      </c>
      <c r="G697" s="429" t="e">
        <f t="shared" si="12"/>
        <v>#VALUE!</v>
      </c>
      <c r="H697" s="463" t="s">
        <v>217</v>
      </c>
      <c r="I697" s="392" t="s">
        <v>3177</v>
      </c>
    </row>
    <row r="698" spans="2:9">
      <c r="B698" s="437">
        <v>710307190020699</v>
      </c>
      <c r="C698" s="402" t="s">
        <v>1317</v>
      </c>
      <c r="D698" s="438" t="s">
        <v>1465</v>
      </c>
      <c r="E698" s="428">
        <f>IF(D698="S",SUMIFS('BG 2024'!G:G,'BG 2024'!B:B,'Clasificacion EERR'!B698),0)</f>
        <v>22378104</v>
      </c>
      <c r="F698" s="428" t="e">
        <f>IF(D698="S",SUMIFS('[226]BG 2023'!J:J,'[226]BG 2023'!K:K,'Clasificacion EERR'!B698),0)</f>
        <v>#VALUE!</v>
      </c>
      <c r="G698" s="429" t="e">
        <f t="shared" si="12"/>
        <v>#VALUE!</v>
      </c>
      <c r="H698" s="463" t="s">
        <v>217</v>
      </c>
      <c r="I698" s="392" t="s">
        <v>3177</v>
      </c>
    </row>
    <row r="699" spans="2:9" hidden="1">
      <c r="B699" s="437">
        <v>7103071900207</v>
      </c>
      <c r="C699" s="402" t="s">
        <v>1318</v>
      </c>
      <c r="D699" s="438" t="s">
        <v>1461</v>
      </c>
      <c r="E699" s="428">
        <f>IF(D699="S",SUMIFS('BG 2024'!G:G,'BG 2024'!B:B,'Clasificacion EERR'!B699),0)</f>
        <v>0</v>
      </c>
      <c r="F699" s="428">
        <f>IF(D699="S",SUMIFS('[226]BG 2023'!J:J,'[226]BG 2023'!K:K,'Clasificacion EERR'!B699),0)</f>
        <v>0</v>
      </c>
      <c r="G699" s="429">
        <f t="shared" si="12"/>
        <v>0</v>
      </c>
      <c r="H699" s="430"/>
    </row>
    <row r="700" spans="2:9">
      <c r="B700" s="437">
        <v>710307190020701</v>
      </c>
      <c r="C700" s="402" t="s">
        <v>1319</v>
      </c>
      <c r="D700" s="438" t="s">
        <v>1465</v>
      </c>
      <c r="E700" s="428">
        <f>IF(D700="S",SUMIFS('BG 2024'!G:G,'BG 2024'!B:B,'Clasificacion EERR'!B700),0)</f>
        <v>2672758</v>
      </c>
      <c r="F700" s="428" t="e">
        <f>IF(D700="S",SUMIFS('[226]BG 2023'!J:J,'[226]BG 2023'!K:K,'Clasificacion EERR'!B700),0)</f>
        <v>#VALUE!</v>
      </c>
      <c r="G700" s="429" t="e">
        <f t="shared" si="12"/>
        <v>#VALUE!</v>
      </c>
      <c r="H700" s="463" t="s">
        <v>217</v>
      </c>
      <c r="I700" s="392" t="s">
        <v>3177</v>
      </c>
    </row>
    <row r="701" spans="2:9">
      <c r="B701" s="437">
        <v>710307190020799</v>
      </c>
      <c r="C701" s="402" t="s">
        <v>1320</v>
      </c>
      <c r="D701" s="438" t="s">
        <v>1465</v>
      </c>
      <c r="E701" s="428">
        <f>IF(D701="S",SUMIFS('BG 2024'!G:G,'BG 2024'!B:B,'Clasificacion EERR'!B701),0)</f>
        <v>13048268</v>
      </c>
      <c r="F701" s="428" t="e">
        <f>IF(D701="S",SUMIFS('[226]BG 2023'!J:J,'[226]BG 2023'!K:K,'Clasificacion EERR'!B701),0)</f>
        <v>#VALUE!</v>
      </c>
      <c r="G701" s="429" t="e">
        <f t="shared" si="12"/>
        <v>#VALUE!</v>
      </c>
      <c r="H701" s="463" t="s">
        <v>217</v>
      </c>
      <c r="I701" s="392" t="s">
        <v>3177</v>
      </c>
    </row>
    <row r="702" spans="2:9" hidden="1">
      <c r="B702" s="437">
        <v>7103071900208</v>
      </c>
      <c r="C702" s="402" t="s">
        <v>2907</v>
      </c>
      <c r="D702" s="438" t="s">
        <v>1461</v>
      </c>
      <c r="E702" s="428">
        <f>IF(D702="S",SUMIFS('BG 2024'!G:G,'BG 2024'!B:B,'Clasificacion EERR'!B702),0)</f>
        <v>0</v>
      </c>
      <c r="F702" s="428">
        <f>IF(D702="S",SUMIFS('[226]BG 2023'!J:J,'[226]BG 2023'!K:K,'Clasificacion EERR'!B702),0)</f>
        <v>0</v>
      </c>
      <c r="G702" s="429">
        <f t="shared" si="12"/>
        <v>0</v>
      </c>
      <c r="H702" s="430"/>
    </row>
    <row r="703" spans="2:9" hidden="1">
      <c r="B703" s="437">
        <v>710307190020801</v>
      </c>
      <c r="C703" s="402" t="s">
        <v>2908</v>
      </c>
      <c r="D703" s="438" t="s">
        <v>1465</v>
      </c>
      <c r="E703" s="428">
        <f>IF(D703="S",SUMIFS('BG 2024'!G:G,'BG 2024'!B:B,'Clasificacion EERR'!B703),0)</f>
        <v>0</v>
      </c>
      <c r="F703" s="428" t="e">
        <f>IF(D703="S",SUMIFS('[226]BG 2023'!J:J,'[226]BG 2023'!K:K,'Clasificacion EERR'!B703),0)</f>
        <v>#VALUE!</v>
      </c>
      <c r="G703" s="429" t="e">
        <f t="shared" si="12"/>
        <v>#VALUE!</v>
      </c>
      <c r="H703" s="430"/>
    </row>
    <row r="704" spans="2:9" hidden="1">
      <c r="B704" s="437">
        <v>710307190020899</v>
      </c>
      <c r="C704" s="402" t="s">
        <v>2909</v>
      </c>
      <c r="D704" s="438" t="s">
        <v>1465</v>
      </c>
      <c r="E704" s="428">
        <f>IF(D704="S",SUMIFS('BG 2024'!G:G,'BG 2024'!B:B,'Clasificacion EERR'!B704),0)</f>
        <v>0</v>
      </c>
      <c r="F704" s="428" t="e">
        <f>IF(D704="S",SUMIFS('[226]BG 2023'!J:J,'[226]BG 2023'!K:K,'Clasificacion EERR'!B704),0)</f>
        <v>#VALUE!</v>
      </c>
      <c r="G704" s="429" t="e">
        <f t="shared" si="12"/>
        <v>#VALUE!</v>
      </c>
      <c r="H704" s="430"/>
    </row>
    <row r="705" spans="1:9" hidden="1">
      <c r="B705" s="437">
        <v>71030719003</v>
      </c>
      <c r="C705" s="402" t="s">
        <v>2910</v>
      </c>
      <c r="D705" s="438" t="s">
        <v>1461</v>
      </c>
      <c r="E705" s="428">
        <f>IF(D705="S",SUMIFS('BG 2024'!G:G,'BG 2024'!B:B,'Clasificacion EERR'!B705),0)</f>
        <v>0</v>
      </c>
      <c r="F705" s="428">
        <f>IF(D705="S",SUMIFS('[226]BG 2023'!J:J,'[226]BG 2023'!K:K,'Clasificacion EERR'!B705),0)</f>
        <v>0</v>
      </c>
      <c r="G705" s="429">
        <f t="shared" si="12"/>
        <v>0</v>
      </c>
      <c r="H705" s="430"/>
    </row>
    <row r="706" spans="1:9" hidden="1">
      <c r="B706" s="437">
        <v>7103071900301</v>
      </c>
      <c r="C706" s="402" t="s">
        <v>2910</v>
      </c>
      <c r="D706" s="438" t="s">
        <v>1461</v>
      </c>
      <c r="E706" s="428">
        <f>IF(D706="S",SUMIFS('BG 2024'!G:G,'BG 2024'!B:B,'Clasificacion EERR'!B706),0)</f>
        <v>0</v>
      </c>
      <c r="F706" s="428">
        <f>IF(D706="S",SUMIFS('[226]BG 2023'!J:J,'[226]BG 2023'!K:K,'Clasificacion EERR'!B706),0)</f>
        <v>0</v>
      </c>
      <c r="G706" s="429">
        <f t="shared" si="12"/>
        <v>0</v>
      </c>
      <c r="H706" s="430"/>
    </row>
    <row r="707" spans="1:9" hidden="1">
      <c r="B707" s="437">
        <v>710307190030101</v>
      </c>
      <c r="C707" s="402" t="s">
        <v>2911</v>
      </c>
      <c r="D707" s="438" t="s">
        <v>1465</v>
      </c>
      <c r="E707" s="428">
        <f>IF(D707="S",SUMIFS('BG 2024'!G:G,'BG 2024'!B:B,'Clasificacion EERR'!B707),0)</f>
        <v>0</v>
      </c>
      <c r="F707" s="428" t="e">
        <f>IF(D707="S",SUMIFS('[226]BG 2023'!J:J,'[226]BG 2023'!K:K,'Clasificacion EERR'!B707),0)</f>
        <v>#VALUE!</v>
      </c>
      <c r="G707" s="429" t="e">
        <f t="shared" si="12"/>
        <v>#VALUE!</v>
      </c>
      <c r="H707" s="430"/>
    </row>
    <row r="708" spans="1:9" hidden="1">
      <c r="B708" s="437">
        <v>710307190030199</v>
      </c>
      <c r="C708" s="402" t="s">
        <v>2912</v>
      </c>
      <c r="D708" s="438" t="s">
        <v>1465</v>
      </c>
      <c r="E708" s="428">
        <f>IF(D708="S",SUMIFS('BG 2024'!G:G,'BG 2024'!B:B,'Clasificacion EERR'!B708),0)</f>
        <v>0</v>
      </c>
      <c r="F708" s="428" t="e">
        <f>IF(D708="S",SUMIFS('[226]BG 2023'!J:J,'[226]BG 2023'!K:K,'Clasificacion EERR'!B708),0)</f>
        <v>#VALUE!</v>
      </c>
      <c r="G708" s="429" t="e">
        <f t="shared" si="12"/>
        <v>#VALUE!</v>
      </c>
      <c r="H708" s="430"/>
    </row>
    <row r="709" spans="1:9" hidden="1">
      <c r="B709" s="437">
        <v>71030719004</v>
      </c>
      <c r="C709" s="402" t="s">
        <v>2913</v>
      </c>
      <c r="D709" s="438" t="s">
        <v>1461</v>
      </c>
      <c r="E709" s="428">
        <f>IF(D709="S",SUMIFS('BG 2024'!G:G,'BG 2024'!B:B,'Clasificacion EERR'!B709),0)</f>
        <v>0</v>
      </c>
      <c r="F709" s="428">
        <f>IF(D709="S",SUMIFS('[226]BG 2023'!J:J,'[226]BG 2023'!K:K,'Clasificacion EERR'!B709),0)</f>
        <v>0</v>
      </c>
      <c r="G709" s="429">
        <f t="shared" si="12"/>
        <v>0</v>
      </c>
      <c r="H709" s="430"/>
    </row>
    <row r="710" spans="1:9" hidden="1">
      <c r="B710" s="437">
        <v>7103071900401</v>
      </c>
      <c r="C710" s="402" t="s">
        <v>2913</v>
      </c>
      <c r="D710" s="438" t="s">
        <v>1461</v>
      </c>
      <c r="E710" s="428">
        <f>IF(D710="S",SUMIFS('BG 2024'!G:G,'BG 2024'!B:B,'Clasificacion EERR'!B710),0)</f>
        <v>0</v>
      </c>
      <c r="F710" s="428">
        <f>IF(D710="S",SUMIFS('[226]BG 2023'!J:J,'[226]BG 2023'!K:K,'Clasificacion EERR'!B710),0)</f>
        <v>0</v>
      </c>
      <c r="G710" s="429">
        <f t="shared" si="12"/>
        <v>0</v>
      </c>
      <c r="H710" s="430"/>
    </row>
    <row r="711" spans="1:9" hidden="1">
      <c r="A711" s="419">
        <v>60</v>
      </c>
      <c r="B711" s="437">
        <v>710307190040101</v>
      </c>
      <c r="C711" s="402" t="s">
        <v>2914</v>
      </c>
      <c r="D711" s="438" t="s">
        <v>1465</v>
      </c>
      <c r="E711" s="428">
        <f>IF(D711="S",SUMIFS('BG 2024'!G:G,'BG 2024'!B:B,'Clasificacion EERR'!B711),0)</f>
        <v>0</v>
      </c>
      <c r="F711" s="428" t="e">
        <f>IF(D711="S",SUMIFS('[226]BG 2023'!J:J,'[226]BG 2023'!K:K,'Clasificacion EERR'!B711),0)</f>
        <v>#VALUE!</v>
      </c>
      <c r="G711" s="429" t="e">
        <f t="shared" si="12"/>
        <v>#VALUE!</v>
      </c>
      <c r="H711" s="430"/>
    </row>
    <row r="712" spans="1:9" hidden="1">
      <c r="B712" s="437">
        <v>710307190040199</v>
      </c>
      <c r="C712" s="402" t="s">
        <v>2915</v>
      </c>
      <c r="D712" s="438" t="s">
        <v>1465</v>
      </c>
      <c r="E712" s="428">
        <f>IF(D712="S",SUMIFS('BG 2024'!G:G,'BG 2024'!B:B,'Clasificacion EERR'!B712),0)</f>
        <v>0</v>
      </c>
      <c r="F712" s="428" t="e">
        <f>IF(D712="S",SUMIFS('[226]BG 2023'!J:J,'[226]BG 2023'!K:K,'Clasificacion EERR'!B712),0)</f>
        <v>#VALUE!</v>
      </c>
      <c r="G712" s="429" t="e">
        <f t="shared" si="12"/>
        <v>#VALUE!</v>
      </c>
      <c r="H712" s="430"/>
    </row>
    <row r="713" spans="1:9" hidden="1">
      <c r="B713" s="437">
        <v>71030719007</v>
      </c>
      <c r="C713" s="402" t="s">
        <v>1321</v>
      </c>
      <c r="D713" s="438" t="s">
        <v>1461</v>
      </c>
      <c r="E713" s="428">
        <f>IF(D713="S",SUMIFS('BG 2024'!G:G,'BG 2024'!B:B,'Clasificacion EERR'!B713),0)</f>
        <v>0</v>
      </c>
      <c r="F713" s="428">
        <f>IF(D713="S",SUMIFS('[226]BG 2023'!J:J,'[226]BG 2023'!K:K,'Clasificacion EERR'!B713),0)</f>
        <v>0</v>
      </c>
      <c r="G713" s="429">
        <f t="shared" si="12"/>
        <v>0</v>
      </c>
      <c r="H713" s="430"/>
    </row>
    <row r="714" spans="1:9" hidden="1">
      <c r="A714" s="419">
        <v>60</v>
      </c>
      <c r="B714" s="437">
        <v>710307190070101</v>
      </c>
      <c r="C714" s="402" t="s">
        <v>2916</v>
      </c>
      <c r="D714" s="438" t="s">
        <v>1465</v>
      </c>
      <c r="E714" s="428">
        <f>IF(D714="S",SUMIFS('BG 2024'!G:G,'BG 2024'!B:B,'Clasificacion EERR'!B714),0)</f>
        <v>0</v>
      </c>
      <c r="F714" s="428" t="e">
        <f>IF(D714="S",SUMIFS('[226]BG 2023'!J:J,'[226]BG 2023'!K:K,'Clasificacion EERR'!B714),0)</f>
        <v>#VALUE!</v>
      </c>
      <c r="G714" s="429" t="e">
        <f t="shared" si="12"/>
        <v>#VALUE!</v>
      </c>
      <c r="H714" s="430"/>
    </row>
    <row r="715" spans="1:9">
      <c r="B715" s="437">
        <v>710307190070199</v>
      </c>
      <c r="C715" s="402" t="s">
        <v>1322</v>
      </c>
      <c r="D715" s="438" t="s">
        <v>1465</v>
      </c>
      <c r="E715" s="428">
        <f>IF(D715="S",SUMIFS('BG 2024'!G:G,'BG 2024'!B:B,'Clasificacion EERR'!B715),0)</f>
        <v>15094</v>
      </c>
      <c r="F715" s="428" t="e">
        <f>IF(D715="S",SUMIFS('[226]BG 2023'!J:J,'[226]BG 2023'!K:K,'Clasificacion EERR'!B715),0)</f>
        <v>#VALUE!</v>
      </c>
      <c r="G715" s="429" t="e">
        <f t="shared" si="12"/>
        <v>#VALUE!</v>
      </c>
      <c r="H715" s="463" t="s">
        <v>217</v>
      </c>
      <c r="I715" s="392" t="s">
        <v>3176</v>
      </c>
    </row>
    <row r="716" spans="1:9" hidden="1">
      <c r="B716" s="437">
        <v>710307190070201</v>
      </c>
      <c r="C716" s="402" t="s">
        <v>2917</v>
      </c>
      <c r="D716" s="438" t="s">
        <v>1465</v>
      </c>
      <c r="E716" s="428">
        <f>IF(D716="S",SUMIFS('BG 2024'!G:G,'BG 2024'!B:B,'Clasificacion EERR'!B716),0)</f>
        <v>0</v>
      </c>
      <c r="F716" s="428" t="e">
        <f>IF(D716="S",SUMIFS('[226]BG 2023'!J:J,'[226]BG 2023'!K:K,'Clasificacion EERR'!B716),0)</f>
        <v>#VALUE!</v>
      </c>
      <c r="G716" s="429" t="e">
        <f t="shared" si="12"/>
        <v>#VALUE!</v>
      </c>
      <c r="H716" s="430"/>
    </row>
    <row r="717" spans="1:9">
      <c r="B717" s="437">
        <v>710307190070299</v>
      </c>
      <c r="C717" s="402" t="s">
        <v>1323</v>
      </c>
      <c r="D717" s="438" t="s">
        <v>1465</v>
      </c>
      <c r="E717" s="428">
        <f>IF(D717="S",SUMIFS('BG 2024'!G:G,'BG 2024'!B:B,'Clasificacion EERR'!B717),0)</f>
        <v>103073</v>
      </c>
      <c r="F717" s="428" t="e">
        <f>IF(D717="S",SUMIFS('[226]BG 2023'!J:J,'[226]BG 2023'!K:K,'Clasificacion EERR'!B717),0)</f>
        <v>#VALUE!</v>
      </c>
      <c r="G717" s="429" t="e">
        <f t="shared" si="12"/>
        <v>#VALUE!</v>
      </c>
      <c r="H717" s="463" t="s">
        <v>217</v>
      </c>
      <c r="I717" s="392" t="s">
        <v>3177</v>
      </c>
    </row>
    <row r="718" spans="1:9" hidden="1">
      <c r="B718" s="437">
        <v>71030721</v>
      </c>
      <c r="C718" s="402" t="s">
        <v>1324</v>
      </c>
      <c r="D718" s="438" t="s">
        <v>1461</v>
      </c>
      <c r="E718" s="428">
        <f>IF(D718="S",SUMIFS('BG 2024'!G:G,'BG 2024'!B:B,'Clasificacion EERR'!B718),0)</f>
        <v>0</v>
      </c>
      <c r="F718" s="428">
        <f>IF(D718="S",SUMIFS('[226]BG 2023'!J:J,'[226]BG 2023'!K:K,'Clasificacion EERR'!B718),0)</f>
        <v>0</v>
      </c>
      <c r="G718" s="429">
        <f t="shared" si="12"/>
        <v>0</v>
      </c>
      <c r="H718" s="430"/>
    </row>
    <row r="719" spans="1:9" hidden="1">
      <c r="B719" s="437">
        <v>71030721001</v>
      </c>
      <c r="C719" s="402" t="s">
        <v>1325</v>
      </c>
      <c r="D719" s="438" t="s">
        <v>1461</v>
      </c>
      <c r="E719" s="428">
        <f>IF(D719="S",SUMIFS('BG 2024'!G:G,'BG 2024'!B:B,'Clasificacion EERR'!B719),0)</f>
        <v>0</v>
      </c>
      <c r="F719" s="428">
        <f>IF(D719="S",SUMIFS('[226]BG 2023'!J:J,'[226]BG 2023'!K:K,'Clasificacion EERR'!B719),0)</f>
        <v>0</v>
      </c>
      <c r="G719" s="429">
        <f t="shared" si="12"/>
        <v>0</v>
      </c>
      <c r="H719" s="430"/>
    </row>
    <row r="720" spans="1:9" hidden="1">
      <c r="B720" s="437">
        <v>7103072100101</v>
      </c>
      <c r="C720" s="402" t="s">
        <v>1325</v>
      </c>
      <c r="D720" s="438" t="s">
        <v>1461</v>
      </c>
      <c r="E720" s="428">
        <f>IF(D720="S",SUMIFS('BG 2024'!G:G,'BG 2024'!B:B,'Clasificacion EERR'!B720),0)</f>
        <v>0</v>
      </c>
      <c r="F720" s="428">
        <f>IF(D720="S",SUMIFS('[226]BG 2023'!J:J,'[226]BG 2023'!K:K,'Clasificacion EERR'!B720),0)</f>
        <v>0</v>
      </c>
      <c r="G720" s="429">
        <f t="shared" si="12"/>
        <v>0</v>
      </c>
      <c r="H720" s="430"/>
    </row>
    <row r="721" spans="1:9" hidden="1">
      <c r="B721" s="437">
        <v>710307210010101</v>
      </c>
      <c r="C721" s="402" t="s">
        <v>2918</v>
      </c>
      <c r="D721" s="438" t="s">
        <v>1465</v>
      </c>
      <c r="E721" s="428">
        <f>IF(D721="S",SUMIFS('BG 2024'!G:G,'BG 2024'!B:B,'Clasificacion EERR'!B721),0)</f>
        <v>0</v>
      </c>
      <c r="F721" s="428" t="e">
        <f>IF(D721="S",SUMIFS('[226]BG 2023'!J:J,'[226]BG 2023'!K:K,'Clasificacion EERR'!B721),0)</f>
        <v>#VALUE!</v>
      </c>
      <c r="G721" s="429" t="e">
        <f t="shared" si="12"/>
        <v>#VALUE!</v>
      </c>
      <c r="H721" s="430"/>
    </row>
    <row r="722" spans="1:9">
      <c r="B722" s="437">
        <v>710307210010199</v>
      </c>
      <c r="C722" s="402" t="s">
        <v>1326</v>
      </c>
      <c r="D722" s="438" t="s">
        <v>1465</v>
      </c>
      <c r="E722" s="428">
        <f>IF(D722="S",SUMIFS('BG 2024'!G:G,'BG 2024'!B:B,'Clasificacion EERR'!B722),0)</f>
        <v>15898101</v>
      </c>
      <c r="F722" s="428" t="e">
        <f>IF(D722="S",SUMIFS('[226]BG 2023'!J:J,'[226]BG 2023'!K:K,'Clasificacion EERR'!B722),0)</f>
        <v>#VALUE!</v>
      </c>
      <c r="G722" s="429" t="e">
        <f t="shared" si="12"/>
        <v>#VALUE!</v>
      </c>
      <c r="H722" s="463" t="s">
        <v>217</v>
      </c>
      <c r="I722" s="392" t="s">
        <v>3175</v>
      </c>
    </row>
    <row r="723" spans="1:9" hidden="1">
      <c r="A723" s="419">
        <v>60</v>
      </c>
      <c r="B723" s="437">
        <v>7103072100102</v>
      </c>
      <c r="C723" s="402" t="s">
        <v>2919</v>
      </c>
      <c r="D723" s="438" t="s">
        <v>1461</v>
      </c>
      <c r="E723" s="428">
        <f>IF(D723="S",SUMIFS('BG 2024'!G:G,'BG 2024'!B:B,'Clasificacion EERR'!B723),0)</f>
        <v>0</v>
      </c>
      <c r="F723" s="428">
        <f>IF(D723="S",SUMIFS('[226]BG 2023'!J:J,'[226]BG 2023'!K:K,'Clasificacion EERR'!B723),0)</f>
        <v>0</v>
      </c>
      <c r="G723" s="429">
        <f t="shared" si="12"/>
        <v>0</v>
      </c>
      <c r="H723" s="430"/>
    </row>
    <row r="724" spans="1:9" hidden="1">
      <c r="B724" s="437">
        <v>710307210010201</v>
      </c>
      <c r="C724" s="402" t="s">
        <v>2920</v>
      </c>
      <c r="D724" s="438" t="s">
        <v>1465</v>
      </c>
      <c r="E724" s="428">
        <f>IF(D724="S",SUMIFS('BG 2024'!G:G,'BG 2024'!B:B,'Clasificacion EERR'!B724),0)</f>
        <v>0</v>
      </c>
      <c r="F724" s="428" t="e">
        <f>IF(D724="S",SUMIFS('[226]BG 2023'!J:J,'[226]BG 2023'!K:K,'Clasificacion EERR'!B724),0)</f>
        <v>#VALUE!</v>
      </c>
      <c r="G724" s="429" t="e">
        <f t="shared" si="12"/>
        <v>#VALUE!</v>
      </c>
      <c r="H724" s="430"/>
    </row>
    <row r="725" spans="1:9" hidden="1">
      <c r="B725" s="437">
        <v>710307210010202</v>
      </c>
      <c r="C725" s="402" t="s">
        <v>2921</v>
      </c>
      <c r="D725" s="438" t="s">
        <v>1465</v>
      </c>
      <c r="E725" s="428">
        <f>IF(D725="S",SUMIFS('BG 2024'!G:G,'BG 2024'!B:B,'Clasificacion EERR'!B725),0)</f>
        <v>0</v>
      </c>
      <c r="F725" s="428" t="e">
        <f>IF(D725="S",SUMIFS('[226]BG 2023'!J:J,'[226]BG 2023'!K:K,'Clasificacion EERR'!B725),0)</f>
        <v>#VALUE!</v>
      </c>
      <c r="G725" s="429" t="e">
        <f t="shared" si="12"/>
        <v>#VALUE!</v>
      </c>
      <c r="H725" s="430"/>
    </row>
    <row r="726" spans="1:9" hidden="1">
      <c r="B726" s="437">
        <v>71030721002</v>
      </c>
      <c r="C726" s="402" t="s">
        <v>2922</v>
      </c>
      <c r="D726" s="438" t="s">
        <v>1461</v>
      </c>
      <c r="E726" s="428">
        <f>IF(D726="S",SUMIFS('BG 2024'!G:G,'BG 2024'!B:B,'Clasificacion EERR'!B726),0)</f>
        <v>0</v>
      </c>
      <c r="F726" s="428">
        <f>IF(D726="S",SUMIFS('[226]BG 2023'!J:J,'[226]BG 2023'!K:K,'Clasificacion EERR'!B726),0)</f>
        <v>0</v>
      </c>
      <c r="G726" s="429">
        <f t="shared" si="12"/>
        <v>0</v>
      </c>
      <c r="H726" s="430"/>
    </row>
    <row r="727" spans="1:9" hidden="1">
      <c r="A727" s="419">
        <v>65</v>
      </c>
      <c r="B727" s="437">
        <v>7103072100201</v>
      </c>
      <c r="C727" s="402" t="s">
        <v>2922</v>
      </c>
      <c r="D727" s="438" t="s">
        <v>1461</v>
      </c>
      <c r="E727" s="428">
        <f>IF(D727="S",SUMIFS('BG 2024'!G:G,'BG 2024'!B:B,'Clasificacion EERR'!B727),0)</f>
        <v>0</v>
      </c>
      <c r="F727" s="428">
        <f>IF(D727="S",SUMIFS('[226]BG 2023'!J:J,'[226]BG 2023'!K:K,'Clasificacion EERR'!B727),0)</f>
        <v>0</v>
      </c>
      <c r="G727" s="429">
        <f t="shared" si="12"/>
        <v>0</v>
      </c>
      <c r="H727" s="430"/>
    </row>
    <row r="728" spans="1:9" hidden="1">
      <c r="B728" s="437">
        <v>710307210020101</v>
      </c>
      <c r="C728" s="402" t="s">
        <v>2923</v>
      </c>
      <c r="D728" s="438" t="s">
        <v>1465</v>
      </c>
      <c r="E728" s="428">
        <f>IF(D728="S",SUMIFS('BG 2024'!G:G,'BG 2024'!B:B,'Clasificacion EERR'!B728),0)</f>
        <v>0</v>
      </c>
      <c r="F728" s="428" t="e">
        <f>IF(D728="S",SUMIFS('[226]BG 2023'!J:J,'[226]BG 2023'!K:K,'Clasificacion EERR'!B728),0)</f>
        <v>#VALUE!</v>
      </c>
      <c r="G728" s="429" t="e">
        <f t="shared" si="12"/>
        <v>#VALUE!</v>
      </c>
      <c r="H728" s="430"/>
    </row>
    <row r="729" spans="1:9" hidden="1">
      <c r="A729" s="419">
        <v>65</v>
      </c>
      <c r="B729" s="437">
        <v>710307210020199</v>
      </c>
      <c r="C729" s="402" t="s">
        <v>2924</v>
      </c>
      <c r="D729" s="438" t="s">
        <v>1465</v>
      </c>
      <c r="E729" s="428">
        <f>IF(D729="S",SUMIFS('BG 2024'!G:G,'BG 2024'!B:B,'Clasificacion EERR'!B729),0)</f>
        <v>0</v>
      </c>
      <c r="F729" s="428" t="e">
        <f>IF(D729="S",SUMIFS('[226]BG 2023'!J:J,'[226]BG 2023'!K:K,'Clasificacion EERR'!B729),0)</f>
        <v>#VALUE!</v>
      </c>
      <c r="G729" s="429" t="e">
        <f t="shared" si="12"/>
        <v>#VALUE!</v>
      </c>
      <c r="H729" s="430"/>
    </row>
    <row r="730" spans="1:9" hidden="1">
      <c r="A730" s="419">
        <v>65</v>
      </c>
      <c r="B730" s="437">
        <v>7103072100202</v>
      </c>
      <c r="C730" s="402" t="s">
        <v>2922</v>
      </c>
      <c r="D730" s="438" t="s">
        <v>1461</v>
      </c>
      <c r="E730" s="428">
        <f>IF(D730="S",SUMIFS('BG 2024'!G:G,'BG 2024'!B:B,'Clasificacion EERR'!B730),0)</f>
        <v>0</v>
      </c>
      <c r="F730" s="428">
        <f>IF(D730="S",SUMIFS('[226]BG 2023'!J:J,'[226]BG 2023'!K:K,'Clasificacion EERR'!B730),0)</f>
        <v>0</v>
      </c>
      <c r="G730" s="429">
        <f t="shared" si="12"/>
        <v>0</v>
      </c>
      <c r="H730" s="430"/>
    </row>
    <row r="731" spans="1:9" hidden="1">
      <c r="A731" s="419">
        <v>60</v>
      </c>
      <c r="B731" s="437">
        <v>710307210020201</v>
      </c>
      <c r="C731" s="402" t="s">
        <v>2925</v>
      </c>
      <c r="D731" s="438" t="s">
        <v>1465</v>
      </c>
      <c r="E731" s="428">
        <f>IF(D731="S",SUMIFS('BG 2024'!G:G,'BG 2024'!B:B,'Clasificacion EERR'!B731),0)</f>
        <v>0</v>
      </c>
      <c r="F731" s="428" t="e">
        <f>IF(D731="S",SUMIFS('[226]BG 2023'!J:J,'[226]BG 2023'!K:K,'Clasificacion EERR'!B731),0)</f>
        <v>#VALUE!</v>
      </c>
      <c r="G731" s="429" t="e">
        <f t="shared" si="12"/>
        <v>#VALUE!</v>
      </c>
      <c r="H731" s="430"/>
    </row>
    <row r="732" spans="1:9" hidden="1">
      <c r="B732" s="437">
        <v>710307210020299</v>
      </c>
      <c r="C732" s="402" t="s">
        <v>2926</v>
      </c>
      <c r="D732" s="438" t="s">
        <v>1465</v>
      </c>
      <c r="E732" s="428">
        <f>IF(D732="S",SUMIFS('BG 2024'!G:G,'BG 2024'!B:B,'Clasificacion EERR'!B732),0)</f>
        <v>0</v>
      </c>
      <c r="F732" s="428" t="e">
        <f>IF(D732="S",SUMIFS('[226]BG 2023'!J:J,'[226]BG 2023'!K:K,'Clasificacion EERR'!B732),0)</f>
        <v>#VALUE!</v>
      </c>
      <c r="G732" s="429" t="e">
        <f t="shared" si="12"/>
        <v>#VALUE!</v>
      </c>
      <c r="H732" s="430"/>
    </row>
    <row r="733" spans="1:9" hidden="1">
      <c r="B733" s="437">
        <v>7103072100203</v>
      </c>
      <c r="C733" s="402" t="s">
        <v>2922</v>
      </c>
      <c r="D733" s="438" t="s">
        <v>1461</v>
      </c>
      <c r="E733" s="428">
        <f>IF(D733="S",SUMIFS('BG 2024'!G:G,'BG 2024'!B:B,'Clasificacion EERR'!B733),0)</f>
        <v>0</v>
      </c>
      <c r="F733" s="428">
        <f>IF(D733="S",SUMIFS('[226]BG 2023'!J:J,'[226]BG 2023'!K:K,'Clasificacion EERR'!B733),0)</f>
        <v>0</v>
      </c>
      <c r="G733" s="429">
        <f t="shared" si="12"/>
        <v>0</v>
      </c>
      <c r="H733" s="430"/>
    </row>
    <row r="734" spans="1:9" hidden="1">
      <c r="A734" s="419">
        <v>65</v>
      </c>
      <c r="B734" s="437">
        <v>710307210020301</v>
      </c>
      <c r="C734" s="402" t="s">
        <v>2927</v>
      </c>
      <c r="D734" s="438" t="s">
        <v>1465</v>
      </c>
      <c r="E734" s="428">
        <f>IF(D734="S",SUMIFS('BG 2024'!G:G,'BG 2024'!B:B,'Clasificacion EERR'!B734),0)</f>
        <v>0</v>
      </c>
      <c r="F734" s="428" t="e">
        <f>IF(D734="S",SUMIFS('[226]BG 2023'!J:J,'[226]BG 2023'!K:K,'Clasificacion EERR'!B734),0)</f>
        <v>#VALUE!</v>
      </c>
      <c r="G734" s="429" t="e">
        <f t="shared" si="12"/>
        <v>#VALUE!</v>
      </c>
      <c r="H734" s="430"/>
    </row>
    <row r="735" spans="1:9" hidden="1">
      <c r="A735" s="419">
        <v>58</v>
      </c>
      <c r="B735" s="437">
        <v>710307210020399</v>
      </c>
      <c r="C735" s="402" t="s">
        <v>2928</v>
      </c>
      <c r="D735" s="438" t="s">
        <v>1465</v>
      </c>
      <c r="E735" s="428">
        <f>IF(D735="S",SUMIFS('BG 2024'!G:G,'BG 2024'!B:B,'Clasificacion EERR'!B735),0)</f>
        <v>0</v>
      </c>
      <c r="F735" s="428" t="e">
        <f>IF(D735="S",SUMIFS('[226]BG 2023'!J:J,'[226]BG 2023'!K:K,'Clasificacion EERR'!B735),0)</f>
        <v>#VALUE!</v>
      </c>
      <c r="G735" s="429" t="e">
        <f t="shared" si="12"/>
        <v>#VALUE!</v>
      </c>
      <c r="H735" s="430"/>
    </row>
    <row r="736" spans="1:9" hidden="1">
      <c r="A736" s="419">
        <v>65</v>
      </c>
      <c r="B736" s="437">
        <v>7103072100204</v>
      </c>
      <c r="C736" s="402" t="s">
        <v>2922</v>
      </c>
      <c r="D736" s="438" t="s">
        <v>1461</v>
      </c>
      <c r="E736" s="428">
        <f>IF(D736="S",SUMIFS('BG 2024'!G:G,'BG 2024'!B:B,'Clasificacion EERR'!B736),0)</f>
        <v>0</v>
      </c>
      <c r="F736" s="428">
        <f>IF(D736="S",SUMIFS('[226]BG 2023'!J:J,'[226]BG 2023'!K:K,'Clasificacion EERR'!B736),0)</f>
        <v>0</v>
      </c>
      <c r="G736" s="429">
        <f t="shared" si="12"/>
        <v>0</v>
      </c>
      <c r="H736" s="430"/>
    </row>
    <row r="737" spans="1:8" hidden="1">
      <c r="B737" s="437">
        <v>710307210020401</v>
      </c>
      <c r="C737" s="402" t="s">
        <v>2929</v>
      </c>
      <c r="D737" s="438" t="s">
        <v>1465</v>
      </c>
      <c r="E737" s="428">
        <f>IF(D737="S",SUMIFS('BG 2024'!G:G,'BG 2024'!B:B,'Clasificacion EERR'!B737),0)</f>
        <v>0</v>
      </c>
      <c r="F737" s="428" t="e">
        <f>IF(D737="S",SUMIFS('[226]BG 2023'!J:J,'[226]BG 2023'!K:K,'Clasificacion EERR'!B737),0)</f>
        <v>#VALUE!</v>
      </c>
      <c r="G737" s="429" t="e">
        <f t="shared" si="12"/>
        <v>#VALUE!</v>
      </c>
      <c r="H737" s="430"/>
    </row>
    <row r="738" spans="1:8" hidden="1">
      <c r="B738" s="437">
        <v>710307210020499</v>
      </c>
      <c r="C738" s="402" t="s">
        <v>2930</v>
      </c>
      <c r="D738" s="438" t="s">
        <v>1465</v>
      </c>
      <c r="E738" s="428">
        <f>IF(D738="S",SUMIFS('BG 2024'!G:G,'BG 2024'!B:B,'Clasificacion EERR'!B738),0)</f>
        <v>0</v>
      </c>
      <c r="F738" s="428" t="e">
        <f>IF(D738="S",SUMIFS('[226]BG 2023'!J:J,'[226]BG 2023'!K:K,'Clasificacion EERR'!B738),0)</f>
        <v>#VALUE!</v>
      </c>
      <c r="G738" s="429" t="e">
        <f t="shared" si="12"/>
        <v>#VALUE!</v>
      </c>
      <c r="H738" s="430"/>
    </row>
    <row r="739" spans="1:8" hidden="1">
      <c r="B739" s="437">
        <v>7103072100205</v>
      </c>
      <c r="C739" s="402" t="s">
        <v>2931</v>
      </c>
      <c r="D739" s="438" t="s">
        <v>1461</v>
      </c>
      <c r="E739" s="428">
        <f>IF(D739="S",SUMIFS('BG 2024'!G:G,'BG 2024'!B:B,'Clasificacion EERR'!B739),0)</f>
        <v>0</v>
      </c>
      <c r="F739" s="428">
        <f>IF(D739="S",SUMIFS('[226]BG 2023'!J:J,'[226]BG 2023'!K:K,'Clasificacion EERR'!B739),0)</f>
        <v>0</v>
      </c>
      <c r="G739" s="429">
        <f t="shared" si="12"/>
        <v>0</v>
      </c>
      <c r="H739" s="430"/>
    </row>
    <row r="740" spans="1:8" hidden="1">
      <c r="A740" s="419">
        <v>65</v>
      </c>
      <c r="B740" s="437">
        <v>710307210020501</v>
      </c>
      <c r="C740" s="402" t="s">
        <v>2932</v>
      </c>
      <c r="D740" s="438" t="s">
        <v>1465</v>
      </c>
      <c r="E740" s="428">
        <f>IF(D740="S",SUMIFS('BG 2024'!G:G,'BG 2024'!B:B,'Clasificacion EERR'!B740),0)</f>
        <v>0</v>
      </c>
      <c r="F740" s="428" t="e">
        <f>IF(D740="S",SUMIFS('[226]BG 2023'!J:J,'[226]BG 2023'!K:K,'Clasificacion EERR'!B740),0)</f>
        <v>#VALUE!</v>
      </c>
      <c r="G740" s="429" t="e">
        <f t="shared" si="12"/>
        <v>#VALUE!</v>
      </c>
      <c r="H740" s="430"/>
    </row>
    <row r="741" spans="1:8" hidden="1">
      <c r="A741" s="419">
        <v>65</v>
      </c>
      <c r="B741" s="437">
        <v>710307210020599</v>
      </c>
      <c r="C741" s="402" t="s">
        <v>2933</v>
      </c>
      <c r="D741" s="438" t="s">
        <v>1465</v>
      </c>
      <c r="E741" s="428">
        <f>IF(D741="S",SUMIFS('BG 2024'!G:G,'BG 2024'!B:B,'Clasificacion EERR'!B741),0)</f>
        <v>0</v>
      </c>
      <c r="F741" s="428" t="e">
        <f>IF(D741="S",SUMIFS('[226]BG 2023'!J:J,'[226]BG 2023'!K:K,'Clasificacion EERR'!B741),0)</f>
        <v>#VALUE!</v>
      </c>
      <c r="G741" s="429" t="e">
        <f t="shared" si="12"/>
        <v>#VALUE!</v>
      </c>
      <c r="H741" s="430"/>
    </row>
    <row r="742" spans="1:8" hidden="1">
      <c r="A742" s="419">
        <v>65</v>
      </c>
      <c r="B742" s="437">
        <v>7103072100206</v>
      </c>
      <c r="C742" s="402" t="s">
        <v>2931</v>
      </c>
      <c r="D742" s="438" t="s">
        <v>1461</v>
      </c>
      <c r="E742" s="428">
        <f>IF(D742="S",SUMIFS('BG 2024'!G:G,'BG 2024'!B:B,'Clasificacion EERR'!B742),0)</f>
        <v>0</v>
      </c>
      <c r="F742" s="428">
        <f>IF(D742="S",SUMIFS('[226]BG 2023'!J:J,'[226]BG 2023'!K:K,'Clasificacion EERR'!B742),0)</f>
        <v>0</v>
      </c>
      <c r="G742" s="429">
        <f t="shared" si="12"/>
        <v>0</v>
      </c>
      <c r="H742" s="430"/>
    </row>
    <row r="743" spans="1:8" hidden="1">
      <c r="A743" s="419">
        <v>65</v>
      </c>
      <c r="B743" s="437">
        <v>710307210020601</v>
      </c>
      <c r="C743" s="402" t="s">
        <v>2934</v>
      </c>
      <c r="D743" s="438" t="s">
        <v>1465</v>
      </c>
      <c r="E743" s="428">
        <f>IF(D743="S",SUMIFS('BG 2024'!G:G,'BG 2024'!B:B,'Clasificacion EERR'!B743),0)</f>
        <v>0</v>
      </c>
      <c r="F743" s="428" t="e">
        <f>IF(D743="S",SUMIFS('[226]BG 2023'!J:J,'[226]BG 2023'!K:K,'Clasificacion EERR'!B743),0)</f>
        <v>#VALUE!</v>
      </c>
      <c r="G743" s="429" t="e">
        <f t="shared" si="12"/>
        <v>#VALUE!</v>
      </c>
      <c r="H743" s="430"/>
    </row>
    <row r="744" spans="1:8" hidden="1">
      <c r="B744" s="437">
        <v>710307210020699</v>
      </c>
      <c r="C744" s="402" t="s">
        <v>2935</v>
      </c>
      <c r="D744" s="438" t="s">
        <v>1465</v>
      </c>
      <c r="E744" s="428">
        <f>IF(D744="S",SUMIFS('BG 2024'!G:G,'BG 2024'!B:B,'Clasificacion EERR'!B744),0)</f>
        <v>0</v>
      </c>
      <c r="F744" s="428" t="e">
        <f>IF(D744="S",SUMIFS('[226]BG 2023'!J:J,'[226]BG 2023'!K:K,'Clasificacion EERR'!B744),0)</f>
        <v>#VALUE!</v>
      </c>
      <c r="G744" s="429" t="e">
        <f t="shared" si="12"/>
        <v>#VALUE!</v>
      </c>
      <c r="H744" s="430"/>
    </row>
    <row r="745" spans="1:8" hidden="1">
      <c r="A745" s="419">
        <v>57</v>
      </c>
      <c r="B745" s="437">
        <v>7103072100207</v>
      </c>
      <c r="C745" s="402" t="s">
        <v>2931</v>
      </c>
      <c r="D745" s="438" t="s">
        <v>1461</v>
      </c>
      <c r="E745" s="428">
        <f>IF(D745="S",SUMIFS('BG 2024'!G:G,'BG 2024'!B:B,'Clasificacion EERR'!B745),0)</f>
        <v>0</v>
      </c>
      <c r="F745" s="428">
        <f>IF(D745="S",SUMIFS('[226]BG 2023'!J:J,'[226]BG 2023'!K:K,'Clasificacion EERR'!B745),0)</f>
        <v>0</v>
      </c>
      <c r="G745" s="429">
        <f t="shared" si="12"/>
        <v>0</v>
      </c>
      <c r="H745" s="430"/>
    </row>
    <row r="746" spans="1:8" hidden="1">
      <c r="A746" s="419">
        <v>57</v>
      </c>
      <c r="B746" s="437">
        <v>710307210020701</v>
      </c>
      <c r="C746" s="402" t="s">
        <v>2936</v>
      </c>
      <c r="D746" s="438" t="s">
        <v>1465</v>
      </c>
      <c r="E746" s="428">
        <f>IF(D746="S",SUMIFS('BG 2024'!G:G,'BG 2024'!B:B,'Clasificacion EERR'!B746),0)</f>
        <v>0</v>
      </c>
      <c r="F746" s="428" t="e">
        <f>IF(D746="S",SUMIFS('[226]BG 2023'!J:J,'[226]BG 2023'!K:K,'Clasificacion EERR'!B746),0)</f>
        <v>#VALUE!</v>
      </c>
      <c r="G746" s="429" t="e">
        <f t="shared" si="12"/>
        <v>#VALUE!</v>
      </c>
      <c r="H746" s="430"/>
    </row>
    <row r="747" spans="1:8" hidden="1">
      <c r="A747" s="419">
        <v>65</v>
      </c>
      <c r="B747" s="437">
        <v>710307210020799</v>
      </c>
      <c r="C747" s="402" t="s">
        <v>2937</v>
      </c>
      <c r="D747" s="438" t="s">
        <v>1465</v>
      </c>
      <c r="E747" s="428">
        <f>IF(D747="S",SUMIFS('BG 2024'!G:G,'BG 2024'!B:B,'Clasificacion EERR'!B747),0)</f>
        <v>0</v>
      </c>
      <c r="F747" s="428" t="e">
        <f>IF(D747="S",SUMIFS('[226]BG 2023'!J:J,'[226]BG 2023'!K:K,'Clasificacion EERR'!B747),0)</f>
        <v>#VALUE!</v>
      </c>
      <c r="G747" s="429" t="e">
        <f t="shared" si="12"/>
        <v>#VALUE!</v>
      </c>
      <c r="H747" s="430"/>
    </row>
    <row r="748" spans="1:8" hidden="1">
      <c r="A748" s="419">
        <v>65</v>
      </c>
      <c r="B748" s="437">
        <v>7103072100208</v>
      </c>
      <c r="C748" s="402" t="s">
        <v>2931</v>
      </c>
      <c r="D748" s="438" t="s">
        <v>1461</v>
      </c>
      <c r="E748" s="428">
        <f>IF(D748="S",SUMIFS('BG 2024'!G:G,'BG 2024'!B:B,'Clasificacion EERR'!B748),0)</f>
        <v>0</v>
      </c>
      <c r="F748" s="428">
        <f>IF(D748="S",SUMIFS('[226]BG 2023'!J:J,'[226]BG 2023'!K:K,'Clasificacion EERR'!B748),0)</f>
        <v>0</v>
      </c>
      <c r="G748" s="429">
        <f t="shared" si="12"/>
        <v>0</v>
      </c>
      <c r="H748" s="430"/>
    </row>
    <row r="749" spans="1:8" hidden="1">
      <c r="A749" s="419">
        <v>65</v>
      </c>
      <c r="B749" s="437">
        <v>710307210020801</v>
      </c>
      <c r="C749" s="402" t="s">
        <v>2938</v>
      </c>
      <c r="D749" s="438" t="s">
        <v>1465</v>
      </c>
      <c r="E749" s="428">
        <f>IF(D749="S",SUMIFS('BG 2024'!G:G,'BG 2024'!B:B,'Clasificacion EERR'!B749),0)</f>
        <v>0</v>
      </c>
      <c r="F749" s="428" t="e">
        <f>IF(D749="S",SUMIFS('[226]BG 2023'!J:J,'[226]BG 2023'!K:K,'Clasificacion EERR'!B749),0)</f>
        <v>#VALUE!</v>
      </c>
      <c r="G749" s="429" t="e">
        <f t="shared" si="12"/>
        <v>#VALUE!</v>
      </c>
      <c r="H749" s="430"/>
    </row>
    <row r="750" spans="1:8" hidden="1">
      <c r="B750" s="437">
        <v>710307210020899</v>
      </c>
      <c r="C750" s="402" t="s">
        <v>2939</v>
      </c>
      <c r="D750" s="438" t="s">
        <v>1465</v>
      </c>
      <c r="E750" s="428">
        <f>IF(D750="S",SUMIFS('BG 2024'!G:G,'BG 2024'!B:B,'Clasificacion EERR'!B750),0)</f>
        <v>0</v>
      </c>
      <c r="F750" s="428" t="e">
        <f>IF(D750="S",SUMIFS('[226]BG 2023'!J:J,'[226]BG 2023'!K:K,'Clasificacion EERR'!B750),0)</f>
        <v>#VALUE!</v>
      </c>
      <c r="G750" s="429" t="e">
        <f t="shared" si="12"/>
        <v>#VALUE!</v>
      </c>
      <c r="H750" s="430"/>
    </row>
    <row r="751" spans="1:8" hidden="1">
      <c r="B751" s="437">
        <v>71030721003</v>
      </c>
      <c r="C751" s="402" t="s">
        <v>2940</v>
      </c>
      <c r="D751" s="438" t="s">
        <v>1461</v>
      </c>
      <c r="E751" s="428">
        <f>IF(D751="S",SUMIFS('BG 2024'!G:G,'BG 2024'!B:B,'Clasificacion EERR'!B751),0)</f>
        <v>0</v>
      </c>
      <c r="F751" s="428">
        <f>IF(D751="S",SUMIFS('[226]BG 2023'!J:J,'[226]BG 2023'!K:K,'Clasificacion EERR'!B751),0)</f>
        <v>0</v>
      </c>
      <c r="G751" s="429">
        <f t="shared" si="12"/>
        <v>0</v>
      </c>
      <c r="H751" s="430"/>
    </row>
    <row r="752" spans="1:8" hidden="1">
      <c r="A752" s="419">
        <v>65</v>
      </c>
      <c r="B752" s="437">
        <v>7103072100301</v>
      </c>
      <c r="C752" s="402" t="s">
        <v>2940</v>
      </c>
      <c r="D752" s="438" t="s">
        <v>1461</v>
      </c>
      <c r="E752" s="428">
        <f>IF(D752="S",SUMIFS('BG 2024'!G:G,'BG 2024'!B:B,'Clasificacion EERR'!B752),0)</f>
        <v>0</v>
      </c>
      <c r="F752" s="428">
        <f>IF(D752="S",SUMIFS('[226]BG 2023'!J:J,'[226]BG 2023'!K:K,'Clasificacion EERR'!B752),0)</f>
        <v>0</v>
      </c>
      <c r="G752" s="429">
        <f t="shared" si="12"/>
        <v>0</v>
      </c>
      <c r="H752" s="430"/>
    </row>
    <row r="753" spans="1:8" hidden="1">
      <c r="B753" s="437">
        <v>710307210030101</v>
      </c>
      <c r="C753" s="402" t="s">
        <v>2941</v>
      </c>
      <c r="D753" s="438" t="s">
        <v>1465</v>
      </c>
      <c r="E753" s="428">
        <f>IF(D753="S",SUMIFS('BG 2024'!G:G,'BG 2024'!B:B,'Clasificacion EERR'!B753),0)</f>
        <v>0</v>
      </c>
      <c r="F753" s="428" t="e">
        <f>IF(D753="S",SUMIFS('[226]BG 2023'!J:J,'[226]BG 2023'!K:K,'Clasificacion EERR'!B753),0)</f>
        <v>#VALUE!</v>
      </c>
      <c r="G753" s="429" t="e">
        <f t="shared" si="12"/>
        <v>#VALUE!</v>
      </c>
      <c r="H753" s="430"/>
    </row>
    <row r="754" spans="1:8" hidden="1">
      <c r="A754" s="419">
        <v>65</v>
      </c>
      <c r="B754" s="437">
        <v>710307210030199</v>
      </c>
      <c r="C754" s="402" t="s">
        <v>2942</v>
      </c>
      <c r="D754" s="438" t="s">
        <v>1465</v>
      </c>
      <c r="E754" s="428">
        <f>IF(D754="S",SUMIFS('BG 2024'!G:G,'BG 2024'!B:B,'Clasificacion EERR'!B754),0)</f>
        <v>0</v>
      </c>
      <c r="F754" s="428" t="e">
        <f>IF(D754="S",SUMIFS('[226]BG 2023'!J:J,'[226]BG 2023'!K:K,'Clasificacion EERR'!B754),0)</f>
        <v>#VALUE!</v>
      </c>
      <c r="G754" s="429" t="e">
        <f t="shared" si="12"/>
        <v>#VALUE!</v>
      </c>
      <c r="H754" s="430"/>
    </row>
    <row r="755" spans="1:8" hidden="1">
      <c r="B755" s="437">
        <v>71030723</v>
      </c>
      <c r="C755" s="402" t="s">
        <v>2943</v>
      </c>
      <c r="D755" s="438" t="s">
        <v>1461</v>
      </c>
      <c r="E755" s="428">
        <f>IF(D755="S",SUMIFS('BG 2024'!G:G,'BG 2024'!B:B,'Clasificacion EERR'!B755),0)</f>
        <v>0</v>
      </c>
      <c r="F755" s="428">
        <f>IF(D755="S",SUMIFS('[226]BG 2023'!J:J,'[226]BG 2023'!K:K,'Clasificacion EERR'!B755),0)</f>
        <v>0</v>
      </c>
      <c r="G755" s="429">
        <f t="shared" si="12"/>
        <v>0</v>
      </c>
      <c r="H755" s="430"/>
    </row>
    <row r="756" spans="1:8" hidden="1">
      <c r="A756" s="419">
        <v>61</v>
      </c>
      <c r="B756" s="437">
        <v>71030723001</v>
      </c>
      <c r="C756" s="402" t="s">
        <v>2944</v>
      </c>
      <c r="D756" s="438" t="s">
        <v>1461</v>
      </c>
      <c r="E756" s="428">
        <f>IF(D756="S",SUMIFS('BG 2024'!G:G,'BG 2024'!B:B,'Clasificacion EERR'!B756),0)</f>
        <v>0</v>
      </c>
      <c r="F756" s="428">
        <f>IF(D756="S",SUMIFS('[226]BG 2023'!J:J,'[226]BG 2023'!K:K,'Clasificacion EERR'!B756),0)</f>
        <v>0</v>
      </c>
      <c r="G756" s="429">
        <f t="shared" si="12"/>
        <v>0</v>
      </c>
      <c r="H756" s="430"/>
    </row>
    <row r="757" spans="1:8" hidden="1">
      <c r="A757" s="419">
        <v>65</v>
      </c>
      <c r="B757" s="437">
        <v>7103072300101</v>
      </c>
      <c r="C757" s="402" t="s">
        <v>2944</v>
      </c>
      <c r="D757" s="438" t="s">
        <v>1461</v>
      </c>
      <c r="E757" s="428">
        <f>IF(D757="S",SUMIFS('BG 2024'!G:G,'BG 2024'!B:B,'Clasificacion EERR'!B757),0)</f>
        <v>0</v>
      </c>
      <c r="F757" s="428">
        <f>IF(D757="S",SUMIFS('[226]BG 2023'!J:J,'[226]BG 2023'!K:K,'Clasificacion EERR'!B757),0)</f>
        <v>0</v>
      </c>
      <c r="G757" s="429">
        <f t="shared" si="12"/>
        <v>0</v>
      </c>
      <c r="H757" s="430"/>
    </row>
    <row r="758" spans="1:8" hidden="1">
      <c r="B758" s="437">
        <v>710307230010101</v>
      </c>
      <c r="C758" s="402" t="s">
        <v>2945</v>
      </c>
      <c r="D758" s="438" t="s">
        <v>1465</v>
      </c>
      <c r="E758" s="428">
        <f>IF(D758="S",SUMIFS('BG 2024'!G:G,'BG 2024'!B:B,'Clasificacion EERR'!B758),0)</f>
        <v>0</v>
      </c>
      <c r="F758" s="428" t="e">
        <f>IF(D758="S",SUMIFS('[226]BG 2023'!J:J,'[226]BG 2023'!K:K,'Clasificacion EERR'!B758),0)</f>
        <v>#VALUE!</v>
      </c>
      <c r="G758" s="429" t="e">
        <f t="shared" si="12"/>
        <v>#VALUE!</v>
      </c>
      <c r="H758" s="430"/>
    </row>
    <row r="759" spans="1:8" hidden="1">
      <c r="B759" s="437">
        <v>710307230010199</v>
      </c>
      <c r="C759" s="402" t="s">
        <v>2946</v>
      </c>
      <c r="D759" s="438" t="s">
        <v>1465</v>
      </c>
      <c r="E759" s="428">
        <f>IF(D759="S",SUMIFS('BG 2024'!G:G,'BG 2024'!B:B,'Clasificacion EERR'!B759),0)</f>
        <v>0</v>
      </c>
      <c r="F759" s="428" t="e">
        <f>IF(D759="S",SUMIFS('[226]BG 2023'!J:J,'[226]BG 2023'!K:K,'Clasificacion EERR'!B759),0)</f>
        <v>#VALUE!</v>
      </c>
      <c r="G759" s="429" t="e">
        <f t="shared" si="12"/>
        <v>#VALUE!</v>
      </c>
      <c r="H759" s="430"/>
    </row>
    <row r="760" spans="1:8" hidden="1">
      <c r="B760" s="437">
        <v>71030725</v>
      </c>
      <c r="C760" s="402" t="s">
        <v>2947</v>
      </c>
      <c r="D760" s="438" t="s">
        <v>1461</v>
      </c>
      <c r="E760" s="428">
        <f>IF(D760="S",SUMIFS('BG 2024'!G:G,'BG 2024'!B:B,'Clasificacion EERR'!B760),0)</f>
        <v>0</v>
      </c>
      <c r="F760" s="428">
        <f>IF(D760="S",SUMIFS('[226]BG 2023'!J:J,'[226]BG 2023'!K:K,'Clasificacion EERR'!B760),0)</f>
        <v>0</v>
      </c>
      <c r="G760" s="429">
        <f t="shared" si="12"/>
        <v>0</v>
      </c>
      <c r="H760" s="430"/>
    </row>
    <row r="761" spans="1:8" hidden="1">
      <c r="B761" s="437">
        <v>71030725001</v>
      </c>
      <c r="C761" s="402" t="s">
        <v>2948</v>
      </c>
      <c r="D761" s="438" t="s">
        <v>1461</v>
      </c>
      <c r="E761" s="428">
        <f>IF(D761="S",SUMIFS('BG 2024'!G:G,'BG 2024'!B:B,'Clasificacion EERR'!B761),0)</f>
        <v>0</v>
      </c>
      <c r="F761" s="428">
        <f>IF(D761="S",SUMIFS('[226]BG 2023'!J:J,'[226]BG 2023'!K:K,'Clasificacion EERR'!B761),0)</f>
        <v>0</v>
      </c>
      <c r="G761" s="429">
        <f t="shared" si="12"/>
        <v>0</v>
      </c>
      <c r="H761" s="430"/>
    </row>
    <row r="762" spans="1:8" hidden="1">
      <c r="A762" s="419">
        <v>65</v>
      </c>
      <c r="B762" s="437">
        <v>7103072500101</v>
      </c>
      <c r="C762" s="402" t="s">
        <v>2948</v>
      </c>
      <c r="D762" s="438" t="s">
        <v>1461</v>
      </c>
      <c r="E762" s="428">
        <f>IF(D762="S",SUMIFS('BG 2024'!G:G,'BG 2024'!B:B,'Clasificacion EERR'!B762),0)</f>
        <v>0</v>
      </c>
      <c r="F762" s="428">
        <f>IF(D762="S",SUMIFS('[226]BG 2023'!J:J,'[226]BG 2023'!K:K,'Clasificacion EERR'!B762),0)</f>
        <v>0</v>
      </c>
      <c r="G762" s="429">
        <f t="shared" si="12"/>
        <v>0</v>
      </c>
      <c r="H762" s="430"/>
    </row>
    <row r="763" spans="1:8" hidden="1">
      <c r="B763" s="437">
        <v>710307250010101</v>
      </c>
      <c r="C763" s="402" t="s">
        <v>2949</v>
      </c>
      <c r="D763" s="438" t="s">
        <v>1465</v>
      </c>
      <c r="E763" s="428">
        <f>IF(D763="S",SUMIFS('BG 2024'!G:G,'BG 2024'!B:B,'Clasificacion EERR'!B763),0)</f>
        <v>0</v>
      </c>
      <c r="F763" s="428" t="e">
        <f>IF(D763="S",SUMIFS('[226]BG 2023'!J:J,'[226]BG 2023'!K:K,'Clasificacion EERR'!B763),0)</f>
        <v>#VALUE!</v>
      </c>
      <c r="G763" s="429" t="e">
        <f t="shared" si="12"/>
        <v>#VALUE!</v>
      </c>
      <c r="H763" s="430"/>
    </row>
    <row r="764" spans="1:8" hidden="1">
      <c r="B764" s="437">
        <v>710307250010199</v>
      </c>
      <c r="C764" s="402" t="s">
        <v>2950</v>
      </c>
      <c r="D764" s="438" t="s">
        <v>1465</v>
      </c>
      <c r="E764" s="428">
        <f>IF(D764="S",SUMIFS('BG 2024'!G:G,'BG 2024'!B:B,'Clasificacion EERR'!B764),0)</f>
        <v>0</v>
      </c>
      <c r="F764" s="428" t="e">
        <f>IF(D764="S",SUMIFS('[226]BG 2023'!J:J,'[226]BG 2023'!K:K,'Clasificacion EERR'!B764),0)</f>
        <v>#VALUE!</v>
      </c>
      <c r="G764" s="429" t="e">
        <f t="shared" si="12"/>
        <v>#VALUE!</v>
      </c>
      <c r="H764" s="430"/>
    </row>
    <row r="765" spans="1:8" hidden="1">
      <c r="B765" s="437">
        <v>71030727</v>
      </c>
      <c r="C765" s="402" t="s">
        <v>2951</v>
      </c>
      <c r="D765" s="438" t="s">
        <v>1461</v>
      </c>
      <c r="E765" s="428">
        <f>IF(D765="S",SUMIFS('BG 2024'!G:G,'BG 2024'!B:B,'Clasificacion EERR'!B765),0)</f>
        <v>0</v>
      </c>
      <c r="F765" s="428">
        <f>IF(D765="S",SUMIFS('[226]BG 2023'!J:J,'[226]BG 2023'!K:K,'Clasificacion EERR'!B765),0)</f>
        <v>0</v>
      </c>
      <c r="G765" s="429">
        <f t="shared" si="12"/>
        <v>0</v>
      </c>
      <c r="H765" s="430"/>
    </row>
    <row r="766" spans="1:8" hidden="1">
      <c r="B766" s="437">
        <v>71030727001</v>
      </c>
      <c r="C766" s="402" t="s">
        <v>2952</v>
      </c>
      <c r="D766" s="438" t="s">
        <v>1461</v>
      </c>
      <c r="E766" s="428">
        <f>IF(D766="S",SUMIFS('BG 2024'!G:G,'BG 2024'!B:B,'Clasificacion EERR'!B766),0)</f>
        <v>0</v>
      </c>
      <c r="F766" s="428">
        <f>IF(D766="S",SUMIFS('[226]BG 2023'!J:J,'[226]BG 2023'!K:K,'Clasificacion EERR'!B766),0)</f>
        <v>0</v>
      </c>
      <c r="G766" s="429">
        <f t="shared" si="12"/>
        <v>0</v>
      </c>
      <c r="H766" s="430"/>
    </row>
    <row r="767" spans="1:8" hidden="1">
      <c r="B767" s="437">
        <v>7103072700101</v>
      </c>
      <c r="C767" s="402" t="s">
        <v>2952</v>
      </c>
      <c r="D767" s="438" t="s">
        <v>1461</v>
      </c>
      <c r="E767" s="428">
        <f>IF(D767="S",SUMIFS('BG 2024'!G:G,'BG 2024'!B:B,'Clasificacion EERR'!B767),0)</f>
        <v>0</v>
      </c>
      <c r="F767" s="428">
        <f>IF(D767="S",SUMIFS('[226]BG 2023'!J:J,'[226]BG 2023'!K:K,'Clasificacion EERR'!B767),0)</f>
        <v>0</v>
      </c>
      <c r="G767" s="429">
        <f t="shared" si="12"/>
        <v>0</v>
      </c>
      <c r="H767" s="430"/>
    </row>
    <row r="768" spans="1:8" hidden="1">
      <c r="B768" s="437">
        <v>710307270010101</v>
      </c>
      <c r="C768" s="402" t="s">
        <v>2953</v>
      </c>
      <c r="D768" s="438" t="s">
        <v>1465</v>
      </c>
      <c r="E768" s="428">
        <f>IF(D768="S",SUMIFS('BG 2024'!G:G,'BG 2024'!B:B,'Clasificacion EERR'!B768),0)</f>
        <v>0</v>
      </c>
      <c r="F768" s="428" t="e">
        <f>IF(D768="S",SUMIFS('[226]BG 2023'!J:J,'[226]BG 2023'!K:K,'Clasificacion EERR'!B768),0)</f>
        <v>#VALUE!</v>
      </c>
      <c r="G768" s="429" t="e">
        <f t="shared" si="12"/>
        <v>#VALUE!</v>
      </c>
      <c r="H768" s="430"/>
    </row>
    <row r="769" spans="1:9" hidden="1">
      <c r="A769" s="419">
        <v>65</v>
      </c>
      <c r="B769" s="437">
        <v>710307270010199</v>
      </c>
      <c r="C769" s="402" t="s">
        <v>2954</v>
      </c>
      <c r="D769" s="438" t="s">
        <v>1465</v>
      </c>
      <c r="E769" s="428">
        <f>IF(D769="S",SUMIFS('BG 2024'!G:G,'BG 2024'!B:B,'Clasificacion EERR'!B769),0)</f>
        <v>0</v>
      </c>
      <c r="F769" s="428" t="e">
        <f>IF(D769="S",SUMIFS('[226]BG 2023'!J:J,'[226]BG 2023'!K:K,'Clasificacion EERR'!B769),0)</f>
        <v>#VALUE!</v>
      </c>
      <c r="G769" s="429" t="e">
        <f t="shared" si="12"/>
        <v>#VALUE!</v>
      </c>
      <c r="H769" s="430"/>
    </row>
    <row r="770" spans="1:9" hidden="1">
      <c r="B770" s="437">
        <v>71030727002</v>
      </c>
      <c r="C770" s="402" t="s">
        <v>2955</v>
      </c>
      <c r="D770" s="438" t="s">
        <v>1461</v>
      </c>
      <c r="E770" s="428">
        <f>IF(D770="S",SUMIFS('BG 2024'!G:G,'BG 2024'!B:B,'Clasificacion EERR'!B770),0)</f>
        <v>0</v>
      </c>
      <c r="F770" s="428">
        <f>IF(D770="S",SUMIFS('[226]BG 2023'!J:J,'[226]BG 2023'!K:K,'Clasificacion EERR'!B770),0)</f>
        <v>0</v>
      </c>
      <c r="G770" s="429">
        <f t="shared" si="12"/>
        <v>0</v>
      </c>
      <c r="H770" s="430"/>
    </row>
    <row r="771" spans="1:9" hidden="1">
      <c r="B771" s="437">
        <v>7103072700201</v>
      </c>
      <c r="C771" s="402" t="s">
        <v>2955</v>
      </c>
      <c r="D771" s="438" t="s">
        <v>1461</v>
      </c>
      <c r="E771" s="428">
        <f>IF(D771="S",SUMIFS('BG 2024'!G:G,'BG 2024'!B:B,'Clasificacion EERR'!B771),0)</f>
        <v>0</v>
      </c>
      <c r="F771" s="428">
        <f>IF(D771="S",SUMIFS('[226]BG 2023'!J:J,'[226]BG 2023'!K:K,'Clasificacion EERR'!B771),0)</f>
        <v>0</v>
      </c>
      <c r="G771" s="429">
        <f t="shared" si="12"/>
        <v>0</v>
      </c>
      <c r="H771" s="430"/>
    </row>
    <row r="772" spans="1:9" hidden="1">
      <c r="A772" s="419">
        <v>65</v>
      </c>
      <c r="B772" s="437">
        <v>710307270020101</v>
      </c>
      <c r="C772" s="402" t="s">
        <v>2956</v>
      </c>
      <c r="D772" s="438" t="s">
        <v>1465</v>
      </c>
      <c r="E772" s="428">
        <f>IF(D772="S",SUMIFS('BG 2024'!G:G,'BG 2024'!B:B,'Clasificacion EERR'!B772),0)</f>
        <v>0</v>
      </c>
      <c r="F772" s="428" t="e">
        <f>IF(D772="S",SUMIFS('[226]BG 2023'!J:J,'[226]BG 2023'!K:K,'Clasificacion EERR'!B772),0)</f>
        <v>#VALUE!</v>
      </c>
      <c r="G772" s="429" t="e">
        <f t="shared" si="12"/>
        <v>#VALUE!</v>
      </c>
      <c r="H772" s="430"/>
    </row>
    <row r="773" spans="1:9" hidden="1">
      <c r="A773" s="419">
        <v>65</v>
      </c>
      <c r="B773" s="437">
        <v>710307270020199</v>
      </c>
      <c r="C773" s="402" t="s">
        <v>2957</v>
      </c>
      <c r="D773" s="438" t="s">
        <v>1465</v>
      </c>
      <c r="E773" s="428">
        <f>IF(D773="S",SUMIFS('BG 2024'!G:G,'BG 2024'!B:B,'Clasificacion EERR'!B773),0)</f>
        <v>0</v>
      </c>
      <c r="F773" s="428" t="e">
        <f>IF(D773="S",SUMIFS('[226]BG 2023'!J:J,'[226]BG 2023'!K:K,'Clasificacion EERR'!B773),0)</f>
        <v>#VALUE!</v>
      </c>
      <c r="G773" s="429" t="e">
        <f t="shared" si="12"/>
        <v>#VALUE!</v>
      </c>
      <c r="H773" s="430"/>
    </row>
    <row r="774" spans="1:9" hidden="1">
      <c r="B774" s="437">
        <v>71030729</v>
      </c>
      <c r="C774" s="402" t="s">
        <v>2958</v>
      </c>
      <c r="D774" s="438" t="s">
        <v>1461</v>
      </c>
      <c r="E774" s="428">
        <f>IF(D774="S",SUMIFS('BG 2024'!G:G,'BG 2024'!B:B,'Clasificacion EERR'!B774),0)</f>
        <v>0</v>
      </c>
      <c r="F774" s="428">
        <f>IF(D774="S",SUMIFS('[226]BG 2023'!J:J,'[226]BG 2023'!K:K,'Clasificacion EERR'!B774),0)</f>
        <v>0</v>
      </c>
      <c r="G774" s="429">
        <f t="shared" si="12"/>
        <v>0</v>
      </c>
      <c r="H774" s="430"/>
    </row>
    <row r="775" spans="1:9" hidden="1">
      <c r="A775" s="419">
        <v>65</v>
      </c>
      <c r="B775" s="437">
        <v>71030729001</v>
      </c>
      <c r="C775" s="402" t="s">
        <v>2959</v>
      </c>
      <c r="D775" s="438" t="s">
        <v>1461</v>
      </c>
      <c r="E775" s="428">
        <f>IF(D775="S",SUMIFS('BG 2024'!G:G,'BG 2024'!B:B,'Clasificacion EERR'!B775),0)</f>
        <v>0</v>
      </c>
      <c r="F775" s="428">
        <f>IF(D775="S",SUMIFS('[226]BG 2023'!J:J,'[226]BG 2023'!K:K,'Clasificacion EERR'!B775),0)</f>
        <v>0</v>
      </c>
      <c r="G775" s="429">
        <f t="shared" si="12"/>
        <v>0</v>
      </c>
      <c r="H775" s="430"/>
    </row>
    <row r="776" spans="1:9" hidden="1">
      <c r="A776" s="419">
        <v>65</v>
      </c>
      <c r="B776" s="437">
        <v>7103072900101</v>
      </c>
      <c r="C776" s="402" t="s">
        <v>2959</v>
      </c>
      <c r="D776" s="438" t="s">
        <v>1461</v>
      </c>
      <c r="E776" s="428">
        <f>IF(D776="S",SUMIFS('BG 2024'!G:G,'BG 2024'!B:B,'Clasificacion EERR'!B776),0)</f>
        <v>0</v>
      </c>
      <c r="F776" s="428">
        <f>IF(D776="S",SUMIFS('[226]BG 2023'!J:J,'[226]BG 2023'!K:K,'Clasificacion EERR'!B776),0)</f>
        <v>0</v>
      </c>
      <c r="G776" s="429">
        <f t="shared" si="12"/>
        <v>0</v>
      </c>
      <c r="H776" s="430"/>
    </row>
    <row r="777" spans="1:9" hidden="1">
      <c r="A777" s="419">
        <v>65</v>
      </c>
      <c r="B777" s="437">
        <v>710307290010101</v>
      </c>
      <c r="C777" s="402" t="s">
        <v>2960</v>
      </c>
      <c r="D777" s="438" t="s">
        <v>1465</v>
      </c>
      <c r="E777" s="428">
        <f>IF(D777="S",SUMIFS('BG 2024'!G:G,'BG 2024'!B:B,'Clasificacion EERR'!B777),0)</f>
        <v>0</v>
      </c>
      <c r="F777" s="428" t="e">
        <f>IF(D777="S",SUMIFS('[226]BG 2023'!J:J,'[226]BG 2023'!K:K,'Clasificacion EERR'!B777),0)</f>
        <v>#VALUE!</v>
      </c>
      <c r="G777" s="429" t="e">
        <f t="shared" si="12"/>
        <v>#VALUE!</v>
      </c>
      <c r="H777" s="430"/>
    </row>
    <row r="778" spans="1:9" hidden="1">
      <c r="B778" s="437">
        <v>710307290010199</v>
      </c>
      <c r="C778" s="402" t="s">
        <v>2961</v>
      </c>
      <c r="D778" s="438" t="s">
        <v>1465</v>
      </c>
      <c r="E778" s="428">
        <f>IF(D778="S",SUMIFS('BG 2024'!G:G,'BG 2024'!B:B,'Clasificacion EERR'!B778),0)</f>
        <v>0</v>
      </c>
      <c r="F778" s="428" t="e">
        <f>IF(D778="S",SUMIFS('[226]BG 2023'!J:J,'[226]BG 2023'!K:K,'Clasificacion EERR'!B778),0)</f>
        <v>#VALUE!</v>
      </c>
      <c r="G778" s="429" t="e">
        <f t="shared" si="12"/>
        <v>#VALUE!</v>
      </c>
      <c r="H778" s="430"/>
    </row>
    <row r="779" spans="1:9" hidden="1">
      <c r="B779" s="437">
        <v>71030729002</v>
      </c>
      <c r="C779" s="402" t="s">
        <v>2962</v>
      </c>
      <c r="D779" s="438" t="s">
        <v>1461</v>
      </c>
      <c r="E779" s="428">
        <f>IF(D779="S",SUMIFS('BG 2024'!G:G,'BG 2024'!B:B,'Clasificacion EERR'!B779),0)</f>
        <v>0</v>
      </c>
      <c r="F779" s="428">
        <f>IF(D779="S",SUMIFS('[226]BG 2023'!J:J,'[226]BG 2023'!K:K,'Clasificacion EERR'!B779),0)</f>
        <v>0</v>
      </c>
      <c r="G779" s="429">
        <f t="shared" si="12"/>
        <v>0</v>
      </c>
      <c r="H779" s="430"/>
    </row>
    <row r="780" spans="1:9" s="440" customFormat="1" hidden="1">
      <c r="A780" s="419"/>
      <c r="B780" s="437">
        <v>7103072900201</v>
      </c>
      <c r="C780" s="402" t="s">
        <v>2962</v>
      </c>
      <c r="D780" s="438" t="s">
        <v>1461</v>
      </c>
      <c r="E780" s="428">
        <f>IF(D780="S",SUMIFS('BG 2024'!G:G,'BG 2024'!B:B,'Clasificacion EERR'!B780),0)</f>
        <v>0</v>
      </c>
      <c r="F780" s="428">
        <f>IF(D780="S",SUMIFS('[226]BG 2023'!J:J,'[226]BG 2023'!K:K,'Clasificacion EERR'!B780),0)</f>
        <v>0</v>
      </c>
      <c r="G780" s="429">
        <f t="shared" si="12"/>
        <v>0</v>
      </c>
      <c r="H780" s="439"/>
    </row>
    <row r="781" spans="1:9" s="440" customFormat="1" hidden="1">
      <c r="A781" s="419">
        <v>65</v>
      </c>
      <c r="B781" s="437">
        <v>710307290020101</v>
      </c>
      <c r="C781" s="402" t="s">
        <v>2963</v>
      </c>
      <c r="D781" s="438" t="s">
        <v>1465</v>
      </c>
      <c r="E781" s="428">
        <f>IF(D781="S",SUMIFS('BG 2024'!G:G,'BG 2024'!B:B,'Clasificacion EERR'!B781),0)</f>
        <v>0</v>
      </c>
      <c r="F781" s="428" t="e">
        <f>IF(D781="S",SUMIFS('[226]BG 2023'!J:J,'[226]BG 2023'!K:K,'Clasificacion EERR'!B781),0)</f>
        <v>#VALUE!</v>
      </c>
      <c r="G781" s="429" t="e">
        <f t="shared" si="12"/>
        <v>#VALUE!</v>
      </c>
      <c r="H781" s="439"/>
      <c r="I781" s="392"/>
    </row>
    <row r="782" spans="1:9" hidden="1">
      <c r="A782" s="419">
        <v>65</v>
      </c>
      <c r="B782" s="437">
        <v>710307290020199</v>
      </c>
      <c r="C782" s="402" t="s">
        <v>2964</v>
      </c>
      <c r="D782" s="438" t="s">
        <v>1465</v>
      </c>
      <c r="E782" s="428">
        <f>IF(D782="S",SUMIFS('BG 2024'!G:G,'BG 2024'!B:B,'Clasificacion EERR'!B782),0)</f>
        <v>0</v>
      </c>
      <c r="F782" s="428" t="e">
        <f>IF(D782="S",SUMIFS('[226]BG 2023'!J:J,'[226]BG 2023'!K:K,'Clasificacion EERR'!B782),0)</f>
        <v>#VALUE!</v>
      </c>
      <c r="G782" s="429" t="e">
        <f t="shared" si="12"/>
        <v>#VALUE!</v>
      </c>
      <c r="H782" s="430"/>
    </row>
    <row r="783" spans="1:9" hidden="1">
      <c r="B783" s="437">
        <v>71040</v>
      </c>
      <c r="C783" s="402" t="s">
        <v>1327</v>
      </c>
      <c r="D783" s="438" t="s">
        <v>1461</v>
      </c>
      <c r="E783" s="428">
        <f>IF(D783="S",SUMIFS('BG 2024'!G:G,'BG 2024'!B:B,'Clasificacion EERR'!B783),0)</f>
        <v>0</v>
      </c>
      <c r="F783" s="428">
        <f>IF(D783="S",SUMIFS('[226]BG 2023'!J:J,'[226]BG 2023'!K:K,'Clasificacion EERR'!B783),0)</f>
        <v>0</v>
      </c>
      <c r="G783" s="429">
        <f t="shared" si="12"/>
        <v>0</v>
      </c>
      <c r="H783" s="430"/>
    </row>
    <row r="784" spans="1:9" hidden="1">
      <c r="A784" s="419">
        <v>65</v>
      </c>
      <c r="B784" s="437">
        <v>71040731</v>
      </c>
      <c r="C784" s="402" t="s">
        <v>1328</v>
      </c>
      <c r="D784" s="438" t="s">
        <v>1461</v>
      </c>
      <c r="E784" s="428">
        <f>IF(D784="S",SUMIFS('BG 2024'!G:G,'BG 2024'!B:B,'Clasificacion EERR'!B784),0)</f>
        <v>0</v>
      </c>
      <c r="F784" s="428">
        <f>IF(D784="S",SUMIFS('[226]BG 2023'!J:J,'[226]BG 2023'!K:K,'Clasificacion EERR'!B784),0)</f>
        <v>0</v>
      </c>
      <c r="G784" s="429">
        <f t="shared" si="12"/>
        <v>0</v>
      </c>
      <c r="H784" s="430"/>
    </row>
    <row r="785" spans="1:9" hidden="1">
      <c r="A785" s="419">
        <v>65</v>
      </c>
      <c r="B785" s="437">
        <v>71040731001</v>
      </c>
      <c r="C785" s="402" t="s">
        <v>28</v>
      </c>
      <c r="D785" s="438" t="s">
        <v>1461</v>
      </c>
      <c r="E785" s="428">
        <f>IF(D785="S",SUMIFS('BG 2024'!G:G,'BG 2024'!B:B,'Clasificacion EERR'!B785),0)</f>
        <v>0</v>
      </c>
      <c r="F785" s="428">
        <f>IF(D785="S",SUMIFS('[226]BG 2023'!J:J,'[226]BG 2023'!K:K,'Clasificacion EERR'!B785),0)</f>
        <v>0</v>
      </c>
      <c r="G785" s="429">
        <f t="shared" si="12"/>
        <v>0</v>
      </c>
      <c r="H785" s="430"/>
    </row>
    <row r="786" spans="1:9" hidden="1">
      <c r="A786" s="419">
        <v>65</v>
      </c>
      <c r="B786" s="437">
        <v>7104073100101</v>
      </c>
      <c r="C786" s="402" t="s">
        <v>28</v>
      </c>
      <c r="D786" s="438" t="s">
        <v>1461</v>
      </c>
      <c r="E786" s="428">
        <f>IF(D786="S",SUMIFS('BG 2024'!G:G,'BG 2024'!B:B,'Clasificacion EERR'!B786),0)</f>
        <v>0</v>
      </c>
      <c r="F786" s="428">
        <f>IF(D786="S",SUMIFS('[226]BG 2023'!J:J,'[226]BG 2023'!K:K,'Clasificacion EERR'!B786),0)</f>
        <v>0</v>
      </c>
      <c r="G786" s="429">
        <f t="shared" si="12"/>
        <v>0</v>
      </c>
      <c r="H786" s="430"/>
    </row>
    <row r="787" spans="1:9" hidden="1">
      <c r="A787" s="419">
        <v>65</v>
      </c>
      <c r="B787" s="437">
        <v>710407310010101</v>
      </c>
      <c r="C787" s="402" t="s">
        <v>2965</v>
      </c>
      <c r="D787" s="438" t="s">
        <v>1465</v>
      </c>
      <c r="E787" s="428">
        <f>IF(D787="S",SUMIFS('BG 2024'!G:G,'BG 2024'!B:B,'Clasificacion EERR'!B787),0)</f>
        <v>0</v>
      </c>
      <c r="F787" s="428" t="e">
        <f>IF(D787="S",SUMIFS('[226]BG 2023'!J:J,'[226]BG 2023'!K:K,'Clasificacion EERR'!B787),0)</f>
        <v>#VALUE!</v>
      </c>
      <c r="G787" s="429" t="e">
        <f t="shared" si="12"/>
        <v>#VALUE!</v>
      </c>
      <c r="H787" s="430"/>
    </row>
    <row r="788" spans="1:9">
      <c r="B788" s="437">
        <v>710407310010199</v>
      </c>
      <c r="C788" s="402" t="s">
        <v>1329</v>
      </c>
      <c r="D788" s="438" t="s">
        <v>1465</v>
      </c>
      <c r="E788" s="428">
        <f>IF(D788="S",SUMIFS('BG 2024'!G:G,'BG 2024'!B:B,'Clasificacion EERR'!B788),0)</f>
        <v>32545456</v>
      </c>
      <c r="F788" s="428" t="e">
        <f>IF(D788="S",SUMIFS('[226]BG 2023'!J:J,'[226]BG 2023'!K:K,'Clasificacion EERR'!B788),0)</f>
        <v>#VALUE!</v>
      </c>
      <c r="G788" s="429" t="e">
        <f t="shared" si="12"/>
        <v>#VALUE!</v>
      </c>
      <c r="H788" s="463" t="s">
        <v>28</v>
      </c>
    </row>
    <row r="789" spans="1:9" hidden="1">
      <c r="A789" s="419">
        <v>65</v>
      </c>
      <c r="B789" s="437">
        <v>71040731002</v>
      </c>
      <c r="C789" s="402" t="s">
        <v>2966</v>
      </c>
      <c r="D789" s="438" t="s">
        <v>1461</v>
      </c>
      <c r="E789" s="428">
        <f>IF(D789="S",SUMIFS('BG 2024'!G:G,'BG 2024'!B:B,'Clasificacion EERR'!B789),0)</f>
        <v>0</v>
      </c>
      <c r="F789" s="428">
        <f>IF(D789="S",SUMIFS('[226]BG 2023'!J:J,'[226]BG 2023'!K:K,'Clasificacion EERR'!B789),0)</f>
        <v>0</v>
      </c>
      <c r="G789" s="429">
        <f t="shared" si="12"/>
        <v>0</v>
      </c>
      <c r="H789" s="430"/>
    </row>
    <row r="790" spans="1:9" hidden="1">
      <c r="B790" s="437">
        <v>7104073100201</v>
      </c>
      <c r="C790" s="402" t="s">
        <v>2966</v>
      </c>
      <c r="D790" s="438" t="s">
        <v>1461</v>
      </c>
      <c r="E790" s="428">
        <f>IF(D790="S",SUMIFS('BG 2024'!G:G,'BG 2024'!B:B,'Clasificacion EERR'!B790),0)</f>
        <v>0</v>
      </c>
      <c r="F790" s="428">
        <f>IF(D790="S",SUMIFS('[226]BG 2023'!J:J,'[226]BG 2023'!K:K,'Clasificacion EERR'!B790),0)</f>
        <v>0</v>
      </c>
      <c r="G790" s="429">
        <f t="shared" si="12"/>
        <v>0</v>
      </c>
      <c r="H790" s="430"/>
    </row>
    <row r="791" spans="1:9" hidden="1">
      <c r="A791" s="419">
        <v>65</v>
      </c>
      <c r="B791" s="437">
        <v>710407310020101</v>
      </c>
      <c r="C791" s="402" t="s">
        <v>2967</v>
      </c>
      <c r="D791" s="438" t="s">
        <v>1465</v>
      </c>
      <c r="E791" s="428">
        <f>IF(D791="S",SUMIFS('BG 2024'!G:G,'BG 2024'!B:B,'Clasificacion EERR'!B791),0)</f>
        <v>0</v>
      </c>
      <c r="F791" s="428" t="e">
        <f>IF(D791="S",SUMIFS('[226]BG 2023'!J:J,'[226]BG 2023'!K:K,'Clasificacion EERR'!B791),0)</f>
        <v>#VALUE!</v>
      </c>
      <c r="G791" s="429" t="e">
        <f t="shared" si="12"/>
        <v>#VALUE!</v>
      </c>
      <c r="H791" s="430"/>
    </row>
    <row r="792" spans="1:9" hidden="1">
      <c r="A792" s="419">
        <v>65</v>
      </c>
      <c r="B792" s="437">
        <v>710407310020199</v>
      </c>
      <c r="C792" s="402" t="s">
        <v>2968</v>
      </c>
      <c r="D792" s="438" t="s">
        <v>1465</v>
      </c>
      <c r="E792" s="428">
        <f>IF(D792="S",SUMIFS('BG 2024'!G:G,'BG 2024'!B:B,'Clasificacion EERR'!B792),0)</f>
        <v>0</v>
      </c>
      <c r="F792" s="428" t="e">
        <f>IF(D792="S",SUMIFS('[226]BG 2023'!J:J,'[226]BG 2023'!K:K,'Clasificacion EERR'!B792),0)</f>
        <v>#VALUE!</v>
      </c>
      <c r="G792" s="429" t="e">
        <f t="shared" si="12"/>
        <v>#VALUE!</v>
      </c>
      <c r="H792" s="430"/>
    </row>
    <row r="793" spans="1:9" hidden="1">
      <c r="A793" s="419">
        <v>65</v>
      </c>
      <c r="B793" s="437">
        <v>71040731003</v>
      </c>
      <c r="C793" s="402" t="s">
        <v>29</v>
      </c>
      <c r="D793" s="438" t="s">
        <v>1461</v>
      </c>
      <c r="E793" s="428">
        <f>IF(D793="S",SUMIFS('BG 2024'!G:G,'BG 2024'!B:B,'Clasificacion EERR'!B793),0)</f>
        <v>0</v>
      </c>
      <c r="F793" s="428">
        <f>IF(D793="S",SUMIFS('[226]BG 2023'!J:J,'[226]BG 2023'!K:K,'Clasificacion EERR'!B793),0)</f>
        <v>0</v>
      </c>
      <c r="G793" s="429">
        <f t="shared" si="12"/>
        <v>0</v>
      </c>
      <c r="H793" s="430"/>
    </row>
    <row r="794" spans="1:9" hidden="1">
      <c r="B794" s="437">
        <v>7104073100301</v>
      </c>
      <c r="C794" s="402" t="s">
        <v>1330</v>
      </c>
      <c r="D794" s="438" t="s">
        <v>1461</v>
      </c>
      <c r="E794" s="428">
        <f>IF(D794="S",SUMIFS('BG 2024'!G:G,'BG 2024'!B:B,'Clasificacion EERR'!B794),0)</f>
        <v>0</v>
      </c>
      <c r="F794" s="428">
        <f>IF(D794="S",SUMIFS('[226]BG 2023'!J:J,'[226]BG 2023'!K:K,'Clasificacion EERR'!B794),0)</f>
        <v>0</v>
      </c>
      <c r="G794" s="429">
        <f t="shared" si="12"/>
        <v>0</v>
      </c>
      <c r="H794" s="430"/>
    </row>
    <row r="795" spans="1:9" hidden="1">
      <c r="A795" s="419">
        <v>65</v>
      </c>
      <c r="B795" s="437">
        <v>710407310030101</v>
      </c>
      <c r="C795" s="402" t="s">
        <v>2969</v>
      </c>
      <c r="D795" s="438" t="s">
        <v>1465</v>
      </c>
      <c r="E795" s="428">
        <f>IF(D795="S",SUMIFS('BG 2024'!G:G,'BG 2024'!B:B,'Clasificacion EERR'!B795),0)</f>
        <v>0</v>
      </c>
      <c r="F795" s="428" t="e">
        <f>IF(D795="S",SUMIFS('[226]BG 2023'!J:J,'[226]BG 2023'!K:K,'Clasificacion EERR'!B795),0)</f>
        <v>#VALUE!</v>
      </c>
      <c r="G795" s="429" t="e">
        <f t="shared" si="12"/>
        <v>#VALUE!</v>
      </c>
      <c r="H795" s="430"/>
    </row>
    <row r="796" spans="1:9" s="440" customFormat="1">
      <c r="A796" s="419"/>
      <c r="B796" s="437">
        <v>710407310030199</v>
      </c>
      <c r="C796" s="402" t="s">
        <v>1331</v>
      </c>
      <c r="D796" s="438" t="s">
        <v>1465</v>
      </c>
      <c r="E796" s="428">
        <f>IF(D796="S",SUMIFS('BG 2024'!G:G,'BG 2024'!B:B,'Clasificacion EERR'!B796),0)</f>
        <v>39648864</v>
      </c>
      <c r="F796" s="428" t="e">
        <f>IF(D796="S",SUMIFS('[226]BG 2023'!J:J,'[226]BG 2023'!K:K,'Clasificacion EERR'!B796),0)</f>
        <v>#VALUE!</v>
      </c>
      <c r="G796" s="429" t="e">
        <f t="shared" si="12"/>
        <v>#VALUE!</v>
      </c>
      <c r="H796" s="539" t="s">
        <v>29</v>
      </c>
      <c r="I796" s="392" t="s">
        <v>1330</v>
      </c>
    </row>
    <row r="797" spans="1:9" s="440" customFormat="1" hidden="1">
      <c r="A797" s="419">
        <v>65</v>
      </c>
      <c r="B797" s="437">
        <v>71040731004</v>
      </c>
      <c r="C797" s="402" t="s">
        <v>1332</v>
      </c>
      <c r="D797" s="438" t="s">
        <v>1461</v>
      </c>
      <c r="E797" s="428">
        <f>IF(D797="S",SUMIFS('BG 2024'!G:G,'BG 2024'!B:B,'Clasificacion EERR'!B797),0)</f>
        <v>0</v>
      </c>
      <c r="F797" s="428">
        <f>IF(D797="S",SUMIFS('[226]BG 2023'!J:J,'[226]BG 2023'!K:K,'Clasificacion EERR'!B797),0)</f>
        <v>0</v>
      </c>
      <c r="G797" s="429">
        <f t="shared" si="12"/>
        <v>0</v>
      </c>
      <c r="H797" s="439"/>
      <c r="I797" s="392"/>
    </row>
    <row r="798" spans="1:9" s="440" customFormat="1" hidden="1">
      <c r="A798" s="419">
        <v>65</v>
      </c>
      <c r="B798" s="437">
        <v>7104073100401</v>
      </c>
      <c r="C798" s="402" t="s">
        <v>1332</v>
      </c>
      <c r="D798" s="438" t="s">
        <v>1461</v>
      </c>
      <c r="E798" s="428">
        <f>IF(D798="S",SUMIFS('BG 2024'!G:G,'BG 2024'!B:B,'Clasificacion EERR'!B798),0)</f>
        <v>0</v>
      </c>
      <c r="F798" s="428">
        <f>IF(D798="S",SUMIFS('[226]BG 2023'!J:J,'[226]BG 2023'!K:K,'Clasificacion EERR'!B798),0)</f>
        <v>0</v>
      </c>
      <c r="G798" s="429">
        <f t="shared" si="12"/>
        <v>0</v>
      </c>
      <c r="H798" s="439"/>
      <c r="I798" s="392"/>
    </row>
    <row r="799" spans="1:9" s="440" customFormat="1" hidden="1">
      <c r="A799" s="419">
        <v>65</v>
      </c>
      <c r="B799" s="437">
        <v>710407310040101</v>
      </c>
      <c r="C799" s="402" t="s">
        <v>2970</v>
      </c>
      <c r="D799" s="438" t="s">
        <v>1465</v>
      </c>
      <c r="E799" s="428">
        <f>IF(D799="S",SUMIFS('BG 2024'!G:G,'BG 2024'!B:B,'Clasificacion EERR'!B799),0)</f>
        <v>0</v>
      </c>
      <c r="F799" s="428" t="e">
        <f>IF(D799="S",SUMIFS('[226]BG 2023'!J:J,'[226]BG 2023'!K:K,'Clasificacion EERR'!B799),0)</f>
        <v>#VALUE!</v>
      </c>
      <c r="G799" s="429" t="e">
        <f t="shared" si="12"/>
        <v>#VALUE!</v>
      </c>
      <c r="H799" s="439"/>
      <c r="I799" s="392"/>
    </row>
    <row r="800" spans="1:9" s="440" customFormat="1">
      <c r="A800" s="419"/>
      <c r="B800" s="437">
        <v>710407310040199</v>
      </c>
      <c r="C800" s="402" t="s">
        <v>1333</v>
      </c>
      <c r="D800" s="438" t="s">
        <v>1465</v>
      </c>
      <c r="E800" s="428">
        <f>IF(D800="S",SUMIFS('BG 2024'!G:G,'BG 2024'!B:B,'Clasificacion EERR'!B800),0)</f>
        <v>100948194</v>
      </c>
      <c r="F800" s="428" t="e">
        <f>IF(D800="S",SUMIFS('[226]BG 2023'!J:J,'[226]BG 2023'!K:K,'Clasificacion EERR'!B800),0)</f>
        <v>#VALUE!</v>
      </c>
      <c r="G800" s="429" t="e">
        <f t="shared" si="12"/>
        <v>#VALUE!</v>
      </c>
      <c r="H800" s="539" t="s">
        <v>29</v>
      </c>
      <c r="I800" s="392" t="s">
        <v>417</v>
      </c>
    </row>
    <row r="801" spans="1:8" s="440" customFormat="1" hidden="1">
      <c r="A801" s="419"/>
      <c r="B801" s="437">
        <v>71040733</v>
      </c>
      <c r="C801" s="402" t="s">
        <v>1334</v>
      </c>
      <c r="D801" s="438" t="s">
        <v>1461</v>
      </c>
      <c r="E801" s="428">
        <f>IF(D801="S",SUMIFS('BG 2024'!G:G,'BG 2024'!B:B,'Clasificacion EERR'!B801),0)</f>
        <v>0</v>
      </c>
      <c r="F801" s="428">
        <f>IF(D801="S",SUMIFS('[226]BG 2023'!J:J,'[226]BG 2023'!K:K,'Clasificacion EERR'!B801),0)</f>
        <v>0</v>
      </c>
      <c r="G801" s="429">
        <f t="shared" si="12"/>
        <v>0</v>
      </c>
      <c r="H801" s="439"/>
    </row>
    <row r="802" spans="1:8" s="440" customFormat="1" hidden="1">
      <c r="A802" s="419"/>
      <c r="B802" s="437">
        <v>71040733001</v>
      </c>
      <c r="C802" s="402" t="s">
        <v>425</v>
      </c>
      <c r="D802" s="438" t="s">
        <v>1461</v>
      </c>
      <c r="E802" s="428">
        <f>IF(D802="S",SUMIFS('BG 2024'!G:G,'BG 2024'!B:B,'Clasificacion EERR'!B802),0)</f>
        <v>0</v>
      </c>
      <c r="F802" s="428">
        <f>IF(D802="S",SUMIFS('[226]BG 2023'!J:J,'[226]BG 2023'!K:K,'Clasificacion EERR'!B802),0)</f>
        <v>0</v>
      </c>
      <c r="G802" s="429">
        <f t="shared" si="12"/>
        <v>0</v>
      </c>
      <c r="H802" s="439"/>
    </row>
    <row r="803" spans="1:8" s="440" customFormat="1" hidden="1">
      <c r="A803" s="419"/>
      <c r="B803" s="437">
        <v>7104073300101</v>
      </c>
      <c r="C803" s="402" t="s">
        <v>2971</v>
      </c>
      <c r="D803" s="438" t="s">
        <v>1461</v>
      </c>
      <c r="E803" s="428">
        <f>IF(D803="S",SUMIFS('BG 2024'!G:G,'BG 2024'!B:B,'Clasificacion EERR'!B803),0)</f>
        <v>0</v>
      </c>
      <c r="F803" s="428">
        <f>IF(D803="S",SUMIFS('[226]BG 2023'!J:J,'[226]BG 2023'!K:K,'Clasificacion EERR'!B803),0)</f>
        <v>0</v>
      </c>
      <c r="G803" s="429">
        <f t="shared" si="12"/>
        <v>0</v>
      </c>
      <c r="H803" s="439"/>
    </row>
    <row r="804" spans="1:8" s="440" customFormat="1" hidden="1">
      <c r="A804" s="419"/>
      <c r="B804" s="437">
        <v>710407330010101</v>
      </c>
      <c r="C804" s="402" t="s">
        <v>2972</v>
      </c>
      <c r="D804" s="438" t="s">
        <v>1465</v>
      </c>
      <c r="E804" s="428">
        <f>IF(D804="S",SUMIFS('BG 2024'!G:G,'BG 2024'!B:B,'Clasificacion EERR'!B804),0)</f>
        <v>0</v>
      </c>
      <c r="F804" s="428" t="e">
        <f>IF(D804="S",SUMIFS('[226]BG 2023'!J:J,'[226]BG 2023'!K:K,'Clasificacion EERR'!B804),0)</f>
        <v>#VALUE!</v>
      </c>
      <c r="G804" s="429" t="e">
        <f t="shared" si="12"/>
        <v>#VALUE!</v>
      </c>
      <c r="H804" s="439"/>
    </row>
    <row r="805" spans="1:8" s="440" customFormat="1" hidden="1">
      <c r="A805" s="419"/>
      <c r="B805" s="437">
        <v>710407330010199</v>
      </c>
      <c r="C805" s="402" t="s">
        <v>2973</v>
      </c>
      <c r="D805" s="438" t="s">
        <v>1465</v>
      </c>
      <c r="E805" s="428">
        <f>IF(D805="S",SUMIFS('BG 2024'!G:G,'BG 2024'!B:B,'Clasificacion EERR'!B805),0)</f>
        <v>0</v>
      </c>
      <c r="F805" s="428" t="e">
        <f>IF(D805="S",SUMIFS('[226]BG 2023'!J:J,'[226]BG 2023'!K:K,'Clasificacion EERR'!B805),0)</f>
        <v>#VALUE!</v>
      </c>
      <c r="G805" s="429" t="e">
        <f t="shared" si="12"/>
        <v>#VALUE!</v>
      </c>
      <c r="H805" s="439"/>
    </row>
    <row r="806" spans="1:8" hidden="1">
      <c r="B806" s="437">
        <v>7104073300102</v>
      </c>
      <c r="C806" s="410" t="s">
        <v>2974</v>
      </c>
      <c r="D806" s="438" t="s">
        <v>1461</v>
      </c>
      <c r="E806" s="428">
        <f>IF(D806="S",SUMIFS('BG 2024'!G:G,'BG 2024'!B:B,'Clasificacion EERR'!B806),0)</f>
        <v>0</v>
      </c>
      <c r="F806" s="428">
        <f>IF(D806="S",SUMIFS('[226]BG 2023'!J:J,'[226]BG 2023'!K:K,'Clasificacion EERR'!B806),0)</f>
        <v>0</v>
      </c>
      <c r="G806" s="429">
        <f t="shared" si="12"/>
        <v>0</v>
      </c>
      <c r="H806" s="430"/>
    </row>
    <row r="807" spans="1:8" hidden="1">
      <c r="B807" s="437">
        <v>710407330010201</v>
      </c>
      <c r="C807" s="402" t="s">
        <v>2975</v>
      </c>
      <c r="D807" s="438" t="s">
        <v>1465</v>
      </c>
      <c r="E807" s="428">
        <f>IF(D807="S",SUMIFS('BG 2024'!G:G,'BG 2024'!B:B,'Clasificacion EERR'!B807),0)</f>
        <v>0</v>
      </c>
      <c r="F807" s="428" t="e">
        <f>IF(D807="S",SUMIFS('[226]BG 2023'!J:J,'[226]BG 2023'!K:K,'Clasificacion EERR'!B807),0)</f>
        <v>#VALUE!</v>
      </c>
      <c r="G807" s="429" t="e">
        <f t="shared" si="12"/>
        <v>#VALUE!</v>
      </c>
      <c r="H807" s="430"/>
    </row>
    <row r="808" spans="1:8" hidden="1">
      <c r="B808" s="437">
        <v>710407330010299</v>
      </c>
      <c r="C808" s="402" t="s">
        <v>2976</v>
      </c>
      <c r="D808" s="438" t="s">
        <v>1465</v>
      </c>
      <c r="E808" s="428">
        <f>IF(D808="S",SUMIFS('BG 2024'!G:G,'BG 2024'!B:B,'Clasificacion EERR'!B808),0)</f>
        <v>0</v>
      </c>
      <c r="F808" s="428" t="e">
        <f>IF(D808="S",SUMIFS('[226]BG 2023'!J:J,'[226]BG 2023'!K:K,'Clasificacion EERR'!B808),0)</f>
        <v>#VALUE!</v>
      </c>
      <c r="G808" s="429" t="e">
        <f t="shared" si="12"/>
        <v>#VALUE!</v>
      </c>
      <c r="H808" s="430"/>
    </row>
    <row r="809" spans="1:8" hidden="1">
      <c r="B809" s="437">
        <v>7104073300103</v>
      </c>
      <c r="C809" s="402" t="s">
        <v>1335</v>
      </c>
      <c r="D809" s="438" t="s">
        <v>1461</v>
      </c>
      <c r="E809" s="428">
        <f>IF(D809="S",SUMIFS('BG 2024'!G:G,'BG 2024'!B:B,'Clasificacion EERR'!B809),0)</f>
        <v>0</v>
      </c>
      <c r="F809" s="428">
        <f>IF(D809="S",SUMIFS('[226]BG 2023'!J:J,'[226]BG 2023'!K:K,'Clasificacion EERR'!B809),0)</f>
        <v>0</v>
      </c>
      <c r="G809" s="429">
        <f t="shared" si="12"/>
        <v>0</v>
      </c>
      <c r="H809" s="430"/>
    </row>
    <row r="810" spans="1:8" hidden="1">
      <c r="B810" s="437">
        <v>710407330010301</v>
      </c>
      <c r="C810" s="402" t="s">
        <v>2977</v>
      </c>
      <c r="D810" s="438" t="s">
        <v>1465</v>
      </c>
      <c r="E810" s="428">
        <f>IF(D810="S",SUMIFS('BG 2024'!G:G,'BG 2024'!B:B,'Clasificacion EERR'!B810),0)</f>
        <v>0</v>
      </c>
      <c r="F810" s="428" t="e">
        <f>IF(D810="S",SUMIFS('[226]BG 2023'!J:J,'[226]BG 2023'!K:K,'Clasificacion EERR'!B810),0)</f>
        <v>#VALUE!</v>
      </c>
      <c r="G810" s="429" t="e">
        <f t="shared" si="12"/>
        <v>#VALUE!</v>
      </c>
      <c r="H810" s="430"/>
    </row>
    <row r="811" spans="1:8">
      <c r="B811" s="437">
        <v>710407330010399</v>
      </c>
      <c r="C811" s="402" t="s">
        <v>1336</v>
      </c>
      <c r="D811" s="438" t="s">
        <v>1465</v>
      </c>
      <c r="E811" s="428">
        <f>IF(D811="S",SUMIFS('BG 2024'!G:G,'BG 2024'!B:B,'Clasificacion EERR'!B811),0)</f>
        <v>22000000</v>
      </c>
      <c r="F811" s="428" t="e">
        <f>IF(D811="S",SUMIFS('[226]BG 2023'!J:J,'[226]BG 2023'!K:K,'Clasificacion EERR'!B811),0)</f>
        <v>#VALUE!</v>
      </c>
      <c r="G811" s="429" t="e">
        <f t="shared" si="12"/>
        <v>#VALUE!</v>
      </c>
      <c r="H811" s="463" t="s">
        <v>77</v>
      </c>
    </row>
    <row r="812" spans="1:8" hidden="1">
      <c r="B812" s="437">
        <v>7104073300104</v>
      </c>
      <c r="C812" s="402" t="s">
        <v>2978</v>
      </c>
      <c r="D812" s="438" t="s">
        <v>1461</v>
      </c>
      <c r="E812" s="428">
        <f>IF(D812="S",SUMIFS('BG 2024'!G:G,'BG 2024'!B:B,'Clasificacion EERR'!B812),0)</f>
        <v>0</v>
      </c>
      <c r="F812" s="428">
        <f>IF(D812="S",SUMIFS('[226]BG 2023'!J:J,'[226]BG 2023'!K:K,'Clasificacion EERR'!B812),0)</f>
        <v>0</v>
      </c>
      <c r="G812" s="429">
        <f t="shared" si="12"/>
        <v>0</v>
      </c>
      <c r="H812" s="430"/>
    </row>
    <row r="813" spans="1:8" hidden="1">
      <c r="B813" s="437">
        <v>710407330010401</v>
      </c>
      <c r="C813" s="402" t="s">
        <v>2979</v>
      </c>
      <c r="D813" s="438" t="s">
        <v>1465</v>
      </c>
      <c r="E813" s="428">
        <f>IF(D813="S",SUMIFS('BG 2024'!G:G,'BG 2024'!B:B,'Clasificacion EERR'!B813),0)</f>
        <v>0</v>
      </c>
      <c r="F813" s="428" t="e">
        <f>IF(D813="S",SUMIFS('[226]BG 2023'!J:J,'[226]BG 2023'!K:K,'Clasificacion EERR'!B813),0)</f>
        <v>#VALUE!</v>
      </c>
      <c r="G813" s="429" t="e">
        <f t="shared" si="12"/>
        <v>#VALUE!</v>
      </c>
      <c r="H813" s="430"/>
    </row>
    <row r="814" spans="1:8" hidden="1">
      <c r="B814" s="437">
        <v>710407330010499</v>
      </c>
      <c r="C814" s="402" t="s">
        <v>2980</v>
      </c>
      <c r="D814" s="438" t="s">
        <v>1465</v>
      </c>
      <c r="E814" s="428">
        <f>IF(D814="S",SUMIFS('BG 2024'!G:G,'BG 2024'!B:B,'Clasificacion EERR'!B814),0)</f>
        <v>0</v>
      </c>
      <c r="F814" s="428" t="e">
        <f>IF(D814="S",SUMIFS('[226]BG 2023'!J:J,'[226]BG 2023'!K:K,'Clasificacion EERR'!B814),0)</f>
        <v>#VALUE!</v>
      </c>
      <c r="G814" s="429" t="e">
        <f t="shared" si="12"/>
        <v>#VALUE!</v>
      </c>
      <c r="H814" s="430"/>
    </row>
    <row r="815" spans="1:8" hidden="1">
      <c r="B815" s="437">
        <v>7104073300105</v>
      </c>
      <c r="C815" s="402" t="s">
        <v>2981</v>
      </c>
      <c r="D815" s="438" t="s">
        <v>1461</v>
      </c>
      <c r="E815" s="428">
        <f>IF(D815="S",SUMIFS('BG 2024'!G:G,'BG 2024'!B:B,'Clasificacion EERR'!B815),0)</f>
        <v>0</v>
      </c>
      <c r="F815" s="428">
        <f>IF(D815="S",SUMIFS('[226]BG 2023'!J:J,'[226]BG 2023'!K:K,'Clasificacion EERR'!B815),0)</f>
        <v>0</v>
      </c>
      <c r="G815" s="429">
        <f t="shared" si="12"/>
        <v>0</v>
      </c>
      <c r="H815" s="430"/>
    </row>
    <row r="816" spans="1:8" hidden="1">
      <c r="B816" s="437">
        <v>710407330010501</v>
      </c>
      <c r="C816" s="402" t="s">
        <v>2982</v>
      </c>
      <c r="D816" s="438" t="s">
        <v>1465</v>
      </c>
      <c r="E816" s="428">
        <f>IF(D816="S",SUMIFS('BG 2024'!G:G,'BG 2024'!B:B,'Clasificacion EERR'!B816),0)</f>
        <v>0</v>
      </c>
      <c r="F816" s="428" t="e">
        <f>IF(D816="S",SUMIFS('[226]BG 2023'!J:J,'[226]BG 2023'!K:K,'Clasificacion EERR'!B816),0)</f>
        <v>#VALUE!</v>
      </c>
      <c r="G816" s="429" t="e">
        <f t="shared" si="12"/>
        <v>#VALUE!</v>
      </c>
      <c r="H816" s="430"/>
    </row>
    <row r="817" spans="1:8" hidden="1">
      <c r="B817" s="437">
        <v>710407330010599</v>
      </c>
      <c r="C817" s="402" t="s">
        <v>2983</v>
      </c>
      <c r="D817" s="438" t="s">
        <v>1465</v>
      </c>
      <c r="E817" s="428">
        <f>IF(D817="S",SUMIFS('BG 2024'!G:G,'BG 2024'!B:B,'Clasificacion EERR'!B817),0)</f>
        <v>0</v>
      </c>
      <c r="F817" s="428" t="e">
        <f>IF(D817="S",SUMIFS('[226]BG 2023'!J:J,'[226]BG 2023'!K:K,'Clasificacion EERR'!B817),0)</f>
        <v>#VALUE!</v>
      </c>
      <c r="G817" s="429" t="e">
        <f t="shared" si="12"/>
        <v>#VALUE!</v>
      </c>
      <c r="H817" s="430"/>
    </row>
    <row r="818" spans="1:8" hidden="1">
      <c r="B818" s="437">
        <v>7104073300106</v>
      </c>
      <c r="C818" s="402" t="s">
        <v>1337</v>
      </c>
      <c r="D818" s="438" t="s">
        <v>1461</v>
      </c>
      <c r="E818" s="428">
        <f>IF(D818="S",SUMIFS('BG 2024'!G:G,'BG 2024'!B:B,'Clasificacion EERR'!B818),0)</f>
        <v>0</v>
      </c>
      <c r="F818" s="428">
        <f>IF(D818="S",SUMIFS('[226]BG 2023'!J:J,'[226]BG 2023'!K:K,'Clasificacion EERR'!B818),0)</f>
        <v>0</v>
      </c>
      <c r="G818" s="429">
        <f t="shared" si="12"/>
        <v>0</v>
      </c>
      <c r="H818" s="430"/>
    </row>
    <row r="819" spans="1:8" hidden="1">
      <c r="B819" s="437">
        <v>710407330010601</v>
      </c>
      <c r="C819" s="402" t="s">
        <v>2984</v>
      </c>
      <c r="D819" s="438" t="s">
        <v>1465</v>
      </c>
      <c r="E819" s="428">
        <f>IF(D819="S",SUMIFS('BG 2024'!G:G,'BG 2024'!B:B,'Clasificacion EERR'!B819),0)</f>
        <v>0</v>
      </c>
      <c r="F819" s="428" t="e">
        <f>IF(D819="S",SUMIFS('[226]BG 2023'!J:J,'[226]BG 2023'!K:K,'Clasificacion EERR'!B819),0)</f>
        <v>#VALUE!</v>
      </c>
      <c r="G819" s="429" t="e">
        <f t="shared" si="12"/>
        <v>#VALUE!</v>
      </c>
      <c r="H819" s="430"/>
    </row>
    <row r="820" spans="1:8">
      <c r="B820" s="437">
        <v>710407330010699</v>
      </c>
      <c r="C820" s="402" t="s">
        <v>1338</v>
      </c>
      <c r="D820" s="438" t="s">
        <v>1465</v>
      </c>
      <c r="E820" s="428">
        <f>IF(D820="S",SUMIFS('BG 2024'!G:G,'BG 2024'!B:B,'Clasificacion EERR'!B820),0)</f>
        <v>1000000</v>
      </c>
      <c r="F820" s="428" t="e">
        <f>IF(D820="S",SUMIFS('[226]BG 2023'!J:J,'[226]BG 2023'!K:K,'Clasificacion EERR'!B820),0)</f>
        <v>#VALUE!</v>
      </c>
      <c r="G820" s="429" t="e">
        <f t="shared" si="12"/>
        <v>#VALUE!</v>
      </c>
      <c r="H820" s="463" t="s">
        <v>77</v>
      </c>
    </row>
    <row r="821" spans="1:8" hidden="1">
      <c r="B821" s="437">
        <v>7104073300107</v>
      </c>
      <c r="C821" s="402" t="s">
        <v>2985</v>
      </c>
      <c r="D821" s="438" t="s">
        <v>1461</v>
      </c>
      <c r="E821" s="428">
        <f>IF(D821="S",SUMIFS('BG 2024'!G:G,'BG 2024'!B:B,'Clasificacion EERR'!B821),0)</f>
        <v>0</v>
      </c>
      <c r="F821" s="428">
        <f>IF(D821="S",SUMIFS('[226]BG 2023'!J:J,'[226]BG 2023'!K:K,'Clasificacion EERR'!B821),0)</f>
        <v>0</v>
      </c>
      <c r="G821" s="429">
        <f t="shared" si="12"/>
        <v>0</v>
      </c>
      <c r="H821" s="430"/>
    </row>
    <row r="822" spans="1:8" hidden="1">
      <c r="B822" s="437">
        <v>710407330010701</v>
      </c>
      <c r="C822" s="402" t="s">
        <v>2986</v>
      </c>
      <c r="D822" s="438" t="s">
        <v>1465</v>
      </c>
      <c r="E822" s="428">
        <f>IF(D822="S",SUMIFS('BG 2024'!G:G,'BG 2024'!B:B,'Clasificacion EERR'!B822),0)</f>
        <v>0</v>
      </c>
      <c r="F822" s="428" t="e">
        <f>IF(D822="S",SUMIFS('[226]BG 2023'!J:J,'[226]BG 2023'!K:K,'Clasificacion EERR'!B822),0)</f>
        <v>#VALUE!</v>
      </c>
      <c r="G822" s="429" t="e">
        <f t="shared" si="12"/>
        <v>#VALUE!</v>
      </c>
      <c r="H822" s="430"/>
    </row>
    <row r="823" spans="1:8" hidden="1">
      <c r="B823" s="437">
        <v>710407330010799</v>
      </c>
      <c r="C823" s="402" t="s">
        <v>2987</v>
      </c>
      <c r="D823" s="438" t="s">
        <v>1465</v>
      </c>
      <c r="E823" s="428">
        <f>IF(D823="S",SUMIFS('BG 2024'!G:G,'BG 2024'!B:B,'Clasificacion EERR'!B823),0)</f>
        <v>0</v>
      </c>
      <c r="F823" s="428" t="e">
        <f>IF(D823="S",SUMIFS('[226]BG 2023'!J:J,'[226]BG 2023'!K:K,'Clasificacion EERR'!B823),0)</f>
        <v>#VALUE!</v>
      </c>
      <c r="G823" s="429" t="e">
        <f t="shared" si="12"/>
        <v>#VALUE!</v>
      </c>
      <c r="H823" s="430"/>
    </row>
    <row r="824" spans="1:8" hidden="1">
      <c r="B824" s="437">
        <v>7104073300108</v>
      </c>
      <c r="C824" s="402" t="s">
        <v>1339</v>
      </c>
      <c r="D824" s="438" t="s">
        <v>1461</v>
      </c>
      <c r="E824" s="428">
        <f>IF(D824="S",SUMIFS('BG 2024'!G:G,'BG 2024'!B:B,'Clasificacion EERR'!B824),0)</f>
        <v>0</v>
      </c>
      <c r="F824" s="428">
        <f>IF(D824="S",SUMIFS('[226]BG 2023'!J:J,'[226]BG 2023'!K:K,'Clasificacion EERR'!B824),0)</f>
        <v>0</v>
      </c>
      <c r="G824" s="429">
        <f t="shared" si="12"/>
        <v>0</v>
      </c>
      <c r="H824" s="430"/>
    </row>
    <row r="825" spans="1:8">
      <c r="B825" s="437">
        <v>710407330010801</v>
      </c>
      <c r="C825" s="402" t="s">
        <v>1340</v>
      </c>
      <c r="D825" s="438" t="s">
        <v>1465</v>
      </c>
      <c r="E825" s="428">
        <f>IF(D825="S",SUMIFS('BG 2024'!G:G,'BG 2024'!B:B,'Clasificacion EERR'!B825),0)</f>
        <v>189844081</v>
      </c>
      <c r="F825" s="428" t="e">
        <f>IF(D825="S",SUMIFS('[226]BG 2023'!J:J,'[226]BG 2023'!K:K,'Clasificacion EERR'!B825),0)</f>
        <v>#VALUE!</v>
      </c>
      <c r="G825" s="429" t="e">
        <f t="shared" si="12"/>
        <v>#VALUE!</v>
      </c>
      <c r="H825" s="463" t="s">
        <v>77</v>
      </c>
    </row>
    <row r="826" spans="1:8" hidden="1">
      <c r="B826" s="437">
        <v>710407330010899</v>
      </c>
      <c r="C826" s="402" t="s">
        <v>2988</v>
      </c>
      <c r="D826" s="438" t="s">
        <v>1465</v>
      </c>
      <c r="E826" s="428">
        <f>IF(D826="S",SUMIFS('BG 2024'!G:G,'BG 2024'!B:B,'Clasificacion EERR'!B826),0)</f>
        <v>0</v>
      </c>
      <c r="F826" s="428" t="e">
        <f>IF(D826="S",SUMIFS('[226]BG 2023'!J:J,'[226]BG 2023'!K:K,'Clasificacion EERR'!B826),0)</f>
        <v>#VALUE!</v>
      </c>
      <c r="G826" s="429" t="e">
        <f t="shared" si="12"/>
        <v>#VALUE!</v>
      </c>
      <c r="H826" s="430"/>
    </row>
    <row r="827" spans="1:8">
      <c r="B827" s="437">
        <v>710407330010901</v>
      </c>
      <c r="C827" s="402" t="s">
        <v>1341</v>
      </c>
      <c r="D827" s="438" t="s">
        <v>1465</v>
      </c>
      <c r="E827" s="428">
        <f>IF(D827="S",SUMIFS('BG 2024'!G:G,'BG 2024'!B:B,'Clasificacion EERR'!B827),0)</f>
        <v>32694069</v>
      </c>
      <c r="F827" s="428" t="e">
        <f>IF(D827="S",SUMIFS('[226]BG 2023'!J:J,'[226]BG 2023'!K:K,'Clasificacion EERR'!B827),0)</f>
        <v>#VALUE!</v>
      </c>
      <c r="G827" s="429" t="e">
        <f t="shared" si="12"/>
        <v>#VALUE!</v>
      </c>
      <c r="H827" s="463" t="s">
        <v>77</v>
      </c>
    </row>
    <row r="828" spans="1:8">
      <c r="B828" s="437">
        <v>710407330010999</v>
      </c>
      <c r="C828" s="402" t="s">
        <v>1342</v>
      </c>
      <c r="D828" s="438" t="s">
        <v>1465</v>
      </c>
      <c r="E828" s="428">
        <f>IF(D828="S",SUMIFS('BG 2024'!G:G,'BG 2024'!B:B,'Clasificacion EERR'!B828),0)</f>
        <v>12727273</v>
      </c>
      <c r="F828" s="428" t="e">
        <f>IF(D828="S",SUMIFS('[226]BG 2023'!J:J,'[226]BG 2023'!K:K,'Clasificacion EERR'!B828),0)</f>
        <v>#VALUE!</v>
      </c>
      <c r="G828" s="429" t="e">
        <f t="shared" si="12"/>
        <v>#VALUE!</v>
      </c>
      <c r="H828" s="463" t="s">
        <v>77</v>
      </c>
    </row>
    <row r="829" spans="1:8" hidden="1">
      <c r="B829" s="437">
        <v>71040733002</v>
      </c>
      <c r="C829" s="402" t="s">
        <v>1343</v>
      </c>
      <c r="D829" s="438" t="s">
        <v>1461</v>
      </c>
      <c r="E829" s="428">
        <f>IF(D829="S",SUMIFS('BG 2024'!G:G,'BG 2024'!B:B,'Clasificacion EERR'!B829),0)</f>
        <v>0</v>
      </c>
      <c r="F829" s="428">
        <f>IF(D829="S",SUMIFS('[226]BG 2023'!J:J,'[226]BG 2023'!K:K,'Clasificacion EERR'!B829),0)</f>
        <v>0</v>
      </c>
      <c r="G829" s="429">
        <f t="shared" si="12"/>
        <v>0</v>
      </c>
      <c r="H829" s="430"/>
    </row>
    <row r="830" spans="1:8" hidden="1">
      <c r="B830" s="437">
        <v>7104073300201</v>
      </c>
      <c r="C830" s="402" t="s">
        <v>2989</v>
      </c>
      <c r="D830" s="438" t="s">
        <v>1461</v>
      </c>
      <c r="E830" s="428">
        <f>IF(D830="S",SUMIFS('BG 2024'!G:G,'BG 2024'!B:B,'Clasificacion EERR'!B830),0)</f>
        <v>0</v>
      </c>
      <c r="F830" s="428">
        <f>IF(D830="S",SUMIFS('[226]BG 2023'!J:J,'[226]BG 2023'!K:K,'Clasificacion EERR'!B830),0)</f>
        <v>0</v>
      </c>
      <c r="G830" s="429">
        <f t="shared" si="12"/>
        <v>0</v>
      </c>
      <c r="H830" s="430"/>
    </row>
    <row r="831" spans="1:8" hidden="1">
      <c r="B831" s="437">
        <v>710407330020101</v>
      </c>
      <c r="C831" s="402" t="s">
        <v>2990</v>
      </c>
      <c r="D831" s="438" t="s">
        <v>1465</v>
      </c>
      <c r="E831" s="428">
        <f>IF(D831="S",SUMIFS('BG 2024'!G:G,'BG 2024'!B:B,'Clasificacion EERR'!B831),0)</f>
        <v>0</v>
      </c>
      <c r="F831" s="428" t="e">
        <f>IF(D831="S",SUMIFS('[226]BG 2023'!J:J,'[226]BG 2023'!K:K,'Clasificacion EERR'!B831),0)</f>
        <v>#VALUE!</v>
      </c>
      <c r="G831" s="429" t="e">
        <f t="shared" si="12"/>
        <v>#VALUE!</v>
      </c>
      <c r="H831" s="430"/>
    </row>
    <row r="832" spans="1:8" hidden="1">
      <c r="A832" s="419">
        <v>40</v>
      </c>
      <c r="B832" s="437">
        <v>710407330020199</v>
      </c>
      <c r="C832" s="402" t="s">
        <v>2991</v>
      </c>
      <c r="D832" s="438" t="s">
        <v>1465</v>
      </c>
      <c r="E832" s="428">
        <f>IF(D832="S",SUMIFS('BG 2024'!G:G,'BG 2024'!B:B,'Clasificacion EERR'!B832),0)</f>
        <v>0</v>
      </c>
      <c r="F832" s="428" t="e">
        <f>IF(D832="S",SUMIFS('[226]BG 2023'!J:J,'[226]BG 2023'!K:K,'Clasificacion EERR'!B832),0)</f>
        <v>#VALUE!</v>
      </c>
      <c r="G832" s="429" t="e">
        <f t="shared" si="12"/>
        <v>#VALUE!</v>
      </c>
      <c r="H832" s="430"/>
    </row>
    <row r="833" spans="1:8" hidden="1">
      <c r="B833" s="437">
        <v>7104073300202</v>
      </c>
      <c r="C833" s="402" t="s">
        <v>1344</v>
      </c>
      <c r="D833" s="438" t="s">
        <v>1461</v>
      </c>
      <c r="E833" s="428">
        <f>IF(D833="S",SUMIFS('BG 2024'!G:G,'BG 2024'!B:B,'Clasificacion EERR'!B833),0)</f>
        <v>0</v>
      </c>
      <c r="F833" s="428">
        <f>IF(D833="S",SUMIFS('[226]BG 2023'!J:J,'[226]BG 2023'!K:K,'Clasificacion EERR'!B833),0)</f>
        <v>0</v>
      </c>
      <c r="G833" s="429">
        <f t="shared" si="12"/>
        <v>0</v>
      </c>
      <c r="H833" s="430"/>
    </row>
    <row r="834" spans="1:8">
      <c r="B834" s="437">
        <v>710407330020299</v>
      </c>
      <c r="C834" s="402" t="s">
        <v>1345</v>
      </c>
      <c r="D834" s="438" t="s">
        <v>1465</v>
      </c>
      <c r="E834" s="428">
        <f>IF(D834="S",SUMIFS('BG 2024'!G:G,'BG 2024'!B:B,'Clasificacion EERR'!B834),0)</f>
        <v>5199996</v>
      </c>
      <c r="F834" s="428" t="e">
        <f>IF(D834="S",SUMIFS('[226]BG 2023'!J:J,'[226]BG 2023'!K:K,'Clasificacion EERR'!B834),0)</f>
        <v>#VALUE!</v>
      </c>
      <c r="G834" s="429" t="e">
        <f t="shared" si="12"/>
        <v>#VALUE!</v>
      </c>
      <c r="H834" s="463" t="s">
        <v>78</v>
      </c>
    </row>
    <row r="835" spans="1:8" hidden="1">
      <c r="A835" s="419">
        <v>40</v>
      </c>
      <c r="B835" s="437">
        <v>71040733003</v>
      </c>
      <c r="C835" s="402" t="s">
        <v>1346</v>
      </c>
      <c r="D835" s="438" t="s">
        <v>1461</v>
      </c>
      <c r="E835" s="428">
        <f>IF(D835="S",SUMIFS('BG 2024'!G:G,'BG 2024'!B:B,'Clasificacion EERR'!B835),0)</f>
        <v>0</v>
      </c>
      <c r="F835" s="428">
        <f>IF(D835="S",SUMIFS('[226]BG 2023'!J:J,'[226]BG 2023'!K:K,'Clasificacion EERR'!B835),0)</f>
        <v>0</v>
      </c>
      <c r="G835" s="429">
        <f t="shared" si="12"/>
        <v>0</v>
      </c>
      <c r="H835" s="430"/>
    </row>
    <row r="836" spans="1:8" hidden="1">
      <c r="B836" s="437">
        <v>7104073300301</v>
      </c>
      <c r="C836" s="402" t="s">
        <v>2992</v>
      </c>
      <c r="D836" s="438" t="s">
        <v>1461</v>
      </c>
      <c r="E836" s="428">
        <f>IF(D836="S",SUMIFS('BG 2024'!G:G,'BG 2024'!B:B,'Clasificacion EERR'!B836),0)</f>
        <v>0</v>
      </c>
      <c r="F836" s="428">
        <f>IF(D836="S",SUMIFS('[226]BG 2023'!J:J,'[226]BG 2023'!K:K,'Clasificacion EERR'!B836),0)</f>
        <v>0</v>
      </c>
      <c r="G836" s="429">
        <f t="shared" si="12"/>
        <v>0</v>
      </c>
      <c r="H836" s="430"/>
    </row>
    <row r="837" spans="1:8" hidden="1">
      <c r="B837" s="437">
        <v>710407330030101</v>
      </c>
      <c r="C837" s="402" t="s">
        <v>2993</v>
      </c>
      <c r="D837" s="438" t="s">
        <v>1465</v>
      </c>
      <c r="E837" s="428">
        <f>IF(D837="S",SUMIFS('BG 2024'!G:G,'BG 2024'!B:B,'Clasificacion EERR'!B837),0)</f>
        <v>0</v>
      </c>
      <c r="F837" s="428" t="e">
        <f>IF(D837="S",SUMIFS('[226]BG 2023'!J:J,'[226]BG 2023'!K:K,'Clasificacion EERR'!B837),0)</f>
        <v>#VALUE!</v>
      </c>
      <c r="G837" s="429" t="e">
        <f t="shared" si="12"/>
        <v>#VALUE!</v>
      </c>
      <c r="H837" s="430"/>
    </row>
    <row r="838" spans="1:8" hidden="1">
      <c r="A838" s="419">
        <v>41</v>
      </c>
      <c r="B838" s="437">
        <v>710407330030199</v>
      </c>
      <c r="C838" s="402" t="s">
        <v>2994</v>
      </c>
      <c r="D838" s="438" t="s">
        <v>1465</v>
      </c>
      <c r="E838" s="428">
        <f>IF(D838="S",SUMIFS('BG 2024'!G:G,'BG 2024'!B:B,'Clasificacion EERR'!B838),0)</f>
        <v>0</v>
      </c>
      <c r="F838" s="428" t="e">
        <f>IF(D838="S",SUMIFS('[226]BG 2023'!J:J,'[226]BG 2023'!K:K,'Clasificacion EERR'!B838),0)</f>
        <v>#VALUE!</v>
      </c>
      <c r="G838" s="429" t="e">
        <f t="shared" si="12"/>
        <v>#VALUE!</v>
      </c>
      <c r="H838" s="430"/>
    </row>
    <row r="839" spans="1:8" hidden="1">
      <c r="B839" s="437">
        <v>7104073300302</v>
      </c>
      <c r="C839" s="402" t="s">
        <v>2995</v>
      </c>
      <c r="D839" s="438" t="s">
        <v>1461</v>
      </c>
      <c r="E839" s="428">
        <f>IF(D839="S",SUMIFS('BG 2024'!G:G,'BG 2024'!B:B,'Clasificacion EERR'!B839),0)</f>
        <v>0</v>
      </c>
      <c r="F839" s="428">
        <f>IF(D839="S",SUMIFS('[226]BG 2023'!J:J,'[226]BG 2023'!K:K,'Clasificacion EERR'!B839),0)</f>
        <v>0</v>
      </c>
      <c r="G839" s="429">
        <f t="shared" si="12"/>
        <v>0</v>
      </c>
      <c r="H839" s="430"/>
    </row>
    <row r="840" spans="1:8" hidden="1">
      <c r="B840" s="437">
        <v>710407330030201</v>
      </c>
      <c r="C840" s="402" t="s">
        <v>2996</v>
      </c>
      <c r="D840" s="438" t="s">
        <v>1465</v>
      </c>
      <c r="E840" s="428">
        <f>IF(D840="S",SUMIFS('BG 2024'!G:G,'BG 2024'!B:B,'Clasificacion EERR'!B840),0)</f>
        <v>0</v>
      </c>
      <c r="F840" s="428" t="e">
        <f>IF(D840="S",SUMIFS('[226]BG 2023'!J:J,'[226]BG 2023'!K:K,'Clasificacion EERR'!B840),0)</f>
        <v>#VALUE!</v>
      </c>
      <c r="G840" s="429" t="e">
        <f t="shared" si="12"/>
        <v>#VALUE!</v>
      </c>
      <c r="H840" s="430"/>
    </row>
    <row r="841" spans="1:8" hidden="1">
      <c r="A841" s="419">
        <v>42</v>
      </c>
      <c r="B841" s="437">
        <v>710407330030299</v>
      </c>
      <c r="C841" s="402" t="s">
        <v>2997</v>
      </c>
      <c r="D841" s="438" t="s">
        <v>1465</v>
      </c>
      <c r="E841" s="428">
        <f>IF(D841="S",SUMIFS('BG 2024'!G:G,'BG 2024'!B:B,'Clasificacion EERR'!B841),0)</f>
        <v>0</v>
      </c>
      <c r="F841" s="428" t="e">
        <f>IF(D841="S",SUMIFS('[226]BG 2023'!J:J,'[226]BG 2023'!K:K,'Clasificacion EERR'!B841),0)</f>
        <v>#VALUE!</v>
      </c>
      <c r="G841" s="429" t="e">
        <f t="shared" si="12"/>
        <v>#VALUE!</v>
      </c>
      <c r="H841" s="430"/>
    </row>
    <row r="842" spans="1:8" hidden="1">
      <c r="B842" s="437">
        <v>7104073300303</v>
      </c>
      <c r="C842" s="402" t="s">
        <v>2998</v>
      </c>
      <c r="D842" s="438" t="s">
        <v>1461</v>
      </c>
      <c r="E842" s="428">
        <f>IF(D842="S",SUMIFS('BG 2024'!G:G,'BG 2024'!B:B,'Clasificacion EERR'!B842),0)</f>
        <v>0</v>
      </c>
      <c r="F842" s="428">
        <f>IF(D842="S",SUMIFS('[226]BG 2023'!J:J,'[226]BG 2023'!K:K,'Clasificacion EERR'!B842),0)</f>
        <v>0</v>
      </c>
      <c r="G842" s="429">
        <f t="shared" si="12"/>
        <v>0</v>
      </c>
      <c r="H842" s="430"/>
    </row>
    <row r="843" spans="1:8" hidden="1">
      <c r="B843" s="437">
        <v>710407330030301</v>
      </c>
      <c r="C843" s="402" t="s">
        <v>2999</v>
      </c>
      <c r="D843" s="438" t="s">
        <v>1465</v>
      </c>
      <c r="E843" s="428">
        <f>IF(D843="S",SUMIFS('BG 2024'!G:G,'BG 2024'!B:B,'Clasificacion EERR'!B843),0)</f>
        <v>0</v>
      </c>
      <c r="F843" s="428" t="e">
        <f>IF(D843="S",SUMIFS('[226]BG 2023'!J:J,'[226]BG 2023'!K:K,'Clasificacion EERR'!B843),0)</f>
        <v>#VALUE!</v>
      </c>
      <c r="G843" s="429" t="e">
        <f t="shared" si="12"/>
        <v>#VALUE!</v>
      </c>
      <c r="H843" s="430"/>
    </row>
    <row r="844" spans="1:8" hidden="1">
      <c r="A844" s="419">
        <v>65</v>
      </c>
      <c r="B844" s="437">
        <v>710407330030399</v>
      </c>
      <c r="C844" s="402" t="s">
        <v>3000</v>
      </c>
      <c r="D844" s="438" t="s">
        <v>1465</v>
      </c>
      <c r="E844" s="428">
        <f>IF(D844="S",SUMIFS('BG 2024'!G:G,'BG 2024'!B:B,'Clasificacion EERR'!B844),0)</f>
        <v>0</v>
      </c>
      <c r="F844" s="428" t="e">
        <f>IF(D844="S",SUMIFS('[226]BG 2023'!J:J,'[226]BG 2023'!K:K,'Clasificacion EERR'!B844),0)</f>
        <v>#VALUE!</v>
      </c>
      <c r="G844" s="429" t="e">
        <f t="shared" si="12"/>
        <v>#VALUE!</v>
      </c>
      <c r="H844" s="430"/>
    </row>
    <row r="845" spans="1:8" hidden="1">
      <c r="B845" s="437">
        <v>7104073300304</v>
      </c>
      <c r="C845" s="402" t="s">
        <v>1347</v>
      </c>
      <c r="D845" s="438" t="s">
        <v>1461</v>
      </c>
      <c r="E845" s="428">
        <f>IF(D845="S",SUMIFS('BG 2024'!G:G,'BG 2024'!B:B,'Clasificacion EERR'!B845),0)</f>
        <v>0</v>
      </c>
      <c r="F845" s="428">
        <f>IF(D845="S",SUMIFS('[226]BG 2023'!J:J,'[226]BG 2023'!K:K,'Clasificacion EERR'!B845),0)</f>
        <v>0</v>
      </c>
      <c r="G845" s="429">
        <f t="shared" si="12"/>
        <v>0</v>
      </c>
      <c r="H845" s="430"/>
    </row>
    <row r="846" spans="1:8" hidden="1">
      <c r="A846" s="419">
        <v>65</v>
      </c>
      <c r="B846" s="437">
        <v>710407330030401</v>
      </c>
      <c r="C846" s="402" t="s">
        <v>3001</v>
      </c>
      <c r="D846" s="438" t="s">
        <v>1465</v>
      </c>
      <c r="E846" s="428">
        <f>IF(D846="S",SUMIFS('BG 2024'!G:G,'BG 2024'!B:B,'Clasificacion EERR'!B846),0)</f>
        <v>0</v>
      </c>
      <c r="F846" s="428" t="e">
        <f>IF(D846="S",SUMIFS('[226]BG 2023'!J:J,'[226]BG 2023'!K:K,'Clasificacion EERR'!B846),0)</f>
        <v>#VALUE!</v>
      </c>
      <c r="G846" s="429" t="e">
        <f t="shared" si="12"/>
        <v>#VALUE!</v>
      </c>
      <c r="H846" s="430"/>
    </row>
    <row r="847" spans="1:8">
      <c r="B847" s="437">
        <v>710407330030499</v>
      </c>
      <c r="C847" s="402" t="s">
        <v>1348</v>
      </c>
      <c r="D847" s="438" t="s">
        <v>1465</v>
      </c>
      <c r="E847" s="428">
        <f>IF(D847="S",SUMIFS('BG 2024'!G:G,'BG 2024'!B:B,'Clasificacion EERR'!B847),0)</f>
        <v>238333334</v>
      </c>
      <c r="F847" s="428" t="e">
        <f>IF(D847="S",SUMIFS('[226]BG 2023'!J:J,'[226]BG 2023'!K:K,'Clasificacion EERR'!B847),0)</f>
        <v>#VALUE!</v>
      </c>
      <c r="G847" s="429" t="e">
        <f t="shared" si="12"/>
        <v>#VALUE!</v>
      </c>
      <c r="H847" s="463" t="s">
        <v>77</v>
      </c>
    </row>
    <row r="848" spans="1:8" hidden="1">
      <c r="B848" s="437">
        <v>7104073300305</v>
      </c>
      <c r="C848" s="402" t="s">
        <v>3002</v>
      </c>
      <c r="D848" s="438" t="s">
        <v>1461</v>
      </c>
      <c r="E848" s="428">
        <f>IF(D848="S",SUMIFS('BG 2024'!G:G,'BG 2024'!B:B,'Clasificacion EERR'!B848),0)</f>
        <v>0</v>
      </c>
      <c r="F848" s="428">
        <f>IF(D848="S",SUMIFS('[226]BG 2023'!J:J,'[226]BG 2023'!K:K,'Clasificacion EERR'!B848),0)</f>
        <v>0</v>
      </c>
      <c r="G848" s="429">
        <f t="shared" si="12"/>
        <v>0</v>
      </c>
      <c r="H848" s="430"/>
    </row>
    <row r="849" spans="1:11" hidden="1">
      <c r="B849" s="437">
        <v>710407330030501</v>
      </c>
      <c r="C849" s="402" t="s">
        <v>3003</v>
      </c>
      <c r="D849" s="438" t="s">
        <v>1465</v>
      </c>
      <c r="E849" s="428">
        <f>IF(D849="S",SUMIFS('BG 2024'!G:G,'BG 2024'!B:B,'Clasificacion EERR'!B849),0)</f>
        <v>0</v>
      </c>
      <c r="F849" s="428" t="e">
        <f>IF(D849="S",SUMIFS('[226]BG 2023'!J:J,'[226]BG 2023'!K:K,'Clasificacion EERR'!B849),0)</f>
        <v>#VALUE!</v>
      </c>
      <c r="G849" s="429" t="e">
        <f t="shared" si="12"/>
        <v>#VALUE!</v>
      </c>
      <c r="H849" s="430"/>
    </row>
    <row r="850" spans="1:11" hidden="1">
      <c r="B850" s="437">
        <v>710407330030599</v>
      </c>
      <c r="C850" s="402" t="s">
        <v>3004</v>
      </c>
      <c r="D850" s="438" t="s">
        <v>1465</v>
      </c>
      <c r="E850" s="428">
        <f>IF(D850="S",SUMIFS('BG 2024'!G:G,'BG 2024'!B:B,'Clasificacion EERR'!B850),0)</f>
        <v>0</v>
      </c>
      <c r="F850" s="428" t="e">
        <f>IF(D850="S",SUMIFS('[226]BG 2023'!J:J,'[226]BG 2023'!K:K,'Clasificacion EERR'!B850),0)</f>
        <v>#VALUE!</v>
      </c>
      <c r="G850" s="429" t="e">
        <f t="shared" si="12"/>
        <v>#VALUE!</v>
      </c>
      <c r="H850" s="430"/>
    </row>
    <row r="851" spans="1:11" hidden="1">
      <c r="B851" s="437">
        <v>7104073300306</v>
      </c>
      <c r="C851" s="402" t="s">
        <v>1349</v>
      </c>
      <c r="D851" s="438" t="s">
        <v>1461</v>
      </c>
      <c r="E851" s="428">
        <f>IF(D851="S",SUMIFS('BG 2024'!G:G,'BG 2024'!B:B,'Clasificacion EERR'!B851),0)</f>
        <v>0</v>
      </c>
      <c r="F851" s="428">
        <f>IF(D851="S",SUMIFS('[226]BG 2023'!J:J,'[226]BG 2023'!K:K,'Clasificacion EERR'!B851),0)</f>
        <v>0</v>
      </c>
      <c r="G851" s="429">
        <f t="shared" si="12"/>
        <v>0</v>
      </c>
      <c r="H851" s="430"/>
    </row>
    <row r="852" spans="1:11" hidden="1">
      <c r="A852" s="441"/>
      <c r="B852" s="437">
        <v>710407330030601</v>
      </c>
      <c r="C852" s="402" t="s">
        <v>3005</v>
      </c>
      <c r="D852" s="438" t="s">
        <v>1465</v>
      </c>
      <c r="E852" s="428">
        <f>IF(D852="S",SUMIFS('BG 2024'!G:G,'BG 2024'!B:B,'Clasificacion EERR'!B852),0)</f>
        <v>0</v>
      </c>
      <c r="F852" s="428" t="e">
        <f>IF(D852="S",SUMIFS('[226]BG 2023'!J:J,'[226]BG 2023'!K:K,'Clasificacion EERR'!B852),0)</f>
        <v>#VALUE!</v>
      </c>
      <c r="G852" s="429" t="e">
        <f t="shared" ref="G852:G1029" si="13">+E852-F852</f>
        <v>#VALUE!</v>
      </c>
      <c r="H852" s="430"/>
    </row>
    <row r="853" spans="1:11">
      <c r="B853" s="437">
        <v>710407330030699</v>
      </c>
      <c r="C853" s="402" t="s">
        <v>1350</v>
      </c>
      <c r="D853" s="438" t="s">
        <v>1465</v>
      </c>
      <c r="E853" s="428">
        <f>IF(D853="S",SUMIFS('BG 2024'!G:G,'BG 2024'!B:B,'Clasificacion EERR'!B853),0)</f>
        <v>11265239</v>
      </c>
      <c r="F853" s="428" t="e">
        <f>IF(D853="S",SUMIFS('[226]BG 2023'!J:J,'[226]BG 2023'!K:K,'Clasificacion EERR'!B853),0)</f>
        <v>#VALUE!</v>
      </c>
      <c r="G853" s="429" t="e">
        <f t="shared" si="13"/>
        <v>#VALUE!</v>
      </c>
      <c r="H853" s="463" t="s">
        <v>218</v>
      </c>
      <c r="I853" s="392" t="s">
        <v>1349</v>
      </c>
      <c r="K853" s="542">
        <f>+SUMIF('Nota II'!$C$2369:$C$2390,'Clasificacion EERR'!I853,'Nota II'!$D$2369:$D$2390)</f>
        <v>-11265239</v>
      </c>
    </row>
    <row r="854" spans="1:11" hidden="1">
      <c r="B854" s="437">
        <v>7104073300307</v>
      </c>
      <c r="C854" s="402" t="s">
        <v>1351</v>
      </c>
      <c r="D854" s="438" t="s">
        <v>1461</v>
      </c>
      <c r="E854" s="428">
        <f>IF(D854="S",SUMIFS('BG 2024'!G:G,'BG 2024'!B:B,'Clasificacion EERR'!B854),0)</f>
        <v>0</v>
      </c>
      <c r="F854" s="428">
        <f>IF(D854="S",SUMIFS('[226]BG 2023'!J:J,'[226]BG 2023'!K:K,'Clasificacion EERR'!B854),0)</f>
        <v>0</v>
      </c>
      <c r="G854" s="429">
        <f t="shared" si="13"/>
        <v>0</v>
      </c>
      <c r="H854" s="430"/>
    </row>
    <row r="855" spans="1:11" hidden="1">
      <c r="A855" s="419">
        <v>65</v>
      </c>
      <c r="B855" s="437">
        <v>710407330030701</v>
      </c>
      <c r="C855" s="402" t="s">
        <v>3006</v>
      </c>
      <c r="D855" s="438" t="s">
        <v>1465</v>
      </c>
      <c r="E855" s="428">
        <f>IF(D855="S",SUMIFS('BG 2024'!G:G,'BG 2024'!B:B,'Clasificacion EERR'!B855),0)</f>
        <v>0</v>
      </c>
      <c r="F855" s="428" t="e">
        <f>IF(D855="S",SUMIFS('[226]BG 2023'!J:J,'[226]BG 2023'!K:K,'Clasificacion EERR'!B855),0)</f>
        <v>#VALUE!</v>
      </c>
      <c r="G855" s="429" t="e">
        <f t="shared" si="13"/>
        <v>#VALUE!</v>
      </c>
      <c r="H855" s="430"/>
    </row>
    <row r="856" spans="1:11">
      <c r="B856" s="437">
        <v>710407330030799</v>
      </c>
      <c r="C856" s="402" t="s">
        <v>1352</v>
      </c>
      <c r="D856" s="438" t="s">
        <v>1465</v>
      </c>
      <c r="E856" s="428">
        <f>IF(D856="S",SUMIFS('BG 2024'!G:G,'BG 2024'!B:B,'Clasificacion EERR'!B856),0)</f>
        <v>81321000</v>
      </c>
      <c r="F856" s="428" t="e">
        <f>IF(D856="S",SUMIFS('[226]BG 2023'!J:J,'[226]BG 2023'!K:K,'Clasificacion EERR'!B856),0)</f>
        <v>#VALUE!</v>
      </c>
      <c r="G856" s="429" t="e">
        <f t="shared" si="13"/>
        <v>#VALUE!</v>
      </c>
      <c r="H856" s="463" t="s">
        <v>218</v>
      </c>
      <c r="I856" s="392" t="s">
        <v>1351</v>
      </c>
      <c r="K856" s="542">
        <f>+SUMIF('Nota II'!$C$2369:$C$2390,'Clasificacion EERR'!I856,'Nota II'!$D$2369:$D$2390)</f>
        <v>-81321000</v>
      </c>
    </row>
    <row r="857" spans="1:11" hidden="1">
      <c r="A857" s="419">
        <v>44</v>
      </c>
      <c r="B857" s="437">
        <v>7104073300308</v>
      </c>
      <c r="C857" s="402" t="s">
        <v>432</v>
      </c>
      <c r="D857" s="438" t="s">
        <v>1461</v>
      </c>
      <c r="E857" s="428">
        <f>IF(D857="S",SUMIFS('BG 2024'!G:G,'BG 2024'!B:B,'Clasificacion EERR'!B857),0)</f>
        <v>0</v>
      </c>
      <c r="F857" s="428">
        <f>IF(D857="S",SUMIFS('[226]BG 2023'!J:J,'[226]BG 2023'!K:K,'Clasificacion EERR'!B857),0)</f>
        <v>0</v>
      </c>
      <c r="G857" s="429">
        <f t="shared" si="13"/>
        <v>0</v>
      </c>
      <c r="H857" s="430"/>
    </row>
    <row r="858" spans="1:11" hidden="1">
      <c r="A858" s="419">
        <v>65</v>
      </c>
      <c r="B858" s="437">
        <v>710407330030801</v>
      </c>
      <c r="C858" s="402" t="s">
        <v>3007</v>
      </c>
      <c r="D858" s="438" t="s">
        <v>1465</v>
      </c>
      <c r="E858" s="428">
        <f>IF(D858="S",SUMIFS('BG 2024'!G:G,'BG 2024'!B:B,'Clasificacion EERR'!B858),0)</f>
        <v>0</v>
      </c>
      <c r="F858" s="428" t="e">
        <f>IF(D858="S",SUMIFS('[226]BG 2023'!J:J,'[226]BG 2023'!K:K,'Clasificacion EERR'!B858),0)</f>
        <v>#VALUE!</v>
      </c>
      <c r="G858" s="429" t="e">
        <f t="shared" si="13"/>
        <v>#VALUE!</v>
      </c>
      <c r="H858" s="430"/>
    </row>
    <row r="859" spans="1:11">
      <c r="B859" s="437">
        <v>710407330030899</v>
      </c>
      <c r="C859" s="402" t="s">
        <v>1353</v>
      </c>
      <c r="D859" s="438" t="s">
        <v>1465</v>
      </c>
      <c r="E859" s="428">
        <f>IF(D859="S",SUMIFS('BG 2024'!G:G,'BG 2024'!B:B,'Clasificacion EERR'!B859),0)</f>
        <v>3871334</v>
      </c>
      <c r="F859" s="428" t="e">
        <f>IF(D859="S",SUMIFS('[226]BG 2023'!J:J,'[226]BG 2023'!K:K,'Clasificacion EERR'!B859),0)</f>
        <v>#VALUE!</v>
      </c>
      <c r="G859" s="429" t="e">
        <f t="shared" si="13"/>
        <v>#VALUE!</v>
      </c>
      <c r="H859" s="463" t="s">
        <v>218</v>
      </c>
      <c r="I859" s="392" t="s">
        <v>432</v>
      </c>
      <c r="K859" s="542">
        <f>+SUMIF('Nota II'!$C$2369:$C$2390,'Clasificacion EERR'!I859,'Nota II'!$D$2369:$D$2390)</f>
        <v>-3871334</v>
      </c>
    </row>
    <row r="860" spans="1:11" hidden="1">
      <c r="A860" s="419">
        <v>65</v>
      </c>
      <c r="B860" s="437">
        <v>7104073300309</v>
      </c>
      <c r="C860" s="402" t="s">
        <v>3008</v>
      </c>
      <c r="D860" s="438" t="s">
        <v>1461</v>
      </c>
      <c r="E860" s="428">
        <f>IF(D860="S",SUMIFS('BG 2024'!G:G,'BG 2024'!B:B,'Clasificacion EERR'!B860),0)</f>
        <v>0</v>
      </c>
      <c r="F860" s="428">
        <f>IF(D860="S",SUMIFS('[226]BG 2023'!J:J,'[226]BG 2023'!K:K,'Clasificacion EERR'!B860),0)</f>
        <v>0</v>
      </c>
      <c r="G860" s="429">
        <f t="shared" si="13"/>
        <v>0</v>
      </c>
      <c r="H860" s="430"/>
    </row>
    <row r="861" spans="1:11" hidden="1">
      <c r="B861" s="437">
        <v>710407330030901</v>
      </c>
      <c r="C861" s="402" t="s">
        <v>3009</v>
      </c>
      <c r="D861" s="438" t="s">
        <v>1465</v>
      </c>
      <c r="E861" s="428">
        <f>IF(D861="S",SUMIFS('BG 2024'!G:G,'BG 2024'!B:B,'Clasificacion EERR'!B861),0)</f>
        <v>0</v>
      </c>
      <c r="F861" s="428" t="e">
        <f>IF(D861="S",SUMIFS('[226]BG 2023'!J:J,'[226]BG 2023'!K:K,'Clasificacion EERR'!B861),0)</f>
        <v>#VALUE!</v>
      </c>
      <c r="G861" s="429" t="e">
        <f t="shared" si="13"/>
        <v>#VALUE!</v>
      </c>
      <c r="H861" s="430"/>
    </row>
    <row r="862" spans="1:11" hidden="1">
      <c r="B862" s="437">
        <v>710407330030999</v>
      </c>
      <c r="C862" s="402" t="s">
        <v>3010</v>
      </c>
      <c r="D862" s="438" t="s">
        <v>1465</v>
      </c>
      <c r="E862" s="428">
        <f>IF(D862="S",SUMIFS('BG 2024'!G:G,'BG 2024'!B:B,'Clasificacion EERR'!B862),0)</f>
        <v>0</v>
      </c>
      <c r="F862" s="428" t="e">
        <f>IF(D862="S",SUMIFS('[226]BG 2023'!J:J,'[226]BG 2023'!K:K,'Clasificacion EERR'!B862),0)</f>
        <v>#VALUE!</v>
      </c>
      <c r="G862" s="429" t="e">
        <f t="shared" si="13"/>
        <v>#VALUE!</v>
      </c>
      <c r="H862" s="430"/>
    </row>
    <row r="863" spans="1:11" hidden="1">
      <c r="B863" s="437">
        <v>7104073300310</v>
      </c>
      <c r="C863" s="402" t="s">
        <v>3011</v>
      </c>
      <c r="D863" s="438" t="s">
        <v>1461</v>
      </c>
      <c r="E863" s="428">
        <f>IF(D863="S",SUMIFS('BG 2024'!G:G,'BG 2024'!B:B,'Clasificacion EERR'!B863),0)</f>
        <v>0</v>
      </c>
      <c r="F863" s="428">
        <f>IF(D863="S",SUMIFS('[226]BG 2023'!J:J,'[226]BG 2023'!K:K,'Clasificacion EERR'!B863),0)</f>
        <v>0</v>
      </c>
      <c r="G863" s="429">
        <f t="shared" si="13"/>
        <v>0</v>
      </c>
      <c r="H863" s="430"/>
    </row>
    <row r="864" spans="1:11" hidden="1">
      <c r="B864" s="437">
        <v>710407330031001</v>
      </c>
      <c r="C864" s="402" t="s">
        <v>3012</v>
      </c>
      <c r="D864" s="438" t="s">
        <v>1465</v>
      </c>
      <c r="E864" s="428">
        <f>IF(D864="S",SUMIFS('BG 2024'!G:G,'BG 2024'!B:B,'Clasificacion EERR'!B864),0)</f>
        <v>0</v>
      </c>
      <c r="F864" s="428" t="e">
        <f>IF(D864="S",SUMIFS('[226]BG 2023'!J:J,'[226]BG 2023'!K:K,'Clasificacion EERR'!B864),0)</f>
        <v>#VALUE!</v>
      </c>
      <c r="G864" s="429" t="e">
        <f t="shared" si="13"/>
        <v>#VALUE!</v>
      </c>
      <c r="H864" s="430"/>
    </row>
    <row r="865" spans="2:8" hidden="1">
      <c r="B865" s="437">
        <v>710407330031099</v>
      </c>
      <c r="C865" s="402" t="s">
        <v>3013</v>
      </c>
      <c r="D865" s="438" t="s">
        <v>1465</v>
      </c>
      <c r="E865" s="428">
        <f>IF(D865="S",SUMIFS('BG 2024'!G:G,'BG 2024'!B:B,'Clasificacion EERR'!B865),0)</f>
        <v>0</v>
      </c>
      <c r="F865" s="428" t="e">
        <f>IF(D865="S",SUMIFS('[226]BG 2023'!J:J,'[226]BG 2023'!K:K,'Clasificacion EERR'!B865),0)</f>
        <v>#VALUE!</v>
      </c>
      <c r="G865" s="429" t="e">
        <f t="shared" si="13"/>
        <v>#VALUE!</v>
      </c>
      <c r="H865" s="430"/>
    </row>
    <row r="866" spans="2:8" hidden="1">
      <c r="B866" s="437">
        <v>7104073300311</v>
      </c>
      <c r="C866" s="402" t="s">
        <v>1354</v>
      </c>
      <c r="D866" s="438" t="s">
        <v>1461</v>
      </c>
      <c r="E866" s="428">
        <f>IF(D866="S",SUMIFS('BG 2024'!G:G,'BG 2024'!B:B,'Clasificacion EERR'!B866),0)</f>
        <v>0</v>
      </c>
      <c r="F866" s="428">
        <f>IF(D866="S",SUMIFS('[226]BG 2023'!J:J,'[226]BG 2023'!K:K,'Clasificacion EERR'!B866),0)</f>
        <v>0</v>
      </c>
      <c r="G866" s="429">
        <f t="shared" si="13"/>
        <v>0</v>
      </c>
      <c r="H866" s="430"/>
    </row>
    <row r="867" spans="2:8" hidden="1">
      <c r="B867" s="437">
        <v>710407330031101</v>
      </c>
      <c r="C867" s="402" t="s">
        <v>3014</v>
      </c>
      <c r="D867" s="438" t="s">
        <v>1465</v>
      </c>
      <c r="E867" s="428">
        <f>IF(D867="S",SUMIFS('BG 2024'!G:G,'BG 2024'!B:B,'Clasificacion EERR'!B867),0)</f>
        <v>0</v>
      </c>
      <c r="F867" s="428" t="e">
        <f>IF(D867="S",SUMIFS('[226]BG 2023'!J:J,'[226]BG 2023'!K:K,'Clasificacion EERR'!B867),0)</f>
        <v>#VALUE!</v>
      </c>
      <c r="G867" s="429" t="e">
        <f t="shared" si="13"/>
        <v>#VALUE!</v>
      </c>
      <c r="H867" s="430"/>
    </row>
    <row r="868" spans="2:8">
      <c r="B868" s="437">
        <v>710407330031199</v>
      </c>
      <c r="C868" s="402" t="s">
        <v>1355</v>
      </c>
      <c r="D868" s="438" t="s">
        <v>1465</v>
      </c>
      <c r="E868" s="428">
        <f>IF(D868="S",SUMIFS('BG 2024'!G:G,'BG 2024'!B:B,'Clasificacion EERR'!B868),0)</f>
        <v>8953457</v>
      </c>
      <c r="F868" s="428" t="e">
        <f>IF(D868="S",SUMIFS('[226]BG 2023'!J:J,'[226]BG 2023'!K:K,'Clasificacion EERR'!B868),0)</f>
        <v>#VALUE!</v>
      </c>
      <c r="G868" s="429" t="e">
        <f t="shared" si="13"/>
        <v>#VALUE!</v>
      </c>
      <c r="H868" s="463" t="s">
        <v>77</v>
      </c>
    </row>
    <row r="869" spans="2:8" hidden="1">
      <c r="B869" s="437">
        <v>7104073300312</v>
      </c>
      <c r="C869" s="402" t="s">
        <v>3015</v>
      </c>
      <c r="D869" s="438" t="s">
        <v>1461</v>
      </c>
      <c r="E869" s="428">
        <f>IF(D869="S",SUMIFS('BG 2024'!G:G,'BG 2024'!B:B,'Clasificacion EERR'!B869),0)</f>
        <v>0</v>
      </c>
      <c r="F869" s="428">
        <f>IF(D869="S",SUMIFS('[226]BG 2023'!J:J,'[226]BG 2023'!K:K,'Clasificacion EERR'!B869),0)</f>
        <v>0</v>
      </c>
      <c r="G869" s="429">
        <f t="shared" si="13"/>
        <v>0</v>
      </c>
      <c r="H869" s="430"/>
    </row>
    <row r="870" spans="2:8" hidden="1">
      <c r="B870" s="437">
        <v>710407330031201</v>
      </c>
      <c r="C870" s="402" t="s">
        <v>3016</v>
      </c>
      <c r="D870" s="438" t="s">
        <v>1465</v>
      </c>
      <c r="E870" s="428">
        <f>IF(D870="S",SUMIFS('BG 2024'!G:G,'BG 2024'!B:B,'Clasificacion EERR'!B870),0)</f>
        <v>0</v>
      </c>
      <c r="F870" s="428" t="e">
        <f>IF(D870="S",SUMIFS('[226]BG 2023'!J:J,'[226]BG 2023'!K:K,'Clasificacion EERR'!B870),0)</f>
        <v>#VALUE!</v>
      </c>
      <c r="G870" s="429" t="e">
        <f t="shared" si="13"/>
        <v>#VALUE!</v>
      </c>
      <c r="H870" s="430"/>
    </row>
    <row r="871" spans="2:8" hidden="1">
      <c r="B871" s="437">
        <v>710407330031299</v>
      </c>
      <c r="C871" s="402" t="s">
        <v>3017</v>
      </c>
      <c r="D871" s="438" t="s">
        <v>1465</v>
      </c>
      <c r="E871" s="428">
        <f>IF(D871="S",SUMIFS('BG 2024'!G:G,'BG 2024'!B:B,'Clasificacion EERR'!B871),0)</f>
        <v>0</v>
      </c>
      <c r="F871" s="428" t="e">
        <f>IF(D871="S",SUMIFS('[226]BG 2023'!J:J,'[226]BG 2023'!K:K,'Clasificacion EERR'!B871),0)</f>
        <v>#VALUE!</v>
      </c>
      <c r="G871" s="429" t="e">
        <f t="shared" si="13"/>
        <v>#VALUE!</v>
      </c>
      <c r="H871" s="430"/>
    </row>
    <row r="872" spans="2:8" hidden="1">
      <c r="B872" s="437">
        <v>7104073300313</v>
      </c>
      <c r="C872" s="402" t="s">
        <v>3018</v>
      </c>
      <c r="D872" s="438" t="s">
        <v>1461</v>
      </c>
      <c r="E872" s="428">
        <f>IF(D872="S",SUMIFS('BG 2024'!G:G,'BG 2024'!B:B,'Clasificacion EERR'!B872),0)</f>
        <v>0</v>
      </c>
      <c r="F872" s="428">
        <f>IF(D872="S",SUMIFS('[226]BG 2023'!J:J,'[226]BG 2023'!K:K,'Clasificacion EERR'!B872),0)</f>
        <v>0</v>
      </c>
      <c r="G872" s="429">
        <f t="shared" si="13"/>
        <v>0</v>
      </c>
      <c r="H872" s="430"/>
    </row>
    <row r="873" spans="2:8" hidden="1">
      <c r="B873" s="437">
        <v>710407330031301</v>
      </c>
      <c r="C873" s="402" t="s">
        <v>3019</v>
      </c>
      <c r="D873" s="438" t="s">
        <v>1465</v>
      </c>
      <c r="E873" s="428">
        <f>IF(D873="S",SUMIFS('BG 2024'!G:G,'BG 2024'!B:B,'Clasificacion EERR'!B873),0)</f>
        <v>0</v>
      </c>
      <c r="F873" s="428" t="e">
        <f>IF(D873="S",SUMIFS('[226]BG 2023'!J:J,'[226]BG 2023'!K:K,'Clasificacion EERR'!B873),0)</f>
        <v>#VALUE!</v>
      </c>
      <c r="G873" s="429" t="e">
        <f t="shared" si="13"/>
        <v>#VALUE!</v>
      </c>
      <c r="H873" s="430"/>
    </row>
    <row r="874" spans="2:8" hidden="1">
      <c r="B874" s="437">
        <v>710407330031399</v>
      </c>
      <c r="C874" s="402" t="s">
        <v>3020</v>
      </c>
      <c r="D874" s="438" t="s">
        <v>1465</v>
      </c>
      <c r="E874" s="428">
        <f>IF(D874="S",SUMIFS('BG 2024'!G:G,'BG 2024'!B:B,'Clasificacion EERR'!B874),0)</f>
        <v>0</v>
      </c>
      <c r="F874" s="428" t="e">
        <f>IF(D874="S",SUMIFS('[226]BG 2023'!J:J,'[226]BG 2023'!K:K,'Clasificacion EERR'!B874),0)</f>
        <v>#VALUE!</v>
      </c>
      <c r="G874" s="429" t="e">
        <f t="shared" si="13"/>
        <v>#VALUE!</v>
      </c>
      <c r="H874" s="430"/>
    </row>
    <row r="875" spans="2:8" hidden="1">
      <c r="B875" s="437">
        <v>7104073300314</v>
      </c>
      <c r="C875" s="402" t="s">
        <v>1356</v>
      </c>
      <c r="D875" s="438" t="s">
        <v>1461</v>
      </c>
      <c r="E875" s="428">
        <f>IF(D875="S",SUMIFS('BG 2024'!G:G,'BG 2024'!B:B,'Clasificacion EERR'!B875),0)</f>
        <v>0</v>
      </c>
      <c r="F875" s="428">
        <f>IF(D875="S",SUMIFS('[226]BG 2023'!J:J,'[226]BG 2023'!K:K,'Clasificacion EERR'!B875),0)</f>
        <v>0</v>
      </c>
      <c r="G875" s="429">
        <f t="shared" si="13"/>
        <v>0</v>
      </c>
      <c r="H875" s="430"/>
    </row>
    <row r="876" spans="2:8" hidden="1">
      <c r="B876" s="437">
        <v>710407330031401</v>
      </c>
      <c r="C876" s="402" t="s">
        <v>3021</v>
      </c>
      <c r="D876" s="438" t="s">
        <v>1465</v>
      </c>
      <c r="E876" s="428">
        <f>IF(D876="S",SUMIFS('BG 2024'!G:G,'BG 2024'!B:B,'Clasificacion EERR'!B876),0)</f>
        <v>0</v>
      </c>
      <c r="F876" s="428" t="e">
        <f>IF(D876="S",SUMIFS('[226]BG 2023'!J:J,'[226]BG 2023'!K:K,'Clasificacion EERR'!B876),0)</f>
        <v>#VALUE!</v>
      </c>
      <c r="G876" s="429" t="e">
        <f t="shared" si="13"/>
        <v>#VALUE!</v>
      </c>
      <c r="H876" s="430"/>
    </row>
    <row r="877" spans="2:8">
      <c r="B877" s="437">
        <v>710407330031499</v>
      </c>
      <c r="C877" s="402" t="s">
        <v>1357</v>
      </c>
      <c r="D877" s="438" t="s">
        <v>1465</v>
      </c>
      <c r="E877" s="428">
        <f>IF(D877="S",SUMIFS('BG 2024'!G:G,'BG 2024'!B:B,'Clasificacion EERR'!B877),0)</f>
        <v>409091</v>
      </c>
      <c r="F877" s="428" t="e">
        <f>IF(D877="S",SUMIFS('[226]BG 2023'!J:J,'[226]BG 2023'!K:K,'Clasificacion EERR'!B877),0)</f>
        <v>#VALUE!</v>
      </c>
      <c r="G877" s="429" t="e">
        <f t="shared" si="13"/>
        <v>#VALUE!</v>
      </c>
      <c r="H877" s="463" t="s">
        <v>35</v>
      </c>
    </row>
    <row r="878" spans="2:8" hidden="1">
      <c r="B878" s="437">
        <v>7104073300315</v>
      </c>
      <c r="C878" s="402" t="s">
        <v>1358</v>
      </c>
      <c r="D878" s="438" t="s">
        <v>1461</v>
      </c>
      <c r="E878" s="428">
        <f>IF(D878="S",SUMIFS('BG 2024'!G:G,'BG 2024'!B:B,'Clasificacion EERR'!B878),0)</f>
        <v>0</v>
      </c>
      <c r="F878" s="428">
        <f>IF(D878="S",SUMIFS('[226]BG 2023'!J:J,'[226]BG 2023'!K:K,'Clasificacion EERR'!B878),0)</f>
        <v>0</v>
      </c>
      <c r="G878" s="429">
        <f t="shared" si="13"/>
        <v>0</v>
      </c>
      <c r="H878" s="430"/>
    </row>
    <row r="879" spans="2:8">
      <c r="B879" s="437">
        <v>710407330031501</v>
      </c>
      <c r="C879" s="402" t="s">
        <v>1359</v>
      </c>
      <c r="D879" s="438" t="s">
        <v>1465</v>
      </c>
      <c r="E879" s="428">
        <f>IF(D879="S",SUMIFS('BG 2024'!G:G,'BG 2024'!B:B,'Clasificacion EERR'!B879),0)</f>
        <v>260760642</v>
      </c>
      <c r="F879" s="428" t="e">
        <f>IF(D879="S",SUMIFS('[226]BG 2023'!J:J,'[226]BG 2023'!K:K,'Clasificacion EERR'!B879),0)</f>
        <v>#VALUE!</v>
      </c>
      <c r="G879" s="429" t="e">
        <f t="shared" si="13"/>
        <v>#VALUE!</v>
      </c>
      <c r="H879" s="463" t="s">
        <v>35</v>
      </c>
    </row>
    <row r="880" spans="2:8">
      <c r="B880" s="437">
        <v>710407330031599</v>
      </c>
      <c r="C880" s="402" t="s">
        <v>1360</v>
      </c>
      <c r="D880" s="438" t="s">
        <v>1465</v>
      </c>
      <c r="E880" s="428">
        <f>IF(D880="S",SUMIFS('BG 2024'!G:G,'BG 2024'!B:B,'Clasificacion EERR'!B880),0)</f>
        <v>1520909</v>
      </c>
      <c r="F880" s="428" t="e">
        <f>IF(D880="S",SUMIFS('[226]BG 2023'!J:J,'[226]BG 2023'!K:K,'Clasificacion EERR'!B880),0)</f>
        <v>#VALUE!</v>
      </c>
      <c r="G880" s="429" t="e">
        <f t="shared" si="13"/>
        <v>#VALUE!</v>
      </c>
      <c r="H880" s="463" t="s">
        <v>35</v>
      </c>
    </row>
    <row r="881" spans="1:8" hidden="1">
      <c r="B881" s="437">
        <v>7104073300316</v>
      </c>
      <c r="C881" s="402" t="s">
        <v>3022</v>
      </c>
      <c r="D881" s="438" t="s">
        <v>1461</v>
      </c>
      <c r="E881" s="428">
        <f>IF(D881="S",SUMIFS('BG 2024'!G:G,'BG 2024'!B:B,'Clasificacion EERR'!B881),0)</f>
        <v>0</v>
      </c>
      <c r="F881" s="428">
        <f>IF(D881="S",SUMIFS('[226]BG 2023'!J:J,'[226]BG 2023'!K:K,'Clasificacion EERR'!B881),0)</f>
        <v>0</v>
      </c>
      <c r="G881" s="429">
        <f t="shared" si="13"/>
        <v>0</v>
      </c>
      <c r="H881" s="430"/>
    </row>
    <row r="882" spans="1:8" hidden="1">
      <c r="B882" s="437">
        <v>710407330031601</v>
      </c>
      <c r="C882" s="402" t="s">
        <v>3023</v>
      </c>
      <c r="D882" s="438" t="s">
        <v>1465</v>
      </c>
      <c r="E882" s="428">
        <f>IF(D882="S",SUMIFS('BG 2024'!G:G,'BG 2024'!B:B,'Clasificacion EERR'!B882),0)</f>
        <v>0</v>
      </c>
      <c r="F882" s="428" t="e">
        <f>IF(D882="S",SUMIFS('[226]BG 2023'!J:J,'[226]BG 2023'!K:K,'Clasificacion EERR'!B882),0)</f>
        <v>#VALUE!</v>
      </c>
      <c r="G882" s="429" t="e">
        <f t="shared" si="13"/>
        <v>#VALUE!</v>
      </c>
      <c r="H882" s="430"/>
    </row>
    <row r="883" spans="1:8" hidden="1">
      <c r="B883" s="437">
        <v>710407330031699</v>
      </c>
      <c r="C883" s="402" t="s">
        <v>3024</v>
      </c>
      <c r="D883" s="438" t="s">
        <v>1465</v>
      </c>
      <c r="E883" s="428">
        <f>IF(D883="S",SUMIFS('BG 2024'!G:G,'BG 2024'!B:B,'Clasificacion EERR'!B883),0)</f>
        <v>0</v>
      </c>
      <c r="F883" s="428" t="e">
        <f>IF(D883="S",SUMIFS('[226]BG 2023'!J:J,'[226]BG 2023'!K:K,'Clasificacion EERR'!B883),0)</f>
        <v>#VALUE!</v>
      </c>
      <c r="G883" s="429" t="e">
        <f t="shared" si="13"/>
        <v>#VALUE!</v>
      </c>
      <c r="H883" s="430"/>
    </row>
    <row r="884" spans="1:8" hidden="1">
      <c r="B884" s="437">
        <v>7104073300317</v>
      </c>
      <c r="C884" s="402" t="s">
        <v>1361</v>
      </c>
      <c r="D884" s="438" t="s">
        <v>1461</v>
      </c>
      <c r="E884" s="428">
        <f>IF(D884="S",SUMIFS('BG 2024'!G:G,'BG 2024'!B:B,'Clasificacion EERR'!B884),0)</f>
        <v>0</v>
      </c>
      <c r="F884" s="428">
        <f>IF(D884="S",SUMIFS('[226]BG 2023'!J:J,'[226]BG 2023'!K:K,'Clasificacion EERR'!B884),0)</f>
        <v>0</v>
      </c>
      <c r="G884" s="429">
        <f t="shared" si="13"/>
        <v>0</v>
      </c>
      <c r="H884" s="430"/>
    </row>
    <row r="885" spans="1:8" hidden="1">
      <c r="B885" s="437">
        <v>710407330031701</v>
      </c>
      <c r="C885" s="402" t="s">
        <v>3025</v>
      </c>
      <c r="D885" s="438" t="s">
        <v>1465</v>
      </c>
      <c r="E885" s="428">
        <f>IF(D885="S",SUMIFS('BG 2024'!G:G,'BG 2024'!B:B,'Clasificacion EERR'!B885),0)</f>
        <v>0</v>
      </c>
      <c r="F885" s="428" t="e">
        <f>IF(D885="S",SUMIFS('[226]BG 2023'!J:J,'[226]BG 2023'!K:K,'Clasificacion EERR'!B885),0)</f>
        <v>#VALUE!</v>
      </c>
      <c r="G885" s="429" t="e">
        <f t="shared" si="13"/>
        <v>#VALUE!</v>
      </c>
      <c r="H885" s="430"/>
    </row>
    <row r="886" spans="1:8">
      <c r="B886" s="437">
        <v>710407330031799</v>
      </c>
      <c r="C886" s="402" t="s">
        <v>1362</v>
      </c>
      <c r="D886" s="438" t="s">
        <v>1465</v>
      </c>
      <c r="E886" s="428">
        <f>IF(D886="S",SUMIFS('BG 2024'!G:G,'BG 2024'!B:B,'Clasificacion EERR'!B886),0)</f>
        <v>7075427</v>
      </c>
      <c r="F886" s="428" t="e">
        <f>IF(D886="S",SUMIFS('[226]BG 2023'!J:J,'[226]BG 2023'!K:K,'Clasificacion EERR'!B886),0)</f>
        <v>#VALUE!</v>
      </c>
      <c r="G886" s="429" t="e">
        <f t="shared" si="13"/>
        <v>#VALUE!</v>
      </c>
      <c r="H886" s="539" t="s">
        <v>430</v>
      </c>
    </row>
    <row r="887" spans="1:8" hidden="1">
      <c r="B887" s="437">
        <v>7104073300318</v>
      </c>
      <c r="C887" s="402" t="s">
        <v>1363</v>
      </c>
      <c r="D887" s="438" t="s">
        <v>1461</v>
      </c>
      <c r="E887" s="428">
        <f>IF(D887="S",SUMIFS('BG 2024'!G:G,'BG 2024'!B:B,'Clasificacion EERR'!B887),0)</f>
        <v>0</v>
      </c>
      <c r="F887" s="428">
        <f>IF(D887="S",SUMIFS('[226]BG 2023'!J:J,'[226]BG 2023'!K:K,'Clasificacion EERR'!B887),0)</f>
        <v>0</v>
      </c>
      <c r="G887" s="429">
        <f t="shared" si="13"/>
        <v>0</v>
      </c>
      <c r="H887" s="430"/>
    </row>
    <row r="888" spans="1:8" hidden="1">
      <c r="B888" s="437">
        <v>710407330031801</v>
      </c>
      <c r="C888" s="402" t="s">
        <v>3026</v>
      </c>
      <c r="D888" s="438" t="s">
        <v>1465</v>
      </c>
      <c r="E888" s="428">
        <f>IF(D888="S",SUMIFS('BG 2024'!G:G,'BG 2024'!B:B,'Clasificacion EERR'!B888),0)</f>
        <v>0</v>
      </c>
      <c r="F888" s="428" t="e">
        <f>IF(D888="S",SUMIFS('[226]BG 2023'!J:J,'[226]BG 2023'!K:K,'Clasificacion EERR'!B888),0)</f>
        <v>#VALUE!</v>
      </c>
      <c r="G888" s="429" t="e">
        <f t="shared" si="13"/>
        <v>#VALUE!</v>
      </c>
      <c r="H888" s="430"/>
    </row>
    <row r="889" spans="1:8">
      <c r="B889" s="437">
        <v>710407330031899</v>
      </c>
      <c r="C889" s="402" t="s">
        <v>1364</v>
      </c>
      <c r="D889" s="438" t="s">
        <v>1465</v>
      </c>
      <c r="E889" s="428">
        <f>IF(D889="S",SUMIFS('BG 2024'!G:G,'BG 2024'!B:B,'Clasificacion EERR'!B889),0)</f>
        <v>381819</v>
      </c>
      <c r="F889" s="428" t="e">
        <f>IF(D889="S",SUMIFS('[226]BG 2023'!J:J,'[226]BG 2023'!K:K,'Clasificacion EERR'!B889),0)</f>
        <v>#VALUE!</v>
      </c>
      <c r="G889" s="429" t="e">
        <f t="shared" si="13"/>
        <v>#VALUE!</v>
      </c>
      <c r="H889" s="539" t="s">
        <v>430</v>
      </c>
    </row>
    <row r="890" spans="1:8" hidden="1">
      <c r="B890" s="437">
        <v>7104073300319</v>
      </c>
      <c r="C890" s="402" t="s">
        <v>3027</v>
      </c>
      <c r="D890" s="438" t="s">
        <v>1461</v>
      </c>
      <c r="E890" s="428">
        <f>IF(D890="S",SUMIFS('BG 2024'!G:G,'BG 2024'!B:B,'Clasificacion EERR'!B890),0)</f>
        <v>0</v>
      </c>
      <c r="F890" s="428">
        <f>IF(D890="S",SUMIFS('[226]BG 2023'!J:J,'[226]BG 2023'!K:K,'Clasificacion EERR'!B890),0)</f>
        <v>0</v>
      </c>
      <c r="G890" s="429">
        <f t="shared" si="13"/>
        <v>0</v>
      </c>
      <c r="H890" s="430"/>
    </row>
    <row r="891" spans="1:8" hidden="1">
      <c r="B891" s="437">
        <v>710407330031901</v>
      </c>
      <c r="C891" s="402" t="s">
        <v>3028</v>
      </c>
      <c r="D891" s="438" t="s">
        <v>1465</v>
      </c>
      <c r="E891" s="428">
        <f>IF(D891="S",SUMIFS('BG 2024'!G:G,'BG 2024'!B:B,'Clasificacion EERR'!B891),0)</f>
        <v>0</v>
      </c>
      <c r="F891" s="428" t="e">
        <f>IF(D891="S",SUMIFS('[226]BG 2023'!J:J,'[226]BG 2023'!K:K,'Clasificacion EERR'!B891),0)</f>
        <v>#VALUE!</v>
      </c>
      <c r="G891" s="429" t="e">
        <f t="shared" si="13"/>
        <v>#VALUE!</v>
      </c>
      <c r="H891" s="430"/>
    </row>
    <row r="892" spans="1:8" hidden="1">
      <c r="A892" s="419">
        <v>60</v>
      </c>
      <c r="B892" s="437">
        <v>710407330031999</v>
      </c>
      <c r="C892" s="402" t="s">
        <v>3029</v>
      </c>
      <c r="D892" s="438" t="s">
        <v>1465</v>
      </c>
      <c r="E892" s="428">
        <f>IF(D892="S",SUMIFS('BG 2024'!G:G,'BG 2024'!B:B,'Clasificacion EERR'!B892),0)</f>
        <v>0</v>
      </c>
      <c r="F892" s="428" t="e">
        <f>IF(D892="S",SUMIFS('[226]BG 2023'!J:J,'[226]BG 2023'!K:K,'Clasificacion EERR'!B892),0)</f>
        <v>#VALUE!</v>
      </c>
      <c r="G892" s="429" t="e">
        <f t="shared" si="13"/>
        <v>#VALUE!</v>
      </c>
      <c r="H892" s="430"/>
    </row>
    <row r="893" spans="1:8" hidden="1">
      <c r="B893" s="437">
        <v>7104073300320</v>
      </c>
      <c r="C893" s="402" t="s">
        <v>1365</v>
      </c>
      <c r="D893" s="438" t="s">
        <v>1461</v>
      </c>
      <c r="E893" s="428">
        <f>IF(D893="S",SUMIFS('BG 2024'!G:G,'BG 2024'!B:B,'Clasificacion EERR'!B893),0)</f>
        <v>0</v>
      </c>
      <c r="F893" s="428">
        <f>IF(D893="S",SUMIFS('[226]BG 2023'!J:J,'[226]BG 2023'!K:K,'Clasificacion EERR'!B893),0)</f>
        <v>0</v>
      </c>
      <c r="G893" s="429">
        <f t="shared" si="13"/>
        <v>0</v>
      </c>
      <c r="H893" s="430"/>
    </row>
    <row r="894" spans="1:8" hidden="1">
      <c r="B894" s="437">
        <v>710407330032001</v>
      </c>
      <c r="C894" s="402" t="s">
        <v>3030</v>
      </c>
      <c r="D894" s="438" t="s">
        <v>1465</v>
      </c>
      <c r="E894" s="428">
        <f>IF(D894="S",SUMIFS('BG 2024'!G:G,'BG 2024'!B:B,'Clasificacion EERR'!B894),0)</f>
        <v>0</v>
      </c>
      <c r="F894" s="428" t="e">
        <f>IF(D894="S",SUMIFS('[226]BG 2023'!J:J,'[226]BG 2023'!K:K,'Clasificacion EERR'!B894),0)</f>
        <v>#VALUE!</v>
      </c>
      <c r="G894" s="429" t="e">
        <f t="shared" si="13"/>
        <v>#VALUE!</v>
      </c>
      <c r="H894" s="430"/>
    </row>
    <row r="895" spans="1:8">
      <c r="B895" s="437">
        <v>710407330032099</v>
      </c>
      <c r="C895" s="402" t="s">
        <v>1366</v>
      </c>
      <c r="D895" s="438" t="s">
        <v>1465</v>
      </c>
      <c r="E895" s="428">
        <f>IF(D895="S",SUMIFS('BG 2024'!G:G,'BG 2024'!B:B,'Clasificacion EERR'!B895),0)</f>
        <v>3714863</v>
      </c>
      <c r="F895" s="428" t="e">
        <f>IF(D895="S",SUMIFS('[226]BG 2023'!J:J,'[226]BG 2023'!K:K,'Clasificacion EERR'!B895),0)</f>
        <v>#VALUE!</v>
      </c>
      <c r="G895" s="429" t="e">
        <f t="shared" si="13"/>
        <v>#VALUE!</v>
      </c>
      <c r="H895" s="463" t="s">
        <v>430</v>
      </c>
    </row>
    <row r="896" spans="1:8" hidden="1">
      <c r="B896" s="437">
        <v>7104073300321</v>
      </c>
      <c r="C896" s="402" t="s">
        <v>1367</v>
      </c>
      <c r="D896" s="438" t="s">
        <v>1461</v>
      </c>
      <c r="E896" s="428">
        <f>IF(D896="S",SUMIFS('BG 2024'!G:G,'BG 2024'!B:B,'Clasificacion EERR'!B896),0)</f>
        <v>0</v>
      </c>
      <c r="F896" s="428">
        <f>IF(D896="S",SUMIFS('[226]BG 2023'!J:J,'[226]BG 2023'!K:K,'Clasificacion EERR'!B896),0)</f>
        <v>0</v>
      </c>
      <c r="G896" s="429">
        <f t="shared" si="13"/>
        <v>0</v>
      </c>
      <c r="H896" s="430"/>
    </row>
    <row r="897" spans="1:11">
      <c r="B897" s="437">
        <v>710407330032101</v>
      </c>
      <c r="C897" s="402" t="s">
        <v>1368</v>
      </c>
      <c r="D897" s="438" t="s">
        <v>1465</v>
      </c>
      <c r="E897" s="428">
        <f>IF(D897="S",SUMIFS('BG 2024'!G:G,'BG 2024'!B:B,'Clasificacion EERR'!B897),0)</f>
        <v>33670935</v>
      </c>
      <c r="F897" s="428" t="e">
        <f>IF(D897="S",SUMIFS('[226]BG 2023'!J:J,'[226]BG 2023'!K:K,'Clasificacion EERR'!B897),0)</f>
        <v>#VALUE!</v>
      </c>
      <c r="G897" s="429" t="e">
        <f t="shared" si="13"/>
        <v>#VALUE!</v>
      </c>
      <c r="H897" s="463" t="s">
        <v>430</v>
      </c>
    </row>
    <row r="898" spans="1:11">
      <c r="B898" s="437">
        <v>710407330032199</v>
      </c>
      <c r="C898" s="402" t="s">
        <v>1369</v>
      </c>
      <c r="D898" s="438" t="s">
        <v>1465</v>
      </c>
      <c r="E898" s="428">
        <f>IF(D898="S",SUMIFS('BG 2024'!G:G,'BG 2024'!B:B,'Clasificacion EERR'!B898),0)</f>
        <v>4452726</v>
      </c>
      <c r="F898" s="428" t="e">
        <f>IF(D898="S",SUMIFS('[226]BG 2023'!J:J,'[226]BG 2023'!K:K,'Clasificacion EERR'!B898),0)</f>
        <v>#VALUE!</v>
      </c>
      <c r="G898" s="429" t="e">
        <f t="shared" si="13"/>
        <v>#VALUE!</v>
      </c>
      <c r="H898" s="463" t="s">
        <v>430</v>
      </c>
    </row>
    <row r="899" spans="1:11" hidden="1">
      <c r="B899" s="437">
        <v>7104073300322</v>
      </c>
      <c r="C899" s="402" t="s">
        <v>1370</v>
      </c>
      <c r="D899" s="438" t="s">
        <v>1461</v>
      </c>
      <c r="E899" s="428">
        <f>IF(D899="S",SUMIFS('BG 2024'!G:G,'BG 2024'!B:B,'Clasificacion EERR'!B899),0)</f>
        <v>0</v>
      </c>
      <c r="F899" s="428">
        <f>IF(D899="S",SUMIFS('[226]BG 2023'!J:J,'[226]BG 2023'!K:K,'Clasificacion EERR'!B899),0)</f>
        <v>0</v>
      </c>
      <c r="G899" s="429">
        <f t="shared" si="13"/>
        <v>0</v>
      </c>
      <c r="H899" s="430"/>
    </row>
    <row r="900" spans="1:11" hidden="1">
      <c r="B900" s="437">
        <v>710407330032201</v>
      </c>
      <c r="C900" s="402" t="s">
        <v>3031</v>
      </c>
      <c r="D900" s="438" t="s">
        <v>1465</v>
      </c>
      <c r="E900" s="428">
        <f>IF(D900="S",SUMIFS('BG 2024'!G:G,'BG 2024'!B:B,'Clasificacion EERR'!B900),0)</f>
        <v>0</v>
      </c>
      <c r="F900" s="428" t="e">
        <f>IF(D900="S",SUMIFS('[226]BG 2023'!J:J,'[226]BG 2023'!K:K,'Clasificacion EERR'!B900),0)</f>
        <v>#VALUE!</v>
      </c>
      <c r="G900" s="429" t="e">
        <f t="shared" si="13"/>
        <v>#VALUE!</v>
      </c>
      <c r="H900" s="430"/>
    </row>
    <row r="901" spans="1:11">
      <c r="B901" s="437">
        <v>710407330032299</v>
      </c>
      <c r="C901" s="402" t="s">
        <v>1371</v>
      </c>
      <c r="D901" s="438" t="s">
        <v>1465</v>
      </c>
      <c r="E901" s="428">
        <f>IF(D901="S",SUMIFS('BG 2024'!G:G,'BG 2024'!B:B,'Clasificacion EERR'!B901),0)</f>
        <v>564000</v>
      </c>
      <c r="F901" s="428" t="e">
        <f>IF(D901="S",SUMIFS('[226]BG 2023'!J:J,'[226]BG 2023'!K:K,'Clasificacion EERR'!B901),0)</f>
        <v>#VALUE!</v>
      </c>
      <c r="G901" s="429" t="e">
        <f t="shared" si="13"/>
        <v>#VALUE!</v>
      </c>
      <c r="H901" s="539" t="s">
        <v>218</v>
      </c>
      <c r="I901" s="392" t="s">
        <v>3180</v>
      </c>
      <c r="K901" s="542">
        <f>+SUMIF('Nota II'!$C$2369:$C$2390,'Clasificacion EERR'!I901,'Nota II'!$D$2369:$D$2390)</f>
        <v>-564000</v>
      </c>
    </row>
    <row r="902" spans="1:11" hidden="1">
      <c r="B902" s="437">
        <v>7104073300323</v>
      </c>
      <c r="C902" s="402" t="s">
        <v>1372</v>
      </c>
      <c r="D902" s="438" t="s">
        <v>1461</v>
      </c>
      <c r="E902" s="428">
        <f>IF(D902="S",SUMIFS('BG 2024'!G:G,'BG 2024'!B:B,'Clasificacion EERR'!B902),0)</f>
        <v>0</v>
      </c>
      <c r="F902" s="428">
        <f>IF(D902="S",SUMIFS('[226]BG 2023'!J:J,'[226]BG 2023'!K:K,'Clasificacion EERR'!B902),0)</f>
        <v>0</v>
      </c>
      <c r="G902" s="429">
        <f t="shared" si="13"/>
        <v>0</v>
      </c>
      <c r="H902" s="430"/>
    </row>
    <row r="903" spans="1:11" hidden="1">
      <c r="B903" s="437">
        <v>710407330032301</v>
      </c>
      <c r="C903" s="402" t="s">
        <v>3032</v>
      </c>
      <c r="D903" s="438" t="s">
        <v>1465</v>
      </c>
      <c r="E903" s="428">
        <f>IF(D903="S",SUMIFS('BG 2024'!G:G,'BG 2024'!B:B,'Clasificacion EERR'!B903),0)</f>
        <v>0</v>
      </c>
      <c r="F903" s="428" t="e">
        <f>IF(D903="S",SUMIFS('[226]BG 2023'!J:J,'[226]BG 2023'!K:K,'Clasificacion EERR'!B903),0)</f>
        <v>#VALUE!</v>
      </c>
      <c r="G903" s="429" t="e">
        <f t="shared" si="13"/>
        <v>#VALUE!</v>
      </c>
      <c r="H903" s="430"/>
    </row>
    <row r="904" spans="1:11">
      <c r="B904" s="437">
        <v>710407330032399</v>
      </c>
      <c r="C904" s="402" t="s">
        <v>1373</v>
      </c>
      <c r="D904" s="438" t="s">
        <v>1465</v>
      </c>
      <c r="E904" s="428">
        <f>IF(D904="S",SUMIFS('BG 2024'!G:G,'BG 2024'!B:B,'Clasificacion EERR'!B904),0)</f>
        <v>12964530</v>
      </c>
      <c r="F904" s="428" t="e">
        <f>IF(D904="S",SUMIFS('[226]BG 2023'!J:J,'[226]BG 2023'!K:K,'Clasificacion EERR'!B904),0)</f>
        <v>#VALUE!</v>
      </c>
      <c r="G904" s="429" t="e">
        <f t="shared" si="13"/>
        <v>#VALUE!</v>
      </c>
      <c r="H904" s="463" t="s">
        <v>29</v>
      </c>
      <c r="I904" s="392" t="s">
        <v>3179</v>
      </c>
    </row>
    <row r="905" spans="1:11" hidden="1">
      <c r="A905" s="419">
        <v>65</v>
      </c>
      <c r="B905" s="437">
        <v>7104073300324</v>
      </c>
      <c r="C905" s="402" t="s">
        <v>3033</v>
      </c>
      <c r="D905" s="438" t="s">
        <v>1461</v>
      </c>
      <c r="E905" s="428">
        <f>IF(D905="S",SUMIFS('BG 2024'!G:G,'BG 2024'!B:B,'Clasificacion EERR'!B905),0)</f>
        <v>0</v>
      </c>
      <c r="F905" s="428">
        <f>IF(D905="S",SUMIFS('[226]BG 2023'!J:J,'[226]BG 2023'!K:K,'Clasificacion EERR'!B905),0)</f>
        <v>0</v>
      </c>
      <c r="G905" s="429">
        <f t="shared" si="13"/>
        <v>0</v>
      </c>
      <c r="H905" s="430"/>
    </row>
    <row r="906" spans="1:11" hidden="1">
      <c r="B906" s="437">
        <v>710407330032401</v>
      </c>
      <c r="C906" s="402" t="s">
        <v>3034</v>
      </c>
      <c r="D906" s="438" t="s">
        <v>1465</v>
      </c>
      <c r="E906" s="428">
        <f>IF(D906="S",SUMIFS('BG 2024'!G:G,'BG 2024'!B:B,'Clasificacion EERR'!B906),0)</f>
        <v>0</v>
      </c>
      <c r="F906" s="428" t="e">
        <f>IF(D906="S",SUMIFS('[226]BG 2023'!J:J,'[226]BG 2023'!K:K,'Clasificacion EERR'!B906),0)</f>
        <v>#VALUE!</v>
      </c>
      <c r="G906" s="429" t="e">
        <f t="shared" si="13"/>
        <v>#VALUE!</v>
      </c>
      <c r="H906" s="430"/>
    </row>
    <row r="907" spans="1:11" hidden="1">
      <c r="A907" s="419">
        <v>65</v>
      </c>
      <c r="B907" s="437">
        <v>710407330032499</v>
      </c>
      <c r="C907" s="402" t="s">
        <v>3035</v>
      </c>
      <c r="D907" s="438" t="s">
        <v>1465</v>
      </c>
      <c r="E907" s="428">
        <f>IF(D907="S",SUMIFS('BG 2024'!G:G,'BG 2024'!B:B,'Clasificacion EERR'!B907),0)</f>
        <v>0</v>
      </c>
      <c r="F907" s="428" t="e">
        <f>IF(D907="S",SUMIFS('[226]BG 2023'!J:J,'[226]BG 2023'!K:K,'Clasificacion EERR'!B907),0)</f>
        <v>#VALUE!</v>
      </c>
      <c r="G907" s="429" t="e">
        <f t="shared" si="13"/>
        <v>#VALUE!</v>
      </c>
      <c r="H907" s="430"/>
    </row>
    <row r="908" spans="1:11" hidden="1">
      <c r="A908" s="419">
        <v>65</v>
      </c>
      <c r="B908" s="437">
        <v>7104073300325</v>
      </c>
      <c r="C908" s="402" t="s">
        <v>1374</v>
      </c>
      <c r="D908" s="438" t="s">
        <v>1461</v>
      </c>
      <c r="E908" s="428">
        <f>IF(D908="S",SUMIFS('BG 2024'!G:G,'BG 2024'!B:B,'Clasificacion EERR'!B908),0)</f>
        <v>0</v>
      </c>
      <c r="F908" s="428">
        <f>IF(D908="S",SUMIFS('[226]BG 2023'!J:J,'[226]BG 2023'!K:K,'Clasificacion EERR'!B908),0)</f>
        <v>0</v>
      </c>
      <c r="G908" s="429">
        <f t="shared" si="13"/>
        <v>0</v>
      </c>
      <c r="H908" s="430"/>
    </row>
    <row r="909" spans="1:11" hidden="1">
      <c r="A909" s="419">
        <v>60</v>
      </c>
      <c r="B909" s="437">
        <v>710407330032501</v>
      </c>
      <c r="C909" s="402" t="s">
        <v>3036</v>
      </c>
      <c r="D909" s="438" t="s">
        <v>1465</v>
      </c>
      <c r="E909" s="428">
        <f>IF(D909="S",SUMIFS('BG 2024'!G:G,'BG 2024'!B:B,'Clasificacion EERR'!B909),0)</f>
        <v>0</v>
      </c>
      <c r="F909" s="428" t="e">
        <f>IF(D909="S",SUMIFS('[226]BG 2023'!J:J,'[226]BG 2023'!K:K,'Clasificacion EERR'!B909),0)</f>
        <v>#VALUE!</v>
      </c>
      <c r="G909" s="429" t="e">
        <f t="shared" si="13"/>
        <v>#VALUE!</v>
      </c>
      <c r="H909" s="430"/>
    </row>
    <row r="910" spans="1:11">
      <c r="B910" s="437">
        <v>710407330032599</v>
      </c>
      <c r="C910" s="402" t="s">
        <v>1375</v>
      </c>
      <c r="D910" s="438" t="s">
        <v>1465</v>
      </c>
      <c r="E910" s="428">
        <f>IF(D910="S",SUMIFS('BG 2024'!G:G,'BG 2024'!B:B,'Clasificacion EERR'!B910),0)</f>
        <v>185455</v>
      </c>
      <c r="F910" s="428" t="e">
        <f>IF(D910="S",SUMIFS('[226]BG 2023'!J:J,'[226]BG 2023'!K:K,'Clasificacion EERR'!B910),0)</f>
        <v>#VALUE!</v>
      </c>
      <c r="G910" s="429" t="e">
        <f t="shared" si="13"/>
        <v>#VALUE!</v>
      </c>
      <c r="H910" s="463" t="s">
        <v>218</v>
      </c>
      <c r="I910" s="392" t="s">
        <v>434</v>
      </c>
      <c r="K910" s="542">
        <f>+SUMIF('Nota II'!$C$2369:$C$2390,'Clasificacion EERR'!I910,'Nota II'!$D$2369:$D$2390)</f>
        <v>0</v>
      </c>
    </row>
    <row r="911" spans="1:11" hidden="1">
      <c r="B911" s="437">
        <v>7104073300326</v>
      </c>
      <c r="C911" s="402" t="s">
        <v>3037</v>
      </c>
      <c r="D911" s="438" t="s">
        <v>1461</v>
      </c>
      <c r="E911" s="428">
        <f>IF(D911="S",SUMIFS('BG 2024'!G:G,'BG 2024'!B:B,'Clasificacion EERR'!B911),0)</f>
        <v>0</v>
      </c>
      <c r="F911" s="428">
        <f>IF(D911="S",SUMIFS('[226]BG 2023'!J:J,'[226]BG 2023'!K:K,'Clasificacion EERR'!B911),0)</f>
        <v>0</v>
      </c>
      <c r="G911" s="429">
        <f t="shared" si="13"/>
        <v>0</v>
      </c>
      <c r="H911" s="430"/>
    </row>
    <row r="912" spans="1:11" hidden="1">
      <c r="A912" s="419">
        <v>65</v>
      </c>
      <c r="B912" s="437">
        <v>710407330032601</v>
      </c>
      <c r="C912" s="402" t="s">
        <v>3038</v>
      </c>
      <c r="D912" s="438" t="s">
        <v>1465</v>
      </c>
      <c r="E912" s="428">
        <f>IF(D912="S",SUMIFS('BG 2024'!G:G,'BG 2024'!B:B,'Clasificacion EERR'!B912),0)</f>
        <v>0</v>
      </c>
      <c r="F912" s="428" t="e">
        <f>IF(D912="S",SUMIFS('[226]BG 2023'!J:J,'[226]BG 2023'!K:K,'Clasificacion EERR'!B912),0)</f>
        <v>#VALUE!</v>
      </c>
      <c r="G912" s="429" t="e">
        <f t="shared" si="13"/>
        <v>#VALUE!</v>
      </c>
      <c r="H912" s="430"/>
    </row>
    <row r="913" spans="1:11" hidden="1">
      <c r="A913" s="419">
        <v>58</v>
      </c>
      <c r="B913" s="437">
        <v>710407330032699</v>
      </c>
      <c r="C913" s="402" t="s">
        <v>3039</v>
      </c>
      <c r="D913" s="438" t="s">
        <v>1465</v>
      </c>
      <c r="E913" s="428">
        <f>IF(D913="S",SUMIFS('BG 2024'!G:G,'BG 2024'!B:B,'Clasificacion EERR'!B913),0)</f>
        <v>0</v>
      </c>
      <c r="F913" s="428" t="e">
        <f>IF(D913="S",SUMIFS('[226]BG 2023'!J:J,'[226]BG 2023'!K:K,'Clasificacion EERR'!B913),0)</f>
        <v>#VALUE!</v>
      </c>
      <c r="G913" s="429" t="e">
        <f t="shared" si="13"/>
        <v>#VALUE!</v>
      </c>
      <c r="H913" s="430"/>
    </row>
    <row r="914" spans="1:11" hidden="1">
      <c r="A914" s="419">
        <v>65</v>
      </c>
      <c r="B914" s="437">
        <v>7104073300327</v>
      </c>
      <c r="C914" s="402" t="s">
        <v>3040</v>
      </c>
      <c r="D914" s="438" t="s">
        <v>1461</v>
      </c>
      <c r="E914" s="428">
        <f>IF(D914="S",SUMIFS('BG 2024'!G:G,'BG 2024'!B:B,'Clasificacion EERR'!B914),0)</f>
        <v>0</v>
      </c>
      <c r="F914" s="428">
        <f>IF(D914="S",SUMIFS('[226]BG 2023'!J:J,'[226]BG 2023'!K:K,'Clasificacion EERR'!B914),0)</f>
        <v>0</v>
      </c>
      <c r="G914" s="429">
        <f t="shared" si="13"/>
        <v>0</v>
      </c>
      <c r="H914" s="430"/>
    </row>
    <row r="915" spans="1:11" hidden="1">
      <c r="B915" s="437">
        <v>710407330032701</v>
      </c>
      <c r="C915" s="402" t="s">
        <v>3041</v>
      </c>
      <c r="D915" s="438" t="s">
        <v>1465</v>
      </c>
      <c r="E915" s="428">
        <f>IF(D915="S",SUMIFS('BG 2024'!G:G,'BG 2024'!B:B,'Clasificacion EERR'!B915),0)</f>
        <v>0</v>
      </c>
      <c r="F915" s="428" t="e">
        <f>IF(D915="S",SUMIFS('[226]BG 2023'!J:J,'[226]BG 2023'!K:K,'Clasificacion EERR'!B915),0)</f>
        <v>#VALUE!</v>
      </c>
      <c r="G915" s="429" t="e">
        <f t="shared" si="13"/>
        <v>#VALUE!</v>
      </c>
      <c r="H915" s="430"/>
    </row>
    <row r="916" spans="1:11" hidden="1">
      <c r="B916" s="437">
        <v>710407330032799</v>
      </c>
      <c r="C916" s="402" t="s">
        <v>3042</v>
      </c>
      <c r="D916" s="438" t="s">
        <v>1465</v>
      </c>
      <c r="E916" s="428">
        <f>IF(D916="S",SUMIFS('BG 2024'!G:G,'BG 2024'!B:B,'Clasificacion EERR'!B916),0)</f>
        <v>0</v>
      </c>
      <c r="F916" s="428" t="e">
        <f>IF(D916="S",SUMIFS('[226]BG 2023'!J:J,'[226]BG 2023'!K:K,'Clasificacion EERR'!B916),0)</f>
        <v>#VALUE!</v>
      </c>
      <c r="G916" s="429" t="e">
        <f t="shared" si="13"/>
        <v>#VALUE!</v>
      </c>
      <c r="H916" s="430"/>
    </row>
    <row r="917" spans="1:11" hidden="1">
      <c r="B917" s="437">
        <v>7104073300328</v>
      </c>
      <c r="C917" s="402" t="s">
        <v>1376</v>
      </c>
      <c r="D917" s="438" t="s">
        <v>1461</v>
      </c>
      <c r="E917" s="428">
        <f>IF(D917="S",SUMIFS('BG 2024'!G:G,'BG 2024'!B:B,'Clasificacion EERR'!B917),0)</f>
        <v>0</v>
      </c>
      <c r="F917" s="428">
        <f>IF(D917="S",SUMIFS('[226]BG 2023'!J:J,'[226]BG 2023'!K:K,'Clasificacion EERR'!B917),0)</f>
        <v>0</v>
      </c>
      <c r="G917" s="429">
        <f t="shared" si="13"/>
        <v>0</v>
      </c>
      <c r="H917" s="430"/>
    </row>
    <row r="918" spans="1:11" hidden="1">
      <c r="A918" s="419">
        <v>65</v>
      </c>
      <c r="B918" s="437">
        <v>710407330032801</v>
      </c>
      <c r="C918" s="402" t="s">
        <v>3043</v>
      </c>
      <c r="D918" s="438" t="s">
        <v>1465</v>
      </c>
      <c r="E918" s="428">
        <f>IF(D918="S",SUMIFS('BG 2024'!G:G,'BG 2024'!B:B,'Clasificacion EERR'!B918),0)</f>
        <v>0</v>
      </c>
      <c r="F918" s="428" t="e">
        <f>IF(D918="S",SUMIFS('[226]BG 2023'!J:J,'[226]BG 2023'!K:K,'Clasificacion EERR'!B918),0)</f>
        <v>#VALUE!</v>
      </c>
      <c r="G918" s="429" t="e">
        <f t="shared" si="13"/>
        <v>#VALUE!</v>
      </c>
      <c r="H918" s="430"/>
    </row>
    <row r="919" spans="1:11">
      <c r="B919" s="437">
        <v>710407330032899</v>
      </c>
      <c r="C919" s="402" t="s">
        <v>1377</v>
      </c>
      <c r="D919" s="438" t="s">
        <v>1465</v>
      </c>
      <c r="E919" s="428">
        <f>IF(D919="S",SUMIFS('BG 2024'!G:G,'BG 2024'!B:B,'Clasificacion EERR'!B919),0)</f>
        <v>20697586</v>
      </c>
      <c r="F919" s="428" t="e">
        <f>IF(D919="S",SUMIFS('[226]BG 2023'!J:J,'[226]BG 2023'!K:K,'Clasificacion EERR'!B919),0)</f>
        <v>#VALUE!</v>
      </c>
      <c r="G919" s="429" t="e">
        <f t="shared" si="13"/>
        <v>#VALUE!</v>
      </c>
      <c r="H919" s="463" t="s">
        <v>29</v>
      </c>
      <c r="I919" s="392" t="s">
        <v>3181</v>
      </c>
    </row>
    <row r="920" spans="1:11" hidden="1">
      <c r="A920" s="419">
        <v>65</v>
      </c>
      <c r="B920" s="437">
        <v>7104073300329</v>
      </c>
      <c r="C920" s="402" t="s">
        <v>1378</v>
      </c>
      <c r="D920" s="438" t="s">
        <v>1461</v>
      </c>
      <c r="E920" s="428">
        <f>IF(D920="S",SUMIFS('BG 2024'!G:G,'BG 2024'!B:B,'Clasificacion EERR'!B920),0)</f>
        <v>0</v>
      </c>
      <c r="F920" s="428">
        <f>IF(D920="S",SUMIFS('[226]BG 2023'!J:J,'[226]BG 2023'!K:K,'Clasificacion EERR'!B920),0)</f>
        <v>0</v>
      </c>
      <c r="G920" s="429">
        <f t="shared" si="13"/>
        <v>0</v>
      </c>
      <c r="H920" s="430"/>
    </row>
    <row r="921" spans="1:11" hidden="1">
      <c r="A921" s="419">
        <v>65</v>
      </c>
      <c r="B921" s="437">
        <v>710407330032901</v>
      </c>
      <c r="C921" s="402" t="s">
        <v>3044</v>
      </c>
      <c r="D921" s="438" t="s">
        <v>1465</v>
      </c>
      <c r="E921" s="428">
        <f>IF(D921="S",SUMIFS('BG 2024'!G:G,'BG 2024'!B:B,'Clasificacion EERR'!B921),0)</f>
        <v>0</v>
      </c>
      <c r="F921" s="428" t="e">
        <f>IF(D921="S",SUMIFS('[226]BG 2023'!J:J,'[226]BG 2023'!K:K,'Clasificacion EERR'!B921),0)</f>
        <v>#VALUE!</v>
      </c>
      <c r="G921" s="429" t="e">
        <f t="shared" si="13"/>
        <v>#VALUE!</v>
      </c>
      <c r="H921" s="430"/>
    </row>
    <row r="922" spans="1:11">
      <c r="B922" s="437">
        <v>710407330032999</v>
      </c>
      <c r="C922" s="402" t="s">
        <v>1379</v>
      </c>
      <c r="D922" s="438" t="s">
        <v>1465</v>
      </c>
      <c r="E922" s="428">
        <f>IF(D922="S",SUMIFS('BG 2024'!G:G,'BG 2024'!B:B,'Clasificacion EERR'!B922),0)</f>
        <v>12523550</v>
      </c>
      <c r="F922" s="428" t="e">
        <f>IF(D922="S",SUMIFS('[226]BG 2023'!J:J,'[226]BG 2023'!K:K,'Clasificacion EERR'!B922),0)</f>
        <v>#VALUE!</v>
      </c>
      <c r="G922" s="429" t="e">
        <f t="shared" si="13"/>
        <v>#VALUE!</v>
      </c>
      <c r="H922" s="463" t="s">
        <v>218</v>
      </c>
      <c r="I922" s="392" t="s">
        <v>1378</v>
      </c>
      <c r="K922" s="542">
        <f>+SUMIF('Nota II'!$C$2369:$C$2390,'Clasificacion EERR'!I922,'Nota II'!$D$2369:$D$2390)</f>
        <v>-12523550</v>
      </c>
    </row>
    <row r="923" spans="1:11" hidden="1">
      <c r="A923" s="419">
        <v>57</v>
      </c>
      <c r="B923" s="437">
        <v>7104073300330</v>
      </c>
      <c r="C923" s="402" t="s">
        <v>1380</v>
      </c>
      <c r="D923" s="438" t="s">
        <v>1461</v>
      </c>
      <c r="E923" s="428">
        <f>IF(D923="S",SUMIFS('BG 2024'!G:G,'BG 2024'!B:B,'Clasificacion EERR'!B923),0)</f>
        <v>0</v>
      </c>
      <c r="F923" s="428">
        <f>IF(D923="S",SUMIFS('[226]BG 2023'!J:J,'[226]BG 2023'!K:K,'Clasificacion EERR'!B923),0)</f>
        <v>0</v>
      </c>
      <c r="G923" s="429">
        <f t="shared" si="13"/>
        <v>0</v>
      </c>
      <c r="H923" s="430"/>
    </row>
    <row r="924" spans="1:11" hidden="1">
      <c r="A924" s="419">
        <v>57</v>
      </c>
      <c r="B924" s="437">
        <v>710407330033001</v>
      </c>
      <c r="C924" s="402" t="s">
        <v>3045</v>
      </c>
      <c r="D924" s="438" t="s">
        <v>1465</v>
      </c>
      <c r="E924" s="428">
        <f>IF(D924="S",SUMIFS('BG 2024'!G:G,'BG 2024'!B:B,'Clasificacion EERR'!B924),0)</f>
        <v>0</v>
      </c>
      <c r="F924" s="428" t="e">
        <f>IF(D924="S",SUMIFS('[226]BG 2023'!J:J,'[226]BG 2023'!K:K,'Clasificacion EERR'!B924),0)</f>
        <v>#VALUE!</v>
      </c>
      <c r="G924" s="429" t="e">
        <f t="shared" si="13"/>
        <v>#VALUE!</v>
      </c>
      <c r="H924" s="430"/>
    </row>
    <row r="925" spans="1:11">
      <c r="B925" s="437">
        <v>710407330033099</v>
      </c>
      <c r="C925" s="402" t="s">
        <v>1381</v>
      </c>
      <c r="D925" s="438" t="s">
        <v>1465</v>
      </c>
      <c r="E925" s="428">
        <f>IF(D925="S",SUMIFS('BG 2024'!G:G,'BG 2024'!B:B,'Clasificacion EERR'!B925),0)</f>
        <v>6000000</v>
      </c>
      <c r="F925" s="428" t="e">
        <f>IF(D925="S",SUMIFS('[226]BG 2023'!J:J,'[226]BG 2023'!K:K,'Clasificacion EERR'!B925),0)</f>
        <v>#VALUE!</v>
      </c>
      <c r="G925" s="429" t="e">
        <f t="shared" si="13"/>
        <v>#VALUE!</v>
      </c>
      <c r="H925" s="463" t="s">
        <v>218</v>
      </c>
      <c r="I925" s="392" t="s">
        <v>1380</v>
      </c>
      <c r="K925" s="542">
        <f>+SUMIF('Nota II'!$C$2369:$C$2390,'Clasificacion EERR'!I925,'Nota II'!$D$2369:$D$2390)</f>
        <v>-6000000</v>
      </c>
    </row>
    <row r="926" spans="1:11" hidden="1">
      <c r="A926" s="419">
        <v>65</v>
      </c>
      <c r="B926" s="437">
        <v>7104073300331</v>
      </c>
      <c r="C926" s="402" t="s">
        <v>674</v>
      </c>
      <c r="D926" s="438" t="s">
        <v>1461</v>
      </c>
      <c r="E926" s="428">
        <f>IF(D926="S",SUMIFS('BG 2024'!G:G,'BG 2024'!B:B,'Clasificacion EERR'!B926),0)</f>
        <v>0</v>
      </c>
      <c r="F926" s="428">
        <f>IF(D926="S",SUMIFS('[226]BG 2023'!J:J,'[226]BG 2023'!K:K,'Clasificacion EERR'!B926),0)</f>
        <v>0</v>
      </c>
      <c r="G926" s="429">
        <f t="shared" si="13"/>
        <v>0</v>
      </c>
      <c r="H926" s="430"/>
    </row>
    <row r="927" spans="1:11" hidden="1">
      <c r="A927" s="419">
        <v>65</v>
      </c>
      <c r="B927" s="437">
        <v>710407330033101</v>
      </c>
      <c r="C927" s="402" t="s">
        <v>3046</v>
      </c>
      <c r="D927" s="438" t="s">
        <v>1465</v>
      </c>
      <c r="E927" s="428">
        <f>IF(D927="S",SUMIFS('BG 2024'!G:G,'BG 2024'!B:B,'Clasificacion EERR'!B927),0)</f>
        <v>0</v>
      </c>
      <c r="F927" s="428" t="e">
        <f>IF(D927="S",SUMIFS('[226]BG 2023'!J:J,'[226]BG 2023'!K:K,'Clasificacion EERR'!B927),0)</f>
        <v>#VALUE!</v>
      </c>
      <c r="G927" s="429" t="e">
        <f t="shared" si="13"/>
        <v>#VALUE!</v>
      </c>
      <c r="H927" s="430"/>
    </row>
    <row r="928" spans="1:11">
      <c r="B928" s="437">
        <v>710407330033199</v>
      </c>
      <c r="C928" s="402" t="s">
        <v>1382</v>
      </c>
      <c r="D928" s="438" t="s">
        <v>1465</v>
      </c>
      <c r="E928" s="428">
        <f>IF(D928="S",SUMIFS('BG 2024'!G:G,'BG 2024'!B:B,'Clasificacion EERR'!B928),0)</f>
        <v>7548379</v>
      </c>
      <c r="F928" s="428" t="e">
        <f>IF(D928="S",SUMIFS('[226]BG 2023'!J:J,'[226]BG 2023'!K:K,'Clasificacion EERR'!B928),0)</f>
        <v>#VALUE!</v>
      </c>
      <c r="G928" s="429" t="e">
        <f t="shared" si="13"/>
        <v>#VALUE!</v>
      </c>
      <c r="H928" s="463" t="s">
        <v>218</v>
      </c>
      <c r="I928" s="392" t="s">
        <v>674</v>
      </c>
      <c r="K928" s="542">
        <f>+SUMIF('Nota II'!$C$2369:$C$2390,'Clasificacion EERR'!I928,'Nota II'!$D$2369:$D$2390)</f>
        <v>-7548379</v>
      </c>
    </row>
    <row r="929" spans="1:11" hidden="1">
      <c r="B929" s="437">
        <v>7104073300332</v>
      </c>
      <c r="C929" s="402" t="s">
        <v>3047</v>
      </c>
      <c r="D929" s="438" t="s">
        <v>1461</v>
      </c>
      <c r="E929" s="428">
        <f>IF(D929="S",SUMIFS('BG 2024'!G:G,'BG 2024'!B:B,'Clasificacion EERR'!B929),0)</f>
        <v>0</v>
      </c>
      <c r="F929" s="428">
        <f>IF(D929="S",SUMIFS('[226]BG 2023'!J:J,'[226]BG 2023'!K:K,'Clasificacion EERR'!B929),0)</f>
        <v>0</v>
      </c>
      <c r="G929" s="429">
        <f t="shared" si="13"/>
        <v>0</v>
      </c>
      <c r="H929" s="430"/>
    </row>
    <row r="930" spans="1:11" hidden="1">
      <c r="A930" s="419">
        <v>65</v>
      </c>
      <c r="B930" s="437">
        <v>710407330033201</v>
      </c>
      <c r="C930" s="402" t="s">
        <v>3048</v>
      </c>
      <c r="D930" s="438" t="s">
        <v>1465</v>
      </c>
      <c r="E930" s="428">
        <f>IF(D930="S",SUMIFS('BG 2024'!G:G,'BG 2024'!B:B,'Clasificacion EERR'!B930),0)</f>
        <v>0</v>
      </c>
      <c r="F930" s="428" t="e">
        <f>IF(D930="S",SUMIFS('[226]BG 2023'!J:J,'[226]BG 2023'!K:K,'Clasificacion EERR'!B930),0)</f>
        <v>#VALUE!</v>
      </c>
      <c r="G930" s="429" t="e">
        <f t="shared" si="13"/>
        <v>#VALUE!</v>
      </c>
      <c r="H930" s="430"/>
    </row>
    <row r="931" spans="1:11" hidden="1">
      <c r="B931" s="437">
        <v>710407330033299</v>
      </c>
      <c r="C931" s="402" t="s">
        <v>3049</v>
      </c>
      <c r="D931" s="438" t="s">
        <v>1465</v>
      </c>
      <c r="E931" s="428">
        <f>IF(D931="S",SUMIFS('BG 2024'!G:G,'BG 2024'!B:B,'Clasificacion EERR'!B931),0)</f>
        <v>0</v>
      </c>
      <c r="F931" s="428" t="e">
        <f>IF(D931="S",SUMIFS('[226]BG 2023'!J:J,'[226]BG 2023'!K:K,'Clasificacion EERR'!B931),0)</f>
        <v>#VALUE!</v>
      </c>
      <c r="G931" s="429" t="e">
        <f t="shared" si="13"/>
        <v>#VALUE!</v>
      </c>
      <c r="H931" s="430"/>
    </row>
    <row r="932" spans="1:11" hidden="1">
      <c r="A932" s="419">
        <v>65</v>
      </c>
      <c r="B932" s="437">
        <v>7104073300333</v>
      </c>
      <c r="C932" s="402" t="s">
        <v>3050</v>
      </c>
      <c r="D932" s="438" t="s">
        <v>1461</v>
      </c>
      <c r="E932" s="428">
        <f>IF(D932="S",SUMIFS('BG 2024'!G:G,'BG 2024'!B:B,'Clasificacion EERR'!B932),0)</f>
        <v>0</v>
      </c>
      <c r="F932" s="428">
        <f>IF(D932="S",SUMIFS('[226]BG 2023'!J:J,'[226]BG 2023'!K:K,'Clasificacion EERR'!B932),0)</f>
        <v>0</v>
      </c>
      <c r="G932" s="429">
        <f t="shared" si="13"/>
        <v>0</v>
      </c>
      <c r="H932" s="430"/>
    </row>
    <row r="933" spans="1:11" hidden="1">
      <c r="B933" s="437">
        <v>710407330033301</v>
      </c>
      <c r="C933" s="402" t="s">
        <v>3051</v>
      </c>
      <c r="D933" s="438" t="s">
        <v>1465</v>
      </c>
      <c r="E933" s="428">
        <f>IF(D933="S",SUMIFS('BG 2024'!G:G,'BG 2024'!B:B,'Clasificacion EERR'!B933),0)</f>
        <v>0</v>
      </c>
      <c r="F933" s="428" t="e">
        <f>IF(D933="S",SUMIFS('[226]BG 2023'!J:J,'[226]BG 2023'!K:K,'Clasificacion EERR'!B933),0)</f>
        <v>#VALUE!</v>
      </c>
      <c r="G933" s="429" t="e">
        <f t="shared" si="13"/>
        <v>#VALUE!</v>
      </c>
      <c r="H933" s="430"/>
    </row>
    <row r="934" spans="1:11" hidden="1">
      <c r="A934" s="419">
        <v>61</v>
      </c>
      <c r="B934" s="437">
        <v>710407330033399</v>
      </c>
      <c r="C934" s="402" t="s">
        <v>3052</v>
      </c>
      <c r="D934" s="438" t="s">
        <v>1465</v>
      </c>
      <c r="E934" s="428">
        <f>IF(D934="S",SUMIFS('BG 2024'!G:G,'BG 2024'!B:B,'Clasificacion EERR'!B934),0)</f>
        <v>0</v>
      </c>
      <c r="F934" s="428" t="e">
        <f>IF(D934="S",SUMIFS('[226]BG 2023'!J:J,'[226]BG 2023'!K:K,'Clasificacion EERR'!B934),0)</f>
        <v>#VALUE!</v>
      </c>
      <c r="G934" s="429" t="e">
        <f t="shared" si="13"/>
        <v>#VALUE!</v>
      </c>
      <c r="H934" s="430"/>
    </row>
    <row r="935" spans="1:11" hidden="1">
      <c r="A935" s="419">
        <v>65</v>
      </c>
      <c r="B935" s="437">
        <v>7104073300334</v>
      </c>
      <c r="C935" s="402" t="s">
        <v>683</v>
      </c>
      <c r="D935" s="438" t="s">
        <v>1461</v>
      </c>
      <c r="E935" s="428">
        <f>IF(D935="S",SUMIFS('BG 2024'!G:G,'BG 2024'!B:B,'Clasificacion EERR'!B935),0)</f>
        <v>0</v>
      </c>
      <c r="F935" s="428">
        <f>IF(D935="S",SUMIFS('[226]BG 2023'!J:J,'[226]BG 2023'!K:K,'Clasificacion EERR'!B935),0)</f>
        <v>0</v>
      </c>
      <c r="G935" s="429">
        <f t="shared" si="13"/>
        <v>0</v>
      </c>
      <c r="H935" s="430"/>
    </row>
    <row r="936" spans="1:11">
      <c r="B936" s="437">
        <v>710407330033401</v>
      </c>
      <c r="C936" s="402" t="s">
        <v>1383</v>
      </c>
      <c r="D936" s="438" t="s">
        <v>1465</v>
      </c>
      <c r="E936" s="428">
        <f>IF(D936="S",SUMIFS('BG 2024'!G:G,'BG 2024'!B:B,'Clasificacion EERR'!B936),0)</f>
        <v>5456</v>
      </c>
      <c r="F936" s="428" t="e">
        <f>IF(D936="S",SUMIFS('[226]BG 2023'!J:J,'[226]BG 2023'!K:K,'Clasificacion EERR'!B936),0)</f>
        <v>#VALUE!</v>
      </c>
      <c r="G936" s="429" t="e">
        <f t="shared" si="13"/>
        <v>#VALUE!</v>
      </c>
      <c r="H936" s="463" t="s">
        <v>218</v>
      </c>
      <c r="I936" s="392" t="s">
        <v>683</v>
      </c>
      <c r="K936" s="542">
        <f>+SUMIF('Nota II'!$C$2369:$C$2390,'Clasificacion EERR'!I936,'Nota II'!$D$2369:$D$2390)</f>
        <v>-6475442</v>
      </c>
    </row>
    <row r="937" spans="1:11">
      <c r="B937" s="437">
        <v>710407330033499</v>
      </c>
      <c r="C937" s="402" t="s">
        <v>1384</v>
      </c>
      <c r="D937" s="438" t="s">
        <v>1465</v>
      </c>
      <c r="E937" s="428">
        <f>IF(D937="S",SUMIFS('BG 2024'!G:G,'BG 2024'!B:B,'Clasificacion EERR'!B937),0)</f>
        <v>6469986</v>
      </c>
      <c r="F937" s="428" t="e">
        <f>IF(D937="S",SUMIFS('[226]BG 2023'!J:J,'[226]BG 2023'!K:K,'Clasificacion EERR'!B937),0)</f>
        <v>#VALUE!</v>
      </c>
      <c r="G937" s="429" t="e">
        <f t="shared" si="13"/>
        <v>#VALUE!</v>
      </c>
      <c r="H937" s="463" t="s">
        <v>218</v>
      </c>
      <c r="I937" s="392" t="s">
        <v>683</v>
      </c>
      <c r="K937" s="542">
        <f>+SUMIF('Nota II'!$C$2369:$C$2390,'Clasificacion EERR'!I937,'Nota II'!$D$2369:$D$2390)</f>
        <v>-6475442</v>
      </c>
    </row>
    <row r="938" spans="1:11" hidden="1">
      <c r="B938" s="437">
        <v>7104073300335</v>
      </c>
      <c r="C938" s="402" t="s">
        <v>1385</v>
      </c>
      <c r="D938" s="438" t="s">
        <v>1461</v>
      </c>
      <c r="E938" s="428">
        <f>IF(D938="S",SUMIFS('BG 2024'!G:G,'BG 2024'!B:B,'Clasificacion EERR'!B938),0)</f>
        <v>0</v>
      </c>
      <c r="F938" s="428">
        <f>IF(D938="S",SUMIFS('[226]BG 2023'!J:J,'[226]BG 2023'!K:K,'Clasificacion EERR'!B938),0)</f>
        <v>0</v>
      </c>
      <c r="G938" s="429">
        <f t="shared" si="13"/>
        <v>0</v>
      </c>
      <c r="H938" s="430"/>
    </row>
    <row r="939" spans="1:11">
      <c r="B939" s="437">
        <v>710407330033501</v>
      </c>
      <c r="C939" s="402" t="s">
        <v>1386</v>
      </c>
      <c r="D939" s="438" t="s">
        <v>1465</v>
      </c>
      <c r="E939" s="428">
        <f>IF(D939="S",SUMIFS('BG 2024'!G:G,'BG 2024'!B:B,'Clasificacion EERR'!B939),0)</f>
        <v>303637</v>
      </c>
      <c r="F939" s="428" t="e">
        <f>IF(D939="S",SUMIFS('[226]BG 2023'!J:J,'[226]BG 2023'!K:K,'Clasificacion EERR'!B939),0)</f>
        <v>#VALUE!</v>
      </c>
      <c r="G939" s="429" t="e">
        <f t="shared" si="13"/>
        <v>#VALUE!</v>
      </c>
      <c r="H939" s="463" t="s">
        <v>112</v>
      </c>
    </row>
    <row r="940" spans="1:11">
      <c r="B940" s="437">
        <v>710407330033599</v>
      </c>
      <c r="C940" s="402" t="s">
        <v>1387</v>
      </c>
      <c r="D940" s="438" t="s">
        <v>1465</v>
      </c>
      <c r="E940" s="428">
        <f>IF(D940="S",SUMIFS('BG 2024'!G:G,'BG 2024'!B:B,'Clasificacion EERR'!B940),0)</f>
        <v>18943</v>
      </c>
      <c r="F940" s="428" t="e">
        <f>IF(D940="S",SUMIFS('[226]BG 2023'!J:J,'[226]BG 2023'!K:K,'Clasificacion EERR'!B940),0)</f>
        <v>#VALUE!</v>
      </c>
      <c r="G940" s="429" t="e">
        <f t="shared" si="13"/>
        <v>#VALUE!</v>
      </c>
      <c r="H940" s="463" t="s">
        <v>112</v>
      </c>
    </row>
    <row r="941" spans="1:11" hidden="1">
      <c r="B941" s="437">
        <v>71040733004</v>
      </c>
      <c r="C941" s="402" t="s">
        <v>1332</v>
      </c>
      <c r="D941" s="438" t="s">
        <v>1461</v>
      </c>
      <c r="E941" s="428">
        <f>IF(D941="S",SUMIFS('BG 2024'!G:G,'BG 2024'!B:B,'Clasificacion EERR'!B941),0)</f>
        <v>0</v>
      </c>
      <c r="F941" s="428">
        <f>IF(D941="S",SUMIFS('[226]BG 2023'!J:J,'[226]BG 2023'!K:K,'Clasificacion EERR'!B941),0)</f>
        <v>0</v>
      </c>
      <c r="G941" s="429">
        <f t="shared" si="13"/>
        <v>0</v>
      </c>
      <c r="H941" s="430"/>
    </row>
    <row r="942" spans="1:11" hidden="1">
      <c r="B942" s="437">
        <v>7104073300401</v>
      </c>
      <c r="C942" s="402" t="s">
        <v>1332</v>
      </c>
      <c r="D942" s="438" t="s">
        <v>1461</v>
      </c>
      <c r="E942" s="428">
        <f>IF(D942="S",SUMIFS('BG 2024'!G:G,'BG 2024'!B:B,'Clasificacion EERR'!B942),0)</f>
        <v>0</v>
      </c>
      <c r="F942" s="428">
        <f>IF(D942="S",SUMIFS('[226]BG 2023'!J:J,'[226]BG 2023'!K:K,'Clasificacion EERR'!B942),0)</f>
        <v>0</v>
      </c>
      <c r="G942" s="429">
        <f t="shared" si="13"/>
        <v>0</v>
      </c>
      <c r="H942" s="430"/>
    </row>
    <row r="943" spans="1:11" hidden="1">
      <c r="B943" s="437">
        <v>710407330040101</v>
      </c>
      <c r="C943" s="402" t="s">
        <v>2970</v>
      </c>
      <c r="D943" s="438" t="s">
        <v>1465</v>
      </c>
      <c r="E943" s="428">
        <f>IF(D943="S",SUMIFS('BG 2024'!G:G,'BG 2024'!B:B,'Clasificacion EERR'!B943),0)</f>
        <v>0</v>
      </c>
      <c r="F943" s="428" t="e">
        <f>IF(D943="S",SUMIFS('[226]BG 2023'!J:J,'[226]BG 2023'!K:K,'Clasificacion EERR'!B943),0)</f>
        <v>#VALUE!</v>
      </c>
      <c r="G943" s="429" t="e">
        <f t="shared" si="13"/>
        <v>#VALUE!</v>
      </c>
      <c r="H943" s="430"/>
    </row>
    <row r="944" spans="1:11">
      <c r="B944" s="437">
        <v>710407330040199</v>
      </c>
      <c r="C944" s="402" t="s">
        <v>1333</v>
      </c>
      <c r="D944" s="438" t="s">
        <v>1465</v>
      </c>
      <c r="E944" s="428">
        <f>IF(D944="S",SUMIFS('BG 2024'!G:G,'BG 2024'!B:B,'Clasificacion EERR'!B944),0)</f>
        <v>9603594</v>
      </c>
      <c r="F944" s="428" t="e">
        <f>IF(D944="S",SUMIFS('[226]BG 2023'!J:J,'[226]BG 2023'!K:K,'Clasificacion EERR'!B944),0)</f>
        <v>#VALUE!</v>
      </c>
      <c r="G944" s="429" t="e">
        <f t="shared" si="13"/>
        <v>#VALUE!</v>
      </c>
      <c r="H944" s="463" t="s">
        <v>29</v>
      </c>
      <c r="I944" s="392" t="s">
        <v>417</v>
      </c>
    </row>
    <row r="945" spans="1:11" hidden="1">
      <c r="B945" s="437">
        <v>71040733005</v>
      </c>
      <c r="C945" s="402" t="s">
        <v>1388</v>
      </c>
      <c r="D945" s="438" t="s">
        <v>1461</v>
      </c>
      <c r="E945" s="428">
        <f>IF(D945="S",SUMIFS('BG 2024'!G:G,'BG 2024'!B:B,'Clasificacion EERR'!B945),0)</f>
        <v>0</v>
      </c>
      <c r="F945" s="428">
        <f>IF(D945="S",SUMIFS('[226]BG 2023'!J:J,'[226]BG 2023'!K:K,'Clasificacion EERR'!B945),0)</f>
        <v>0</v>
      </c>
      <c r="G945" s="429">
        <f t="shared" si="13"/>
        <v>0</v>
      </c>
      <c r="H945" s="430"/>
    </row>
    <row r="946" spans="1:11" hidden="1">
      <c r="B946" s="437">
        <v>7104073300501</v>
      </c>
      <c r="C946" s="402" t="s">
        <v>3053</v>
      </c>
      <c r="D946" s="438" t="s">
        <v>1461</v>
      </c>
      <c r="E946" s="428">
        <f>IF(D946="S",SUMIFS('BG 2024'!G:G,'BG 2024'!B:B,'Clasificacion EERR'!B946),0)</f>
        <v>0</v>
      </c>
      <c r="F946" s="428">
        <f>IF(D946="S",SUMIFS('[226]BG 2023'!J:J,'[226]BG 2023'!K:K,'Clasificacion EERR'!B946),0)</f>
        <v>0</v>
      </c>
      <c r="G946" s="429">
        <f t="shared" si="13"/>
        <v>0</v>
      </c>
      <c r="H946" s="430"/>
    </row>
    <row r="947" spans="1:11" hidden="1">
      <c r="A947" s="419">
        <v>65</v>
      </c>
      <c r="B947" s="437">
        <v>710407330050101</v>
      </c>
      <c r="C947" s="402" t="s">
        <v>3054</v>
      </c>
      <c r="D947" s="438" t="s">
        <v>1465</v>
      </c>
      <c r="E947" s="428">
        <f>IF(D947="S",SUMIFS('BG 2024'!G:G,'BG 2024'!B:B,'Clasificacion EERR'!B947),0)</f>
        <v>0</v>
      </c>
      <c r="F947" s="428" t="e">
        <f>IF(D947="S",SUMIFS('[226]BG 2023'!J:J,'[226]BG 2023'!K:K,'Clasificacion EERR'!B947),0)</f>
        <v>#VALUE!</v>
      </c>
      <c r="G947" s="429" t="e">
        <f t="shared" si="13"/>
        <v>#VALUE!</v>
      </c>
      <c r="H947" s="430"/>
    </row>
    <row r="948" spans="1:11" hidden="1">
      <c r="B948" s="437">
        <v>710407330050199</v>
      </c>
      <c r="C948" s="402" t="s">
        <v>3055</v>
      </c>
      <c r="D948" s="438" t="s">
        <v>1465</v>
      </c>
      <c r="E948" s="428">
        <f>IF(D948="S",SUMIFS('BG 2024'!G:G,'BG 2024'!B:B,'Clasificacion EERR'!B948),0)</f>
        <v>0</v>
      </c>
      <c r="F948" s="428" t="e">
        <f>IF(D948="S",SUMIFS('[226]BG 2023'!J:J,'[226]BG 2023'!K:K,'Clasificacion EERR'!B948),0)</f>
        <v>#VALUE!</v>
      </c>
      <c r="G948" s="429" t="e">
        <f t="shared" si="13"/>
        <v>#VALUE!</v>
      </c>
      <c r="H948" s="430"/>
    </row>
    <row r="949" spans="1:11" hidden="1">
      <c r="B949" s="437">
        <v>7104073300502</v>
      </c>
      <c r="C949" s="402" t="s">
        <v>3056</v>
      </c>
      <c r="D949" s="438" t="s">
        <v>1461</v>
      </c>
      <c r="E949" s="428">
        <f>IF(D949="S",SUMIFS('BG 2024'!G:G,'BG 2024'!B:B,'Clasificacion EERR'!B949),0)</f>
        <v>0</v>
      </c>
      <c r="F949" s="428">
        <f>IF(D949="S",SUMIFS('[226]BG 2023'!J:J,'[226]BG 2023'!K:K,'Clasificacion EERR'!B949),0)</f>
        <v>0</v>
      </c>
      <c r="G949" s="429">
        <f t="shared" si="13"/>
        <v>0</v>
      </c>
      <c r="H949" s="430"/>
    </row>
    <row r="950" spans="1:11" hidden="1">
      <c r="A950" s="419">
        <v>65</v>
      </c>
      <c r="B950" s="437">
        <v>710407330050201</v>
      </c>
      <c r="C950" s="402" t="s">
        <v>3057</v>
      </c>
      <c r="D950" s="438" t="s">
        <v>1465</v>
      </c>
      <c r="E950" s="428">
        <f>IF(D950="S",SUMIFS('BG 2024'!G:G,'BG 2024'!B:B,'Clasificacion EERR'!B950),0)</f>
        <v>0</v>
      </c>
      <c r="F950" s="428" t="e">
        <f>IF(D950="S",SUMIFS('[226]BG 2023'!J:J,'[226]BG 2023'!K:K,'Clasificacion EERR'!B950),0)</f>
        <v>#VALUE!</v>
      </c>
      <c r="G950" s="429" t="e">
        <f t="shared" si="13"/>
        <v>#VALUE!</v>
      </c>
      <c r="H950" s="430"/>
    </row>
    <row r="951" spans="1:11" hidden="1">
      <c r="A951" s="419">
        <v>65</v>
      </c>
      <c r="B951" s="437">
        <v>710407330050299</v>
      </c>
      <c r="C951" s="402" t="s">
        <v>3058</v>
      </c>
      <c r="D951" s="438" t="s">
        <v>1465</v>
      </c>
      <c r="E951" s="428">
        <f>IF(D951="S",SUMIFS('BG 2024'!G:G,'BG 2024'!B:B,'Clasificacion EERR'!B951),0)</f>
        <v>0</v>
      </c>
      <c r="F951" s="428" t="e">
        <f>IF(D951="S",SUMIFS('[226]BG 2023'!J:J,'[226]BG 2023'!K:K,'Clasificacion EERR'!B951),0)</f>
        <v>#VALUE!</v>
      </c>
      <c r="G951" s="429" t="e">
        <f t="shared" si="13"/>
        <v>#VALUE!</v>
      </c>
      <c r="H951" s="430"/>
    </row>
    <row r="952" spans="1:11" hidden="1">
      <c r="B952" s="437">
        <v>7104073300503</v>
      </c>
      <c r="C952" s="402" t="s">
        <v>1389</v>
      </c>
      <c r="D952" s="438" t="s">
        <v>1461</v>
      </c>
      <c r="E952" s="428">
        <f>IF(D952="S",SUMIFS('BG 2024'!G:G,'BG 2024'!B:B,'Clasificacion EERR'!B952),0)</f>
        <v>0</v>
      </c>
      <c r="F952" s="428">
        <f>IF(D952="S",SUMIFS('[226]BG 2023'!J:J,'[226]BG 2023'!K:K,'Clasificacion EERR'!B952),0)</f>
        <v>0</v>
      </c>
      <c r="G952" s="429">
        <f t="shared" si="13"/>
        <v>0</v>
      </c>
      <c r="H952" s="430"/>
    </row>
    <row r="953" spans="1:11">
      <c r="B953" s="437">
        <v>710407330050399</v>
      </c>
      <c r="C953" s="402" t="s">
        <v>1390</v>
      </c>
      <c r="D953" s="438" t="s">
        <v>1465</v>
      </c>
      <c r="E953" s="428">
        <f>IF(D953="S",SUMIFS('BG 2024'!G:G,'BG 2024'!B:B,'Clasificacion EERR'!B953),0)</f>
        <v>6674367</v>
      </c>
      <c r="F953" s="428" t="e">
        <f>IF(D953="S",SUMIFS('[226]BG 2023'!J:J,'[226]BG 2023'!K:K,'Clasificacion EERR'!B953),0)</f>
        <v>#VALUE!</v>
      </c>
      <c r="G953" s="429" t="e">
        <f t="shared" si="13"/>
        <v>#VALUE!</v>
      </c>
      <c r="H953" s="463" t="s">
        <v>34</v>
      </c>
    </row>
    <row r="954" spans="1:11" hidden="1">
      <c r="A954" s="419">
        <v>65</v>
      </c>
      <c r="B954" s="437">
        <v>7104073300504</v>
      </c>
      <c r="C954" s="402" t="s">
        <v>1391</v>
      </c>
      <c r="D954" s="438" t="s">
        <v>1461</v>
      </c>
      <c r="E954" s="428">
        <f>IF(D954="S",SUMIFS('BG 2024'!G:G,'BG 2024'!B:B,'Clasificacion EERR'!B954),0)</f>
        <v>0</v>
      </c>
      <c r="F954" s="428">
        <f>IF(D954="S",SUMIFS('[226]BG 2023'!J:J,'[226]BG 2023'!K:K,'Clasificacion EERR'!B954),0)</f>
        <v>0</v>
      </c>
      <c r="G954" s="429">
        <f t="shared" si="13"/>
        <v>0</v>
      </c>
      <c r="H954" s="430"/>
    </row>
    <row r="955" spans="1:11" hidden="1">
      <c r="A955" s="419">
        <v>65</v>
      </c>
      <c r="B955" s="437">
        <v>710407330050401</v>
      </c>
      <c r="C955" s="402" t="s">
        <v>3059</v>
      </c>
      <c r="D955" s="438" t="s">
        <v>1465</v>
      </c>
      <c r="E955" s="428">
        <f>IF(D955="S",SUMIFS('BG 2024'!G:G,'BG 2024'!B:B,'Clasificacion EERR'!B955),0)</f>
        <v>0</v>
      </c>
      <c r="F955" s="428" t="e">
        <f>IF(D955="S",SUMIFS('[226]BG 2023'!J:J,'[226]BG 2023'!K:K,'Clasificacion EERR'!B955),0)</f>
        <v>#VALUE!</v>
      </c>
      <c r="G955" s="429" t="e">
        <f t="shared" si="13"/>
        <v>#VALUE!</v>
      </c>
      <c r="H955" s="430"/>
    </row>
    <row r="956" spans="1:11">
      <c r="B956" s="437">
        <v>710407330050499</v>
      </c>
      <c r="C956" s="402" t="s">
        <v>1392</v>
      </c>
      <c r="D956" s="438" t="s">
        <v>1465</v>
      </c>
      <c r="E956" s="428">
        <f>IF(D956="S",SUMIFS('BG 2024'!G:G,'BG 2024'!B:B,'Clasificacion EERR'!B956),0)</f>
        <v>45937450</v>
      </c>
      <c r="F956" s="428" t="e">
        <f>IF(D956="S",SUMIFS('[226]BG 2023'!J:J,'[226]BG 2023'!K:K,'Clasificacion EERR'!B956),0)</f>
        <v>#VALUE!</v>
      </c>
      <c r="G956" s="429" t="e">
        <f t="shared" si="13"/>
        <v>#VALUE!</v>
      </c>
      <c r="H956" s="463" t="s">
        <v>218</v>
      </c>
      <c r="I956" s="392" t="s">
        <v>1391</v>
      </c>
      <c r="K956" s="542">
        <f>+SUMIF('Nota II'!$C$2369:$C$2390,'Clasificacion EERR'!I956,'Nota II'!$D$2369:$D$2390)</f>
        <v>-45937450</v>
      </c>
    </row>
    <row r="957" spans="1:11" hidden="1">
      <c r="B957" s="437">
        <v>71040733006</v>
      </c>
      <c r="C957" s="402" t="s">
        <v>1393</v>
      </c>
      <c r="D957" s="438" t="s">
        <v>1461</v>
      </c>
      <c r="E957" s="428">
        <f>IF(D957="S",SUMIFS('BG 2024'!G:G,'BG 2024'!B:B,'Clasificacion EERR'!B957),0)</f>
        <v>0</v>
      </c>
      <c r="F957" s="428">
        <f>IF(D957="S",SUMIFS('[226]BG 2023'!J:J,'[226]BG 2023'!K:K,'Clasificacion EERR'!B957),0)</f>
        <v>0</v>
      </c>
      <c r="G957" s="429">
        <f t="shared" si="13"/>
        <v>0</v>
      </c>
      <c r="H957" s="430"/>
    </row>
    <row r="958" spans="1:11" s="440" customFormat="1" hidden="1">
      <c r="A958" s="419"/>
      <c r="B958" s="437">
        <v>7104073300601</v>
      </c>
      <c r="C958" s="402" t="s">
        <v>3060</v>
      </c>
      <c r="D958" s="438" t="s">
        <v>1461</v>
      </c>
      <c r="E958" s="428">
        <f>IF(D958="S",SUMIFS('BG 2024'!G:G,'BG 2024'!B:B,'Clasificacion EERR'!B958),0)</f>
        <v>0</v>
      </c>
      <c r="F958" s="428">
        <f>IF(D958="S",SUMIFS('[226]BG 2023'!J:J,'[226]BG 2023'!K:K,'Clasificacion EERR'!B958),0)</f>
        <v>0</v>
      </c>
      <c r="G958" s="429">
        <f t="shared" si="13"/>
        <v>0</v>
      </c>
      <c r="H958" s="439"/>
    </row>
    <row r="959" spans="1:11" s="440" customFormat="1" hidden="1">
      <c r="A959" s="419">
        <v>65</v>
      </c>
      <c r="B959" s="437">
        <v>710407330060101</v>
      </c>
      <c r="C959" s="402" t="s">
        <v>3061</v>
      </c>
      <c r="D959" s="438" t="s">
        <v>1465</v>
      </c>
      <c r="E959" s="428">
        <f>IF(D959="S",SUMIFS('BG 2024'!G:G,'BG 2024'!B:B,'Clasificacion EERR'!B959),0)</f>
        <v>0</v>
      </c>
      <c r="F959" s="428" t="e">
        <f>IF(D959="S",SUMIFS('[226]BG 2023'!J:J,'[226]BG 2023'!K:K,'Clasificacion EERR'!B959),0)</f>
        <v>#VALUE!</v>
      </c>
      <c r="G959" s="429" t="e">
        <f t="shared" si="13"/>
        <v>#VALUE!</v>
      </c>
      <c r="H959" s="439"/>
      <c r="I959" s="392"/>
    </row>
    <row r="960" spans="1:11" hidden="1">
      <c r="A960" s="419">
        <v>65</v>
      </c>
      <c r="B960" s="437">
        <v>710407330060199</v>
      </c>
      <c r="C960" s="402" t="s">
        <v>3062</v>
      </c>
      <c r="D960" s="438" t="s">
        <v>1465</v>
      </c>
      <c r="E960" s="428">
        <f>IF(D960="S",SUMIFS('BG 2024'!G:G,'BG 2024'!B:B,'Clasificacion EERR'!B960),0)</f>
        <v>0</v>
      </c>
      <c r="F960" s="428" t="e">
        <f>IF(D960="S",SUMIFS('[226]BG 2023'!J:J,'[226]BG 2023'!K:K,'Clasificacion EERR'!B960),0)</f>
        <v>#VALUE!</v>
      </c>
      <c r="G960" s="429" t="e">
        <f t="shared" si="13"/>
        <v>#VALUE!</v>
      </c>
      <c r="H960" s="430"/>
    </row>
    <row r="961" spans="1:9" hidden="1">
      <c r="B961" s="437">
        <v>7104073300602</v>
      </c>
      <c r="C961" s="402" t="s">
        <v>1394</v>
      </c>
      <c r="D961" s="438" t="s">
        <v>1461</v>
      </c>
      <c r="E961" s="428">
        <f>IF(D961="S",SUMIFS('BG 2024'!G:G,'BG 2024'!B:B,'Clasificacion EERR'!B961),0)</f>
        <v>0</v>
      </c>
      <c r="F961" s="428">
        <f>IF(D961="S",SUMIFS('[226]BG 2023'!J:J,'[226]BG 2023'!K:K,'Clasificacion EERR'!B961),0)</f>
        <v>0</v>
      </c>
      <c r="G961" s="429">
        <f t="shared" si="13"/>
        <v>0</v>
      </c>
      <c r="H961" s="430"/>
    </row>
    <row r="962" spans="1:9" hidden="1">
      <c r="A962" s="419">
        <v>65</v>
      </c>
      <c r="B962" s="437">
        <v>710407330060201</v>
      </c>
      <c r="C962" s="402" t="s">
        <v>3063</v>
      </c>
      <c r="D962" s="438" t="s">
        <v>1465</v>
      </c>
      <c r="E962" s="428">
        <f>IF(D962="S",SUMIFS('BG 2024'!G:G,'BG 2024'!B:B,'Clasificacion EERR'!B962),0)</f>
        <v>0</v>
      </c>
      <c r="F962" s="428" t="e">
        <f>IF(D962="S",SUMIFS('[226]BG 2023'!J:J,'[226]BG 2023'!K:K,'Clasificacion EERR'!B962),0)</f>
        <v>#VALUE!</v>
      </c>
      <c r="G962" s="429" t="e">
        <f t="shared" si="13"/>
        <v>#VALUE!</v>
      </c>
      <c r="H962" s="430"/>
    </row>
    <row r="963" spans="1:9" s="409" customFormat="1">
      <c r="A963" s="420"/>
      <c r="B963" s="540">
        <v>710407330060299</v>
      </c>
      <c r="C963" s="398" t="s">
        <v>1395</v>
      </c>
      <c r="D963" s="541" t="s">
        <v>1465</v>
      </c>
      <c r="E963" s="538">
        <f>IF(D963="S",SUMIFS('BG 2024'!G:G,'BG 2024'!B:B,'Clasificacion EERR'!B963),0)</f>
        <v>98182</v>
      </c>
      <c r="F963" s="428" t="e">
        <f>IF(D963="S",SUMIFS('[226]BG 2023'!J:J,'[226]BG 2023'!K:K,'Clasificacion EERR'!B963),0)</f>
        <v>#VALUE!</v>
      </c>
      <c r="G963" s="429" t="e">
        <f t="shared" si="13"/>
        <v>#VALUE!</v>
      </c>
      <c r="H963" s="539" t="s">
        <v>430</v>
      </c>
    </row>
    <row r="964" spans="1:9" hidden="1">
      <c r="A964" s="419">
        <v>65</v>
      </c>
      <c r="B964" s="437">
        <v>71040733007</v>
      </c>
      <c r="C964" s="402" t="s">
        <v>1396</v>
      </c>
      <c r="D964" s="438" t="s">
        <v>1461</v>
      </c>
      <c r="E964" s="428">
        <f>IF(D964="S",SUMIFS('BG 2024'!G:G,'BG 2024'!B:B,'Clasificacion EERR'!B964),0)</f>
        <v>0</v>
      </c>
      <c r="F964" s="428">
        <f>IF(D964="S",SUMIFS('[226]BG 2023'!J:J,'[226]BG 2023'!K:K,'Clasificacion EERR'!B964),0)</f>
        <v>0</v>
      </c>
      <c r="G964" s="429">
        <f t="shared" si="13"/>
        <v>0</v>
      </c>
      <c r="H964" s="430"/>
    </row>
    <row r="965" spans="1:9" hidden="1">
      <c r="A965" s="419">
        <v>65</v>
      </c>
      <c r="B965" s="437">
        <v>7104073300701</v>
      </c>
      <c r="C965" s="402" t="s">
        <v>1397</v>
      </c>
      <c r="D965" s="438" t="s">
        <v>1461</v>
      </c>
      <c r="E965" s="428">
        <f>IF(D965="S",SUMIFS('BG 2024'!G:G,'BG 2024'!B:B,'Clasificacion EERR'!B965),0)</f>
        <v>0</v>
      </c>
      <c r="F965" s="428">
        <f>IF(D965="S",SUMIFS('[226]BG 2023'!J:J,'[226]BG 2023'!K:K,'Clasificacion EERR'!B965),0)</f>
        <v>0</v>
      </c>
      <c r="G965" s="429">
        <f t="shared" si="13"/>
        <v>0</v>
      </c>
      <c r="H965" s="430"/>
    </row>
    <row r="966" spans="1:9" hidden="1">
      <c r="B966" s="437">
        <v>710407330070101</v>
      </c>
      <c r="C966" s="402" t="s">
        <v>3064</v>
      </c>
      <c r="D966" s="438" t="s">
        <v>1465</v>
      </c>
      <c r="E966" s="428">
        <f>IF(D966="S",SUMIFS('BG 2024'!G:G,'BG 2024'!B:B,'Clasificacion EERR'!B966),0)</f>
        <v>0</v>
      </c>
      <c r="F966" s="428" t="e">
        <f>IF(D966="S",SUMIFS('[226]BG 2023'!J:J,'[226]BG 2023'!K:K,'Clasificacion EERR'!B966),0)</f>
        <v>#VALUE!</v>
      </c>
      <c r="G966" s="429" t="e">
        <f t="shared" si="13"/>
        <v>#VALUE!</v>
      </c>
      <c r="H966" s="430"/>
    </row>
    <row r="967" spans="1:9">
      <c r="B967" s="437">
        <v>710407330070199</v>
      </c>
      <c r="C967" s="402" t="s">
        <v>1398</v>
      </c>
      <c r="D967" s="438" t="s">
        <v>1465</v>
      </c>
      <c r="E967" s="428">
        <f>IF(D967="S",SUMIFS('BG 2024'!G:G,'BG 2024'!B:B,'Clasificacion EERR'!B967),0)</f>
        <v>40421477</v>
      </c>
      <c r="F967" s="428" t="e">
        <f>IF(D967="S",SUMIFS('[226]BG 2023'!J:J,'[226]BG 2023'!K:K,'Clasificacion EERR'!B967),0)</f>
        <v>#VALUE!</v>
      </c>
      <c r="G967" s="429" t="e">
        <f t="shared" si="13"/>
        <v>#VALUE!</v>
      </c>
      <c r="H967" s="463" t="s">
        <v>78</v>
      </c>
    </row>
    <row r="968" spans="1:9" hidden="1">
      <c r="B968" s="437">
        <v>71040733008</v>
      </c>
      <c r="C968" s="402" t="s">
        <v>1399</v>
      </c>
      <c r="D968" s="438" t="s">
        <v>1461</v>
      </c>
      <c r="E968" s="428">
        <f>IF(D968="S",SUMIFS('BG 2024'!G:G,'BG 2024'!B:B,'Clasificacion EERR'!B968),0)</f>
        <v>0</v>
      </c>
      <c r="F968" s="428">
        <f>IF(D968="S",SUMIFS('[226]BG 2023'!J:J,'[226]BG 2023'!K:K,'Clasificacion EERR'!B968),0)</f>
        <v>0</v>
      </c>
      <c r="G968" s="429">
        <f t="shared" si="13"/>
        <v>0</v>
      </c>
      <c r="H968" s="430"/>
    </row>
    <row r="969" spans="1:9" hidden="1">
      <c r="A969" s="419">
        <v>65</v>
      </c>
      <c r="B969" s="437">
        <v>7104073300801</v>
      </c>
      <c r="C969" s="402" t="s">
        <v>1399</v>
      </c>
      <c r="D969" s="438" t="s">
        <v>1461</v>
      </c>
      <c r="E969" s="428">
        <f>IF(D969="S",SUMIFS('BG 2024'!G:G,'BG 2024'!B:B,'Clasificacion EERR'!B969),0)</f>
        <v>0</v>
      </c>
      <c r="F969" s="428">
        <f>IF(D969="S",SUMIFS('[226]BG 2023'!J:J,'[226]BG 2023'!K:K,'Clasificacion EERR'!B969),0)</f>
        <v>0</v>
      </c>
      <c r="G969" s="429">
        <f t="shared" si="13"/>
        <v>0</v>
      </c>
      <c r="H969" s="430"/>
    </row>
    <row r="970" spans="1:9" hidden="1">
      <c r="A970" s="419">
        <v>65</v>
      </c>
      <c r="B970" s="437">
        <v>710407330080101</v>
      </c>
      <c r="C970" s="402" t="s">
        <v>3065</v>
      </c>
      <c r="D970" s="438" t="s">
        <v>1465</v>
      </c>
      <c r="E970" s="428">
        <f>IF(D970="S",SUMIFS('BG 2024'!G:G,'BG 2024'!B:B,'Clasificacion EERR'!B970),0)</f>
        <v>0</v>
      </c>
      <c r="F970" s="428" t="e">
        <f>IF(D970="S",SUMIFS('[226]BG 2023'!J:J,'[226]BG 2023'!K:K,'Clasificacion EERR'!B970),0)</f>
        <v>#VALUE!</v>
      </c>
      <c r="G970" s="429" t="e">
        <f t="shared" si="13"/>
        <v>#VALUE!</v>
      </c>
      <c r="H970" s="430"/>
    </row>
    <row r="971" spans="1:9">
      <c r="B971" s="437">
        <v>710407330080199</v>
      </c>
      <c r="C971" s="402" t="s">
        <v>1400</v>
      </c>
      <c r="D971" s="438" t="s">
        <v>1465</v>
      </c>
      <c r="E971" s="428">
        <f>IF(D971="S",SUMIFS('BG 2024'!G:G,'BG 2024'!B:B,'Clasificacion EERR'!B971),0)</f>
        <v>589117310</v>
      </c>
      <c r="F971" s="428" t="e">
        <f>IF(D971="S",SUMIFS('[226]BG 2023'!J:J,'[226]BG 2023'!K:K,'Clasificacion EERR'!B971),0)</f>
        <v>#VALUE!</v>
      </c>
      <c r="G971" s="429" t="e">
        <f t="shared" si="13"/>
        <v>#VALUE!</v>
      </c>
      <c r="H971" s="463" t="s">
        <v>77</v>
      </c>
    </row>
    <row r="972" spans="1:9" hidden="1">
      <c r="B972" s="437">
        <v>7104073300802</v>
      </c>
      <c r="C972" s="402" t="s">
        <v>1399</v>
      </c>
      <c r="D972" s="438" t="s">
        <v>1461</v>
      </c>
      <c r="E972" s="428">
        <f>IF(D972="S",SUMIFS('BG 2024'!G:G,'BG 2024'!B:B,'Clasificacion EERR'!B972),0)</f>
        <v>0</v>
      </c>
      <c r="F972" s="428">
        <f>IF(D972="S",SUMIFS('[226]BG 2023'!J:J,'[226]BG 2023'!K:K,'Clasificacion EERR'!B972),0)</f>
        <v>0</v>
      </c>
      <c r="G972" s="429">
        <f t="shared" si="13"/>
        <v>0</v>
      </c>
      <c r="H972" s="430"/>
    </row>
    <row r="973" spans="1:9" hidden="1">
      <c r="A973" s="419">
        <v>65</v>
      </c>
      <c r="B973" s="437">
        <v>710407330080299</v>
      </c>
      <c r="C973" s="402" t="s">
        <v>3066</v>
      </c>
      <c r="D973" s="438" t="s">
        <v>1465</v>
      </c>
      <c r="E973" s="428">
        <f>IF(D973="S",SUMIFS('BG 2024'!G:G,'BG 2024'!B:B,'Clasificacion EERR'!B973),0)</f>
        <v>0</v>
      </c>
      <c r="F973" s="428" t="e">
        <f>IF(D973="S",SUMIFS('[226]BG 2023'!J:J,'[226]BG 2023'!K:K,'Clasificacion EERR'!B973),0)</f>
        <v>#VALUE!</v>
      </c>
      <c r="G973" s="429" t="e">
        <f t="shared" si="13"/>
        <v>#VALUE!</v>
      </c>
      <c r="H973" s="430"/>
    </row>
    <row r="974" spans="1:9" s="440" customFormat="1" hidden="1">
      <c r="A974" s="419">
        <v>65</v>
      </c>
      <c r="B974" s="437">
        <v>71040733009</v>
      </c>
      <c r="C974" s="402" t="s">
        <v>421</v>
      </c>
      <c r="D974" s="438" t="s">
        <v>1461</v>
      </c>
      <c r="E974" s="428">
        <f>IF(D974="S",SUMIFS('BG 2024'!G:G,'BG 2024'!B:B,'Clasificacion EERR'!B974),0)</f>
        <v>0</v>
      </c>
      <c r="F974" s="428">
        <f>IF(D974="S",SUMIFS('[226]BG 2023'!J:J,'[226]BG 2023'!K:K,'Clasificacion EERR'!B974),0)</f>
        <v>0</v>
      </c>
      <c r="G974" s="429">
        <f t="shared" si="13"/>
        <v>0</v>
      </c>
      <c r="H974" s="439"/>
      <c r="I974" s="392"/>
    </row>
    <row r="975" spans="1:9" s="440" customFormat="1" hidden="1">
      <c r="A975" s="419">
        <v>65</v>
      </c>
      <c r="B975" s="437">
        <v>7104073300901</v>
      </c>
      <c r="C975" s="402" t="s">
        <v>421</v>
      </c>
      <c r="D975" s="438" t="s">
        <v>1461</v>
      </c>
      <c r="E975" s="428">
        <f>IF(D975="S",SUMIFS('BG 2024'!G:G,'BG 2024'!B:B,'Clasificacion EERR'!B975),0)</f>
        <v>0</v>
      </c>
      <c r="F975" s="428">
        <f>IF(D975="S",SUMIFS('[226]BG 2023'!J:J,'[226]BG 2023'!K:K,'Clasificacion EERR'!B975),0)</f>
        <v>0</v>
      </c>
      <c r="G975" s="429">
        <f t="shared" si="13"/>
        <v>0</v>
      </c>
      <c r="H975" s="439"/>
      <c r="I975" s="392"/>
    </row>
    <row r="976" spans="1:9" s="440" customFormat="1" hidden="1">
      <c r="A976" s="419">
        <v>65</v>
      </c>
      <c r="B976" s="437">
        <v>710407330090101</v>
      </c>
      <c r="C976" s="402" t="s">
        <v>3067</v>
      </c>
      <c r="D976" s="438" t="s">
        <v>1465</v>
      </c>
      <c r="E976" s="428">
        <f>IF(D976="S",SUMIFS('BG 2024'!G:G,'BG 2024'!B:B,'Clasificacion EERR'!B976),0)</f>
        <v>0</v>
      </c>
      <c r="F976" s="428" t="e">
        <f>IF(D976="S",SUMIFS('[226]BG 2023'!J:J,'[226]BG 2023'!K:K,'Clasificacion EERR'!B976),0)</f>
        <v>#VALUE!</v>
      </c>
      <c r="G976" s="429" t="e">
        <f t="shared" si="13"/>
        <v>#VALUE!</v>
      </c>
      <c r="H976" s="439"/>
      <c r="I976" s="392"/>
    </row>
    <row r="977" spans="1:11" s="440" customFormat="1">
      <c r="A977" s="419"/>
      <c r="B977" s="437">
        <v>710407330090199</v>
      </c>
      <c r="C977" s="402" t="s">
        <v>1401</v>
      </c>
      <c r="D977" s="438" t="s">
        <v>1465</v>
      </c>
      <c r="E977" s="428">
        <f>IF(D977="S",SUMIFS('BG 2024'!G:G,'BG 2024'!B:B,'Clasificacion EERR'!B977),0)</f>
        <v>99712081</v>
      </c>
      <c r="F977" s="428" t="e">
        <f>IF(D977="S",SUMIFS('[226]BG 2023'!J:J,'[226]BG 2023'!K:K,'Clasificacion EERR'!B977),0)</f>
        <v>#VALUE!</v>
      </c>
      <c r="G977" s="429" t="e">
        <f t="shared" si="13"/>
        <v>#VALUE!</v>
      </c>
      <c r="H977" s="463" t="s">
        <v>77</v>
      </c>
      <c r="I977" s="392"/>
    </row>
    <row r="978" spans="1:11" s="440" customFormat="1" hidden="1">
      <c r="A978" s="419"/>
      <c r="B978" s="437">
        <v>71040733010</v>
      </c>
      <c r="C978" s="402" t="s">
        <v>1402</v>
      </c>
      <c r="D978" s="438" t="s">
        <v>1461</v>
      </c>
      <c r="E978" s="428">
        <f>IF(D978="S",SUMIFS('BG 2024'!G:G,'BG 2024'!B:B,'Clasificacion EERR'!B978),0)</f>
        <v>0</v>
      </c>
      <c r="F978" s="428">
        <f>IF(D978="S",SUMIFS('[226]BG 2023'!J:J,'[226]BG 2023'!K:K,'Clasificacion EERR'!B978),0)</f>
        <v>0</v>
      </c>
      <c r="G978" s="429">
        <f t="shared" si="13"/>
        <v>0</v>
      </c>
      <c r="H978" s="439"/>
    </row>
    <row r="979" spans="1:11" s="440" customFormat="1" hidden="1">
      <c r="A979" s="419"/>
      <c r="B979" s="437">
        <v>7104073301001</v>
      </c>
      <c r="C979" s="402" t="s">
        <v>1402</v>
      </c>
      <c r="D979" s="438" t="s">
        <v>1461</v>
      </c>
      <c r="E979" s="428">
        <f>IF(D979="S",SUMIFS('BG 2024'!G:G,'BG 2024'!B:B,'Clasificacion EERR'!B979),0)</f>
        <v>0</v>
      </c>
      <c r="F979" s="428">
        <f>IF(D979="S",SUMIFS('[226]BG 2023'!J:J,'[226]BG 2023'!K:K,'Clasificacion EERR'!B979),0)</f>
        <v>0</v>
      </c>
      <c r="G979" s="429">
        <f t="shared" si="13"/>
        <v>0</v>
      </c>
      <c r="H979" s="439"/>
    </row>
    <row r="980" spans="1:11" s="440" customFormat="1" hidden="1">
      <c r="A980" s="419"/>
      <c r="B980" s="437">
        <v>710407330100101</v>
      </c>
      <c r="C980" s="402" t="s">
        <v>3068</v>
      </c>
      <c r="D980" s="438" t="s">
        <v>1465</v>
      </c>
      <c r="E980" s="428">
        <f>IF(D980="S",SUMIFS('BG 2024'!G:G,'BG 2024'!B:B,'Clasificacion EERR'!B980),0)</f>
        <v>0</v>
      </c>
      <c r="F980" s="428" t="e">
        <f>IF(D980="S",SUMIFS('[226]BG 2023'!J:J,'[226]BG 2023'!K:K,'Clasificacion EERR'!B980),0)</f>
        <v>#VALUE!</v>
      </c>
      <c r="G980" s="429" t="e">
        <f t="shared" si="13"/>
        <v>#VALUE!</v>
      </c>
      <c r="H980" s="439"/>
    </row>
    <row r="981" spans="1:11" s="440" customFormat="1">
      <c r="A981" s="419"/>
      <c r="B981" s="437">
        <v>710407330100199</v>
      </c>
      <c r="C981" s="402" t="s">
        <v>1403</v>
      </c>
      <c r="D981" s="438" t="s">
        <v>1465</v>
      </c>
      <c r="E981" s="428">
        <f>IF(D981="S",SUMIFS('BG 2024'!G:G,'BG 2024'!B:B,'Clasificacion EERR'!B981),0)</f>
        <v>8520000</v>
      </c>
      <c r="F981" s="428" t="e">
        <f>IF(D981="S",SUMIFS('[226]BG 2023'!J:J,'[226]BG 2023'!K:K,'Clasificacion EERR'!B981),0)</f>
        <v>#VALUE!</v>
      </c>
      <c r="G981" s="429" t="e">
        <f t="shared" si="13"/>
        <v>#VALUE!</v>
      </c>
      <c r="H981" s="463" t="s">
        <v>77</v>
      </c>
    </row>
    <row r="982" spans="1:11" s="440" customFormat="1" hidden="1">
      <c r="A982" s="419"/>
      <c r="B982" s="437">
        <v>71040733011</v>
      </c>
      <c r="C982" s="402" t="s">
        <v>3069</v>
      </c>
      <c r="D982" s="438" t="s">
        <v>1461</v>
      </c>
      <c r="E982" s="428">
        <f>IF(D982="S",SUMIFS('BG 2024'!G:G,'BG 2024'!B:B,'Clasificacion EERR'!B982),0)</f>
        <v>0</v>
      </c>
      <c r="F982" s="428">
        <f>IF(D982="S",SUMIFS('[226]BG 2023'!J:J,'[226]BG 2023'!K:K,'Clasificacion EERR'!B982),0)</f>
        <v>0</v>
      </c>
      <c r="G982" s="429">
        <f t="shared" si="13"/>
        <v>0</v>
      </c>
      <c r="H982" s="439"/>
    </row>
    <row r="983" spans="1:11" s="440" customFormat="1" hidden="1">
      <c r="A983" s="419"/>
      <c r="B983" s="437">
        <v>7104073301101</v>
      </c>
      <c r="C983" s="402" t="s">
        <v>3069</v>
      </c>
      <c r="D983" s="438" t="s">
        <v>1461</v>
      </c>
      <c r="E983" s="428">
        <f>IF(D983="S",SUMIFS('BG 2024'!G:G,'BG 2024'!B:B,'Clasificacion EERR'!B983),0)</f>
        <v>0</v>
      </c>
      <c r="F983" s="428">
        <f>IF(D983="S",SUMIFS('[226]BG 2023'!J:J,'[226]BG 2023'!K:K,'Clasificacion EERR'!B983),0)</f>
        <v>0</v>
      </c>
      <c r="G983" s="429">
        <f t="shared" si="13"/>
        <v>0</v>
      </c>
      <c r="H983" s="439"/>
    </row>
    <row r="984" spans="1:11" hidden="1">
      <c r="B984" s="437">
        <v>710407330110101</v>
      </c>
      <c r="C984" s="410" t="s">
        <v>3070</v>
      </c>
      <c r="D984" s="438" t="s">
        <v>1465</v>
      </c>
      <c r="E984" s="428">
        <f>IF(D984="S",SUMIFS('BG 2024'!G:G,'BG 2024'!B:B,'Clasificacion EERR'!B984),0)</f>
        <v>0</v>
      </c>
      <c r="F984" s="428" t="e">
        <f>IF(D984="S",SUMIFS('[226]BG 2023'!J:J,'[226]BG 2023'!K:K,'Clasificacion EERR'!B984),0)</f>
        <v>#VALUE!</v>
      </c>
      <c r="G984" s="429" t="e">
        <f t="shared" si="13"/>
        <v>#VALUE!</v>
      </c>
      <c r="H984" s="430"/>
    </row>
    <row r="985" spans="1:11" hidden="1">
      <c r="B985" s="437">
        <v>710407330110199</v>
      </c>
      <c r="C985" s="402" t="s">
        <v>3071</v>
      </c>
      <c r="D985" s="438" t="s">
        <v>1465</v>
      </c>
      <c r="E985" s="428">
        <f>IF(D985="S",SUMIFS('BG 2024'!G:G,'BG 2024'!B:B,'Clasificacion EERR'!B985),0)</f>
        <v>0</v>
      </c>
      <c r="F985" s="428" t="e">
        <f>IF(D985="S",SUMIFS('[226]BG 2023'!J:J,'[226]BG 2023'!K:K,'Clasificacion EERR'!B985),0)</f>
        <v>#VALUE!</v>
      </c>
      <c r="G985" s="429" t="e">
        <f t="shared" si="13"/>
        <v>#VALUE!</v>
      </c>
      <c r="H985" s="430"/>
    </row>
    <row r="986" spans="1:11" hidden="1">
      <c r="B986" s="437">
        <v>71040733012</v>
      </c>
      <c r="C986" s="402" t="s">
        <v>1404</v>
      </c>
      <c r="D986" s="438" t="s">
        <v>1461</v>
      </c>
      <c r="E986" s="428">
        <f>IF(D986="S",SUMIFS('BG 2024'!G:G,'BG 2024'!B:B,'Clasificacion EERR'!B986),0)</f>
        <v>0</v>
      </c>
      <c r="F986" s="428">
        <f>IF(D986="S",SUMIFS('[226]BG 2023'!J:J,'[226]BG 2023'!K:K,'Clasificacion EERR'!B986),0)</f>
        <v>0</v>
      </c>
      <c r="G986" s="429">
        <f t="shared" si="13"/>
        <v>0</v>
      </c>
      <c r="H986" s="430"/>
    </row>
    <row r="987" spans="1:11" hidden="1">
      <c r="B987" s="437">
        <v>7104073301201</v>
      </c>
      <c r="C987" s="402" t="s">
        <v>1404</v>
      </c>
      <c r="D987" s="438" t="s">
        <v>1461</v>
      </c>
      <c r="E987" s="428">
        <f>IF(D987="S",SUMIFS('BG 2024'!G:G,'BG 2024'!B:B,'Clasificacion EERR'!B987),0)</f>
        <v>0</v>
      </c>
      <c r="F987" s="428">
        <f>IF(D987="S",SUMIFS('[226]BG 2023'!J:J,'[226]BG 2023'!K:K,'Clasificacion EERR'!B987),0)</f>
        <v>0</v>
      </c>
      <c r="G987" s="429">
        <f t="shared" si="13"/>
        <v>0</v>
      </c>
      <c r="H987" s="430"/>
    </row>
    <row r="988" spans="1:11" hidden="1">
      <c r="B988" s="437">
        <v>710407330120101</v>
      </c>
      <c r="C988" s="402" t="s">
        <v>3072</v>
      </c>
      <c r="D988" s="438" t="s">
        <v>1465</v>
      </c>
      <c r="E988" s="428">
        <f>IF(D988="S",SUMIFS('BG 2024'!G:G,'BG 2024'!B:B,'Clasificacion EERR'!B988),0)</f>
        <v>0</v>
      </c>
      <c r="F988" s="428" t="e">
        <f>IF(D988="S",SUMIFS('[226]BG 2023'!J:J,'[226]BG 2023'!K:K,'Clasificacion EERR'!B988),0)</f>
        <v>#VALUE!</v>
      </c>
      <c r="G988" s="429" t="e">
        <f t="shared" si="13"/>
        <v>#VALUE!</v>
      </c>
      <c r="H988" s="430"/>
    </row>
    <row r="989" spans="1:11">
      <c r="B989" s="437">
        <v>710407330120199</v>
      </c>
      <c r="C989" s="402" t="s">
        <v>1405</v>
      </c>
      <c r="D989" s="438" t="s">
        <v>1465</v>
      </c>
      <c r="E989" s="428">
        <f>IF(D989="S",SUMIFS('BG 2024'!G:G,'BG 2024'!B:B,'Clasificacion EERR'!B989),0)</f>
        <v>100194750</v>
      </c>
      <c r="F989" s="428" t="e">
        <f>IF(D989="S",SUMIFS('[226]BG 2023'!J:J,'[226]BG 2023'!K:K,'Clasificacion EERR'!B989),0)</f>
        <v>#VALUE!</v>
      </c>
      <c r="G989" s="429" t="e">
        <f t="shared" si="13"/>
        <v>#VALUE!</v>
      </c>
      <c r="H989" s="463" t="s">
        <v>218</v>
      </c>
      <c r="I989" s="392" t="s">
        <v>1404</v>
      </c>
      <c r="K989" s="542">
        <f>+SUMIF('Nota II'!$C$2369:$C$2390,'Clasificacion EERR'!I989,'Nota II'!$D$2369:$D$2390)</f>
        <v>-100194750</v>
      </c>
    </row>
    <row r="990" spans="1:11" hidden="1">
      <c r="B990" s="437">
        <v>71040733014</v>
      </c>
      <c r="C990" s="402" t="s">
        <v>3073</v>
      </c>
      <c r="D990" s="438" t="s">
        <v>1461</v>
      </c>
      <c r="E990" s="428">
        <f>IF(D990="S",SUMIFS('BG 2024'!G:G,'BG 2024'!B:B,'Clasificacion EERR'!B990),0)</f>
        <v>0</v>
      </c>
      <c r="F990" s="428">
        <f>IF(D990="S",SUMIFS('[226]BG 2023'!J:J,'[226]BG 2023'!K:K,'Clasificacion EERR'!B990),0)</f>
        <v>0</v>
      </c>
      <c r="G990" s="429">
        <f t="shared" si="13"/>
        <v>0</v>
      </c>
      <c r="H990" s="430"/>
    </row>
    <row r="991" spans="1:11" hidden="1">
      <c r="B991" s="437">
        <v>710407330140101</v>
      </c>
      <c r="C991" s="402" t="s">
        <v>3074</v>
      </c>
      <c r="D991" s="438" t="s">
        <v>1465</v>
      </c>
      <c r="E991" s="428">
        <f>IF(D991="S",SUMIFS('BG 2024'!G:G,'BG 2024'!B:B,'Clasificacion EERR'!B991),0)</f>
        <v>0</v>
      </c>
      <c r="F991" s="428" t="e">
        <f>IF(D991="S",SUMIFS('[226]BG 2023'!J:J,'[226]BG 2023'!K:K,'Clasificacion EERR'!B991),0)</f>
        <v>#VALUE!</v>
      </c>
      <c r="G991" s="429" t="e">
        <f t="shared" si="13"/>
        <v>#VALUE!</v>
      </c>
      <c r="H991" s="430"/>
    </row>
    <row r="992" spans="1:11" hidden="1">
      <c r="B992" s="437">
        <v>710407330140299</v>
      </c>
      <c r="C992" s="402" t="s">
        <v>3075</v>
      </c>
      <c r="D992" s="438" t="s">
        <v>1465</v>
      </c>
      <c r="E992" s="428">
        <f>IF(D992="S",SUMIFS('BG 2024'!G:G,'BG 2024'!B:B,'Clasificacion EERR'!B992),0)</f>
        <v>0</v>
      </c>
      <c r="F992" s="428" t="e">
        <f>IF(D992="S",SUMIFS('[226]BG 2023'!J:J,'[226]BG 2023'!K:K,'Clasificacion EERR'!B992),0)</f>
        <v>#VALUE!</v>
      </c>
      <c r="G992" s="429" t="e">
        <f t="shared" si="13"/>
        <v>#VALUE!</v>
      </c>
      <c r="H992" s="430"/>
    </row>
    <row r="993" spans="1:8" hidden="1">
      <c r="B993" s="437">
        <v>71040733015</v>
      </c>
      <c r="C993" s="402" t="s">
        <v>1406</v>
      </c>
      <c r="D993" s="438" t="s">
        <v>1461</v>
      </c>
      <c r="E993" s="428">
        <f>IF(D993="S",SUMIFS('BG 2024'!G:G,'BG 2024'!B:B,'Clasificacion EERR'!B993),0)</f>
        <v>0</v>
      </c>
      <c r="F993" s="428">
        <f>IF(D993="S",SUMIFS('[226]BG 2023'!J:J,'[226]BG 2023'!K:K,'Clasificacion EERR'!B993),0)</f>
        <v>0</v>
      </c>
      <c r="G993" s="429">
        <f t="shared" si="13"/>
        <v>0</v>
      </c>
      <c r="H993" s="430"/>
    </row>
    <row r="994" spans="1:8" hidden="1">
      <c r="B994" s="437">
        <v>710407330150101</v>
      </c>
      <c r="C994" s="402" t="s">
        <v>3076</v>
      </c>
      <c r="D994" s="438" t="s">
        <v>1465</v>
      </c>
      <c r="E994" s="428">
        <f>IF(D994="S",SUMIFS('BG 2024'!G:G,'BG 2024'!B:B,'Clasificacion EERR'!B994),0)</f>
        <v>0</v>
      </c>
      <c r="F994" s="428" t="e">
        <f>IF(D994="S",SUMIFS('[226]BG 2023'!J:J,'[226]BG 2023'!K:K,'Clasificacion EERR'!B994),0)</f>
        <v>#VALUE!</v>
      </c>
      <c r="G994" s="429" t="e">
        <f t="shared" si="13"/>
        <v>#VALUE!</v>
      </c>
      <c r="H994" s="430"/>
    </row>
    <row r="995" spans="1:8" hidden="1">
      <c r="B995" s="437">
        <v>710407330150199</v>
      </c>
      <c r="C995" s="402" t="s">
        <v>1407</v>
      </c>
      <c r="D995" s="438" t="s">
        <v>1465</v>
      </c>
      <c r="E995" s="428">
        <f>IF(D995="S",SUMIFS('BG 2024'!G:G,'BG 2024'!B:B,'Clasificacion EERR'!B995),0)</f>
        <v>0</v>
      </c>
      <c r="F995" s="428" t="e">
        <f>IF(D995="S",SUMIFS('[226]BG 2023'!J:J,'[226]BG 2023'!K:K,'Clasificacion EERR'!B995),0)</f>
        <v>#VALUE!</v>
      </c>
      <c r="G995" s="429" t="e">
        <f t="shared" si="13"/>
        <v>#VALUE!</v>
      </c>
      <c r="H995" s="430"/>
    </row>
    <row r="996" spans="1:8" hidden="1">
      <c r="B996" s="437">
        <v>71040733030</v>
      </c>
      <c r="C996" s="402" t="s">
        <v>3077</v>
      </c>
      <c r="D996" s="438" t="s">
        <v>1461</v>
      </c>
      <c r="E996" s="428">
        <f>IF(D996="S",SUMIFS('BG 2024'!G:G,'BG 2024'!B:B,'Clasificacion EERR'!B996),0)</f>
        <v>0</v>
      </c>
      <c r="F996" s="428">
        <f>IF(D996="S",SUMIFS('[226]BG 2023'!J:J,'[226]BG 2023'!K:K,'Clasificacion EERR'!B996),0)</f>
        <v>0</v>
      </c>
      <c r="G996" s="429">
        <f t="shared" si="13"/>
        <v>0</v>
      </c>
      <c r="H996" s="430"/>
    </row>
    <row r="997" spans="1:8" hidden="1">
      <c r="B997" s="437">
        <v>7104073303001</v>
      </c>
      <c r="C997" s="402" t="s">
        <v>3077</v>
      </c>
      <c r="D997" s="438" t="s">
        <v>1461</v>
      </c>
      <c r="E997" s="428">
        <f>IF(D997="S",SUMIFS('BG 2024'!G:G,'BG 2024'!B:B,'Clasificacion EERR'!B997),0)</f>
        <v>0</v>
      </c>
      <c r="F997" s="428">
        <f>IF(D997="S",SUMIFS('[226]BG 2023'!J:J,'[226]BG 2023'!K:K,'Clasificacion EERR'!B997),0)</f>
        <v>0</v>
      </c>
      <c r="G997" s="429">
        <f t="shared" si="13"/>
        <v>0</v>
      </c>
      <c r="H997" s="430"/>
    </row>
    <row r="998" spans="1:8" hidden="1">
      <c r="B998" s="437">
        <v>710407330300101</v>
      </c>
      <c r="C998" s="402" t="s">
        <v>3078</v>
      </c>
      <c r="D998" s="438" t="s">
        <v>1465</v>
      </c>
      <c r="E998" s="428">
        <f>IF(D998="S",SUMIFS('BG 2024'!G:G,'BG 2024'!B:B,'Clasificacion EERR'!B998),0)</f>
        <v>0</v>
      </c>
      <c r="F998" s="428" t="e">
        <f>IF(D998="S",SUMIFS('[226]BG 2023'!J:J,'[226]BG 2023'!K:K,'Clasificacion EERR'!B998),0)</f>
        <v>#VALUE!</v>
      </c>
      <c r="G998" s="429" t="e">
        <f t="shared" si="13"/>
        <v>#VALUE!</v>
      </c>
      <c r="H998" s="430"/>
    </row>
    <row r="999" spans="1:8" hidden="1">
      <c r="B999" s="437">
        <v>710407330300199</v>
      </c>
      <c r="C999" s="402" t="s">
        <v>3079</v>
      </c>
      <c r="D999" s="438" t="s">
        <v>1465</v>
      </c>
      <c r="E999" s="428">
        <f>IF(D999="S",SUMIFS('BG 2024'!G:G,'BG 2024'!B:B,'Clasificacion EERR'!B999),0)</f>
        <v>0</v>
      </c>
      <c r="F999" s="428" t="e">
        <f>IF(D999="S",SUMIFS('[226]BG 2023'!J:J,'[226]BG 2023'!K:K,'Clasificacion EERR'!B999),0)</f>
        <v>#VALUE!</v>
      </c>
      <c r="G999" s="429" t="e">
        <f t="shared" si="13"/>
        <v>#VALUE!</v>
      </c>
      <c r="H999" s="430"/>
    </row>
    <row r="1000" spans="1:8" hidden="1">
      <c r="B1000" s="437">
        <v>71040733035</v>
      </c>
      <c r="C1000" s="402" t="s">
        <v>3073</v>
      </c>
      <c r="D1000" s="438" t="s">
        <v>1461</v>
      </c>
      <c r="E1000" s="428">
        <f>IF(D1000="S",SUMIFS('BG 2024'!G:G,'BG 2024'!B:B,'Clasificacion EERR'!B1000),0)</f>
        <v>0</v>
      </c>
      <c r="F1000" s="428">
        <f>IF(D1000="S",SUMIFS('[226]BG 2023'!J:J,'[226]BG 2023'!K:K,'Clasificacion EERR'!B1000),0)</f>
        <v>0</v>
      </c>
      <c r="G1000" s="429">
        <f t="shared" si="13"/>
        <v>0</v>
      </c>
      <c r="H1000" s="430"/>
    </row>
    <row r="1001" spans="1:8" hidden="1">
      <c r="B1001" s="437">
        <v>7104073303501</v>
      </c>
      <c r="C1001" s="402" t="s">
        <v>3080</v>
      </c>
      <c r="D1001" s="438" t="s">
        <v>1461</v>
      </c>
      <c r="E1001" s="428">
        <f>IF(D1001="S",SUMIFS('BG 2024'!G:G,'BG 2024'!B:B,'Clasificacion EERR'!B1001),0)</f>
        <v>0</v>
      </c>
      <c r="F1001" s="428">
        <f>IF(D1001="S",SUMIFS('[226]BG 2023'!J:J,'[226]BG 2023'!K:K,'Clasificacion EERR'!B1001),0)</f>
        <v>0</v>
      </c>
      <c r="G1001" s="429">
        <f t="shared" si="13"/>
        <v>0</v>
      </c>
      <c r="H1001" s="430"/>
    </row>
    <row r="1002" spans="1:8" hidden="1">
      <c r="B1002" s="437">
        <v>710407330350101</v>
      </c>
      <c r="C1002" s="402" t="s">
        <v>3074</v>
      </c>
      <c r="D1002" s="438" t="s">
        <v>1465</v>
      </c>
      <c r="E1002" s="428">
        <f>IF(D1002="S",SUMIFS('BG 2024'!G:G,'BG 2024'!B:B,'Clasificacion EERR'!B1002),0)</f>
        <v>0</v>
      </c>
      <c r="F1002" s="428" t="e">
        <f>IF(D1002="S",SUMIFS('[226]BG 2023'!J:J,'[226]BG 2023'!K:K,'Clasificacion EERR'!B1002),0)</f>
        <v>#VALUE!</v>
      </c>
      <c r="G1002" s="429" t="e">
        <f t="shared" si="13"/>
        <v>#VALUE!</v>
      </c>
      <c r="H1002" s="430"/>
    </row>
    <row r="1003" spans="1:8" hidden="1">
      <c r="A1003" s="419">
        <v>65</v>
      </c>
      <c r="B1003" s="437">
        <v>710407330350199</v>
      </c>
      <c r="C1003" s="402" t="s">
        <v>3081</v>
      </c>
      <c r="D1003" s="438" t="s">
        <v>1465</v>
      </c>
      <c r="E1003" s="428">
        <f>IF(D1003="S",SUMIFS('BG 2024'!G:G,'BG 2024'!B:B,'Clasificacion EERR'!B1003),0)</f>
        <v>0</v>
      </c>
      <c r="F1003" s="428" t="e">
        <f>IF(D1003="S",SUMIFS('[226]BG 2023'!J:J,'[226]BG 2023'!K:K,'Clasificacion EERR'!B1003),0)</f>
        <v>#VALUE!</v>
      </c>
      <c r="G1003" s="429" t="e">
        <f t="shared" si="13"/>
        <v>#VALUE!</v>
      </c>
      <c r="H1003" s="430"/>
    </row>
    <row r="1004" spans="1:8" hidden="1">
      <c r="B1004" s="437">
        <v>7104073303502</v>
      </c>
      <c r="C1004" s="402" t="s">
        <v>3082</v>
      </c>
      <c r="D1004" s="438" t="s">
        <v>1461</v>
      </c>
      <c r="E1004" s="428">
        <f>IF(D1004="S",SUMIFS('BG 2024'!G:G,'BG 2024'!B:B,'Clasificacion EERR'!B1004),0)</f>
        <v>0</v>
      </c>
      <c r="F1004" s="428">
        <f>IF(D1004="S",SUMIFS('[226]BG 2023'!J:J,'[226]BG 2023'!K:K,'Clasificacion EERR'!B1004),0)</f>
        <v>0</v>
      </c>
      <c r="G1004" s="429">
        <f t="shared" si="13"/>
        <v>0</v>
      </c>
      <c r="H1004" s="430"/>
    </row>
    <row r="1005" spans="1:8" hidden="1">
      <c r="A1005" s="419">
        <v>60</v>
      </c>
      <c r="B1005" s="437">
        <v>710407330350201</v>
      </c>
      <c r="C1005" s="402" t="s">
        <v>3083</v>
      </c>
      <c r="D1005" s="438" t="s">
        <v>1465</v>
      </c>
      <c r="E1005" s="428">
        <f>IF(D1005="S",SUMIFS('BG 2024'!G:G,'BG 2024'!B:B,'Clasificacion EERR'!B1005),0)</f>
        <v>0</v>
      </c>
      <c r="F1005" s="428" t="e">
        <f>IF(D1005="S",SUMIFS('[226]BG 2023'!J:J,'[226]BG 2023'!K:K,'Clasificacion EERR'!B1005),0)</f>
        <v>#VALUE!</v>
      </c>
      <c r="G1005" s="429" t="e">
        <f t="shared" si="13"/>
        <v>#VALUE!</v>
      </c>
      <c r="H1005" s="430"/>
    </row>
    <row r="1006" spans="1:8" hidden="1">
      <c r="B1006" s="437">
        <v>710407330350299</v>
      </c>
      <c r="C1006" s="402" t="s">
        <v>3075</v>
      </c>
      <c r="D1006" s="438" t="s">
        <v>1465</v>
      </c>
      <c r="E1006" s="428">
        <f>IF(D1006="S",SUMIFS('BG 2024'!G:G,'BG 2024'!B:B,'Clasificacion EERR'!B1006),0)</f>
        <v>0</v>
      </c>
      <c r="F1006" s="428" t="e">
        <f>IF(D1006="S",SUMIFS('[226]BG 2023'!J:J,'[226]BG 2023'!K:K,'Clasificacion EERR'!B1006),0)</f>
        <v>#VALUE!</v>
      </c>
      <c r="G1006" s="429" t="e">
        <f t="shared" si="13"/>
        <v>#VALUE!</v>
      </c>
      <c r="H1006" s="430"/>
    </row>
    <row r="1007" spans="1:8" hidden="1">
      <c r="B1007" s="437">
        <v>71040733046</v>
      </c>
      <c r="C1007" s="402" t="s">
        <v>1406</v>
      </c>
      <c r="D1007" s="438" t="s">
        <v>1461</v>
      </c>
      <c r="E1007" s="428">
        <f>IF(D1007="S",SUMIFS('BG 2024'!G:G,'BG 2024'!B:B,'Clasificacion EERR'!B1007),0)</f>
        <v>0</v>
      </c>
      <c r="F1007" s="428">
        <f>IF(D1007="S",SUMIFS('[226]BG 2023'!J:J,'[226]BG 2023'!K:K,'Clasificacion EERR'!B1007),0)</f>
        <v>0</v>
      </c>
      <c r="G1007" s="429">
        <f t="shared" si="13"/>
        <v>0</v>
      </c>
      <c r="H1007" s="430"/>
    </row>
    <row r="1008" spans="1:8" hidden="1">
      <c r="B1008" s="437">
        <v>7104073304601</v>
      </c>
      <c r="C1008" s="402" t="s">
        <v>1406</v>
      </c>
      <c r="D1008" s="438" t="s">
        <v>1461</v>
      </c>
      <c r="E1008" s="428">
        <f>IF(D1008="S",SUMIFS('BG 2024'!G:G,'BG 2024'!B:B,'Clasificacion EERR'!B1008),0)</f>
        <v>0</v>
      </c>
      <c r="F1008" s="428">
        <f>IF(D1008="S",SUMIFS('[226]BG 2023'!J:J,'[226]BG 2023'!K:K,'Clasificacion EERR'!B1008),0)</f>
        <v>0</v>
      </c>
      <c r="G1008" s="429">
        <f t="shared" si="13"/>
        <v>0</v>
      </c>
      <c r="H1008" s="430"/>
    </row>
    <row r="1009" spans="1:8" hidden="1">
      <c r="B1009" s="437">
        <v>710407330460101</v>
      </c>
      <c r="C1009" s="402" t="s">
        <v>3076</v>
      </c>
      <c r="D1009" s="438" t="s">
        <v>1465</v>
      </c>
      <c r="E1009" s="428">
        <f>IF(D1009="S",SUMIFS('BG 2024'!G:G,'BG 2024'!B:B,'Clasificacion EERR'!B1009),0)</f>
        <v>0</v>
      </c>
      <c r="F1009" s="428" t="e">
        <f>IF(D1009="S",SUMIFS('[226]BG 2023'!J:J,'[226]BG 2023'!K:K,'Clasificacion EERR'!B1009),0)</f>
        <v>#VALUE!</v>
      </c>
      <c r="G1009" s="429" t="e">
        <f t="shared" si="13"/>
        <v>#VALUE!</v>
      </c>
      <c r="H1009" s="430"/>
    </row>
    <row r="1010" spans="1:8">
      <c r="B1010" s="437">
        <v>710407330460199</v>
      </c>
      <c r="C1010" s="402" t="s">
        <v>1407</v>
      </c>
      <c r="D1010" s="438" t="s">
        <v>1465</v>
      </c>
      <c r="E1010" s="428">
        <f>IF(D1010="S",SUMIFS('BG 2024'!G:G,'BG 2024'!B:B,'Clasificacion EERR'!B1010),0)</f>
        <v>8594124</v>
      </c>
      <c r="F1010" s="428" t="e">
        <f>IF(D1010="S",SUMIFS('[226]BG 2023'!J:J,'[226]BG 2023'!K:K,'Clasificacion EERR'!B1010),0)</f>
        <v>#VALUE!</v>
      </c>
      <c r="G1010" s="429" t="e">
        <f t="shared" si="13"/>
        <v>#VALUE!</v>
      </c>
      <c r="H1010" s="463" t="s">
        <v>37</v>
      </c>
    </row>
    <row r="1011" spans="1:8" hidden="1">
      <c r="B1011" s="437">
        <v>71040735</v>
      </c>
      <c r="C1011" s="402" t="s">
        <v>1408</v>
      </c>
      <c r="D1011" s="438" t="s">
        <v>1461</v>
      </c>
      <c r="E1011" s="428">
        <f>IF(D1011="S",SUMIFS('BG 2024'!G:G,'BG 2024'!B:B,'Clasificacion EERR'!B1011),0)</f>
        <v>0</v>
      </c>
      <c r="F1011" s="428">
        <f>IF(D1011="S",SUMIFS('[226]BG 2023'!J:J,'[226]BG 2023'!K:K,'Clasificacion EERR'!B1011),0)</f>
        <v>0</v>
      </c>
      <c r="G1011" s="429">
        <f t="shared" si="13"/>
        <v>0</v>
      </c>
      <c r="H1011" s="430"/>
    </row>
    <row r="1012" spans="1:8" hidden="1">
      <c r="B1012" s="437">
        <v>71040735001</v>
      </c>
      <c r="C1012" s="402" t="s">
        <v>3084</v>
      </c>
      <c r="D1012" s="438" t="s">
        <v>1461</v>
      </c>
      <c r="E1012" s="428">
        <f>IF(D1012="S",SUMIFS('BG 2024'!G:G,'BG 2024'!B:B,'Clasificacion EERR'!B1012),0)</f>
        <v>0</v>
      </c>
      <c r="F1012" s="428">
        <f>IF(D1012="S",SUMIFS('[226]BG 2023'!J:J,'[226]BG 2023'!K:K,'Clasificacion EERR'!B1012),0)</f>
        <v>0</v>
      </c>
      <c r="G1012" s="429">
        <f t="shared" si="13"/>
        <v>0</v>
      </c>
      <c r="H1012" s="430"/>
    </row>
    <row r="1013" spans="1:8" hidden="1">
      <c r="A1013" s="419">
        <v>40</v>
      </c>
      <c r="B1013" s="437">
        <v>7104073500101</v>
      </c>
      <c r="C1013" s="402" t="s">
        <v>3084</v>
      </c>
      <c r="D1013" s="438" t="s">
        <v>1461</v>
      </c>
      <c r="E1013" s="428">
        <f>IF(D1013="S",SUMIFS('BG 2024'!G:G,'BG 2024'!B:B,'Clasificacion EERR'!B1013),0)</f>
        <v>0</v>
      </c>
      <c r="F1013" s="428">
        <f>IF(D1013="S",SUMIFS('[226]BG 2023'!J:J,'[226]BG 2023'!K:K,'Clasificacion EERR'!B1013),0)</f>
        <v>0</v>
      </c>
      <c r="G1013" s="429">
        <f t="shared" si="13"/>
        <v>0</v>
      </c>
      <c r="H1013" s="430"/>
    </row>
    <row r="1014" spans="1:8" hidden="1">
      <c r="B1014" s="437">
        <v>710407350010101</v>
      </c>
      <c r="C1014" s="402" t="s">
        <v>3085</v>
      </c>
      <c r="D1014" s="438" t="s">
        <v>1465</v>
      </c>
      <c r="E1014" s="428">
        <f>IF(D1014="S",SUMIFS('BG 2024'!G:G,'BG 2024'!B:B,'Clasificacion EERR'!B1014),0)</f>
        <v>0</v>
      </c>
      <c r="F1014" s="428" t="e">
        <f>IF(D1014="S",SUMIFS('[226]BG 2023'!J:J,'[226]BG 2023'!K:K,'Clasificacion EERR'!B1014),0)</f>
        <v>#VALUE!</v>
      </c>
      <c r="G1014" s="429" t="e">
        <f t="shared" si="13"/>
        <v>#VALUE!</v>
      </c>
      <c r="H1014" s="430"/>
    </row>
    <row r="1015" spans="1:8" hidden="1">
      <c r="B1015" s="437">
        <v>710407350010199</v>
      </c>
      <c r="C1015" s="402" t="s">
        <v>3086</v>
      </c>
      <c r="D1015" s="438" t="s">
        <v>1465</v>
      </c>
      <c r="E1015" s="428">
        <f>IF(D1015="S",SUMIFS('BG 2024'!G:G,'BG 2024'!B:B,'Clasificacion EERR'!B1015),0)</f>
        <v>0</v>
      </c>
      <c r="F1015" s="428" t="e">
        <f>IF(D1015="S",SUMIFS('[226]BG 2023'!J:J,'[226]BG 2023'!K:K,'Clasificacion EERR'!B1015),0)</f>
        <v>#VALUE!</v>
      </c>
      <c r="G1015" s="429" t="e">
        <f t="shared" si="13"/>
        <v>#VALUE!</v>
      </c>
      <c r="H1015" s="430"/>
    </row>
    <row r="1016" spans="1:8" hidden="1">
      <c r="A1016" s="419">
        <v>41</v>
      </c>
      <c r="B1016" s="437">
        <v>71040735002</v>
      </c>
      <c r="C1016" s="402" t="s">
        <v>1409</v>
      </c>
      <c r="D1016" s="438" t="s">
        <v>1461</v>
      </c>
      <c r="E1016" s="428">
        <f>IF(D1016="S",SUMIFS('BG 2024'!G:G,'BG 2024'!B:B,'Clasificacion EERR'!B1016),0)</f>
        <v>0</v>
      </c>
      <c r="F1016" s="428">
        <f>IF(D1016="S",SUMIFS('[226]BG 2023'!J:J,'[226]BG 2023'!K:K,'Clasificacion EERR'!B1016),0)</f>
        <v>0</v>
      </c>
      <c r="G1016" s="429">
        <f t="shared" si="13"/>
        <v>0</v>
      </c>
      <c r="H1016" s="430"/>
    </row>
    <row r="1017" spans="1:8" hidden="1">
      <c r="B1017" s="437">
        <v>7104073500201</v>
      </c>
      <c r="C1017" s="402" t="s">
        <v>1410</v>
      </c>
      <c r="D1017" s="438" t="s">
        <v>1461</v>
      </c>
      <c r="E1017" s="428">
        <f>IF(D1017="S",SUMIFS('BG 2024'!G:G,'BG 2024'!B:B,'Clasificacion EERR'!B1017),0)</f>
        <v>0</v>
      </c>
      <c r="F1017" s="428">
        <f>IF(D1017="S",SUMIFS('[226]BG 2023'!J:J,'[226]BG 2023'!K:K,'Clasificacion EERR'!B1017),0)</f>
        <v>0</v>
      </c>
      <c r="G1017" s="429">
        <f t="shared" si="13"/>
        <v>0</v>
      </c>
      <c r="H1017" s="430"/>
    </row>
    <row r="1018" spans="1:8">
      <c r="B1018" s="437">
        <v>710407350020101</v>
      </c>
      <c r="C1018" s="402" t="s">
        <v>1411</v>
      </c>
      <c r="D1018" s="438" t="s">
        <v>1465</v>
      </c>
      <c r="E1018" s="428">
        <f>IF(D1018="S",SUMIFS('BG 2024'!G:G,'BG 2024'!B:B,'Clasificacion EERR'!B1018),0)</f>
        <v>117854115</v>
      </c>
      <c r="F1018" s="428" t="e">
        <f>IF(D1018="S",SUMIFS('[226]BG 2023'!J:J,'[226]BG 2023'!K:K,'Clasificacion EERR'!B1018),0)</f>
        <v>#VALUE!</v>
      </c>
      <c r="G1018" s="429" t="e">
        <f t="shared" si="13"/>
        <v>#VALUE!</v>
      </c>
      <c r="H1018" s="463" t="s">
        <v>115</v>
      </c>
    </row>
    <row r="1019" spans="1:8">
      <c r="B1019" s="437">
        <v>710407350020199</v>
      </c>
      <c r="C1019" s="402" t="s">
        <v>1412</v>
      </c>
      <c r="D1019" s="438" t="s">
        <v>1465</v>
      </c>
      <c r="E1019" s="428">
        <f>IF(D1019="S",SUMIFS('BG 2024'!G:G,'BG 2024'!B:B,'Clasificacion EERR'!B1019),0)</f>
        <v>233668111</v>
      </c>
      <c r="F1019" s="428" t="e">
        <f>IF(D1019="S",SUMIFS('[226]BG 2023'!J:J,'[226]BG 2023'!K:K,'Clasificacion EERR'!B1019),0)</f>
        <v>#VALUE!</v>
      </c>
      <c r="G1019" s="429" t="e">
        <f t="shared" si="13"/>
        <v>#VALUE!</v>
      </c>
      <c r="H1019" s="463" t="s">
        <v>115</v>
      </c>
    </row>
    <row r="1020" spans="1:8" hidden="1">
      <c r="B1020" s="437">
        <v>7104073500202</v>
      </c>
      <c r="C1020" s="402" t="s">
        <v>1413</v>
      </c>
      <c r="D1020" s="438" t="s">
        <v>1461</v>
      </c>
      <c r="E1020" s="428">
        <f>IF(D1020="S",SUMIFS('BG 2024'!G:G,'BG 2024'!B:B,'Clasificacion EERR'!B1020),0)</f>
        <v>0</v>
      </c>
      <c r="F1020" s="428">
        <f>IF(D1020="S",SUMIFS('[226]BG 2023'!J:J,'[226]BG 2023'!K:K,'Clasificacion EERR'!B1020),0)</f>
        <v>0</v>
      </c>
      <c r="G1020" s="429">
        <f t="shared" si="13"/>
        <v>0</v>
      </c>
      <c r="H1020" s="430"/>
    </row>
    <row r="1021" spans="1:8">
      <c r="B1021" s="437">
        <v>710407350020201</v>
      </c>
      <c r="C1021" s="402" t="s">
        <v>1414</v>
      </c>
      <c r="D1021" s="438" t="s">
        <v>1465</v>
      </c>
      <c r="E1021" s="428">
        <f>IF(D1021="S",SUMIFS('BG 2024'!G:G,'BG 2024'!B:B,'Clasificacion EERR'!B1021),0)</f>
        <v>90822051</v>
      </c>
      <c r="F1021" s="428" t="e">
        <f>IF(D1021="S",SUMIFS('[226]BG 2023'!J:J,'[226]BG 2023'!K:K,'Clasificacion EERR'!B1021),0)</f>
        <v>#VALUE!</v>
      </c>
      <c r="G1021" s="429" t="e">
        <f t="shared" si="13"/>
        <v>#VALUE!</v>
      </c>
      <c r="H1021" s="463" t="s">
        <v>115</v>
      </c>
    </row>
    <row r="1022" spans="1:8">
      <c r="B1022" s="437">
        <v>710407350020299</v>
      </c>
      <c r="C1022" s="402" t="s">
        <v>1415</v>
      </c>
      <c r="D1022" s="438" t="s">
        <v>1465</v>
      </c>
      <c r="E1022" s="428">
        <f>IF(D1022="S",SUMIFS('BG 2024'!G:G,'BG 2024'!B:B,'Clasificacion EERR'!B1022),0)</f>
        <v>112322641</v>
      </c>
      <c r="F1022" s="428" t="e">
        <f>IF(D1022="S",SUMIFS('[226]BG 2023'!J:J,'[226]BG 2023'!K:K,'Clasificacion EERR'!B1022),0)</f>
        <v>#VALUE!</v>
      </c>
      <c r="G1022" s="429" t="e">
        <f t="shared" si="13"/>
        <v>#VALUE!</v>
      </c>
      <c r="H1022" s="463" t="s">
        <v>115</v>
      </c>
    </row>
    <row r="1023" spans="1:8" hidden="1">
      <c r="B1023" s="437">
        <v>71040735003</v>
      </c>
      <c r="C1023" s="402" t="s">
        <v>1416</v>
      </c>
      <c r="D1023" s="438" t="s">
        <v>1461</v>
      </c>
      <c r="E1023" s="428">
        <f>IF(D1023="S",SUMIFS('BG 2024'!G:G,'BG 2024'!B:B,'Clasificacion EERR'!B1023),0)</f>
        <v>0</v>
      </c>
      <c r="F1023" s="428">
        <f>IF(D1023="S",SUMIFS('[226]BG 2023'!J:J,'[226]BG 2023'!K:K,'Clasificacion EERR'!B1023),0)</f>
        <v>0</v>
      </c>
      <c r="G1023" s="429">
        <f t="shared" si="13"/>
        <v>0</v>
      </c>
      <c r="H1023" s="430"/>
    </row>
    <row r="1024" spans="1:8" hidden="1">
      <c r="A1024" s="419">
        <v>65</v>
      </c>
      <c r="B1024" s="437">
        <v>7104073500301</v>
      </c>
      <c r="C1024" s="402" t="s">
        <v>1417</v>
      </c>
      <c r="D1024" s="438" t="s">
        <v>1461</v>
      </c>
      <c r="E1024" s="428">
        <f>IF(D1024="S",SUMIFS('BG 2024'!G:G,'BG 2024'!B:B,'Clasificacion EERR'!B1024),0)</f>
        <v>0</v>
      </c>
      <c r="F1024" s="428">
        <f>IF(D1024="S",SUMIFS('[226]BG 2023'!J:J,'[226]BG 2023'!K:K,'Clasificacion EERR'!B1024),0)</f>
        <v>0</v>
      </c>
      <c r="G1024" s="429">
        <f t="shared" si="13"/>
        <v>0</v>
      </c>
      <c r="H1024" s="430"/>
    </row>
    <row r="1025" spans="1:9">
      <c r="B1025" s="437">
        <v>710407350030101</v>
      </c>
      <c r="C1025" s="402" t="s">
        <v>1418</v>
      </c>
      <c r="D1025" s="438" t="s">
        <v>1465</v>
      </c>
      <c r="E1025" s="428">
        <f>IF(D1025="S",SUMIFS('BG 2024'!G:G,'BG 2024'!B:B,'Clasificacion EERR'!B1025),0)</f>
        <v>8984824336</v>
      </c>
      <c r="F1025" s="428" t="e">
        <f>IF(D1025="S",SUMIFS('[226]BG 2023'!J:J,'[226]BG 2023'!K:K,'Clasificacion EERR'!B1025),0)</f>
        <v>#VALUE!</v>
      </c>
      <c r="G1025" s="429" t="e">
        <f t="shared" si="13"/>
        <v>#VALUE!</v>
      </c>
      <c r="H1025" s="463" t="s">
        <v>217</v>
      </c>
      <c r="I1025" s="392" t="s">
        <v>3175</v>
      </c>
    </row>
    <row r="1026" spans="1:9">
      <c r="B1026" s="437">
        <v>710407350030199</v>
      </c>
      <c r="C1026" s="402" t="s">
        <v>1419</v>
      </c>
      <c r="D1026" s="438" t="s">
        <v>1465</v>
      </c>
      <c r="E1026" s="428">
        <f>IF(D1026="S",SUMIFS('BG 2024'!G:G,'BG 2024'!B:B,'Clasificacion EERR'!B1026),0)</f>
        <v>8505002635</v>
      </c>
      <c r="F1026" s="428" t="e">
        <f>IF(D1026="S",SUMIFS('[226]BG 2023'!J:J,'[226]BG 2023'!K:K,'Clasificacion EERR'!B1026),0)</f>
        <v>#VALUE!</v>
      </c>
      <c r="G1026" s="429" t="e">
        <f t="shared" si="13"/>
        <v>#VALUE!</v>
      </c>
      <c r="H1026" s="463" t="s">
        <v>217</v>
      </c>
      <c r="I1026" s="392" t="s">
        <v>3175</v>
      </c>
    </row>
    <row r="1027" spans="1:9" hidden="1">
      <c r="B1027" s="437">
        <v>7104073500302</v>
      </c>
      <c r="C1027" s="402" t="s">
        <v>1420</v>
      </c>
      <c r="D1027" s="438" t="s">
        <v>1461</v>
      </c>
      <c r="E1027" s="428">
        <f>IF(D1027="S",SUMIFS('BG 2024'!G:G,'BG 2024'!B:B,'Clasificacion EERR'!B1027),0)</f>
        <v>0</v>
      </c>
      <c r="F1027" s="428">
        <f>IF(D1027="S",SUMIFS('[226]BG 2023'!J:J,'[226]BG 2023'!K:K,'Clasificacion EERR'!B1027),0)</f>
        <v>0</v>
      </c>
      <c r="G1027" s="429">
        <f t="shared" si="13"/>
        <v>0</v>
      </c>
      <c r="H1027" s="430"/>
    </row>
    <row r="1028" spans="1:9">
      <c r="B1028" s="437">
        <v>710407350030201</v>
      </c>
      <c r="C1028" s="402" t="s">
        <v>1421</v>
      </c>
      <c r="D1028" s="438" t="s">
        <v>1465</v>
      </c>
      <c r="E1028" s="428">
        <f>IF(D1028="S",SUMIFS('BG 2024'!G:G,'BG 2024'!B:B,'Clasificacion EERR'!B1028),0)</f>
        <v>291269207</v>
      </c>
      <c r="F1028" s="428" t="e">
        <f>IF(D1028="S",SUMIFS('[226]BG 2023'!J:J,'[226]BG 2023'!K:K,'Clasificacion EERR'!B1028),0)</f>
        <v>#VALUE!</v>
      </c>
      <c r="G1028" s="429" t="e">
        <f t="shared" si="13"/>
        <v>#VALUE!</v>
      </c>
      <c r="H1028" s="463" t="s">
        <v>217</v>
      </c>
      <c r="I1028" s="392" t="s">
        <v>3175</v>
      </c>
    </row>
    <row r="1029" spans="1:9">
      <c r="B1029" s="437">
        <v>710407350030299</v>
      </c>
      <c r="C1029" s="402" t="s">
        <v>1422</v>
      </c>
      <c r="D1029" s="438" t="s">
        <v>1465</v>
      </c>
      <c r="E1029" s="428">
        <f>IF(D1029="S",SUMIFS('BG 2024'!G:G,'BG 2024'!B:B,'Clasificacion EERR'!B1029),0)</f>
        <v>135704988</v>
      </c>
      <c r="F1029" s="428" t="e">
        <f>IF(D1029="S",SUMIFS('[226]BG 2023'!J:J,'[226]BG 2023'!K:K,'Clasificacion EERR'!B1029),0)</f>
        <v>#VALUE!</v>
      </c>
      <c r="G1029" s="429" t="e">
        <f t="shared" si="13"/>
        <v>#VALUE!</v>
      </c>
      <c r="H1029" s="463" t="s">
        <v>217</v>
      </c>
      <c r="I1029" s="392" t="s">
        <v>3175</v>
      </c>
    </row>
    <row r="1030" spans="1:9" hidden="1">
      <c r="A1030" s="441"/>
      <c r="B1030" s="437">
        <v>7104073500303</v>
      </c>
      <c r="C1030" s="402" t="s">
        <v>1423</v>
      </c>
      <c r="D1030" s="438" t="s">
        <v>1461</v>
      </c>
      <c r="E1030" s="428">
        <f>IF(D1030="S",SUMIFS('BG 2024'!G:G,'BG 2024'!B:B,'Clasificacion EERR'!B1030),0)</f>
        <v>0</v>
      </c>
      <c r="F1030" s="428">
        <f>IF(D1030="S",SUMIFS('[226]BG 2023'!J:J,'[226]BG 2023'!K:K,'Clasificacion EERR'!B1030),0)</f>
        <v>0</v>
      </c>
      <c r="G1030" s="429">
        <f t="shared" ref="G1030:G1093" si="14">+E1030-F1030</f>
        <v>0</v>
      </c>
      <c r="H1030" s="430"/>
    </row>
    <row r="1031" spans="1:9">
      <c r="B1031" s="437">
        <v>710407350030301</v>
      </c>
      <c r="C1031" s="402" t="s">
        <v>1424</v>
      </c>
      <c r="D1031" s="438" t="s">
        <v>1465</v>
      </c>
      <c r="E1031" s="428">
        <f>IF(D1031="S",SUMIFS('BG 2024'!G:G,'BG 2024'!B:B,'Clasificacion EERR'!B1031),0)</f>
        <v>41980546</v>
      </c>
      <c r="F1031" s="428" t="e">
        <f>IF(D1031="S",SUMIFS('[226]BG 2023'!J:J,'[226]BG 2023'!K:K,'Clasificacion EERR'!B1031),0)</f>
        <v>#VALUE!</v>
      </c>
      <c r="G1031" s="429" t="e">
        <f t="shared" si="14"/>
        <v>#VALUE!</v>
      </c>
      <c r="H1031" s="463" t="s">
        <v>217</v>
      </c>
      <c r="I1031" s="392" t="s">
        <v>3175</v>
      </c>
    </row>
    <row r="1032" spans="1:9">
      <c r="B1032" s="437">
        <v>710407350030399</v>
      </c>
      <c r="C1032" s="402" t="s">
        <v>1425</v>
      </c>
      <c r="D1032" s="438" t="s">
        <v>1465</v>
      </c>
      <c r="E1032" s="428">
        <f>IF(D1032="S",SUMIFS('BG 2024'!G:G,'BG 2024'!B:B,'Clasificacion EERR'!B1032),0)</f>
        <v>472192689</v>
      </c>
      <c r="F1032" s="428" t="e">
        <f>IF(D1032="S",SUMIFS('[226]BG 2023'!J:J,'[226]BG 2023'!K:K,'Clasificacion EERR'!B1032),0)</f>
        <v>#VALUE!</v>
      </c>
      <c r="G1032" s="429" t="e">
        <f t="shared" si="14"/>
        <v>#VALUE!</v>
      </c>
      <c r="H1032" s="463" t="s">
        <v>217</v>
      </c>
      <c r="I1032" s="392" t="s">
        <v>3175</v>
      </c>
    </row>
    <row r="1033" spans="1:9" hidden="1">
      <c r="A1033" s="419">
        <v>65</v>
      </c>
      <c r="B1033" s="437">
        <v>7104073500304</v>
      </c>
      <c r="C1033" s="402" t="s">
        <v>1426</v>
      </c>
      <c r="D1033" s="438" t="s">
        <v>1461</v>
      </c>
      <c r="E1033" s="428">
        <f>IF(D1033="S",SUMIFS('BG 2024'!G:G,'BG 2024'!B:B,'Clasificacion EERR'!B1033),0)</f>
        <v>0</v>
      </c>
      <c r="F1033" s="428">
        <f>IF(D1033="S",SUMIFS('[226]BG 2023'!J:J,'[226]BG 2023'!K:K,'Clasificacion EERR'!B1033),0)</f>
        <v>0</v>
      </c>
      <c r="G1033" s="429">
        <f t="shared" si="14"/>
        <v>0</v>
      </c>
      <c r="H1033" s="430"/>
    </row>
    <row r="1034" spans="1:9">
      <c r="B1034" s="437">
        <v>710407350030401</v>
      </c>
      <c r="C1034" s="402" t="s">
        <v>1427</v>
      </c>
      <c r="D1034" s="438" t="s">
        <v>1465</v>
      </c>
      <c r="E1034" s="428">
        <f>IF(D1034="S",SUMIFS('BG 2024'!G:G,'BG 2024'!B:B,'Clasificacion EERR'!B1034),0)</f>
        <v>300327219</v>
      </c>
      <c r="F1034" s="428" t="e">
        <f>IF(D1034="S",SUMIFS('[226]BG 2023'!J:J,'[226]BG 2023'!K:K,'Clasificacion EERR'!B1034),0)</f>
        <v>#VALUE!</v>
      </c>
      <c r="G1034" s="429" t="e">
        <f t="shared" si="14"/>
        <v>#VALUE!</v>
      </c>
      <c r="H1034" s="463" t="s">
        <v>217</v>
      </c>
      <c r="I1034" s="392" t="s">
        <v>3175</v>
      </c>
    </row>
    <row r="1035" spans="1:9">
      <c r="B1035" s="437">
        <v>710407350030499</v>
      </c>
      <c r="C1035" s="402" t="s">
        <v>1428</v>
      </c>
      <c r="D1035" s="438" t="s">
        <v>1465</v>
      </c>
      <c r="E1035" s="428">
        <f>IF(D1035="S",SUMIFS('BG 2024'!G:G,'BG 2024'!B:B,'Clasificacion EERR'!B1035),0)</f>
        <v>731223700</v>
      </c>
      <c r="F1035" s="428" t="e">
        <f>IF(D1035="S",SUMIFS('[226]BG 2023'!J:J,'[226]BG 2023'!K:K,'Clasificacion EERR'!B1035),0)</f>
        <v>#VALUE!</v>
      </c>
      <c r="G1035" s="429" t="e">
        <f t="shared" si="14"/>
        <v>#VALUE!</v>
      </c>
      <c r="H1035" s="463" t="s">
        <v>217</v>
      </c>
      <c r="I1035" s="392" t="s">
        <v>3175</v>
      </c>
    </row>
    <row r="1036" spans="1:9" hidden="1">
      <c r="A1036" s="419">
        <v>65</v>
      </c>
      <c r="B1036" s="437">
        <v>7104073500305</v>
      </c>
      <c r="C1036" s="402" t="s">
        <v>1429</v>
      </c>
      <c r="D1036" s="438" t="s">
        <v>1461</v>
      </c>
      <c r="E1036" s="428">
        <f>IF(D1036="S",SUMIFS('BG 2024'!G:G,'BG 2024'!B:B,'Clasificacion EERR'!B1036),0)</f>
        <v>0</v>
      </c>
      <c r="F1036" s="428">
        <f>IF(D1036="S",SUMIFS('[226]BG 2023'!J:J,'[226]BG 2023'!K:K,'Clasificacion EERR'!B1036),0)</f>
        <v>0</v>
      </c>
      <c r="G1036" s="429">
        <f t="shared" si="14"/>
        <v>0</v>
      </c>
      <c r="H1036" s="430"/>
    </row>
    <row r="1037" spans="1:9" hidden="1">
      <c r="A1037" s="419">
        <v>65</v>
      </c>
      <c r="B1037" s="437">
        <v>710407350030501</v>
      </c>
      <c r="C1037" s="402" t="s">
        <v>3087</v>
      </c>
      <c r="D1037" s="438" t="s">
        <v>1465</v>
      </c>
      <c r="E1037" s="428">
        <f>IF(D1037="S",SUMIFS('BG 2024'!G:G,'BG 2024'!B:B,'Clasificacion EERR'!B1037),0)</f>
        <v>0</v>
      </c>
      <c r="F1037" s="428" t="e">
        <f>IF(D1037="S",SUMIFS('[226]BG 2023'!J:J,'[226]BG 2023'!K:K,'Clasificacion EERR'!B1037),0)</f>
        <v>#VALUE!</v>
      </c>
      <c r="G1037" s="429" t="e">
        <f t="shared" si="14"/>
        <v>#VALUE!</v>
      </c>
      <c r="H1037" s="430"/>
    </row>
    <row r="1038" spans="1:9">
      <c r="B1038" s="437">
        <v>710407350030599</v>
      </c>
      <c r="C1038" s="402" t="s">
        <v>1430</v>
      </c>
      <c r="D1038" s="438" t="s">
        <v>1465</v>
      </c>
      <c r="E1038" s="428">
        <f>IF(D1038="S",SUMIFS('BG 2024'!G:G,'BG 2024'!B:B,'Clasificacion EERR'!B1038),0)</f>
        <v>73962613</v>
      </c>
      <c r="F1038" s="428" t="e">
        <f>IF(D1038="S",SUMIFS('[226]BG 2023'!J:J,'[226]BG 2023'!K:K,'Clasificacion EERR'!B1038),0)</f>
        <v>#VALUE!</v>
      </c>
      <c r="G1038" s="429" t="e">
        <f t="shared" si="14"/>
        <v>#VALUE!</v>
      </c>
      <c r="H1038" s="463" t="s">
        <v>217</v>
      </c>
      <c r="I1038" s="392" t="s">
        <v>3175</v>
      </c>
    </row>
    <row r="1039" spans="1:9" hidden="1">
      <c r="B1039" s="437">
        <v>7104073500306</v>
      </c>
      <c r="C1039" s="402" t="s">
        <v>3088</v>
      </c>
      <c r="D1039" s="438" t="s">
        <v>1461</v>
      </c>
      <c r="E1039" s="428">
        <f>IF(D1039="S",SUMIFS('BG 2024'!G:G,'BG 2024'!B:B,'Clasificacion EERR'!B1039),0)</f>
        <v>0</v>
      </c>
      <c r="F1039" s="428">
        <f>IF(D1039="S",SUMIFS('[226]BG 2023'!J:J,'[226]BG 2023'!K:K,'Clasificacion EERR'!B1039),0)</f>
        <v>0</v>
      </c>
      <c r="G1039" s="429">
        <f t="shared" si="14"/>
        <v>0</v>
      </c>
      <c r="H1039" s="430"/>
    </row>
    <row r="1040" spans="1:9" hidden="1">
      <c r="B1040" s="437">
        <v>710407350030601</v>
      </c>
      <c r="C1040" s="402" t="s">
        <v>3089</v>
      </c>
      <c r="D1040" s="438" t="s">
        <v>1465</v>
      </c>
      <c r="E1040" s="428">
        <f>IF(D1040="S",SUMIFS('BG 2024'!G:G,'BG 2024'!B:B,'Clasificacion EERR'!B1040),0)</f>
        <v>0</v>
      </c>
      <c r="F1040" s="428" t="e">
        <f>IF(D1040="S",SUMIFS('[226]BG 2023'!J:J,'[226]BG 2023'!K:K,'Clasificacion EERR'!B1040),0)</f>
        <v>#VALUE!</v>
      </c>
      <c r="G1040" s="429" t="e">
        <f t="shared" si="14"/>
        <v>#VALUE!</v>
      </c>
      <c r="H1040" s="430"/>
    </row>
    <row r="1041" spans="2:11" hidden="1">
      <c r="B1041" s="437">
        <v>710407350030699</v>
      </c>
      <c r="C1041" s="402" t="s">
        <v>3090</v>
      </c>
      <c r="D1041" s="438" t="s">
        <v>1465</v>
      </c>
      <c r="E1041" s="428">
        <f>IF(D1041="S",SUMIFS('BG 2024'!G:G,'BG 2024'!B:B,'Clasificacion EERR'!B1041),0)</f>
        <v>0</v>
      </c>
      <c r="F1041" s="428" t="e">
        <f>IF(D1041="S",SUMIFS('[226]BG 2023'!J:J,'[226]BG 2023'!K:K,'Clasificacion EERR'!B1041),0)</f>
        <v>#VALUE!</v>
      </c>
      <c r="G1041" s="429" t="e">
        <f t="shared" si="14"/>
        <v>#VALUE!</v>
      </c>
      <c r="H1041" s="430"/>
    </row>
    <row r="1042" spans="2:11" hidden="1">
      <c r="B1042" s="437">
        <v>7104073500307</v>
      </c>
      <c r="C1042" s="402" t="s">
        <v>3091</v>
      </c>
      <c r="D1042" s="438" t="s">
        <v>1461</v>
      </c>
      <c r="E1042" s="428">
        <f>IF(D1042="S",SUMIFS('BG 2024'!G:G,'BG 2024'!B:B,'Clasificacion EERR'!B1042),0)</f>
        <v>0</v>
      </c>
      <c r="F1042" s="428">
        <f>IF(D1042="S",SUMIFS('[226]BG 2023'!J:J,'[226]BG 2023'!K:K,'Clasificacion EERR'!B1042),0)</f>
        <v>0</v>
      </c>
      <c r="G1042" s="429">
        <f t="shared" si="14"/>
        <v>0</v>
      </c>
      <c r="H1042" s="430"/>
    </row>
    <row r="1043" spans="2:11" hidden="1">
      <c r="B1043" s="437">
        <v>710407350030701</v>
      </c>
      <c r="C1043" s="402" t="s">
        <v>3092</v>
      </c>
      <c r="D1043" s="438" t="s">
        <v>1465</v>
      </c>
      <c r="E1043" s="428">
        <f>IF(D1043="S",SUMIFS('BG 2024'!G:G,'BG 2024'!B:B,'Clasificacion EERR'!B1043),0)</f>
        <v>0</v>
      </c>
      <c r="F1043" s="428" t="e">
        <f>IF(D1043="S",SUMIFS('[226]BG 2023'!J:J,'[226]BG 2023'!K:K,'Clasificacion EERR'!B1043),0)</f>
        <v>#VALUE!</v>
      </c>
      <c r="G1043" s="429" t="e">
        <f t="shared" si="14"/>
        <v>#VALUE!</v>
      </c>
      <c r="H1043" s="430"/>
    </row>
    <row r="1044" spans="2:11" hidden="1">
      <c r="B1044" s="437">
        <v>710407350030799</v>
      </c>
      <c r="C1044" s="402" t="s">
        <v>3093</v>
      </c>
      <c r="D1044" s="438" t="s">
        <v>1465</v>
      </c>
      <c r="E1044" s="428">
        <f>IF(D1044="S",SUMIFS('BG 2024'!G:G,'BG 2024'!B:B,'Clasificacion EERR'!B1044),0)</f>
        <v>0</v>
      </c>
      <c r="F1044" s="428" t="e">
        <f>IF(D1044="S",SUMIFS('[226]BG 2023'!J:J,'[226]BG 2023'!K:K,'Clasificacion EERR'!B1044),0)</f>
        <v>#VALUE!</v>
      </c>
      <c r="G1044" s="429" t="e">
        <f t="shared" si="14"/>
        <v>#VALUE!</v>
      </c>
      <c r="H1044" s="430"/>
    </row>
    <row r="1045" spans="2:11" hidden="1">
      <c r="B1045" s="437">
        <v>7104073500308</v>
      </c>
      <c r="C1045" s="402" t="s">
        <v>1431</v>
      </c>
      <c r="D1045" s="438" t="s">
        <v>1461</v>
      </c>
      <c r="E1045" s="428">
        <f>IF(D1045="S",SUMIFS('BG 2024'!G:G,'BG 2024'!B:B,'Clasificacion EERR'!B1045),0)</f>
        <v>0</v>
      </c>
      <c r="F1045" s="428">
        <f>IF(D1045="S",SUMIFS('[226]BG 2023'!J:J,'[226]BG 2023'!K:K,'Clasificacion EERR'!B1045),0)</f>
        <v>0</v>
      </c>
      <c r="G1045" s="429">
        <f t="shared" si="14"/>
        <v>0</v>
      </c>
      <c r="H1045" s="430"/>
    </row>
    <row r="1046" spans="2:11">
      <c r="B1046" s="437">
        <v>710407350030801</v>
      </c>
      <c r="C1046" s="402" t="s">
        <v>1432</v>
      </c>
      <c r="D1046" s="438" t="s">
        <v>1465</v>
      </c>
      <c r="E1046" s="428">
        <f>IF(D1046="S",SUMIFS('BG 2024'!G:G,'BG 2024'!B:B,'Clasificacion EERR'!B1046),0)</f>
        <v>34465314</v>
      </c>
      <c r="F1046" s="428" t="e">
        <f>IF(D1046="S",SUMIFS('[226]BG 2023'!J:J,'[226]BG 2023'!K:K,'Clasificacion EERR'!B1046),0)</f>
        <v>#VALUE!</v>
      </c>
      <c r="G1046" s="429" t="e">
        <f t="shared" si="14"/>
        <v>#VALUE!</v>
      </c>
      <c r="H1046" s="463" t="s">
        <v>217</v>
      </c>
      <c r="I1046" s="392" t="s">
        <v>3175</v>
      </c>
    </row>
    <row r="1047" spans="2:11">
      <c r="B1047" s="437">
        <v>710407350030899</v>
      </c>
      <c r="C1047" s="402" t="s">
        <v>1431</v>
      </c>
      <c r="D1047" s="438" t="s">
        <v>1465</v>
      </c>
      <c r="E1047" s="428">
        <f>IF(D1047="S",SUMIFS('BG 2024'!G:G,'BG 2024'!B:B,'Clasificacion EERR'!B1047),0)</f>
        <v>56495597</v>
      </c>
      <c r="F1047" s="428" t="e">
        <f>IF(D1047="S",SUMIFS('[226]BG 2023'!J:J,'[226]BG 2023'!K:K,'Clasificacion EERR'!B1047),0)</f>
        <v>#VALUE!</v>
      </c>
      <c r="G1047" s="429" t="e">
        <f t="shared" si="14"/>
        <v>#VALUE!</v>
      </c>
      <c r="H1047" s="463" t="s">
        <v>217</v>
      </c>
      <c r="I1047" s="392" t="s">
        <v>3175</v>
      </c>
    </row>
    <row r="1048" spans="2:11" hidden="1">
      <c r="B1048" s="437">
        <v>71040735004</v>
      </c>
      <c r="C1048" s="402" t="s">
        <v>1433</v>
      </c>
      <c r="D1048" s="438" t="s">
        <v>1461</v>
      </c>
      <c r="E1048" s="428">
        <f>IF(D1048="S",SUMIFS('BG 2024'!G:G,'BG 2024'!B:B,'Clasificacion EERR'!B1048),0)</f>
        <v>0</v>
      </c>
      <c r="F1048" s="428">
        <f>IF(D1048="S",SUMIFS('[226]BG 2023'!J:J,'[226]BG 2023'!K:K,'Clasificacion EERR'!B1048),0)</f>
        <v>0</v>
      </c>
      <c r="G1048" s="429">
        <f t="shared" si="14"/>
        <v>0</v>
      </c>
      <c r="H1048" s="430"/>
    </row>
    <row r="1049" spans="2:11" hidden="1">
      <c r="B1049" s="437">
        <v>7104073500401</v>
      </c>
      <c r="C1049" s="402" t="s">
        <v>1434</v>
      </c>
      <c r="D1049" s="438" t="s">
        <v>1461</v>
      </c>
      <c r="E1049" s="428">
        <f>IF(D1049="S",SUMIFS('BG 2024'!G:G,'BG 2024'!B:B,'Clasificacion EERR'!B1049),0)</f>
        <v>0</v>
      </c>
      <c r="F1049" s="428">
        <f>IF(D1049="S",SUMIFS('[226]BG 2023'!J:J,'[226]BG 2023'!K:K,'Clasificacion EERR'!B1049),0)</f>
        <v>0</v>
      </c>
      <c r="G1049" s="429">
        <f t="shared" si="14"/>
        <v>0</v>
      </c>
      <c r="H1049" s="430"/>
    </row>
    <row r="1050" spans="2:11">
      <c r="B1050" s="437">
        <v>710407350040101</v>
      </c>
      <c r="C1050" s="402" t="s">
        <v>1435</v>
      </c>
      <c r="D1050" s="438" t="s">
        <v>1465</v>
      </c>
      <c r="E1050" s="428">
        <f>IF(D1050="S",SUMIFS('BG 2024'!G:G,'BG 2024'!B:B,'Clasificacion EERR'!B1050),0)</f>
        <v>2933185</v>
      </c>
      <c r="F1050" s="428" t="e">
        <f>IF(D1050="S",SUMIFS('[226]BG 2023'!J:J,'[226]BG 2023'!K:K,'Clasificacion EERR'!B1050),0)</f>
        <v>#VALUE!</v>
      </c>
      <c r="G1050" s="429" t="e">
        <f t="shared" si="14"/>
        <v>#VALUE!</v>
      </c>
      <c r="H1050" s="463" t="s">
        <v>218</v>
      </c>
      <c r="I1050" s="392" t="s">
        <v>3183</v>
      </c>
      <c r="K1050" s="542">
        <f>+SUMIF('Nota II'!$C$2369:$C$2390,'Clasificacion EERR'!I1050,'Nota II'!$D$2369:$D$2390)</f>
        <v>-45227800</v>
      </c>
    </row>
    <row r="1051" spans="2:11">
      <c r="B1051" s="437">
        <v>710407350040199</v>
      </c>
      <c r="C1051" s="402" t="s">
        <v>1436</v>
      </c>
      <c r="D1051" s="438" t="s">
        <v>1465</v>
      </c>
      <c r="E1051" s="428">
        <f>IF(D1051="S",SUMIFS('BG 2024'!G:G,'BG 2024'!B:B,'Clasificacion EERR'!B1051),0)</f>
        <v>12156276</v>
      </c>
      <c r="F1051" s="428" t="e">
        <f>IF(D1051="S",SUMIFS('[226]BG 2023'!J:J,'[226]BG 2023'!K:K,'Clasificacion EERR'!B1051),0)</f>
        <v>#VALUE!</v>
      </c>
      <c r="G1051" s="429" t="e">
        <f t="shared" si="14"/>
        <v>#VALUE!</v>
      </c>
      <c r="H1051" s="463" t="s">
        <v>218</v>
      </c>
      <c r="I1051" s="392" t="s">
        <v>3183</v>
      </c>
      <c r="K1051" s="542">
        <f>+SUMIF('Nota II'!$C$2369:$C$2390,'Clasificacion EERR'!I1051,'Nota II'!$D$2369:$D$2390)</f>
        <v>-45227800</v>
      </c>
    </row>
    <row r="1052" spans="2:11" hidden="1">
      <c r="B1052" s="437">
        <v>7104073500402</v>
      </c>
      <c r="C1052" s="402" t="s">
        <v>1437</v>
      </c>
      <c r="D1052" s="438" t="s">
        <v>1461</v>
      </c>
      <c r="E1052" s="428">
        <f>IF(D1052="S",SUMIFS('BG 2024'!G:G,'BG 2024'!B:B,'Clasificacion EERR'!B1052),0)</f>
        <v>0</v>
      </c>
      <c r="F1052" s="428">
        <f>IF(D1052="S",SUMIFS('[226]BG 2023'!J:J,'[226]BG 2023'!K:K,'Clasificacion EERR'!B1052),0)</f>
        <v>0</v>
      </c>
      <c r="G1052" s="429">
        <f t="shared" si="14"/>
        <v>0</v>
      </c>
      <c r="H1052" s="430"/>
    </row>
    <row r="1053" spans="2:11">
      <c r="B1053" s="437">
        <v>710407350040201</v>
      </c>
      <c r="C1053" s="402" t="s">
        <v>1438</v>
      </c>
      <c r="D1053" s="438" t="s">
        <v>1465</v>
      </c>
      <c r="E1053" s="428">
        <f>IF(D1053="S",SUMIFS('BG 2024'!G:G,'BG 2024'!B:B,'Clasificacion EERR'!B1053),0)</f>
        <v>391844</v>
      </c>
      <c r="F1053" s="428" t="e">
        <f>IF(D1053="S",SUMIFS('[226]BG 2023'!J:J,'[226]BG 2023'!K:K,'Clasificacion EERR'!B1053),0)</f>
        <v>#VALUE!</v>
      </c>
      <c r="G1053" s="429" t="e">
        <f t="shared" si="14"/>
        <v>#VALUE!</v>
      </c>
      <c r="H1053" s="463" t="s">
        <v>218</v>
      </c>
      <c r="I1053" s="392" t="s">
        <v>3183</v>
      </c>
      <c r="K1053" s="542">
        <f>+SUMIF('Nota II'!$C$2369:$C$2390,'Clasificacion EERR'!I1053,'Nota II'!$D$2369:$D$2390)</f>
        <v>-45227800</v>
      </c>
    </row>
    <row r="1054" spans="2:11">
      <c r="B1054" s="437">
        <v>710407350040299</v>
      </c>
      <c r="C1054" s="402" t="s">
        <v>1439</v>
      </c>
      <c r="D1054" s="438" t="s">
        <v>1465</v>
      </c>
      <c r="E1054" s="428">
        <f>IF(D1054="S",SUMIFS('BG 2024'!G:G,'BG 2024'!B:B,'Clasificacion EERR'!B1054),0)</f>
        <v>726000</v>
      </c>
      <c r="F1054" s="428" t="e">
        <f>IF(D1054="S",SUMIFS('[226]BG 2023'!J:J,'[226]BG 2023'!K:K,'Clasificacion EERR'!B1054),0)</f>
        <v>#VALUE!</v>
      </c>
      <c r="G1054" s="429" t="e">
        <f t="shared" si="14"/>
        <v>#VALUE!</v>
      </c>
      <c r="H1054" s="463" t="s">
        <v>218</v>
      </c>
      <c r="I1054" s="392" t="s">
        <v>3183</v>
      </c>
      <c r="K1054" s="542">
        <f>+SUMIF('Nota II'!$C$2369:$C$2390,'Clasificacion EERR'!I1054,'Nota II'!$D$2369:$D$2390)</f>
        <v>-45227800</v>
      </c>
    </row>
    <row r="1055" spans="2:11" hidden="1">
      <c r="B1055" s="437">
        <v>7104073500403</v>
      </c>
      <c r="C1055" s="402" t="s">
        <v>1440</v>
      </c>
      <c r="D1055" s="438" t="s">
        <v>1461</v>
      </c>
      <c r="E1055" s="428">
        <f>IF(D1055="S",SUMIFS('BG 2024'!G:G,'BG 2024'!B:B,'Clasificacion EERR'!B1055),0)</f>
        <v>0</v>
      </c>
      <c r="F1055" s="428">
        <f>IF(D1055="S",SUMIFS('[226]BG 2023'!J:J,'[226]BG 2023'!K:K,'Clasificacion EERR'!B1055),0)</f>
        <v>0</v>
      </c>
      <c r="G1055" s="429">
        <f t="shared" si="14"/>
        <v>0</v>
      </c>
      <c r="H1055" s="430"/>
    </row>
    <row r="1056" spans="2:11">
      <c r="B1056" s="437">
        <v>710407350040301</v>
      </c>
      <c r="C1056" s="402" t="s">
        <v>1441</v>
      </c>
      <c r="D1056" s="438" t="s">
        <v>1465</v>
      </c>
      <c r="E1056" s="428">
        <f>IF(D1056="S",SUMIFS('BG 2024'!G:G,'BG 2024'!B:B,'Clasificacion EERR'!B1056),0)</f>
        <v>18879430</v>
      </c>
      <c r="F1056" s="428" t="e">
        <f>IF(D1056="S",SUMIFS('[226]BG 2023'!J:J,'[226]BG 2023'!K:K,'Clasificacion EERR'!B1056),0)</f>
        <v>#VALUE!</v>
      </c>
      <c r="G1056" s="429" t="e">
        <f t="shared" si="14"/>
        <v>#VALUE!</v>
      </c>
      <c r="H1056" s="463" t="s">
        <v>218</v>
      </c>
      <c r="I1056" s="392" t="s">
        <v>3183</v>
      </c>
      <c r="K1056" s="542">
        <f>+SUMIF('Nota II'!$C$2369:$C$2390,'Clasificacion EERR'!I1056,'Nota II'!$D$2369:$D$2390)</f>
        <v>-45227800</v>
      </c>
    </row>
    <row r="1057" spans="1:11">
      <c r="B1057" s="437">
        <v>710407350040399</v>
      </c>
      <c r="C1057" s="402" t="s">
        <v>1442</v>
      </c>
      <c r="D1057" s="438" t="s">
        <v>1465</v>
      </c>
      <c r="E1057" s="428">
        <f>IF(D1057="S",SUMIFS('BG 2024'!G:G,'BG 2024'!B:B,'Clasificacion EERR'!B1057),0)</f>
        <v>10141065</v>
      </c>
      <c r="F1057" s="428" t="e">
        <f>IF(D1057="S",SUMIFS('[226]BG 2023'!J:J,'[226]BG 2023'!K:K,'Clasificacion EERR'!B1057),0)</f>
        <v>#VALUE!</v>
      </c>
      <c r="G1057" s="429" t="e">
        <f t="shared" si="14"/>
        <v>#VALUE!</v>
      </c>
      <c r="H1057" s="463" t="s">
        <v>218</v>
      </c>
      <c r="I1057" s="392" t="s">
        <v>3183</v>
      </c>
      <c r="K1057" s="542">
        <f>+SUMIF('Nota II'!$C$2369:$C$2390,'Clasificacion EERR'!I1057,'Nota II'!$D$2369:$D$2390)</f>
        <v>-45227800</v>
      </c>
    </row>
    <row r="1058" spans="1:11" hidden="1">
      <c r="B1058" s="437">
        <v>71040735006</v>
      </c>
      <c r="C1058" s="402" t="s">
        <v>3094</v>
      </c>
      <c r="D1058" s="438" t="s">
        <v>1461</v>
      </c>
      <c r="E1058" s="428">
        <f>IF(D1058="S",SUMIFS('BG 2024'!G:G,'BG 2024'!B:B,'Clasificacion EERR'!B1058),0)</f>
        <v>0</v>
      </c>
      <c r="F1058" s="428">
        <f>IF(D1058="S",SUMIFS('[226]BG 2023'!J:J,'[226]BG 2023'!K:K,'Clasificacion EERR'!B1058),0)</f>
        <v>0</v>
      </c>
      <c r="G1058" s="429">
        <f t="shared" si="14"/>
        <v>0</v>
      </c>
      <c r="H1058" s="430"/>
    </row>
    <row r="1059" spans="1:11" hidden="1">
      <c r="B1059" s="437">
        <v>7104073500601</v>
      </c>
      <c r="C1059" s="402" t="s">
        <v>3094</v>
      </c>
      <c r="D1059" s="438" t="s">
        <v>1461</v>
      </c>
      <c r="E1059" s="428">
        <f>IF(D1059="S",SUMIFS('BG 2024'!G:G,'BG 2024'!B:B,'Clasificacion EERR'!B1059),0)</f>
        <v>0</v>
      </c>
      <c r="F1059" s="428">
        <f>IF(D1059="S",SUMIFS('[226]BG 2023'!J:J,'[226]BG 2023'!K:K,'Clasificacion EERR'!B1059),0)</f>
        <v>0</v>
      </c>
      <c r="G1059" s="429">
        <f t="shared" si="14"/>
        <v>0</v>
      </c>
      <c r="H1059" s="430"/>
    </row>
    <row r="1060" spans="1:11" hidden="1">
      <c r="B1060" s="437">
        <v>710407350060101</v>
      </c>
      <c r="C1060" s="402" t="s">
        <v>3095</v>
      </c>
      <c r="D1060" s="438" t="s">
        <v>1465</v>
      </c>
      <c r="E1060" s="428">
        <f>IF(D1060="S",SUMIFS('BG 2024'!G:G,'BG 2024'!B:B,'Clasificacion EERR'!B1060),0)</f>
        <v>0</v>
      </c>
      <c r="F1060" s="428" t="e">
        <f>IF(D1060="S",SUMIFS('[226]BG 2023'!J:J,'[226]BG 2023'!K:K,'Clasificacion EERR'!B1060),0)</f>
        <v>#VALUE!</v>
      </c>
      <c r="G1060" s="429" t="e">
        <f t="shared" si="14"/>
        <v>#VALUE!</v>
      </c>
      <c r="H1060" s="430"/>
    </row>
    <row r="1061" spans="1:11" hidden="1">
      <c r="B1061" s="437">
        <v>710407350060199</v>
      </c>
      <c r="C1061" s="402" t="s">
        <v>3096</v>
      </c>
      <c r="D1061" s="438" t="s">
        <v>1465</v>
      </c>
      <c r="E1061" s="428">
        <f>IF(D1061="S",SUMIFS('BG 2024'!G:G,'BG 2024'!B:B,'Clasificacion EERR'!B1061),0)</f>
        <v>0</v>
      </c>
      <c r="F1061" s="428" t="e">
        <f>IF(D1061="S",SUMIFS('[226]BG 2023'!J:J,'[226]BG 2023'!K:K,'Clasificacion EERR'!B1061),0)</f>
        <v>#VALUE!</v>
      </c>
      <c r="G1061" s="429" t="e">
        <f t="shared" si="14"/>
        <v>#VALUE!</v>
      </c>
      <c r="H1061" s="430"/>
    </row>
    <row r="1062" spans="1:11" hidden="1">
      <c r="B1062" s="437">
        <v>71040735007</v>
      </c>
      <c r="C1062" s="402" t="s">
        <v>1443</v>
      </c>
      <c r="D1062" s="438" t="s">
        <v>1461</v>
      </c>
      <c r="E1062" s="428">
        <f>IF(D1062="S",SUMIFS('BG 2024'!G:G,'BG 2024'!B:B,'Clasificacion EERR'!B1062),0)</f>
        <v>0</v>
      </c>
      <c r="F1062" s="428">
        <f>IF(D1062="S",SUMIFS('[226]BG 2023'!J:J,'[226]BG 2023'!K:K,'Clasificacion EERR'!B1062),0)</f>
        <v>0</v>
      </c>
      <c r="G1062" s="429">
        <f t="shared" si="14"/>
        <v>0</v>
      </c>
      <c r="H1062" s="430"/>
    </row>
    <row r="1063" spans="1:11" hidden="1">
      <c r="B1063" s="437">
        <v>7104073500701</v>
      </c>
      <c r="C1063" s="402" t="s">
        <v>1443</v>
      </c>
      <c r="D1063" s="438" t="s">
        <v>1461</v>
      </c>
      <c r="E1063" s="428">
        <f>IF(D1063="S",SUMIFS('BG 2024'!G:G,'BG 2024'!B:B,'Clasificacion EERR'!B1063),0)</f>
        <v>0</v>
      </c>
      <c r="F1063" s="428">
        <f>IF(D1063="S",SUMIFS('[226]BG 2023'!J:J,'[226]BG 2023'!K:K,'Clasificacion EERR'!B1063),0)</f>
        <v>0</v>
      </c>
      <c r="G1063" s="429">
        <f t="shared" si="14"/>
        <v>0</v>
      </c>
      <c r="H1063" s="430"/>
    </row>
    <row r="1064" spans="1:11" hidden="1">
      <c r="B1064" s="437">
        <v>710407350070101</v>
      </c>
      <c r="C1064" s="402" t="s">
        <v>3097</v>
      </c>
      <c r="D1064" s="438" t="s">
        <v>1465</v>
      </c>
      <c r="E1064" s="428">
        <f>IF(D1064="S",SUMIFS('BG 2024'!G:G,'BG 2024'!B:B,'Clasificacion EERR'!B1064),0)</f>
        <v>0</v>
      </c>
      <c r="F1064" s="428" t="e">
        <f>IF(D1064="S",SUMIFS('[226]BG 2023'!J:J,'[226]BG 2023'!K:K,'Clasificacion EERR'!B1064),0)</f>
        <v>#VALUE!</v>
      </c>
      <c r="G1064" s="429" t="e">
        <f t="shared" si="14"/>
        <v>#VALUE!</v>
      </c>
      <c r="H1064" s="430"/>
    </row>
    <row r="1065" spans="1:11">
      <c r="B1065" s="437">
        <v>710407350070199</v>
      </c>
      <c r="C1065" s="402" t="s">
        <v>1444</v>
      </c>
      <c r="D1065" s="438" t="s">
        <v>1465</v>
      </c>
      <c r="E1065" s="428">
        <f>IF(D1065="S",SUMIFS('BG 2024'!G:G,'BG 2024'!B:B,'Clasificacion EERR'!B1065),0)</f>
        <v>31736391766</v>
      </c>
      <c r="F1065" s="428" t="e">
        <f>IF(D1065="S",SUMIFS('[226]BG 2023'!J:J,'[226]BG 2023'!K:K,'Clasificacion EERR'!B1065),0)</f>
        <v>#VALUE!</v>
      </c>
      <c r="G1065" s="429" t="e">
        <f t="shared" si="14"/>
        <v>#VALUE!</v>
      </c>
      <c r="H1065" s="463" t="s">
        <v>252</v>
      </c>
    </row>
    <row r="1066" spans="1:11" hidden="1">
      <c r="B1066" s="437">
        <v>71040735008</v>
      </c>
      <c r="C1066" s="402" t="s">
        <v>1445</v>
      </c>
      <c r="D1066" s="438" t="s">
        <v>1461</v>
      </c>
      <c r="E1066" s="428">
        <f>IF(D1066="S",SUMIFS('BG 2024'!G:G,'BG 2024'!B:B,'Clasificacion EERR'!B1066),0)</f>
        <v>0</v>
      </c>
      <c r="F1066" s="428">
        <f>IF(D1066="S",SUMIFS('[226]BG 2023'!J:J,'[226]BG 2023'!K:K,'Clasificacion EERR'!B1066),0)</f>
        <v>0</v>
      </c>
      <c r="G1066" s="429">
        <f t="shared" si="14"/>
        <v>0</v>
      </c>
      <c r="H1066" s="430"/>
    </row>
    <row r="1067" spans="1:11" hidden="1">
      <c r="A1067" s="419">
        <v>60</v>
      </c>
      <c r="B1067" s="437">
        <v>7104073500801</v>
      </c>
      <c r="C1067" s="402" t="s">
        <v>1445</v>
      </c>
      <c r="D1067" s="438" t="s">
        <v>1461</v>
      </c>
      <c r="E1067" s="428">
        <f>IF(D1067="S",SUMIFS('BG 2024'!G:G,'BG 2024'!B:B,'Clasificacion EERR'!B1067),0)</f>
        <v>0</v>
      </c>
      <c r="F1067" s="428">
        <f>IF(D1067="S",SUMIFS('[226]BG 2023'!J:J,'[226]BG 2023'!K:K,'Clasificacion EERR'!B1067),0)</f>
        <v>0</v>
      </c>
      <c r="G1067" s="429">
        <f t="shared" si="14"/>
        <v>0</v>
      </c>
      <c r="H1067" s="430"/>
    </row>
    <row r="1068" spans="1:11" hidden="1">
      <c r="B1068" s="437">
        <v>710407350080101</v>
      </c>
      <c r="C1068" s="402" t="s">
        <v>3098</v>
      </c>
      <c r="D1068" s="438" t="s">
        <v>1465</v>
      </c>
      <c r="E1068" s="428">
        <f>IF(D1068="S",SUMIFS('BG 2024'!G:G,'BG 2024'!B:B,'Clasificacion EERR'!B1068),0)</f>
        <v>0</v>
      </c>
      <c r="F1068" s="428" t="e">
        <f>IF(D1068="S",SUMIFS('[226]BG 2023'!J:J,'[226]BG 2023'!K:K,'Clasificacion EERR'!B1068),0)</f>
        <v>#VALUE!</v>
      </c>
      <c r="G1068" s="429" t="e">
        <f t="shared" si="14"/>
        <v>#VALUE!</v>
      </c>
      <c r="H1068" s="430"/>
    </row>
    <row r="1069" spans="1:11">
      <c r="B1069" s="437">
        <v>710407350080199</v>
      </c>
      <c r="C1069" s="402" t="s">
        <v>1446</v>
      </c>
      <c r="D1069" s="438" t="s">
        <v>1465</v>
      </c>
      <c r="E1069" s="428">
        <f>IF(D1069="S",SUMIFS('BG 2024'!G:G,'BG 2024'!B:B,'Clasificacion EERR'!B1069),0)</f>
        <v>37834931921</v>
      </c>
      <c r="F1069" s="428" t="e">
        <f>IF(D1069="S",SUMIFS('[226]BG 2023'!J:J,'[226]BG 2023'!K:K,'Clasificacion EERR'!B1069),0)</f>
        <v>#VALUE!</v>
      </c>
      <c r="G1069" s="429" t="e">
        <f t="shared" si="14"/>
        <v>#VALUE!</v>
      </c>
      <c r="H1069" s="463" t="s">
        <v>252</v>
      </c>
    </row>
    <row r="1070" spans="1:11" hidden="1">
      <c r="A1070" s="419">
        <v>60</v>
      </c>
      <c r="B1070" s="437">
        <v>71040735009</v>
      </c>
      <c r="C1070" s="402" t="s">
        <v>1447</v>
      </c>
      <c r="D1070" s="438" t="s">
        <v>1461</v>
      </c>
      <c r="E1070" s="428">
        <f>IF(D1070="S",SUMIFS('BG 2024'!G:G,'BG 2024'!B:B,'Clasificacion EERR'!B1070),0)</f>
        <v>0</v>
      </c>
      <c r="F1070" s="428">
        <f>IF(D1070="S",SUMIFS('[226]BG 2023'!J:J,'[226]BG 2023'!K:K,'Clasificacion EERR'!B1070),0)</f>
        <v>0</v>
      </c>
      <c r="G1070" s="429">
        <f t="shared" si="14"/>
        <v>0</v>
      </c>
      <c r="H1070" s="430"/>
    </row>
    <row r="1071" spans="1:11" hidden="1">
      <c r="B1071" s="437">
        <v>7104073500901</v>
      </c>
      <c r="C1071" s="402" t="s">
        <v>1448</v>
      </c>
      <c r="D1071" s="438" t="s">
        <v>1461</v>
      </c>
      <c r="E1071" s="428">
        <f>IF(D1071="S",SUMIFS('BG 2024'!G:G,'BG 2024'!B:B,'Clasificacion EERR'!B1071),0)</f>
        <v>0</v>
      </c>
      <c r="F1071" s="428">
        <f>IF(D1071="S",SUMIFS('[226]BG 2023'!J:J,'[226]BG 2023'!K:K,'Clasificacion EERR'!B1071),0)</f>
        <v>0</v>
      </c>
      <c r="G1071" s="429">
        <f t="shared" si="14"/>
        <v>0</v>
      </c>
      <c r="H1071" s="430"/>
    </row>
    <row r="1072" spans="1:11" hidden="1">
      <c r="B1072" s="437">
        <v>710407350090101</v>
      </c>
      <c r="C1072" s="402" t="s">
        <v>3099</v>
      </c>
      <c r="D1072" s="438" t="s">
        <v>1465</v>
      </c>
      <c r="E1072" s="428">
        <f>IF(D1072="S",SUMIFS('BG 2024'!G:G,'BG 2024'!B:B,'Clasificacion EERR'!B1072),0)</f>
        <v>0</v>
      </c>
      <c r="F1072" s="428" t="e">
        <f>IF(D1072="S",SUMIFS('[226]BG 2023'!J:J,'[226]BG 2023'!K:K,'Clasificacion EERR'!B1072),0)</f>
        <v>#VALUE!</v>
      </c>
      <c r="G1072" s="429" t="e">
        <f t="shared" si="14"/>
        <v>#VALUE!</v>
      </c>
      <c r="H1072" s="430"/>
    </row>
    <row r="1073" spans="1:11">
      <c r="B1073" s="437">
        <v>710407350090199</v>
      </c>
      <c r="C1073" s="402" t="s">
        <v>1449</v>
      </c>
      <c r="D1073" s="438" t="s">
        <v>1465</v>
      </c>
      <c r="E1073" s="428">
        <f>IF(D1073="S",SUMIFS('BG 2024'!G:G,'BG 2024'!B:B,'Clasificacion EERR'!B1073),0)</f>
        <v>6200000</v>
      </c>
      <c r="F1073" s="428" t="e">
        <f>IF(D1073="S",SUMIFS('[226]BG 2023'!J:J,'[226]BG 2023'!K:K,'Clasificacion EERR'!B1073),0)</f>
        <v>#VALUE!</v>
      </c>
      <c r="G1073" s="429" t="e">
        <f t="shared" si="14"/>
        <v>#VALUE!</v>
      </c>
      <c r="H1073" s="463" t="s">
        <v>217</v>
      </c>
      <c r="I1073" s="392" t="s">
        <v>1449</v>
      </c>
    </row>
    <row r="1074" spans="1:11" hidden="1">
      <c r="B1074" s="437">
        <v>7104073500902</v>
      </c>
      <c r="C1074" s="402" t="s">
        <v>3100</v>
      </c>
      <c r="D1074" s="438" t="s">
        <v>1461</v>
      </c>
      <c r="E1074" s="428">
        <f>IF(D1074="S",SUMIFS('BG 2024'!G:G,'BG 2024'!B:B,'Clasificacion EERR'!B1074),0)</f>
        <v>0</v>
      </c>
      <c r="F1074" s="428">
        <f>IF(D1074="S",SUMIFS('[226]BG 2023'!J:J,'[226]BG 2023'!K:K,'Clasificacion EERR'!B1074),0)</f>
        <v>0</v>
      </c>
      <c r="G1074" s="429">
        <f t="shared" si="14"/>
        <v>0</v>
      </c>
      <c r="H1074" s="430"/>
    </row>
    <row r="1075" spans="1:11" hidden="1">
      <c r="B1075" s="437">
        <v>710407350090201</v>
      </c>
      <c r="C1075" s="402" t="s">
        <v>3101</v>
      </c>
      <c r="D1075" s="438" t="s">
        <v>1465</v>
      </c>
      <c r="E1075" s="428">
        <f>IF(D1075="S",SUMIFS('BG 2024'!G:G,'BG 2024'!B:B,'Clasificacion EERR'!B1075),0)</f>
        <v>0</v>
      </c>
      <c r="F1075" s="428" t="e">
        <f>IF(D1075="S",SUMIFS('[226]BG 2023'!J:J,'[226]BG 2023'!K:K,'Clasificacion EERR'!B1075),0)</f>
        <v>#VALUE!</v>
      </c>
      <c r="G1075" s="429" t="e">
        <f t="shared" si="14"/>
        <v>#VALUE!</v>
      </c>
      <c r="H1075" s="430"/>
    </row>
    <row r="1076" spans="1:11" hidden="1">
      <c r="B1076" s="437">
        <v>710407350090299</v>
      </c>
      <c r="C1076" s="402" t="s">
        <v>3102</v>
      </c>
      <c r="D1076" s="438" t="s">
        <v>1465</v>
      </c>
      <c r="E1076" s="428">
        <f>IF(D1076="S",SUMIFS('BG 2024'!G:G,'BG 2024'!B:B,'Clasificacion EERR'!B1076),0)</f>
        <v>0</v>
      </c>
      <c r="F1076" s="428" t="e">
        <f>IF(D1076="S",SUMIFS('[226]BG 2023'!J:J,'[226]BG 2023'!K:K,'Clasificacion EERR'!B1076),0)</f>
        <v>#VALUE!</v>
      </c>
      <c r="G1076" s="429" t="e">
        <f t="shared" si="14"/>
        <v>#VALUE!</v>
      </c>
      <c r="H1076" s="430"/>
    </row>
    <row r="1077" spans="1:11" hidden="1">
      <c r="B1077" s="437">
        <v>71040737</v>
      </c>
      <c r="C1077" s="402" t="s">
        <v>1450</v>
      </c>
      <c r="D1077" s="438" t="s">
        <v>1461</v>
      </c>
      <c r="E1077" s="428">
        <f>IF(D1077="S",SUMIFS('BG 2024'!G:G,'BG 2024'!B:B,'Clasificacion EERR'!B1077),0)</f>
        <v>0</v>
      </c>
      <c r="F1077" s="428">
        <f>IF(D1077="S",SUMIFS('[226]BG 2023'!J:J,'[226]BG 2023'!K:K,'Clasificacion EERR'!B1077),0)</f>
        <v>0</v>
      </c>
      <c r="G1077" s="429">
        <f t="shared" si="14"/>
        <v>0</v>
      </c>
      <c r="H1077" s="430"/>
    </row>
    <row r="1078" spans="1:11" hidden="1">
      <c r="B1078" s="437">
        <v>71040737001</v>
      </c>
      <c r="C1078" s="402" t="s">
        <v>1451</v>
      </c>
      <c r="D1078" s="438" t="s">
        <v>1461</v>
      </c>
      <c r="E1078" s="428">
        <f>IF(D1078="S",SUMIFS('BG 2024'!G:G,'BG 2024'!B:B,'Clasificacion EERR'!B1078),0)</f>
        <v>0</v>
      </c>
      <c r="F1078" s="428">
        <f>IF(D1078="S",SUMIFS('[226]BG 2023'!J:J,'[226]BG 2023'!K:K,'Clasificacion EERR'!B1078),0)</f>
        <v>0</v>
      </c>
      <c r="G1078" s="429">
        <f t="shared" si="14"/>
        <v>0</v>
      </c>
      <c r="H1078" s="430"/>
    </row>
    <row r="1079" spans="1:11" hidden="1">
      <c r="A1079" s="419">
        <v>60</v>
      </c>
      <c r="B1079" s="437">
        <v>7104073700101</v>
      </c>
      <c r="C1079" s="402" t="s">
        <v>443</v>
      </c>
      <c r="D1079" s="438" t="s">
        <v>1461</v>
      </c>
      <c r="E1079" s="428">
        <f>IF(D1079="S",SUMIFS('BG 2024'!G:G,'BG 2024'!B:B,'Clasificacion EERR'!B1079),0)</f>
        <v>0</v>
      </c>
      <c r="F1079" s="428">
        <f>IF(D1079="S",SUMIFS('[226]BG 2023'!J:J,'[226]BG 2023'!K:K,'Clasificacion EERR'!B1079),0)</f>
        <v>0</v>
      </c>
      <c r="G1079" s="429">
        <f t="shared" si="14"/>
        <v>0</v>
      </c>
      <c r="H1079" s="430"/>
    </row>
    <row r="1080" spans="1:11" hidden="1">
      <c r="B1080" s="437">
        <v>710407370010101</v>
      </c>
      <c r="C1080" s="402" t="s">
        <v>3103</v>
      </c>
      <c r="D1080" s="438" t="s">
        <v>1465</v>
      </c>
      <c r="E1080" s="428">
        <f>IF(D1080="S",SUMIFS('BG 2024'!G:G,'BG 2024'!B:B,'Clasificacion EERR'!B1080),0)</f>
        <v>0</v>
      </c>
      <c r="F1080" s="428" t="e">
        <f>IF(D1080="S",SUMIFS('[226]BG 2023'!J:J,'[226]BG 2023'!K:K,'Clasificacion EERR'!B1080),0)</f>
        <v>#VALUE!</v>
      </c>
      <c r="G1080" s="429" t="e">
        <f t="shared" si="14"/>
        <v>#VALUE!</v>
      </c>
      <c r="H1080" s="430"/>
    </row>
    <row r="1081" spans="1:11">
      <c r="B1081" s="437">
        <v>710407370010199</v>
      </c>
      <c r="C1081" s="402" t="s">
        <v>1452</v>
      </c>
      <c r="D1081" s="438" t="s">
        <v>1465</v>
      </c>
      <c r="E1081" s="428">
        <f>IF(D1081="S",SUMIFS('BG 2024'!G:G,'BG 2024'!B:B,'Clasificacion EERR'!B1081),0)</f>
        <v>190233803</v>
      </c>
      <c r="F1081" s="428" t="e">
        <f>IF(D1081="S",SUMIFS('[226]BG 2023'!J:J,'[226]BG 2023'!K:K,'Clasificacion EERR'!B1081),0)</f>
        <v>#VALUE!</v>
      </c>
      <c r="G1081" s="429" t="e">
        <f t="shared" si="14"/>
        <v>#VALUE!</v>
      </c>
      <c r="H1081" s="463" t="s">
        <v>218</v>
      </c>
      <c r="I1081" s="392" t="s">
        <v>443</v>
      </c>
      <c r="K1081" s="542">
        <f>+SUMIF('Nota II'!$C$2369:$C$2390,'Clasificacion EERR'!I1081,'Nota II'!$D$2369:$D$2390)</f>
        <v>0</v>
      </c>
    </row>
    <row r="1082" spans="1:11" hidden="1">
      <c r="B1082" s="437">
        <v>7104073700102</v>
      </c>
      <c r="C1082" s="402" t="s">
        <v>3104</v>
      </c>
      <c r="D1082" s="438" t="s">
        <v>1461</v>
      </c>
      <c r="E1082" s="428">
        <f>IF(D1082="S",SUMIFS('BG 2024'!G:G,'BG 2024'!B:B,'Clasificacion EERR'!B1082),0)</f>
        <v>0</v>
      </c>
      <c r="F1082" s="428">
        <f>IF(D1082="S",SUMIFS('[226]BG 2023'!J:J,'[226]BG 2023'!K:K,'Clasificacion EERR'!B1082),0)</f>
        <v>0</v>
      </c>
      <c r="G1082" s="429">
        <f t="shared" si="14"/>
        <v>0</v>
      </c>
      <c r="H1082" s="430"/>
    </row>
    <row r="1083" spans="1:11" hidden="1">
      <c r="A1083" s="419">
        <v>65</v>
      </c>
      <c r="B1083" s="437">
        <v>710407370010201</v>
      </c>
      <c r="C1083" s="402" t="s">
        <v>3105</v>
      </c>
      <c r="D1083" s="438" t="s">
        <v>1465</v>
      </c>
      <c r="E1083" s="428">
        <f>IF(D1083="S",SUMIFS('BG 2024'!G:G,'BG 2024'!B:B,'Clasificacion EERR'!B1083),0)</f>
        <v>0</v>
      </c>
      <c r="F1083" s="428" t="e">
        <f>IF(D1083="S",SUMIFS('[226]BG 2023'!J:J,'[226]BG 2023'!K:K,'Clasificacion EERR'!B1083),0)</f>
        <v>#VALUE!</v>
      </c>
      <c r="G1083" s="429" t="e">
        <f t="shared" si="14"/>
        <v>#VALUE!</v>
      </c>
      <c r="H1083" s="430"/>
    </row>
    <row r="1084" spans="1:11" hidden="1">
      <c r="B1084" s="437">
        <v>710407370010299</v>
      </c>
      <c r="C1084" s="402" t="s">
        <v>3106</v>
      </c>
      <c r="D1084" s="438" t="s">
        <v>1465</v>
      </c>
      <c r="E1084" s="428">
        <f>IF(D1084="S",SUMIFS('BG 2024'!G:G,'BG 2024'!B:B,'Clasificacion EERR'!B1084),0)</f>
        <v>0</v>
      </c>
      <c r="F1084" s="428" t="e">
        <f>IF(D1084="S",SUMIFS('[226]BG 2023'!J:J,'[226]BG 2023'!K:K,'Clasificacion EERR'!B1084),0)</f>
        <v>#VALUE!</v>
      </c>
      <c r="G1084" s="429" t="e">
        <f t="shared" si="14"/>
        <v>#VALUE!</v>
      </c>
      <c r="H1084" s="430"/>
    </row>
    <row r="1085" spans="1:11" hidden="1">
      <c r="A1085" s="419">
        <v>65</v>
      </c>
      <c r="B1085" s="437">
        <v>7104073700103</v>
      </c>
      <c r="C1085" s="402" t="s">
        <v>3107</v>
      </c>
      <c r="D1085" s="438" t="s">
        <v>1461</v>
      </c>
      <c r="E1085" s="428">
        <f>IF(D1085="S",SUMIFS('BG 2024'!G:G,'BG 2024'!B:B,'Clasificacion EERR'!B1085),0)</f>
        <v>0</v>
      </c>
      <c r="F1085" s="428">
        <f>IF(D1085="S",SUMIFS('[226]BG 2023'!J:J,'[226]BG 2023'!K:K,'Clasificacion EERR'!B1085),0)</f>
        <v>0</v>
      </c>
      <c r="G1085" s="429">
        <f t="shared" si="14"/>
        <v>0</v>
      </c>
      <c r="H1085" s="430"/>
    </row>
    <row r="1086" spans="1:11" hidden="1">
      <c r="A1086" s="419">
        <v>65</v>
      </c>
      <c r="B1086" s="437">
        <v>710407370010301</v>
      </c>
      <c r="C1086" s="402" t="s">
        <v>3108</v>
      </c>
      <c r="D1086" s="438" t="s">
        <v>1465</v>
      </c>
      <c r="E1086" s="428">
        <f>IF(D1086="S",SUMIFS('BG 2024'!G:G,'BG 2024'!B:B,'Clasificacion EERR'!B1086),0)</f>
        <v>0</v>
      </c>
      <c r="F1086" s="428" t="e">
        <f>IF(D1086="S",SUMIFS('[226]BG 2023'!J:J,'[226]BG 2023'!K:K,'Clasificacion EERR'!B1086),0)</f>
        <v>#VALUE!</v>
      </c>
      <c r="G1086" s="429" t="e">
        <f t="shared" si="14"/>
        <v>#VALUE!</v>
      </c>
      <c r="H1086" s="430"/>
    </row>
    <row r="1087" spans="1:11" hidden="1">
      <c r="A1087" s="419">
        <v>60</v>
      </c>
      <c r="B1087" s="437">
        <v>710407370010399</v>
      </c>
      <c r="C1087" s="402" t="s">
        <v>3109</v>
      </c>
      <c r="D1087" s="438" t="s">
        <v>1465</v>
      </c>
      <c r="E1087" s="428">
        <f>IF(D1087="S",SUMIFS('BG 2024'!G:G,'BG 2024'!B:B,'Clasificacion EERR'!B1087),0)</f>
        <v>0</v>
      </c>
      <c r="F1087" s="428" t="e">
        <f>IF(D1087="S",SUMIFS('[226]BG 2023'!J:J,'[226]BG 2023'!K:K,'Clasificacion EERR'!B1087),0)</f>
        <v>#VALUE!</v>
      </c>
      <c r="G1087" s="429" t="e">
        <f t="shared" si="14"/>
        <v>#VALUE!</v>
      </c>
      <c r="H1087" s="430"/>
    </row>
    <row r="1088" spans="1:11" hidden="1">
      <c r="B1088" s="437">
        <v>7104073700104</v>
      </c>
      <c r="C1088" s="402" t="s">
        <v>682</v>
      </c>
      <c r="D1088" s="438" t="s">
        <v>1461</v>
      </c>
      <c r="E1088" s="428">
        <f>IF(D1088="S",SUMIFS('BG 2024'!G:G,'BG 2024'!B:B,'Clasificacion EERR'!B1088),0)</f>
        <v>0</v>
      </c>
      <c r="F1088" s="428">
        <f>IF(D1088="S",SUMIFS('[226]BG 2023'!J:J,'[226]BG 2023'!K:K,'Clasificacion EERR'!B1088),0)</f>
        <v>0</v>
      </c>
      <c r="G1088" s="429">
        <f t="shared" si="14"/>
        <v>0</v>
      </c>
      <c r="H1088" s="430"/>
    </row>
    <row r="1089" spans="1:11" hidden="1">
      <c r="B1089" s="437">
        <v>710407370010401</v>
      </c>
      <c r="C1089" s="402" t="s">
        <v>3110</v>
      </c>
      <c r="D1089" s="438" t="s">
        <v>1465</v>
      </c>
      <c r="E1089" s="428">
        <f>IF(D1089="S",SUMIFS('BG 2024'!G:G,'BG 2024'!B:B,'Clasificacion EERR'!B1089),0)</f>
        <v>0</v>
      </c>
      <c r="F1089" s="428" t="e">
        <f>IF(D1089="S",SUMIFS('[226]BG 2023'!J:J,'[226]BG 2023'!K:K,'Clasificacion EERR'!B1089),0)</f>
        <v>#VALUE!</v>
      </c>
      <c r="G1089" s="429" t="e">
        <f t="shared" si="14"/>
        <v>#VALUE!</v>
      </c>
      <c r="H1089" s="430"/>
    </row>
    <row r="1090" spans="1:11">
      <c r="B1090" s="437">
        <v>710407370010499</v>
      </c>
      <c r="C1090" s="402" t="s">
        <v>1453</v>
      </c>
      <c r="D1090" s="438" t="s">
        <v>1465</v>
      </c>
      <c r="E1090" s="428">
        <f>IF(D1090="S",SUMIFS('BG 2024'!G:G,'BG 2024'!B:B,'Clasificacion EERR'!B1090),0)</f>
        <v>5013421</v>
      </c>
      <c r="F1090" s="428" t="e">
        <f>IF(D1090="S",SUMIFS('[226]BG 2023'!J:J,'[226]BG 2023'!K:K,'Clasificacion EERR'!B1090),0)</f>
        <v>#VALUE!</v>
      </c>
      <c r="G1090" s="429" t="e">
        <f t="shared" si="14"/>
        <v>#VALUE!</v>
      </c>
      <c r="H1090" s="463" t="s">
        <v>218</v>
      </c>
      <c r="I1090" s="392" t="s">
        <v>682</v>
      </c>
      <c r="K1090" s="542">
        <f>+SUMIF('Nota II'!$C$2369:$C$2390,'Clasificacion EERR'!I1090,'Nota II'!$D$2369:$D$2390)</f>
        <v>0</v>
      </c>
    </row>
    <row r="1091" spans="1:11" hidden="1">
      <c r="A1091" s="419">
        <v>58</v>
      </c>
      <c r="B1091" s="437">
        <v>710407370010599</v>
      </c>
      <c r="C1091" s="402" t="s">
        <v>3111</v>
      </c>
      <c r="D1091" s="438" t="s">
        <v>1465</v>
      </c>
      <c r="E1091" s="428">
        <f>IF(D1091="S",SUMIFS('BG 2024'!G:G,'BG 2024'!B:B,'Clasificacion EERR'!B1091),0)</f>
        <v>0</v>
      </c>
      <c r="F1091" s="428" t="e">
        <f>IF(D1091="S",SUMIFS('[226]BG 2023'!J:J,'[226]BG 2023'!K:K,'Clasificacion EERR'!B1091),0)</f>
        <v>#VALUE!</v>
      </c>
      <c r="G1091" s="429" t="e">
        <f t="shared" si="14"/>
        <v>#VALUE!</v>
      </c>
      <c r="H1091" s="430"/>
    </row>
    <row r="1092" spans="1:11" hidden="1">
      <c r="A1092" s="419">
        <v>65</v>
      </c>
      <c r="B1092" s="437">
        <v>71040737002</v>
      </c>
      <c r="C1092" s="402" t="s">
        <v>1454</v>
      </c>
      <c r="D1092" s="438" t="s">
        <v>1461</v>
      </c>
      <c r="E1092" s="428">
        <f>IF(D1092="S",SUMIFS('BG 2024'!G:G,'BG 2024'!B:B,'Clasificacion EERR'!B1092),0)</f>
        <v>0</v>
      </c>
      <c r="F1092" s="428">
        <f>IF(D1092="S",SUMIFS('[226]BG 2023'!J:J,'[226]BG 2023'!K:K,'Clasificacion EERR'!B1092),0)</f>
        <v>0</v>
      </c>
      <c r="G1092" s="429">
        <f t="shared" si="14"/>
        <v>0</v>
      </c>
      <c r="H1092" s="430"/>
    </row>
    <row r="1093" spans="1:11" hidden="1">
      <c r="B1093" s="437">
        <v>7104073700201</v>
      </c>
      <c r="C1093" s="402" t="s">
        <v>1455</v>
      </c>
      <c r="D1093" s="438" t="s">
        <v>1461</v>
      </c>
      <c r="E1093" s="428">
        <f>IF(D1093="S",SUMIFS('BG 2024'!G:G,'BG 2024'!B:B,'Clasificacion EERR'!B1093),0)</f>
        <v>0</v>
      </c>
      <c r="F1093" s="428">
        <f>IF(D1093="S",SUMIFS('[226]BG 2023'!J:J,'[226]BG 2023'!K:K,'Clasificacion EERR'!B1093),0)</f>
        <v>0</v>
      </c>
      <c r="G1093" s="429">
        <f t="shared" si="14"/>
        <v>0</v>
      </c>
      <c r="H1093" s="430"/>
    </row>
    <row r="1094" spans="1:11" hidden="1">
      <c r="B1094" s="437">
        <v>710407370020101</v>
      </c>
      <c r="C1094" s="402" t="s">
        <v>3112</v>
      </c>
      <c r="D1094" s="438" t="s">
        <v>1465</v>
      </c>
      <c r="E1094" s="428">
        <f>IF(D1094="S",SUMIFS('BG 2024'!G:G,'BG 2024'!B:B,'Clasificacion EERR'!B1094),0)</f>
        <v>0</v>
      </c>
      <c r="F1094" s="428" t="e">
        <f>IF(D1094="S",SUMIFS('[226]BG 2023'!J:J,'[226]BG 2023'!K:K,'Clasificacion EERR'!B1094),0)</f>
        <v>#VALUE!</v>
      </c>
      <c r="G1094" s="429" t="e">
        <f t="shared" ref="G1094:G1112" si="15">+E1094-F1094</f>
        <v>#VALUE!</v>
      </c>
      <c r="H1094" s="430"/>
    </row>
    <row r="1095" spans="1:11">
      <c r="B1095" s="437">
        <v>710407370020199</v>
      </c>
      <c r="C1095" s="402" t="s">
        <v>1456</v>
      </c>
      <c r="D1095" s="438" t="s">
        <v>1465</v>
      </c>
      <c r="E1095" s="428">
        <f>IF(D1095="S",SUMIFS('BG 2024'!G:G,'BG 2024'!B:B,'Clasificacion EERR'!B1095),0)</f>
        <v>613612</v>
      </c>
      <c r="F1095" s="428" t="e">
        <f>IF(D1095="S",SUMIFS('[226]BG 2023'!J:J,'[226]BG 2023'!K:K,'Clasificacion EERR'!B1095),0)</f>
        <v>#VALUE!</v>
      </c>
      <c r="G1095" s="429" t="e">
        <f t="shared" si="15"/>
        <v>#VALUE!</v>
      </c>
      <c r="H1095" s="463" t="s">
        <v>79</v>
      </c>
    </row>
    <row r="1096" spans="1:11" hidden="1">
      <c r="A1096" s="419">
        <v>65</v>
      </c>
      <c r="B1096" s="437">
        <v>71040739</v>
      </c>
      <c r="C1096" s="402" t="s">
        <v>3113</v>
      </c>
      <c r="D1096" s="438" t="s">
        <v>1461</v>
      </c>
      <c r="E1096" s="428">
        <f>IF(D1096="S",SUMIFS('BG 2024'!G:G,'BG 2024'!B:B,'Clasificacion EERR'!B1096),0)</f>
        <v>0</v>
      </c>
      <c r="F1096" s="428">
        <f>IF(D1096="S",SUMIFS('[226]BG 2023'!J:J,'[226]BG 2023'!K:K,'Clasificacion EERR'!B1096),0)</f>
        <v>0</v>
      </c>
      <c r="G1096" s="429">
        <f t="shared" si="15"/>
        <v>0</v>
      </c>
      <c r="H1096" s="430"/>
    </row>
    <row r="1097" spans="1:11" hidden="1">
      <c r="A1097" s="419">
        <v>65</v>
      </c>
      <c r="B1097" s="437">
        <v>71040739001</v>
      </c>
      <c r="C1097" s="402" t="s">
        <v>3114</v>
      </c>
      <c r="D1097" s="438" t="s">
        <v>1461</v>
      </c>
      <c r="E1097" s="428">
        <f>IF(D1097="S",SUMIFS('BG 2024'!G:G,'BG 2024'!B:B,'Clasificacion EERR'!B1097),0)</f>
        <v>0</v>
      </c>
      <c r="F1097" s="428">
        <f>IF(D1097="S",SUMIFS('[226]BG 2023'!J:J,'[226]BG 2023'!K:K,'Clasificacion EERR'!B1097),0)</f>
        <v>0</v>
      </c>
      <c r="G1097" s="429">
        <f t="shared" si="15"/>
        <v>0</v>
      </c>
      <c r="H1097" s="430"/>
    </row>
    <row r="1098" spans="1:11" hidden="1">
      <c r="A1098" s="419">
        <v>65</v>
      </c>
      <c r="B1098" s="437">
        <v>7104073900101</v>
      </c>
      <c r="C1098" s="402" t="s">
        <v>3114</v>
      </c>
      <c r="D1098" s="438" t="s">
        <v>1461</v>
      </c>
      <c r="E1098" s="428">
        <f>IF(D1098="S",SUMIFS('BG 2024'!G:G,'BG 2024'!B:B,'Clasificacion EERR'!B1098),0)</f>
        <v>0</v>
      </c>
      <c r="F1098" s="428">
        <f>IF(D1098="S",SUMIFS('[226]BG 2023'!J:J,'[226]BG 2023'!K:K,'Clasificacion EERR'!B1098),0)</f>
        <v>0</v>
      </c>
      <c r="G1098" s="429">
        <f t="shared" si="15"/>
        <v>0</v>
      </c>
      <c r="H1098" s="430"/>
    </row>
    <row r="1099" spans="1:11" hidden="1">
      <c r="A1099" s="419">
        <v>65</v>
      </c>
      <c r="B1099" s="437">
        <v>710407390010101</v>
      </c>
      <c r="C1099" s="402" t="s">
        <v>3115</v>
      </c>
      <c r="D1099" s="438" t="s">
        <v>1465</v>
      </c>
      <c r="E1099" s="428">
        <f>IF(D1099="S",SUMIFS('BG 2024'!G:G,'BG 2024'!B:B,'Clasificacion EERR'!B1099),0)</f>
        <v>0</v>
      </c>
      <c r="F1099" s="428" t="e">
        <f>IF(D1099="S",SUMIFS('[226]BG 2023'!J:J,'[226]BG 2023'!K:K,'Clasificacion EERR'!B1099),0)</f>
        <v>#VALUE!</v>
      </c>
      <c r="G1099" s="429" t="e">
        <f t="shared" si="15"/>
        <v>#VALUE!</v>
      </c>
      <c r="H1099" s="430"/>
    </row>
    <row r="1100" spans="1:11" hidden="1">
      <c r="B1100" s="437">
        <v>710407390010199</v>
      </c>
      <c r="C1100" s="402" t="s">
        <v>3116</v>
      </c>
      <c r="D1100" s="438" t="s">
        <v>1465</v>
      </c>
      <c r="E1100" s="428">
        <f>IF(D1100="S",SUMIFS('BG 2024'!G:G,'BG 2024'!B:B,'Clasificacion EERR'!B1100),0)</f>
        <v>0</v>
      </c>
      <c r="F1100" s="428" t="e">
        <f>IF(D1100="S",SUMIFS('[226]BG 2023'!J:J,'[226]BG 2023'!K:K,'Clasificacion EERR'!B1100),0)</f>
        <v>#VALUE!</v>
      </c>
      <c r="G1100" s="429" t="e">
        <f t="shared" si="15"/>
        <v>#VALUE!</v>
      </c>
      <c r="H1100" s="430"/>
    </row>
    <row r="1101" spans="1:11" hidden="1">
      <c r="A1101" s="419">
        <v>57</v>
      </c>
      <c r="B1101" s="437">
        <v>71040739002</v>
      </c>
      <c r="C1101" s="402" t="s">
        <v>3117</v>
      </c>
      <c r="D1101" s="438" t="s">
        <v>1461</v>
      </c>
      <c r="E1101" s="428">
        <f>IF(D1101="S",SUMIFS('BG 2024'!G:G,'BG 2024'!B:B,'Clasificacion EERR'!B1101),0)</f>
        <v>0</v>
      </c>
      <c r="F1101" s="428">
        <f>IF(D1101="S",SUMIFS('[226]BG 2023'!J:J,'[226]BG 2023'!K:K,'Clasificacion EERR'!B1101),0)</f>
        <v>0</v>
      </c>
      <c r="G1101" s="429">
        <f t="shared" si="15"/>
        <v>0</v>
      </c>
      <c r="H1101" s="430"/>
    </row>
    <row r="1102" spans="1:11" hidden="1">
      <c r="A1102" s="419">
        <v>57</v>
      </c>
      <c r="B1102" s="437">
        <v>72</v>
      </c>
      <c r="C1102" s="402" t="s">
        <v>3118</v>
      </c>
      <c r="D1102" s="438" t="s">
        <v>1461</v>
      </c>
      <c r="E1102" s="428">
        <f>IF(D1102="S",SUMIFS('BG 2024'!G:G,'BG 2024'!B:B,'Clasificacion EERR'!B1102),0)</f>
        <v>0</v>
      </c>
      <c r="F1102" s="428">
        <f>IF(D1102="S",SUMIFS('[226]BG 2023'!J:J,'[226]BG 2023'!K:K,'Clasificacion EERR'!B1102),0)</f>
        <v>0</v>
      </c>
      <c r="G1102" s="429">
        <f t="shared" si="15"/>
        <v>0</v>
      </c>
      <c r="H1102" s="430"/>
    </row>
    <row r="1103" spans="1:11" hidden="1">
      <c r="A1103" s="419">
        <v>65</v>
      </c>
      <c r="B1103" s="437">
        <v>72010</v>
      </c>
      <c r="C1103" s="402" t="s">
        <v>3119</v>
      </c>
      <c r="D1103" s="438" t="s">
        <v>1461</v>
      </c>
      <c r="E1103" s="428">
        <f>IF(D1103="S",SUMIFS('BG 2024'!G:G,'BG 2024'!B:B,'Clasificacion EERR'!B1103),0)</f>
        <v>0</v>
      </c>
      <c r="F1103" s="428">
        <f>IF(D1103="S",SUMIFS('[226]BG 2023'!J:J,'[226]BG 2023'!K:K,'Clasificacion EERR'!B1103),0)</f>
        <v>0</v>
      </c>
      <c r="G1103" s="429">
        <f t="shared" si="15"/>
        <v>0</v>
      </c>
      <c r="H1103" s="430"/>
    </row>
    <row r="1104" spans="1:11" hidden="1">
      <c r="A1104" s="419">
        <v>65</v>
      </c>
      <c r="B1104" s="437">
        <v>72010741</v>
      </c>
      <c r="C1104" s="402" t="s">
        <v>3119</v>
      </c>
      <c r="D1104" s="438" t="s">
        <v>1461</v>
      </c>
      <c r="E1104" s="428">
        <f>IF(D1104="S",SUMIFS('BG 2024'!G:G,'BG 2024'!B:B,'Clasificacion EERR'!B1104),0)</f>
        <v>0</v>
      </c>
      <c r="F1104" s="428">
        <f>IF(D1104="S",SUMIFS('[226]BG 2023'!J:J,'[226]BG 2023'!K:K,'Clasificacion EERR'!B1104),0)</f>
        <v>0</v>
      </c>
      <c r="G1104" s="429">
        <f t="shared" si="15"/>
        <v>0</v>
      </c>
      <c r="H1104" s="430"/>
    </row>
    <row r="1105" spans="1:8" hidden="1">
      <c r="A1105" s="419">
        <v>65</v>
      </c>
      <c r="B1105" s="437">
        <v>72010741001</v>
      </c>
      <c r="C1105" s="402" t="s">
        <v>3120</v>
      </c>
      <c r="D1105" s="438" t="s">
        <v>1461</v>
      </c>
      <c r="E1105" s="428">
        <f>IF(D1105="S",SUMIFS('BG 2024'!G:G,'BG 2024'!B:B,'Clasificacion EERR'!B1105),0)</f>
        <v>0</v>
      </c>
      <c r="F1105" s="428">
        <f>IF(D1105="S",SUMIFS('[226]BG 2023'!J:J,'[226]BG 2023'!K:K,'Clasificacion EERR'!B1105),0)</f>
        <v>0</v>
      </c>
      <c r="G1105" s="429">
        <f t="shared" si="15"/>
        <v>0</v>
      </c>
      <c r="H1105" s="430"/>
    </row>
    <row r="1106" spans="1:8" hidden="1">
      <c r="B1106" s="437">
        <v>7201074100101</v>
      </c>
      <c r="C1106" s="402" t="s">
        <v>3120</v>
      </c>
      <c r="D1106" s="438" t="s">
        <v>1461</v>
      </c>
      <c r="E1106" s="428">
        <f>IF(D1106="S",SUMIFS('BG 2024'!G:G,'BG 2024'!B:B,'Clasificacion EERR'!B1106),0)</f>
        <v>0</v>
      </c>
      <c r="F1106" s="428">
        <f>IF(D1106="S",SUMIFS('[226]BG 2023'!J:J,'[226]BG 2023'!K:K,'Clasificacion EERR'!B1106),0)</f>
        <v>0</v>
      </c>
      <c r="G1106" s="429">
        <f t="shared" si="15"/>
        <v>0</v>
      </c>
      <c r="H1106" s="430"/>
    </row>
    <row r="1107" spans="1:8" hidden="1">
      <c r="B1107" s="437">
        <v>720107410010101</v>
      </c>
      <c r="C1107" s="402" t="s">
        <v>3121</v>
      </c>
      <c r="D1107" s="438" t="s">
        <v>1465</v>
      </c>
      <c r="E1107" s="428">
        <f>IF(D1107="S",SUMIFS('BG 2024'!G:G,'BG 2024'!B:B,'Clasificacion EERR'!B1107),0)</f>
        <v>0</v>
      </c>
      <c r="F1107" s="428" t="e">
        <f>IF(D1107="S",SUMIFS('[226]BG 2023'!J:J,'[226]BG 2023'!K:K,'Clasificacion EERR'!B1107),0)</f>
        <v>#VALUE!</v>
      </c>
      <c r="G1107" s="429" t="e">
        <f t="shared" si="15"/>
        <v>#VALUE!</v>
      </c>
      <c r="H1107" s="430"/>
    </row>
    <row r="1108" spans="1:8" hidden="1">
      <c r="A1108" s="419">
        <v>65</v>
      </c>
      <c r="B1108" s="437">
        <v>720107410010199</v>
      </c>
      <c r="C1108" s="402" t="s">
        <v>3122</v>
      </c>
      <c r="D1108" s="438" t="s">
        <v>1465</v>
      </c>
      <c r="E1108" s="428">
        <f>IF(D1108="S",SUMIFS('BG 2024'!G:G,'BG 2024'!B:B,'Clasificacion EERR'!B1108),0)</f>
        <v>0</v>
      </c>
      <c r="F1108" s="428" t="e">
        <f>IF(D1108="S",SUMIFS('[226]BG 2023'!J:J,'[226]BG 2023'!K:K,'Clasificacion EERR'!B1108),0)</f>
        <v>#VALUE!</v>
      </c>
      <c r="G1108" s="429" t="e">
        <f t="shared" si="15"/>
        <v>#VALUE!</v>
      </c>
      <c r="H1108" s="430"/>
    </row>
    <row r="1109" spans="1:8" hidden="1">
      <c r="B1109" s="437">
        <v>72010741002</v>
      </c>
      <c r="C1109" s="402" t="s">
        <v>3123</v>
      </c>
      <c r="D1109" s="438" t="s">
        <v>1461</v>
      </c>
      <c r="E1109" s="428">
        <f>IF(D1109="S",SUMIFS('BG 2024'!G:G,'BG 2024'!B:B,'Clasificacion EERR'!B1109),0)</f>
        <v>0</v>
      </c>
      <c r="F1109" s="428">
        <f>IF(D1109="S",SUMIFS('[226]BG 2023'!J:J,'[226]BG 2023'!K:K,'Clasificacion EERR'!B1109),0)</f>
        <v>0</v>
      </c>
      <c r="G1109" s="429">
        <f t="shared" si="15"/>
        <v>0</v>
      </c>
      <c r="H1109" s="430"/>
    </row>
    <row r="1110" spans="1:8" hidden="1">
      <c r="A1110" s="419">
        <v>65</v>
      </c>
      <c r="B1110" s="437">
        <v>7201074100201</v>
      </c>
      <c r="C1110" s="402" t="s">
        <v>3123</v>
      </c>
      <c r="D1110" s="438" t="s">
        <v>1461</v>
      </c>
      <c r="E1110" s="428">
        <f>IF(D1110="S",SUMIFS('BG 2024'!G:G,'BG 2024'!B:B,'Clasificacion EERR'!B1110),0)</f>
        <v>0</v>
      </c>
      <c r="F1110" s="428">
        <f>IF(D1110="S",SUMIFS('[226]BG 2023'!J:J,'[226]BG 2023'!K:K,'Clasificacion EERR'!B1110),0)</f>
        <v>0</v>
      </c>
      <c r="G1110" s="429">
        <f t="shared" si="15"/>
        <v>0</v>
      </c>
      <c r="H1110" s="430"/>
    </row>
    <row r="1111" spans="1:8" hidden="1">
      <c r="B1111" s="437">
        <v>720107410020101</v>
      </c>
      <c r="C1111" s="402" t="s">
        <v>3124</v>
      </c>
      <c r="D1111" s="438" t="s">
        <v>1465</v>
      </c>
      <c r="E1111" s="428">
        <f>IF(D1111="S",SUMIFS('BG 2024'!G:G,'BG 2024'!B:B,'Clasificacion EERR'!B1111),0)</f>
        <v>0</v>
      </c>
      <c r="F1111" s="428" t="e">
        <f>IF(D1111="S",SUMIFS('[226]BG 2023'!J:J,'[226]BG 2023'!K:K,'Clasificacion EERR'!B1111),0)</f>
        <v>#VALUE!</v>
      </c>
      <c r="G1111" s="429" t="e">
        <f t="shared" si="15"/>
        <v>#VALUE!</v>
      </c>
      <c r="H1111" s="430"/>
    </row>
    <row r="1112" spans="1:8" hidden="1">
      <c r="A1112" s="419">
        <v>61</v>
      </c>
      <c r="B1112" s="437">
        <v>720107410020199</v>
      </c>
      <c r="C1112" s="402" t="s">
        <v>3125</v>
      </c>
      <c r="D1112" s="438" t="s">
        <v>1465</v>
      </c>
      <c r="E1112" s="428">
        <f>IF(D1112="S",SUMIFS('BG 2024'!G:G,'BG 2024'!B:B,'Clasificacion EERR'!B1112),0)</f>
        <v>0</v>
      </c>
      <c r="F1112" s="428" t="e">
        <f>IF(D1112="S",SUMIFS('[226]BG 2023'!J:J,'[226]BG 2023'!K:K,'Clasificacion EERR'!B1112),0)</f>
        <v>#VALUE!</v>
      </c>
      <c r="G1112" s="429" t="e">
        <f t="shared" si="15"/>
        <v>#VALUE!</v>
      </c>
      <c r="H1112" s="430"/>
    </row>
    <row r="1113" spans="1:8">
      <c r="B1113" s="431"/>
      <c r="C1113" s="432"/>
      <c r="D1113" s="432"/>
      <c r="E1113" s="434"/>
      <c r="F1113" s="434"/>
      <c r="G1113" s="429"/>
      <c r="H1113" s="430"/>
    </row>
    <row r="1114" spans="1:8">
      <c r="A1114" s="420"/>
      <c r="B1114" s="442"/>
      <c r="C1114" s="443"/>
      <c r="D1114" s="443"/>
      <c r="E1114" s="444"/>
      <c r="F1114" s="444"/>
      <c r="G1114" s="429">
        <f>+E1114-F1114</f>
        <v>0</v>
      </c>
      <c r="H1114" s="445"/>
    </row>
    <row r="1115" spans="1:8">
      <c r="A1115" s="420"/>
      <c r="B1115" s="408"/>
      <c r="C1115" s="408"/>
      <c r="D1115" s="408"/>
      <c r="E1115" s="408"/>
      <c r="F1115" s="408"/>
      <c r="G1115" s="408"/>
    </row>
    <row r="1116" spans="1:8">
      <c r="C1116" s="392"/>
      <c r="D1116" s="408"/>
      <c r="E1116" s="408"/>
      <c r="F1116" s="408"/>
      <c r="G1116" s="408"/>
    </row>
    <row r="1117" spans="1:8">
      <c r="C1117" s="408" t="s">
        <v>119</v>
      </c>
      <c r="D1117" s="408"/>
      <c r="E1117" s="446">
        <f>+E5</f>
        <v>92621463554</v>
      </c>
      <c r="F1117" s="446" t="e">
        <f>+F5</f>
        <v>#VALUE!</v>
      </c>
      <c r="G1117" s="408"/>
    </row>
    <row r="1118" spans="1:8">
      <c r="C1118" s="408" t="s">
        <v>120</v>
      </c>
      <c r="D1118" s="408"/>
      <c r="E1118" s="446">
        <f>+E514</f>
        <v>92744566271</v>
      </c>
      <c r="F1118" s="446" t="e">
        <f>+F514</f>
        <v>#VALUE!</v>
      </c>
      <c r="G1118" s="408"/>
    </row>
    <row r="1119" spans="1:8">
      <c r="C1119" s="408"/>
      <c r="D1119" s="408"/>
      <c r="G1119" s="408"/>
    </row>
    <row r="1120" spans="1:8" ht="14.4" thickBot="1">
      <c r="C1120" s="408" t="s">
        <v>3126</v>
      </c>
      <c r="D1120" s="408"/>
      <c r="E1120" s="447">
        <f>+E1117-E1118</f>
        <v>-123102717</v>
      </c>
      <c r="F1120" s="447" t="e">
        <f>+F1117-F1118</f>
        <v>#VALUE!</v>
      </c>
    </row>
    <row r="1122" spans="3:6" s="409" customFormat="1">
      <c r="C1122" s="409" t="s">
        <v>3127</v>
      </c>
      <c r="D1122" s="448">
        <v>310405180020199</v>
      </c>
      <c r="E1122" s="408" t="e">
        <f>-_xlfn.XLOOKUP(D1122,'BG 2024'!B:B,'BG 2024'!G:G)</f>
        <v>#N/A</v>
      </c>
      <c r="F1122" s="408">
        <v>0</v>
      </c>
    </row>
    <row r="1123" spans="3:6">
      <c r="C1123" s="408" t="s">
        <v>3128</v>
      </c>
      <c r="D1123" s="449"/>
      <c r="E1123" s="391" t="e">
        <f>+E1120-E1122</f>
        <v>#N/A</v>
      </c>
      <c r="F1123" s="391">
        <v>0</v>
      </c>
    </row>
    <row r="1124" spans="3:6">
      <c r="D1124" s="449"/>
    </row>
    <row r="1125" spans="3:6">
      <c r="D1125" s="449"/>
    </row>
    <row r="1126" spans="3:6">
      <c r="D1126" s="449"/>
    </row>
    <row r="1127" spans="3:6">
      <c r="C1127" s="392"/>
      <c r="D1127" s="462">
        <v>6</v>
      </c>
      <c r="E1127" s="391" t="e">
        <f>-_xlfn.XLOOKUP(D1127,'BG 2024'!B:B,'BG 2024'!G:G)-E1117</f>
        <v>#N/A</v>
      </c>
      <c r="F1127" s="391">
        <v>0</v>
      </c>
    </row>
    <row r="1128" spans="3:6">
      <c r="C1128" s="392"/>
      <c r="D1128" s="462">
        <v>7</v>
      </c>
      <c r="E1128" s="391" t="e">
        <f>_xlfn.XLOOKUP(D1128,'BG 2024'!B:B,'BG 2024'!G:G)-E1118</f>
        <v>#N/A</v>
      </c>
      <c r="F1128" s="391">
        <v>0</v>
      </c>
    </row>
  </sheetData>
  <autoFilter ref="A4:J1112" xr:uid="{86701D3B-FDB7-4376-B573-DEBAE9562239}">
    <filterColumn colId="4">
      <filters blank="1">
        <filter val="1.000.000"/>
        <filter val="1.032.275"/>
        <filter val="1.098.172"/>
        <filter val="1.222.007"/>
        <filter val="1.415.509"/>
        <filter val="1.518.454"/>
        <filter val="1.520.909"/>
        <filter val="1.665.248"/>
        <filter val="1.897.044"/>
        <filter val="1.948.509"/>
        <filter val="1.958.202"/>
        <filter val="1.998.965"/>
        <filter val="10.000.000"/>
        <filter val="10.141.065"/>
        <filter val="10.331.506"/>
        <filter val="10.722.453"/>
        <filter val="10.825.181"/>
        <filter val="100.194.750"/>
        <filter val="100.718"/>
        <filter val="100.948.194"/>
        <filter val="103.073"/>
        <filter val="11.265.239"/>
        <filter val="112.322.641"/>
        <filter val="112.499"/>
        <filter val="117.854.115"/>
        <filter val="118.161"/>
        <filter val="119.796.497"/>
        <filter val="12.082.717"/>
        <filter val="12.156.276"/>
        <filter val="12.523.550"/>
        <filter val="12.727.273"/>
        <filter val="12.964.530"/>
        <filter val="125.936.395"/>
        <filter val="127.965"/>
        <filter val="13.048.268"/>
        <filter val="13.168.793"/>
        <filter val="13.466.493"/>
        <filter val="13.711.865"/>
        <filter val="131.522.313"/>
        <filter val="135.704.988"/>
        <filter val="142.108.605"/>
        <filter val="15.094"/>
        <filter val="15.266.472"/>
        <filter val="15.898.101"/>
        <filter val="150.000"/>
        <filter val="17.259.933"/>
        <filter val="171.389.082"/>
        <filter val="173.383.462"/>
        <filter val="177.604.537"/>
        <filter val="18.682.843"/>
        <filter val="18.829.415"/>
        <filter val="18.879.430"/>
        <filter val="18.943"/>
        <filter val="185.455"/>
        <filter val="189.844.081"/>
        <filter val="19.485.088"/>
        <filter val="190.233.803"/>
        <filter val="194.783"/>
        <filter val="197.260"/>
        <filter val="197.673"/>
        <filter val="2.002.811"/>
        <filter val="2.227.794"/>
        <filter val="2.234.026"/>
        <filter val="2.672.758"/>
        <filter val="2.737"/>
        <filter val="2.826.503"/>
        <filter val="2.933.185"/>
        <filter val="2.993.973"/>
        <filter val="20.257.247"/>
        <filter val="20.697.586"/>
        <filter val="21.799.343"/>
        <filter val="215.254"/>
        <filter val="22.000.000"/>
        <filter val="22.378.104"/>
        <filter val="22.778.667"/>
        <filter val="23.638.949.442"/>
        <filter val="233.668.111"/>
        <filter val="238.333.334"/>
        <filter val="247.914"/>
        <filter val="257.255"/>
        <filter val="26.190.479"/>
        <filter val="260.760.642"/>
        <filter val="264.298"/>
        <filter val="27.377.594"/>
        <filter val="273.956.081"/>
        <filter val="28.143.617"/>
        <filter val="28.692"/>
        <filter val="291.269.207"/>
        <filter val="3.092.730"/>
        <filter val="3.326.270"/>
        <filter val="3.513.829"/>
        <filter val="3.714.863"/>
        <filter val="3.756"/>
        <filter val="3.871.334"/>
        <filter val="30.432.686"/>
        <filter val="300.327.219"/>
        <filter val="303.637"/>
        <filter val="31.307.638"/>
        <filter val="31.736.391.766"/>
        <filter val="32.545.456"/>
        <filter val="32.694.069"/>
        <filter val="33.670.935"/>
        <filter val="331.715.108"/>
        <filter val="338.162.593"/>
        <filter val="34.372.276"/>
        <filter val="34.465.314"/>
        <filter val="34.602.856"/>
        <filter val="34.880.400"/>
        <filter val="36.444.245"/>
        <filter val="36.991"/>
        <filter val="37.834.931.921"/>
        <filter val="38.394"/>
        <filter val="381.819"/>
        <filter val="384.925"/>
        <filter val="39.648.864"/>
        <filter val="391.844"/>
        <filter val="4.043.958"/>
        <filter val="4.082.346"/>
        <filter val="4.452.726"/>
        <filter val="4.617.163"/>
        <filter val="4.634.080"/>
        <filter val="4.692.022"/>
        <filter val="40.378.851"/>
        <filter val="40.421.477"/>
        <filter val="409.091"/>
        <filter val="41.176.562"/>
        <filter val="41.650.474"/>
        <filter val="41.980.546"/>
        <filter val="-42"/>
        <filter val="45.921.479"/>
        <filter val="45.937.450"/>
        <filter val="46.084.503.210"/>
        <filter val="472.192.689"/>
        <filter val="48.633.374"/>
        <filter val="5.013.421"/>
        <filter val="5.199.996"/>
        <filter val="5.456"/>
        <filter val="50.100.000"/>
        <filter val="52.080"/>
        <filter val="53.840.052"/>
        <filter val="55.794"/>
        <filter val="554.573.295"/>
        <filter val="56.495.597"/>
        <filter val="564.000"/>
        <filter val="57.644"/>
        <filter val="589.117.310"/>
        <filter val="59.000"/>
        <filter val="594.967"/>
        <filter val="6.000.000"/>
        <filter val="6.188.672"/>
        <filter val="6.200.000"/>
        <filter val="6.469.986"/>
        <filter val="6.674.367"/>
        <filter val="60.719"/>
        <filter val="613.612"/>
        <filter val="62.266.500"/>
        <filter val="63.354.335"/>
        <filter val="69.602"/>
        <filter val="7.075.427"/>
        <filter val="7.358.452"/>
        <filter val="7.384.960"/>
        <filter val="7.548.379"/>
        <filter val="70.428.049"/>
        <filter val="71.530.075"/>
        <filter val="726.000"/>
        <filter val="73.962.613"/>
        <filter val="731.223.700"/>
        <filter val="742.639"/>
        <filter val="76.649.854"/>
        <filter val="8.275.446"/>
        <filter val="8.505.002.635"/>
        <filter val="8.520.000"/>
        <filter val="8.594.124"/>
        <filter val="8.938.431.264"/>
        <filter val="8.953.457"/>
        <filter val="8.984.824.336"/>
        <filter val="81.321.000"/>
        <filter val="825.451.178"/>
        <filter val="832.756"/>
        <filter val="848.004"/>
        <filter val="9.603.594"/>
        <filter val="9.921.558.444"/>
        <filter val="90.822.051"/>
        <filter val="92.621.463.554"/>
        <filter val="92.744.566.271"/>
        <filter val="98.182"/>
        <filter val="99.712.081"/>
      </filters>
    </filterColumn>
  </autoFilter>
  <customSheetViews>
    <customSheetView guid="{5CD60C77-55E7-4AA2-90FD-7F75B4C225F4}" scale="90" showGridLines="0" showAutoFilter="1" hiddenColumns="1" state="hidden" topLeftCell="C1">
      <selection activeCell="H15" sqref="H15"/>
      <pageMargins left="0.75" right="0.75" top="1" bottom="1" header="0" footer="0"/>
      <pageSetup paperSize="9" orientation="portrait" r:id="rId1"/>
      <headerFooter alignWithMargins="0"/>
      <autoFilter ref="A4:I1112" xr:uid="{779DDF8A-25F8-47E8-858D-835121B6C494}"/>
    </customSheetView>
    <customSheetView guid="{4133D567-D179-4165-A1CE-29197E7C2C67}" scale="90" showGridLines="0" filter="1" showAutoFilter="1" hiddenColumns="1">
      <pane ySplit="593" topLeftCell="A595" activePane="bottomLeft" state="frozen"/>
      <selection pane="bottomLeft" activeCell="C15" sqref="C15:H186"/>
      <pageMargins left="0.75" right="0.75" top="1" bottom="1" header="0" footer="0"/>
      <pageSetup paperSize="9" orientation="portrait" r:id="rId2"/>
      <headerFooter alignWithMargins="0"/>
      <autoFilter ref="A4:J1112" xr:uid="{F891F7EB-CD8A-4208-89DC-E3A4338D9E7A}">
        <filterColumn colId="4">
          <filters>
            <filter val="1.000.000"/>
            <filter val="1.032.275"/>
            <filter val="1.098.172"/>
            <filter val="1.222.007"/>
            <filter val="1.415.509"/>
            <filter val="1.518.454"/>
            <filter val="1.520.909"/>
            <filter val="1.665.248"/>
            <filter val="1.897.044"/>
            <filter val="1.948.509"/>
            <filter val="1.958.202"/>
            <filter val="1.998.965"/>
            <filter val="10.000.000"/>
            <filter val="10.141.065"/>
            <filter val="10.331.506"/>
            <filter val="10.722.453"/>
            <filter val="10.825.181"/>
            <filter val="100.194.750"/>
            <filter val="100.718"/>
            <filter val="100.948.194"/>
            <filter val="103.073"/>
            <filter val="11.265.239"/>
            <filter val="112.322.641"/>
            <filter val="112.499"/>
            <filter val="117.854.115"/>
            <filter val="118.161"/>
            <filter val="119.796.497"/>
            <filter val="12.082.717"/>
            <filter val="12.156.276"/>
            <filter val="12.523.550"/>
            <filter val="12.727.273"/>
            <filter val="12.964.530"/>
            <filter val="125.936.395"/>
            <filter val="127.965"/>
            <filter val="13.048.268"/>
            <filter val="13.466.493"/>
            <filter val="13.711.865"/>
            <filter val="135.704.988"/>
            <filter val="142.108.605"/>
            <filter val="15.094"/>
            <filter val="15.266.472"/>
            <filter val="15.898.101"/>
            <filter val="150.000"/>
            <filter val="17.259.933"/>
            <filter val="171.389.082"/>
            <filter val="173.383.462"/>
            <filter val="177.604.537"/>
            <filter val="18.682.843"/>
            <filter val="18.829.415"/>
            <filter val="18.879.430"/>
            <filter val="18.943"/>
            <filter val="185.455"/>
            <filter val="189.844.081"/>
            <filter val="19.485.088"/>
            <filter val="190.233.803"/>
            <filter val="194.783"/>
            <filter val="197.260"/>
            <filter val="197.673"/>
            <filter val="2.002.811"/>
            <filter val="2.059.824"/>
            <filter val="2.227.794"/>
            <filter val="2.234.026"/>
            <filter val="2.672.758"/>
            <filter val="2.737"/>
            <filter val="2.826.503"/>
            <filter val="2.933.185"/>
            <filter val="2.993.973"/>
            <filter val="20.257.247"/>
            <filter val="20.697.586"/>
            <filter val="21.799.343"/>
            <filter val="215.254"/>
            <filter val="22.000.000"/>
            <filter val="22.378.104"/>
            <filter val="22.778.667"/>
            <filter val="23.638.949.442"/>
            <filter val="233.668.111"/>
            <filter val="238.333.334"/>
            <filter val="247.914"/>
            <filter val="257.255"/>
            <filter val="26.190.479"/>
            <filter val="260.760.642"/>
            <filter val="264.298"/>
            <filter val="27.377.594"/>
            <filter val="273.956.081"/>
            <filter val="28.143.617"/>
            <filter val="28.692"/>
            <filter val="291.269.207"/>
            <filter val="3.092.730"/>
            <filter val="3.326.270"/>
            <filter val="3.513.829"/>
            <filter val="3.714.863"/>
            <filter val="3.756"/>
            <filter val="3.871.334"/>
            <filter val="30.432.686"/>
            <filter val="300.327.219"/>
            <filter val="303.637"/>
            <filter val="31.307.638"/>
            <filter val="31.736.391.766"/>
            <filter val="32.545.456"/>
            <filter val="32.694.069"/>
            <filter val="33.670.935"/>
            <filter val="331.715.108"/>
            <filter val="338.162.593"/>
            <filter val="34.372.276"/>
            <filter val="34.465.314"/>
            <filter val="34.602.856"/>
            <filter val="34.880.400"/>
            <filter val="36.444.245"/>
            <filter val="36.991"/>
            <filter val="37.834.931.921"/>
            <filter val="38.394"/>
            <filter val="381.819"/>
            <filter val="384.925"/>
            <filter val="39.648.864"/>
            <filter val="391.844"/>
            <filter val="4.043.958"/>
            <filter val="4.082.346"/>
            <filter val="4.452.726"/>
            <filter val="4.617.163"/>
            <filter val="4.634.080"/>
            <filter val="4.692.022"/>
            <filter val="40.378.851"/>
            <filter val="409.091"/>
            <filter val="41.176.562"/>
            <filter val="41.650.474"/>
            <filter val="41.980.546"/>
            <filter val="-42"/>
            <filter val="42.136.056"/>
            <filter val="45.921.479"/>
            <filter val="45.937.450"/>
            <filter val="46.084.503.210"/>
            <filter val="472.192.689"/>
            <filter val="48.633.374"/>
            <filter val="5.013.421"/>
            <filter val="5.199.996"/>
            <filter val="5.456"/>
            <filter val="50.100.000"/>
            <filter val="52.080"/>
            <filter val="55.794"/>
            <filter val="554.573.295"/>
            <filter val="56.495.597"/>
            <filter val="564.000"/>
            <filter val="57.644"/>
            <filter val="589.117.310"/>
            <filter val="59.000"/>
            <filter val="594.967"/>
            <filter val="6.000.000"/>
            <filter val="6.188.672"/>
            <filter val="6.200.000"/>
            <filter val="6.674.367"/>
            <filter val="60.719"/>
            <filter val="613.612"/>
            <filter val="62.266.500"/>
            <filter val="63.354.335"/>
            <filter val="67.008.845"/>
            <filter val="69.602"/>
            <filter val="7.075.427"/>
            <filter val="7.358.452"/>
            <filter val="7.384.960"/>
            <filter val="7.548.379"/>
            <filter val="70.428.049"/>
            <filter val="71.530.075"/>
            <filter val="726.000"/>
            <filter val="73.962.613"/>
            <filter val="731.223.700"/>
            <filter val="742.639"/>
            <filter val="76.649.854"/>
            <filter val="8.275.446"/>
            <filter val="8.505.002.635"/>
            <filter val="8.520.000"/>
            <filter val="8.594.124"/>
            <filter val="8.938.431.264"/>
            <filter val="8.953.457"/>
            <filter val="8.984.824.336"/>
            <filter val="81.321.000"/>
            <filter val="825.451.178"/>
            <filter val="832.756"/>
            <filter val="848.004"/>
            <filter val="9.603.594"/>
            <filter val="9.921.558.444"/>
            <filter val="90.822.051"/>
            <filter val="92.489.941.241"/>
            <filter val="92.741.870.688"/>
            <filter val="98.182"/>
            <filter val="99.712.081"/>
          </filters>
        </filterColumn>
      </autoFilter>
    </customSheetView>
  </customSheetViews>
  <conditionalFormatting sqref="G1:G3 G5:G1048576">
    <cfRule type="cellIs" dxfId="0" priority="1" operator="lessThan">
      <formula>0</formula>
    </cfRule>
  </conditionalFormatting>
  <pageMargins left="0.75" right="0.75" top="1" bottom="1" header="0" footer="0"/>
  <pageSetup paperSize="9"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B1327-59CA-4E06-A8E3-14ABABD76B83}">
  <sheetPr codeName="Hoja7" filterMode="1">
    <tabColor rgb="FFC00000"/>
  </sheetPr>
  <dimension ref="A1:AA845"/>
  <sheetViews>
    <sheetView showGridLines="0" zoomScaleNormal="100" workbookViewId="0">
      <pane xSplit="9" ySplit="3" topLeftCell="X512" activePane="bottomRight" state="frozen"/>
      <selection activeCell="B1" sqref="B1"/>
      <selection pane="topRight" activeCell="J1" sqref="J1"/>
      <selection pane="bottomLeft" activeCell="B4" sqref="B4"/>
      <selection pane="bottomRight" activeCell="AA13" sqref="AA13:AA52"/>
    </sheetView>
  </sheetViews>
  <sheetFormatPr baseColWidth="10" defaultColWidth="9.109375" defaultRowHeight="15" customHeight="1" outlineLevelCol="1"/>
  <cols>
    <col min="1" max="1" width="9.109375" hidden="1" customWidth="1"/>
    <col min="2" max="2" width="13.6640625" bestFit="1" customWidth="1"/>
    <col min="3" max="3" width="40.33203125" customWidth="1"/>
    <col min="4" max="4" width="17.5546875" bestFit="1" customWidth="1"/>
    <col min="5" max="6" width="16.88671875" hidden="1" customWidth="1" outlineLevel="1"/>
    <col min="7" max="7" width="17.5546875" style="52" hidden="1" customWidth="1" outlineLevel="1"/>
    <col min="8" max="8" width="17.88671875" style="52" customWidth="1" collapsed="1"/>
    <col min="9" max="9" width="19.6640625" customWidth="1"/>
    <col min="10" max="10" width="16" bestFit="1" customWidth="1"/>
    <col min="11" max="11" width="16.6640625" bestFit="1" customWidth="1"/>
    <col min="12" max="12" width="13.33203125" bestFit="1" customWidth="1"/>
    <col min="13" max="13" width="16.44140625" bestFit="1" customWidth="1"/>
    <col min="14" max="14" width="15.44140625" bestFit="1" customWidth="1"/>
    <col min="15" max="19" width="15.5546875" customWidth="1"/>
    <col min="20" max="20" width="15.44140625" bestFit="1" customWidth="1"/>
    <col min="21" max="21" width="15.5546875" customWidth="1"/>
    <col min="22" max="22" width="16.109375" bestFit="1" customWidth="1"/>
    <col min="23" max="23" width="13.6640625" bestFit="1" customWidth="1"/>
    <col min="24" max="24" width="12.44140625" bestFit="1" customWidth="1"/>
    <col min="25" max="25" width="14.88671875" bestFit="1" customWidth="1"/>
    <col min="26" max="26" width="17.6640625" bestFit="1" customWidth="1"/>
    <col min="27" max="27" width="17.5546875" bestFit="1" customWidth="1"/>
    <col min="28" max="28" width="15.88671875" bestFit="1" customWidth="1"/>
    <col min="263" max="263" width="33.6640625" customWidth="1"/>
    <col min="264" max="264" width="16" customWidth="1"/>
    <col min="265" max="266" width="15" bestFit="1" customWidth="1"/>
    <col min="267" max="267" width="16.5546875" bestFit="1" customWidth="1"/>
    <col min="268" max="268" width="12.5546875" customWidth="1"/>
    <col min="269" max="269" width="17.5546875" bestFit="1" customWidth="1"/>
    <col min="270" max="271" width="18.109375" bestFit="1" customWidth="1"/>
    <col min="272" max="272" width="12.88671875" bestFit="1" customWidth="1"/>
    <col min="273" max="274" width="16.5546875" bestFit="1" customWidth="1"/>
    <col min="275" max="276" width="13.109375" bestFit="1" customWidth="1"/>
    <col min="277" max="277" width="15.5546875" bestFit="1" customWidth="1"/>
    <col min="278" max="278" width="13.6640625" bestFit="1" customWidth="1"/>
    <col min="279" max="281" width="12.33203125" bestFit="1" customWidth="1"/>
    <col min="282" max="282" width="17.5546875" bestFit="1" customWidth="1"/>
    <col min="283" max="283" width="12.33203125" bestFit="1" customWidth="1"/>
    <col min="284" max="284" width="13.44140625" bestFit="1" customWidth="1"/>
    <col min="519" max="519" width="33.6640625" customWidth="1"/>
    <col min="520" max="520" width="16" customWidth="1"/>
    <col min="521" max="522" width="15" bestFit="1" customWidth="1"/>
    <col min="523" max="523" width="16.5546875" bestFit="1" customWidth="1"/>
    <col min="524" max="524" width="12.5546875" customWidth="1"/>
    <col min="525" max="525" width="17.5546875" bestFit="1" customWidth="1"/>
    <col min="526" max="527" width="18.109375" bestFit="1" customWidth="1"/>
    <col min="528" max="528" width="12.88671875" bestFit="1" customWidth="1"/>
    <col min="529" max="530" width="16.5546875" bestFit="1" customWidth="1"/>
    <col min="531" max="532" width="13.109375" bestFit="1" customWidth="1"/>
    <col min="533" max="533" width="15.5546875" bestFit="1" customWidth="1"/>
    <col min="534" max="534" width="13.6640625" bestFit="1" customWidth="1"/>
    <col min="535" max="537" width="12.33203125" bestFit="1" customWidth="1"/>
    <col min="538" max="538" width="17.5546875" bestFit="1" customWidth="1"/>
    <col min="539" max="539" width="12.33203125" bestFit="1" customWidth="1"/>
    <col min="540" max="540" width="13.44140625" bestFit="1" customWidth="1"/>
    <col min="775" max="775" width="33.6640625" customWidth="1"/>
    <col min="776" max="776" width="16" customWidth="1"/>
    <col min="777" max="778" width="15" bestFit="1" customWidth="1"/>
    <col min="779" max="779" width="16.5546875" bestFit="1" customWidth="1"/>
    <col min="780" max="780" width="12.5546875" customWidth="1"/>
    <col min="781" max="781" width="17.5546875" bestFit="1" customWidth="1"/>
    <col min="782" max="783" width="18.109375" bestFit="1" customWidth="1"/>
    <col min="784" max="784" width="12.88671875" bestFit="1" customWidth="1"/>
    <col min="785" max="786" width="16.5546875" bestFit="1" customWidth="1"/>
    <col min="787" max="788" width="13.109375" bestFit="1" customWidth="1"/>
    <col min="789" max="789" width="15.5546875" bestFit="1" customWidth="1"/>
    <col min="790" max="790" width="13.6640625" bestFit="1" customWidth="1"/>
    <col min="791" max="793" width="12.33203125" bestFit="1" customWidth="1"/>
    <col min="794" max="794" width="17.5546875" bestFit="1" customWidth="1"/>
    <col min="795" max="795" width="12.33203125" bestFit="1" customWidth="1"/>
    <col min="796" max="796" width="13.44140625" bestFit="1" customWidth="1"/>
    <col min="1031" max="1031" width="33.6640625" customWidth="1"/>
    <col min="1032" max="1032" width="16" customWidth="1"/>
    <col min="1033" max="1034" width="15" bestFit="1" customWidth="1"/>
    <col min="1035" max="1035" width="16.5546875" bestFit="1" customWidth="1"/>
    <col min="1036" max="1036" width="12.5546875" customWidth="1"/>
    <col min="1037" max="1037" width="17.5546875" bestFit="1" customWidth="1"/>
    <col min="1038" max="1039" width="18.109375" bestFit="1" customWidth="1"/>
    <col min="1040" max="1040" width="12.88671875" bestFit="1" customWidth="1"/>
    <col min="1041" max="1042" width="16.5546875" bestFit="1" customWidth="1"/>
    <col min="1043" max="1044" width="13.109375" bestFit="1" customWidth="1"/>
    <col min="1045" max="1045" width="15.5546875" bestFit="1" customWidth="1"/>
    <col min="1046" max="1046" width="13.6640625" bestFit="1" customWidth="1"/>
    <col min="1047" max="1049" width="12.33203125" bestFit="1" customWidth="1"/>
    <col min="1050" max="1050" width="17.5546875" bestFit="1" customWidth="1"/>
    <col min="1051" max="1051" width="12.33203125" bestFit="1" customWidth="1"/>
    <col min="1052" max="1052" width="13.44140625" bestFit="1" customWidth="1"/>
    <col min="1287" max="1287" width="33.6640625" customWidth="1"/>
    <col min="1288" max="1288" width="16" customWidth="1"/>
    <col min="1289" max="1290" width="15" bestFit="1" customWidth="1"/>
    <col min="1291" max="1291" width="16.5546875" bestFit="1" customWidth="1"/>
    <col min="1292" max="1292" width="12.5546875" customWidth="1"/>
    <col min="1293" max="1293" width="17.5546875" bestFit="1" customWidth="1"/>
    <col min="1294" max="1295" width="18.109375" bestFit="1" customWidth="1"/>
    <col min="1296" max="1296" width="12.88671875" bestFit="1" customWidth="1"/>
    <col min="1297" max="1298" width="16.5546875" bestFit="1" customWidth="1"/>
    <col min="1299" max="1300" width="13.109375" bestFit="1" customWidth="1"/>
    <col min="1301" max="1301" width="15.5546875" bestFit="1" customWidth="1"/>
    <col min="1302" max="1302" width="13.6640625" bestFit="1" customWidth="1"/>
    <col min="1303" max="1305" width="12.33203125" bestFit="1" customWidth="1"/>
    <col min="1306" max="1306" width="17.5546875" bestFit="1" customWidth="1"/>
    <col min="1307" max="1307" width="12.33203125" bestFit="1" customWidth="1"/>
    <col min="1308" max="1308" width="13.44140625" bestFit="1" customWidth="1"/>
    <col min="1543" max="1543" width="33.6640625" customWidth="1"/>
    <col min="1544" max="1544" width="16" customWidth="1"/>
    <col min="1545" max="1546" width="15" bestFit="1" customWidth="1"/>
    <col min="1547" max="1547" width="16.5546875" bestFit="1" customWidth="1"/>
    <col min="1548" max="1548" width="12.5546875" customWidth="1"/>
    <col min="1549" max="1549" width="17.5546875" bestFit="1" customWidth="1"/>
    <col min="1550" max="1551" width="18.109375" bestFit="1" customWidth="1"/>
    <col min="1552" max="1552" width="12.88671875" bestFit="1" customWidth="1"/>
    <col min="1553" max="1554" width="16.5546875" bestFit="1" customWidth="1"/>
    <col min="1555" max="1556" width="13.109375" bestFit="1" customWidth="1"/>
    <col min="1557" max="1557" width="15.5546875" bestFit="1" customWidth="1"/>
    <col min="1558" max="1558" width="13.6640625" bestFit="1" customWidth="1"/>
    <col min="1559" max="1561" width="12.33203125" bestFit="1" customWidth="1"/>
    <col min="1562" max="1562" width="17.5546875" bestFit="1" customWidth="1"/>
    <col min="1563" max="1563" width="12.33203125" bestFit="1" customWidth="1"/>
    <col min="1564" max="1564" width="13.44140625" bestFit="1" customWidth="1"/>
    <col min="1799" max="1799" width="33.6640625" customWidth="1"/>
    <col min="1800" max="1800" width="16" customWidth="1"/>
    <col min="1801" max="1802" width="15" bestFit="1" customWidth="1"/>
    <col min="1803" max="1803" width="16.5546875" bestFit="1" customWidth="1"/>
    <col min="1804" max="1804" width="12.5546875" customWidth="1"/>
    <col min="1805" max="1805" width="17.5546875" bestFit="1" customWidth="1"/>
    <col min="1806" max="1807" width="18.109375" bestFit="1" customWidth="1"/>
    <col min="1808" max="1808" width="12.88671875" bestFit="1" customWidth="1"/>
    <col min="1809" max="1810" width="16.5546875" bestFit="1" customWidth="1"/>
    <col min="1811" max="1812" width="13.109375" bestFit="1" customWidth="1"/>
    <col min="1813" max="1813" width="15.5546875" bestFit="1" customWidth="1"/>
    <col min="1814" max="1814" width="13.6640625" bestFit="1" customWidth="1"/>
    <col min="1815" max="1817" width="12.33203125" bestFit="1" customWidth="1"/>
    <col min="1818" max="1818" width="17.5546875" bestFit="1" customWidth="1"/>
    <col min="1819" max="1819" width="12.33203125" bestFit="1" customWidth="1"/>
    <col min="1820" max="1820" width="13.44140625" bestFit="1" customWidth="1"/>
    <col min="2055" max="2055" width="33.6640625" customWidth="1"/>
    <col min="2056" max="2056" width="16" customWidth="1"/>
    <col min="2057" max="2058" width="15" bestFit="1" customWidth="1"/>
    <col min="2059" max="2059" width="16.5546875" bestFit="1" customWidth="1"/>
    <col min="2060" max="2060" width="12.5546875" customWidth="1"/>
    <col min="2061" max="2061" width="17.5546875" bestFit="1" customWidth="1"/>
    <col min="2062" max="2063" width="18.109375" bestFit="1" customWidth="1"/>
    <col min="2064" max="2064" width="12.88671875" bestFit="1" customWidth="1"/>
    <col min="2065" max="2066" width="16.5546875" bestFit="1" customWidth="1"/>
    <col min="2067" max="2068" width="13.109375" bestFit="1" customWidth="1"/>
    <col min="2069" max="2069" width="15.5546875" bestFit="1" customWidth="1"/>
    <col min="2070" max="2070" width="13.6640625" bestFit="1" customWidth="1"/>
    <col min="2071" max="2073" width="12.33203125" bestFit="1" customWidth="1"/>
    <col min="2074" max="2074" width="17.5546875" bestFit="1" customWidth="1"/>
    <col min="2075" max="2075" width="12.33203125" bestFit="1" customWidth="1"/>
    <col min="2076" max="2076" width="13.44140625" bestFit="1" customWidth="1"/>
    <col min="2311" max="2311" width="33.6640625" customWidth="1"/>
    <col min="2312" max="2312" width="16" customWidth="1"/>
    <col min="2313" max="2314" width="15" bestFit="1" customWidth="1"/>
    <col min="2315" max="2315" width="16.5546875" bestFit="1" customWidth="1"/>
    <col min="2316" max="2316" width="12.5546875" customWidth="1"/>
    <col min="2317" max="2317" width="17.5546875" bestFit="1" customWidth="1"/>
    <col min="2318" max="2319" width="18.109375" bestFit="1" customWidth="1"/>
    <col min="2320" max="2320" width="12.88671875" bestFit="1" customWidth="1"/>
    <col min="2321" max="2322" width="16.5546875" bestFit="1" customWidth="1"/>
    <col min="2323" max="2324" width="13.109375" bestFit="1" customWidth="1"/>
    <col min="2325" max="2325" width="15.5546875" bestFit="1" customWidth="1"/>
    <col min="2326" max="2326" width="13.6640625" bestFit="1" customWidth="1"/>
    <col min="2327" max="2329" width="12.33203125" bestFit="1" customWidth="1"/>
    <col min="2330" max="2330" width="17.5546875" bestFit="1" customWidth="1"/>
    <col min="2331" max="2331" width="12.33203125" bestFit="1" customWidth="1"/>
    <col min="2332" max="2332" width="13.44140625" bestFit="1" customWidth="1"/>
    <col min="2567" max="2567" width="33.6640625" customWidth="1"/>
    <col min="2568" max="2568" width="16" customWidth="1"/>
    <col min="2569" max="2570" width="15" bestFit="1" customWidth="1"/>
    <col min="2571" max="2571" width="16.5546875" bestFit="1" customWidth="1"/>
    <col min="2572" max="2572" width="12.5546875" customWidth="1"/>
    <col min="2573" max="2573" width="17.5546875" bestFit="1" customWidth="1"/>
    <col min="2574" max="2575" width="18.109375" bestFit="1" customWidth="1"/>
    <col min="2576" max="2576" width="12.88671875" bestFit="1" customWidth="1"/>
    <col min="2577" max="2578" width="16.5546875" bestFit="1" customWidth="1"/>
    <col min="2579" max="2580" width="13.109375" bestFit="1" customWidth="1"/>
    <col min="2581" max="2581" width="15.5546875" bestFit="1" customWidth="1"/>
    <col min="2582" max="2582" width="13.6640625" bestFit="1" customWidth="1"/>
    <col min="2583" max="2585" width="12.33203125" bestFit="1" customWidth="1"/>
    <col min="2586" max="2586" width="17.5546875" bestFit="1" customWidth="1"/>
    <col min="2587" max="2587" width="12.33203125" bestFit="1" customWidth="1"/>
    <col min="2588" max="2588" width="13.44140625" bestFit="1" customWidth="1"/>
    <col min="2823" max="2823" width="33.6640625" customWidth="1"/>
    <col min="2824" max="2824" width="16" customWidth="1"/>
    <col min="2825" max="2826" width="15" bestFit="1" customWidth="1"/>
    <col min="2827" max="2827" width="16.5546875" bestFit="1" customWidth="1"/>
    <col min="2828" max="2828" width="12.5546875" customWidth="1"/>
    <col min="2829" max="2829" width="17.5546875" bestFit="1" customWidth="1"/>
    <col min="2830" max="2831" width="18.109375" bestFit="1" customWidth="1"/>
    <col min="2832" max="2832" width="12.88671875" bestFit="1" customWidth="1"/>
    <col min="2833" max="2834" width="16.5546875" bestFit="1" customWidth="1"/>
    <col min="2835" max="2836" width="13.109375" bestFit="1" customWidth="1"/>
    <col min="2837" max="2837" width="15.5546875" bestFit="1" customWidth="1"/>
    <col min="2838" max="2838" width="13.6640625" bestFit="1" customWidth="1"/>
    <col min="2839" max="2841" width="12.33203125" bestFit="1" customWidth="1"/>
    <col min="2842" max="2842" width="17.5546875" bestFit="1" customWidth="1"/>
    <col min="2843" max="2843" width="12.33203125" bestFit="1" customWidth="1"/>
    <col min="2844" max="2844" width="13.44140625" bestFit="1" customWidth="1"/>
    <col min="3079" max="3079" width="33.6640625" customWidth="1"/>
    <col min="3080" max="3080" width="16" customWidth="1"/>
    <col min="3081" max="3082" width="15" bestFit="1" customWidth="1"/>
    <col min="3083" max="3083" width="16.5546875" bestFit="1" customWidth="1"/>
    <col min="3084" max="3084" width="12.5546875" customWidth="1"/>
    <col min="3085" max="3085" width="17.5546875" bestFit="1" customWidth="1"/>
    <col min="3086" max="3087" width="18.109375" bestFit="1" customWidth="1"/>
    <col min="3088" max="3088" width="12.88671875" bestFit="1" customWidth="1"/>
    <col min="3089" max="3090" width="16.5546875" bestFit="1" customWidth="1"/>
    <col min="3091" max="3092" width="13.109375" bestFit="1" customWidth="1"/>
    <col min="3093" max="3093" width="15.5546875" bestFit="1" customWidth="1"/>
    <col min="3094" max="3094" width="13.6640625" bestFit="1" customWidth="1"/>
    <col min="3095" max="3097" width="12.33203125" bestFit="1" customWidth="1"/>
    <col min="3098" max="3098" width="17.5546875" bestFit="1" customWidth="1"/>
    <col min="3099" max="3099" width="12.33203125" bestFit="1" customWidth="1"/>
    <col min="3100" max="3100" width="13.44140625" bestFit="1" customWidth="1"/>
    <col min="3335" max="3335" width="33.6640625" customWidth="1"/>
    <col min="3336" max="3336" width="16" customWidth="1"/>
    <col min="3337" max="3338" width="15" bestFit="1" customWidth="1"/>
    <col min="3339" max="3339" width="16.5546875" bestFit="1" customWidth="1"/>
    <col min="3340" max="3340" width="12.5546875" customWidth="1"/>
    <col min="3341" max="3341" width="17.5546875" bestFit="1" customWidth="1"/>
    <col min="3342" max="3343" width="18.109375" bestFit="1" customWidth="1"/>
    <col min="3344" max="3344" width="12.88671875" bestFit="1" customWidth="1"/>
    <col min="3345" max="3346" width="16.5546875" bestFit="1" customWidth="1"/>
    <col min="3347" max="3348" width="13.109375" bestFit="1" customWidth="1"/>
    <col min="3349" max="3349" width="15.5546875" bestFit="1" customWidth="1"/>
    <col min="3350" max="3350" width="13.6640625" bestFit="1" customWidth="1"/>
    <col min="3351" max="3353" width="12.33203125" bestFit="1" customWidth="1"/>
    <col min="3354" max="3354" width="17.5546875" bestFit="1" customWidth="1"/>
    <col min="3355" max="3355" width="12.33203125" bestFit="1" customWidth="1"/>
    <col min="3356" max="3356" width="13.44140625" bestFit="1" customWidth="1"/>
    <col min="3591" max="3591" width="33.6640625" customWidth="1"/>
    <col min="3592" max="3592" width="16" customWidth="1"/>
    <col min="3593" max="3594" width="15" bestFit="1" customWidth="1"/>
    <col min="3595" max="3595" width="16.5546875" bestFit="1" customWidth="1"/>
    <col min="3596" max="3596" width="12.5546875" customWidth="1"/>
    <col min="3597" max="3597" width="17.5546875" bestFit="1" customWidth="1"/>
    <col min="3598" max="3599" width="18.109375" bestFit="1" customWidth="1"/>
    <col min="3600" max="3600" width="12.88671875" bestFit="1" customWidth="1"/>
    <col min="3601" max="3602" width="16.5546875" bestFit="1" customWidth="1"/>
    <col min="3603" max="3604" width="13.109375" bestFit="1" customWidth="1"/>
    <col min="3605" max="3605" width="15.5546875" bestFit="1" customWidth="1"/>
    <col min="3606" max="3606" width="13.6640625" bestFit="1" customWidth="1"/>
    <col min="3607" max="3609" width="12.33203125" bestFit="1" customWidth="1"/>
    <col min="3610" max="3610" width="17.5546875" bestFit="1" customWidth="1"/>
    <col min="3611" max="3611" width="12.33203125" bestFit="1" customWidth="1"/>
    <col min="3612" max="3612" width="13.44140625" bestFit="1" customWidth="1"/>
    <col min="3847" max="3847" width="33.6640625" customWidth="1"/>
    <col min="3848" max="3848" width="16" customWidth="1"/>
    <col min="3849" max="3850" width="15" bestFit="1" customWidth="1"/>
    <col min="3851" max="3851" width="16.5546875" bestFit="1" customWidth="1"/>
    <col min="3852" max="3852" width="12.5546875" customWidth="1"/>
    <col min="3853" max="3853" width="17.5546875" bestFit="1" customWidth="1"/>
    <col min="3854" max="3855" width="18.109375" bestFit="1" customWidth="1"/>
    <col min="3856" max="3856" width="12.88671875" bestFit="1" customWidth="1"/>
    <col min="3857" max="3858" width="16.5546875" bestFit="1" customWidth="1"/>
    <col min="3859" max="3860" width="13.109375" bestFit="1" customWidth="1"/>
    <col min="3861" max="3861" width="15.5546875" bestFit="1" customWidth="1"/>
    <col min="3862" max="3862" width="13.6640625" bestFit="1" customWidth="1"/>
    <col min="3863" max="3865" width="12.33203125" bestFit="1" customWidth="1"/>
    <col min="3866" max="3866" width="17.5546875" bestFit="1" customWidth="1"/>
    <col min="3867" max="3867" width="12.33203125" bestFit="1" customWidth="1"/>
    <col min="3868" max="3868" width="13.44140625" bestFit="1" customWidth="1"/>
    <col min="4103" max="4103" width="33.6640625" customWidth="1"/>
    <col min="4104" max="4104" width="16" customWidth="1"/>
    <col min="4105" max="4106" width="15" bestFit="1" customWidth="1"/>
    <col min="4107" max="4107" width="16.5546875" bestFit="1" customWidth="1"/>
    <col min="4108" max="4108" width="12.5546875" customWidth="1"/>
    <col min="4109" max="4109" width="17.5546875" bestFit="1" customWidth="1"/>
    <col min="4110" max="4111" width="18.109375" bestFit="1" customWidth="1"/>
    <col min="4112" max="4112" width="12.88671875" bestFit="1" customWidth="1"/>
    <col min="4113" max="4114" width="16.5546875" bestFit="1" customWidth="1"/>
    <col min="4115" max="4116" width="13.109375" bestFit="1" customWidth="1"/>
    <col min="4117" max="4117" width="15.5546875" bestFit="1" customWidth="1"/>
    <col min="4118" max="4118" width="13.6640625" bestFit="1" customWidth="1"/>
    <col min="4119" max="4121" width="12.33203125" bestFit="1" customWidth="1"/>
    <col min="4122" max="4122" width="17.5546875" bestFit="1" customWidth="1"/>
    <col min="4123" max="4123" width="12.33203125" bestFit="1" customWidth="1"/>
    <col min="4124" max="4124" width="13.44140625" bestFit="1" customWidth="1"/>
    <col min="4359" max="4359" width="33.6640625" customWidth="1"/>
    <col min="4360" max="4360" width="16" customWidth="1"/>
    <col min="4361" max="4362" width="15" bestFit="1" customWidth="1"/>
    <col min="4363" max="4363" width="16.5546875" bestFit="1" customWidth="1"/>
    <col min="4364" max="4364" width="12.5546875" customWidth="1"/>
    <col min="4365" max="4365" width="17.5546875" bestFit="1" customWidth="1"/>
    <col min="4366" max="4367" width="18.109375" bestFit="1" customWidth="1"/>
    <col min="4368" max="4368" width="12.88671875" bestFit="1" customWidth="1"/>
    <col min="4369" max="4370" width="16.5546875" bestFit="1" customWidth="1"/>
    <col min="4371" max="4372" width="13.109375" bestFit="1" customWidth="1"/>
    <col min="4373" max="4373" width="15.5546875" bestFit="1" customWidth="1"/>
    <col min="4374" max="4374" width="13.6640625" bestFit="1" customWidth="1"/>
    <col min="4375" max="4377" width="12.33203125" bestFit="1" customWidth="1"/>
    <col min="4378" max="4378" width="17.5546875" bestFit="1" customWidth="1"/>
    <col min="4379" max="4379" width="12.33203125" bestFit="1" customWidth="1"/>
    <col min="4380" max="4380" width="13.44140625" bestFit="1" customWidth="1"/>
    <col min="4615" max="4615" width="33.6640625" customWidth="1"/>
    <col min="4616" max="4616" width="16" customWidth="1"/>
    <col min="4617" max="4618" width="15" bestFit="1" customWidth="1"/>
    <col min="4619" max="4619" width="16.5546875" bestFit="1" customWidth="1"/>
    <col min="4620" max="4620" width="12.5546875" customWidth="1"/>
    <col min="4621" max="4621" width="17.5546875" bestFit="1" customWidth="1"/>
    <col min="4622" max="4623" width="18.109375" bestFit="1" customWidth="1"/>
    <col min="4624" max="4624" width="12.88671875" bestFit="1" customWidth="1"/>
    <col min="4625" max="4626" width="16.5546875" bestFit="1" customWidth="1"/>
    <col min="4627" max="4628" width="13.109375" bestFit="1" customWidth="1"/>
    <col min="4629" max="4629" width="15.5546875" bestFit="1" customWidth="1"/>
    <col min="4630" max="4630" width="13.6640625" bestFit="1" customWidth="1"/>
    <col min="4631" max="4633" width="12.33203125" bestFit="1" customWidth="1"/>
    <col min="4634" max="4634" width="17.5546875" bestFit="1" customWidth="1"/>
    <col min="4635" max="4635" width="12.33203125" bestFit="1" customWidth="1"/>
    <col min="4636" max="4636" width="13.44140625" bestFit="1" customWidth="1"/>
    <col min="4871" max="4871" width="33.6640625" customWidth="1"/>
    <col min="4872" max="4872" width="16" customWidth="1"/>
    <col min="4873" max="4874" width="15" bestFit="1" customWidth="1"/>
    <col min="4875" max="4875" width="16.5546875" bestFit="1" customWidth="1"/>
    <col min="4876" max="4876" width="12.5546875" customWidth="1"/>
    <col min="4877" max="4877" width="17.5546875" bestFit="1" customWidth="1"/>
    <col min="4878" max="4879" width="18.109375" bestFit="1" customWidth="1"/>
    <col min="4880" max="4880" width="12.88671875" bestFit="1" customWidth="1"/>
    <col min="4881" max="4882" width="16.5546875" bestFit="1" customWidth="1"/>
    <col min="4883" max="4884" width="13.109375" bestFit="1" customWidth="1"/>
    <col min="4885" max="4885" width="15.5546875" bestFit="1" customWidth="1"/>
    <col min="4886" max="4886" width="13.6640625" bestFit="1" customWidth="1"/>
    <col min="4887" max="4889" width="12.33203125" bestFit="1" customWidth="1"/>
    <col min="4890" max="4890" width="17.5546875" bestFit="1" customWidth="1"/>
    <col min="4891" max="4891" width="12.33203125" bestFit="1" customWidth="1"/>
    <col min="4892" max="4892" width="13.44140625" bestFit="1" customWidth="1"/>
    <col min="5127" max="5127" width="33.6640625" customWidth="1"/>
    <col min="5128" max="5128" width="16" customWidth="1"/>
    <col min="5129" max="5130" width="15" bestFit="1" customWidth="1"/>
    <col min="5131" max="5131" width="16.5546875" bestFit="1" customWidth="1"/>
    <col min="5132" max="5132" width="12.5546875" customWidth="1"/>
    <col min="5133" max="5133" width="17.5546875" bestFit="1" customWidth="1"/>
    <col min="5134" max="5135" width="18.109375" bestFit="1" customWidth="1"/>
    <col min="5136" max="5136" width="12.88671875" bestFit="1" customWidth="1"/>
    <col min="5137" max="5138" width="16.5546875" bestFit="1" customWidth="1"/>
    <col min="5139" max="5140" width="13.109375" bestFit="1" customWidth="1"/>
    <col min="5141" max="5141" width="15.5546875" bestFit="1" customWidth="1"/>
    <col min="5142" max="5142" width="13.6640625" bestFit="1" customWidth="1"/>
    <col min="5143" max="5145" width="12.33203125" bestFit="1" customWidth="1"/>
    <col min="5146" max="5146" width="17.5546875" bestFit="1" customWidth="1"/>
    <col min="5147" max="5147" width="12.33203125" bestFit="1" customWidth="1"/>
    <col min="5148" max="5148" width="13.44140625" bestFit="1" customWidth="1"/>
    <col min="5383" max="5383" width="33.6640625" customWidth="1"/>
    <col min="5384" max="5384" width="16" customWidth="1"/>
    <col min="5385" max="5386" width="15" bestFit="1" customWidth="1"/>
    <col min="5387" max="5387" width="16.5546875" bestFit="1" customWidth="1"/>
    <col min="5388" max="5388" width="12.5546875" customWidth="1"/>
    <col min="5389" max="5389" width="17.5546875" bestFit="1" customWidth="1"/>
    <col min="5390" max="5391" width="18.109375" bestFit="1" customWidth="1"/>
    <col min="5392" max="5392" width="12.88671875" bestFit="1" customWidth="1"/>
    <col min="5393" max="5394" width="16.5546875" bestFit="1" customWidth="1"/>
    <col min="5395" max="5396" width="13.109375" bestFit="1" customWidth="1"/>
    <col min="5397" max="5397" width="15.5546875" bestFit="1" customWidth="1"/>
    <col min="5398" max="5398" width="13.6640625" bestFit="1" customWidth="1"/>
    <col min="5399" max="5401" width="12.33203125" bestFit="1" customWidth="1"/>
    <col min="5402" max="5402" width="17.5546875" bestFit="1" customWidth="1"/>
    <col min="5403" max="5403" width="12.33203125" bestFit="1" customWidth="1"/>
    <col min="5404" max="5404" width="13.44140625" bestFit="1" customWidth="1"/>
    <col min="5639" max="5639" width="33.6640625" customWidth="1"/>
    <col min="5640" max="5640" width="16" customWidth="1"/>
    <col min="5641" max="5642" width="15" bestFit="1" customWidth="1"/>
    <col min="5643" max="5643" width="16.5546875" bestFit="1" customWidth="1"/>
    <col min="5644" max="5644" width="12.5546875" customWidth="1"/>
    <col min="5645" max="5645" width="17.5546875" bestFit="1" customWidth="1"/>
    <col min="5646" max="5647" width="18.109375" bestFit="1" customWidth="1"/>
    <col min="5648" max="5648" width="12.88671875" bestFit="1" customWidth="1"/>
    <col min="5649" max="5650" width="16.5546875" bestFit="1" customWidth="1"/>
    <col min="5651" max="5652" width="13.109375" bestFit="1" customWidth="1"/>
    <col min="5653" max="5653" width="15.5546875" bestFit="1" customWidth="1"/>
    <col min="5654" max="5654" width="13.6640625" bestFit="1" customWidth="1"/>
    <col min="5655" max="5657" width="12.33203125" bestFit="1" customWidth="1"/>
    <col min="5658" max="5658" width="17.5546875" bestFit="1" customWidth="1"/>
    <col min="5659" max="5659" width="12.33203125" bestFit="1" customWidth="1"/>
    <col min="5660" max="5660" width="13.44140625" bestFit="1" customWidth="1"/>
    <col min="5895" max="5895" width="33.6640625" customWidth="1"/>
    <col min="5896" max="5896" width="16" customWidth="1"/>
    <col min="5897" max="5898" width="15" bestFit="1" customWidth="1"/>
    <col min="5899" max="5899" width="16.5546875" bestFit="1" customWidth="1"/>
    <col min="5900" max="5900" width="12.5546875" customWidth="1"/>
    <col min="5901" max="5901" width="17.5546875" bestFit="1" customWidth="1"/>
    <col min="5902" max="5903" width="18.109375" bestFit="1" customWidth="1"/>
    <col min="5904" max="5904" width="12.88671875" bestFit="1" customWidth="1"/>
    <col min="5905" max="5906" width="16.5546875" bestFit="1" customWidth="1"/>
    <col min="5907" max="5908" width="13.109375" bestFit="1" customWidth="1"/>
    <col min="5909" max="5909" width="15.5546875" bestFit="1" customWidth="1"/>
    <col min="5910" max="5910" width="13.6640625" bestFit="1" customWidth="1"/>
    <col min="5911" max="5913" width="12.33203125" bestFit="1" customWidth="1"/>
    <col min="5914" max="5914" width="17.5546875" bestFit="1" customWidth="1"/>
    <col min="5915" max="5915" width="12.33203125" bestFit="1" customWidth="1"/>
    <col min="5916" max="5916" width="13.44140625" bestFit="1" customWidth="1"/>
    <col min="6151" max="6151" width="33.6640625" customWidth="1"/>
    <col min="6152" max="6152" width="16" customWidth="1"/>
    <col min="6153" max="6154" width="15" bestFit="1" customWidth="1"/>
    <col min="6155" max="6155" width="16.5546875" bestFit="1" customWidth="1"/>
    <col min="6156" max="6156" width="12.5546875" customWidth="1"/>
    <col min="6157" max="6157" width="17.5546875" bestFit="1" customWidth="1"/>
    <col min="6158" max="6159" width="18.109375" bestFit="1" customWidth="1"/>
    <col min="6160" max="6160" width="12.88671875" bestFit="1" customWidth="1"/>
    <col min="6161" max="6162" width="16.5546875" bestFit="1" customWidth="1"/>
    <col min="6163" max="6164" width="13.109375" bestFit="1" customWidth="1"/>
    <col min="6165" max="6165" width="15.5546875" bestFit="1" customWidth="1"/>
    <col min="6166" max="6166" width="13.6640625" bestFit="1" customWidth="1"/>
    <col min="6167" max="6169" width="12.33203125" bestFit="1" customWidth="1"/>
    <col min="6170" max="6170" width="17.5546875" bestFit="1" customWidth="1"/>
    <col min="6171" max="6171" width="12.33203125" bestFit="1" customWidth="1"/>
    <col min="6172" max="6172" width="13.44140625" bestFit="1" customWidth="1"/>
    <col min="6407" max="6407" width="33.6640625" customWidth="1"/>
    <col min="6408" max="6408" width="16" customWidth="1"/>
    <col min="6409" max="6410" width="15" bestFit="1" customWidth="1"/>
    <col min="6411" max="6411" width="16.5546875" bestFit="1" customWidth="1"/>
    <col min="6412" max="6412" width="12.5546875" customWidth="1"/>
    <col min="6413" max="6413" width="17.5546875" bestFit="1" customWidth="1"/>
    <col min="6414" max="6415" width="18.109375" bestFit="1" customWidth="1"/>
    <col min="6416" max="6416" width="12.88671875" bestFit="1" customWidth="1"/>
    <col min="6417" max="6418" width="16.5546875" bestFit="1" customWidth="1"/>
    <col min="6419" max="6420" width="13.109375" bestFit="1" customWidth="1"/>
    <col min="6421" max="6421" width="15.5546875" bestFit="1" customWidth="1"/>
    <col min="6422" max="6422" width="13.6640625" bestFit="1" customWidth="1"/>
    <col min="6423" max="6425" width="12.33203125" bestFit="1" customWidth="1"/>
    <col min="6426" max="6426" width="17.5546875" bestFit="1" customWidth="1"/>
    <col min="6427" max="6427" width="12.33203125" bestFit="1" customWidth="1"/>
    <col min="6428" max="6428" width="13.44140625" bestFit="1" customWidth="1"/>
    <col min="6663" max="6663" width="33.6640625" customWidth="1"/>
    <col min="6664" max="6664" width="16" customWidth="1"/>
    <col min="6665" max="6666" width="15" bestFit="1" customWidth="1"/>
    <col min="6667" max="6667" width="16.5546875" bestFit="1" customWidth="1"/>
    <col min="6668" max="6668" width="12.5546875" customWidth="1"/>
    <col min="6669" max="6669" width="17.5546875" bestFit="1" customWidth="1"/>
    <col min="6670" max="6671" width="18.109375" bestFit="1" customWidth="1"/>
    <col min="6672" max="6672" width="12.88671875" bestFit="1" customWidth="1"/>
    <col min="6673" max="6674" width="16.5546875" bestFit="1" customWidth="1"/>
    <col min="6675" max="6676" width="13.109375" bestFit="1" customWidth="1"/>
    <col min="6677" max="6677" width="15.5546875" bestFit="1" customWidth="1"/>
    <col min="6678" max="6678" width="13.6640625" bestFit="1" customWidth="1"/>
    <col min="6679" max="6681" width="12.33203125" bestFit="1" customWidth="1"/>
    <col min="6682" max="6682" width="17.5546875" bestFit="1" customWidth="1"/>
    <col min="6683" max="6683" width="12.33203125" bestFit="1" customWidth="1"/>
    <col min="6684" max="6684" width="13.44140625" bestFit="1" customWidth="1"/>
    <col min="6919" max="6919" width="33.6640625" customWidth="1"/>
    <col min="6920" max="6920" width="16" customWidth="1"/>
    <col min="6921" max="6922" width="15" bestFit="1" customWidth="1"/>
    <col min="6923" max="6923" width="16.5546875" bestFit="1" customWidth="1"/>
    <col min="6924" max="6924" width="12.5546875" customWidth="1"/>
    <col min="6925" max="6925" width="17.5546875" bestFit="1" customWidth="1"/>
    <col min="6926" max="6927" width="18.109375" bestFit="1" customWidth="1"/>
    <col min="6928" max="6928" width="12.88671875" bestFit="1" customWidth="1"/>
    <col min="6929" max="6930" width="16.5546875" bestFit="1" customWidth="1"/>
    <col min="6931" max="6932" width="13.109375" bestFit="1" customWidth="1"/>
    <col min="6933" max="6933" width="15.5546875" bestFit="1" customWidth="1"/>
    <col min="6934" max="6934" width="13.6640625" bestFit="1" customWidth="1"/>
    <col min="6935" max="6937" width="12.33203125" bestFit="1" customWidth="1"/>
    <col min="6938" max="6938" width="17.5546875" bestFit="1" customWidth="1"/>
    <col min="6939" max="6939" width="12.33203125" bestFit="1" customWidth="1"/>
    <col min="6940" max="6940" width="13.44140625" bestFit="1" customWidth="1"/>
    <col min="7175" max="7175" width="33.6640625" customWidth="1"/>
    <col min="7176" max="7176" width="16" customWidth="1"/>
    <col min="7177" max="7178" width="15" bestFit="1" customWidth="1"/>
    <col min="7179" max="7179" width="16.5546875" bestFit="1" customWidth="1"/>
    <col min="7180" max="7180" width="12.5546875" customWidth="1"/>
    <col min="7181" max="7181" width="17.5546875" bestFit="1" customWidth="1"/>
    <col min="7182" max="7183" width="18.109375" bestFit="1" customWidth="1"/>
    <col min="7184" max="7184" width="12.88671875" bestFit="1" customWidth="1"/>
    <col min="7185" max="7186" width="16.5546875" bestFit="1" customWidth="1"/>
    <col min="7187" max="7188" width="13.109375" bestFit="1" customWidth="1"/>
    <col min="7189" max="7189" width="15.5546875" bestFit="1" customWidth="1"/>
    <col min="7190" max="7190" width="13.6640625" bestFit="1" customWidth="1"/>
    <col min="7191" max="7193" width="12.33203125" bestFit="1" customWidth="1"/>
    <col min="7194" max="7194" width="17.5546875" bestFit="1" customWidth="1"/>
    <col min="7195" max="7195" width="12.33203125" bestFit="1" customWidth="1"/>
    <col min="7196" max="7196" width="13.44140625" bestFit="1" customWidth="1"/>
    <col min="7431" max="7431" width="33.6640625" customWidth="1"/>
    <col min="7432" max="7432" width="16" customWidth="1"/>
    <col min="7433" max="7434" width="15" bestFit="1" customWidth="1"/>
    <col min="7435" max="7435" width="16.5546875" bestFit="1" customWidth="1"/>
    <col min="7436" max="7436" width="12.5546875" customWidth="1"/>
    <col min="7437" max="7437" width="17.5546875" bestFit="1" customWidth="1"/>
    <col min="7438" max="7439" width="18.109375" bestFit="1" customWidth="1"/>
    <col min="7440" max="7440" width="12.88671875" bestFit="1" customWidth="1"/>
    <col min="7441" max="7442" width="16.5546875" bestFit="1" customWidth="1"/>
    <col min="7443" max="7444" width="13.109375" bestFit="1" customWidth="1"/>
    <col min="7445" max="7445" width="15.5546875" bestFit="1" customWidth="1"/>
    <col min="7446" max="7446" width="13.6640625" bestFit="1" customWidth="1"/>
    <col min="7447" max="7449" width="12.33203125" bestFit="1" customWidth="1"/>
    <col min="7450" max="7450" width="17.5546875" bestFit="1" customWidth="1"/>
    <col min="7451" max="7451" width="12.33203125" bestFit="1" customWidth="1"/>
    <col min="7452" max="7452" width="13.44140625" bestFit="1" customWidth="1"/>
    <col min="7687" max="7687" width="33.6640625" customWidth="1"/>
    <col min="7688" max="7688" width="16" customWidth="1"/>
    <col min="7689" max="7690" width="15" bestFit="1" customWidth="1"/>
    <col min="7691" max="7691" width="16.5546875" bestFit="1" customWidth="1"/>
    <col min="7692" max="7692" width="12.5546875" customWidth="1"/>
    <col min="7693" max="7693" width="17.5546875" bestFit="1" customWidth="1"/>
    <col min="7694" max="7695" width="18.109375" bestFit="1" customWidth="1"/>
    <col min="7696" max="7696" width="12.88671875" bestFit="1" customWidth="1"/>
    <col min="7697" max="7698" width="16.5546875" bestFit="1" customWidth="1"/>
    <col min="7699" max="7700" width="13.109375" bestFit="1" customWidth="1"/>
    <col min="7701" max="7701" width="15.5546875" bestFit="1" customWidth="1"/>
    <col min="7702" max="7702" width="13.6640625" bestFit="1" customWidth="1"/>
    <col min="7703" max="7705" width="12.33203125" bestFit="1" customWidth="1"/>
    <col min="7706" max="7706" width="17.5546875" bestFit="1" customWidth="1"/>
    <col min="7707" max="7707" width="12.33203125" bestFit="1" customWidth="1"/>
    <col min="7708" max="7708" width="13.44140625" bestFit="1" customWidth="1"/>
    <col min="7943" max="7943" width="33.6640625" customWidth="1"/>
    <col min="7944" max="7944" width="16" customWidth="1"/>
    <col min="7945" max="7946" width="15" bestFit="1" customWidth="1"/>
    <col min="7947" max="7947" width="16.5546875" bestFit="1" customWidth="1"/>
    <col min="7948" max="7948" width="12.5546875" customWidth="1"/>
    <col min="7949" max="7949" width="17.5546875" bestFit="1" customWidth="1"/>
    <col min="7950" max="7951" width="18.109375" bestFit="1" customWidth="1"/>
    <col min="7952" max="7952" width="12.88671875" bestFit="1" customWidth="1"/>
    <col min="7953" max="7954" width="16.5546875" bestFit="1" customWidth="1"/>
    <col min="7955" max="7956" width="13.109375" bestFit="1" customWidth="1"/>
    <col min="7957" max="7957" width="15.5546875" bestFit="1" customWidth="1"/>
    <col min="7958" max="7958" width="13.6640625" bestFit="1" customWidth="1"/>
    <col min="7959" max="7961" width="12.33203125" bestFit="1" customWidth="1"/>
    <col min="7962" max="7962" width="17.5546875" bestFit="1" customWidth="1"/>
    <col min="7963" max="7963" width="12.33203125" bestFit="1" customWidth="1"/>
    <col min="7964" max="7964" width="13.44140625" bestFit="1" customWidth="1"/>
    <col min="8199" max="8199" width="33.6640625" customWidth="1"/>
    <col min="8200" max="8200" width="16" customWidth="1"/>
    <col min="8201" max="8202" width="15" bestFit="1" customWidth="1"/>
    <col min="8203" max="8203" width="16.5546875" bestFit="1" customWidth="1"/>
    <col min="8204" max="8204" width="12.5546875" customWidth="1"/>
    <col min="8205" max="8205" width="17.5546875" bestFit="1" customWidth="1"/>
    <col min="8206" max="8207" width="18.109375" bestFit="1" customWidth="1"/>
    <col min="8208" max="8208" width="12.88671875" bestFit="1" customWidth="1"/>
    <col min="8209" max="8210" width="16.5546875" bestFit="1" customWidth="1"/>
    <col min="8211" max="8212" width="13.109375" bestFit="1" customWidth="1"/>
    <col min="8213" max="8213" width="15.5546875" bestFit="1" customWidth="1"/>
    <col min="8214" max="8214" width="13.6640625" bestFit="1" customWidth="1"/>
    <col min="8215" max="8217" width="12.33203125" bestFit="1" customWidth="1"/>
    <col min="8218" max="8218" width="17.5546875" bestFit="1" customWidth="1"/>
    <col min="8219" max="8219" width="12.33203125" bestFit="1" customWidth="1"/>
    <col min="8220" max="8220" width="13.44140625" bestFit="1" customWidth="1"/>
    <col min="8455" max="8455" width="33.6640625" customWidth="1"/>
    <col min="8456" max="8456" width="16" customWidth="1"/>
    <col min="8457" max="8458" width="15" bestFit="1" customWidth="1"/>
    <col min="8459" max="8459" width="16.5546875" bestFit="1" customWidth="1"/>
    <col min="8460" max="8460" width="12.5546875" customWidth="1"/>
    <col min="8461" max="8461" width="17.5546875" bestFit="1" customWidth="1"/>
    <col min="8462" max="8463" width="18.109375" bestFit="1" customWidth="1"/>
    <col min="8464" max="8464" width="12.88671875" bestFit="1" customWidth="1"/>
    <col min="8465" max="8466" width="16.5546875" bestFit="1" customWidth="1"/>
    <col min="8467" max="8468" width="13.109375" bestFit="1" customWidth="1"/>
    <col min="8469" max="8469" width="15.5546875" bestFit="1" customWidth="1"/>
    <col min="8470" max="8470" width="13.6640625" bestFit="1" customWidth="1"/>
    <col min="8471" max="8473" width="12.33203125" bestFit="1" customWidth="1"/>
    <col min="8474" max="8474" width="17.5546875" bestFit="1" customWidth="1"/>
    <col min="8475" max="8475" width="12.33203125" bestFit="1" customWidth="1"/>
    <col min="8476" max="8476" width="13.44140625" bestFit="1" customWidth="1"/>
    <col min="8711" max="8711" width="33.6640625" customWidth="1"/>
    <col min="8712" max="8712" width="16" customWidth="1"/>
    <col min="8713" max="8714" width="15" bestFit="1" customWidth="1"/>
    <col min="8715" max="8715" width="16.5546875" bestFit="1" customWidth="1"/>
    <col min="8716" max="8716" width="12.5546875" customWidth="1"/>
    <col min="8717" max="8717" width="17.5546875" bestFit="1" customWidth="1"/>
    <col min="8718" max="8719" width="18.109375" bestFit="1" customWidth="1"/>
    <col min="8720" max="8720" width="12.88671875" bestFit="1" customWidth="1"/>
    <col min="8721" max="8722" width="16.5546875" bestFit="1" customWidth="1"/>
    <col min="8723" max="8724" width="13.109375" bestFit="1" customWidth="1"/>
    <col min="8725" max="8725" width="15.5546875" bestFit="1" customWidth="1"/>
    <col min="8726" max="8726" width="13.6640625" bestFit="1" customWidth="1"/>
    <col min="8727" max="8729" width="12.33203125" bestFit="1" customWidth="1"/>
    <col min="8730" max="8730" width="17.5546875" bestFit="1" customWidth="1"/>
    <col min="8731" max="8731" width="12.33203125" bestFit="1" customWidth="1"/>
    <col min="8732" max="8732" width="13.44140625" bestFit="1" customWidth="1"/>
    <col min="8967" max="8967" width="33.6640625" customWidth="1"/>
    <col min="8968" max="8968" width="16" customWidth="1"/>
    <col min="8969" max="8970" width="15" bestFit="1" customWidth="1"/>
    <col min="8971" max="8971" width="16.5546875" bestFit="1" customWidth="1"/>
    <col min="8972" max="8972" width="12.5546875" customWidth="1"/>
    <col min="8973" max="8973" width="17.5546875" bestFit="1" customWidth="1"/>
    <col min="8974" max="8975" width="18.109375" bestFit="1" customWidth="1"/>
    <col min="8976" max="8976" width="12.88671875" bestFit="1" customWidth="1"/>
    <col min="8977" max="8978" width="16.5546875" bestFit="1" customWidth="1"/>
    <col min="8979" max="8980" width="13.109375" bestFit="1" customWidth="1"/>
    <col min="8981" max="8981" width="15.5546875" bestFit="1" customWidth="1"/>
    <col min="8982" max="8982" width="13.6640625" bestFit="1" customWidth="1"/>
    <col min="8983" max="8985" width="12.33203125" bestFit="1" customWidth="1"/>
    <col min="8986" max="8986" width="17.5546875" bestFit="1" customWidth="1"/>
    <col min="8987" max="8987" width="12.33203125" bestFit="1" customWidth="1"/>
    <col min="8988" max="8988" width="13.44140625" bestFit="1" customWidth="1"/>
    <col min="9223" max="9223" width="33.6640625" customWidth="1"/>
    <col min="9224" max="9224" width="16" customWidth="1"/>
    <col min="9225" max="9226" width="15" bestFit="1" customWidth="1"/>
    <col min="9227" max="9227" width="16.5546875" bestFit="1" customWidth="1"/>
    <col min="9228" max="9228" width="12.5546875" customWidth="1"/>
    <col min="9229" max="9229" width="17.5546875" bestFit="1" customWidth="1"/>
    <col min="9230" max="9231" width="18.109375" bestFit="1" customWidth="1"/>
    <col min="9232" max="9232" width="12.88671875" bestFit="1" customWidth="1"/>
    <col min="9233" max="9234" width="16.5546875" bestFit="1" customWidth="1"/>
    <col min="9235" max="9236" width="13.109375" bestFit="1" customWidth="1"/>
    <col min="9237" max="9237" width="15.5546875" bestFit="1" customWidth="1"/>
    <col min="9238" max="9238" width="13.6640625" bestFit="1" customWidth="1"/>
    <col min="9239" max="9241" width="12.33203125" bestFit="1" customWidth="1"/>
    <col min="9242" max="9242" width="17.5546875" bestFit="1" customWidth="1"/>
    <col min="9243" max="9243" width="12.33203125" bestFit="1" customWidth="1"/>
    <col min="9244" max="9244" width="13.44140625" bestFit="1" customWidth="1"/>
    <col min="9479" max="9479" width="33.6640625" customWidth="1"/>
    <col min="9480" max="9480" width="16" customWidth="1"/>
    <col min="9481" max="9482" width="15" bestFit="1" customWidth="1"/>
    <col min="9483" max="9483" width="16.5546875" bestFit="1" customWidth="1"/>
    <col min="9484" max="9484" width="12.5546875" customWidth="1"/>
    <col min="9485" max="9485" width="17.5546875" bestFit="1" customWidth="1"/>
    <col min="9486" max="9487" width="18.109375" bestFit="1" customWidth="1"/>
    <col min="9488" max="9488" width="12.88671875" bestFit="1" customWidth="1"/>
    <col min="9489" max="9490" width="16.5546875" bestFit="1" customWidth="1"/>
    <col min="9491" max="9492" width="13.109375" bestFit="1" customWidth="1"/>
    <col min="9493" max="9493" width="15.5546875" bestFit="1" customWidth="1"/>
    <col min="9494" max="9494" width="13.6640625" bestFit="1" customWidth="1"/>
    <col min="9495" max="9497" width="12.33203125" bestFit="1" customWidth="1"/>
    <col min="9498" max="9498" width="17.5546875" bestFit="1" customWidth="1"/>
    <col min="9499" max="9499" width="12.33203125" bestFit="1" customWidth="1"/>
    <col min="9500" max="9500" width="13.44140625" bestFit="1" customWidth="1"/>
    <col min="9735" max="9735" width="33.6640625" customWidth="1"/>
    <col min="9736" max="9736" width="16" customWidth="1"/>
    <col min="9737" max="9738" width="15" bestFit="1" customWidth="1"/>
    <col min="9739" max="9739" width="16.5546875" bestFit="1" customWidth="1"/>
    <col min="9740" max="9740" width="12.5546875" customWidth="1"/>
    <col min="9741" max="9741" width="17.5546875" bestFit="1" customWidth="1"/>
    <col min="9742" max="9743" width="18.109375" bestFit="1" customWidth="1"/>
    <col min="9744" max="9744" width="12.88671875" bestFit="1" customWidth="1"/>
    <col min="9745" max="9746" width="16.5546875" bestFit="1" customWidth="1"/>
    <col min="9747" max="9748" width="13.109375" bestFit="1" customWidth="1"/>
    <col min="9749" max="9749" width="15.5546875" bestFit="1" customWidth="1"/>
    <col min="9750" max="9750" width="13.6640625" bestFit="1" customWidth="1"/>
    <col min="9751" max="9753" width="12.33203125" bestFit="1" customWidth="1"/>
    <col min="9754" max="9754" width="17.5546875" bestFit="1" customWidth="1"/>
    <col min="9755" max="9755" width="12.33203125" bestFit="1" customWidth="1"/>
    <col min="9756" max="9756" width="13.44140625" bestFit="1" customWidth="1"/>
    <col min="9991" max="9991" width="33.6640625" customWidth="1"/>
    <col min="9992" max="9992" width="16" customWidth="1"/>
    <col min="9993" max="9994" width="15" bestFit="1" customWidth="1"/>
    <col min="9995" max="9995" width="16.5546875" bestFit="1" customWidth="1"/>
    <col min="9996" max="9996" width="12.5546875" customWidth="1"/>
    <col min="9997" max="9997" width="17.5546875" bestFit="1" customWidth="1"/>
    <col min="9998" max="9999" width="18.109375" bestFit="1" customWidth="1"/>
    <col min="10000" max="10000" width="12.88671875" bestFit="1" customWidth="1"/>
    <col min="10001" max="10002" width="16.5546875" bestFit="1" customWidth="1"/>
    <col min="10003" max="10004" width="13.109375" bestFit="1" customWidth="1"/>
    <col min="10005" max="10005" width="15.5546875" bestFit="1" customWidth="1"/>
    <col min="10006" max="10006" width="13.6640625" bestFit="1" customWidth="1"/>
    <col min="10007" max="10009" width="12.33203125" bestFit="1" customWidth="1"/>
    <col min="10010" max="10010" width="17.5546875" bestFit="1" customWidth="1"/>
    <col min="10011" max="10011" width="12.33203125" bestFit="1" customWidth="1"/>
    <col min="10012" max="10012" width="13.44140625" bestFit="1" customWidth="1"/>
    <col min="10247" max="10247" width="33.6640625" customWidth="1"/>
    <col min="10248" max="10248" width="16" customWidth="1"/>
    <col min="10249" max="10250" width="15" bestFit="1" customWidth="1"/>
    <col min="10251" max="10251" width="16.5546875" bestFit="1" customWidth="1"/>
    <col min="10252" max="10252" width="12.5546875" customWidth="1"/>
    <col min="10253" max="10253" width="17.5546875" bestFit="1" customWidth="1"/>
    <col min="10254" max="10255" width="18.109375" bestFit="1" customWidth="1"/>
    <col min="10256" max="10256" width="12.88671875" bestFit="1" customWidth="1"/>
    <col min="10257" max="10258" width="16.5546875" bestFit="1" customWidth="1"/>
    <col min="10259" max="10260" width="13.109375" bestFit="1" customWidth="1"/>
    <col min="10261" max="10261" width="15.5546875" bestFit="1" customWidth="1"/>
    <col min="10262" max="10262" width="13.6640625" bestFit="1" customWidth="1"/>
    <col min="10263" max="10265" width="12.33203125" bestFit="1" customWidth="1"/>
    <col min="10266" max="10266" width="17.5546875" bestFit="1" customWidth="1"/>
    <col min="10267" max="10267" width="12.33203125" bestFit="1" customWidth="1"/>
    <col min="10268" max="10268" width="13.44140625" bestFit="1" customWidth="1"/>
    <col min="10503" max="10503" width="33.6640625" customWidth="1"/>
    <col min="10504" max="10504" width="16" customWidth="1"/>
    <col min="10505" max="10506" width="15" bestFit="1" customWidth="1"/>
    <col min="10507" max="10507" width="16.5546875" bestFit="1" customWidth="1"/>
    <col min="10508" max="10508" width="12.5546875" customWidth="1"/>
    <col min="10509" max="10509" width="17.5546875" bestFit="1" customWidth="1"/>
    <col min="10510" max="10511" width="18.109375" bestFit="1" customWidth="1"/>
    <col min="10512" max="10512" width="12.88671875" bestFit="1" customWidth="1"/>
    <col min="10513" max="10514" width="16.5546875" bestFit="1" customWidth="1"/>
    <col min="10515" max="10516" width="13.109375" bestFit="1" customWidth="1"/>
    <col min="10517" max="10517" width="15.5546875" bestFit="1" customWidth="1"/>
    <col min="10518" max="10518" width="13.6640625" bestFit="1" customWidth="1"/>
    <col min="10519" max="10521" width="12.33203125" bestFit="1" customWidth="1"/>
    <col min="10522" max="10522" width="17.5546875" bestFit="1" customWidth="1"/>
    <col min="10523" max="10523" width="12.33203125" bestFit="1" customWidth="1"/>
    <col min="10524" max="10524" width="13.44140625" bestFit="1" customWidth="1"/>
    <col min="10759" max="10759" width="33.6640625" customWidth="1"/>
    <col min="10760" max="10760" width="16" customWidth="1"/>
    <col min="10761" max="10762" width="15" bestFit="1" customWidth="1"/>
    <col min="10763" max="10763" width="16.5546875" bestFit="1" customWidth="1"/>
    <col min="10764" max="10764" width="12.5546875" customWidth="1"/>
    <col min="10765" max="10765" width="17.5546875" bestFit="1" customWidth="1"/>
    <col min="10766" max="10767" width="18.109375" bestFit="1" customWidth="1"/>
    <col min="10768" max="10768" width="12.88671875" bestFit="1" customWidth="1"/>
    <col min="10769" max="10770" width="16.5546875" bestFit="1" customWidth="1"/>
    <col min="10771" max="10772" width="13.109375" bestFit="1" customWidth="1"/>
    <col min="10773" max="10773" width="15.5546875" bestFit="1" customWidth="1"/>
    <col min="10774" max="10774" width="13.6640625" bestFit="1" customWidth="1"/>
    <col min="10775" max="10777" width="12.33203125" bestFit="1" customWidth="1"/>
    <col min="10778" max="10778" width="17.5546875" bestFit="1" customWidth="1"/>
    <col min="10779" max="10779" width="12.33203125" bestFit="1" customWidth="1"/>
    <col min="10780" max="10780" width="13.44140625" bestFit="1" customWidth="1"/>
    <col min="11015" max="11015" width="33.6640625" customWidth="1"/>
    <col min="11016" max="11016" width="16" customWidth="1"/>
    <col min="11017" max="11018" width="15" bestFit="1" customWidth="1"/>
    <col min="11019" max="11019" width="16.5546875" bestFit="1" customWidth="1"/>
    <col min="11020" max="11020" width="12.5546875" customWidth="1"/>
    <col min="11021" max="11021" width="17.5546875" bestFit="1" customWidth="1"/>
    <col min="11022" max="11023" width="18.109375" bestFit="1" customWidth="1"/>
    <col min="11024" max="11024" width="12.88671875" bestFit="1" customWidth="1"/>
    <col min="11025" max="11026" width="16.5546875" bestFit="1" customWidth="1"/>
    <col min="11027" max="11028" width="13.109375" bestFit="1" customWidth="1"/>
    <col min="11029" max="11029" width="15.5546875" bestFit="1" customWidth="1"/>
    <col min="11030" max="11030" width="13.6640625" bestFit="1" customWidth="1"/>
    <col min="11031" max="11033" width="12.33203125" bestFit="1" customWidth="1"/>
    <col min="11034" max="11034" width="17.5546875" bestFit="1" customWidth="1"/>
    <col min="11035" max="11035" width="12.33203125" bestFit="1" customWidth="1"/>
    <col min="11036" max="11036" width="13.44140625" bestFit="1" customWidth="1"/>
    <col min="11271" max="11271" width="33.6640625" customWidth="1"/>
    <col min="11272" max="11272" width="16" customWidth="1"/>
    <col min="11273" max="11274" width="15" bestFit="1" customWidth="1"/>
    <col min="11275" max="11275" width="16.5546875" bestFit="1" customWidth="1"/>
    <col min="11276" max="11276" width="12.5546875" customWidth="1"/>
    <col min="11277" max="11277" width="17.5546875" bestFit="1" customWidth="1"/>
    <col min="11278" max="11279" width="18.109375" bestFit="1" customWidth="1"/>
    <col min="11280" max="11280" width="12.88671875" bestFit="1" customWidth="1"/>
    <col min="11281" max="11282" width="16.5546875" bestFit="1" customWidth="1"/>
    <col min="11283" max="11284" width="13.109375" bestFit="1" customWidth="1"/>
    <col min="11285" max="11285" width="15.5546875" bestFit="1" customWidth="1"/>
    <col min="11286" max="11286" width="13.6640625" bestFit="1" customWidth="1"/>
    <col min="11287" max="11289" width="12.33203125" bestFit="1" customWidth="1"/>
    <col min="11290" max="11290" width="17.5546875" bestFit="1" customWidth="1"/>
    <col min="11291" max="11291" width="12.33203125" bestFit="1" customWidth="1"/>
    <col min="11292" max="11292" width="13.44140625" bestFit="1" customWidth="1"/>
    <col min="11527" max="11527" width="33.6640625" customWidth="1"/>
    <col min="11528" max="11528" width="16" customWidth="1"/>
    <col min="11529" max="11530" width="15" bestFit="1" customWidth="1"/>
    <col min="11531" max="11531" width="16.5546875" bestFit="1" customWidth="1"/>
    <col min="11532" max="11532" width="12.5546875" customWidth="1"/>
    <col min="11533" max="11533" width="17.5546875" bestFit="1" customWidth="1"/>
    <col min="11534" max="11535" width="18.109375" bestFit="1" customWidth="1"/>
    <col min="11536" max="11536" width="12.88671875" bestFit="1" customWidth="1"/>
    <col min="11537" max="11538" width="16.5546875" bestFit="1" customWidth="1"/>
    <col min="11539" max="11540" width="13.109375" bestFit="1" customWidth="1"/>
    <col min="11541" max="11541" width="15.5546875" bestFit="1" customWidth="1"/>
    <col min="11542" max="11542" width="13.6640625" bestFit="1" customWidth="1"/>
    <col min="11543" max="11545" width="12.33203125" bestFit="1" customWidth="1"/>
    <col min="11546" max="11546" width="17.5546875" bestFit="1" customWidth="1"/>
    <col min="11547" max="11547" width="12.33203125" bestFit="1" customWidth="1"/>
    <col min="11548" max="11548" width="13.44140625" bestFit="1" customWidth="1"/>
    <col min="11783" max="11783" width="33.6640625" customWidth="1"/>
    <col min="11784" max="11784" width="16" customWidth="1"/>
    <col min="11785" max="11786" width="15" bestFit="1" customWidth="1"/>
    <col min="11787" max="11787" width="16.5546875" bestFit="1" customWidth="1"/>
    <col min="11788" max="11788" width="12.5546875" customWidth="1"/>
    <col min="11789" max="11789" width="17.5546875" bestFit="1" customWidth="1"/>
    <col min="11790" max="11791" width="18.109375" bestFit="1" customWidth="1"/>
    <col min="11792" max="11792" width="12.88671875" bestFit="1" customWidth="1"/>
    <col min="11793" max="11794" width="16.5546875" bestFit="1" customWidth="1"/>
    <col min="11795" max="11796" width="13.109375" bestFit="1" customWidth="1"/>
    <col min="11797" max="11797" width="15.5546875" bestFit="1" customWidth="1"/>
    <col min="11798" max="11798" width="13.6640625" bestFit="1" customWidth="1"/>
    <col min="11799" max="11801" width="12.33203125" bestFit="1" customWidth="1"/>
    <col min="11802" max="11802" width="17.5546875" bestFit="1" customWidth="1"/>
    <col min="11803" max="11803" width="12.33203125" bestFit="1" customWidth="1"/>
    <col min="11804" max="11804" width="13.44140625" bestFit="1" customWidth="1"/>
    <col min="12039" max="12039" width="33.6640625" customWidth="1"/>
    <col min="12040" max="12040" width="16" customWidth="1"/>
    <col min="12041" max="12042" width="15" bestFit="1" customWidth="1"/>
    <col min="12043" max="12043" width="16.5546875" bestFit="1" customWidth="1"/>
    <col min="12044" max="12044" width="12.5546875" customWidth="1"/>
    <col min="12045" max="12045" width="17.5546875" bestFit="1" customWidth="1"/>
    <col min="12046" max="12047" width="18.109375" bestFit="1" customWidth="1"/>
    <col min="12048" max="12048" width="12.88671875" bestFit="1" customWidth="1"/>
    <col min="12049" max="12050" width="16.5546875" bestFit="1" customWidth="1"/>
    <col min="12051" max="12052" width="13.109375" bestFit="1" customWidth="1"/>
    <col min="12053" max="12053" width="15.5546875" bestFit="1" customWidth="1"/>
    <col min="12054" max="12054" width="13.6640625" bestFit="1" customWidth="1"/>
    <col min="12055" max="12057" width="12.33203125" bestFit="1" customWidth="1"/>
    <col min="12058" max="12058" width="17.5546875" bestFit="1" customWidth="1"/>
    <col min="12059" max="12059" width="12.33203125" bestFit="1" customWidth="1"/>
    <col min="12060" max="12060" width="13.44140625" bestFit="1" customWidth="1"/>
    <col min="12295" max="12295" width="33.6640625" customWidth="1"/>
    <col min="12296" max="12296" width="16" customWidth="1"/>
    <col min="12297" max="12298" width="15" bestFit="1" customWidth="1"/>
    <col min="12299" max="12299" width="16.5546875" bestFit="1" customWidth="1"/>
    <col min="12300" max="12300" width="12.5546875" customWidth="1"/>
    <col min="12301" max="12301" width="17.5546875" bestFit="1" customWidth="1"/>
    <col min="12302" max="12303" width="18.109375" bestFit="1" customWidth="1"/>
    <col min="12304" max="12304" width="12.88671875" bestFit="1" customWidth="1"/>
    <col min="12305" max="12306" width="16.5546875" bestFit="1" customWidth="1"/>
    <col min="12307" max="12308" width="13.109375" bestFit="1" customWidth="1"/>
    <col min="12309" max="12309" width="15.5546875" bestFit="1" customWidth="1"/>
    <col min="12310" max="12310" width="13.6640625" bestFit="1" customWidth="1"/>
    <col min="12311" max="12313" width="12.33203125" bestFit="1" customWidth="1"/>
    <col min="12314" max="12314" width="17.5546875" bestFit="1" customWidth="1"/>
    <col min="12315" max="12315" width="12.33203125" bestFit="1" customWidth="1"/>
    <col min="12316" max="12316" width="13.44140625" bestFit="1" customWidth="1"/>
    <col min="12551" max="12551" width="33.6640625" customWidth="1"/>
    <col min="12552" max="12552" width="16" customWidth="1"/>
    <col min="12553" max="12554" width="15" bestFit="1" customWidth="1"/>
    <col min="12555" max="12555" width="16.5546875" bestFit="1" customWidth="1"/>
    <col min="12556" max="12556" width="12.5546875" customWidth="1"/>
    <col min="12557" max="12557" width="17.5546875" bestFit="1" customWidth="1"/>
    <col min="12558" max="12559" width="18.109375" bestFit="1" customWidth="1"/>
    <col min="12560" max="12560" width="12.88671875" bestFit="1" customWidth="1"/>
    <col min="12561" max="12562" width="16.5546875" bestFit="1" customWidth="1"/>
    <col min="12563" max="12564" width="13.109375" bestFit="1" customWidth="1"/>
    <col min="12565" max="12565" width="15.5546875" bestFit="1" customWidth="1"/>
    <col min="12566" max="12566" width="13.6640625" bestFit="1" customWidth="1"/>
    <col min="12567" max="12569" width="12.33203125" bestFit="1" customWidth="1"/>
    <col min="12570" max="12570" width="17.5546875" bestFit="1" customWidth="1"/>
    <col min="12571" max="12571" width="12.33203125" bestFit="1" customWidth="1"/>
    <col min="12572" max="12572" width="13.44140625" bestFit="1" customWidth="1"/>
    <col min="12807" max="12807" width="33.6640625" customWidth="1"/>
    <col min="12808" max="12808" width="16" customWidth="1"/>
    <col min="12809" max="12810" width="15" bestFit="1" customWidth="1"/>
    <col min="12811" max="12811" width="16.5546875" bestFit="1" customWidth="1"/>
    <col min="12812" max="12812" width="12.5546875" customWidth="1"/>
    <col min="12813" max="12813" width="17.5546875" bestFit="1" customWidth="1"/>
    <col min="12814" max="12815" width="18.109375" bestFit="1" customWidth="1"/>
    <col min="12816" max="12816" width="12.88671875" bestFit="1" customWidth="1"/>
    <col min="12817" max="12818" width="16.5546875" bestFit="1" customWidth="1"/>
    <col min="12819" max="12820" width="13.109375" bestFit="1" customWidth="1"/>
    <col min="12821" max="12821" width="15.5546875" bestFit="1" customWidth="1"/>
    <col min="12822" max="12822" width="13.6640625" bestFit="1" customWidth="1"/>
    <col min="12823" max="12825" width="12.33203125" bestFit="1" customWidth="1"/>
    <col min="12826" max="12826" width="17.5546875" bestFit="1" customWidth="1"/>
    <col min="12827" max="12827" width="12.33203125" bestFit="1" customWidth="1"/>
    <col min="12828" max="12828" width="13.44140625" bestFit="1" customWidth="1"/>
    <col min="13063" max="13063" width="33.6640625" customWidth="1"/>
    <col min="13064" max="13064" width="16" customWidth="1"/>
    <col min="13065" max="13066" width="15" bestFit="1" customWidth="1"/>
    <col min="13067" max="13067" width="16.5546875" bestFit="1" customWidth="1"/>
    <col min="13068" max="13068" width="12.5546875" customWidth="1"/>
    <col min="13069" max="13069" width="17.5546875" bestFit="1" customWidth="1"/>
    <col min="13070" max="13071" width="18.109375" bestFit="1" customWidth="1"/>
    <col min="13072" max="13072" width="12.88671875" bestFit="1" customWidth="1"/>
    <col min="13073" max="13074" width="16.5546875" bestFit="1" customWidth="1"/>
    <col min="13075" max="13076" width="13.109375" bestFit="1" customWidth="1"/>
    <col min="13077" max="13077" width="15.5546875" bestFit="1" customWidth="1"/>
    <col min="13078" max="13078" width="13.6640625" bestFit="1" customWidth="1"/>
    <col min="13079" max="13081" width="12.33203125" bestFit="1" customWidth="1"/>
    <col min="13082" max="13082" width="17.5546875" bestFit="1" customWidth="1"/>
    <col min="13083" max="13083" width="12.33203125" bestFit="1" customWidth="1"/>
    <col min="13084" max="13084" width="13.44140625" bestFit="1" customWidth="1"/>
    <col min="13319" max="13319" width="33.6640625" customWidth="1"/>
    <col min="13320" max="13320" width="16" customWidth="1"/>
    <col min="13321" max="13322" width="15" bestFit="1" customWidth="1"/>
    <col min="13323" max="13323" width="16.5546875" bestFit="1" customWidth="1"/>
    <col min="13324" max="13324" width="12.5546875" customWidth="1"/>
    <col min="13325" max="13325" width="17.5546875" bestFit="1" customWidth="1"/>
    <col min="13326" max="13327" width="18.109375" bestFit="1" customWidth="1"/>
    <col min="13328" max="13328" width="12.88671875" bestFit="1" customWidth="1"/>
    <col min="13329" max="13330" width="16.5546875" bestFit="1" customWidth="1"/>
    <col min="13331" max="13332" width="13.109375" bestFit="1" customWidth="1"/>
    <col min="13333" max="13333" width="15.5546875" bestFit="1" customWidth="1"/>
    <col min="13334" max="13334" width="13.6640625" bestFit="1" customWidth="1"/>
    <col min="13335" max="13337" width="12.33203125" bestFit="1" customWidth="1"/>
    <col min="13338" max="13338" width="17.5546875" bestFit="1" customWidth="1"/>
    <col min="13339" max="13339" width="12.33203125" bestFit="1" customWidth="1"/>
    <col min="13340" max="13340" width="13.44140625" bestFit="1" customWidth="1"/>
    <col min="13575" max="13575" width="33.6640625" customWidth="1"/>
    <col min="13576" max="13576" width="16" customWidth="1"/>
    <col min="13577" max="13578" width="15" bestFit="1" customWidth="1"/>
    <col min="13579" max="13579" width="16.5546875" bestFit="1" customWidth="1"/>
    <col min="13580" max="13580" width="12.5546875" customWidth="1"/>
    <col min="13581" max="13581" width="17.5546875" bestFit="1" customWidth="1"/>
    <col min="13582" max="13583" width="18.109375" bestFit="1" customWidth="1"/>
    <col min="13584" max="13584" width="12.88671875" bestFit="1" customWidth="1"/>
    <col min="13585" max="13586" width="16.5546875" bestFit="1" customWidth="1"/>
    <col min="13587" max="13588" width="13.109375" bestFit="1" customWidth="1"/>
    <col min="13589" max="13589" width="15.5546875" bestFit="1" customWidth="1"/>
    <col min="13590" max="13590" width="13.6640625" bestFit="1" customWidth="1"/>
    <col min="13591" max="13593" width="12.33203125" bestFit="1" customWidth="1"/>
    <col min="13594" max="13594" width="17.5546875" bestFit="1" customWidth="1"/>
    <col min="13595" max="13595" width="12.33203125" bestFit="1" customWidth="1"/>
    <col min="13596" max="13596" width="13.44140625" bestFit="1" customWidth="1"/>
    <col min="13831" max="13831" width="33.6640625" customWidth="1"/>
    <col min="13832" max="13832" width="16" customWidth="1"/>
    <col min="13833" max="13834" width="15" bestFit="1" customWidth="1"/>
    <col min="13835" max="13835" width="16.5546875" bestFit="1" customWidth="1"/>
    <col min="13836" max="13836" width="12.5546875" customWidth="1"/>
    <col min="13837" max="13837" width="17.5546875" bestFit="1" customWidth="1"/>
    <col min="13838" max="13839" width="18.109375" bestFit="1" customWidth="1"/>
    <col min="13840" max="13840" width="12.88671875" bestFit="1" customWidth="1"/>
    <col min="13841" max="13842" width="16.5546875" bestFit="1" customWidth="1"/>
    <col min="13843" max="13844" width="13.109375" bestFit="1" customWidth="1"/>
    <col min="13845" max="13845" width="15.5546875" bestFit="1" customWidth="1"/>
    <col min="13846" max="13846" width="13.6640625" bestFit="1" customWidth="1"/>
    <col min="13847" max="13849" width="12.33203125" bestFit="1" customWidth="1"/>
    <col min="13850" max="13850" width="17.5546875" bestFit="1" customWidth="1"/>
    <col min="13851" max="13851" width="12.33203125" bestFit="1" customWidth="1"/>
    <col min="13852" max="13852" width="13.44140625" bestFit="1" customWidth="1"/>
    <col min="14087" max="14087" width="33.6640625" customWidth="1"/>
    <col min="14088" max="14088" width="16" customWidth="1"/>
    <col min="14089" max="14090" width="15" bestFit="1" customWidth="1"/>
    <col min="14091" max="14091" width="16.5546875" bestFit="1" customWidth="1"/>
    <col min="14092" max="14092" width="12.5546875" customWidth="1"/>
    <col min="14093" max="14093" width="17.5546875" bestFit="1" customWidth="1"/>
    <col min="14094" max="14095" width="18.109375" bestFit="1" customWidth="1"/>
    <col min="14096" max="14096" width="12.88671875" bestFit="1" customWidth="1"/>
    <col min="14097" max="14098" width="16.5546875" bestFit="1" customWidth="1"/>
    <col min="14099" max="14100" width="13.109375" bestFit="1" customWidth="1"/>
    <col min="14101" max="14101" width="15.5546875" bestFit="1" customWidth="1"/>
    <col min="14102" max="14102" width="13.6640625" bestFit="1" customWidth="1"/>
    <col min="14103" max="14105" width="12.33203125" bestFit="1" customWidth="1"/>
    <col min="14106" max="14106" width="17.5546875" bestFit="1" customWidth="1"/>
    <col min="14107" max="14107" width="12.33203125" bestFit="1" customWidth="1"/>
    <col min="14108" max="14108" width="13.44140625" bestFit="1" customWidth="1"/>
    <col min="14343" max="14343" width="33.6640625" customWidth="1"/>
    <col min="14344" max="14344" width="16" customWidth="1"/>
    <col min="14345" max="14346" width="15" bestFit="1" customWidth="1"/>
    <col min="14347" max="14347" width="16.5546875" bestFit="1" customWidth="1"/>
    <col min="14348" max="14348" width="12.5546875" customWidth="1"/>
    <col min="14349" max="14349" width="17.5546875" bestFit="1" customWidth="1"/>
    <col min="14350" max="14351" width="18.109375" bestFit="1" customWidth="1"/>
    <col min="14352" max="14352" width="12.88671875" bestFit="1" customWidth="1"/>
    <col min="14353" max="14354" width="16.5546875" bestFit="1" customWidth="1"/>
    <col min="14355" max="14356" width="13.109375" bestFit="1" customWidth="1"/>
    <col min="14357" max="14357" width="15.5546875" bestFit="1" customWidth="1"/>
    <col min="14358" max="14358" width="13.6640625" bestFit="1" customWidth="1"/>
    <col min="14359" max="14361" width="12.33203125" bestFit="1" customWidth="1"/>
    <col min="14362" max="14362" width="17.5546875" bestFit="1" customWidth="1"/>
    <col min="14363" max="14363" width="12.33203125" bestFit="1" customWidth="1"/>
    <col min="14364" max="14364" width="13.44140625" bestFit="1" customWidth="1"/>
    <col min="14599" max="14599" width="33.6640625" customWidth="1"/>
    <col min="14600" max="14600" width="16" customWidth="1"/>
    <col min="14601" max="14602" width="15" bestFit="1" customWidth="1"/>
    <col min="14603" max="14603" width="16.5546875" bestFit="1" customWidth="1"/>
    <col min="14604" max="14604" width="12.5546875" customWidth="1"/>
    <col min="14605" max="14605" width="17.5546875" bestFit="1" customWidth="1"/>
    <col min="14606" max="14607" width="18.109375" bestFit="1" customWidth="1"/>
    <col min="14608" max="14608" width="12.88671875" bestFit="1" customWidth="1"/>
    <col min="14609" max="14610" width="16.5546875" bestFit="1" customWidth="1"/>
    <col min="14611" max="14612" width="13.109375" bestFit="1" customWidth="1"/>
    <col min="14613" max="14613" width="15.5546875" bestFit="1" customWidth="1"/>
    <col min="14614" max="14614" width="13.6640625" bestFit="1" customWidth="1"/>
    <col min="14615" max="14617" width="12.33203125" bestFit="1" customWidth="1"/>
    <col min="14618" max="14618" width="17.5546875" bestFit="1" customWidth="1"/>
    <col min="14619" max="14619" width="12.33203125" bestFit="1" customWidth="1"/>
    <col min="14620" max="14620" width="13.44140625" bestFit="1" customWidth="1"/>
    <col min="14855" max="14855" width="33.6640625" customWidth="1"/>
    <col min="14856" max="14856" width="16" customWidth="1"/>
    <col min="14857" max="14858" width="15" bestFit="1" customWidth="1"/>
    <col min="14859" max="14859" width="16.5546875" bestFit="1" customWidth="1"/>
    <col min="14860" max="14860" width="12.5546875" customWidth="1"/>
    <col min="14861" max="14861" width="17.5546875" bestFit="1" customWidth="1"/>
    <col min="14862" max="14863" width="18.109375" bestFit="1" customWidth="1"/>
    <col min="14864" max="14864" width="12.88671875" bestFit="1" customWidth="1"/>
    <col min="14865" max="14866" width="16.5546875" bestFit="1" customWidth="1"/>
    <col min="14867" max="14868" width="13.109375" bestFit="1" customWidth="1"/>
    <col min="14869" max="14869" width="15.5546875" bestFit="1" customWidth="1"/>
    <col min="14870" max="14870" width="13.6640625" bestFit="1" customWidth="1"/>
    <col min="14871" max="14873" width="12.33203125" bestFit="1" customWidth="1"/>
    <col min="14874" max="14874" width="17.5546875" bestFit="1" customWidth="1"/>
    <col min="14875" max="14875" width="12.33203125" bestFit="1" customWidth="1"/>
    <col min="14876" max="14876" width="13.44140625" bestFit="1" customWidth="1"/>
    <col min="15111" max="15111" width="33.6640625" customWidth="1"/>
    <col min="15112" max="15112" width="16" customWidth="1"/>
    <col min="15113" max="15114" width="15" bestFit="1" customWidth="1"/>
    <col min="15115" max="15115" width="16.5546875" bestFit="1" customWidth="1"/>
    <col min="15116" max="15116" width="12.5546875" customWidth="1"/>
    <col min="15117" max="15117" width="17.5546875" bestFit="1" customWidth="1"/>
    <col min="15118" max="15119" width="18.109375" bestFit="1" customWidth="1"/>
    <col min="15120" max="15120" width="12.88671875" bestFit="1" customWidth="1"/>
    <col min="15121" max="15122" width="16.5546875" bestFit="1" customWidth="1"/>
    <col min="15123" max="15124" width="13.109375" bestFit="1" customWidth="1"/>
    <col min="15125" max="15125" width="15.5546875" bestFit="1" customWidth="1"/>
    <col min="15126" max="15126" width="13.6640625" bestFit="1" customWidth="1"/>
    <col min="15127" max="15129" width="12.33203125" bestFit="1" customWidth="1"/>
    <col min="15130" max="15130" width="17.5546875" bestFit="1" customWidth="1"/>
    <col min="15131" max="15131" width="12.33203125" bestFit="1" customWidth="1"/>
    <col min="15132" max="15132" width="13.44140625" bestFit="1" customWidth="1"/>
    <col min="15367" max="15367" width="33.6640625" customWidth="1"/>
    <col min="15368" max="15368" width="16" customWidth="1"/>
    <col min="15369" max="15370" width="15" bestFit="1" customWidth="1"/>
    <col min="15371" max="15371" width="16.5546875" bestFit="1" customWidth="1"/>
    <col min="15372" max="15372" width="12.5546875" customWidth="1"/>
    <col min="15373" max="15373" width="17.5546875" bestFit="1" customWidth="1"/>
    <col min="15374" max="15375" width="18.109375" bestFit="1" customWidth="1"/>
    <col min="15376" max="15376" width="12.88671875" bestFit="1" customWidth="1"/>
    <col min="15377" max="15378" width="16.5546875" bestFit="1" customWidth="1"/>
    <col min="15379" max="15380" width="13.109375" bestFit="1" customWidth="1"/>
    <col min="15381" max="15381" width="15.5546875" bestFit="1" customWidth="1"/>
    <col min="15382" max="15382" width="13.6640625" bestFit="1" customWidth="1"/>
    <col min="15383" max="15385" width="12.33203125" bestFit="1" customWidth="1"/>
    <col min="15386" max="15386" width="17.5546875" bestFit="1" customWidth="1"/>
    <col min="15387" max="15387" width="12.33203125" bestFit="1" customWidth="1"/>
    <col min="15388" max="15388" width="13.44140625" bestFit="1" customWidth="1"/>
    <col min="15623" max="15623" width="33.6640625" customWidth="1"/>
    <col min="15624" max="15624" width="16" customWidth="1"/>
    <col min="15625" max="15626" width="15" bestFit="1" customWidth="1"/>
    <col min="15627" max="15627" width="16.5546875" bestFit="1" customWidth="1"/>
    <col min="15628" max="15628" width="12.5546875" customWidth="1"/>
    <col min="15629" max="15629" width="17.5546875" bestFit="1" customWidth="1"/>
    <col min="15630" max="15631" width="18.109375" bestFit="1" customWidth="1"/>
    <col min="15632" max="15632" width="12.88671875" bestFit="1" customWidth="1"/>
    <col min="15633" max="15634" width="16.5546875" bestFit="1" customWidth="1"/>
    <col min="15635" max="15636" width="13.109375" bestFit="1" customWidth="1"/>
    <col min="15637" max="15637" width="15.5546875" bestFit="1" customWidth="1"/>
    <col min="15638" max="15638" width="13.6640625" bestFit="1" customWidth="1"/>
    <col min="15639" max="15641" width="12.33203125" bestFit="1" customWidth="1"/>
    <col min="15642" max="15642" width="17.5546875" bestFit="1" customWidth="1"/>
    <col min="15643" max="15643" width="12.33203125" bestFit="1" customWidth="1"/>
    <col min="15644" max="15644" width="13.44140625" bestFit="1" customWidth="1"/>
    <col min="15879" max="15879" width="33.6640625" customWidth="1"/>
    <col min="15880" max="15880" width="16" customWidth="1"/>
    <col min="15881" max="15882" width="15" bestFit="1" customWidth="1"/>
    <col min="15883" max="15883" width="16.5546875" bestFit="1" customWidth="1"/>
    <col min="15884" max="15884" width="12.5546875" customWidth="1"/>
    <col min="15885" max="15885" width="17.5546875" bestFit="1" customWidth="1"/>
    <col min="15886" max="15887" width="18.109375" bestFit="1" customWidth="1"/>
    <col min="15888" max="15888" width="12.88671875" bestFit="1" customWidth="1"/>
    <col min="15889" max="15890" width="16.5546875" bestFit="1" customWidth="1"/>
    <col min="15891" max="15892" width="13.109375" bestFit="1" customWidth="1"/>
    <col min="15893" max="15893" width="15.5546875" bestFit="1" customWidth="1"/>
    <col min="15894" max="15894" width="13.6640625" bestFit="1" customWidth="1"/>
    <col min="15895" max="15897" width="12.33203125" bestFit="1" customWidth="1"/>
    <col min="15898" max="15898" width="17.5546875" bestFit="1" customWidth="1"/>
    <col min="15899" max="15899" width="12.33203125" bestFit="1" customWidth="1"/>
    <col min="15900" max="15900" width="13.44140625" bestFit="1" customWidth="1"/>
    <col min="16135" max="16135" width="33.6640625" customWidth="1"/>
    <col min="16136" max="16136" width="16" customWidth="1"/>
    <col min="16137" max="16138" width="15" bestFit="1" customWidth="1"/>
    <col min="16139" max="16139" width="16.5546875" bestFit="1" customWidth="1"/>
    <col min="16140" max="16140" width="12.5546875" customWidth="1"/>
    <col min="16141" max="16141" width="17.5546875" bestFit="1" customWidth="1"/>
    <col min="16142" max="16143" width="18.109375" bestFit="1" customWidth="1"/>
    <col min="16144" max="16144" width="12.88671875" bestFit="1" customWidth="1"/>
    <col min="16145" max="16146" width="16.5546875" bestFit="1" customWidth="1"/>
    <col min="16147" max="16148" width="13.109375" bestFit="1" customWidth="1"/>
    <col min="16149" max="16149" width="15.5546875" bestFit="1" customWidth="1"/>
    <col min="16150" max="16150" width="13.6640625" bestFit="1" customWidth="1"/>
    <col min="16151" max="16153" width="12.33203125" bestFit="1" customWidth="1"/>
    <col min="16154" max="16154" width="17.5546875" bestFit="1" customWidth="1"/>
    <col min="16155" max="16155" width="12.33203125" bestFit="1" customWidth="1"/>
    <col min="16156" max="16156" width="13.44140625" bestFit="1" customWidth="1"/>
  </cols>
  <sheetData>
    <row r="1" spans="1:27" ht="14.4">
      <c r="B1" s="464">
        <f>+D843</f>
        <v>0</v>
      </c>
      <c r="C1" s="730"/>
      <c r="D1" s="730"/>
      <c r="E1" s="730"/>
      <c r="F1" s="730"/>
      <c r="G1" s="730"/>
      <c r="H1" s="730"/>
      <c r="I1" s="730"/>
      <c r="J1" s="730"/>
      <c r="K1" s="730"/>
      <c r="L1" s="730"/>
      <c r="M1" s="730"/>
      <c r="N1" s="730"/>
      <c r="O1" s="730"/>
      <c r="P1" s="730"/>
      <c r="Q1" s="730"/>
      <c r="R1" s="730"/>
      <c r="S1" s="730"/>
      <c r="T1" s="730"/>
      <c r="U1" s="730"/>
      <c r="V1" s="730"/>
      <c r="W1" s="730"/>
      <c r="X1" s="730"/>
      <c r="Y1" s="730"/>
      <c r="Z1" s="730"/>
      <c r="AA1" s="730"/>
    </row>
    <row r="2" spans="1:27" s="33" customFormat="1" ht="31.5" customHeight="1">
      <c r="B2" s="464">
        <f>+G843</f>
        <v>0</v>
      </c>
      <c r="C2" s="731" t="s">
        <v>451</v>
      </c>
      <c r="D2" s="465" t="s">
        <v>452</v>
      </c>
      <c r="E2" s="732" t="s">
        <v>453</v>
      </c>
      <c r="F2" s="732"/>
      <c r="G2" s="466" t="s">
        <v>452</v>
      </c>
      <c r="H2" s="466" t="s">
        <v>454</v>
      </c>
      <c r="I2" s="733" t="s">
        <v>455</v>
      </c>
      <c r="J2" s="734"/>
      <c r="K2" s="734"/>
      <c r="L2" s="734"/>
      <c r="M2" s="734"/>
      <c r="N2" s="735"/>
      <c r="O2" s="736" t="s">
        <v>456</v>
      </c>
      <c r="P2" s="737"/>
      <c r="Q2" s="737"/>
      <c r="R2" s="737"/>
      <c r="S2" s="737"/>
      <c r="T2" s="737"/>
      <c r="U2" s="738"/>
      <c r="V2" s="739" t="s">
        <v>457</v>
      </c>
      <c r="W2" s="740"/>
      <c r="X2" s="740"/>
      <c r="Y2" s="741"/>
      <c r="Z2" s="742" t="s">
        <v>458</v>
      </c>
      <c r="AA2" s="744" t="s">
        <v>32</v>
      </c>
    </row>
    <row r="3" spans="1:27" s="33" customFormat="1" ht="39.6" customHeight="1">
      <c r="B3" s="464">
        <f>+H843</f>
        <v>0</v>
      </c>
      <c r="C3" s="731"/>
      <c r="D3" s="467">
        <v>46022</v>
      </c>
      <c r="E3" s="465" t="s">
        <v>459</v>
      </c>
      <c r="F3" s="465" t="s">
        <v>328</v>
      </c>
      <c r="G3" s="467">
        <v>45291</v>
      </c>
      <c r="H3" s="466" t="s">
        <v>460</v>
      </c>
      <c r="I3" s="468" t="s">
        <v>472</v>
      </c>
      <c r="J3" s="468" t="s">
        <v>461</v>
      </c>
      <c r="K3" s="468" t="s">
        <v>462</v>
      </c>
      <c r="L3" s="468" t="s">
        <v>463</v>
      </c>
      <c r="M3" s="468" t="s">
        <v>45</v>
      </c>
      <c r="N3" s="468" t="s">
        <v>58</v>
      </c>
      <c r="O3" s="469" t="s">
        <v>96</v>
      </c>
      <c r="P3" s="469" t="s">
        <v>464</v>
      </c>
      <c r="Q3" s="469" t="s">
        <v>98</v>
      </c>
      <c r="R3" s="469" t="s">
        <v>473</v>
      </c>
      <c r="S3" s="469" t="s">
        <v>465</v>
      </c>
      <c r="T3" s="469" t="s">
        <v>100</v>
      </c>
      <c r="U3" s="469" t="s">
        <v>101</v>
      </c>
      <c r="V3" s="470" t="s">
        <v>466</v>
      </c>
      <c r="W3" s="470" t="s">
        <v>467</v>
      </c>
      <c r="X3" s="470" t="s">
        <v>468</v>
      </c>
      <c r="Y3" s="470" t="s">
        <v>115</v>
      </c>
      <c r="Z3" s="743"/>
      <c r="AA3" s="744"/>
    </row>
    <row r="4" spans="1:27" s="44" customFormat="1" ht="12.75" hidden="1" customHeight="1">
      <c r="A4" s="44">
        <f>+LEN(B4)</f>
        <v>1</v>
      </c>
      <c r="B4" s="471">
        <v>1</v>
      </c>
      <c r="C4" s="472" t="s">
        <v>1</v>
      </c>
      <c r="D4" s="479">
        <f>+IF(15=LEN(B4),SUMIFS('BG 2024'!G:G,'BG 2024'!B:B,'CA EF'!B4),0)</f>
        <v>0</v>
      </c>
      <c r="E4" s="474"/>
      <c r="F4" s="474"/>
      <c r="G4" s="475">
        <v>0</v>
      </c>
      <c r="H4" s="475">
        <f>+D4+E4-F4-G4</f>
        <v>0</v>
      </c>
      <c r="I4" s="475">
        <v>0</v>
      </c>
      <c r="J4" s="475">
        <v>0</v>
      </c>
      <c r="K4" s="475">
        <v>0</v>
      </c>
      <c r="L4" s="475">
        <v>0</v>
      </c>
      <c r="M4" s="475" t="s">
        <v>133</v>
      </c>
      <c r="N4" s="475">
        <v>0</v>
      </c>
      <c r="O4" s="475">
        <v>0</v>
      </c>
      <c r="P4" s="475">
        <v>0</v>
      </c>
      <c r="Q4" s="475">
        <v>0</v>
      </c>
      <c r="R4" s="475">
        <v>0</v>
      </c>
      <c r="S4" s="475">
        <v>0</v>
      </c>
      <c r="T4" s="475">
        <v>0</v>
      </c>
      <c r="U4" s="475">
        <v>0</v>
      </c>
      <c r="V4" s="475">
        <v>0</v>
      </c>
      <c r="W4" s="475">
        <v>0</v>
      </c>
      <c r="X4" s="475">
        <v>0</v>
      </c>
      <c r="Y4" s="475">
        <v>0</v>
      </c>
      <c r="Z4" s="475">
        <v>0</v>
      </c>
      <c r="AA4" s="475">
        <f>SUM(H4:Z4)</f>
        <v>0</v>
      </c>
    </row>
    <row r="5" spans="1:27" s="44" customFormat="1" ht="12.75" hidden="1" customHeight="1">
      <c r="A5" s="44">
        <f t="shared" ref="A5:A85" si="0">+LEN(B5)</f>
        <v>2</v>
      </c>
      <c r="B5" s="471">
        <v>11</v>
      </c>
      <c r="C5" s="472" t="s">
        <v>296</v>
      </c>
      <c r="D5" s="479">
        <f>+IF(15=LEN(B5),SUMIFS('BG 2024'!G:G,'BG 2024'!B:B,'CA EF'!B5),0)</f>
        <v>0</v>
      </c>
      <c r="E5" s="475"/>
      <c r="F5" s="475"/>
      <c r="G5" s="475">
        <v>0</v>
      </c>
      <c r="H5" s="475">
        <f t="shared" ref="H5:H155" si="1">+D5+E5-F5-G5</f>
        <v>0</v>
      </c>
      <c r="I5" s="475">
        <v>0</v>
      </c>
      <c r="J5" s="475">
        <v>0</v>
      </c>
      <c r="K5" s="475">
        <v>0</v>
      </c>
      <c r="L5" s="475">
        <v>0</v>
      </c>
      <c r="M5" s="475" t="s">
        <v>133</v>
      </c>
      <c r="N5" s="475">
        <v>0</v>
      </c>
      <c r="O5" s="475">
        <v>0</v>
      </c>
      <c r="P5" s="475">
        <v>0</v>
      </c>
      <c r="Q5" s="475">
        <v>0</v>
      </c>
      <c r="R5" s="475">
        <v>0</v>
      </c>
      <c r="S5" s="475">
        <v>0</v>
      </c>
      <c r="T5" s="475">
        <v>0</v>
      </c>
      <c r="U5" s="475">
        <v>0</v>
      </c>
      <c r="V5" s="475">
        <v>0</v>
      </c>
      <c r="W5" s="475">
        <v>0</v>
      </c>
      <c r="X5" s="475">
        <v>0</v>
      </c>
      <c r="Y5" s="475">
        <v>0</v>
      </c>
      <c r="Z5" s="475">
        <v>0</v>
      </c>
      <c r="AA5" s="475">
        <f t="shared" ref="AA5:AA148" si="2">SUM(H5:Z5)</f>
        <v>0</v>
      </c>
    </row>
    <row r="6" spans="1:27" s="476" customFormat="1" ht="12.75" hidden="1" customHeight="1">
      <c r="A6" s="476">
        <f t="shared" si="0"/>
        <v>15</v>
      </c>
      <c r="B6" s="477">
        <v>110101030010101</v>
      </c>
      <c r="C6" s="478" t="s">
        <v>1470</v>
      </c>
      <c r="D6" s="479">
        <f>+IF(15=LEN(B6),SUMIFS('BG 2024'!G:G,'BG 2024'!B:B,'CA EF'!B6),0)</f>
        <v>0</v>
      </c>
      <c r="E6" s="480"/>
      <c r="F6" s="480"/>
      <c r="G6" s="480">
        <v>0</v>
      </c>
      <c r="H6" s="480">
        <f t="shared" si="1"/>
        <v>0</v>
      </c>
      <c r="I6" s="480">
        <v>0</v>
      </c>
      <c r="J6" s="480">
        <v>0</v>
      </c>
      <c r="K6" s="480">
        <v>0</v>
      </c>
      <c r="L6" s="480">
        <v>0</v>
      </c>
      <c r="M6" s="480" t="s">
        <v>133</v>
      </c>
      <c r="N6" s="480">
        <v>0</v>
      </c>
      <c r="O6" s="480">
        <v>0</v>
      </c>
      <c r="P6" s="480">
        <v>0</v>
      </c>
      <c r="Q6" s="480">
        <v>0</v>
      </c>
      <c r="R6" s="480">
        <v>0</v>
      </c>
      <c r="S6" s="480">
        <v>0</v>
      </c>
      <c r="T6" s="480">
        <v>0</v>
      </c>
      <c r="U6" s="480">
        <v>0</v>
      </c>
      <c r="V6" s="480">
        <v>0</v>
      </c>
      <c r="W6" s="480">
        <f>-H6</f>
        <v>0</v>
      </c>
      <c r="X6" s="480">
        <v>0</v>
      </c>
      <c r="Y6" s="480">
        <v>0</v>
      </c>
      <c r="Z6" s="480">
        <v>0</v>
      </c>
      <c r="AA6" s="480">
        <f t="shared" si="2"/>
        <v>0</v>
      </c>
    </row>
    <row r="7" spans="1:27" s="476" customFormat="1" ht="12.75" hidden="1" customHeight="1">
      <c r="A7" s="476">
        <f t="shared" si="0"/>
        <v>15</v>
      </c>
      <c r="B7" s="477">
        <v>110101030010199</v>
      </c>
      <c r="C7" s="478" t="s">
        <v>1471</v>
      </c>
      <c r="D7" s="479">
        <f>+IF(15=LEN(B7),SUMIFS('BG 2024'!G:G,'BG 2024'!B:B,'CA EF'!B7),0)</f>
        <v>0</v>
      </c>
      <c r="E7" s="480"/>
      <c r="F7" s="480"/>
      <c r="G7" s="480">
        <v>0</v>
      </c>
      <c r="H7" s="480">
        <f t="shared" si="1"/>
        <v>0</v>
      </c>
      <c r="I7" s="480">
        <v>0</v>
      </c>
      <c r="J7" s="480">
        <v>0</v>
      </c>
      <c r="K7" s="480">
        <v>0</v>
      </c>
      <c r="L7" s="480">
        <v>0</v>
      </c>
      <c r="M7" s="480" t="s">
        <v>133</v>
      </c>
      <c r="N7" s="480">
        <v>0</v>
      </c>
      <c r="O7" s="480">
        <v>0</v>
      </c>
      <c r="P7" s="480">
        <v>0</v>
      </c>
      <c r="Q7" s="480">
        <v>0</v>
      </c>
      <c r="R7" s="480">
        <v>0</v>
      </c>
      <c r="S7" s="480">
        <v>0</v>
      </c>
      <c r="T7" s="480">
        <v>0</v>
      </c>
      <c r="U7" s="480">
        <v>0</v>
      </c>
      <c r="V7" s="480">
        <v>0</v>
      </c>
      <c r="W7" s="480">
        <f>-H7</f>
        <v>0</v>
      </c>
      <c r="X7" s="480">
        <v>0</v>
      </c>
      <c r="Y7" s="480">
        <v>0</v>
      </c>
      <c r="Z7" s="480">
        <v>0</v>
      </c>
      <c r="AA7" s="480">
        <f>SUM(H7:Z7)</f>
        <v>0</v>
      </c>
    </row>
    <row r="8" spans="1:27" s="44" customFormat="1" ht="12.75" hidden="1" customHeight="1">
      <c r="A8" s="44">
        <f t="shared" si="0"/>
        <v>5</v>
      </c>
      <c r="B8" s="471">
        <v>11020</v>
      </c>
      <c r="C8" s="472" t="s">
        <v>9</v>
      </c>
      <c r="D8" s="479">
        <f>+IF(15=LEN(B8),SUMIFS('BG 2024'!G:G,'BG 2024'!B:B,'CA EF'!B8),0)</f>
        <v>0</v>
      </c>
      <c r="E8" s="475"/>
      <c r="F8" s="475"/>
      <c r="G8" s="475">
        <v>0</v>
      </c>
      <c r="H8" s="475">
        <f t="shared" si="1"/>
        <v>0</v>
      </c>
      <c r="I8" s="475">
        <v>0</v>
      </c>
      <c r="J8" s="475">
        <v>0</v>
      </c>
      <c r="K8" s="475">
        <v>0</v>
      </c>
      <c r="L8" s="475">
        <v>0</v>
      </c>
      <c r="M8" s="475" t="s">
        <v>133</v>
      </c>
      <c r="N8" s="475">
        <v>0</v>
      </c>
      <c r="O8" s="475">
        <v>0</v>
      </c>
      <c r="P8" s="475">
        <v>0</v>
      </c>
      <c r="Q8" s="475">
        <v>0</v>
      </c>
      <c r="R8" s="475">
        <v>0</v>
      </c>
      <c r="S8" s="475">
        <v>0</v>
      </c>
      <c r="T8" s="475">
        <v>0</v>
      </c>
      <c r="U8" s="475">
        <v>0</v>
      </c>
      <c r="V8" s="475">
        <v>0</v>
      </c>
      <c r="W8" s="475">
        <v>0</v>
      </c>
      <c r="X8" s="475">
        <v>0</v>
      </c>
      <c r="Y8" s="475">
        <v>0</v>
      </c>
      <c r="Z8" s="475">
        <v>0</v>
      </c>
      <c r="AA8" s="475">
        <f t="shared" si="2"/>
        <v>0</v>
      </c>
    </row>
    <row r="9" spans="1:27" s="44" customFormat="1" ht="12.75" hidden="1" customHeight="1">
      <c r="A9" s="44">
        <f t="shared" si="0"/>
        <v>8</v>
      </c>
      <c r="B9" s="471">
        <v>11020105</v>
      </c>
      <c r="C9" s="472" t="s">
        <v>796</v>
      </c>
      <c r="D9" s="479">
        <f>+IF(15=LEN(B9),SUMIFS('BG 2024'!G:G,'BG 2024'!B:B,'CA EF'!B9),0)</f>
        <v>0</v>
      </c>
      <c r="E9" s="475"/>
      <c r="F9" s="475"/>
      <c r="G9" s="475">
        <v>0</v>
      </c>
      <c r="H9" s="475">
        <f t="shared" si="1"/>
        <v>0</v>
      </c>
      <c r="I9" s="475">
        <v>0</v>
      </c>
      <c r="J9" s="475">
        <v>0</v>
      </c>
      <c r="K9" s="475">
        <v>0</v>
      </c>
      <c r="L9" s="475">
        <v>0</v>
      </c>
      <c r="M9" s="475" t="s">
        <v>133</v>
      </c>
      <c r="N9" s="475">
        <v>0</v>
      </c>
      <c r="O9" s="475">
        <v>0</v>
      </c>
      <c r="P9" s="475">
        <v>0</v>
      </c>
      <c r="Q9" s="475">
        <v>0</v>
      </c>
      <c r="R9" s="475">
        <v>0</v>
      </c>
      <c r="S9" s="475">
        <v>0</v>
      </c>
      <c r="T9" s="475">
        <v>0</v>
      </c>
      <c r="U9" s="475">
        <v>0</v>
      </c>
      <c r="V9" s="475">
        <v>0</v>
      </c>
      <c r="W9" s="475">
        <v>0</v>
      </c>
      <c r="X9" s="475">
        <v>0</v>
      </c>
      <c r="Y9" s="475">
        <v>0</v>
      </c>
      <c r="Z9" s="475">
        <v>0</v>
      </c>
      <c r="AA9" s="475">
        <f t="shared" si="2"/>
        <v>0</v>
      </c>
    </row>
    <row r="10" spans="1:27" s="44" customFormat="1" ht="12.75" hidden="1" customHeight="1">
      <c r="A10" s="44">
        <f t="shared" si="0"/>
        <v>11</v>
      </c>
      <c r="B10" s="471">
        <v>11020105001</v>
      </c>
      <c r="C10" s="472" t="s">
        <v>797</v>
      </c>
      <c r="D10" s="479">
        <f>+IF(15=LEN(B10),SUMIFS('BG 2024'!G:G,'BG 2024'!B:B,'CA EF'!B10),0)</f>
        <v>0</v>
      </c>
      <c r="E10" s="475"/>
      <c r="F10" s="475"/>
      <c r="G10" s="475">
        <v>0</v>
      </c>
      <c r="H10" s="475">
        <f t="shared" si="1"/>
        <v>0</v>
      </c>
      <c r="I10" s="475">
        <v>0</v>
      </c>
      <c r="J10" s="475">
        <v>0</v>
      </c>
      <c r="K10" s="475">
        <v>0</v>
      </c>
      <c r="L10" s="475">
        <v>0</v>
      </c>
      <c r="M10" s="475" t="s">
        <v>133</v>
      </c>
      <c r="N10" s="475">
        <v>0</v>
      </c>
      <c r="O10" s="475">
        <v>0</v>
      </c>
      <c r="P10" s="475">
        <v>0</v>
      </c>
      <c r="Q10" s="475">
        <v>0</v>
      </c>
      <c r="R10" s="475">
        <v>0</v>
      </c>
      <c r="S10" s="475">
        <v>0</v>
      </c>
      <c r="T10" s="475">
        <v>0</v>
      </c>
      <c r="U10" s="475">
        <v>0</v>
      </c>
      <c r="V10" s="475">
        <v>0</v>
      </c>
      <c r="W10" s="475">
        <v>0</v>
      </c>
      <c r="X10" s="475">
        <v>0</v>
      </c>
      <c r="Y10" s="475">
        <v>0</v>
      </c>
      <c r="Z10" s="475">
        <v>0</v>
      </c>
      <c r="AA10" s="475">
        <f t="shared" si="2"/>
        <v>0</v>
      </c>
    </row>
    <row r="11" spans="1:27" s="44" customFormat="1" ht="12.75" hidden="1" customHeight="1">
      <c r="A11" s="44">
        <f t="shared" si="0"/>
        <v>13</v>
      </c>
      <c r="B11" s="471">
        <v>1102010500101</v>
      </c>
      <c r="C11" s="472" t="s">
        <v>797</v>
      </c>
      <c r="D11" s="479">
        <f>+IF(15=LEN(B11),SUMIFS('BG 2024'!G:G,'BG 2024'!B:B,'CA EF'!B11),0)</f>
        <v>0</v>
      </c>
      <c r="E11" s="475"/>
      <c r="F11" s="475"/>
      <c r="G11" s="475">
        <v>0</v>
      </c>
      <c r="H11" s="475">
        <f t="shared" si="1"/>
        <v>0</v>
      </c>
      <c r="I11" s="475">
        <v>0</v>
      </c>
      <c r="J11" s="475">
        <v>0</v>
      </c>
      <c r="K11" s="475">
        <v>0</v>
      </c>
      <c r="L11" s="475">
        <v>0</v>
      </c>
      <c r="M11" s="475" t="s">
        <v>133</v>
      </c>
      <c r="N11" s="475">
        <v>0</v>
      </c>
      <c r="O11" s="475">
        <v>0</v>
      </c>
      <c r="P11" s="475">
        <v>0</v>
      </c>
      <c r="Q11" s="475">
        <v>0</v>
      </c>
      <c r="R11" s="475">
        <v>0</v>
      </c>
      <c r="S11" s="475">
        <v>0</v>
      </c>
      <c r="T11" s="475">
        <v>0</v>
      </c>
      <c r="U11" s="475">
        <v>0</v>
      </c>
      <c r="V11" s="475">
        <v>0</v>
      </c>
      <c r="W11" s="475">
        <v>0</v>
      </c>
      <c r="X11" s="475">
        <v>0</v>
      </c>
      <c r="Y11" s="475">
        <v>0</v>
      </c>
      <c r="Z11" s="475">
        <v>0</v>
      </c>
      <c r="AA11" s="475">
        <f t="shared" si="2"/>
        <v>0</v>
      </c>
    </row>
    <row r="12" spans="1:27" s="44" customFormat="1" ht="12.75" hidden="1" customHeight="1">
      <c r="A12" s="44">
        <f t="shared" si="0"/>
        <v>15</v>
      </c>
      <c r="B12" s="471">
        <v>110201050010101</v>
      </c>
      <c r="C12" s="472" t="s">
        <v>1472</v>
      </c>
      <c r="D12" s="479">
        <f>+IF(15=LEN(B12),SUMIFS('BG 2024'!G:G,'BG 2024'!B:B,'CA EF'!B12),0)</f>
        <v>0</v>
      </c>
      <c r="E12" s="475"/>
      <c r="F12" s="475"/>
      <c r="G12" s="475">
        <v>0</v>
      </c>
      <c r="H12" s="475">
        <f t="shared" si="1"/>
        <v>0</v>
      </c>
      <c r="I12" s="475">
        <v>0</v>
      </c>
      <c r="J12" s="475">
        <v>0</v>
      </c>
      <c r="K12" s="475">
        <v>0</v>
      </c>
      <c r="L12" s="475">
        <v>0</v>
      </c>
      <c r="M12" s="475" t="s">
        <v>133</v>
      </c>
      <c r="N12" s="475">
        <v>0</v>
      </c>
      <c r="O12" s="475">
        <v>0</v>
      </c>
      <c r="P12" s="475">
        <v>0</v>
      </c>
      <c r="Q12" s="475">
        <v>0</v>
      </c>
      <c r="R12" s="475">
        <v>0</v>
      </c>
      <c r="S12" s="475">
        <v>0</v>
      </c>
      <c r="T12" s="475">
        <v>0</v>
      </c>
      <c r="U12" s="475">
        <v>0</v>
      </c>
      <c r="V12" s="475">
        <v>0</v>
      </c>
      <c r="W12" s="480">
        <f>-H12</f>
        <v>0</v>
      </c>
      <c r="X12" s="475">
        <v>0</v>
      </c>
      <c r="Y12" s="475">
        <v>0</v>
      </c>
      <c r="Z12" s="475">
        <v>0</v>
      </c>
      <c r="AA12" s="475">
        <f t="shared" si="2"/>
        <v>0</v>
      </c>
    </row>
    <row r="13" spans="1:27" s="44" customFormat="1" ht="12.75" customHeight="1">
      <c r="A13" s="44">
        <f t="shared" si="0"/>
        <v>15</v>
      </c>
      <c r="B13" s="471">
        <v>110201050010301</v>
      </c>
      <c r="C13" s="472" t="s">
        <v>799</v>
      </c>
      <c r="D13" s="479">
        <f>+IF(15=LEN(B13),SUMIFS('BG 2024'!G:G,'BG 2024'!B:B,'CA EF'!B13),0)</f>
        <v>38294861</v>
      </c>
      <c r="E13" s="475"/>
      <c r="F13" s="475"/>
      <c r="G13" s="475">
        <v>0</v>
      </c>
      <c r="H13" s="475">
        <f t="shared" si="1"/>
        <v>38294861</v>
      </c>
      <c r="I13" s="475">
        <v>0</v>
      </c>
      <c r="J13" s="475">
        <v>0</v>
      </c>
      <c r="K13" s="475">
        <v>0</v>
      </c>
      <c r="L13" s="475">
        <v>0</v>
      </c>
      <c r="M13" s="475" t="s">
        <v>133</v>
      </c>
      <c r="N13" s="475">
        <v>0</v>
      </c>
      <c r="O13" s="475">
        <v>0</v>
      </c>
      <c r="P13" s="475">
        <v>0</v>
      </c>
      <c r="Q13" s="475">
        <v>0</v>
      </c>
      <c r="R13" s="475">
        <v>0</v>
      </c>
      <c r="S13" s="475">
        <v>0</v>
      </c>
      <c r="T13" s="475">
        <v>0</v>
      </c>
      <c r="U13" s="475">
        <v>0</v>
      </c>
      <c r="V13" s="475">
        <v>0</v>
      </c>
      <c r="W13" s="480">
        <v>0</v>
      </c>
      <c r="X13" s="475">
        <v>0</v>
      </c>
      <c r="Y13" s="475">
        <v>0</v>
      </c>
      <c r="Z13" s="475">
        <v>0</v>
      </c>
      <c r="AA13" s="475">
        <f t="shared" si="2"/>
        <v>38294861</v>
      </c>
    </row>
    <row r="14" spans="1:27" s="44" customFormat="1" ht="12.75" hidden="1" customHeight="1">
      <c r="A14" s="44">
        <f t="shared" si="0"/>
        <v>15</v>
      </c>
      <c r="B14" s="471">
        <v>110201050010499</v>
      </c>
      <c r="C14" s="472" t="s">
        <v>1476</v>
      </c>
      <c r="D14" s="479">
        <f>+IF(15=LEN(B14),SUMIFS('BG 2024'!G:G,'BG 2024'!B:B,'CA EF'!B14),0)</f>
        <v>0</v>
      </c>
      <c r="E14" s="475"/>
      <c r="F14" s="475"/>
      <c r="G14" s="475">
        <v>0</v>
      </c>
      <c r="H14" s="475">
        <f t="shared" si="1"/>
        <v>0</v>
      </c>
      <c r="I14" s="475">
        <v>0</v>
      </c>
      <c r="J14" s="475">
        <v>0</v>
      </c>
      <c r="K14" s="475">
        <v>0</v>
      </c>
      <c r="L14" s="475">
        <v>0</v>
      </c>
      <c r="M14" s="475" t="s">
        <v>133</v>
      </c>
      <c r="N14" s="475">
        <v>0</v>
      </c>
      <c r="O14" s="475">
        <v>0</v>
      </c>
      <c r="P14" s="475">
        <v>0</v>
      </c>
      <c r="Q14" s="475">
        <v>0</v>
      </c>
      <c r="R14" s="475">
        <v>0</v>
      </c>
      <c r="S14" s="475">
        <v>0</v>
      </c>
      <c r="T14" s="475">
        <v>0</v>
      </c>
      <c r="U14" s="475">
        <v>0</v>
      </c>
      <c r="V14" s="475">
        <v>0</v>
      </c>
      <c r="W14" s="480">
        <f>-H14</f>
        <v>0</v>
      </c>
      <c r="X14" s="475">
        <v>0</v>
      </c>
      <c r="Y14" s="475">
        <v>0</v>
      </c>
      <c r="Z14" s="475">
        <v>0</v>
      </c>
      <c r="AA14" s="475">
        <f t="shared" si="2"/>
        <v>0</v>
      </c>
    </row>
    <row r="15" spans="1:27" s="44" customFormat="1" ht="12.75" customHeight="1">
      <c r="A15" s="44">
        <f t="shared" si="0"/>
        <v>15</v>
      </c>
      <c r="B15" s="471">
        <v>110201050010601</v>
      </c>
      <c r="C15" s="472" t="s">
        <v>803</v>
      </c>
      <c r="D15" s="479">
        <f>+IF(15=LEN(B15),SUMIFS('BG 2024'!G:G,'BG 2024'!B:B,'CA EF'!B15),0)</f>
        <v>39156300</v>
      </c>
      <c r="E15" s="475"/>
      <c r="F15" s="475"/>
      <c r="G15" s="475">
        <v>0</v>
      </c>
      <c r="H15" s="475">
        <f t="shared" si="1"/>
        <v>39156300</v>
      </c>
      <c r="I15" s="475">
        <v>0</v>
      </c>
      <c r="J15" s="475">
        <v>0</v>
      </c>
      <c r="K15" s="475">
        <v>0</v>
      </c>
      <c r="L15" s="475">
        <v>0</v>
      </c>
      <c r="M15" s="475" t="s">
        <v>133</v>
      </c>
      <c r="N15" s="475">
        <v>0</v>
      </c>
      <c r="O15" s="475">
        <v>0</v>
      </c>
      <c r="P15" s="475">
        <v>0</v>
      </c>
      <c r="Q15" s="475">
        <v>0</v>
      </c>
      <c r="R15" s="475">
        <v>0</v>
      </c>
      <c r="S15" s="475">
        <v>0</v>
      </c>
      <c r="T15" s="475">
        <v>0</v>
      </c>
      <c r="U15" s="475">
        <v>0</v>
      </c>
      <c r="V15" s="475">
        <v>0</v>
      </c>
      <c r="W15" s="480">
        <v>0</v>
      </c>
      <c r="X15" s="475">
        <v>0</v>
      </c>
      <c r="Y15" s="475">
        <v>0</v>
      </c>
      <c r="Z15" s="475">
        <v>0</v>
      </c>
      <c r="AA15" s="475">
        <f t="shared" si="2"/>
        <v>39156300</v>
      </c>
    </row>
    <row r="16" spans="1:27" s="44" customFormat="1" ht="12.75" customHeight="1">
      <c r="A16" s="44">
        <f t="shared" si="0"/>
        <v>15</v>
      </c>
      <c r="B16" s="471">
        <v>110201050010699</v>
      </c>
      <c r="C16" s="472" t="s">
        <v>804</v>
      </c>
      <c r="D16" s="479">
        <f>+IF(15=LEN(B16),SUMIFS('BG 2024'!G:G,'BG 2024'!B:B,'CA EF'!B16),0)</f>
        <v>5000000</v>
      </c>
      <c r="E16" s="475"/>
      <c r="F16" s="475"/>
      <c r="G16" s="475">
        <v>0</v>
      </c>
      <c r="H16" s="475">
        <f t="shared" si="1"/>
        <v>5000000</v>
      </c>
      <c r="I16" s="475">
        <v>0</v>
      </c>
      <c r="J16" s="475">
        <v>0</v>
      </c>
      <c r="K16" s="475">
        <v>0</v>
      </c>
      <c r="L16" s="475">
        <v>0</v>
      </c>
      <c r="M16" s="475" t="s">
        <v>133</v>
      </c>
      <c r="N16" s="475">
        <v>0</v>
      </c>
      <c r="O16" s="475">
        <v>0</v>
      </c>
      <c r="P16" s="475">
        <v>0</v>
      </c>
      <c r="Q16" s="475">
        <v>0</v>
      </c>
      <c r="R16" s="475">
        <v>0</v>
      </c>
      <c r="S16" s="475">
        <v>0</v>
      </c>
      <c r="T16" s="475">
        <v>0</v>
      </c>
      <c r="U16" s="475">
        <v>0</v>
      </c>
      <c r="V16" s="475">
        <v>0</v>
      </c>
      <c r="W16" s="480">
        <v>0</v>
      </c>
      <c r="X16" s="475">
        <v>0</v>
      </c>
      <c r="Y16" s="475">
        <v>0</v>
      </c>
      <c r="Z16" s="475">
        <v>0</v>
      </c>
      <c r="AA16" s="475">
        <f t="shared" si="2"/>
        <v>5000000</v>
      </c>
    </row>
    <row r="17" spans="1:27" s="44" customFormat="1" ht="12.75" customHeight="1">
      <c r="A17" s="44">
        <f t="shared" si="0"/>
        <v>15</v>
      </c>
      <c r="B17" s="471">
        <v>110201050030199</v>
      </c>
      <c r="C17" s="472" t="s">
        <v>1475</v>
      </c>
      <c r="D17" s="479">
        <f>+IF(15=LEN(B17),SUMIFS('BG 2024'!G:G,'BG 2024'!B:B,'CA EF'!B17),0)</f>
        <v>0</v>
      </c>
      <c r="E17" s="475"/>
      <c r="F17" s="475"/>
      <c r="G17" s="475">
        <v>32711089</v>
      </c>
      <c r="H17" s="475">
        <f t="shared" si="1"/>
        <v>-32711089</v>
      </c>
      <c r="I17" s="475">
        <v>0</v>
      </c>
      <c r="J17" s="475">
        <v>0</v>
      </c>
      <c r="K17" s="475">
        <v>0</v>
      </c>
      <c r="L17" s="475">
        <v>0</v>
      </c>
      <c r="M17" s="475" t="s">
        <v>133</v>
      </c>
      <c r="N17" s="475">
        <v>0</v>
      </c>
      <c r="O17" s="475">
        <v>0</v>
      </c>
      <c r="P17" s="475">
        <v>0</v>
      </c>
      <c r="Q17" s="475">
        <v>0</v>
      </c>
      <c r="R17" s="475">
        <v>0</v>
      </c>
      <c r="S17" s="475">
        <v>0</v>
      </c>
      <c r="T17" s="475">
        <v>0</v>
      </c>
      <c r="U17" s="475">
        <v>0</v>
      </c>
      <c r="V17" s="475">
        <v>0</v>
      </c>
      <c r="W17" s="480">
        <v>0</v>
      </c>
      <c r="X17" s="475">
        <v>0</v>
      </c>
      <c r="Y17" s="475">
        <v>0</v>
      </c>
      <c r="Z17" s="475">
        <v>0</v>
      </c>
      <c r="AA17" s="475">
        <f t="shared" si="2"/>
        <v>-32711089</v>
      </c>
    </row>
    <row r="18" spans="1:27" s="476" customFormat="1" ht="12.75" customHeight="1">
      <c r="A18" s="476">
        <f t="shared" si="0"/>
        <v>15</v>
      </c>
      <c r="B18" s="477">
        <v>110201050010199</v>
      </c>
      <c r="C18" s="478" t="s">
        <v>798</v>
      </c>
      <c r="D18" s="479">
        <f>+IF(15=LEN(B18),SUMIFS('BG 2024'!G:G,'BG 2024'!B:B,'CA EF'!B18),0)</f>
        <v>2378747</v>
      </c>
      <c r="E18" s="480"/>
      <c r="F18" s="480"/>
      <c r="G18" s="480">
        <v>0</v>
      </c>
      <c r="H18" s="480">
        <f t="shared" si="1"/>
        <v>2378747</v>
      </c>
      <c r="I18" s="480">
        <v>0</v>
      </c>
      <c r="J18" s="480">
        <v>0</v>
      </c>
      <c r="K18" s="480">
        <v>0</v>
      </c>
      <c r="L18" s="480">
        <v>0</v>
      </c>
      <c r="M18" s="480" t="s">
        <v>133</v>
      </c>
      <c r="N18" s="480">
        <v>0</v>
      </c>
      <c r="O18" s="480">
        <v>0</v>
      </c>
      <c r="P18" s="480">
        <v>0</v>
      </c>
      <c r="Q18" s="480">
        <v>0</v>
      </c>
      <c r="R18" s="480">
        <v>0</v>
      </c>
      <c r="S18" s="480">
        <v>0</v>
      </c>
      <c r="T18" s="480">
        <v>0</v>
      </c>
      <c r="U18" s="480">
        <v>0</v>
      </c>
      <c r="V18" s="480">
        <v>0</v>
      </c>
      <c r="W18" s="480">
        <v>0</v>
      </c>
      <c r="X18" s="480">
        <v>0</v>
      </c>
      <c r="Y18" s="480">
        <v>0</v>
      </c>
      <c r="Z18" s="480">
        <v>0</v>
      </c>
      <c r="AA18" s="480">
        <f t="shared" si="2"/>
        <v>2378747</v>
      </c>
    </row>
    <row r="19" spans="1:27" s="476" customFormat="1" ht="12.75" hidden="1" customHeight="1">
      <c r="A19" s="476">
        <f t="shared" si="0"/>
        <v>15</v>
      </c>
      <c r="B19" s="477">
        <v>110201050010201</v>
      </c>
      <c r="C19" s="478" t="s">
        <v>1474</v>
      </c>
      <c r="D19" s="479">
        <f>+IF(15=LEN(B19),SUMIFS('BG 2024'!G:G,'BG 2024'!B:B,'CA EF'!B19),0)</f>
        <v>0</v>
      </c>
      <c r="E19" s="480"/>
      <c r="F19" s="480"/>
      <c r="G19" s="480">
        <v>0</v>
      </c>
      <c r="H19" s="480">
        <f t="shared" si="1"/>
        <v>0</v>
      </c>
      <c r="I19" s="480">
        <v>0</v>
      </c>
      <c r="J19" s="480">
        <v>0</v>
      </c>
      <c r="K19" s="480">
        <v>0</v>
      </c>
      <c r="L19" s="480">
        <v>0</v>
      </c>
      <c r="M19" s="480" t="s">
        <v>133</v>
      </c>
      <c r="N19" s="480">
        <v>0</v>
      </c>
      <c r="O19" s="480">
        <v>0</v>
      </c>
      <c r="P19" s="480">
        <v>0</v>
      </c>
      <c r="Q19" s="480">
        <v>0</v>
      </c>
      <c r="R19" s="480">
        <v>0</v>
      </c>
      <c r="S19" s="480">
        <v>0</v>
      </c>
      <c r="T19" s="480">
        <v>0</v>
      </c>
      <c r="U19" s="480">
        <v>0</v>
      </c>
      <c r="V19" s="480">
        <v>0</v>
      </c>
      <c r="W19" s="480">
        <f>-H19</f>
        <v>0</v>
      </c>
      <c r="X19" s="480">
        <v>0</v>
      </c>
      <c r="Y19" s="480">
        <v>0</v>
      </c>
      <c r="Z19" s="480">
        <v>0</v>
      </c>
      <c r="AA19" s="480">
        <f t="shared" si="2"/>
        <v>0</v>
      </c>
    </row>
    <row r="20" spans="1:27" s="476" customFormat="1" ht="12.75" hidden="1" customHeight="1">
      <c r="A20" s="476">
        <f t="shared" si="0"/>
        <v>15</v>
      </c>
      <c r="B20" s="477">
        <v>110201050010299</v>
      </c>
      <c r="C20" s="478" t="s">
        <v>1475</v>
      </c>
      <c r="D20" s="479">
        <f>+IF(15=LEN(B20),SUMIFS('BG 2024'!G:G,'BG 2024'!B:B,'CA EF'!B20),0)</f>
        <v>0</v>
      </c>
      <c r="E20" s="480"/>
      <c r="F20" s="480"/>
      <c r="G20" s="480">
        <v>0</v>
      </c>
      <c r="H20" s="480">
        <f t="shared" si="1"/>
        <v>0</v>
      </c>
      <c r="I20" s="480">
        <v>0</v>
      </c>
      <c r="J20" s="480">
        <v>0</v>
      </c>
      <c r="K20" s="480">
        <v>0</v>
      </c>
      <c r="L20" s="480">
        <v>0</v>
      </c>
      <c r="M20" s="480" t="s">
        <v>133</v>
      </c>
      <c r="N20" s="480">
        <v>0</v>
      </c>
      <c r="O20" s="480">
        <v>0</v>
      </c>
      <c r="P20" s="480">
        <v>0</v>
      </c>
      <c r="Q20" s="480">
        <v>0</v>
      </c>
      <c r="R20" s="480">
        <v>0</v>
      </c>
      <c r="S20" s="480">
        <v>0</v>
      </c>
      <c r="T20" s="480">
        <v>0</v>
      </c>
      <c r="U20" s="480">
        <v>0</v>
      </c>
      <c r="V20" s="480">
        <v>0</v>
      </c>
      <c r="W20" s="480">
        <f>-H20</f>
        <v>0</v>
      </c>
      <c r="X20" s="480">
        <v>0</v>
      </c>
      <c r="Y20" s="480">
        <v>0</v>
      </c>
      <c r="Z20" s="480">
        <v>0</v>
      </c>
      <c r="AA20" s="480">
        <f t="shared" si="2"/>
        <v>0</v>
      </c>
    </row>
    <row r="21" spans="1:27" s="476" customFormat="1" ht="12.75" customHeight="1">
      <c r="A21" s="476">
        <f t="shared" si="0"/>
        <v>15</v>
      </c>
      <c r="B21" s="477">
        <v>110201050010399</v>
      </c>
      <c r="C21" s="478" t="s">
        <v>800</v>
      </c>
      <c r="D21" s="479">
        <f>+IF(15=LEN(B21),SUMIFS('BG 2024'!G:G,'BG 2024'!B:B,'CA EF'!B21),0)</f>
        <v>4000000</v>
      </c>
      <c r="E21" s="480"/>
      <c r="F21" s="480"/>
      <c r="G21" s="480">
        <v>0</v>
      </c>
      <c r="H21" s="480">
        <f t="shared" si="1"/>
        <v>4000000</v>
      </c>
      <c r="I21" s="480">
        <v>0</v>
      </c>
      <c r="J21" s="480">
        <v>0</v>
      </c>
      <c r="K21" s="480">
        <v>0</v>
      </c>
      <c r="L21" s="480">
        <v>0</v>
      </c>
      <c r="M21" s="480" t="s">
        <v>133</v>
      </c>
      <c r="N21" s="480">
        <v>0</v>
      </c>
      <c r="O21" s="480">
        <v>0</v>
      </c>
      <c r="P21" s="480">
        <v>0</v>
      </c>
      <c r="Q21" s="480">
        <v>0</v>
      </c>
      <c r="R21" s="480">
        <v>0</v>
      </c>
      <c r="S21" s="480">
        <v>0</v>
      </c>
      <c r="T21" s="480">
        <v>0</v>
      </c>
      <c r="U21" s="480">
        <v>0</v>
      </c>
      <c r="V21" s="480">
        <v>0</v>
      </c>
      <c r="W21" s="480">
        <v>0</v>
      </c>
      <c r="X21" s="480">
        <v>0</v>
      </c>
      <c r="Y21" s="480">
        <v>0</v>
      </c>
      <c r="Z21" s="480">
        <v>0</v>
      </c>
      <c r="AA21" s="480">
        <f t="shared" si="2"/>
        <v>4000000</v>
      </c>
    </row>
    <row r="22" spans="1:27" s="476" customFormat="1" ht="12.75" customHeight="1">
      <c r="A22" s="476">
        <f t="shared" si="0"/>
        <v>15</v>
      </c>
      <c r="B22" s="477">
        <v>110201050010401</v>
      </c>
      <c r="C22" s="478" t="s">
        <v>801</v>
      </c>
      <c r="D22" s="479">
        <f>+IF(15=LEN(B22),SUMIFS('BG 2024'!G:G,'BG 2024'!B:B,'CA EF'!B22),0)</f>
        <v>9260700</v>
      </c>
      <c r="E22" s="480"/>
      <c r="F22" s="480"/>
      <c r="G22" s="480">
        <v>0</v>
      </c>
      <c r="H22" s="480">
        <f t="shared" si="1"/>
        <v>9260700</v>
      </c>
      <c r="I22" s="480">
        <v>0</v>
      </c>
      <c r="J22" s="480">
        <v>0</v>
      </c>
      <c r="K22" s="480">
        <v>0</v>
      </c>
      <c r="L22" s="480">
        <v>0</v>
      </c>
      <c r="M22" s="480" t="s">
        <v>133</v>
      </c>
      <c r="N22" s="480">
        <v>0</v>
      </c>
      <c r="O22" s="480">
        <v>0</v>
      </c>
      <c r="P22" s="480">
        <v>0</v>
      </c>
      <c r="Q22" s="480">
        <v>0</v>
      </c>
      <c r="R22" s="480">
        <v>0</v>
      </c>
      <c r="S22" s="480">
        <v>0</v>
      </c>
      <c r="T22" s="480">
        <v>0</v>
      </c>
      <c r="U22" s="480">
        <v>0</v>
      </c>
      <c r="V22" s="480">
        <v>0</v>
      </c>
      <c r="W22" s="480">
        <v>0</v>
      </c>
      <c r="X22" s="480">
        <v>0</v>
      </c>
      <c r="Y22" s="480">
        <v>0</v>
      </c>
      <c r="Z22" s="480">
        <v>0</v>
      </c>
      <c r="AA22" s="480">
        <f t="shared" si="2"/>
        <v>9260700</v>
      </c>
    </row>
    <row r="23" spans="1:27" s="476" customFormat="1" ht="12.75" customHeight="1">
      <c r="A23" s="476">
        <f>+LEN(B23)</f>
        <v>15</v>
      </c>
      <c r="B23" s="477">
        <v>110201050010501</v>
      </c>
      <c r="C23" s="478" t="s">
        <v>802</v>
      </c>
      <c r="D23" s="479">
        <f>+IF(15=LEN(B23),SUMIFS('BG 2024'!G:G,'BG 2024'!B:B,'CA EF'!B23),0)</f>
        <v>1424350</v>
      </c>
      <c r="E23" s="480"/>
      <c r="F23" s="480"/>
      <c r="G23" s="480">
        <v>0</v>
      </c>
      <c r="H23" s="480">
        <f>+D23+E23-F23-G23</f>
        <v>1424350</v>
      </c>
      <c r="I23" s="480">
        <v>0</v>
      </c>
      <c r="J23" s="480">
        <v>0</v>
      </c>
      <c r="K23" s="480">
        <v>0</v>
      </c>
      <c r="L23" s="480">
        <v>0</v>
      </c>
      <c r="M23" s="480" t="s">
        <v>133</v>
      </c>
      <c r="N23" s="480">
        <v>0</v>
      </c>
      <c r="O23" s="480">
        <v>0</v>
      </c>
      <c r="P23" s="480">
        <v>0</v>
      </c>
      <c r="Q23" s="480">
        <v>0</v>
      </c>
      <c r="R23" s="480">
        <v>0</v>
      </c>
      <c r="S23" s="480">
        <v>0</v>
      </c>
      <c r="T23" s="480">
        <v>0</v>
      </c>
      <c r="U23" s="480">
        <v>0</v>
      </c>
      <c r="V23" s="480">
        <v>0</v>
      </c>
      <c r="W23" s="480">
        <v>0</v>
      </c>
      <c r="X23" s="480">
        <v>0</v>
      </c>
      <c r="Y23" s="480">
        <v>0</v>
      </c>
      <c r="Z23" s="480">
        <v>0</v>
      </c>
      <c r="AA23" s="480">
        <f>SUM(H23:Z23)</f>
        <v>1424350</v>
      </c>
    </row>
    <row r="24" spans="1:27" s="476" customFormat="1" ht="12.75" hidden="1" customHeight="1">
      <c r="A24" s="476">
        <f t="shared" si="0"/>
        <v>15</v>
      </c>
      <c r="B24" s="477">
        <v>110201050020101</v>
      </c>
      <c r="C24" s="478" t="s">
        <v>1480</v>
      </c>
      <c r="D24" s="479">
        <f>+IF(15=LEN(B24),SUMIFS('BG 2024'!G:G,'BG 2024'!B:B,'CA EF'!B24),0)</f>
        <v>0</v>
      </c>
      <c r="E24" s="480"/>
      <c r="F24" s="480"/>
      <c r="G24" s="480">
        <v>0</v>
      </c>
      <c r="H24" s="480">
        <f t="shared" si="1"/>
        <v>0</v>
      </c>
      <c r="I24" s="480">
        <v>0</v>
      </c>
      <c r="J24" s="480">
        <v>0</v>
      </c>
      <c r="K24" s="480">
        <v>0</v>
      </c>
      <c r="L24" s="480">
        <v>0</v>
      </c>
      <c r="M24" s="480" t="s">
        <v>133</v>
      </c>
      <c r="N24" s="480">
        <v>0</v>
      </c>
      <c r="O24" s="480">
        <v>0</v>
      </c>
      <c r="P24" s="480">
        <v>0</v>
      </c>
      <c r="Q24" s="480">
        <v>0</v>
      </c>
      <c r="R24" s="480">
        <v>0</v>
      </c>
      <c r="S24" s="480">
        <v>0</v>
      </c>
      <c r="T24" s="480">
        <v>0</v>
      </c>
      <c r="U24" s="480">
        <v>0</v>
      </c>
      <c r="V24" s="480">
        <v>0</v>
      </c>
      <c r="W24" s="480">
        <f>-H24</f>
        <v>0</v>
      </c>
      <c r="X24" s="480">
        <v>0</v>
      </c>
      <c r="Y24" s="480">
        <v>0</v>
      </c>
      <c r="Z24" s="480">
        <v>0</v>
      </c>
      <c r="AA24" s="480">
        <f t="shared" si="2"/>
        <v>0</v>
      </c>
    </row>
    <row r="25" spans="1:27" s="476" customFormat="1" ht="12.75" hidden="1" customHeight="1">
      <c r="A25" s="476">
        <f t="shared" si="0"/>
        <v>15</v>
      </c>
      <c r="B25" s="477">
        <v>110201050020199</v>
      </c>
      <c r="C25" s="478" t="s">
        <v>1481</v>
      </c>
      <c r="D25" s="479">
        <f>+IF(15=LEN(B25),SUMIFS('BG 2024'!G:G,'BG 2024'!B:B,'CA EF'!B25),0)</f>
        <v>0</v>
      </c>
      <c r="E25" s="480"/>
      <c r="F25" s="480"/>
      <c r="G25" s="480">
        <v>0</v>
      </c>
      <c r="H25" s="480">
        <f t="shared" si="1"/>
        <v>0</v>
      </c>
      <c r="I25" s="480">
        <v>0</v>
      </c>
      <c r="J25" s="480">
        <v>0</v>
      </c>
      <c r="K25" s="480">
        <v>0</v>
      </c>
      <c r="L25" s="480">
        <v>0</v>
      </c>
      <c r="M25" s="480" t="s">
        <v>133</v>
      </c>
      <c r="N25" s="480">
        <v>0</v>
      </c>
      <c r="O25" s="480">
        <v>0</v>
      </c>
      <c r="P25" s="480">
        <v>0</v>
      </c>
      <c r="Q25" s="480">
        <v>0</v>
      </c>
      <c r="R25" s="480">
        <v>0</v>
      </c>
      <c r="S25" s="480">
        <v>0</v>
      </c>
      <c r="T25" s="480">
        <v>0</v>
      </c>
      <c r="U25" s="480">
        <v>0</v>
      </c>
      <c r="V25" s="480">
        <v>0</v>
      </c>
      <c r="W25" s="480">
        <f>-H25</f>
        <v>0</v>
      </c>
      <c r="X25" s="480">
        <v>0</v>
      </c>
      <c r="Y25" s="480">
        <v>0</v>
      </c>
      <c r="Z25" s="480">
        <v>0</v>
      </c>
      <c r="AA25" s="480">
        <f t="shared" si="2"/>
        <v>0</v>
      </c>
    </row>
    <row r="26" spans="1:27" s="476" customFormat="1" ht="12.75" customHeight="1">
      <c r="A26" s="476">
        <f t="shared" si="0"/>
        <v>15</v>
      </c>
      <c r="B26" s="477">
        <v>110201070010901</v>
      </c>
      <c r="C26" s="478" t="s">
        <v>817</v>
      </c>
      <c r="D26" s="479">
        <f>+IF(15=LEN(B26),SUMIFS('BG 2024'!G:G,'BG 2024'!B:B,'CA EF'!B26),0)</f>
        <v>783126</v>
      </c>
      <c r="E26" s="480"/>
      <c r="F26" s="480"/>
      <c r="G26" s="480">
        <v>0</v>
      </c>
      <c r="H26" s="480">
        <f t="shared" si="1"/>
        <v>783126</v>
      </c>
      <c r="I26" s="480">
        <v>0</v>
      </c>
      <c r="J26" s="480">
        <v>0</v>
      </c>
      <c r="K26" s="480">
        <v>0</v>
      </c>
      <c r="L26" s="480">
        <v>0</v>
      </c>
      <c r="M26" s="480" t="s">
        <v>133</v>
      </c>
      <c r="N26" s="480">
        <v>0</v>
      </c>
      <c r="O26" s="480">
        <v>0</v>
      </c>
      <c r="P26" s="480">
        <v>0</v>
      </c>
      <c r="Q26" s="480">
        <v>0</v>
      </c>
      <c r="R26" s="480">
        <v>0</v>
      </c>
      <c r="S26" s="480">
        <v>0</v>
      </c>
      <c r="T26" s="480">
        <v>0</v>
      </c>
      <c r="U26" s="480">
        <v>0</v>
      </c>
      <c r="V26" s="480">
        <v>0</v>
      </c>
      <c r="W26" s="480">
        <v>0</v>
      </c>
      <c r="X26" s="480">
        <v>0</v>
      </c>
      <c r="Y26" s="480">
        <v>0</v>
      </c>
      <c r="Z26" s="480">
        <v>0</v>
      </c>
      <c r="AA26" s="480">
        <f t="shared" si="2"/>
        <v>783126</v>
      </c>
    </row>
    <row r="27" spans="1:27" s="476" customFormat="1" ht="12.75" customHeight="1">
      <c r="A27" s="476">
        <f t="shared" si="0"/>
        <v>15</v>
      </c>
      <c r="B27" s="477">
        <v>110201070010999</v>
      </c>
      <c r="C27" s="478" t="s">
        <v>818</v>
      </c>
      <c r="D27" s="479">
        <f>+IF(15=LEN(B27),SUMIFS('BG 2024'!G:G,'BG 2024'!B:B,'CA EF'!B27),0)</f>
        <v>104110</v>
      </c>
      <c r="E27" s="480"/>
      <c r="F27" s="480"/>
      <c r="G27" s="480">
        <v>0</v>
      </c>
      <c r="H27" s="480">
        <f t="shared" si="1"/>
        <v>104110</v>
      </c>
      <c r="I27" s="480">
        <v>0</v>
      </c>
      <c r="J27" s="480">
        <v>0</v>
      </c>
      <c r="K27" s="480">
        <v>0</v>
      </c>
      <c r="L27" s="480">
        <v>0</v>
      </c>
      <c r="M27" s="480" t="s">
        <v>133</v>
      </c>
      <c r="N27" s="480">
        <v>0</v>
      </c>
      <c r="O27" s="480">
        <v>0</v>
      </c>
      <c r="P27" s="480">
        <v>0</v>
      </c>
      <c r="Q27" s="480">
        <v>0</v>
      </c>
      <c r="R27" s="480">
        <v>0</v>
      </c>
      <c r="S27" s="480">
        <v>0</v>
      </c>
      <c r="T27" s="480">
        <v>0</v>
      </c>
      <c r="U27" s="480">
        <v>0</v>
      </c>
      <c r="V27" s="480">
        <v>0</v>
      </c>
      <c r="W27" s="480">
        <v>0</v>
      </c>
      <c r="X27" s="480">
        <v>0</v>
      </c>
      <c r="Y27" s="480">
        <v>0</v>
      </c>
      <c r="Z27" s="480">
        <v>0</v>
      </c>
      <c r="AA27" s="480">
        <f>SUM(H27:Z27)</f>
        <v>104110</v>
      </c>
    </row>
    <row r="28" spans="1:27" s="476" customFormat="1" ht="12.75" customHeight="1">
      <c r="A28" s="476">
        <f t="shared" si="0"/>
        <v>15</v>
      </c>
      <c r="B28" s="477">
        <v>110201070011101</v>
      </c>
      <c r="C28" s="478" t="s">
        <v>819</v>
      </c>
      <c r="D28" s="479">
        <f>+IF(15=LEN(B28),SUMIFS('BG 2024'!G:G,'BG 2024'!B:B,'CA EF'!B28),0)</f>
        <v>274050323</v>
      </c>
      <c r="E28" s="480"/>
      <c r="F28" s="480"/>
      <c r="G28" s="480">
        <v>0</v>
      </c>
      <c r="H28" s="480">
        <f t="shared" si="1"/>
        <v>274050323</v>
      </c>
      <c r="I28" s="480">
        <v>0</v>
      </c>
      <c r="J28" s="480">
        <v>0</v>
      </c>
      <c r="K28" s="480">
        <v>0</v>
      </c>
      <c r="L28" s="480">
        <v>0</v>
      </c>
      <c r="M28" s="480" t="s">
        <v>133</v>
      </c>
      <c r="N28" s="480">
        <v>0</v>
      </c>
      <c r="O28" s="480">
        <v>0</v>
      </c>
      <c r="P28" s="480">
        <v>0</v>
      </c>
      <c r="Q28" s="480">
        <v>0</v>
      </c>
      <c r="R28" s="480">
        <v>0</v>
      </c>
      <c r="S28" s="480">
        <v>0</v>
      </c>
      <c r="T28" s="480">
        <v>0</v>
      </c>
      <c r="U28" s="480">
        <v>0</v>
      </c>
      <c r="V28" s="480">
        <v>0</v>
      </c>
      <c r="W28" s="480">
        <v>0</v>
      </c>
      <c r="X28" s="480">
        <v>0</v>
      </c>
      <c r="Y28" s="480">
        <v>0</v>
      </c>
      <c r="Z28" s="480">
        <v>0</v>
      </c>
      <c r="AA28" s="480">
        <f>SUM(H28:Z28)</f>
        <v>274050323</v>
      </c>
    </row>
    <row r="29" spans="1:27" s="476" customFormat="1" ht="12.75" customHeight="1">
      <c r="A29" s="476">
        <f>+LEN(B29)</f>
        <v>15</v>
      </c>
      <c r="B29" s="477">
        <v>110201070011199</v>
      </c>
      <c r="C29" s="478" t="s">
        <v>820</v>
      </c>
      <c r="D29" s="479">
        <f>+IF(15=LEN(B29),SUMIFS('BG 2024'!G:G,'BG 2024'!B:B,'CA EF'!B29),0)</f>
        <v>151762</v>
      </c>
      <c r="E29" s="480"/>
      <c r="F29" s="480"/>
      <c r="G29" s="480">
        <v>0</v>
      </c>
      <c r="H29" s="480">
        <f>+D29+E29-F29-G29</f>
        <v>151762</v>
      </c>
      <c r="I29" s="480">
        <v>0</v>
      </c>
      <c r="J29" s="480">
        <v>0</v>
      </c>
      <c r="K29" s="480">
        <v>0</v>
      </c>
      <c r="L29" s="480">
        <v>0</v>
      </c>
      <c r="M29" s="480" t="s">
        <v>133</v>
      </c>
      <c r="N29" s="480">
        <v>0</v>
      </c>
      <c r="O29" s="480">
        <v>0</v>
      </c>
      <c r="P29" s="480">
        <v>0</v>
      </c>
      <c r="Q29" s="480">
        <v>0</v>
      </c>
      <c r="R29" s="480">
        <v>0</v>
      </c>
      <c r="S29" s="480">
        <v>0</v>
      </c>
      <c r="T29" s="480">
        <v>0</v>
      </c>
      <c r="U29" s="480">
        <v>0</v>
      </c>
      <c r="V29" s="480">
        <v>0</v>
      </c>
      <c r="W29" s="480">
        <v>0</v>
      </c>
      <c r="X29" s="480">
        <v>0</v>
      </c>
      <c r="Y29" s="480">
        <v>0</v>
      </c>
      <c r="Z29" s="480">
        <v>0</v>
      </c>
      <c r="AA29" s="480">
        <f>SUM(H29:Z29)</f>
        <v>151762</v>
      </c>
    </row>
    <row r="30" spans="1:27" s="44" customFormat="1" ht="12.75" hidden="1" customHeight="1">
      <c r="A30" s="44">
        <f t="shared" si="0"/>
        <v>8</v>
      </c>
      <c r="B30" s="471">
        <v>11020107</v>
      </c>
      <c r="C30" s="472" t="s">
        <v>805</v>
      </c>
      <c r="D30" s="479">
        <f>+IF(15=LEN(B30),SUMIFS('BG 2024'!G:G,'BG 2024'!B:B,'CA EF'!B30),0)</f>
        <v>0</v>
      </c>
      <c r="E30" s="475"/>
      <c r="F30" s="475"/>
      <c r="G30" s="475">
        <v>0</v>
      </c>
      <c r="H30" s="475">
        <f t="shared" si="1"/>
        <v>0</v>
      </c>
      <c r="I30" s="475">
        <v>0</v>
      </c>
      <c r="J30" s="475">
        <v>0</v>
      </c>
      <c r="K30" s="475">
        <v>0</v>
      </c>
      <c r="L30" s="475">
        <v>0</v>
      </c>
      <c r="M30" s="475" t="s">
        <v>133</v>
      </c>
      <c r="N30" s="475">
        <v>0</v>
      </c>
      <c r="O30" s="475">
        <v>0</v>
      </c>
      <c r="P30" s="475">
        <v>0</v>
      </c>
      <c r="Q30" s="475">
        <v>0</v>
      </c>
      <c r="R30" s="475">
        <v>0</v>
      </c>
      <c r="S30" s="475">
        <v>0</v>
      </c>
      <c r="T30" s="475">
        <v>0</v>
      </c>
      <c r="U30" s="475">
        <v>0</v>
      </c>
      <c r="V30" s="475">
        <v>0</v>
      </c>
      <c r="W30" s="475">
        <v>0</v>
      </c>
      <c r="X30" s="475">
        <v>0</v>
      </c>
      <c r="Y30" s="475">
        <v>0</v>
      </c>
      <c r="Z30" s="475">
        <v>0</v>
      </c>
      <c r="AA30" s="475">
        <f t="shared" si="2"/>
        <v>0</v>
      </c>
    </row>
    <row r="31" spans="1:27" s="44" customFormat="1" ht="12.75" hidden="1" customHeight="1">
      <c r="A31" s="44">
        <f t="shared" si="0"/>
        <v>11</v>
      </c>
      <c r="B31" s="471">
        <v>11020107001</v>
      </c>
      <c r="C31" s="472" t="s">
        <v>805</v>
      </c>
      <c r="D31" s="479">
        <f>+IF(15=LEN(B31),SUMIFS('BG 2024'!G:G,'BG 2024'!B:B,'CA EF'!B31),0)</f>
        <v>0</v>
      </c>
      <c r="E31" s="475"/>
      <c r="F31" s="475"/>
      <c r="G31" s="475">
        <v>0</v>
      </c>
      <c r="H31" s="475">
        <f t="shared" si="1"/>
        <v>0</v>
      </c>
      <c r="I31" s="475">
        <v>0</v>
      </c>
      <c r="J31" s="475">
        <v>0</v>
      </c>
      <c r="K31" s="475">
        <v>0</v>
      </c>
      <c r="L31" s="475">
        <v>0</v>
      </c>
      <c r="M31" s="475" t="s">
        <v>133</v>
      </c>
      <c r="N31" s="475">
        <v>0</v>
      </c>
      <c r="O31" s="475">
        <v>0</v>
      </c>
      <c r="P31" s="475">
        <v>0</v>
      </c>
      <c r="Q31" s="475">
        <v>0</v>
      </c>
      <c r="R31" s="475">
        <v>0</v>
      </c>
      <c r="S31" s="475">
        <v>0</v>
      </c>
      <c r="T31" s="475">
        <v>0</v>
      </c>
      <c r="U31" s="475">
        <v>0</v>
      </c>
      <c r="V31" s="475">
        <v>0</v>
      </c>
      <c r="W31" s="475">
        <v>0</v>
      </c>
      <c r="X31" s="475">
        <v>0</v>
      </c>
      <c r="Y31" s="475">
        <v>0</v>
      </c>
      <c r="Z31" s="475">
        <v>0</v>
      </c>
      <c r="AA31" s="475">
        <f t="shared" si="2"/>
        <v>0</v>
      </c>
    </row>
    <row r="32" spans="1:27" s="44" customFormat="1" ht="12.75" hidden="1" customHeight="1">
      <c r="A32" s="44">
        <f t="shared" si="0"/>
        <v>13</v>
      </c>
      <c r="B32" s="471">
        <v>1102010700101</v>
      </c>
      <c r="C32" s="472" t="s">
        <v>805</v>
      </c>
      <c r="D32" s="479">
        <f>+IF(15=LEN(B32),SUMIFS('BG 2024'!G:G,'BG 2024'!B:B,'CA EF'!B32),0)</f>
        <v>0</v>
      </c>
      <c r="E32" s="474"/>
      <c r="F32" s="474"/>
      <c r="G32" s="475">
        <v>0</v>
      </c>
      <c r="H32" s="475">
        <f t="shared" si="1"/>
        <v>0</v>
      </c>
      <c r="I32" s="475">
        <v>0</v>
      </c>
      <c r="J32" s="475">
        <v>0</v>
      </c>
      <c r="K32" s="475">
        <v>0</v>
      </c>
      <c r="L32" s="475">
        <v>0</v>
      </c>
      <c r="M32" s="475" t="s">
        <v>133</v>
      </c>
      <c r="N32" s="475">
        <v>0</v>
      </c>
      <c r="O32" s="475">
        <v>0</v>
      </c>
      <c r="P32" s="475">
        <v>0</v>
      </c>
      <c r="Q32" s="475">
        <v>0</v>
      </c>
      <c r="R32" s="475">
        <v>0</v>
      </c>
      <c r="S32" s="475">
        <v>0</v>
      </c>
      <c r="T32" s="475">
        <v>0</v>
      </c>
      <c r="U32" s="475">
        <v>0</v>
      </c>
      <c r="V32" s="475">
        <v>0</v>
      </c>
      <c r="W32" s="475">
        <v>0</v>
      </c>
      <c r="X32" s="475">
        <v>0</v>
      </c>
      <c r="Y32" s="475">
        <v>0</v>
      </c>
      <c r="Z32" s="475">
        <v>0</v>
      </c>
      <c r="AA32" s="475">
        <f t="shared" si="2"/>
        <v>0</v>
      </c>
    </row>
    <row r="33" spans="1:27" s="44" customFormat="1" ht="12.75" customHeight="1">
      <c r="A33" s="44">
        <f t="shared" si="0"/>
        <v>15</v>
      </c>
      <c r="B33" s="471">
        <v>110201070010101</v>
      </c>
      <c r="C33" s="472" t="s">
        <v>806</v>
      </c>
      <c r="D33" s="479">
        <f>+IF(15=LEN(B33),SUMIFS('BG 2024'!G:G,'BG 2024'!B:B,'CA EF'!B33),0)</f>
        <v>150830</v>
      </c>
      <c r="E33" s="475"/>
      <c r="F33" s="475"/>
      <c r="G33" s="475">
        <v>0</v>
      </c>
      <c r="H33" s="475">
        <f t="shared" si="1"/>
        <v>150830</v>
      </c>
      <c r="I33" s="475">
        <v>0</v>
      </c>
      <c r="J33" s="475">
        <v>0</v>
      </c>
      <c r="K33" s="475">
        <v>0</v>
      </c>
      <c r="L33" s="475">
        <v>0</v>
      </c>
      <c r="M33" s="475" t="s">
        <v>133</v>
      </c>
      <c r="N33" s="475">
        <v>0</v>
      </c>
      <c r="O33" s="475">
        <v>0</v>
      </c>
      <c r="P33" s="475">
        <v>0</v>
      </c>
      <c r="Q33" s="475">
        <v>0</v>
      </c>
      <c r="R33" s="475">
        <v>0</v>
      </c>
      <c r="S33" s="475">
        <v>0</v>
      </c>
      <c r="T33" s="475">
        <v>0</v>
      </c>
      <c r="U33" s="475">
        <v>0</v>
      </c>
      <c r="V33" s="475">
        <v>0</v>
      </c>
      <c r="W33" s="480">
        <v>0</v>
      </c>
      <c r="X33" s="475">
        <v>0</v>
      </c>
      <c r="Y33" s="475">
        <v>0</v>
      </c>
      <c r="Z33" s="475">
        <v>0</v>
      </c>
      <c r="AA33" s="475">
        <f t="shared" si="2"/>
        <v>150830</v>
      </c>
    </row>
    <row r="34" spans="1:27" s="44" customFormat="1" ht="12.75" customHeight="1">
      <c r="A34" s="44">
        <f t="shared" si="0"/>
        <v>15</v>
      </c>
      <c r="B34" s="471">
        <v>110201070010199</v>
      </c>
      <c r="C34" s="472" t="s">
        <v>807</v>
      </c>
      <c r="D34" s="479">
        <f>+IF(15=LEN(B34),SUMIFS('BG 2024'!G:G,'BG 2024'!B:B,'CA EF'!B34),0)</f>
        <v>458361</v>
      </c>
      <c r="E34" s="475"/>
      <c r="F34" s="475"/>
      <c r="G34" s="475">
        <v>2765360</v>
      </c>
      <c r="H34" s="475">
        <f t="shared" si="1"/>
        <v>-2306999</v>
      </c>
      <c r="I34" s="475">
        <v>0</v>
      </c>
      <c r="J34" s="475">
        <v>0</v>
      </c>
      <c r="K34" s="475">
        <v>0</v>
      </c>
      <c r="L34" s="475">
        <v>0</v>
      </c>
      <c r="M34" s="475" t="s">
        <v>133</v>
      </c>
      <c r="N34" s="475">
        <v>0</v>
      </c>
      <c r="O34" s="475">
        <v>0</v>
      </c>
      <c r="P34" s="475">
        <v>0</v>
      </c>
      <c r="Q34" s="475">
        <v>0</v>
      </c>
      <c r="R34" s="475">
        <v>0</v>
      </c>
      <c r="S34" s="475">
        <v>0</v>
      </c>
      <c r="T34" s="475">
        <v>0</v>
      </c>
      <c r="U34" s="475">
        <v>0</v>
      </c>
      <c r="V34" s="475">
        <v>0</v>
      </c>
      <c r="W34" s="480">
        <v>0</v>
      </c>
      <c r="X34" s="475">
        <v>0</v>
      </c>
      <c r="Y34" s="475">
        <v>0</v>
      </c>
      <c r="Z34" s="475">
        <v>0</v>
      </c>
      <c r="AA34" s="475">
        <f t="shared" si="2"/>
        <v>-2306999</v>
      </c>
    </row>
    <row r="35" spans="1:27" s="44" customFormat="1" ht="12.75" hidden="1" customHeight="1">
      <c r="A35" s="44">
        <f t="shared" si="0"/>
        <v>13</v>
      </c>
      <c r="B35" s="471">
        <v>1102010700102</v>
      </c>
      <c r="C35" s="472" t="s">
        <v>805</v>
      </c>
      <c r="D35" s="479">
        <f>+IF(15=LEN(B35),SUMIFS('BG 2024'!G:G,'BG 2024'!B:B,'CA EF'!B35),0)</f>
        <v>0</v>
      </c>
      <c r="E35" s="475"/>
      <c r="F35" s="475"/>
      <c r="G35" s="475">
        <v>0</v>
      </c>
      <c r="H35" s="475">
        <f t="shared" si="1"/>
        <v>0</v>
      </c>
      <c r="I35" s="475">
        <v>0</v>
      </c>
      <c r="J35" s="475">
        <v>0</v>
      </c>
      <c r="K35" s="475">
        <v>0</v>
      </c>
      <c r="L35" s="475">
        <v>0</v>
      </c>
      <c r="M35" s="475" t="s">
        <v>133</v>
      </c>
      <c r="N35" s="475">
        <v>0</v>
      </c>
      <c r="O35" s="475">
        <v>0</v>
      </c>
      <c r="P35" s="475">
        <v>0</v>
      </c>
      <c r="Q35" s="475">
        <v>0</v>
      </c>
      <c r="R35" s="475">
        <v>0</v>
      </c>
      <c r="S35" s="475">
        <v>0</v>
      </c>
      <c r="T35" s="475">
        <v>0</v>
      </c>
      <c r="U35" s="475">
        <v>0</v>
      </c>
      <c r="V35" s="475">
        <v>0</v>
      </c>
      <c r="W35" s="475">
        <v>0</v>
      </c>
      <c r="X35" s="475">
        <v>0</v>
      </c>
      <c r="Y35" s="475">
        <v>0</v>
      </c>
      <c r="Z35" s="475">
        <v>0</v>
      </c>
      <c r="AA35" s="475">
        <f t="shared" si="2"/>
        <v>0</v>
      </c>
    </row>
    <row r="36" spans="1:27" s="44" customFormat="1" ht="12.75" customHeight="1">
      <c r="A36" s="44">
        <f t="shared" si="0"/>
        <v>15</v>
      </c>
      <c r="B36" s="471">
        <v>110201070010201</v>
      </c>
      <c r="C36" s="472" t="s">
        <v>808</v>
      </c>
      <c r="D36" s="479">
        <f>+IF(15=LEN(B36),SUMIFS('BG 2024'!G:G,'BG 2024'!B:B,'CA EF'!B36),0)</f>
        <v>9036099</v>
      </c>
      <c r="E36" s="475"/>
      <c r="F36" s="475"/>
      <c r="G36" s="475">
        <v>6319323</v>
      </c>
      <c r="H36" s="475">
        <f t="shared" si="1"/>
        <v>2716776</v>
      </c>
      <c r="I36" s="475">
        <v>0</v>
      </c>
      <c r="J36" s="475">
        <v>0</v>
      </c>
      <c r="K36" s="475">
        <v>0</v>
      </c>
      <c r="L36" s="475">
        <v>0</v>
      </c>
      <c r="M36" s="475" t="s">
        <v>133</v>
      </c>
      <c r="N36" s="475">
        <v>0</v>
      </c>
      <c r="O36" s="475">
        <v>0</v>
      </c>
      <c r="P36" s="475">
        <v>0</v>
      </c>
      <c r="Q36" s="475">
        <v>0</v>
      </c>
      <c r="R36" s="475">
        <v>0</v>
      </c>
      <c r="S36" s="475">
        <v>0</v>
      </c>
      <c r="T36" s="475">
        <v>0</v>
      </c>
      <c r="U36" s="475">
        <v>0</v>
      </c>
      <c r="V36" s="475">
        <v>0</v>
      </c>
      <c r="W36" s="480">
        <v>0</v>
      </c>
      <c r="X36" s="475">
        <v>0</v>
      </c>
      <c r="Y36" s="475">
        <v>0</v>
      </c>
      <c r="Z36" s="475">
        <v>0</v>
      </c>
      <c r="AA36" s="475">
        <f t="shared" si="2"/>
        <v>2716776</v>
      </c>
    </row>
    <row r="37" spans="1:27" s="44" customFormat="1" ht="12.75" customHeight="1">
      <c r="A37" s="44">
        <f t="shared" si="0"/>
        <v>15</v>
      </c>
      <c r="B37" s="471">
        <v>110201070010299</v>
      </c>
      <c r="C37" s="472" t="s">
        <v>809</v>
      </c>
      <c r="D37" s="479">
        <f>+IF(15=LEN(B37),SUMIFS('BG 2024'!G:G,'BG 2024'!B:B,'CA EF'!B37),0)</f>
        <v>1082974</v>
      </c>
      <c r="E37" s="475"/>
      <c r="F37" s="475"/>
      <c r="G37" s="475">
        <v>1000000</v>
      </c>
      <c r="H37" s="475">
        <f t="shared" si="1"/>
        <v>82974</v>
      </c>
      <c r="I37" s="475">
        <v>0</v>
      </c>
      <c r="J37" s="475">
        <v>0</v>
      </c>
      <c r="K37" s="475">
        <v>0</v>
      </c>
      <c r="L37" s="475">
        <v>0</v>
      </c>
      <c r="M37" s="475" t="s">
        <v>133</v>
      </c>
      <c r="N37" s="475">
        <v>0</v>
      </c>
      <c r="O37" s="475">
        <v>0</v>
      </c>
      <c r="P37" s="475">
        <v>0</v>
      </c>
      <c r="Q37" s="475">
        <v>0</v>
      </c>
      <c r="R37" s="475">
        <v>0</v>
      </c>
      <c r="S37" s="475">
        <v>0</v>
      </c>
      <c r="T37" s="475">
        <v>0</v>
      </c>
      <c r="U37" s="475">
        <v>0</v>
      </c>
      <c r="V37" s="475">
        <v>0</v>
      </c>
      <c r="W37" s="480">
        <v>0</v>
      </c>
      <c r="X37" s="475">
        <v>0</v>
      </c>
      <c r="Y37" s="475">
        <v>0</v>
      </c>
      <c r="Z37" s="475">
        <v>0</v>
      </c>
      <c r="AA37" s="475">
        <f t="shared" si="2"/>
        <v>82974</v>
      </c>
    </row>
    <row r="38" spans="1:27" s="44" customFormat="1" ht="12.75" hidden="1" customHeight="1">
      <c r="A38" s="44">
        <f t="shared" si="0"/>
        <v>13</v>
      </c>
      <c r="B38" s="471">
        <v>1102010700103</v>
      </c>
      <c r="C38" s="472" t="s">
        <v>805</v>
      </c>
      <c r="D38" s="479">
        <f>+IF(15=LEN(B38),SUMIFS('BG 2024'!G:G,'BG 2024'!B:B,'CA EF'!B38),0)</f>
        <v>0</v>
      </c>
      <c r="E38" s="474"/>
      <c r="F38" s="474"/>
      <c r="G38" s="475">
        <v>0</v>
      </c>
      <c r="H38" s="475">
        <f t="shared" si="1"/>
        <v>0</v>
      </c>
      <c r="I38" s="475">
        <v>0</v>
      </c>
      <c r="J38" s="475">
        <v>0</v>
      </c>
      <c r="K38" s="475">
        <v>0</v>
      </c>
      <c r="L38" s="475">
        <v>0</v>
      </c>
      <c r="M38" s="475" t="s">
        <v>133</v>
      </c>
      <c r="N38" s="475">
        <v>0</v>
      </c>
      <c r="O38" s="475">
        <v>0</v>
      </c>
      <c r="P38" s="475">
        <v>0</v>
      </c>
      <c r="Q38" s="475">
        <v>0</v>
      </c>
      <c r="R38" s="475">
        <v>0</v>
      </c>
      <c r="S38" s="475">
        <v>0</v>
      </c>
      <c r="T38" s="475">
        <v>0</v>
      </c>
      <c r="U38" s="475">
        <v>0</v>
      </c>
      <c r="V38" s="475">
        <v>0</v>
      </c>
      <c r="W38" s="475">
        <v>0</v>
      </c>
      <c r="X38" s="475">
        <v>0</v>
      </c>
      <c r="Y38" s="475">
        <v>0</v>
      </c>
      <c r="Z38" s="475">
        <v>0</v>
      </c>
      <c r="AA38" s="475">
        <f t="shared" si="2"/>
        <v>0</v>
      </c>
    </row>
    <row r="39" spans="1:27" s="44" customFormat="1" ht="12.75" customHeight="1">
      <c r="A39" s="44">
        <f t="shared" si="0"/>
        <v>15</v>
      </c>
      <c r="B39" s="471">
        <v>110201070010301</v>
      </c>
      <c r="C39" s="472" t="s">
        <v>810</v>
      </c>
      <c r="D39" s="479">
        <f>+IF(15=LEN(B39),SUMIFS('BG 2024'!G:G,'BG 2024'!B:B,'CA EF'!B39),0)</f>
        <v>22591384</v>
      </c>
      <c r="E39" s="475"/>
      <c r="F39" s="475"/>
      <c r="G39" s="475">
        <v>17839377</v>
      </c>
      <c r="H39" s="475">
        <f t="shared" si="1"/>
        <v>4752007</v>
      </c>
      <c r="I39" s="475">
        <v>0</v>
      </c>
      <c r="J39" s="475">
        <v>0</v>
      </c>
      <c r="K39" s="475">
        <v>0</v>
      </c>
      <c r="L39" s="475">
        <v>0</v>
      </c>
      <c r="M39" s="475" t="s">
        <v>133</v>
      </c>
      <c r="N39" s="475">
        <v>0</v>
      </c>
      <c r="O39" s="475">
        <v>0</v>
      </c>
      <c r="P39" s="475">
        <v>0</v>
      </c>
      <c r="Q39" s="475">
        <v>0</v>
      </c>
      <c r="R39" s="475">
        <v>0</v>
      </c>
      <c r="S39" s="475">
        <v>0</v>
      </c>
      <c r="T39" s="475">
        <v>0</v>
      </c>
      <c r="U39" s="475">
        <v>0</v>
      </c>
      <c r="V39" s="475">
        <v>0</v>
      </c>
      <c r="W39" s="480">
        <v>0</v>
      </c>
      <c r="X39" s="475">
        <v>0</v>
      </c>
      <c r="Y39" s="475">
        <v>0</v>
      </c>
      <c r="Z39" s="475">
        <v>0</v>
      </c>
      <c r="AA39" s="475">
        <f t="shared" si="2"/>
        <v>4752007</v>
      </c>
    </row>
    <row r="40" spans="1:27" s="44" customFormat="1" ht="12.75" customHeight="1">
      <c r="A40" s="44">
        <f t="shared" si="0"/>
        <v>15</v>
      </c>
      <c r="B40" s="471">
        <v>110201070010399</v>
      </c>
      <c r="C40" s="472" t="s">
        <v>811</v>
      </c>
      <c r="D40" s="479">
        <f>+IF(15=LEN(B40),SUMIFS('BG 2024'!G:G,'BG 2024'!B:B,'CA EF'!B40),0)</f>
        <v>7200111</v>
      </c>
      <c r="E40" s="475"/>
      <c r="F40" s="475"/>
      <c r="G40" s="475">
        <v>7188021</v>
      </c>
      <c r="H40" s="475">
        <f t="shared" si="1"/>
        <v>12090</v>
      </c>
      <c r="I40" s="475">
        <v>0</v>
      </c>
      <c r="J40" s="475">
        <v>0</v>
      </c>
      <c r="K40" s="475">
        <v>0</v>
      </c>
      <c r="L40" s="475">
        <v>0</v>
      </c>
      <c r="M40" s="475" t="s">
        <v>133</v>
      </c>
      <c r="N40" s="475">
        <v>0</v>
      </c>
      <c r="O40" s="475">
        <v>0</v>
      </c>
      <c r="P40" s="475">
        <v>0</v>
      </c>
      <c r="Q40" s="475">
        <v>0</v>
      </c>
      <c r="R40" s="475">
        <v>0</v>
      </c>
      <c r="S40" s="475">
        <v>0</v>
      </c>
      <c r="T40" s="475">
        <v>0</v>
      </c>
      <c r="U40" s="475">
        <v>0</v>
      </c>
      <c r="V40" s="475">
        <v>0</v>
      </c>
      <c r="W40" s="480">
        <v>0</v>
      </c>
      <c r="X40" s="475">
        <v>0</v>
      </c>
      <c r="Y40" s="475">
        <v>0</v>
      </c>
      <c r="Z40" s="475">
        <v>0</v>
      </c>
      <c r="AA40" s="475">
        <f t="shared" si="2"/>
        <v>12090</v>
      </c>
    </row>
    <row r="41" spans="1:27" s="44" customFormat="1" ht="12.75" hidden="1" customHeight="1">
      <c r="A41" s="44">
        <f t="shared" si="0"/>
        <v>13</v>
      </c>
      <c r="B41" s="471">
        <v>1102010700104</v>
      </c>
      <c r="C41" s="472" t="s">
        <v>805</v>
      </c>
      <c r="D41" s="479">
        <f>+IF(15=LEN(B41),SUMIFS('BG 2024'!G:G,'BG 2024'!B:B,'CA EF'!B41),0)</f>
        <v>0</v>
      </c>
      <c r="E41" s="475"/>
      <c r="F41" s="475"/>
      <c r="G41" s="475">
        <v>0</v>
      </c>
      <c r="H41" s="475">
        <f t="shared" si="1"/>
        <v>0</v>
      </c>
      <c r="I41" s="475">
        <v>0</v>
      </c>
      <c r="J41" s="475">
        <v>0</v>
      </c>
      <c r="K41" s="475">
        <v>0</v>
      </c>
      <c r="L41" s="475">
        <v>0</v>
      </c>
      <c r="M41" s="475" t="s">
        <v>133</v>
      </c>
      <c r="N41" s="475">
        <v>0</v>
      </c>
      <c r="O41" s="475">
        <v>0</v>
      </c>
      <c r="P41" s="475">
        <v>0</v>
      </c>
      <c r="Q41" s="475">
        <v>0</v>
      </c>
      <c r="R41" s="475">
        <v>0</v>
      </c>
      <c r="S41" s="475">
        <v>0</v>
      </c>
      <c r="T41" s="475">
        <v>0</v>
      </c>
      <c r="U41" s="475">
        <v>0</v>
      </c>
      <c r="V41" s="475">
        <v>0</v>
      </c>
      <c r="W41" s="475">
        <v>0</v>
      </c>
      <c r="X41" s="475">
        <v>0</v>
      </c>
      <c r="Y41" s="475">
        <v>0</v>
      </c>
      <c r="Z41" s="475">
        <v>0</v>
      </c>
      <c r="AA41" s="475">
        <f t="shared" si="2"/>
        <v>0</v>
      </c>
    </row>
    <row r="42" spans="1:27" s="44" customFormat="1" ht="12.75" customHeight="1">
      <c r="A42" s="44">
        <f t="shared" si="0"/>
        <v>15</v>
      </c>
      <c r="B42" s="471">
        <v>110201070010401</v>
      </c>
      <c r="C42" s="472" t="s">
        <v>812</v>
      </c>
      <c r="D42" s="479">
        <f>+IF(15=LEN(B42),SUMIFS('BG 2024'!G:G,'BG 2024'!B:B,'CA EF'!B42),0)</f>
        <v>49750898</v>
      </c>
      <c r="E42" s="475"/>
      <c r="F42" s="475"/>
      <c r="G42" s="475">
        <v>0</v>
      </c>
      <c r="H42" s="475">
        <f t="shared" si="1"/>
        <v>49750898</v>
      </c>
      <c r="I42" s="475">
        <v>0</v>
      </c>
      <c r="J42" s="475">
        <v>0</v>
      </c>
      <c r="K42" s="475">
        <v>0</v>
      </c>
      <c r="L42" s="475">
        <v>0</v>
      </c>
      <c r="M42" s="475" t="s">
        <v>133</v>
      </c>
      <c r="N42" s="475">
        <v>0</v>
      </c>
      <c r="O42" s="475">
        <v>0</v>
      </c>
      <c r="P42" s="475">
        <v>0</v>
      </c>
      <c r="Q42" s="475">
        <v>0</v>
      </c>
      <c r="R42" s="475">
        <v>0</v>
      </c>
      <c r="S42" s="475">
        <v>0</v>
      </c>
      <c r="T42" s="475">
        <v>0</v>
      </c>
      <c r="U42" s="475">
        <v>0</v>
      </c>
      <c r="V42" s="475">
        <v>0</v>
      </c>
      <c r="W42" s="480">
        <v>0</v>
      </c>
      <c r="X42" s="475">
        <v>0</v>
      </c>
      <c r="Y42" s="475">
        <v>0</v>
      </c>
      <c r="Z42" s="475">
        <v>0</v>
      </c>
      <c r="AA42" s="475">
        <f t="shared" si="2"/>
        <v>49750898</v>
      </c>
    </row>
    <row r="43" spans="1:27" s="44" customFormat="1" ht="12.75" customHeight="1">
      <c r="A43" s="44">
        <f t="shared" si="0"/>
        <v>15</v>
      </c>
      <c r="B43" s="471">
        <v>110201070010499</v>
      </c>
      <c r="C43" s="472" t="s">
        <v>813</v>
      </c>
      <c r="D43" s="479">
        <f>+IF(15=LEN(B43),SUMIFS('BG 2024'!G:G,'BG 2024'!B:B,'CA EF'!B43),0)</f>
        <v>8105792</v>
      </c>
      <c r="E43" s="475"/>
      <c r="F43" s="475"/>
      <c r="G43" s="475">
        <v>7670042</v>
      </c>
      <c r="H43" s="475">
        <f t="shared" si="1"/>
        <v>435750</v>
      </c>
      <c r="I43" s="475">
        <v>0</v>
      </c>
      <c r="J43" s="475">
        <v>0</v>
      </c>
      <c r="K43" s="475">
        <v>0</v>
      </c>
      <c r="L43" s="475">
        <v>0</v>
      </c>
      <c r="M43" s="475" t="s">
        <v>133</v>
      </c>
      <c r="N43" s="475">
        <v>0</v>
      </c>
      <c r="O43" s="475">
        <v>0</v>
      </c>
      <c r="P43" s="475">
        <v>0</v>
      </c>
      <c r="Q43" s="475">
        <v>0</v>
      </c>
      <c r="R43" s="475">
        <v>0</v>
      </c>
      <c r="S43" s="475">
        <v>0</v>
      </c>
      <c r="T43" s="475">
        <v>0</v>
      </c>
      <c r="U43" s="475">
        <v>0</v>
      </c>
      <c r="V43" s="475">
        <v>0</v>
      </c>
      <c r="W43" s="480">
        <v>0</v>
      </c>
      <c r="X43" s="475">
        <v>0</v>
      </c>
      <c r="Y43" s="475">
        <v>0</v>
      </c>
      <c r="Z43" s="475">
        <v>0</v>
      </c>
      <c r="AA43" s="475">
        <f t="shared" si="2"/>
        <v>435750</v>
      </c>
    </row>
    <row r="44" spans="1:27" s="44" customFormat="1" ht="12.75" hidden="1" customHeight="1">
      <c r="A44" s="44">
        <f t="shared" si="0"/>
        <v>13</v>
      </c>
      <c r="B44" s="471">
        <v>1102010700105</v>
      </c>
      <c r="C44" s="472" t="s">
        <v>805</v>
      </c>
      <c r="D44" s="479">
        <f>+IF(15=LEN(B44),SUMIFS('BG 2024'!G:G,'BG 2024'!B:B,'CA EF'!B44),0)</f>
        <v>0</v>
      </c>
      <c r="E44" s="474"/>
      <c r="F44" s="474"/>
      <c r="G44" s="475">
        <v>0</v>
      </c>
      <c r="H44" s="475">
        <f t="shared" si="1"/>
        <v>0</v>
      </c>
      <c r="I44" s="475">
        <v>0</v>
      </c>
      <c r="J44" s="475">
        <v>0</v>
      </c>
      <c r="K44" s="475">
        <v>0</v>
      </c>
      <c r="L44" s="475">
        <v>0</v>
      </c>
      <c r="M44" s="475" t="s">
        <v>133</v>
      </c>
      <c r="N44" s="475">
        <v>0</v>
      </c>
      <c r="O44" s="475">
        <v>0</v>
      </c>
      <c r="P44" s="475">
        <v>0</v>
      </c>
      <c r="Q44" s="475">
        <v>0</v>
      </c>
      <c r="R44" s="475">
        <v>0</v>
      </c>
      <c r="S44" s="475">
        <v>0</v>
      </c>
      <c r="T44" s="475">
        <v>0</v>
      </c>
      <c r="U44" s="475">
        <v>0</v>
      </c>
      <c r="V44" s="475">
        <v>0</v>
      </c>
      <c r="W44" s="475">
        <v>0</v>
      </c>
      <c r="X44" s="475">
        <v>0</v>
      </c>
      <c r="Y44" s="475">
        <v>0</v>
      </c>
      <c r="Z44" s="475">
        <v>0</v>
      </c>
      <c r="AA44" s="475">
        <f t="shared" si="2"/>
        <v>0</v>
      </c>
    </row>
    <row r="45" spans="1:27" s="44" customFormat="1" ht="12.75" customHeight="1">
      <c r="A45" s="44">
        <f t="shared" si="0"/>
        <v>15</v>
      </c>
      <c r="B45" s="471">
        <v>110201070010599</v>
      </c>
      <c r="C45" s="472" t="s">
        <v>814</v>
      </c>
      <c r="D45" s="479">
        <f>+IF(15=LEN(B45),SUMIFS('BG 2024'!G:G,'BG 2024'!B:B,'CA EF'!B45),0)</f>
        <v>2123</v>
      </c>
      <c r="E45" s="475"/>
      <c r="F45" s="475"/>
      <c r="G45" s="475">
        <v>32</v>
      </c>
      <c r="H45" s="475">
        <f t="shared" si="1"/>
        <v>2091</v>
      </c>
      <c r="I45" s="475">
        <v>0</v>
      </c>
      <c r="J45" s="475">
        <v>0</v>
      </c>
      <c r="K45" s="475">
        <v>0</v>
      </c>
      <c r="L45" s="475">
        <v>0</v>
      </c>
      <c r="M45" s="475" t="s">
        <v>133</v>
      </c>
      <c r="N45" s="475">
        <v>0</v>
      </c>
      <c r="O45" s="475">
        <v>0</v>
      </c>
      <c r="P45" s="475">
        <v>0</v>
      </c>
      <c r="Q45" s="475">
        <v>0</v>
      </c>
      <c r="R45" s="475">
        <v>0</v>
      </c>
      <c r="S45" s="475">
        <v>0</v>
      </c>
      <c r="T45" s="475">
        <v>0</v>
      </c>
      <c r="U45" s="475">
        <v>0</v>
      </c>
      <c r="V45" s="475">
        <v>0</v>
      </c>
      <c r="W45" s="480">
        <v>0</v>
      </c>
      <c r="X45" s="475">
        <v>0</v>
      </c>
      <c r="Y45" s="475">
        <v>0</v>
      </c>
      <c r="Z45" s="475">
        <v>0</v>
      </c>
      <c r="AA45" s="475">
        <f t="shared" si="2"/>
        <v>2091</v>
      </c>
    </row>
    <row r="46" spans="1:27" s="44" customFormat="1" ht="12.75" hidden="1" customHeight="1">
      <c r="A46" s="44">
        <f t="shared" si="0"/>
        <v>13</v>
      </c>
      <c r="B46" s="471">
        <v>1102010700108</v>
      </c>
      <c r="C46" s="472" t="s">
        <v>805</v>
      </c>
      <c r="D46" s="479">
        <f>+IF(15=LEN(B46),SUMIFS('BG 2024'!G:G,'BG 2024'!B:B,'CA EF'!B46),0)</f>
        <v>0</v>
      </c>
      <c r="E46" s="475"/>
      <c r="F46" s="475"/>
      <c r="G46" s="475">
        <v>0</v>
      </c>
      <c r="H46" s="475">
        <f t="shared" si="1"/>
        <v>0</v>
      </c>
      <c r="I46" s="475">
        <v>0</v>
      </c>
      <c r="J46" s="475">
        <v>0</v>
      </c>
      <c r="K46" s="475">
        <v>0</v>
      </c>
      <c r="L46" s="475">
        <v>0</v>
      </c>
      <c r="M46" s="475" t="s">
        <v>133</v>
      </c>
      <c r="N46" s="475">
        <v>0</v>
      </c>
      <c r="O46" s="475">
        <v>0</v>
      </c>
      <c r="P46" s="475">
        <v>0</v>
      </c>
      <c r="Q46" s="475">
        <v>0</v>
      </c>
      <c r="R46" s="475">
        <v>0</v>
      </c>
      <c r="S46" s="475">
        <v>0</v>
      </c>
      <c r="T46" s="475">
        <v>0</v>
      </c>
      <c r="U46" s="475">
        <v>0</v>
      </c>
      <c r="V46" s="475">
        <v>0</v>
      </c>
      <c r="W46" s="480">
        <v>0</v>
      </c>
      <c r="X46" s="475">
        <v>0</v>
      </c>
      <c r="Y46" s="475">
        <v>0</v>
      </c>
      <c r="Z46" s="475">
        <v>0</v>
      </c>
      <c r="AA46" s="475">
        <f t="shared" si="2"/>
        <v>0</v>
      </c>
    </row>
    <row r="47" spans="1:27" s="44" customFormat="1" ht="12.75" customHeight="1">
      <c r="A47" s="44">
        <f t="shared" si="0"/>
        <v>15</v>
      </c>
      <c r="B47" s="471">
        <v>110201070010801</v>
      </c>
      <c r="C47" s="472" t="s">
        <v>815</v>
      </c>
      <c r="D47" s="479">
        <f>+IF(15=LEN(B47),SUMIFS('BG 2024'!G:G,'BG 2024'!B:B,'CA EF'!B47),0)</f>
        <v>4433433</v>
      </c>
      <c r="E47" s="475"/>
      <c r="F47" s="475"/>
      <c r="G47" s="475">
        <v>0</v>
      </c>
      <c r="H47" s="475">
        <f t="shared" si="1"/>
        <v>4433433</v>
      </c>
      <c r="I47" s="475">
        <v>0</v>
      </c>
      <c r="J47" s="475">
        <v>0</v>
      </c>
      <c r="K47" s="475">
        <v>0</v>
      </c>
      <c r="L47" s="475">
        <v>0</v>
      </c>
      <c r="M47" s="475" t="s">
        <v>133</v>
      </c>
      <c r="N47" s="475">
        <v>0</v>
      </c>
      <c r="O47" s="475">
        <v>0</v>
      </c>
      <c r="P47" s="475">
        <v>0</v>
      </c>
      <c r="Q47" s="475">
        <v>0</v>
      </c>
      <c r="R47" s="475">
        <v>0</v>
      </c>
      <c r="S47" s="475">
        <v>0</v>
      </c>
      <c r="T47" s="475">
        <v>0</v>
      </c>
      <c r="U47" s="475">
        <v>0</v>
      </c>
      <c r="V47" s="475">
        <v>0</v>
      </c>
      <c r="W47" s="480">
        <v>0</v>
      </c>
      <c r="X47" s="475">
        <v>0</v>
      </c>
      <c r="Y47" s="475">
        <v>0</v>
      </c>
      <c r="Z47" s="475">
        <v>0</v>
      </c>
      <c r="AA47" s="475">
        <f t="shared" si="2"/>
        <v>4433433</v>
      </c>
    </row>
    <row r="48" spans="1:27" s="44" customFormat="1" ht="12.75" customHeight="1">
      <c r="A48" s="44">
        <f t="shared" si="0"/>
        <v>15</v>
      </c>
      <c r="B48" s="471">
        <v>110201070010899</v>
      </c>
      <c r="C48" s="472" t="s">
        <v>816</v>
      </c>
      <c r="D48" s="479">
        <f>+IF(15=LEN(B48),SUMIFS('BG 2024'!G:G,'BG 2024'!B:B,'CA EF'!B48),0)</f>
        <v>1016581</v>
      </c>
      <c r="E48" s="475"/>
      <c r="F48" s="475"/>
      <c r="G48" s="475">
        <v>0</v>
      </c>
      <c r="H48" s="475">
        <f t="shared" si="1"/>
        <v>1016581</v>
      </c>
      <c r="I48" s="475">
        <v>0</v>
      </c>
      <c r="J48" s="475">
        <v>0</v>
      </c>
      <c r="K48" s="475">
        <v>0</v>
      </c>
      <c r="L48" s="475">
        <v>0</v>
      </c>
      <c r="M48" s="475" t="s">
        <v>133</v>
      </c>
      <c r="N48" s="475">
        <v>0</v>
      </c>
      <c r="O48" s="475">
        <v>0</v>
      </c>
      <c r="P48" s="475">
        <v>0</v>
      </c>
      <c r="Q48" s="475">
        <v>0</v>
      </c>
      <c r="R48" s="475">
        <v>0</v>
      </c>
      <c r="S48" s="475">
        <v>0</v>
      </c>
      <c r="T48" s="475">
        <v>0</v>
      </c>
      <c r="U48" s="475">
        <v>0</v>
      </c>
      <c r="V48" s="475">
        <v>0</v>
      </c>
      <c r="W48" s="480">
        <v>0</v>
      </c>
      <c r="X48" s="475">
        <v>0</v>
      </c>
      <c r="Y48" s="475">
        <v>0</v>
      </c>
      <c r="Z48" s="475">
        <v>0</v>
      </c>
      <c r="AA48" s="475">
        <f t="shared" si="2"/>
        <v>1016581</v>
      </c>
    </row>
    <row r="49" spans="1:27" s="44" customFormat="1" ht="12.75" hidden="1" customHeight="1">
      <c r="A49" s="44">
        <f t="shared" si="0"/>
        <v>8</v>
      </c>
      <c r="B49" s="471">
        <v>11020109</v>
      </c>
      <c r="C49" s="472" t="s">
        <v>821</v>
      </c>
      <c r="D49" s="479">
        <f>+IF(15=LEN(B49),SUMIFS('BG 2024'!G:G,'BG 2024'!B:B,'CA EF'!B49),0)</f>
        <v>0</v>
      </c>
      <c r="E49" s="475"/>
      <c r="F49" s="475"/>
      <c r="G49" s="475">
        <v>0</v>
      </c>
      <c r="H49" s="475">
        <f t="shared" si="1"/>
        <v>0</v>
      </c>
      <c r="I49" s="475">
        <v>0</v>
      </c>
      <c r="J49" s="475">
        <v>0</v>
      </c>
      <c r="K49" s="475">
        <v>0</v>
      </c>
      <c r="L49" s="475">
        <v>0</v>
      </c>
      <c r="M49" s="475" t="s">
        <v>133</v>
      </c>
      <c r="N49" s="475">
        <v>0</v>
      </c>
      <c r="O49" s="475">
        <v>0</v>
      </c>
      <c r="P49" s="475">
        <v>0</v>
      </c>
      <c r="Q49" s="475">
        <v>0</v>
      </c>
      <c r="R49" s="475">
        <v>0</v>
      </c>
      <c r="S49" s="475">
        <v>0</v>
      </c>
      <c r="T49" s="475">
        <v>0</v>
      </c>
      <c r="U49" s="475">
        <v>0</v>
      </c>
      <c r="V49" s="475">
        <v>0</v>
      </c>
      <c r="W49" s="475">
        <v>0</v>
      </c>
      <c r="X49" s="475">
        <v>0</v>
      </c>
      <c r="Y49" s="475">
        <v>0</v>
      </c>
      <c r="Z49" s="475">
        <v>0</v>
      </c>
      <c r="AA49" s="475">
        <f t="shared" si="2"/>
        <v>0</v>
      </c>
    </row>
    <row r="50" spans="1:27" s="44" customFormat="1" ht="12.75" hidden="1" customHeight="1">
      <c r="A50" s="44">
        <f t="shared" si="0"/>
        <v>11</v>
      </c>
      <c r="B50" s="471">
        <v>11020109001</v>
      </c>
      <c r="C50" s="472" t="s">
        <v>822</v>
      </c>
      <c r="D50" s="479">
        <f>+IF(15=LEN(B50),SUMIFS('BG 2024'!G:G,'BG 2024'!B:B,'CA EF'!B50),0)</f>
        <v>0</v>
      </c>
      <c r="E50" s="475"/>
      <c r="F50" s="475"/>
      <c r="G50" s="475">
        <v>0</v>
      </c>
      <c r="H50" s="475">
        <f t="shared" si="1"/>
        <v>0</v>
      </c>
      <c r="I50" s="475">
        <v>0</v>
      </c>
      <c r="J50" s="475">
        <v>0</v>
      </c>
      <c r="K50" s="475">
        <v>0</v>
      </c>
      <c r="L50" s="475">
        <v>0</v>
      </c>
      <c r="M50" s="475" t="s">
        <v>133</v>
      </c>
      <c r="N50" s="475">
        <v>0</v>
      </c>
      <c r="O50" s="475">
        <v>0</v>
      </c>
      <c r="P50" s="475">
        <v>0</v>
      </c>
      <c r="Q50" s="475">
        <v>0</v>
      </c>
      <c r="R50" s="475">
        <v>0</v>
      </c>
      <c r="S50" s="475">
        <v>0</v>
      </c>
      <c r="T50" s="475">
        <v>0</v>
      </c>
      <c r="U50" s="475">
        <v>0</v>
      </c>
      <c r="V50" s="475">
        <v>0</v>
      </c>
      <c r="W50" s="475">
        <v>0</v>
      </c>
      <c r="X50" s="475">
        <v>0</v>
      </c>
      <c r="Y50" s="475">
        <v>0</v>
      </c>
      <c r="Z50" s="475">
        <v>0</v>
      </c>
      <c r="AA50" s="475">
        <f t="shared" si="2"/>
        <v>0</v>
      </c>
    </row>
    <row r="51" spans="1:27" s="44" customFormat="1" ht="12.75" hidden="1" customHeight="1">
      <c r="A51" s="44">
        <f t="shared" si="0"/>
        <v>13</v>
      </c>
      <c r="B51" s="471">
        <v>1102010900101</v>
      </c>
      <c r="C51" s="472" t="s">
        <v>822</v>
      </c>
      <c r="D51" s="479">
        <f>+IF(15=LEN(B51),SUMIFS('BG 2024'!G:G,'BG 2024'!B:B,'CA EF'!B51),0)</f>
        <v>0</v>
      </c>
      <c r="E51" s="475"/>
      <c r="F51" s="475"/>
      <c r="G51" s="475">
        <v>0</v>
      </c>
      <c r="H51" s="475">
        <f t="shared" si="1"/>
        <v>0</v>
      </c>
      <c r="I51" s="475">
        <v>0</v>
      </c>
      <c r="J51" s="475">
        <v>0</v>
      </c>
      <c r="K51" s="475">
        <v>0</v>
      </c>
      <c r="L51" s="475">
        <v>0</v>
      </c>
      <c r="M51" s="475" t="s">
        <v>133</v>
      </c>
      <c r="N51" s="475">
        <v>0</v>
      </c>
      <c r="O51" s="475">
        <v>0</v>
      </c>
      <c r="P51" s="475">
        <v>0</v>
      </c>
      <c r="Q51" s="475">
        <v>0</v>
      </c>
      <c r="R51" s="475">
        <v>0</v>
      </c>
      <c r="S51" s="475">
        <v>0</v>
      </c>
      <c r="T51" s="475">
        <v>0</v>
      </c>
      <c r="U51" s="475">
        <v>0</v>
      </c>
      <c r="V51" s="475">
        <v>0</v>
      </c>
      <c r="W51" s="475">
        <v>0</v>
      </c>
      <c r="X51" s="475">
        <v>0</v>
      </c>
      <c r="Y51" s="475">
        <v>0</v>
      </c>
      <c r="Z51" s="475">
        <v>0</v>
      </c>
      <c r="AA51" s="475">
        <f t="shared" si="2"/>
        <v>0</v>
      </c>
    </row>
    <row r="52" spans="1:27" s="44" customFormat="1" ht="12.75" customHeight="1">
      <c r="A52" s="44">
        <f t="shared" si="0"/>
        <v>15</v>
      </c>
      <c r="B52" s="471">
        <v>110201090010199</v>
      </c>
      <c r="C52" s="472" t="s">
        <v>823</v>
      </c>
      <c r="D52" s="479">
        <f>+IF(15=LEN(B52),SUMIFS('BG 2024'!G:G,'BG 2024'!B:B,'CA EF'!B52),0)</f>
        <v>14232026</v>
      </c>
      <c r="E52" s="475"/>
      <c r="F52" s="475"/>
      <c r="G52" s="475">
        <v>0</v>
      </c>
      <c r="H52" s="475">
        <f t="shared" si="1"/>
        <v>14232026</v>
      </c>
      <c r="I52" s="475">
        <v>0</v>
      </c>
      <c r="J52" s="475">
        <v>0</v>
      </c>
      <c r="K52" s="475">
        <v>0</v>
      </c>
      <c r="L52" s="475">
        <v>0</v>
      </c>
      <c r="M52" s="475" t="s">
        <v>133</v>
      </c>
      <c r="N52" s="475">
        <v>0</v>
      </c>
      <c r="O52" s="475">
        <v>0</v>
      </c>
      <c r="P52" s="475">
        <v>0</v>
      </c>
      <c r="Q52" s="475">
        <v>0</v>
      </c>
      <c r="R52" s="475">
        <v>0</v>
      </c>
      <c r="S52" s="475">
        <v>0</v>
      </c>
      <c r="T52" s="475">
        <v>0</v>
      </c>
      <c r="U52" s="475">
        <v>0</v>
      </c>
      <c r="V52" s="475">
        <v>0</v>
      </c>
      <c r="W52" s="480">
        <v>0</v>
      </c>
      <c r="X52" s="475">
        <v>0</v>
      </c>
      <c r="Y52" s="475">
        <v>0</v>
      </c>
      <c r="Z52" s="475">
        <v>0</v>
      </c>
      <c r="AA52" s="475">
        <f t="shared" si="2"/>
        <v>14232026</v>
      </c>
    </row>
    <row r="53" spans="1:27" s="44" customFormat="1" ht="12.75" hidden="1" customHeight="1">
      <c r="A53" s="44">
        <f t="shared" si="0"/>
        <v>2</v>
      </c>
      <c r="B53" s="471">
        <v>12</v>
      </c>
      <c r="C53" s="472" t="s">
        <v>824</v>
      </c>
      <c r="D53" s="479">
        <f>+IF(15=LEN(B53),SUMIFS('BG 2024'!G:G,'BG 2024'!B:B,'CA EF'!B53),0)</f>
        <v>0</v>
      </c>
      <c r="E53" s="475"/>
      <c r="F53" s="475"/>
      <c r="G53" s="475">
        <v>0</v>
      </c>
      <c r="H53" s="475">
        <f t="shared" si="1"/>
        <v>0</v>
      </c>
      <c r="I53" s="475">
        <v>0</v>
      </c>
      <c r="J53" s="475">
        <v>0</v>
      </c>
      <c r="K53" s="475">
        <v>0</v>
      </c>
      <c r="L53" s="475">
        <v>0</v>
      </c>
      <c r="M53" s="475" t="s">
        <v>133</v>
      </c>
      <c r="N53" s="475">
        <v>0</v>
      </c>
      <c r="O53" s="475">
        <v>0</v>
      </c>
      <c r="P53" s="475">
        <v>0</v>
      </c>
      <c r="Q53" s="475">
        <v>0</v>
      </c>
      <c r="R53" s="475">
        <v>0</v>
      </c>
      <c r="S53" s="475">
        <v>0</v>
      </c>
      <c r="T53" s="475">
        <v>0</v>
      </c>
      <c r="U53" s="475">
        <v>0</v>
      </c>
      <c r="V53" s="475">
        <v>0</v>
      </c>
      <c r="W53" s="475">
        <v>0</v>
      </c>
      <c r="X53" s="475">
        <v>0</v>
      </c>
      <c r="Y53" s="475">
        <v>0</v>
      </c>
      <c r="Z53" s="475">
        <v>0</v>
      </c>
      <c r="AA53" s="475">
        <f t="shared" si="2"/>
        <v>0</v>
      </c>
    </row>
    <row r="54" spans="1:27" s="44" customFormat="1" ht="12.75" hidden="1" customHeight="1">
      <c r="A54" s="44">
        <f t="shared" si="0"/>
        <v>5</v>
      </c>
      <c r="B54" s="471">
        <v>12010</v>
      </c>
      <c r="C54" s="472" t="s">
        <v>825</v>
      </c>
      <c r="D54" s="479">
        <f>+IF(15=LEN(B54),SUMIFS('BG 2024'!G:G,'BG 2024'!B:B,'CA EF'!B54),0)</f>
        <v>0</v>
      </c>
      <c r="E54" s="475"/>
      <c r="F54" s="475"/>
      <c r="G54" s="475">
        <v>0</v>
      </c>
      <c r="H54" s="475">
        <f t="shared" si="1"/>
        <v>0</v>
      </c>
      <c r="I54" s="475">
        <v>0</v>
      </c>
      <c r="J54" s="475">
        <v>0</v>
      </c>
      <c r="K54" s="475">
        <v>0</v>
      </c>
      <c r="L54" s="475">
        <v>0</v>
      </c>
      <c r="M54" s="475" t="s">
        <v>133</v>
      </c>
      <c r="N54" s="475">
        <v>0</v>
      </c>
      <c r="O54" s="475">
        <v>0</v>
      </c>
      <c r="P54" s="475">
        <f>-H54</f>
        <v>0</v>
      </c>
      <c r="Q54" s="475">
        <v>0</v>
      </c>
      <c r="R54" s="475">
        <v>0</v>
      </c>
      <c r="S54" s="475">
        <v>0</v>
      </c>
      <c r="T54" s="475">
        <v>0</v>
      </c>
      <c r="U54" s="475">
        <v>0</v>
      </c>
      <c r="V54" s="475">
        <v>0</v>
      </c>
      <c r="W54" s="475">
        <v>0</v>
      </c>
      <c r="X54" s="475">
        <v>0</v>
      </c>
      <c r="Y54" s="475">
        <v>0</v>
      </c>
      <c r="Z54" s="475">
        <v>0</v>
      </c>
      <c r="AA54" s="475">
        <f t="shared" si="2"/>
        <v>0</v>
      </c>
    </row>
    <row r="55" spans="1:27" s="44" customFormat="1" ht="12.75" hidden="1" customHeight="1">
      <c r="A55" s="44">
        <f t="shared" si="0"/>
        <v>8</v>
      </c>
      <c r="B55" s="471">
        <v>12010115</v>
      </c>
      <c r="C55" s="472" t="s">
        <v>826</v>
      </c>
      <c r="D55" s="479">
        <f>+IF(15=LEN(B55),SUMIFS('BG 2024'!G:G,'BG 2024'!B:B,'CA EF'!B55),0)</f>
        <v>0</v>
      </c>
      <c r="E55" s="475"/>
      <c r="F55" s="475"/>
      <c r="G55" s="475">
        <v>0</v>
      </c>
      <c r="H55" s="475">
        <f t="shared" si="1"/>
        <v>0</v>
      </c>
      <c r="I55" s="475">
        <v>0</v>
      </c>
      <c r="J55" s="475">
        <v>0</v>
      </c>
      <c r="K55" s="475">
        <v>0</v>
      </c>
      <c r="L55" s="475">
        <v>0</v>
      </c>
      <c r="M55" s="475" t="s">
        <v>133</v>
      </c>
      <c r="N55" s="475">
        <v>0</v>
      </c>
      <c r="O55" s="475">
        <v>0</v>
      </c>
      <c r="P55" s="475">
        <f>-H55</f>
        <v>0</v>
      </c>
      <c r="Q55" s="475">
        <v>0</v>
      </c>
      <c r="R55" s="475">
        <v>0</v>
      </c>
      <c r="S55" s="475">
        <v>0</v>
      </c>
      <c r="T55" s="475">
        <v>0</v>
      </c>
      <c r="U55" s="475">
        <v>0</v>
      </c>
      <c r="V55" s="475">
        <v>0</v>
      </c>
      <c r="W55" s="475">
        <v>0</v>
      </c>
      <c r="X55" s="475">
        <v>0</v>
      </c>
      <c r="Y55" s="475">
        <v>0</v>
      </c>
      <c r="Z55" s="475">
        <v>0</v>
      </c>
      <c r="AA55" s="475">
        <f t="shared" si="2"/>
        <v>0</v>
      </c>
    </row>
    <row r="56" spans="1:27" s="44" customFormat="1" ht="12.75" hidden="1" customHeight="1">
      <c r="A56" s="44">
        <f t="shared" si="0"/>
        <v>11</v>
      </c>
      <c r="B56" s="471">
        <v>12010115001</v>
      </c>
      <c r="C56" s="472" t="s">
        <v>827</v>
      </c>
      <c r="D56" s="479">
        <f>+IF(15=LEN(B56),SUMIFS('BG 2024'!G:G,'BG 2024'!B:B,'CA EF'!B56),0)</f>
        <v>0</v>
      </c>
      <c r="E56" s="475"/>
      <c r="F56" s="475"/>
      <c r="G56" s="475">
        <v>0</v>
      </c>
      <c r="H56" s="475">
        <f t="shared" si="1"/>
        <v>0</v>
      </c>
      <c r="I56" s="475">
        <v>0</v>
      </c>
      <c r="J56" s="475">
        <v>0</v>
      </c>
      <c r="K56" s="475">
        <v>0</v>
      </c>
      <c r="L56" s="475">
        <v>0</v>
      </c>
      <c r="M56" s="475" t="s">
        <v>133</v>
      </c>
      <c r="N56" s="475">
        <v>0</v>
      </c>
      <c r="O56" s="475">
        <v>0</v>
      </c>
      <c r="P56" s="475">
        <v>0</v>
      </c>
      <c r="Q56" s="475">
        <v>0</v>
      </c>
      <c r="R56" s="475">
        <v>0</v>
      </c>
      <c r="S56" s="475">
        <v>0</v>
      </c>
      <c r="T56" s="475">
        <v>0</v>
      </c>
      <c r="U56" s="475">
        <v>0</v>
      </c>
      <c r="V56" s="475">
        <v>0</v>
      </c>
      <c r="W56" s="475">
        <v>0</v>
      </c>
      <c r="X56" s="475">
        <v>0</v>
      </c>
      <c r="Y56" s="475">
        <v>0</v>
      </c>
      <c r="Z56" s="475">
        <v>0</v>
      </c>
      <c r="AA56" s="475">
        <f t="shared" si="2"/>
        <v>0</v>
      </c>
    </row>
    <row r="57" spans="1:27" s="44" customFormat="1" ht="12.75" hidden="1" customHeight="1">
      <c r="A57" s="44">
        <f t="shared" si="0"/>
        <v>13</v>
      </c>
      <c r="B57" s="471">
        <v>1201011500101</v>
      </c>
      <c r="C57" s="472" t="s">
        <v>827</v>
      </c>
      <c r="D57" s="479">
        <f>+IF(15=LEN(B57),SUMIFS('BG 2024'!G:G,'BG 2024'!B:B,'CA EF'!B57),0)</f>
        <v>0</v>
      </c>
      <c r="E57" s="475"/>
      <c r="F57" s="475"/>
      <c r="G57" s="475">
        <v>0</v>
      </c>
      <c r="H57" s="475">
        <f t="shared" si="1"/>
        <v>0</v>
      </c>
      <c r="I57" s="475">
        <v>0</v>
      </c>
      <c r="J57" s="475">
        <v>0</v>
      </c>
      <c r="K57" s="475">
        <v>0</v>
      </c>
      <c r="L57" s="475">
        <v>0</v>
      </c>
      <c r="M57" s="475" t="s">
        <v>133</v>
      </c>
      <c r="N57" s="475">
        <v>0</v>
      </c>
      <c r="O57" s="475">
        <v>0</v>
      </c>
      <c r="P57" s="475">
        <f>-H57</f>
        <v>0</v>
      </c>
      <c r="Q57" s="475">
        <v>0</v>
      </c>
      <c r="R57" s="475">
        <v>0</v>
      </c>
      <c r="S57" s="475">
        <v>0</v>
      </c>
      <c r="T57" s="475">
        <v>0</v>
      </c>
      <c r="U57" s="475">
        <v>0</v>
      </c>
      <c r="V57" s="475">
        <v>0</v>
      </c>
      <c r="W57" s="475">
        <v>0</v>
      </c>
      <c r="X57" s="475">
        <v>0</v>
      </c>
      <c r="Y57" s="475">
        <v>0</v>
      </c>
      <c r="Z57" s="475">
        <v>0</v>
      </c>
      <c r="AA57" s="475">
        <f t="shared" si="2"/>
        <v>0</v>
      </c>
    </row>
    <row r="58" spans="1:27" s="44" customFormat="1" ht="12.75" customHeight="1">
      <c r="A58" s="44">
        <f t="shared" si="0"/>
        <v>15</v>
      </c>
      <c r="B58" s="471">
        <v>120101150010101</v>
      </c>
      <c r="C58" s="472" t="s">
        <v>828</v>
      </c>
      <c r="D58" s="479">
        <f>+IF(15=LEN(B58),SUMIFS('BG 2024'!G:G,'BG 2024'!B:B,'CA EF'!B58),0)</f>
        <v>587344500</v>
      </c>
      <c r="E58" s="475"/>
      <c r="F58" s="475"/>
      <c r="G58" s="475">
        <v>0</v>
      </c>
      <c r="H58" s="475">
        <f t="shared" si="1"/>
        <v>587344500</v>
      </c>
      <c r="I58" s="475">
        <v>0</v>
      </c>
      <c r="J58" s="475">
        <v>0</v>
      </c>
      <c r="K58" s="475">
        <v>0</v>
      </c>
      <c r="L58" s="475">
        <v>0</v>
      </c>
      <c r="M58" s="475">
        <v>0</v>
      </c>
      <c r="N58" s="475">
        <v>0</v>
      </c>
      <c r="O58" s="475">
        <v>0</v>
      </c>
      <c r="P58" s="475">
        <v>0</v>
      </c>
      <c r="Q58" s="475">
        <v>0</v>
      </c>
      <c r="R58" s="475">
        <v>0</v>
      </c>
      <c r="S58" s="475">
        <f>-$H58</f>
        <v>-587344500</v>
      </c>
      <c r="T58" s="475">
        <v>0</v>
      </c>
      <c r="U58" s="475">
        <v>0</v>
      </c>
      <c r="V58" s="475">
        <v>0</v>
      </c>
      <c r="W58" s="475">
        <v>0</v>
      </c>
      <c r="X58" s="475">
        <v>0</v>
      </c>
      <c r="Y58" s="475">
        <v>0</v>
      </c>
      <c r="Z58" s="475">
        <v>0</v>
      </c>
      <c r="AA58" s="475">
        <f t="shared" si="2"/>
        <v>0</v>
      </c>
    </row>
    <row r="59" spans="1:27" s="44" customFormat="1" ht="12.75" customHeight="1">
      <c r="A59" s="44">
        <f t="shared" si="0"/>
        <v>15</v>
      </c>
      <c r="B59" s="471">
        <v>120101150010199</v>
      </c>
      <c r="C59" s="472" t="s">
        <v>829</v>
      </c>
      <c r="D59" s="479">
        <f>+IF(15=LEN(B59),SUMIFS('BG 2024'!G:G,'BG 2024'!B:B,'CA EF'!B59),0)</f>
        <v>16005000000</v>
      </c>
      <c r="E59" s="475"/>
      <c r="F59" s="475"/>
      <c r="G59" s="475">
        <v>1200000000</v>
      </c>
      <c r="H59" s="475">
        <f t="shared" si="1"/>
        <v>14805000000</v>
      </c>
      <c r="I59" s="475">
        <v>0</v>
      </c>
      <c r="J59" s="475">
        <v>0</v>
      </c>
      <c r="K59" s="475">
        <v>0</v>
      </c>
      <c r="L59" s="475">
        <v>0</v>
      </c>
      <c r="M59" s="475">
        <v>0</v>
      </c>
      <c r="N59" s="475">
        <v>0</v>
      </c>
      <c r="O59" s="475">
        <v>0</v>
      </c>
      <c r="P59" s="475">
        <v>0</v>
      </c>
      <c r="Q59" s="475">
        <v>0</v>
      </c>
      <c r="R59" s="475">
        <v>0</v>
      </c>
      <c r="S59" s="475">
        <f>-$H59</f>
        <v>-14805000000</v>
      </c>
      <c r="T59" s="475">
        <v>0</v>
      </c>
      <c r="U59" s="475">
        <v>0</v>
      </c>
      <c r="V59" s="475">
        <v>0</v>
      </c>
      <c r="W59" s="475">
        <v>0</v>
      </c>
      <c r="X59" s="475">
        <v>0</v>
      </c>
      <c r="Y59" s="475">
        <v>0</v>
      </c>
      <c r="Z59" s="475">
        <v>0</v>
      </c>
      <c r="AA59" s="475">
        <f t="shared" si="2"/>
        <v>0</v>
      </c>
    </row>
    <row r="60" spans="1:27" s="44" customFormat="1" ht="12.75" hidden="1" customHeight="1">
      <c r="A60" s="44">
        <f t="shared" si="0"/>
        <v>11</v>
      </c>
      <c r="B60" s="471">
        <v>12010115002</v>
      </c>
      <c r="C60" s="472" t="s">
        <v>830</v>
      </c>
      <c r="D60" s="479">
        <f>+IF(15=LEN(B60),SUMIFS('BG 2024'!G:G,'BG 2024'!B:B,'CA EF'!B60),0)</f>
        <v>0</v>
      </c>
      <c r="E60" s="474"/>
      <c r="F60" s="474"/>
      <c r="G60" s="475">
        <v>0</v>
      </c>
      <c r="H60" s="475">
        <f t="shared" si="1"/>
        <v>0</v>
      </c>
      <c r="I60" s="475">
        <v>0</v>
      </c>
      <c r="J60" s="475">
        <v>0</v>
      </c>
      <c r="K60" s="475">
        <v>0</v>
      </c>
      <c r="L60" s="475">
        <v>0</v>
      </c>
      <c r="M60" s="475" t="s">
        <v>133</v>
      </c>
      <c r="N60" s="475">
        <v>0</v>
      </c>
      <c r="O60" s="475">
        <v>0</v>
      </c>
      <c r="P60" s="475">
        <f>-H60</f>
        <v>0</v>
      </c>
      <c r="Q60" s="475">
        <v>0</v>
      </c>
      <c r="R60" s="475">
        <v>0</v>
      </c>
      <c r="S60" s="475">
        <v>0</v>
      </c>
      <c r="T60" s="475">
        <v>0</v>
      </c>
      <c r="U60" s="475">
        <v>0</v>
      </c>
      <c r="V60" s="475">
        <v>0</v>
      </c>
      <c r="W60" s="475">
        <v>0</v>
      </c>
      <c r="X60" s="475">
        <v>0</v>
      </c>
      <c r="Y60" s="475">
        <v>0</v>
      </c>
      <c r="Z60" s="475">
        <v>0</v>
      </c>
      <c r="AA60" s="475">
        <f t="shared" si="2"/>
        <v>0</v>
      </c>
    </row>
    <row r="61" spans="1:27" s="44" customFormat="1" ht="12.75" hidden="1" customHeight="1">
      <c r="A61" s="44">
        <f t="shared" si="0"/>
        <v>13</v>
      </c>
      <c r="B61" s="471">
        <v>1201011500201</v>
      </c>
      <c r="C61" s="472" t="s">
        <v>830</v>
      </c>
      <c r="D61" s="479">
        <f>+IF(15=LEN(B61),SUMIFS('BG 2024'!G:G,'BG 2024'!B:B,'CA EF'!B61),0)</f>
        <v>0</v>
      </c>
      <c r="E61" s="475"/>
      <c r="F61" s="475"/>
      <c r="G61" s="475">
        <v>0</v>
      </c>
      <c r="H61" s="475">
        <f t="shared" si="1"/>
        <v>0</v>
      </c>
      <c r="I61" s="475">
        <v>0</v>
      </c>
      <c r="J61" s="475">
        <v>0</v>
      </c>
      <c r="K61" s="475">
        <v>0</v>
      </c>
      <c r="L61" s="475">
        <v>0</v>
      </c>
      <c r="M61" s="475" t="s">
        <v>133</v>
      </c>
      <c r="N61" s="475">
        <v>0</v>
      </c>
      <c r="O61" s="475">
        <v>0</v>
      </c>
      <c r="P61" s="475">
        <f>-H61</f>
        <v>0</v>
      </c>
      <c r="Q61" s="475">
        <v>0</v>
      </c>
      <c r="R61" s="475">
        <v>0</v>
      </c>
      <c r="S61" s="475">
        <v>0</v>
      </c>
      <c r="T61" s="475">
        <v>0</v>
      </c>
      <c r="U61" s="475">
        <v>0</v>
      </c>
      <c r="V61" s="475">
        <v>0</v>
      </c>
      <c r="W61" s="475">
        <v>0</v>
      </c>
      <c r="X61" s="475">
        <v>0</v>
      </c>
      <c r="Y61" s="475">
        <v>0</v>
      </c>
      <c r="Z61" s="475">
        <v>0</v>
      </c>
      <c r="AA61" s="475">
        <f t="shared" si="2"/>
        <v>0</v>
      </c>
    </row>
    <row r="62" spans="1:27" s="44" customFormat="1" ht="12.75" customHeight="1">
      <c r="A62" s="44">
        <f t="shared" si="0"/>
        <v>15</v>
      </c>
      <c r="B62" s="471">
        <v>120101150020101</v>
      </c>
      <c r="C62" s="472" t="s">
        <v>831</v>
      </c>
      <c r="D62" s="479">
        <f>+IF(15=LEN(B62),SUMIFS('BG 2024'!G:G,'BG 2024'!B:B,'CA EF'!B62),0)</f>
        <v>1448783100</v>
      </c>
      <c r="E62" s="475"/>
      <c r="F62" s="475"/>
      <c r="G62" s="475">
        <v>0</v>
      </c>
      <c r="H62" s="475">
        <f t="shared" si="1"/>
        <v>1448783100</v>
      </c>
      <c r="I62" s="475">
        <v>0</v>
      </c>
      <c r="J62" s="475">
        <v>0</v>
      </c>
      <c r="K62" s="475">
        <v>0</v>
      </c>
      <c r="L62" s="475">
        <v>0</v>
      </c>
      <c r="M62" s="475">
        <v>0</v>
      </c>
      <c r="N62" s="475">
        <v>0</v>
      </c>
      <c r="O62" s="475">
        <v>0</v>
      </c>
      <c r="P62" s="475">
        <v>0</v>
      </c>
      <c r="Q62" s="475">
        <v>0</v>
      </c>
      <c r="R62" s="475">
        <v>0</v>
      </c>
      <c r="S62" s="475">
        <f>-$H62</f>
        <v>-1448783100</v>
      </c>
      <c r="T62" s="475">
        <v>0</v>
      </c>
      <c r="U62" s="475">
        <v>0</v>
      </c>
      <c r="V62" s="475">
        <v>0</v>
      </c>
      <c r="W62" s="475">
        <v>0</v>
      </c>
      <c r="X62" s="475">
        <v>0</v>
      </c>
      <c r="Y62" s="475">
        <v>0</v>
      </c>
      <c r="Z62" s="475">
        <v>0</v>
      </c>
      <c r="AA62" s="475">
        <f t="shared" si="2"/>
        <v>0</v>
      </c>
    </row>
    <row r="63" spans="1:27" s="44" customFormat="1" ht="12.75" customHeight="1">
      <c r="A63" s="44">
        <f t="shared" si="0"/>
        <v>15</v>
      </c>
      <c r="B63" s="471">
        <v>120101150020199</v>
      </c>
      <c r="C63" s="472" t="s">
        <v>832</v>
      </c>
      <c r="D63" s="479">
        <f>+IF(15=LEN(B63),SUMIFS('BG 2024'!G:G,'BG 2024'!B:B,'CA EF'!B63),0)</f>
        <v>1637000000</v>
      </c>
      <c r="E63" s="475"/>
      <c r="F63" s="475"/>
      <c r="G63" s="475">
        <v>124000000</v>
      </c>
      <c r="H63" s="475">
        <f t="shared" si="1"/>
        <v>1513000000</v>
      </c>
      <c r="I63" s="475">
        <v>0</v>
      </c>
      <c r="J63" s="475">
        <v>0</v>
      </c>
      <c r="K63" s="475">
        <v>0</v>
      </c>
      <c r="L63" s="475">
        <v>0</v>
      </c>
      <c r="M63" s="475">
        <v>0</v>
      </c>
      <c r="N63" s="475">
        <v>0</v>
      </c>
      <c r="O63" s="475">
        <v>0</v>
      </c>
      <c r="P63" s="475">
        <v>0</v>
      </c>
      <c r="Q63" s="475">
        <v>0</v>
      </c>
      <c r="R63" s="475">
        <v>0</v>
      </c>
      <c r="S63" s="475">
        <f>-$H63</f>
        <v>-1513000000</v>
      </c>
      <c r="T63" s="475">
        <v>0</v>
      </c>
      <c r="U63" s="475">
        <v>0</v>
      </c>
      <c r="V63" s="475">
        <v>0</v>
      </c>
      <c r="W63" s="475">
        <v>0</v>
      </c>
      <c r="X63" s="475">
        <v>0</v>
      </c>
      <c r="Y63" s="475">
        <v>0</v>
      </c>
      <c r="Z63" s="475">
        <v>0</v>
      </c>
      <c r="AA63" s="475">
        <f t="shared" si="2"/>
        <v>0</v>
      </c>
    </row>
    <row r="64" spans="1:27" s="44" customFormat="1" ht="12.75" hidden="1" customHeight="1">
      <c r="A64" s="44">
        <f t="shared" si="0"/>
        <v>11</v>
      </c>
      <c r="B64" s="471">
        <v>12010115003</v>
      </c>
      <c r="C64" s="472" t="s">
        <v>833</v>
      </c>
      <c r="D64" s="479">
        <f>+IF(15=LEN(B64),SUMIFS('BG 2024'!G:G,'BG 2024'!B:B,'CA EF'!B64),0)</f>
        <v>0</v>
      </c>
      <c r="E64" s="475"/>
      <c r="F64" s="475"/>
      <c r="G64" s="475">
        <v>0</v>
      </c>
      <c r="H64" s="475">
        <f t="shared" si="1"/>
        <v>0</v>
      </c>
      <c r="I64" s="475">
        <v>0</v>
      </c>
      <c r="J64" s="475">
        <v>0</v>
      </c>
      <c r="K64" s="475">
        <v>0</v>
      </c>
      <c r="L64" s="475">
        <v>0</v>
      </c>
      <c r="M64" s="475" t="s">
        <v>133</v>
      </c>
      <c r="N64" s="475">
        <v>0</v>
      </c>
      <c r="O64" s="475">
        <v>0</v>
      </c>
      <c r="P64" s="475">
        <f>-H64</f>
        <v>0</v>
      </c>
      <c r="Q64" s="475">
        <v>0</v>
      </c>
      <c r="R64" s="475">
        <v>0</v>
      </c>
      <c r="S64" s="475">
        <v>0</v>
      </c>
      <c r="T64" s="475">
        <v>0</v>
      </c>
      <c r="U64" s="475">
        <v>0</v>
      </c>
      <c r="V64" s="475">
        <v>0</v>
      </c>
      <c r="W64" s="475">
        <v>0</v>
      </c>
      <c r="X64" s="475">
        <v>0</v>
      </c>
      <c r="Y64" s="475">
        <v>0</v>
      </c>
      <c r="Z64" s="475">
        <v>0</v>
      </c>
      <c r="AA64" s="475">
        <f t="shared" si="2"/>
        <v>0</v>
      </c>
    </row>
    <row r="65" spans="1:27" s="44" customFormat="1" ht="12.75" hidden="1" customHeight="1">
      <c r="A65" s="44">
        <f t="shared" si="0"/>
        <v>13</v>
      </c>
      <c r="B65" s="471">
        <v>1201011500301</v>
      </c>
      <c r="C65" s="472" t="s">
        <v>833</v>
      </c>
      <c r="D65" s="479">
        <f>+IF(15=LEN(B65),SUMIFS('BG 2024'!G:G,'BG 2024'!B:B,'CA EF'!B65),0)</f>
        <v>0</v>
      </c>
      <c r="E65" s="474"/>
      <c r="F65" s="474"/>
      <c r="G65" s="475">
        <v>0</v>
      </c>
      <c r="H65" s="475">
        <f t="shared" si="1"/>
        <v>0</v>
      </c>
      <c r="I65" s="475">
        <v>0</v>
      </c>
      <c r="J65" s="475">
        <v>0</v>
      </c>
      <c r="K65" s="475">
        <v>0</v>
      </c>
      <c r="L65" s="475">
        <v>0</v>
      </c>
      <c r="M65" s="475" t="s">
        <v>133</v>
      </c>
      <c r="N65" s="475">
        <v>0</v>
      </c>
      <c r="O65" s="475">
        <v>0</v>
      </c>
      <c r="P65" s="475">
        <v>0</v>
      </c>
      <c r="Q65" s="475">
        <v>0</v>
      </c>
      <c r="R65" s="475">
        <v>0</v>
      </c>
      <c r="S65" s="475">
        <v>0</v>
      </c>
      <c r="T65" s="475">
        <v>0</v>
      </c>
      <c r="U65" s="475">
        <v>0</v>
      </c>
      <c r="V65" s="475">
        <v>0</v>
      </c>
      <c r="W65" s="475">
        <v>0</v>
      </c>
      <c r="X65" s="475">
        <v>0</v>
      </c>
      <c r="Y65" s="475">
        <v>0</v>
      </c>
      <c r="Z65" s="475">
        <v>0</v>
      </c>
      <c r="AA65" s="475">
        <f t="shared" si="2"/>
        <v>0</v>
      </c>
    </row>
    <row r="66" spans="1:27" s="44" customFormat="1" ht="12.75" hidden="1" customHeight="1">
      <c r="A66" s="44">
        <f t="shared" si="0"/>
        <v>15</v>
      </c>
      <c r="B66" s="471">
        <v>120101150030101</v>
      </c>
      <c r="C66" s="472" t="s">
        <v>1500</v>
      </c>
      <c r="D66" s="479">
        <f>+IF(15=LEN(B66),SUMIFS('BG 2024'!G:G,'BG 2024'!B:B,'CA EF'!B66),0)</f>
        <v>0</v>
      </c>
      <c r="E66" s="475"/>
      <c r="F66" s="475"/>
      <c r="G66" s="475">
        <v>0</v>
      </c>
      <c r="H66" s="475">
        <f t="shared" si="1"/>
        <v>0</v>
      </c>
      <c r="I66" s="475">
        <v>0</v>
      </c>
      <c r="J66" s="475">
        <v>0</v>
      </c>
      <c r="K66" s="475">
        <v>0</v>
      </c>
      <c r="L66" s="475">
        <v>0</v>
      </c>
      <c r="M66" s="475">
        <v>0</v>
      </c>
      <c r="N66" s="475">
        <v>0</v>
      </c>
      <c r="O66" s="475">
        <v>0</v>
      </c>
      <c r="P66" s="475">
        <v>0</v>
      </c>
      <c r="Q66" s="475">
        <v>0</v>
      </c>
      <c r="R66" s="475">
        <v>0</v>
      </c>
      <c r="S66" s="475">
        <f>-$H66</f>
        <v>0</v>
      </c>
      <c r="T66" s="475">
        <v>0</v>
      </c>
      <c r="U66" s="475">
        <v>0</v>
      </c>
      <c r="V66" s="475">
        <v>0</v>
      </c>
      <c r="W66" s="475">
        <v>0</v>
      </c>
      <c r="X66" s="475">
        <v>0</v>
      </c>
      <c r="Y66" s="475">
        <v>0</v>
      </c>
      <c r="Z66" s="475">
        <v>0</v>
      </c>
      <c r="AA66" s="475">
        <f t="shared" si="2"/>
        <v>0</v>
      </c>
    </row>
    <row r="67" spans="1:27" s="44" customFormat="1" ht="12.75" customHeight="1">
      <c r="A67" s="44">
        <f t="shared" si="0"/>
        <v>15</v>
      </c>
      <c r="B67" s="471">
        <v>120101150030199</v>
      </c>
      <c r="C67" s="472" t="s">
        <v>834</v>
      </c>
      <c r="D67" s="479">
        <f>+IF(15=LEN(B67),SUMIFS('BG 2024'!G:G,'BG 2024'!B:B,'CA EF'!B67),0)</f>
        <v>1667000000</v>
      </c>
      <c r="E67" s="475"/>
      <c r="F67" s="475"/>
      <c r="G67" s="475">
        <v>214000000</v>
      </c>
      <c r="H67" s="475">
        <f t="shared" si="1"/>
        <v>1453000000</v>
      </c>
      <c r="I67" s="475">
        <v>0</v>
      </c>
      <c r="J67" s="475">
        <v>0</v>
      </c>
      <c r="K67" s="475">
        <v>0</v>
      </c>
      <c r="L67" s="475">
        <v>0</v>
      </c>
      <c r="M67" s="475">
        <v>0</v>
      </c>
      <c r="N67" s="475">
        <v>0</v>
      </c>
      <c r="O67" s="475">
        <v>0</v>
      </c>
      <c r="P67" s="475">
        <v>0</v>
      </c>
      <c r="Q67" s="475">
        <v>0</v>
      </c>
      <c r="R67" s="475">
        <v>0</v>
      </c>
      <c r="S67" s="475">
        <f>-$H67</f>
        <v>-1453000000</v>
      </c>
      <c r="T67" s="475">
        <v>0</v>
      </c>
      <c r="U67" s="475">
        <v>0</v>
      </c>
      <c r="V67" s="475">
        <v>0</v>
      </c>
      <c r="W67" s="475">
        <v>0</v>
      </c>
      <c r="X67" s="475">
        <v>0</v>
      </c>
      <c r="Y67" s="475">
        <v>0</v>
      </c>
      <c r="Z67" s="475">
        <v>0</v>
      </c>
      <c r="AA67" s="475">
        <f t="shared" si="2"/>
        <v>0</v>
      </c>
    </row>
    <row r="68" spans="1:27" s="44" customFormat="1" ht="12.75" customHeight="1">
      <c r="A68" s="44">
        <f t="shared" si="0"/>
        <v>15</v>
      </c>
      <c r="B68" s="471">
        <v>120101150040101</v>
      </c>
      <c r="C68" s="472" t="s">
        <v>1501</v>
      </c>
      <c r="D68" s="479">
        <f>+IF(15=LEN(B68),SUMIFS('BG 2024'!G:G,'BG 2024'!B:B,'CA EF'!B68),0)</f>
        <v>0</v>
      </c>
      <c r="E68" s="475"/>
      <c r="F68" s="475"/>
      <c r="G68" s="475">
        <v>915212340</v>
      </c>
      <c r="H68" s="475">
        <f t="shared" si="1"/>
        <v>-915212340</v>
      </c>
      <c r="I68" s="475">
        <v>0</v>
      </c>
      <c r="J68" s="475">
        <v>0</v>
      </c>
      <c r="K68" s="475">
        <v>0</v>
      </c>
      <c r="L68" s="475">
        <v>0</v>
      </c>
      <c r="M68" s="475">
        <v>0</v>
      </c>
      <c r="N68" s="475">
        <v>0</v>
      </c>
      <c r="O68" s="475">
        <v>0</v>
      </c>
      <c r="P68" s="475">
        <v>0</v>
      </c>
      <c r="Q68" s="475">
        <v>0</v>
      </c>
      <c r="R68" s="475">
        <v>0</v>
      </c>
      <c r="S68" s="475">
        <f>-$H68</f>
        <v>915212340</v>
      </c>
      <c r="T68" s="475">
        <v>0</v>
      </c>
      <c r="U68" s="475">
        <v>0</v>
      </c>
      <c r="V68" s="475">
        <v>0</v>
      </c>
      <c r="W68" s="475">
        <v>0</v>
      </c>
      <c r="X68" s="475">
        <v>0</v>
      </c>
      <c r="Y68" s="475">
        <v>0</v>
      </c>
      <c r="Z68" s="475">
        <v>0</v>
      </c>
      <c r="AA68" s="475">
        <f t="shared" si="2"/>
        <v>0</v>
      </c>
    </row>
    <row r="69" spans="1:27" s="44" customFormat="1" ht="12.75" hidden="1" customHeight="1">
      <c r="A69" s="44">
        <f t="shared" si="0"/>
        <v>11</v>
      </c>
      <c r="B69" s="471">
        <v>12010115004</v>
      </c>
      <c r="C69" s="472" t="s">
        <v>835</v>
      </c>
      <c r="D69" s="479">
        <f>+IF(15=LEN(B69),SUMIFS('BG 2024'!G:G,'BG 2024'!B:B,'CA EF'!B69),0)</f>
        <v>0</v>
      </c>
      <c r="E69" s="475"/>
      <c r="F69" s="475"/>
      <c r="G69" s="475">
        <v>0</v>
      </c>
      <c r="H69" s="475">
        <f t="shared" si="1"/>
        <v>0</v>
      </c>
      <c r="I69" s="475">
        <v>0</v>
      </c>
      <c r="J69" s="475">
        <v>0</v>
      </c>
      <c r="K69" s="475">
        <v>0</v>
      </c>
      <c r="L69" s="475">
        <v>0</v>
      </c>
      <c r="M69" s="475" t="s">
        <v>133</v>
      </c>
      <c r="N69" s="475">
        <v>0</v>
      </c>
      <c r="O69" s="475">
        <v>0</v>
      </c>
      <c r="P69" s="475">
        <v>0</v>
      </c>
      <c r="Q69" s="475">
        <v>0</v>
      </c>
      <c r="R69" s="475">
        <v>0</v>
      </c>
      <c r="S69" s="475">
        <v>0</v>
      </c>
      <c r="T69" s="475">
        <v>0</v>
      </c>
      <c r="U69" s="475">
        <v>0</v>
      </c>
      <c r="V69" s="475">
        <v>0</v>
      </c>
      <c r="W69" s="475">
        <v>0</v>
      </c>
      <c r="X69" s="475">
        <v>0</v>
      </c>
      <c r="Y69" s="475">
        <v>0</v>
      </c>
      <c r="Z69" s="475">
        <v>0</v>
      </c>
      <c r="AA69" s="475">
        <f t="shared" si="2"/>
        <v>0</v>
      </c>
    </row>
    <row r="70" spans="1:27" s="44" customFormat="1" ht="12.75" hidden="1" customHeight="1">
      <c r="A70" s="44">
        <f t="shared" si="0"/>
        <v>13</v>
      </c>
      <c r="B70" s="471">
        <v>1201011500401</v>
      </c>
      <c r="C70" s="472" t="s">
        <v>835</v>
      </c>
      <c r="D70" s="479">
        <f>+IF(15=LEN(B70),SUMIFS('BG 2024'!G:G,'BG 2024'!B:B,'CA EF'!B70),0)</f>
        <v>0</v>
      </c>
      <c r="E70" s="475"/>
      <c r="F70" s="475"/>
      <c r="G70" s="475">
        <v>0</v>
      </c>
      <c r="H70" s="475">
        <f t="shared" si="1"/>
        <v>0</v>
      </c>
      <c r="I70" s="475">
        <v>0</v>
      </c>
      <c r="J70" s="475">
        <v>0</v>
      </c>
      <c r="K70" s="475">
        <v>0</v>
      </c>
      <c r="L70" s="475">
        <v>0</v>
      </c>
      <c r="M70" s="475" t="s">
        <v>133</v>
      </c>
      <c r="N70" s="475">
        <v>0</v>
      </c>
      <c r="O70" s="475">
        <v>0</v>
      </c>
      <c r="P70" s="475">
        <v>0</v>
      </c>
      <c r="Q70" s="475">
        <v>0</v>
      </c>
      <c r="R70" s="475">
        <v>0</v>
      </c>
      <c r="S70" s="475">
        <f>-H70</f>
        <v>0</v>
      </c>
      <c r="T70" s="475">
        <v>0</v>
      </c>
      <c r="U70" s="475">
        <v>0</v>
      </c>
      <c r="V70" s="475">
        <v>0</v>
      </c>
      <c r="W70" s="475">
        <v>0</v>
      </c>
      <c r="X70" s="475">
        <v>0</v>
      </c>
      <c r="Y70" s="475">
        <v>0</v>
      </c>
      <c r="Z70" s="475">
        <v>0</v>
      </c>
      <c r="AA70" s="475">
        <f t="shared" si="2"/>
        <v>0</v>
      </c>
    </row>
    <row r="71" spans="1:27" s="44" customFormat="1" ht="12.75" customHeight="1">
      <c r="A71" s="44">
        <f t="shared" si="0"/>
        <v>15</v>
      </c>
      <c r="B71" s="471">
        <v>120101150040199</v>
      </c>
      <c r="C71" s="472" t="s">
        <v>836</v>
      </c>
      <c r="D71" s="479">
        <f>+IF(15=LEN(B71),SUMIFS('BG 2024'!G:G,'BG 2024'!B:B,'CA EF'!B71),0)</f>
        <v>2570000000</v>
      </c>
      <c r="E71" s="475"/>
      <c r="F71" s="475"/>
      <c r="G71" s="475">
        <v>1000000000</v>
      </c>
      <c r="H71" s="475">
        <f t="shared" si="1"/>
        <v>1570000000</v>
      </c>
      <c r="I71" s="475">
        <v>0</v>
      </c>
      <c r="J71" s="475">
        <v>0</v>
      </c>
      <c r="K71" s="475">
        <v>0</v>
      </c>
      <c r="L71" s="475">
        <v>0</v>
      </c>
      <c r="M71" s="475">
        <v>0</v>
      </c>
      <c r="N71" s="475">
        <v>0</v>
      </c>
      <c r="O71" s="475">
        <v>0</v>
      </c>
      <c r="P71" s="475">
        <v>0</v>
      </c>
      <c r="Q71" s="475">
        <v>0</v>
      </c>
      <c r="R71" s="475">
        <v>0</v>
      </c>
      <c r="S71" s="475">
        <f>-$H71</f>
        <v>-1570000000</v>
      </c>
      <c r="T71" s="475">
        <v>0</v>
      </c>
      <c r="U71" s="475">
        <v>0</v>
      </c>
      <c r="V71" s="475">
        <v>0</v>
      </c>
      <c r="W71" s="475">
        <v>0</v>
      </c>
      <c r="X71" s="475">
        <v>0</v>
      </c>
      <c r="Y71" s="475">
        <v>0</v>
      </c>
      <c r="Z71" s="475">
        <v>0</v>
      </c>
      <c r="AA71" s="475">
        <f t="shared" si="2"/>
        <v>0</v>
      </c>
    </row>
    <row r="72" spans="1:27" s="44" customFormat="1" ht="12.75" customHeight="1">
      <c r="A72" s="44">
        <f t="shared" si="0"/>
        <v>15</v>
      </c>
      <c r="B72" s="471">
        <v>120101150080199</v>
      </c>
      <c r="C72" s="472" t="s">
        <v>1513</v>
      </c>
      <c r="D72" s="479">
        <f>+IF(15=LEN(B72),SUMIFS('BG 2024'!G:G,'BG 2024'!B:B,'CA EF'!B72),0)</f>
        <v>0</v>
      </c>
      <c r="E72" s="475"/>
      <c r="F72" s="475"/>
      <c r="G72" s="475">
        <v>67000000</v>
      </c>
      <c r="H72" s="475">
        <f t="shared" si="1"/>
        <v>-67000000</v>
      </c>
      <c r="I72" s="475">
        <v>0</v>
      </c>
      <c r="J72" s="475">
        <v>0</v>
      </c>
      <c r="K72" s="475">
        <v>0</v>
      </c>
      <c r="L72" s="475">
        <v>0</v>
      </c>
      <c r="M72" s="475">
        <v>0</v>
      </c>
      <c r="N72" s="475">
        <v>0</v>
      </c>
      <c r="O72" s="475">
        <v>0</v>
      </c>
      <c r="P72" s="475">
        <v>0</v>
      </c>
      <c r="Q72" s="475">
        <v>0</v>
      </c>
      <c r="R72" s="475">
        <v>0</v>
      </c>
      <c r="S72" s="475">
        <f>-$H72</f>
        <v>67000000</v>
      </c>
      <c r="T72" s="475">
        <v>0</v>
      </c>
      <c r="U72" s="475">
        <v>0</v>
      </c>
      <c r="V72" s="475">
        <v>0</v>
      </c>
      <c r="W72" s="475">
        <v>0</v>
      </c>
      <c r="X72" s="475">
        <v>0</v>
      </c>
      <c r="Y72" s="475">
        <v>0</v>
      </c>
      <c r="Z72" s="475">
        <v>0</v>
      </c>
      <c r="AA72" s="475">
        <f t="shared" si="2"/>
        <v>0</v>
      </c>
    </row>
    <row r="73" spans="1:27" s="44" customFormat="1" ht="12.75" hidden="1" customHeight="1">
      <c r="A73" s="44">
        <f t="shared" si="0"/>
        <v>8</v>
      </c>
      <c r="B73" s="471">
        <v>12010119</v>
      </c>
      <c r="C73" s="472" t="s">
        <v>837</v>
      </c>
      <c r="D73" s="479">
        <f>+IF(15=LEN(B73),SUMIFS('BG 2024'!G:G,'BG 2024'!B:B,'CA EF'!B73),0)</f>
        <v>0</v>
      </c>
      <c r="E73" s="475"/>
      <c r="F73" s="475"/>
      <c r="G73" s="475">
        <v>0</v>
      </c>
      <c r="H73" s="475">
        <f t="shared" si="1"/>
        <v>0</v>
      </c>
      <c r="I73" s="475">
        <v>0</v>
      </c>
      <c r="J73" s="475">
        <v>0</v>
      </c>
      <c r="K73" s="475">
        <v>0</v>
      </c>
      <c r="L73" s="475">
        <v>0</v>
      </c>
      <c r="M73" s="475" t="s">
        <v>133</v>
      </c>
      <c r="N73" s="475">
        <v>0</v>
      </c>
      <c r="O73" s="475">
        <v>0</v>
      </c>
      <c r="P73" s="475">
        <v>0</v>
      </c>
      <c r="Q73" s="475">
        <v>0</v>
      </c>
      <c r="R73" s="475">
        <v>0</v>
      </c>
      <c r="S73" s="475">
        <v>0</v>
      </c>
      <c r="T73" s="475">
        <v>0</v>
      </c>
      <c r="U73" s="475">
        <v>0</v>
      </c>
      <c r="V73" s="475">
        <v>0</v>
      </c>
      <c r="W73" s="475">
        <v>0</v>
      </c>
      <c r="X73" s="475">
        <v>0</v>
      </c>
      <c r="Y73" s="475">
        <v>0</v>
      </c>
      <c r="Z73" s="475">
        <v>0</v>
      </c>
      <c r="AA73" s="475">
        <f t="shared" si="2"/>
        <v>0</v>
      </c>
    </row>
    <row r="74" spans="1:27" s="44" customFormat="1" ht="12.75" hidden="1" customHeight="1">
      <c r="A74" s="44">
        <f t="shared" si="0"/>
        <v>11</v>
      </c>
      <c r="B74" s="471">
        <v>12010119001</v>
      </c>
      <c r="C74" s="472" t="s">
        <v>838</v>
      </c>
      <c r="D74" s="479">
        <f>+IF(15=LEN(B74),SUMIFS('BG 2024'!G:G,'BG 2024'!B:B,'CA EF'!B74),0)</f>
        <v>0</v>
      </c>
      <c r="E74" s="475"/>
      <c r="F74" s="475"/>
      <c r="G74" s="475">
        <v>0</v>
      </c>
      <c r="H74" s="475">
        <f t="shared" si="1"/>
        <v>0</v>
      </c>
      <c r="I74" s="475">
        <v>0</v>
      </c>
      <c r="J74" s="475">
        <v>0</v>
      </c>
      <c r="K74" s="475">
        <v>0</v>
      </c>
      <c r="L74" s="475">
        <v>0</v>
      </c>
      <c r="M74" s="475" t="s">
        <v>133</v>
      </c>
      <c r="N74" s="475">
        <v>0</v>
      </c>
      <c r="O74" s="475">
        <v>0</v>
      </c>
      <c r="P74" s="475">
        <v>0</v>
      </c>
      <c r="Q74" s="475">
        <v>0</v>
      </c>
      <c r="R74" s="475">
        <v>0</v>
      </c>
      <c r="S74" s="475">
        <f>-H74</f>
        <v>0</v>
      </c>
      <c r="T74" s="475">
        <v>0</v>
      </c>
      <c r="U74" s="475">
        <v>0</v>
      </c>
      <c r="V74" s="475">
        <v>0</v>
      </c>
      <c r="W74" s="475">
        <v>0</v>
      </c>
      <c r="X74" s="475">
        <v>0</v>
      </c>
      <c r="Y74" s="475">
        <v>0</v>
      </c>
      <c r="Z74" s="475">
        <v>0</v>
      </c>
      <c r="AA74" s="475">
        <f t="shared" si="2"/>
        <v>0</v>
      </c>
    </row>
    <row r="75" spans="1:27" s="44" customFormat="1" ht="12.75" hidden="1" customHeight="1">
      <c r="A75" s="44">
        <f t="shared" si="0"/>
        <v>13</v>
      </c>
      <c r="B75" s="471">
        <v>1201011900101</v>
      </c>
      <c r="C75" s="472" t="s">
        <v>838</v>
      </c>
      <c r="D75" s="479">
        <f>+IF(15=LEN(B75),SUMIFS('BG 2024'!G:G,'BG 2024'!B:B,'CA EF'!B75),0)</f>
        <v>0</v>
      </c>
      <c r="E75" s="475"/>
      <c r="F75" s="475"/>
      <c r="G75" s="475">
        <v>0</v>
      </c>
      <c r="H75" s="475">
        <f t="shared" si="1"/>
        <v>0</v>
      </c>
      <c r="I75" s="475">
        <v>0</v>
      </c>
      <c r="J75" s="475">
        <v>0</v>
      </c>
      <c r="K75" s="475">
        <v>0</v>
      </c>
      <c r="L75" s="475">
        <v>0</v>
      </c>
      <c r="M75" s="475" t="s">
        <v>133</v>
      </c>
      <c r="N75" s="475">
        <v>0</v>
      </c>
      <c r="O75" s="475">
        <v>0</v>
      </c>
      <c r="P75" s="475">
        <v>0</v>
      </c>
      <c r="Q75" s="475">
        <v>0</v>
      </c>
      <c r="R75" s="475">
        <v>0</v>
      </c>
      <c r="S75" s="475">
        <v>0</v>
      </c>
      <c r="T75" s="475">
        <v>0</v>
      </c>
      <c r="U75" s="475">
        <v>0</v>
      </c>
      <c r="V75" s="475">
        <v>0</v>
      </c>
      <c r="W75" s="475">
        <v>0</v>
      </c>
      <c r="X75" s="475">
        <v>0</v>
      </c>
      <c r="Y75" s="475">
        <v>0</v>
      </c>
      <c r="Z75" s="475">
        <v>0</v>
      </c>
      <c r="AA75" s="475">
        <f t="shared" si="2"/>
        <v>0</v>
      </c>
    </row>
    <row r="76" spans="1:27" s="44" customFormat="1" ht="12.75" customHeight="1">
      <c r="A76" s="44">
        <f t="shared" si="0"/>
        <v>15</v>
      </c>
      <c r="B76" s="471">
        <v>120101170010101</v>
      </c>
      <c r="C76" s="472" t="s">
        <v>1522</v>
      </c>
      <c r="D76" s="479">
        <f>+IF(15=LEN(B76),SUMIFS('BG 2024'!G:G,'BG 2024'!B:B,'CA EF'!B76),0)</f>
        <v>0</v>
      </c>
      <c r="E76" s="475"/>
      <c r="F76" s="475"/>
      <c r="G76" s="475">
        <v>145271800</v>
      </c>
      <c r="H76" s="475">
        <f t="shared" si="1"/>
        <v>-145271800</v>
      </c>
      <c r="I76" s="475">
        <v>0</v>
      </c>
      <c r="J76" s="475">
        <v>0</v>
      </c>
      <c r="K76" s="475">
        <v>0</v>
      </c>
      <c r="L76" s="475">
        <v>0</v>
      </c>
      <c r="M76" s="475">
        <v>0</v>
      </c>
      <c r="N76" s="475">
        <v>0</v>
      </c>
      <c r="O76" s="475">
        <v>0</v>
      </c>
      <c r="P76" s="475">
        <v>0</v>
      </c>
      <c r="Q76" s="475">
        <v>0</v>
      </c>
      <c r="R76" s="475">
        <v>0</v>
      </c>
      <c r="S76" s="475">
        <f>-$H76</f>
        <v>145271800</v>
      </c>
      <c r="T76" s="475">
        <v>0</v>
      </c>
      <c r="U76" s="475">
        <v>0</v>
      </c>
      <c r="V76" s="475">
        <v>0</v>
      </c>
      <c r="W76" s="475">
        <v>0</v>
      </c>
      <c r="X76" s="475">
        <v>0</v>
      </c>
      <c r="Y76" s="475">
        <v>0</v>
      </c>
      <c r="Z76" s="475">
        <v>0</v>
      </c>
      <c r="AA76" s="475">
        <f t="shared" si="2"/>
        <v>0</v>
      </c>
    </row>
    <row r="77" spans="1:27" s="44" customFormat="1" ht="12.75" customHeight="1">
      <c r="A77" s="44">
        <f t="shared" si="0"/>
        <v>15</v>
      </c>
      <c r="B77" s="471">
        <v>120101190010101</v>
      </c>
      <c r="C77" s="472" t="s">
        <v>839</v>
      </c>
      <c r="D77" s="479">
        <f>+IF(15=LEN(B77),SUMIFS('BG 2024'!G:G,'BG 2024'!B:B,'CA EF'!B77),0)</f>
        <v>275777820900</v>
      </c>
      <c r="E77" s="475"/>
      <c r="F77" s="475"/>
      <c r="G77" s="475">
        <v>35710730728</v>
      </c>
      <c r="H77" s="475">
        <f t="shared" si="1"/>
        <v>240067090172</v>
      </c>
      <c r="I77" s="475">
        <v>0</v>
      </c>
      <c r="J77" s="475">
        <v>0</v>
      </c>
      <c r="K77" s="475">
        <v>0</v>
      </c>
      <c r="L77" s="475">
        <v>0</v>
      </c>
      <c r="M77" s="475">
        <v>0</v>
      </c>
      <c r="N77" s="475">
        <v>0</v>
      </c>
      <c r="O77" s="475">
        <v>0</v>
      </c>
      <c r="P77" s="475">
        <f>-$H77</f>
        <v>-240067090172</v>
      </c>
      <c r="Q77" s="475">
        <v>0</v>
      </c>
      <c r="R77" s="475">
        <v>0</v>
      </c>
      <c r="S77" s="475">
        <v>0</v>
      </c>
      <c r="T77" s="475">
        <v>0</v>
      </c>
      <c r="U77" s="475">
        <v>0</v>
      </c>
      <c r="V77" s="475">
        <v>0</v>
      </c>
      <c r="W77" s="475">
        <v>0</v>
      </c>
      <c r="X77" s="475">
        <v>0</v>
      </c>
      <c r="Y77" s="475">
        <v>0</v>
      </c>
      <c r="Z77" s="475">
        <v>0</v>
      </c>
      <c r="AA77" s="475">
        <f t="shared" si="2"/>
        <v>0</v>
      </c>
    </row>
    <row r="78" spans="1:27" s="44" customFormat="1" ht="12.75" customHeight="1">
      <c r="A78" s="44">
        <f t="shared" si="0"/>
        <v>15</v>
      </c>
      <c r="B78" s="471">
        <v>120101190010199</v>
      </c>
      <c r="C78" s="472" t="s">
        <v>840</v>
      </c>
      <c r="D78" s="479">
        <f>+IF(15=LEN(B78),SUMIFS('BG 2024'!G:G,'BG 2024'!B:B,'CA EF'!B78),0)</f>
        <v>160330000000</v>
      </c>
      <c r="E78" s="475"/>
      <c r="F78" s="475"/>
      <c r="G78" s="475">
        <v>5499219178</v>
      </c>
      <c r="H78" s="475">
        <f t="shared" si="1"/>
        <v>154830780822</v>
      </c>
      <c r="I78" s="475">
        <v>0</v>
      </c>
      <c r="J78" s="475">
        <v>0</v>
      </c>
      <c r="K78" s="475">
        <v>0</v>
      </c>
      <c r="L78" s="475">
        <v>0</v>
      </c>
      <c r="M78" s="475">
        <v>0</v>
      </c>
      <c r="N78" s="475">
        <v>0</v>
      </c>
      <c r="O78" s="475">
        <v>0</v>
      </c>
      <c r="P78" s="475">
        <f>-$H78</f>
        <v>-154830780822</v>
      </c>
      <c r="Q78" s="475">
        <v>0</v>
      </c>
      <c r="R78" s="475">
        <v>0</v>
      </c>
      <c r="S78" s="475">
        <v>0</v>
      </c>
      <c r="T78" s="475">
        <v>0</v>
      </c>
      <c r="U78" s="475">
        <v>0</v>
      </c>
      <c r="V78" s="475">
        <v>0</v>
      </c>
      <c r="W78" s="475">
        <v>0</v>
      </c>
      <c r="X78" s="475">
        <v>0</v>
      </c>
      <c r="Y78" s="475">
        <v>0</v>
      </c>
      <c r="Z78" s="475">
        <v>0</v>
      </c>
      <c r="AA78" s="475">
        <f t="shared" si="2"/>
        <v>0</v>
      </c>
    </row>
    <row r="79" spans="1:27" s="44" customFormat="1" ht="12.75" hidden="1" customHeight="1">
      <c r="A79" s="44">
        <f t="shared" si="0"/>
        <v>11</v>
      </c>
      <c r="B79" s="471">
        <v>12010119002</v>
      </c>
      <c r="C79" s="472" t="s">
        <v>841</v>
      </c>
      <c r="D79" s="479">
        <f>+IF(15=LEN(B79),SUMIFS('BG 2024'!G:G,'BG 2024'!B:B,'CA EF'!B79),0)</f>
        <v>0</v>
      </c>
      <c r="E79" s="475"/>
      <c r="F79" s="475"/>
      <c r="G79" s="475">
        <v>0</v>
      </c>
      <c r="H79" s="475">
        <f t="shared" si="1"/>
        <v>0</v>
      </c>
      <c r="I79" s="475">
        <v>0</v>
      </c>
      <c r="J79" s="475">
        <v>0</v>
      </c>
      <c r="K79" s="475">
        <v>0</v>
      </c>
      <c r="L79" s="475">
        <v>0</v>
      </c>
      <c r="M79" s="475" t="s">
        <v>133</v>
      </c>
      <c r="N79" s="475">
        <v>0</v>
      </c>
      <c r="O79" s="475">
        <v>0</v>
      </c>
      <c r="P79" s="475">
        <v>0</v>
      </c>
      <c r="Q79" s="475">
        <v>0</v>
      </c>
      <c r="R79" s="475">
        <v>0</v>
      </c>
      <c r="S79" s="475">
        <f>-H79</f>
        <v>0</v>
      </c>
      <c r="T79" s="475">
        <v>0</v>
      </c>
      <c r="U79" s="475">
        <v>0</v>
      </c>
      <c r="V79" s="475">
        <v>0</v>
      </c>
      <c r="W79" s="475">
        <v>0</v>
      </c>
      <c r="X79" s="475">
        <v>0</v>
      </c>
      <c r="Y79" s="475">
        <v>0</v>
      </c>
      <c r="Z79" s="475">
        <v>0</v>
      </c>
      <c r="AA79" s="475">
        <f t="shared" si="2"/>
        <v>0</v>
      </c>
    </row>
    <row r="80" spans="1:27" s="44" customFormat="1" ht="12.75" hidden="1" customHeight="1">
      <c r="A80" s="44">
        <f t="shared" si="0"/>
        <v>13</v>
      </c>
      <c r="B80" s="471">
        <v>1201011900201</v>
      </c>
      <c r="C80" s="472" t="s">
        <v>841</v>
      </c>
      <c r="D80" s="479">
        <f>+IF(15=LEN(B80),SUMIFS('BG 2024'!G:G,'BG 2024'!B:B,'CA EF'!B80),0)</f>
        <v>0</v>
      </c>
      <c r="E80" s="475"/>
      <c r="F80" s="475"/>
      <c r="G80" s="475">
        <v>0</v>
      </c>
      <c r="H80" s="475">
        <f t="shared" si="1"/>
        <v>0</v>
      </c>
      <c r="I80" s="475">
        <v>0</v>
      </c>
      <c r="J80" s="475">
        <v>0</v>
      </c>
      <c r="K80" s="475">
        <v>0</v>
      </c>
      <c r="L80" s="475">
        <v>0</v>
      </c>
      <c r="M80" s="475" t="s">
        <v>133</v>
      </c>
      <c r="N80" s="475">
        <v>0</v>
      </c>
      <c r="O80" s="475">
        <v>0</v>
      </c>
      <c r="P80" s="475">
        <v>0</v>
      </c>
      <c r="Q80" s="475">
        <v>0</v>
      </c>
      <c r="R80" s="475">
        <v>0</v>
      </c>
      <c r="S80" s="475">
        <f>-H80</f>
        <v>0</v>
      </c>
      <c r="T80" s="475">
        <v>0</v>
      </c>
      <c r="U80" s="475">
        <v>0</v>
      </c>
      <c r="V80" s="475">
        <v>0</v>
      </c>
      <c r="W80" s="475">
        <v>0</v>
      </c>
      <c r="X80" s="475">
        <v>0</v>
      </c>
      <c r="Y80" s="475">
        <v>0</v>
      </c>
      <c r="Z80" s="475">
        <v>0</v>
      </c>
      <c r="AA80" s="475">
        <f t="shared" si="2"/>
        <v>0</v>
      </c>
    </row>
    <row r="81" spans="1:27" s="44" customFormat="1" ht="12.75" customHeight="1">
      <c r="A81" s="44">
        <f t="shared" si="0"/>
        <v>15</v>
      </c>
      <c r="B81" s="471">
        <v>120101190020101</v>
      </c>
      <c r="C81" s="472" t="s">
        <v>842</v>
      </c>
      <c r="D81" s="479">
        <f>+IF(15=LEN(B81),SUMIFS('BG 2024'!G:G,'BG 2024'!B:B,'CA EF'!B81),0)</f>
        <v>16523958600</v>
      </c>
      <c r="E81" s="475"/>
      <c r="F81" s="475"/>
      <c r="G81" s="475">
        <v>769940540</v>
      </c>
      <c r="H81" s="475">
        <f t="shared" si="1"/>
        <v>15754018060</v>
      </c>
      <c r="I81" s="475">
        <v>0</v>
      </c>
      <c r="J81" s="475">
        <v>0</v>
      </c>
      <c r="K81" s="475">
        <v>0</v>
      </c>
      <c r="L81" s="475">
        <v>0</v>
      </c>
      <c r="M81" s="475">
        <v>0</v>
      </c>
      <c r="N81" s="475">
        <v>0</v>
      </c>
      <c r="O81" s="475">
        <v>0</v>
      </c>
      <c r="P81" s="475">
        <f>-$H81</f>
        <v>-15754018060</v>
      </c>
      <c r="Q81" s="475">
        <v>0</v>
      </c>
      <c r="R81" s="475">
        <v>0</v>
      </c>
      <c r="S81" s="475">
        <v>0</v>
      </c>
      <c r="T81" s="475">
        <v>0</v>
      </c>
      <c r="U81" s="475">
        <v>0</v>
      </c>
      <c r="V81" s="475">
        <v>0</v>
      </c>
      <c r="W81" s="475">
        <v>0</v>
      </c>
      <c r="X81" s="475">
        <v>0</v>
      </c>
      <c r="Y81" s="475">
        <v>0</v>
      </c>
      <c r="Z81" s="475">
        <v>0</v>
      </c>
      <c r="AA81" s="475">
        <f t="shared" si="2"/>
        <v>0</v>
      </c>
    </row>
    <row r="82" spans="1:27" s="44" customFormat="1" ht="12.75" customHeight="1">
      <c r="A82" s="44">
        <f t="shared" si="0"/>
        <v>15</v>
      </c>
      <c r="B82" s="471">
        <v>120101190020199</v>
      </c>
      <c r="C82" s="472" t="s">
        <v>843</v>
      </c>
      <c r="D82" s="479">
        <f>+IF(15=LEN(B82),SUMIFS('BG 2024'!G:G,'BG 2024'!B:B,'CA EF'!B82),0)</f>
        <v>750000000</v>
      </c>
      <c r="E82" s="475"/>
      <c r="F82" s="475"/>
      <c r="G82" s="475">
        <v>0</v>
      </c>
      <c r="H82" s="475">
        <f t="shared" si="1"/>
        <v>750000000</v>
      </c>
      <c r="I82" s="475">
        <v>0</v>
      </c>
      <c r="J82" s="475">
        <v>0</v>
      </c>
      <c r="K82" s="475">
        <v>0</v>
      </c>
      <c r="L82" s="475">
        <v>0</v>
      </c>
      <c r="M82" s="475">
        <v>0</v>
      </c>
      <c r="N82" s="475">
        <v>0</v>
      </c>
      <c r="O82" s="475">
        <v>0</v>
      </c>
      <c r="P82" s="475">
        <f>-$H82</f>
        <v>-750000000</v>
      </c>
      <c r="Q82" s="475">
        <v>0</v>
      </c>
      <c r="R82" s="475">
        <v>0</v>
      </c>
      <c r="S82" s="475">
        <v>0</v>
      </c>
      <c r="T82" s="475">
        <v>0</v>
      </c>
      <c r="U82" s="475">
        <v>0</v>
      </c>
      <c r="V82" s="475">
        <v>0</v>
      </c>
      <c r="W82" s="475">
        <v>0</v>
      </c>
      <c r="X82" s="475">
        <v>0</v>
      </c>
      <c r="Y82" s="475">
        <v>0</v>
      </c>
      <c r="Z82" s="475">
        <v>0</v>
      </c>
      <c r="AA82" s="475">
        <f t="shared" si="2"/>
        <v>0</v>
      </c>
    </row>
    <row r="83" spans="1:27" s="44" customFormat="1" ht="12.75" hidden="1" customHeight="1">
      <c r="A83" s="44">
        <f t="shared" si="0"/>
        <v>11</v>
      </c>
      <c r="B83" s="471">
        <v>12010119003</v>
      </c>
      <c r="C83" s="472" t="s">
        <v>844</v>
      </c>
      <c r="D83" s="479">
        <f>+IF(15=LEN(B83),SUMIFS('BG 2024'!G:G,'BG 2024'!B:B,'CA EF'!B83),0)</f>
        <v>0</v>
      </c>
      <c r="E83" s="474"/>
      <c r="F83" s="474"/>
      <c r="G83" s="475">
        <v>0</v>
      </c>
      <c r="H83" s="475">
        <f t="shared" si="1"/>
        <v>0</v>
      </c>
      <c r="I83" s="475">
        <v>0</v>
      </c>
      <c r="J83" s="475">
        <v>0</v>
      </c>
      <c r="K83" s="475">
        <v>0</v>
      </c>
      <c r="L83" s="475">
        <v>0</v>
      </c>
      <c r="M83" s="475" t="s">
        <v>133</v>
      </c>
      <c r="N83" s="475">
        <v>0</v>
      </c>
      <c r="O83" s="475">
        <v>0</v>
      </c>
      <c r="P83" s="475">
        <f>-H83</f>
        <v>0</v>
      </c>
      <c r="Q83" s="475">
        <v>0</v>
      </c>
      <c r="R83" s="475">
        <v>0</v>
      </c>
      <c r="S83" s="475">
        <v>0</v>
      </c>
      <c r="T83" s="475">
        <v>0</v>
      </c>
      <c r="U83" s="475">
        <v>0</v>
      </c>
      <c r="V83" s="475">
        <v>0</v>
      </c>
      <c r="W83" s="475">
        <v>0</v>
      </c>
      <c r="X83" s="475">
        <v>0</v>
      </c>
      <c r="Y83" s="475">
        <v>0</v>
      </c>
      <c r="Z83" s="475">
        <v>0</v>
      </c>
      <c r="AA83" s="475">
        <f t="shared" si="2"/>
        <v>0</v>
      </c>
    </row>
    <row r="84" spans="1:27" s="44" customFormat="1" ht="12.75" hidden="1" customHeight="1">
      <c r="A84" s="44">
        <f t="shared" si="0"/>
        <v>13</v>
      </c>
      <c r="B84" s="471">
        <v>1201011900301</v>
      </c>
      <c r="C84" s="472" t="s">
        <v>844</v>
      </c>
      <c r="D84" s="479">
        <f>+IF(15=LEN(B84),SUMIFS('BG 2024'!G:G,'BG 2024'!B:B,'CA EF'!B84),0)</f>
        <v>0</v>
      </c>
      <c r="E84" s="475"/>
      <c r="F84" s="475"/>
      <c r="G84" s="475">
        <v>0</v>
      </c>
      <c r="H84" s="475">
        <f t="shared" si="1"/>
        <v>0</v>
      </c>
      <c r="I84" s="475">
        <v>0</v>
      </c>
      <c r="J84" s="475">
        <v>0</v>
      </c>
      <c r="K84" s="475">
        <v>0</v>
      </c>
      <c r="L84" s="475">
        <v>0</v>
      </c>
      <c r="M84" s="475" t="s">
        <v>133</v>
      </c>
      <c r="N84" s="475">
        <v>0</v>
      </c>
      <c r="O84" s="475">
        <v>0</v>
      </c>
      <c r="P84" s="475">
        <v>0</v>
      </c>
      <c r="Q84" s="475">
        <v>0</v>
      </c>
      <c r="R84" s="475">
        <v>0</v>
      </c>
      <c r="S84" s="475">
        <v>0</v>
      </c>
      <c r="T84" s="475">
        <v>0</v>
      </c>
      <c r="U84" s="475">
        <v>0</v>
      </c>
      <c r="V84" s="475">
        <v>0</v>
      </c>
      <c r="W84" s="475">
        <v>0</v>
      </c>
      <c r="X84" s="475">
        <v>0</v>
      </c>
      <c r="Y84" s="475">
        <v>0</v>
      </c>
      <c r="Z84" s="475">
        <v>0</v>
      </c>
      <c r="AA84" s="475">
        <f t="shared" si="2"/>
        <v>0</v>
      </c>
    </row>
    <row r="85" spans="1:27" s="44" customFormat="1" ht="12.75" customHeight="1">
      <c r="A85" s="44">
        <f t="shared" si="0"/>
        <v>15</v>
      </c>
      <c r="B85" s="471">
        <v>120101190030101</v>
      </c>
      <c r="C85" s="472" t="s">
        <v>845</v>
      </c>
      <c r="D85" s="479">
        <f>+IF(15=LEN(B85),SUMIFS('BG 2024'!G:G,'BG 2024'!B:B,'CA EF'!B85),0)</f>
        <v>548188200</v>
      </c>
      <c r="E85" s="475"/>
      <c r="F85" s="475"/>
      <c r="G85" s="475">
        <v>726359000</v>
      </c>
      <c r="H85" s="475">
        <f t="shared" si="1"/>
        <v>-178170800</v>
      </c>
      <c r="I85" s="475">
        <v>0</v>
      </c>
      <c r="J85" s="475">
        <v>0</v>
      </c>
      <c r="K85" s="475">
        <v>0</v>
      </c>
      <c r="L85" s="475">
        <v>0</v>
      </c>
      <c r="M85" s="475">
        <v>0</v>
      </c>
      <c r="N85" s="475">
        <v>0</v>
      </c>
      <c r="O85" s="475">
        <v>0</v>
      </c>
      <c r="P85" s="475">
        <f>-$H85</f>
        <v>178170800</v>
      </c>
      <c r="Q85" s="475">
        <v>0</v>
      </c>
      <c r="R85" s="475">
        <v>0</v>
      </c>
      <c r="S85" s="475">
        <v>0</v>
      </c>
      <c r="T85" s="475">
        <v>0</v>
      </c>
      <c r="U85" s="475">
        <v>0</v>
      </c>
      <c r="V85" s="475">
        <v>0</v>
      </c>
      <c r="W85" s="475">
        <v>0</v>
      </c>
      <c r="X85" s="475">
        <v>0</v>
      </c>
      <c r="Y85" s="475">
        <v>0</v>
      </c>
      <c r="Z85" s="475">
        <v>0</v>
      </c>
      <c r="AA85" s="475">
        <f t="shared" si="2"/>
        <v>0</v>
      </c>
    </row>
    <row r="86" spans="1:27" s="44" customFormat="1" ht="12.75" customHeight="1">
      <c r="A86" s="44">
        <f t="shared" ref="A86:A152" si="3">+LEN(B86)</f>
        <v>15</v>
      </c>
      <c r="B86" s="471">
        <v>120101190030199</v>
      </c>
      <c r="C86" s="472" t="s">
        <v>846</v>
      </c>
      <c r="D86" s="479">
        <f>+IF(15=LEN(B86),SUMIFS('BG 2024'!G:G,'BG 2024'!B:B,'CA EF'!B86),0)</f>
        <v>6968000000</v>
      </c>
      <c r="E86" s="475"/>
      <c r="F86" s="475"/>
      <c r="G86" s="475">
        <v>4950000000</v>
      </c>
      <c r="H86" s="475">
        <f t="shared" si="1"/>
        <v>2018000000</v>
      </c>
      <c r="I86" s="475">
        <v>0</v>
      </c>
      <c r="J86" s="475">
        <v>0</v>
      </c>
      <c r="K86" s="475">
        <v>0</v>
      </c>
      <c r="L86" s="475">
        <v>0</v>
      </c>
      <c r="M86" s="475">
        <v>0</v>
      </c>
      <c r="N86" s="475">
        <v>0</v>
      </c>
      <c r="O86" s="475">
        <v>0</v>
      </c>
      <c r="P86" s="475">
        <f>-$H86</f>
        <v>-2018000000</v>
      </c>
      <c r="Q86" s="475">
        <v>0</v>
      </c>
      <c r="R86" s="475">
        <v>0</v>
      </c>
      <c r="S86" s="475">
        <v>0</v>
      </c>
      <c r="T86" s="475">
        <v>0</v>
      </c>
      <c r="U86" s="475">
        <v>0</v>
      </c>
      <c r="V86" s="475">
        <v>0</v>
      </c>
      <c r="W86" s="475">
        <v>0</v>
      </c>
      <c r="X86" s="475">
        <v>0</v>
      </c>
      <c r="Y86" s="475">
        <v>0</v>
      </c>
      <c r="Z86" s="475">
        <v>0</v>
      </c>
      <c r="AA86" s="475">
        <f t="shared" si="2"/>
        <v>0</v>
      </c>
    </row>
    <row r="87" spans="1:27" s="44" customFormat="1" ht="12.75" hidden="1" customHeight="1">
      <c r="A87" s="44">
        <f t="shared" si="3"/>
        <v>11</v>
      </c>
      <c r="B87" s="471">
        <v>12010119004</v>
      </c>
      <c r="C87" s="472" t="s">
        <v>847</v>
      </c>
      <c r="D87" s="479">
        <f>+IF(15=LEN(B87),SUMIFS('BG 2024'!G:G,'BG 2024'!B:B,'CA EF'!B87),0)</f>
        <v>0</v>
      </c>
      <c r="E87" s="474"/>
      <c r="F87" s="474"/>
      <c r="G87" s="475">
        <v>0</v>
      </c>
      <c r="H87" s="475">
        <f t="shared" si="1"/>
        <v>0</v>
      </c>
      <c r="I87" s="475">
        <v>0</v>
      </c>
      <c r="J87" s="475">
        <v>0</v>
      </c>
      <c r="K87" s="475">
        <v>0</v>
      </c>
      <c r="L87" s="475">
        <v>0</v>
      </c>
      <c r="M87" s="475" t="s">
        <v>133</v>
      </c>
      <c r="N87" s="475">
        <v>0</v>
      </c>
      <c r="O87" s="475">
        <v>0</v>
      </c>
      <c r="P87" s="475">
        <f>-H87</f>
        <v>0</v>
      </c>
      <c r="Q87" s="475">
        <v>0</v>
      </c>
      <c r="R87" s="475">
        <v>0</v>
      </c>
      <c r="S87" s="475">
        <v>0</v>
      </c>
      <c r="T87" s="475">
        <v>0</v>
      </c>
      <c r="U87" s="475">
        <v>0</v>
      </c>
      <c r="V87" s="475">
        <v>0</v>
      </c>
      <c r="W87" s="475">
        <v>0</v>
      </c>
      <c r="X87" s="475">
        <v>0</v>
      </c>
      <c r="Y87" s="475">
        <v>0</v>
      </c>
      <c r="Z87" s="475">
        <v>0</v>
      </c>
      <c r="AA87" s="475">
        <f t="shared" ref="AA87:AA102" si="4">SUM(H87:Z87)</f>
        <v>0</v>
      </c>
    </row>
    <row r="88" spans="1:27" s="44" customFormat="1" ht="12.75" hidden="1" customHeight="1">
      <c r="A88" s="44">
        <f t="shared" si="3"/>
        <v>13</v>
      </c>
      <c r="B88" s="471">
        <v>1201011900401</v>
      </c>
      <c r="C88" s="472" t="s">
        <v>847</v>
      </c>
      <c r="D88" s="479">
        <f>+IF(15=LEN(B88),SUMIFS('BG 2024'!G:G,'BG 2024'!B:B,'CA EF'!B88),0)</f>
        <v>0</v>
      </c>
      <c r="E88" s="475"/>
      <c r="F88" s="475"/>
      <c r="G88" s="475">
        <v>0</v>
      </c>
      <c r="H88" s="475">
        <f t="shared" si="1"/>
        <v>0</v>
      </c>
      <c r="I88" s="475">
        <v>0</v>
      </c>
      <c r="J88" s="475">
        <v>0</v>
      </c>
      <c r="K88" s="475">
        <v>0</v>
      </c>
      <c r="L88" s="475">
        <v>0</v>
      </c>
      <c r="M88" s="475" t="s">
        <v>133</v>
      </c>
      <c r="N88" s="475">
        <v>0</v>
      </c>
      <c r="O88" s="475">
        <v>0</v>
      </c>
      <c r="P88" s="475">
        <v>0</v>
      </c>
      <c r="Q88" s="475">
        <v>0</v>
      </c>
      <c r="R88" s="475">
        <v>0</v>
      </c>
      <c r="S88" s="475">
        <v>0</v>
      </c>
      <c r="T88" s="475">
        <v>0</v>
      </c>
      <c r="U88" s="475">
        <v>0</v>
      </c>
      <c r="V88" s="475">
        <v>0</v>
      </c>
      <c r="W88" s="475">
        <v>0</v>
      </c>
      <c r="X88" s="475">
        <v>0</v>
      </c>
      <c r="Y88" s="475">
        <v>0</v>
      </c>
      <c r="Z88" s="475">
        <v>0</v>
      </c>
      <c r="AA88" s="475">
        <f t="shared" si="4"/>
        <v>0</v>
      </c>
    </row>
    <row r="89" spans="1:27" s="44" customFormat="1" ht="12.75" customHeight="1">
      <c r="A89" s="44">
        <f t="shared" si="3"/>
        <v>15</v>
      </c>
      <c r="B89" s="471">
        <v>120101190040199</v>
      </c>
      <c r="C89" s="472" t="s">
        <v>849</v>
      </c>
      <c r="D89" s="479">
        <f>+IF(15=LEN(B89),SUMIFS('BG 2024'!G:G,'BG 2024'!B:B,'CA EF'!B89),0)</f>
        <v>18671000000</v>
      </c>
      <c r="E89" s="474"/>
      <c r="F89" s="474"/>
      <c r="G89" s="475">
        <v>3000000000</v>
      </c>
      <c r="H89" s="475">
        <f t="shared" si="1"/>
        <v>15671000000</v>
      </c>
      <c r="I89" s="475">
        <v>0</v>
      </c>
      <c r="J89" s="475">
        <v>0</v>
      </c>
      <c r="K89" s="475">
        <v>0</v>
      </c>
      <c r="L89" s="475">
        <v>0</v>
      </c>
      <c r="M89" s="475">
        <v>0</v>
      </c>
      <c r="N89" s="475">
        <v>0</v>
      </c>
      <c r="O89" s="475">
        <v>0</v>
      </c>
      <c r="P89" s="475">
        <f>-$H89</f>
        <v>-15671000000</v>
      </c>
      <c r="Q89" s="475">
        <v>0</v>
      </c>
      <c r="R89" s="475">
        <v>0</v>
      </c>
      <c r="S89" s="475">
        <v>0</v>
      </c>
      <c r="T89" s="475">
        <v>0</v>
      </c>
      <c r="U89" s="475">
        <v>0</v>
      </c>
      <c r="V89" s="475">
        <v>0</v>
      </c>
      <c r="W89" s="475">
        <v>0</v>
      </c>
      <c r="X89" s="475">
        <v>0</v>
      </c>
      <c r="Y89" s="475">
        <v>0</v>
      </c>
      <c r="Z89" s="475">
        <v>0</v>
      </c>
      <c r="AA89" s="475">
        <f>SUM(H89:Z89)</f>
        <v>0</v>
      </c>
    </row>
    <row r="90" spans="1:27" s="481" customFormat="1" ht="12.75" customHeight="1">
      <c r="A90" s="481">
        <f t="shared" si="3"/>
        <v>15</v>
      </c>
      <c r="B90" s="482">
        <v>120101190040101</v>
      </c>
      <c r="C90" s="483" t="s">
        <v>848</v>
      </c>
      <c r="D90" s="479">
        <f>+IF(15=LEN(B90),SUMIFS('BG 2024'!G:G,'BG 2024'!B:B,'CA EF'!B90),0)</f>
        <v>21770902800</v>
      </c>
      <c r="E90" s="484"/>
      <c r="F90" s="484"/>
      <c r="G90" s="485">
        <v>2542256500</v>
      </c>
      <c r="H90" s="485">
        <f t="shared" si="1"/>
        <v>19228646300</v>
      </c>
      <c r="I90" s="485">
        <v>0</v>
      </c>
      <c r="J90" s="485">
        <v>0</v>
      </c>
      <c r="K90" s="485">
        <v>0</v>
      </c>
      <c r="L90" s="485">
        <v>0</v>
      </c>
      <c r="M90" s="485">
        <v>0</v>
      </c>
      <c r="N90" s="485">
        <v>0</v>
      </c>
      <c r="O90" s="485">
        <v>0</v>
      </c>
      <c r="P90" s="485">
        <f>-$H90</f>
        <v>-19228646300</v>
      </c>
      <c r="Q90" s="485">
        <v>0</v>
      </c>
      <c r="R90" s="485">
        <v>0</v>
      </c>
      <c r="S90" s="485">
        <v>0</v>
      </c>
      <c r="T90" s="485">
        <v>0</v>
      </c>
      <c r="U90" s="485">
        <v>0</v>
      </c>
      <c r="V90" s="485">
        <v>0</v>
      </c>
      <c r="W90" s="485">
        <v>0</v>
      </c>
      <c r="X90" s="485">
        <v>0</v>
      </c>
      <c r="Y90" s="485">
        <v>0</v>
      </c>
      <c r="Z90" s="485">
        <v>0</v>
      </c>
      <c r="AA90" s="485">
        <f t="shared" si="4"/>
        <v>0</v>
      </c>
    </row>
    <row r="91" spans="1:27" s="44" customFormat="1" ht="12.75" customHeight="1">
      <c r="A91" s="44">
        <f>+LEN(B91)</f>
        <v>15</v>
      </c>
      <c r="B91" s="471">
        <v>120101190070199</v>
      </c>
      <c r="C91" s="472" t="s">
        <v>851</v>
      </c>
      <c r="D91" s="479">
        <f>+IF(15=LEN(B91),SUMIFS('BG 2024'!G:G,'BG 2024'!B:B,'CA EF'!B91),0)</f>
        <v>15000000000</v>
      </c>
      <c r="E91" s="474"/>
      <c r="F91" s="474"/>
      <c r="G91" s="475">
        <v>0</v>
      </c>
      <c r="H91" s="475">
        <f>+D91+E91-F91-G91</f>
        <v>15000000000</v>
      </c>
      <c r="I91" s="475">
        <v>0</v>
      </c>
      <c r="J91" s="475">
        <v>0</v>
      </c>
      <c r="K91" s="475">
        <v>0</v>
      </c>
      <c r="L91" s="475">
        <v>0</v>
      </c>
      <c r="M91" s="475">
        <v>0</v>
      </c>
      <c r="N91" s="475">
        <v>0</v>
      </c>
      <c r="O91" s="475">
        <v>0</v>
      </c>
      <c r="P91" s="475">
        <f>-$H91</f>
        <v>-15000000000</v>
      </c>
      <c r="Q91" s="475">
        <v>0</v>
      </c>
      <c r="R91" s="475">
        <v>0</v>
      </c>
      <c r="S91" s="475">
        <v>0</v>
      </c>
      <c r="T91" s="475">
        <v>0</v>
      </c>
      <c r="U91" s="475">
        <v>0</v>
      </c>
      <c r="V91" s="475">
        <v>0</v>
      </c>
      <c r="W91" s="475">
        <v>0</v>
      </c>
      <c r="X91" s="475">
        <v>0</v>
      </c>
      <c r="Y91" s="475">
        <v>0</v>
      </c>
      <c r="Z91" s="475">
        <v>0</v>
      </c>
      <c r="AA91" s="475">
        <f>SUM(H91:Z91)</f>
        <v>0</v>
      </c>
    </row>
    <row r="92" spans="1:27" s="44" customFormat="1" ht="12.75" hidden="1" customHeight="1">
      <c r="A92" s="44">
        <f t="shared" si="3"/>
        <v>8</v>
      </c>
      <c r="B92" s="471">
        <v>12010121</v>
      </c>
      <c r="C92" s="472" t="s">
        <v>852</v>
      </c>
      <c r="D92" s="479">
        <f>+IF(15=LEN(B92),SUMIFS('BG 2024'!G:G,'BG 2024'!B:B,'CA EF'!B92),0)</f>
        <v>0</v>
      </c>
      <c r="E92" s="475"/>
      <c r="F92" s="475"/>
      <c r="G92" s="475">
        <v>0</v>
      </c>
      <c r="H92" s="475">
        <f t="shared" si="1"/>
        <v>0</v>
      </c>
      <c r="I92" s="475">
        <v>0</v>
      </c>
      <c r="J92" s="475">
        <v>0</v>
      </c>
      <c r="K92" s="475">
        <v>0</v>
      </c>
      <c r="L92" s="475">
        <v>0</v>
      </c>
      <c r="M92" s="475" t="s">
        <v>133</v>
      </c>
      <c r="N92" s="475">
        <v>0</v>
      </c>
      <c r="O92" s="475">
        <v>0</v>
      </c>
      <c r="P92" s="475">
        <f>-H92</f>
        <v>0</v>
      </c>
      <c r="Q92" s="475">
        <v>0</v>
      </c>
      <c r="R92" s="475">
        <v>0</v>
      </c>
      <c r="S92" s="475">
        <v>0</v>
      </c>
      <c r="T92" s="475">
        <v>0</v>
      </c>
      <c r="U92" s="475">
        <v>0</v>
      </c>
      <c r="V92" s="475">
        <v>0</v>
      </c>
      <c r="W92" s="475">
        <v>0</v>
      </c>
      <c r="X92" s="475">
        <v>0</v>
      </c>
      <c r="Y92" s="475">
        <v>0</v>
      </c>
      <c r="Z92" s="475">
        <v>0</v>
      </c>
      <c r="AA92" s="475">
        <f t="shared" si="4"/>
        <v>0</v>
      </c>
    </row>
    <row r="93" spans="1:27" s="44" customFormat="1" ht="12.75" hidden="1" customHeight="1">
      <c r="A93" s="44">
        <f t="shared" si="3"/>
        <v>11</v>
      </c>
      <c r="B93" s="471">
        <v>12010121001</v>
      </c>
      <c r="C93" s="472" t="s">
        <v>853</v>
      </c>
      <c r="D93" s="479">
        <f>+IF(15=LEN(B93),SUMIFS('BG 2024'!G:G,'BG 2024'!B:B,'CA EF'!B93),0)</f>
        <v>0</v>
      </c>
      <c r="E93" s="475"/>
      <c r="F93" s="475"/>
      <c r="G93" s="475">
        <v>0</v>
      </c>
      <c r="H93" s="475">
        <f t="shared" si="1"/>
        <v>0</v>
      </c>
      <c r="I93" s="475">
        <v>0</v>
      </c>
      <c r="J93" s="475">
        <v>0</v>
      </c>
      <c r="K93" s="475">
        <v>0</v>
      </c>
      <c r="L93" s="475">
        <v>0</v>
      </c>
      <c r="M93" s="475" t="s">
        <v>133</v>
      </c>
      <c r="N93" s="475">
        <v>0</v>
      </c>
      <c r="O93" s="475">
        <v>0</v>
      </c>
      <c r="P93" s="475">
        <v>0</v>
      </c>
      <c r="Q93" s="475">
        <v>0</v>
      </c>
      <c r="R93" s="475">
        <v>0</v>
      </c>
      <c r="S93" s="475">
        <v>0</v>
      </c>
      <c r="T93" s="475">
        <v>0</v>
      </c>
      <c r="U93" s="475">
        <v>0</v>
      </c>
      <c r="V93" s="475">
        <v>0</v>
      </c>
      <c r="W93" s="475">
        <v>0</v>
      </c>
      <c r="X93" s="475">
        <v>0</v>
      </c>
      <c r="Y93" s="475">
        <v>0</v>
      </c>
      <c r="Z93" s="475">
        <v>0</v>
      </c>
      <c r="AA93" s="475">
        <f t="shared" si="4"/>
        <v>0</v>
      </c>
    </row>
    <row r="94" spans="1:27" s="44" customFormat="1" ht="12.75" hidden="1" customHeight="1">
      <c r="A94" s="44">
        <f t="shared" si="3"/>
        <v>13</v>
      </c>
      <c r="B94" s="471">
        <v>1201012100102</v>
      </c>
      <c r="C94" s="472" t="s">
        <v>856</v>
      </c>
      <c r="D94" s="479">
        <f>+IF(15=LEN(B94),SUMIFS('BG 2024'!G:G,'BG 2024'!B:B,'CA EF'!B94),0)</f>
        <v>0</v>
      </c>
      <c r="E94" s="475"/>
      <c r="F94" s="475"/>
      <c r="G94" s="475">
        <v>0</v>
      </c>
      <c r="H94" s="475">
        <f t="shared" si="1"/>
        <v>0</v>
      </c>
      <c r="I94" s="475">
        <v>0</v>
      </c>
      <c r="J94" s="475">
        <v>0</v>
      </c>
      <c r="K94" s="475">
        <v>0</v>
      </c>
      <c r="L94" s="475">
        <v>0</v>
      </c>
      <c r="M94" s="475" t="s">
        <v>133</v>
      </c>
      <c r="N94" s="475">
        <v>0</v>
      </c>
      <c r="O94" s="475">
        <v>0</v>
      </c>
      <c r="P94" s="475">
        <v>0</v>
      </c>
      <c r="Q94" s="475">
        <v>0</v>
      </c>
      <c r="R94" s="475">
        <v>0</v>
      </c>
      <c r="S94" s="475">
        <v>0</v>
      </c>
      <c r="T94" s="475">
        <v>0</v>
      </c>
      <c r="U94" s="475">
        <v>0</v>
      </c>
      <c r="V94" s="475">
        <v>0</v>
      </c>
      <c r="W94" s="475">
        <v>0</v>
      </c>
      <c r="X94" s="475">
        <v>0</v>
      </c>
      <c r="Y94" s="475">
        <v>0</v>
      </c>
      <c r="Z94" s="475">
        <v>0</v>
      </c>
      <c r="AA94" s="475">
        <f t="shared" si="4"/>
        <v>0</v>
      </c>
    </row>
    <row r="95" spans="1:27" s="44" customFormat="1" ht="12.75" customHeight="1">
      <c r="A95" s="44">
        <f t="shared" si="3"/>
        <v>15</v>
      </c>
      <c r="B95" s="471">
        <v>120101210040101</v>
      </c>
      <c r="C95" s="472" t="s">
        <v>871</v>
      </c>
      <c r="D95" s="479">
        <f>+IF(15=LEN(B95),SUMIFS('BG 2024'!G:G,'BG 2024'!B:B,'CA EF'!B95),0)</f>
        <v>0</v>
      </c>
      <c r="E95" s="475"/>
      <c r="F95" s="475"/>
      <c r="G95" s="475">
        <v>568085</v>
      </c>
      <c r="H95" s="475">
        <f t="shared" si="1"/>
        <v>-568085</v>
      </c>
      <c r="I95" s="475">
        <v>0</v>
      </c>
      <c r="J95" s="475">
        <v>0</v>
      </c>
      <c r="K95" s="475">
        <v>0</v>
      </c>
      <c r="L95" s="475">
        <v>0</v>
      </c>
      <c r="M95" s="475">
        <v>0</v>
      </c>
      <c r="N95" s="475">
        <v>0</v>
      </c>
      <c r="O95" s="475">
        <v>0</v>
      </c>
      <c r="P95" s="475">
        <v>0</v>
      </c>
      <c r="Q95" s="475">
        <v>0</v>
      </c>
      <c r="R95" s="475">
        <v>0</v>
      </c>
      <c r="S95" s="475">
        <f>-$H95</f>
        <v>568085</v>
      </c>
      <c r="T95" s="475">
        <v>0</v>
      </c>
      <c r="U95" s="475">
        <v>0</v>
      </c>
      <c r="V95" s="475">
        <v>0</v>
      </c>
      <c r="W95" s="475">
        <v>0</v>
      </c>
      <c r="X95" s="475">
        <v>0</v>
      </c>
      <c r="Y95" s="475">
        <v>0</v>
      </c>
      <c r="Z95" s="475">
        <v>0</v>
      </c>
      <c r="AA95" s="475">
        <f>SUM(H95:Z95)</f>
        <v>0</v>
      </c>
    </row>
    <row r="96" spans="1:27" s="481" customFormat="1" ht="12.75" hidden="1" customHeight="1">
      <c r="A96" s="481">
        <f t="shared" si="3"/>
        <v>15</v>
      </c>
      <c r="B96" s="482">
        <v>120101210010101</v>
      </c>
      <c r="C96" s="483" t="s">
        <v>854</v>
      </c>
      <c r="D96" s="479">
        <f>+IF(15=LEN(B96),SUMIFS('BG 2024'!G:G,'BG 2024'!B:B,'CA EF'!B96),0)</f>
        <v>0</v>
      </c>
      <c r="E96" s="485"/>
      <c r="F96" s="485"/>
      <c r="G96" s="485">
        <v>0</v>
      </c>
      <c r="H96" s="485">
        <f t="shared" si="1"/>
        <v>0</v>
      </c>
      <c r="I96" s="485">
        <v>0</v>
      </c>
      <c r="J96" s="485">
        <v>0</v>
      </c>
      <c r="K96" s="485">
        <v>0</v>
      </c>
      <c r="L96" s="485">
        <v>0</v>
      </c>
      <c r="M96" s="485">
        <v>0</v>
      </c>
      <c r="N96" s="485">
        <v>0</v>
      </c>
      <c r="O96" s="485">
        <v>0</v>
      </c>
      <c r="P96" s="485">
        <f>-$H96</f>
        <v>0</v>
      </c>
      <c r="Q96" s="485">
        <v>0</v>
      </c>
      <c r="R96" s="485">
        <v>0</v>
      </c>
      <c r="S96" s="485">
        <v>0</v>
      </c>
      <c r="T96" s="485">
        <v>0</v>
      </c>
      <c r="U96" s="485">
        <v>0</v>
      </c>
      <c r="V96" s="485">
        <v>0</v>
      </c>
      <c r="W96" s="485">
        <v>0</v>
      </c>
      <c r="X96" s="485">
        <v>0</v>
      </c>
      <c r="Y96" s="485">
        <v>0</v>
      </c>
      <c r="Z96" s="485">
        <v>0</v>
      </c>
      <c r="AA96" s="485">
        <f>SUM(H96:Z96)</f>
        <v>0</v>
      </c>
    </row>
    <row r="97" spans="1:27" s="44" customFormat="1" ht="12.75" customHeight="1">
      <c r="A97" s="44">
        <f t="shared" si="3"/>
        <v>15</v>
      </c>
      <c r="B97" s="471">
        <v>120101210010201</v>
      </c>
      <c r="C97" s="472" t="s">
        <v>857</v>
      </c>
      <c r="D97" s="479">
        <f>+IF(15=LEN(B97),SUMIFS('BG 2024'!G:G,'BG 2024'!B:B,'CA EF'!B97),0)</f>
        <v>250030439</v>
      </c>
      <c r="E97" s="475"/>
      <c r="F97" s="475"/>
      <c r="G97" s="475">
        <v>17023022</v>
      </c>
      <c r="H97" s="475">
        <f t="shared" si="1"/>
        <v>233007417</v>
      </c>
      <c r="I97" s="475">
        <v>0</v>
      </c>
      <c r="J97" s="475">
        <v>0</v>
      </c>
      <c r="K97" s="475">
        <v>0</v>
      </c>
      <c r="L97" s="475">
        <v>0</v>
      </c>
      <c r="M97" s="475">
        <v>0</v>
      </c>
      <c r="N97" s="475">
        <v>0</v>
      </c>
      <c r="O97" s="475">
        <v>0</v>
      </c>
      <c r="P97" s="475">
        <f>-$H97</f>
        <v>-233007417</v>
      </c>
      <c r="Q97" s="475">
        <v>0</v>
      </c>
      <c r="R97" s="475">
        <v>0</v>
      </c>
      <c r="S97" s="475">
        <v>0</v>
      </c>
      <c r="T97" s="475">
        <v>0</v>
      </c>
      <c r="U97" s="475">
        <v>0</v>
      </c>
      <c r="V97" s="475">
        <v>0</v>
      </c>
      <c r="W97" s="475">
        <v>0</v>
      </c>
      <c r="X97" s="475">
        <v>0</v>
      </c>
      <c r="Y97" s="475">
        <v>0</v>
      </c>
      <c r="Z97" s="475">
        <v>0</v>
      </c>
      <c r="AA97" s="475">
        <f t="shared" si="4"/>
        <v>0</v>
      </c>
    </row>
    <row r="98" spans="1:27" s="44" customFormat="1" ht="12.75" customHeight="1">
      <c r="A98" s="44">
        <f t="shared" si="3"/>
        <v>15</v>
      </c>
      <c r="B98" s="471">
        <v>120101210010299</v>
      </c>
      <c r="C98" s="472" t="s">
        <v>858</v>
      </c>
      <c r="D98" s="479">
        <f>+IF(15=LEN(B98),SUMIFS('BG 2024'!G:G,'BG 2024'!B:B,'CA EF'!B98),0)</f>
        <v>238147747</v>
      </c>
      <c r="E98" s="475"/>
      <c r="F98" s="475"/>
      <c r="G98" s="475">
        <v>20378919</v>
      </c>
      <c r="H98" s="475">
        <f t="shared" si="1"/>
        <v>217768828</v>
      </c>
      <c r="I98" s="475">
        <v>0</v>
      </c>
      <c r="J98" s="475">
        <v>0</v>
      </c>
      <c r="K98" s="475">
        <v>0</v>
      </c>
      <c r="L98" s="475">
        <v>0</v>
      </c>
      <c r="M98" s="475">
        <v>0</v>
      </c>
      <c r="N98" s="475">
        <v>0</v>
      </c>
      <c r="O98" s="475">
        <v>0</v>
      </c>
      <c r="P98" s="475">
        <f>-$H98</f>
        <v>-217768828</v>
      </c>
      <c r="Q98" s="475">
        <v>0</v>
      </c>
      <c r="R98" s="475">
        <v>0</v>
      </c>
      <c r="S98" s="475">
        <v>0</v>
      </c>
      <c r="T98" s="475">
        <v>0</v>
      </c>
      <c r="U98" s="475">
        <v>0</v>
      </c>
      <c r="V98" s="475">
        <v>0</v>
      </c>
      <c r="W98" s="475">
        <v>0</v>
      </c>
      <c r="X98" s="475">
        <v>0</v>
      </c>
      <c r="Y98" s="475">
        <v>0</v>
      </c>
      <c r="Z98" s="475">
        <v>0</v>
      </c>
      <c r="AA98" s="475">
        <f t="shared" si="4"/>
        <v>0</v>
      </c>
    </row>
    <row r="99" spans="1:27" s="44" customFormat="1" ht="12.75" hidden="1" customHeight="1">
      <c r="A99" s="44">
        <f t="shared" si="3"/>
        <v>11</v>
      </c>
      <c r="B99" s="471">
        <v>12010121002</v>
      </c>
      <c r="C99" s="472" t="s">
        <v>859</v>
      </c>
      <c r="D99" s="479">
        <f>+IF(15=LEN(B99),SUMIFS('BG 2024'!G:G,'BG 2024'!B:B,'CA EF'!B99),0)</f>
        <v>0</v>
      </c>
      <c r="E99" s="475"/>
      <c r="F99" s="475"/>
      <c r="G99" s="475">
        <v>0</v>
      </c>
      <c r="H99" s="475">
        <f t="shared" si="1"/>
        <v>0</v>
      </c>
      <c r="I99" s="475">
        <v>0</v>
      </c>
      <c r="J99" s="475">
        <v>0</v>
      </c>
      <c r="K99" s="475">
        <v>0</v>
      </c>
      <c r="L99" s="475">
        <v>0</v>
      </c>
      <c r="M99" s="475" t="s">
        <v>133</v>
      </c>
      <c r="N99" s="475">
        <v>0</v>
      </c>
      <c r="O99" s="475">
        <v>0</v>
      </c>
      <c r="P99" s="475">
        <v>0</v>
      </c>
      <c r="Q99" s="475">
        <v>0</v>
      </c>
      <c r="R99" s="475">
        <v>0</v>
      </c>
      <c r="S99" s="475">
        <v>0</v>
      </c>
      <c r="T99" s="475">
        <v>0</v>
      </c>
      <c r="U99" s="475">
        <v>0</v>
      </c>
      <c r="V99" s="475">
        <v>0</v>
      </c>
      <c r="W99" s="475">
        <v>0</v>
      </c>
      <c r="X99" s="475">
        <v>0</v>
      </c>
      <c r="Y99" s="475">
        <v>0</v>
      </c>
      <c r="Z99" s="475">
        <v>0</v>
      </c>
      <c r="AA99" s="475">
        <f t="shared" si="4"/>
        <v>0</v>
      </c>
    </row>
    <row r="100" spans="1:27" s="44" customFormat="1" ht="12.75" hidden="1" customHeight="1">
      <c r="A100" s="44">
        <f t="shared" si="3"/>
        <v>13</v>
      </c>
      <c r="B100" s="471">
        <v>1201012100201</v>
      </c>
      <c r="C100" s="472" t="s">
        <v>859</v>
      </c>
      <c r="D100" s="479">
        <f>+IF(15=LEN(B100),SUMIFS('BG 2024'!G:G,'BG 2024'!B:B,'CA EF'!B100),0)</f>
        <v>0</v>
      </c>
      <c r="E100" s="475"/>
      <c r="F100" s="475"/>
      <c r="G100" s="475">
        <v>0</v>
      </c>
      <c r="H100" s="475">
        <f t="shared" si="1"/>
        <v>0</v>
      </c>
      <c r="I100" s="475">
        <v>0</v>
      </c>
      <c r="J100" s="475">
        <v>0</v>
      </c>
      <c r="K100" s="475">
        <v>0</v>
      </c>
      <c r="L100" s="475">
        <v>0</v>
      </c>
      <c r="M100" s="475" t="s">
        <v>133</v>
      </c>
      <c r="N100" s="475">
        <v>0</v>
      </c>
      <c r="O100" s="475">
        <v>0</v>
      </c>
      <c r="P100" s="475">
        <v>0</v>
      </c>
      <c r="Q100" s="475">
        <v>0</v>
      </c>
      <c r="R100" s="475">
        <v>0</v>
      </c>
      <c r="S100" s="475">
        <v>0</v>
      </c>
      <c r="T100" s="475">
        <v>0</v>
      </c>
      <c r="U100" s="475">
        <v>0</v>
      </c>
      <c r="V100" s="475">
        <v>0</v>
      </c>
      <c r="W100" s="475">
        <v>0</v>
      </c>
      <c r="X100" s="475">
        <v>0</v>
      </c>
      <c r="Y100" s="475">
        <v>0</v>
      </c>
      <c r="Z100" s="475">
        <v>0</v>
      </c>
      <c r="AA100" s="475">
        <f t="shared" si="4"/>
        <v>0</v>
      </c>
    </row>
    <row r="101" spans="1:27" s="44" customFormat="1" ht="12.75" customHeight="1">
      <c r="A101" s="44">
        <f t="shared" si="3"/>
        <v>15</v>
      </c>
      <c r="B101" s="471">
        <v>120101210020101</v>
      </c>
      <c r="C101" s="472" t="s">
        <v>860</v>
      </c>
      <c r="D101" s="479">
        <f>+IF(15=LEN(B101),SUMIFS('BG 2024'!G:G,'BG 2024'!B:B,'CA EF'!B101),0)</f>
        <v>7831</v>
      </c>
      <c r="E101" s="475"/>
      <c r="F101" s="475"/>
      <c r="G101" s="475">
        <v>0</v>
      </c>
      <c r="H101" s="475">
        <f t="shared" si="1"/>
        <v>7831</v>
      </c>
      <c r="I101" s="475">
        <v>0</v>
      </c>
      <c r="J101" s="475">
        <v>0</v>
      </c>
      <c r="K101" s="475">
        <v>0</v>
      </c>
      <c r="L101" s="475">
        <v>0</v>
      </c>
      <c r="M101" s="475">
        <v>0</v>
      </c>
      <c r="N101" s="475">
        <v>0</v>
      </c>
      <c r="O101" s="475">
        <v>0</v>
      </c>
      <c r="P101" s="475">
        <v>0</v>
      </c>
      <c r="Q101" s="475">
        <v>0</v>
      </c>
      <c r="R101" s="475">
        <v>0</v>
      </c>
      <c r="S101" s="475">
        <f>-$H101</f>
        <v>-7831</v>
      </c>
      <c r="T101" s="475">
        <v>0</v>
      </c>
      <c r="U101" s="475">
        <v>0</v>
      </c>
      <c r="V101" s="475">
        <v>0</v>
      </c>
      <c r="W101" s="475">
        <v>0</v>
      </c>
      <c r="X101" s="475">
        <v>0</v>
      </c>
      <c r="Y101" s="475">
        <v>0</v>
      </c>
      <c r="Z101" s="475">
        <v>0</v>
      </c>
      <c r="AA101" s="475">
        <f t="shared" si="4"/>
        <v>0</v>
      </c>
    </row>
    <row r="102" spans="1:27" s="44" customFormat="1" ht="12.75" customHeight="1">
      <c r="A102" s="44">
        <f t="shared" si="3"/>
        <v>15</v>
      </c>
      <c r="B102" s="471">
        <v>120101210010199</v>
      </c>
      <c r="C102" s="472" t="s">
        <v>855</v>
      </c>
      <c r="D102" s="479">
        <f>+IF(15=LEN(B102),SUMIFS('BG 2024'!G:G,'BG 2024'!B:B,'CA EF'!B102),0)</f>
        <v>4485459</v>
      </c>
      <c r="E102" s="475"/>
      <c r="F102" s="475"/>
      <c r="G102" s="475">
        <v>78828</v>
      </c>
      <c r="H102" s="475">
        <f t="shared" si="1"/>
        <v>4406631</v>
      </c>
      <c r="I102" s="475">
        <v>0</v>
      </c>
      <c r="J102" s="475">
        <v>0</v>
      </c>
      <c r="K102" s="475">
        <v>0</v>
      </c>
      <c r="L102" s="475">
        <v>0</v>
      </c>
      <c r="M102" s="475">
        <v>0</v>
      </c>
      <c r="N102" s="475">
        <v>0</v>
      </c>
      <c r="O102" s="475">
        <v>0</v>
      </c>
      <c r="P102" s="475">
        <v>0</v>
      </c>
      <c r="Q102" s="475">
        <v>0</v>
      </c>
      <c r="R102" s="475">
        <v>0</v>
      </c>
      <c r="S102" s="475">
        <f>-$H102</f>
        <v>-4406631</v>
      </c>
      <c r="T102" s="475">
        <v>0</v>
      </c>
      <c r="U102" s="475">
        <v>0</v>
      </c>
      <c r="V102" s="475">
        <v>0</v>
      </c>
      <c r="W102" s="475">
        <v>0</v>
      </c>
      <c r="X102" s="475">
        <v>0</v>
      </c>
      <c r="Y102" s="475">
        <v>0</v>
      </c>
      <c r="Z102" s="475">
        <v>0</v>
      </c>
      <c r="AA102" s="475">
        <f t="shared" si="4"/>
        <v>0</v>
      </c>
    </row>
    <row r="103" spans="1:27" s="44" customFormat="1" ht="12.75" customHeight="1">
      <c r="A103" s="44">
        <f t="shared" si="3"/>
        <v>15</v>
      </c>
      <c r="B103" s="471">
        <v>120101210020199</v>
      </c>
      <c r="C103" s="472" t="s">
        <v>861</v>
      </c>
      <c r="D103" s="479">
        <f>+IF(15=LEN(B103),SUMIFS('BG 2024'!G:G,'BG 2024'!B:B,'CA EF'!B103),0)</f>
        <v>52565319</v>
      </c>
      <c r="E103" s="475"/>
      <c r="F103" s="475"/>
      <c r="G103" s="475">
        <v>919943</v>
      </c>
      <c r="H103" s="475">
        <f t="shared" si="1"/>
        <v>51645376</v>
      </c>
      <c r="I103" s="475">
        <v>0</v>
      </c>
      <c r="J103" s="475">
        <v>0</v>
      </c>
      <c r="K103" s="475">
        <v>0</v>
      </c>
      <c r="L103" s="475">
        <v>0</v>
      </c>
      <c r="M103" s="475">
        <v>0</v>
      </c>
      <c r="N103" s="475">
        <v>0</v>
      </c>
      <c r="O103" s="475">
        <v>0</v>
      </c>
      <c r="P103" s="475">
        <v>0</v>
      </c>
      <c r="Q103" s="475">
        <v>0</v>
      </c>
      <c r="R103" s="475">
        <v>0</v>
      </c>
      <c r="S103" s="475">
        <f>-$H103</f>
        <v>-51645376</v>
      </c>
      <c r="T103" s="475">
        <v>0</v>
      </c>
      <c r="U103" s="475">
        <v>0</v>
      </c>
      <c r="V103" s="475">
        <v>0</v>
      </c>
      <c r="W103" s="475">
        <v>0</v>
      </c>
      <c r="X103" s="475">
        <v>0</v>
      </c>
      <c r="Y103" s="475">
        <v>0</v>
      </c>
      <c r="Z103" s="475">
        <v>0</v>
      </c>
      <c r="AA103" s="475">
        <f t="shared" si="2"/>
        <v>0</v>
      </c>
    </row>
    <row r="104" spans="1:27" s="44" customFormat="1" ht="12.75" hidden="1" customHeight="1">
      <c r="A104" s="44">
        <f t="shared" si="3"/>
        <v>13</v>
      </c>
      <c r="B104" s="471">
        <v>1201012100202</v>
      </c>
      <c r="C104" s="472" t="s">
        <v>862</v>
      </c>
      <c r="D104" s="479">
        <f>+IF(15=LEN(B104),SUMIFS('BG 2024'!G:G,'BG 2024'!B:B,'CA EF'!B104),0)</f>
        <v>0</v>
      </c>
      <c r="E104" s="475"/>
      <c r="F104" s="475"/>
      <c r="G104" s="475">
        <v>0</v>
      </c>
      <c r="H104" s="475">
        <f t="shared" si="1"/>
        <v>0</v>
      </c>
      <c r="I104" s="475">
        <v>0</v>
      </c>
      <c r="J104" s="475">
        <v>0</v>
      </c>
      <c r="K104" s="475">
        <v>0</v>
      </c>
      <c r="L104" s="475">
        <v>0</v>
      </c>
      <c r="M104" s="475" t="s">
        <v>133</v>
      </c>
      <c r="N104" s="475">
        <v>0</v>
      </c>
      <c r="O104" s="475">
        <v>0</v>
      </c>
      <c r="P104" s="475">
        <v>0</v>
      </c>
      <c r="Q104" s="475">
        <v>0</v>
      </c>
      <c r="R104" s="475">
        <v>0</v>
      </c>
      <c r="S104" s="475">
        <f>-H104</f>
        <v>0</v>
      </c>
      <c r="T104" s="475">
        <v>0</v>
      </c>
      <c r="U104" s="475">
        <v>0</v>
      </c>
      <c r="V104" s="475">
        <v>0</v>
      </c>
      <c r="W104" s="475">
        <v>0</v>
      </c>
      <c r="X104" s="475">
        <v>0</v>
      </c>
      <c r="Y104" s="475">
        <v>0</v>
      </c>
      <c r="Z104" s="475">
        <v>0</v>
      </c>
      <c r="AA104" s="475">
        <f t="shared" si="2"/>
        <v>0</v>
      </c>
    </row>
    <row r="105" spans="1:27" s="44" customFormat="1" ht="12.75" customHeight="1">
      <c r="A105" s="44">
        <f t="shared" si="3"/>
        <v>15</v>
      </c>
      <c r="B105" s="471">
        <v>120101210020201</v>
      </c>
      <c r="C105" s="472" t="s">
        <v>863</v>
      </c>
      <c r="D105" s="479">
        <f>+IF(15=LEN(B105),SUMIFS('BG 2024'!G:G,'BG 2024'!B:B,'CA EF'!B105),0)</f>
        <v>31935487</v>
      </c>
      <c r="E105" s="475"/>
      <c r="F105" s="475"/>
      <c r="G105" s="475">
        <v>0</v>
      </c>
      <c r="H105" s="475">
        <f t="shared" si="1"/>
        <v>31935487</v>
      </c>
      <c r="I105" s="475">
        <v>0</v>
      </c>
      <c r="J105" s="475">
        <v>0</v>
      </c>
      <c r="K105" s="475">
        <v>0</v>
      </c>
      <c r="L105" s="475">
        <v>0</v>
      </c>
      <c r="M105" s="475">
        <v>0</v>
      </c>
      <c r="N105" s="475">
        <v>0</v>
      </c>
      <c r="O105" s="475">
        <v>0</v>
      </c>
      <c r="P105" s="475">
        <f>-$H105</f>
        <v>-31935487</v>
      </c>
      <c r="Q105" s="475">
        <v>0</v>
      </c>
      <c r="R105" s="475">
        <v>0</v>
      </c>
      <c r="S105" s="475">
        <v>0</v>
      </c>
      <c r="T105" s="475">
        <v>0</v>
      </c>
      <c r="U105" s="475">
        <v>0</v>
      </c>
      <c r="V105" s="475">
        <v>0</v>
      </c>
      <c r="W105" s="475">
        <v>0</v>
      </c>
      <c r="X105" s="475">
        <v>0</v>
      </c>
      <c r="Y105" s="475">
        <v>0</v>
      </c>
      <c r="Z105" s="475">
        <v>0</v>
      </c>
      <c r="AA105" s="475">
        <f t="shared" si="2"/>
        <v>0</v>
      </c>
    </row>
    <row r="106" spans="1:27" s="44" customFormat="1" ht="12.75" customHeight="1">
      <c r="A106" s="44">
        <f t="shared" si="3"/>
        <v>15</v>
      </c>
      <c r="B106" s="471">
        <v>120101210020299</v>
      </c>
      <c r="C106" s="472" t="s">
        <v>864</v>
      </c>
      <c r="D106" s="479">
        <f>+IF(15=LEN(B106),SUMIFS('BG 2024'!G:G,'BG 2024'!B:B,'CA EF'!B106),0)</f>
        <v>18446942</v>
      </c>
      <c r="E106" s="475"/>
      <c r="F106" s="475"/>
      <c r="G106" s="475">
        <v>0</v>
      </c>
      <c r="H106" s="475">
        <f t="shared" si="1"/>
        <v>18446942</v>
      </c>
      <c r="I106" s="475">
        <v>0</v>
      </c>
      <c r="J106" s="475">
        <v>0</v>
      </c>
      <c r="K106" s="475">
        <v>0</v>
      </c>
      <c r="L106" s="475">
        <v>0</v>
      </c>
      <c r="M106" s="475">
        <v>0</v>
      </c>
      <c r="N106" s="475">
        <v>0</v>
      </c>
      <c r="O106" s="475">
        <v>0</v>
      </c>
      <c r="P106" s="475">
        <f>-$H106</f>
        <v>-18446942</v>
      </c>
      <c r="Q106" s="475">
        <v>0</v>
      </c>
      <c r="R106" s="475">
        <v>0</v>
      </c>
      <c r="S106" s="475">
        <v>0</v>
      </c>
      <c r="T106" s="475">
        <v>0</v>
      </c>
      <c r="U106" s="475">
        <v>0</v>
      </c>
      <c r="V106" s="475">
        <v>0</v>
      </c>
      <c r="W106" s="475">
        <v>0</v>
      </c>
      <c r="X106" s="475">
        <v>0</v>
      </c>
      <c r="Y106" s="475">
        <v>0</v>
      </c>
      <c r="Z106" s="475">
        <v>0</v>
      </c>
      <c r="AA106" s="475">
        <f t="shared" si="2"/>
        <v>0</v>
      </c>
    </row>
    <row r="107" spans="1:27" s="44" customFormat="1" ht="12.75" hidden="1" customHeight="1">
      <c r="A107" s="44">
        <f t="shared" si="3"/>
        <v>11</v>
      </c>
      <c r="B107" s="471">
        <v>12010121003</v>
      </c>
      <c r="C107" s="472" t="s">
        <v>865</v>
      </c>
      <c r="D107" s="479">
        <f>+IF(15=LEN(B107),SUMIFS('BG 2024'!G:G,'BG 2024'!B:B,'CA EF'!B107),0)</f>
        <v>0</v>
      </c>
      <c r="E107" s="475"/>
      <c r="F107" s="475"/>
      <c r="G107" s="475">
        <v>0</v>
      </c>
      <c r="H107" s="475">
        <f t="shared" si="1"/>
        <v>0</v>
      </c>
      <c r="I107" s="475">
        <v>0</v>
      </c>
      <c r="J107" s="475">
        <v>0</v>
      </c>
      <c r="K107" s="475">
        <v>0</v>
      </c>
      <c r="L107" s="475">
        <v>0</v>
      </c>
      <c r="M107" s="475" t="s">
        <v>133</v>
      </c>
      <c r="N107" s="475">
        <v>0</v>
      </c>
      <c r="O107" s="475">
        <v>0</v>
      </c>
      <c r="P107" s="475">
        <v>0</v>
      </c>
      <c r="Q107" s="475">
        <v>0</v>
      </c>
      <c r="R107" s="475">
        <v>0</v>
      </c>
      <c r="S107" s="475">
        <f>-H107</f>
        <v>0</v>
      </c>
      <c r="T107" s="475">
        <v>0</v>
      </c>
      <c r="U107" s="475">
        <v>0</v>
      </c>
      <c r="V107" s="475">
        <v>0</v>
      </c>
      <c r="W107" s="475">
        <v>0</v>
      </c>
      <c r="X107" s="475">
        <v>0</v>
      </c>
      <c r="Y107" s="475">
        <v>0</v>
      </c>
      <c r="Z107" s="475">
        <v>0</v>
      </c>
      <c r="AA107" s="475">
        <f t="shared" si="2"/>
        <v>0</v>
      </c>
    </row>
    <row r="108" spans="1:27" s="44" customFormat="1" ht="12.75" hidden="1" customHeight="1">
      <c r="A108" s="44">
        <f t="shared" si="3"/>
        <v>13</v>
      </c>
      <c r="B108" s="471">
        <v>1201012100301</v>
      </c>
      <c r="C108" s="472" t="s">
        <v>865</v>
      </c>
      <c r="D108" s="479">
        <f>+IF(15=LEN(B108),SUMIFS('BG 2024'!G:G,'BG 2024'!B:B,'CA EF'!B108),0)</f>
        <v>0</v>
      </c>
      <c r="E108" s="475"/>
      <c r="F108" s="475"/>
      <c r="G108" s="475">
        <v>0</v>
      </c>
      <c r="H108" s="475">
        <f t="shared" si="1"/>
        <v>0</v>
      </c>
      <c r="I108" s="475">
        <v>0</v>
      </c>
      <c r="J108" s="475">
        <v>0</v>
      </c>
      <c r="K108" s="475">
        <v>0</v>
      </c>
      <c r="L108" s="475">
        <v>0</v>
      </c>
      <c r="M108" s="475" t="s">
        <v>133</v>
      </c>
      <c r="N108" s="475">
        <v>0</v>
      </c>
      <c r="O108" s="475">
        <v>0</v>
      </c>
      <c r="P108" s="475">
        <v>0</v>
      </c>
      <c r="Q108" s="475">
        <v>0</v>
      </c>
      <c r="R108" s="475">
        <v>0</v>
      </c>
      <c r="S108" s="475">
        <v>0</v>
      </c>
      <c r="T108" s="475">
        <v>0</v>
      </c>
      <c r="U108" s="475">
        <v>0</v>
      </c>
      <c r="V108" s="475">
        <v>0</v>
      </c>
      <c r="W108" s="475">
        <v>0</v>
      </c>
      <c r="X108" s="475">
        <v>0</v>
      </c>
      <c r="Y108" s="475">
        <v>0</v>
      </c>
      <c r="Z108" s="475">
        <v>0</v>
      </c>
      <c r="AA108" s="475">
        <f t="shared" si="2"/>
        <v>0</v>
      </c>
    </row>
    <row r="109" spans="1:27" s="44" customFormat="1" ht="12.75" customHeight="1">
      <c r="A109" s="44">
        <f t="shared" si="3"/>
        <v>15</v>
      </c>
      <c r="B109" s="471">
        <v>120101210030101</v>
      </c>
      <c r="C109" s="472" t="s">
        <v>866</v>
      </c>
      <c r="D109" s="479">
        <f>+IF(15=LEN(B109),SUMIFS('BG 2024'!G:G,'BG 2024'!B:B,'CA EF'!B109),0)</f>
        <v>1566</v>
      </c>
      <c r="E109" s="475"/>
      <c r="F109" s="475"/>
      <c r="G109" s="475">
        <v>0</v>
      </c>
      <c r="H109" s="475">
        <f t="shared" si="1"/>
        <v>1566</v>
      </c>
      <c r="I109" s="475">
        <v>0</v>
      </c>
      <c r="J109" s="475">
        <v>0</v>
      </c>
      <c r="K109" s="475">
        <v>0</v>
      </c>
      <c r="L109" s="475">
        <v>0</v>
      </c>
      <c r="M109" s="475">
        <v>0</v>
      </c>
      <c r="N109" s="475">
        <v>0</v>
      </c>
      <c r="O109" s="475">
        <v>0</v>
      </c>
      <c r="P109" s="475">
        <v>0</v>
      </c>
      <c r="Q109" s="475">
        <v>0</v>
      </c>
      <c r="R109" s="475">
        <v>0</v>
      </c>
      <c r="S109" s="475">
        <f>-$H109</f>
        <v>-1566</v>
      </c>
      <c r="T109" s="475">
        <v>0</v>
      </c>
      <c r="U109" s="475">
        <v>0</v>
      </c>
      <c r="V109" s="475">
        <v>0</v>
      </c>
      <c r="W109" s="475">
        <v>0</v>
      </c>
      <c r="X109" s="475">
        <v>0</v>
      </c>
      <c r="Y109" s="475">
        <v>0</v>
      </c>
      <c r="Z109" s="475">
        <v>0</v>
      </c>
      <c r="AA109" s="475">
        <f t="shared" si="2"/>
        <v>0</v>
      </c>
    </row>
    <row r="110" spans="1:27" s="44" customFormat="1" ht="12.75" customHeight="1">
      <c r="A110" s="44">
        <f t="shared" si="3"/>
        <v>15</v>
      </c>
      <c r="B110" s="471">
        <v>120101210030199</v>
      </c>
      <c r="C110" s="472" t="s">
        <v>867</v>
      </c>
      <c r="D110" s="479">
        <f>+IF(15=LEN(B110),SUMIFS('BG 2024'!G:G,'BG 2024'!B:B,'CA EF'!B110),0)</f>
        <v>38023713</v>
      </c>
      <c r="E110" s="475"/>
      <c r="F110" s="475"/>
      <c r="G110" s="475">
        <v>1210716</v>
      </c>
      <c r="H110" s="475">
        <f t="shared" si="1"/>
        <v>36812997</v>
      </c>
      <c r="I110" s="475">
        <v>0</v>
      </c>
      <c r="J110" s="475">
        <v>0</v>
      </c>
      <c r="K110" s="475">
        <v>0</v>
      </c>
      <c r="L110" s="475">
        <v>0</v>
      </c>
      <c r="M110" s="475">
        <v>0</v>
      </c>
      <c r="N110" s="475">
        <v>0</v>
      </c>
      <c r="O110" s="475">
        <v>0</v>
      </c>
      <c r="P110" s="475">
        <v>0</v>
      </c>
      <c r="Q110" s="475">
        <v>0</v>
      </c>
      <c r="R110" s="475">
        <v>0</v>
      </c>
      <c r="S110" s="475">
        <f>-$H110</f>
        <v>-36812997</v>
      </c>
      <c r="T110" s="475">
        <v>0</v>
      </c>
      <c r="U110" s="475">
        <v>0</v>
      </c>
      <c r="V110" s="475">
        <v>0</v>
      </c>
      <c r="W110" s="475">
        <v>0</v>
      </c>
      <c r="X110" s="475">
        <v>0</v>
      </c>
      <c r="Y110" s="475">
        <v>0</v>
      </c>
      <c r="Z110" s="475">
        <v>0</v>
      </c>
      <c r="AA110" s="475">
        <f t="shared" si="2"/>
        <v>0</v>
      </c>
    </row>
    <row r="111" spans="1:27" s="44" customFormat="1" ht="12.75" hidden="1" customHeight="1">
      <c r="A111" s="44">
        <f t="shared" si="3"/>
        <v>13</v>
      </c>
      <c r="B111" s="471">
        <v>1201012100302</v>
      </c>
      <c r="C111" s="472" t="s">
        <v>868</v>
      </c>
      <c r="D111" s="479">
        <f>+IF(15=LEN(B111),SUMIFS('BG 2024'!G:G,'BG 2024'!B:B,'CA EF'!B111),0)</f>
        <v>0</v>
      </c>
      <c r="E111" s="475"/>
      <c r="F111" s="475"/>
      <c r="G111" s="475">
        <v>0</v>
      </c>
      <c r="H111" s="475">
        <f t="shared" si="1"/>
        <v>0</v>
      </c>
      <c r="I111" s="475">
        <v>0</v>
      </c>
      <c r="J111" s="475">
        <v>0</v>
      </c>
      <c r="K111" s="475">
        <v>0</v>
      </c>
      <c r="L111" s="475">
        <v>0</v>
      </c>
      <c r="M111" s="475" t="s">
        <v>133</v>
      </c>
      <c r="N111" s="475">
        <v>0</v>
      </c>
      <c r="O111" s="475">
        <v>0</v>
      </c>
      <c r="P111" s="475">
        <v>0</v>
      </c>
      <c r="Q111" s="475">
        <v>0</v>
      </c>
      <c r="R111" s="475">
        <v>0</v>
      </c>
      <c r="S111" s="475">
        <v>0</v>
      </c>
      <c r="T111" s="475">
        <v>0</v>
      </c>
      <c r="U111" s="475">
        <v>0</v>
      </c>
      <c r="V111" s="475">
        <v>0</v>
      </c>
      <c r="W111" s="475">
        <v>0</v>
      </c>
      <c r="X111" s="475">
        <v>0</v>
      </c>
      <c r="Y111" s="475">
        <v>0</v>
      </c>
      <c r="Z111" s="475">
        <v>0</v>
      </c>
      <c r="AA111" s="475">
        <f t="shared" si="2"/>
        <v>0</v>
      </c>
    </row>
    <row r="112" spans="1:27" s="44" customFormat="1" ht="12.75" customHeight="1">
      <c r="A112" s="44">
        <f t="shared" si="3"/>
        <v>15</v>
      </c>
      <c r="B112" s="471">
        <v>120101210030299</v>
      </c>
      <c r="C112" s="472" t="s">
        <v>869</v>
      </c>
      <c r="D112" s="479">
        <f>+IF(15=LEN(B112),SUMIFS('BG 2024'!G:G,'BG 2024'!B:B,'CA EF'!B112),0)</f>
        <v>144191289</v>
      </c>
      <c r="E112" s="475"/>
      <c r="F112" s="475"/>
      <c r="G112" s="475">
        <v>10196693</v>
      </c>
      <c r="H112" s="475">
        <f t="shared" si="1"/>
        <v>133994596</v>
      </c>
      <c r="I112" s="475">
        <v>0</v>
      </c>
      <c r="J112" s="475">
        <v>0</v>
      </c>
      <c r="K112" s="475">
        <v>0</v>
      </c>
      <c r="L112" s="475">
        <v>0</v>
      </c>
      <c r="M112" s="475">
        <v>0</v>
      </c>
      <c r="N112" s="475">
        <v>0</v>
      </c>
      <c r="O112" s="475">
        <v>0</v>
      </c>
      <c r="P112" s="475">
        <f>-$H112</f>
        <v>-133994596</v>
      </c>
      <c r="Q112" s="475">
        <v>0</v>
      </c>
      <c r="R112" s="475">
        <v>0</v>
      </c>
      <c r="S112" s="475">
        <v>0</v>
      </c>
      <c r="T112" s="475">
        <v>0</v>
      </c>
      <c r="U112" s="475">
        <v>0</v>
      </c>
      <c r="V112" s="475">
        <v>0</v>
      </c>
      <c r="W112" s="475">
        <v>0</v>
      </c>
      <c r="X112" s="475">
        <v>0</v>
      </c>
      <c r="Y112" s="475">
        <v>0</v>
      </c>
      <c r="Z112" s="475">
        <v>0</v>
      </c>
      <c r="AA112" s="475">
        <f t="shared" si="2"/>
        <v>0</v>
      </c>
    </row>
    <row r="113" spans="1:27" s="481" customFormat="1" ht="12.75" customHeight="1">
      <c r="A113" s="481">
        <f t="shared" si="3"/>
        <v>15</v>
      </c>
      <c r="B113" s="482">
        <v>120101210040201</v>
      </c>
      <c r="C113" s="483" t="s">
        <v>874</v>
      </c>
      <c r="D113" s="479">
        <f>+IF(15=LEN(B113),SUMIFS('BG 2024'!G:G,'BG 2024'!B:B,'CA EF'!B113),0)</f>
        <v>15244487</v>
      </c>
      <c r="E113" s="485"/>
      <c r="F113" s="485"/>
      <c r="G113" s="485">
        <v>0</v>
      </c>
      <c r="H113" s="485">
        <f t="shared" si="1"/>
        <v>15244487</v>
      </c>
      <c r="I113" s="485">
        <v>0</v>
      </c>
      <c r="J113" s="485">
        <v>0</v>
      </c>
      <c r="K113" s="485">
        <v>0</v>
      </c>
      <c r="L113" s="485">
        <v>0</v>
      </c>
      <c r="M113" s="485" t="s">
        <v>133</v>
      </c>
      <c r="N113" s="485">
        <v>0</v>
      </c>
      <c r="O113" s="485">
        <v>0</v>
      </c>
      <c r="P113" s="485">
        <f>-H113</f>
        <v>-15244487</v>
      </c>
      <c r="Q113" s="485">
        <v>0</v>
      </c>
      <c r="R113" s="485">
        <v>0</v>
      </c>
      <c r="S113" s="485">
        <v>0</v>
      </c>
      <c r="T113" s="485">
        <v>0</v>
      </c>
      <c r="U113" s="485">
        <v>0</v>
      </c>
      <c r="V113" s="485">
        <v>0</v>
      </c>
      <c r="W113" s="485">
        <v>0</v>
      </c>
      <c r="X113" s="485">
        <v>0</v>
      </c>
      <c r="Y113" s="485">
        <v>0</v>
      </c>
      <c r="Z113" s="485">
        <v>0</v>
      </c>
      <c r="AA113" s="485">
        <f t="shared" si="2"/>
        <v>0</v>
      </c>
    </row>
    <row r="114" spans="1:27" s="44" customFormat="1" ht="12.75" hidden="1" customHeight="1">
      <c r="A114" s="44">
        <f t="shared" si="3"/>
        <v>11</v>
      </c>
      <c r="B114" s="471">
        <v>12010121004</v>
      </c>
      <c r="C114" s="472" t="s">
        <v>870</v>
      </c>
      <c r="D114" s="479">
        <f>+IF(15=LEN(B114),SUMIFS('BG 2024'!G:G,'BG 2024'!B:B,'CA EF'!B114),0)</f>
        <v>0</v>
      </c>
      <c r="E114" s="475"/>
      <c r="F114" s="475"/>
      <c r="G114" s="475">
        <v>0</v>
      </c>
      <c r="H114" s="475">
        <f t="shared" si="1"/>
        <v>0</v>
      </c>
      <c r="I114" s="475">
        <v>0</v>
      </c>
      <c r="J114" s="475">
        <v>0</v>
      </c>
      <c r="K114" s="475">
        <v>0</v>
      </c>
      <c r="L114" s="475">
        <v>0</v>
      </c>
      <c r="M114" s="475" t="s">
        <v>133</v>
      </c>
      <c r="N114" s="475">
        <v>0</v>
      </c>
      <c r="O114" s="475">
        <v>0</v>
      </c>
      <c r="P114" s="475">
        <f>-H114</f>
        <v>0</v>
      </c>
      <c r="Q114" s="475">
        <v>0</v>
      </c>
      <c r="R114" s="475">
        <v>0</v>
      </c>
      <c r="S114" s="475">
        <v>0</v>
      </c>
      <c r="T114" s="475">
        <v>0</v>
      </c>
      <c r="U114" s="475">
        <v>0</v>
      </c>
      <c r="V114" s="475">
        <v>0</v>
      </c>
      <c r="W114" s="475">
        <v>0</v>
      </c>
      <c r="X114" s="475">
        <v>0</v>
      </c>
      <c r="Y114" s="475">
        <v>0</v>
      </c>
      <c r="Z114" s="475">
        <v>0</v>
      </c>
      <c r="AA114" s="475">
        <f t="shared" si="2"/>
        <v>0</v>
      </c>
    </row>
    <row r="115" spans="1:27" s="44" customFormat="1" ht="12.75" hidden="1" customHeight="1">
      <c r="A115" s="44">
        <f t="shared" si="3"/>
        <v>13</v>
      </c>
      <c r="B115" s="471">
        <v>1201012100401</v>
      </c>
      <c r="C115" s="472" t="s">
        <v>870</v>
      </c>
      <c r="D115" s="479">
        <f>+IF(15=LEN(B115),SUMIFS('BG 2024'!G:G,'BG 2024'!B:B,'CA EF'!B115),0)</f>
        <v>0</v>
      </c>
      <c r="E115" s="475"/>
      <c r="F115" s="475"/>
      <c r="G115" s="475">
        <v>0</v>
      </c>
      <c r="H115" s="475">
        <f t="shared" si="1"/>
        <v>0</v>
      </c>
      <c r="I115" s="475">
        <v>0</v>
      </c>
      <c r="J115" s="475">
        <v>0</v>
      </c>
      <c r="K115" s="475">
        <v>0</v>
      </c>
      <c r="L115" s="475">
        <v>0</v>
      </c>
      <c r="M115" s="475" t="s">
        <v>133</v>
      </c>
      <c r="N115" s="475">
        <v>0</v>
      </c>
      <c r="O115" s="475">
        <v>0</v>
      </c>
      <c r="P115" s="475">
        <v>0</v>
      </c>
      <c r="Q115" s="475">
        <v>0</v>
      </c>
      <c r="R115" s="475">
        <v>0</v>
      </c>
      <c r="S115" s="475">
        <v>0</v>
      </c>
      <c r="T115" s="475">
        <v>0</v>
      </c>
      <c r="U115" s="475">
        <v>0</v>
      </c>
      <c r="V115" s="475">
        <v>0</v>
      </c>
      <c r="W115" s="475">
        <v>0</v>
      </c>
      <c r="X115" s="475">
        <v>0</v>
      </c>
      <c r="Y115" s="475">
        <v>0</v>
      </c>
      <c r="Z115" s="475">
        <v>0</v>
      </c>
      <c r="AA115" s="475">
        <f t="shared" si="2"/>
        <v>0</v>
      </c>
    </row>
    <row r="116" spans="1:27" s="44" customFormat="1" ht="12.75" customHeight="1">
      <c r="A116" s="44">
        <f t="shared" si="3"/>
        <v>15</v>
      </c>
      <c r="B116" s="471">
        <v>120101210040199</v>
      </c>
      <c r="C116" s="472" t="s">
        <v>872</v>
      </c>
      <c r="D116" s="479">
        <f>+IF(15=LEN(B116),SUMIFS('BG 2024'!G:G,'BG 2024'!B:B,'CA EF'!B116),0)</f>
        <v>20236777</v>
      </c>
      <c r="E116" s="475"/>
      <c r="F116" s="475"/>
      <c r="G116" s="475">
        <v>0</v>
      </c>
      <c r="H116" s="475">
        <f t="shared" si="1"/>
        <v>20236777</v>
      </c>
      <c r="I116" s="475">
        <v>0</v>
      </c>
      <c r="J116" s="475">
        <v>0</v>
      </c>
      <c r="K116" s="475">
        <v>0</v>
      </c>
      <c r="L116" s="475">
        <v>0</v>
      </c>
      <c r="M116" s="475">
        <v>0</v>
      </c>
      <c r="N116" s="475">
        <v>0</v>
      </c>
      <c r="O116" s="475">
        <v>0</v>
      </c>
      <c r="P116" s="475">
        <v>0</v>
      </c>
      <c r="Q116" s="475">
        <v>0</v>
      </c>
      <c r="R116" s="475">
        <v>0</v>
      </c>
      <c r="S116" s="475">
        <f>-$H116</f>
        <v>-20236777</v>
      </c>
      <c r="T116" s="475">
        <v>0</v>
      </c>
      <c r="U116" s="475">
        <v>0</v>
      </c>
      <c r="V116" s="475">
        <v>0</v>
      </c>
      <c r="W116" s="475">
        <v>0</v>
      </c>
      <c r="X116" s="475">
        <v>0</v>
      </c>
      <c r="Y116" s="475">
        <v>0</v>
      </c>
      <c r="Z116" s="475">
        <v>0</v>
      </c>
      <c r="AA116" s="475">
        <f t="shared" si="2"/>
        <v>0</v>
      </c>
    </row>
    <row r="117" spans="1:27" s="44" customFormat="1" ht="12.75" hidden="1" customHeight="1">
      <c r="A117" s="44">
        <f t="shared" si="3"/>
        <v>13</v>
      </c>
      <c r="B117" s="471">
        <v>1201012100402</v>
      </c>
      <c r="C117" s="472" t="s">
        <v>873</v>
      </c>
      <c r="D117" s="479">
        <f>+IF(15=LEN(B117),SUMIFS('BG 2024'!G:G,'BG 2024'!B:B,'CA EF'!B117),0)</f>
        <v>0</v>
      </c>
      <c r="E117" s="475"/>
      <c r="F117" s="475"/>
      <c r="G117" s="475">
        <v>0</v>
      </c>
      <c r="H117" s="475">
        <f t="shared" si="1"/>
        <v>0</v>
      </c>
      <c r="I117" s="475">
        <v>0</v>
      </c>
      <c r="J117" s="475">
        <v>0</v>
      </c>
      <c r="K117" s="475">
        <v>0</v>
      </c>
      <c r="L117" s="475">
        <v>0</v>
      </c>
      <c r="M117" s="475" t="s">
        <v>133</v>
      </c>
      <c r="N117" s="475">
        <v>0</v>
      </c>
      <c r="O117" s="475">
        <v>0</v>
      </c>
      <c r="P117" s="475">
        <f>-H117</f>
        <v>0</v>
      </c>
      <c r="Q117" s="475">
        <v>0</v>
      </c>
      <c r="R117" s="475">
        <v>0</v>
      </c>
      <c r="S117" s="475">
        <v>0</v>
      </c>
      <c r="T117" s="475">
        <v>0</v>
      </c>
      <c r="U117" s="475">
        <v>0</v>
      </c>
      <c r="V117" s="475">
        <v>0</v>
      </c>
      <c r="W117" s="475">
        <v>0</v>
      </c>
      <c r="X117" s="475">
        <v>0</v>
      </c>
      <c r="Y117" s="475">
        <v>0</v>
      </c>
      <c r="Z117" s="475">
        <v>0</v>
      </c>
      <c r="AA117" s="475">
        <f t="shared" si="2"/>
        <v>0</v>
      </c>
    </row>
    <row r="118" spans="1:27" s="44" customFormat="1" ht="12.75" customHeight="1">
      <c r="A118" s="44">
        <f t="shared" si="3"/>
        <v>15</v>
      </c>
      <c r="B118" s="471">
        <v>120101210120101</v>
      </c>
      <c r="C118" s="472" t="s">
        <v>874</v>
      </c>
      <c r="D118" s="479">
        <f>+IF(15=LEN(B118),SUMIFS('BG 2024'!G:G,'BG 2024'!B:B,'CA EF'!B118),0)</f>
        <v>0</v>
      </c>
      <c r="E118" s="475"/>
      <c r="F118" s="475"/>
      <c r="G118" s="475">
        <v>1949112</v>
      </c>
      <c r="H118" s="475">
        <f t="shared" si="1"/>
        <v>-1949112</v>
      </c>
      <c r="I118" s="475">
        <v>0</v>
      </c>
      <c r="J118" s="475">
        <v>0</v>
      </c>
      <c r="K118" s="475">
        <v>0</v>
      </c>
      <c r="L118" s="475">
        <v>0</v>
      </c>
      <c r="M118" s="475">
        <v>0</v>
      </c>
      <c r="N118" s="475">
        <v>0</v>
      </c>
      <c r="O118" s="475">
        <v>0</v>
      </c>
      <c r="P118" s="475">
        <f>-$H118</f>
        <v>1949112</v>
      </c>
      <c r="Q118" s="475">
        <v>0</v>
      </c>
      <c r="R118" s="475">
        <v>0</v>
      </c>
      <c r="S118" s="475">
        <v>0</v>
      </c>
      <c r="T118" s="475">
        <v>0</v>
      </c>
      <c r="U118" s="475">
        <v>0</v>
      </c>
      <c r="V118" s="475">
        <v>0</v>
      </c>
      <c r="W118" s="475">
        <v>0</v>
      </c>
      <c r="X118" s="475">
        <v>0</v>
      </c>
      <c r="Y118" s="475">
        <v>0</v>
      </c>
      <c r="Z118" s="475">
        <v>0</v>
      </c>
      <c r="AA118" s="475">
        <f t="shared" si="2"/>
        <v>0</v>
      </c>
    </row>
    <row r="119" spans="1:27" s="44" customFormat="1" ht="12.75" customHeight="1">
      <c r="A119" s="44">
        <f t="shared" si="3"/>
        <v>15</v>
      </c>
      <c r="B119" s="471">
        <v>120101210040299</v>
      </c>
      <c r="C119" s="472" t="s">
        <v>875</v>
      </c>
      <c r="D119" s="479">
        <f>+IF(15=LEN(B119),SUMIFS('BG 2024'!G:G,'BG 2024'!B:B,'CA EF'!B119),0)</f>
        <v>67200340</v>
      </c>
      <c r="E119" s="475"/>
      <c r="F119" s="475"/>
      <c r="G119" s="475">
        <v>12778593</v>
      </c>
      <c r="H119" s="475">
        <f t="shared" si="1"/>
        <v>54421747</v>
      </c>
      <c r="I119" s="475">
        <v>0</v>
      </c>
      <c r="J119" s="475">
        <v>0</v>
      </c>
      <c r="K119" s="475">
        <v>0</v>
      </c>
      <c r="L119" s="475">
        <v>0</v>
      </c>
      <c r="M119" s="475">
        <v>0</v>
      </c>
      <c r="N119" s="475">
        <v>0</v>
      </c>
      <c r="O119" s="475">
        <v>0</v>
      </c>
      <c r="P119" s="475">
        <f>-$H119</f>
        <v>-54421747</v>
      </c>
      <c r="Q119" s="475">
        <v>0</v>
      </c>
      <c r="R119" s="475">
        <v>0</v>
      </c>
      <c r="S119" s="475">
        <v>0</v>
      </c>
      <c r="T119" s="475">
        <v>0</v>
      </c>
      <c r="U119" s="475">
        <v>0</v>
      </c>
      <c r="V119" s="475">
        <v>0</v>
      </c>
      <c r="W119" s="475">
        <v>0</v>
      </c>
      <c r="X119" s="475">
        <v>0</v>
      </c>
      <c r="Y119" s="475">
        <v>0</v>
      </c>
      <c r="Z119" s="475">
        <v>0</v>
      </c>
      <c r="AA119" s="475">
        <f t="shared" si="2"/>
        <v>0</v>
      </c>
    </row>
    <row r="120" spans="1:27" s="44" customFormat="1" ht="12.75" customHeight="1">
      <c r="A120" s="44">
        <f t="shared" si="3"/>
        <v>15</v>
      </c>
      <c r="B120" s="471">
        <v>120101210060199</v>
      </c>
      <c r="C120" s="472" t="s">
        <v>877</v>
      </c>
      <c r="D120" s="479">
        <f>+IF(15=LEN(B120),SUMIFS('BG 2024'!G:G,'BG 2024'!B:B,'CA EF'!B120),0)</f>
        <v>-1</v>
      </c>
      <c r="E120" s="475"/>
      <c r="F120" s="475"/>
      <c r="G120" s="475">
        <v>0</v>
      </c>
      <c r="H120" s="475">
        <f t="shared" si="1"/>
        <v>-1</v>
      </c>
      <c r="I120" s="475">
        <v>0</v>
      </c>
      <c r="J120" s="475">
        <v>0</v>
      </c>
      <c r="K120" s="475">
        <v>0</v>
      </c>
      <c r="L120" s="475">
        <v>0</v>
      </c>
      <c r="M120" s="475">
        <v>0</v>
      </c>
      <c r="N120" s="475">
        <v>0</v>
      </c>
      <c r="O120" s="475">
        <v>0</v>
      </c>
      <c r="P120" s="475">
        <f>-$H120</f>
        <v>1</v>
      </c>
      <c r="Q120" s="475">
        <v>0</v>
      </c>
      <c r="R120" s="475">
        <v>0</v>
      </c>
      <c r="S120" s="475">
        <v>0</v>
      </c>
      <c r="T120" s="475">
        <v>0</v>
      </c>
      <c r="U120" s="475">
        <v>0</v>
      </c>
      <c r="V120" s="475">
        <v>0</v>
      </c>
      <c r="W120" s="475">
        <v>0</v>
      </c>
      <c r="X120" s="475">
        <v>0</v>
      </c>
      <c r="Y120" s="475">
        <v>0</v>
      </c>
      <c r="Z120" s="475">
        <v>0</v>
      </c>
      <c r="AA120" s="475">
        <f t="shared" si="2"/>
        <v>0</v>
      </c>
    </row>
    <row r="121" spans="1:27" s="44" customFormat="1" ht="12.75" customHeight="1">
      <c r="A121" s="44">
        <f>+LEN(B121)</f>
        <v>15</v>
      </c>
      <c r="B121" s="471">
        <v>120101210060299</v>
      </c>
      <c r="C121" s="472" t="s">
        <v>879</v>
      </c>
      <c r="D121" s="479">
        <f>+IF(15=LEN(B121),SUMIFS('BG 2024'!G:G,'BG 2024'!B:B,'CA EF'!B121),0)</f>
        <v>11960412</v>
      </c>
      <c r="E121" s="475"/>
      <c r="F121" s="475"/>
      <c r="G121" s="475">
        <v>0</v>
      </c>
      <c r="H121" s="475">
        <f>+D121+E121-F121-G121</f>
        <v>11960412</v>
      </c>
      <c r="I121" s="475">
        <v>0</v>
      </c>
      <c r="J121" s="475">
        <v>0</v>
      </c>
      <c r="K121" s="475">
        <v>0</v>
      </c>
      <c r="L121" s="475">
        <v>0</v>
      </c>
      <c r="M121" s="475">
        <v>0</v>
      </c>
      <c r="N121" s="475">
        <v>0</v>
      </c>
      <c r="O121" s="475">
        <v>0</v>
      </c>
      <c r="P121" s="475">
        <f>-$H121</f>
        <v>-11960412</v>
      </c>
      <c r="Q121" s="475">
        <v>0</v>
      </c>
      <c r="R121" s="475">
        <v>0</v>
      </c>
      <c r="S121" s="475">
        <v>0</v>
      </c>
      <c r="T121" s="475">
        <v>0</v>
      </c>
      <c r="U121" s="475">
        <v>0</v>
      </c>
      <c r="V121" s="475">
        <v>0</v>
      </c>
      <c r="W121" s="475">
        <v>0</v>
      </c>
      <c r="X121" s="475">
        <v>0</v>
      </c>
      <c r="Y121" s="475">
        <v>0</v>
      </c>
      <c r="Z121" s="475">
        <v>0</v>
      </c>
      <c r="AA121" s="475">
        <f>SUM(H121:Z121)</f>
        <v>0</v>
      </c>
    </row>
    <row r="122" spans="1:27" s="44" customFormat="1" ht="12.75" hidden="1" customHeight="1">
      <c r="A122" s="44">
        <f t="shared" si="3"/>
        <v>5</v>
      </c>
      <c r="B122" s="471">
        <v>12020</v>
      </c>
      <c r="C122" s="472" t="s">
        <v>880</v>
      </c>
      <c r="D122" s="479">
        <f>+IF(15=LEN(B122),SUMIFS('BG 2024'!G:G,'BG 2024'!B:B,'CA EF'!B122),0)</f>
        <v>0</v>
      </c>
      <c r="E122" s="474"/>
      <c r="F122" s="474"/>
      <c r="G122" s="475">
        <v>0</v>
      </c>
      <c r="H122" s="475">
        <f t="shared" si="1"/>
        <v>0</v>
      </c>
      <c r="I122" s="475">
        <v>0</v>
      </c>
      <c r="J122" s="475">
        <v>0</v>
      </c>
      <c r="K122" s="475">
        <v>0</v>
      </c>
      <c r="L122" s="475">
        <v>0</v>
      </c>
      <c r="M122" s="475" t="s">
        <v>133</v>
      </c>
      <c r="N122" s="475">
        <v>0</v>
      </c>
      <c r="O122" s="475">
        <v>0</v>
      </c>
      <c r="P122" s="475">
        <f>-H122</f>
        <v>0</v>
      </c>
      <c r="Q122" s="475">
        <v>0</v>
      </c>
      <c r="R122" s="475">
        <v>0</v>
      </c>
      <c r="S122" s="475">
        <v>0</v>
      </c>
      <c r="T122" s="475">
        <v>0</v>
      </c>
      <c r="U122" s="475">
        <v>0</v>
      </c>
      <c r="V122" s="475">
        <v>0</v>
      </c>
      <c r="W122" s="475">
        <v>0</v>
      </c>
      <c r="X122" s="475">
        <v>0</v>
      </c>
      <c r="Y122" s="475">
        <v>0</v>
      </c>
      <c r="Z122" s="475">
        <v>0</v>
      </c>
      <c r="AA122" s="475">
        <f t="shared" si="2"/>
        <v>0</v>
      </c>
    </row>
    <row r="123" spans="1:27" s="44" customFormat="1" ht="12.75" hidden="1" customHeight="1">
      <c r="A123" s="44">
        <f t="shared" si="3"/>
        <v>8</v>
      </c>
      <c r="B123" s="471">
        <v>12020133</v>
      </c>
      <c r="C123" s="472" t="s">
        <v>881</v>
      </c>
      <c r="D123" s="479">
        <f>+IF(15=LEN(B123),SUMIFS('BG 2024'!G:G,'BG 2024'!B:B,'CA EF'!B123),0)</f>
        <v>0</v>
      </c>
      <c r="E123" s="475"/>
      <c r="F123" s="475"/>
      <c r="G123" s="475">
        <v>0</v>
      </c>
      <c r="H123" s="475">
        <f t="shared" si="1"/>
        <v>0</v>
      </c>
      <c r="I123" s="475">
        <v>0</v>
      </c>
      <c r="J123" s="475">
        <v>0</v>
      </c>
      <c r="K123" s="475">
        <v>0</v>
      </c>
      <c r="L123" s="475">
        <v>0</v>
      </c>
      <c r="M123" s="475" t="s">
        <v>133</v>
      </c>
      <c r="N123" s="475">
        <v>0</v>
      </c>
      <c r="O123" s="475">
        <v>0</v>
      </c>
      <c r="P123" s="475">
        <f>-H123</f>
        <v>0</v>
      </c>
      <c r="Q123" s="475">
        <v>0</v>
      </c>
      <c r="R123" s="475">
        <v>0</v>
      </c>
      <c r="S123" s="475">
        <v>0</v>
      </c>
      <c r="T123" s="475">
        <v>0</v>
      </c>
      <c r="U123" s="475">
        <v>0</v>
      </c>
      <c r="V123" s="475">
        <v>0</v>
      </c>
      <c r="W123" s="475">
        <v>0</v>
      </c>
      <c r="X123" s="475">
        <v>0</v>
      </c>
      <c r="Y123" s="475">
        <v>0</v>
      </c>
      <c r="Z123" s="475">
        <v>0</v>
      </c>
      <c r="AA123" s="475">
        <f t="shared" si="2"/>
        <v>0</v>
      </c>
    </row>
    <row r="124" spans="1:27" s="44" customFormat="1" ht="12.75" hidden="1" customHeight="1">
      <c r="A124" s="44">
        <f t="shared" si="3"/>
        <v>11</v>
      </c>
      <c r="B124" s="471">
        <v>12020133001</v>
      </c>
      <c r="C124" s="472" t="s">
        <v>882</v>
      </c>
      <c r="D124" s="479">
        <f>+IF(15=LEN(B124),SUMIFS('BG 2024'!G:G,'BG 2024'!B:B,'CA EF'!B124),0)</f>
        <v>0</v>
      </c>
      <c r="E124" s="475"/>
      <c r="F124" s="475"/>
      <c r="G124" s="475">
        <v>0</v>
      </c>
      <c r="H124" s="475">
        <f t="shared" si="1"/>
        <v>0</v>
      </c>
      <c r="I124" s="475">
        <v>0</v>
      </c>
      <c r="J124" s="475">
        <v>0</v>
      </c>
      <c r="K124" s="475">
        <v>0</v>
      </c>
      <c r="L124" s="475">
        <v>0</v>
      </c>
      <c r="M124" s="475" t="s">
        <v>133</v>
      </c>
      <c r="N124" s="475">
        <v>0</v>
      </c>
      <c r="O124" s="475">
        <v>0</v>
      </c>
      <c r="P124" s="475">
        <v>0</v>
      </c>
      <c r="Q124" s="475">
        <v>0</v>
      </c>
      <c r="R124" s="475">
        <v>0</v>
      </c>
      <c r="S124" s="475">
        <v>0</v>
      </c>
      <c r="T124" s="475">
        <v>0</v>
      </c>
      <c r="U124" s="475">
        <v>0</v>
      </c>
      <c r="V124" s="475">
        <v>0</v>
      </c>
      <c r="W124" s="475">
        <v>0</v>
      </c>
      <c r="X124" s="475">
        <v>0</v>
      </c>
      <c r="Y124" s="475">
        <v>0</v>
      </c>
      <c r="Z124" s="475">
        <v>0</v>
      </c>
      <c r="AA124" s="475">
        <f t="shared" si="2"/>
        <v>0</v>
      </c>
    </row>
    <row r="125" spans="1:27" s="44" customFormat="1" ht="12.75" hidden="1" customHeight="1">
      <c r="A125" s="44">
        <f t="shared" si="3"/>
        <v>13</v>
      </c>
      <c r="B125" s="471">
        <v>1202013300101</v>
      </c>
      <c r="C125" s="472" t="s">
        <v>882</v>
      </c>
      <c r="D125" s="479">
        <f>+IF(15=LEN(B125),SUMIFS('BG 2024'!G:G,'BG 2024'!B:B,'CA EF'!B125),0)</f>
        <v>0</v>
      </c>
      <c r="E125" s="475"/>
      <c r="F125" s="475"/>
      <c r="G125" s="475">
        <v>0</v>
      </c>
      <c r="H125" s="475">
        <f t="shared" si="1"/>
        <v>0</v>
      </c>
      <c r="I125" s="475">
        <v>0</v>
      </c>
      <c r="J125" s="475">
        <v>0</v>
      </c>
      <c r="K125" s="475">
        <v>0</v>
      </c>
      <c r="L125" s="475">
        <v>0</v>
      </c>
      <c r="M125" s="475" t="s">
        <v>133</v>
      </c>
      <c r="N125" s="475">
        <v>0</v>
      </c>
      <c r="O125" s="475">
        <v>0</v>
      </c>
      <c r="P125" s="475">
        <f>-H125</f>
        <v>0</v>
      </c>
      <c r="Q125" s="475">
        <v>0</v>
      </c>
      <c r="R125" s="475">
        <v>0</v>
      </c>
      <c r="S125" s="475">
        <v>0</v>
      </c>
      <c r="T125" s="475">
        <v>0</v>
      </c>
      <c r="U125" s="475">
        <v>0</v>
      </c>
      <c r="V125" s="475">
        <v>0</v>
      </c>
      <c r="W125" s="475">
        <v>0</v>
      </c>
      <c r="X125" s="475">
        <v>0</v>
      </c>
      <c r="Y125" s="475">
        <v>0</v>
      </c>
      <c r="Z125" s="475">
        <v>0</v>
      </c>
      <c r="AA125" s="475">
        <f t="shared" si="2"/>
        <v>0</v>
      </c>
    </row>
    <row r="126" spans="1:27" s="44" customFormat="1" ht="12.75" hidden="1" customHeight="1">
      <c r="A126" s="44">
        <f t="shared" si="3"/>
        <v>15</v>
      </c>
      <c r="B126" s="471">
        <v>120201330010199</v>
      </c>
      <c r="C126" s="472" t="s">
        <v>883</v>
      </c>
      <c r="D126" s="479">
        <f>+IF(15=LEN(B126),SUMIFS('BG 2024'!G:G,'BG 2024'!B:B,'CA EF'!B126),0)</f>
        <v>1003000000</v>
      </c>
      <c r="E126" s="475"/>
      <c r="F126" s="475"/>
      <c r="G126" s="475">
        <v>1003000000</v>
      </c>
      <c r="H126" s="475">
        <f t="shared" si="1"/>
        <v>0</v>
      </c>
      <c r="I126" s="475">
        <v>0</v>
      </c>
      <c r="J126" s="475">
        <v>0</v>
      </c>
      <c r="K126" s="475">
        <v>0</v>
      </c>
      <c r="L126" s="475">
        <v>0</v>
      </c>
      <c r="M126" s="475">
        <v>0</v>
      </c>
      <c r="N126" s="475">
        <v>0</v>
      </c>
      <c r="O126" s="475">
        <v>0</v>
      </c>
      <c r="P126" s="475">
        <v>0</v>
      </c>
      <c r="Q126" s="475">
        <v>0</v>
      </c>
      <c r="R126" s="475">
        <v>0</v>
      </c>
      <c r="S126" s="475">
        <v>0</v>
      </c>
      <c r="T126" s="475">
        <v>0</v>
      </c>
      <c r="U126" s="475">
        <v>0</v>
      </c>
      <c r="V126" s="475">
        <v>0</v>
      </c>
      <c r="W126" s="475">
        <v>0</v>
      </c>
      <c r="X126" s="475">
        <v>0</v>
      </c>
      <c r="Y126" s="475">
        <v>0</v>
      </c>
      <c r="Z126" s="475">
        <v>0</v>
      </c>
      <c r="AA126" s="475">
        <f t="shared" si="2"/>
        <v>0</v>
      </c>
    </row>
    <row r="127" spans="1:27" s="44" customFormat="1" ht="12.75" hidden="1" customHeight="1">
      <c r="A127" s="44">
        <f t="shared" si="3"/>
        <v>2</v>
      </c>
      <c r="B127" s="471">
        <v>13</v>
      </c>
      <c r="C127" s="472" t="s">
        <v>884</v>
      </c>
      <c r="D127" s="479">
        <f>+IF(15=LEN(B127),SUMIFS('BG 2024'!G:G,'BG 2024'!B:B,'CA EF'!B127),0)</f>
        <v>0</v>
      </c>
      <c r="E127" s="474"/>
      <c r="F127" s="474"/>
      <c r="G127" s="475">
        <v>0</v>
      </c>
      <c r="H127" s="475">
        <f t="shared" si="1"/>
        <v>0</v>
      </c>
      <c r="I127" s="475">
        <v>0</v>
      </c>
      <c r="J127" s="475">
        <v>0</v>
      </c>
      <c r="K127" s="475">
        <v>0</v>
      </c>
      <c r="L127" s="475">
        <v>0</v>
      </c>
      <c r="M127" s="475" t="s">
        <v>133</v>
      </c>
      <c r="N127" s="475">
        <v>0</v>
      </c>
      <c r="O127" s="475">
        <v>0</v>
      </c>
      <c r="P127" s="475">
        <v>0</v>
      </c>
      <c r="Q127" s="475">
        <v>0</v>
      </c>
      <c r="R127" s="475">
        <v>0</v>
      </c>
      <c r="S127" s="475">
        <v>0</v>
      </c>
      <c r="T127" s="475">
        <v>0</v>
      </c>
      <c r="U127" s="475">
        <v>0</v>
      </c>
      <c r="V127" s="475">
        <v>0</v>
      </c>
      <c r="W127" s="475">
        <v>0</v>
      </c>
      <c r="X127" s="475">
        <v>0</v>
      </c>
      <c r="Y127" s="475">
        <v>0</v>
      </c>
      <c r="Z127" s="475">
        <v>0</v>
      </c>
      <c r="AA127" s="475">
        <f t="shared" si="2"/>
        <v>0</v>
      </c>
    </row>
    <row r="128" spans="1:27" s="44" customFormat="1" ht="12.75" hidden="1" customHeight="1">
      <c r="A128" s="44">
        <f t="shared" si="3"/>
        <v>5</v>
      </c>
      <c r="B128" s="471">
        <v>13010</v>
      </c>
      <c r="C128" s="472" t="s">
        <v>885</v>
      </c>
      <c r="D128" s="479">
        <f>+IF(15=LEN(B128),SUMIFS('BG 2024'!G:G,'BG 2024'!B:B,'CA EF'!B128),0)</f>
        <v>0</v>
      </c>
      <c r="E128" s="475"/>
      <c r="F128" s="475"/>
      <c r="G128" s="475">
        <v>0</v>
      </c>
      <c r="H128" s="475">
        <f t="shared" si="1"/>
        <v>0</v>
      </c>
      <c r="I128" s="475">
        <v>0</v>
      </c>
      <c r="J128" s="475">
        <v>0</v>
      </c>
      <c r="K128" s="475">
        <v>0</v>
      </c>
      <c r="L128" s="475">
        <v>0</v>
      </c>
      <c r="M128" s="475" t="s">
        <v>133</v>
      </c>
      <c r="N128" s="475">
        <v>0</v>
      </c>
      <c r="O128" s="475">
        <v>0</v>
      </c>
      <c r="P128" s="475">
        <f>-H128</f>
        <v>0</v>
      </c>
      <c r="Q128" s="475">
        <v>0</v>
      </c>
      <c r="R128" s="475">
        <v>0</v>
      </c>
      <c r="S128" s="475">
        <v>0</v>
      </c>
      <c r="T128" s="475">
        <v>0</v>
      </c>
      <c r="U128" s="475">
        <v>0</v>
      </c>
      <c r="V128" s="475">
        <v>0</v>
      </c>
      <c r="W128" s="475">
        <v>0</v>
      </c>
      <c r="X128" s="475">
        <v>0</v>
      </c>
      <c r="Y128" s="475">
        <v>0</v>
      </c>
      <c r="Z128" s="475">
        <v>0</v>
      </c>
      <c r="AA128" s="475">
        <f t="shared" si="2"/>
        <v>0</v>
      </c>
    </row>
    <row r="129" spans="1:27" s="44" customFormat="1" ht="12.75" hidden="1" customHeight="1">
      <c r="A129" s="44">
        <f t="shared" si="3"/>
        <v>8</v>
      </c>
      <c r="B129" s="471">
        <v>13010151</v>
      </c>
      <c r="C129" s="472" t="s">
        <v>886</v>
      </c>
      <c r="D129" s="479">
        <f>+IF(15=LEN(B129),SUMIFS('BG 2024'!G:G,'BG 2024'!B:B,'CA EF'!B129),0)</f>
        <v>0</v>
      </c>
      <c r="E129" s="475"/>
      <c r="F129" s="475"/>
      <c r="G129" s="475">
        <v>0</v>
      </c>
      <c r="H129" s="475">
        <f t="shared" si="1"/>
        <v>0</v>
      </c>
      <c r="I129" s="475">
        <v>0</v>
      </c>
      <c r="J129" s="475">
        <v>0</v>
      </c>
      <c r="K129" s="475">
        <v>0</v>
      </c>
      <c r="L129" s="475">
        <v>0</v>
      </c>
      <c r="M129" s="475" t="s">
        <v>133</v>
      </c>
      <c r="N129" s="475">
        <v>0</v>
      </c>
      <c r="O129" s="475">
        <v>0</v>
      </c>
      <c r="P129" s="475">
        <v>0</v>
      </c>
      <c r="Q129" s="475">
        <v>0</v>
      </c>
      <c r="R129" s="475">
        <v>0</v>
      </c>
      <c r="S129" s="475">
        <v>0</v>
      </c>
      <c r="T129" s="475">
        <v>0</v>
      </c>
      <c r="U129" s="475">
        <v>0</v>
      </c>
      <c r="V129" s="475">
        <v>0</v>
      </c>
      <c r="W129" s="475">
        <v>0</v>
      </c>
      <c r="X129" s="475">
        <v>0</v>
      </c>
      <c r="Y129" s="475">
        <v>0</v>
      </c>
      <c r="Z129" s="475">
        <v>0</v>
      </c>
      <c r="AA129" s="475">
        <f t="shared" si="2"/>
        <v>0</v>
      </c>
    </row>
    <row r="130" spans="1:27" s="44" customFormat="1" ht="12.75" hidden="1" customHeight="1">
      <c r="A130" s="44">
        <f t="shared" si="3"/>
        <v>11</v>
      </c>
      <c r="B130" s="471">
        <v>13010151002</v>
      </c>
      <c r="C130" s="472" t="s">
        <v>887</v>
      </c>
      <c r="D130" s="479">
        <f>+IF(15=LEN(B130),SUMIFS('BG 2024'!G:G,'BG 2024'!B:B,'CA EF'!B130),0)</f>
        <v>0</v>
      </c>
      <c r="E130" s="475"/>
      <c r="F130" s="475"/>
      <c r="G130" s="475">
        <v>0</v>
      </c>
      <c r="H130" s="475">
        <f t="shared" si="1"/>
        <v>0</v>
      </c>
      <c r="I130" s="475">
        <v>0</v>
      </c>
      <c r="J130" s="475">
        <v>0</v>
      </c>
      <c r="K130" s="475">
        <v>0</v>
      </c>
      <c r="L130" s="475">
        <v>0</v>
      </c>
      <c r="M130" s="475" t="s">
        <v>133</v>
      </c>
      <c r="N130" s="475">
        <v>0</v>
      </c>
      <c r="O130" s="475">
        <v>0</v>
      </c>
      <c r="P130" s="475">
        <v>0</v>
      </c>
      <c r="Q130" s="475">
        <v>0</v>
      </c>
      <c r="R130" s="475">
        <v>0</v>
      </c>
      <c r="S130" s="475">
        <v>0</v>
      </c>
      <c r="T130" s="475">
        <v>0</v>
      </c>
      <c r="U130" s="475">
        <v>0</v>
      </c>
      <c r="V130" s="475">
        <v>0</v>
      </c>
      <c r="W130" s="475">
        <v>0</v>
      </c>
      <c r="X130" s="475">
        <v>0</v>
      </c>
      <c r="Y130" s="475">
        <v>0</v>
      </c>
      <c r="Z130" s="475">
        <v>0</v>
      </c>
      <c r="AA130" s="475">
        <f t="shared" si="2"/>
        <v>0</v>
      </c>
    </row>
    <row r="131" spans="1:27" s="44" customFormat="1" ht="12.75" hidden="1" customHeight="1">
      <c r="A131" s="44">
        <f t="shared" si="3"/>
        <v>13</v>
      </c>
      <c r="B131" s="471">
        <v>1301015100201</v>
      </c>
      <c r="C131" s="472" t="s">
        <v>887</v>
      </c>
      <c r="D131" s="479">
        <f>+IF(15=LEN(B131),SUMIFS('BG 2024'!G:G,'BG 2024'!B:B,'CA EF'!B131),0)</f>
        <v>0</v>
      </c>
      <c r="E131" s="475"/>
      <c r="F131" s="475"/>
      <c r="G131" s="475">
        <v>0</v>
      </c>
      <c r="H131" s="475">
        <f t="shared" si="1"/>
        <v>0</v>
      </c>
      <c r="I131" s="475">
        <v>0</v>
      </c>
      <c r="J131" s="475">
        <v>0</v>
      </c>
      <c r="K131" s="475">
        <v>0</v>
      </c>
      <c r="L131" s="475">
        <v>0</v>
      </c>
      <c r="M131" s="475" t="s">
        <v>133</v>
      </c>
      <c r="N131" s="475">
        <v>0</v>
      </c>
      <c r="O131" s="475">
        <v>0</v>
      </c>
      <c r="P131" s="475">
        <v>0</v>
      </c>
      <c r="Q131" s="475">
        <v>0</v>
      </c>
      <c r="R131" s="475">
        <v>0</v>
      </c>
      <c r="S131" s="475">
        <f>-H131</f>
        <v>0</v>
      </c>
      <c r="T131" s="475">
        <v>0</v>
      </c>
      <c r="U131" s="475">
        <v>0</v>
      </c>
      <c r="V131" s="475">
        <v>0</v>
      </c>
      <c r="W131" s="475">
        <v>0</v>
      </c>
      <c r="X131" s="475">
        <v>0</v>
      </c>
      <c r="Y131" s="475">
        <v>0</v>
      </c>
      <c r="Z131" s="475">
        <v>0</v>
      </c>
      <c r="AA131" s="475">
        <f t="shared" si="2"/>
        <v>0</v>
      </c>
    </row>
    <row r="132" spans="1:27" s="44" customFormat="1" ht="12.75" customHeight="1">
      <c r="A132" s="44">
        <f t="shared" si="3"/>
        <v>15</v>
      </c>
      <c r="B132" s="471">
        <v>130101510020199</v>
      </c>
      <c r="C132" s="472" t="s">
        <v>888</v>
      </c>
      <c r="D132" s="479">
        <f>+IF(15=LEN(B132),SUMIFS('BG 2024'!G:G,'BG 2024'!B:B,'CA EF'!B132),0)</f>
        <v>479822</v>
      </c>
      <c r="E132" s="475"/>
      <c r="F132" s="475"/>
      <c r="G132" s="475">
        <v>0</v>
      </c>
      <c r="H132" s="475">
        <f t="shared" si="1"/>
        <v>479822</v>
      </c>
      <c r="I132" s="475">
        <f>-$H132</f>
        <v>-479822</v>
      </c>
      <c r="J132" s="475">
        <v>0</v>
      </c>
      <c r="K132" s="475">
        <v>0</v>
      </c>
      <c r="L132" s="475">
        <v>0</v>
      </c>
      <c r="M132" s="475">
        <v>0</v>
      </c>
      <c r="N132" s="475">
        <v>0</v>
      </c>
      <c r="O132" s="475">
        <v>0</v>
      </c>
      <c r="P132" s="475">
        <v>0</v>
      </c>
      <c r="Q132" s="475">
        <v>0</v>
      </c>
      <c r="R132" s="475">
        <v>0</v>
      </c>
      <c r="S132" s="475">
        <v>0</v>
      </c>
      <c r="T132" s="475">
        <v>0</v>
      </c>
      <c r="U132" s="475">
        <v>0</v>
      </c>
      <c r="V132" s="475">
        <v>0</v>
      </c>
      <c r="W132" s="475">
        <v>0</v>
      </c>
      <c r="X132" s="475">
        <v>0</v>
      </c>
      <c r="Y132" s="475">
        <v>0</v>
      </c>
      <c r="Z132" s="475">
        <v>0</v>
      </c>
      <c r="AA132" s="475">
        <f t="shared" si="2"/>
        <v>0</v>
      </c>
    </row>
    <row r="133" spans="1:27" s="44" customFormat="1" ht="12.75" hidden="1" customHeight="1">
      <c r="A133" s="44">
        <f t="shared" si="3"/>
        <v>11</v>
      </c>
      <c r="B133" s="471">
        <v>13010151004</v>
      </c>
      <c r="C133" s="472" t="s">
        <v>1749</v>
      </c>
      <c r="D133" s="479">
        <f>+IF(15=LEN(B133),SUMIFS('BG 2024'!G:G,'BG 2024'!B:B,'CA EF'!B133),0)</f>
        <v>0</v>
      </c>
      <c r="E133" s="475"/>
      <c r="F133" s="475"/>
      <c r="G133" s="475">
        <v>0</v>
      </c>
      <c r="H133" s="475">
        <f t="shared" si="1"/>
        <v>0</v>
      </c>
      <c r="I133" s="475">
        <v>0</v>
      </c>
      <c r="J133" s="475">
        <v>0</v>
      </c>
      <c r="K133" s="475">
        <v>0</v>
      </c>
      <c r="L133" s="475">
        <v>0</v>
      </c>
      <c r="M133" s="475" t="s">
        <v>133</v>
      </c>
      <c r="N133" s="475">
        <v>0</v>
      </c>
      <c r="O133" s="475">
        <v>0</v>
      </c>
      <c r="P133" s="475">
        <v>0</v>
      </c>
      <c r="Q133" s="475">
        <v>0</v>
      </c>
      <c r="R133" s="475">
        <v>0</v>
      </c>
      <c r="S133" s="475">
        <v>0</v>
      </c>
      <c r="T133" s="475">
        <v>0</v>
      </c>
      <c r="U133" s="475">
        <v>0</v>
      </c>
      <c r="V133" s="475">
        <v>0</v>
      </c>
      <c r="W133" s="475">
        <v>0</v>
      </c>
      <c r="X133" s="475">
        <v>0</v>
      </c>
      <c r="Y133" s="475">
        <v>0</v>
      </c>
      <c r="Z133" s="475">
        <v>0</v>
      </c>
      <c r="AA133" s="475">
        <f t="shared" si="2"/>
        <v>0</v>
      </c>
    </row>
    <row r="134" spans="1:27" s="44" customFormat="1" ht="12.75" hidden="1" customHeight="1">
      <c r="A134" s="44">
        <f t="shared" si="3"/>
        <v>13</v>
      </c>
      <c r="B134" s="471">
        <v>1301015100401</v>
      </c>
      <c r="C134" s="472" t="s">
        <v>1749</v>
      </c>
      <c r="D134" s="479">
        <f>+IF(15=LEN(B134),SUMIFS('BG 2024'!G:G,'BG 2024'!B:B,'CA EF'!B134),0)</f>
        <v>0</v>
      </c>
      <c r="E134" s="475"/>
      <c r="F134" s="475"/>
      <c r="G134" s="475">
        <v>0</v>
      </c>
      <c r="H134" s="475">
        <f t="shared" si="1"/>
        <v>0</v>
      </c>
      <c r="I134" s="475">
        <v>0</v>
      </c>
      <c r="J134" s="475">
        <v>0</v>
      </c>
      <c r="K134" s="475">
        <v>0</v>
      </c>
      <c r="L134" s="475">
        <v>0</v>
      </c>
      <c r="M134" s="475" t="s">
        <v>133</v>
      </c>
      <c r="N134" s="475">
        <v>0</v>
      </c>
      <c r="O134" s="475">
        <v>0</v>
      </c>
      <c r="P134" s="475">
        <v>0</v>
      </c>
      <c r="Q134" s="475">
        <v>0</v>
      </c>
      <c r="R134" s="475">
        <v>0</v>
      </c>
      <c r="S134" s="475">
        <f>-H134</f>
        <v>0</v>
      </c>
      <c r="T134" s="475">
        <v>0</v>
      </c>
      <c r="U134" s="475">
        <v>0</v>
      </c>
      <c r="V134" s="475">
        <v>0</v>
      </c>
      <c r="W134" s="475">
        <v>0</v>
      </c>
      <c r="X134" s="475">
        <v>0</v>
      </c>
      <c r="Y134" s="475">
        <v>0</v>
      </c>
      <c r="Z134" s="475">
        <v>0</v>
      </c>
      <c r="AA134" s="475">
        <f t="shared" si="2"/>
        <v>0</v>
      </c>
    </row>
    <row r="135" spans="1:27" s="44" customFormat="1" ht="12.75" hidden="1" customHeight="1">
      <c r="A135" s="44">
        <f t="shared" si="3"/>
        <v>15</v>
      </c>
      <c r="B135" s="471">
        <v>130101510040199</v>
      </c>
      <c r="C135" s="472" t="s">
        <v>1751</v>
      </c>
      <c r="D135" s="479">
        <f>+IF(15=LEN(B135),SUMIFS('BG 2024'!G:G,'BG 2024'!B:B,'CA EF'!B135),0)</f>
        <v>0</v>
      </c>
      <c r="E135" s="475"/>
      <c r="F135" s="475"/>
      <c r="G135" s="475">
        <v>0</v>
      </c>
      <c r="H135" s="475">
        <f t="shared" si="1"/>
        <v>0</v>
      </c>
      <c r="I135" s="475">
        <f>-$H135</f>
        <v>0</v>
      </c>
      <c r="J135" s="475">
        <v>0</v>
      </c>
      <c r="K135" s="475">
        <v>0</v>
      </c>
      <c r="L135" s="475">
        <v>0</v>
      </c>
      <c r="M135" s="475">
        <v>0</v>
      </c>
      <c r="N135" s="475">
        <v>0</v>
      </c>
      <c r="O135" s="475">
        <v>0</v>
      </c>
      <c r="P135" s="475">
        <v>0</v>
      </c>
      <c r="Q135" s="475">
        <v>0</v>
      </c>
      <c r="R135" s="475">
        <v>0</v>
      </c>
      <c r="S135" s="475">
        <v>0</v>
      </c>
      <c r="T135" s="475">
        <v>0</v>
      </c>
      <c r="U135" s="475">
        <v>0</v>
      </c>
      <c r="V135" s="475">
        <v>0</v>
      </c>
      <c r="W135" s="475">
        <v>0</v>
      </c>
      <c r="X135" s="475">
        <v>0</v>
      </c>
      <c r="Y135" s="475">
        <v>0</v>
      </c>
      <c r="Z135" s="475">
        <v>0</v>
      </c>
      <c r="AA135" s="475">
        <f t="shared" si="2"/>
        <v>0</v>
      </c>
    </row>
    <row r="136" spans="1:27" s="44" customFormat="1" ht="12.75" hidden="1" customHeight="1">
      <c r="A136" s="44">
        <f t="shared" si="3"/>
        <v>8</v>
      </c>
      <c r="B136" s="471">
        <v>13010177</v>
      </c>
      <c r="C136" s="472" t="s">
        <v>889</v>
      </c>
      <c r="D136" s="479">
        <f>+IF(15=LEN(B136),SUMIFS('BG 2024'!G:G,'BG 2024'!B:B,'CA EF'!B136),0)</f>
        <v>0</v>
      </c>
      <c r="E136" s="475"/>
      <c r="F136" s="475"/>
      <c r="G136" s="475">
        <v>0</v>
      </c>
      <c r="H136" s="475">
        <f t="shared" si="1"/>
        <v>0</v>
      </c>
      <c r="I136" s="475">
        <v>0</v>
      </c>
      <c r="J136" s="475">
        <v>0</v>
      </c>
      <c r="K136" s="475">
        <v>0</v>
      </c>
      <c r="L136" s="475">
        <v>0</v>
      </c>
      <c r="M136" s="475" t="s">
        <v>133</v>
      </c>
      <c r="N136" s="475">
        <v>0</v>
      </c>
      <c r="O136" s="475">
        <v>0</v>
      </c>
      <c r="P136" s="475">
        <v>0</v>
      </c>
      <c r="Q136" s="475">
        <v>0</v>
      </c>
      <c r="R136" s="475">
        <v>0</v>
      </c>
      <c r="S136" s="475">
        <f>-H136</f>
        <v>0</v>
      </c>
      <c r="T136" s="475">
        <v>0</v>
      </c>
      <c r="U136" s="475">
        <v>0</v>
      </c>
      <c r="V136" s="475">
        <v>0</v>
      </c>
      <c r="W136" s="475">
        <v>0</v>
      </c>
      <c r="X136" s="475">
        <v>0</v>
      </c>
      <c r="Y136" s="475">
        <v>0</v>
      </c>
      <c r="Z136" s="475">
        <v>0</v>
      </c>
      <c r="AA136" s="475">
        <f t="shared" si="2"/>
        <v>0</v>
      </c>
    </row>
    <row r="137" spans="1:27" s="44" customFormat="1" ht="12.75" hidden="1" customHeight="1">
      <c r="A137" s="44">
        <f t="shared" si="3"/>
        <v>11</v>
      </c>
      <c r="B137" s="471">
        <v>13010177007</v>
      </c>
      <c r="C137" s="472" t="s">
        <v>890</v>
      </c>
      <c r="D137" s="479">
        <f>+IF(15=LEN(B137),SUMIFS('BG 2024'!G:G,'BG 2024'!B:B,'CA EF'!B137),0)</f>
        <v>0</v>
      </c>
      <c r="E137" s="475"/>
      <c r="F137" s="475"/>
      <c r="G137" s="475">
        <v>0</v>
      </c>
      <c r="H137" s="475">
        <f t="shared" si="1"/>
        <v>0</v>
      </c>
      <c r="I137" s="475">
        <v>0</v>
      </c>
      <c r="J137" s="475">
        <v>0</v>
      </c>
      <c r="K137" s="475">
        <v>0</v>
      </c>
      <c r="L137" s="475">
        <v>0</v>
      </c>
      <c r="M137" s="475" t="s">
        <v>133</v>
      </c>
      <c r="N137" s="475">
        <v>0</v>
      </c>
      <c r="O137" s="475">
        <v>0</v>
      </c>
      <c r="P137" s="475">
        <v>0</v>
      </c>
      <c r="Q137" s="475">
        <v>0</v>
      </c>
      <c r="R137" s="475">
        <v>0</v>
      </c>
      <c r="S137" s="475">
        <v>0</v>
      </c>
      <c r="T137" s="475">
        <v>0</v>
      </c>
      <c r="U137" s="475">
        <v>0</v>
      </c>
      <c r="V137" s="475">
        <v>0</v>
      </c>
      <c r="W137" s="475">
        <v>0</v>
      </c>
      <c r="X137" s="475">
        <v>0</v>
      </c>
      <c r="Y137" s="475">
        <v>0</v>
      </c>
      <c r="Z137" s="475">
        <v>0</v>
      </c>
      <c r="AA137" s="475">
        <f t="shared" si="2"/>
        <v>0</v>
      </c>
    </row>
    <row r="138" spans="1:27" s="44" customFormat="1" ht="12.75" hidden="1" customHeight="1">
      <c r="A138" s="44">
        <f t="shared" si="3"/>
        <v>13</v>
      </c>
      <c r="B138" s="471">
        <v>1301017700701</v>
      </c>
      <c r="C138" s="472" t="s">
        <v>890</v>
      </c>
      <c r="D138" s="479">
        <f>+IF(15=LEN(B138),SUMIFS('BG 2024'!G:G,'BG 2024'!B:B,'CA EF'!B138),0)</f>
        <v>0</v>
      </c>
      <c r="E138" s="475"/>
      <c r="F138" s="475"/>
      <c r="G138" s="475">
        <v>0</v>
      </c>
      <c r="H138" s="475">
        <f t="shared" si="1"/>
        <v>0</v>
      </c>
      <c r="I138" s="475">
        <v>0</v>
      </c>
      <c r="J138" s="475">
        <v>0</v>
      </c>
      <c r="K138" s="475">
        <v>0</v>
      </c>
      <c r="L138" s="475">
        <v>0</v>
      </c>
      <c r="M138" s="475" t="s">
        <v>133</v>
      </c>
      <c r="N138" s="475">
        <v>0</v>
      </c>
      <c r="O138" s="475">
        <v>0</v>
      </c>
      <c r="P138" s="475">
        <v>0</v>
      </c>
      <c r="Q138" s="475">
        <v>0</v>
      </c>
      <c r="R138" s="475">
        <v>0</v>
      </c>
      <c r="S138" s="475">
        <f>-H138</f>
        <v>0</v>
      </c>
      <c r="T138" s="475">
        <v>0</v>
      </c>
      <c r="U138" s="475">
        <v>0</v>
      </c>
      <c r="V138" s="475">
        <v>0</v>
      </c>
      <c r="W138" s="475">
        <v>0</v>
      </c>
      <c r="X138" s="475">
        <v>0</v>
      </c>
      <c r="Y138" s="475">
        <v>0</v>
      </c>
      <c r="Z138" s="475">
        <v>0</v>
      </c>
      <c r="AA138" s="475">
        <f t="shared" si="2"/>
        <v>0</v>
      </c>
    </row>
    <row r="139" spans="1:27" s="44" customFormat="1" ht="12.75" customHeight="1">
      <c r="A139" s="44">
        <f t="shared" si="3"/>
        <v>15</v>
      </c>
      <c r="B139" s="471">
        <v>130101770070199</v>
      </c>
      <c r="C139" s="472" t="s">
        <v>892</v>
      </c>
      <c r="D139" s="479">
        <f>+IF(15=LEN(B139),SUMIFS('BG 2024'!G:G,'BG 2024'!B:B,'CA EF'!B139),0)</f>
        <v>55122634</v>
      </c>
      <c r="E139" s="475"/>
      <c r="F139" s="475"/>
      <c r="G139" s="475">
        <v>0</v>
      </c>
      <c r="H139" s="475">
        <f t="shared" si="1"/>
        <v>55122634</v>
      </c>
      <c r="I139" s="475">
        <v>0</v>
      </c>
      <c r="J139" s="475">
        <v>0</v>
      </c>
      <c r="K139" s="475">
        <v>0</v>
      </c>
      <c r="L139" s="475">
        <v>0</v>
      </c>
      <c r="M139" s="475">
        <f>-H139</f>
        <v>-55122634</v>
      </c>
      <c r="N139" s="475">
        <v>0</v>
      </c>
      <c r="O139" s="475">
        <v>0</v>
      </c>
      <c r="P139" s="475">
        <v>0</v>
      </c>
      <c r="Q139" s="475">
        <v>0</v>
      </c>
      <c r="R139" s="475">
        <v>0</v>
      </c>
      <c r="S139" s="475">
        <v>0</v>
      </c>
      <c r="T139" s="475">
        <v>0</v>
      </c>
      <c r="U139" s="475">
        <v>0</v>
      </c>
      <c r="V139" s="475">
        <v>0</v>
      </c>
      <c r="W139" s="475">
        <v>0</v>
      </c>
      <c r="X139" s="475">
        <v>0</v>
      </c>
      <c r="Y139" s="475">
        <v>0</v>
      </c>
      <c r="Z139" s="475">
        <v>0</v>
      </c>
      <c r="AA139" s="475">
        <f t="shared" si="2"/>
        <v>0</v>
      </c>
    </row>
    <row r="140" spans="1:27" s="476" customFormat="1" ht="12.75" customHeight="1">
      <c r="A140" s="476">
        <f t="shared" si="3"/>
        <v>15</v>
      </c>
      <c r="B140" s="477">
        <v>130101770070101</v>
      </c>
      <c r="C140" s="478" t="s">
        <v>891</v>
      </c>
      <c r="D140" s="479">
        <f>+IF(15=LEN(B140),SUMIFS('BG 2024'!G:G,'BG 2024'!B:B,'CA EF'!B140),0)</f>
        <v>-1566</v>
      </c>
      <c r="E140" s="480"/>
      <c r="F140" s="480"/>
      <c r="G140" s="480">
        <v>0</v>
      </c>
      <c r="H140" s="480">
        <f t="shared" si="1"/>
        <v>-1566</v>
      </c>
      <c r="I140" s="480">
        <v>0</v>
      </c>
      <c r="J140" s="480">
        <v>0</v>
      </c>
      <c r="K140" s="480">
        <v>0</v>
      </c>
      <c r="L140" s="480">
        <v>0</v>
      </c>
      <c r="M140" s="475">
        <f>-H140</f>
        <v>1566</v>
      </c>
      <c r="N140" s="480">
        <v>0</v>
      </c>
      <c r="O140" s="480">
        <v>0</v>
      </c>
      <c r="P140" s="480">
        <v>0</v>
      </c>
      <c r="Q140" s="480">
        <v>0</v>
      </c>
      <c r="R140" s="480">
        <v>0</v>
      </c>
      <c r="S140" s="480">
        <v>0</v>
      </c>
      <c r="T140" s="480">
        <v>0</v>
      </c>
      <c r="U140" s="480">
        <v>0</v>
      </c>
      <c r="V140" s="480">
        <v>0</v>
      </c>
      <c r="W140" s="480">
        <v>0</v>
      </c>
      <c r="X140" s="480">
        <v>0</v>
      </c>
      <c r="Y140" s="480">
        <v>0</v>
      </c>
      <c r="Z140" s="480">
        <v>0</v>
      </c>
      <c r="AA140" s="480">
        <f t="shared" si="2"/>
        <v>0</v>
      </c>
    </row>
    <row r="141" spans="1:27" s="44" customFormat="1" ht="12.75" hidden="1" customHeight="1">
      <c r="A141" s="44">
        <f t="shared" si="3"/>
        <v>5</v>
      </c>
      <c r="B141" s="471">
        <v>13030</v>
      </c>
      <c r="C141" s="472" t="s">
        <v>893</v>
      </c>
      <c r="D141" s="479">
        <f>+IF(15=LEN(B141),SUMIFS('BG 2024'!G:G,'BG 2024'!B:B,'CA EF'!B141),0)</f>
        <v>0</v>
      </c>
      <c r="E141" s="475"/>
      <c r="F141" s="475"/>
      <c r="G141" s="475">
        <v>0</v>
      </c>
      <c r="H141" s="475">
        <f t="shared" si="1"/>
        <v>0</v>
      </c>
      <c r="I141" s="475">
        <v>0</v>
      </c>
      <c r="J141" s="475">
        <v>0</v>
      </c>
      <c r="K141" s="475">
        <v>0</v>
      </c>
      <c r="L141" s="475">
        <v>0</v>
      </c>
      <c r="M141" s="475" t="s">
        <v>133</v>
      </c>
      <c r="N141" s="475">
        <v>0</v>
      </c>
      <c r="O141" s="475">
        <v>0</v>
      </c>
      <c r="P141" s="475">
        <v>0</v>
      </c>
      <c r="Q141" s="475">
        <v>0</v>
      </c>
      <c r="R141" s="475">
        <v>0</v>
      </c>
      <c r="S141" s="475">
        <v>0</v>
      </c>
      <c r="T141" s="475">
        <v>0</v>
      </c>
      <c r="U141" s="475">
        <v>0</v>
      </c>
      <c r="V141" s="475">
        <v>0</v>
      </c>
      <c r="W141" s="475">
        <v>0</v>
      </c>
      <c r="X141" s="475">
        <v>0</v>
      </c>
      <c r="Y141" s="475">
        <v>0</v>
      </c>
      <c r="Z141" s="475">
        <v>0</v>
      </c>
      <c r="AA141" s="475">
        <f t="shared" si="2"/>
        <v>0</v>
      </c>
    </row>
    <row r="142" spans="1:27" s="44" customFormat="1" ht="12.75" hidden="1" customHeight="1">
      <c r="A142" s="44">
        <f t="shared" si="3"/>
        <v>8</v>
      </c>
      <c r="B142" s="471">
        <v>13030197</v>
      </c>
      <c r="C142" s="472" t="s">
        <v>893</v>
      </c>
      <c r="D142" s="479">
        <f>+IF(15=LEN(B142),SUMIFS('BG 2024'!G:G,'BG 2024'!B:B,'CA EF'!B142),0)</f>
        <v>0</v>
      </c>
      <c r="E142" s="475"/>
      <c r="F142" s="475"/>
      <c r="G142" s="475">
        <v>0</v>
      </c>
      <c r="H142" s="475">
        <f t="shared" si="1"/>
        <v>0</v>
      </c>
      <c r="I142" s="475">
        <v>0</v>
      </c>
      <c r="J142" s="475">
        <v>0</v>
      </c>
      <c r="K142" s="475">
        <v>0</v>
      </c>
      <c r="L142" s="475">
        <v>0</v>
      </c>
      <c r="M142" s="475" t="s">
        <v>133</v>
      </c>
      <c r="N142" s="475">
        <v>0</v>
      </c>
      <c r="O142" s="475">
        <v>0</v>
      </c>
      <c r="P142" s="475">
        <f>-H142</f>
        <v>0</v>
      </c>
      <c r="Q142" s="475">
        <v>0</v>
      </c>
      <c r="R142" s="475">
        <v>0</v>
      </c>
      <c r="S142" s="475">
        <v>0</v>
      </c>
      <c r="T142" s="475">
        <v>0</v>
      </c>
      <c r="U142" s="475">
        <v>0</v>
      </c>
      <c r="V142" s="475">
        <v>0</v>
      </c>
      <c r="W142" s="475">
        <v>0</v>
      </c>
      <c r="X142" s="475">
        <v>0</v>
      </c>
      <c r="Y142" s="475">
        <v>0</v>
      </c>
      <c r="Z142" s="475">
        <v>0</v>
      </c>
      <c r="AA142" s="475">
        <f t="shared" si="2"/>
        <v>0</v>
      </c>
    </row>
    <row r="143" spans="1:27" s="44" customFormat="1" ht="12.75" hidden="1" customHeight="1">
      <c r="A143" s="44">
        <f t="shared" si="3"/>
        <v>11</v>
      </c>
      <c r="B143" s="471">
        <v>13030197001</v>
      </c>
      <c r="C143" s="472" t="s">
        <v>894</v>
      </c>
      <c r="D143" s="479">
        <f>+IF(15=LEN(B143),SUMIFS('BG 2024'!G:G,'BG 2024'!B:B,'CA EF'!B143),0)</f>
        <v>0</v>
      </c>
      <c r="E143" s="474"/>
      <c r="F143" s="474"/>
      <c r="G143" s="475">
        <v>0</v>
      </c>
      <c r="H143" s="475">
        <f t="shared" si="1"/>
        <v>0</v>
      </c>
      <c r="I143" s="475">
        <v>0</v>
      </c>
      <c r="J143" s="475">
        <v>0</v>
      </c>
      <c r="K143" s="475">
        <v>0</v>
      </c>
      <c r="L143" s="475">
        <v>0</v>
      </c>
      <c r="M143" s="475" t="s">
        <v>133</v>
      </c>
      <c r="N143" s="475">
        <v>0</v>
      </c>
      <c r="O143" s="475">
        <v>0</v>
      </c>
      <c r="P143" s="475">
        <f>-H143</f>
        <v>0</v>
      </c>
      <c r="Q143" s="475">
        <v>0</v>
      </c>
      <c r="R143" s="475">
        <v>0</v>
      </c>
      <c r="S143" s="475">
        <v>0</v>
      </c>
      <c r="T143" s="475">
        <v>0</v>
      </c>
      <c r="U143" s="475">
        <v>0</v>
      </c>
      <c r="V143" s="475">
        <v>0</v>
      </c>
      <c r="W143" s="475">
        <v>0</v>
      </c>
      <c r="X143" s="475">
        <v>0</v>
      </c>
      <c r="Y143" s="475">
        <v>0</v>
      </c>
      <c r="Z143" s="475">
        <v>0</v>
      </c>
      <c r="AA143" s="475">
        <f t="shared" si="2"/>
        <v>0</v>
      </c>
    </row>
    <row r="144" spans="1:27" s="44" customFormat="1" ht="12.75" hidden="1" customHeight="1">
      <c r="A144" s="44">
        <f t="shared" si="3"/>
        <v>13</v>
      </c>
      <c r="B144" s="471">
        <v>1303019700101</v>
      </c>
      <c r="C144" s="472" t="s">
        <v>894</v>
      </c>
      <c r="D144" s="479">
        <f>+IF(15=LEN(B144),SUMIFS('BG 2024'!G:G,'BG 2024'!B:B,'CA EF'!B144),0)</f>
        <v>0</v>
      </c>
      <c r="E144" s="475"/>
      <c r="F144" s="475"/>
      <c r="G144" s="475">
        <v>0</v>
      </c>
      <c r="H144" s="475">
        <f t="shared" si="1"/>
        <v>0</v>
      </c>
      <c r="I144" s="475">
        <v>0</v>
      </c>
      <c r="J144" s="475">
        <v>0</v>
      </c>
      <c r="K144" s="475">
        <v>0</v>
      </c>
      <c r="L144" s="475">
        <v>0</v>
      </c>
      <c r="M144" s="475" t="s">
        <v>133</v>
      </c>
      <c r="N144" s="475">
        <v>0</v>
      </c>
      <c r="O144" s="475">
        <v>0</v>
      </c>
      <c r="P144" s="475">
        <v>0</v>
      </c>
      <c r="Q144" s="475">
        <v>0</v>
      </c>
      <c r="R144" s="475">
        <v>0</v>
      </c>
      <c r="S144" s="475">
        <v>0</v>
      </c>
      <c r="T144" s="475">
        <v>0</v>
      </c>
      <c r="U144" s="475">
        <v>0</v>
      </c>
      <c r="V144" s="475">
        <v>0</v>
      </c>
      <c r="W144" s="475">
        <v>0</v>
      </c>
      <c r="X144" s="475">
        <v>0</v>
      </c>
      <c r="Y144" s="475">
        <v>0</v>
      </c>
      <c r="Z144" s="475">
        <v>0</v>
      </c>
      <c r="AA144" s="475">
        <f t="shared" si="2"/>
        <v>0</v>
      </c>
    </row>
    <row r="145" spans="1:27" s="44" customFormat="1" ht="12.75" hidden="1" customHeight="1">
      <c r="A145" s="44">
        <f t="shared" si="3"/>
        <v>15</v>
      </c>
      <c r="B145" s="471">
        <v>130301970010199</v>
      </c>
      <c r="C145" s="472" t="s">
        <v>896</v>
      </c>
      <c r="D145" s="479">
        <f>+IF(15=LEN(B145),SUMIFS('BG 2024'!G:G,'BG 2024'!B:B,'CA EF'!B145),0)</f>
        <v>0</v>
      </c>
      <c r="E145" s="475"/>
      <c r="F145" s="475"/>
      <c r="G145" s="475">
        <v>0</v>
      </c>
      <c r="H145" s="475">
        <f t="shared" si="1"/>
        <v>0</v>
      </c>
      <c r="I145" s="475">
        <v>0</v>
      </c>
      <c r="J145" s="475">
        <v>0</v>
      </c>
      <c r="K145" s="475">
        <v>0</v>
      </c>
      <c r="L145" s="475">
        <v>0</v>
      </c>
      <c r="M145" s="475">
        <v>0</v>
      </c>
      <c r="N145" s="475">
        <v>0</v>
      </c>
      <c r="O145" s="475">
        <v>0</v>
      </c>
      <c r="P145" s="475">
        <f>-H145</f>
        <v>0</v>
      </c>
      <c r="Q145" s="475">
        <v>0</v>
      </c>
      <c r="R145" s="475">
        <v>0</v>
      </c>
      <c r="S145" s="475">
        <v>0</v>
      </c>
      <c r="T145" s="475">
        <v>0</v>
      </c>
      <c r="U145" s="475">
        <v>0</v>
      </c>
      <c r="V145" s="475">
        <v>0</v>
      </c>
      <c r="W145" s="475">
        <v>0</v>
      </c>
      <c r="X145" s="475">
        <v>0</v>
      </c>
      <c r="Y145" s="475">
        <v>0</v>
      </c>
      <c r="Z145" s="475">
        <v>0</v>
      </c>
      <c r="AA145" s="475">
        <f t="shared" si="2"/>
        <v>0</v>
      </c>
    </row>
    <row r="146" spans="1:27" s="476" customFormat="1" ht="12.75" hidden="1" customHeight="1">
      <c r="A146" s="476">
        <f t="shared" si="3"/>
        <v>15</v>
      </c>
      <c r="B146" s="477">
        <v>130201890080199</v>
      </c>
      <c r="C146" s="478" t="s">
        <v>1916</v>
      </c>
      <c r="D146" s="479">
        <f>+IF(15=LEN(B146),SUMIFS('BG 2024'!G:G,'BG 2024'!B:B,'CA EF'!B146),0)</f>
        <v>0</v>
      </c>
      <c r="E146" s="480"/>
      <c r="F146" s="480"/>
      <c r="G146" s="480">
        <v>0</v>
      </c>
      <c r="H146" s="480">
        <f t="shared" si="1"/>
        <v>0</v>
      </c>
      <c r="I146" s="480">
        <v>0</v>
      </c>
      <c r="J146" s="480">
        <v>0</v>
      </c>
      <c r="K146" s="480">
        <v>0</v>
      </c>
      <c r="L146" s="480">
        <v>0</v>
      </c>
      <c r="M146" s="480">
        <v>0</v>
      </c>
      <c r="N146" s="480">
        <v>0</v>
      </c>
      <c r="O146" s="480">
        <v>0</v>
      </c>
      <c r="P146" s="480">
        <f>-H146</f>
        <v>0</v>
      </c>
      <c r="Q146" s="480">
        <v>0</v>
      </c>
      <c r="R146" s="480">
        <v>0</v>
      </c>
      <c r="S146" s="480">
        <v>0</v>
      </c>
      <c r="T146" s="480">
        <v>0</v>
      </c>
      <c r="U146" s="480">
        <v>0</v>
      </c>
      <c r="V146" s="480">
        <v>0</v>
      </c>
      <c r="W146" s="480">
        <v>0</v>
      </c>
      <c r="X146" s="480">
        <v>0</v>
      </c>
      <c r="Y146" s="480">
        <v>0</v>
      </c>
      <c r="Z146" s="480">
        <v>0</v>
      </c>
      <c r="AA146" s="480">
        <f t="shared" si="2"/>
        <v>0</v>
      </c>
    </row>
    <row r="147" spans="1:27" s="476" customFormat="1" ht="12.75" hidden="1" customHeight="1">
      <c r="A147" s="476">
        <f t="shared" si="3"/>
        <v>15</v>
      </c>
      <c r="B147" s="477">
        <v>130301970010101</v>
      </c>
      <c r="C147" s="478" t="s">
        <v>895</v>
      </c>
      <c r="D147" s="479">
        <f>+IF(15=LEN(B147),SUMIFS('BG 2024'!G:G,'BG 2024'!B:B,'CA EF'!B147),0)</f>
        <v>0</v>
      </c>
      <c r="E147" s="480"/>
      <c r="F147" s="480"/>
      <c r="G147" s="480">
        <v>0</v>
      </c>
      <c r="H147" s="480">
        <f t="shared" si="1"/>
        <v>0</v>
      </c>
      <c r="I147" s="480">
        <v>0</v>
      </c>
      <c r="J147" s="480">
        <v>0</v>
      </c>
      <c r="K147" s="480">
        <v>0</v>
      </c>
      <c r="L147" s="480">
        <v>0</v>
      </c>
      <c r="M147" s="480">
        <v>0</v>
      </c>
      <c r="N147" s="480">
        <v>0</v>
      </c>
      <c r="O147" s="480">
        <v>0</v>
      </c>
      <c r="P147" s="480">
        <f>-H147</f>
        <v>0</v>
      </c>
      <c r="Q147" s="480">
        <v>0</v>
      </c>
      <c r="R147" s="480">
        <v>0</v>
      </c>
      <c r="S147" s="480">
        <v>0</v>
      </c>
      <c r="T147" s="480">
        <v>0</v>
      </c>
      <c r="U147" s="480">
        <v>0</v>
      </c>
      <c r="V147" s="480">
        <v>0</v>
      </c>
      <c r="W147" s="480">
        <v>0</v>
      </c>
      <c r="X147" s="480">
        <v>0</v>
      </c>
      <c r="Y147" s="480">
        <v>0</v>
      </c>
      <c r="Z147" s="480">
        <v>0</v>
      </c>
      <c r="AA147" s="480">
        <f t="shared" si="2"/>
        <v>0</v>
      </c>
    </row>
    <row r="148" spans="1:27" s="44" customFormat="1" ht="12.75" hidden="1" customHeight="1">
      <c r="A148" s="44">
        <f t="shared" si="3"/>
        <v>5</v>
      </c>
      <c r="B148" s="471">
        <v>13040</v>
      </c>
      <c r="C148" s="472" t="s">
        <v>897</v>
      </c>
      <c r="D148" s="479">
        <f>+IF(15=LEN(B148),SUMIFS('BG 2024'!G:G,'BG 2024'!B:B,'CA EF'!B148),0)</f>
        <v>0</v>
      </c>
      <c r="E148" s="475"/>
      <c r="F148" s="475"/>
      <c r="G148" s="475">
        <v>0</v>
      </c>
      <c r="H148" s="475">
        <f t="shared" si="1"/>
        <v>0</v>
      </c>
      <c r="I148" s="475">
        <v>0</v>
      </c>
      <c r="J148" s="475">
        <v>0</v>
      </c>
      <c r="K148" s="475">
        <v>0</v>
      </c>
      <c r="L148" s="475">
        <v>0</v>
      </c>
      <c r="M148" s="475" t="s">
        <v>133</v>
      </c>
      <c r="N148" s="475">
        <v>0</v>
      </c>
      <c r="O148" s="475">
        <v>0</v>
      </c>
      <c r="P148" s="475">
        <v>0</v>
      </c>
      <c r="Q148" s="475">
        <v>0</v>
      </c>
      <c r="R148" s="475">
        <v>0</v>
      </c>
      <c r="S148" s="475">
        <v>0</v>
      </c>
      <c r="T148" s="475">
        <v>0</v>
      </c>
      <c r="U148" s="475">
        <v>0</v>
      </c>
      <c r="V148" s="475">
        <v>0</v>
      </c>
      <c r="W148" s="475">
        <v>0</v>
      </c>
      <c r="X148" s="475">
        <v>0</v>
      </c>
      <c r="Y148" s="475">
        <v>0</v>
      </c>
      <c r="Z148" s="475">
        <v>0</v>
      </c>
      <c r="AA148" s="475">
        <f t="shared" si="2"/>
        <v>0</v>
      </c>
    </row>
    <row r="149" spans="1:27" s="44" customFormat="1" ht="12.75" hidden="1" customHeight="1">
      <c r="A149" s="44">
        <f t="shared" si="3"/>
        <v>8</v>
      </c>
      <c r="B149" s="471">
        <v>13040199</v>
      </c>
      <c r="C149" s="472" t="s">
        <v>898</v>
      </c>
      <c r="D149" s="479">
        <f>+IF(15=LEN(B149),SUMIFS('BG 2024'!G:G,'BG 2024'!B:B,'CA EF'!B149),0)</f>
        <v>0</v>
      </c>
      <c r="E149" s="474"/>
      <c r="F149" s="474"/>
      <c r="G149" s="475">
        <v>0</v>
      </c>
      <c r="H149" s="475">
        <f t="shared" si="1"/>
        <v>0</v>
      </c>
      <c r="I149" s="475">
        <v>0</v>
      </c>
      <c r="J149" s="475">
        <v>0</v>
      </c>
      <c r="K149" s="475">
        <v>0</v>
      </c>
      <c r="L149" s="475">
        <v>0</v>
      </c>
      <c r="M149" s="475" t="s">
        <v>133</v>
      </c>
      <c r="N149" s="475">
        <v>0</v>
      </c>
      <c r="O149" s="475">
        <v>0</v>
      </c>
      <c r="P149" s="475">
        <f>-H149</f>
        <v>0</v>
      </c>
      <c r="Q149" s="475">
        <v>0</v>
      </c>
      <c r="R149" s="475">
        <v>0</v>
      </c>
      <c r="S149" s="475">
        <v>0</v>
      </c>
      <c r="T149" s="475">
        <v>0</v>
      </c>
      <c r="U149" s="475">
        <v>0</v>
      </c>
      <c r="V149" s="475">
        <v>0</v>
      </c>
      <c r="W149" s="475">
        <v>0</v>
      </c>
      <c r="X149" s="475">
        <v>0</v>
      </c>
      <c r="Y149" s="475">
        <v>0</v>
      </c>
      <c r="Z149" s="475">
        <v>0</v>
      </c>
      <c r="AA149" s="475">
        <f t="shared" ref="AA149:AA229" si="5">SUM(H149:Z149)</f>
        <v>0</v>
      </c>
    </row>
    <row r="150" spans="1:27" s="44" customFormat="1" ht="12.75" hidden="1" customHeight="1">
      <c r="A150" s="44">
        <f t="shared" si="3"/>
        <v>11</v>
      </c>
      <c r="B150" s="471">
        <v>13040199001</v>
      </c>
      <c r="C150" s="472" t="s">
        <v>898</v>
      </c>
      <c r="D150" s="479">
        <f>+IF(15=LEN(B150),SUMIFS('BG 2024'!G:G,'BG 2024'!B:B,'CA EF'!B150),0)</f>
        <v>0</v>
      </c>
      <c r="E150" s="475"/>
      <c r="F150" s="475"/>
      <c r="G150" s="475">
        <v>0</v>
      </c>
      <c r="H150" s="475">
        <f t="shared" si="1"/>
        <v>0</v>
      </c>
      <c r="I150" s="475">
        <v>0</v>
      </c>
      <c r="J150" s="475">
        <v>0</v>
      </c>
      <c r="K150" s="475">
        <v>0</v>
      </c>
      <c r="L150" s="475">
        <v>0</v>
      </c>
      <c r="M150" s="475" t="s">
        <v>133</v>
      </c>
      <c r="N150" s="475">
        <v>0</v>
      </c>
      <c r="O150" s="475">
        <v>0</v>
      </c>
      <c r="P150" s="475">
        <v>0</v>
      </c>
      <c r="Q150" s="475">
        <v>0</v>
      </c>
      <c r="R150" s="475">
        <v>0</v>
      </c>
      <c r="S150" s="475">
        <v>0</v>
      </c>
      <c r="T150" s="475">
        <v>0</v>
      </c>
      <c r="U150" s="475">
        <v>0</v>
      </c>
      <c r="V150" s="475">
        <v>0</v>
      </c>
      <c r="W150" s="475">
        <v>0</v>
      </c>
      <c r="X150" s="475">
        <v>0</v>
      </c>
      <c r="Y150" s="475">
        <v>0</v>
      </c>
      <c r="Z150" s="475">
        <v>0</v>
      </c>
      <c r="AA150" s="475">
        <f t="shared" si="5"/>
        <v>0</v>
      </c>
    </row>
    <row r="151" spans="1:27" s="44" customFormat="1" ht="12.75" hidden="1" customHeight="1">
      <c r="A151" s="44">
        <f t="shared" si="3"/>
        <v>13</v>
      </c>
      <c r="B151" s="471">
        <v>1304019900102</v>
      </c>
      <c r="C151" s="472" t="s">
        <v>901</v>
      </c>
      <c r="D151" s="479">
        <f>+IF(15=LEN(B151),SUMIFS('BG 2024'!G:G,'BG 2024'!B:B,'CA EF'!B151),0)</f>
        <v>0</v>
      </c>
      <c r="E151" s="474"/>
      <c r="F151" s="474"/>
      <c r="G151" s="475">
        <v>0</v>
      </c>
      <c r="H151" s="475">
        <f t="shared" si="1"/>
        <v>0</v>
      </c>
      <c r="I151" s="475">
        <v>0</v>
      </c>
      <c r="J151" s="475">
        <v>0</v>
      </c>
      <c r="K151" s="475">
        <v>0</v>
      </c>
      <c r="L151" s="475">
        <v>0</v>
      </c>
      <c r="M151" s="475" t="s">
        <v>133</v>
      </c>
      <c r="N151" s="475">
        <v>0</v>
      </c>
      <c r="O151" s="475">
        <v>0</v>
      </c>
      <c r="P151" s="475">
        <f>-H151</f>
        <v>0</v>
      </c>
      <c r="Q151" s="475">
        <v>0</v>
      </c>
      <c r="R151" s="475">
        <v>0</v>
      </c>
      <c r="S151" s="475">
        <v>0</v>
      </c>
      <c r="T151" s="475">
        <v>0</v>
      </c>
      <c r="U151" s="475">
        <v>0</v>
      </c>
      <c r="V151" s="475">
        <v>0</v>
      </c>
      <c r="W151" s="475">
        <v>0</v>
      </c>
      <c r="X151" s="475">
        <v>0</v>
      </c>
      <c r="Y151" s="475">
        <v>0</v>
      </c>
      <c r="Z151" s="475">
        <v>0</v>
      </c>
      <c r="AA151" s="475">
        <f t="shared" si="5"/>
        <v>0</v>
      </c>
    </row>
    <row r="152" spans="1:27" s="44" customFormat="1" ht="12.75" hidden="1" customHeight="1">
      <c r="A152" s="44">
        <f t="shared" si="3"/>
        <v>15</v>
      </c>
      <c r="B152" s="471">
        <v>130401990010201</v>
      </c>
      <c r="C152" s="472" t="s">
        <v>902</v>
      </c>
      <c r="D152" s="479">
        <f>+IF(15=LEN(B152),SUMIFS('BG 2024'!G:G,'BG 2024'!B:B,'CA EF'!B152),0)</f>
        <v>0</v>
      </c>
      <c r="E152" s="475"/>
      <c r="F152" s="475"/>
      <c r="G152" s="475">
        <v>0</v>
      </c>
      <c r="H152" s="475">
        <f t="shared" si="1"/>
        <v>0</v>
      </c>
      <c r="I152" s="475">
        <v>0</v>
      </c>
      <c r="J152" s="475">
        <v>0</v>
      </c>
      <c r="K152" s="475">
        <v>0</v>
      </c>
      <c r="L152" s="475">
        <v>0</v>
      </c>
      <c r="M152" s="475">
        <f>-$H152</f>
        <v>0</v>
      </c>
      <c r="N152" s="475">
        <v>0</v>
      </c>
      <c r="O152" s="475">
        <v>0</v>
      </c>
      <c r="P152" s="475">
        <v>0</v>
      </c>
      <c r="Q152" s="475">
        <v>0</v>
      </c>
      <c r="R152" s="475">
        <v>0</v>
      </c>
      <c r="S152" s="475">
        <v>0</v>
      </c>
      <c r="T152" s="475">
        <v>0</v>
      </c>
      <c r="U152" s="475">
        <v>0</v>
      </c>
      <c r="V152" s="475">
        <v>0</v>
      </c>
      <c r="W152" s="475">
        <v>0</v>
      </c>
      <c r="X152" s="475">
        <v>0</v>
      </c>
      <c r="Y152" s="475">
        <v>0</v>
      </c>
      <c r="Z152" s="475">
        <v>0</v>
      </c>
      <c r="AA152" s="475">
        <f t="shared" si="5"/>
        <v>0</v>
      </c>
    </row>
    <row r="153" spans="1:27" s="44" customFormat="1" ht="12.75" hidden="1" customHeight="1">
      <c r="A153" s="44">
        <f t="shared" ref="A153:A236" si="6">+LEN(B153)</f>
        <v>8</v>
      </c>
      <c r="B153" s="471">
        <v>13040203</v>
      </c>
      <c r="C153" s="472" t="s">
        <v>903</v>
      </c>
      <c r="D153" s="479">
        <f>+IF(15=LEN(B153),SUMIFS('BG 2024'!G:G,'BG 2024'!B:B,'CA EF'!B153),0)</f>
        <v>0</v>
      </c>
      <c r="E153" s="475"/>
      <c r="F153" s="475"/>
      <c r="G153" s="475">
        <v>0</v>
      </c>
      <c r="H153" s="475">
        <f t="shared" si="1"/>
        <v>0</v>
      </c>
      <c r="I153" s="475">
        <v>0</v>
      </c>
      <c r="J153" s="475">
        <v>0</v>
      </c>
      <c r="K153" s="475">
        <v>0</v>
      </c>
      <c r="L153" s="475">
        <v>0</v>
      </c>
      <c r="M153" s="475" t="s">
        <v>133</v>
      </c>
      <c r="N153" s="475">
        <v>0</v>
      </c>
      <c r="O153" s="475">
        <v>0</v>
      </c>
      <c r="P153" s="475">
        <v>0</v>
      </c>
      <c r="Q153" s="475">
        <v>0</v>
      </c>
      <c r="R153" s="475">
        <v>0</v>
      </c>
      <c r="S153" s="475">
        <v>0</v>
      </c>
      <c r="T153" s="475">
        <v>0</v>
      </c>
      <c r="U153" s="475">
        <v>0</v>
      </c>
      <c r="V153" s="475">
        <v>0</v>
      </c>
      <c r="W153" s="475">
        <v>0</v>
      </c>
      <c r="X153" s="475">
        <v>0</v>
      </c>
      <c r="Y153" s="475">
        <v>0</v>
      </c>
      <c r="Z153" s="475">
        <v>0</v>
      </c>
      <c r="AA153" s="475">
        <f t="shared" si="5"/>
        <v>0</v>
      </c>
    </row>
    <row r="154" spans="1:27" s="44" customFormat="1" ht="12.75" hidden="1" customHeight="1">
      <c r="A154" s="44">
        <f t="shared" si="6"/>
        <v>11</v>
      </c>
      <c r="B154" s="471">
        <v>13040203001</v>
      </c>
      <c r="C154" s="472" t="s">
        <v>904</v>
      </c>
      <c r="D154" s="479">
        <f>+IF(15=LEN(B154),SUMIFS('BG 2024'!G:G,'BG 2024'!B:B,'CA EF'!B154),0)</f>
        <v>0</v>
      </c>
      <c r="E154" s="475"/>
      <c r="F154" s="475"/>
      <c r="G154" s="475">
        <v>0</v>
      </c>
      <c r="H154" s="475">
        <f t="shared" si="1"/>
        <v>0</v>
      </c>
      <c r="I154" s="475">
        <v>0</v>
      </c>
      <c r="J154" s="475">
        <v>0</v>
      </c>
      <c r="K154" s="475">
        <v>0</v>
      </c>
      <c r="L154" s="475">
        <v>0</v>
      </c>
      <c r="M154" s="475" t="s">
        <v>133</v>
      </c>
      <c r="N154" s="475">
        <v>0</v>
      </c>
      <c r="O154" s="475">
        <v>0</v>
      </c>
      <c r="P154" s="475">
        <v>0</v>
      </c>
      <c r="Q154" s="475">
        <v>0</v>
      </c>
      <c r="R154" s="475">
        <v>0</v>
      </c>
      <c r="S154" s="475">
        <v>0</v>
      </c>
      <c r="T154" s="475">
        <v>0</v>
      </c>
      <c r="U154" s="475">
        <v>0</v>
      </c>
      <c r="V154" s="475">
        <v>0</v>
      </c>
      <c r="W154" s="475">
        <v>0</v>
      </c>
      <c r="X154" s="475">
        <v>0</v>
      </c>
      <c r="Y154" s="475">
        <v>0</v>
      </c>
      <c r="Z154" s="475">
        <v>0</v>
      </c>
      <c r="AA154" s="475">
        <f t="shared" si="5"/>
        <v>0</v>
      </c>
    </row>
    <row r="155" spans="1:27" s="44" customFormat="1" ht="12.75" hidden="1" customHeight="1">
      <c r="A155" s="44">
        <f t="shared" si="6"/>
        <v>13</v>
      </c>
      <c r="B155" s="471">
        <v>1304020300106</v>
      </c>
      <c r="C155" s="472" t="s">
        <v>607</v>
      </c>
      <c r="D155" s="479">
        <f>+IF(15=LEN(B155),SUMIFS('BG 2024'!G:G,'BG 2024'!B:B,'CA EF'!B155),0)</f>
        <v>0</v>
      </c>
      <c r="E155" s="475"/>
      <c r="F155" s="475"/>
      <c r="G155" s="475">
        <v>0</v>
      </c>
      <c r="H155" s="475">
        <f t="shared" si="1"/>
        <v>0</v>
      </c>
      <c r="I155" s="475">
        <v>0</v>
      </c>
      <c r="J155" s="475">
        <v>0</v>
      </c>
      <c r="K155" s="475">
        <v>0</v>
      </c>
      <c r="L155" s="475">
        <v>0</v>
      </c>
      <c r="M155" s="475" t="s">
        <v>133</v>
      </c>
      <c r="N155" s="475">
        <v>0</v>
      </c>
      <c r="O155" s="475">
        <v>0</v>
      </c>
      <c r="P155" s="475">
        <f>-H155</f>
        <v>0</v>
      </c>
      <c r="Q155" s="475">
        <v>0</v>
      </c>
      <c r="R155" s="475">
        <v>0</v>
      </c>
      <c r="S155" s="475">
        <v>0</v>
      </c>
      <c r="T155" s="475">
        <v>0</v>
      </c>
      <c r="U155" s="475">
        <v>0</v>
      </c>
      <c r="V155" s="475">
        <v>0</v>
      </c>
      <c r="W155" s="475">
        <v>0</v>
      </c>
      <c r="X155" s="475">
        <v>0</v>
      </c>
      <c r="Y155" s="475">
        <v>0</v>
      </c>
      <c r="Z155" s="475">
        <v>0</v>
      </c>
      <c r="AA155" s="475">
        <f t="shared" si="5"/>
        <v>0</v>
      </c>
    </row>
    <row r="156" spans="1:27" s="44" customFormat="1" ht="12.75" hidden="1" customHeight="1">
      <c r="A156" s="44">
        <f t="shared" si="6"/>
        <v>15</v>
      </c>
      <c r="B156" s="471">
        <v>130402030010699</v>
      </c>
      <c r="C156" s="472" t="s">
        <v>905</v>
      </c>
      <c r="D156" s="479">
        <f>+IF(15=LEN(B156),SUMIFS('BG 2024'!G:G,'BG 2024'!B:B,'CA EF'!B156),0)</f>
        <v>168790099</v>
      </c>
      <c r="E156" s="475"/>
      <c r="F156" s="475">
        <f>+E602</f>
        <v>131522313</v>
      </c>
      <c r="G156" s="475">
        <v>37267786</v>
      </c>
      <c r="H156" s="475">
        <f t="shared" ref="H156:H222" si="7">+D156+E156-F156-G156</f>
        <v>0</v>
      </c>
      <c r="I156" s="475">
        <v>0</v>
      </c>
      <c r="J156" s="475">
        <v>0</v>
      </c>
      <c r="K156" s="475">
        <v>0</v>
      </c>
      <c r="L156" s="475">
        <v>0</v>
      </c>
      <c r="M156" s="475">
        <v>0</v>
      </c>
      <c r="N156" s="475">
        <v>0</v>
      </c>
      <c r="O156" s="475">
        <v>0</v>
      </c>
      <c r="P156" s="475">
        <v>0</v>
      </c>
      <c r="Q156" s="475">
        <v>0</v>
      </c>
      <c r="R156" s="475">
        <v>0</v>
      </c>
      <c r="S156" s="475">
        <v>0</v>
      </c>
      <c r="T156" s="475">
        <v>0</v>
      </c>
      <c r="U156" s="475">
        <v>0</v>
      </c>
      <c r="V156" s="475">
        <v>0</v>
      </c>
      <c r="W156" s="475">
        <v>0</v>
      </c>
      <c r="X156" s="475">
        <v>0</v>
      </c>
      <c r="Y156" s="475">
        <v>0</v>
      </c>
      <c r="Z156" s="475">
        <v>0</v>
      </c>
      <c r="AA156" s="475">
        <f t="shared" si="5"/>
        <v>0</v>
      </c>
    </row>
    <row r="157" spans="1:27" s="476" customFormat="1" ht="12.75" hidden="1" customHeight="1">
      <c r="A157" s="476">
        <f t="shared" si="6"/>
        <v>15</v>
      </c>
      <c r="B157" s="477">
        <v>130401990010299</v>
      </c>
      <c r="C157" s="478" t="s">
        <v>1927</v>
      </c>
      <c r="D157" s="479">
        <f>+IF(15=LEN(B157),SUMIFS('BG 2024'!G:G,'BG 2024'!B:B,'CA EF'!B157),0)</f>
        <v>0</v>
      </c>
      <c r="E157" s="480"/>
      <c r="F157" s="480"/>
      <c r="G157" s="480">
        <v>0</v>
      </c>
      <c r="H157" s="480">
        <f t="shared" si="7"/>
        <v>0</v>
      </c>
      <c r="I157" s="480">
        <v>0</v>
      </c>
      <c r="J157" s="480">
        <v>0</v>
      </c>
      <c r="K157" s="480">
        <v>0</v>
      </c>
      <c r="L157" s="480">
        <v>0</v>
      </c>
      <c r="M157" s="480">
        <f t="shared" ref="M157:M162" si="8">-H157</f>
        <v>0</v>
      </c>
      <c r="N157" s="480">
        <v>0</v>
      </c>
      <c r="O157" s="480">
        <v>0</v>
      </c>
      <c r="P157" s="480">
        <v>0</v>
      </c>
      <c r="Q157" s="480">
        <v>0</v>
      </c>
      <c r="R157" s="480">
        <v>0</v>
      </c>
      <c r="S157" s="480">
        <v>0</v>
      </c>
      <c r="T157" s="480">
        <v>0</v>
      </c>
      <c r="U157" s="480">
        <v>0</v>
      </c>
      <c r="V157" s="480">
        <v>0</v>
      </c>
      <c r="W157" s="480">
        <v>0</v>
      </c>
      <c r="X157" s="480">
        <v>0</v>
      </c>
      <c r="Y157" s="480">
        <v>0</v>
      </c>
      <c r="Z157" s="480">
        <v>0</v>
      </c>
      <c r="AA157" s="480">
        <f>SUM(H157:Z157)</f>
        <v>0</v>
      </c>
    </row>
    <row r="158" spans="1:27" s="476" customFormat="1" ht="12.75" hidden="1" customHeight="1">
      <c r="A158" s="476">
        <f t="shared" si="6"/>
        <v>15</v>
      </c>
      <c r="B158" s="477">
        <v>130402030010299</v>
      </c>
      <c r="C158" s="478" t="s">
        <v>1937</v>
      </c>
      <c r="D158" s="479">
        <f>+IF(15=LEN(B158),SUMIFS('BG 2024'!G:G,'BG 2024'!B:B,'CA EF'!B158),0)</f>
        <v>0</v>
      </c>
      <c r="E158" s="480"/>
      <c r="F158" s="480"/>
      <c r="G158" s="480">
        <v>0</v>
      </c>
      <c r="H158" s="480">
        <f t="shared" si="7"/>
        <v>0</v>
      </c>
      <c r="I158" s="480">
        <v>0</v>
      </c>
      <c r="J158" s="480">
        <v>0</v>
      </c>
      <c r="K158" s="480">
        <v>0</v>
      </c>
      <c r="L158" s="480">
        <v>0</v>
      </c>
      <c r="M158" s="480">
        <f t="shared" si="8"/>
        <v>0</v>
      </c>
      <c r="N158" s="480">
        <v>0</v>
      </c>
      <c r="O158" s="480">
        <v>0</v>
      </c>
      <c r="P158" s="480">
        <v>0</v>
      </c>
      <c r="Q158" s="480">
        <v>0</v>
      </c>
      <c r="R158" s="480">
        <v>0</v>
      </c>
      <c r="S158" s="480">
        <v>0</v>
      </c>
      <c r="T158" s="480">
        <v>0</v>
      </c>
      <c r="U158" s="480">
        <v>0</v>
      </c>
      <c r="V158" s="480">
        <v>0</v>
      </c>
      <c r="W158" s="480">
        <v>0</v>
      </c>
      <c r="X158" s="480">
        <v>0</v>
      </c>
      <c r="Y158" s="480">
        <v>0</v>
      </c>
      <c r="Z158" s="480">
        <v>0</v>
      </c>
      <c r="AA158" s="480">
        <f>SUM(H158:Z158)</f>
        <v>0</v>
      </c>
    </row>
    <row r="159" spans="1:27" s="476" customFormat="1" ht="12.75" hidden="1" customHeight="1">
      <c r="A159" s="476">
        <f t="shared" si="6"/>
        <v>15</v>
      </c>
      <c r="B159" s="477">
        <v>130402030010401</v>
      </c>
      <c r="C159" s="478" t="s">
        <v>1942</v>
      </c>
      <c r="D159" s="479">
        <f>+IF(15=LEN(B159),SUMIFS('BG 2024'!G:G,'BG 2024'!B:B,'CA EF'!B159),0)</f>
        <v>0</v>
      </c>
      <c r="E159" s="480"/>
      <c r="F159" s="480"/>
      <c r="G159" s="480">
        <v>0</v>
      </c>
      <c r="H159" s="480">
        <f t="shared" si="7"/>
        <v>0</v>
      </c>
      <c r="I159" s="480">
        <v>0</v>
      </c>
      <c r="J159" s="480">
        <v>0</v>
      </c>
      <c r="K159" s="480">
        <v>0</v>
      </c>
      <c r="L159" s="480">
        <v>0</v>
      </c>
      <c r="M159" s="480">
        <f t="shared" si="8"/>
        <v>0</v>
      </c>
      <c r="N159" s="480">
        <v>0</v>
      </c>
      <c r="O159" s="480">
        <v>0</v>
      </c>
      <c r="P159" s="480">
        <v>0</v>
      </c>
      <c r="Q159" s="480">
        <v>0</v>
      </c>
      <c r="R159" s="480">
        <v>0</v>
      </c>
      <c r="S159" s="480">
        <v>0</v>
      </c>
      <c r="T159" s="480">
        <v>0</v>
      </c>
      <c r="U159" s="480">
        <v>0</v>
      </c>
      <c r="V159" s="480">
        <v>0</v>
      </c>
      <c r="W159" s="480">
        <v>0</v>
      </c>
      <c r="X159" s="480">
        <v>0</v>
      </c>
      <c r="Y159" s="480">
        <v>0</v>
      </c>
      <c r="Z159" s="480">
        <v>0</v>
      </c>
      <c r="AA159" s="480">
        <f t="shared" si="5"/>
        <v>0</v>
      </c>
    </row>
    <row r="160" spans="1:27" s="476" customFormat="1" ht="12.75" hidden="1" customHeight="1">
      <c r="A160" s="476">
        <f t="shared" si="6"/>
        <v>15</v>
      </c>
      <c r="B160" s="477">
        <v>130402030010499</v>
      </c>
      <c r="C160" s="478" t="s">
        <v>1943</v>
      </c>
      <c r="D160" s="479">
        <f>+IF(15=LEN(B160),SUMIFS('BG 2024'!G:G,'BG 2024'!B:B,'CA EF'!B160),0)</f>
        <v>0</v>
      </c>
      <c r="E160" s="480"/>
      <c r="F160" s="480"/>
      <c r="G160" s="480">
        <v>0</v>
      </c>
      <c r="H160" s="480">
        <f t="shared" si="7"/>
        <v>0</v>
      </c>
      <c r="I160" s="480">
        <v>0</v>
      </c>
      <c r="J160" s="480">
        <v>0</v>
      </c>
      <c r="K160" s="480">
        <v>0</v>
      </c>
      <c r="L160" s="480">
        <v>0</v>
      </c>
      <c r="M160" s="480">
        <f t="shared" si="8"/>
        <v>0</v>
      </c>
      <c r="N160" s="480">
        <v>0</v>
      </c>
      <c r="O160" s="480">
        <v>0</v>
      </c>
      <c r="P160" s="480">
        <v>0</v>
      </c>
      <c r="Q160" s="480">
        <v>0</v>
      </c>
      <c r="R160" s="480">
        <v>0</v>
      </c>
      <c r="S160" s="480">
        <v>0</v>
      </c>
      <c r="T160" s="480">
        <v>0</v>
      </c>
      <c r="U160" s="480">
        <v>0</v>
      </c>
      <c r="V160" s="480">
        <v>0</v>
      </c>
      <c r="W160" s="480">
        <v>0</v>
      </c>
      <c r="X160" s="480">
        <v>0</v>
      </c>
      <c r="Y160" s="480">
        <v>0</v>
      </c>
      <c r="Z160" s="480">
        <v>0</v>
      </c>
      <c r="AA160" s="480">
        <f t="shared" si="5"/>
        <v>0</v>
      </c>
    </row>
    <row r="161" spans="1:27" s="476" customFormat="1" ht="12.75" customHeight="1">
      <c r="A161" s="476">
        <f t="shared" si="6"/>
        <v>15</v>
      </c>
      <c r="B161" s="477">
        <v>130402030010799</v>
      </c>
      <c r="C161" s="478" t="s">
        <v>907</v>
      </c>
      <c r="D161" s="479">
        <f>+IF(15=LEN(B161),SUMIFS('BG 2024'!G:G,'BG 2024'!B:B,'CA EF'!B161),0)</f>
        <v>111185</v>
      </c>
      <c r="E161" s="480"/>
      <c r="F161" s="480"/>
      <c r="G161" s="480">
        <v>0</v>
      </c>
      <c r="H161" s="480">
        <f t="shared" si="7"/>
        <v>111185</v>
      </c>
      <c r="I161" s="480">
        <v>0</v>
      </c>
      <c r="J161" s="480">
        <v>0</v>
      </c>
      <c r="K161" s="480">
        <v>0</v>
      </c>
      <c r="L161" s="480">
        <v>0</v>
      </c>
      <c r="M161" s="480">
        <f t="shared" si="8"/>
        <v>-111185</v>
      </c>
      <c r="N161" s="480">
        <v>0</v>
      </c>
      <c r="O161" s="480">
        <v>0</v>
      </c>
      <c r="P161" s="480">
        <v>0</v>
      </c>
      <c r="Q161" s="480">
        <v>0</v>
      </c>
      <c r="R161" s="480">
        <v>0</v>
      </c>
      <c r="S161" s="480">
        <v>0</v>
      </c>
      <c r="T161" s="480">
        <v>0</v>
      </c>
      <c r="U161" s="480">
        <v>0</v>
      </c>
      <c r="V161" s="480">
        <v>0</v>
      </c>
      <c r="W161" s="480">
        <v>0</v>
      </c>
      <c r="X161" s="480">
        <v>0</v>
      </c>
      <c r="Y161" s="480">
        <v>0</v>
      </c>
      <c r="Z161" s="480">
        <v>0</v>
      </c>
      <c r="AA161" s="480">
        <f>SUM(H161:Z161)</f>
        <v>0</v>
      </c>
    </row>
    <row r="162" spans="1:27" s="476" customFormat="1" ht="12.75" customHeight="1">
      <c r="A162" s="476">
        <f>+LEN(B162)</f>
        <v>15</v>
      </c>
      <c r="B162" s="477">
        <v>130402030010899</v>
      </c>
      <c r="C162" s="478" t="s">
        <v>908</v>
      </c>
      <c r="D162" s="479">
        <f>+IF(15=LEN(B162),SUMIFS('BG 2024'!G:G,'BG 2024'!B:B,'CA EF'!B162),0)</f>
        <v>625000</v>
      </c>
      <c r="E162" s="480"/>
      <c r="F162" s="480"/>
      <c r="G162" s="480">
        <v>0</v>
      </c>
      <c r="H162" s="480">
        <f>+D162+E162-F162-G162</f>
        <v>625000</v>
      </c>
      <c r="I162" s="480">
        <v>0</v>
      </c>
      <c r="J162" s="480">
        <v>0</v>
      </c>
      <c r="K162" s="480">
        <v>0</v>
      </c>
      <c r="L162" s="480">
        <v>0</v>
      </c>
      <c r="M162" s="480">
        <f t="shared" si="8"/>
        <v>-625000</v>
      </c>
      <c r="N162" s="480">
        <v>0</v>
      </c>
      <c r="O162" s="480">
        <v>0</v>
      </c>
      <c r="P162" s="480">
        <v>0</v>
      </c>
      <c r="Q162" s="480">
        <v>0</v>
      </c>
      <c r="R162" s="480">
        <v>0</v>
      </c>
      <c r="S162" s="480">
        <v>0</v>
      </c>
      <c r="T162" s="480">
        <v>0</v>
      </c>
      <c r="U162" s="480">
        <v>0</v>
      </c>
      <c r="V162" s="480">
        <v>0</v>
      </c>
      <c r="W162" s="480">
        <v>0</v>
      </c>
      <c r="X162" s="480">
        <v>0</v>
      </c>
      <c r="Y162" s="480">
        <v>0</v>
      </c>
      <c r="Z162" s="480">
        <v>0</v>
      </c>
      <c r="AA162" s="480">
        <f>SUM(H162:Z162)</f>
        <v>0</v>
      </c>
    </row>
    <row r="163" spans="1:27" s="44" customFormat="1" ht="12.75" customHeight="1">
      <c r="A163" s="44">
        <f t="shared" si="6"/>
        <v>15</v>
      </c>
      <c r="B163" s="471">
        <v>130402030020199</v>
      </c>
      <c r="C163" s="472" t="s">
        <v>1937</v>
      </c>
      <c r="D163" s="479">
        <f>+IF(15=LEN(B163),SUMIFS('BG 2024'!G:G,'BG 2024'!B:B,'CA EF'!B163),0)</f>
        <v>0</v>
      </c>
      <c r="E163" s="475"/>
      <c r="F163" s="475"/>
      <c r="G163" s="475">
        <v>44208</v>
      </c>
      <c r="H163" s="475">
        <f t="shared" si="7"/>
        <v>-44208</v>
      </c>
      <c r="I163" s="475">
        <v>0</v>
      </c>
      <c r="J163" s="475">
        <v>0</v>
      </c>
      <c r="K163" s="475">
        <v>0</v>
      </c>
      <c r="L163" s="475">
        <v>0</v>
      </c>
      <c r="M163" s="475">
        <f>-$H163</f>
        <v>44208</v>
      </c>
      <c r="N163" s="475">
        <v>0</v>
      </c>
      <c r="O163" s="475">
        <v>0</v>
      </c>
      <c r="P163" s="475">
        <v>0</v>
      </c>
      <c r="Q163" s="475">
        <v>0</v>
      </c>
      <c r="R163" s="475">
        <v>0</v>
      </c>
      <c r="S163" s="475">
        <v>0</v>
      </c>
      <c r="T163" s="475">
        <v>0</v>
      </c>
      <c r="U163" s="475">
        <v>0</v>
      </c>
      <c r="V163" s="475">
        <v>0</v>
      </c>
      <c r="W163" s="475">
        <v>0</v>
      </c>
      <c r="X163" s="475">
        <v>0</v>
      </c>
      <c r="Y163" s="475">
        <v>0</v>
      </c>
      <c r="Z163" s="475">
        <v>0</v>
      </c>
      <c r="AA163" s="475">
        <f>SUM(H163:Z163)</f>
        <v>0</v>
      </c>
    </row>
    <row r="164" spans="1:27" s="44" customFormat="1" ht="12.75" customHeight="1">
      <c r="A164" s="44">
        <f t="shared" si="6"/>
        <v>15</v>
      </c>
      <c r="B164" s="471">
        <v>130402030040199</v>
      </c>
      <c r="C164" s="472" t="s">
        <v>1943</v>
      </c>
      <c r="D164" s="479">
        <f>+IF(15=LEN(B164),SUMIFS('BG 2024'!G:G,'BG 2024'!B:B,'CA EF'!B164),0)</f>
        <v>0</v>
      </c>
      <c r="E164" s="475"/>
      <c r="F164" s="475"/>
      <c r="G164" s="475">
        <v>44456</v>
      </c>
      <c r="H164" s="475">
        <f t="shared" si="7"/>
        <v>-44456</v>
      </c>
      <c r="I164" s="475">
        <v>0</v>
      </c>
      <c r="J164" s="475">
        <v>0</v>
      </c>
      <c r="K164" s="475">
        <v>0</v>
      </c>
      <c r="L164" s="475">
        <v>0</v>
      </c>
      <c r="M164" s="475">
        <f>-$H164</f>
        <v>44456</v>
      </c>
      <c r="N164" s="475">
        <v>0</v>
      </c>
      <c r="O164" s="475">
        <v>0</v>
      </c>
      <c r="P164" s="475">
        <v>0</v>
      </c>
      <c r="Q164" s="475">
        <v>0</v>
      </c>
      <c r="R164" s="475">
        <v>0</v>
      </c>
      <c r="S164" s="475">
        <v>0</v>
      </c>
      <c r="T164" s="475">
        <v>0</v>
      </c>
      <c r="U164" s="475">
        <v>0</v>
      </c>
      <c r="V164" s="475">
        <v>0</v>
      </c>
      <c r="W164" s="475">
        <v>0</v>
      </c>
      <c r="X164" s="475">
        <v>0</v>
      </c>
      <c r="Y164" s="475">
        <v>0</v>
      </c>
      <c r="Z164" s="475">
        <v>0</v>
      </c>
      <c r="AA164" s="475">
        <f t="shared" si="5"/>
        <v>0</v>
      </c>
    </row>
    <row r="165" spans="1:27" s="44" customFormat="1" ht="12.75" hidden="1" customHeight="1">
      <c r="A165" s="44">
        <f t="shared" si="6"/>
        <v>8</v>
      </c>
      <c r="B165" s="471">
        <v>13040209</v>
      </c>
      <c r="C165" s="472" t="s">
        <v>909</v>
      </c>
      <c r="D165" s="479">
        <f>+IF(15=LEN(B165),SUMIFS('BG 2024'!G:G,'BG 2024'!B:B,'CA EF'!B165),0)</f>
        <v>0</v>
      </c>
      <c r="E165" s="475"/>
      <c r="F165" s="475"/>
      <c r="G165" s="475">
        <v>0</v>
      </c>
      <c r="H165" s="475">
        <f t="shared" si="7"/>
        <v>0</v>
      </c>
      <c r="I165" s="475">
        <v>0</v>
      </c>
      <c r="J165" s="475">
        <v>0</v>
      </c>
      <c r="K165" s="475">
        <v>0</v>
      </c>
      <c r="L165" s="475">
        <v>0</v>
      </c>
      <c r="M165" s="475" t="s">
        <v>133</v>
      </c>
      <c r="N165" s="475">
        <v>0</v>
      </c>
      <c r="O165" s="475">
        <v>0</v>
      </c>
      <c r="P165" s="475">
        <v>0</v>
      </c>
      <c r="Q165" s="475">
        <v>0</v>
      </c>
      <c r="R165" s="475">
        <v>0</v>
      </c>
      <c r="S165" s="475">
        <v>0</v>
      </c>
      <c r="T165" s="475">
        <v>0</v>
      </c>
      <c r="U165" s="475">
        <v>0</v>
      </c>
      <c r="V165" s="475">
        <v>0</v>
      </c>
      <c r="W165" s="475">
        <v>0</v>
      </c>
      <c r="X165" s="475">
        <v>0</v>
      </c>
      <c r="Y165" s="475">
        <v>0</v>
      </c>
      <c r="Z165" s="475">
        <v>0</v>
      </c>
      <c r="AA165" s="475">
        <f t="shared" si="5"/>
        <v>0</v>
      </c>
    </row>
    <row r="166" spans="1:27" s="44" customFormat="1" ht="12.75" hidden="1" customHeight="1">
      <c r="A166" s="44">
        <f t="shared" si="6"/>
        <v>11</v>
      </c>
      <c r="B166" s="471">
        <v>13040209001</v>
      </c>
      <c r="C166" s="472" t="s">
        <v>910</v>
      </c>
      <c r="D166" s="479">
        <f>+IF(15=LEN(B166),SUMIFS('BG 2024'!G:G,'BG 2024'!B:B,'CA EF'!B166),0)</f>
        <v>0</v>
      </c>
      <c r="E166" s="475"/>
      <c r="F166" s="475"/>
      <c r="G166" s="475">
        <v>0</v>
      </c>
      <c r="H166" s="475">
        <f t="shared" si="7"/>
        <v>0</v>
      </c>
      <c r="I166" s="475">
        <v>0</v>
      </c>
      <c r="J166" s="475">
        <v>0</v>
      </c>
      <c r="K166" s="475">
        <v>0</v>
      </c>
      <c r="L166" s="475">
        <v>0</v>
      </c>
      <c r="M166" s="475" t="s">
        <v>133</v>
      </c>
      <c r="N166" s="475">
        <v>0</v>
      </c>
      <c r="O166" s="475">
        <v>0</v>
      </c>
      <c r="P166" s="475">
        <v>0</v>
      </c>
      <c r="Q166" s="475">
        <v>0</v>
      </c>
      <c r="R166" s="475">
        <v>0</v>
      </c>
      <c r="S166" s="475">
        <v>0</v>
      </c>
      <c r="T166" s="475">
        <v>0</v>
      </c>
      <c r="U166" s="475">
        <v>0</v>
      </c>
      <c r="V166" s="475">
        <v>0</v>
      </c>
      <c r="W166" s="475">
        <v>0</v>
      </c>
      <c r="X166" s="475">
        <v>0</v>
      </c>
      <c r="Y166" s="475">
        <v>0</v>
      </c>
      <c r="Z166" s="475">
        <v>0</v>
      </c>
      <c r="AA166" s="475">
        <f t="shared" si="5"/>
        <v>0</v>
      </c>
    </row>
    <row r="167" spans="1:27" s="44" customFormat="1" ht="12.75" hidden="1" customHeight="1">
      <c r="A167" s="44">
        <f t="shared" si="6"/>
        <v>13</v>
      </c>
      <c r="B167" s="471">
        <v>1304020900104</v>
      </c>
      <c r="C167" s="472" t="s">
        <v>911</v>
      </c>
      <c r="D167" s="479">
        <f>+IF(15=LEN(B167),SUMIFS('BG 2024'!G:G,'BG 2024'!B:B,'CA EF'!B167),0)</f>
        <v>0</v>
      </c>
      <c r="E167" s="475"/>
      <c r="F167" s="475"/>
      <c r="G167" s="475">
        <v>0</v>
      </c>
      <c r="H167" s="475">
        <f t="shared" si="7"/>
        <v>0</v>
      </c>
      <c r="I167" s="475">
        <v>0</v>
      </c>
      <c r="J167" s="475">
        <v>0</v>
      </c>
      <c r="K167" s="475">
        <v>0</v>
      </c>
      <c r="L167" s="475">
        <v>0</v>
      </c>
      <c r="M167" s="475" t="s">
        <v>133</v>
      </c>
      <c r="N167" s="475">
        <v>0</v>
      </c>
      <c r="O167" s="475">
        <v>0</v>
      </c>
      <c r="P167" s="475">
        <v>0</v>
      </c>
      <c r="Q167" s="475">
        <v>0</v>
      </c>
      <c r="R167" s="475">
        <v>0</v>
      </c>
      <c r="S167" s="475">
        <v>0</v>
      </c>
      <c r="T167" s="475">
        <v>0</v>
      </c>
      <c r="U167" s="475">
        <v>0</v>
      </c>
      <c r="V167" s="475">
        <v>0</v>
      </c>
      <c r="W167" s="475">
        <v>0</v>
      </c>
      <c r="X167" s="475">
        <v>0</v>
      </c>
      <c r="Y167" s="475">
        <v>0</v>
      </c>
      <c r="Z167" s="475">
        <v>0</v>
      </c>
      <c r="AA167" s="475">
        <f t="shared" si="5"/>
        <v>0</v>
      </c>
    </row>
    <row r="168" spans="1:27" s="44" customFormat="1" ht="12.75" customHeight="1">
      <c r="A168" s="44">
        <f t="shared" si="6"/>
        <v>15</v>
      </c>
      <c r="B168" s="471">
        <v>130402090010499</v>
      </c>
      <c r="C168" s="472" t="s">
        <v>912</v>
      </c>
      <c r="D168" s="479">
        <f>+IF(15=LEN(B168),SUMIFS('BG 2024'!G:G,'BG 2024'!B:B,'CA EF'!B168),0)</f>
        <v>2805579</v>
      </c>
      <c r="E168" s="475"/>
      <c r="F168" s="475"/>
      <c r="G168" s="475">
        <v>2607219</v>
      </c>
      <c r="H168" s="475">
        <f t="shared" si="7"/>
        <v>198360</v>
      </c>
      <c r="I168" s="475">
        <v>0</v>
      </c>
      <c r="J168" s="475">
        <v>0</v>
      </c>
      <c r="K168" s="475">
        <v>0</v>
      </c>
      <c r="L168" s="475">
        <v>0</v>
      </c>
      <c r="M168" s="475">
        <f>-$H168</f>
        <v>-198360</v>
      </c>
      <c r="N168" s="475">
        <v>0</v>
      </c>
      <c r="O168" s="475">
        <v>0</v>
      </c>
      <c r="P168" s="475">
        <v>0</v>
      </c>
      <c r="Q168" s="475">
        <v>0</v>
      </c>
      <c r="R168" s="475">
        <v>0</v>
      </c>
      <c r="S168" s="475">
        <v>0</v>
      </c>
      <c r="T168" s="475">
        <v>0</v>
      </c>
      <c r="U168" s="475">
        <v>0</v>
      </c>
      <c r="V168" s="475">
        <v>0</v>
      </c>
      <c r="W168" s="475">
        <v>0</v>
      </c>
      <c r="X168" s="475">
        <v>0</v>
      </c>
      <c r="Y168" s="475">
        <v>0</v>
      </c>
      <c r="Z168" s="475">
        <v>0</v>
      </c>
      <c r="AA168" s="475">
        <f t="shared" si="5"/>
        <v>0</v>
      </c>
    </row>
    <row r="169" spans="1:27" s="44" customFormat="1" ht="12.75" customHeight="1">
      <c r="A169" s="44">
        <f t="shared" si="6"/>
        <v>15</v>
      </c>
      <c r="B169" s="471">
        <v>130402090100101</v>
      </c>
      <c r="C169" s="472" t="s">
        <v>1987</v>
      </c>
      <c r="D169" s="479">
        <f>+IF(15=LEN(B169),SUMIFS('BG 2024'!G:G,'BG 2024'!B:B,'CA EF'!B169),0)</f>
        <v>0</v>
      </c>
      <c r="E169" s="475"/>
      <c r="F169" s="475"/>
      <c r="G169" s="475">
        <v>2162328</v>
      </c>
      <c r="H169" s="475">
        <f t="shared" si="7"/>
        <v>-2162328</v>
      </c>
      <c r="I169" s="475">
        <v>0</v>
      </c>
      <c r="J169" s="475">
        <v>0</v>
      </c>
      <c r="K169" s="475">
        <v>0</v>
      </c>
      <c r="L169" s="475">
        <v>0</v>
      </c>
      <c r="M169" s="475">
        <f>-$H169</f>
        <v>2162328</v>
      </c>
      <c r="N169" s="475">
        <v>0</v>
      </c>
      <c r="O169" s="475">
        <v>0</v>
      </c>
      <c r="P169" s="475">
        <v>0</v>
      </c>
      <c r="Q169" s="475">
        <v>0</v>
      </c>
      <c r="R169" s="475">
        <v>0</v>
      </c>
      <c r="S169" s="475">
        <v>0</v>
      </c>
      <c r="T169" s="475">
        <v>0</v>
      </c>
      <c r="U169" s="475">
        <v>0</v>
      </c>
      <c r="V169" s="475">
        <v>0</v>
      </c>
      <c r="W169" s="475">
        <v>0</v>
      </c>
      <c r="X169" s="475">
        <v>0</v>
      </c>
      <c r="Y169" s="475">
        <v>0</v>
      </c>
      <c r="Z169" s="475">
        <v>0</v>
      </c>
      <c r="AA169" s="475">
        <f>SUM(H169:Z169)</f>
        <v>0</v>
      </c>
    </row>
    <row r="170" spans="1:27" s="44" customFormat="1" ht="12.75" hidden="1" customHeight="1">
      <c r="A170" s="44">
        <f t="shared" si="6"/>
        <v>13</v>
      </c>
      <c r="B170" s="471">
        <v>1304020900107</v>
      </c>
      <c r="C170" s="472" t="s">
        <v>1977</v>
      </c>
      <c r="D170" s="479">
        <f>+IF(15=LEN(B170),SUMIFS('BG 2024'!G:G,'BG 2024'!B:B,'CA EF'!B170),0)</f>
        <v>0</v>
      </c>
      <c r="E170" s="475"/>
      <c r="F170" s="475"/>
      <c r="G170" s="475">
        <v>0</v>
      </c>
      <c r="H170" s="475">
        <f t="shared" si="7"/>
        <v>0</v>
      </c>
      <c r="I170" s="475">
        <v>0</v>
      </c>
      <c r="J170" s="475">
        <v>0</v>
      </c>
      <c r="K170" s="475">
        <v>0</v>
      </c>
      <c r="L170" s="475">
        <v>0</v>
      </c>
      <c r="M170" s="475" t="s">
        <v>133</v>
      </c>
      <c r="N170" s="475">
        <v>0</v>
      </c>
      <c r="O170" s="475">
        <v>0</v>
      </c>
      <c r="P170" s="475">
        <v>0</v>
      </c>
      <c r="Q170" s="475">
        <v>0</v>
      </c>
      <c r="R170" s="475">
        <v>0</v>
      </c>
      <c r="S170" s="475">
        <v>0</v>
      </c>
      <c r="T170" s="475">
        <v>0</v>
      </c>
      <c r="U170" s="475">
        <v>0</v>
      </c>
      <c r="V170" s="475">
        <v>0</v>
      </c>
      <c r="W170" s="475">
        <v>0</v>
      </c>
      <c r="X170" s="475">
        <v>0</v>
      </c>
      <c r="Y170" s="475">
        <v>0</v>
      </c>
      <c r="Z170" s="475">
        <v>0</v>
      </c>
      <c r="AA170" s="475">
        <f t="shared" si="5"/>
        <v>0</v>
      </c>
    </row>
    <row r="171" spans="1:27" s="44" customFormat="1" ht="12.75" hidden="1" customHeight="1">
      <c r="A171" s="44">
        <f t="shared" si="6"/>
        <v>15</v>
      </c>
      <c r="B171" s="471">
        <v>130402090010701</v>
      </c>
      <c r="C171" s="472" t="s">
        <v>1978</v>
      </c>
      <c r="D171" s="479">
        <f>+IF(15=LEN(B171),SUMIFS('BG 2024'!G:G,'BG 2024'!B:B,'CA EF'!B171),0)</f>
        <v>0</v>
      </c>
      <c r="E171" s="475"/>
      <c r="F171" s="475"/>
      <c r="G171" s="475">
        <v>0</v>
      </c>
      <c r="H171" s="475">
        <f t="shared" si="7"/>
        <v>0</v>
      </c>
      <c r="I171" s="475">
        <v>0</v>
      </c>
      <c r="J171" s="475">
        <v>0</v>
      </c>
      <c r="K171" s="475">
        <v>0</v>
      </c>
      <c r="L171" s="475">
        <v>0</v>
      </c>
      <c r="M171" s="475">
        <f>-$H171</f>
        <v>0</v>
      </c>
      <c r="N171" s="475">
        <v>0</v>
      </c>
      <c r="O171" s="475">
        <v>0</v>
      </c>
      <c r="P171" s="475">
        <v>0</v>
      </c>
      <c r="Q171" s="475">
        <v>0</v>
      </c>
      <c r="R171" s="475">
        <v>0</v>
      </c>
      <c r="S171" s="475">
        <v>0</v>
      </c>
      <c r="T171" s="475">
        <v>0</v>
      </c>
      <c r="U171" s="475">
        <v>0</v>
      </c>
      <c r="V171" s="475">
        <v>0</v>
      </c>
      <c r="W171" s="475">
        <v>0</v>
      </c>
      <c r="X171" s="475">
        <v>0</v>
      </c>
      <c r="Y171" s="475">
        <v>0</v>
      </c>
      <c r="Z171" s="475">
        <v>0</v>
      </c>
      <c r="AA171" s="475">
        <f t="shared" si="5"/>
        <v>0</v>
      </c>
    </row>
    <row r="172" spans="1:27" s="44" customFormat="1" ht="12.75" hidden="1" customHeight="1">
      <c r="A172" s="44">
        <f t="shared" si="6"/>
        <v>5</v>
      </c>
      <c r="B172" s="471">
        <v>13080</v>
      </c>
      <c r="C172" s="472" t="s">
        <v>699</v>
      </c>
      <c r="D172" s="479">
        <f>+IF(15=LEN(B172),SUMIFS('BG 2024'!G:G,'BG 2024'!B:B,'CA EF'!B172),0)</f>
        <v>0</v>
      </c>
      <c r="E172" s="474"/>
      <c r="F172" s="474"/>
      <c r="G172" s="475">
        <v>0</v>
      </c>
      <c r="H172" s="475">
        <f t="shared" si="7"/>
        <v>0</v>
      </c>
      <c r="I172" s="475">
        <v>0</v>
      </c>
      <c r="J172" s="475">
        <v>0</v>
      </c>
      <c r="K172" s="475">
        <v>0</v>
      </c>
      <c r="L172" s="475">
        <v>0</v>
      </c>
      <c r="M172" s="475" t="s">
        <v>133</v>
      </c>
      <c r="N172" s="475">
        <v>0</v>
      </c>
      <c r="O172" s="475">
        <v>0</v>
      </c>
      <c r="P172" s="475">
        <v>0</v>
      </c>
      <c r="Q172" s="475">
        <v>0</v>
      </c>
      <c r="R172" s="475">
        <v>0</v>
      </c>
      <c r="S172" s="475">
        <v>0</v>
      </c>
      <c r="T172" s="475">
        <v>0</v>
      </c>
      <c r="U172" s="475">
        <v>0</v>
      </c>
      <c r="V172" s="475">
        <v>0</v>
      </c>
      <c r="W172" s="475">
        <v>0</v>
      </c>
      <c r="X172" s="475">
        <v>0</v>
      </c>
      <c r="Y172" s="475">
        <v>0</v>
      </c>
      <c r="Z172" s="475">
        <v>0</v>
      </c>
      <c r="AA172" s="475">
        <f t="shared" si="5"/>
        <v>0</v>
      </c>
    </row>
    <row r="173" spans="1:27" s="44" customFormat="1" ht="12.75" hidden="1" customHeight="1">
      <c r="A173" s="44">
        <f t="shared" si="6"/>
        <v>8</v>
      </c>
      <c r="B173" s="471">
        <v>13080217</v>
      </c>
      <c r="C173" s="472" t="s">
        <v>913</v>
      </c>
      <c r="D173" s="479">
        <f>+IF(15=LEN(B173),SUMIFS('BG 2024'!G:G,'BG 2024'!B:B,'CA EF'!B173),0)</f>
        <v>0</v>
      </c>
      <c r="E173" s="475"/>
      <c r="F173" s="475"/>
      <c r="G173" s="475">
        <v>0</v>
      </c>
      <c r="H173" s="475">
        <f t="shared" si="7"/>
        <v>0</v>
      </c>
      <c r="I173" s="475">
        <f>-H173</f>
        <v>0</v>
      </c>
      <c r="J173" s="475">
        <v>0</v>
      </c>
      <c r="K173" s="475">
        <v>0</v>
      </c>
      <c r="L173" s="475">
        <v>0</v>
      </c>
      <c r="M173" s="475" t="s">
        <v>133</v>
      </c>
      <c r="N173" s="475">
        <v>0</v>
      </c>
      <c r="O173" s="475">
        <v>0</v>
      </c>
      <c r="P173" s="475">
        <v>0</v>
      </c>
      <c r="Q173" s="475">
        <v>0</v>
      </c>
      <c r="R173" s="475">
        <v>0</v>
      </c>
      <c r="S173" s="475">
        <v>0</v>
      </c>
      <c r="T173" s="475">
        <v>0</v>
      </c>
      <c r="U173" s="475">
        <v>0</v>
      </c>
      <c r="V173" s="475">
        <v>0</v>
      </c>
      <c r="W173" s="475">
        <v>0</v>
      </c>
      <c r="X173" s="475">
        <v>0</v>
      </c>
      <c r="Y173" s="475">
        <v>0</v>
      </c>
      <c r="Z173" s="475">
        <v>0</v>
      </c>
      <c r="AA173" s="475">
        <f t="shared" si="5"/>
        <v>0</v>
      </c>
    </row>
    <row r="174" spans="1:27" s="44" customFormat="1" ht="12.75" hidden="1" customHeight="1">
      <c r="A174" s="44">
        <f t="shared" si="6"/>
        <v>11</v>
      </c>
      <c r="B174" s="471">
        <v>13080217001</v>
      </c>
      <c r="C174" s="472" t="s">
        <v>914</v>
      </c>
      <c r="D174" s="479">
        <f>+IF(15=LEN(B174),SUMIFS('BG 2024'!G:G,'BG 2024'!B:B,'CA EF'!B174),0)</f>
        <v>0</v>
      </c>
      <c r="E174" s="475"/>
      <c r="F174" s="475"/>
      <c r="G174" s="475">
        <v>0</v>
      </c>
      <c r="H174" s="475">
        <f t="shared" si="7"/>
        <v>0</v>
      </c>
      <c r="I174" s="475">
        <v>0</v>
      </c>
      <c r="J174" s="475">
        <v>0</v>
      </c>
      <c r="K174" s="475">
        <v>0</v>
      </c>
      <c r="L174" s="475">
        <v>0</v>
      </c>
      <c r="M174" s="475" t="s">
        <v>133</v>
      </c>
      <c r="N174" s="475">
        <v>0</v>
      </c>
      <c r="O174" s="475">
        <v>0</v>
      </c>
      <c r="P174" s="475">
        <v>0</v>
      </c>
      <c r="Q174" s="475">
        <v>0</v>
      </c>
      <c r="R174" s="475">
        <v>0</v>
      </c>
      <c r="S174" s="475">
        <v>0</v>
      </c>
      <c r="T174" s="475">
        <v>0</v>
      </c>
      <c r="U174" s="475">
        <v>0</v>
      </c>
      <c r="V174" s="475">
        <v>0</v>
      </c>
      <c r="W174" s="475">
        <v>0</v>
      </c>
      <c r="X174" s="475">
        <v>0</v>
      </c>
      <c r="Y174" s="475">
        <v>0</v>
      </c>
      <c r="Z174" s="475">
        <v>0</v>
      </c>
      <c r="AA174" s="475">
        <f t="shared" si="5"/>
        <v>0</v>
      </c>
    </row>
    <row r="175" spans="1:27" s="44" customFormat="1" ht="12.75" hidden="1" customHeight="1">
      <c r="A175" s="44">
        <f t="shared" si="6"/>
        <v>13</v>
      </c>
      <c r="B175" s="471">
        <v>1308021700101</v>
      </c>
      <c r="C175" s="472" t="s">
        <v>914</v>
      </c>
      <c r="D175" s="479">
        <f>+IF(15=LEN(B175),SUMIFS('BG 2024'!G:G,'BG 2024'!B:B,'CA EF'!B175),0)</f>
        <v>0</v>
      </c>
      <c r="E175" s="475"/>
      <c r="F175" s="475"/>
      <c r="G175" s="475">
        <v>0</v>
      </c>
      <c r="H175" s="475">
        <f t="shared" si="7"/>
        <v>0</v>
      </c>
      <c r="I175" s="475">
        <v>0</v>
      </c>
      <c r="J175" s="475">
        <v>0</v>
      </c>
      <c r="K175" s="475">
        <v>0</v>
      </c>
      <c r="L175" s="475">
        <v>0</v>
      </c>
      <c r="M175" s="475" t="s">
        <v>133</v>
      </c>
      <c r="N175" s="475">
        <v>0</v>
      </c>
      <c r="O175" s="475">
        <v>0</v>
      </c>
      <c r="P175" s="475">
        <v>0</v>
      </c>
      <c r="Q175" s="475">
        <v>0</v>
      </c>
      <c r="R175" s="475">
        <v>0</v>
      </c>
      <c r="S175" s="475">
        <v>0</v>
      </c>
      <c r="T175" s="475">
        <v>0</v>
      </c>
      <c r="U175" s="475">
        <v>0</v>
      </c>
      <c r="V175" s="475">
        <v>0</v>
      </c>
      <c r="W175" s="475">
        <v>0</v>
      </c>
      <c r="X175" s="475">
        <v>0</v>
      </c>
      <c r="Y175" s="475">
        <v>0</v>
      </c>
      <c r="Z175" s="475">
        <v>0</v>
      </c>
      <c r="AA175" s="475">
        <f t="shared" si="5"/>
        <v>0</v>
      </c>
    </row>
    <row r="176" spans="1:27" s="44" customFormat="1" ht="12.75" customHeight="1">
      <c r="A176" s="44">
        <f t="shared" si="6"/>
        <v>15</v>
      </c>
      <c r="B176" s="471">
        <v>130802170010101</v>
      </c>
      <c r="C176" s="472" t="s">
        <v>915</v>
      </c>
      <c r="D176" s="479">
        <f>+IF(15=LEN(B176),SUMIFS('BG 2024'!G:G,'BG 2024'!B:B,'CA EF'!B176),0)</f>
        <v>29413737829</v>
      </c>
      <c r="E176" s="475"/>
      <c r="F176" s="475"/>
      <c r="G176" s="475">
        <v>3272745287</v>
      </c>
      <c r="H176" s="475">
        <f t="shared" si="7"/>
        <v>26140992542</v>
      </c>
      <c r="I176" s="475">
        <v>0</v>
      </c>
      <c r="J176" s="475">
        <v>0</v>
      </c>
      <c r="K176" s="475">
        <v>0</v>
      </c>
      <c r="L176" s="475">
        <v>0</v>
      </c>
      <c r="M176" s="475">
        <v>0</v>
      </c>
      <c r="N176" s="475">
        <v>0</v>
      </c>
      <c r="O176" s="475">
        <v>0</v>
      </c>
      <c r="P176" s="475">
        <f>-$H176</f>
        <v>-26140992542</v>
      </c>
      <c r="Q176" s="475">
        <v>0</v>
      </c>
      <c r="R176" s="475">
        <v>0</v>
      </c>
      <c r="S176" s="475">
        <v>0</v>
      </c>
      <c r="T176" s="475">
        <v>0</v>
      </c>
      <c r="U176" s="475">
        <v>0</v>
      </c>
      <c r="V176" s="475">
        <v>0</v>
      </c>
      <c r="W176" s="475">
        <v>0</v>
      </c>
      <c r="X176" s="475">
        <v>0</v>
      </c>
      <c r="Y176" s="475">
        <v>0</v>
      </c>
      <c r="Z176" s="475">
        <v>0</v>
      </c>
      <c r="AA176" s="475">
        <f t="shared" si="5"/>
        <v>0</v>
      </c>
    </row>
    <row r="177" spans="1:27" s="44" customFormat="1" ht="12.75" customHeight="1">
      <c r="A177" s="44">
        <f t="shared" si="6"/>
        <v>15</v>
      </c>
      <c r="B177" s="471">
        <v>130802170010199</v>
      </c>
      <c r="C177" s="472" t="s">
        <v>916</v>
      </c>
      <c r="D177" s="479">
        <f>+IF(15=LEN(B177),SUMIFS('BG 2024'!G:G,'BG 2024'!B:B,'CA EF'!B177),0)</f>
        <v>22041350133</v>
      </c>
      <c r="E177" s="475"/>
      <c r="F177" s="475"/>
      <c r="G177" s="475">
        <v>542201919</v>
      </c>
      <c r="H177" s="475">
        <f t="shared" si="7"/>
        <v>21499148214</v>
      </c>
      <c r="I177" s="475">
        <v>0</v>
      </c>
      <c r="J177" s="475">
        <v>0</v>
      </c>
      <c r="K177" s="475">
        <v>0</v>
      </c>
      <c r="L177" s="475">
        <v>0</v>
      </c>
      <c r="M177" s="475">
        <v>0</v>
      </c>
      <c r="N177" s="475">
        <v>0</v>
      </c>
      <c r="O177" s="475">
        <v>0</v>
      </c>
      <c r="P177" s="475">
        <f>-$H177</f>
        <v>-21499148214</v>
      </c>
      <c r="Q177" s="475">
        <v>0</v>
      </c>
      <c r="R177" s="475">
        <v>0</v>
      </c>
      <c r="S177" s="475">
        <v>0</v>
      </c>
      <c r="T177" s="475">
        <v>0</v>
      </c>
      <c r="U177" s="475">
        <v>0</v>
      </c>
      <c r="V177" s="475">
        <v>0</v>
      </c>
      <c r="W177" s="475">
        <v>0</v>
      </c>
      <c r="X177" s="475">
        <v>0</v>
      </c>
      <c r="Y177" s="475">
        <v>0</v>
      </c>
      <c r="Z177" s="475">
        <v>0</v>
      </c>
      <c r="AA177" s="475">
        <f t="shared" si="5"/>
        <v>0</v>
      </c>
    </row>
    <row r="178" spans="1:27" s="44" customFormat="1" ht="12.75" hidden="1" customHeight="1">
      <c r="A178" s="44">
        <f t="shared" si="6"/>
        <v>11</v>
      </c>
      <c r="B178" s="471">
        <v>13080217002</v>
      </c>
      <c r="C178" s="472" t="s">
        <v>917</v>
      </c>
      <c r="D178" s="479">
        <f>+IF(15=LEN(B178),SUMIFS('BG 2024'!G:G,'BG 2024'!B:B,'CA EF'!B178),0)</f>
        <v>0</v>
      </c>
      <c r="E178" s="474"/>
      <c r="F178" s="474"/>
      <c r="G178" s="475">
        <v>0</v>
      </c>
      <c r="H178" s="475">
        <f t="shared" si="7"/>
        <v>0</v>
      </c>
      <c r="I178" s="475">
        <v>0</v>
      </c>
      <c r="J178" s="475">
        <v>0</v>
      </c>
      <c r="K178" s="475">
        <v>0</v>
      </c>
      <c r="L178" s="475">
        <v>0</v>
      </c>
      <c r="M178" s="475" t="s">
        <v>133</v>
      </c>
      <c r="N178" s="475">
        <v>0</v>
      </c>
      <c r="O178" s="475">
        <v>0</v>
      </c>
      <c r="P178" s="475">
        <v>0</v>
      </c>
      <c r="Q178" s="475">
        <v>0</v>
      </c>
      <c r="R178" s="475">
        <v>0</v>
      </c>
      <c r="S178" s="475">
        <v>0</v>
      </c>
      <c r="T178" s="475">
        <v>0</v>
      </c>
      <c r="U178" s="475">
        <v>0</v>
      </c>
      <c r="V178" s="475">
        <v>0</v>
      </c>
      <c r="W178" s="475">
        <v>0</v>
      </c>
      <c r="X178" s="475">
        <v>0</v>
      </c>
      <c r="Y178" s="475">
        <v>0</v>
      </c>
      <c r="Z178" s="475">
        <v>0</v>
      </c>
      <c r="AA178" s="475">
        <f t="shared" si="5"/>
        <v>0</v>
      </c>
    </row>
    <row r="179" spans="1:27" s="44" customFormat="1" ht="12.75" hidden="1" customHeight="1">
      <c r="A179" s="44">
        <f t="shared" si="6"/>
        <v>13</v>
      </c>
      <c r="B179" s="471">
        <v>1308021700201</v>
      </c>
      <c r="C179" s="472" t="s">
        <v>917</v>
      </c>
      <c r="D179" s="479">
        <f>+IF(15=LEN(B179),SUMIFS('BG 2024'!G:G,'BG 2024'!B:B,'CA EF'!B179),0)</f>
        <v>0</v>
      </c>
      <c r="E179" s="475"/>
      <c r="F179" s="475"/>
      <c r="G179" s="475">
        <v>0</v>
      </c>
      <c r="H179" s="475">
        <f t="shared" si="7"/>
        <v>0</v>
      </c>
      <c r="I179" s="475">
        <v>0</v>
      </c>
      <c r="J179" s="475">
        <v>0</v>
      </c>
      <c r="K179" s="475">
        <v>0</v>
      </c>
      <c r="L179" s="475">
        <v>0</v>
      </c>
      <c r="M179" s="475" t="s">
        <v>133</v>
      </c>
      <c r="N179" s="475">
        <v>0</v>
      </c>
      <c r="O179" s="475">
        <v>0</v>
      </c>
      <c r="P179" s="475">
        <v>0</v>
      </c>
      <c r="Q179" s="475">
        <v>0</v>
      </c>
      <c r="R179" s="475">
        <v>0</v>
      </c>
      <c r="S179" s="475">
        <v>0</v>
      </c>
      <c r="T179" s="475">
        <v>0</v>
      </c>
      <c r="U179" s="475">
        <v>0</v>
      </c>
      <c r="V179" s="475">
        <v>0</v>
      </c>
      <c r="W179" s="475">
        <v>0</v>
      </c>
      <c r="X179" s="475">
        <v>0</v>
      </c>
      <c r="Y179" s="475">
        <v>0</v>
      </c>
      <c r="Z179" s="475">
        <v>0</v>
      </c>
      <c r="AA179" s="475">
        <f t="shared" si="5"/>
        <v>0</v>
      </c>
    </row>
    <row r="180" spans="1:27" s="44" customFormat="1" ht="12.75" customHeight="1">
      <c r="A180" s="44">
        <f t="shared" si="6"/>
        <v>15</v>
      </c>
      <c r="B180" s="471">
        <v>130802170020101</v>
      </c>
      <c r="C180" s="472" t="s">
        <v>918</v>
      </c>
      <c r="D180" s="479">
        <f>+IF(15=LEN(B180),SUMIFS('BG 2024'!G:G,'BG 2024'!B:B,'CA EF'!B180),0)</f>
        <v>5075529979</v>
      </c>
      <c r="E180" s="475"/>
      <c r="F180" s="475"/>
      <c r="G180" s="475">
        <v>56036854</v>
      </c>
      <c r="H180" s="475">
        <f t="shared" si="7"/>
        <v>5019493125</v>
      </c>
      <c r="I180" s="475">
        <v>0</v>
      </c>
      <c r="J180" s="475">
        <v>0</v>
      </c>
      <c r="K180" s="475">
        <v>0</v>
      </c>
      <c r="L180" s="475">
        <v>0</v>
      </c>
      <c r="M180" s="475">
        <v>0</v>
      </c>
      <c r="N180" s="475">
        <v>0</v>
      </c>
      <c r="O180" s="475">
        <v>0</v>
      </c>
      <c r="P180" s="475">
        <f>-$H180</f>
        <v>-5019493125</v>
      </c>
      <c r="Q180" s="475">
        <v>0</v>
      </c>
      <c r="R180" s="475">
        <v>0</v>
      </c>
      <c r="S180" s="475">
        <v>0</v>
      </c>
      <c r="T180" s="475">
        <v>0</v>
      </c>
      <c r="U180" s="475">
        <v>0</v>
      </c>
      <c r="V180" s="475">
        <v>0</v>
      </c>
      <c r="W180" s="475">
        <v>0</v>
      </c>
      <c r="X180" s="475">
        <v>0</v>
      </c>
      <c r="Y180" s="475">
        <v>0</v>
      </c>
      <c r="Z180" s="475">
        <v>0</v>
      </c>
      <c r="AA180" s="475">
        <f t="shared" si="5"/>
        <v>0</v>
      </c>
    </row>
    <row r="181" spans="1:27" s="44" customFormat="1" ht="12.75" customHeight="1">
      <c r="A181" s="44">
        <f t="shared" si="6"/>
        <v>15</v>
      </c>
      <c r="B181" s="471">
        <v>130802170020199</v>
      </c>
      <c r="C181" s="472" t="s">
        <v>919</v>
      </c>
      <c r="D181" s="479">
        <f>+IF(15=LEN(B181),SUMIFS('BG 2024'!G:G,'BG 2024'!B:B,'CA EF'!B181),0)</f>
        <v>294035910</v>
      </c>
      <c r="E181" s="475"/>
      <c r="F181" s="475"/>
      <c r="G181" s="475">
        <v>0</v>
      </c>
      <c r="H181" s="475">
        <f t="shared" si="7"/>
        <v>294035910</v>
      </c>
      <c r="I181" s="475">
        <v>0</v>
      </c>
      <c r="J181" s="475">
        <v>0</v>
      </c>
      <c r="K181" s="475">
        <v>0</v>
      </c>
      <c r="L181" s="475">
        <v>0</v>
      </c>
      <c r="M181" s="475">
        <v>0</v>
      </c>
      <c r="N181" s="475">
        <v>0</v>
      </c>
      <c r="O181" s="475">
        <v>0</v>
      </c>
      <c r="P181" s="475">
        <f>-$H181</f>
        <v>-294035910</v>
      </c>
      <c r="Q181" s="475">
        <v>0</v>
      </c>
      <c r="R181" s="475">
        <v>0</v>
      </c>
      <c r="S181" s="475">
        <v>0</v>
      </c>
      <c r="T181" s="475">
        <v>0</v>
      </c>
      <c r="U181" s="475">
        <v>0</v>
      </c>
      <c r="V181" s="475">
        <v>0</v>
      </c>
      <c r="W181" s="475">
        <v>0</v>
      </c>
      <c r="X181" s="475">
        <v>0</v>
      </c>
      <c r="Y181" s="475">
        <v>0</v>
      </c>
      <c r="Z181" s="475">
        <v>0</v>
      </c>
      <c r="AA181" s="475">
        <f t="shared" si="5"/>
        <v>0</v>
      </c>
    </row>
    <row r="182" spans="1:27" s="44" customFormat="1" ht="12.75" hidden="1" customHeight="1">
      <c r="A182" s="44">
        <f t="shared" si="6"/>
        <v>11</v>
      </c>
      <c r="B182" s="471">
        <v>13080217005</v>
      </c>
      <c r="C182" s="472" t="s">
        <v>920</v>
      </c>
      <c r="D182" s="479">
        <f>+IF(15=LEN(B182),SUMIFS('BG 2024'!G:G,'BG 2024'!B:B,'CA EF'!B182),0)</f>
        <v>0</v>
      </c>
      <c r="E182" s="475"/>
      <c r="F182" s="475"/>
      <c r="G182" s="475">
        <v>0</v>
      </c>
      <c r="H182" s="475">
        <f t="shared" si="7"/>
        <v>0</v>
      </c>
      <c r="I182" s="475">
        <v>0</v>
      </c>
      <c r="J182" s="475">
        <v>0</v>
      </c>
      <c r="K182" s="475">
        <v>0</v>
      </c>
      <c r="L182" s="475">
        <v>0</v>
      </c>
      <c r="M182" s="475" t="s">
        <v>133</v>
      </c>
      <c r="N182" s="475">
        <v>0</v>
      </c>
      <c r="O182" s="475">
        <v>0</v>
      </c>
      <c r="P182" s="475">
        <v>0</v>
      </c>
      <c r="Q182" s="475">
        <v>0</v>
      </c>
      <c r="R182" s="475">
        <v>0</v>
      </c>
      <c r="S182" s="475">
        <v>0</v>
      </c>
      <c r="T182" s="475">
        <v>0</v>
      </c>
      <c r="U182" s="475">
        <v>0</v>
      </c>
      <c r="V182" s="475">
        <v>0</v>
      </c>
      <c r="W182" s="475">
        <v>0</v>
      </c>
      <c r="X182" s="475">
        <v>0</v>
      </c>
      <c r="Y182" s="475">
        <v>0</v>
      </c>
      <c r="Z182" s="475">
        <v>0</v>
      </c>
      <c r="AA182" s="475">
        <f t="shared" si="5"/>
        <v>0</v>
      </c>
    </row>
    <row r="183" spans="1:27" s="44" customFormat="1" ht="12.75" hidden="1" customHeight="1">
      <c r="A183" s="44">
        <f t="shared" si="6"/>
        <v>13</v>
      </c>
      <c r="B183" s="471">
        <v>1308021700501</v>
      </c>
      <c r="C183" s="472" t="s">
        <v>920</v>
      </c>
      <c r="D183" s="479">
        <f>+IF(15=LEN(B183),SUMIFS('BG 2024'!G:G,'BG 2024'!B:B,'CA EF'!B183),0)</f>
        <v>0</v>
      </c>
      <c r="E183" s="475"/>
      <c r="F183" s="475"/>
      <c r="G183" s="475">
        <v>0</v>
      </c>
      <c r="H183" s="475">
        <f t="shared" si="7"/>
        <v>0</v>
      </c>
      <c r="I183" s="475">
        <v>0</v>
      </c>
      <c r="J183" s="475">
        <v>0</v>
      </c>
      <c r="K183" s="475">
        <v>0</v>
      </c>
      <c r="L183" s="475">
        <v>0</v>
      </c>
      <c r="M183" s="475" t="s">
        <v>133</v>
      </c>
      <c r="N183" s="475">
        <v>0</v>
      </c>
      <c r="O183" s="475">
        <v>0</v>
      </c>
      <c r="P183" s="475">
        <v>0</v>
      </c>
      <c r="Q183" s="475">
        <v>0</v>
      </c>
      <c r="R183" s="475">
        <v>0</v>
      </c>
      <c r="S183" s="475">
        <v>0</v>
      </c>
      <c r="T183" s="475">
        <v>0</v>
      </c>
      <c r="U183" s="475">
        <v>0</v>
      </c>
      <c r="V183" s="475">
        <v>0</v>
      </c>
      <c r="W183" s="475">
        <v>0</v>
      </c>
      <c r="X183" s="475">
        <v>0</v>
      </c>
      <c r="Y183" s="475">
        <v>0</v>
      </c>
      <c r="Z183" s="475">
        <v>0</v>
      </c>
      <c r="AA183" s="475">
        <f t="shared" si="5"/>
        <v>0</v>
      </c>
    </row>
    <row r="184" spans="1:27" s="44" customFormat="1" ht="12.75" customHeight="1">
      <c r="A184" s="44">
        <f t="shared" si="6"/>
        <v>15</v>
      </c>
      <c r="B184" s="471">
        <v>130802170050101</v>
      </c>
      <c r="C184" s="472" t="s">
        <v>921</v>
      </c>
      <c r="D184" s="479">
        <f>+IF(15=LEN(B184),SUMIFS('BG 2024'!G:G,'BG 2024'!B:B,'CA EF'!B184),0)</f>
        <v>65092807</v>
      </c>
      <c r="E184" s="475"/>
      <c r="F184" s="475"/>
      <c r="G184" s="475">
        <v>133361546</v>
      </c>
      <c r="H184" s="475">
        <f t="shared" si="7"/>
        <v>-68268739</v>
      </c>
      <c r="I184" s="475">
        <v>0</v>
      </c>
      <c r="J184" s="475">
        <v>0</v>
      </c>
      <c r="K184" s="475">
        <v>0</v>
      </c>
      <c r="L184" s="475">
        <v>0</v>
      </c>
      <c r="M184" s="475">
        <v>0</v>
      </c>
      <c r="N184" s="475">
        <v>0</v>
      </c>
      <c r="O184" s="475">
        <v>0</v>
      </c>
      <c r="P184" s="475">
        <f>-$H184</f>
        <v>68268739</v>
      </c>
      <c r="Q184" s="475">
        <v>0</v>
      </c>
      <c r="R184" s="475">
        <v>0</v>
      </c>
      <c r="S184" s="475">
        <v>0</v>
      </c>
      <c r="T184" s="475">
        <v>0</v>
      </c>
      <c r="U184" s="475">
        <v>0</v>
      </c>
      <c r="V184" s="475">
        <v>0</v>
      </c>
      <c r="W184" s="475">
        <v>0</v>
      </c>
      <c r="X184" s="475">
        <v>0</v>
      </c>
      <c r="Y184" s="475">
        <v>0</v>
      </c>
      <c r="Z184" s="475">
        <v>0</v>
      </c>
      <c r="AA184" s="475">
        <f t="shared" si="5"/>
        <v>0</v>
      </c>
    </row>
    <row r="185" spans="1:27" s="44" customFormat="1" ht="12.75" customHeight="1">
      <c r="A185" s="44">
        <f t="shared" si="6"/>
        <v>15</v>
      </c>
      <c r="B185" s="471">
        <v>130802170050199</v>
      </c>
      <c r="C185" s="472" t="s">
        <v>922</v>
      </c>
      <c r="D185" s="479">
        <f>+IF(15=LEN(B185),SUMIFS('BG 2024'!G:G,'BG 2024'!B:B,'CA EF'!B185),0)</f>
        <v>2655535642</v>
      </c>
      <c r="E185" s="475"/>
      <c r="F185" s="475"/>
      <c r="G185" s="475">
        <v>401082877</v>
      </c>
      <c r="H185" s="475">
        <f t="shared" si="7"/>
        <v>2254452765</v>
      </c>
      <c r="I185" s="475">
        <v>0</v>
      </c>
      <c r="J185" s="475">
        <v>0</v>
      </c>
      <c r="K185" s="475">
        <v>0</v>
      </c>
      <c r="L185" s="475">
        <v>0</v>
      </c>
      <c r="M185" s="475">
        <v>0</v>
      </c>
      <c r="N185" s="475">
        <v>0</v>
      </c>
      <c r="O185" s="475">
        <v>0</v>
      </c>
      <c r="P185" s="475">
        <f>-$H185</f>
        <v>-2254452765</v>
      </c>
      <c r="Q185" s="475">
        <v>0</v>
      </c>
      <c r="R185" s="475">
        <v>0</v>
      </c>
      <c r="S185" s="475">
        <v>0</v>
      </c>
      <c r="T185" s="475">
        <v>0</v>
      </c>
      <c r="U185" s="475">
        <v>0</v>
      </c>
      <c r="V185" s="475">
        <v>0</v>
      </c>
      <c r="W185" s="475">
        <v>0</v>
      </c>
      <c r="X185" s="475">
        <v>0</v>
      </c>
      <c r="Y185" s="475">
        <v>0</v>
      </c>
      <c r="Z185" s="475">
        <v>0</v>
      </c>
      <c r="AA185" s="475">
        <f t="shared" si="5"/>
        <v>0</v>
      </c>
    </row>
    <row r="186" spans="1:27" s="44" customFormat="1" ht="12.75" customHeight="1">
      <c r="A186" s="44">
        <f>+LEN(B186)</f>
        <v>15</v>
      </c>
      <c r="B186" s="471">
        <v>130802170060199</v>
      </c>
      <c r="C186" s="472" t="s">
        <v>924</v>
      </c>
      <c r="D186" s="479">
        <f>+IF(15=LEN(B186),SUMIFS('BG 2024'!G:G,'BG 2024'!B:B,'CA EF'!B186),0)</f>
        <v>8381250000</v>
      </c>
      <c r="E186" s="475"/>
      <c r="F186" s="475"/>
      <c r="G186" s="475">
        <v>0</v>
      </c>
      <c r="H186" s="475">
        <f>+D186+E186-F186-G186</f>
        <v>8381250000</v>
      </c>
      <c r="I186" s="475">
        <v>0</v>
      </c>
      <c r="J186" s="475">
        <v>0</v>
      </c>
      <c r="K186" s="475">
        <v>0</v>
      </c>
      <c r="L186" s="475">
        <v>0</v>
      </c>
      <c r="M186" s="475">
        <v>0</v>
      </c>
      <c r="N186" s="475">
        <v>0</v>
      </c>
      <c r="O186" s="475">
        <v>0</v>
      </c>
      <c r="P186" s="475">
        <f>-$H186</f>
        <v>-8381250000</v>
      </c>
      <c r="Q186" s="475">
        <v>0</v>
      </c>
      <c r="R186" s="475">
        <v>0</v>
      </c>
      <c r="S186" s="475">
        <v>0</v>
      </c>
      <c r="T186" s="475">
        <v>0</v>
      </c>
      <c r="U186" s="475">
        <v>0</v>
      </c>
      <c r="V186" s="475">
        <v>0</v>
      </c>
      <c r="W186" s="475">
        <v>0</v>
      </c>
      <c r="X186" s="475">
        <v>0</v>
      </c>
      <c r="Y186" s="475">
        <v>0</v>
      </c>
      <c r="Z186" s="475">
        <v>0</v>
      </c>
      <c r="AA186" s="475">
        <f>SUM(H186:Z186)</f>
        <v>0</v>
      </c>
    </row>
    <row r="187" spans="1:27" s="44" customFormat="1" ht="12.75" hidden="1" customHeight="1">
      <c r="A187" s="44">
        <f t="shared" si="6"/>
        <v>11</v>
      </c>
      <c r="B187" s="471">
        <v>13080217007</v>
      </c>
      <c r="C187" s="472" t="s">
        <v>925</v>
      </c>
      <c r="D187" s="479">
        <f>+IF(15=LEN(B187),SUMIFS('BG 2024'!G:G,'BG 2024'!B:B,'CA EF'!B187),0)</f>
        <v>0</v>
      </c>
      <c r="E187" s="475"/>
      <c r="F187" s="475"/>
      <c r="G187" s="475">
        <v>0</v>
      </c>
      <c r="H187" s="475">
        <f t="shared" si="7"/>
        <v>0</v>
      </c>
      <c r="I187" s="475">
        <v>0</v>
      </c>
      <c r="J187" s="475">
        <v>0</v>
      </c>
      <c r="K187" s="475">
        <v>0</v>
      </c>
      <c r="L187" s="475">
        <v>0</v>
      </c>
      <c r="M187" s="475">
        <f>-H187</f>
        <v>0</v>
      </c>
      <c r="N187" s="475">
        <v>0</v>
      </c>
      <c r="O187" s="475">
        <v>0</v>
      </c>
      <c r="P187" s="475">
        <v>0</v>
      </c>
      <c r="Q187" s="475">
        <v>0</v>
      </c>
      <c r="R187" s="475">
        <v>0</v>
      </c>
      <c r="S187" s="475">
        <v>0</v>
      </c>
      <c r="T187" s="475">
        <v>0</v>
      </c>
      <c r="U187" s="475">
        <v>0</v>
      </c>
      <c r="V187" s="475">
        <v>0</v>
      </c>
      <c r="W187" s="475">
        <v>0</v>
      </c>
      <c r="X187" s="475">
        <v>0</v>
      </c>
      <c r="Y187" s="475">
        <v>0</v>
      </c>
      <c r="Z187" s="475">
        <v>0</v>
      </c>
      <c r="AA187" s="475">
        <f t="shared" si="5"/>
        <v>0</v>
      </c>
    </row>
    <row r="188" spans="1:27" s="44" customFormat="1" ht="12.75" hidden="1" customHeight="1">
      <c r="A188" s="44">
        <f t="shared" si="6"/>
        <v>13</v>
      </c>
      <c r="B188" s="471">
        <v>1308021700701</v>
      </c>
      <c r="C188" s="472" t="s">
        <v>925</v>
      </c>
      <c r="D188" s="479">
        <f>+IF(15=LEN(B188),SUMIFS('BG 2024'!G:G,'BG 2024'!B:B,'CA EF'!B188),0)</f>
        <v>0</v>
      </c>
      <c r="E188" s="475"/>
      <c r="F188" s="475"/>
      <c r="G188" s="475">
        <v>0</v>
      </c>
      <c r="H188" s="475">
        <f t="shared" si="7"/>
        <v>0</v>
      </c>
      <c r="I188" s="475">
        <v>0</v>
      </c>
      <c r="J188" s="475">
        <v>0</v>
      </c>
      <c r="K188" s="475">
        <v>0</v>
      </c>
      <c r="L188" s="475">
        <v>0</v>
      </c>
      <c r="M188" s="475" t="s">
        <v>133</v>
      </c>
      <c r="N188" s="475">
        <v>0</v>
      </c>
      <c r="O188" s="475">
        <v>0</v>
      </c>
      <c r="P188" s="475">
        <v>0</v>
      </c>
      <c r="Q188" s="475">
        <v>0</v>
      </c>
      <c r="R188" s="475">
        <v>0</v>
      </c>
      <c r="S188" s="475">
        <v>0</v>
      </c>
      <c r="T188" s="475">
        <v>0</v>
      </c>
      <c r="U188" s="475">
        <v>0</v>
      </c>
      <c r="V188" s="475">
        <v>0</v>
      </c>
      <c r="W188" s="475">
        <v>0</v>
      </c>
      <c r="X188" s="475">
        <v>0</v>
      </c>
      <c r="Y188" s="475">
        <v>0</v>
      </c>
      <c r="Z188" s="475">
        <v>0</v>
      </c>
      <c r="AA188" s="475">
        <f t="shared" si="5"/>
        <v>0</v>
      </c>
    </row>
    <row r="189" spans="1:27" s="44" customFormat="1" ht="12.75" customHeight="1">
      <c r="A189" s="44">
        <f t="shared" si="6"/>
        <v>15</v>
      </c>
      <c r="B189" s="471">
        <v>130802170070101</v>
      </c>
      <c r="C189" s="472" t="s">
        <v>926</v>
      </c>
      <c r="D189" s="479">
        <f>+IF(15=LEN(B189),SUMIFS('BG 2024'!G:G,'BG 2024'!B:B,'CA EF'!B189),0)</f>
        <v>2928702115</v>
      </c>
      <c r="E189" s="474"/>
      <c r="F189" s="474"/>
      <c r="G189" s="475">
        <v>70956776</v>
      </c>
      <c r="H189" s="475">
        <f t="shared" si="7"/>
        <v>2857745339</v>
      </c>
      <c r="I189" s="475">
        <v>0</v>
      </c>
      <c r="J189" s="475">
        <v>0</v>
      </c>
      <c r="K189" s="475">
        <v>0</v>
      </c>
      <c r="L189" s="475">
        <v>0</v>
      </c>
      <c r="M189" s="475">
        <v>0</v>
      </c>
      <c r="N189" s="475">
        <v>0</v>
      </c>
      <c r="O189" s="475">
        <v>0</v>
      </c>
      <c r="P189" s="475">
        <f>-$H189</f>
        <v>-2857745339</v>
      </c>
      <c r="Q189" s="475">
        <v>0</v>
      </c>
      <c r="R189" s="475">
        <v>0</v>
      </c>
      <c r="S189" s="475">
        <v>0</v>
      </c>
      <c r="T189" s="475">
        <v>0</v>
      </c>
      <c r="U189" s="475">
        <v>0</v>
      </c>
      <c r="V189" s="475">
        <v>0</v>
      </c>
      <c r="W189" s="475">
        <v>0</v>
      </c>
      <c r="X189" s="475">
        <v>0</v>
      </c>
      <c r="Y189" s="475">
        <v>0</v>
      </c>
      <c r="Z189" s="475">
        <v>0</v>
      </c>
      <c r="AA189" s="475">
        <f>SUM(H189:Z189)</f>
        <v>0</v>
      </c>
    </row>
    <row r="190" spans="1:27" s="44" customFormat="1" ht="12.75" customHeight="1">
      <c r="A190" s="44">
        <f t="shared" si="6"/>
        <v>15</v>
      </c>
      <c r="B190" s="471">
        <v>130802170070199</v>
      </c>
      <c r="C190" s="472" t="s">
        <v>927</v>
      </c>
      <c r="D190" s="479">
        <f>+IF(15=LEN(B190),SUMIFS('BG 2024'!G:G,'BG 2024'!B:B,'CA EF'!B190),0)</f>
        <v>3964360351</v>
      </c>
      <c r="E190" s="474"/>
      <c r="F190" s="474"/>
      <c r="G190" s="475">
        <v>406442466</v>
      </c>
      <c r="H190" s="475">
        <f t="shared" si="7"/>
        <v>3557917885</v>
      </c>
      <c r="I190" s="475">
        <v>0</v>
      </c>
      <c r="J190" s="475">
        <v>0</v>
      </c>
      <c r="K190" s="475">
        <v>0</v>
      </c>
      <c r="L190" s="475">
        <v>0</v>
      </c>
      <c r="M190" s="475">
        <v>0</v>
      </c>
      <c r="N190" s="475">
        <v>0</v>
      </c>
      <c r="O190" s="475">
        <v>0</v>
      </c>
      <c r="P190" s="475">
        <f>-$H190</f>
        <v>-3557917885</v>
      </c>
      <c r="Q190" s="475">
        <v>0</v>
      </c>
      <c r="R190" s="475">
        <v>0</v>
      </c>
      <c r="S190" s="475">
        <v>0</v>
      </c>
      <c r="T190" s="475">
        <v>0</v>
      </c>
      <c r="U190" s="475">
        <v>0</v>
      </c>
      <c r="V190" s="475">
        <v>0</v>
      </c>
      <c r="W190" s="475">
        <v>0</v>
      </c>
      <c r="X190" s="475">
        <v>0</v>
      </c>
      <c r="Y190" s="475">
        <v>0</v>
      </c>
      <c r="Z190" s="475">
        <v>0</v>
      </c>
      <c r="AA190" s="475">
        <f>SUM(H190:Z190)</f>
        <v>0</v>
      </c>
    </row>
    <row r="191" spans="1:27" s="44" customFormat="1" ht="12.75" hidden="1" customHeight="1">
      <c r="A191" s="44">
        <f t="shared" si="6"/>
        <v>11</v>
      </c>
      <c r="B191" s="471">
        <v>13080217901</v>
      </c>
      <c r="C191" s="472" t="s">
        <v>928</v>
      </c>
      <c r="D191" s="479">
        <f>+IF(15=LEN(B191),SUMIFS('BG 2024'!G:G,'BG 2024'!B:B,'CA EF'!B191),0)</f>
        <v>0</v>
      </c>
      <c r="E191" s="475"/>
      <c r="F191" s="475"/>
      <c r="G191" s="475">
        <v>0</v>
      </c>
      <c r="H191" s="475">
        <f t="shared" si="7"/>
        <v>0</v>
      </c>
      <c r="I191" s="475">
        <v>0</v>
      </c>
      <c r="J191" s="475">
        <v>0</v>
      </c>
      <c r="K191" s="475">
        <v>0</v>
      </c>
      <c r="L191" s="475">
        <v>0</v>
      </c>
      <c r="M191" s="475" t="s">
        <v>133</v>
      </c>
      <c r="N191" s="475">
        <v>0</v>
      </c>
      <c r="O191" s="475">
        <v>0</v>
      </c>
      <c r="P191" s="475">
        <v>0</v>
      </c>
      <c r="Q191" s="475">
        <v>0</v>
      </c>
      <c r="R191" s="475">
        <v>0</v>
      </c>
      <c r="S191" s="475">
        <v>0</v>
      </c>
      <c r="T191" s="475">
        <v>0</v>
      </c>
      <c r="U191" s="475">
        <v>0</v>
      </c>
      <c r="V191" s="475">
        <v>0</v>
      </c>
      <c r="W191" s="475">
        <v>0</v>
      </c>
      <c r="X191" s="475">
        <v>0</v>
      </c>
      <c r="Y191" s="475">
        <v>0</v>
      </c>
      <c r="Z191" s="475">
        <v>0</v>
      </c>
      <c r="AA191" s="475">
        <f t="shared" si="5"/>
        <v>0</v>
      </c>
    </row>
    <row r="192" spans="1:27" s="44" customFormat="1" ht="12.75" hidden="1" customHeight="1">
      <c r="A192" s="44">
        <f t="shared" si="6"/>
        <v>13</v>
      </c>
      <c r="B192" s="471">
        <v>1308021790101</v>
      </c>
      <c r="C192" s="472" t="s">
        <v>928</v>
      </c>
      <c r="D192" s="479">
        <f>+IF(15=LEN(B192),SUMIFS('BG 2024'!G:G,'BG 2024'!B:B,'CA EF'!B192),0)</f>
        <v>0</v>
      </c>
      <c r="E192" s="475"/>
      <c r="F192" s="475"/>
      <c r="G192" s="475">
        <v>0</v>
      </c>
      <c r="H192" s="475">
        <f t="shared" si="7"/>
        <v>0</v>
      </c>
      <c r="I192" s="475">
        <v>0</v>
      </c>
      <c r="J192" s="475">
        <v>0</v>
      </c>
      <c r="K192" s="475">
        <v>0</v>
      </c>
      <c r="L192" s="475">
        <v>0</v>
      </c>
      <c r="M192" s="475" t="s">
        <v>133</v>
      </c>
      <c r="N192" s="475">
        <v>0</v>
      </c>
      <c r="O192" s="475">
        <v>0</v>
      </c>
      <c r="P192" s="475">
        <v>0</v>
      </c>
      <c r="Q192" s="475">
        <v>0</v>
      </c>
      <c r="R192" s="475">
        <v>0</v>
      </c>
      <c r="S192" s="475">
        <v>0</v>
      </c>
      <c r="T192" s="475">
        <v>0</v>
      </c>
      <c r="U192" s="475">
        <v>0</v>
      </c>
      <c r="V192" s="475">
        <v>0</v>
      </c>
      <c r="W192" s="475">
        <v>0</v>
      </c>
      <c r="X192" s="475">
        <v>0</v>
      </c>
      <c r="Y192" s="475">
        <v>0</v>
      </c>
      <c r="Z192" s="475">
        <v>0</v>
      </c>
      <c r="AA192" s="475">
        <f t="shared" si="5"/>
        <v>0</v>
      </c>
    </row>
    <row r="193" spans="1:27" s="44" customFormat="1" ht="12.75" customHeight="1">
      <c r="A193" s="44">
        <f t="shared" si="6"/>
        <v>15</v>
      </c>
      <c r="B193" s="471">
        <v>130802179010101</v>
      </c>
      <c r="C193" s="472" t="s">
        <v>929</v>
      </c>
      <c r="D193" s="479">
        <f>+IF(15=LEN(B193),SUMIFS('BG 2024'!G:G,'BG 2024'!B:B,'CA EF'!B193),0)</f>
        <v>-25190143999</v>
      </c>
      <c r="E193" s="475"/>
      <c r="F193" s="475"/>
      <c r="G193" s="475">
        <v>-3008110767</v>
      </c>
      <c r="H193" s="475">
        <f t="shared" si="7"/>
        <v>-22182033232</v>
      </c>
      <c r="I193" s="475">
        <v>0</v>
      </c>
      <c r="J193" s="475">
        <v>0</v>
      </c>
      <c r="K193" s="475">
        <v>0</v>
      </c>
      <c r="L193" s="475">
        <v>0</v>
      </c>
      <c r="M193" s="475">
        <v>0</v>
      </c>
      <c r="N193" s="475">
        <v>0</v>
      </c>
      <c r="O193" s="475">
        <v>0</v>
      </c>
      <c r="P193" s="475">
        <f>-$H193</f>
        <v>22182033232</v>
      </c>
      <c r="Q193" s="475">
        <v>0</v>
      </c>
      <c r="R193" s="475">
        <v>0</v>
      </c>
      <c r="S193" s="475">
        <v>0</v>
      </c>
      <c r="T193" s="475">
        <v>0</v>
      </c>
      <c r="U193" s="475">
        <v>0</v>
      </c>
      <c r="V193" s="475">
        <v>0</v>
      </c>
      <c r="W193" s="475">
        <v>0</v>
      </c>
      <c r="X193" s="475">
        <v>0</v>
      </c>
      <c r="Y193" s="475">
        <v>0</v>
      </c>
      <c r="Z193" s="475">
        <v>0</v>
      </c>
      <c r="AA193" s="475">
        <f t="shared" si="5"/>
        <v>0</v>
      </c>
    </row>
    <row r="194" spans="1:27" s="44" customFormat="1" ht="12.75" customHeight="1">
      <c r="A194" s="44">
        <f t="shared" si="6"/>
        <v>15</v>
      </c>
      <c r="B194" s="471">
        <v>130802179010199</v>
      </c>
      <c r="C194" s="472" t="s">
        <v>930</v>
      </c>
      <c r="D194" s="479">
        <f>+IF(15=LEN(B194),SUMIFS('BG 2024'!G:G,'BG 2024'!B:B,'CA EF'!B194),0)</f>
        <v>-17806110725</v>
      </c>
      <c r="E194" s="475"/>
      <c r="F194" s="475"/>
      <c r="G194" s="475">
        <v>-460239471</v>
      </c>
      <c r="H194" s="475">
        <f t="shared" si="7"/>
        <v>-17345871254</v>
      </c>
      <c r="I194" s="475">
        <v>0</v>
      </c>
      <c r="J194" s="475">
        <v>0</v>
      </c>
      <c r="K194" s="475">
        <v>0</v>
      </c>
      <c r="L194" s="475">
        <v>0</v>
      </c>
      <c r="M194" s="475">
        <v>0</v>
      </c>
      <c r="N194" s="475">
        <v>0</v>
      </c>
      <c r="O194" s="475">
        <v>0</v>
      </c>
      <c r="P194" s="475">
        <f>-$H194</f>
        <v>17345871254</v>
      </c>
      <c r="Q194" s="475">
        <v>0</v>
      </c>
      <c r="R194" s="475">
        <v>0</v>
      </c>
      <c r="S194" s="475">
        <v>0</v>
      </c>
      <c r="T194" s="475">
        <v>0</v>
      </c>
      <c r="U194" s="475">
        <v>0</v>
      </c>
      <c r="V194" s="475">
        <v>0</v>
      </c>
      <c r="W194" s="475">
        <v>0</v>
      </c>
      <c r="X194" s="475">
        <v>0</v>
      </c>
      <c r="Y194" s="475">
        <v>0</v>
      </c>
      <c r="Z194" s="475">
        <v>0</v>
      </c>
      <c r="AA194" s="475">
        <f t="shared" si="5"/>
        <v>0</v>
      </c>
    </row>
    <row r="195" spans="1:27" s="44" customFormat="1" ht="12.75" hidden="1" customHeight="1">
      <c r="A195" s="44">
        <f t="shared" si="6"/>
        <v>11</v>
      </c>
      <c r="B195" s="471">
        <v>13080217902</v>
      </c>
      <c r="C195" s="472" t="s">
        <v>931</v>
      </c>
      <c r="D195" s="479">
        <f>+IF(15=LEN(B195),SUMIFS('BG 2024'!G:G,'BG 2024'!B:B,'CA EF'!B195),0)</f>
        <v>0</v>
      </c>
      <c r="E195" s="475"/>
      <c r="F195" s="475"/>
      <c r="G195" s="475">
        <v>0</v>
      </c>
      <c r="H195" s="475">
        <f t="shared" si="7"/>
        <v>0</v>
      </c>
      <c r="I195" s="475">
        <v>0</v>
      </c>
      <c r="J195" s="475">
        <v>0</v>
      </c>
      <c r="K195" s="475">
        <v>0</v>
      </c>
      <c r="L195" s="475">
        <v>0</v>
      </c>
      <c r="M195" s="475">
        <f>-H195</f>
        <v>0</v>
      </c>
      <c r="N195" s="475">
        <v>0</v>
      </c>
      <c r="O195" s="475">
        <v>0</v>
      </c>
      <c r="P195" s="475">
        <v>0</v>
      </c>
      <c r="Q195" s="475">
        <v>0</v>
      </c>
      <c r="R195" s="475">
        <v>0</v>
      </c>
      <c r="S195" s="475">
        <v>0</v>
      </c>
      <c r="T195" s="475">
        <v>0</v>
      </c>
      <c r="U195" s="475">
        <v>0</v>
      </c>
      <c r="V195" s="475">
        <v>0</v>
      </c>
      <c r="W195" s="475">
        <v>0</v>
      </c>
      <c r="X195" s="475">
        <v>0</v>
      </c>
      <c r="Y195" s="475">
        <v>0</v>
      </c>
      <c r="Z195" s="475">
        <v>0</v>
      </c>
      <c r="AA195" s="475">
        <f t="shared" si="5"/>
        <v>0</v>
      </c>
    </row>
    <row r="196" spans="1:27" s="44" customFormat="1" ht="12.75" hidden="1" customHeight="1">
      <c r="A196" s="44">
        <f t="shared" si="6"/>
        <v>13</v>
      </c>
      <c r="B196" s="471">
        <v>1308021790201</v>
      </c>
      <c r="C196" s="472" t="s">
        <v>931</v>
      </c>
      <c r="D196" s="479">
        <f>+IF(15=LEN(B196),SUMIFS('BG 2024'!G:G,'BG 2024'!B:B,'CA EF'!B196),0)</f>
        <v>0</v>
      </c>
      <c r="E196" s="475"/>
      <c r="F196" s="475"/>
      <c r="G196" s="475">
        <v>0</v>
      </c>
      <c r="H196" s="475">
        <f t="shared" si="7"/>
        <v>0</v>
      </c>
      <c r="I196" s="475">
        <v>0</v>
      </c>
      <c r="J196" s="475">
        <v>0</v>
      </c>
      <c r="K196" s="475">
        <v>0</v>
      </c>
      <c r="L196" s="475">
        <v>0</v>
      </c>
      <c r="M196" s="475" t="s">
        <v>133</v>
      </c>
      <c r="N196" s="475">
        <v>0</v>
      </c>
      <c r="O196" s="475">
        <v>0</v>
      </c>
      <c r="P196" s="475">
        <v>0</v>
      </c>
      <c r="Q196" s="475">
        <v>0</v>
      </c>
      <c r="R196" s="475">
        <v>0</v>
      </c>
      <c r="S196" s="475">
        <v>0</v>
      </c>
      <c r="T196" s="475">
        <v>0</v>
      </c>
      <c r="U196" s="475">
        <v>0</v>
      </c>
      <c r="V196" s="475">
        <v>0</v>
      </c>
      <c r="W196" s="475">
        <v>0</v>
      </c>
      <c r="X196" s="475">
        <v>0</v>
      </c>
      <c r="Y196" s="475">
        <v>0</v>
      </c>
      <c r="Z196" s="475">
        <v>0</v>
      </c>
      <c r="AA196" s="475">
        <f t="shared" si="5"/>
        <v>0</v>
      </c>
    </row>
    <row r="197" spans="1:27" s="44" customFormat="1" ht="12.75" customHeight="1">
      <c r="A197" s="44">
        <f t="shared" si="6"/>
        <v>15</v>
      </c>
      <c r="B197" s="471">
        <v>130802179020101</v>
      </c>
      <c r="C197" s="472" t="s">
        <v>932</v>
      </c>
      <c r="D197" s="479">
        <f>+IF(15=LEN(B197),SUMIFS('BG 2024'!G:G,'BG 2024'!B:B,'CA EF'!B197),0)</f>
        <v>-4941002558</v>
      </c>
      <c r="E197" s="475"/>
      <c r="F197" s="475"/>
      <c r="G197" s="475">
        <v>-51427815</v>
      </c>
      <c r="H197" s="475">
        <f t="shared" si="7"/>
        <v>-4889574743</v>
      </c>
      <c r="I197" s="475">
        <v>0</v>
      </c>
      <c r="J197" s="475">
        <v>0</v>
      </c>
      <c r="K197" s="475">
        <v>0</v>
      </c>
      <c r="L197" s="475">
        <v>0</v>
      </c>
      <c r="M197" s="475">
        <v>0</v>
      </c>
      <c r="N197" s="475">
        <v>0</v>
      </c>
      <c r="O197" s="475">
        <v>0</v>
      </c>
      <c r="P197" s="475">
        <f>-$H197</f>
        <v>4889574743</v>
      </c>
      <c r="Q197" s="475">
        <v>0</v>
      </c>
      <c r="R197" s="475">
        <v>0</v>
      </c>
      <c r="S197" s="475">
        <v>0</v>
      </c>
      <c r="T197" s="475">
        <v>0</v>
      </c>
      <c r="U197" s="475">
        <v>0</v>
      </c>
      <c r="V197" s="475">
        <v>0</v>
      </c>
      <c r="W197" s="475">
        <v>0</v>
      </c>
      <c r="X197" s="475">
        <v>0</v>
      </c>
      <c r="Y197" s="475">
        <v>0</v>
      </c>
      <c r="Z197" s="475">
        <v>0</v>
      </c>
      <c r="AA197" s="475">
        <f t="shared" si="5"/>
        <v>0</v>
      </c>
    </row>
    <row r="198" spans="1:27" s="44" customFormat="1" ht="12.75" customHeight="1">
      <c r="A198" s="44">
        <f t="shared" si="6"/>
        <v>15</v>
      </c>
      <c r="B198" s="471">
        <v>130802179020199</v>
      </c>
      <c r="C198" s="472" t="s">
        <v>933</v>
      </c>
      <c r="D198" s="479">
        <f>+IF(15=LEN(B198),SUMIFS('BG 2024'!G:G,'BG 2024'!B:B,'CA EF'!B198),0)</f>
        <v>-281090202</v>
      </c>
      <c r="E198" s="475"/>
      <c r="F198" s="475"/>
      <c r="G198" s="475">
        <v>0</v>
      </c>
      <c r="H198" s="475">
        <f t="shared" si="7"/>
        <v>-281090202</v>
      </c>
      <c r="I198" s="475">
        <v>0</v>
      </c>
      <c r="J198" s="475">
        <v>0</v>
      </c>
      <c r="K198" s="475">
        <v>0</v>
      </c>
      <c r="L198" s="475">
        <v>0</v>
      </c>
      <c r="M198" s="475">
        <v>0</v>
      </c>
      <c r="N198" s="475">
        <v>0</v>
      </c>
      <c r="O198" s="475">
        <v>0</v>
      </c>
      <c r="P198" s="475">
        <f>-$H198</f>
        <v>281090202</v>
      </c>
      <c r="Q198" s="475">
        <v>0</v>
      </c>
      <c r="R198" s="475">
        <v>0</v>
      </c>
      <c r="S198" s="475">
        <v>0</v>
      </c>
      <c r="T198" s="475">
        <v>0</v>
      </c>
      <c r="U198" s="475">
        <v>0</v>
      </c>
      <c r="V198" s="475">
        <v>0</v>
      </c>
      <c r="W198" s="475">
        <v>0</v>
      </c>
      <c r="X198" s="475">
        <v>0</v>
      </c>
      <c r="Y198" s="475">
        <v>0</v>
      </c>
      <c r="Z198" s="475">
        <v>0</v>
      </c>
      <c r="AA198" s="475">
        <f t="shared" si="5"/>
        <v>0</v>
      </c>
    </row>
    <row r="199" spans="1:27" s="44" customFormat="1" ht="12.75" hidden="1" customHeight="1">
      <c r="A199" s="44">
        <f t="shared" si="6"/>
        <v>11</v>
      </c>
      <c r="B199" s="471">
        <v>13080217905</v>
      </c>
      <c r="C199" s="472" t="s">
        <v>934</v>
      </c>
      <c r="D199" s="479">
        <f>+IF(15=LEN(B199),SUMIFS('BG 2024'!G:G,'BG 2024'!B:B,'CA EF'!B199),0)</f>
        <v>0</v>
      </c>
      <c r="E199" s="475"/>
      <c r="F199" s="475"/>
      <c r="G199" s="475">
        <v>0</v>
      </c>
      <c r="H199" s="475">
        <f t="shared" si="7"/>
        <v>0</v>
      </c>
      <c r="I199" s="475">
        <v>0</v>
      </c>
      <c r="J199" s="475">
        <v>0</v>
      </c>
      <c r="K199" s="475">
        <v>0</v>
      </c>
      <c r="L199" s="475">
        <v>0</v>
      </c>
      <c r="M199" s="475" t="s">
        <v>133</v>
      </c>
      <c r="N199" s="475">
        <v>0</v>
      </c>
      <c r="O199" s="475">
        <v>0</v>
      </c>
      <c r="P199" s="475">
        <v>0</v>
      </c>
      <c r="Q199" s="475">
        <v>0</v>
      </c>
      <c r="R199" s="475">
        <v>0</v>
      </c>
      <c r="S199" s="475">
        <v>0</v>
      </c>
      <c r="T199" s="475">
        <v>0</v>
      </c>
      <c r="U199" s="475">
        <v>0</v>
      </c>
      <c r="V199" s="475">
        <v>0</v>
      </c>
      <c r="W199" s="475">
        <v>0</v>
      </c>
      <c r="X199" s="475">
        <v>0</v>
      </c>
      <c r="Y199" s="475">
        <v>0</v>
      </c>
      <c r="Z199" s="475">
        <v>0</v>
      </c>
      <c r="AA199" s="475">
        <f t="shared" si="5"/>
        <v>0</v>
      </c>
    </row>
    <row r="200" spans="1:27" s="44" customFormat="1" ht="12.75" hidden="1" customHeight="1">
      <c r="A200" s="44">
        <f t="shared" si="6"/>
        <v>13</v>
      </c>
      <c r="B200" s="471">
        <v>1308021790501</v>
      </c>
      <c r="C200" s="472" t="s">
        <v>934</v>
      </c>
      <c r="D200" s="479">
        <f>+IF(15=LEN(B200),SUMIFS('BG 2024'!G:G,'BG 2024'!B:B,'CA EF'!B200),0)</f>
        <v>0</v>
      </c>
      <c r="E200" s="475"/>
      <c r="F200" s="475"/>
      <c r="G200" s="475">
        <v>0</v>
      </c>
      <c r="H200" s="475">
        <f t="shared" si="7"/>
        <v>0</v>
      </c>
      <c r="I200" s="475">
        <v>0</v>
      </c>
      <c r="J200" s="475">
        <v>0</v>
      </c>
      <c r="K200" s="475">
        <v>0</v>
      </c>
      <c r="L200" s="475">
        <v>0</v>
      </c>
      <c r="M200" s="475" t="s">
        <v>133</v>
      </c>
      <c r="N200" s="475">
        <v>0</v>
      </c>
      <c r="O200" s="475">
        <v>0</v>
      </c>
      <c r="P200" s="475">
        <v>0</v>
      </c>
      <c r="Q200" s="475">
        <v>0</v>
      </c>
      <c r="R200" s="475">
        <v>0</v>
      </c>
      <c r="S200" s="475">
        <v>0</v>
      </c>
      <c r="T200" s="475">
        <v>0</v>
      </c>
      <c r="U200" s="475">
        <v>0</v>
      </c>
      <c r="V200" s="475">
        <v>0</v>
      </c>
      <c r="W200" s="475">
        <v>0</v>
      </c>
      <c r="X200" s="475">
        <v>0</v>
      </c>
      <c r="Y200" s="475">
        <v>0</v>
      </c>
      <c r="Z200" s="475">
        <v>0</v>
      </c>
      <c r="AA200" s="475">
        <f t="shared" si="5"/>
        <v>0</v>
      </c>
    </row>
    <row r="201" spans="1:27" s="44" customFormat="1" ht="12.75" customHeight="1">
      <c r="A201" s="44">
        <f t="shared" si="6"/>
        <v>15</v>
      </c>
      <c r="B201" s="471">
        <v>130802179050101</v>
      </c>
      <c r="C201" s="472" t="s">
        <v>935</v>
      </c>
      <c r="D201" s="479">
        <f>+IF(15=LEN(B201),SUMIFS('BG 2024'!G:G,'BG 2024'!B:B,'CA EF'!B201),0)</f>
        <v>-62847584</v>
      </c>
      <c r="E201" s="474"/>
      <c r="F201" s="474"/>
      <c r="G201" s="475">
        <v>-130774473</v>
      </c>
      <c r="H201" s="475">
        <f t="shared" si="7"/>
        <v>67926889</v>
      </c>
      <c r="I201" s="475">
        <v>0</v>
      </c>
      <c r="J201" s="475">
        <v>0</v>
      </c>
      <c r="K201" s="475">
        <v>0</v>
      </c>
      <c r="L201" s="475">
        <v>0</v>
      </c>
      <c r="M201" s="475">
        <v>0</v>
      </c>
      <c r="N201" s="475">
        <v>0</v>
      </c>
      <c r="O201" s="475">
        <v>0</v>
      </c>
      <c r="P201" s="475">
        <f>-$H201</f>
        <v>-67926889</v>
      </c>
      <c r="Q201" s="475">
        <v>0</v>
      </c>
      <c r="R201" s="475">
        <v>0</v>
      </c>
      <c r="S201" s="475">
        <v>0</v>
      </c>
      <c r="T201" s="475">
        <v>0</v>
      </c>
      <c r="U201" s="475">
        <v>0</v>
      </c>
      <c r="V201" s="475">
        <v>0</v>
      </c>
      <c r="W201" s="475">
        <v>0</v>
      </c>
      <c r="X201" s="475">
        <v>0</v>
      </c>
      <c r="Y201" s="475">
        <v>0</v>
      </c>
      <c r="Z201" s="475">
        <v>0</v>
      </c>
      <c r="AA201" s="475">
        <f t="shared" si="5"/>
        <v>0</v>
      </c>
    </row>
    <row r="202" spans="1:27" s="44" customFormat="1" ht="12.75" customHeight="1">
      <c r="A202" s="44">
        <f t="shared" si="6"/>
        <v>15</v>
      </c>
      <c r="B202" s="471">
        <v>130802179050199</v>
      </c>
      <c r="C202" s="472" t="s">
        <v>936</v>
      </c>
      <c r="D202" s="479">
        <f>+IF(15=LEN(B202),SUMIFS('BG 2024'!G:G,'BG 2024'!B:B,'CA EF'!B202),0)</f>
        <v>-2581344428</v>
      </c>
      <c r="E202" s="475"/>
      <c r="F202" s="475"/>
      <c r="G202" s="475">
        <v>-331672945</v>
      </c>
      <c r="H202" s="475">
        <f t="shared" si="7"/>
        <v>-2249671483</v>
      </c>
      <c r="I202" s="475">
        <v>0</v>
      </c>
      <c r="J202" s="475">
        <v>0</v>
      </c>
      <c r="K202" s="475">
        <v>0</v>
      </c>
      <c r="L202" s="475">
        <v>0</v>
      </c>
      <c r="M202" s="475">
        <v>0</v>
      </c>
      <c r="N202" s="475">
        <v>0</v>
      </c>
      <c r="O202" s="475">
        <v>0</v>
      </c>
      <c r="P202" s="475">
        <f>-$H202</f>
        <v>2249671483</v>
      </c>
      <c r="Q202" s="475">
        <v>0</v>
      </c>
      <c r="R202" s="475">
        <v>0</v>
      </c>
      <c r="S202" s="475">
        <v>0</v>
      </c>
      <c r="T202" s="475">
        <v>0</v>
      </c>
      <c r="U202" s="475">
        <v>0</v>
      </c>
      <c r="V202" s="475">
        <v>0</v>
      </c>
      <c r="W202" s="475">
        <v>0</v>
      </c>
      <c r="X202" s="475">
        <v>0</v>
      </c>
      <c r="Y202" s="475">
        <v>0</v>
      </c>
      <c r="Z202" s="475">
        <v>0</v>
      </c>
      <c r="AA202" s="475">
        <f t="shared" si="5"/>
        <v>0</v>
      </c>
    </row>
    <row r="203" spans="1:27" s="44" customFormat="1" ht="12.75" customHeight="1">
      <c r="A203" s="44">
        <f>+LEN(B203)</f>
        <v>15</v>
      </c>
      <c r="B203" s="471">
        <v>130802179060199</v>
      </c>
      <c r="C203" s="472" t="s">
        <v>938</v>
      </c>
      <c r="D203" s="479">
        <f>+IF(15=LEN(B203),SUMIFS('BG 2024'!G:G,'BG 2024'!B:B,'CA EF'!B203),0)</f>
        <v>-8373333964</v>
      </c>
      <c r="E203" s="475"/>
      <c r="F203" s="475"/>
      <c r="G203" s="475">
        <v>0</v>
      </c>
      <c r="H203" s="475">
        <f>+D203+E203-F203-G203</f>
        <v>-8373333964</v>
      </c>
      <c r="I203" s="475">
        <v>0</v>
      </c>
      <c r="J203" s="475">
        <v>0</v>
      </c>
      <c r="K203" s="475">
        <v>0</v>
      </c>
      <c r="L203" s="475">
        <v>0</v>
      </c>
      <c r="M203" s="475">
        <v>0</v>
      </c>
      <c r="N203" s="475">
        <v>0</v>
      </c>
      <c r="O203" s="475">
        <v>0</v>
      </c>
      <c r="P203" s="475">
        <f>-$H203</f>
        <v>8373333964</v>
      </c>
      <c r="Q203" s="475">
        <v>0</v>
      </c>
      <c r="R203" s="475">
        <v>0</v>
      </c>
      <c r="S203" s="475">
        <v>0</v>
      </c>
      <c r="T203" s="475">
        <v>0</v>
      </c>
      <c r="U203" s="475">
        <v>0</v>
      </c>
      <c r="V203" s="475">
        <v>0</v>
      </c>
      <c r="W203" s="475">
        <v>0</v>
      </c>
      <c r="X203" s="475">
        <v>0</v>
      </c>
      <c r="Y203" s="475">
        <v>0</v>
      </c>
      <c r="Z203" s="475">
        <v>0</v>
      </c>
      <c r="AA203" s="475">
        <f>SUM(H203:Z203)</f>
        <v>0</v>
      </c>
    </row>
    <row r="204" spans="1:27" s="44" customFormat="1" ht="12.75" hidden="1" customHeight="1">
      <c r="A204" s="44">
        <f t="shared" si="6"/>
        <v>11</v>
      </c>
      <c r="B204" s="471">
        <v>13080217907</v>
      </c>
      <c r="C204" s="472" t="s">
        <v>939</v>
      </c>
      <c r="D204" s="479">
        <f>+IF(15=LEN(B204),SUMIFS('BG 2024'!G:G,'BG 2024'!B:B,'CA EF'!B204),0)</f>
        <v>0</v>
      </c>
      <c r="E204" s="475"/>
      <c r="F204" s="475"/>
      <c r="G204" s="475">
        <v>0</v>
      </c>
      <c r="H204" s="475">
        <f t="shared" si="7"/>
        <v>0</v>
      </c>
      <c r="I204" s="475">
        <v>0</v>
      </c>
      <c r="J204" s="475">
        <v>0</v>
      </c>
      <c r="K204" s="475">
        <v>0</v>
      </c>
      <c r="L204" s="475">
        <v>0</v>
      </c>
      <c r="M204" s="475" t="s">
        <v>133</v>
      </c>
      <c r="N204" s="475">
        <v>0</v>
      </c>
      <c r="O204" s="475">
        <v>0</v>
      </c>
      <c r="P204" s="475">
        <v>0</v>
      </c>
      <c r="Q204" s="475">
        <v>0</v>
      </c>
      <c r="R204" s="475">
        <v>0</v>
      </c>
      <c r="S204" s="475">
        <v>0</v>
      </c>
      <c r="T204" s="475">
        <v>0</v>
      </c>
      <c r="U204" s="475">
        <v>0</v>
      </c>
      <c r="V204" s="475">
        <v>0</v>
      </c>
      <c r="W204" s="475">
        <v>0</v>
      </c>
      <c r="X204" s="475">
        <v>0</v>
      </c>
      <c r="Y204" s="475">
        <v>0</v>
      </c>
      <c r="Z204" s="475">
        <v>0</v>
      </c>
      <c r="AA204" s="475">
        <f t="shared" si="5"/>
        <v>0</v>
      </c>
    </row>
    <row r="205" spans="1:27" s="44" customFormat="1" ht="12.75" hidden="1" customHeight="1">
      <c r="A205" s="44">
        <f t="shared" si="6"/>
        <v>13</v>
      </c>
      <c r="B205" s="471">
        <v>1308021790701</v>
      </c>
      <c r="C205" s="472" t="s">
        <v>939</v>
      </c>
      <c r="D205" s="479">
        <f>+IF(15=LEN(B205),SUMIFS('BG 2024'!G:G,'BG 2024'!B:B,'CA EF'!B205),0)</f>
        <v>0</v>
      </c>
      <c r="E205" s="475"/>
      <c r="F205" s="475"/>
      <c r="G205" s="475">
        <v>0</v>
      </c>
      <c r="H205" s="475">
        <f t="shared" si="7"/>
        <v>0</v>
      </c>
      <c r="I205" s="475">
        <v>0</v>
      </c>
      <c r="J205" s="475">
        <v>0</v>
      </c>
      <c r="K205" s="475">
        <v>0</v>
      </c>
      <c r="L205" s="475">
        <v>0</v>
      </c>
      <c r="M205" s="475" t="s">
        <v>133</v>
      </c>
      <c r="N205" s="475">
        <v>0</v>
      </c>
      <c r="O205" s="475">
        <v>0</v>
      </c>
      <c r="P205" s="475">
        <f>-H205</f>
        <v>0</v>
      </c>
      <c r="Q205" s="475">
        <v>0</v>
      </c>
      <c r="R205" s="475">
        <v>0</v>
      </c>
      <c r="S205" s="475">
        <v>0</v>
      </c>
      <c r="T205" s="475">
        <v>0</v>
      </c>
      <c r="U205" s="475">
        <v>0</v>
      </c>
      <c r="V205" s="475">
        <v>0</v>
      </c>
      <c r="W205" s="475">
        <v>0</v>
      </c>
      <c r="X205" s="475">
        <v>0</v>
      </c>
      <c r="Y205" s="475">
        <v>0</v>
      </c>
      <c r="Z205" s="475">
        <v>0</v>
      </c>
      <c r="AA205" s="475">
        <f t="shared" si="5"/>
        <v>0</v>
      </c>
    </row>
    <row r="206" spans="1:27" s="44" customFormat="1" ht="12.75" customHeight="1">
      <c r="A206" s="44">
        <f t="shared" si="6"/>
        <v>15</v>
      </c>
      <c r="B206" s="471">
        <v>130802170080101</v>
      </c>
      <c r="C206" s="472" t="s">
        <v>940</v>
      </c>
      <c r="D206" s="479">
        <f>+IF(15=LEN(B206),SUMIFS('BG 2024'!G:G,'BG 2024'!B:B,'CA EF'!B206),0)</f>
        <v>0</v>
      </c>
      <c r="E206" s="475"/>
      <c r="F206" s="475"/>
      <c r="G206" s="475">
        <v>-64489203</v>
      </c>
      <c r="H206" s="475">
        <f t="shared" si="7"/>
        <v>64489203</v>
      </c>
      <c r="I206" s="475">
        <v>0</v>
      </c>
      <c r="J206" s="475">
        <v>0</v>
      </c>
      <c r="K206" s="475">
        <v>0</v>
      </c>
      <c r="L206" s="475">
        <v>0</v>
      </c>
      <c r="M206" s="475">
        <v>0</v>
      </c>
      <c r="N206" s="475">
        <v>0</v>
      </c>
      <c r="O206" s="475">
        <v>0</v>
      </c>
      <c r="P206" s="475">
        <f>-$H206</f>
        <v>-64489203</v>
      </c>
      <c r="Q206" s="475">
        <v>0</v>
      </c>
      <c r="R206" s="475">
        <v>0</v>
      </c>
      <c r="S206" s="475">
        <v>0</v>
      </c>
      <c r="T206" s="475">
        <v>0</v>
      </c>
      <c r="U206" s="475">
        <v>0</v>
      </c>
      <c r="V206" s="475">
        <v>0</v>
      </c>
      <c r="W206" s="475">
        <v>0</v>
      </c>
      <c r="X206" s="475">
        <v>0</v>
      </c>
      <c r="Y206" s="475">
        <v>0</v>
      </c>
      <c r="Z206" s="475">
        <v>0</v>
      </c>
      <c r="AA206" s="475">
        <f>SUM(H206:Z206)</f>
        <v>0</v>
      </c>
    </row>
    <row r="207" spans="1:27" s="476" customFormat="1" ht="12.75" customHeight="1">
      <c r="A207" s="476">
        <f t="shared" si="6"/>
        <v>15</v>
      </c>
      <c r="B207" s="477">
        <v>130802179070101</v>
      </c>
      <c r="C207" s="478" t="s">
        <v>940</v>
      </c>
      <c r="D207" s="479">
        <f>+IF(15=LEN(B207),SUMIFS('BG 2024'!G:G,'BG 2024'!B:B,'CA EF'!B207),0)</f>
        <v>-2807426675</v>
      </c>
      <c r="E207" s="480"/>
      <c r="F207" s="480"/>
      <c r="G207" s="480">
        <v>0</v>
      </c>
      <c r="H207" s="480">
        <f t="shared" si="7"/>
        <v>-2807426675</v>
      </c>
      <c r="I207" s="480">
        <v>0</v>
      </c>
      <c r="J207" s="480">
        <v>0</v>
      </c>
      <c r="K207" s="480">
        <v>0</v>
      </c>
      <c r="L207" s="480">
        <v>0</v>
      </c>
      <c r="M207" s="480">
        <v>0</v>
      </c>
      <c r="N207" s="480">
        <v>0</v>
      </c>
      <c r="O207" s="480">
        <v>0</v>
      </c>
      <c r="P207" s="480">
        <f>-$H207</f>
        <v>2807426675</v>
      </c>
      <c r="Q207" s="480">
        <v>0</v>
      </c>
      <c r="R207" s="480">
        <v>0</v>
      </c>
      <c r="S207" s="480">
        <v>0</v>
      </c>
      <c r="T207" s="480">
        <v>0</v>
      </c>
      <c r="U207" s="480">
        <v>0</v>
      </c>
      <c r="V207" s="480">
        <v>0</v>
      </c>
      <c r="W207" s="480">
        <v>0</v>
      </c>
      <c r="X207" s="480">
        <v>0</v>
      </c>
      <c r="Y207" s="480">
        <v>0</v>
      </c>
      <c r="Z207" s="480">
        <v>0</v>
      </c>
      <c r="AA207" s="480">
        <f>SUM(H207:Z207)</f>
        <v>0</v>
      </c>
    </row>
    <row r="208" spans="1:27" s="44" customFormat="1" ht="12.75" customHeight="1">
      <c r="A208" s="44">
        <f t="shared" si="6"/>
        <v>15</v>
      </c>
      <c r="B208" s="471">
        <v>130802179070199</v>
      </c>
      <c r="C208" s="472" t="s">
        <v>941</v>
      </c>
      <c r="D208" s="479">
        <f>+IF(15=LEN(B208),SUMIFS('BG 2024'!G:G,'BG 2024'!B:B,'CA EF'!B208),0)</f>
        <v>-3691239228</v>
      </c>
      <c r="E208" s="475"/>
      <c r="F208" s="475"/>
      <c r="G208" s="475">
        <v>-386081507</v>
      </c>
      <c r="H208" s="475">
        <f t="shared" si="7"/>
        <v>-3305157721</v>
      </c>
      <c r="I208" s="475">
        <v>0</v>
      </c>
      <c r="J208" s="475">
        <v>0</v>
      </c>
      <c r="K208" s="475">
        <v>0</v>
      </c>
      <c r="L208" s="475">
        <v>0</v>
      </c>
      <c r="M208" s="475">
        <v>0</v>
      </c>
      <c r="N208" s="475">
        <v>0</v>
      </c>
      <c r="O208" s="475">
        <v>0</v>
      </c>
      <c r="P208" s="475">
        <f>-$H208</f>
        <v>3305157721</v>
      </c>
      <c r="Q208" s="475">
        <v>0</v>
      </c>
      <c r="R208" s="475">
        <v>0</v>
      </c>
      <c r="S208" s="475">
        <v>0</v>
      </c>
      <c r="T208" s="475">
        <v>0</v>
      </c>
      <c r="U208" s="475">
        <v>0</v>
      </c>
      <c r="V208" s="475">
        <v>0</v>
      </c>
      <c r="W208" s="475">
        <v>0</v>
      </c>
      <c r="X208" s="475">
        <v>0</v>
      </c>
      <c r="Y208" s="475">
        <v>0</v>
      </c>
      <c r="Z208" s="475">
        <v>0</v>
      </c>
      <c r="AA208" s="475">
        <f t="shared" si="5"/>
        <v>0</v>
      </c>
    </row>
    <row r="209" spans="1:27" s="44" customFormat="1" ht="12.75" hidden="1" customHeight="1">
      <c r="A209" s="44">
        <f t="shared" si="6"/>
        <v>8</v>
      </c>
      <c r="B209" s="471">
        <v>13080225</v>
      </c>
      <c r="C209" s="472" t="s">
        <v>942</v>
      </c>
      <c r="D209" s="479">
        <f>+IF(15=LEN(B209),SUMIFS('BG 2024'!G:G,'BG 2024'!B:B,'CA EF'!B209),0)</f>
        <v>0</v>
      </c>
      <c r="E209" s="474"/>
      <c r="F209" s="474"/>
      <c r="G209" s="475">
        <v>0</v>
      </c>
      <c r="H209" s="475">
        <f t="shared" si="7"/>
        <v>0</v>
      </c>
      <c r="I209" s="475">
        <v>0</v>
      </c>
      <c r="J209" s="475">
        <v>0</v>
      </c>
      <c r="K209" s="475">
        <v>0</v>
      </c>
      <c r="L209" s="475">
        <v>0</v>
      </c>
      <c r="M209" s="475" t="s">
        <v>133</v>
      </c>
      <c r="N209" s="475">
        <v>0</v>
      </c>
      <c r="O209" s="475">
        <v>0</v>
      </c>
      <c r="P209" s="475">
        <v>0</v>
      </c>
      <c r="Q209" s="475">
        <v>0</v>
      </c>
      <c r="R209" s="475">
        <v>0</v>
      </c>
      <c r="S209" s="475">
        <v>0</v>
      </c>
      <c r="T209" s="475">
        <v>0</v>
      </c>
      <c r="U209" s="475">
        <v>0</v>
      </c>
      <c r="V209" s="475">
        <v>0</v>
      </c>
      <c r="W209" s="475">
        <v>0</v>
      </c>
      <c r="X209" s="475">
        <v>0</v>
      </c>
      <c r="Y209" s="475">
        <v>0</v>
      </c>
      <c r="Z209" s="475">
        <v>0</v>
      </c>
      <c r="AA209" s="475">
        <f t="shared" si="5"/>
        <v>0</v>
      </c>
    </row>
    <row r="210" spans="1:27" s="44" customFormat="1" ht="12.75" hidden="1" customHeight="1">
      <c r="A210" s="44">
        <f t="shared" si="6"/>
        <v>11</v>
      </c>
      <c r="B210" s="471">
        <v>13080225001</v>
      </c>
      <c r="C210" s="472" t="s">
        <v>943</v>
      </c>
      <c r="D210" s="479">
        <f>+IF(15=LEN(B210),SUMIFS('BG 2024'!G:G,'BG 2024'!B:B,'CA EF'!B210),0)</f>
        <v>0</v>
      </c>
      <c r="E210" s="475"/>
      <c r="F210" s="475"/>
      <c r="G210" s="475">
        <v>0</v>
      </c>
      <c r="H210" s="475">
        <f t="shared" si="7"/>
        <v>0</v>
      </c>
      <c r="I210" s="475">
        <v>0</v>
      </c>
      <c r="J210" s="475">
        <v>0</v>
      </c>
      <c r="K210" s="475">
        <v>0</v>
      </c>
      <c r="L210" s="475">
        <v>0</v>
      </c>
      <c r="M210" s="475" t="s">
        <v>133</v>
      </c>
      <c r="N210" s="475">
        <v>0</v>
      </c>
      <c r="O210" s="475">
        <v>0</v>
      </c>
      <c r="P210" s="475">
        <f>-H210</f>
        <v>0</v>
      </c>
      <c r="Q210" s="475">
        <v>0</v>
      </c>
      <c r="R210" s="475">
        <v>0</v>
      </c>
      <c r="S210" s="475">
        <v>0</v>
      </c>
      <c r="T210" s="475">
        <v>0</v>
      </c>
      <c r="U210" s="475">
        <v>0</v>
      </c>
      <c r="V210" s="475">
        <v>0</v>
      </c>
      <c r="W210" s="475">
        <v>0</v>
      </c>
      <c r="X210" s="475">
        <v>0</v>
      </c>
      <c r="Y210" s="475">
        <v>0</v>
      </c>
      <c r="Z210" s="475">
        <v>0</v>
      </c>
      <c r="AA210" s="475">
        <f t="shared" si="5"/>
        <v>0</v>
      </c>
    </row>
    <row r="211" spans="1:27" s="44" customFormat="1" ht="12.75" hidden="1" customHeight="1">
      <c r="A211" s="44">
        <f t="shared" si="6"/>
        <v>13</v>
      </c>
      <c r="B211" s="471">
        <v>1308022500101</v>
      </c>
      <c r="C211" s="472" t="s">
        <v>943</v>
      </c>
      <c r="D211" s="479">
        <f>+IF(15=LEN(B211),SUMIFS('BG 2024'!G:G,'BG 2024'!B:B,'CA EF'!B211),0)</f>
        <v>0</v>
      </c>
      <c r="E211" s="475"/>
      <c r="F211" s="475"/>
      <c r="G211" s="475">
        <v>0</v>
      </c>
      <c r="H211" s="475">
        <f t="shared" si="7"/>
        <v>0</v>
      </c>
      <c r="I211" s="475">
        <v>0</v>
      </c>
      <c r="J211" s="475">
        <v>0</v>
      </c>
      <c r="K211" s="475">
        <v>0</v>
      </c>
      <c r="L211" s="475">
        <v>0</v>
      </c>
      <c r="M211" s="475" t="s">
        <v>133</v>
      </c>
      <c r="N211" s="475">
        <v>0</v>
      </c>
      <c r="O211" s="475">
        <v>0</v>
      </c>
      <c r="P211" s="475">
        <f>-H211</f>
        <v>0</v>
      </c>
      <c r="Q211" s="475">
        <v>0</v>
      </c>
      <c r="R211" s="475">
        <v>0</v>
      </c>
      <c r="S211" s="475">
        <v>0</v>
      </c>
      <c r="T211" s="475">
        <v>0</v>
      </c>
      <c r="U211" s="475">
        <v>0</v>
      </c>
      <c r="V211" s="475">
        <v>0</v>
      </c>
      <c r="W211" s="475">
        <v>0</v>
      </c>
      <c r="X211" s="475">
        <v>0</v>
      </c>
      <c r="Y211" s="475">
        <v>0</v>
      </c>
      <c r="Z211" s="475">
        <v>0</v>
      </c>
      <c r="AA211" s="475">
        <f t="shared" si="5"/>
        <v>0</v>
      </c>
    </row>
    <row r="212" spans="1:27" s="44" customFormat="1" ht="12.75" customHeight="1">
      <c r="A212" s="44">
        <f t="shared" si="6"/>
        <v>15</v>
      </c>
      <c r="B212" s="471">
        <v>130802250010101</v>
      </c>
      <c r="C212" s="472" t="s">
        <v>944</v>
      </c>
      <c r="D212" s="479">
        <f>+IF(15=LEN(B212),SUMIFS('BG 2024'!G:G,'BG 2024'!B:B,'CA EF'!B212),0)</f>
        <v>30678413</v>
      </c>
      <c r="E212" s="475"/>
      <c r="F212" s="475"/>
      <c r="G212" s="475">
        <v>0</v>
      </c>
      <c r="H212" s="475">
        <f t="shared" si="7"/>
        <v>30678413</v>
      </c>
      <c r="I212" s="475">
        <v>0</v>
      </c>
      <c r="J212" s="475">
        <v>0</v>
      </c>
      <c r="K212" s="475">
        <v>0</v>
      </c>
      <c r="L212" s="475">
        <v>0</v>
      </c>
      <c r="M212" s="475">
        <v>0</v>
      </c>
      <c r="N212" s="475">
        <v>0</v>
      </c>
      <c r="O212" s="475">
        <v>0</v>
      </c>
      <c r="P212" s="475">
        <v>0</v>
      </c>
      <c r="Q212" s="475">
        <v>0</v>
      </c>
      <c r="R212" s="475">
        <v>0</v>
      </c>
      <c r="S212" s="475">
        <v>0</v>
      </c>
      <c r="T212" s="475">
        <f>-$H212</f>
        <v>-30678413</v>
      </c>
      <c r="U212" s="475">
        <v>0</v>
      </c>
      <c r="V212" s="475">
        <v>0</v>
      </c>
      <c r="W212" s="475">
        <v>0</v>
      </c>
      <c r="X212" s="475">
        <v>0</v>
      </c>
      <c r="Y212" s="475">
        <v>0</v>
      </c>
      <c r="Z212" s="475">
        <v>0</v>
      </c>
      <c r="AA212" s="475">
        <f t="shared" si="5"/>
        <v>0</v>
      </c>
    </row>
    <row r="213" spans="1:27" s="44" customFormat="1" ht="12.75" customHeight="1">
      <c r="A213" s="44">
        <f t="shared" si="6"/>
        <v>15</v>
      </c>
      <c r="B213" s="471">
        <v>130802250010199</v>
      </c>
      <c r="C213" s="472" t="s">
        <v>945</v>
      </c>
      <c r="D213" s="479">
        <f>+IF(15=LEN(B213),SUMIFS('BG 2024'!G:G,'BG 2024'!B:B,'CA EF'!B213),0)</f>
        <v>1229657789</v>
      </c>
      <c r="E213" s="475"/>
      <c r="F213" s="475"/>
      <c r="G213" s="475">
        <v>8569862</v>
      </c>
      <c r="H213" s="475">
        <f t="shared" si="7"/>
        <v>1221087927</v>
      </c>
      <c r="I213" s="475">
        <v>0</v>
      </c>
      <c r="J213" s="475">
        <v>0</v>
      </c>
      <c r="K213" s="475">
        <v>0</v>
      </c>
      <c r="L213" s="475">
        <v>0</v>
      </c>
      <c r="M213" s="475">
        <v>0</v>
      </c>
      <c r="N213" s="475">
        <v>0</v>
      </c>
      <c r="O213" s="475">
        <v>0</v>
      </c>
      <c r="P213" s="475">
        <v>0</v>
      </c>
      <c r="Q213" s="475">
        <v>0</v>
      </c>
      <c r="R213" s="475">
        <v>0</v>
      </c>
      <c r="S213" s="475">
        <v>0</v>
      </c>
      <c r="T213" s="475">
        <f>-$H213</f>
        <v>-1221087927</v>
      </c>
      <c r="U213" s="475">
        <v>0</v>
      </c>
      <c r="V213" s="475">
        <v>0</v>
      </c>
      <c r="W213" s="475">
        <v>0</v>
      </c>
      <c r="X213" s="475">
        <v>0</v>
      </c>
      <c r="Y213" s="475">
        <v>0</v>
      </c>
      <c r="Z213" s="475">
        <v>0</v>
      </c>
      <c r="AA213" s="475">
        <f>SUM(H213:Z213)</f>
        <v>0</v>
      </c>
    </row>
    <row r="214" spans="1:27" s="44" customFormat="1" ht="12.75" customHeight="1">
      <c r="A214" s="44">
        <f t="shared" si="6"/>
        <v>15</v>
      </c>
      <c r="B214" s="471">
        <v>130802270010101</v>
      </c>
      <c r="C214" s="472" t="s">
        <v>2071</v>
      </c>
      <c r="D214" s="479">
        <f>+IF(15=LEN(B214),SUMIFS('BG 2024'!G:G,'BG 2024'!B:B,'CA EF'!B214),0)</f>
        <v>0</v>
      </c>
      <c r="E214" s="475"/>
      <c r="F214" s="475"/>
      <c r="G214" s="475">
        <v>18079148</v>
      </c>
      <c r="H214" s="475">
        <f t="shared" si="7"/>
        <v>-18079148</v>
      </c>
      <c r="I214" s="475">
        <v>0</v>
      </c>
      <c r="J214" s="475">
        <v>0</v>
      </c>
      <c r="K214" s="475">
        <v>0</v>
      </c>
      <c r="L214" s="475">
        <v>0</v>
      </c>
      <c r="M214" s="475">
        <v>0</v>
      </c>
      <c r="N214" s="475">
        <v>0</v>
      </c>
      <c r="O214" s="475">
        <v>0</v>
      </c>
      <c r="P214" s="475">
        <v>0</v>
      </c>
      <c r="Q214" s="475">
        <v>0</v>
      </c>
      <c r="R214" s="475">
        <v>0</v>
      </c>
      <c r="S214" s="475">
        <v>0</v>
      </c>
      <c r="T214" s="475">
        <f>-$H214</f>
        <v>18079148</v>
      </c>
      <c r="U214" s="475">
        <v>0</v>
      </c>
      <c r="V214" s="475">
        <v>0</v>
      </c>
      <c r="W214" s="475">
        <v>0</v>
      </c>
      <c r="X214" s="475">
        <v>0</v>
      </c>
      <c r="Y214" s="475">
        <v>0</v>
      </c>
      <c r="Z214" s="475">
        <v>0</v>
      </c>
      <c r="AA214" s="475">
        <f t="shared" si="5"/>
        <v>0</v>
      </c>
    </row>
    <row r="215" spans="1:27" s="44" customFormat="1" ht="12.75" hidden="1" customHeight="1">
      <c r="A215" s="44">
        <f t="shared" si="6"/>
        <v>11</v>
      </c>
      <c r="B215" s="471">
        <v>13080225002</v>
      </c>
      <c r="C215" s="472" t="s">
        <v>946</v>
      </c>
      <c r="D215" s="479">
        <f>+IF(15=LEN(B215),SUMIFS('BG 2024'!G:G,'BG 2024'!B:B,'CA EF'!B215),0)</f>
        <v>0</v>
      </c>
      <c r="E215" s="475"/>
      <c r="F215" s="475"/>
      <c r="G215" s="475">
        <v>0</v>
      </c>
      <c r="H215" s="475">
        <f t="shared" si="7"/>
        <v>0</v>
      </c>
      <c r="I215" s="475">
        <v>0</v>
      </c>
      <c r="J215" s="475">
        <v>0</v>
      </c>
      <c r="K215" s="475">
        <v>0</v>
      </c>
      <c r="L215" s="475">
        <v>0</v>
      </c>
      <c r="M215" s="475" t="s">
        <v>133</v>
      </c>
      <c r="N215" s="475">
        <v>0</v>
      </c>
      <c r="O215" s="475">
        <v>0</v>
      </c>
      <c r="P215" s="475">
        <f>-H215</f>
        <v>0</v>
      </c>
      <c r="Q215" s="475">
        <v>0</v>
      </c>
      <c r="R215" s="475">
        <v>0</v>
      </c>
      <c r="T215" s="475">
        <v>0</v>
      </c>
      <c r="U215" s="475">
        <v>0</v>
      </c>
      <c r="V215" s="475">
        <v>0</v>
      </c>
      <c r="W215" s="475">
        <v>0</v>
      </c>
      <c r="X215" s="475">
        <v>0</v>
      </c>
      <c r="Y215" s="475">
        <v>0</v>
      </c>
      <c r="Z215" s="475">
        <v>0</v>
      </c>
      <c r="AA215" s="475">
        <f t="shared" si="5"/>
        <v>0</v>
      </c>
    </row>
    <row r="216" spans="1:27" s="44" customFormat="1" ht="12.75" hidden="1" customHeight="1">
      <c r="A216" s="44">
        <f t="shared" si="6"/>
        <v>13</v>
      </c>
      <c r="B216" s="471">
        <v>1308022500201</v>
      </c>
      <c r="C216" s="472" t="s">
        <v>946</v>
      </c>
      <c r="D216" s="479">
        <f>+IF(15=LEN(B216),SUMIFS('BG 2024'!G:G,'BG 2024'!B:B,'CA EF'!B216),0)</f>
        <v>0</v>
      </c>
      <c r="E216" s="475"/>
      <c r="F216" s="475"/>
      <c r="G216" s="475">
        <v>0</v>
      </c>
      <c r="H216" s="475">
        <f t="shared" si="7"/>
        <v>0</v>
      </c>
      <c r="I216" s="475">
        <v>0</v>
      </c>
      <c r="J216" s="475">
        <v>0</v>
      </c>
      <c r="K216" s="475">
        <v>0</v>
      </c>
      <c r="L216" s="475">
        <v>0</v>
      </c>
      <c r="M216" s="475" t="s">
        <v>133</v>
      </c>
      <c r="N216" s="475">
        <v>0</v>
      </c>
      <c r="O216" s="475">
        <v>0</v>
      </c>
      <c r="P216" s="475">
        <v>0</v>
      </c>
      <c r="Q216" s="475">
        <v>0</v>
      </c>
      <c r="R216" s="475">
        <v>0</v>
      </c>
      <c r="T216" s="475">
        <v>0</v>
      </c>
      <c r="U216" s="475">
        <v>0</v>
      </c>
      <c r="V216" s="475">
        <v>0</v>
      </c>
      <c r="W216" s="475">
        <v>0</v>
      </c>
      <c r="X216" s="475">
        <v>0</v>
      </c>
      <c r="Y216" s="475">
        <v>0</v>
      </c>
      <c r="Z216" s="475">
        <v>0</v>
      </c>
      <c r="AA216" s="475">
        <f t="shared" si="5"/>
        <v>0</v>
      </c>
    </row>
    <row r="217" spans="1:27" s="44" customFormat="1" ht="12.75" customHeight="1">
      <c r="A217" s="44">
        <f t="shared" si="6"/>
        <v>15</v>
      </c>
      <c r="B217" s="471">
        <v>130802250020101</v>
      </c>
      <c r="C217" s="472" t="s">
        <v>947</v>
      </c>
      <c r="D217" s="479">
        <f>+IF(15=LEN(B217),SUMIFS('BG 2024'!G:G,'BG 2024'!B:B,'CA EF'!B217),0)</f>
        <v>459576162</v>
      </c>
      <c r="E217" s="475"/>
      <c r="F217" s="475"/>
      <c r="G217" s="475">
        <v>0</v>
      </c>
      <c r="H217" s="475">
        <f t="shared" si="7"/>
        <v>459576162</v>
      </c>
      <c r="I217" s="475">
        <v>0</v>
      </c>
      <c r="J217" s="475">
        <v>0</v>
      </c>
      <c r="K217" s="475">
        <v>0</v>
      </c>
      <c r="L217" s="475">
        <v>0</v>
      </c>
      <c r="M217" s="475">
        <v>0</v>
      </c>
      <c r="N217" s="475">
        <v>0</v>
      </c>
      <c r="O217" s="475">
        <v>0</v>
      </c>
      <c r="P217" s="475">
        <v>0</v>
      </c>
      <c r="Q217" s="475">
        <v>0</v>
      </c>
      <c r="R217" s="475">
        <v>0</v>
      </c>
      <c r="S217" s="475">
        <v>0</v>
      </c>
      <c r="T217" s="475">
        <f>-$H217</f>
        <v>-459576162</v>
      </c>
      <c r="U217" s="475">
        <v>0</v>
      </c>
      <c r="V217" s="475">
        <v>0</v>
      </c>
      <c r="W217" s="475">
        <v>0</v>
      </c>
      <c r="X217" s="475">
        <v>0</v>
      </c>
      <c r="Y217" s="475">
        <v>0</v>
      </c>
      <c r="Z217" s="475">
        <v>0</v>
      </c>
      <c r="AA217" s="475">
        <f t="shared" si="5"/>
        <v>0</v>
      </c>
    </row>
    <row r="218" spans="1:27" s="44" customFormat="1" ht="12.75" customHeight="1">
      <c r="A218" s="44">
        <f t="shared" si="6"/>
        <v>15</v>
      </c>
      <c r="B218" s="471">
        <v>130802250020199</v>
      </c>
      <c r="C218" s="472" t="s">
        <v>948</v>
      </c>
      <c r="D218" s="479">
        <f>+IF(15=LEN(B218),SUMIFS('BG 2024'!G:G,'BG 2024'!B:B,'CA EF'!B218),0)</f>
        <v>639864636</v>
      </c>
      <c r="E218" s="475"/>
      <c r="F218" s="475"/>
      <c r="G218" s="475">
        <v>6670521</v>
      </c>
      <c r="H218" s="475">
        <f t="shared" si="7"/>
        <v>633194115</v>
      </c>
      <c r="I218" s="475">
        <v>0</v>
      </c>
      <c r="J218" s="475">
        <v>0</v>
      </c>
      <c r="K218" s="475">
        <v>0</v>
      </c>
      <c r="L218" s="475">
        <v>0</v>
      </c>
      <c r="M218" s="475">
        <v>0</v>
      </c>
      <c r="N218" s="475">
        <v>0</v>
      </c>
      <c r="O218" s="475">
        <v>0</v>
      </c>
      <c r="P218" s="475">
        <v>0</v>
      </c>
      <c r="Q218" s="475">
        <v>0</v>
      </c>
      <c r="R218" s="475">
        <v>0</v>
      </c>
      <c r="S218" s="475">
        <v>0</v>
      </c>
      <c r="T218" s="475">
        <f>-$H218</f>
        <v>-633194115</v>
      </c>
      <c r="U218" s="475">
        <v>0</v>
      </c>
      <c r="V218" s="475">
        <v>0</v>
      </c>
      <c r="W218" s="475">
        <v>0</v>
      </c>
      <c r="X218" s="475">
        <v>0</v>
      </c>
      <c r="Y218" s="475">
        <v>0</v>
      </c>
      <c r="Z218" s="475">
        <v>0</v>
      </c>
      <c r="AA218" s="475">
        <f t="shared" si="5"/>
        <v>0</v>
      </c>
    </row>
    <row r="219" spans="1:27" s="44" customFormat="1" ht="12.75" hidden="1" customHeight="1">
      <c r="A219" s="44">
        <f t="shared" si="6"/>
        <v>11</v>
      </c>
      <c r="B219" s="471">
        <v>13080225003</v>
      </c>
      <c r="C219" s="472" t="s">
        <v>949</v>
      </c>
      <c r="D219" s="479">
        <f>+IF(15=LEN(B219),SUMIFS('BG 2024'!G:G,'BG 2024'!B:B,'CA EF'!B219),0)</f>
        <v>0</v>
      </c>
      <c r="E219" s="475"/>
      <c r="F219" s="475"/>
      <c r="G219" s="475">
        <v>0</v>
      </c>
      <c r="H219" s="475">
        <f t="shared" si="7"/>
        <v>0</v>
      </c>
      <c r="I219" s="475">
        <v>0</v>
      </c>
      <c r="J219" s="475">
        <v>0</v>
      </c>
      <c r="K219" s="475">
        <v>0</v>
      </c>
      <c r="L219" s="475">
        <v>0</v>
      </c>
      <c r="M219" s="475" t="s">
        <v>133</v>
      </c>
      <c r="N219" s="475">
        <v>0</v>
      </c>
      <c r="O219" s="475">
        <v>0</v>
      </c>
      <c r="P219" s="475">
        <v>0</v>
      </c>
      <c r="Q219" s="475">
        <v>0</v>
      </c>
      <c r="R219" s="475">
        <v>0</v>
      </c>
      <c r="T219" s="475">
        <v>0</v>
      </c>
      <c r="U219" s="475">
        <v>0</v>
      </c>
      <c r="V219" s="475">
        <v>0</v>
      </c>
      <c r="W219" s="475">
        <v>0</v>
      </c>
      <c r="X219" s="475">
        <v>0</v>
      </c>
      <c r="Y219" s="475">
        <v>0</v>
      </c>
      <c r="Z219" s="475">
        <v>0</v>
      </c>
      <c r="AA219" s="475">
        <f t="shared" si="5"/>
        <v>0</v>
      </c>
    </row>
    <row r="220" spans="1:27" s="44" customFormat="1" ht="12.75" hidden="1" customHeight="1">
      <c r="A220" s="44">
        <f t="shared" si="6"/>
        <v>13</v>
      </c>
      <c r="B220" s="471">
        <v>1308022500301</v>
      </c>
      <c r="C220" s="472" t="s">
        <v>949</v>
      </c>
      <c r="D220" s="479">
        <f>+IF(15=LEN(B220),SUMIFS('BG 2024'!G:G,'BG 2024'!B:B,'CA EF'!B220),0)</f>
        <v>0</v>
      </c>
      <c r="E220" s="475"/>
      <c r="F220" s="475"/>
      <c r="G220" s="475">
        <v>0</v>
      </c>
      <c r="H220" s="475">
        <f t="shared" si="7"/>
        <v>0</v>
      </c>
      <c r="I220" s="475">
        <v>0</v>
      </c>
      <c r="J220" s="475">
        <v>0</v>
      </c>
      <c r="K220" s="475">
        <v>0</v>
      </c>
      <c r="L220" s="475">
        <v>0</v>
      </c>
      <c r="M220" s="475" t="s">
        <v>133</v>
      </c>
      <c r="N220" s="475">
        <v>0</v>
      </c>
      <c r="O220" s="475">
        <v>0</v>
      </c>
      <c r="P220" s="475">
        <f>-H220</f>
        <v>0</v>
      </c>
      <c r="Q220" s="475">
        <v>0</v>
      </c>
      <c r="R220" s="475">
        <v>0</v>
      </c>
      <c r="T220" s="475">
        <v>0</v>
      </c>
      <c r="U220" s="475">
        <v>0</v>
      </c>
      <c r="V220" s="475">
        <v>0</v>
      </c>
      <c r="W220" s="475">
        <v>0</v>
      </c>
      <c r="X220" s="475">
        <v>0</v>
      </c>
      <c r="Y220" s="475">
        <v>0</v>
      </c>
      <c r="Z220" s="475">
        <v>0</v>
      </c>
      <c r="AA220" s="475">
        <f t="shared" si="5"/>
        <v>0</v>
      </c>
    </row>
    <row r="221" spans="1:27" s="44" customFormat="1" ht="12.75" customHeight="1">
      <c r="A221" s="44">
        <f t="shared" si="6"/>
        <v>15</v>
      </c>
      <c r="B221" s="471">
        <v>130802250030101</v>
      </c>
      <c r="C221" s="472" t="s">
        <v>950</v>
      </c>
      <c r="D221" s="479">
        <f>+IF(15=LEN(B221),SUMIFS('BG 2024'!G:G,'BG 2024'!B:B,'CA EF'!B221),0)</f>
        <v>78</v>
      </c>
      <c r="E221" s="475"/>
      <c r="F221" s="475"/>
      <c r="G221" s="475">
        <v>0</v>
      </c>
      <c r="H221" s="475">
        <f t="shared" si="7"/>
        <v>78</v>
      </c>
      <c r="I221" s="475">
        <v>0</v>
      </c>
      <c r="J221" s="475">
        <v>0</v>
      </c>
      <c r="K221" s="475">
        <v>0</v>
      </c>
      <c r="L221" s="475">
        <v>0</v>
      </c>
      <c r="M221" s="475">
        <v>0</v>
      </c>
      <c r="N221" s="475">
        <v>0</v>
      </c>
      <c r="O221" s="475">
        <v>0</v>
      </c>
      <c r="P221" s="475">
        <v>0</v>
      </c>
      <c r="Q221" s="475">
        <v>0</v>
      </c>
      <c r="R221" s="475">
        <v>0</v>
      </c>
      <c r="S221" s="475">
        <v>0</v>
      </c>
      <c r="T221" s="475">
        <f>-$H221</f>
        <v>-78</v>
      </c>
      <c r="U221" s="475">
        <v>0</v>
      </c>
      <c r="V221" s="475">
        <v>0</v>
      </c>
      <c r="W221" s="475">
        <v>0</v>
      </c>
      <c r="X221" s="475">
        <v>0</v>
      </c>
      <c r="Y221" s="475">
        <v>0</v>
      </c>
      <c r="Z221" s="475">
        <v>0</v>
      </c>
      <c r="AA221" s="475">
        <f t="shared" si="5"/>
        <v>0</v>
      </c>
    </row>
    <row r="222" spans="1:27" s="44" customFormat="1" ht="12.75" customHeight="1">
      <c r="A222" s="44">
        <f t="shared" si="6"/>
        <v>15</v>
      </c>
      <c r="B222" s="471">
        <v>130802250030199</v>
      </c>
      <c r="C222" s="472" t="s">
        <v>951</v>
      </c>
      <c r="D222" s="479">
        <f>+IF(15=LEN(B222),SUMIFS('BG 2024'!G:G,'BG 2024'!B:B,'CA EF'!B222),0)</f>
        <v>784767347</v>
      </c>
      <c r="E222" s="475"/>
      <c r="F222" s="475"/>
      <c r="G222" s="475">
        <v>31585044</v>
      </c>
      <c r="H222" s="475">
        <f t="shared" si="7"/>
        <v>753182303</v>
      </c>
      <c r="I222" s="475">
        <v>0</v>
      </c>
      <c r="J222" s="475">
        <v>0</v>
      </c>
      <c r="K222" s="475">
        <v>0</v>
      </c>
      <c r="L222" s="475">
        <v>0</v>
      </c>
      <c r="M222" s="475">
        <v>0</v>
      </c>
      <c r="N222" s="475">
        <v>0</v>
      </c>
      <c r="O222" s="475">
        <v>0</v>
      </c>
      <c r="P222" s="475">
        <v>0</v>
      </c>
      <c r="Q222" s="475">
        <v>0</v>
      </c>
      <c r="R222" s="475">
        <v>0</v>
      </c>
      <c r="S222" s="475">
        <v>0</v>
      </c>
      <c r="T222" s="475">
        <f>-$H222</f>
        <v>-753182303</v>
      </c>
      <c r="U222" s="475">
        <v>0</v>
      </c>
      <c r="V222" s="475">
        <v>0</v>
      </c>
      <c r="W222" s="475">
        <v>0</v>
      </c>
      <c r="X222" s="475">
        <v>0</v>
      </c>
      <c r="Y222" s="475">
        <v>0</v>
      </c>
      <c r="Z222" s="475">
        <v>0</v>
      </c>
      <c r="AA222" s="475">
        <f t="shared" si="5"/>
        <v>0</v>
      </c>
    </row>
    <row r="223" spans="1:27" s="44" customFormat="1" ht="12.75" hidden="1" customHeight="1">
      <c r="A223" s="44">
        <f t="shared" si="6"/>
        <v>11</v>
      </c>
      <c r="B223" s="471">
        <v>13080225004</v>
      </c>
      <c r="C223" s="472" t="s">
        <v>952</v>
      </c>
      <c r="D223" s="479">
        <f>+IF(15=LEN(B223),SUMIFS('BG 2024'!G:G,'BG 2024'!B:B,'CA EF'!B223),0)</f>
        <v>0</v>
      </c>
      <c r="E223" s="475"/>
      <c r="F223" s="475"/>
      <c r="G223" s="475">
        <v>0</v>
      </c>
      <c r="H223" s="475">
        <f t="shared" ref="H223:H274" si="9">+D223+E223-F223-G223</f>
        <v>0</v>
      </c>
      <c r="I223" s="475">
        <v>0</v>
      </c>
      <c r="J223" s="475">
        <v>0</v>
      </c>
      <c r="K223" s="475">
        <v>0</v>
      </c>
      <c r="L223" s="475">
        <v>0</v>
      </c>
      <c r="M223" s="475" t="s">
        <v>133</v>
      </c>
      <c r="N223" s="475">
        <v>0</v>
      </c>
      <c r="O223" s="475">
        <v>0</v>
      </c>
      <c r="P223" s="475">
        <f>-H223</f>
        <v>0</v>
      </c>
      <c r="Q223" s="475">
        <v>0</v>
      </c>
      <c r="R223" s="475">
        <v>0</v>
      </c>
      <c r="T223" s="475">
        <v>0</v>
      </c>
      <c r="U223" s="475">
        <v>0</v>
      </c>
      <c r="V223" s="475">
        <v>0</v>
      </c>
      <c r="W223" s="475">
        <v>0</v>
      </c>
      <c r="X223" s="475">
        <v>0</v>
      </c>
      <c r="Y223" s="475">
        <v>0</v>
      </c>
      <c r="Z223" s="475">
        <v>0</v>
      </c>
      <c r="AA223" s="475">
        <f t="shared" si="5"/>
        <v>0</v>
      </c>
    </row>
    <row r="224" spans="1:27" s="44" customFormat="1" ht="12.75" hidden="1" customHeight="1">
      <c r="A224" s="44">
        <f t="shared" si="6"/>
        <v>13</v>
      </c>
      <c r="B224" s="471">
        <v>1308022500401</v>
      </c>
      <c r="C224" s="472" t="s">
        <v>952</v>
      </c>
      <c r="D224" s="479">
        <f>+IF(15=LEN(B224),SUMIFS('BG 2024'!G:G,'BG 2024'!B:B,'CA EF'!B224),0)</f>
        <v>0</v>
      </c>
      <c r="E224" s="474"/>
      <c r="F224" s="474"/>
      <c r="G224" s="475">
        <v>0</v>
      </c>
      <c r="H224" s="475">
        <f t="shared" si="9"/>
        <v>0</v>
      </c>
      <c r="I224" s="475">
        <v>0</v>
      </c>
      <c r="J224" s="475">
        <v>0</v>
      </c>
      <c r="K224" s="475">
        <v>0</v>
      </c>
      <c r="L224" s="475">
        <v>0</v>
      </c>
      <c r="M224" s="475" t="s">
        <v>133</v>
      </c>
      <c r="N224" s="475">
        <v>0</v>
      </c>
      <c r="O224" s="475">
        <v>0</v>
      </c>
      <c r="P224" s="475">
        <f>-H224</f>
        <v>0</v>
      </c>
      <c r="Q224" s="475">
        <v>0</v>
      </c>
      <c r="R224" s="475">
        <v>0</v>
      </c>
      <c r="T224" s="475">
        <v>0</v>
      </c>
      <c r="U224" s="475">
        <v>0</v>
      </c>
      <c r="V224" s="475">
        <v>0</v>
      </c>
      <c r="W224" s="475">
        <v>0</v>
      </c>
      <c r="X224" s="475">
        <v>0</v>
      </c>
      <c r="Y224" s="475">
        <v>0</v>
      </c>
      <c r="Z224" s="475">
        <v>0</v>
      </c>
      <c r="AA224" s="475">
        <f t="shared" si="5"/>
        <v>0</v>
      </c>
    </row>
    <row r="225" spans="1:27" s="476" customFormat="1" ht="12.75" hidden="1" customHeight="1">
      <c r="A225" s="476">
        <f t="shared" si="6"/>
        <v>15</v>
      </c>
      <c r="B225" s="477">
        <v>130802250040101</v>
      </c>
      <c r="C225" s="478" t="s">
        <v>953</v>
      </c>
      <c r="D225" s="479">
        <f>+IF(15=LEN(B225),SUMIFS('BG 2024'!G:G,'BG 2024'!B:B,'CA EF'!B225),0)</f>
        <v>0</v>
      </c>
      <c r="E225" s="480"/>
      <c r="F225" s="480"/>
      <c r="G225" s="480">
        <v>0</v>
      </c>
      <c r="H225" s="480">
        <f t="shared" si="9"/>
        <v>0</v>
      </c>
      <c r="I225" s="480">
        <v>0</v>
      </c>
      <c r="J225" s="480">
        <v>0</v>
      </c>
      <c r="K225" s="480">
        <v>0</v>
      </c>
      <c r="L225" s="480">
        <v>0</v>
      </c>
      <c r="M225" s="480">
        <v>0</v>
      </c>
      <c r="N225" s="480">
        <v>0</v>
      </c>
      <c r="O225" s="480">
        <v>0</v>
      </c>
      <c r="P225" s="480">
        <v>0</v>
      </c>
      <c r="Q225" s="480">
        <v>0</v>
      </c>
      <c r="R225" s="480">
        <v>0</v>
      </c>
      <c r="S225" s="480">
        <v>0</v>
      </c>
      <c r="T225" s="480">
        <f>-$H225</f>
        <v>0</v>
      </c>
      <c r="U225" s="480">
        <v>0</v>
      </c>
      <c r="V225" s="480">
        <v>0</v>
      </c>
      <c r="W225" s="480">
        <v>0</v>
      </c>
      <c r="X225" s="480">
        <v>0</v>
      </c>
      <c r="Y225" s="480">
        <v>0</v>
      </c>
      <c r="Z225" s="480">
        <v>0</v>
      </c>
      <c r="AA225" s="480">
        <f t="shared" si="5"/>
        <v>0</v>
      </c>
    </row>
    <row r="226" spans="1:27" s="44" customFormat="1" ht="12.75" customHeight="1">
      <c r="A226" s="44">
        <f t="shared" si="6"/>
        <v>15</v>
      </c>
      <c r="B226" s="471">
        <v>130802250040199</v>
      </c>
      <c r="C226" s="472" t="s">
        <v>954</v>
      </c>
      <c r="D226" s="479">
        <f>+IF(15=LEN(B226),SUMIFS('BG 2024'!G:G,'BG 2024'!B:B,'CA EF'!B226),0)</f>
        <v>367982628</v>
      </c>
      <c r="E226" s="475"/>
      <c r="F226" s="475"/>
      <c r="G226" s="475">
        <v>15357989</v>
      </c>
      <c r="H226" s="475">
        <f t="shared" si="9"/>
        <v>352624639</v>
      </c>
      <c r="I226" s="475">
        <v>0</v>
      </c>
      <c r="J226" s="475">
        <v>0</v>
      </c>
      <c r="K226" s="475">
        <v>0</v>
      </c>
      <c r="L226" s="475">
        <v>0</v>
      </c>
      <c r="M226" s="475">
        <v>0</v>
      </c>
      <c r="N226" s="475">
        <v>0</v>
      </c>
      <c r="O226" s="475">
        <v>0</v>
      </c>
      <c r="P226" s="475">
        <v>0</v>
      </c>
      <c r="Q226" s="475">
        <v>0</v>
      </c>
      <c r="R226" s="475">
        <v>0</v>
      </c>
      <c r="S226" s="475">
        <v>0</v>
      </c>
      <c r="T226" s="475">
        <f>-$H226</f>
        <v>-352624639</v>
      </c>
      <c r="U226" s="475">
        <v>0</v>
      </c>
      <c r="V226" s="475">
        <v>0</v>
      </c>
      <c r="W226" s="475">
        <v>0</v>
      </c>
      <c r="X226" s="475">
        <v>0</v>
      </c>
      <c r="Y226" s="475">
        <v>0</v>
      </c>
      <c r="Z226" s="475">
        <v>0</v>
      </c>
      <c r="AA226" s="475">
        <f>SUM(H226:Z226)</f>
        <v>0</v>
      </c>
    </row>
    <row r="227" spans="1:27" s="44" customFormat="1" ht="12.75" customHeight="1">
      <c r="A227" s="44">
        <f t="shared" si="6"/>
        <v>15</v>
      </c>
      <c r="B227" s="471">
        <v>130802250070101</v>
      </c>
      <c r="C227" s="472" t="s">
        <v>953</v>
      </c>
      <c r="D227" s="479">
        <f>+IF(15=LEN(B227),SUMIFS('BG 2024'!G:G,'BG 2024'!B:B,'CA EF'!B227),0)</f>
        <v>0</v>
      </c>
      <c r="E227" s="475"/>
      <c r="F227" s="475"/>
      <c r="G227" s="475">
        <v>120012327</v>
      </c>
      <c r="H227" s="475">
        <f t="shared" si="9"/>
        <v>-120012327</v>
      </c>
      <c r="I227" s="475">
        <v>0</v>
      </c>
      <c r="J227" s="475">
        <v>0</v>
      </c>
      <c r="K227" s="475">
        <v>0</v>
      </c>
      <c r="L227" s="475">
        <v>0</v>
      </c>
      <c r="M227" s="475">
        <v>0</v>
      </c>
      <c r="N227" s="475">
        <v>0</v>
      </c>
      <c r="O227" s="475">
        <v>0</v>
      </c>
      <c r="P227" s="475">
        <v>0</v>
      </c>
      <c r="Q227" s="475">
        <v>0</v>
      </c>
      <c r="R227" s="475">
        <v>0</v>
      </c>
      <c r="S227" s="475">
        <v>0</v>
      </c>
      <c r="T227" s="475">
        <f>-$H227</f>
        <v>120012327</v>
      </c>
      <c r="U227" s="475">
        <v>0</v>
      </c>
      <c r="V227" s="475">
        <v>0</v>
      </c>
      <c r="W227" s="475">
        <v>0</v>
      </c>
      <c r="X227" s="475">
        <v>0</v>
      </c>
      <c r="Y227" s="475">
        <v>0</v>
      </c>
      <c r="Z227" s="475">
        <v>0</v>
      </c>
      <c r="AA227" s="475">
        <f t="shared" si="5"/>
        <v>0</v>
      </c>
    </row>
    <row r="228" spans="1:27" s="44" customFormat="1" ht="12.75" hidden="1" customHeight="1">
      <c r="A228" s="44">
        <f t="shared" si="6"/>
        <v>11</v>
      </c>
      <c r="B228" s="471">
        <v>13080225901</v>
      </c>
      <c r="C228" s="472" t="s">
        <v>955</v>
      </c>
      <c r="D228" s="479">
        <f>+IF(15=LEN(B228),SUMIFS('BG 2024'!G:G,'BG 2024'!B:B,'CA EF'!B228),0)</f>
        <v>0</v>
      </c>
      <c r="E228" s="475"/>
      <c r="F228" s="475"/>
      <c r="G228" s="475">
        <v>0</v>
      </c>
      <c r="H228" s="475">
        <f t="shared" si="9"/>
        <v>0</v>
      </c>
      <c r="I228" s="475">
        <v>0</v>
      </c>
      <c r="J228" s="475">
        <v>0</v>
      </c>
      <c r="K228" s="475">
        <v>0</v>
      </c>
      <c r="L228" s="475">
        <v>0</v>
      </c>
      <c r="M228" s="475" t="s">
        <v>133</v>
      </c>
      <c r="N228" s="475">
        <v>0</v>
      </c>
      <c r="O228" s="475">
        <v>0</v>
      </c>
      <c r="P228" s="475">
        <f>-H228</f>
        <v>0</v>
      </c>
      <c r="Q228" s="475">
        <v>0</v>
      </c>
      <c r="R228" s="475">
        <v>0</v>
      </c>
      <c r="T228" s="475">
        <v>0</v>
      </c>
      <c r="U228" s="475">
        <v>0</v>
      </c>
      <c r="V228" s="475">
        <v>0</v>
      </c>
      <c r="W228" s="475">
        <v>0</v>
      </c>
      <c r="X228" s="475">
        <v>0</v>
      </c>
      <c r="Y228" s="475">
        <v>0</v>
      </c>
      <c r="Z228" s="475">
        <v>0</v>
      </c>
      <c r="AA228" s="475">
        <f t="shared" si="5"/>
        <v>0</v>
      </c>
    </row>
    <row r="229" spans="1:27" s="44" customFormat="1" ht="12.75" hidden="1" customHeight="1">
      <c r="A229" s="44">
        <f t="shared" si="6"/>
        <v>13</v>
      </c>
      <c r="B229" s="471">
        <v>1308022590101</v>
      </c>
      <c r="C229" s="472" t="s">
        <v>955</v>
      </c>
      <c r="D229" s="479">
        <f>+IF(15=LEN(B229),SUMIFS('BG 2024'!G:G,'BG 2024'!B:B,'CA EF'!B229),0)</f>
        <v>0</v>
      </c>
      <c r="E229" s="475"/>
      <c r="F229" s="475"/>
      <c r="G229" s="475">
        <v>0</v>
      </c>
      <c r="H229" s="475">
        <f t="shared" si="9"/>
        <v>0</v>
      </c>
      <c r="I229" s="475">
        <v>0</v>
      </c>
      <c r="J229" s="475">
        <v>0</v>
      </c>
      <c r="K229" s="475">
        <v>0</v>
      </c>
      <c r="L229" s="475">
        <v>0</v>
      </c>
      <c r="M229" s="475" t="s">
        <v>133</v>
      </c>
      <c r="N229" s="475">
        <v>0</v>
      </c>
      <c r="O229" s="475">
        <v>0</v>
      </c>
      <c r="P229" s="475">
        <f>-H229</f>
        <v>0</v>
      </c>
      <c r="Q229" s="475">
        <v>0</v>
      </c>
      <c r="R229" s="475">
        <v>0</v>
      </c>
      <c r="T229" s="475">
        <v>0</v>
      </c>
      <c r="U229" s="475">
        <v>0</v>
      </c>
      <c r="V229" s="475">
        <v>0</v>
      </c>
      <c r="W229" s="475">
        <v>0</v>
      </c>
      <c r="X229" s="475">
        <v>0</v>
      </c>
      <c r="Y229" s="475">
        <v>0</v>
      </c>
      <c r="Z229" s="475">
        <v>0</v>
      </c>
      <c r="AA229" s="475">
        <f t="shared" si="5"/>
        <v>0</v>
      </c>
    </row>
    <row r="230" spans="1:27" s="44" customFormat="1" ht="12.75" customHeight="1">
      <c r="A230" s="44">
        <f t="shared" si="6"/>
        <v>15</v>
      </c>
      <c r="B230" s="471">
        <v>130802259010101</v>
      </c>
      <c r="C230" s="472" t="s">
        <v>956</v>
      </c>
      <c r="D230" s="479">
        <f>+IF(15=LEN(B230),SUMIFS('BG 2024'!G:G,'BG 2024'!B:B,'CA EF'!B230),0)</f>
        <v>-29107071</v>
      </c>
      <c r="E230" s="474"/>
      <c r="F230" s="474"/>
      <c r="G230" s="475">
        <v>0</v>
      </c>
      <c r="H230" s="475">
        <f t="shared" si="9"/>
        <v>-29107071</v>
      </c>
      <c r="I230" s="475">
        <v>0</v>
      </c>
      <c r="J230" s="475">
        <v>0</v>
      </c>
      <c r="K230" s="475">
        <v>0</v>
      </c>
      <c r="L230" s="475">
        <v>0</v>
      </c>
      <c r="M230" s="475">
        <v>0</v>
      </c>
      <c r="N230" s="475">
        <v>0</v>
      </c>
      <c r="O230" s="475">
        <v>0</v>
      </c>
      <c r="P230" s="475">
        <v>0</v>
      </c>
      <c r="Q230" s="475">
        <v>0</v>
      </c>
      <c r="R230" s="475">
        <v>0</v>
      </c>
      <c r="S230" s="475">
        <v>0</v>
      </c>
      <c r="T230" s="475">
        <f>-$H230</f>
        <v>29107071</v>
      </c>
      <c r="U230" s="475">
        <v>0</v>
      </c>
      <c r="V230" s="475">
        <v>0</v>
      </c>
      <c r="W230" s="475">
        <v>0</v>
      </c>
      <c r="X230" s="475">
        <v>0</v>
      </c>
      <c r="Y230" s="475">
        <v>0</v>
      </c>
      <c r="Z230" s="475">
        <v>0</v>
      </c>
      <c r="AA230" s="475">
        <f t="shared" ref="AA230:AA295" si="10">SUM(H230:Z230)</f>
        <v>0</v>
      </c>
    </row>
    <row r="231" spans="1:27" s="44" customFormat="1" ht="12.75" customHeight="1">
      <c r="A231" s="44">
        <f t="shared" si="6"/>
        <v>15</v>
      </c>
      <c r="B231" s="471">
        <v>130802259010199</v>
      </c>
      <c r="C231" s="472" t="s">
        <v>957</v>
      </c>
      <c r="D231" s="479">
        <f>+IF(15=LEN(B231),SUMIFS('BG 2024'!G:G,'BG 2024'!B:B,'CA EF'!B231),0)</f>
        <v>-1025512399</v>
      </c>
      <c r="E231" s="475"/>
      <c r="F231" s="475"/>
      <c r="G231" s="475">
        <v>-6893151</v>
      </c>
      <c r="H231" s="475">
        <f t="shared" si="9"/>
        <v>-1018619248</v>
      </c>
      <c r="I231" s="475">
        <v>0</v>
      </c>
      <c r="J231" s="475">
        <v>0</v>
      </c>
      <c r="K231" s="475">
        <v>0</v>
      </c>
      <c r="L231" s="475">
        <v>0</v>
      </c>
      <c r="M231" s="475">
        <v>0</v>
      </c>
      <c r="N231" s="475">
        <v>0</v>
      </c>
      <c r="O231" s="475">
        <v>0</v>
      </c>
      <c r="P231" s="475">
        <v>0</v>
      </c>
      <c r="Q231" s="475">
        <v>0</v>
      </c>
      <c r="R231" s="475">
        <v>0</v>
      </c>
      <c r="S231" s="475">
        <v>0</v>
      </c>
      <c r="T231" s="475">
        <f>-$H231</f>
        <v>1018619248</v>
      </c>
      <c r="U231" s="475">
        <v>0</v>
      </c>
      <c r="V231" s="475">
        <v>0</v>
      </c>
      <c r="W231" s="475">
        <v>0</v>
      </c>
      <c r="X231" s="475">
        <v>0</v>
      </c>
      <c r="Y231" s="475">
        <v>0</v>
      </c>
      <c r="Z231" s="475">
        <v>0</v>
      </c>
      <c r="AA231" s="475">
        <f>SUM(H231:Z231)</f>
        <v>0</v>
      </c>
    </row>
    <row r="232" spans="1:27" s="44" customFormat="1" ht="12.75" customHeight="1">
      <c r="A232" s="44">
        <f t="shared" si="6"/>
        <v>15</v>
      </c>
      <c r="B232" s="471">
        <v>130802270020101</v>
      </c>
      <c r="C232" s="472" t="s">
        <v>2090</v>
      </c>
      <c r="D232" s="479">
        <f>+IF(15=LEN(B232),SUMIFS('BG 2024'!G:G,'BG 2024'!B:B,'CA EF'!B232),0)</f>
        <v>0</v>
      </c>
      <c r="E232" s="475"/>
      <c r="F232" s="475"/>
      <c r="G232" s="475">
        <v>-9392693</v>
      </c>
      <c r="H232" s="475">
        <f t="shared" si="9"/>
        <v>9392693</v>
      </c>
      <c r="I232" s="475">
        <v>0</v>
      </c>
      <c r="J232" s="475">
        <v>0</v>
      </c>
      <c r="K232" s="475">
        <v>0</v>
      </c>
      <c r="L232" s="475">
        <v>0</v>
      </c>
      <c r="M232" s="475">
        <v>0</v>
      </c>
      <c r="N232" s="475">
        <v>0</v>
      </c>
      <c r="O232" s="475">
        <v>0</v>
      </c>
      <c r="P232" s="475">
        <v>0</v>
      </c>
      <c r="Q232" s="475">
        <v>0</v>
      </c>
      <c r="R232" s="475">
        <v>0</v>
      </c>
      <c r="S232" s="475">
        <v>0</v>
      </c>
      <c r="T232" s="475">
        <f>-$H232</f>
        <v>-9392693</v>
      </c>
      <c r="U232" s="475">
        <v>0</v>
      </c>
      <c r="V232" s="475">
        <v>0</v>
      </c>
      <c r="W232" s="475">
        <v>0</v>
      </c>
      <c r="X232" s="475">
        <v>0</v>
      </c>
      <c r="Y232" s="475">
        <v>0</v>
      </c>
      <c r="Z232" s="475">
        <v>0</v>
      </c>
      <c r="AA232" s="475">
        <f t="shared" si="10"/>
        <v>0</v>
      </c>
    </row>
    <row r="233" spans="1:27" s="44" customFormat="1" ht="12.75" hidden="1" customHeight="1">
      <c r="A233" s="44">
        <f t="shared" si="6"/>
        <v>11</v>
      </c>
      <c r="B233" s="471">
        <v>13080225902</v>
      </c>
      <c r="C233" s="472" t="s">
        <v>958</v>
      </c>
      <c r="D233" s="479">
        <f>+IF(15=LEN(B233),SUMIFS('BG 2024'!G:G,'BG 2024'!B:B,'CA EF'!B233),0)</f>
        <v>0</v>
      </c>
      <c r="E233" s="474"/>
      <c r="F233" s="474"/>
      <c r="G233" s="475">
        <v>0</v>
      </c>
      <c r="H233" s="475">
        <f t="shared" si="9"/>
        <v>0</v>
      </c>
      <c r="I233" s="475">
        <v>0</v>
      </c>
      <c r="J233" s="475">
        <v>0</v>
      </c>
      <c r="K233" s="475">
        <v>0</v>
      </c>
      <c r="L233" s="475">
        <v>0</v>
      </c>
      <c r="M233" s="475" t="s">
        <v>133</v>
      </c>
      <c r="N233" s="475">
        <v>0</v>
      </c>
      <c r="O233" s="475">
        <v>0</v>
      </c>
      <c r="P233" s="475">
        <v>0</v>
      </c>
      <c r="Q233" s="475">
        <v>0</v>
      </c>
      <c r="R233" s="475">
        <v>0</v>
      </c>
      <c r="T233" s="475">
        <v>0</v>
      </c>
      <c r="U233" s="475">
        <v>0</v>
      </c>
      <c r="V233" s="475">
        <v>0</v>
      </c>
      <c r="W233" s="475">
        <v>0</v>
      </c>
      <c r="X233" s="475">
        <v>0</v>
      </c>
      <c r="Y233" s="475">
        <v>0</v>
      </c>
      <c r="Z233" s="475">
        <v>0</v>
      </c>
      <c r="AA233" s="475">
        <f t="shared" si="10"/>
        <v>0</v>
      </c>
    </row>
    <row r="234" spans="1:27" s="44" customFormat="1" ht="12.75" hidden="1" customHeight="1">
      <c r="A234" s="44">
        <f t="shared" si="6"/>
        <v>13</v>
      </c>
      <c r="B234" s="471">
        <v>1308022590201</v>
      </c>
      <c r="C234" s="472" t="s">
        <v>958</v>
      </c>
      <c r="D234" s="479">
        <f>+IF(15=LEN(B234),SUMIFS('BG 2024'!G:G,'BG 2024'!B:B,'CA EF'!B234),0)</f>
        <v>0</v>
      </c>
      <c r="E234" s="475"/>
      <c r="F234" s="475"/>
      <c r="G234" s="475">
        <v>0</v>
      </c>
      <c r="H234" s="475">
        <f t="shared" si="9"/>
        <v>0</v>
      </c>
      <c r="I234" s="475">
        <v>0</v>
      </c>
      <c r="J234" s="475">
        <v>0</v>
      </c>
      <c r="K234" s="475">
        <v>0</v>
      </c>
      <c r="L234" s="475">
        <v>0</v>
      </c>
      <c r="M234" s="475" t="s">
        <v>133</v>
      </c>
      <c r="N234" s="475">
        <v>0</v>
      </c>
      <c r="O234" s="475">
        <v>0</v>
      </c>
      <c r="P234" s="475">
        <v>0</v>
      </c>
      <c r="Q234" s="475">
        <v>0</v>
      </c>
      <c r="R234" s="475">
        <v>0</v>
      </c>
      <c r="T234" s="475">
        <v>0</v>
      </c>
      <c r="U234" s="475">
        <v>0</v>
      </c>
      <c r="V234" s="475">
        <v>0</v>
      </c>
      <c r="W234" s="475">
        <v>0</v>
      </c>
      <c r="X234" s="475">
        <v>0</v>
      </c>
      <c r="Y234" s="475">
        <v>0</v>
      </c>
      <c r="Z234" s="475">
        <v>0</v>
      </c>
      <c r="AA234" s="475">
        <f t="shared" si="10"/>
        <v>0</v>
      </c>
    </row>
    <row r="235" spans="1:27" s="44" customFormat="1" ht="12.75" customHeight="1">
      <c r="A235" s="44">
        <f t="shared" si="6"/>
        <v>15</v>
      </c>
      <c r="B235" s="471">
        <v>130802259020101</v>
      </c>
      <c r="C235" s="472" t="s">
        <v>959</v>
      </c>
      <c r="D235" s="479">
        <f>+IF(15=LEN(B235),SUMIFS('BG 2024'!G:G,'BG 2024'!B:B,'CA EF'!B235),0)</f>
        <v>-450535364</v>
      </c>
      <c r="E235" s="475"/>
      <c r="F235" s="475"/>
      <c r="G235" s="475">
        <v>0</v>
      </c>
      <c r="H235" s="475">
        <f t="shared" si="9"/>
        <v>-450535364</v>
      </c>
      <c r="I235" s="475">
        <v>0</v>
      </c>
      <c r="J235" s="475">
        <v>0</v>
      </c>
      <c r="K235" s="475">
        <v>0</v>
      </c>
      <c r="L235" s="475">
        <v>0</v>
      </c>
      <c r="M235" s="475">
        <v>0</v>
      </c>
      <c r="N235" s="475">
        <v>0</v>
      </c>
      <c r="O235" s="475">
        <v>0</v>
      </c>
      <c r="P235" s="475">
        <v>0</v>
      </c>
      <c r="Q235" s="475">
        <v>0</v>
      </c>
      <c r="R235" s="475">
        <v>0</v>
      </c>
      <c r="S235" s="475">
        <v>0</v>
      </c>
      <c r="T235" s="475">
        <f>-$H235</f>
        <v>450535364</v>
      </c>
      <c r="U235" s="475">
        <v>0</v>
      </c>
      <c r="V235" s="475">
        <v>0</v>
      </c>
      <c r="W235" s="475">
        <v>0</v>
      </c>
      <c r="X235" s="475">
        <v>0</v>
      </c>
      <c r="Y235" s="475">
        <v>0</v>
      </c>
      <c r="Z235" s="475">
        <v>0</v>
      </c>
      <c r="AA235" s="475">
        <f t="shared" si="10"/>
        <v>0</v>
      </c>
    </row>
    <row r="236" spans="1:27" s="44" customFormat="1" ht="12.75" customHeight="1">
      <c r="A236" s="44">
        <f t="shared" si="6"/>
        <v>15</v>
      </c>
      <c r="B236" s="471">
        <v>130802259020199</v>
      </c>
      <c r="C236" s="472" t="s">
        <v>960</v>
      </c>
      <c r="D236" s="479">
        <f>+IF(15=LEN(B236),SUMIFS('BG 2024'!G:G,'BG 2024'!B:B,'CA EF'!B236),0)</f>
        <v>-611787137</v>
      </c>
      <c r="E236" s="475"/>
      <c r="F236" s="475"/>
      <c r="G236" s="475">
        <v>-4316219</v>
      </c>
      <c r="H236" s="475">
        <f t="shared" si="9"/>
        <v>-607470918</v>
      </c>
      <c r="I236" s="475">
        <v>0</v>
      </c>
      <c r="J236" s="475">
        <v>0</v>
      </c>
      <c r="K236" s="475">
        <v>0</v>
      </c>
      <c r="L236" s="475">
        <v>0</v>
      </c>
      <c r="M236" s="475">
        <v>0</v>
      </c>
      <c r="N236" s="475">
        <v>0</v>
      </c>
      <c r="O236" s="475">
        <v>0</v>
      </c>
      <c r="P236" s="475">
        <v>0</v>
      </c>
      <c r="Q236" s="475">
        <v>0</v>
      </c>
      <c r="R236" s="475">
        <v>0</v>
      </c>
      <c r="S236" s="475">
        <v>0</v>
      </c>
      <c r="T236" s="475">
        <f>-$H236</f>
        <v>607470918</v>
      </c>
      <c r="U236" s="475">
        <v>0</v>
      </c>
      <c r="V236" s="475">
        <v>0</v>
      </c>
      <c r="W236" s="475">
        <v>0</v>
      </c>
      <c r="X236" s="475">
        <v>0</v>
      </c>
      <c r="Y236" s="475">
        <v>0</v>
      </c>
      <c r="Z236" s="475">
        <v>0</v>
      </c>
      <c r="AA236" s="475">
        <f t="shared" si="10"/>
        <v>0</v>
      </c>
    </row>
    <row r="237" spans="1:27" s="44" customFormat="1" ht="12.75" hidden="1" customHeight="1">
      <c r="A237" s="44">
        <f t="shared" ref="A237:A309" si="11">+LEN(B237)</f>
        <v>11</v>
      </c>
      <c r="B237" s="471">
        <v>13080225903</v>
      </c>
      <c r="C237" s="472" t="s">
        <v>961</v>
      </c>
      <c r="D237" s="479">
        <f>+IF(15=LEN(B237),SUMIFS('BG 2024'!G:G,'BG 2024'!B:B,'CA EF'!B237),0)</f>
        <v>0</v>
      </c>
      <c r="E237" s="475"/>
      <c r="F237" s="475"/>
      <c r="G237" s="475">
        <v>0</v>
      </c>
      <c r="H237" s="475">
        <f t="shared" si="9"/>
        <v>0</v>
      </c>
      <c r="I237" s="475">
        <v>0</v>
      </c>
      <c r="J237" s="475">
        <v>0</v>
      </c>
      <c r="K237" s="475">
        <v>0</v>
      </c>
      <c r="L237" s="475">
        <v>0</v>
      </c>
      <c r="M237" s="475" t="s">
        <v>133</v>
      </c>
      <c r="N237" s="475">
        <v>0</v>
      </c>
      <c r="O237" s="475">
        <v>0</v>
      </c>
      <c r="P237" s="475">
        <v>0</v>
      </c>
      <c r="Q237" s="475">
        <v>0</v>
      </c>
      <c r="R237" s="475">
        <v>0</v>
      </c>
      <c r="T237" s="475">
        <v>0</v>
      </c>
      <c r="U237" s="475">
        <v>0</v>
      </c>
      <c r="V237" s="475">
        <v>0</v>
      </c>
      <c r="W237" s="475">
        <v>0</v>
      </c>
      <c r="X237" s="475">
        <v>0</v>
      </c>
      <c r="Y237" s="475">
        <v>0</v>
      </c>
      <c r="Z237" s="475">
        <v>0</v>
      </c>
      <c r="AA237" s="475">
        <f t="shared" si="10"/>
        <v>0</v>
      </c>
    </row>
    <row r="238" spans="1:27" s="44" customFormat="1" ht="12.75" hidden="1" customHeight="1">
      <c r="A238" s="44">
        <f t="shared" si="11"/>
        <v>13</v>
      </c>
      <c r="B238" s="471">
        <v>1308022590301</v>
      </c>
      <c r="C238" s="472" t="s">
        <v>961</v>
      </c>
      <c r="D238" s="479">
        <f>+IF(15=LEN(B238),SUMIFS('BG 2024'!G:G,'BG 2024'!B:B,'CA EF'!B238),0)</f>
        <v>0</v>
      </c>
      <c r="E238" s="475"/>
      <c r="F238" s="475"/>
      <c r="G238" s="475">
        <v>0</v>
      </c>
      <c r="H238" s="475">
        <f t="shared" si="9"/>
        <v>0</v>
      </c>
      <c r="I238" s="475">
        <v>0</v>
      </c>
      <c r="J238" s="475">
        <v>0</v>
      </c>
      <c r="K238" s="475">
        <v>0</v>
      </c>
      <c r="L238" s="475">
        <v>0</v>
      </c>
      <c r="M238" s="475" t="s">
        <v>133</v>
      </c>
      <c r="N238" s="475">
        <v>0</v>
      </c>
      <c r="O238" s="475">
        <v>0</v>
      </c>
      <c r="P238" s="475">
        <v>0</v>
      </c>
      <c r="Q238" s="475">
        <v>0</v>
      </c>
      <c r="R238" s="475">
        <v>0</v>
      </c>
      <c r="T238" s="475">
        <v>0</v>
      </c>
      <c r="U238" s="475">
        <v>0</v>
      </c>
      <c r="V238" s="475">
        <v>0</v>
      </c>
      <c r="W238" s="475">
        <v>0</v>
      </c>
      <c r="X238" s="475">
        <v>0</v>
      </c>
      <c r="Y238" s="475">
        <v>0</v>
      </c>
      <c r="Z238" s="475">
        <v>0</v>
      </c>
      <c r="AA238" s="475">
        <f t="shared" si="10"/>
        <v>0</v>
      </c>
    </row>
    <row r="239" spans="1:27" s="44" customFormat="1" ht="12.75" customHeight="1">
      <c r="A239" s="44">
        <f t="shared" si="11"/>
        <v>15</v>
      </c>
      <c r="B239" s="471">
        <v>130802259030101</v>
      </c>
      <c r="C239" s="472" t="s">
        <v>962</v>
      </c>
      <c r="D239" s="479">
        <f>+IF(15=LEN(B239),SUMIFS('BG 2024'!G:G,'BG 2024'!B:B,'CA EF'!B239),0)</f>
        <v>-78</v>
      </c>
      <c r="E239" s="475"/>
      <c r="F239" s="475"/>
      <c r="G239" s="475">
        <v>0</v>
      </c>
      <c r="H239" s="475">
        <f t="shared" si="9"/>
        <v>-78</v>
      </c>
      <c r="I239" s="475">
        <v>0</v>
      </c>
      <c r="J239" s="475">
        <v>0</v>
      </c>
      <c r="K239" s="475">
        <v>0</v>
      </c>
      <c r="L239" s="475">
        <v>0</v>
      </c>
      <c r="M239" s="475">
        <v>0</v>
      </c>
      <c r="N239" s="475">
        <v>0</v>
      </c>
      <c r="O239" s="475">
        <v>0</v>
      </c>
      <c r="P239" s="475">
        <v>0</v>
      </c>
      <c r="Q239" s="475">
        <v>0</v>
      </c>
      <c r="R239" s="475">
        <v>0</v>
      </c>
      <c r="S239" s="475">
        <v>0</v>
      </c>
      <c r="T239" s="475">
        <f>-$H239</f>
        <v>78</v>
      </c>
      <c r="U239" s="475">
        <v>0</v>
      </c>
      <c r="V239" s="475">
        <v>0</v>
      </c>
      <c r="W239" s="475">
        <v>0</v>
      </c>
      <c r="X239" s="475">
        <v>0</v>
      </c>
      <c r="Y239" s="475">
        <v>0</v>
      </c>
      <c r="Z239" s="475">
        <v>0</v>
      </c>
      <c r="AA239" s="475">
        <f t="shared" si="10"/>
        <v>0</v>
      </c>
    </row>
    <row r="240" spans="1:27" s="44" customFormat="1" ht="12.75" customHeight="1">
      <c r="A240" s="44">
        <f t="shared" si="11"/>
        <v>15</v>
      </c>
      <c r="B240" s="471">
        <v>130802259030199</v>
      </c>
      <c r="C240" s="472" t="s">
        <v>963</v>
      </c>
      <c r="D240" s="479">
        <f>+IF(15=LEN(B240),SUMIFS('BG 2024'!G:G,'BG 2024'!B:B,'CA EF'!B240),0)</f>
        <v>-772558409</v>
      </c>
      <c r="E240" s="475"/>
      <c r="F240" s="475"/>
      <c r="G240" s="475">
        <v>-30501758</v>
      </c>
      <c r="H240" s="475">
        <f t="shared" si="9"/>
        <v>-742056651</v>
      </c>
      <c r="I240" s="475">
        <v>0</v>
      </c>
      <c r="J240" s="475">
        <v>0</v>
      </c>
      <c r="K240" s="475">
        <v>0</v>
      </c>
      <c r="L240" s="475">
        <v>0</v>
      </c>
      <c r="M240" s="475">
        <v>0</v>
      </c>
      <c r="N240" s="475">
        <v>0</v>
      </c>
      <c r="O240" s="475">
        <v>0</v>
      </c>
      <c r="P240" s="475">
        <v>0</v>
      </c>
      <c r="Q240" s="475">
        <v>0</v>
      </c>
      <c r="R240" s="475">
        <v>0</v>
      </c>
      <c r="S240" s="475">
        <v>0</v>
      </c>
      <c r="T240" s="475">
        <f>-$H240</f>
        <v>742056651</v>
      </c>
      <c r="U240" s="475">
        <v>0</v>
      </c>
      <c r="V240" s="475">
        <v>0</v>
      </c>
      <c r="W240" s="475">
        <v>0</v>
      </c>
      <c r="X240" s="475">
        <v>0</v>
      </c>
      <c r="Y240" s="475">
        <v>0</v>
      </c>
      <c r="Z240" s="475">
        <v>0</v>
      </c>
      <c r="AA240" s="475">
        <f t="shared" si="10"/>
        <v>0</v>
      </c>
    </row>
    <row r="241" spans="1:27" s="44" customFormat="1" ht="12.75" hidden="1" customHeight="1">
      <c r="A241" s="44">
        <f t="shared" si="11"/>
        <v>11</v>
      </c>
      <c r="B241" s="471">
        <v>13080225904</v>
      </c>
      <c r="C241" s="472" t="s">
        <v>964</v>
      </c>
      <c r="D241" s="479">
        <f>+IF(15=LEN(B241),SUMIFS('BG 2024'!G:G,'BG 2024'!B:B,'CA EF'!B241),0)</f>
        <v>0</v>
      </c>
      <c r="E241" s="475"/>
      <c r="F241" s="475"/>
      <c r="G241" s="475">
        <v>0</v>
      </c>
      <c r="H241" s="475">
        <f t="shared" si="9"/>
        <v>0</v>
      </c>
      <c r="I241" s="475">
        <v>0</v>
      </c>
      <c r="J241" s="475">
        <v>0</v>
      </c>
      <c r="K241" s="475">
        <v>0</v>
      </c>
      <c r="L241" s="475">
        <v>0</v>
      </c>
      <c r="M241" s="475" t="s">
        <v>133</v>
      </c>
      <c r="N241" s="475">
        <v>0</v>
      </c>
      <c r="O241" s="475">
        <v>0</v>
      </c>
      <c r="P241" s="475">
        <v>0</v>
      </c>
      <c r="Q241" s="475">
        <v>0</v>
      </c>
      <c r="R241" s="475">
        <v>0</v>
      </c>
      <c r="T241" s="475">
        <v>0</v>
      </c>
      <c r="U241" s="475">
        <v>0</v>
      </c>
      <c r="V241" s="475">
        <v>0</v>
      </c>
      <c r="W241" s="475">
        <v>0</v>
      </c>
      <c r="X241" s="475">
        <v>0</v>
      </c>
      <c r="Y241" s="475">
        <v>0</v>
      </c>
      <c r="Z241" s="475">
        <v>0</v>
      </c>
      <c r="AA241" s="475">
        <f t="shared" si="10"/>
        <v>0</v>
      </c>
    </row>
    <row r="242" spans="1:27" s="44" customFormat="1" ht="12.75" hidden="1" customHeight="1">
      <c r="A242" s="44">
        <f t="shared" si="11"/>
        <v>13</v>
      </c>
      <c r="B242" s="471">
        <v>1308022590401</v>
      </c>
      <c r="C242" s="472" t="s">
        <v>964</v>
      </c>
      <c r="D242" s="479">
        <f>+IF(15=LEN(B242),SUMIFS('BG 2024'!G:G,'BG 2024'!B:B,'CA EF'!B242),0)</f>
        <v>0</v>
      </c>
      <c r="E242" s="475"/>
      <c r="F242" s="475"/>
      <c r="G242" s="475">
        <v>0</v>
      </c>
      <c r="H242" s="475">
        <f t="shared" si="9"/>
        <v>0</v>
      </c>
      <c r="I242" s="475">
        <v>0</v>
      </c>
      <c r="J242" s="475">
        <v>0</v>
      </c>
      <c r="K242" s="475">
        <v>0</v>
      </c>
      <c r="L242" s="475">
        <v>0</v>
      </c>
      <c r="M242" s="475" t="s">
        <v>133</v>
      </c>
      <c r="N242" s="475">
        <v>0</v>
      </c>
      <c r="O242" s="475">
        <v>0</v>
      </c>
      <c r="P242" s="475">
        <v>0</v>
      </c>
      <c r="Q242" s="475">
        <v>0</v>
      </c>
      <c r="R242" s="475">
        <v>0</v>
      </c>
      <c r="U242" s="475">
        <v>0</v>
      </c>
      <c r="V242" s="475">
        <v>0</v>
      </c>
      <c r="W242" s="475">
        <v>0</v>
      </c>
      <c r="X242" s="475">
        <v>0</v>
      </c>
      <c r="Y242" s="475">
        <v>0</v>
      </c>
      <c r="Z242" s="475">
        <v>0</v>
      </c>
      <c r="AA242" s="475">
        <f t="shared" si="10"/>
        <v>0</v>
      </c>
    </row>
    <row r="243" spans="1:27" s="44" customFormat="1" ht="12.75" customHeight="1">
      <c r="A243" s="44">
        <f t="shared" si="11"/>
        <v>15</v>
      </c>
      <c r="B243" s="471">
        <v>130802250080101</v>
      </c>
      <c r="C243" s="472" t="s">
        <v>965</v>
      </c>
      <c r="D243" s="479">
        <f>+IF(15=LEN(B243),SUMIFS('BG 2024'!G:G,'BG 2024'!B:B,'CA EF'!B243),0)</f>
        <v>0</v>
      </c>
      <c r="E243" s="475"/>
      <c r="F243" s="475"/>
      <c r="G243" s="475">
        <v>-14887890</v>
      </c>
      <c r="H243" s="475">
        <f t="shared" si="9"/>
        <v>14887890</v>
      </c>
      <c r="I243" s="475">
        <v>0</v>
      </c>
      <c r="J243" s="475">
        <v>0</v>
      </c>
      <c r="K243" s="475">
        <v>0</v>
      </c>
      <c r="L243" s="475">
        <v>0</v>
      </c>
      <c r="M243" s="475">
        <v>0</v>
      </c>
      <c r="N243" s="475">
        <v>0</v>
      </c>
      <c r="O243" s="475">
        <v>0</v>
      </c>
      <c r="P243" s="475">
        <v>0</v>
      </c>
      <c r="Q243" s="475">
        <v>0</v>
      </c>
      <c r="R243" s="475">
        <v>0</v>
      </c>
      <c r="S243" s="475">
        <v>0</v>
      </c>
      <c r="T243" s="475">
        <f>-$H243</f>
        <v>-14887890</v>
      </c>
      <c r="U243" s="475">
        <v>0</v>
      </c>
      <c r="V243" s="475">
        <v>0</v>
      </c>
      <c r="W243" s="475">
        <v>0</v>
      </c>
      <c r="X243" s="475">
        <v>0</v>
      </c>
      <c r="Y243" s="475">
        <v>0</v>
      </c>
      <c r="Z243" s="475">
        <v>0</v>
      </c>
      <c r="AA243" s="475">
        <f>SUM(H243:Z243)</f>
        <v>0</v>
      </c>
    </row>
    <row r="244" spans="1:27" s="476" customFormat="1" ht="12.75" hidden="1" customHeight="1">
      <c r="A244" s="476">
        <f t="shared" si="11"/>
        <v>15</v>
      </c>
      <c r="B244" s="477">
        <v>130802259040101</v>
      </c>
      <c r="C244" s="478" t="s">
        <v>965</v>
      </c>
      <c r="D244" s="479">
        <f>+IF(15=LEN(B244),SUMIFS('BG 2024'!G:G,'BG 2024'!B:B,'CA EF'!B244),0)</f>
        <v>0</v>
      </c>
      <c r="E244" s="480"/>
      <c r="F244" s="480"/>
      <c r="G244" s="480">
        <v>0</v>
      </c>
      <c r="H244" s="480">
        <f t="shared" si="9"/>
        <v>0</v>
      </c>
      <c r="I244" s="480">
        <v>0</v>
      </c>
      <c r="J244" s="480">
        <v>0</v>
      </c>
      <c r="K244" s="480">
        <v>0</v>
      </c>
      <c r="L244" s="480">
        <v>0</v>
      </c>
      <c r="M244" s="480">
        <v>0</v>
      </c>
      <c r="N244" s="480">
        <v>0</v>
      </c>
      <c r="O244" s="480">
        <v>0</v>
      </c>
      <c r="P244" s="480">
        <v>0</v>
      </c>
      <c r="Q244" s="480">
        <v>0</v>
      </c>
      <c r="R244" s="480">
        <v>0</v>
      </c>
      <c r="S244" s="480">
        <v>0</v>
      </c>
      <c r="T244" s="480">
        <f>-$H244</f>
        <v>0</v>
      </c>
      <c r="U244" s="480">
        <v>0</v>
      </c>
      <c r="V244" s="480">
        <v>0</v>
      </c>
      <c r="W244" s="480">
        <v>0</v>
      </c>
      <c r="X244" s="480">
        <v>0</v>
      </c>
      <c r="Y244" s="480">
        <v>0</v>
      </c>
      <c r="Z244" s="480">
        <v>0</v>
      </c>
      <c r="AA244" s="480">
        <f>SUM(H244:Z244)</f>
        <v>0</v>
      </c>
    </row>
    <row r="245" spans="1:27" s="44" customFormat="1" ht="12.75" customHeight="1">
      <c r="A245" s="44">
        <f t="shared" si="11"/>
        <v>15</v>
      </c>
      <c r="B245" s="471">
        <v>130802259040199</v>
      </c>
      <c r="C245" s="472" t="s">
        <v>966</v>
      </c>
      <c r="D245" s="479">
        <f>+IF(15=LEN(B245),SUMIFS('BG 2024'!G:G,'BG 2024'!B:B,'CA EF'!B245),0)</f>
        <v>-334371662</v>
      </c>
      <c r="E245" s="475"/>
      <c r="F245" s="475"/>
      <c r="G245" s="475">
        <v>-114567123</v>
      </c>
      <c r="H245" s="475">
        <f t="shared" si="9"/>
        <v>-219804539</v>
      </c>
      <c r="I245" s="475">
        <v>0</v>
      </c>
      <c r="J245" s="475">
        <v>0</v>
      </c>
      <c r="K245" s="475">
        <v>0</v>
      </c>
      <c r="L245" s="475">
        <v>0</v>
      </c>
      <c r="M245" s="475">
        <v>0</v>
      </c>
      <c r="N245" s="475">
        <v>0</v>
      </c>
      <c r="O245" s="475">
        <v>0</v>
      </c>
      <c r="P245" s="475">
        <v>0</v>
      </c>
      <c r="Q245" s="475">
        <v>0</v>
      </c>
      <c r="R245" s="475">
        <v>0</v>
      </c>
      <c r="S245" s="475">
        <v>0</v>
      </c>
      <c r="T245" s="475">
        <f>-$H245</f>
        <v>219804539</v>
      </c>
      <c r="U245" s="475">
        <v>0</v>
      </c>
      <c r="V245" s="475">
        <v>0</v>
      </c>
      <c r="W245" s="475">
        <v>0</v>
      </c>
      <c r="X245" s="475">
        <v>0</v>
      </c>
      <c r="Y245" s="475">
        <v>0</v>
      </c>
      <c r="Z245" s="475">
        <v>0</v>
      </c>
      <c r="AA245" s="475">
        <f t="shared" si="10"/>
        <v>0</v>
      </c>
    </row>
    <row r="246" spans="1:27" s="44" customFormat="1" ht="12.75" hidden="1" customHeight="1">
      <c r="A246" s="44">
        <f t="shared" si="11"/>
        <v>2</v>
      </c>
      <c r="B246" s="471">
        <v>14</v>
      </c>
      <c r="C246" s="472" t="s">
        <v>969</v>
      </c>
      <c r="D246" s="479">
        <f>+IF(15=LEN(B246),SUMIFS('BG 2024'!G:G,'BG 2024'!B:B,'CA EF'!B246),0)</f>
        <v>0</v>
      </c>
      <c r="E246" s="474"/>
      <c r="F246" s="474"/>
      <c r="G246" s="475">
        <v>0</v>
      </c>
      <c r="H246" s="475">
        <f t="shared" si="9"/>
        <v>0</v>
      </c>
      <c r="I246" s="475">
        <v>0</v>
      </c>
      <c r="J246" s="475">
        <v>0</v>
      </c>
      <c r="K246" s="475">
        <v>0</v>
      </c>
      <c r="L246" s="475">
        <v>0</v>
      </c>
      <c r="M246" s="475" t="s">
        <v>133</v>
      </c>
      <c r="N246" s="475">
        <v>0</v>
      </c>
      <c r="O246" s="475">
        <v>0</v>
      </c>
      <c r="P246" s="475">
        <v>0</v>
      </c>
      <c r="Q246" s="475">
        <v>0</v>
      </c>
      <c r="R246" s="475">
        <v>0</v>
      </c>
      <c r="T246" s="475">
        <v>0</v>
      </c>
      <c r="U246" s="475">
        <v>0</v>
      </c>
      <c r="V246" s="475">
        <v>0</v>
      </c>
      <c r="W246" s="475">
        <v>0</v>
      </c>
      <c r="X246" s="475">
        <v>0</v>
      </c>
      <c r="Y246" s="475">
        <v>0</v>
      </c>
      <c r="Z246" s="475">
        <v>0</v>
      </c>
      <c r="AA246" s="475">
        <f t="shared" si="10"/>
        <v>0</v>
      </c>
    </row>
    <row r="247" spans="1:27" s="44" customFormat="1" ht="12.75" hidden="1" customHeight="1">
      <c r="A247" s="44">
        <f t="shared" si="11"/>
        <v>5</v>
      </c>
      <c r="B247" s="471">
        <v>14010</v>
      </c>
      <c r="C247" s="472" t="s">
        <v>970</v>
      </c>
      <c r="D247" s="479">
        <f>+IF(15=LEN(B247),SUMIFS('BG 2024'!G:G,'BG 2024'!B:B,'CA EF'!B247),0)</f>
        <v>0</v>
      </c>
      <c r="E247" s="475"/>
      <c r="F247" s="475"/>
      <c r="G247" s="475">
        <v>0</v>
      </c>
      <c r="H247" s="475">
        <f t="shared" si="9"/>
        <v>0</v>
      </c>
      <c r="I247" s="475">
        <v>0</v>
      </c>
      <c r="J247" s="475">
        <v>0</v>
      </c>
      <c r="K247" s="475">
        <v>0</v>
      </c>
      <c r="L247" s="475">
        <v>0</v>
      </c>
      <c r="M247" s="475" t="s">
        <v>133</v>
      </c>
      <c r="N247" s="475">
        <v>0</v>
      </c>
      <c r="O247" s="475">
        <v>0</v>
      </c>
      <c r="P247" s="475">
        <v>0</v>
      </c>
      <c r="Q247" s="475">
        <v>0</v>
      </c>
      <c r="R247" s="475">
        <v>0</v>
      </c>
      <c r="S247" s="475">
        <v>0</v>
      </c>
      <c r="T247" s="475">
        <f>-H247</f>
        <v>0</v>
      </c>
      <c r="U247" s="475">
        <v>0</v>
      </c>
      <c r="V247" s="475">
        <v>0</v>
      </c>
      <c r="W247" s="475">
        <v>0</v>
      </c>
      <c r="X247" s="475">
        <v>0</v>
      </c>
      <c r="Y247" s="475">
        <v>0</v>
      </c>
      <c r="Z247" s="475">
        <v>0</v>
      </c>
      <c r="AA247" s="475">
        <f t="shared" si="10"/>
        <v>0</v>
      </c>
    </row>
    <row r="248" spans="1:27" s="44" customFormat="1" ht="12.75" hidden="1" customHeight="1">
      <c r="A248" s="44">
        <f t="shared" si="11"/>
        <v>8</v>
      </c>
      <c r="B248" s="471">
        <v>14010237</v>
      </c>
      <c r="C248" s="472" t="s">
        <v>971</v>
      </c>
      <c r="D248" s="479">
        <f>+IF(15=LEN(B248),SUMIFS('BG 2024'!G:G,'BG 2024'!B:B,'CA EF'!B248),0)</f>
        <v>0</v>
      </c>
      <c r="E248" s="475"/>
      <c r="F248" s="475"/>
      <c r="G248" s="475">
        <v>0</v>
      </c>
      <c r="H248" s="475">
        <f t="shared" si="9"/>
        <v>0</v>
      </c>
      <c r="I248" s="475">
        <v>0</v>
      </c>
      <c r="J248" s="475">
        <v>0</v>
      </c>
      <c r="K248" s="475">
        <v>0</v>
      </c>
      <c r="L248" s="475">
        <v>0</v>
      </c>
      <c r="M248" s="475" t="s">
        <v>133</v>
      </c>
      <c r="N248" s="475">
        <v>0</v>
      </c>
      <c r="O248" s="475">
        <v>0</v>
      </c>
      <c r="P248" s="475">
        <v>0</v>
      </c>
      <c r="Q248" s="475">
        <v>0</v>
      </c>
      <c r="R248" s="475">
        <v>0</v>
      </c>
      <c r="T248" s="475">
        <v>0</v>
      </c>
      <c r="U248" s="475">
        <v>0</v>
      </c>
      <c r="V248" s="475">
        <v>0</v>
      </c>
      <c r="W248" s="475">
        <v>0</v>
      </c>
      <c r="X248" s="475">
        <v>0</v>
      </c>
      <c r="Y248" s="475">
        <v>0</v>
      </c>
      <c r="Z248" s="475">
        <v>0</v>
      </c>
      <c r="AA248" s="475">
        <f t="shared" si="10"/>
        <v>0</v>
      </c>
    </row>
    <row r="249" spans="1:27" s="44" customFormat="1" ht="12.75" hidden="1" customHeight="1">
      <c r="A249" s="44">
        <f t="shared" si="11"/>
        <v>11</v>
      </c>
      <c r="B249" s="471">
        <v>14010237004</v>
      </c>
      <c r="C249" s="472" t="s">
        <v>972</v>
      </c>
      <c r="D249" s="479">
        <f>+IF(15=LEN(B249),SUMIFS('BG 2024'!G:G,'BG 2024'!B:B,'CA EF'!B249),0)</f>
        <v>0</v>
      </c>
      <c r="E249" s="475"/>
      <c r="F249" s="475"/>
      <c r="G249" s="475">
        <v>0</v>
      </c>
      <c r="H249" s="475">
        <f t="shared" si="9"/>
        <v>0</v>
      </c>
      <c r="I249" s="475">
        <v>0</v>
      </c>
      <c r="J249" s="475">
        <v>0</v>
      </c>
      <c r="K249" s="475">
        <v>0</v>
      </c>
      <c r="L249" s="475">
        <v>0</v>
      </c>
      <c r="M249" s="475" t="s">
        <v>133</v>
      </c>
      <c r="N249" s="475">
        <v>0</v>
      </c>
      <c r="O249" s="475">
        <v>0</v>
      </c>
      <c r="P249" s="475">
        <v>0</v>
      </c>
      <c r="Q249" s="475">
        <v>0</v>
      </c>
      <c r="R249" s="475">
        <v>0</v>
      </c>
      <c r="S249" s="475">
        <v>0</v>
      </c>
      <c r="T249" s="475">
        <f>-H249</f>
        <v>0</v>
      </c>
      <c r="U249" s="475">
        <v>0</v>
      </c>
      <c r="V249" s="475">
        <v>0</v>
      </c>
      <c r="W249" s="475">
        <v>0</v>
      </c>
      <c r="X249" s="475">
        <v>0</v>
      </c>
      <c r="Y249" s="475">
        <v>0</v>
      </c>
      <c r="Z249" s="475">
        <v>0</v>
      </c>
      <c r="AA249" s="475">
        <f t="shared" si="10"/>
        <v>0</v>
      </c>
    </row>
    <row r="250" spans="1:27" s="44" customFormat="1" ht="12.75" hidden="1" customHeight="1">
      <c r="A250" s="44">
        <f t="shared" si="11"/>
        <v>13</v>
      </c>
      <c r="B250" s="471">
        <v>1401023700401</v>
      </c>
      <c r="C250" s="472" t="s">
        <v>972</v>
      </c>
      <c r="D250" s="479">
        <f>+IF(15=LEN(B250),SUMIFS('BG 2024'!G:G,'BG 2024'!B:B,'CA EF'!B250),0)</f>
        <v>0</v>
      </c>
      <c r="E250" s="475"/>
      <c r="F250" s="475"/>
      <c r="G250" s="475">
        <v>0</v>
      </c>
      <c r="H250" s="475">
        <f t="shared" si="9"/>
        <v>0</v>
      </c>
      <c r="I250" s="475">
        <v>0</v>
      </c>
      <c r="J250" s="475">
        <v>0</v>
      </c>
      <c r="K250" s="475">
        <v>0</v>
      </c>
      <c r="L250" s="475">
        <v>0</v>
      </c>
      <c r="M250" s="475" t="s">
        <v>133</v>
      </c>
      <c r="N250" s="475">
        <v>0</v>
      </c>
      <c r="O250" s="475">
        <v>0</v>
      </c>
      <c r="P250" s="475">
        <v>0</v>
      </c>
      <c r="Q250" s="475">
        <v>0</v>
      </c>
      <c r="R250" s="475">
        <v>0</v>
      </c>
      <c r="S250" s="475">
        <v>0</v>
      </c>
      <c r="T250" s="475">
        <f>-H250</f>
        <v>0</v>
      </c>
      <c r="U250" s="475">
        <v>0</v>
      </c>
      <c r="V250" s="475">
        <v>0</v>
      </c>
      <c r="W250" s="475">
        <v>0</v>
      </c>
      <c r="X250" s="475">
        <v>0</v>
      </c>
      <c r="Y250" s="475">
        <v>0</v>
      </c>
      <c r="Z250" s="475">
        <v>0</v>
      </c>
      <c r="AA250" s="475">
        <f t="shared" si="10"/>
        <v>0</v>
      </c>
    </row>
    <row r="251" spans="1:27" s="44" customFormat="1" ht="12.75" customHeight="1">
      <c r="A251" s="44">
        <f t="shared" si="11"/>
        <v>15</v>
      </c>
      <c r="B251" s="471">
        <v>140102370040199</v>
      </c>
      <c r="C251" s="472" t="s">
        <v>973</v>
      </c>
      <c r="D251" s="479">
        <f>+IF(15=LEN(B251),SUMIFS('BG 2024'!G:G,'BG 2024'!B:B,'CA EF'!B251),0)</f>
        <v>54615455</v>
      </c>
      <c r="E251" s="474"/>
      <c r="F251" s="474"/>
      <c r="G251" s="475">
        <v>55615455</v>
      </c>
      <c r="H251" s="475">
        <f t="shared" si="9"/>
        <v>-1000000</v>
      </c>
      <c r="I251" s="475">
        <v>0</v>
      </c>
      <c r="J251" s="475">
        <v>0</v>
      </c>
      <c r="K251" s="475">
        <v>0</v>
      </c>
      <c r="L251" s="475">
        <v>0</v>
      </c>
      <c r="M251" s="475">
        <v>0</v>
      </c>
      <c r="N251" s="475">
        <v>0</v>
      </c>
      <c r="O251" s="475">
        <v>0</v>
      </c>
      <c r="P251" s="475">
        <v>0</v>
      </c>
      <c r="Q251" s="475">
        <v>0</v>
      </c>
      <c r="R251" s="475">
        <f>-$H251</f>
        <v>1000000</v>
      </c>
      <c r="S251" s="475">
        <v>0</v>
      </c>
      <c r="T251" s="475">
        <v>0</v>
      </c>
      <c r="U251" s="475">
        <v>0</v>
      </c>
      <c r="V251" s="475">
        <v>0</v>
      </c>
      <c r="W251" s="475">
        <v>0</v>
      </c>
      <c r="X251" s="475">
        <v>0</v>
      </c>
      <c r="Y251" s="475">
        <v>0</v>
      </c>
      <c r="Z251" s="475">
        <v>0</v>
      </c>
      <c r="AA251" s="475">
        <f t="shared" si="10"/>
        <v>0</v>
      </c>
    </row>
    <row r="252" spans="1:27" s="44" customFormat="1" ht="12.75" hidden="1" customHeight="1">
      <c r="A252" s="44">
        <f t="shared" si="11"/>
        <v>11</v>
      </c>
      <c r="B252" s="471">
        <v>14010237005</v>
      </c>
      <c r="C252" s="472" t="s">
        <v>609</v>
      </c>
      <c r="D252" s="479">
        <f>+IF(15=LEN(B252),SUMIFS('BG 2024'!G:G,'BG 2024'!B:B,'CA EF'!B252),0)</f>
        <v>0</v>
      </c>
      <c r="E252" s="475"/>
      <c r="F252" s="475"/>
      <c r="G252" s="475">
        <v>0</v>
      </c>
      <c r="H252" s="475">
        <f t="shared" si="9"/>
        <v>0</v>
      </c>
      <c r="I252" s="475">
        <v>0</v>
      </c>
      <c r="J252" s="475">
        <v>0</v>
      </c>
      <c r="K252" s="475">
        <v>0</v>
      </c>
      <c r="L252" s="475">
        <v>0</v>
      </c>
      <c r="M252" s="475" t="s">
        <v>133</v>
      </c>
      <c r="N252" s="475">
        <v>0</v>
      </c>
      <c r="O252" s="475">
        <v>0</v>
      </c>
      <c r="P252" s="475">
        <v>0</v>
      </c>
      <c r="Q252" s="475">
        <v>0</v>
      </c>
      <c r="R252" s="475">
        <v>0</v>
      </c>
      <c r="S252" s="475">
        <v>0</v>
      </c>
      <c r="T252" s="475">
        <f>-H252</f>
        <v>0</v>
      </c>
      <c r="U252" s="475">
        <v>0</v>
      </c>
      <c r="V252" s="475">
        <v>0</v>
      </c>
      <c r="W252" s="475">
        <v>0</v>
      </c>
      <c r="X252" s="475">
        <v>0</v>
      </c>
      <c r="Y252" s="475">
        <v>0</v>
      </c>
      <c r="Z252" s="475">
        <v>0</v>
      </c>
      <c r="AA252" s="475">
        <f t="shared" si="10"/>
        <v>0</v>
      </c>
    </row>
    <row r="253" spans="1:27" s="44" customFormat="1" ht="12.75" hidden="1" customHeight="1">
      <c r="A253" s="44">
        <f t="shared" si="11"/>
        <v>13</v>
      </c>
      <c r="B253" s="471">
        <v>1401023700501</v>
      </c>
      <c r="C253" s="472" t="s">
        <v>609</v>
      </c>
      <c r="D253" s="479">
        <f>+IF(15=LEN(B253),SUMIFS('BG 2024'!G:G,'BG 2024'!B:B,'CA EF'!B253),0)</f>
        <v>0</v>
      </c>
      <c r="E253" s="475"/>
      <c r="F253" s="475"/>
      <c r="G253" s="475">
        <v>0</v>
      </c>
      <c r="H253" s="475">
        <f t="shared" si="9"/>
        <v>0</v>
      </c>
      <c r="I253" s="475">
        <v>0</v>
      </c>
      <c r="J253" s="475">
        <v>0</v>
      </c>
      <c r="K253" s="475">
        <v>0</v>
      </c>
      <c r="L253" s="475">
        <v>0</v>
      </c>
      <c r="M253" s="475" t="s">
        <v>133</v>
      </c>
      <c r="N253" s="475">
        <v>0</v>
      </c>
      <c r="O253" s="475">
        <v>0</v>
      </c>
      <c r="P253" s="475">
        <v>0</v>
      </c>
      <c r="Q253" s="475">
        <v>0</v>
      </c>
      <c r="R253" s="475">
        <v>0</v>
      </c>
      <c r="S253" s="475">
        <v>0</v>
      </c>
      <c r="T253" s="475">
        <f>-H253</f>
        <v>0</v>
      </c>
      <c r="U253" s="475">
        <v>0</v>
      </c>
      <c r="V253" s="475">
        <v>0</v>
      </c>
      <c r="W253" s="475">
        <v>0</v>
      </c>
      <c r="X253" s="475">
        <v>0</v>
      </c>
      <c r="Y253" s="475">
        <v>0</v>
      </c>
      <c r="Z253" s="475">
        <v>0</v>
      </c>
      <c r="AA253" s="475">
        <f t="shared" si="10"/>
        <v>0</v>
      </c>
    </row>
    <row r="254" spans="1:27" s="44" customFormat="1" ht="12.75" customHeight="1">
      <c r="A254" s="44">
        <f t="shared" si="11"/>
        <v>15</v>
      </c>
      <c r="B254" s="471">
        <v>140102370050101</v>
      </c>
      <c r="C254" s="472" t="s">
        <v>974</v>
      </c>
      <c r="D254" s="479">
        <f>+IF(15=LEN(B254),SUMIFS('BG 2024'!G:G,'BG 2024'!B:B,'CA EF'!B254),0)</f>
        <v>93054178</v>
      </c>
      <c r="E254" s="475"/>
      <c r="F254" s="475"/>
      <c r="G254" s="475">
        <v>71389483</v>
      </c>
      <c r="H254" s="475">
        <f t="shared" si="9"/>
        <v>21664695</v>
      </c>
      <c r="I254" s="475">
        <v>0</v>
      </c>
      <c r="J254" s="475">
        <v>0</v>
      </c>
      <c r="K254" s="475">
        <v>0</v>
      </c>
      <c r="L254" s="475">
        <v>0</v>
      </c>
      <c r="M254" s="475">
        <v>0</v>
      </c>
      <c r="N254" s="475">
        <v>0</v>
      </c>
      <c r="O254" s="475">
        <v>0</v>
      </c>
      <c r="P254" s="475">
        <v>0</v>
      </c>
      <c r="Q254" s="475">
        <v>0</v>
      </c>
      <c r="R254" s="475">
        <f>-$H254</f>
        <v>-21664695</v>
      </c>
      <c r="S254" s="475">
        <v>0</v>
      </c>
      <c r="T254" s="475">
        <v>0</v>
      </c>
      <c r="U254" s="475">
        <v>0</v>
      </c>
      <c r="V254" s="475">
        <v>0</v>
      </c>
      <c r="W254" s="475">
        <v>0</v>
      </c>
      <c r="X254" s="475">
        <v>0</v>
      </c>
      <c r="Y254" s="475">
        <v>0</v>
      </c>
      <c r="Z254" s="475">
        <v>0</v>
      </c>
      <c r="AA254" s="475">
        <f t="shared" si="10"/>
        <v>0</v>
      </c>
    </row>
    <row r="255" spans="1:27" s="44" customFormat="1" ht="12.75" hidden="1" customHeight="1">
      <c r="A255" s="44">
        <f t="shared" si="11"/>
        <v>11</v>
      </c>
      <c r="B255" s="471">
        <v>14010237903</v>
      </c>
      <c r="C255" s="472" t="s">
        <v>975</v>
      </c>
      <c r="D255" s="479">
        <f>+IF(15=LEN(B255),SUMIFS('BG 2024'!G:G,'BG 2024'!B:B,'CA EF'!B255),0)</f>
        <v>0</v>
      </c>
      <c r="E255" s="475"/>
      <c r="F255" s="475"/>
      <c r="G255" s="475">
        <v>0</v>
      </c>
      <c r="H255" s="475">
        <f t="shared" si="9"/>
        <v>0</v>
      </c>
      <c r="I255" s="475">
        <v>0</v>
      </c>
      <c r="J255" s="475">
        <v>0</v>
      </c>
      <c r="K255" s="475">
        <v>0</v>
      </c>
      <c r="L255" s="475">
        <v>0</v>
      </c>
      <c r="M255" s="475" t="s">
        <v>133</v>
      </c>
      <c r="N255" s="475">
        <v>0</v>
      </c>
      <c r="O255" s="475">
        <v>0</v>
      </c>
      <c r="P255" s="475">
        <v>0</v>
      </c>
      <c r="Q255" s="475">
        <v>0</v>
      </c>
      <c r="R255" s="475">
        <v>0</v>
      </c>
      <c r="S255" s="475">
        <v>0</v>
      </c>
      <c r="T255" s="475">
        <v>0</v>
      </c>
      <c r="U255" s="475">
        <v>0</v>
      </c>
      <c r="V255" s="475">
        <v>0</v>
      </c>
      <c r="W255" s="475">
        <v>0</v>
      </c>
      <c r="X255" s="475">
        <v>0</v>
      </c>
      <c r="Y255" s="475">
        <v>0</v>
      </c>
      <c r="Z255" s="475">
        <v>0</v>
      </c>
      <c r="AA255" s="475">
        <f t="shared" si="10"/>
        <v>0</v>
      </c>
    </row>
    <row r="256" spans="1:27" s="44" customFormat="1" ht="12.75" hidden="1" customHeight="1">
      <c r="A256" s="44">
        <f t="shared" si="11"/>
        <v>13</v>
      </c>
      <c r="B256" s="471">
        <v>1401023790301</v>
      </c>
      <c r="C256" s="472" t="s">
        <v>975</v>
      </c>
      <c r="D256" s="479">
        <f>+IF(15=LEN(B256),SUMIFS('BG 2024'!G:G,'BG 2024'!B:B,'CA EF'!B256),0)</f>
        <v>0</v>
      </c>
      <c r="E256" s="475"/>
      <c r="F256" s="475"/>
      <c r="G256" s="475">
        <v>0</v>
      </c>
      <c r="H256" s="475">
        <f t="shared" si="9"/>
        <v>0</v>
      </c>
      <c r="I256" s="475">
        <v>0</v>
      </c>
      <c r="J256" s="475">
        <v>0</v>
      </c>
      <c r="K256" s="475">
        <v>0</v>
      </c>
      <c r="L256" s="475">
        <v>0</v>
      </c>
      <c r="M256" s="475" t="s">
        <v>133</v>
      </c>
      <c r="N256" s="475">
        <v>0</v>
      </c>
      <c r="O256" s="475">
        <v>0</v>
      </c>
      <c r="P256" s="475">
        <v>0</v>
      </c>
      <c r="Q256" s="475">
        <v>0</v>
      </c>
      <c r="R256" s="475">
        <v>0</v>
      </c>
      <c r="S256" s="475">
        <v>0</v>
      </c>
      <c r="T256" s="475">
        <f>-H256</f>
        <v>0</v>
      </c>
      <c r="U256" s="475">
        <v>0</v>
      </c>
      <c r="V256" s="475">
        <v>0</v>
      </c>
      <c r="W256" s="475">
        <v>0</v>
      </c>
      <c r="X256" s="475">
        <v>0</v>
      </c>
      <c r="Y256" s="475">
        <v>0</v>
      </c>
      <c r="Z256" s="475">
        <v>0</v>
      </c>
      <c r="AA256" s="475">
        <f t="shared" si="10"/>
        <v>0</v>
      </c>
    </row>
    <row r="257" spans="1:27" s="44" customFormat="1" ht="12.75" hidden="1" customHeight="1">
      <c r="A257" s="44">
        <f t="shared" si="11"/>
        <v>15</v>
      </c>
      <c r="B257" s="471">
        <v>140102379030199</v>
      </c>
      <c r="C257" s="472" t="s">
        <v>976</v>
      </c>
      <c r="D257" s="479">
        <f>+IF(15=LEN(B257),SUMIFS('BG 2024'!G:G,'BG 2024'!B:B,'CA EF'!B257),0)</f>
        <v>-9830784</v>
      </c>
      <c r="E257" s="474">
        <f>-D257</f>
        <v>9830784</v>
      </c>
      <c r="F257" s="475"/>
      <c r="G257" s="475">
        <v>0</v>
      </c>
      <c r="H257" s="475">
        <f t="shared" si="9"/>
        <v>0</v>
      </c>
      <c r="I257" s="475">
        <v>0</v>
      </c>
      <c r="J257" s="475">
        <v>0</v>
      </c>
      <c r="K257" s="475">
        <v>0</v>
      </c>
      <c r="L257" s="475">
        <v>0</v>
      </c>
      <c r="M257" s="475">
        <v>0</v>
      </c>
      <c r="N257" s="475">
        <v>0</v>
      </c>
      <c r="O257" s="475">
        <v>0</v>
      </c>
      <c r="P257" s="475">
        <v>0</v>
      </c>
      <c r="Q257" s="475">
        <v>0</v>
      </c>
      <c r="R257" s="475">
        <v>0</v>
      </c>
      <c r="S257" s="475">
        <v>0</v>
      </c>
      <c r="T257" s="475">
        <v>0</v>
      </c>
      <c r="U257" s="475">
        <v>0</v>
      </c>
      <c r="V257" s="475">
        <v>0</v>
      </c>
      <c r="W257" s="475">
        <v>0</v>
      </c>
      <c r="X257" s="475">
        <v>0</v>
      </c>
      <c r="Y257" s="475">
        <v>0</v>
      </c>
      <c r="Z257" s="475">
        <v>0</v>
      </c>
      <c r="AA257" s="475">
        <f t="shared" si="10"/>
        <v>0</v>
      </c>
    </row>
    <row r="258" spans="1:27" s="44" customFormat="1" ht="12.75" hidden="1" customHeight="1">
      <c r="A258" s="44">
        <f t="shared" si="11"/>
        <v>11</v>
      </c>
      <c r="B258" s="471">
        <v>14010237904</v>
      </c>
      <c r="C258" s="472" t="s">
        <v>977</v>
      </c>
      <c r="D258" s="479">
        <f>+IF(15=LEN(B258),SUMIFS('BG 2024'!G:G,'BG 2024'!B:B,'CA EF'!B258),0)</f>
        <v>0</v>
      </c>
      <c r="E258" s="475"/>
      <c r="F258" s="475"/>
      <c r="G258" s="475">
        <v>0</v>
      </c>
      <c r="H258" s="475">
        <f t="shared" si="9"/>
        <v>0</v>
      </c>
      <c r="I258" s="475">
        <v>0</v>
      </c>
      <c r="J258" s="475">
        <v>0</v>
      </c>
      <c r="K258" s="475">
        <v>0</v>
      </c>
      <c r="L258" s="475">
        <v>0</v>
      </c>
      <c r="M258" s="475" t="s">
        <v>133</v>
      </c>
      <c r="N258" s="475">
        <v>0</v>
      </c>
      <c r="O258" s="475">
        <v>0</v>
      </c>
      <c r="P258" s="475">
        <v>0</v>
      </c>
      <c r="Q258" s="475">
        <v>0</v>
      </c>
      <c r="R258" s="475">
        <v>0</v>
      </c>
      <c r="S258" s="475">
        <v>0</v>
      </c>
      <c r="T258" s="475">
        <v>0</v>
      </c>
      <c r="U258" s="475">
        <v>0</v>
      </c>
      <c r="V258" s="475">
        <v>0</v>
      </c>
      <c r="W258" s="475">
        <v>0</v>
      </c>
      <c r="X258" s="475">
        <v>0</v>
      </c>
      <c r="Y258" s="475">
        <v>0</v>
      </c>
      <c r="Z258" s="475">
        <v>0</v>
      </c>
      <c r="AA258" s="475">
        <f t="shared" si="10"/>
        <v>0</v>
      </c>
    </row>
    <row r="259" spans="1:27" s="44" customFormat="1" ht="12.75" hidden="1" customHeight="1">
      <c r="A259" s="44">
        <f t="shared" si="11"/>
        <v>13</v>
      </c>
      <c r="B259" s="471">
        <v>1401023790401</v>
      </c>
      <c r="C259" s="472" t="s">
        <v>977</v>
      </c>
      <c r="D259" s="479">
        <f>+IF(15=LEN(B259),SUMIFS('BG 2024'!G:G,'BG 2024'!B:B,'CA EF'!B259),0)</f>
        <v>0</v>
      </c>
      <c r="E259" s="475"/>
      <c r="F259" s="475"/>
      <c r="G259" s="475">
        <v>0</v>
      </c>
      <c r="H259" s="475">
        <f t="shared" si="9"/>
        <v>0</v>
      </c>
      <c r="I259" s="475">
        <v>0</v>
      </c>
      <c r="J259" s="475">
        <v>0</v>
      </c>
      <c r="K259" s="475">
        <v>0</v>
      </c>
      <c r="L259" s="475">
        <v>0</v>
      </c>
      <c r="M259" s="475" t="s">
        <v>133</v>
      </c>
      <c r="N259" s="475">
        <v>0</v>
      </c>
      <c r="O259" s="475">
        <v>0</v>
      </c>
      <c r="P259" s="475">
        <v>0</v>
      </c>
      <c r="Q259" s="475">
        <v>0</v>
      </c>
      <c r="R259" s="475">
        <v>0</v>
      </c>
      <c r="S259" s="475">
        <v>0</v>
      </c>
      <c r="T259" s="475">
        <f>-H259</f>
        <v>0</v>
      </c>
      <c r="U259" s="475">
        <v>0</v>
      </c>
      <c r="V259" s="475">
        <v>0</v>
      </c>
      <c r="W259" s="475">
        <v>0</v>
      </c>
      <c r="X259" s="475">
        <v>0</v>
      </c>
      <c r="Y259" s="475">
        <v>0</v>
      </c>
      <c r="Z259" s="475">
        <v>0</v>
      </c>
      <c r="AA259" s="475">
        <f t="shared" si="10"/>
        <v>0</v>
      </c>
    </row>
    <row r="260" spans="1:27" s="44" customFormat="1" ht="12.75" hidden="1" customHeight="1">
      <c r="A260" s="44">
        <f t="shared" si="11"/>
        <v>15</v>
      </c>
      <c r="B260" s="471">
        <v>140102379040199</v>
      </c>
      <c r="C260" s="472" t="s">
        <v>978</v>
      </c>
      <c r="D260" s="479">
        <f>+IF(15=LEN(B260),SUMIFS('BG 2024'!G:G,'BG 2024'!B:B,'CA EF'!B260),0)</f>
        <v>-30590693</v>
      </c>
      <c r="E260" s="474">
        <f>-D260</f>
        <v>30590693</v>
      </c>
      <c r="F260" s="475"/>
      <c r="G260" s="475">
        <v>0</v>
      </c>
      <c r="H260" s="475">
        <f t="shared" si="9"/>
        <v>0</v>
      </c>
      <c r="I260" s="475">
        <v>0</v>
      </c>
      <c r="J260" s="475">
        <v>0</v>
      </c>
      <c r="K260" s="475">
        <v>0</v>
      </c>
      <c r="L260" s="475">
        <v>0</v>
      </c>
      <c r="M260" s="475">
        <v>0</v>
      </c>
      <c r="N260" s="475">
        <v>0</v>
      </c>
      <c r="O260" s="475">
        <v>0</v>
      </c>
      <c r="P260" s="475">
        <v>0</v>
      </c>
      <c r="Q260" s="475">
        <v>0</v>
      </c>
      <c r="R260" s="475">
        <v>0</v>
      </c>
      <c r="S260" s="475">
        <v>0</v>
      </c>
      <c r="T260" s="475">
        <v>0</v>
      </c>
      <c r="U260" s="475">
        <v>0</v>
      </c>
      <c r="V260" s="475">
        <v>0</v>
      </c>
      <c r="W260" s="475">
        <v>0</v>
      </c>
      <c r="X260" s="475">
        <v>0</v>
      </c>
      <c r="Y260" s="475">
        <v>0</v>
      </c>
      <c r="Z260" s="475">
        <v>0</v>
      </c>
      <c r="AA260" s="475">
        <f t="shared" si="10"/>
        <v>0</v>
      </c>
    </row>
    <row r="261" spans="1:27" s="44" customFormat="1" ht="12.75" hidden="1" customHeight="1">
      <c r="A261" s="44">
        <f t="shared" si="11"/>
        <v>2</v>
      </c>
      <c r="B261" s="471">
        <v>15</v>
      </c>
      <c r="C261" s="472" t="s">
        <v>979</v>
      </c>
      <c r="D261" s="479">
        <f>+IF(15=LEN(B261),SUMIFS('BG 2024'!G:G,'BG 2024'!B:B,'CA EF'!B261),0)</f>
        <v>0</v>
      </c>
      <c r="E261" s="475"/>
      <c r="F261" s="475"/>
      <c r="G261" s="475">
        <v>0</v>
      </c>
      <c r="H261" s="475">
        <f t="shared" si="9"/>
        <v>0</v>
      </c>
      <c r="I261" s="475">
        <v>0</v>
      </c>
      <c r="J261" s="475">
        <v>0</v>
      </c>
      <c r="K261" s="475">
        <v>0</v>
      </c>
      <c r="L261" s="475">
        <v>0</v>
      </c>
      <c r="M261" s="475" t="s">
        <v>133</v>
      </c>
      <c r="N261" s="475">
        <v>0</v>
      </c>
      <c r="O261" s="475">
        <v>0</v>
      </c>
      <c r="P261" s="475">
        <v>0</v>
      </c>
      <c r="Q261" s="475">
        <v>0</v>
      </c>
      <c r="R261" s="475">
        <v>0</v>
      </c>
      <c r="S261" s="475">
        <v>0</v>
      </c>
      <c r="T261" s="475">
        <v>0</v>
      </c>
      <c r="U261" s="475">
        <v>0</v>
      </c>
      <c r="V261" s="475">
        <v>0</v>
      </c>
      <c r="W261" s="475">
        <v>0</v>
      </c>
      <c r="X261" s="475">
        <v>0</v>
      </c>
      <c r="Y261" s="475">
        <v>0</v>
      </c>
      <c r="Z261" s="475">
        <v>0</v>
      </c>
      <c r="AA261" s="475">
        <f t="shared" si="10"/>
        <v>0</v>
      </c>
    </row>
    <row r="262" spans="1:27" s="44" customFormat="1" ht="12.75" hidden="1" customHeight="1">
      <c r="A262" s="44">
        <f t="shared" si="11"/>
        <v>5</v>
      </c>
      <c r="B262" s="471">
        <v>15010</v>
      </c>
      <c r="C262" s="472" t="s">
        <v>980</v>
      </c>
      <c r="D262" s="479">
        <f>+IF(15=LEN(B262),SUMIFS('BG 2024'!G:G,'BG 2024'!B:B,'CA EF'!B262),0)</f>
        <v>0</v>
      </c>
      <c r="E262" s="475"/>
      <c r="F262" s="475"/>
      <c r="G262" s="475">
        <v>0</v>
      </c>
      <c r="H262" s="475">
        <f t="shared" si="9"/>
        <v>0</v>
      </c>
      <c r="I262" s="475">
        <v>0</v>
      </c>
      <c r="J262" s="475">
        <v>0</v>
      </c>
      <c r="K262" s="475">
        <v>0</v>
      </c>
      <c r="L262" s="475">
        <v>0</v>
      </c>
      <c r="M262" s="475" t="s">
        <v>133</v>
      </c>
      <c r="N262" s="475">
        <v>0</v>
      </c>
      <c r="O262" s="475">
        <v>0</v>
      </c>
      <c r="P262" s="475">
        <v>0</v>
      </c>
      <c r="Q262" s="475">
        <v>0</v>
      </c>
      <c r="R262" s="475">
        <v>0</v>
      </c>
      <c r="S262" s="475">
        <v>0</v>
      </c>
      <c r="T262" s="475">
        <v>0</v>
      </c>
      <c r="U262" s="475">
        <v>0</v>
      </c>
      <c r="V262" s="475">
        <v>0</v>
      </c>
      <c r="W262" s="475">
        <v>0</v>
      </c>
      <c r="X262" s="475">
        <v>0</v>
      </c>
      <c r="Y262" s="475">
        <v>0</v>
      </c>
      <c r="Z262" s="475">
        <v>0</v>
      </c>
      <c r="AA262" s="475">
        <f t="shared" si="10"/>
        <v>0</v>
      </c>
    </row>
    <row r="263" spans="1:27" s="44" customFormat="1" ht="12.75" hidden="1" customHeight="1">
      <c r="A263" s="44">
        <f t="shared" si="11"/>
        <v>8</v>
      </c>
      <c r="B263" s="471">
        <v>15010239</v>
      </c>
      <c r="C263" s="472" t="s">
        <v>980</v>
      </c>
      <c r="D263" s="479">
        <f>+IF(15=LEN(B263),SUMIFS('BG 2024'!G:G,'BG 2024'!B:B,'CA EF'!B263),0)</f>
        <v>0</v>
      </c>
      <c r="E263" s="475"/>
      <c r="F263" s="475"/>
      <c r="G263" s="475">
        <v>0</v>
      </c>
      <c r="H263" s="475">
        <f t="shared" si="9"/>
        <v>0</v>
      </c>
      <c r="I263" s="475">
        <v>0</v>
      </c>
      <c r="J263" s="475">
        <v>0</v>
      </c>
      <c r="K263" s="475">
        <v>0</v>
      </c>
      <c r="L263" s="475">
        <v>0</v>
      </c>
      <c r="M263" s="475" t="s">
        <v>133</v>
      </c>
      <c r="N263" s="475">
        <v>0</v>
      </c>
      <c r="O263" s="475">
        <v>0</v>
      </c>
      <c r="P263" s="475">
        <v>0</v>
      </c>
      <c r="Q263" s="475">
        <v>0</v>
      </c>
      <c r="R263" s="475">
        <v>0</v>
      </c>
      <c r="S263" s="475">
        <v>0</v>
      </c>
      <c r="T263" s="475">
        <v>0</v>
      </c>
      <c r="U263" s="475">
        <v>0</v>
      </c>
      <c r="V263" s="475">
        <v>0</v>
      </c>
      <c r="W263" s="475">
        <v>0</v>
      </c>
      <c r="X263" s="475">
        <v>0</v>
      </c>
      <c r="Y263" s="475">
        <v>0</v>
      </c>
      <c r="Z263" s="475">
        <v>0</v>
      </c>
      <c r="AA263" s="475">
        <f t="shared" si="10"/>
        <v>0</v>
      </c>
    </row>
    <row r="264" spans="1:27" s="44" customFormat="1" ht="12.75" hidden="1" customHeight="1">
      <c r="A264" s="44">
        <f t="shared" si="11"/>
        <v>11</v>
      </c>
      <c r="B264" s="471">
        <v>15010239002</v>
      </c>
      <c r="C264" s="472" t="s">
        <v>981</v>
      </c>
      <c r="D264" s="479">
        <f>+IF(15=LEN(B264),SUMIFS('BG 2024'!G:G,'BG 2024'!B:B,'CA EF'!B264),0)</f>
        <v>0</v>
      </c>
      <c r="E264" s="475"/>
      <c r="F264" s="475"/>
      <c r="G264" s="475">
        <v>0</v>
      </c>
      <c r="H264" s="475">
        <f t="shared" si="9"/>
        <v>0</v>
      </c>
      <c r="I264" s="475">
        <v>0</v>
      </c>
      <c r="J264" s="475">
        <v>0</v>
      </c>
      <c r="K264" s="475">
        <v>0</v>
      </c>
      <c r="L264" s="475">
        <v>0</v>
      </c>
      <c r="M264" s="475" t="s">
        <v>133</v>
      </c>
      <c r="N264" s="475">
        <v>0</v>
      </c>
      <c r="O264" s="475">
        <v>0</v>
      </c>
      <c r="P264" s="475">
        <v>0</v>
      </c>
      <c r="Q264" s="475">
        <v>0</v>
      </c>
      <c r="R264" s="475">
        <v>0</v>
      </c>
      <c r="S264" s="475">
        <v>0</v>
      </c>
      <c r="T264" s="475">
        <v>0</v>
      </c>
      <c r="U264" s="475">
        <v>0</v>
      </c>
      <c r="V264" s="475">
        <v>0</v>
      </c>
      <c r="W264" s="475">
        <v>0</v>
      </c>
      <c r="X264" s="475">
        <v>0</v>
      </c>
      <c r="Y264" s="475">
        <v>0</v>
      </c>
      <c r="Z264" s="475">
        <v>0</v>
      </c>
      <c r="AA264" s="475">
        <f t="shared" si="10"/>
        <v>0</v>
      </c>
    </row>
    <row r="265" spans="1:27" s="44" customFormat="1" ht="12.75" hidden="1" customHeight="1">
      <c r="A265" s="44">
        <f t="shared" si="11"/>
        <v>13</v>
      </c>
      <c r="B265" s="471">
        <v>1501023900201</v>
      </c>
      <c r="C265" s="472" t="s">
        <v>981</v>
      </c>
      <c r="D265" s="479">
        <f>+IF(15=LEN(B265),SUMIFS('BG 2024'!G:G,'BG 2024'!B:B,'CA EF'!B265),0)</f>
        <v>0</v>
      </c>
      <c r="E265" s="475"/>
      <c r="F265" s="475"/>
      <c r="G265" s="475">
        <v>0</v>
      </c>
      <c r="H265" s="475">
        <f t="shared" si="9"/>
        <v>0</v>
      </c>
      <c r="I265" s="475">
        <v>0</v>
      </c>
      <c r="J265" s="475">
        <v>0</v>
      </c>
      <c r="K265" s="475">
        <v>0</v>
      </c>
      <c r="L265" s="475">
        <v>0</v>
      </c>
      <c r="M265" s="475" t="s">
        <v>133</v>
      </c>
      <c r="N265" s="475">
        <v>0</v>
      </c>
      <c r="O265" s="475">
        <v>0</v>
      </c>
      <c r="P265" s="475">
        <v>0</v>
      </c>
      <c r="Q265" s="475">
        <v>0</v>
      </c>
      <c r="R265" s="475">
        <v>0</v>
      </c>
      <c r="S265" s="475">
        <v>0</v>
      </c>
      <c r="T265" s="475">
        <v>0</v>
      </c>
      <c r="U265" s="475">
        <v>0</v>
      </c>
      <c r="V265" s="475">
        <v>0</v>
      </c>
      <c r="W265" s="475">
        <v>0</v>
      </c>
      <c r="X265" s="475">
        <v>0</v>
      </c>
      <c r="Y265" s="475">
        <v>0</v>
      </c>
      <c r="Z265" s="475">
        <v>0</v>
      </c>
      <c r="AA265" s="475">
        <f t="shared" si="10"/>
        <v>0</v>
      </c>
    </row>
    <row r="266" spans="1:27" s="44" customFormat="1" ht="12.75" customHeight="1">
      <c r="A266" s="44">
        <f t="shared" si="11"/>
        <v>15</v>
      </c>
      <c r="B266" s="471">
        <v>150102390020101</v>
      </c>
      <c r="C266" s="472" t="s">
        <v>982</v>
      </c>
      <c r="D266" s="479">
        <f>+IF(15=LEN(B266),SUMIFS('BG 2024'!G:G,'BG 2024'!B:B,'CA EF'!B266),0)</f>
        <v>65657997</v>
      </c>
      <c r="E266" s="475"/>
      <c r="F266" s="475"/>
      <c r="G266" s="475">
        <v>0</v>
      </c>
      <c r="H266" s="475">
        <f t="shared" si="9"/>
        <v>65657997</v>
      </c>
      <c r="I266" s="475">
        <v>0</v>
      </c>
      <c r="J266" s="475">
        <v>0</v>
      </c>
      <c r="K266" s="475">
        <v>0</v>
      </c>
      <c r="L266" s="475">
        <v>0</v>
      </c>
      <c r="M266" s="475">
        <f>-$H266</f>
        <v>-65657997</v>
      </c>
      <c r="N266" s="475">
        <v>0</v>
      </c>
      <c r="O266" s="475">
        <v>0</v>
      </c>
      <c r="P266" s="475">
        <v>0</v>
      </c>
      <c r="Q266" s="475">
        <v>0</v>
      </c>
      <c r="R266" s="475">
        <v>0</v>
      </c>
      <c r="S266" s="475">
        <v>0</v>
      </c>
      <c r="T266" s="475">
        <v>0</v>
      </c>
      <c r="U266" s="475">
        <v>0</v>
      </c>
      <c r="V266" s="475">
        <v>0</v>
      </c>
      <c r="W266" s="475">
        <v>0</v>
      </c>
      <c r="X266" s="475">
        <v>0</v>
      </c>
      <c r="Y266" s="475">
        <v>0</v>
      </c>
      <c r="Z266" s="475">
        <v>0</v>
      </c>
      <c r="AA266" s="475">
        <f t="shared" si="10"/>
        <v>0</v>
      </c>
    </row>
    <row r="267" spans="1:27" s="44" customFormat="1" ht="12.75" hidden="1" customHeight="1">
      <c r="A267" s="44">
        <f t="shared" si="11"/>
        <v>11</v>
      </c>
      <c r="B267" s="471">
        <v>15010239003</v>
      </c>
      <c r="C267" s="472" t="s">
        <v>983</v>
      </c>
      <c r="D267" s="479">
        <f>+IF(15=LEN(B267),SUMIFS('BG 2024'!G:G,'BG 2024'!B:B,'CA EF'!B267),0)</f>
        <v>0</v>
      </c>
      <c r="E267" s="474"/>
      <c r="F267" s="474"/>
      <c r="G267" s="475">
        <v>0</v>
      </c>
      <c r="H267" s="475">
        <f t="shared" si="9"/>
        <v>0</v>
      </c>
      <c r="I267" s="475">
        <v>0</v>
      </c>
      <c r="J267" s="475">
        <v>0</v>
      </c>
      <c r="K267" s="475">
        <v>0</v>
      </c>
      <c r="L267" s="475">
        <v>0</v>
      </c>
      <c r="M267" s="475">
        <f>-H267</f>
        <v>0</v>
      </c>
      <c r="N267" s="475">
        <v>0</v>
      </c>
      <c r="O267" s="475">
        <v>0</v>
      </c>
      <c r="P267" s="475">
        <v>0</v>
      </c>
      <c r="Q267" s="475">
        <v>0</v>
      </c>
      <c r="S267" s="475">
        <v>0</v>
      </c>
      <c r="T267" s="475">
        <v>0</v>
      </c>
      <c r="U267" s="475">
        <v>0</v>
      </c>
      <c r="V267" s="475">
        <v>0</v>
      </c>
      <c r="W267" s="475">
        <v>0</v>
      </c>
      <c r="X267" s="475">
        <v>0</v>
      </c>
      <c r="Y267" s="475">
        <v>0</v>
      </c>
      <c r="Z267" s="475">
        <v>0</v>
      </c>
      <c r="AA267" s="475">
        <f t="shared" si="10"/>
        <v>0</v>
      </c>
    </row>
    <row r="268" spans="1:27" s="44" customFormat="1" ht="12.75" hidden="1" customHeight="1">
      <c r="A268" s="44">
        <f t="shared" si="11"/>
        <v>13</v>
      </c>
      <c r="B268" s="471">
        <v>1501023900301</v>
      </c>
      <c r="C268" s="472" t="s">
        <v>983</v>
      </c>
      <c r="D268" s="479">
        <f>+IF(15=LEN(B268),SUMIFS('BG 2024'!G:G,'BG 2024'!B:B,'CA EF'!B268),0)</f>
        <v>0</v>
      </c>
      <c r="E268" s="475"/>
      <c r="F268" s="475"/>
      <c r="G268" s="475">
        <v>0</v>
      </c>
      <c r="H268" s="475">
        <f t="shared" si="9"/>
        <v>0</v>
      </c>
      <c r="I268" s="475">
        <v>0</v>
      </c>
      <c r="J268" s="475">
        <v>0</v>
      </c>
      <c r="K268" s="475">
        <v>0</v>
      </c>
      <c r="L268" s="475">
        <v>0</v>
      </c>
      <c r="M268" s="475">
        <v>0</v>
      </c>
      <c r="N268" s="475">
        <v>0</v>
      </c>
      <c r="O268" s="475">
        <v>0</v>
      </c>
      <c r="P268" s="475">
        <v>0</v>
      </c>
      <c r="Q268" s="475">
        <v>0</v>
      </c>
      <c r="S268" s="475">
        <v>0</v>
      </c>
      <c r="T268" s="475">
        <v>0</v>
      </c>
      <c r="U268" s="475">
        <v>0</v>
      </c>
      <c r="V268" s="475">
        <v>0</v>
      </c>
      <c r="W268" s="475">
        <v>0</v>
      </c>
      <c r="X268" s="475">
        <v>0</v>
      </c>
      <c r="Y268" s="475">
        <v>0</v>
      </c>
      <c r="Z268" s="475">
        <v>0</v>
      </c>
      <c r="AA268" s="475">
        <f t="shared" si="10"/>
        <v>0</v>
      </c>
    </row>
    <row r="269" spans="1:27" s="476" customFormat="1" ht="12.75" hidden="1" customHeight="1">
      <c r="A269" s="476">
        <f t="shared" si="11"/>
        <v>15</v>
      </c>
      <c r="B269" s="477">
        <v>150102390030101</v>
      </c>
      <c r="C269" s="478" t="s">
        <v>2224</v>
      </c>
      <c r="D269" s="479">
        <f>+IF(15=LEN(B269),SUMIFS('BG 2024'!G:G,'BG 2024'!B:B,'CA EF'!B269),0)</f>
        <v>0</v>
      </c>
      <c r="E269" s="486"/>
      <c r="F269" s="480"/>
      <c r="G269" s="480">
        <v>0</v>
      </c>
      <c r="H269" s="480">
        <f t="shared" si="9"/>
        <v>0</v>
      </c>
      <c r="I269" s="480">
        <v>0</v>
      </c>
      <c r="J269" s="480">
        <v>0</v>
      </c>
      <c r="K269" s="480">
        <v>0</v>
      </c>
      <c r="L269" s="480">
        <v>0</v>
      </c>
      <c r="M269" s="480">
        <f>-$H269</f>
        <v>0</v>
      </c>
      <c r="N269" s="480">
        <v>0</v>
      </c>
      <c r="O269" s="480">
        <v>0</v>
      </c>
      <c r="P269" s="480">
        <v>0</v>
      </c>
      <c r="Q269" s="480">
        <v>0</v>
      </c>
      <c r="R269" s="480">
        <v>0</v>
      </c>
      <c r="S269" s="480">
        <v>0</v>
      </c>
      <c r="T269" s="480">
        <v>0</v>
      </c>
      <c r="U269" s="480">
        <v>0</v>
      </c>
      <c r="V269" s="480">
        <v>0</v>
      </c>
      <c r="W269" s="480">
        <v>0</v>
      </c>
      <c r="X269" s="480">
        <v>0</v>
      </c>
      <c r="Y269" s="480">
        <v>0</v>
      </c>
      <c r="Z269" s="480">
        <v>0</v>
      </c>
      <c r="AA269" s="480">
        <f>SUM(H269:Z269)</f>
        <v>0</v>
      </c>
    </row>
    <row r="270" spans="1:27" s="44" customFormat="1" ht="12.75" customHeight="1">
      <c r="A270" s="44">
        <f t="shared" si="11"/>
        <v>15</v>
      </c>
      <c r="B270" s="471">
        <v>150102390030199</v>
      </c>
      <c r="C270" s="472" t="s">
        <v>984</v>
      </c>
      <c r="D270" s="479">
        <f>+IF(15=LEN(B270),SUMIFS('BG 2024'!G:G,'BG 2024'!B:B,'CA EF'!B270),0)</f>
        <v>119306273</v>
      </c>
      <c r="E270" s="474"/>
      <c r="F270" s="475"/>
      <c r="G270" s="475">
        <v>26000000</v>
      </c>
      <c r="H270" s="475">
        <f t="shared" si="9"/>
        <v>93306273</v>
      </c>
      <c r="I270" s="475">
        <v>0</v>
      </c>
      <c r="J270" s="475">
        <v>0</v>
      </c>
      <c r="K270" s="475">
        <v>0</v>
      </c>
      <c r="L270" s="475">
        <v>0</v>
      </c>
      <c r="M270" s="475">
        <f>-$H270</f>
        <v>-93306273</v>
      </c>
      <c r="N270" s="475">
        <v>0</v>
      </c>
      <c r="O270" s="475">
        <v>0</v>
      </c>
      <c r="P270" s="475">
        <v>0</v>
      </c>
      <c r="Q270" s="475">
        <v>0</v>
      </c>
      <c r="R270" s="475">
        <v>0</v>
      </c>
      <c r="S270" s="475">
        <v>0</v>
      </c>
      <c r="T270" s="475">
        <v>0</v>
      </c>
      <c r="U270" s="475">
        <v>0</v>
      </c>
      <c r="V270" s="475">
        <v>0</v>
      </c>
      <c r="W270" s="475">
        <v>0</v>
      </c>
      <c r="X270" s="475">
        <v>0</v>
      </c>
      <c r="Y270" s="475">
        <v>0</v>
      </c>
      <c r="Z270" s="475">
        <v>0</v>
      </c>
      <c r="AA270" s="475">
        <f t="shared" si="10"/>
        <v>0</v>
      </c>
    </row>
    <row r="271" spans="1:27" s="44" customFormat="1" ht="12.75" hidden="1" customHeight="1">
      <c r="A271" s="44">
        <f t="shared" si="11"/>
        <v>11</v>
      </c>
      <c r="B271" s="471">
        <v>15010239903</v>
      </c>
      <c r="C271" s="472" t="s">
        <v>987</v>
      </c>
      <c r="D271" s="479">
        <f>+IF(15=LEN(B271),SUMIFS('BG 2024'!G:G,'BG 2024'!B:B,'CA EF'!B271),0)</f>
        <v>0</v>
      </c>
      <c r="E271" s="475"/>
      <c r="F271" s="475"/>
      <c r="G271" s="475">
        <v>0</v>
      </c>
      <c r="H271" s="475">
        <f t="shared" si="9"/>
        <v>0</v>
      </c>
      <c r="I271" s="475">
        <v>0</v>
      </c>
      <c r="J271" s="475">
        <v>0</v>
      </c>
      <c r="K271" s="475">
        <v>0</v>
      </c>
      <c r="L271" s="475">
        <v>0</v>
      </c>
      <c r="M271" s="475" t="s">
        <v>133</v>
      </c>
      <c r="N271" s="475">
        <v>0</v>
      </c>
      <c r="O271" s="475">
        <v>0</v>
      </c>
      <c r="P271" s="475">
        <v>0</v>
      </c>
      <c r="Q271" s="475">
        <v>0</v>
      </c>
      <c r="R271" s="475">
        <v>0</v>
      </c>
      <c r="S271" s="475">
        <v>0</v>
      </c>
      <c r="T271" s="475">
        <v>0</v>
      </c>
      <c r="U271" s="475">
        <v>0</v>
      </c>
      <c r="V271" s="475">
        <v>0</v>
      </c>
      <c r="W271" s="475">
        <v>0</v>
      </c>
      <c r="X271" s="475">
        <v>0</v>
      </c>
      <c r="Y271" s="475">
        <v>0</v>
      </c>
      <c r="Z271" s="475">
        <v>0</v>
      </c>
      <c r="AA271" s="475">
        <f t="shared" si="10"/>
        <v>0</v>
      </c>
    </row>
    <row r="272" spans="1:27" s="44" customFormat="1" ht="12.75" hidden="1" customHeight="1">
      <c r="A272" s="44">
        <f t="shared" si="11"/>
        <v>13</v>
      </c>
      <c r="B272" s="471">
        <v>1501023990301</v>
      </c>
      <c r="C272" s="472" t="s">
        <v>987</v>
      </c>
      <c r="D272" s="479">
        <f>+IF(15=LEN(B272),SUMIFS('BG 2024'!G:G,'BG 2024'!B:B,'CA EF'!B272),0)</f>
        <v>0</v>
      </c>
      <c r="E272" s="474"/>
      <c r="F272" s="474"/>
      <c r="G272" s="475">
        <v>0</v>
      </c>
      <c r="H272" s="475">
        <f t="shared" si="9"/>
        <v>0</v>
      </c>
      <c r="I272" s="475">
        <v>0</v>
      </c>
      <c r="J272" s="475">
        <v>0</v>
      </c>
      <c r="K272" s="475">
        <v>0</v>
      </c>
      <c r="L272" s="475">
        <v>0</v>
      </c>
      <c r="M272" s="475" t="s">
        <v>133</v>
      </c>
      <c r="N272" s="475">
        <v>0</v>
      </c>
      <c r="O272" s="475">
        <v>0</v>
      </c>
      <c r="P272" s="475">
        <v>0</v>
      </c>
      <c r="Q272" s="475">
        <v>0</v>
      </c>
      <c r="R272" s="475">
        <v>0</v>
      </c>
      <c r="S272" s="475">
        <v>0</v>
      </c>
      <c r="T272" s="475">
        <v>0</v>
      </c>
      <c r="U272" s="475">
        <v>0</v>
      </c>
      <c r="V272" s="475">
        <v>0</v>
      </c>
      <c r="W272" s="475">
        <v>0</v>
      </c>
      <c r="X272" s="475">
        <v>0</v>
      </c>
      <c r="Y272" s="475">
        <v>0</v>
      </c>
      <c r="Z272" s="475">
        <v>0</v>
      </c>
      <c r="AA272" s="475">
        <f t="shared" si="10"/>
        <v>0</v>
      </c>
    </row>
    <row r="273" spans="1:27" s="476" customFormat="1" ht="12.75" hidden="1" customHeight="1">
      <c r="A273" s="476">
        <f t="shared" si="11"/>
        <v>15</v>
      </c>
      <c r="B273" s="477">
        <v>150102399020101</v>
      </c>
      <c r="C273" s="478" t="s">
        <v>986</v>
      </c>
      <c r="D273" s="479">
        <f>+IF(15=LEN(B273),SUMIFS('BG 2024'!G:G,'BG 2024'!B:B,'CA EF'!B273),0)</f>
        <v>-40960649</v>
      </c>
      <c r="E273" s="486">
        <f>-D273</f>
        <v>40960649</v>
      </c>
      <c r="F273" s="480"/>
      <c r="G273" s="480">
        <v>0</v>
      </c>
      <c r="H273" s="480">
        <f t="shared" si="9"/>
        <v>0</v>
      </c>
      <c r="I273" s="480">
        <v>0</v>
      </c>
      <c r="J273" s="480">
        <v>0</v>
      </c>
      <c r="K273" s="480">
        <v>0</v>
      </c>
      <c r="L273" s="480">
        <v>0</v>
      </c>
      <c r="M273" s="480">
        <v>0</v>
      </c>
      <c r="N273" s="480">
        <v>0</v>
      </c>
      <c r="O273" s="480">
        <v>0</v>
      </c>
      <c r="P273" s="480">
        <v>0</v>
      </c>
      <c r="Q273" s="480">
        <v>0</v>
      </c>
      <c r="R273" s="480">
        <v>0</v>
      </c>
      <c r="S273" s="480">
        <v>0</v>
      </c>
      <c r="T273" s="480">
        <v>0</v>
      </c>
      <c r="U273" s="480">
        <v>0</v>
      </c>
      <c r="V273" s="480">
        <v>0</v>
      </c>
      <c r="W273" s="480">
        <v>0</v>
      </c>
      <c r="X273" s="480">
        <v>0</v>
      </c>
      <c r="Y273" s="480">
        <v>0</v>
      </c>
      <c r="Z273" s="480">
        <v>0</v>
      </c>
      <c r="AA273" s="480">
        <f>SUM(H273:Z273)</f>
        <v>0</v>
      </c>
    </row>
    <row r="274" spans="1:27" s="44" customFormat="1" ht="12.75" hidden="1" customHeight="1">
      <c r="A274" s="44">
        <f t="shared" si="11"/>
        <v>15</v>
      </c>
      <c r="B274" s="471">
        <v>150102399030199</v>
      </c>
      <c r="C274" s="472" t="s">
        <v>988</v>
      </c>
      <c r="D274" s="479">
        <f>+IF(15=LEN(B274),SUMIFS('BG 2024'!G:G,'BG 2024'!B:B,'CA EF'!B274),0)</f>
        <v>-5199996</v>
      </c>
      <c r="E274" s="474">
        <f>-D274</f>
        <v>5199996</v>
      </c>
      <c r="F274" s="475"/>
      <c r="G274" s="475">
        <v>0</v>
      </c>
      <c r="H274" s="475">
        <f t="shared" si="9"/>
        <v>0</v>
      </c>
      <c r="I274" s="475">
        <v>0</v>
      </c>
      <c r="J274" s="475">
        <v>0</v>
      </c>
      <c r="K274" s="475">
        <v>0</v>
      </c>
      <c r="L274" s="475">
        <v>0</v>
      </c>
      <c r="M274" s="475">
        <v>0</v>
      </c>
      <c r="N274" s="475">
        <v>0</v>
      </c>
      <c r="O274" s="475">
        <v>0</v>
      </c>
      <c r="P274" s="475">
        <v>0</v>
      </c>
      <c r="Q274" s="475">
        <v>0</v>
      </c>
      <c r="R274" s="475">
        <v>0</v>
      </c>
      <c r="S274" s="475">
        <v>0</v>
      </c>
      <c r="T274" s="475">
        <v>0</v>
      </c>
      <c r="U274" s="475">
        <v>0</v>
      </c>
      <c r="V274" s="475">
        <v>0</v>
      </c>
      <c r="W274" s="475">
        <v>0</v>
      </c>
      <c r="X274" s="475">
        <v>0</v>
      </c>
      <c r="Y274" s="475">
        <v>0</v>
      </c>
      <c r="Z274" s="475">
        <v>0</v>
      </c>
      <c r="AA274" s="475">
        <f t="shared" si="10"/>
        <v>0</v>
      </c>
    </row>
    <row r="275" spans="1:27" s="44" customFormat="1" ht="12.75" customHeight="1">
      <c r="A275" s="44">
        <f t="shared" si="11"/>
        <v>0</v>
      </c>
      <c r="B275" s="39"/>
      <c r="C275" s="472"/>
      <c r="D275" s="473"/>
      <c r="E275" s="474"/>
      <c r="F275" s="474"/>
      <c r="G275" s="475">
        <v>0</v>
      </c>
      <c r="H275" s="475"/>
      <c r="I275" s="475">
        <v>0</v>
      </c>
      <c r="J275" s="475">
        <v>0</v>
      </c>
      <c r="K275" s="475">
        <v>0</v>
      </c>
      <c r="L275" s="475">
        <v>0</v>
      </c>
      <c r="M275" s="475" t="s">
        <v>133</v>
      </c>
      <c r="N275" s="475">
        <v>0</v>
      </c>
      <c r="O275" s="475">
        <v>0</v>
      </c>
      <c r="P275" s="475">
        <v>0</v>
      </c>
      <c r="Q275" s="475">
        <v>0</v>
      </c>
      <c r="R275" s="475">
        <v>0</v>
      </c>
      <c r="S275" s="475">
        <v>0</v>
      </c>
      <c r="T275" s="475">
        <v>0</v>
      </c>
      <c r="U275" s="475">
        <v>0</v>
      </c>
      <c r="V275" s="475">
        <v>0</v>
      </c>
      <c r="W275" s="475">
        <v>0</v>
      </c>
      <c r="X275" s="475">
        <v>0</v>
      </c>
      <c r="Y275" s="475">
        <v>0</v>
      </c>
      <c r="Z275" s="475">
        <v>0</v>
      </c>
      <c r="AA275" s="475">
        <f t="shared" si="10"/>
        <v>0</v>
      </c>
    </row>
    <row r="276" spans="1:27" s="44" customFormat="1" ht="12.75" hidden="1" customHeight="1">
      <c r="A276" s="44">
        <f t="shared" si="11"/>
        <v>1</v>
      </c>
      <c r="B276" s="471">
        <v>2</v>
      </c>
      <c r="C276" s="472" t="s">
        <v>4</v>
      </c>
      <c r="D276" s="487">
        <f>+IF(15=LEN(B276),SUMIFS('BG 2024'!G:G,'BG 2024'!B:B,'CA EF'!B276),0)</f>
        <v>0</v>
      </c>
      <c r="E276" s="475"/>
      <c r="F276" s="475"/>
      <c r="G276" s="475">
        <v>0</v>
      </c>
      <c r="H276" s="475">
        <f t="shared" ref="H276:H354" si="12">+D276+E276-F276-G276</f>
        <v>0</v>
      </c>
      <c r="I276" s="475">
        <v>0</v>
      </c>
      <c r="J276" s="475">
        <v>0</v>
      </c>
      <c r="K276" s="475">
        <v>0</v>
      </c>
      <c r="L276" s="475">
        <v>0</v>
      </c>
      <c r="M276" s="475" t="s">
        <v>133</v>
      </c>
      <c r="N276" s="475">
        <v>0</v>
      </c>
      <c r="O276" s="475">
        <v>0</v>
      </c>
      <c r="P276" s="475">
        <v>0</v>
      </c>
      <c r="Q276" s="475">
        <v>0</v>
      </c>
      <c r="R276" s="475">
        <v>0</v>
      </c>
      <c r="S276" s="475">
        <v>0</v>
      </c>
      <c r="T276" s="475">
        <v>0</v>
      </c>
      <c r="U276" s="475">
        <v>0</v>
      </c>
      <c r="V276" s="475">
        <v>0</v>
      </c>
      <c r="W276" s="475">
        <v>0</v>
      </c>
      <c r="X276" s="475">
        <v>0</v>
      </c>
      <c r="Y276" s="475">
        <v>0</v>
      </c>
      <c r="Z276" s="475">
        <v>0</v>
      </c>
      <c r="AA276" s="475">
        <f t="shared" si="10"/>
        <v>0</v>
      </c>
    </row>
    <row r="277" spans="1:27" s="44" customFormat="1" ht="12.75" hidden="1" customHeight="1">
      <c r="A277" s="44">
        <f t="shared" si="11"/>
        <v>2</v>
      </c>
      <c r="B277" s="471">
        <v>21</v>
      </c>
      <c r="C277" s="472" t="s">
        <v>989</v>
      </c>
      <c r="D277" s="487">
        <f>+IF(15=LEN(B277),SUMIFS('BG 2024'!G:G,'BG 2024'!B:B,'CA EF'!B277),0)</f>
        <v>0</v>
      </c>
      <c r="E277" s="475"/>
      <c r="F277" s="475"/>
      <c r="G277" s="475">
        <v>0</v>
      </c>
      <c r="H277" s="475">
        <f t="shared" si="12"/>
        <v>0</v>
      </c>
      <c r="I277" s="475">
        <v>0</v>
      </c>
      <c r="J277" s="475">
        <v>0</v>
      </c>
      <c r="K277" s="475">
        <v>0</v>
      </c>
      <c r="L277" s="475">
        <v>0</v>
      </c>
      <c r="M277" s="475" t="s">
        <v>133</v>
      </c>
      <c r="N277" s="475">
        <v>0</v>
      </c>
      <c r="O277" s="475">
        <v>0</v>
      </c>
      <c r="P277" s="475">
        <v>0</v>
      </c>
      <c r="Q277" s="475">
        <v>0</v>
      </c>
      <c r="R277" s="475">
        <v>0</v>
      </c>
      <c r="S277" s="475">
        <v>0</v>
      </c>
      <c r="T277" s="475">
        <v>0</v>
      </c>
      <c r="U277" s="475">
        <v>0</v>
      </c>
      <c r="V277" s="475">
        <v>0</v>
      </c>
      <c r="W277" s="475">
        <v>0</v>
      </c>
      <c r="X277" s="475">
        <v>0</v>
      </c>
      <c r="Y277" s="475">
        <v>0</v>
      </c>
      <c r="Z277" s="475">
        <v>0</v>
      </c>
      <c r="AA277" s="475">
        <f t="shared" si="10"/>
        <v>0</v>
      </c>
    </row>
    <row r="278" spans="1:27" s="44" customFormat="1" ht="12.75" hidden="1" customHeight="1">
      <c r="A278" s="44">
        <f t="shared" si="11"/>
        <v>5</v>
      </c>
      <c r="B278" s="471">
        <v>21010</v>
      </c>
      <c r="C278" s="472" t="s">
        <v>990</v>
      </c>
      <c r="D278" s="487">
        <f>+IF(15=LEN(B278),SUMIFS('BG 2024'!G:G,'BG 2024'!B:B,'CA EF'!B278),0)</f>
        <v>0</v>
      </c>
      <c r="E278" s="475"/>
      <c r="F278" s="475"/>
      <c r="G278" s="475">
        <v>0</v>
      </c>
      <c r="H278" s="475">
        <f t="shared" si="12"/>
        <v>0</v>
      </c>
      <c r="I278" s="475">
        <v>0</v>
      </c>
      <c r="J278" s="475">
        <v>0</v>
      </c>
      <c r="K278" s="475">
        <v>0</v>
      </c>
      <c r="L278" s="475">
        <v>0</v>
      </c>
      <c r="M278" s="475" t="s">
        <v>133</v>
      </c>
      <c r="N278" s="475">
        <v>0</v>
      </c>
      <c r="O278" s="475">
        <v>0</v>
      </c>
      <c r="P278" s="475">
        <v>0</v>
      </c>
      <c r="Q278" s="475">
        <v>0</v>
      </c>
      <c r="R278" s="475">
        <v>0</v>
      </c>
      <c r="S278" s="475">
        <v>0</v>
      </c>
      <c r="T278" s="475">
        <v>0</v>
      </c>
      <c r="U278" s="475">
        <v>0</v>
      </c>
      <c r="V278" s="475">
        <v>0</v>
      </c>
      <c r="W278" s="475">
        <v>0</v>
      </c>
      <c r="X278" s="475">
        <v>0</v>
      </c>
      <c r="Y278" s="475">
        <v>0</v>
      </c>
      <c r="Z278" s="475">
        <v>0</v>
      </c>
      <c r="AA278" s="475">
        <f t="shared" si="10"/>
        <v>0</v>
      </c>
    </row>
    <row r="279" spans="1:27" s="44" customFormat="1" ht="12.75" hidden="1" customHeight="1">
      <c r="A279" s="44">
        <f t="shared" si="11"/>
        <v>8</v>
      </c>
      <c r="B279" s="471">
        <v>21010102</v>
      </c>
      <c r="C279" s="472" t="s">
        <v>991</v>
      </c>
      <c r="D279" s="487">
        <f>+IF(15=LEN(B279),SUMIFS('BG 2024'!G:G,'BG 2024'!B:B,'CA EF'!B279),0)</f>
        <v>0</v>
      </c>
      <c r="E279" s="474"/>
      <c r="F279" s="474"/>
      <c r="G279" s="475">
        <v>0</v>
      </c>
      <c r="H279" s="475">
        <f t="shared" si="12"/>
        <v>0</v>
      </c>
      <c r="I279" s="475">
        <v>0</v>
      </c>
      <c r="J279" s="475">
        <v>0</v>
      </c>
      <c r="K279" s="475">
        <v>0</v>
      </c>
      <c r="L279" s="475">
        <v>0</v>
      </c>
      <c r="M279" s="475" t="s">
        <v>133</v>
      </c>
      <c r="N279" s="475">
        <v>0</v>
      </c>
      <c r="O279" s="475">
        <v>0</v>
      </c>
      <c r="P279" s="475">
        <v>0</v>
      </c>
      <c r="Q279" s="475">
        <v>0</v>
      </c>
      <c r="R279" s="475">
        <v>0</v>
      </c>
      <c r="S279" s="475">
        <v>0</v>
      </c>
      <c r="T279" s="475">
        <v>0</v>
      </c>
      <c r="U279" s="475">
        <v>0</v>
      </c>
      <c r="V279" s="475">
        <v>0</v>
      </c>
      <c r="W279" s="475">
        <v>0</v>
      </c>
      <c r="X279" s="475">
        <v>0</v>
      </c>
      <c r="Y279" s="475">
        <v>0</v>
      </c>
      <c r="Z279" s="475">
        <v>0</v>
      </c>
      <c r="AA279" s="475">
        <f t="shared" si="10"/>
        <v>0</v>
      </c>
    </row>
    <row r="280" spans="1:27" s="44" customFormat="1" ht="12.75" hidden="1" customHeight="1">
      <c r="A280" s="44">
        <f t="shared" si="11"/>
        <v>11</v>
      </c>
      <c r="B280" s="471">
        <v>21010102001</v>
      </c>
      <c r="C280" s="472" t="s">
        <v>992</v>
      </c>
      <c r="D280" s="487">
        <f>+IF(15=LEN(B280),SUMIFS('BG 2024'!G:G,'BG 2024'!B:B,'CA EF'!B280),0)</f>
        <v>0</v>
      </c>
      <c r="E280" s="475"/>
      <c r="F280" s="475"/>
      <c r="G280" s="475">
        <v>0</v>
      </c>
      <c r="H280" s="475">
        <f t="shared" si="12"/>
        <v>0</v>
      </c>
      <c r="I280" s="475">
        <v>0</v>
      </c>
      <c r="J280" s="475">
        <v>0</v>
      </c>
      <c r="K280" s="475">
        <v>0</v>
      </c>
      <c r="L280" s="475">
        <v>0</v>
      </c>
      <c r="M280" s="475" t="s">
        <v>133</v>
      </c>
      <c r="N280" s="475">
        <v>0</v>
      </c>
      <c r="O280" s="475">
        <v>0</v>
      </c>
      <c r="P280" s="475">
        <v>0</v>
      </c>
      <c r="Q280" s="475">
        <v>0</v>
      </c>
      <c r="R280" s="475">
        <v>0</v>
      </c>
      <c r="S280" s="475">
        <v>0</v>
      </c>
      <c r="T280" s="475">
        <v>0</v>
      </c>
      <c r="U280" s="475">
        <v>0</v>
      </c>
      <c r="V280" s="475">
        <v>0</v>
      </c>
      <c r="W280" s="475">
        <v>0</v>
      </c>
      <c r="X280" s="475">
        <v>0</v>
      </c>
      <c r="Y280" s="475">
        <v>0</v>
      </c>
      <c r="Z280" s="475">
        <v>0</v>
      </c>
      <c r="AA280" s="475">
        <f t="shared" si="10"/>
        <v>0</v>
      </c>
    </row>
    <row r="281" spans="1:27" s="44" customFormat="1" ht="12.75" hidden="1" customHeight="1">
      <c r="A281" s="44">
        <f t="shared" si="11"/>
        <v>13</v>
      </c>
      <c r="B281" s="471">
        <v>2101010200101</v>
      </c>
      <c r="C281" s="472" t="s">
        <v>992</v>
      </c>
      <c r="D281" s="487">
        <f>+IF(15=LEN(B281),SUMIFS('BG 2024'!G:G,'BG 2024'!B:B,'CA EF'!B281),0)</f>
        <v>0</v>
      </c>
      <c r="E281" s="475"/>
      <c r="F281" s="475"/>
      <c r="G281" s="475">
        <v>0</v>
      </c>
      <c r="H281" s="475">
        <f t="shared" si="12"/>
        <v>0</v>
      </c>
      <c r="I281" s="475">
        <v>0</v>
      </c>
      <c r="J281" s="475">
        <v>0</v>
      </c>
      <c r="K281" s="475">
        <v>0</v>
      </c>
      <c r="L281" s="475">
        <v>0</v>
      </c>
      <c r="M281" s="475">
        <f>-H281</f>
        <v>0</v>
      </c>
      <c r="N281" s="475">
        <v>0</v>
      </c>
      <c r="O281" s="475">
        <v>0</v>
      </c>
      <c r="P281" s="475">
        <v>0</v>
      </c>
      <c r="Q281" s="475">
        <v>0</v>
      </c>
      <c r="R281" s="475">
        <v>0</v>
      </c>
      <c r="S281" s="475">
        <v>0</v>
      </c>
      <c r="T281" s="475">
        <v>0</v>
      </c>
      <c r="U281" s="475">
        <v>0</v>
      </c>
      <c r="V281" s="475">
        <v>0</v>
      </c>
      <c r="W281" s="475">
        <v>0</v>
      </c>
      <c r="X281" s="475">
        <v>0</v>
      </c>
      <c r="Y281" s="475">
        <v>0</v>
      </c>
      <c r="Z281" s="475">
        <v>0</v>
      </c>
      <c r="AA281" s="475">
        <f t="shared" si="10"/>
        <v>0</v>
      </c>
    </row>
    <row r="282" spans="1:27" s="44" customFormat="1" ht="12.75" hidden="1" customHeight="1">
      <c r="A282" s="44">
        <f t="shared" si="11"/>
        <v>15</v>
      </c>
      <c r="B282" s="471">
        <v>210101020010101</v>
      </c>
      <c r="C282" s="472" t="s">
        <v>993</v>
      </c>
      <c r="D282" s="487">
        <f>+IF(15=LEN(B282),SUMIFS('BG 2024'!G:G,'BG 2024'!B:B,'CA EF'!B282),0)</f>
        <v>0</v>
      </c>
      <c r="E282" s="475"/>
      <c r="F282" s="475"/>
      <c r="G282" s="475">
        <v>0</v>
      </c>
      <c r="H282" s="475">
        <f t="shared" si="12"/>
        <v>0</v>
      </c>
      <c r="I282" s="475">
        <v>0</v>
      </c>
      <c r="J282" s="475">
        <v>0</v>
      </c>
      <c r="K282" s="475">
        <v>0</v>
      </c>
      <c r="L282" s="475">
        <v>0</v>
      </c>
      <c r="N282" s="475">
        <v>0</v>
      </c>
      <c r="O282" s="475">
        <v>0</v>
      </c>
      <c r="P282" s="475">
        <f>-$H282</f>
        <v>0</v>
      </c>
      <c r="Q282" s="475">
        <v>0</v>
      </c>
      <c r="R282" s="475">
        <v>0</v>
      </c>
      <c r="S282" s="475">
        <v>0</v>
      </c>
      <c r="T282" s="475">
        <v>0</v>
      </c>
      <c r="U282" s="475">
        <v>0</v>
      </c>
      <c r="V282" s="475">
        <v>0</v>
      </c>
      <c r="W282" s="475">
        <v>0</v>
      </c>
      <c r="X282" s="475">
        <v>0</v>
      </c>
      <c r="Y282" s="475">
        <v>0</v>
      </c>
      <c r="Z282" s="475">
        <v>0</v>
      </c>
      <c r="AA282" s="475">
        <f t="shared" si="10"/>
        <v>0</v>
      </c>
    </row>
    <row r="283" spans="1:27" s="44" customFormat="1" ht="12.75" hidden="1" customHeight="1">
      <c r="A283" s="44">
        <f t="shared" si="11"/>
        <v>15</v>
      </c>
      <c r="B283" s="471">
        <v>210101020010199</v>
      </c>
      <c r="C283" s="472" t="s">
        <v>994</v>
      </c>
      <c r="D283" s="487">
        <f>+IF(15=LEN(B283),SUMIFS('BG 2024'!G:G,'BG 2024'!B:B,'CA EF'!B283),0)</f>
        <v>0</v>
      </c>
      <c r="E283" s="474"/>
      <c r="F283" s="474"/>
      <c r="G283" s="475">
        <v>0</v>
      </c>
      <c r="H283" s="475">
        <f t="shared" si="12"/>
        <v>0</v>
      </c>
      <c r="I283" s="475">
        <v>0</v>
      </c>
      <c r="J283" s="475">
        <v>0</v>
      </c>
      <c r="K283" s="475">
        <v>0</v>
      </c>
      <c r="L283" s="475">
        <v>0</v>
      </c>
      <c r="O283" s="475">
        <v>0</v>
      </c>
      <c r="P283" s="475">
        <f>-$H283</f>
        <v>0</v>
      </c>
      <c r="Q283" s="475">
        <v>0</v>
      </c>
      <c r="R283" s="475">
        <v>0</v>
      </c>
      <c r="S283" s="475">
        <v>0</v>
      </c>
      <c r="T283" s="475">
        <v>0</v>
      </c>
      <c r="U283" s="475">
        <v>0</v>
      </c>
      <c r="V283" s="475">
        <v>0</v>
      </c>
      <c r="W283" s="475">
        <v>0</v>
      </c>
      <c r="X283" s="475">
        <v>0</v>
      </c>
      <c r="Y283" s="475">
        <v>0</v>
      </c>
      <c r="Z283" s="475">
        <v>0</v>
      </c>
      <c r="AA283" s="475">
        <f t="shared" si="10"/>
        <v>0</v>
      </c>
    </row>
    <row r="284" spans="1:27" s="44" customFormat="1" ht="12.75" hidden="1" customHeight="1">
      <c r="A284" s="44">
        <f t="shared" si="11"/>
        <v>11</v>
      </c>
      <c r="B284" s="471">
        <v>21010102002</v>
      </c>
      <c r="C284" s="472" t="s">
        <v>995</v>
      </c>
      <c r="D284" s="487">
        <f>+IF(15=LEN(B284),SUMIFS('BG 2024'!G:G,'BG 2024'!B:B,'CA EF'!B284),0)</f>
        <v>0</v>
      </c>
      <c r="E284" s="475"/>
      <c r="F284" s="475"/>
      <c r="G284" s="475">
        <v>0</v>
      </c>
      <c r="H284" s="475">
        <f t="shared" si="12"/>
        <v>0</v>
      </c>
      <c r="I284" s="475">
        <v>0</v>
      </c>
      <c r="J284" s="475">
        <v>0</v>
      </c>
      <c r="K284" s="475">
        <v>0</v>
      </c>
      <c r="L284" s="475">
        <v>0</v>
      </c>
      <c r="M284" s="475" t="s">
        <v>133</v>
      </c>
      <c r="N284" s="475">
        <v>0</v>
      </c>
      <c r="O284" s="475">
        <v>0</v>
      </c>
      <c r="P284" s="475">
        <v>0</v>
      </c>
      <c r="Q284" s="475">
        <v>0</v>
      </c>
      <c r="R284" s="475">
        <v>0</v>
      </c>
      <c r="S284" s="475">
        <v>0</v>
      </c>
      <c r="T284" s="475">
        <v>0</v>
      </c>
      <c r="U284" s="475">
        <v>0</v>
      </c>
      <c r="V284" s="475">
        <v>0</v>
      </c>
      <c r="W284" s="475">
        <v>0</v>
      </c>
      <c r="X284" s="475">
        <v>0</v>
      </c>
      <c r="Y284" s="475">
        <v>0</v>
      </c>
      <c r="Z284" s="475">
        <v>0</v>
      </c>
      <c r="AA284" s="475">
        <f t="shared" si="10"/>
        <v>0</v>
      </c>
    </row>
    <row r="285" spans="1:27" s="44" customFormat="1" ht="12.75" hidden="1" customHeight="1">
      <c r="A285" s="44">
        <f t="shared" si="11"/>
        <v>13</v>
      </c>
      <c r="B285" s="471">
        <v>2101010200201</v>
      </c>
      <c r="C285" s="472" t="s">
        <v>995</v>
      </c>
      <c r="D285" s="487">
        <f>+IF(15=LEN(B285),SUMIFS('BG 2024'!G:G,'BG 2024'!B:B,'CA EF'!B285),0)</f>
        <v>0</v>
      </c>
      <c r="E285" s="475"/>
      <c r="F285" s="475"/>
      <c r="G285" s="475">
        <v>0</v>
      </c>
      <c r="H285" s="475">
        <f t="shared" si="12"/>
        <v>0</v>
      </c>
      <c r="I285" s="475">
        <v>0</v>
      </c>
      <c r="J285" s="475">
        <v>0</v>
      </c>
      <c r="K285" s="475">
        <v>0</v>
      </c>
      <c r="L285" s="475">
        <v>0</v>
      </c>
      <c r="M285" s="475" t="s">
        <v>133</v>
      </c>
      <c r="N285" s="475">
        <v>0</v>
      </c>
      <c r="O285" s="475">
        <v>0</v>
      </c>
      <c r="P285" s="475">
        <v>0</v>
      </c>
      <c r="Q285" s="475">
        <v>0</v>
      </c>
      <c r="R285" s="475">
        <v>0</v>
      </c>
      <c r="S285" s="475">
        <f>-H285</f>
        <v>0</v>
      </c>
      <c r="T285" s="475">
        <v>0</v>
      </c>
      <c r="U285" s="475">
        <v>0</v>
      </c>
      <c r="V285" s="475">
        <v>0</v>
      </c>
      <c r="W285" s="475">
        <v>0</v>
      </c>
      <c r="X285" s="475">
        <v>0</v>
      </c>
      <c r="Y285" s="475">
        <v>0</v>
      </c>
      <c r="Z285" s="475">
        <v>0</v>
      </c>
      <c r="AA285" s="475">
        <f t="shared" si="10"/>
        <v>0</v>
      </c>
    </row>
    <row r="286" spans="1:27" s="44" customFormat="1" ht="12.75" hidden="1" customHeight="1">
      <c r="A286" s="44">
        <f t="shared" si="11"/>
        <v>15</v>
      </c>
      <c r="B286" s="471">
        <v>210101020020101</v>
      </c>
      <c r="C286" s="472" t="s">
        <v>996</v>
      </c>
      <c r="D286" s="487">
        <f>+IF(15=LEN(B286),SUMIFS('BG 2024'!G:G,'BG 2024'!B:B,'CA EF'!B286),0)</f>
        <v>0</v>
      </c>
      <c r="E286" s="475"/>
      <c r="F286" s="475"/>
      <c r="G286" s="475">
        <v>0</v>
      </c>
      <c r="H286" s="475">
        <f t="shared" si="12"/>
        <v>0</v>
      </c>
      <c r="I286" s="475">
        <v>0</v>
      </c>
      <c r="J286" s="475">
        <v>0</v>
      </c>
      <c r="K286" s="475">
        <v>0</v>
      </c>
      <c r="L286" s="475">
        <v>0</v>
      </c>
      <c r="M286" s="475">
        <f>-$H286</f>
        <v>0</v>
      </c>
      <c r="N286" s="475">
        <v>0</v>
      </c>
      <c r="O286" s="475">
        <v>0</v>
      </c>
      <c r="P286" s="475">
        <v>0</v>
      </c>
      <c r="Q286" s="475">
        <v>0</v>
      </c>
      <c r="R286" s="475">
        <v>0</v>
      </c>
      <c r="S286" s="475">
        <v>0</v>
      </c>
      <c r="T286" s="475">
        <v>0</v>
      </c>
      <c r="U286" s="475">
        <v>0</v>
      </c>
      <c r="V286" s="475">
        <v>0</v>
      </c>
      <c r="W286" s="475">
        <v>0</v>
      </c>
      <c r="X286" s="475">
        <v>0</v>
      </c>
      <c r="Y286" s="475">
        <v>0</v>
      </c>
      <c r="Z286" s="475">
        <v>0</v>
      </c>
      <c r="AA286" s="475">
        <f t="shared" si="10"/>
        <v>0</v>
      </c>
    </row>
    <row r="287" spans="1:27" s="44" customFormat="1" ht="12.75" customHeight="1">
      <c r="A287" s="44">
        <f t="shared" si="11"/>
        <v>15</v>
      </c>
      <c r="B287" s="471">
        <v>210101020020199</v>
      </c>
      <c r="C287" s="472" t="s">
        <v>997</v>
      </c>
      <c r="D287" s="487">
        <f>+IF(15=LEN(B287),SUMIFS('BG 2024'!G:G,'BG 2024'!B:B,'CA EF'!B287),0)</f>
        <v>-8625752</v>
      </c>
      <c r="E287" s="475"/>
      <c r="F287" s="475"/>
      <c r="G287" s="475">
        <v>-34637778</v>
      </c>
      <c r="H287" s="475">
        <f t="shared" si="12"/>
        <v>26012026</v>
      </c>
      <c r="I287" s="475">
        <v>0</v>
      </c>
      <c r="J287" s="475">
        <v>0</v>
      </c>
      <c r="K287" s="475">
        <v>0</v>
      </c>
      <c r="L287" s="475">
        <v>0</v>
      </c>
      <c r="M287" s="562">
        <f>-$H287</f>
        <v>-26012026</v>
      </c>
      <c r="N287" s="475">
        <v>0</v>
      </c>
      <c r="O287" s="475">
        <v>0</v>
      </c>
      <c r="P287" s="475">
        <v>0</v>
      </c>
      <c r="Q287" s="475">
        <v>0</v>
      </c>
      <c r="R287" s="475">
        <v>0</v>
      </c>
      <c r="S287" s="475">
        <v>0</v>
      </c>
      <c r="T287" s="475">
        <v>0</v>
      </c>
      <c r="U287" s="475">
        <v>0</v>
      </c>
      <c r="V287" s="475">
        <v>0</v>
      </c>
      <c r="W287" s="475">
        <v>0</v>
      </c>
      <c r="X287" s="475">
        <v>0</v>
      </c>
      <c r="Y287" s="475">
        <v>0</v>
      </c>
      <c r="Z287" s="475">
        <v>0</v>
      </c>
      <c r="AA287" s="475">
        <f t="shared" si="10"/>
        <v>0</v>
      </c>
    </row>
    <row r="288" spans="1:27" s="44" customFormat="1" ht="12.75" hidden="1" customHeight="1">
      <c r="A288" s="44">
        <f t="shared" si="11"/>
        <v>11</v>
      </c>
      <c r="B288" s="471">
        <v>21010102005</v>
      </c>
      <c r="C288" s="472" t="s">
        <v>611</v>
      </c>
      <c r="D288" s="487">
        <f>+IF(15=LEN(B288),SUMIFS('BG 2024'!G:G,'BG 2024'!B:B,'CA EF'!B288),0)</f>
        <v>0</v>
      </c>
      <c r="E288" s="475"/>
      <c r="F288" s="475"/>
      <c r="G288" s="475">
        <v>0</v>
      </c>
      <c r="H288" s="475">
        <f t="shared" si="12"/>
        <v>0</v>
      </c>
      <c r="I288" s="475">
        <v>0</v>
      </c>
      <c r="J288" s="475">
        <v>0</v>
      </c>
      <c r="K288" s="475">
        <v>0</v>
      </c>
      <c r="L288" s="475">
        <v>0</v>
      </c>
      <c r="M288" s="475" t="s">
        <v>133</v>
      </c>
      <c r="N288" s="475">
        <v>0</v>
      </c>
      <c r="O288" s="475">
        <v>0</v>
      </c>
      <c r="P288" s="475">
        <v>0</v>
      </c>
      <c r="Q288" s="475">
        <v>0</v>
      </c>
      <c r="R288" s="475">
        <v>0</v>
      </c>
      <c r="S288" s="475">
        <v>0</v>
      </c>
      <c r="T288" s="475">
        <v>0</v>
      </c>
      <c r="U288" s="475">
        <v>0</v>
      </c>
      <c r="V288" s="475">
        <v>0</v>
      </c>
      <c r="W288" s="475">
        <v>0</v>
      </c>
      <c r="X288" s="475">
        <v>0</v>
      </c>
      <c r="Y288" s="475">
        <v>0</v>
      </c>
      <c r="Z288" s="475">
        <v>0</v>
      </c>
      <c r="AA288" s="475">
        <f t="shared" si="10"/>
        <v>0</v>
      </c>
    </row>
    <row r="289" spans="1:27" s="44" customFormat="1" ht="12.75" hidden="1" customHeight="1">
      <c r="A289" s="44">
        <f t="shared" si="11"/>
        <v>13</v>
      </c>
      <c r="B289" s="471">
        <v>2101010200501</v>
      </c>
      <c r="C289" s="472" t="s">
        <v>611</v>
      </c>
      <c r="D289" s="487">
        <f>+IF(15=LEN(B289),SUMIFS('BG 2024'!G:G,'BG 2024'!B:B,'CA EF'!B289),0)</f>
        <v>0</v>
      </c>
      <c r="E289" s="475"/>
      <c r="F289" s="475"/>
      <c r="G289" s="475">
        <v>0</v>
      </c>
      <c r="H289" s="475">
        <f t="shared" si="12"/>
        <v>0</v>
      </c>
      <c r="I289" s="475">
        <v>0</v>
      </c>
      <c r="J289" s="475">
        <v>0</v>
      </c>
      <c r="K289" s="475">
        <v>0</v>
      </c>
      <c r="L289" s="475">
        <v>0</v>
      </c>
      <c r="M289" s="475" t="s">
        <v>133</v>
      </c>
      <c r="N289" s="475">
        <v>0</v>
      </c>
      <c r="O289" s="475">
        <v>0</v>
      </c>
      <c r="P289" s="475">
        <v>0</v>
      </c>
      <c r="Q289" s="475">
        <v>0</v>
      </c>
      <c r="R289" s="475">
        <v>0</v>
      </c>
      <c r="S289" s="475">
        <f>-H289</f>
        <v>0</v>
      </c>
      <c r="T289" s="475">
        <v>0</v>
      </c>
      <c r="U289" s="475">
        <v>0</v>
      </c>
      <c r="V289" s="475">
        <v>0</v>
      </c>
      <c r="W289" s="475">
        <v>0</v>
      </c>
      <c r="X289" s="475">
        <v>0</v>
      </c>
      <c r="Y289" s="475">
        <v>0</v>
      </c>
      <c r="Z289" s="475">
        <v>0</v>
      </c>
      <c r="AA289" s="475">
        <f t="shared" si="10"/>
        <v>0</v>
      </c>
    </row>
    <row r="290" spans="1:27" s="44" customFormat="1" ht="12.75" customHeight="1">
      <c r="A290" s="44">
        <f t="shared" si="11"/>
        <v>15</v>
      </c>
      <c r="B290" s="471">
        <v>210101020050101</v>
      </c>
      <c r="C290" s="472" t="s">
        <v>613</v>
      </c>
      <c r="D290" s="487">
        <f>+IF(15=LEN(B290),SUMIFS('BG 2024'!G:G,'BG 2024'!B:B,'CA EF'!B290),0)</f>
        <v>-9772473</v>
      </c>
      <c r="E290" s="475"/>
      <c r="F290" s="475"/>
      <c r="G290" s="475">
        <v>-842997513</v>
      </c>
      <c r="H290" s="475">
        <f t="shared" si="12"/>
        <v>833225040</v>
      </c>
      <c r="I290" s="475">
        <v>0</v>
      </c>
      <c r="J290" s="475">
        <v>0</v>
      </c>
      <c r="K290" s="475">
        <v>0</v>
      </c>
      <c r="L290" s="475">
        <v>0</v>
      </c>
      <c r="M290" s="475">
        <v>0</v>
      </c>
      <c r="N290" s="475">
        <v>0</v>
      </c>
      <c r="O290" s="475">
        <v>0</v>
      </c>
      <c r="P290" s="475">
        <v>0</v>
      </c>
      <c r="Q290" s="475">
        <v>0</v>
      </c>
      <c r="R290" s="475">
        <v>0</v>
      </c>
      <c r="S290" s="475">
        <f>-$H290</f>
        <v>-833225040</v>
      </c>
      <c r="T290" s="475">
        <v>0</v>
      </c>
      <c r="U290" s="475">
        <v>0</v>
      </c>
      <c r="V290" s="475">
        <v>0</v>
      </c>
      <c r="W290" s="475">
        <v>0</v>
      </c>
      <c r="X290" s="475">
        <v>0</v>
      </c>
      <c r="Y290" s="475">
        <v>0</v>
      </c>
      <c r="Z290" s="475">
        <v>0</v>
      </c>
      <c r="AA290" s="475">
        <f t="shared" si="10"/>
        <v>0</v>
      </c>
    </row>
    <row r="291" spans="1:27" s="44" customFormat="1" ht="12.75" customHeight="1">
      <c r="A291" s="44">
        <f t="shared" si="11"/>
        <v>15</v>
      </c>
      <c r="B291" s="471">
        <v>210101020050199</v>
      </c>
      <c r="C291" s="472" t="s">
        <v>998</v>
      </c>
      <c r="D291" s="487">
        <f>+IF(15=LEN(B291),SUMIFS('BG 2024'!G:G,'BG 2024'!B:B,'CA EF'!B291),0)</f>
        <v>-156451339</v>
      </c>
      <c r="E291" s="474"/>
      <c r="F291" s="474"/>
      <c r="G291" s="475">
        <v>-62267234</v>
      </c>
      <c r="H291" s="475">
        <f t="shared" si="12"/>
        <v>-94184105</v>
      </c>
      <c r="I291" s="475">
        <v>0</v>
      </c>
      <c r="J291" s="475">
        <v>0</v>
      </c>
      <c r="K291" s="475">
        <v>0</v>
      </c>
      <c r="L291" s="475">
        <v>0</v>
      </c>
      <c r="M291" s="475">
        <v>0</v>
      </c>
      <c r="N291" s="475">
        <v>0</v>
      </c>
      <c r="O291" s="475">
        <v>0</v>
      </c>
      <c r="P291" s="475">
        <v>0</v>
      </c>
      <c r="Q291" s="475">
        <v>0</v>
      </c>
      <c r="R291" s="475">
        <v>0</v>
      </c>
      <c r="S291" s="475">
        <f>-$H291</f>
        <v>94184105</v>
      </c>
      <c r="T291" s="475">
        <v>0</v>
      </c>
      <c r="U291" s="475">
        <v>0</v>
      </c>
      <c r="V291" s="475">
        <v>0</v>
      </c>
      <c r="W291" s="475">
        <v>0</v>
      </c>
      <c r="X291" s="475">
        <v>0</v>
      </c>
      <c r="Y291" s="475">
        <v>0</v>
      </c>
      <c r="Z291" s="475">
        <v>0</v>
      </c>
      <c r="AA291" s="475">
        <f>SUM(H291:Z291)</f>
        <v>0</v>
      </c>
    </row>
    <row r="292" spans="1:27" s="476" customFormat="1" ht="12.75" customHeight="1">
      <c r="A292" s="476">
        <f t="shared" si="11"/>
        <v>15</v>
      </c>
      <c r="B292" s="477">
        <v>210101020050299</v>
      </c>
      <c r="C292" s="478" t="s">
        <v>999</v>
      </c>
      <c r="D292" s="487">
        <f>+IF(15=LEN(B292),SUMIFS('BG 2024'!G:G,'BG 2024'!B:B,'CA EF'!B292),0)</f>
        <v>-3</v>
      </c>
      <c r="E292" s="486"/>
      <c r="F292" s="486"/>
      <c r="G292" s="480">
        <v>0</v>
      </c>
      <c r="H292" s="480">
        <f t="shared" si="12"/>
        <v>-3</v>
      </c>
      <c r="I292" s="480">
        <v>0</v>
      </c>
      <c r="J292" s="480">
        <v>0</v>
      </c>
      <c r="K292" s="480">
        <v>0</v>
      </c>
      <c r="L292" s="480">
        <v>0</v>
      </c>
      <c r="M292" s="480">
        <v>0</v>
      </c>
      <c r="N292" s="480">
        <v>0</v>
      </c>
      <c r="O292" s="480">
        <v>0</v>
      </c>
      <c r="P292" s="480">
        <v>0</v>
      </c>
      <c r="Q292" s="480">
        <v>0</v>
      </c>
      <c r="R292" s="480">
        <v>0</v>
      </c>
      <c r="S292" s="480">
        <f>-$H292</f>
        <v>3</v>
      </c>
      <c r="T292" s="480">
        <v>0</v>
      </c>
      <c r="U292" s="480">
        <v>0</v>
      </c>
      <c r="V292" s="480">
        <v>0</v>
      </c>
      <c r="W292" s="480">
        <v>0</v>
      </c>
      <c r="X292" s="480">
        <v>0</v>
      </c>
      <c r="Y292" s="480">
        <v>0</v>
      </c>
      <c r="Z292" s="480">
        <v>0</v>
      </c>
      <c r="AA292" s="480">
        <f>SUM(H292:Z292)</f>
        <v>0</v>
      </c>
    </row>
    <row r="293" spans="1:27" s="476" customFormat="1" ht="12.75" customHeight="1">
      <c r="A293" s="476">
        <f t="shared" si="11"/>
        <v>15</v>
      </c>
      <c r="B293" s="477">
        <v>210101020060101</v>
      </c>
      <c r="C293" s="478" t="s">
        <v>1000</v>
      </c>
      <c r="D293" s="487">
        <f>+IF(15=LEN(B293),SUMIFS('BG 2024'!G:G,'BG 2024'!B:B,'CA EF'!B293),0)</f>
        <v>-146721789</v>
      </c>
      <c r="E293" s="486"/>
      <c r="F293" s="486"/>
      <c r="G293" s="480">
        <v>0</v>
      </c>
      <c r="H293" s="480">
        <f t="shared" si="12"/>
        <v>-146721789</v>
      </c>
      <c r="I293" s="480">
        <v>0</v>
      </c>
      <c r="J293" s="480">
        <v>0</v>
      </c>
      <c r="K293" s="480">
        <v>0</v>
      </c>
      <c r="L293" s="480">
        <v>0</v>
      </c>
      <c r="M293" s="480">
        <v>0</v>
      </c>
      <c r="N293" s="480">
        <v>0</v>
      </c>
      <c r="O293" s="480">
        <v>0</v>
      </c>
      <c r="P293" s="480">
        <v>0</v>
      </c>
      <c r="Q293" s="480">
        <v>0</v>
      </c>
      <c r="R293" s="480">
        <v>0</v>
      </c>
      <c r="S293" s="480">
        <f>-$H293</f>
        <v>146721789</v>
      </c>
      <c r="T293" s="480">
        <v>0</v>
      </c>
      <c r="U293" s="480">
        <v>0</v>
      </c>
      <c r="V293" s="480">
        <v>0</v>
      </c>
      <c r="W293" s="480">
        <v>0</v>
      </c>
      <c r="X293" s="480">
        <v>0</v>
      </c>
      <c r="Y293" s="480">
        <v>0</v>
      </c>
      <c r="Z293" s="480">
        <v>0</v>
      </c>
      <c r="AA293" s="480">
        <f>SUM(H293:Z293)</f>
        <v>0</v>
      </c>
    </row>
    <row r="294" spans="1:27" s="476" customFormat="1" ht="12.75" customHeight="1">
      <c r="A294" s="476">
        <f t="shared" si="11"/>
        <v>15</v>
      </c>
      <c r="B294" s="477">
        <v>210101020060199</v>
      </c>
      <c r="C294" s="478" t="s">
        <v>1001</v>
      </c>
      <c r="D294" s="487">
        <f>+IF(15=LEN(B294),SUMIFS('BG 2024'!G:G,'BG 2024'!B:B,'CA EF'!B294),0)</f>
        <v>-141212704</v>
      </c>
      <c r="E294" s="486"/>
      <c r="F294" s="486"/>
      <c r="G294" s="480">
        <v>-13032123</v>
      </c>
      <c r="H294" s="480">
        <f t="shared" si="12"/>
        <v>-128180581</v>
      </c>
      <c r="I294" s="480">
        <v>0</v>
      </c>
      <c r="J294" s="480">
        <v>0</v>
      </c>
      <c r="K294" s="480">
        <v>0</v>
      </c>
      <c r="L294" s="480">
        <v>0</v>
      </c>
      <c r="M294" s="480">
        <v>0</v>
      </c>
      <c r="N294" s="480">
        <v>0</v>
      </c>
      <c r="O294" s="480">
        <v>0</v>
      </c>
      <c r="P294" s="480">
        <v>0</v>
      </c>
      <c r="Q294" s="480">
        <v>0</v>
      </c>
      <c r="R294" s="480">
        <v>0</v>
      </c>
      <c r="S294" s="480">
        <f>-$H294</f>
        <v>128180581</v>
      </c>
      <c r="T294" s="480">
        <v>0</v>
      </c>
      <c r="U294" s="480">
        <v>0</v>
      </c>
      <c r="V294" s="480">
        <v>0</v>
      </c>
      <c r="W294" s="480">
        <v>0</v>
      </c>
      <c r="X294" s="480">
        <v>0</v>
      </c>
      <c r="Y294" s="480">
        <v>0</v>
      </c>
      <c r="Z294" s="480">
        <v>0</v>
      </c>
      <c r="AA294" s="480">
        <f t="shared" si="10"/>
        <v>0</v>
      </c>
    </row>
    <row r="295" spans="1:27" s="44" customFormat="1" ht="12.75" hidden="1" customHeight="1">
      <c r="A295" s="44">
        <f t="shared" si="11"/>
        <v>8</v>
      </c>
      <c r="B295" s="471">
        <v>21010104</v>
      </c>
      <c r="C295" s="472" t="s">
        <v>1002</v>
      </c>
      <c r="D295" s="487">
        <f>+IF(15=LEN(B295),SUMIFS('BG 2024'!G:G,'BG 2024'!B:B,'CA EF'!B295),0)</f>
        <v>0</v>
      </c>
      <c r="E295" s="475"/>
      <c r="F295" s="475"/>
      <c r="G295" s="475">
        <v>0</v>
      </c>
      <c r="H295" s="475">
        <f t="shared" si="12"/>
        <v>0</v>
      </c>
      <c r="I295" s="475">
        <v>0</v>
      </c>
      <c r="J295" s="475">
        <v>0</v>
      </c>
      <c r="K295" s="475">
        <v>0</v>
      </c>
      <c r="L295" s="475">
        <v>0</v>
      </c>
      <c r="M295" s="475">
        <f>-H295</f>
        <v>0</v>
      </c>
      <c r="N295" s="475">
        <v>0</v>
      </c>
      <c r="O295" s="475">
        <v>0</v>
      </c>
      <c r="P295" s="475">
        <v>0</v>
      </c>
      <c r="Q295" s="475">
        <v>0</v>
      </c>
      <c r="R295" s="475">
        <v>0</v>
      </c>
      <c r="S295" s="475">
        <v>0</v>
      </c>
      <c r="T295" s="475">
        <v>0</v>
      </c>
      <c r="U295" s="475">
        <v>0</v>
      </c>
      <c r="V295" s="475">
        <v>0</v>
      </c>
      <c r="W295" s="475">
        <v>0</v>
      </c>
      <c r="X295" s="475">
        <v>0</v>
      </c>
      <c r="Y295" s="475">
        <v>0</v>
      </c>
      <c r="Z295" s="475">
        <v>0</v>
      </c>
      <c r="AA295" s="475">
        <f t="shared" si="10"/>
        <v>0</v>
      </c>
    </row>
    <row r="296" spans="1:27" s="44" customFormat="1" ht="12.75" hidden="1" customHeight="1">
      <c r="A296" s="44">
        <f t="shared" si="11"/>
        <v>11</v>
      </c>
      <c r="B296" s="471">
        <v>21010104002</v>
      </c>
      <c r="C296" s="472" t="s">
        <v>1003</v>
      </c>
      <c r="D296" s="487">
        <f>+IF(15=LEN(B296),SUMIFS('BG 2024'!G:G,'BG 2024'!B:B,'CA EF'!B296),0)</f>
        <v>0</v>
      </c>
      <c r="E296" s="475"/>
      <c r="F296" s="475"/>
      <c r="G296" s="475">
        <v>0</v>
      </c>
      <c r="H296" s="475">
        <f t="shared" si="12"/>
        <v>0</v>
      </c>
      <c r="I296" s="475">
        <v>0</v>
      </c>
      <c r="J296" s="475">
        <v>0</v>
      </c>
      <c r="K296" s="475">
        <v>0</v>
      </c>
      <c r="L296" s="475">
        <v>0</v>
      </c>
      <c r="M296" s="475" t="s">
        <v>133</v>
      </c>
      <c r="N296" s="475">
        <v>0</v>
      </c>
      <c r="O296" s="475">
        <v>0</v>
      </c>
      <c r="P296" s="475">
        <v>0</v>
      </c>
      <c r="Q296" s="475">
        <v>0</v>
      </c>
      <c r="R296" s="475">
        <v>0</v>
      </c>
      <c r="S296" s="475">
        <v>0</v>
      </c>
      <c r="T296" s="475">
        <v>0</v>
      </c>
      <c r="U296" s="475">
        <v>0</v>
      </c>
      <c r="V296" s="475">
        <v>0</v>
      </c>
      <c r="W296" s="475">
        <v>0</v>
      </c>
      <c r="X296" s="475">
        <v>0</v>
      </c>
      <c r="Y296" s="475">
        <v>0</v>
      </c>
      <c r="Z296" s="475">
        <v>0</v>
      </c>
      <c r="AA296" s="475">
        <f t="shared" ref="AA296:AA374" si="13">SUM(H296:Z296)</f>
        <v>0</v>
      </c>
    </row>
    <row r="297" spans="1:27" s="44" customFormat="1" ht="12.75" hidden="1" customHeight="1">
      <c r="A297" s="44">
        <f t="shared" si="11"/>
        <v>13</v>
      </c>
      <c r="B297" s="471">
        <v>2101010400201</v>
      </c>
      <c r="C297" s="472" t="s">
        <v>1003</v>
      </c>
      <c r="D297" s="487">
        <f>+IF(15=LEN(B297),SUMIFS('BG 2024'!G:G,'BG 2024'!B:B,'CA EF'!B297),0)</f>
        <v>0</v>
      </c>
      <c r="E297" s="475"/>
      <c r="F297" s="475"/>
      <c r="G297" s="475">
        <v>0</v>
      </c>
      <c r="H297" s="475">
        <f t="shared" si="12"/>
        <v>0</v>
      </c>
      <c r="I297" s="475">
        <v>0</v>
      </c>
      <c r="J297" s="475">
        <v>0</v>
      </c>
      <c r="K297" s="475">
        <v>0</v>
      </c>
      <c r="L297" s="475">
        <v>0</v>
      </c>
      <c r="M297" s="475" t="s">
        <v>133</v>
      </c>
      <c r="N297" s="475">
        <v>0</v>
      </c>
      <c r="O297" s="475">
        <v>0</v>
      </c>
      <c r="P297" s="475">
        <v>0</v>
      </c>
      <c r="Q297" s="475">
        <v>0</v>
      </c>
      <c r="R297" s="475">
        <v>0</v>
      </c>
      <c r="S297" s="475">
        <v>0</v>
      </c>
      <c r="T297" s="475">
        <v>0</v>
      </c>
      <c r="U297" s="475">
        <v>0</v>
      </c>
      <c r="V297" s="475">
        <v>0</v>
      </c>
      <c r="W297" s="475">
        <v>0</v>
      </c>
      <c r="X297" s="475">
        <v>0</v>
      </c>
      <c r="Y297" s="475">
        <v>0</v>
      </c>
      <c r="Z297" s="475">
        <v>0</v>
      </c>
      <c r="AA297" s="475">
        <f t="shared" si="13"/>
        <v>0</v>
      </c>
    </row>
    <row r="298" spans="1:27" s="44" customFormat="1" ht="12.75" customHeight="1">
      <c r="A298" s="44">
        <f t="shared" si="11"/>
        <v>15</v>
      </c>
      <c r="B298" s="471">
        <v>210101040020199</v>
      </c>
      <c r="C298" s="472" t="s">
        <v>1004</v>
      </c>
      <c r="D298" s="487">
        <f>+IF(15=LEN(B298),SUMIFS('BG 2024'!G:G,'BG 2024'!B:B,'CA EF'!B298),0)</f>
        <v>-126604987</v>
      </c>
      <c r="E298" s="475"/>
      <c r="F298" s="475"/>
      <c r="G298" s="475">
        <v>-4441120</v>
      </c>
      <c r="H298" s="475">
        <f t="shared" si="12"/>
        <v>-122163867</v>
      </c>
      <c r="I298" s="475">
        <v>0</v>
      </c>
      <c r="J298" s="475">
        <v>0</v>
      </c>
      <c r="K298" s="475">
        <v>0</v>
      </c>
      <c r="L298" s="475">
        <v>0</v>
      </c>
      <c r="M298" s="475">
        <f>-$H298</f>
        <v>122163867</v>
      </c>
      <c r="N298" s="475">
        <v>0</v>
      </c>
      <c r="O298" s="475">
        <v>0</v>
      </c>
      <c r="P298" s="475">
        <v>0</v>
      </c>
      <c r="Q298" s="475">
        <v>0</v>
      </c>
      <c r="R298" s="475">
        <v>0</v>
      </c>
      <c r="S298" s="475">
        <v>0</v>
      </c>
      <c r="T298" s="475">
        <v>0</v>
      </c>
      <c r="U298" s="475">
        <v>0</v>
      </c>
      <c r="V298" s="475">
        <v>0</v>
      </c>
      <c r="W298" s="475">
        <v>0</v>
      </c>
      <c r="X298" s="475">
        <v>0</v>
      </c>
      <c r="Y298" s="475">
        <v>0</v>
      </c>
      <c r="Z298" s="475">
        <v>0</v>
      </c>
      <c r="AA298" s="475">
        <f t="shared" si="13"/>
        <v>0</v>
      </c>
    </row>
    <row r="299" spans="1:27" s="44" customFormat="1" ht="12.75" hidden="1" customHeight="1">
      <c r="A299" s="44">
        <f t="shared" si="11"/>
        <v>2</v>
      </c>
      <c r="B299" s="471">
        <v>22</v>
      </c>
      <c r="C299" s="472" t="s">
        <v>1005</v>
      </c>
      <c r="D299" s="487">
        <f>+IF(15=LEN(B299),SUMIFS('BG 2024'!G:G,'BG 2024'!B:B,'CA EF'!B299),0)</f>
        <v>0</v>
      </c>
      <c r="E299" s="475"/>
      <c r="F299" s="475"/>
      <c r="G299" s="475">
        <v>0</v>
      </c>
      <c r="H299" s="475">
        <f t="shared" si="12"/>
        <v>0</v>
      </c>
      <c r="I299" s="475">
        <v>0</v>
      </c>
      <c r="J299" s="475">
        <v>0</v>
      </c>
      <c r="K299" s="475">
        <v>0</v>
      </c>
      <c r="L299" s="475">
        <v>0</v>
      </c>
      <c r="M299" s="475" t="s">
        <v>133</v>
      </c>
      <c r="N299" s="475">
        <v>0</v>
      </c>
      <c r="O299" s="475">
        <v>0</v>
      </c>
      <c r="P299" s="475">
        <v>0</v>
      </c>
      <c r="Q299" s="475">
        <v>0</v>
      </c>
      <c r="R299" s="475">
        <v>0</v>
      </c>
      <c r="S299" s="475">
        <v>0</v>
      </c>
      <c r="T299" s="475">
        <v>0</v>
      </c>
      <c r="U299" s="475">
        <v>0</v>
      </c>
      <c r="V299" s="475">
        <v>0</v>
      </c>
      <c r="W299" s="475">
        <v>0</v>
      </c>
      <c r="X299" s="475">
        <v>0</v>
      </c>
      <c r="Y299" s="475">
        <v>0</v>
      </c>
      <c r="Z299" s="475">
        <v>0</v>
      </c>
      <c r="AA299" s="475">
        <f t="shared" si="13"/>
        <v>0</v>
      </c>
    </row>
    <row r="300" spans="1:27" s="44" customFormat="1" ht="12.75" hidden="1" customHeight="1">
      <c r="A300" s="44">
        <f t="shared" si="11"/>
        <v>5</v>
      </c>
      <c r="B300" s="471">
        <v>22010</v>
      </c>
      <c r="C300" s="472" t="s">
        <v>1006</v>
      </c>
      <c r="D300" s="487">
        <f>+IF(15=LEN(B300),SUMIFS('BG 2024'!G:G,'BG 2024'!B:B,'CA EF'!B300),0)</f>
        <v>0</v>
      </c>
      <c r="E300" s="475"/>
      <c r="F300" s="475"/>
      <c r="G300" s="475">
        <v>0</v>
      </c>
      <c r="H300" s="475">
        <f t="shared" si="12"/>
        <v>0</v>
      </c>
      <c r="I300" s="475">
        <v>0</v>
      </c>
      <c r="J300" s="475">
        <v>0</v>
      </c>
      <c r="K300" s="475">
        <v>0</v>
      </c>
      <c r="L300" s="475">
        <v>0</v>
      </c>
      <c r="M300" s="475" t="s">
        <v>133</v>
      </c>
      <c r="N300" s="475">
        <v>0</v>
      </c>
      <c r="O300" s="475">
        <v>0</v>
      </c>
      <c r="P300" s="475">
        <v>0</v>
      </c>
      <c r="Q300" s="475">
        <v>0</v>
      </c>
      <c r="R300" s="475">
        <v>0</v>
      </c>
      <c r="S300" s="475">
        <f>-H300</f>
        <v>0</v>
      </c>
      <c r="T300" s="475">
        <v>0</v>
      </c>
      <c r="U300" s="475">
        <v>0</v>
      </c>
      <c r="V300" s="475">
        <v>0</v>
      </c>
      <c r="W300" s="475">
        <v>0</v>
      </c>
      <c r="X300" s="475">
        <v>0</v>
      </c>
      <c r="Y300" s="475">
        <v>0</v>
      </c>
      <c r="Z300" s="475">
        <v>0</v>
      </c>
      <c r="AA300" s="475">
        <f t="shared" si="13"/>
        <v>0</v>
      </c>
    </row>
    <row r="301" spans="1:27" s="44" customFormat="1" ht="12.75" hidden="1" customHeight="1">
      <c r="A301" s="44">
        <f t="shared" si="11"/>
        <v>8</v>
      </c>
      <c r="B301" s="471">
        <v>22010110</v>
      </c>
      <c r="C301" s="472" t="s">
        <v>1007</v>
      </c>
      <c r="D301" s="487">
        <f>+IF(15=LEN(B301),SUMIFS('BG 2024'!G:G,'BG 2024'!B:B,'CA EF'!B301),0)</f>
        <v>0</v>
      </c>
      <c r="E301" s="475"/>
      <c r="F301" s="475"/>
      <c r="G301" s="475">
        <v>0</v>
      </c>
      <c r="H301" s="475">
        <f t="shared" si="12"/>
        <v>0</v>
      </c>
      <c r="I301" s="475">
        <v>0</v>
      </c>
      <c r="J301" s="475">
        <v>0</v>
      </c>
      <c r="K301" s="475">
        <v>0</v>
      </c>
      <c r="L301" s="475">
        <v>0</v>
      </c>
      <c r="M301" s="475" t="s">
        <v>133</v>
      </c>
      <c r="N301" s="475">
        <v>0</v>
      </c>
      <c r="O301" s="475">
        <v>0</v>
      </c>
      <c r="P301" s="475">
        <v>0</v>
      </c>
      <c r="Q301" s="475">
        <v>0</v>
      </c>
      <c r="R301" s="475">
        <v>0</v>
      </c>
      <c r="S301" s="475">
        <f>-H301</f>
        <v>0</v>
      </c>
      <c r="T301" s="475">
        <v>0</v>
      </c>
      <c r="U301" s="475">
        <v>0</v>
      </c>
      <c r="V301" s="475">
        <v>0</v>
      </c>
      <c r="W301" s="475">
        <v>0</v>
      </c>
      <c r="X301" s="475">
        <v>0</v>
      </c>
      <c r="Y301" s="475">
        <v>0</v>
      </c>
      <c r="Z301" s="475">
        <v>0</v>
      </c>
      <c r="AA301" s="475">
        <f t="shared" si="13"/>
        <v>0</v>
      </c>
    </row>
    <row r="302" spans="1:27" s="44" customFormat="1" ht="12.75" hidden="1" customHeight="1">
      <c r="A302" s="44">
        <f t="shared" si="11"/>
        <v>11</v>
      </c>
      <c r="B302" s="471">
        <v>22010110001</v>
      </c>
      <c r="C302" s="472" t="s">
        <v>1008</v>
      </c>
      <c r="D302" s="487">
        <f>+IF(15=LEN(B302),SUMIFS('BG 2024'!G:G,'BG 2024'!B:B,'CA EF'!B302),0)</f>
        <v>0</v>
      </c>
      <c r="E302" s="475"/>
      <c r="F302" s="475"/>
      <c r="G302" s="475">
        <v>0</v>
      </c>
      <c r="H302" s="475">
        <f t="shared" si="12"/>
        <v>0</v>
      </c>
      <c r="I302" s="475">
        <v>0</v>
      </c>
      <c r="J302" s="475">
        <v>0</v>
      </c>
      <c r="K302" s="475">
        <v>0</v>
      </c>
      <c r="L302" s="475">
        <v>0</v>
      </c>
      <c r="M302" s="475" t="s">
        <v>133</v>
      </c>
      <c r="N302" s="475">
        <v>0</v>
      </c>
      <c r="O302" s="475">
        <v>0</v>
      </c>
      <c r="P302" s="475">
        <v>0</v>
      </c>
      <c r="Q302" s="475">
        <v>0</v>
      </c>
      <c r="R302" s="475">
        <v>0</v>
      </c>
      <c r="S302" s="475">
        <v>0</v>
      </c>
      <c r="T302" s="475">
        <v>0</v>
      </c>
      <c r="U302" s="475">
        <v>0</v>
      </c>
      <c r="V302" s="475">
        <v>0</v>
      </c>
      <c r="W302" s="475">
        <v>0</v>
      </c>
      <c r="X302" s="475">
        <v>0</v>
      </c>
      <c r="Y302" s="475">
        <v>0</v>
      </c>
      <c r="Z302" s="475">
        <v>0</v>
      </c>
      <c r="AA302" s="475">
        <f t="shared" si="13"/>
        <v>0</v>
      </c>
    </row>
    <row r="303" spans="1:27" s="44" customFormat="1" ht="12.75" hidden="1" customHeight="1">
      <c r="A303" s="44">
        <f t="shared" si="11"/>
        <v>13</v>
      </c>
      <c r="B303" s="471">
        <v>2201011000101</v>
      </c>
      <c r="C303" s="472" t="s">
        <v>1008</v>
      </c>
      <c r="D303" s="487">
        <f>+IF(15=LEN(B303),SUMIFS('BG 2024'!G:G,'BG 2024'!B:B,'CA EF'!B303),0)</f>
        <v>0</v>
      </c>
      <c r="E303" s="475"/>
      <c r="F303" s="475"/>
      <c r="G303" s="475">
        <v>0</v>
      </c>
      <c r="H303" s="475">
        <f t="shared" si="12"/>
        <v>0</v>
      </c>
      <c r="I303" s="475">
        <v>0</v>
      </c>
      <c r="J303" s="475">
        <v>0</v>
      </c>
      <c r="K303" s="475">
        <v>0</v>
      </c>
      <c r="L303" s="475">
        <v>0</v>
      </c>
      <c r="M303" s="475" t="s">
        <v>133</v>
      </c>
      <c r="N303" s="475">
        <v>0</v>
      </c>
      <c r="O303" s="475">
        <v>0</v>
      </c>
      <c r="P303" s="475">
        <v>0</v>
      </c>
      <c r="Q303" s="475">
        <v>0</v>
      </c>
      <c r="R303" s="475">
        <v>0</v>
      </c>
      <c r="S303" s="475">
        <f>-H303</f>
        <v>0</v>
      </c>
      <c r="T303" s="475">
        <v>0</v>
      </c>
      <c r="U303" s="475">
        <v>0</v>
      </c>
      <c r="V303" s="475">
        <v>0</v>
      </c>
      <c r="W303" s="475">
        <v>0</v>
      </c>
      <c r="X303" s="475">
        <v>0</v>
      </c>
      <c r="Y303" s="475">
        <v>0</v>
      </c>
      <c r="Z303" s="475">
        <v>0</v>
      </c>
      <c r="AA303" s="475">
        <f t="shared" si="13"/>
        <v>0</v>
      </c>
    </row>
    <row r="304" spans="1:27" s="44" customFormat="1" ht="12.75" customHeight="1">
      <c r="A304" s="44">
        <f t="shared" si="11"/>
        <v>15</v>
      </c>
      <c r="B304" s="471">
        <v>220101100010101</v>
      </c>
      <c r="C304" s="472" t="s">
        <v>1009</v>
      </c>
      <c r="D304" s="487">
        <f>+IF(15=LEN(B304),SUMIFS('BG 2024'!G:G,'BG 2024'!B:B,'CA EF'!B304),0)</f>
        <v>-4229</v>
      </c>
      <c r="E304" s="475"/>
      <c r="F304" s="475"/>
      <c r="G304" s="475">
        <v>-3464805</v>
      </c>
      <c r="H304" s="475">
        <f t="shared" si="12"/>
        <v>3460576</v>
      </c>
      <c r="I304" s="475">
        <v>0</v>
      </c>
      <c r="J304" s="475">
        <v>0</v>
      </c>
      <c r="K304" s="475">
        <v>0</v>
      </c>
      <c r="L304" s="475">
        <v>0</v>
      </c>
      <c r="M304" s="475">
        <v>0</v>
      </c>
      <c r="N304" s="475">
        <v>0</v>
      </c>
      <c r="O304" s="475">
        <v>0</v>
      </c>
      <c r="P304" s="475">
        <v>0</v>
      </c>
      <c r="Q304" s="475">
        <v>0</v>
      </c>
      <c r="R304" s="475">
        <v>0</v>
      </c>
      <c r="S304" s="475">
        <f>-$H304</f>
        <v>-3460576</v>
      </c>
      <c r="T304" s="475">
        <v>0</v>
      </c>
      <c r="U304" s="475">
        <v>0</v>
      </c>
      <c r="V304" s="475">
        <v>0</v>
      </c>
      <c r="W304" s="475">
        <v>0</v>
      </c>
      <c r="X304" s="475">
        <v>0</v>
      </c>
      <c r="Y304" s="475">
        <v>0</v>
      </c>
      <c r="Z304" s="475">
        <v>0</v>
      </c>
      <c r="AA304" s="475">
        <f>SUM(H304:Z304)</f>
        <v>0</v>
      </c>
    </row>
    <row r="305" spans="1:27" s="44" customFormat="1" ht="12.75" customHeight="1">
      <c r="A305" s="44">
        <f t="shared" si="11"/>
        <v>15</v>
      </c>
      <c r="B305" s="471">
        <v>220101100010199</v>
      </c>
      <c r="C305" s="472" t="s">
        <v>1010</v>
      </c>
      <c r="D305" s="487">
        <f>+IF(15=LEN(B305),SUMIFS('BG 2024'!G:G,'BG 2024'!B:B,'CA EF'!B305),0)</f>
        <v>-142480</v>
      </c>
      <c r="E305" s="475"/>
      <c r="F305" s="475"/>
      <c r="G305" s="475">
        <v>-60836774</v>
      </c>
      <c r="H305" s="475">
        <f t="shared" si="12"/>
        <v>60694294</v>
      </c>
      <c r="I305" s="475">
        <v>0</v>
      </c>
      <c r="J305" s="475">
        <v>0</v>
      </c>
      <c r="K305" s="475">
        <v>0</v>
      </c>
      <c r="L305" s="475">
        <v>0</v>
      </c>
      <c r="M305" s="475">
        <v>0</v>
      </c>
      <c r="N305" s="475">
        <v>0</v>
      </c>
      <c r="O305" s="475">
        <v>0</v>
      </c>
      <c r="P305" s="475">
        <v>0</v>
      </c>
      <c r="Q305" s="475">
        <v>0</v>
      </c>
      <c r="R305" s="475">
        <v>0</v>
      </c>
      <c r="S305" s="475">
        <f>-$H305</f>
        <v>-60694294</v>
      </c>
      <c r="T305" s="475">
        <v>0</v>
      </c>
      <c r="U305" s="475">
        <v>0</v>
      </c>
      <c r="V305" s="475">
        <v>0</v>
      </c>
      <c r="W305" s="475">
        <v>0</v>
      </c>
      <c r="X305" s="475">
        <v>0</v>
      </c>
      <c r="Y305" s="475">
        <v>0</v>
      </c>
      <c r="Z305" s="475">
        <v>0</v>
      </c>
      <c r="AA305" s="475">
        <f t="shared" si="13"/>
        <v>0</v>
      </c>
    </row>
    <row r="306" spans="1:27" s="44" customFormat="1" ht="12.75" customHeight="1">
      <c r="A306" s="44">
        <f t="shared" si="11"/>
        <v>15</v>
      </c>
      <c r="B306" s="471">
        <v>220101100020199</v>
      </c>
      <c r="C306" s="472" t="s">
        <v>1016</v>
      </c>
      <c r="D306" s="487">
        <f>+IF(15=LEN(B306),SUMIFS('BG 2024'!G:G,'BG 2024'!B:B,'CA EF'!B306),0)</f>
        <v>-291650</v>
      </c>
      <c r="E306" s="475"/>
      <c r="F306" s="475"/>
      <c r="G306" s="475">
        <v>-1027817</v>
      </c>
      <c r="H306" s="475">
        <f t="shared" si="12"/>
        <v>736167</v>
      </c>
      <c r="I306" s="475">
        <v>0</v>
      </c>
      <c r="J306" s="475">
        <v>0</v>
      </c>
      <c r="K306" s="475">
        <v>0</v>
      </c>
      <c r="L306" s="475">
        <v>0</v>
      </c>
      <c r="M306" s="475">
        <v>0</v>
      </c>
      <c r="N306" s="475">
        <v>0</v>
      </c>
      <c r="O306" s="475">
        <v>0</v>
      </c>
      <c r="P306" s="475">
        <v>0</v>
      </c>
      <c r="Q306" s="475">
        <v>0</v>
      </c>
      <c r="R306" s="475">
        <v>0</v>
      </c>
      <c r="S306" s="475">
        <f>-$H306</f>
        <v>-736167</v>
      </c>
      <c r="T306" s="475">
        <v>0</v>
      </c>
      <c r="U306" s="475">
        <v>0</v>
      </c>
      <c r="V306" s="475">
        <v>0</v>
      </c>
      <c r="W306" s="475">
        <v>0</v>
      </c>
      <c r="X306" s="475">
        <v>0</v>
      </c>
      <c r="Y306" s="475">
        <v>0</v>
      </c>
      <c r="Z306" s="475">
        <v>0</v>
      </c>
      <c r="AA306" s="475">
        <f>SUM(H306:Z306)</f>
        <v>0</v>
      </c>
    </row>
    <row r="307" spans="1:27" s="44" customFormat="1" ht="12.75" customHeight="1">
      <c r="A307" s="44">
        <f t="shared" si="11"/>
        <v>15</v>
      </c>
      <c r="B307" s="471">
        <v>220101100080199</v>
      </c>
      <c r="C307" s="472" t="s">
        <v>2303</v>
      </c>
      <c r="D307" s="487">
        <f>+IF(15=LEN(B307),SUMIFS('BG 2024'!G:G,'BG 2024'!B:B,'CA EF'!B307),0)</f>
        <v>0</v>
      </c>
      <c r="E307" s="475"/>
      <c r="F307" s="475"/>
      <c r="G307" s="475">
        <v>-1760012</v>
      </c>
      <c r="H307" s="475">
        <f t="shared" si="12"/>
        <v>1760012</v>
      </c>
      <c r="I307" s="475">
        <v>0</v>
      </c>
      <c r="J307" s="475">
        <v>0</v>
      </c>
      <c r="K307" s="475">
        <v>0</v>
      </c>
      <c r="L307" s="475">
        <v>0</v>
      </c>
      <c r="M307" s="475">
        <v>0</v>
      </c>
      <c r="N307" s="475">
        <v>0</v>
      </c>
      <c r="O307" s="475">
        <v>0</v>
      </c>
      <c r="P307" s="475">
        <v>0</v>
      </c>
      <c r="Q307" s="475">
        <v>0</v>
      </c>
      <c r="R307" s="475">
        <v>0</v>
      </c>
      <c r="S307" s="475">
        <f>-$H307</f>
        <v>-1760012</v>
      </c>
      <c r="T307" s="475">
        <v>0</v>
      </c>
      <c r="U307" s="475">
        <v>0</v>
      </c>
      <c r="V307" s="475">
        <v>0</v>
      </c>
      <c r="W307" s="475">
        <v>0</v>
      </c>
      <c r="X307" s="475">
        <v>0</v>
      </c>
      <c r="Y307" s="475">
        <v>0</v>
      </c>
      <c r="Z307" s="475">
        <v>0</v>
      </c>
      <c r="AA307" s="475">
        <f>SUM(H307:Z307)</f>
        <v>0</v>
      </c>
    </row>
    <row r="308" spans="1:27" s="44" customFormat="1" ht="12.75" hidden="1" customHeight="1">
      <c r="A308" s="44">
        <f t="shared" si="11"/>
        <v>13</v>
      </c>
      <c r="B308" s="471">
        <v>2201011000102</v>
      </c>
      <c r="C308" s="472" t="s">
        <v>1011</v>
      </c>
      <c r="D308" s="487">
        <f>+IF(15=LEN(B308),SUMIFS('BG 2024'!G:G,'BG 2024'!B:B,'CA EF'!B308),0)</f>
        <v>0</v>
      </c>
      <c r="E308" s="475"/>
      <c r="F308" s="475"/>
      <c r="G308" s="475">
        <v>0</v>
      </c>
      <c r="H308" s="475">
        <f t="shared" si="12"/>
        <v>0</v>
      </c>
      <c r="I308" s="475">
        <v>0</v>
      </c>
      <c r="J308" s="475">
        <v>0</v>
      </c>
      <c r="K308" s="475">
        <v>0</v>
      </c>
      <c r="L308" s="475">
        <v>0</v>
      </c>
      <c r="M308" s="475" t="s">
        <v>133</v>
      </c>
      <c r="N308" s="475">
        <v>0</v>
      </c>
      <c r="O308" s="475">
        <v>0</v>
      </c>
      <c r="P308" s="475">
        <v>0</v>
      </c>
      <c r="Q308" s="475">
        <v>0</v>
      </c>
      <c r="R308" s="475">
        <v>0</v>
      </c>
      <c r="S308" s="475">
        <f>-H308</f>
        <v>0</v>
      </c>
      <c r="T308" s="475">
        <v>0</v>
      </c>
      <c r="U308" s="475">
        <v>0</v>
      </c>
      <c r="V308" s="475">
        <v>0</v>
      </c>
      <c r="W308" s="475">
        <v>0</v>
      </c>
      <c r="X308" s="475">
        <v>0</v>
      </c>
      <c r="Y308" s="475">
        <v>0</v>
      </c>
      <c r="Z308" s="475">
        <v>0</v>
      </c>
      <c r="AA308" s="475">
        <f t="shared" si="13"/>
        <v>0</v>
      </c>
    </row>
    <row r="309" spans="1:27" s="44" customFormat="1" ht="12.75" customHeight="1">
      <c r="A309" s="44">
        <f t="shared" si="11"/>
        <v>15</v>
      </c>
      <c r="B309" s="471">
        <v>220101100010201</v>
      </c>
      <c r="C309" s="472" t="s">
        <v>1012</v>
      </c>
      <c r="D309" s="487">
        <f>+IF(15=LEN(B309),SUMIFS('BG 2024'!G:G,'BG 2024'!B:B,'CA EF'!B309),0)</f>
        <v>-5555261</v>
      </c>
      <c r="E309" s="475"/>
      <c r="F309" s="475"/>
      <c r="G309" s="475">
        <v>-30168885</v>
      </c>
      <c r="H309" s="475">
        <f t="shared" si="12"/>
        <v>24613624</v>
      </c>
      <c r="I309" s="475">
        <v>0</v>
      </c>
      <c r="J309" s="475">
        <v>0</v>
      </c>
      <c r="K309" s="475">
        <v>0</v>
      </c>
      <c r="L309" s="475">
        <v>0</v>
      </c>
      <c r="M309" s="475">
        <v>0</v>
      </c>
      <c r="N309" s="475">
        <v>0</v>
      </c>
      <c r="O309" s="475">
        <v>0</v>
      </c>
      <c r="P309" s="475">
        <f>-$H309</f>
        <v>-24613624</v>
      </c>
      <c r="Q309" s="475">
        <v>0</v>
      </c>
      <c r="R309" s="475">
        <v>0</v>
      </c>
      <c r="S309" s="475">
        <v>0</v>
      </c>
      <c r="T309" s="475">
        <v>0</v>
      </c>
      <c r="U309" s="475">
        <v>0</v>
      </c>
      <c r="V309" s="475">
        <v>0</v>
      </c>
      <c r="W309" s="475">
        <v>0</v>
      </c>
      <c r="X309" s="475">
        <v>0</v>
      </c>
      <c r="Y309" s="475">
        <v>0</v>
      </c>
      <c r="Z309" s="475">
        <v>0</v>
      </c>
      <c r="AA309" s="475">
        <f t="shared" si="13"/>
        <v>0</v>
      </c>
    </row>
    <row r="310" spans="1:27" s="44" customFormat="1" ht="12.75" customHeight="1">
      <c r="A310" s="44">
        <f t="shared" ref="A310:A393" si="14">+LEN(B310)</f>
        <v>15</v>
      </c>
      <c r="B310" s="471">
        <v>220101100010299</v>
      </c>
      <c r="C310" s="472" t="s">
        <v>1013</v>
      </c>
      <c r="D310" s="487">
        <f>+IF(15=LEN(B310),SUMIFS('BG 2024'!G:G,'BG 2024'!B:B,'CA EF'!B310),0)</f>
        <v>-2438120</v>
      </c>
      <c r="E310" s="475"/>
      <c r="F310" s="475"/>
      <c r="G310" s="475">
        <v>-22594416</v>
      </c>
      <c r="H310" s="475">
        <f t="shared" si="12"/>
        <v>20156296</v>
      </c>
      <c r="I310" s="475">
        <v>0</v>
      </c>
      <c r="J310" s="475">
        <v>0</v>
      </c>
      <c r="K310" s="475">
        <v>0</v>
      </c>
      <c r="L310" s="475">
        <v>0</v>
      </c>
      <c r="M310" s="475">
        <v>0</v>
      </c>
      <c r="N310" s="475">
        <v>0</v>
      </c>
      <c r="O310" s="475">
        <v>0</v>
      </c>
      <c r="P310" s="475">
        <f>-$H310</f>
        <v>-20156296</v>
      </c>
      <c r="Q310" s="475">
        <v>0</v>
      </c>
      <c r="R310" s="475">
        <v>0</v>
      </c>
      <c r="S310" s="475">
        <v>0</v>
      </c>
      <c r="T310" s="475">
        <v>0</v>
      </c>
      <c r="U310" s="475">
        <v>0</v>
      </c>
      <c r="V310" s="475">
        <v>0</v>
      </c>
      <c r="W310" s="475">
        <v>0</v>
      </c>
      <c r="X310" s="475">
        <v>0</v>
      </c>
      <c r="Y310" s="475">
        <v>0</v>
      </c>
      <c r="Z310" s="475">
        <v>0</v>
      </c>
      <c r="AA310" s="475">
        <f t="shared" si="13"/>
        <v>0</v>
      </c>
    </row>
    <row r="311" spans="1:27" s="44" customFormat="1" ht="12.75" hidden="1" customHeight="1">
      <c r="A311" s="44">
        <f t="shared" si="14"/>
        <v>11</v>
      </c>
      <c r="B311" s="471">
        <v>22010110002</v>
      </c>
      <c r="C311" s="472" t="s">
        <v>1014</v>
      </c>
      <c r="D311" s="487">
        <f>+IF(15=LEN(B311),SUMIFS('BG 2024'!G:G,'BG 2024'!B:B,'CA EF'!B311),0)</f>
        <v>0</v>
      </c>
      <c r="E311" s="475"/>
      <c r="F311" s="475"/>
      <c r="G311" s="475">
        <v>0</v>
      </c>
      <c r="H311" s="475">
        <f t="shared" si="12"/>
        <v>0</v>
      </c>
      <c r="I311" s="475">
        <v>0</v>
      </c>
      <c r="J311" s="475">
        <v>0</v>
      </c>
      <c r="K311" s="475">
        <v>0</v>
      </c>
      <c r="L311" s="475">
        <v>0</v>
      </c>
      <c r="M311" s="475" t="s">
        <v>133</v>
      </c>
      <c r="N311" s="475">
        <v>0</v>
      </c>
      <c r="O311" s="475">
        <v>0</v>
      </c>
      <c r="P311" s="475">
        <v>0</v>
      </c>
      <c r="Q311" s="475">
        <v>0</v>
      </c>
      <c r="R311" s="475">
        <v>0</v>
      </c>
      <c r="S311" s="475">
        <v>0</v>
      </c>
      <c r="T311" s="475">
        <v>0</v>
      </c>
      <c r="U311" s="475">
        <v>0</v>
      </c>
      <c r="V311" s="475">
        <v>0</v>
      </c>
      <c r="W311" s="475">
        <v>0</v>
      </c>
      <c r="X311" s="475">
        <v>0</v>
      </c>
      <c r="Y311" s="475">
        <v>0</v>
      </c>
      <c r="Z311" s="475">
        <v>0</v>
      </c>
      <c r="AA311" s="475">
        <f t="shared" si="13"/>
        <v>0</v>
      </c>
    </row>
    <row r="312" spans="1:27" s="44" customFormat="1" ht="12.75" hidden="1" customHeight="1">
      <c r="A312" s="44">
        <f t="shared" si="14"/>
        <v>13</v>
      </c>
      <c r="B312" s="471">
        <v>2201011000202</v>
      </c>
      <c r="C312" s="472" t="s">
        <v>1017</v>
      </c>
      <c r="D312" s="487">
        <f>+IF(15=LEN(B312),SUMIFS('BG 2024'!G:G,'BG 2024'!B:B,'CA EF'!B312),0)</f>
        <v>0</v>
      </c>
      <c r="E312" s="475"/>
      <c r="F312" s="475"/>
      <c r="G312" s="475">
        <v>0</v>
      </c>
      <c r="H312" s="475">
        <f t="shared" si="12"/>
        <v>0</v>
      </c>
      <c r="I312" s="475">
        <v>0</v>
      </c>
      <c r="J312" s="475">
        <v>0</v>
      </c>
      <c r="K312" s="475">
        <v>0</v>
      </c>
      <c r="L312" s="475">
        <v>0</v>
      </c>
      <c r="M312" s="475" t="s">
        <v>133</v>
      </c>
      <c r="N312" s="475">
        <v>0</v>
      </c>
      <c r="O312" s="475">
        <v>0</v>
      </c>
      <c r="P312" s="475">
        <f>-H312</f>
        <v>0</v>
      </c>
      <c r="Q312" s="475">
        <v>0</v>
      </c>
      <c r="R312" s="475">
        <v>0</v>
      </c>
      <c r="S312" s="475">
        <v>0</v>
      </c>
      <c r="T312" s="475">
        <v>0</v>
      </c>
      <c r="U312" s="475">
        <v>0</v>
      </c>
      <c r="V312" s="475">
        <v>0</v>
      </c>
      <c r="W312" s="475">
        <v>0</v>
      </c>
      <c r="X312" s="475">
        <v>0</v>
      </c>
      <c r="Y312" s="475">
        <v>0</v>
      </c>
      <c r="Z312" s="475">
        <v>0</v>
      </c>
      <c r="AA312" s="475">
        <f t="shared" si="13"/>
        <v>0</v>
      </c>
    </row>
    <row r="313" spans="1:27" s="476" customFormat="1" ht="12.75" customHeight="1">
      <c r="A313" s="476">
        <f t="shared" si="14"/>
        <v>15</v>
      </c>
      <c r="B313" s="477">
        <v>220101100020101</v>
      </c>
      <c r="C313" s="478" t="s">
        <v>1015</v>
      </c>
      <c r="D313" s="487">
        <f>+IF(15=LEN(B313),SUMIFS('BG 2024'!G:G,'BG 2024'!B:B,'CA EF'!B313),0)</f>
        <v>1331</v>
      </c>
      <c r="E313" s="486"/>
      <c r="F313" s="486"/>
      <c r="G313" s="480">
        <v>0</v>
      </c>
      <c r="H313" s="480">
        <f t="shared" si="12"/>
        <v>1331</v>
      </c>
      <c r="I313" s="480">
        <v>0</v>
      </c>
      <c r="J313" s="480">
        <v>0</v>
      </c>
      <c r="K313" s="480">
        <v>0</v>
      </c>
      <c r="L313" s="480">
        <v>0</v>
      </c>
      <c r="M313" s="480">
        <v>0</v>
      </c>
      <c r="N313" s="480">
        <v>0</v>
      </c>
      <c r="O313" s="480">
        <v>0</v>
      </c>
      <c r="P313" s="480">
        <f t="shared" ref="P313:P318" si="15">-$H313</f>
        <v>-1331</v>
      </c>
      <c r="Q313" s="480">
        <v>0</v>
      </c>
      <c r="R313" s="480">
        <v>0</v>
      </c>
      <c r="S313" s="480">
        <v>0</v>
      </c>
      <c r="T313" s="480">
        <v>0</v>
      </c>
      <c r="U313" s="480">
        <v>0</v>
      </c>
      <c r="V313" s="480">
        <v>0</v>
      </c>
      <c r="W313" s="480">
        <v>0</v>
      </c>
      <c r="X313" s="480">
        <v>0</v>
      </c>
      <c r="Y313" s="480">
        <v>0</v>
      </c>
      <c r="Z313" s="480">
        <v>0</v>
      </c>
      <c r="AA313" s="480">
        <f t="shared" si="13"/>
        <v>0</v>
      </c>
    </row>
    <row r="314" spans="1:27" s="44" customFormat="1" ht="12.75" customHeight="1">
      <c r="A314" s="44">
        <f t="shared" si="14"/>
        <v>15</v>
      </c>
      <c r="B314" s="471">
        <v>220101100020201</v>
      </c>
      <c r="C314" s="472" t="s">
        <v>1018</v>
      </c>
      <c r="D314" s="487">
        <f>+IF(15=LEN(B314),SUMIFS('BG 2024'!G:G,'BG 2024'!B:B,'CA EF'!B314),0)</f>
        <v>-5623549</v>
      </c>
      <c r="E314" s="474"/>
      <c r="F314" s="474"/>
      <c r="G314" s="475">
        <v>-3040902</v>
      </c>
      <c r="H314" s="475">
        <f t="shared" si="12"/>
        <v>-2582647</v>
      </c>
      <c r="I314" s="475">
        <v>0</v>
      </c>
      <c r="J314" s="475">
        <v>0</v>
      </c>
      <c r="K314" s="475">
        <v>0</v>
      </c>
      <c r="L314" s="475">
        <v>0</v>
      </c>
      <c r="M314" s="475">
        <v>0</v>
      </c>
      <c r="N314" s="475">
        <v>0</v>
      </c>
      <c r="O314" s="475">
        <v>0</v>
      </c>
      <c r="P314" s="475">
        <f t="shared" si="15"/>
        <v>2582647</v>
      </c>
      <c r="Q314" s="475">
        <v>0</v>
      </c>
      <c r="R314" s="475">
        <v>0</v>
      </c>
      <c r="S314" s="475">
        <v>0</v>
      </c>
      <c r="T314" s="475">
        <v>0</v>
      </c>
      <c r="U314" s="475">
        <v>0</v>
      </c>
      <c r="V314" s="475">
        <v>0</v>
      </c>
      <c r="W314" s="475">
        <v>0</v>
      </c>
      <c r="X314" s="475">
        <v>0</v>
      </c>
      <c r="Y314" s="475">
        <v>0</v>
      </c>
      <c r="Z314" s="475">
        <v>0</v>
      </c>
      <c r="AA314" s="475">
        <f>SUM(H314:Z314)</f>
        <v>0</v>
      </c>
    </row>
    <row r="315" spans="1:27" s="44" customFormat="1" ht="12.75" customHeight="1">
      <c r="A315" s="44">
        <f t="shared" si="14"/>
        <v>15</v>
      </c>
      <c r="B315" s="471">
        <v>220101100120199</v>
      </c>
      <c r="C315" s="472" t="s">
        <v>2279</v>
      </c>
      <c r="D315" s="487">
        <f>+IF(15=LEN(B315),SUMIFS('BG 2024'!G:G,'BG 2024'!B:B,'CA EF'!B315),0)</f>
        <v>0</v>
      </c>
      <c r="E315" s="474"/>
      <c r="F315" s="474"/>
      <c r="G315" s="475">
        <v>-572030</v>
      </c>
      <c r="H315" s="475">
        <f t="shared" si="12"/>
        <v>572030</v>
      </c>
      <c r="I315" s="475">
        <v>0</v>
      </c>
      <c r="J315" s="475">
        <v>0</v>
      </c>
      <c r="K315" s="475">
        <v>0</v>
      </c>
      <c r="L315" s="475">
        <v>0</v>
      </c>
      <c r="M315" s="475">
        <v>0</v>
      </c>
      <c r="N315" s="475">
        <v>0</v>
      </c>
      <c r="O315" s="475">
        <v>0</v>
      </c>
      <c r="P315" s="475">
        <f t="shared" si="15"/>
        <v>-572030</v>
      </c>
      <c r="Q315" s="475">
        <v>0</v>
      </c>
      <c r="R315" s="475">
        <v>0</v>
      </c>
      <c r="S315" s="475">
        <v>0</v>
      </c>
      <c r="T315" s="475">
        <v>0</v>
      </c>
      <c r="U315" s="475">
        <v>0</v>
      </c>
      <c r="V315" s="475">
        <v>0</v>
      </c>
      <c r="W315" s="475">
        <v>0</v>
      </c>
      <c r="X315" s="475">
        <v>0</v>
      </c>
      <c r="Y315" s="475">
        <v>0</v>
      </c>
      <c r="Z315" s="475">
        <v>0</v>
      </c>
      <c r="AA315" s="475">
        <f>SUM(H315:Z315)</f>
        <v>0</v>
      </c>
    </row>
    <row r="316" spans="1:27" s="476" customFormat="1" ht="12.75" hidden="1" customHeight="1">
      <c r="A316" s="476">
        <f t="shared" si="14"/>
        <v>15</v>
      </c>
      <c r="B316" s="477">
        <v>220101100020299</v>
      </c>
      <c r="C316" s="478" t="s">
        <v>1019</v>
      </c>
      <c r="D316" s="487">
        <f>+IF(15=LEN(B316),SUMIFS('BG 2024'!G:G,'BG 2024'!B:B,'CA EF'!B316),0)</f>
        <v>0</v>
      </c>
      <c r="E316" s="486"/>
      <c r="F316" s="486"/>
      <c r="G316" s="480">
        <v>0</v>
      </c>
      <c r="H316" s="480">
        <f t="shared" si="12"/>
        <v>0</v>
      </c>
      <c r="I316" s="480">
        <v>0</v>
      </c>
      <c r="J316" s="480">
        <v>0</v>
      </c>
      <c r="K316" s="480">
        <v>0</v>
      </c>
      <c r="L316" s="480">
        <v>0</v>
      </c>
      <c r="M316" s="480">
        <v>0</v>
      </c>
      <c r="N316" s="480">
        <v>0</v>
      </c>
      <c r="O316" s="480">
        <v>0</v>
      </c>
      <c r="P316" s="480">
        <f t="shared" si="15"/>
        <v>0</v>
      </c>
      <c r="Q316" s="480">
        <v>0</v>
      </c>
      <c r="R316" s="480">
        <v>0</v>
      </c>
      <c r="S316" s="480">
        <v>0</v>
      </c>
      <c r="T316" s="480">
        <v>0</v>
      </c>
      <c r="U316" s="480">
        <v>0</v>
      </c>
      <c r="V316" s="480">
        <v>0</v>
      </c>
      <c r="W316" s="480">
        <v>0</v>
      </c>
      <c r="X316" s="480">
        <v>0</v>
      </c>
      <c r="Y316" s="480">
        <v>0</v>
      </c>
      <c r="Z316" s="480">
        <v>0</v>
      </c>
      <c r="AA316" s="480">
        <f>SUM(H316:Z316)</f>
        <v>0</v>
      </c>
    </row>
    <row r="317" spans="1:27" s="476" customFormat="1" ht="12.75" customHeight="1">
      <c r="A317" s="476">
        <f t="shared" si="14"/>
        <v>15</v>
      </c>
      <c r="B317" s="477">
        <v>220101100030199</v>
      </c>
      <c r="C317" s="478" t="s">
        <v>1021</v>
      </c>
      <c r="D317" s="487">
        <f>+IF(15=LEN(B317),SUMIFS('BG 2024'!G:G,'BG 2024'!B:B,'CA EF'!B317),0)</f>
        <v>-4917894</v>
      </c>
      <c r="E317" s="486"/>
      <c r="F317" s="486"/>
      <c r="G317" s="480">
        <v>0</v>
      </c>
      <c r="H317" s="480">
        <f t="shared" si="12"/>
        <v>-4917894</v>
      </c>
      <c r="I317" s="480">
        <v>0</v>
      </c>
      <c r="J317" s="480">
        <v>0</v>
      </c>
      <c r="K317" s="480">
        <v>0</v>
      </c>
      <c r="L317" s="480">
        <v>0</v>
      </c>
      <c r="M317" s="480">
        <v>0</v>
      </c>
      <c r="N317" s="480">
        <v>0</v>
      </c>
      <c r="O317" s="480">
        <v>0</v>
      </c>
      <c r="P317" s="480">
        <v>0</v>
      </c>
      <c r="Q317" s="480">
        <v>0</v>
      </c>
      <c r="R317" s="480">
        <v>0</v>
      </c>
      <c r="S317" s="480">
        <f>-$H317</f>
        <v>4917894</v>
      </c>
      <c r="T317" s="480">
        <v>0</v>
      </c>
      <c r="U317" s="480">
        <v>0</v>
      </c>
      <c r="V317" s="480">
        <v>0</v>
      </c>
      <c r="W317" s="480">
        <v>0</v>
      </c>
      <c r="X317" s="480">
        <v>0</v>
      </c>
      <c r="Y317" s="480">
        <v>0</v>
      </c>
      <c r="Z317" s="480">
        <v>0</v>
      </c>
      <c r="AA317" s="480">
        <f>SUM(H317:Z317)</f>
        <v>0</v>
      </c>
    </row>
    <row r="318" spans="1:27" s="476" customFormat="1" ht="12.75" hidden="1" customHeight="1">
      <c r="A318" s="476">
        <f t="shared" si="14"/>
        <v>15</v>
      </c>
      <c r="B318" s="477">
        <v>220101100030299</v>
      </c>
      <c r="C318" s="478" t="s">
        <v>2279</v>
      </c>
      <c r="D318" s="487">
        <f>+IF(15=LEN(B318),SUMIFS('BG 2024'!G:G,'BG 2024'!B:B,'CA EF'!B318),0)</f>
        <v>-1816287</v>
      </c>
      <c r="E318" s="486"/>
      <c r="F318" s="486"/>
      <c r="G318" s="480">
        <v>0</v>
      </c>
      <c r="H318" s="480">
        <f t="shared" si="12"/>
        <v>-1816287</v>
      </c>
      <c r="I318" s="480">
        <v>0</v>
      </c>
      <c r="J318" s="480">
        <v>0</v>
      </c>
      <c r="K318" s="480">
        <v>0</v>
      </c>
      <c r="L318" s="480">
        <v>0</v>
      </c>
      <c r="M318" s="480">
        <v>0</v>
      </c>
      <c r="N318" s="480">
        <v>0</v>
      </c>
      <c r="O318" s="480">
        <v>0</v>
      </c>
      <c r="P318" s="480">
        <f t="shared" si="15"/>
        <v>1816287</v>
      </c>
      <c r="Q318" s="480">
        <v>0</v>
      </c>
      <c r="R318" s="480">
        <v>0</v>
      </c>
      <c r="S318" s="480">
        <v>0</v>
      </c>
      <c r="T318" s="480">
        <v>0</v>
      </c>
      <c r="U318" s="480">
        <v>0</v>
      </c>
      <c r="V318" s="480">
        <v>0</v>
      </c>
      <c r="W318" s="480">
        <v>0</v>
      </c>
      <c r="X318" s="480">
        <v>0</v>
      </c>
      <c r="Y318" s="480">
        <v>0</v>
      </c>
      <c r="Z318" s="480">
        <v>0</v>
      </c>
      <c r="AA318" s="480">
        <f t="shared" si="13"/>
        <v>0</v>
      </c>
    </row>
    <row r="319" spans="1:27" s="44" customFormat="1" ht="12.75" hidden="1" customHeight="1">
      <c r="A319" s="44">
        <f t="shared" si="14"/>
        <v>2</v>
      </c>
      <c r="B319" s="471">
        <v>23</v>
      </c>
      <c r="C319" s="472" t="s">
        <v>1028</v>
      </c>
      <c r="D319" s="487">
        <f>+IF(15=LEN(B319),SUMIFS('BG 2024'!G:G,'BG 2024'!B:B,'CA EF'!B319),0)</f>
        <v>0</v>
      </c>
      <c r="E319" s="475"/>
      <c r="F319" s="475"/>
      <c r="G319" s="475">
        <v>0</v>
      </c>
      <c r="H319" s="475">
        <f t="shared" si="12"/>
        <v>0</v>
      </c>
      <c r="I319" s="475">
        <v>0</v>
      </c>
      <c r="J319" s="475">
        <v>0</v>
      </c>
      <c r="K319" s="475">
        <v>0</v>
      </c>
      <c r="L319" s="475">
        <v>0</v>
      </c>
      <c r="M319" s="475" t="s">
        <v>133</v>
      </c>
      <c r="N319" s="475">
        <v>0</v>
      </c>
      <c r="O319" s="475">
        <v>0</v>
      </c>
      <c r="P319" s="475">
        <v>0</v>
      </c>
      <c r="Q319" s="475">
        <v>0</v>
      </c>
      <c r="R319" s="475">
        <v>0</v>
      </c>
      <c r="S319" s="475">
        <v>0</v>
      </c>
      <c r="T319" s="475">
        <v>0</v>
      </c>
      <c r="U319" s="475">
        <v>0</v>
      </c>
      <c r="V319" s="475">
        <v>0</v>
      </c>
      <c r="W319" s="475">
        <v>0</v>
      </c>
      <c r="X319" s="475">
        <v>0</v>
      </c>
      <c r="Y319" s="475">
        <v>0</v>
      </c>
      <c r="Z319" s="475">
        <v>0</v>
      </c>
      <c r="AA319" s="475">
        <f t="shared" si="13"/>
        <v>0</v>
      </c>
    </row>
    <row r="320" spans="1:27" s="44" customFormat="1" ht="12.75" hidden="1" customHeight="1">
      <c r="A320" s="44">
        <f t="shared" si="14"/>
        <v>5</v>
      </c>
      <c r="B320" s="471">
        <v>23010</v>
      </c>
      <c r="C320" s="472" t="s">
        <v>1029</v>
      </c>
      <c r="D320" s="487">
        <f>+IF(15=LEN(B320),SUMIFS('BG 2024'!G:G,'BG 2024'!B:B,'CA EF'!B320),0)</f>
        <v>0</v>
      </c>
      <c r="E320" s="475"/>
      <c r="F320" s="475"/>
      <c r="G320" s="475">
        <v>0</v>
      </c>
      <c r="H320" s="475">
        <f t="shared" si="12"/>
        <v>0</v>
      </c>
      <c r="I320" s="475">
        <v>0</v>
      </c>
      <c r="J320" s="475">
        <v>0</v>
      </c>
      <c r="K320" s="475">
        <v>0</v>
      </c>
      <c r="L320" s="475">
        <v>0</v>
      </c>
      <c r="M320" s="475" t="s">
        <v>133</v>
      </c>
      <c r="N320" s="475">
        <v>0</v>
      </c>
      <c r="O320" s="475">
        <v>0</v>
      </c>
      <c r="P320" s="475">
        <f>-H320</f>
        <v>0</v>
      </c>
      <c r="Q320" s="475">
        <v>0</v>
      </c>
      <c r="R320" s="475">
        <v>0</v>
      </c>
      <c r="S320" s="475">
        <v>0</v>
      </c>
      <c r="T320" s="475">
        <v>0</v>
      </c>
      <c r="U320" s="475">
        <v>0</v>
      </c>
      <c r="V320" s="475">
        <v>0</v>
      </c>
      <c r="W320" s="475">
        <v>0</v>
      </c>
      <c r="X320" s="475">
        <v>0</v>
      </c>
      <c r="Y320" s="475">
        <v>0</v>
      </c>
      <c r="Z320" s="475">
        <v>0</v>
      </c>
      <c r="AA320" s="475">
        <f t="shared" si="13"/>
        <v>0</v>
      </c>
    </row>
    <row r="321" spans="1:27" s="44" customFormat="1" ht="12.75" hidden="1" customHeight="1">
      <c r="A321" s="44">
        <f t="shared" si="14"/>
        <v>8</v>
      </c>
      <c r="B321" s="471">
        <v>23010114</v>
      </c>
      <c r="C321" s="472" t="s">
        <v>1030</v>
      </c>
      <c r="D321" s="487">
        <f>+IF(15=LEN(B321),SUMIFS('BG 2024'!G:G,'BG 2024'!B:B,'CA EF'!B321),0)</f>
        <v>0</v>
      </c>
      <c r="E321" s="475"/>
      <c r="F321" s="475"/>
      <c r="G321" s="475">
        <v>0</v>
      </c>
      <c r="H321" s="475">
        <f t="shared" si="12"/>
        <v>0</v>
      </c>
      <c r="I321" s="475">
        <v>0</v>
      </c>
      <c r="J321" s="475">
        <v>0</v>
      </c>
      <c r="K321" s="475">
        <v>0</v>
      </c>
      <c r="L321" s="475">
        <v>0</v>
      </c>
      <c r="M321" s="475" t="s">
        <v>133</v>
      </c>
      <c r="N321" s="475">
        <v>0</v>
      </c>
      <c r="O321" s="475">
        <v>0</v>
      </c>
      <c r="P321" s="475">
        <v>0</v>
      </c>
      <c r="Q321" s="475">
        <v>0</v>
      </c>
      <c r="R321" s="475">
        <v>0</v>
      </c>
      <c r="S321" s="475">
        <v>0</v>
      </c>
      <c r="T321" s="475">
        <v>0</v>
      </c>
      <c r="U321" s="475">
        <v>0</v>
      </c>
      <c r="V321" s="475">
        <v>0</v>
      </c>
      <c r="W321" s="475">
        <v>0</v>
      </c>
      <c r="X321" s="475">
        <v>0</v>
      </c>
      <c r="Y321" s="475">
        <v>0</v>
      </c>
      <c r="Z321" s="475">
        <v>0</v>
      </c>
      <c r="AA321" s="475">
        <f t="shared" si="13"/>
        <v>0</v>
      </c>
    </row>
    <row r="322" spans="1:27" s="44" customFormat="1" ht="12.75" hidden="1" customHeight="1">
      <c r="A322" s="44">
        <f t="shared" si="14"/>
        <v>11</v>
      </c>
      <c r="B322" s="471">
        <v>23010114001</v>
      </c>
      <c r="C322" s="472" t="s">
        <v>1031</v>
      </c>
      <c r="D322" s="487">
        <f>+IF(15=LEN(B322),SUMIFS('BG 2024'!G:G,'BG 2024'!B:B,'CA EF'!B322),0)</f>
        <v>0</v>
      </c>
      <c r="E322" s="475"/>
      <c r="F322" s="475"/>
      <c r="G322" s="475">
        <v>0</v>
      </c>
      <c r="H322" s="475">
        <f t="shared" si="12"/>
        <v>0</v>
      </c>
      <c r="I322" s="475">
        <v>0</v>
      </c>
      <c r="J322" s="475">
        <v>0</v>
      </c>
      <c r="K322" s="475">
        <v>0</v>
      </c>
      <c r="L322" s="475">
        <v>0</v>
      </c>
      <c r="M322" s="475" t="s">
        <v>133</v>
      </c>
      <c r="N322" s="475">
        <v>0</v>
      </c>
      <c r="O322" s="475">
        <v>0</v>
      </c>
      <c r="P322" s="475">
        <f>-H322</f>
        <v>0</v>
      </c>
      <c r="Q322" s="475">
        <v>0</v>
      </c>
      <c r="R322" s="475">
        <v>0</v>
      </c>
      <c r="S322" s="475">
        <v>0</v>
      </c>
      <c r="T322" s="475">
        <v>0</v>
      </c>
      <c r="U322" s="475">
        <v>0</v>
      </c>
      <c r="V322" s="475">
        <v>0</v>
      </c>
      <c r="W322" s="475">
        <v>0</v>
      </c>
      <c r="X322" s="475">
        <v>0</v>
      </c>
      <c r="Y322" s="475">
        <v>0</v>
      </c>
      <c r="Z322" s="475">
        <v>0</v>
      </c>
      <c r="AA322" s="475">
        <f t="shared" si="13"/>
        <v>0</v>
      </c>
    </row>
    <row r="323" spans="1:27" s="44" customFormat="1" ht="12.75" hidden="1" customHeight="1">
      <c r="A323" s="44">
        <f t="shared" si="14"/>
        <v>13</v>
      </c>
      <c r="B323" s="471">
        <v>2301011400101</v>
      </c>
      <c r="C323" s="472" t="s">
        <v>1031</v>
      </c>
      <c r="D323" s="487">
        <f>+IF(15=LEN(B323),SUMIFS('BG 2024'!G:G,'BG 2024'!B:B,'CA EF'!B323),0)</f>
        <v>0</v>
      </c>
      <c r="E323" s="475"/>
      <c r="F323" s="475"/>
      <c r="G323" s="475">
        <v>0</v>
      </c>
      <c r="H323" s="475">
        <f t="shared" si="12"/>
        <v>0</v>
      </c>
      <c r="I323" s="475">
        <v>0</v>
      </c>
      <c r="J323" s="475">
        <v>0</v>
      </c>
      <c r="K323" s="475">
        <v>0</v>
      </c>
      <c r="L323" s="475">
        <v>0</v>
      </c>
      <c r="M323" s="475" t="s">
        <v>133</v>
      </c>
      <c r="N323" s="475">
        <v>0</v>
      </c>
      <c r="O323" s="475">
        <v>0</v>
      </c>
      <c r="P323" s="475">
        <v>0</v>
      </c>
      <c r="Q323" s="475">
        <v>0</v>
      </c>
      <c r="R323" s="475">
        <v>0</v>
      </c>
      <c r="S323" s="475">
        <v>0</v>
      </c>
      <c r="T323" s="475">
        <v>0</v>
      </c>
      <c r="U323" s="475">
        <v>0</v>
      </c>
      <c r="V323" s="475">
        <v>0</v>
      </c>
      <c r="W323" s="475">
        <v>0</v>
      </c>
      <c r="X323" s="475">
        <v>0</v>
      </c>
      <c r="Y323" s="475">
        <v>0</v>
      </c>
      <c r="Z323" s="475">
        <v>0</v>
      </c>
      <c r="AA323" s="475">
        <f t="shared" si="13"/>
        <v>0</v>
      </c>
    </row>
    <row r="324" spans="1:27" s="476" customFormat="1" ht="12.75" hidden="1" customHeight="1">
      <c r="A324" s="476">
        <f t="shared" si="14"/>
        <v>15</v>
      </c>
      <c r="B324" s="477">
        <v>220101900010101</v>
      </c>
      <c r="C324" s="478" t="s">
        <v>1026</v>
      </c>
      <c r="D324" s="487">
        <f>+IF(15=LEN(B324),SUMIFS('BG 2024'!G:G,'BG 2024'!B:B,'CA EF'!B324),0)</f>
        <v>0</v>
      </c>
      <c r="E324" s="486"/>
      <c r="F324" s="486"/>
      <c r="G324" s="480">
        <v>0</v>
      </c>
      <c r="H324" s="480">
        <f t="shared" si="12"/>
        <v>0</v>
      </c>
      <c r="I324" s="480">
        <v>0</v>
      </c>
      <c r="J324" s="480">
        <v>0</v>
      </c>
      <c r="K324" s="480">
        <v>0</v>
      </c>
      <c r="L324" s="480">
        <v>0</v>
      </c>
      <c r="M324" s="480">
        <v>0</v>
      </c>
      <c r="N324" s="480">
        <v>0</v>
      </c>
      <c r="O324" s="480">
        <v>0</v>
      </c>
      <c r="P324" s="480">
        <f>-$H324</f>
        <v>0</v>
      </c>
      <c r="Q324" s="480">
        <v>0</v>
      </c>
      <c r="R324" s="480">
        <v>0</v>
      </c>
      <c r="S324" s="480">
        <v>0</v>
      </c>
      <c r="T324" s="480">
        <v>0</v>
      </c>
      <c r="U324" s="480">
        <v>0</v>
      </c>
      <c r="V324" s="480">
        <v>0</v>
      </c>
      <c r="W324" s="480">
        <v>0</v>
      </c>
      <c r="X324" s="480">
        <v>0</v>
      </c>
      <c r="Y324" s="480">
        <v>0</v>
      </c>
      <c r="Z324" s="480">
        <v>0</v>
      </c>
      <c r="AA324" s="480">
        <f t="shared" si="13"/>
        <v>0</v>
      </c>
    </row>
    <row r="325" spans="1:27" s="476" customFormat="1" ht="12.75" hidden="1" customHeight="1">
      <c r="A325" s="476">
        <f t="shared" si="14"/>
        <v>15</v>
      </c>
      <c r="B325" s="477">
        <v>220101900010199</v>
      </c>
      <c r="C325" s="478" t="s">
        <v>1027</v>
      </c>
      <c r="D325" s="487">
        <f>+IF(15=LEN(B325),SUMIFS('BG 2024'!G:G,'BG 2024'!B:B,'CA EF'!B325),0)</f>
        <v>0</v>
      </c>
      <c r="E325" s="486"/>
      <c r="F325" s="486"/>
      <c r="G325" s="480">
        <v>0</v>
      </c>
      <c r="H325" s="480">
        <f t="shared" si="12"/>
        <v>0</v>
      </c>
      <c r="I325" s="480">
        <v>0</v>
      </c>
      <c r="J325" s="480">
        <v>0</v>
      </c>
      <c r="K325" s="480">
        <v>0</v>
      </c>
      <c r="L325" s="480">
        <v>0</v>
      </c>
      <c r="M325" s="480">
        <v>0</v>
      </c>
      <c r="N325" s="480">
        <v>0</v>
      </c>
      <c r="O325" s="480">
        <v>0</v>
      </c>
      <c r="P325" s="480">
        <f>-$H325</f>
        <v>0</v>
      </c>
      <c r="Q325" s="480">
        <v>0</v>
      </c>
      <c r="R325" s="480">
        <v>0</v>
      </c>
      <c r="S325" s="480">
        <v>0</v>
      </c>
      <c r="T325" s="480">
        <v>0</v>
      </c>
      <c r="U325" s="480">
        <v>0</v>
      </c>
      <c r="V325" s="480">
        <v>0</v>
      </c>
      <c r="W325" s="480">
        <v>0</v>
      </c>
      <c r="X325" s="480">
        <v>0</v>
      </c>
      <c r="Y325" s="480">
        <v>0</v>
      </c>
      <c r="Z325" s="480">
        <v>0</v>
      </c>
      <c r="AA325" s="480">
        <f>SUM(H325:Z325)</f>
        <v>0</v>
      </c>
    </row>
    <row r="326" spans="1:27" s="44" customFormat="1" ht="12.75" customHeight="1">
      <c r="A326" s="44">
        <f t="shared" si="14"/>
        <v>15</v>
      </c>
      <c r="B326" s="471">
        <v>230101140010101</v>
      </c>
      <c r="C326" s="472" t="s">
        <v>1032</v>
      </c>
      <c r="D326" s="487">
        <f>+IF(15=LEN(B326),SUMIFS('BG 2024'!G:G,'BG 2024'!B:B,'CA EF'!B326),0)</f>
        <v>-275777820900</v>
      </c>
      <c r="E326" s="474"/>
      <c r="F326" s="474"/>
      <c r="G326" s="475">
        <v>-35809206266</v>
      </c>
      <c r="H326" s="475">
        <f t="shared" si="12"/>
        <v>-239968614634</v>
      </c>
      <c r="I326" s="475">
        <v>0</v>
      </c>
      <c r="J326" s="475">
        <v>0</v>
      </c>
      <c r="K326" s="475">
        <v>0</v>
      </c>
      <c r="L326" s="475">
        <v>0</v>
      </c>
      <c r="M326" s="475">
        <v>0</v>
      </c>
      <c r="N326" s="475">
        <v>0</v>
      </c>
      <c r="O326" s="475">
        <v>0</v>
      </c>
      <c r="P326" s="475">
        <f>-$H326</f>
        <v>239968614634</v>
      </c>
      <c r="Q326" s="475">
        <v>0</v>
      </c>
      <c r="R326" s="475">
        <v>0</v>
      </c>
      <c r="S326" s="475">
        <v>0</v>
      </c>
      <c r="T326" s="475">
        <v>0</v>
      </c>
      <c r="U326" s="475">
        <v>0</v>
      </c>
      <c r="V326" s="475">
        <v>0</v>
      </c>
      <c r="W326" s="475">
        <v>0</v>
      </c>
      <c r="X326" s="475">
        <v>0</v>
      </c>
      <c r="Y326" s="475">
        <v>0</v>
      </c>
      <c r="Z326" s="475">
        <v>0</v>
      </c>
      <c r="AA326" s="475">
        <f t="shared" si="13"/>
        <v>0</v>
      </c>
    </row>
    <row r="327" spans="1:27" s="44" customFormat="1" ht="12.75" customHeight="1">
      <c r="A327" s="44">
        <f t="shared" si="14"/>
        <v>15</v>
      </c>
      <c r="B327" s="471">
        <v>230101140010199</v>
      </c>
      <c r="C327" s="472" t="s">
        <v>1033</v>
      </c>
      <c r="D327" s="487">
        <f>+IF(15=LEN(B327),SUMIFS('BG 2024'!G:G,'BG 2024'!B:B,'CA EF'!B327),0)</f>
        <v>-160330000000</v>
      </c>
      <c r="E327" s="475"/>
      <c r="F327" s="475"/>
      <c r="G327" s="475">
        <v>-4597000000</v>
      </c>
      <c r="H327" s="475">
        <f t="shared" si="12"/>
        <v>-155733000000</v>
      </c>
      <c r="I327" s="475">
        <v>0</v>
      </c>
      <c r="J327" s="475">
        <v>0</v>
      </c>
      <c r="K327" s="475">
        <v>0</v>
      </c>
      <c r="L327" s="475">
        <v>0</v>
      </c>
      <c r="M327" s="475">
        <v>0</v>
      </c>
      <c r="N327" s="475">
        <v>0</v>
      </c>
      <c r="O327" s="475">
        <v>0</v>
      </c>
      <c r="P327" s="475">
        <f>-$H327</f>
        <v>155733000000</v>
      </c>
      <c r="Q327" s="475">
        <v>0</v>
      </c>
      <c r="R327" s="475">
        <v>0</v>
      </c>
      <c r="S327" s="475">
        <v>0</v>
      </c>
      <c r="T327" s="475">
        <v>0</v>
      </c>
      <c r="U327" s="475">
        <v>0</v>
      </c>
      <c r="V327" s="475">
        <v>0</v>
      </c>
      <c r="W327" s="475">
        <v>0</v>
      </c>
      <c r="X327" s="475">
        <v>0</v>
      </c>
      <c r="Y327" s="475">
        <v>0</v>
      </c>
      <c r="Z327" s="475">
        <v>0</v>
      </c>
      <c r="AA327" s="475">
        <f t="shared" si="13"/>
        <v>0</v>
      </c>
    </row>
    <row r="328" spans="1:27" s="44" customFormat="1" ht="12.75" hidden="1" customHeight="1">
      <c r="A328" s="44">
        <f t="shared" si="14"/>
        <v>11</v>
      </c>
      <c r="B328" s="471">
        <v>23010114002</v>
      </c>
      <c r="C328" s="472" t="s">
        <v>1034</v>
      </c>
      <c r="D328" s="487">
        <f>+IF(15=LEN(B328),SUMIFS('BG 2024'!G:G,'BG 2024'!B:B,'CA EF'!B328),0)</f>
        <v>0</v>
      </c>
      <c r="E328" s="475"/>
      <c r="F328" s="475"/>
      <c r="G328" s="475">
        <v>0</v>
      </c>
      <c r="H328" s="475">
        <f t="shared" si="12"/>
        <v>0</v>
      </c>
      <c r="I328" s="475">
        <v>0</v>
      </c>
      <c r="J328" s="475">
        <v>0</v>
      </c>
      <c r="K328" s="475">
        <v>0</v>
      </c>
      <c r="L328" s="475">
        <v>0</v>
      </c>
      <c r="M328" s="475" t="s">
        <v>133</v>
      </c>
      <c r="N328" s="475">
        <v>0</v>
      </c>
      <c r="O328" s="475">
        <v>0</v>
      </c>
      <c r="P328" s="475">
        <v>0</v>
      </c>
      <c r="Q328" s="475">
        <v>0</v>
      </c>
      <c r="R328" s="475">
        <v>0</v>
      </c>
      <c r="S328" s="475">
        <v>0</v>
      </c>
      <c r="T328" s="475">
        <v>0</v>
      </c>
      <c r="U328" s="475">
        <v>0</v>
      </c>
      <c r="V328" s="475">
        <v>0</v>
      </c>
      <c r="W328" s="475">
        <v>0</v>
      </c>
      <c r="X328" s="475">
        <v>0</v>
      </c>
      <c r="Y328" s="475">
        <v>0</v>
      </c>
      <c r="Z328" s="475">
        <v>0</v>
      </c>
      <c r="AA328" s="475">
        <f t="shared" si="13"/>
        <v>0</v>
      </c>
    </row>
    <row r="329" spans="1:27" s="44" customFormat="1" ht="12.75" hidden="1" customHeight="1">
      <c r="A329" s="44">
        <f t="shared" si="14"/>
        <v>13</v>
      </c>
      <c r="B329" s="471">
        <v>2301011400201</v>
      </c>
      <c r="C329" s="472" t="s">
        <v>1034</v>
      </c>
      <c r="D329" s="487">
        <f>+IF(15=LEN(B329),SUMIFS('BG 2024'!G:G,'BG 2024'!B:B,'CA EF'!B329),0)</f>
        <v>0</v>
      </c>
      <c r="E329" s="475"/>
      <c r="F329" s="475"/>
      <c r="G329" s="475">
        <v>0</v>
      </c>
      <c r="H329" s="475">
        <f t="shared" si="12"/>
        <v>0</v>
      </c>
      <c r="I329" s="475">
        <v>0</v>
      </c>
      <c r="J329" s="475">
        <v>0</v>
      </c>
      <c r="K329" s="475">
        <v>0</v>
      </c>
      <c r="L329" s="475">
        <v>0</v>
      </c>
      <c r="M329" s="475" t="s">
        <v>133</v>
      </c>
      <c r="N329" s="475">
        <v>0</v>
      </c>
      <c r="O329" s="475">
        <v>0</v>
      </c>
      <c r="P329" s="475">
        <f>-H329</f>
        <v>0</v>
      </c>
      <c r="Q329" s="475">
        <v>0</v>
      </c>
      <c r="R329" s="475">
        <v>0</v>
      </c>
      <c r="S329" s="475">
        <v>0</v>
      </c>
      <c r="T329" s="475">
        <v>0</v>
      </c>
      <c r="U329" s="475">
        <v>0</v>
      </c>
      <c r="V329" s="475">
        <v>0</v>
      </c>
      <c r="W329" s="475">
        <v>0</v>
      </c>
      <c r="X329" s="475">
        <v>0</v>
      </c>
      <c r="Y329" s="475">
        <v>0</v>
      </c>
      <c r="Z329" s="475">
        <v>0</v>
      </c>
      <c r="AA329" s="475">
        <f t="shared" si="13"/>
        <v>0</v>
      </c>
    </row>
    <row r="330" spans="1:27" s="44" customFormat="1" ht="12.75" customHeight="1">
      <c r="A330" s="44">
        <f t="shared" si="14"/>
        <v>15</v>
      </c>
      <c r="B330" s="471">
        <v>230101140020101</v>
      </c>
      <c r="C330" s="472" t="s">
        <v>1035</v>
      </c>
      <c r="D330" s="487">
        <f>+IF(15=LEN(B330),SUMIFS('BG 2024'!G:G,'BG 2024'!B:B,'CA EF'!B330),0)</f>
        <v>-16450375533</v>
      </c>
      <c r="E330" s="474"/>
      <c r="F330" s="474"/>
      <c r="G330" s="475">
        <v>-769509500</v>
      </c>
      <c r="H330" s="475">
        <f t="shared" si="12"/>
        <v>-15680866033</v>
      </c>
      <c r="I330" s="475">
        <v>0</v>
      </c>
      <c r="J330" s="475">
        <v>0</v>
      </c>
      <c r="K330" s="475">
        <v>0</v>
      </c>
      <c r="L330" s="475">
        <v>0</v>
      </c>
      <c r="M330" s="475">
        <v>0</v>
      </c>
      <c r="N330" s="475">
        <v>0</v>
      </c>
      <c r="O330" s="475">
        <v>0</v>
      </c>
      <c r="P330" s="475">
        <f>-$H330</f>
        <v>15680866033</v>
      </c>
      <c r="Q330" s="475">
        <v>0</v>
      </c>
      <c r="R330" s="475">
        <v>0</v>
      </c>
      <c r="S330" s="475">
        <v>0</v>
      </c>
      <c r="T330" s="475">
        <v>0</v>
      </c>
      <c r="U330" s="475">
        <v>0</v>
      </c>
      <c r="V330" s="475">
        <v>0</v>
      </c>
      <c r="W330" s="475">
        <v>0</v>
      </c>
      <c r="X330" s="475">
        <v>0</v>
      </c>
      <c r="Y330" s="475">
        <v>0</v>
      </c>
      <c r="Z330" s="475">
        <v>0</v>
      </c>
      <c r="AA330" s="475">
        <f t="shared" si="13"/>
        <v>0</v>
      </c>
    </row>
    <row r="331" spans="1:27" s="44" customFormat="1" ht="12.75" customHeight="1">
      <c r="A331" s="44">
        <f t="shared" si="14"/>
        <v>15</v>
      </c>
      <c r="B331" s="471">
        <v>230101140020199</v>
      </c>
      <c r="C331" s="472" t="s">
        <v>1036</v>
      </c>
      <c r="D331" s="487">
        <f>+IF(15=LEN(B331),SUMIFS('BG 2024'!G:G,'BG 2024'!B:B,'CA EF'!B331),0)</f>
        <v>-759883561</v>
      </c>
      <c r="E331" s="475"/>
      <c r="F331" s="475"/>
      <c r="G331" s="475">
        <v>0</v>
      </c>
      <c r="H331" s="475">
        <f t="shared" si="12"/>
        <v>-759883561</v>
      </c>
      <c r="I331" s="475">
        <v>0</v>
      </c>
      <c r="J331" s="475">
        <v>0</v>
      </c>
      <c r="K331" s="475">
        <v>0</v>
      </c>
      <c r="L331" s="475">
        <v>0</v>
      </c>
      <c r="M331" s="475">
        <v>0</v>
      </c>
      <c r="N331" s="475">
        <v>0</v>
      </c>
      <c r="O331" s="475">
        <v>0</v>
      </c>
      <c r="P331" s="475">
        <f>-$H331</f>
        <v>759883561</v>
      </c>
      <c r="Q331" s="475">
        <v>0</v>
      </c>
      <c r="R331" s="475">
        <v>0</v>
      </c>
      <c r="S331" s="475">
        <v>0</v>
      </c>
      <c r="T331" s="475">
        <v>0</v>
      </c>
      <c r="U331" s="475">
        <v>0</v>
      </c>
      <c r="V331" s="475">
        <v>0</v>
      </c>
      <c r="W331" s="475">
        <v>0</v>
      </c>
      <c r="X331" s="475">
        <v>0</v>
      </c>
      <c r="Y331" s="475">
        <v>0</v>
      </c>
      <c r="Z331" s="475">
        <v>0</v>
      </c>
      <c r="AA331" s="475">
        <f t="shared" si="13"/>
        <v>0</v>
      </c>
    </row>
    <row r="332" spans="1:27" s="44" customFormat="1" ht="12.75" hidden="1" customHeight="1">
      <c r="A332" s="44">
        <f t="shared" si="14"/>
        <v>11</v>
      </c>
      <c r="B332" s="471">
        <v>23010114003</v>
      </c>
      <c r="C332" s="472" t="s">
        <v>1037</v>
      </c>
      <c r="D332" s="487">
        <f>+IF(15=LEN(B332),SUMIFS('BG 2024'!G:G,'BG 2024'!B:B,'CA EF'!B332),0)</f>
        <v>0</v>
      </c>
      <c r="E332" s="475"/>
      <c r="F332" s="475"/>
      <c r="G332" s="475">
        <v>0</v>
      </c>
      <c r="H332" s="475">
        <f t="shared" si="12"/>
        <v>0</v>
      </c>
      <c r="I332" s="475">
        <v>0</v>
      </c>
      <c r="J332" s="475">
        <v>0</v>
      </c>
      <c r="K332" s="475">
        <v>0</v>
      </c>
      <c r="L332" s="475">
        <v>0</v>
      </c>
      <c r="M332" s="475" t="s">
        <v>133</v>
      </c>
      <c r="N332" s="475">
        <v>0</v>
      </c>
      <c r="O332" s="475">
        <v>0</v>
      </c>
      <c r="P332" s="475">
        <f>-H332</f>
        <v>0</v>
      </c>
      <c r="Q332" s="475">
        <v>0</v>
      </c>
      <c r="R332" s="475">
        <v>0</v>
      </c>
      <c r="S332" s="475">
        <v>0</v>
      </c>
      <c r="T332" s="475">
        <v>0</v>
      </c>
      <c r="U332" s="475">
        <v>0</v>
      </c>
      <c r="V332" s="475">
        <v>0</v>
      </c>
      <c r="W332" s="475">
        <v>0</v>
      </c>
      <c r="X332" s="475">
        <v>0</v>
      </c>
      <c r="Y332" s="475">
        <v>0</v>
      </c>
      <c r="Z332" s="475">
        <v>0</v>
      </c>
      <c r="AA332" s="475">
        <f t="shared" si="13"/>
        <v>0</v>
      </c>
    </row>
    <row r="333" spans="1:27" s="44" customFormat="1" ht="12.75" hidden="1" customHeight="1">
      <c r="A333" s="44">
        <f t="shared" si="14"/>
        <v>13</v>
      </c>
      <c r="B333" s="471">
        <v>2301011400301</v>
      </c>
      <c r="C333" s="472" t="s">
        <v>1037</v>
      </c>
      <c r="D333" s="487">
        <f>+IF(15=LEN(B333),SUMIFS('BG 2024'!G:G,'BG 2024'!B:B,'CA EF'!B333),0)</f>
        <v>0</v>
      </c>
      <c r="E333" s="475"/>
      <c r="F333" s="475"/>
      <c r="G333" s="475">
        <v>0</v>
      </c>
      <c r="H333" s="475">
        <f t="shared" si="12"/>
        <v>0</v>
      </c>
      <c r="I333" s="475">
        <v>0</v>
      </c>
      <c r="J333" s="475">
        <v>0</v>
      </c>
      <c r="K333" s="475">
        <v>0</v>
      </c>
      <c r="L333" s="475">
        <v>0</v>
      </c>
      <c r="M333" s="475" t="s">
        <v>133</v>
      </c>
      <c r="N333" s="475">
        <v>0</v>
      </c>
      <c r="O333" s="475">
        <v>0</v>
      </c>
      <c r="P333" s="475">
        <f>-H333</f>
        <v>0</v>
      </c>
      <c r="Q333" s="475">
        <v>0</v>
      </c>
      <c r="R333" s="475">
        <v>0</v>
      </c>
      <c r="S333" s="475">
        <v>0</v>
      </c>
      <c r="T333" s="475">
        <v>0</v>
      </c>
      <c r="U333" s="475">
        <v>0</v>
      </c>
      <c r="V333" s="475">
        <v>0</v>
      </c>
      <c r="W333" s="475">
        <v>0</v>
      </c>
      <c r="X333" s="475">
        <v>0</v>
      </c>
      <c r="Y333" s="475">
        <v>0</v>
      </c>
      <c r="Z333" s="475">
        <v>0</v>
      </c>
      <c r="AA333" s="475">
        <f t="shared" si="13"/>
        <v>0</v>
      </c>
    </row>
    <row r="334" spans="1:27" s="44" customFormat="1" ht="12.75" customHeight="1">
      <c r="A334" s="44">
        <f t="shared" si="14"/>
        <v>15</v>
      </c>
      <c r="B334" s="471">
        <v>230101140030101</v>
      </c>
      <c r="C334" s="472" t="s">
        <v>1038</v>
      </c>
      <c r="D334" s="487">
        <f>+IF(15=LEN(B334),SUMIFS('BG 2024'!G:G,'BG 2024'!B:B,'CA EF'!B334),0)</f>
        <v>-546138446</v>
      </c>
      <c r="E334" s="475"/>
      <c r="F334" s="475"/>
      <c r="G334" s="475">
        <v>-727454097</v>
      </c>
      <c r="H334" s="475">
        <f t="shared" si="12"/>
        <v>181315651</v>
      </c>
      <c r="I334" s="475">
        <v>0</v>
      </c>
      <c r="J334" s="475">
        <v>0</v>
      </c>
      <c r="K334" s="475">
        <v>0</v>
      </c>
      <c r="L334" s="475">
        <v>0</v>
      </c>
      <c r="M334" s="475">
        <v>0</v>
      </c>
      <c r="N334" s="475">
        <v>0</v>
      </c>
      <c r="O334" s="475">
        <v>0</v>
      </c>
      <c r="P334" s="475">
        <f>-$H334</f>
        <v>-181315651</v>
      </c>
      <c r="Q334" s="475">
        <v>0</v>
      </c>
      <c r="R334" s="475">
        <v>0</v>
      </c>
      <c r="S334" s="475">
        <v>0</v>
      </c>
      <c r="T334" s="475">
        <v>0</v>
      </c>
      <c r="U334" s="475">
        <v>0</v>
      </c>
      <c r="V334" s="475">
        <v>0</v>
      </c>
      <c r="W334" s="475">
        <v>0</v>
      </c>
      <c r="X334" s="475">
        <v>0</v>
      </c>
      <c r="Y334" s="475">
        <v>0</v>
      </c>
      <c r="Z334" s="475">
        <v>0</v>
      </c>
      <c r="AA334" s="475">
        <f t="shared" si="13"/>
        <v>0</v>
      </c>
    </row>
    <row r="335" spans="1:27" s="44" customFormat="1" ht="12.75" customHeight="1">
      <c r="A335" s="44">
        <f t="shared" si="14"/>
        <v>15</v>
      </c>
      <c r="B335" s="471">
        <v>230101140030199</v>
      </c>
      <c r="C335" s="472" t="s">
        <v>1039</v>
      </c>
      <c r="D335" s="487">
        <f>+IF(15=LEN(B335),SUMIFS('BG 2024'!G:G,'BG 2024'!B:B,'CA EF'!B335),0)</f>
        <v>-6977604389</v>
      </c>
      <c r="E335" s="475"/>
      <c r="F335" s="475"/>
      <c r="G335" s="475">
        <v>-4909933904</v>
      </c>
      <c r="H335" s="475">
        <f t="shared" si="12"/>
        <v>-2067670485</v>
      </c>
      <c r="I335" s="475">
        <v>0</v>
      </c>
      <c r="J335" s="475">
        <v>0</v>
      </c>
      <c r="K335" s="475">
        <v>0</v>
      </c>
      <c r="L335" s="475">
        <v>0</v>
      </c>
      <c r="M335" s="475">
        <v>0</v>
      </c>
      <c r="N335" s="475">
        <v>0</v>
      </c>
      <c r="O335" s="475">
        <v>0</v>
      </c>
      <c r="P335" s="475">
        <f>-$H335</f>
        <v>2067670485</v>
      </c>
      <c r="Q335" s="475">
        <v>0</v>
      </c>
      <c r="R335" s="475">
        <v>0</v>
      </c>
      <c r="S335" s="475">
        <v>0</v>
      </c>
      <c r="T335" s="475">
        <v>0</v>
      </c>
      <c r="U335" s="475">
        <v>0</v>
      </c>
      <c r="V335" s="475">
        <v>0</v>
      </c>
      <c r="W335" s="475">
        <v>0</v>
      </c>
      <c r="X335" s="475">
        <v>0</v>
      </c>
      <c r="Y335" s="475">
        <v>0</v>
      </c>
      <c r="Z335" s="475">
        <v>0</v>
      </c>
      <c r="AA335" s="475">
        <f t="shared" si="13"/>
        <v>0</v>
      </c>
    </row>
    <row r="336" spans="1:27" s="44" customFormat="1" ht="12.75" hidden="1" customHeight="1">
      <c r="A336" s="44">
        <f t="shared" si="14"/>
        <v>11</v>
      </c>
      <c r="B336" s="471">
        <v>23010114004</v>
      </c>
      <c r="C336" s="472" t="s">
        <v>1040</v>
      </c>
      <c r="D336" s="487">
        <f>+IF(15=LEN(B336),SUMIFS('BG 2024'!G:G,'BG 2024'!B:B,'CA EF'!B336),0)</f>
        <v>0</v>
      </c>
      <c r="E336" s="474"/>
      <c r="F336" s="474"/>
      <c r="G336" s="475">
        <v>0</v>
      </c>
      <c r="H336" s="475">
        <f t="shared" si="12"/>
        <v>0</v>
      </c>
      <c r="I336" s="475">
        <v>0</v>
      </c>
      <c r="J336" s="475">
        <v>0</v>
      </c>
      <c r="K336" s="475">
        <v>0</v>
      </c>
      <c r="L336" s="475">
        <v>0</v>
      </c>
      <c r="M336" s="475" t="s">
        <v>133</v>
      </c>
      <c r="N336" s="475">
        <v>0</v>
      </c>
      <c r="O336" s="475">
        <v>0</v>
      </c>
      <c r="P336" s="475">
        <f>-H336</f>
        <v>0</v>
      </c>
      <c r="Q336" s="475">
        <v>0</v>
      </c>
      <c r="R336" s="475">
        <v>0</v>
      </c>
      <c r="S336" s="475">
        <v>0</v>
      </c>
      <c r="T336" s="475">
        <v>0</v>
      </c>
      <c r="U336" s="475">
        <v>0</v>
      </c>
      <c r="V336" s="475">
        <v>0</v>
      </c>
      <c r="W336" s="475">
        <v>0</v>
      </c>
      <c r="X336" s="475">
        <v>0</v>
      </c>
      <c r="Y336" s="475">
        <v>0</v>
      </c>
      <c r="Z336" s="475">
        <v>0</v>
      </c>
      <c r="AA336" s="475">
        <f t="shared" si="13"/>
        <v>0</v>
      </c>
    </row>
    <row r="337" spans="1:27" s="44" customFormat="1" ht="12.75" hidden="1" customHeight="1">
      <c r="A337" s="44">
        <f t="shared" si="14"/>
        <v>13</v>
      </c>
      <c r="B337" s="471">
        <v>2301011400401</v>
      </c>
      <c r="C337" s="472" t="s">
        <v>1040</v>
      </c>
      <c r="D337" s="487">
        <f>+IF(15=LEN(B337),SUMIFS('BG 2024'!G:G,'BG 2024'!B:B,'CA EF'!B337),0)</f>
        <v>0</v>
      </c>
      <c r="E337" s="475"/>
      <c r="F337" s="475"/>
      <c r="G337" s="475">
        <v>0</v>
      </c>
      <c r="H337" s="475">
        <f t="shared" si="12"/>
        <v>0</v>
      </c>
      <c r="I337" s="475">
        <v>0</v>
      </c>
      <c r="J337" s="475">
        <v>0</v>
      </c>
      <c r="K337" s="475">
        <v>0</v>
      </c>
      <c r="L337" s="475">
        <v>0</v>
      </c>
      <c r="M337" s="475" t="s">
        <v>133</v>
      </c>
      <c r="N337" s="475">
        <v>0</v>
      </c>
      <c r="O337" s="475">
        <v>0</v>
      </c>
      <c r="P337" s="475">
        <v>0</v>
      </c>
      <c r="Q337" s="475">
        <v>0</v>
      </c>
      <c r="R337" s="475">
        <v>0</v>
      </c>
      <c r="S337" s="475">
        <v>0</v>
      </c>
      <c r="T337" s="475">
        <v>0</v>
      </c>
      <c r="U337" s="475">
        <v>0</v>
      </c>
      <c r="V337" s="475">
        <v>0</v>
      </c>
      <c r="W337" s="475">
        <v>0</v>
      </c>
      <c r="X337" s="475">
        <v>0</v>
      </c>
      <c r="Y337" s="475">
        <v>0</v>
      </c>
      <c r="Z337" s="475">
        <v>0</v>
      </c>
      <c r="AA337" s="475">
        <f t="shared" si="13"/>
        <v>0</v>
      </c>
    </row>
    <row r="338" spans="1:27" s="476" customFormat="1" ht="12.75" customHeight="1">
      <c r="A338" s="476">
        <f t="shared" si="14"/>
        <v>15</v>
      </c>
      <c r="B338" s="477">
        <v>230101140040101</v>
      </c>
      <c r="C338" s="478" t="s">
        <v>1041</v>
      </c>
      <c r="D338" s="487">
        <f>+IF(15=LEN(B338),SUMIFS('BG 2024'!G:G,'BG 2024'!B:B,'CA EF'!B338),0)</f>
        <v>-21799135510</v>
      </c>
      <c r="E338" s="480"/>
      <c r="F338" s="480"/>
      <c r="G338" s="480">
        <v>-2547770435</v>
      </c>
      <c r="H338" s="480">
        <f t="shared" si="12"/>
        <v>-19251365075</v>
      </c>
      <c r="I338" s="480">
        <v>0</v>
      </c>
      <c r="J338" s="480">
        <v>0</v>
      </c>
      <c r="K338" s="480">
        <v>0</v>
      </c>
      <c r="L338" s="480">
        <v>0</v>
      </c>
      <c r="M338" s="480">
        <v>0</v>
      </c>
      <c r="N338" s="480">
        <v>0</v>
      </c>
      <c r="O338" s="480">
        <v>0</v>
      </c>
      <c r="P338" s="480">
        <f>-$H338</f>
        <v>19251365075</v>
      </c>
      <c r="Q338" s="480">
        <v>0</v>
      </c>
      <c r="R338" s="480">
        <v>0</v>
      </c>
      <c r="S338" s="480">
        <v>0</v>
      </c>
      <c r="T338" s="480">
        <v>0</v>
      </c>
      <c r="U338" s="480">
        <v>0</v>
      </c>
      <c r="V338" s="480">
        <v>0</v>
      </c>
      <c r="W338" s="480">
        <v>0</v>
      </c>
      <c r="X338" s="480">
        <v>0</v>
      </c>
      <c r="Y338" s="480">
        <v>0</v>
      </c>
      <c r="Z338" s="480">
        <v>0</v>
      </c>
      <c r="AA338" s="480">
        <f>SUM(H338:Z338)</f>
        <v>0</v>
      </c>
    </row>
    <row r="339" spans="1:27" s="44" customFormat="1" ht="12.75" customHeight="1">
      <c r="A339" s="44">
        <f t="shared" si="14"/>
        <v>15</v>
      </c>
      <c r="B339" s="471">
        <v>230101140040199</v>
      </c>
      <c r="C339" s="472" t="s">
        <v>1042</v>
      </c>
      <c r="D339" s="487">
        <f>+IF(15=LEN(B339),SUMIFS('BG 2024'!G:G,'BG 2024'!B:B,'CA EF'!B339),0)</f>
        <v>-18589164747</v>
      </c>
      <c r="E339" s="475"/>
      <c r="F339" s="475"/>
      <c r="G339" s="475">
        <v>-3013770547</v>
      </c>
      <c r="H339" s="475">
        <f t="shared" si="12"/>
        <v>-15575394200</v>
      </c>
      <c r="I339" s="475">
        <v>0</v>
      </c>
      <c r="J339" s="475">
        <v>0</v>
      </c>
      <c r="K339" s="475">
        <v>0</v>
      </c>
      <c r="L339" s="475">
        <v>0</v>
      </c>
      <c r="M339" s="475">
        <v>0</v>
      </c>
      <c r="N339" s="475">
        <v>0</v>
      </c>
      <c r="O339" s="475">
        <v>0</v>
      </c>
      <c r="P339" s="475">
        <f>-$H339</f>
        <v>15575394200</v>
      </c>
      <c r="Q339" s="475">
        <v>0</v>
      </c>
      <c r="R339" s="475">
        <v>0</v>
      </c>
      <c r="S339" s="475">
        <v>0</v>
      </c>
      <c r="T339" s="475">
        <v>0</v>
      </c>
      <c r="U339" s="475">
        <v>0</v>
      </c>
      <c r="V339" s="475">
        <v>0</v>
      </c>
      <c r="W339" s="475">
        <v>0</v>
      </c>
      <c r="X339" s="475">
        <v>0</v>
      </c>
      <c r="Y339" s="475">
        <v>0</v>
      </c>
      <c r="Z339" s="475">
        <v>0</v>
      </c>
      <c r="AA339" s="475">
        <f t="shared" si="13"/>
        <v>0</v>
      </c>
    </row>
    <row r="340" spans="1:27" s="44" customFormat="1" ht="12.75" customHeight="1">
      <c r="A340" s="44">
        <f>+LEN(B340)</f>
        <v>15</v>
      </c>
      <c r="B340" s="471">
        <v>230101140070199</v>
      </c>
      <c r="C340" s="472" t="s">
        <v>1044</v>
      </c>
      <c r="D340" s="487">
        <f>+IF(15=LEN(B340),SUMIFS('BG 2024'!G:G,'BG 2024'!B:B,'CA EF'!B340),0)</f>
        <v>-14983923872</v>
      </c>
      <c r="E340" s="475"/>
      <c r="F340" s="475"/>
      <c r="G340" s="475">
        <v>0</v>
      </c>
      <c r="H340" s="475">
        <f>+D340+E340-F340-G340</f>
        <v>-14983923872</v>
      </c>
      <c r="I340" s="475">
        <v>0</v>
      </c>
      <c r="J340" s="475">
        <v>0</v>
      </c>
      <c r="K340" s="475">
        <v>0</v>
      </c>
      <c r="L340" s="475">
        <v>0</v>
      </c>
      <c r="M340" s="475">
        <v>0</v>
      </c>
      <c r="N340" s="475">
        <v>0</v>
      </c>
      <c r="O340" s="475">
        <v>0</v>
      </c>
      <c r="P340" s="475">
        <f>-$H340</f>
        <v>14983923872</v>
      </c>
      <c r="Q340" s="475">
        <v>0</v>
      </c>
      <c r="R340" s="475">
        <v>0</v>
      </c>
      <c r="S340" s="475">
        <v>0</v>
      </c>
      <c r="T340" s="475">
        <v>0</v>
      </c>
      <c r="U340" s="475">
        <v>0</v>
      </c>
      <c r="V340" s="475">
        <v>0</v>
      </c>
      <c r="W340" s="475">
        <v>0</v>
      </c>
      <c r="X340" s="475">
        <v>0</v>
      </c>
      <c r="Y340" s="475">
        <v>0</v>
      </c>
      <c r="Z340" s="475">
        <v>0</v>
      </c>
      <c r="AA340" s="475">
        <f>SUM(H340:Z340)</f>
        <v>0</v>
      </c>
    </row>
    <row r="341" spans="1:27" s="44" customFormat="1" ht="12.75" hidden="1" customHeight="1">
      <c r="A341" s="44">
        <f t="shared" si="14"/>
        <v>5</v>
      </c>
      <c r="B341" s="471">
        <v>23080</v>
      </c>
      <c r="C341" s="472" t="s">
        <v>1045</v>
      </c>
      <c r="D341" s="487">
        <f>+IF(15=LEN(B341),SUMIFS('BG 2024'!G:G,'BG 2024'!B:B,'CA EF'!B341),0)</f>
        <v>0</v>
      </c>
      <c r="E341" s="475"/>
      <c r="F341" s="475"/>
      <c r="G341" s="475">
        <v>0</v>
      </c>
      <c r="H341" s="475">
        <f t="shared" si="12"/>
        <v>0</v>
      </c>
      <c r="I341" s="475">
        <v>0</v>
      </c>
      <c r="J341" s="475">
        <v>0</v>
      </c>
      <c r="K341" s="475">
        <v>0</v>
      </c>
      <c r="L341" s="475">
        <v>0</v>
      </c>
      <c r="M341" s="475" t="s">
        <v>133</v>
      </c>
      <c r="N341" s="475">
        <v>0</v>
      </c>
      <c r="O341" s="475">
        <v>0</v>
      </c>
      <c r="P341" s="475">
        <f>-H341</f>
        <v>0</v>
      </c>
      <c r="Q341" s="475">
        <v>0</v>
      </c>
      <c r="R341" s="475">
        <v>0</v>
      </c>
      <c r="S341" s="475">
        <v>0</v>
      </c>
      <c r="T341" s="475">
        <v>0</v>
      </c>
      <c r="U341" s="475">
        <v>0</v>
      </c>
      <c r="V341" s="475">
        <v>0</v>
      </c>
      <c r="W341" s="475">
        <v>0</v>
      </c>
      <c r="X341" s="475">
        <v>0</v>
      </c>
      <c r="Y341" s="475">
        <v>0</v>
      </c>
      <c r="Z341" s="475">
        <v>0</v>
      </c>
      <c r="AA341" s="475">
        <f t="shared" si="13"/>
        <v>0</v>
      </c>
    </row>
    <row r="342" spans="1:27" s="44" customFormat="1" ht="12.75" hidden="1" customHeight="1">
      <c r="A342" s="44">
        <f t="shared" si="14"/>
        <v>8</v>
      </c>
      <c r="B342" s="471">
        <v>23080126</v>
      </c>
      <c r="C342" s="472" t="s">
        <v>1046</v>
      </c>
      <c r="D342" s="487">
        <f>+IF(15=LEN(B342),SUMIFS('BG 2024'!G:G,'BG 2024'!B:B,'CA EF'!B342),0)</f>
        <v>0</v>
      </c>
      <c r="E342" s="475"/>
      <c r="F342" s="475"/>
      <c r="G342" s="475">
        <v>0</v>
      </c>
      <c r="H342" s="475">
        <f t="shared" si="12"/>
        <v>0</v>
      </c>
      <c r="I342" s="475">
        <v>0</v>
      </c>
      <c r="J342" s="475">
        <v>0</v>
      </c>
      <c r="K342" s="475">
        <v>0</v>
      </c>
      <c r="L342" s="475">
        <v>0</v>
      </c>
      <c r="M342" s="475" t="s">
        <v>133</v>
      </c>
      <c r="N342" s="475">
        <v>0</v>
      </c>
      <c r="O342" s="475">
        <v>0</v>
      </c>
      <c r="P342" s="475">
        <v>0</v>
      </c>
      <c r="Q342" s="475">
        <v>0</v>
      </c>
      <c r="R342" s="475">
        <v>0</v>
      </c>
      <c r="S342" s="475">
        <v>0</v>
      </c>
      <c r="T342" s="475">
        <v>0</v>
      </c>
      <c r="U342" s="475">
        <v>0</v>
      </c>
      <c r="V342" s="475">
        <v>0</v>
      </c>
      <c r="W342" s="475">
        <v>0</v>
      </c>
      <c r="X342" s="475">
        <v>0</v>
      </c>
      <c r="Y342" s="475">
        <v>0</v>
      </c>
      <c r="Z342" s="475">
        <v>0</v>
      </c>
      <c r="AA342" s="475">
        <f t="shared" si="13"/>
        <v>0</v>
      </c>
    </row>
    <row r="343" spans="1:27" s="44" customFormat="1" ht="12.75" hidden="1" customHeight="1">
      <c r="A343" s="44">
        <f t="shared" si="14"/>
        <v>11</v>
      </c>
      <c r="B343" s="471">
        <v>23080126001</v>
      </c>
      <c r="C343" s="472" t="s">
        <v>1047</v>
      </c>
      <c r="D343" s="487">
        <f>+IF(15=LEN(B343),SUMIFS('BG 2024'!G:G,'BG 2024'!B:B,'CA EF'!B343),0)</f>
        <v>0</v>
      </c>
      <c r="E343" s="475"/>
      <c r="F343" s="475"/>
      <c r="G343" s="475">
        <v>0</v>
      </c>
      <c r="H343" s="475">
        <f t="shared" si="12"/>
        <v>0</v>
      </c>
      <c r="I343" s="475">
        <v>0</v>
      </c>
      <c r="J343" s="475">
        <v>0</v>
      </c>
      <c r="K343" s="475">
        <v>0</v>
      </c>
      <c r="L343" s="475">
        <v>0</v>
      </c>
      <c r="M343" s="475" t="s">
        <v>133</v>
      </c>
      <c r="N343" s="475">
        <v>0</v>
      </c>
      <c r="O343" s="475">
        <v>0</v>
      </c>
      <c r="P343" s="475">
        <v>0</v>
      </c>
      <c r="Q343" s="475">
        <v>0</v>
      </c>
      <c r="R343" s="475">
        <v>0</v>
      </c>
      <c r="S343" s="475">
        <v>0</v>
      </c>
      <c r="T343" s="475">
        <v>0</v>
      </c>
      <c r="U343" s="475">
        <v>0</v>
      </c>
      <c r="V343" s="475">
        <v>0</v>
      </c>
      <c r="W343" s="475">
        <v>0</v>
      </c>
      <c r="X343" s="475">
        <v>0</v>
      </c>
      <c r="Y343" s="475">
        <v>0</v>
      </c>
      <c r="Z343" s="475">
        <v>0</v>
      </c>
      <c r="AA343" s="475">
        <f t="shared" si="13"/>
        <v>0</v>
      </c>
    </row>
    <row r="344" spans="1:27" s="44" customFormat="1" ht="12.75" hidden="1" customHeight="1">
      <c r="A344" s="44">
        <f t="shared" si="14"/>
        <v>13</v>
      </c>
      <c r="B344" s="471">
        <v>2308012600101</v>
      </c>
      <c r="C344" s="472" t="s">
        <v>1047</v>
      </c>
      <c r="D344" s="487">
        <f>+IF(15=LEN(B344),SUMIFS('BG 2024'!G:G,'BG 2024'!B:B,'CA EF'!B344),0)</f>
        <v>0</v>
      </c>
      <c r="E344" s="475"/>
      <c r="F344" s="475"/>
      <c r="G344" s="475">
        <v>0</v>
      </c>
      <c r="H344" s="475">
        <f t="shared" si="12"/>
        <v>0</v>
      </c>
      <c r="I344" s="475">
        <v>0</v>
      </c>
      <c r="J344" s="475">
        <v>0</v>
      </c>
      <c r="K344" s="475">
        <v>0</v>
      </c>
      <c r="L344" s="475">
        <v>0</v>
      </c>
      <c r="M344" s="475" t="s">
        <v>133</v>
      </c>
      <c r="N344" s="475">
        <v>0</v>
      </c>
      <c r="O344" s="475">
        <v>0</v>
      </c>
      <c r="P344" s="475">
        <f>-H344</f>
        <v>0</v>
      </c>
      <c r="Q344" s="475">
        <v>0</v>
      </c>
      <c r="R344" s="475">
        <v>0</v>
      </c>
      <c r="S344" s="475">
        <v>0</v>
      </c>
      <c r="T344" s="475">
        <v>0</v>
      </c>
      <c r="U344" s="475">
        <v>0</v>
      </c>
      <c r="V344" s="475">
        <v>0</v>
      </c>
      <c r="W344" s="475">
        <v>0</v>
      </c>
      <c r="X344" s="475">
        <v>0</v>
      </c>
      <c r="Y344" s="475">
        <v>0</v>
      </c>
      <c r="Z344" s="475">
        <v>0</v>
      </c>
      <c r="AA344" s="475">
        <f t="shared" si="13"/>
        <v>0</v>
      </c>
    </row>
    <row r="345" spans="1:27" s="44" customFormat="1" ht="12.75" customHeight="1">
      <c r="A345" s="44">
        <f t="shared" si="14"/>
        <v>15</v>
      </c>
      <c r="B345" s="471">
        <v>230801260010101</v>
      </c>
      <c r="C345" s="472" t="s">
        <v>1048</v>
      </c>
      <c r="D345" s="487">
        <f>+IF(15=LEN(B345),SUMIFS('BG 2024'!G:G,'BG 2024'!B:B,'CA EF'!B345),0)</f>
        <v>-4310191198</v>
      </c>
      <c r="E345" s="475"/>
      <c r="F345" s="475"/>
      <c r="G345" s="475">
        <v>-681567728</v>
      </c>
      <c r="H345" s="475">
        <f t="shared" si="12"/>
        <v>-3628623470</v>
      </c>
      <c r="I345" s="475">
        <v>0</v>
      </c>
      <c r="J345" s="475">
        <v>0</v>
      </c>
      <c r="K345" s="475">
        <v>0</v>
      </c>
      <c r="L345" s="475">
        <v>0</v>
      </c>
      <c r="M345" s="475">
        <v>0</v>
      </c>
      <c r="N345" s="475">
        <v>0</v>
      </c>
      <c r="O345" s="475">
        <v>0</v>
      </c>
      <c r="P345" s="475">
        <f>-$H345</f>
        <v>3628623470</v>
      </c>
      <c r="Q345" s="475">
        <v>0</v>
      </c>
      <c r="R345" s="475">
        <v>0</v>
      </c>
      <c r="S345" s="475">
        <v>0</v>
      </c>
      <c r="T345" s="475">
        <v>0</v>
      </c>
      <c r="U345" s="475">
        <v>0</v>
      </c>
      <c r="V345" s="475">
        <v>0</v>
      </c>
      <c r="W345" s="475">
        <v>0</v>
      </c>
      <c r="X345" s="475">
        <v>0</v>
      </c>
      <c r="Y345" s="475">
        <v>0</v>
      </c>
      <c r="Z345" s="475">
        <v>0</v>
      </c>
      <c r="AA345" s="475">
        <f t="shared" si="13"/>
        <v>0</v>
      </c>
    </row>
    <row r="346" spans="1:27" s="44" customFormat="1" ht="12.75" customHeight="1">
      <c r="A346" s="44">
        <f t="shared" si="14"/>
        <v>15</v>
      </c>
      <c r="B346" s="471">
        <v>230801260010199</v>
      </c>
      <c r="C346" s="472" t="s">
        <v>1049</v>
      </c>
      <c r="D346" s="487">
        <f>+IF(15=LEN(B346),SUMIFS('BG 2024'!G:G,'BG 2024'!B:B,'CA EF'!B346),0)</f>
        <v>-3431208627</v>
      </c>
      <c r="E346" s="475"/>
      <c r="F346" s="475"/>
      <c r="G346" s="475">
        <v>-200213534</v>
      </c>
      <c r="H346" s="475">
        <f t="shared" si="12"/>
        <v>-3230995093</v>
      </c>
      <c r="I346" s="475">
        <v>0</v>
      </c>
      <c r="J346" s="475">
        <v>0</v>
      </c>
      <c r="K346" s="475">
        <v>0</v>
      </c>
      <c r="L346" s="475">
        <v>0</v>
      </c>
      <c r="M346" s="475">
        <v>0</v>
      </c>
      <c r="N346" s="475">
        <v>0</v>
      </c>
      <c r="O346" s="475">
        <v>0</v>
      </c>
      <c r="P346" s="475">
        <f>-$H346</f>
        <v>3230995093</v>
      </c>
      <c r="Q346" s="475">
        <v>0</v>
      </c>
      <c r="R346" s="475">
        <v>0</v>
      </c>
      <c r="S346" s="475">
        <v>0</v>
      </c>
      <c r="T346" s="475">
        <v>0</v>
      </c>
      <c r="U346" s="475">
        <v>0</v>
      </c>
      <c r="V346" s="475">
        <v>0</v>
      </c>
      <c r="W346" s="475">
        <v>0</v>
      </c>
      <c r="X346" s="475">
        <v>0</v>
      </c>
      <c r="Y346" s="475">
        <v>0</v>
      </c>
      <c r="Z346" s="475">
        <v>0</v>
      </c>
      <c r="AA346" s="475">
        <f t="shared" si="13"/>
        <v>0</v>
      </c>
    </row>
    <row r="347" spans="1:27" s="44" customFormat="1" ht="12.75" hidden="1" customHeight="1">
      <c r="A347" s="44">
        <f t="shared" si="14"/>
        <v>11</v>
      </c>
      <c r="B347" s="471">
        <v>23080126002</v>
      </c>
      <c r="C347" s="472" t="s">
        <v>1050</v>
      </c>
      <c r="D347" s="487">
        <f>+IF(15=LEN(B347),SUMIFS('BG 2024'!G:G,'BG 2024'!B:B,'CA EF'!B347),0)</f>
        <v>0</v>
      </c>
      <c r="E347" s="475"/>
      <c r="F347" s="475"/>
      <c r="G347" s="475">
        <v>0</v>
      </c>
      <c r="H347" s="475">
        <f t="shared" si="12"/>
        <v>0</v>
      </c>
      <c r="I347" s="475">
        <v>0</v>
      </c>
      <c r="J347" s="475">
        <v>0</v>
      </c>
      <c r="K347" s="475">
        <v>0</v>
      </c>
      <c r="L347" s="475">
        <v>0</v>
      </c>
      <c r="M347" s="475" t="s">
        <v>133</v>
      </c>
      <c r="N347" s="475">
        <v>0</v>
      </c>
      <c r="O347" s="475">
        <v>0</v>
      </c>
      <c r="P347" s="475">
        <f>-H347</f>
        <v>0</v>
      </c>
      <c r="Q347" s="475">
        <v>0</v>
      </c>
      <c r="R347" s="475">
        <v>0</v>
      </c>
      <c r="S347" s="475">
        <v>0</v>
      </c>
      <c r="T347" s="475">
        <v>0</v>
      </c>
      <c r="U347" s="475">
        <v>0</v>
      </c>
      <c r="V347" s="475">
        <v>0</v>
      </c>
      <c r="W347" s="475">
        <v>0</v>
      </c>
      <c r="X347" s="475">
        <v>0</v>
      </c>
      <c r="Y347" s="475">
        <v>0</v>
      </c>
      <c r="Z347" s="475">
        <v>0</v>
      </c>
      <c r="AA347" s="475">
        <f t="shared" si="13"/>
        <v>0</v>
      </c>
    </row>
    <row r="348" spans="1:27" s="44" customFormat="1" ht="12.75" hidden="1" customHeight="1">
      <c r="A348" s="44">
        <f t="shared" si="14"/>
        <v>13</v>
      </c>
      <c r="B348" s="471">
        <v>2308012600201</v>
      </c>
      <c r="C348" s="472" t="s">
        <v>1050</v>
      </c>
      <c r="D348" s="487">
        <f>+IF(15=LEN(B348),SUMIFS('BG 2024'!G:G,'BG 2024'!B:B,'CA EF'!B348),0)</f>
        <v>0</v>
      </c>
      <c r="E348" s="475"/>
      <c r="F348" s="475"/>
      <c r="G348" s="475">
        <v>0</v>
      </c>
      <c r="H348" s="475">
        <f t="shared" si="12"/>
        <v>0</v>
      </c>
      <c r="I348" s="475">
        <v>0</v>
      </c>
      <c r="J348" s="475">
        <v>0</v>
      </c>
      <c r="K348" s="475">
        <v>0</v>
      </c>
      <c r="L348" s="475">
        <v>0</v>
      </c>
      <c r="M348" s="475" t="s">
        <v>133</v>
      </c>
      <c r="N348" s="475">
        <v>0</v>
      </c>
      <c r="O348" s="475">
        <v>0</v>
      </c>
      <c r="P348" s="475">
        <f>-H348</f>
        <v>0</v>
      </c>
      <c r="Q348" s="475">
        <v>0</v>
      </c>
      <c r="R348" s="475">
        <v>0</v>
      </c>
      <c r="S348" s="475">
        <v>0</v>
      </c>
      <c r="T348" s="475">
        <v>0</v>
      </c>
      <c r="U348" s="475">
        <v>0</v>
      </c>
      <c r="V348" s="475">
        <v>0</v>
      </c>
      <c r="W348" s="475">
        <v>0</v>
      </c>
      <c r="X348" s="475">
        <v>0</v>
      </c>
      <c r="Y348" s="475">
        <v>0</v>
      </c>
      <c r="Z348" s="475">
        <v>0</v>
      </c>
      <c r="AA348" s="475">
        <f t="shared" si="13"/>
        <v>0</v>
      </c>
    </row>
    <row r="349" spans="1:27" s="44" customFormat="1" ht="12.75" customHeight="1">
      <c r="A349" s="44">
        <f t="shared" si="14"/>
        <v>15</v>
      </c>
      <c r="B349" s="471">
        <v>230801260020101</v>
      </c>
      <c r="C349" s="472" t="s">
        <v>1051</v>
      </c>
      <c r="D349" s="487">
        <f>+IF(15=LEN(B349),SUMIFS('BG 2024'!G:G,'BG 2024'!B:B,'CA EF'!B349),0)</f>
        <v>-239014832</v>
      </c>
      <c r="E349" s="475"/>
      <c r="F349" s="475"/>
      <c r="G349" s="475">
        <v>-6399680</v>
      </c>
      <c r="H349" s="475">
        <f t="shared" si="12"/>
        <v>-232615152</v>
      </c>
      <c r="I349" s="475">
        <v>0</v>
      </c>
      <c r="J349" s="475">
        <v>0</v>
      </c>
      <c r="K349" s="475">
        <v>0</v>
      </c>
      <c r="L349" s="475">
        <v>0</v>
      </c>
      <c r="M349" s="475">
        <v>0</v>
      </c>
      <c r="N349" s="475">
        <v>0</v>
      </c>
      <c r="O349" s="475">
        <v>0</v>
      </c>
      <c r="P349" s="475">
        <f>-$H349</f>
        <v>232615152</v>
      </c>
      <c r="Q349" s="475">
        <v>0</v>
      </c>
      <c r="R349" s="475">
        <v>0</v>
      </c>
      <c r="S349" s="475">
        <v>0</v>
      </c>
      <c r="T349" s="475">
        <v>0</v>
      </c>
      <c r="U349" s="475">
        <v>0</v>
      </c>
      <c r="V349" s="475">
        <v>0</v>
      </c>
      <c r="W349" s="475">
        <v>0</v>
      </c>
      <c r="X349" s="475">
        <v>0</v>
      </c>
      <c r="Y349" s="475">
        <v>0</v>
      </c>
      <c r="Z349" s="475">
        <v>0</v>
      </c>
      <c r="AA349" s="475">
        <f t="shared" si="13"/>
        <v>0</v>
      </c>
    </row>
    <row r="350" spans="1:27" s="44" customFormat="1" ht="12.75" customHeight="1">
      <c r="A350" s="44">
        <f t="shared" si="14"/>
        <v>15</v>
      </c>
      <c r="B350" s="471">
        <v>230801260020199</v>
      </c>
      <c r="C350" s="472" t="s">
        <v>1052</v>
      </c>
      <c r="D350" s="487">
        <f>+IF(15=LEN(B350),SUMIFS('BG 2024'!G:G,'BG 2024'!B:B,'CA EF'!B350),0)</f>
        <v>-3830646</v>
      </c>
      <c r="E350" s="475"/>
      <c r="F350" s="475"/>
      <c r="G350" s="475">
        <v>0</v>
      </c>
      <c r="H350" s="475">
        <f t="shared" si="12"/>
        <v>-3830646</v>
      </c>
      <c r="I350" s="475">
        <v>0</v>
      </c>
      <c r="J350" s="475">
        <v>0</v>
      </c>
      <c r="K350" s="475">
        <v>0</v>
      </c>
      <c r="L350" s="475">
        <v>0</v>
      </c>
      <c r="M350" s="475">
        <v>0</v>
      </c>
      <c r="N350" s="475">
        <v>0</v>
      </c>
      <c r="O350" s="475">
        <v>0</v>
      </c>
      <c r="P350" s="475">
        <f>-$H350</f>
        <v>3830646</v>
      </c>
      <c r="Q350" s="475">
        <v>0</v>
      </c>
      <c r="R350" s="475">
        <v>0</v>
      </c>
      <c r="S350" s="475">
        <v>0</v>
      </c>
      <c r="T350" s="475">
        <v>0</v>
      </c>
      <c r="U350" s="475">
        <v>0</v>
      </c>
      <c r="V350" s="475">
        <v>0</v>
      </c>
      <c r="W350" s="475">
        <v>0</v>
      </c>
      <c r="X350" s="475">
        <v>0</v>
      </c>
      <c r="Y350" s="475">
        <v>0</v>
      </c>
      <c r="Z350" s="475">
        <v>0</v>
      </c>
      <c r="AA350" s="475">
        <f t="shared" si="13"/>
        <v>0</v>
      </c>
    </row>
    <row r="351" spans="1:27" s="44" customFormat="1" ht="12.75" hidden="1" customHeight="1">
      <c r="A351" s="44">
        <f t="shared" si="14"/>
        <v>11</v>
      </c>
      <c r="B351" s="471">
        <v>23080126003</v>
      </c>
      <c r="C351" s="472" t="s">
        <v>1053</v>
      </c>
      <c r="D351" s="487">
        <f>+IF(15=LEN(B351),SUMIFS('BG 2024'!G:G,'BG 2024'!B:B,'CA EF'!B351),0)</f>
        <v>0</v>
      </c>
      <c r="E351" s="475"/>
      <c r="F351" s="475"/>
      <c r="G351" s="475">
        <v>0</v>
      </c>
      <c r="H351" s="475">
        <f t="shared" si="12"/>
        <v>0</v>
      </c>
      <c r="I351" s="475">
        <v>0</v>
      </c>
      <c r="J351" s="475">
        <v>0</v>
      </c>
      <c r="K351" s="475">
        <v>0</v>
      </c>
      <c r="L351" s="475">
        <v>0</v>
      </c>
      <c r="M351" s="475" t="s">
        <v>133</v>
      </c>
      <c r="N351" s="475">
        <v>0</v>
      </c>
      <c r="O351" s="475">
        <v>0</v>
      </c>
      <c r="P351" s="475">
        <f>-H351</f>
        <v>0</v>
      </c>
      <c r="Q351" s="475">
        <v>0</v>
      </c>
      <c r="R351" s="475">
        <v>0</v>
      </c>
      <c r="S351" s="475">
        <v>0</v>
      </c>
      <c r="T351" s="475">
        <v>0</v>
      </c>
      <c r="U351" s="475">
        <v>0</v>
      </c>
      <c r="V351" s="475">
        <v>0</v>
      </c>
      <c r="W351" s="475">
        <v>0</v>
      </c>
      <c r="X351" s="475">
        <v>0</v>
      </c>
      <c r="Y351" s="475">
        <v>0</v>
      </c>
      <c r="Z351" s="475">
        <v>0</v>
      </c>
      <c r="AA351" s="475">
        <f t="shared" si="13"/>
        <v>0</v>
      </c>
    </row>
    <row r="352" spans="1:27" s="44" customFormat="1" ht="12.75" hidden="1" customHeight="1">
      <c r="A352" s="44">
        <f t="shared" si="14"/>
        <v>13</v>
      </c>
      <c r="B352" s="471">
        <v>2308012600301</v>
      </c>
      <c r="C352" s="472" t="s">
        <v>1053</v>
      </c>
      <c r="D352" s="487">
        <f>+IF(15=LEN(B352),SUMIFS('BG 2024'!G:G,'BG 2024'!B:B,'CA EF'!B352),0)</f>
        <v>0</v>
      </c>
      <c r="E352" s="474"/>
      <c r="F352" s="474"/>
      <c r="G352" s="475">
        <v>0</v>
      </c>
      <c r="H352" s="475">
        <f t="shared" si="12"/>
        <v>0</v>
      </c>
      <c r="I352" s="475">
        <v>0</v>
      </c>
      <c r="J352" s="475">
        <v>0</v>
      </c>
      <c r="K352" s="475">
        <v>0</v>
      </c>
      <c r="L352" s="475">
        <v>0</v>
      </c>
      <c r="M352" s="475" t="s">
        <v>133</v>
      </c>
      <c r="N352" s="475">
        <v>0</v>
      </c>
      <c r="O352" s="475">
        <v>0</v>
      </c>
      <c r="P352" s="475">
        <v>0</v>
      </c>
      <c r="Q352" s="475">
        <v>0</v>
      </c>
      <c r="R352" s="475">
        <v>0</v>
      </c>
      <c r="S352" s="475">
        <v>0</v>
      </c>
      <c r="T352" s="475">
        <v>0</v>
      </c>
      <c r="U352" s="475">
        <v>0</v>
      </c>
      <c r="V352" s="475">
        <v>0</v>
      </c>
      <c r="W352" s="475">
        <v>0</v>
      </c>
      <c r="X352" s="475">
        <v>0</v>
      </c>
      <c r="Y352" s="475">
        <v>0</v>
      </c>
      <c r="Z352" s="475">
        <v>0</v>
      </c>
      <c r="AA352" s="475">
        <f t="shared" si="13"/>
        <v>0</v>
      </c>
    </row>
    <row r="353" spans="1:27" s="44" customFormat="1" ht="12.75" customHeight="1">
      <c r="A353" s="44">
        <f t="shared" si="14"/>
        <v>15</v>
      </c>
      <c r="B353" s="471">
        <v>230801260030101</v>
      </c>
      <c r="C353" s="472" t="s">
        <v>1054</v>
      </c>
      <c r="D353" s="487">
        <f>+IF(15=LEN(B353),SUMIFS('BG 2024'!G:G,'BG 2024'!B:B,'CA EF'!B353),0)</f>
        <v>-4212356</v>
      </c>
      <c r="E353" s="475"/>
      <c r="F353" s="475"/>
      <c r="G353" s="475">
        <v>-5891866</v>
      </c>
      <c r="H353" s="475">
        <f t="shared" si="12"/>
        <v>1679510</v>
      </c>
      <c r="I353" s="475">
        <v>0</v>
      </c>
      <c r="J353" s="475">
        <v>0</v>
      </c>
      <c r="K353" s="475">
        <v>0</v>
      </c>
      <c r="L353" s="475">
        <v>0</v>
      </c>
      <c r="M353" s="475">
        <v>0</v>
      </c>
      <c r="N353" s="475">
        <v>0</v>
      </c>
      <c r="O353" s="475">
        <v>0</v>
      </c>
      <c r="P353" s="475">
        <f>-$H353</f>
        <v>-1679510</v>
      </c>
      <c r="Q353" s="475">
        <v>0</v>
      </c>
      <c r="R353" s="475">
        <v>0</v>
      </c>
      <c r="S353" s="475">
        <v>0</v>
      </c>
      <c r="T353" s="475">
        <v>0</v>
      </c>
      <c r="U353" s="475">
        <v>0</v>
      </c>
      <c r="V353" s="475">
        <v>0</v>
      </c>
      <c r="W353" s="475">
        <v>0</v>
      </c>
      <c r="X353" s="475">
        <v>0</v>
      </c>
      <c r="Y353" s="475">
        <v>0</v>
      </c>
      <c r="Z353" s="475">
        <v>0</v>
      </c>
      <c r="AA353" s="475">
        <f t="shared" si="13"/>
        <v>0</v>
      </c>
    </row>
    <row r="354" spans="1:27" s="44" customFormat="1" ht="12.75" customHeight="1">
      <c r="A354" s="44">
        <f t="shared" si="14"/>
        <v>15</v>
      </c>
      <c r="B354" s="471">
        <v>230801260030199</v>
      </c>
      <c r="C354" s="472" t="s">
        <v>1055</v>
      </c>
      <c r="D354" s="487">
        <f>+IF(15=LEN(B354),SUMIFS('BG 2024'!G:G,'BG 2024'!B:B,'CA EF'!B354),0)</f>
        <v>-132351528</v>
      </c>
      <c r="E354" s="475"/>
      <c r="F354" s="475"/>
      <c r="G354" s="475">
        <v>-143300268</v>
      </c>
      <c r="H354" s="475">
        <f t="shared" si="12"/>
        <v>10948740</v>
      </c>
      <c r="I354" s="475">
        <v>0</v>
      </c>
      <c r="J354" s="475">
        <v>0</v>
      </c>
      <c r="K354" s="475">
        <v>0</v>
      </c>
      <c r="L354" s="475">
        <v>0</v>
      </c>
      <c r="M354" s="475">
        <v>0</v>
      </c>
      <c r="N354" s="475">
        <v>0</v>
      </c>
      <c r="O354" s="475">
        <v>0</v>
      </c>
      <c r="P354" s="475">
        <f>-$H354</f>
        <v>-10948740</v>
      </c>
      <c r="Q354" s="475">
        <v>0</v>
      </c>
      <c r="R354" s="475">
        <v>0</v>
      </c>
      <c r="S354" s="475">
        <v>0</v>
      </c>
      <c r="T354" s="475">
        <v>0</v>
      </c>
      <c r="U354" s="475">
        <v>0</v>
      </c>
      <c r="V354" s="475">
        <v>0</v>
      </c>
      <c r="W354" s="475">
        <v>0</v>
      </c>
      <c r="X354" s="475">
        <v>0</v>
      </c>
      <c r="Y354" s="475">
        <v>0</v>
      </c>
      <c r="Z354" s="475">
        <v>0</v>
      </c>
      <c r="AA354" s="475">
        <f t="shared" si="13"/>
        <v>0</v>
      </c>
    </row>
    <row r="355" spans="1:27" s="44" customFormat="1" ht="12.75" hidden="1" customHeight="1">
      <c r="A355" s="44">
        <f t="shared" si="14"/>
        <v>11</v>
      </c>
      <c r="B355" s="471">
        <v>23080126004</v>
      </c>
      <c r="C355" s="472" t="s">
        <v>1056</v>
      </c>
      <c r="D355" s="487">
        <f>+IF(15=LEN(B355),SUMIFS('BG 2024'!G:G,'BG 2024'!B:B,'CA EF'!B355),0)</f>
        <v>0</v>
      </c>
      <c r="E355" s="475"/>
      <c r="F355" s="475"/>
      <c r="G355" s="475">
        <v>0</v>
      </c>
      <c r="H355" s="475">
        <f t="shared" ref="H355:H424" si="16">+D355+E355-F355-G355</f>
        <v>0</v>
      </c>
      <c r="I355" s="475">
        <v>0</v>
      </c>
      <c r="J355" s="475">
        <v>0</v>
      </c>
      <c r="K355" s="475">
        <v>0</v>
      </c>
      <c r="L355" s="475">
        <v>0</v>
      </c>
      <c r="M355" s="475" t="s">
        <v>133</v>
      </c>
      <c r="N355" s="475">
        <v>0</v>
      </c>
      <c r="O355" s="475">
        <v>0</v>
      </c>
      <c r="P355" s="475">
        <v>0</v>
      </c>
      <c r="Q355" s="475">
        <v>0</v>
      </c>
      <c r="R355" s="475">
        <v>0</v>
      </c>
      <c r="S355" s="475">
        <v>0</v>
      </c>
      <c r="T355" s="475">
        <v>0</v>
      </c>
      <c r="U355" s="475">
        <v>0</v>
      </c>
      <c r="V355" s="475">
        <v>0</v>
      </c>
      <c r="W355" s="475">
        <v>0</v>
      </c>
      <c r="X355" s="475">
        <v>0</v>
      </c>
      <c r="Y355" s="475">
        <v>0</v>
      </c>
      <c r="Z355" s="475">
        <v>0</v>
      </c>
      <c r="AA355" s="475">
        <f t="shared" si="13"/>
        <v>0</v>
      </c>
    </row>
    <row r="356" spans="1:27" s="44" customFormat="1" ht="12.75" hidden="1" customHeight="1">
      <c r="A356" s="44">
        <f t="shared" si="14"/>
        <v>13</v>
      </c>
      <c r="B356" s="471">
        <v>2308012600401</v>
      </c>
      <c r="C356" s="472" t="s">
        <v>1056</v>
      </c>
      <c r="D356" s="487">
        <f>+IF(15=LEN(B356),SUMIFS('BG 2024'!G:G,'BG 2024'!B:B,'CA EF'!B356),0)</f>
        <v>0</v>
      </c>
      <c r="E356" s="474"/>
      <c r="F356" s="474"/>
      <c r="G356" s="475">
        <v>0</v>
      </c>
      <c r="H356" s="475">
        <f t="shared" si="16"/>
        <v>0</v>
      </c>
      <c r="I356" s="475">
        <v>0</v>
      </c>
      <c r="J356" s="475">
        <v>0</v>
      </c>
      <c r="K356" s="475">
        <v>0</v>
      </c>
      <c r="L356" s="475">
        <v>0</v>
      </c>
      <c r="M356" s="475" t="s">
        <v>133</v>
      </c>
      <c r="N356" s="475">
        <v>0</v>
      </c>
      <c r="O356" s="475">
        <v>0</v>
      </c>
      <c r="P356" s="475">
        <f>-H356</f>
        <v>0</v>
      </c>
      <c r="Q356" s="475">
        <v>0</v>
      </c>
      <c r="R356" s="475">
        <v>0</v>
      </c>
      <c r="S356" s="475">
        <v>0</v>
      </c>
      <c r="T356" s="475">
        <v>0</v>
      </c>
      <c r="U356" s="475">
        <v>0</v>
      </c>
      <c r="V356" s="475">
        <v>0</v>
      </c>
      <c r="W356" s="475">
        <v>0</v>
      </c>
      <c r="X356" s="475">
        <v>0</v>
      </c>
      <c r="Y356" s="475">
        <v>0</v>
      </c>
      <c r="Z356" s="475">
        <v>0</v>
      </c>
      <c r="AA356" s="475">
        <f t="shared" si="13"/>
        <v>0</v>
      </c>
    </row>
    <row r="357" spans="1:27" s="44" customFormat="1" ht="12.75" customHeight="1">
      <c r="A357" s="44">
        <f t="shared" si="14"/>
        <v>15</v>
      </c>
      <c r="B357" s="471">
        <v>230101260040101</v>
      </c>
      <c r="C357" s="472" t="s">
        <v>3139</v>
      </c>
      <c r="D357" s="487">
        <f>+IF(15=LEN(B357),SUMIFS('BG 2024'!G:G,'BG 2024'!B:B,'CA EF'!B357),0)</f>
        <v>0</v>
      </c>
      <c r="E357" s="475"/>
      <c r="F357" s="475"/>
      <c r="G357" s="475">
        <v>-15489856</v>
      </c>
      <c r="H357" s="475">
        <f t="shared" si="16"/>
        <v>15489856</v>
      </c>
      <c r="I357" s="475">
        <v>0</v>
      </c>
      <c r="J357" s="475">
        <v>0</v>
      </c>
      <c r="K357" s="475">
        <v>0</v>
      </c>
      <c r="L357" s="475">
        <v>0</v>
      </c>
      <c r="M357" s="475">
        <v>0</v>
      </c>
      <c r="N357" s="475">
        <v>0</v>
      </c>
      <c r="O357" s="475">
        <v>0</v>
      </c>
      <c r="P357" s="475">
        <f>-$H357</f>
        <v>-15489856</v>
      </c>
      <c r="Q357" s="475">
        <v>0</v>
      </c>
      <c r="R357" s="475">
        <v>0</v>
      </c>
      <c r="S357" s="475">
        <v>0</v>
      </c>
      <c r="T357" s="475">
        <v>0</v>
      </c>
      <c r="U357" s="475">
        <v>0</v>
      </c>
      <c r="V357" s="475">
        <v>0</v>
      </c>
      <c r="W357" s="475">
        <v>0</v>
      </c>
      <c r="X357" s="475">
        <v>0</v>
      </c>
      <c r="Y357" s="475">
        <v>0</v>
      </c>
      <c r="Z357" s="475">
        <v>0</v>
      </c>
      <c r="AA357" s="475">
        <f>SUM(H357:Z357)</f>
        <v>0</v>
      </c>
    </row>
    <row r="358" spans="1:27" s="476" customFormat="1" ht="12.75" customHeight="1">
      <c r="A358" s="476">
        <f t="shared" si="14"/>
        <v>15</v>
      </c>
      <c r="B358" s="477">
        <v>230801260040101</v>
      </c>
      <c r="C358" s="478" t="s">
        <v>1057</v>
      </c>
      <c r="D358" s="487">
        <f>+IF(15=LEN(B358),SUMIFS('BG 2024'!G:G,'BG 2024'!B:B,'CA EF'!B358),0)</f>
        <v>-117136071</v>
      </c>
      <c r="E358" s="480"/>
      <c r="F358" s="480"/>
      <c r="G358" s="480">
        <v>0</v>
      </c>
      <c r="H358" s="480">
        <f t="shared" si="16"/>
        <v>-117136071</v>
      </c>
      <c r="I358" s="480">
        <v>0</v>
      </c>
      <c r="J358" s="480">
        <v>0</v>
      </c>
      <c r="K358" s="480">
        <v>0</v>
      </c>
      <c r="L358" s="480">
        <v>0</v>
      </c>
      <c r="M358" s="480">
        <v>0</v>
      </c>
      <c r="N358" s="480">
        <v>0</v>
      </c>
      <c r="O358" s="480">
        <v>0</v>
      </c>
      <c r="P358" s="480">
        <f>-$H358</f>
        <v>117136071</v>
      </c>
      <c r="Q358" s="480">
        <v>0</v>
      </c>
      <c r="R358" s="480">
        <v>0</v>
      </c>
      <c r="S358" s="480">
        <v>0</v>
      </c>
      <c r="T358" s="480">
        <v>0</v>
      </c>
      <c r="U358" s="480">
        <v>0</v>
      </c>
      <c r="V358" s="480">
        <v>0</v>
      </c>
      <c r="W358" s="480">
        <v>0</v>
      </c>
      <c r="X358" s="480">
        <v>0</v>
      </c>
      <c r="Y358" s="480">
        <v>0</v>
      </c>
      <c r="Z358" s="480">
        <v>0</v>
      </c>
      <c r="AA358" s="480">
        <f>SUM(H358:Z358)</f>
        <v>0</v>
      </c>
    </row>
    <row r="359" spans="1:27" s="44" customFormat="1" ht="12.75" customHeight="1">
      <c r="A359" s="44">
        <f t="shared" si="14"/>
        <v>15</v>
      </c>
      <c r="B359" s="471">
        <v>230801260040199</v>
      </c>
      <c r="C359" s="472" t="s">
        <v>1058</v>
      </c>
      <c r="D359" s="487">
        <f>+IF(15=LEN(B359),SUMIFS('BG 2024'!G:G,'BG 2024'!B:B,'CA EF'!B359),0)</f>
        <v>-316468517</v>
      </c>
      <c r="E359" s="475"/>
      <c r="F359" s="475"/>
      <c r="G359" s="475">
        <v>-12880502</v>
      </c>
      <c r="H359" s="475">
        <f t="shared" si="16"/>
        <v>-303588015</v>
      </c>
      <c r="I359" s="475">
        <v>0</v>
      </c>
      <c r="J359" s="475">
        <v>0</v>
      </c>
      <c r="K359" s="475">
        <v>0</v>
      </c>
      <c r="L359" s="475">
        <v>0</v>
      </c>
      <c r="M359" s="475">
        <v>0</v>
      </c>
      <c r="N359" s="475">
        <v>0</v>
      </c>
      <c r="O359" s="475">
        <v>0</v>
      </c>
      <c r="P359" s="475">
        <f>-$H359</f>
        <v>303588015</v>
      </c>
      <c r="Q359" s="475">
        <v>0</v>
      </c>
      <c r="R359" s="475">
        <v>0</v>
      </c>
      <c r="S359" s="475">
        <v>0</v>
      </c>
      <c r="T359" s="475">
        <v>0</v>
      </c>
      <c r="U359" s="475">
        <v>0</v>
      </c>
      <c r="V359" s="475">
        <v>0</v>
      </c>
      <c r="W359" s="475">
        <v>0</v>
      </c>
      <c r="X359" s="475">
        <v>0</v>
      </c>
      <c r="Y359" s="475">
        <v>0</v>
      </c>
      <c r="Z359" s="475">
        <v>0</v>
      </c>
      <c r="AA359" s="475">
        <f t="shared" si="13"/>
        <v>0</v>
      </c>
    </row>
    <row r="360" spans="1:27" s="44" customFormat="1" ht="12.75" customHeight="1">
      <c r="A360" s="44">
        <f>+LEN(B360)</f>
        <v>15</v>
      </c>
      <c r="B360" s="471">
        <v>230801260070199</v>
      </c>
      <c r="C360" s="472" t="s">
        <v>1060</v>
      </c>
      <c r="D360" s="487">
        <f>+IF(15=LEN(B360),SUMIFS('BG 2024'!G:G,'BG 2024'!B:B,'CA EF'!B360),0)</f>
        <v>-66720279</v>
      </c>
      <c r="E360" s="475"/>
      <c r="F360" s="475"/>
      <c r="G360" s="475">
        <v>0</v>
      </c>
      <c r="H360" s="475">
        <f>+D360+E360-F360-G360</f>
        <v>-66720279</v>
      </c>
      <c r="I360" s="475">
        <v>0</v>
      </c>
      <c r="J360" s="475">
        <v>0</v>
      </c>
      <c r="K360" s="475">
        <v>0</v>
      </c>
      <c r="L360" s="475">
        <v>0</v>
      </c>
      <c r="M360" s="475">
        <v>0</v>
      </c>
      <c r="N360" s="475">
        <v>0</v>
      </c>
      <c r="O360" s="475">
        <v>0</v>
      </c>
      <c r="P360" s="475">
        <f>-$H360</f>
        <v>66720279</v>
      </c>
      <c r="Q360" s="475">
        <v>0</v>
      </c>
      <c r="R360" s="475">
        <v>0</v>
      </c>
      <c r="S360" s="475">
        <v>0</v>
      </c>
      <c r="T360" s="475">
        <v>0</v>
      </c>
      <c r="U360" s="475">
        <v>0</v>
      </c>
      <c r="V360" s="475">
        <v>0</v>
      </c>
      <c r="W360" s="475">
        <v>0</v>
      </c>
      <c r="X360" s="475">
        <v>0</v>
      </c>
      <c r="Y360" s="475">
        <v>0</v>
      </c>
      <c r="Z360" s="475">
        <v>0</v>
      </c>
      <c r="AA360" s="475">
        <f>SUM(H360:Z360)</f>
        <v>0</v>
      </c>
    </row>
    <row r="361" spans="1:27" s="44" customFormat="1" ht="12.75" hidden="1" customHeight="1">
      <c r="A361" s="44">
        <f t="shared" si="14"/>
        <v>11</v>
      </c>
      <c r="B361" s="471">
        <v>23080126901</v>
      </c>
      <c r="C361" s="472" t="s">
        <v>1061</v>
      </c>
      <c r="D361" s="487">
        <f>+IF(15=LEN(B361),SUMIFS('BG 2024'!G:G,'BG 2024'!B:B,'CA EF'!B361),0)</f>
        <v>0</v>
      </c>
      <c r="E361" s="475"/>
      <c r="F361" s="475"/>
      <c r="G361" s="475">
        <v>0</v>
      </c>
      <c r="H361" s="475">
        <f t="shared" si="16"/>
        <v>0</v>
      </c>
      <c r="I361" s="475">
        <v>0</v>
      </c>
      <c r="J361" s="475">
        <v>0</v>
      </c>
      <c r="K361" s="475">
        <v>0</v>
      </c>
      <c r="L361" s="475">
        <v>0</v>
      </c>
      <c r="M361" s="475" t="s">
        <v>133</v>
      </c>
      <c r="N361" s="475">
        <v>0</v>
      </c>
      <c r="O361" s="475">
        <v>0</v>
      </c>
      <c r="P361" s="475">
        <v>0</v>
      </c>
      <c r="Q361" s="475">
        <v>0</v>
      </c>
      <c r="R361" s="475">
        <v>0</v>
      </c>
      <c r="S361" s="475">
        <v>0</v>
      </c>
      <c r="T361" s="475">
        <v>0</v>
      </c>
      <c r="U361" s="475">
        <v>0</v>
      </c>
      <c r="V361" s="475">
        <v>0</v>
      </c>
      <c r="W361" s="475">
        <v>0</v>
      </c>
      <c r="X361" s="475">
        <v>0</v>
      </c>
      <c r="Y361" s="475">
        <v>0</v>
      </c>
      <c r="Z361" s="475">
        <v>0</v>
      </c>
      <c r="AA361" s="475">
        <f t="shared" si="13"/>
        <v>0</v>
      </c>
    </row>
    <row r="362" spans="1:27" s="44" customFormat="1" ht="12.75" hidden="1" customHeight="1">
      <c r="A362" s="44">
        <f t="shared" si="14"/>
        <v>13</v>
      </c>
      <c r="B362" s="471">
        <v>2308012690101</v>
      </c>
      <c r="C362" s="472" t="s">
        <v>1061</v>
      </c>
      <c r="D362" s="487">
        <f>+IF(15=LEN(B362),SUMIFS('BG 2024'!G:G,'BG 2024'!B:B,'CA EF'!B362),0)</f>
        <v>0</v>
      </c>
      <c r="E362" s="475"/>
      <c r="F362" s="475"/>
      <c r="G362" s="475">
        <v>0</v>
      </c>
      <c r="H362" s="475">
        <f t="shared" si="16"/>
        <v>0</v>
      </c>
      <c r="I362" s="475">
        <v>0</v>
      </c>
      <c r="J362" s="475">
        <v>0</v>
      </c>
      <c r="K362" s="475">
        <v>0</v>
      </c>
      <c r="L362" s="475">
        <v>0</v>
      </c>
      <c r="M362" s="475" t="s">
        <v>133</v>
      </c>
      <c r="N362" s="475">
        <v>0</v>
      </c>
      <c r="O362" s="475">
        <v>0</v>
      </c>
      <c r="P362" s="475">
        <f>-H362</f>
        <v>0</v>
      </c>
      <c r="Q362" s="475">
        <v>0</v>
      </c>
      <c r="R362" s="475">
        <v>0</v>
      </c>
      <c r="S362" s="475">
        <v>0</v>
      </c>
      <c r="T362" s="475">
        <v>0</v>
      </c>
      <c r="U362" s="475">
        <v>0</v>
      </c>
      <c r="V362" s="475">
        <v>0</v>
      </c>
      <c r="W362" s="475">
        <v>0</v>
      </c>
      <c r="X362" s="475">
        <v>0</v>
      </c>
      <c r="Y362" s="475">
        <v>0</v>
      </c>
      <c r="Z362" s="475">
        <v>0</v>
      </c>
      <c r="AA362" s="475">
        <f t="shared" si="13"/>
        <v>0</v>
      </c>
    </row>
    <row r="363" spans="1:27" s="44" customFormat="1" ht="12.75" customHeight="1">
      <c r="A363" s="44">
        <f t="shared" si="14"/>
        <v>15</v>
      </c>
      <c r="B363" s="471">
        <v>230801269010101</v>
      </c>
      <c r="C363" s="472" t="s">
        <v>1062</v>
      </c>
      <c r="D363" s="487">
        <f>+IF(15=LEN(B363),SUMIFS('BG 2024'!G:G,'BG 2024'!B:B,'CA EF'!B363),0)</f>
        <v>2314283696</v>
      </c>
      <c r="E363" s="475"/>
      <c r="F363" s="475"/>
      <c r="G363" s="475">
        <v>534327456</v>
      </c>
      <c r="H363" s="475">
        <f t="shared" si="16"/>
        <v>1779956240</v>
      </c>
      <c r="I363" s="475">
        <v>0</v>
      </c>
      <c r="J363" s="475">
        <v>0</v>
      </c>
      <c r="K363" s="475">
        <v>0</v>
      </c>
      <c r="L363" s="475">
        <v>0</v>
      </c>
      <c r="M363" s="475">
        <v>0</v>
      </c>
      <c r="N363" s="475">
        <v>0</v>
      </c>
      <c r="O363" s="475">
        <v>0</v>
      </c>
      <c r="P363" s="475">
        <f>-$H363</f>
        <v>-1779956240</v>
      </c>
      <c r="Q363" s="475">
        <v>0</v>
      </c>
      <c r="R363" s="475">
        <v>0</v>
      </c>
      <c r="S363" s="475">
        <v>0</v>
      </c>
      <c r="T363" s="475">
        <v>0</v>
      </c>
      <c r="U363" s="475">
        <v>0</v>
      </c>
      <c r="V363" s="475">
        <v>0</v>
      </c>
      <c r="W363" s="475">
        <v>0</v>
      </c>
      <c r="X363" s="475">
        <v>0</v>
      </c>
      <c r="Y363" s="475">
        <v>0</v>
      </c>
      <c r="Z363" s="475">
        <v>0</v>
      </c>
      <c r="AA363" s="475">
        <f t="shared" si="13"/>
        <v>0</v>
      </c>
    </row>
    <row r="364" spans="1:27" s="44" customFormat="1" ht="12.75" customHeight="1">
      <c r="A364" s="44">
        <f t="shared" si="14"/>
        <v>15</v>
      </c>
      <c r="B364" s="471">
        <v>230801269010199</v>
      </c>
      <c r="C364" s="472" t="s">
        <v>1063</v>
      </c>
      <c r="D364" s="487">
        <f>+IF(15=LEN(B364),SUMIFS('BG 2024'!G:G,'BG 2024'!B:B,'CA EF'!B364),0)</f>
        <v>1406332546</v>
      </c>
      <c r="E364" s="475"/>
      <c r="F364" s="475"/>
      <c r="G364" s="475">
        <v>178473973</v>
      </c>
      <c r="H364" s="475">
        <f t="shared" si="16"/>
        <v>1227858573</v>
      </c>
      <c r="I364" s="475">
        <v>0</v>
      </c>
      <c r="J364" s="475">
        <v>0</v>
      </c>
      <c r="K364" s="475">
        <v>0</v>
      </c>
      <c r="L364" s="475">
        <v>0</v>
      </c>
      <c r="M364" s="475">
        <v>0</v>
      </c>
      <c r="N364" s="475">
        <v>0</v>
      </c>
      <c r="O364" s="475">
        <v>0</v>
      </c>
      <c r="P364" s="475">
        <f>-$H364</f>
        <v>-1227858573</v>
      </c>
      <c r="Q364" s="475">
        <v>0</v>
      </c>
      <c r="R364" s="475">
        <v>0</v>
      </c>
      <c r="S364" s="475">
        <v>0</v>
      </c>
      <c r="T364" s="475">
        <v>0</v>
      </c>
      <c r="U364" s="475">
        <v>0</v>
      </c>
      <c r="V364" s="475">
        <v>0</v>
      </c>
      <c r="W364" s="475">
        <v>0</v>
      </c>
      <c r="X364" s="475">
        <v>0</v>
      </c>
      <c r="Y364" s="475">
        <v>0</v>
      </c>
      <c r="Z364" s="475">
        <v>0</v>
      </c>
      <c r="AA364" s="475">
        <f t="shared" si="13"/>
        <v>0</v>
      </c>
    </row>
    <row r="365" spans="1:27" s="44" customFormat="1" ht="12.75" hidden="1" customHeight="1">
      <c r="A365" s="44">
        <f t="shared" si="14"/>
        <v>11</v>
      </c>
      <c r="B365" s="471">
        <v>23080126902</v>
      </c>
      <c r="C365" s="472" t="s">
        <v>1064</v>
      </c>
      <c r="D365" s="487">
        <f>+IF(15=LEN(B365),SUMIFS('BG 2024'!G:G,'BG 2024'!B:B,'CA EF'!B365),0)</f>
        <v>0</v>
      </c>
      <c r="E365" s="474"/>
      <c r="F365" s="474"/>
      <c r="G365" s="475">
        <v>0</v>
      </c>
      <c r="H365" s="475">
        <f t="shared" si="16"/>
        <v>0</v>
      </c>
      <c r="I365" s="475">
        <v>0</v>
      </c>
      <c r="J365" s="475">
        <v>0</v>
      </c>
      <c r="K365" s="475">
        <v>0</v>
      </c>
      <c r="L365" s="475">
        <v>0</v>
      </c>
      <c r="M365" s="475" t="s">
        <v>133</v>
      </c>
      <c r="N365" s="475">
        <v>0</v>
      </c>
      <c r="O365" s="475">
        <v>0</v>
      </c>
      <c r="P365" s="475">
        <f>-H365</f>
        <v>0</v>
      </c>
      <c r="Q365" s="475">
        <v>0</v>
      </c>
      <c r="R365" s="475">
        <v>0</v>
      </c>
      <c r="S365" s="475">
        <v>0</v>
      </c>
      <c r="T365" s="475">
        <v>0</v>
      </c>
      <c r="U365" s="475">
        <v>0</v>
      </c>
      <c r="V365" s="475">
        <v>0</v>
      </c>
      <c r="W365" s="475">
        <v>0</v>
      </c>
      <c r="X365" s="475">
        <v>0</v>
      </c>
      <c r="Y365" s="475">
        <v>0</v>
      </c>
      <c r="Z365" s="475">
        <v>0</v>
      </c>
      <c r="AA365" s="475">
        <f t="shared" si="13"/>
        <v>0</v>
      </c>
    </row>
    <row r="366" spans="1:27" s="44" customFormat="1" ht="12.75" hidden="1" customHeight="1">
      <c r="A366" s="44">
        <f t="shared" si="14"/>
        <v>13</v>
      </c>
      <c r="B366" s="471">
        <v>2308012690201</v>
      </c>
      <c r="C366" s="472" t="s">
        <v>1064</v>
      </c>
      <c r="D366" s="487">
        <f>+IF(15=LEN(B366),SUMIFS('BG 2024'!G:G,'BG 2024'!B:B,'CA EF'!B366),0)</f>
        <v>0</v>
      </c>
      <c r="E366" s="475"/>
      <c r="F366" s="475"/>
      <c r="G366" s="475">
        <v>0</v>
      </c>
      <c r="H366" s="475">
        <f t="shared" si="16"/>
        <v>0</v>
      </c>
      <c r="I366" s="475">
        <v>0</v>
      </c>
      <c r="J366" s="475">
        <v>0</v>
      </c>
      <c r="K366" s="475">
        <v>0</v>
      </c>
      <c r="L366" s="475">
        <v>0</v>
      </c>
      <c r="M366" s="475" t="s">
        <v>133</v>
      </c>
      <c r="N366" s="475">
        <v>0</v>
      </c>
      <c r="O366" s="475">
        <v>0</v>
      </c>
      <c r="P366" s="475">
        <f>-H366</f>
        <v>0</v>
      </c>
      <c r="Q366" s="475">
        <v>0</v>
      </c>
      <c r="R366" s="475">
        <v>0</v>
      </c>
      <c r="S366" s="475">
        <v>0</v>
      </c>
      <c r="T366" s="475">
        <v>0</v>
      </c>
      <c r="U366" s="475">
        <v>0</v>
      </c>
      <c r="V366" s="475">
        <v>0</v>
      </c>
      <c r="W366" s="475">
        <v>0</v>
      </c>
      <c r="X366" s="475">
        <v>0</v>
      </c>
      <c r="Y366" s="475">
        <v>0</v>
      </c>
      <c r="Z366" s="475">
        <v>0</v>
      </c>
      <c r="AA366" s="475">
        <f t="shared" si="13"/>
        <v>0</v>
      </c>
    </row>
    <row r="367" spans="1:27" s="44" customFormat="1" ht="12.75" customHeight="1">
      <c r="A367" s="44">
        <f t="shared" si="14"/>
        <v>15</v>
      </c>
      <c r="B367" s="471">
        <v>230801269020101</v>
      </c>
      <c r="C367" s="472" t="s">
        <v>1065</v>
      </c>
      <c r="D367" s="487">
        <f>+IF(15=LEN(B367),SUMIFS('BG 2024'!G:G,'BG 2024'!B:B,'CA EF'!B367),0)</f>
        <v>58640788</v>
      </c>
      <c r="E367" s="475"/>
      <c r="F367" s="475"/>
      <c r="G367" s="475">
        <v>406353</v>
      </c>
      <c r="H367" s="475">
        <f t="shared" si="16"/>
        <v>58234435</v>
      </c>
      <c r="I367" s="475">
        <v>0</v>
      </c>
      <c r="J367" s="475">
        <v>0</v>
      </c>
      <c r="K367" s="475">
        <v>0</v>
      </c>
      <c r="L367" s="475">
        <v>0</v>
      </c>
      <c r="M367" s="475">
        <v>0</v>
      </c>
      <c r="N367" s="475">
        <v>0</v>
      </c>
      <c r="O367" s="475">
        <v>0</v>
      </c>
      <c r="P367" s="475">
        <f>-$H367</f>
        <v>-58234435</v>
      </c>
      <c r="Q367" s="475">
        <v>0</v>
      </c>
      <c r="R367" s="475">
        <v>0</v>
      </c>
      <c r="S367" s="475">
        <v>0</v>
      </c>
      <c r="T367" s="475">
        <v>0</v>
      </c>
      <c r="U367" s="475">
        <v>0</v>
      </c>
      <c r="V367" s="475">
        <v>0</v>
      </c>
      <c r="W367" s="475">
        <v>0</v>
      </c>
      <c r="X367" s="475">
        <v>0</v>
      </c>
      <c r="Y367" s="475">
        <v>0</v>
      </c>
      <c r="Z367" s="475">
        <v>0</v>
      </c>
      <c r="AA367" s="475">
        <f t="shared" si="13"/>
        <v>0</v>
      </c>
    </row>
    <row r="368" spans="1:27" s="44" customFormat="1" ht="12.75" customHeight="1">
      <c r="A368" s="44">
        <f t="shared" si="14"/>
        <v>15</v>
      </c>
      <c r="B368" s="471">
        <v>230801269020199</v>
      </c>
      <c r="C368" s="472" t="s">
        <v>1066</v>
      </c>
      <c r="D368" s="487">
        <f>+IF(15=LEN(B368),SUMIFS('BG 2024'!G:G,'BG 2024'!B:B,'CA EF'!B368),0)</f>
        <v>1165848</v>
      </c>
      <c r="E368" s="475"/>
      <c r="F368" s="475"/>
      <c r="G368" s="475">
        <v>0</v>
      </c>
      <c r="H368" s="475">
        <f t="shared" si="16"/>
        <v>1165848</v>
      </c>
      <c r="I368" s="475">
        <v>0</v>
      </c>
      <c r="J368" s="475">
        <v>0</v>
      </c>
      <c r="K368" s="475">
        <v>0</v>
      </c>
      <c r="L368" s="475">
        <v>0</v>
      </c>
      <c r="M368" s="475">
        <v>0</v>
      </c>
      <c r="N368" s="475">
        <v>0</v>
      </c>
      <c r="O368" s="475">
        <v>0</v>
      </c>
      <c r="P368" s="475">
        <f>-$H368</f>
        <v>-1165848</v>
      </c>
      <c r="Q368" s="475">
        <v>0</v>
      </c>
      <c r="R368" s="475">
        <v>0</v>
      </c>
      <c r="S368" s="475">
        <v>0</v>
      </c>
      <c r="T368" s="475">
        <v>0</v>
      </c>
      <c r="U368" s="475">
        <v>0</v>
      </c>
      <c r="V368" s="475">
        <v>0</v>
      </c>
      <c r="W368" s="475">
        <v>0</v>
      </c>
      <c r="X368" s="475">
        <v>0</v>
      </c>
      <c r="Y368" s="475">
        <v>0</v>
      </c>
      <c r="Z368" s="475">
        <v>0</v>
      </c>
      <c r="AA368" s="475">
        <f t="shared" si="13"/>
        <v>0</v>
      </c>
    </row>
    <row r="369" spans="1:27" s="44" customFormat="1" ht="12.75" hidden="1" customHeight="1">
      <c r="A369" s="44">
        <f t="shared" si="14"/>
        <v>11</v>
      </c>
      <c r="B369" s="471">
        <v>23080126903</v>
      </c>
      <c r="C369" s="472" t="s">
        <v>1067</v>
      </c>
      <c r="D369" s="487">
        <f>+IF(15=LEN(B369),SUMIFS('BG 2024'!G:G,'BG 2024'!B:B,'CA EF'!B369),0)</f>
        <v>0</v>
      </c>
      <c r="E369" s="475"/>
      <c r="F369" s="475"/>
      <c r="G369" s="475">
        <v>0</v>
      </c>
      <c r="H369" s="475">
        <f t="shared" si="16"/>
        <v>0</v>
      </c>
      <c r="I369" s="475">
        <v>0</v>
      </c>
      <c r="J369" s="475">
        <v>0</v>
      </c>
      <c r="K369" s="475">
        <v>0</v>
      </c>
      <c r="L369" s="475">
        <v>0</v>
      </c>
      <c r="M369" s="475" t="s">
        <v>133</v>
      </c>
      <c r="N369" s="475">
        <v>0</v>
      </c>
      <c r="O369" s="475">
        <v>0</v>
      </c>
      <c r="P369" s="475">
        <f>-H369</f>
        <v>0</v>
      </c>
      <c r="Q369" s="475">
        <v>0</v>
      </c>
      <c r="R369" s="475">
        <v>0</v>
      </c>
      <c r="S369" s="475">
        <v>0</v>
      </c>
      <c r="T369" s="475">
        <v>0</v>
      </c>
      <c r="U369" s="475">
        <v>0</v>
      </c>
      <c r="V369" s="475">
        <v>0</v>
      </c>
      <c r="W369" s="475">
        <v>0</v>
      </c>
      <c r="X369" s="475">
        <v>0</v>
      </c>
      <c r="Y369" s="475">
        <v>0</v>
      </c>
      <c r="Z369" s="475">
        <v>0</v>
      </c>
      <c r="AA369" s="475">
        <f t="shared" si="13"/>
        <v>0</v>
      </c>
    </row>
    <row r="370" spans="1:27" s="44" customFormat="1" ht="12.75" hidden="1" customHeight="1">
      <c r="A370" s="44">
        <f t="shared" si="14"/>
        <v>13</v>
      </c>
      <c r="B370" s="471">
        <v>2308012690301</v>
      </c>
      <c r="C370" s="472" t="s">
        <v>1067</v>
      </c>
      <c r="D370" s="487">
        <f>+IF(15=LEN(B370),SUMIFS('BG 2024'!G:G,'BG 2024'!B:B,'CA EF'!B370),0)</f>
        <v>0</v>
      </c>
      <c r="E370" s="475"/>
      <c r="F370" s="475"/>
      <c r="G370" s="475">
        <v>0</v>
      </c>
      <c r="H370" s="475">
        <f t="shared" si="16"/>
        <v>0</v>
      </c>
      <c r="I370" s="475">
        <v>0</v>
      </c>
      <c r="J370" s="475">
        <v>0</v>
      </c>
      <c r="K370" s="475">
        <v>0</v>
      </c>
      <c r="L370" s="475">
        <v>0</v>
      </c>
      <c r="M370" s="475" t="s">
        <v>133</v>
      </c>
      <c r="N370" s="475">
        <v>0</v>
      </c>
      <c r="O370" s="475">
        <v>0</v>
      </c>
      <c r="P370" s="475">
        <v>0</v>
      </c>
      <c r="Q370" s="475">
        <v>0</v>
      </c>
      <c r="R370" s="475">
        <v>0</v>
      </c>
      <c r="S370" s="475">
        <v>0</v>
      </c>
      <c r="T370" s="475">
        <v>0</v>
      </c>
      <c r="U370" s="475">
        <v>0</v>
      </c>
      <c r="V370" s="475">
        <v>0</v>
      </c>
      <c r="W370" s="475">
        <v>0</v>
      </c>
      <c r="X370" s="475">
        <v>0</v>
      </c>
      <c r="Y370" s="475">
        <v>0</v>
      </c>
      <c r="Z370" s="475">
        <v>0</v>
      </c>
      <c r="AA370" s="475">
        <f t="shared" si="13"/>
        <v>0</v>
      </c>
    </row>
    <row r="371" spans="1:27" s="44" customFormat="1" ht="12.75" customHeight="1">
      <c r="A371" s="44">
        <f t="shared" si="14"/>
        <v>15</v>
      </c>
      <c r="B371" s="471">
        <v>230801269030101</v>
      </c>
      <c r="C371" s="472" t="s">
        <v>1068</v>
      </c>
      <c r="D371" s="487">
        <f>+IF(15=LEN(B371),SUMIFS('BG 2024'!G:G,'BG 2024'!B:B,'CA EF'!B371),0)</f>
        <v>505195</v>
      </c>
      <c r="E371" s="475"/>
      <c r="F371" s="475"/>
      <c r="G371" s="475">
        <v>2645338</v>
      </c>
      <c r="H371" s="475">
        <f t="shared" si="16"/>
        <v>-2140143</v>
      </c>
      <c r="I371" s="475">
        <v>0</v>
      </c>
      <c r="J371" s="475">
        <v>0</v>
      </c>
      <c r="K371" s="475">
        <v>0</v>
      </c>
      <c r="L371" s="475">
        <v>0</v>
      </c>
      <c r="M371" s="475">
        <v>0</v>
      </c>
      <c r="N371" s="475">
        <v>0</v>
      </c>
      <c r="O371" s="475">
        <v>0</v>
      </c>
      <c r="P371" s="475">
        <f>-$H371</f>
        <v>2140143</v>
      </c>
      <c r="Q371" s="475">
        <v>0</v>
      </c>
      <c r="R371" s="475">
        <v>0</v>
      </c>
      <c r="S371" s="475">
        <v>0</v>
      </c>
      <c r="T371" s="475">
        <v>0</v>
      </c>
      <c r="U371" s="475">
        <v>0</v>
      </c>
      <c r="V371" s="475">
        <v>0</v>
      </c>
      <c r="W371" s="475">
        <v>0</v>
      </c>
      <c r="X371" s="475">
        <v>0</v>
      </c>
      <c r="Y371" s="475">
        <v>0</v>
      </c>
      <c r="Z371" s="475">
        <v>0</v>
      </c>
      <c r="AA371" s="475">
        <f t="shared" si="13"/>
        <v>0</v>
      </c>
    </row>
    <row r="372" spans="1:27" s="44" customFormat="1" ht="12.75" customHeight="1">
      <c r="A372" s="44">
        <f t="shared" si="14"/>
        <v>15</v>
      </c>
      <c r="B372" s="471">
        <v>230801269030199</v>
      </c>
      <c r="C372" s="472" t="s">
        <v>1069</v>
      </c>
      <c r="D372" s="487">
        <f>+IF(15=LEN(B372),SUMIFS('BG 2024'!G:G,'BG 2024'!B:B,'CA EF'!B372),0)</f>
        <v>78179233</v>
      </c>
      <c r="E372" s="475"/>
      <c r="F372" s="475"/>
      <c r="G372" s="475">
        <v>46890033</v>
      </c>
      <c r="H372" s="475">
        <f t="shared" si="16"/>
        <v>31289200</v>
      </c>
      <c r="I372" s="475">
        <v>0</v>
      </c>
      <c r="J372" s="475">
        <v>0</v>
      </c>
      <c r="K372" s="475">
        <v>0</v>
      </c>
      <c r="L372" s="475">
        <v>0</v>
      </c>
      <c r="M372" s="475">
        <v>0</v>
      </c>
      <c r="N372" s="475">
        <v>0</v>
      </c>
      <c r="O372" s="475">
        <v>0</v>
      </c>
      <c r="P372" s="475">
        <f>-$H372</f>
        <v>-31289200</v>
      </c>
      <c r="Q372" s="475">
        <v>0</v>
      </c>
      <c r="R372" s="475">
        <v>0</v>
      </c>
      <c r="S372" s="475">
        <v>0</v>
      </c>
      <c r="T372" s="475">
        <v>0</v>
      </c>
      <c r="U372" s="475">
        <v>0</v>
      </c>
      <c r="V372" s="475">
        <v>0</v>
      </c>
      <c r="W372" s="475">
        <v>0</v>
      </c>
      <c r="X372" s="475">
        <v>0</v>
      </c>
      <c r="Y372" s="475">
        <v>0</v>
      </c>
      <c r="Z372" s="475">
        <v>0</v>
      </c>
      <c r="AA372" s="475">
        <f t="shared" si="13"/>
        <v>0</v>
      </c>
    </row>
    <row r="373" spans="1:27" s="44" customFormat="1" ht="12.75" hidden="1" customHeight="1">
      <c r="A373" s="44">
        <f t="shared" si="14"/>
        <v>11</v>
      </c>
      <c r="B373" s="471">
        <v>23080126904</v>
      </c>
      <c r="C373" s="472" t="s">
        <v>1070</v>
      </c>
      <c r="D373" s="487">
        <f>+IF(15=LEN(B373),SUMIFS('BG 2024'!G:G,'BG 2024'!B:B,'CA EF'!B373),0)</f>
        <v>0</v>
      </c>
      <c r="E373" s="475"/>
      <c r="F373" s="475"/>
      <c r="G373" s="475">
        <v>0</v>
      </c>
      <c r="H373" s="475">
        <f t="shared" si="16"/>
        <v>0</v>
      </c>
      <c r="I373" s="475">
        <v>0</v>
      </c>
      <c r="J373" s="475">
        <v>0</v>
      </c>
      <c r="K373" s="475">
        <v>0</v>
      </c>
      <c r="L373" s="475">
        <v>0</v>
      </c>
      <c r="M373" s="475" t="s">
        <v>133</v>
      </c>
      <c r="N373" s="475">
        <v>0</v>
      </c>
      <c r="O373" s="475">
        <v>0</v>
      </c>
      <c r="P373" s="475">
        <v>0</v>
      </c>
      <c r="Q373" s="475">
        <v>0</v>
      </c>
      <c r="R373" s="475">
        <v>0</v>
      </c>
      <c r="S373" s="475">
        <v>0</v>
      </c>
      <c r="T373" s="475">
        <v>0</v>
      </c>
      <c r="U373" s="475">
        <v>0</v>
      </c>
      <c r="V373" s="475">
        <v>0</v>
      </c>
      <c r="W373" s="475">
        <v>0</v>
      </c>
      <c r="X373" s="475">
        <v>0</v>
      </c>
      <c r="Y373" s="475">
        <v>0</v>
      </c>
      <c r="Z373" s="475">
        <v>0</v>
      </c>
      <c r="AA373" s="475">
        <f t="shared" si="13"/>
        <v>0</v>
      </c>
    </row>
    <row r="374" spans="1:27" s="44" customFormat="1" ht="12.75" hidden="1" customHeight="1">
      <c r="A374" s="44">
        <f t="shared" si="14"/>
        <v>13</v>
      </c>
      <c r="B374" s="471">
        <v>2308012690401</v>
      </c>
      <c r="C374" s="472" t="s">
        <v>1070</v>
      </c>
      <c r="D374" s="487">
        <f>+IF(15=LEN(B374),SUMIFS('BG 2024'!G:G,'BG 2024'!B:B,'CA EF'!B374),0)</f>
        <v>0</v>
      </c>
      <c r="E374" s="475"/>
      <c r="F374" s="475"/>
      <c r="G374" s="475">
        <v>0</v>
      </c>
      <c r="H374" s="475">
        <f t="shared" si="16"/>
        <v>0</v>
      </c>
      <c r="I374" s="475">
        <v>0</v>
      </c>
      <c r="J374" s="475">
        <v>0</v>
      </c>
      <c r="K374" s="475">
        <v>0</v>
      </c>
      <c r="L374" s="475">
        <v>0</v>
      </c>
      <c r="M374" s="475" t="s">
        <v>133</v>
      </c>
      <c r="N374" s="475">
        <v>0</v>
      </c>
      <c r="O374" s="475">
        <v>0</v>
      </c>
      <c r="P374" s="475">
        <v>0</v>
      </c>
      <c r="Q374" s="475">
        <v>0</v>
      </c>
      <c r="R374" s="475">
        <v>0</v>
      </c>
      <c r="S374" s="475">
        <v>0</v>
      </c>
      <c r="T374" s="475">
        <v>0</v>
      </c>
      <c r="U374" s="475">
        <v>0</v>
      </c>
      <c r="V374" s="475">
        <v>0</v>
      </c>
      <c r="W374" s="475">
        <f>-H374</f>
        <v>0</v>
      </c>
      <c r="X374" s="475">
        <v>0</v>
      </c>
      <c r="Y374" s="475">
        <v>0</v>
      </c>
      <c r="Z374" s="475">
        <v>0</v>
      </c>
      <c r="AA374" s="475">
        <f t="shared" si="13"/>
        <v>0</v>
      </c>
    </row>
    <row r="375" spans="1:27" s="44" customFormat="1" ht="12.75" customHeight="1">
      <c r="A375" s="44">
        <f t="shared" si="14"/>
        <v>15</v>
      </c>
      <c r="B375" s="471">
        <v>230101260110101</v>
      </c>
      <c r="C375" s="472" t="s">
        <v>3140</v>
      </c>
      <c r="D375" s="487">
        <f>+IF(15=LEN(B375),SUMIFS('BG 2024'!G:G,'BG 2024'!B:B,'CA EF'!B375),0)</f>
        <v>0</v>
      </c>
      <c r="E375" s="475"/>
      <c r="F375" s="475"/>
      <c r="G375" s="475">
        <v>8985365</v>
      </c>
      <c r="H375" s="475">
        <f t="shared" si="16"/>
        <v>-8985365</v>
      </c>
      <c r="I375" s="475">
        <v>0</v>
      </c>
      <c r="J375" s="475">
        <v>0</v>
      </c>
      <c r="K375" s="475">
        <v>0</v>
      </c>
      <c r="L375" s="475">
        <v>0</v>
      </c>
      <c r="M375" s="475">
        <v>0</v>
      </c>
      <c r="N375" s="475">
        <v>0</v>
      </c>
      <c r="O375" s="475">
        <v>0</v>
      </c>
      <c r="P375" s="475">
        <f>-$H375</f>
        <v>8985365</v>
      </c>
      <c r="Q375" s="475">
        <v>0</v>
      </c>
      <c r="R375" s="475">
        <v>0</v>
      </c>
      <c r="S375" s="475">
        <v>0</v>
      </c>
      <c r="T375" s="475">
        <v>0</v>
      </c>
      <c r="U375" s="475">
        <v>0</v>
      </c>
      <c r="V375" s="475">
        <v>0</v>
      </c>
      <c r="W375" s="475">
        <v>0</v>
      </c>
      <c r="X375" s="475">
        <v>0</v>
      </c>
      <c r="Y375" s="475">
        <v>0</v>
      </c>
      <c r="Z375" s="475">
        <v>0</v>
      </c>
      <c r="AA375" s="475">
        <f>SUM(H375:Z375)</f>
        <v>0</v>
      </c>
    </row>
    <row r="376" spans="1:27" s="476" customFormat="1" ht="12.75" customHeight="1">
      <c r="A376" s="476">
        <f t="shared" si="14"/>
        <v>15</v>
      </c>
      <c r="B376" s="477">
        <v>230801269040101</v>
      </c>
      <c r="C376" s="478" t="s">
        <v>1071</v>
      </c>
      <c r="D376" s="487">
        <f>+IF(15=LEN(B376),SUMIFS('BG 2024'!G:G,'BG 2024'!B:B,'CA EF'!B376),0)</f>
        <v>34148522</v>
      </c>
      <c r="E376" s="480"/>
      <c r="F376" s="480"/>
      <c r="G376" s="480">
        <v>0</v>
      </c>
      <c r="H376" s="480">
        <f t="shared" si="16"/>
        <v>34148522</v>
      </c>
      <c r="I376" s="480">
        <v>0</v>
      </c>
      <c r="J376" s="480">
        <v>0</v>
      </c>
      <c r="K376" s="480">
        <v>0</v>
      </c>
      <c r="L376" s="480">
        <v>0</v>
      </c>
      <c r="M376" s="480">
        <v>0</v>
      </c>
      <c r="N376" s="480">
        <v>0</v>
      </c>
      <c r="O376" s="480">
        <v>0</v>
      </c>
      <c r="P376" s="480">
        <f>-$H376</f>
        <v>-34148522</v>
      </c>
      <c r="Q376" s="480">
        <v>0</v>
      </c>
      <c r="R376" s="480">
        <v>0</v>
      </c>
      <c r="S376" s="480">
        <v>0</v>
      </c>
      <c r="T376" s="480">
        <v>0</v>
      </c>
      <c r="U376" s="480">
        <v>0</v>
      </c>
      <c r="V376" s="480">
        <v>0</v>
      </c>
      <c r="W376" s="480">
        <v>0</v>
      </c>
      <c r="X376" s="480">
        <v>0</v>
      </c>
      <c r="Y376" s="480">
        <v>0</v>
      </c>
      <c r="Z376" s="480">
        <v>0</v>
      </c>
      <c r="AA376" s="480">
        <f t="shared" ref="AA376:AA447" si="17">SUM(H376:Z376)</f>
        <v>0</v>
      </c>
    </row>
    <row r="377" spans="1:27" s="44" customFormat="1" ht="12.75" customHeight="1">
      <c r="A377" s="44">
        <f t="shared" si="14"/>
        <v>15</v>
      </c>
      <c r="B377" s="471">
        <v>230801269040199</v>
      </c>
      <c r="C377" s="472" t="s">
        <v>1072</v>
      </c>
      <c r="D377" s="487">
        <f>+IF(15=LEN(B377),SUMIFS('BG 2024'!G:G,'BG 2024'!B:B,'CA EF'!B377),0)</f>
        <v>91727270</v>
      </c>
      <c r="E377" s="475"/>
      <c r="F377" s="475"/>
      <c r="G377" s="475">
        <v>6868337</v>
      </c>
      <c r="H377" s="475">
        <f t="shared" si="16"/>
        <v>84858933</v>
      </c>
      <c r="I377" s="475">
        <v>0</v>
      </c>
      <c r="J377" s="475">
        <v>0</v>
      </c>
      <c r="K377" s="475">
        <v>0</v>
      </c>
      <c r="L377" s="475">
        <v>0</v>
      </c>
      <c r="M377" s="475">
        <v>0</v>
      </c>
      <c r="N377" s="475">
        <v>0</v>
      </c>
      <c r="O377" s="475">
        <v>0</v>
      </c>
      <c r="P377" s="475">
        <f>-$H377</f>
        <v>-84858933</v>
      </c>
      <c r="Q377" s="475">
        <v>0</v>
      </c>
      <c r="R377" s="475">
        <v>0</v>
      </c>
      <c r="S377" s="475">
        <v>0</v>
      </c>
      <c r="T377" s="475">
        <v>0</v>
      </c>
      <c r="U377" s="475">
        <v>0</v>
      </c>
      <c r="V377" s="475">
        <v>0</v>
      </c>
      <c r="W377" s="475">
        <v>0</v>
      </c>
      <c r="X377" s="475">
        <v>0</v>
      </c>
      <c r="Y377" s="475">
        <v>0</v>
      </c>
      <c r="Z377" s="475">
        <v>0</v>
      </c>
      <c r="AA377" s="475">
        <f t="shared" si="17"/>
        <v>0</v>
      </c>
    </row>
    <row r="378" spans="1:27" s="44" customFormat="1" ht="12.75" customHeight="1">
      <c r="A378" s="44">
        <f>+LEN(B378)</f>
        <v>15</v>
      </c>
      <c r="B378" s="471">
        <v>230801269070199</v>
      </c>
      <c r="C378" s="472" t="s">
        <v>1074</v>
      </c>
      <c r="D378" s="487">
        <f>+IF(15=LEN(B378),SUMIFS('BG 2024'!G:G,'BG 2024'!B:B,'CA EF'!B378),0)</f>
        <v>35597333</v>
      </c>
      <c r="E378" s="475"/>
      <c r="F378" s="475"/>
      <c r="G378" s="475">
        <v>0</v>
      </c>
      <c r="H378" s="475">
        <f>+D378+E378-F378-G378</f>
        <v>35597333</v>
      </c>
      <c r="I378" s="475">
        <v>0</v>
      </c>
      <c r="J378" s="475">
        <v>0</v>
      </c>
      <c r="K378" s="475">
        <v>0</v>
      </c>
      <c r="L378" s="475">
        <v>0</v>
      </c>
      <c r="M378" s="475">
        <v>0</v>
      </c>
      <c r="N378" s="475">
        <v>0</v>
      </c>
      <c r="O378" s="475">
        <v>0</v>
      </c>
      <c r="P378" s="475">
        <f>-$H378</f>
        <v>-35597333</v>
      </c>
      <c r="Q378" s="475">
        <v>0</v>
      </c>
      <c r="R378" s="475">
        <v>0</v>
      </c>
      <c r="S378" s="475">
        <v>0</v>
      </c>
      <c r="T378" s="475">
        <v>0</v>
      </c>
      <c r="U378" s="475">
        <v>0</v>
      </c>
      <c r="V378" s="475">
        <v>0</v>
      </c>
      <c r="W378" s="475">
        <v>0</v>
      </c>
      <c r="X378" s="475">
        <v>0</v>
      </c>
      <c r="Y378" s="475">
        <v>0</v>
      </c>
      <c r="Z378" s="475">
        <v>0</v>
      </c>
      <c r="AA378" s="475">
        <f>SUM(H378:Z378)</f>
        <v>0</v>
      </c>
    </row>
    <row r="379" spans="1:27" s="44" customFormat="1" ht="12.75" hidden="1" customHeight="1">
      <c r="A379" s="44">
        <f t="shared" si="14"/>
        <v>2</v>
      </c>
      <c r="B379" s="471">
        <v>24</v>
      </c>
      <c r="C379" s="472" t="s">
        <v>1075</v>
      </c>
      <c r="D379" s="487">
        <f>+IF(15=LEN(B379),SUMIFS('BG 2024'!G:G,'BG 2024'!B:B,'CA EF'!B379),0)</f>
        <v>0</v>
      </c>
      <c r="E379" s="475"/>
      <c r="F379" s="475"/>
      <c r="G379" s="475">
        <v>0</v>
      </c>
      <c r="H379" s="475">
        <f t="shared" si="16"/>
        <v>0</v>
      </c>
      <c r="I379" s="475">
        <v>0</v>
      </c>
      <c r="J379" s="475">
        <v>0</v>
      </c>
      <c r="K379" s="475">
        <v>0</v>
      </c>
      <c r="L379" s="475">
        <v>0</v>
      </c>
      <c r="M379" s="475" t="s">
        <v>133</v>
      </c>
      <c r="N379" s="475">
        <v>0</v>
      </c>
      <c r="O379" s="475">
        <v>0</v>
      </c>
      <c r="P379" s="475">
        <v>0</v>
      </c>
      <c r="Q379" s="475">
        <v>0</v>
      </c>
      <c r="R379" s="475">
        <v>0</v>
      </c>
      <c r="S379" s="475">
        <v>0</v>
      </c>
      <c r="T379" s="475">
        <v>0</v>
      </c>
      <c r="U379" s="475">
        <v>0</v>
      </c>
      <c r="V379" s="475">
        <v>0</v>
      </c>
      <c r="W379" s="475">
        <f>-H379</f>
        <v>0</v>
      </c>
      <c r="X379" s="475">
        <v>0</v>
      </c>
      <c r="Y379" s="475">
        <v>0</v>
      </c>
      <c r="Z379" s="475">
        <v>0</v>
      </c>
      <c r="AA379" s="475">
        <f t="shared" si="17"/>
        <v>0</v>
      </c>
    </row>
    <row r="380" spans="1:27" s="44" customFormat="1" ht="12.75" hidden="1" customHeight="1">
      <c r="A380" s="44">
        <f t="shared" si="14"/>
        <v>5</v>
      </c>
      <c r="B380" s="471">
        <v>24010</v>
      </c>
      <c r="C380" s="472" t="s">
        <v>1076</v>
      </c>
      <c r="D380" s="487">
        <f>+IF(15=LEN(B380),SUMIFS('BG 2024'!G:G,'BG 2024'!B:B,'CA EF'!B380),0)</f>
        <v>0</v>
      </c>
      <c r="E380" s="474"/>
      <c r="F380" s="474"/>
      <c r="G380" s="475">
        <v>0</v>
      </c>
      <c r="H380" s="475">
        <f t="shared" si="16"/>
        <v>0</v>
      </c>
      <c r="I380" s="475">
        <v>0</v>
      </c>
      <c r="J380" s="475">
        <v>0</v>
      </c>
      <c r="K380" s="475">
        <v>0</v>
      </c>
      <c r="L380" s="475">
        <v>0</v>
      </c>
      <c r="M380" s="475" t="s">
        <v>133</v>
      </c>
      <c r="N380" s="475">
        <v>0</v>
      </c>
      <c r="O380" s="475">
        <v>0</v>
      </c>
      <c r="P380" s="475">
        <v>0</v>
      </c>
      <c r="Q380" s="475">
        <v>0</v>
      </c>
      <c r="R380" s="475">
        <v>0</v>
      </c>
      <c r="S380" s="475">
        <v>0</v>
      </c>
      <c r="T380" s="475">
        <v>0</v>
      </c>
      <c r="U380" s="475">
        <v>0</v>
      </c>
      <c r="V380" s="475">
        <v>0</v>
      </c>
      <c r="W380" s="475">
        <v>0</v>
      </c>
      <c r="X380" s="475">
        <v>0</v>
      </c>
      <c r="Y380" s="475">
        <v>0</v>
      </c>
      <c r="Z380" s="475">
        <v>0</v>
      </c>
      <c r="AA380" s="475">
        <f t="shared" si="17"/>
        <v>0</v>
      </c>
    </row>
    <row r="381" spans="1:27" s="44" customFormat="1" ht="12.75" hidden="1" customHeight="1">
      <c r="A381" s="44">
        <f t="shared" si="14"/>
        <v>8</v>
      </c>
      <c r="B381" s="471">
        <v>24010132</v>
      </c>
      <c r="C381" s="472" t="s">
        <v>1077</v>
      </c>
      <c r="D381" s="487">
        <f>+IF(15=LEN(B381),SUMIFS('BG 2024'!G:G,'BG 2024'!B:B,'CA EF'!B381),0)</f>
        <v>0</v>
      </c>
      <c r="E381" s="475"/>
      <c r="F381" s="475"/>
      <c r="G381" s="475">
        <v>0</v>
      </c>
      <c r="H381" s="475">
        <f t="shared" si="16"/>
        <v>0</v>
      </c>
      <c r="I381" s="475">
        <v>0</v>
      </c>
      <c r="J381" s="475">
        <v>0</v>
      </c>
      <c r="K381" s="475">
        <v>0</v>
      </c>
      <c r="L381" s="475">
        <v>0</v>
      </c>
      <c r="M381" s="475" t="s">
        <v>133</v>
      </c>
      <c r="N381" s="475">
        <v>0</v>
      </c>
      <c r="O381" s="475">
        <v>0</v>
      </c>
      <c r="P381" s="475">
        <v>0</v>
      </c>
      <c r="Q381" s="475">
        <v>0</v>
      </c>
      <c r="R381" s="475">
        <v>0</v>
      </c>
      <c r="S381" s="475">
        <v>0</v>
      </c>
      <c r="T381" s="475">
        <v>0</v>
      </c>
      <c r="U381" s="475">
        <v>0</v>
      </c>
      <c r="V381" s="475">
        <v>0</v>
      </c>
      <c r="W381" s="475">
        <v>0</v>
      </c>
      <c r="X381" s="475">
        <v>0</v>
      </c>
      <c r="Y381" s="475">
        <v>0</v>
      </c>
      <c r="Z381" s="475">
        <v>0</v>
      </c>
      <c r="AA381" s="475">
        <f t="shared" si="17"/>
        <v>0</v>
      </c>
    </row>
    <row r="382" spans="1:27" s="44" customFormat="1" ht="12.75" hidden="1" customHeight="1">
      <c r="A382" s="44">
        <f t="shared" si="14"/>
        <v>11</v>
      </c>
      <c r="B382" s="471">
        <v>24010132001</v>
      </c>
      <c r="C382" s="472" t="s">
        <v>1078</v>
      </c>
      <c r="D382" s="487">
        <f>+IF(15=LEN(B382),SUMIFS('BG 2024'!G:G,'BG 2024'!B:B,'CA EF'!B382),0)</f>
        <v>0</v>
      </c>
      <c r="E382" s="475"/>
      <c r="F382" s="475"/>
      <c r="G382" s="475">
        <v>0</v>
      </c>
      <c r="H382" s="475">
        <f t="shared" si="16"/>
        <v>0</v>
      </c>
      <c r="I382" s="475">
        <v>0</v>
      </c>
      <c r="J382" s="475">
        <v>0</v>
      </c>
      <c r="K382" s="475">
        <v>0</v>
      </c>
      <c r="L382" s="475">
        <v>0</v>
      </c>
      <c r="M382" s="475" t="s">
        <v>133</v>
      </c>
      <c r="N382" s="475">
        <v>0</v>
      </c>
      <c r="O382" s="475">
        <v>0</v>
      </c>
      <c r="P382" s="475">
        <v>0</v>
      </c>
      <c r="Q382" s="475">
        <v>0</v>
      </c>
      <c r="R382" s="475">
        <v>0</v>
      </c>
      <c r="S382" s="475">
        <v>0</v>
      </c>
      <c r="T382" s="475">
        <v>0</v>
      </c>
      <c r="U382" s="475">
        <v>0</v>
      </c>
      <c r="V382" s="475">
        <v>0</v>
      </c>
      <c r="W382" s="475">
        <v>0</v>
      </c>
      <c r="X382" s="475">
        <v>0</v>
      </c>
      <c r="Y382" s="475">
        <v>0</v>
      </c>
      <c r="Z382" s="475">
        <v>0</v>
      </c>
      <c r="AA382" s="475">
        <f t="shared" si="17"/>
        <v>0</v>
      </c>
    </row>
    <row r="383" spans="1:27" s="44" customFormat="1" ht="12.75" hidden="1" customHeight="1">
      <c r="A383" s="44">
        <f t="shared" si="14"/>
        <v>13</v>
      </c>
      <c r="B383" s="471">
        <v>2401013200101</v>
      </c>
      <c r="C383" s="472" t="s">
        <v>1079</v>
      </c>
      <c r="D383" s="487">
        <f>+IF(15=LEN(B383),SUMIFS('BG 2024'!G:G,'BG 2024'!B:B,'CA EF'!B383),0)</f>
        <v>0</v>
      </c>
      <c r="E383" s="475"/>
      <c r="F383" s="475"/>
      <c r="G383" s="475">
        <v>0</v>
      </c>
      <c r="H383" s="475">
        <f t="shared" si="16"/>
        <v>0</v>
      </c>
      <c r="I383" s="475">
        <v>0</v>
      </c>
      <c r="J383" s="475">
        <v>0</v>
      </c>
      <c r="K383" s="475">
        <v>0</v>
      </c>
      <c r="L383" s="475">
        <v>0</v>
      </c>
      <c r="M383" s="475" t="s">
        <v>133</v>
      </c>
      <c r="N383" s="475">
        <v>0</v>
      </c>
      <c r="O383" s="475">
        <v>0</v>
      </c>
      <c r="P383" s="475">
        <v>0</v>
      </c>
      <c r="Q383" s="475">
        <v>0</v>
      </c>
      <c r="R383" s="475">
        <v>0</v>
      </c>
      <c r="S383" s="475">
        <v>0</v>
      </c>
      <c r="T383" s="475">
        <v>0</v>
      </c>
      <c r="U383" s="475">
        <v>0</v>
      </c>
      <c r="V383" s="475">
        <v>0</v>
      </c>
      <c r="W383" s="475">
        <v>0</v>
      </c>
      <c r="X383" s="475">
        <v>0</v>
      </c>
      <c r="Y383" s="475">
        <v>0</v>
      </c>
      <c r="Z383" s="475">
        <v>0</v>
      </c>
      <c r="AA383" s="475">
        <f t="shared" si="17"/>
        <v>0</v>
      </c>
    </row>
    <row r="384" spans="1:27" s="44" customFormat="1" ht="12.75" hidden="1" customHeight="1">
      <c r="A384" s="44">
        <f t="shared" si="14"/>
        <v>15</v>
      </c>
      <c r="B384" s="471">
        <v>240101320010199</v>
      </c>
      <c r="C384" s="472" t="s">
        <v>2433</v>
      </c>
      <c r="D384" s="487">
        <f>+IF(15=LEN(B384),SUMIFS('BG 2024'!G:G,'BG 2024'!B:B,'CA EF'!B384),0)</f>
        <v>0</v>
      </c>
      <c r="E384" s="475"/>
      <c r="F384" s="475"/>
      <c r="G384" s="475">
        <v>0</v>
      </c>
      <c r="H384" s="475">
        <f t="shared" si="16"/>
        <v>0</v>
      </c>
      <c r="I384" s="475">
        <v>0</v>
      </c>
      <c r="J384" s="475">
        <v>0</v>
      </c>
      <c r="K384" s="475">
        <v>0</v>
      </c>
      <c r="L384" s="475">
        <v>0</v>
      </c>
      <c r="M384" s="475">
        <v>0</v>
      </c>
      <c r="N384" s="475">
        <v>0</v>
      </c>
      <c r="O384" s="475">
        <v>0</v>
      </c>
      <c r="P384" s="475">
        <v>0</v>
      </c>
      <c r="Q384" s="475">
        <v>0</v>
      </c>
      <c r="R384" s="475">
        <v>0</v>
      </c>
      <c r="S384" s="475">
        <v>0</v>
      </c>
      <c r="T384" s="475">
        <v>0</v>
      </c>
      <c r="U384" s="475">
        <v>0</v>
      </c>
      <c r="V384" s="475">
        <v>0</v>
      </c>
      <c r="W384" s="475">
        <f>-$H384</f>
        <v>0</v>
      </c>
      <c r="X384" s="475">
        <v>0</v>
      </c>
      <c r="Y384" s="475">
        <v>0</v>
      </c>
      <c r="Z384" s="475">
        <v>0</v>
      </c>
      <c r="AA384" s="475">
        <f t="shared" si="17"/>
        <v>0</v>
      </c>
    </row>
    <row r="385" spans="1:27" s="44" customFormat="1" ht="12.75" hidden="1" customHeight="1">
      <c r="A385" s="44">
        <f t="shared" si="14"/>
        <v>15</v>
      </c>
      <c r="B385" s="471">
        <v>240101320010501</v>
      </c>
      <c r="C385" s="472" t="s">
        <v>2443</v>
      </c>
      <c r="D385" s="487">
        <f>+IF(15=LEN(B385),SUMIFS('BG 2024'!G:G,'BG 2024'!B:B,'CA EF'!B385),0)</f>
        <v>0</v>
      </c>
      <c r="E385" s="475"/>
      <c r="F385" s="475"/>
      <c r="G385" s="475">
        <v>0</v>
      </c>
      <c r="H385" s="475">
        <f t="shared" si="16"/>
        <v>0</v>
      </c>
      <c r="I385" s="475">
        <v>0</v>
      </c>
      <c r="J385" s="475">
        <v>0</v>
      </c>
      <c r="K385" s="475">
        <v>0</v>
      </c>
      <c r="L385" s="475">
        <v>0</v>
      </c>
      <c r="M385" s="475">
        <v>0</v>
      </c>
      <c r="N385" s="475">
        <v>0</v>
      </c>
      <c r="O385" s="475">
        <v>0</v>
      </c>
      <c r="P385" s="475">
        <v>0</v>
      </c>
      <c r="Q385" s="475">
        <v>0</v>
      </c>
      <c r="R385" s="475">
        <v>0</v>
      </c>
      <c r="S385" s="475">
        <v>0</v>
      </c>
      <c r="T385" s="475">
        <v>0</v>
      </c>
      <c r="U385" s="475">
        <v>0</v>
      </c>
      <c r="V385" s="475">
        <v>0</v>
      </c>
      <c r="W385" s="475">
        <f>-$H385</f>
        <v>0</v>
      </c>
      <c r="X385" s="475">
        <v>0</v>
      </c>
      <c r="Y385" s="475">
        <v>0</v>
      </c>
      <c r="Z385" s="475">
        <v>0</v>
      </c>
      <c r="AA385" s="475">
        <f t="shared" si="17"/>
        <v>0</v>
      </c>
    </row>
    <row r="386" spans="1:27" s="44" customFormat="1" ht="12.75" hidden="1" customHeight="1">
      <c r="A386" s="44">
        <f t="shared" si="14"/>
        <v>8</v>
      </c>
      <c r="B386" s="471">
        <v>24010134</v>
      </c>
      <c r="C386" s="472" t="s">
        <v>1084</v>
      </c>
      <c r="D386" s="487">
        <f>+IF(15=LEN(B386),SUMIFS('BG 2024'!G:G,'BG 2024'!B:B,'CA EF'!B386),0)</f>
        <v>0</v>
      </c>
      <c r="E386" s="474"/>
      <c r="F386" s="474"/>
      <c r="G386" s="475">
        <v>0</v>
      </c>
      <c r="H386" s="475">
        <f t="shared" si="16"/>
        <v>0</v>
      </c>
      <c r="I386" s="475">
        <v>0</v>
      </c>
      <c r="J386" s="475">
        <v>0</v>
      </c>
      <c r="K386" s="475">
        <v>0</v>
      </c>
      <c r="L386" s="475">
        <v>0</v>
      </c>
      <c r="M386" s="475">
        <f>-H386</f>
        <v>0</v>
      </c>
      <c r="N386" s="475">
        <v>0</v>
      </c>
      <c r="O386" s="475">
        <v>0</v>
      </c>
      <c r="P386" s="475">
        <v>0</v>
      </c>
      <c r="Q386" s="475">
        <v>0</v>
      </c>
      <c r="R386" s="475">
        <v>0</v>
      </c>
      <c r="S386" s="475">
        <v>0</v>
      </c>
      <c r="T386" s="475">
        <v>0</v>
      </c>
      <c r="U386" s="475">
        <v>0</v>
      </c>
      <c r="V386" s="475">
        <v>0</v>
      </c>
      <c r="W386" s="475">
        <v>0</v>
      </c>
      <c r="X386" s="475">
        <v>0</v>
      </c>
      <c r="Y386" s="475">
        <v>0</v>
      </c>
      <c r="Z386" s="475">
        <v>0</v>
      </c>
      <c r="AA386" s="475">
        <f t="shared" si="17"/>
        <v>0</v>
      </c>
    </row>
    <row r="387" spans="1:27" s="44" customFormat="1" ht="12.75" hidden="1" customHeight="1">
      <c r="A387" s="44">
        <f t="shared" si="14"/>
        <v>11</v>
      </c>
      <c r="B387" s="471">
        <v>24010134001</v>
      </c>
      <c r="C387" s="472" t="s">
        <v>1084</v>
      </c>
      <c r="D387" s="487">
        <f>+IF(15=LEN(B387),SUMIFS('BG 2024'!G:G,'BG 2024'!B:B,'CA EF'!B387),0)</f>
        <v>0</v>
      </c>
      <c r="E387" s="475"/>
      <c r="F387" s="475"/>
      <c r="G387" s="475">
        <v>0</v>
      </c>
      <c r="H387" s="475">
        <f t="shared" si="16"/>
        <v>0</v>
      </c>
      <c r="I387" s="475">
        <v>0</v>
      </c>
      <c r="J387" s="475">
        <v>0</v>
      </c>
      <c r="K387" s="475">
        <v>0</v>
      </c>
      <c r="L387" s="475">
        <v>0</v>
      </c>
      <c r="M387" s="475" t="s">
        <v>133</v>
      </c>
      <c r="N387" s="475">
        <v>0</v>
      </c>
      <c r="O387" s="475">
        <v>0</v>
      </c>
      <c r="P387" s="475">
        <v>0</v>
      </c>
      <c r="Q387" s="475">
        <v>0</v>
      </c>
      <c r="R387" s="475">
        <v>0</v>
      </c>
      <c r="S387" s="475">
        <v>0</v>
      </c>
      <c r="T387" s="475">
        <v>0</v>
      </c>
      <c r="U387" s="475">
        <v>0</v>
      </c>
      <c r="V387" s="475">
        <v>0</v>
      </c>
      <c r="W387" s="475">
        <v>0</v>
      </c>
      <c r="X387" s="475">
        <v>0</v>
      </c>
      <c r="Y387" s="475">
        <v>0</v>
      </c>
      <c r="Z387" s="475">
        <v>0</v>
      </c>
      <c r="AA387" s="475">
        <f t="shared" si="17"/>
        <v>0</v>
      </c>
    </row>
    <row r="388" spans="1:27" s="44" customFormat="1" ht="12.75" hidden="1" customHeight="1">
      <c r="A388" s="44">
        <f t="shared" si="14"/>
        <v>13</v>
      </c>
      <c r="B388" s="471">
        <v>2401013400103</v>
      </c>
      <c r="C388" s="472" t="s">
        <v>1085</v>
      </c>
      <c r="D388" s="487">
        <f>+IF(15=LEN(B388),SUMIFS('BG 2024'!G:G,'BG 2024'!B:B,'CA EF'!B388),0)</f>
        <v>0</v>
      </c>
      <c r="E388" s="475"/>
      <c r="F388" s="475"/>
      <c r="G388" s="475">
        <v>0</v>
      </c>
      <c r="H388" s="475">
        <f t="shared" si="16"/>
        <v>0</v>
      </c>
      <c r="I388" s="475">
        <v>0</v>
      </c>
      <c r="J388" s="475">
        <v>0</v>
      </c>
      <c r="K388" s="475">
        <v>0</v>
      </c>
      <c r="L388" s="475">
        <v>0</v>
      </c>
      <c r="M388" s="475">
        <f>-H388</f>
        <v>0</v>
      </c>
      <c r="N388" s="475">
        <v>0</v>
      </c>
      <c r="O388" s="475">
        <v>0</v>
      </c>
      <c r="P388" s="475">
        <v>0</v>
      </c>
      <c r="Q388" s="475">
        <v>0</v>
      </c>
      <c r="R388" s="475">
        <v>0</v>
      </c>
      <c r="S388" s="475">
        <v>0</v>
      </c>
      <c r="T388" s="475">
        <v>0</v>
      </c>
      <c r="U388" s="475">
        <v>0</v>
      </c>
      <c r="V388" s="475">
        <v>0</v>
      </c>
      <c r="W388" s="475">
        <v>0</v>
      </c>
      <c r="X388" s="475">
        <v>0</v>
      </c>
      <c r="Y388" s="475">
        <v>0</v>
      </c>
      <c r="Z388" s="475">
        <v>0</v>
      </c>
      <c r="AA388" s="475">
        <f t="shared" si="17"/>
        <v>0</v>
      </c>
    </row>
    <row r="389" spans="1:27" s="44" customFormat="1" ht="12.75" customHeight="1">
      <c r="A389" s="44">
        <f>+LEN(B389)</f>
        <v>15</v>
      </c>
      <c r="B389" s="471">
        <v>240101320010101</v>
      </c>
      <c r="C389" s="472" t="s">
        <v>1080</v>
      </c>
      <c r="D389" s="487">
        <f>+IF(15=LEN(B389),SUMIFS('BG 2024'!G:G,'BG 2024'!B:B,'CA EF'!B389),0)</f>
        <v>-3045264</v>
      </c>
      <c r="E389" s="475"/>
      <c r="F389" s="475"/>
      <c r="G389" s="475">
        <v>0</v>
      </c>
      <c r="H389" s="475">
        <f>+D389+E389-F389-G389</f>
        <v>-3045264</v>
      </c>
      <c r="I389" s="475">
        <v>0</v>
      </c>
      <c r="J389" s="475">
        <v>0</v>
      </c>
      <c r="K389" s="475">
        <v>0</v>
      </c>
      <c r="L389" s="475">
        <v>0</v>
      </c>
      <c r="M389" s="475">
        <v>0</v>
      </c>
      <c r="N389" s="475">
        <v>0</v>
      </c>
      <c r="O389" s="475">
        <v>0</v>
      </c>
      <c r="P389" s="475">
        <v>0</v>
      </c>
      <c r="Q389" s="475">
        <v>0</v>
      </c>
      <c r="R389" s="475">
        <v>0</v>
      </c>
      <c r="S389" s="475">
        <v>0</v>
      </c>
      <c r="T389" s="475">
        <v>0</v>
      </c>
      <c r="U389" s="475">
        <v>0</v>
      </c>
      <c r="V389" s="475">
        <v>0</v>
      </c>
      <c r="W389" s="475">
        <f t="shared" ref="W389:W395" si="18">-$H389</f>
        <v>3045264</v>
      </c>
      <c r="X389" s="475">
        <v>0</v>
      </c>
      <c r="Y389" s="475">
        <v>0</v>
      </c>
      <c r="Z389" s="475">
        <v>0</v>
      </c>
      <c r="AA389" s="475">
        <f>SUM(H389:Z389)</f>
        <v>0</v>
      </c>
    </row>
    <row r="390" spans="1:27" s="44" customFormat="1" ht="12.75" customHeight="1">
      <c r="A390" s="44">
        <f>+LEN(B390)</f>
        <v>15</v>
      </c>
      <c r="B390" s="471">
        <v>240101320010599</v>
      </c>
      <c r="C390" s="472" t="s">
        <v>1081</v>
      </c>
      <c r="D390" s="487">
        <f>+IF(15=LEN(B390),SUMIFS('BG 2024'!G:G,'BG 2024'!B:B,'CA EF'!B390),0)</f>
        <v>-2205304</v>
      </c>
      <c r="E390" s="475"/>
      <c r="F390" s="475"/>
      <c r="G390" s="475">
        <v>0</v>
      </c>
      <c r="H390" s="475">
        <f>+D390+E390-F390-G390</f>
        <v>-2205304</v>
      </c>
      <c r="I390" s="475">
        <v>0</v>
      </c>
      <c r="J390" s="475">
        <v>0</v>
      </c>
      <c r="K390" s="475">
        <v>0</v>
      </c>
      <c r="L390" s="475">
        <v>0</v>
      </c>
      <c r="M390" s="475">
        <v>0</v>
      </c>
      <c r="N390" s="475">
        <v>0</v>
      </c>
      <c r="O390" s="475">
        <v>0</v>
      </c>
      <c r="P390" s="475">
        <v>0</v>
      </c>
      <c r="Q390" s="475">
        <v>0</v>
      </c>
      <c r="R390" s="475">
        <v>0</v>
      </c>
      <c r="S390" s="475">
        <v>0</v>
      </c>
      <c r="T390" s="475">
        <v>0</v>
      </c>
      <c r="U390" s="475">
        <v>0</v>
      </c>
      <c r="V390" s="475">
        <v>0</v>
      </c>
      <c r="W390" s="475">
        <f t="shared" si="18"/>
        <v>2205304</v>
      </c>
      <c r="X390" s="475">
        <v>0</v>
      </c>
      <c r="Y390" s="475">
        <v>0</v>
      </c>
      <c r="Z390" s="475">
        <v>0</v>
      </c>
      <c r="AA390" s="475">
        <f>SUM(H390:Z390)</f>
        <v>0</v>
      </c>
    </row>
    <row r="391" spans="1:27" s="44" customFormat="1" ht="12.75" customHeight="1">
      <c r="A391" s="44">
        <f t="shared" si="14"/>
        <v>15</v>
      </c>
      <c r="B391" s="471">
        <v>240101320010699</v>
      </c>
      <c r="C391" s="472" t="s">
        <v>1082</v>
      </c>
      <c r="D391" s="487">
        <f>+IF(15=LEN(B391),SUMIFS('BG 2024'!G:G,'BG 2024'!B:B,'CA EF'!B391),0)</f>
        <v>-2114170</v>
      </c>
      <c r="E391" s="475"/>
      <c r="F391" s="475"/>
      <c r="G391" s="475">
        <v>0</v>
      </c>
      <c r="H391" s="475">
        <f t="shared" si="16"/>
        <v>-2114170</v>
      </c>
      <c r="I391" s="475">
        <v>0</v>
      </c>
      <c r="J391" s="475">
        <v>0</v>
      </c>
      <c r="K391" s="475">
        <v>0</v>
      </c>
      <c r="L391" s="475">
        <v>0</v>
      </c>
      <c r="M391" s="475">
        <v>0</v>
      </c>
      <c r="N391" s="475">
        <v>0</v>
      </c>
      <c r="O391" s="475">
        <v>0</v>
      </c>
      <c r="P391" s="475">
        <v>0</v>
      </c>
      <c r="Q391" s="475">
        <v>0</v>
      </c>
      <c r="R391" s="475">
        <v>0</v>
      </c>
      <c r="S391" s="475">
        <v>0</v>
      </c>
      <c r="T391" s="475">
        <v>0</v>
      </c>
      <c r="U391" s="475">
        <v>0</v>
      </c>
      <c r="V391" s="475">
        <v>0</v>
      </c>
      <c r="W391" s="475">
        <f t="shared" si="18"/>
        <v>2114170</v>
      </c>
      <c r="X391" s="475">
        <v>0</v>
      </c>
      <c r="Y391" s="475">
        <v>0</v>
      </c>
      <c r="Z391" s="475">
        <v>0</v>
      </c>
      <c r="AA391" s="475">
        <f t="shared" si="17"/>
        <v>0</v>
      </c>
    </row>
    <row r="392" spans="1:27" s="44" customFormat="1" ht="12.75" customHeight="1">
      <c r="A392" s="44">
        <f>+LEN(B392)</f>
        <v>15</v>
      </c>
      <c r="B392" s="471">
        <v>240101320010799</v>
      </c>
      <c r="C392" s="472" t="s">
        <v>1083</v>
      </c>
      <c r="D392" s="487">
        <f>+IF(15=LEN(B392),SUMIFS('BG 2024'!G:G,'BG 2024'!B:B,'CA EF'!B392),0)</f>
        <v>-11043761392</v>
      </c>
      <c r="E392" s="475"/>
      <c r="F392" s="475"/>
      <c r="G392" s="475">
        <v>0</v>
      </c>
      <c r="H392" s="475">
        <f>+D392+E392-F392-G392</f>
        <v>-11043761392</v>
      </c>
      <c r="I392" s="475">
        <v>0</v>
      </c>
      <c r="J392" s="475">
        <v>0</v>
      </c>
      <c r="K392" s="475">
        <v>0</v>
      </c>
      <c r="L392" s="475">
        <v>0</v>
      </c>
      <c r="M392" s="475">
        <v>0</v>
      </c>
      <c r="N392" s="475">
        <v>0</v>
      </c>
      <c r="O392" s="475">
        <v>0</v>
      </c>
      <c r="P392" s="475">
        <v>0</v>
      </c>
      <c r="Q392" s="475">
        <v>0</v>
      </c>
      <c r="R392" s="475">
        <v>0</v>
      </c>
      <c r="S392" s="475">
        <v>0</v>
      </c>
      <c r="T392" s="475">
        <v>0</v>
      </c>
      <c r="U392" s="475">
        <v>0</v>
      </c>
      <c r="V392" s="475">
        <v>0</v>
      </c>
      <c r="W392" s="475">
        <f t="shared" si="18"/>
        <v>11043761392</v>
      </c>
      <c r="X392" s="475">
        <v>0</v>
      </c>
      <c r="Y392" s="475">
        <v>0</v>
      </c>
      <c r="Z392" s="475">
        <v>0</v>
      </c>
      <c r="AA392" s="475">
        <f>SUM(H392:Z392)</f>
        <v>0</v>
      </c>
    </row>
    <row r="393" spans="1:27" s="44" customFormat="1" ht="12.75" customHeight="1">
      <c r="A393" s="44">
        <f t="shared" si="14"/>
        <v>15</v>
      </c>
      <c r="B393" s="471">
        <v>240101340010301</v>
      </c>
      <c r="C393" s="472" t="s">
        <v>1086</v>
      </c>
      <c r="D393" s="487">
        <f>+IF(15=LEN(B393),SUMIFS('BG 2024'!G:G,'BG 2024'!B:B,'CA EF'!B393),0)</f>
        <v>-3629679999</v>
      </c>
      <c r="E393" s="475"/>
      <c r="F393" s="475"/>
      <c r="G393" s="475">
        <v>-276044245</v>
      </c>
      <c r="H393" s="475">
        <f t="shared" si="16"/>
        <v>-3353635754</v>
      </c>
      <c r="I393" s="475">
        <v>0</v>
      </c>
      <c r="J393" s="475">
        <v>0</v>
      </c>
      <c r="K393" s="475">
        <v>0</v>
      </c>
      <c r="L393" s="475">
        <v>0</v>
      </c>
      <c r="M393" s="475">
        <v>0</v>
      </c>
      <c r="N393" s="475">
        <v>0</v>
      </c>
      <c r="O393" s="475">
        <v>0</v>
      </c>
      <c r="P393" s="475">
        <v>0</v>
      </c>
      <c r="Q393" s="475">
        <v>0</v>
      </c>
      <c r="R393" s="475">
        <v>0</v>
      </c>
      <c r="S393" s="475">
        <v>0</v>
      </c>
      <c r="T393" s="475">
        <v>0</v>
      </c>
      <c r="U393" s="475">
        <v>0</v>
      </c>
      <c r="V393" s="475">
        <v>0</v>
      </c>
      <c r="W393" s="475">
        <f t="shared" si="18"/>
        <v>3353635754</v>
      </c>
      <c r="X393" s="475">
        <v>0</v>
      </c>
      <c r="Y393" s="475">
        <v>0</v>
      </c>
      <c r="Z393" s="475">
        <v>0</v>
      </c>
      <c r="AA393" s="475">
        <f t="shared" si="17"/>
        <v>0</v>
      </c>
    </row>
    <row r="394" spans="1:27" s="44" customFormat="1" ht="12.75" customHeight="1">
      <c r="A394" s="44">
        <f t="shared" ref="A394:A402" si="19">+LEN(B394)</f>
        <v>15</v>
      </c>
      <c r="B394" s="471">
        <v>240101340010399</v>
      </c>
      <c r="C394" s="472" t="s">
        <v>1087</v>
      </c>
      <c r="D394" s="487">
        <f>+IF(15=LEN(B394),SUMIFS('BG 2024'!G:G,'BG 2024'!B:B,'CA EF'!B394),0)</f>
        <v>-11961847956</v>
      </c>
      <c r="E394" s="474"/>
      <c r="F394" s="474"/>
      <c r="G394" s="475">
        <v>-210918820</v>
      </c>
      <c r="H394" s="475">
        <f t="shared" si="16"/>
        <v>-11750929136</v>
      </c>
      <c r="I394" s="475">
        <v>0</v>
      </c>
      <c r="J394" s="475">
        <v>0</v>
      </c>
      <c r="K394" s="475">
        <v>0</v>
      </c>
      <c r="L394" s="475">
        <v>0</v>
      </c>
      <c r="M394" s="475">
        <v>0</v>
      </c>
      <c r="N394" s="475">
        <v>0</v>
      </c>
      <c r="O394" s="475">
        <v>0</v>
      </c>
      <c r="P394" s="475">
        <v>0</v>
      </c>
      <c r="Q394" s="475">
        <v>0</v>
      </c>
      <c r="R394" s="475">
        <v>0</v>
      </c>
      <c r="S394" s="475">
        <v>0</v>
      </c>
      <c r="T394" s="475">
        <v>0</v>
      </c>
      <c r="U394" s="475">
        <v>0</v>
      </c>
      <c r="V394" s="475">
        <v>0</v>
      </c>
      <c r="W394" s="475">
        <f t="shared" si="18"/>
        <v>11750929136</v>
      </c>
      <c r="X394" s="475">
        <v>0</v>
      </c>
      <c r="Y394" s="475">
        <v>0</v>
      </c>
      <c r="Z394" s="475">
        <v>0</v>
      </c>
      <c r="AA394" s="475">
        <f t="shared" si="17"/>
        <v>0</v>
      </c>
    </row>
    <row r="395" spans="1:27" s="44" customFormat="1" ht="12.75" customHeight="1">
      <c r="A395" s="44">
        <f>+LEN(B395)</f>
        <v>15</v>
      </c>
      <c r="B395" s="471">
        <v>240101340010499</v>
      </c>
      <c r="C395" s="472" t="s">
        <v>1089</v>
      </c>
      <c r="D395" s="487">
        <f>+IF(15=LEN(B395),SUMIFS('BG 2024'!G:G,'BG 2024'!B:B,'CA EF'!B395),0)</f>
        <v>-189500</v>
      </c>
      <c r="E395" s="474"/>
      <c r="F395" s="474"/>
      <c r="G395" s="475">
        <v>0</v>
      </c>
      <c r="H395" s="475">
        <f>+D395+E395-F395-G395</f>
        <v>-189500</v>
      </c>
      <c r="I395" s="475">
        <v>0</v>
      </c>
      <c r="J395" s="475">
        <v>0</v>
      </c>
      <c r="K395" s="475">
        <v>0</v>
      </c>
      <c r="L395" s="475">
        <v>0</v>
      </c>
      <c r="M395" s="475">
        <v>0</v>
      </c>
      <c r="N395" s="475">
        <v>0</v>
      </c>
      <c r="O395" s="475">
        <v>0</v>
      </c>
      <c r="P395" s="475">
        <v>0</v>
      </c>
      <c r="Q395" s="475">
        <v>0</v>
      </c>
      <c r="R395" s="475">
        <v>0</v>
      </c>
      <c r="S395" s="475">
        <v>0</v>
      </c>
      <c r="T395" s="475">
        <v>0</v>
      </c>
      <c r="U395" s="475">
        <v>0</v>
      </c>
      <c r="V395" s="475">
        <v>0</v>
      </c>
      <c r="W395" s="475">
        <f t="shared" si="18"/>
        <v>189500</v>
      </c>
      <c r="X395" s="475">
        <v>0</v>
      </c>
      <c r="Y395" s="475">
        <v>0</v>
      </c>
      <c r="Z395" s="475">
        <v>0</v>
      </c>
      <c r="AA395" s="475">
        <f>SUM(H395:Z395)</f>
        <v>0</v>
      </c>
    </row>
    <row r="396" spans="1:27" s="44" customFormat="1" ht="12.75" hidden="1" customHeight="1">
      <c r="A396" s="44">
        <f t="shared" si="19"/>
        <v>2</v>
      </c>
      <c r="B396" s="471">
        <v>25</v>
      </c>
      <c r="C396" s="472" t="s">
        <v>1090</v>
      </c>
      <c r="D396" s="487">
        <f>+IF(15=LEN(B396),SUMIFS('BG 2024'!G:G,'BG 2024'!B:B,'CA EF'!B396),0)</f>
        <v>0</v>
      </c>
      <c r="E396" s="475"/>
      <c r="F396" s="475"/>
      <c r="G396" s="475">
        <v>0</v>
      </c>
      <c r="H396" s="475">
        <f t="shared" si="16"/>
        <v>0</v>
      </c>
      <c r="I396" s="475">
        <v>0</v>
      </c>
      <c r="J396" s="475">
        <v>0</v>
      </c>
      <c r="K396" s="475">
        <v>0</v>
      </c>
      <c r="L396" s="475">
        <v>0</v>
      </c>
      <c r="M396" s="475">
        <f>-H396</f>
        <v>0</v>
      </c>
      <c r="N396" s="475">
        <v>0</v>
      </c>
      <c r="O396" s="475">
        <v>0</v>
      </c>
      <c r="P396" s="475">
        <v>0</v>
      </c>
      <c r="Q396" s="475">
        <v>0</v>
      </c>
      <c r="R396" s="475">
        <v>0</v>
      </c>
      <c r="S396" s="475">
        <v>0</v>
      </c>
      <c r="T396" s="475">
        <v>0</v>
      </c>
      <c r="U396" s="475">
        <v>0</v>
      </c>
      <c r="V396" s="475">
        <v>0</v>
      </c>
      <c r="W396" s="475">
        <v>0</v>
      </c>
      <c r="X396" s="475">
        <v>0</v>
      </c>
      <c r="Y396" s="475">
        <v>0</v>
      </c>
      <c r="Z396" s="475">
        <v>0</v>
      </c>
      <c r="AA396" s="475">
        <f t="shared" si="17"/>
        <v>0</v>
      </c>
    </row>
    <row r="397" spans="1:27" s="44" customFormat="1" ht="12.75" hidden="1" customHeight="1">
      <c r="A397" s="44">
        <f t="shared" si="19"/>
        <v>5</v>
      </c>
      <c r="B397" s="471">
        <v>25010</v>
      </c>
      <c r="C397" s="472" t="s">
        <v>1091</v>
      </c>
      <c r="D397" s="487">
        <f>+IF(15=LEN(B397),SUMIFS('BG 2024'!G:G,'BG 2024'!B:B,'CA EF'!B397),0)</f>
        <v>0</v>
      </c>
      <c r="E397" s="475"/>
      <c r="F397" s="475"/>
      <c r="G397" s="475">
        <v>0</v>
      </c>
      <c r="H397" s="475">
        <f t="shared" si="16"/>
        <v>0</v>
      </c>
      <c r="I397" s="475">
        <v>0</v>
      </c>
      <c r="J397" s="475">
        <v>0</v>
      </c>
      <c r="K397" s="475">
        <v>0</v>
      </c>
      <c r="L397" s="475">
        <v>0</v>
      </c>
      <c r="M397" s="475" t="s">
        <v>133</v>
      </c>
      <c r="N397" s="475">
        <v>0</v>
      </c>
      <c r="O397" s="475">
        <v>0</v>
      </c>
      <c r="P397" s="475">
        <v>0</v>
      </c>
      <c r="Q397" s="475">
        <v>0</v>
      </c>
      <c r="R397" s="475">
        <v>0</v>
      </c>
      <c r="S397" s="475">
        <v>0</v>
      </c>
      <c r="T397" s="475">
        <v>0</v>
      </c>
      <c r="U397" s="475">
        <v>0</v>
      </c>
      <c r="V397" s="475">
        <v>0</v>
      </c>
      <c r="W397" s="475">
        <v>0</v>
      </c>
      <c r="X397" s="475">
        <v>0</v>
      </c>
      <c r="Y397" s="475">
        <v>0</v>
      </c>
      <c r="Z397" s="475">
        <v>0</v>
      </c>
      <c r="AA397" s="475">
        <f t="shared" si="17"/>
        <v>0</v>
      </c>
    </row>
    <row r="398" spans="1:27" s="44" customFormat="1" ht="12.75" hidden="1" customHeight="1">
      <c r="A398" s="44">
        <f t="shared" si="19"/>
        <v>8</v>
      </c>
      <c r="B398" s="471">
        <v>25010140</v>
      </c>
      <c r="C398" s="472" t="s">
        <v>1091</v>
      </c>
      <c r="D398" s="487">
        <f>+IF(15=LEN(B398),SUMIFS('BG 2024'!G:G,'BG 2024'!B:B,'CA EF'!B398),0)</f>
        <v>0</v>
      </c>
      <c r="E398" s="475"/>
      <c r="F398" s="475"/>
      <c r="G398" s="475">
        <v>0</v>
      </c>
      <c r="H398" s="475">
        <f t="shared" si="16"/>
        <v>0</v>
      </c>
      <c r="I398" s="475">
        <v>0</v>
      </c>
      <c r="J398" s="475">
        <v>0</v>
      </c>
      <c r="K398" s="475">
        <v>0</v>
      </c>
      <c r="L398" s="475">
        <v>0</v>
      </c>
      <c r="M398" s="475">
        <f>-H398</f>
        <v>0</v>
      </c>
      <c r="N398" s="475">
        <v>0</v>
      </c>
      <c r="O398" s="475">
        <v>0</v>
      </c>
      <c r="P398" s="475">
        <v>0</v>
      </c>
      <c r="Q398" s="475">
        <v>0</v>
      </c>
      <c r="R398" s="475">
        <v>0</v>
      </c>
      <c r="S398" s="475">
        <v>0</v>
      </c>
      <c r="T398" s="475">
        <v>0</v>
      </c>
      <c r="U398" s="475">
        <v>0</v>
      </c>
      <c r="V398" s="475">
        <v>0</v>
      </c>
      <c r="W398" s="475">
        <v>0</v>
      </c>
      <c r="X398" s="475">
        <v>0</v>
      </c>
      <c r="Y398" s="475">
        <v>0</v>
      </c>
      <c r="Z398" s="475">
        <v>0</v>
      </c>
      <c r="AA398" s="475">
        <f t="shared" ref="AA398:AA406" si="20">SUM(H398:Z398)</f>
        <v>0</v>
      </c>
    </row>
    <row r="399" spans="1:27" s="44" customFormat="1" ht="12.75" hidden="1" customHeight="1">
      <c r="A399" s="44">
        <f t="shared" si="19"/>
        <v>11</v>
      </c>
      <c r="B399" s="471">
        <v>25010140001</v>
      </c>
      <c r="C399" s="472" t="s">
        <v>1091</v>
      </c>
      <c r="D399" s="487">
        <f>+IF(15=LEN(B399),SUMIFS('BG 2024'!G:G,'BG 2024'!B:B,'CA EF'!B399),0)</f>
        <v>0</v>
      </c>
      <c r="E399" s="475"/>
      <c r="F399" s="475"/>
      <c r="G399" s="475">
        <v>0</v>
      </c>
      <c r="H399" s="475">
        <f t="shared" si="16"/>
        <v>0</v>
      </c>
      <c r="I399" s="475">
        <v>0</v>
      </c>
      <c r="J399" s="475">
        <v>0</v>
      </c>
      <c r="K399" s="475">
        <v>0</v>
      </c>
      <c r="L399" s="475">
        <v>0</v>
      </c>
      <c r="M399" s="475" t="s">
        <v>133</v>
      </c>
      <c r="N399" s="475">
        <v>0</v>
      </c>
      <c r="O399" s="475">
        <v>0</v>
      </c>
      <c r="P399" s="475">
        <v>0</v>
      </c>
      <c r="Q399" s="475">
        <v>0</v>
      </c>
      <c r="R399" s="475">
        <v>0</v>
      </c>
      <c r="S399" s="475">
        <v>0</v>
      </c>
      <c r="T399" s="475">
        <v>0</v>
      </c>
      <c r="U399" s="475">
        <v>0</v>
      </c>
      <c r="V399" s="475">
        <v>0</v>
      </c>
      <c r="W399" s="475">
        <v>0</v>
      </c>
      <c r="X399" s="475">
        <v>0</v>
      </c>
      <c r="Y399" s="475">
        <v>0</v>
      </c>
      <c r="Z399" s="475">
        <v>0</v>
      </c>
      <c r="AA399" s="475">
        <f t="shared" si="20"/>
        <v>0</v>
      </c>
    </row>
    <row r="400" spans="1:27" s="44" customFormat="1" ht="12.75" hidden="1" customHeight="1">
      <c r="A400" s="44">
        <f t="shared" si="19"/>
        <v>13</v>
      </c>
      <c r="B400" s="471">
        <v>2501014000105</v>
      </c>
      <c r="C400" s="472" t="s">
        <v>1092</v>
      </c>
      <c r="D400" s="487">
        <f>+IF(15=LEN(B400),SUMIFS('BG 2024'!G:G,'BG 2024'!B:B,'CA EF'!B400),0)</f>
        <v>0</v>
      </c>
      <c r="E400" s="475"/>
      <c r="F400" s="475"/>
      <c r="G400" s="475">
        <v>0</v>
      </c>
      <c r="H400" s="475">
        <f t="shared" si="16"/>
        <v>0</v>
      </c>
      <c r="I400" s="475">
        <v>0</v>
      </c>
      <c r="J400" s="475">
        <v>0</v>
      </c>
      <c r="K400" s="475">
        <v>0</v>
      </c>
      <c r="L400" s="475">
        <v>0</v>
      </c>
      <c r="M400" s="475" t="s">
        <v>133</v>
      </c>
      <c r="N400" s="475">
        <v>0</v>
      </c>
      <c r="O400" s="475">
        <v>0</v>
      </c>
      <c r="P400" s="475">
        <v>0</v>
      </c>
      <c r="Q400" s="475">
        <v>0</v>
      </c>
      <c r="R400" s="475">
        <v>0</v>
      </c>
      <c r="S400" s="475">
        <v>0</v>
      </c>
      <c r="T400" s="475">
        <v>0</v>
      </c>
      <c r="U400" s="475">
        <v>0</v>
      </c>
      <c r="V400" s="475">
        <v>0</v>
      </c>
      <c r="W400" s="475">
        <v>0</v>
      </c>
      <c r="X400" s="475">
        <v>0</v>
      </c>
      <c r="Y400" s="475">
        <v>0</v>
      </c>
      <c r="Z400" s="475">
        <v>0</v>
      </c>
      <c r="AA400" s="475">
        <f t="shared" si="20"/>
        <v>0</v>
      </c>
    </row>
    <row r="401" spans="1:27" s="44" customFormat="1" ht="12.75" hidden="1" customHeight="1">
      <c r="A401" s="44">
        <f t="shared" si="19"/>
        <v>15</v>
      </c>
      <c r="B401" s="471">
        <v>250101400010599</v>
      </c>
      <c r="C401" s="472" t="s">
        <v>1093</v>
      </c>
      <c r="D401" s="487">
        <f>+IF(15=LEN(B401),SUMIFS('BG 2024'!G:G,'BG 2024'!B:B,'CA EF'!B401),0)</f>
        <v>-1000000</v>
      </c>
      <c r="E401" s="474">
        <f>+F709</f>
        <v>1000000</v>
      </c>
      <c r="F401" s="474"/>
      <c r="G401" s="475">
        <v>0</v>
      </c>
      <c r="H401" s="475">
        <f t="shared" si="16"/>
        <v>0</v>
      </c>
      <c r="I401" s="475">
        <v>0</v>
      </c>
      <c r="J401" s="475">
        <v>0</v>
      </c>
      <c r="K401" s="475">
        <v>0</v>
      </c>
      <c r="L401" s="475">
        <v>0</v>
      </c>
      <c r="M401" s="475">
        <v>0</v>
      </c>
      <c r="N401" s="475">
        <v>0</v>
      </c>
      <c r="O401" s="475">
        <v>0</v>
      </c>
      <c r="P401" s="475">
        <v>0</v>
      </c>
      <c r="Q401" s="475">
        <v>0</v>
      </c>
      <c r="R401" s="475">
        <v>0</v>
      </c>
      <c r="S401" s="475">
        <v>0</v>
      </c>
      <c r="T401" s="475">
        <v>0</v>
      </c>
      <c r="U401" s="475">
        <v>0</v>
      </c>
      <c r="V401" s="475">
        <v>0</v>
      </c>
      <c r="W401" s="475">
        <v>0</v>
      </c>
      <c r="X401" s="475">
        <v>0</v>
      </c>
      <c r="Y401" s="475">
        <v>0</v>
      </c>
      <c r="Z401" s="475">
        <v>0</v>
      </c>
      <c r="AA401" s="475">
        <f t="shared" si="20"/>
        <v>0</v>
      </c>
    </row>
    <row r="402" spans="1:27" s="44" customFormat="1" ht="12.75" hidden="1" customHeight="1">
      <c r="A402" s="44">
        <f t="shared" si="19"/>
        <v>13</v>
      </c>
      <c r="B402" s="471">
        <v>2501014000107</v>
      </c>
      <c r="C402" s="472" t="s">
        <v>1094</v>
      </c>
      <c r="D402" s="487">
        <f>+IF(15=LEN(B402),SUMIFS('BG 2024'!G:G,'BG 2024'!B:B,'CA EF'!B402),0)</f>
        <v>0</v>
      </c>
      <c r="E402" s="475"/>
      <c r="F402" s="475"/>
      <c r="G402" s="475">
        <v>0</v>
      </c>
      <c r="H402" s="475">
        <f t="shared" si="16"/>
        <v>0</v>
      </c>
      <c r="I402" s="475">
        <v>0</v>
      </c>
      <c r="J402" s="475">
        <v>0</v>
      </c>
      <c r="K402" s="475">
        <v>0</v>
      </c>
      <c r="L402" s="475">
        <v>0</v>
      </c>
      <c r="M402" s="475" t="s">
        <v>133</v>
      </c>
      <c r="N402" s="475">
        <v>0</v>
      </c>
      <c r="O402" s="475">
        <v>0</v>
      </c>
      <c r="P402" s="475">
        <v>0</v>
      </c>
      <c r="Q402" s="475">
        <v>0</v>
      </c>
      <c r="R402" s="475">
        <v>0</v>
      </c>
      <c r="S402" s="475">
        <v>0</v>
      </c>
      <c r="T402" s="475">
        <v>0</v>
      </c>
      <c r="U402" s="475">
        <v>0</v>
      </c>
      <c r="V402" s="475">
        <v>0</v>
      </c>
      <c r="W402" s="475">
        <v>0</v>
      </c>
      <c r="X402" s="475">
        <v>0</v>
      </c>
      <c r="Y402" s="475">
        <v>0</v>
      </c>
      <c r="Z402" s="475">
        <v>0</v>
      </c>
      <c r="AA402" s="475">
        <f t="shared" si="20"/>
        <v>0</v>
      </c>
    </row>
    <row r="403" spans="1:27" s="44" customFormat="1" ht="12.75" hidden="1" customHeight="1">
      <c r="A403" s="44">
        <f>+LEN(B403)</f>
        <v>15</v>
      </c>
      <c r="B403" s="471">
        <v>250101400010699</v>
      </c>
      <c r="C403" s="472" t="s">
        <v>2481</v>
      </c>
      <c r="D403" s="487">
        <f>+IF(15=LEN(B403),SUMIFS('BG 2024'!G:G,'BG 2024'!B:B,'CA EF'!B403),0)</f>
        <v>0</v>
      </c>
      <c r="E403" s="475"/>
      <c r="F403" s="475"/>
      <c r="G403" s="475">
        <v>0</v>
      </c>
      <c r="H403" s="475">
        <f>+D403+E403-F403-G403</f>
        <v>0</v>
      </c>
      <c r="I403" s="475">
        <v>0</v>
      </c>
      <c r="J403" s="475">
        <f>-$H403</f>
        <v>0</v>
      </c>
      <c r="K403" s="475">
        <v>0</v>
      </c>
      <c r="L403" s="475">
        <v>0</v>
      </c>
      <c r="M403" s="475">
        <v>0</v>
      </c>
      <c r="N403" s="475">
        <v>0</v>
      </c>
      <c r="O403" s="475">
        <v>0</v>
      </c>
      <c r="P403" s="475">
        <v>0</v>
      </c>
      <c r="Q403" s="475">
        <v>0</v>
      </c>
      <c r="R403" s="475">
        <v>0</v>
      </c>
      <c r="S403" s="475">
        <v>0</v>
      </c>
      <c r="T403" s="475">
        <v>0</v>
      </c>
      <c r="U403" s="475">
        <v>0</v>
      </c>
      <c r="V403" s="475">
        <v>0</v>
      </c>
      <c r="W403" s="475">
        <v>0</v>
      </c>
      <c r="X403" s="475">
        <v>0</v>
      </c>
      <c r="Y403" s="475">
        <v>0</v>
      </c>
      <c r="Z403" s="475">
        <v>0</v>
      </c>
      <c r="AA403" s="475">
        <f>SUM(H403:Z403)</f>
        <v>0</v>
      </c>
    </row>
    <row r="404" spans="1:27" s="44" customFormat="1" ht="12.75" customHeight="1">
      <c r="A404" s="44">
        <f t="shared" ref="A404:A475" si="21">+LEN(B404)</f>
        <v>15</v>
      </c>
      <c r="B404" s="471">
        <v>250101400010799</v>
      </c>
      <c r="C404" s="472" t="s">
        <v>1095</v>
      </c>
      <c r="D404" s="487">
        <f>+IF(15=LEN(B404),SUMIFS('BG 2024'!G:G,'BG 2024'!B:B,'CA EF'!B404),0)</f>
        <v>-49100341</v>
      </c>
      <c r="E404" s="475"/>
      <c r="F404" s="475"/>
      <c r="G404" s="475">
        <v>-11702780</v>
      </c>
      <c r="H404" s="475">
        <f t="shared" si="16"/>
        <v>-37397561</v>
      </c>
      <c r="I404" s="475">
        <v>0</v>
      </c>
      <c r="J404" s="475">
        <f>-$H404</f>
        <v>37397561</v>
      </c>
      <c r="K404" s="475">
        <v>0</v>
      </c>
      <c r="L404" s="475">
        <v>0</v>
      </c>
      <c r="M404" s="475">
        <v>0</v>
      </c>
      <c r="N404" s="475">
        <v>0</v>
      </c>
      <c r="O404" s="475">
        <v>0</v>
      </c>
      <c r="P404" s="475">
        <v>0</v>
      </c>
      <c r="Q404" s="475">
        <v>0</v>
      </c>
      <c r="R404" s="475">
        <v>0</v>
      </c>
      <c r="S404" s="475">
        <v>0</v>
      </c>
      <c r="T404" s="475">
        <v>0</v>
      </c>
      <c r="U404" s="475">
        <v>0</v>
      </c>
      <c r="V404" s="475">
        <v>0</v>
      </c>
      <c r="W404" s="475">
        <v>0</v>
      </c>
      <c r="X404" s="475">
        <v>0</v>
      </c>
      <c r="Y404" s="475">
        <v>0</v>
      </c>
      <c r="Z404" s="475">
        <v>0</v>
      </c>
      <c r="AA404" s="475">
        <f t="shared" si="20"/>
        <v>0</v>
      </c>
    </row>
    <row r="405" spans="1:27" s="44" customFormat="1" ht="12.75" hidden="1" customHeight="1">
      <c r="A405" s="44">
        <f t="shared" si="21"/>
        <v>13</v>
      </c>
      <c r="B405" s="471">
        <v>2501014000109</v>
      </c>
      <c r="C405" s="472" t="s">
        <v>1096</v>
      </c>
      <c r="D405" s="487">
        <f>+IF(15=LEN(B405),SUMIFS('BG 2024'!G:G,'BG 2024'!B:B,'CA EF'!B405),0)</f>
        <v>0</v>
      </c>
      <c r="E405" s="475"/>
      <c r="F405" s="475"/>
      <c r="G405" s="475">
        <v>0</v>
      </c>
      <c r="H405" s="475">
        <f t="shared" si="16"/>
        <v>0</v>
      </c>
      <c r="I405" s="475">
        <v>0</v>
      </c>
      <c r="J405" s="475">
        <v>0</v>
      </c>
      <c r="K405" s="475">
        <v>0</v>
      </c>
      <c r="L405" s="475">
        <v>0</v>
      </c>
      <c r="M405" s="475" t="s">
        <v>133</v>
      </c>
      <c r="N405" s="475">
        <v>0</v>
      </c>
      <c r="O405" s="475">
        <v>0</v>
      </c>
      <c r="P405" s="475">
        <v>0</v>
      </c>
      <c r="Q405" s="475">
        <v>0</v>
      </c>
      <c r="R405" s="475">
        <v>0</v>
      </c>
      <c r="S405" s="475">
        <v>0</v>
      </c>
      <c r="T405" s="475">
        <v>0</v>
      </c>
      <c r="U405" s="475">
        <v>0</v>
      </c>
      <c r="V405" s="475">
        <v>0</v>
      </c>
      <c r="W405" s="475">
        <v>0</v>
      </c>
      <c r="X405" s="475">
        <v>0</v>
      </c>
      <c r="Y405" s="475">
        <v>0</v>
      </c>
      <c r="Z405" s="475">
        <v>0</v>
      </c>
      <c r="AA405" s="475">
        <f t="shared" si="20"/>
        <v>0</v>
      </c>
    </row>
    <row r="406" spans="1:27" s="44" customFormat="1" ht="12.75" customHeight="1">
      <c r="A406" s="44">
        <f t="shared" si="21"/>
        <v>15</v>
      </c>
      <c r="B406" s="471">
        <v>250101400010999</v>
      </c>
      <c r="C406" s="472" t="s">
        <v>1097</v>
      </c>
      <c r="D406" s="487">
        <f>+IF(15=LEN(B406),SUMIFS('BG 2024'!G:G,'BG 2024'!B:B,'CA EF'!B406),0)</f>
        <v>-18265345</v>
      </c>
      <c r="E406" s="475"/>
      <c r="F406" s="475"/>
      <c r="G406" s="475">
        <v>-9633416</v>
      </c>
      <c r="H406" s="475">
        <f t="shared" si="16"/>
        <v>-8631929</v>
      </c>
      <c r="I406" s="475">
        <v>0</v>
      </c>
      <c r="J406" s="475">
        <v>0</v>
      </c>
      <c r="K406" s="475">
        <v>0</v>
      </c>
      <c r="L406" s="475">
        <v>0</v>
      </c>
      <c r="M406" s="475">
        <f t="shared" ref="M406:M413" si="22">-$H406</f>
        <v>8631929</v>
      </c>
      <c r="N406" s="475">
        <v>0</v>
      </c>
      <c r="O406" s="475">
        <v>0</v>
      </c>
      <c r="P406" s="475">
        <v>0</v>
      </c>
      <c r="Q406" s="475">
        <v>0</v>
      </c>
      <c r="R406" s="475">
        <v>0</v>
      </c>
      <c r="S406" s="475">
        <v>0</v>
      </c>
      <c r="T406" s="475">
        <v>0</v>
      </c>
      <c r="U406" s="475">
        <v>0</v>
      </c>
      <c r="V406" s="475">
        <v>0</v>
      </c>
      <c r="W406" s="475">
        <v>0</v>
      </c>
      <c r="X406" s="475">
        <v>0</v>
      </c>
      <c r="Y406" s="475">
        <v>0</v>
      </c>
      <c r="Z406" s="475">
        <v>0</v>
      </c>
      <c r="AA406" s="475">
        <f t="shared" si="20"/>
        <v>0</v>
      </c>
    </row>
    <row r="407" spans="1:27" s="44" customFormat="1" ht="12.75" hidden="1" customHeight="1">
      <c r="B407" s="471">
        <v>2501014000110</v>
      </c>
      <c r="C407" s="472" t="s">
        <v>1098</v>
      </c>
      <c r="D407" s="487">
        <f>+IF(15=LEN(B407),SUMIFS('BG 2024'!G:G,'BG 2024'!B:B,'CA EF'!B407),0)</f>
        <v>0</v>
      </c>
      <c r="E407" s="475"/>
      <c r="F407" s="475"/>
      <c r="G407" s="475"/>
      <c r="H407" s="475">
        <f t="shared" si="16"/>
        <v>0</v>
      </c>
      <c r="I407" s="475">
        <v>0</v>
      </c>
      <c r="J407" s="475">
        <v>0</v>
      </c>
      <c r="K407" s="475">
        <v>0</v>
      </c>
      <c r="L407" s="475">
        <v>0</v>
      </c>
      <c r="M407" s="475">
        <f t="shared" si="22"/>
        <v>0</v>
      </c>
      <c r="N407" s="475">
        <v>0</v>
      </c>
      <c r="O407" s="475">
        <v>0</v>
      </c>
      <c r="P407" s="475">
        <v>0</v>
      </c>
      <c r="Q407" s="475">
        <v>0</v>
      </c>
      <c r="R407" s="475">
        <v>0</v>
      </c>
      <c r="S407" s="475">
        <v>0</v>
      </c>
      <c r="T407" s="475">
        <v>0</v>
      </c>
      <c r="U407" s="475">
        <v>0</v>
      </c>
      <c r="V407" s="475">
        <v>0</v>
      </c>
      <c r="W407" s="475">
        <v>0</v>
      </c>
      <c r="X407" s="475">
        <v>0</v>
      </c>
      <c r="Y407" s="475">
        <v>0</v>
      </c>
      <c r="Z407" s="475">
        <v>0</v>
      </c>
      <c r="AA407" s="475">
        <f t="shared" ref="AA407:AA413" si="23">SUM(H407:Z407)</f>
        <v>0</v>
      </c>
    </row>
    <row r="408" spans="1:27" s="44" customFormat="1" ht="12.75" customHeight="1">
      <c r="B408" s="471">
        <v>250101400011001</v>
      </c>
      <c r="C408" s="472" t="s">
        <v>1099</v>
      </c>
      <c r="D408" s="487">
        <f>+IF(15=LEN(B408),SUMIFS('BG 2024'!G:G,'BG 2024'!B:B,'CA EF'!B408),0)</f>
        <v>-1692100</v>
      </c>
      <c r="E408" s="475"/>
      <c r="F408" s="475"/>
      <c r="G408" s="475">
        <v>-485162</v>
      </c>
      <c r="H408" s="475">
        <f t="shared" si="16"/>
        <v>-1206938</v>
      </c>
      <c r="I408" s="475">
        <v>0</v>
      </c>
      <c r="J408" s="475">
        <v>0</v>
      </c>
      <c r="K408" s="475">
        <v>0</v>
      </c>
      <c r="L408" s="475">
        <v>0</v>
      </c>
      <c r="M408" s="475">
        <f t="shared" si="22"/>
        <v>1206938</v>
      </c>
      <c r="N408" s="475">
        <v>0</v>
      </c>
      <c r="O408" s="475">
        <v>0</v>
      </c>
      <c r="P408" s="475">
        <v>0</v>
      </c>
      <c r="Q408" s="475">
        <v>0</v>
      </c>
      <c r="R408" s="475">
        <v>0</v>
      </c>
      <c r="S408" s="475">
        <v>0</v>
      </c>
      <c r="T408" s="475">
        <v>0</v>
      </c>
      <c r="U408" s="475">
        <v>0</v>
      </c>
      <c r="V408" s="475">
        <v>0</v>
      </c>
      <c r="W408" s="475">
        <v>0</v>
      </c>
      <c r="X408" s="475">
        <v>0</v>
      </c>
      <c r="Y408" s="475">
        <v>0</v>
      </c>
      <c r="Z408" s="475">
        <v>0</v>
      </c>
      <c r="AA408" s="475">
        <f t="shared" si="23"/>
        <v>0</v>
      </c>
    </row>
    <row r="409" spans="1:27" s="44" customFormat="1" ht="12.75" customHeight="1">
      <c r="B409" s="471">
        <v>250101400011099</v>
      </c>
      <c r="C409" s="472" t="s">
        <v>1100</v>
      </c>
      <c r="D409" s="487">
        <f>+IF(15=LEN(B409),SUMIFS('BG 2024'!G:G,'BG 2024'!B:B,'CA EF'!B409),0)</f>
        <v>-10863033</v>
      </c>
      <c r="E409" s="475"/>
      <c r="F409" s="475"/>
      <c r="G409" s="475">
        <v>-276806</v>
      </c>
      <c r="H409" s="475">
        <f t="shared" si="16"/>
        <v>-10586227</v>
      </c>
      <c r="I409" s="475">
        <v>0</v>
      </c>
      <c r="J409" s="475">
        <v>0</v>
      </c>
      <c r="K409" s="475">
        <v>0</v>
      </c>
      <c r="L409" s="475">
        <v>0</v>
      </c>
      <c r="M409" s="475">
        <f t="shared" si="22"/>
        <v>10586227</v>
      </c>
      <c r="N409" s="475">
        <v>0</v>
      </c>
      <c r="O409" s="475">
        <v>0</v>
      </c>
      <c r="P409" s="475">
        <v>0</v>
      </c>
      <c r="Q409" s="475">
        <v>0</v>
      </c>
      <c r="R409" s="475">
        <v>0</v>
      </c>
      <c r="S409" s="475">
        <v>0</v>
      </c>
      <c r="T409" s="475">
        <v>0</v>
      </c>
      <c r="U409" s="475">
        <v>0</v>
      </c>
      <c r="V409" s="475">
        <v>0</v>
      </c>
      <c r="W409" s="475">
        <v>0</v>
      </c>
      <c r="X409" s="475">
        <v>0</v>
      </c>
      <c r="Y409" s="475">
        <v>0</v>
      </c>
      <c r="Z409" s="475">
        <v>0</v>
      </c>
      <c r="AA409" s="475">
        <f t="shared" si="23"/>
        <v>0</v>
      </c>
    </row>
    <row r="410" spans="1:27" s="44" customFormat="1" ht="12.75" customHeight="1">
      <c r="B410" s="471">
        <v>250101400011201</v>
      </c>
      <c r="C410" s="472" t="s">
        <v>1102</v>
      </c>
      <c r="D410" s="487">
        <f>+IF(15=LEN(B410),SUMIFS('BG 2024'!G:G,'BG 2024'!B:B,'CA EF'!B410),0)</f>
        <v>-87775503</v>
      </c>
      <c r="E410" s="475"/>
      <c r="F410" s="475"/>
      <c r="G410" s="475">
        <v>0</v>
      </c>
      <c r="H410" s="475">
        <f>+D410+E410-F410-G410</f>
        <v>-87775503</v>
      </c>
      <c r="I410" s="475">
        <v>0</v>
      </c>
      <c r="J410" s="475">
        <v>0</v>
      </c>
      <c r="K410" s="475">
        <v>0</v>
      </c>
      <c r="L410" s="475">
        <v>0</v>
      </c>
      <c r="M410" s="475">
        <f t="shared" si="22"/>
        <v>87775503</v>
      </c>
      <c r="N410" s="475">
        <v>0</v>
      </c>
      <c r="O410" s="475">
        <v>0</v>
      </c>
      <c r="P410" s="475">
        <v>0</v>
      </c>
      <c r="Q410" s="475">
        <v>0</v>
      </c>
      <c r="R410" s="475">
        <v>0</v>
      </c>
      <c r="S410" s="475">
        <v>0</v>
      </c>
      <c r="T410" s="475">
        <v>0</v>
      </c>
      <c r="U410" s="475">
        <v>0</v>
      </c>
      <c r="V410" s="475">
        <v>0</v>
      </c>
      <c r="W410" s="475">
        <v>0</v>
      </c>
      <c r="X410" s="475">
        <v>0</v>
      </c>
      <c r="Y410" s="475">
        <v>0</v>
      </c>
      <c r="Z410" s="475">
        <v>0</v>
      </c>
      <c r="AA410" s="475">
        <f t="shared" si="23"/>
        <v>0</v>
      </c>
    </row>
    <row r="411" spans="1:27" s="44" customFormat="1" ht="12.75" hidden="1" customHeight="1">
      <c r="A411" s="44">
        <f t="shared" si="21"/>
        <v>13</v>
      </c>
      <c r="B411" s="471">
        <v>2501014000113</v>
      </c>
      <c r="C411" s="472" t="s">
        <v>1103</v>
      </c>
      <c r="D411" s="487">
        <f>+IF(15=LEN(B411),SUMIFS('BG 2024'!G:G,'BG 2024'!B:B,'CA EF'!B411),0)</f>
        <v>0</v>
      </c>
      <c r="E411" s="475"/>
      <c r="F411" s="475"/>
      <c r="G411" s="475">
        <v>0</v>
      </c>
      <c r="H411" s="475">
        <f t="shared" si="16"/>
        <v>0</v>
      </c>
      <c r="I411" s="475">
        <v>0</v>
      </c>
      <c r="J411" s="475">
        <v>0</v>
      </c>
      <c r="K411" s="475">
        <v>0</v>
      </c>
      <c r="L411" s="475">
        <v>0</v>
      </c>
      <c r="M411" s="475" t="s">
        <v>133</v>
      </c>
      <c r="N411" s="475">
        <v>0</v>
      </c>
      <c r="O411" s="475">
        <v>0</v>
      </c>
      <c r="P411" s="475">
        <v>0</v>
      </c>
      <c r="Q411" s="475">
        <v>0</v>
      </c>
      <c r="R411" s="475">
        <v>0</v>
      </c>
      <c r="S411" s="475">
        <v>0</v>
      </c>
      <c r="T411" s="475">
        <v>0</v>
      </c>
      <c r="U411" s="475">
        <v>0</v>
      </c>
      <c r="V411" s="475">
        <v>0</v>
      </c>
      <c r="W411" s="475">
        <v>0</v>
      </c>
      <c r="X411" s="475">
        <v>0</v>
      </c>
      <c r="Y411" s="475">
        <v>0</v>
      </c>
      <c r="Z411" s="475">
        <v>0</v>
      </c>
      <c r="AA411" s="475">
        <f t="shared" si="23"/>
        <v>0</v>
      </c>
    </row>
    <row r="412" spans="1:27" s="44" customFormat="1" ht="12.75" customHeight="1">
      <c r="A412" s="44">
        <f t="shared" si="21"/>
        <v>15</v>
      </c>
      <c r="B412" s="471">
        <v>250101400011399</v>
      </c>
      <c r="C412" s="472" t="s">
        <v>1104</v>
      </c>
      <c r="D412" s="487">
        <f>+IF(15=LEN(B412),SUMIFS('BG 2024'!G:G,'BG 2024'!B:B,'CA EF'!B412),0)</f>
        <v>-295426</v>
      </c>
      <c r="E412" s="475"/>
      <c r="F412" s="475"/>
      <c r="G412" s="475">
        <v>-254243</v>
      </c>
      <c r="H412" s="475">
        <f t="shared" si="16"/>
        <v>-41183</v>
      </c>
      <c r="I412" s="475">
        <v>0</v>
      </c>
      <c r="J412" s="475">
        <v>0</v>
      </c>
      <c r="K412" s="475">
        <v>0</v>
      </c>
      <c r="L412" s="475">
        <v>0</v>
      </c>
      <c r="M412" s="475">
        <f t="shared" si="22"/>
        <v>41183</v>
      </c>
      <c r="N412" s="475">
        <v>0</v>
      </c>
      <c r="O412" s="475">
        <v>0</v>
      </c>
      <c r="P412" s="475">
        <v>0</v>
      </c>
      <c r="Q412" s="475">
        <v>0</v>
      </c>
      <c r="R412" s="475">
        <v>0</v>
      </c>
      <c r="S412" s="475">
        <v>0</v>
      </c>
      <c r="T412" s="475">
        <v>0</v>
      </c>
      <c r="U412" s="475">
        <v>0</v>
      </c>
      <c r="V412" s="475">
        <v>0</v>
      </c>
      <c r="W412" s="475">
        <v>0</v>
      </c>
      <c r="X412" s="475">
        <v>0</v>
      </c>
      <c r="Y412" s="475">
        <v>0</v>
      </c>
      <c r="Z412" s="475">
        <v>0</v>
      </c>
      <c r="AA412" s="475">
        <f t="shared" si="23"/>
        <v>0</v>
      </c>
    </row>
    <row r="413" spans="1:27" s="44" customFormat="1" ht="12.75" customHeight="1">
      <c r="A413" s="44">
        <f t="shared" si="21"/>
        <v>15</v>
      </c>
      <c r="B413" s="471">
        <v>250101400120101</v>
      </c>
      <c r="C413" s="472" t="s">
        <v>1102</v>
      </c>
      <c r="D413" s="487">
        <f>+IF(15=LEN(B413),SUMIFS('BG 2024'!G:G,'BG 2024'!B:B,'CA EF'!B413),0)</f>
        <v>0</v>
      </c>
      <c r="E413" s="475"/>
      <c r="F413" s="475"/>
      <c r="G413" s="475">
        <v>-46615168</v>
      </c>
      <c r="H413" s="475">
        <f t="shared" si="16"/>
        <v>46615168</v>
      </c>
      <c r="I413" s="475">
        <v>0</v>
      </c>
      <c r="J413" s="475">
        <v>0</v>
      </c>
      <c r="K413" s="475">
        <v>0</v>
      </c>
      <c r="L413" s="475">
        <v>0</v>
      </c>
      <c r="M413" s="475">
        <f t="shared" si="22"/>
        <v>-46615168</v>
      </c>
      <c r="N413" s="475">
        <v>0</v>
      </c>
      <c r="O413" s="475">
        <v>0</v>
      </c>
      <c r="P413" s="475">
        <v>0</v>
      </c>
      <c r="Q413" s="475">
        <v>0</v>
      </c>
      <c r="R413" s="475">
        <v>0</v>
      </c>
      <c r="S413" s="475">
        <v>0</v>
      </c>
      <c r="T413" s="475">
        <v>0</v>
      </c>
      <c r="U413" s="475">
        <v>0</v>
      </c>
      <c r="V413" s="475">
        <v>0</v>
      </c>
      <c r="W413" s="475">
        <v>0</v>
      </c>
      <c r="X413" s="475">
        <v>0</v>
      </c>
      <c r="Y413" s="475">
        <v>0</v>
      </c>
      <c r="Z413" s="475">
        <v>0</v>
      </c>
      <c r="AA413" s="475">
        <f t="shared" si="23"/>
        <v>0</v>
      </c>
    </row>
    <row r="414" spans="1:27" s="44" customFormat="1" ht="12.75" hidden="1" customHeight="1">
      <c r="A414" s="44">
        <f t="shared" si="21"/>
        <v>8</v>
      </c>
      <c r="B414" s="471">
        <v>25010142</v>
      </c>
      <c r="C414" s="472" t="s">
        <v>361</v>
      </c>
      <c r="D414" s="487">
        <f>+IF(15=LEN(B414),SUMIFS('BG 2024'!G:G,'BG 2024'!B:B,'CA EF'!B414),0)</f>
        <v>0</v>
      </c>
      <c r="E414" s="475"/>
      <c r="F414" s="475"/>
      <c r="G414" s="475">
        <v>0</v>
      </c>
      <c r="H414" s="475">
        <f t="shared" si="16"/>
        <v>0</v>
      </c>
      <c r="I414" s="475">
        <v>0</v>
      </c>
      <c r="J414" s="475">
        <v>0</v>
      </c>
      <c r="K414" s="475">
        <v>0</v>
      </c>
      <c r="L414" s="475">
        <v>0</v>
      </c>
      <c r="M414" s="475">
        <f>-H414</f>
        <v>0</v>
      </c>
      <c r="N414" s="475">
        <v>0</v>
      </c>
      <c r="O414" s="475">
        <v>0</v>
      </c>
      <c r="P414" s="475">
        <v>0</v>
      </c>
      <c r="Q414" s="475">
        <v>0</v>
      </c>
      <c r="R414" s="475">
        <v>0</v>
      </c>
      <c r="S414" s="475">
        <v>0</v>
      </c>
      <c r="T414" s="475">
        <v>0</v>
      </c>
      <c r="U414" s="475">
        <v>0</v>
      </c>
      <c r="V414" s="475">
        <v>0</v>
      </c>
      <c r="W414" s="475">
        <v>0</v>
      </c>
      <c r="X414" s="475">
        <v>0</v>
      </c>
      <c r="Y414" s="475">
        <v>0</v>
      </c>
      <c r="Z414" s="475">
        <v>0</v>
      </c>
      <c r="AA414" s="475">
        <f t="shared" si="17"/>
        <v>0</v>
      </c>
    </row>
    <row r="415" spans="1:27" s="44" customFormat="1" ht="12.75" hidden="1" customHeight="1">
      <c r="A415" s="44">
        <f t="shared" si="21"/>
        <v>11</v>
      </c>
      <c r="B415" s="471">
        <v>25010142001</v>
      </c>
      <c r="C415" s="472" t="s">
        <v>1105</v>
      </c>
      <c r="D415" s="487">
        <f>+IF(15=LEN(B415),SUMIFS('BG 2024'!G:G,'BG 2024'!B:B,'CA EF'!B415),0)</f>
        <v>0</v>
      </c>
      <c r="E415" s="475"/>
      <c r="F415" s="475"/>
      <c r="G415" s="475">
        <v>0</v>
      </c>
      <c r="H415" s="475">
        <f t="shared" si="16"/>
        <v>0</v>
      </c>
      <c r="I415" s="475">
        <v>0</v>
      </c>
      <c r="J415" s="475">
        <v>0</v>
      </c>
      <c r="K415" s="475">
        <v>0</v>
      </c>
      <c r="L415" s="475">
        <v>0</v>
      </c>
      <c r="M415" s="475" t="s">
        <v>133</v>
      </c>
      <c r="N415" s="475">
        <v>0</v>
      </c>
      <c r="O415" s="475">
        <v>0</v>
      </c>
      <c r="P415" s="475">
        <v>0</v>
      </c>
      <c r="Q415" s="475">
        <v>0</v>
      </c>
      <c r="R415" s="475">
        <v>0</v>
      </c>
      <c r="S415" s="475">
        <v>0</v>
      </c>
      <c r="T415" s="475">
        <v>0</v>
      </c>
      <c r="U415" s="475">
        <v>0</v>
      </c>
      <c r="V415" s="475">
        <v>0</v>
      </c>
      <c r="W415" s="475">
        <v>0</v>
      </c>
      <c r="X415" s="475">
        <v>0</v>
      </c>
      <c r="Y415" s="475">
        <v>0</v>
      </c>
      <c r="Z415" s="475">
        <v>0</v>
      </c>
      <c r="AA415" s="475">
        <f t="shared" si="17"/>
        <v>0</v>
      </c>
    </row>
    <row r="416" spans="1:27" s="44" customFormat="1" ht="12.75" hidden="1" customHeight="1">
      <c r="A416" s="44">
        <f t="shared" si="21"/>
        <v>13</v>
      </c>
      <c r="B416" s="471">
        <v>2501014200101</v>
      </c>
      <c r="C416" s="472" t="s">
        <v>2498</v>
      </c>
      <c r="D416" s="487">
        <f>+IF(15=LEN(B416),SUMIFS('BG 2024'!G:G,'BG 2024'!B:B,'CA EF'!B416),0)</f>
        <v>0</v>
      </c>
      <c r="E416" s="475"/>
      <c r="F416" s="475"/>
      <c r="G416" s="475">
        <v>0</v>
      </c>
      <c r="H416" s="475">
        <f t="shared" si="16"/>
        <v>0</v>
      </c>
      <c r="I416" s="475">
        <v>0</v>
      </c>
      <c r="J416" s="475">
        <v>0</v>
      </c>
      <c r="K416" s="475">
        <v>0</v>
      </c>
      <c r="L416" s="475">
        <v>0</v>
      </c>
      <c r="M416" s="475" t="s">
        <v>133</v>
      </c>
      <c r="N416" s="475">
        <v>0</v>
      </c>
      <c r="O416" s="475">
        <v>0</v>
      </c>
      <c r="P416" s="475">
        <v>0</v>
      </c>
      <c r="Q416" s="475">
        <v>0</v>
      </c>
      <c r="R416" s="475">
        <v>0</v>
      </c>
      <c r="S416" s="475">
        <v>0</v>
      </c>
      <c r="T416" s="475">
        <v>0</v>
      </c>
      <c r="U416" s="475">
        <v>0</v>
      </c>
      <c r="V416" s="475">
        <v>0</v>
      </c>
      <c r="W416" s="475">
        <v>0</v>
      </c>
      <c r="X416" s="475">
        <v>0</v>
      </c>
      <c r="Y416" s="475">
        <v>0</v>
      </c>
      <c r="Z416" s="475">
        <v>0</v>
      </c>
      <c r="AA416" s="475">
        <f t="shared" si="17"/>
        <v>0</v>
      </c>
    </row>
    <row r="417" spans="1:27" s="44" customFormat="1" ht="12.75" hidden="1" customHeight="1">
      <c r="A417" s="44">
        <f t="shared" si="21"/>
        <v>15</v>
      </c>
      <c r="B417" s="471">
        <v>250101420010199</v>
      </c>
      <c r="C417" s="472" t="s">
        <v>2500</v>
      </c>
      <c r="D417" s="487">
        <f>+IF(15=LEN(B417),SUMIFS('BG 2024'!G:G,'BG 2024'!B:B,'CA EF'!B417),0)</f>
        <v>0</v>
      </c>
      <c r="E417" s="474">
        <f>+F836</f>
        <v>0</v>
      </c>
      <c r="F417" s="474"/>
      <c r="G417" s="475">
        <v>0</v>
      </c>
      <c r="H417" s="475">
        <f t="shared" si="16"/>
        <v>0</v>
      </c>
      <c r="I417" s="475">
        <v>0</v>
      </c>
      <c r="J417" s="475">
        <v>0</v>
      </c>
      <c r="K417" s="475">
        <v>0</v>
      </c>
      <c r="L417" s="475">
        <v>0</v>
      </c>
      <c r="M417" s="475">
        <v>0</v>
      </c>
      <c r="N417" s="475">
        <v>0</v>
      </c>
      <c r="O417" s="475">
        <v>0</v>
      </c>
      <c r="P417" s="475">
        <v>0</v>
      </c>
      <c r="Q417" s="475">
        <v>0</v>
      </c>
      <c r="R417" s="475">
        <v>0</v>
      </c>
      <c r="S417" s="475">
        <v>0</v>
      </c>
      <c r="T417" s="475">
        <v>0</v>
      </c>
      <c r="U417" s="475">
        <v>0</v>
      </c>
      <c r="V417" s="475">
        <v>0</v>
      </c>
      <c r="W417" s="475">
        <v>0</v>
      </c>
      <c r="X417" s="475">
        <v>0</v>
      </c>
      <c r="Y417" s="475">
        <v>0</v>
      </c>
      <c r="Z417" s="475">
        <v>0</v>
      </c>
      <c r="AA417" s="475">
        <f t="shared" si="17"/>
        <v>0</v>
      </c>
    </row>
    <row r="418" spans="1:27" s="44" customFormat="1" ht="12.75" hidden="1" customHeight="1">
      <c r="A418" s="44">
        <f t="shared" si="21"/>
        <v>13</v>
      </c>
      <c r="B418" s="471">
        <v>2501014200102</v>
      </c>
      <c r="C418" s="472" t="s">
        <v>1106</v>
      </c>
      <c r="D418" s="487">
        <f>+IF(15=LEN(B418),SUMIFS('BG 2024'!G:G,'BG 2024'!B:B,'CA EF'!B418),0)</f>
        <v>0</v>
      </c>
      <c r="E418" s="475"/>
      <c r="F418" s="475"/>
      <c r="G418" s="475">
        <v>0</v>
      </c>
      <c r="H418" s="475">
        <f t="shared" si="16"/>
        <v>0</v>
      </c>
      <c r="I418" s="475">
        <v>0</v>
      </c>
      <c r="J418" s="475">
        <v>0</v>
      </c>
      <c r="K418" s="475">
        <v>0</v>
      </c>
      <c r="L418" s="475">
        <v>0</v>
      </c>
      <c r="M418" s="475" t="s">
        <v>133</v>
      </c>
      <c r="N418" s="475">
        <v>0</v>
      </c>
      <c r="O418" s="475">
        <v>0</v>
      </c>
      <c r="P418" s="475">
        <v>0</v>
      </c>
      <c r="Q418" s="475">
        <v>0</v>
      </c>
      <c r="R418" s="475">
        <v>0</v>
      </c>
      <c r="S418" s="475">
        <v>0</v>
      </c>
      <c r="T418" s="475">
        <v>0</v>
      </c>
      <c r="U418" s="475">
        <v>0</v>
      </c>
      <c r="V418" s="475">
        <v>0</v>
      </c>
      <c r="W418" s="475">
        <v>0</v>
      </c>
      <c r="X418" s="475">
        <v>0</v>
      </c>
      <c r="Y418" s="475">
        <v>0</v>
      </c>
      <c r="Z418" s="475">
        <v>0</v>
      </c>
      <c r="AA418" s="475">
        <f t="shared" si="17"/>
        <v>0</v>
      </c>
    </row>
    <row r="419" spans="1:27" s="476" customFormat="1" ht="12.75" hidden="1" customHeight="1">
      <c r="A419" s="476">
        <f t="shared" si="21"/>
        <v>15</v>
      </c>
      <c r="B419" s="477">
        <v>250101420010201</v>
      </c>
      <c r="C419" s="478" t="s">
        <v>2501</v>
      </c>
      <c r="D419" s="487">
        <f>+IF(15=LEN(B419),SUMIFS('BG 2024'!G:G,'BG 2024'!B:B,'CA EF'!B419),0)</f>
        <v>0</v>
      </c>
      <c r="E419" s="480"/>
      <c r="F419" s="480"/>
      <c r="G419" s="480">
        <v>0</v>
      </c>
      <c r="H419" s="480">
        <f t="shared" si="16"/>
        <v>0</v>
      </c>
      <c r="I419" s="480">
        <v>0</v>
      </c>
      <c r="J419" s="480">
        <v>0</v>
      </c>
      <c r="K419" s="480">
        <v>0</v>
      </c>
      <c r="L419" s="480">
        <v>0</v>
      </c>
      <c r="M419" s="480">
        <f>-$H419</f>
        <v>0</v>
      </c>
      <c r="N419" s="480">
        <v>0</v>
      </c>
      <c r="O419" s="480">
        <v>0</v>
      </c>
      <c r="P419" s="480">
        <v>0</v>
      </c>
      <c r="Q419" s="480">
        <v>0</v>
      </c>
      <c r="R419" s="480">
        <v>0</v>
      </c>
      <c r="S419" s="480">
        <v>0</v>
      </c>
      <c r="T419" s="480">
        <v>0</v>
      </c>
      <c r="U419" s="480">
        <v>0</v>
      </c>
      <c r="V419" s="480">
        <v>0</v>
      </c>
      <c r="W419" s="480">
        <v>0</v>
      </c>
      <c r="X419" s="480">
        <v>0</v>
      </c>
      <c r="Y419" s="480">
        <v>0</v>
      </c>
      <c r="Z419" s="480">
        <v>0</v>
      </c>
      <c r="AA419" s="480">
        <f>SUM(H419:Z419)</f>
        <v>0</v>
      </c>
    </row>
    <row r="420" spans="1:27" s="44" customFormat="1" ht="12.75" customHeight="1">
      <c r="A420" s="44">
        <f t="shared" si="21"/>
        <v>15</v>
      </c>
      <c r="B420" s="471">
        <v>250101420010299</v>
      </c>
      <c r="C420" s="472" t="s">
        <v>1107</v>
      </c>
      <c r="D420" s="487">
        <f>+IF(15=LEN(B420),SUMIFS('BG 2024'!G:G,'BG 2024'!B:B,'CA EF'!B420),0)</f>
        <v>-2315073</v>
      </c>
      <c r="E420" s="475"/>
      <c r="F420" s="475"/>
      <c r="G420" s="475">
        <v>0</v>
      </c>
      <c r="H420" s="475">
        <f t="shared" si="16"/>
        <v>-2315073</v>
      </c>
      <c r="I420" s="475">
        <v>0</v>
      </c>
      <c r="J420" s="475">
        <v>0</v>
      </c>
      <c r="K420" s="475">
        <v>0</v>
      </c>
      <c r="L420" s="475">
        <v>0</v>
      </c>
      <c r="M420" s="475">
        <f>-$H420</f>
        <v>2315073</v>
      </c>
      <c r="N420" s="475">
        <v>0</v>
      </c>
      <c r="O420" s="475">
        <v>0</v>
      </c>
      <c r="P420" s="475">
        <v>0</v>
      </c>
      <c r="Q420" s="475">
        <v>0</v>
      </c>
      <c r="R420" s="475">
        <v>0</v>
      </c>
      <c r="S420" s="475">
        <v>0</v>
      </c>
      <c r="T420" s="475">
        <v>0</v>
      </c>
      <c r="U420" s="475">
        <v>0</v>
      </c>
      <c r="V420" s="475">
        <v>0</v>
      </c>
      <c r="W420" s="475">
        <v>0</v>
      </c>
      <c r="X420" s="475">
        <v>0</v>
      </c>
      <c r="Y420" s="475">
        <v>0</v>
      </c>
      <c r="Z420" s="475">
        <v>0</v>
      </c>
      <c r="AA420" s="475">
        <f t="shared" si="17"/>
        <v>0</v>
      </c>
    </row>
    <row r="421" spans="1:27" s="44" customFormat="1" ht="12.75" hidden="1" customHeight="1">
      <c r="A421" s="44">
        <f t="shared" si="21"/>
        <v>13</v>
      </c>
      <c r="B421" s="471">
        <v>2501014200104</v>
      </c>
      <c r="C421" s="472" t="s">
        <v>1108</v>
      </c>
      <c r="D421" s="487">
        <f>+IF(15=LEN(B421),SUMIFS('BG 2024'!G:G,'BG 2024'!B:B,'CA EF'!B421),0)</f>
        <v>0</v>
      </c>
      <c r="E421" s="475"/>
      <c r="F421" s="475"/>
      <c r="G421" s="475">
        <v>0</v>
      </c>
      <c r="H421" s="475">
        <f t="shared" si="16"/>
        <v>0</v>
      </c>
      <c r="I421" s="475">
        <v>0</v>
      </c>
      <c r="J421" s="475">
        <v>0</v>
      </c>
      <c r="K421" s="475">
        <v>0</v>
      </c>
      <c r="L421" s="475">
        <v>0</v>
      </c>
      <c r="M421" s="475" t="s">
        <v>133</v>
      </c>
      <c r="N421" s="475">
        <v>0</v>
      </c>
      <c r="O421" s="475">
        <v>0</v>
      </c>
      <c r="P421" s="475">
        <v>0</v>
      </c>
      <c r="Q421" s="475">
        <v>0</v>
      </c>
      <c r="R421" s="475">
        <v>0</v>
      </c>
      <c r="S421" s="475">
        <v>0</v>
      </c>
      <c r="T421" s="475">
        <v>0</v>
      </c>
      <c r="U421" s="475">
        <v>0</v>
      </c>
      <c r="V421" s="475">
        <v>0</v>
      </c>
      <c r="W421" s="475">
        <v>0</v>
      </c>
      <c r="X421" s="475">
        <v>0</v>
      </c>
      <c r="Y421" s="475">
        <v>0</v>
      </c>
      <c r="Z421" s="475">
        <v>0</v>
      </c>
      <c r="AA421" s="475">
        <f t="shared" si="17"/>
        <v>0</v>
      </c>
    </row>
    <row r="422" spans="1:27" s="44" customFormat="1" ht="12.75" customHeight="1">
      <c r="A422" s="44">
        <f t="shared" si="21"/>
        <v>15</v>
      </c>
      <c r="B422" s="471">
        <v>250101420010499</v>
      </c>
      <c r="C422" s="472" t="s">
        <v>1109</v>
      </c>
      <c r="D422" s="487">
        <f>+IF(15=LEN(B422),SUMIFS('BG 2024'!G:G,'BG 2024'!B:B,'CA EF'!B422),0)</f>
        <v>-128069</v>
      </c>
      <c r="E422" s="475"/>
      <c r="F422" s="475"/>
      <c r="G422" s="475">
        <v>-383566</v>
      </c>
      <c r="H422" s="475">
        <f t="shared" si="16"/>
        <v>255497</v>
      </c>
      <c r="I422" s="475">
        <v>0</v>
      </c>
      <c r="J422" s="475">
        <v>0</v>
      </c>
      <c r="K422" s="475">
        <v>0</v>
      </c>
      <c r="L422" s="475">
        <v>0</v>
      </c>
      <c r="M422" s="475">
        <f>-$H422</f>
        <v>-255497</v>
      </c>
      <c r="N422" s="475">
        <v>0</v>
      </c>
      <c r="O422" s="475">
        <v>0</v>
      </c>
      <c r="P422" s="475">
        <v>0</v>
      </c>
      <c r="Q422" s="475">
        <v>0</v>
      </c>
      <c r="R422" s="475">
        <v>0</v>
      </c>
      <c r="S422" s="475">
        <v>0</v>
      </c>
      <c r="T422" s="475">
        <v>0</v>
      </c>
      <c r="U422" s="475">
        <v>0</v>
      </c>
      <c r="V422" s="475">
        <v>0</v>
      </c>
      <c r="W422" s="475">
        <v>0</v>
      </c>
      <c r="X422" s="475">
        <v>0</v>
      </c>
      <c r="Y422" s="475">
        <v>0</v>
      </c>
      <c r="Z422" s="475">
        <v>0</v>
      </c>
      <c r="AA422" s="475">
        <f t="shared" si="17"/>
        <v>0</v>
      </c>
    </row>
    <row r="423" spans="1:27" s="44" customFormat="1" ht="12.75" hidden="1" customHeight="1">
      <c r="A423" s="44">
        <f t="shared" si="21"/>
        <v>13</v>
      </c>
      <c r="B423" s="471">
        <v>2501014200105</v>
      </c>
      <c r="C423" s="472" t="s">
        <v>1110</v>
      </c>
      <c r="D423" s="487">
        <f>+IF(15=LEN(B423),SUMIFS('BG 2024'!G:G,'BG 2024'!B:B,'CA EF'!B423),0)</f>
        <v>0</v>
      </c>
      <c r="E423" s="475"/>
      <c r="F423" s="475"/>
      <c r="G423" s="475">
        <v>0</v>
      </c>
      <c r="H423" s="475">
        <f t="shared" si="16"/>
        <v>0</v>
      </c>
      <c r="I423" s="475">
        <v>0</v>
      </c>
      <c r="J423" s="475">
        <v>0</v>
      </c>
      <c r="K423" s="475">
        <v>0</v>
      </c>
      <c r="L423" s="475">
        <v>0</v>
      </c>
      <c r="M423" s="475" t="s">
        <v>133</v>
      </c>
      <c r="N423" s="475">
        <v>0</v>
      </c>
      <c r="O423" s="475">
        <v>0</v>
      </c>
      <c r="P423" s="475">
        <v>0</v>
      </c>
      <c r="Q423" s="475">
        <v>0</v>
      </c>
      <c r="R423" s="475">
        <v>0</v>
      </c>
      <c r="S423" s="475">
        <v>0</v>
      </c>
      <c r="T423" s="475">
        <v>0</v>
      </c>
      <c r="U423" s="475">
        <v>0</v>
      </c>
      <c r="V423" s="475">
        <v>0</v>
      </c>
      <c r="W423" s="475">
        <v>0</v>
      </c>
      <c r="X423" s="475">
        <v>0</v>
      </c>
      <c r="Y423" s="475">
        <v>0</v>
      </c>
      <c r="Z423" s="475">
        <v>0</v>
      </c>
      <c r="AA423" s="475">
        <f t="shared" si="17"/>
        <v>0</v>
      </c>
    </row>
    <row r="424" spans="1:27" s="44" customFormat="1" ht="12.75" customHeight="1">
      <c r="A424" s="44">
        <f t="shared" si="21"/>
        <v>15</v>
      </c>
      <c r="B424" s="471">
        <v>250101420010599</v>
      </c>
      <c r="C424" s="472" t="s">
        <v>1111</v>
      </c>
      <c r="D424" s="487">
        <f>+IF(15=LEN(B424),SUMIFS('BG 2024'!G:G,'BG 2024'!B:B,'CA EF'!B424),0)</f>
        <v>-2177325</v>
      </c>
      <c r="E424" s="475"/>
      <c r="F424" s="475"/>
      <c r="G424" s="475">
        <v>-814016</v>
      </c>
      <c r="H424" s="475">
        <f t="shared" si="16"/>
        <v>-1363309</v>
      </c>
      <c r="I424" s="475">
        <v>0</v>
      </c>
      <c r="J424" s="475">
        <v>0</v>
      </c>
      <c r="K424" s="475">
        <v>0</v>
      </c>
      <c r="L424" s="475">
        <v>0</v>
      </c>
      <c r="M424" s="475">
        <f>-$H424</f>
        <v>1363309</v>
      </c>
      <c r="N424" s="475">
        <v>0</v>
      </c>
      <c r="O424" s="475">
        <v>0</v>
      </c>
      <c r="P424" s="475">
        <v>0</v>
      </c>
      <c r="Q424" s="475">
        <v>0</v>
      </c>
      <c r="R424" s="475">
        <v>0</v>
      </c>
      <c r="S424" s="475">
        <v>0</v>
      </c>
      <c r="T424" s="475">
        <v>0</v>
      </c>
      <c r="U424" s="475">
        <v>0</v>
      </c>
      <c r="V424" s="475">
        <v>0</v>
      </c>
      <c r="W424" s="475">
        <v>0</v>
      </c>
      <c r="X424" s="475">
        <v>0</v>
      </c>
      <c r="Y424" s="475">
        <v>0</v>
      </c>
      <c r="Z424" s="475">
        <v>0</v>
      </c>
      <c r="AA424" s="475">
        <f t="shared" si="17"/>
        <v>0</v>
      </c>
    </row>
    <row r="425" spans="1:27" s="44" customFormat="1" ht="12.75" customHeight="1">
      <c r="A425" s="44">
        <f t="shared" si="21"/>
        <v>0</v>
      </c>
      <c r="B425" s="39"/>
      <c r="C425" s="472"/>
      <c r="D425" s="473"/>
      <c r="E425" s="475"/>
      <c r="F425" s="475"/>
      <c r="G425" s="475">
        <v>0</v>
      </c>
      <c r="H425" s="475"/>
      <c r="I425" s="475">
        <v>0</v>
      </c>
      <c r="J425" s="475">
        <v>0</v>
      </c>
      <c r="K425" s="475">
        <v>0</v>
      </c>
      <c r="L425" s="475">
        <v>0</v>
      </c>
      <c r="M425" s="475" t="s">
        <v>133</v>
      </c>
      <c r="N425" s="475">
        <v>0</v>
      </c>
      <c r="O425" s="475">
        <v>0</v>
      </c>
      <c r="P425" s="475">
        <v>0</v>
      </c>
      <c r="Q425" s="475">
        <v>0</v>
      </c>
      <c r="R425" s="475">
        <v>0</v>
      </c>
      <c r="S425" s="475">
        <v>0</v>
      </c>
      <c r="T425" s="475">
        <v>0</v>
      </c>
      <c r="U425" s="475">
        <v>0</v>
      </c>
      <c r="V425" s="475">
        <v>0</v>
      </c>
      <c r="W425" s="475">
        <v>0</v>
      </c>
      <c r="X425" s="475">
        <v>0</v>
      </c>
      <c r="Y425" s="475">
        <v>0</v>
      </c>
      <c r="Z425" s="475">
        <v>0</v>
      </c>
      <c r="AA425" s="475">
        <f t="shared" si="17"/>
        <v>0</v>
      </c>
    </row>
    <row r="426" spans="1:27" s="44" customFormat="1" ht="12.75" hidden="1" customHeight="1">
      <c r="A426" s="44">
        <f t="shared" si="21"/>
        <v>1</v>
      </c>
      <c r="B426" s="471">
        <v>3</v>
      </c>
      <c r="C426" s="472" t="s">
        <v>11</v>
      </c>
      <c r="D426" s="488">
        <f>+IF(15=LEN(B426),SUMIFS('BG 2024'!G:G,'BG 2024'!B:B,'CA EF'!B426),0)</f>
        <v>0</v>
      </c>
      <c r="E426" s="475"/>
      <c r="F426" s="475"/>
      <c r="G426" s="475">
        <v>0</v>
      </c>
      <c r="H426" s="475">
        <f>+D426+E426-F426-G426</f>
        <v>0</v>
      </c>
      <c r="I426" s="475">
        <v>0</v>
      </c>
      <c r="J426" s="475">
        <v>0</v>
      </c>
      <c r="K426" s="475">
        <v>0</v>
      </c>
      <c r="L426" s="475">
        <v>0</v>
      </c>
      <c r="M426" s="475" t="s">
        <v>133</v>
      </c>
      <c r="N426" s="475">
        <v>0</v>
      </c>
      <c r="O426" s="475">
        <v>0</v>
      </c>
      <c r="P426" s="475">
        <v>0</v>
      </c>
      <c r="Q426" s="475">
        <v>0</v>
      </c>
      <c r="R426" s="475">
        <v>0</v>
      </c>
      <c r="S426" s="475">
        <v>0</v>
      </c>
      <c r="T426" s="475">
        <v>0</v>
      </c>
      <c r="U426" s="475">
        <v>0</v>
      </c>
      <c r="V426" s="475">
        <v>0</v>
      </c>
      <c r="W426" s="475">
        <v>0</v>
      </c>
      <c r="X426" s="475">
        <v>0</v>
      </c>
      <c r="Y426" s="475">
        <v>0</v>
      </c>
      <c r="Z426" s="475">
        <v>0</v>
      </c>
      <c r="AA426" s="475">
        <f t="shared" si="17"/>
        <v>0</v>
      </c>
    </row>
    <row r="427" spans="1:27" s="44" customFormat="1" ht="12.75" hidden="1" customHeight="1">
      <c r="A427" s="44">
        <f t="shared" si="21"/>
        <v>2</v>
      </c>
      <c r="B427" s="471">
        <v>31</v>
      </c>
      <c r="C427" s="472" t="s">
        <v>1112</v>
      </c>
      <c r="D427" s="488">
        <f>+IF(15=LEN(B427),SUMIFS('BG 2024'!G:G,'BG 2024'!B:B,'CA EF'!B427),0)</f>
        <v>0</v>
      </c>
      <c r="E427" s="475"/>
      <c r="F427" s="475"/>
      <c r="G427" s="475">
        <v>0</v>
      </c>
      <c r="H427" s="475">
        <f t="shared" ref="H427:H442" si="24">+D427+E427-F427-G427</f>
        <v>0</v>
      </c>
      <c r="I427" s="475">
        <v>0</v>
      </c>
      <c r="J427" s="475">
        <v>0</v>
      </c>
      <c r="K427" s="475">
        <v>0</v>
      </c>
      <c r="L427" s="475">
        <v>0</v>
      </c>
      <c r="M427" s="475" t="s">
        <v>133</v>
      </c>
      <c r="N427" s="475">
        <v>0</v>
      </c>
      <c r="O427" s="475">
        <v>0</v>
      </c>
      <c r="P427" s="475">
        <v>0</v>
      </c>
      <c r="Q427" s="475">
        <v>0</v>
      </c>
      <c r="R427" s="475">
        <v>0</v>
      </c>
      <c r="S427" s="475">
        <v>0</v>
      </c>
      <c r="T427" s="475">
        <v>0</v>
      </c>
      <c r="U427" s="475">
        <v>0</v>
      </c>
      <c r="V427" s="475">
        <v>0</v>
      </c>
      <c r="W427" s="475">
        <v>0</v>
      </c>
      <c r="X427" s="475">
        <v>0</v>
      </c>
      <c r="Y427" s="475">
        <v>0</v>
      </c>
      <c r="Z427" s="475">
        <v>0</v>
      </c>
      <c r="AA427" s="475">
        <f t="shared" si="17"/>
        <v>0</v>
      </c>
    </row>
    <row r="428" spans="1:27" s="44" customFormat="1" ht="12.75" hidden="1" customHeight="1">
      <c r="A428" s="44">
        <f t="shared" si="21"/>
        <v>5</v>
      </c>
      <c r="B428" s="471">
        <v>31010</v>
      </c>
      <c r="C428" s="472" t="s">
        <v>153</v>
      </c>
      <c r="D428" s="488">
        <f>+IF(15=LEN(B428),SUMIFS('BG 2024'!G:G,'BG 2024'!B:B,'CA EF'!B428),0)</f>
        <v>0</v>
      </c>
      <c r="E428" s="475"/>
      <c r="F428" s="475"/>
      <c r="G428" s="475">
        <v>0</v>
      </c>
      <c r="H428" s="475">
        <f t="shared" si="24"/>
        <v>0</v>
      </c>
      <c r="I428" s="475">
        <v>0</v>
      </c>
      <c r="J428" s="475">
        <v>0</v>
      </c>
      <c r="K428" s="475">
        <v>0</v>
      </c>
      <c r="L428" s="475">
        <v>0</v>
      </c>
      <c r="M428" s="475" t="s">
        <v>133</v>
      </c>
      <c r="N428" s="475">
        <v>0</v>
      </c>
      <c r="O428" s="475">
        <v>0</v>
      </c>
      <c r="P428" s="475">
        <v>0</v>
      </c>
      <c r="Q428" s="475">
        <v>0</v>
      </c>
      <c r="R428" s="475">
        <v>0</v>
      </c>
      <c r="S428" s="475">
        <v>0</v>
      </c>
      <c r="T428" s="475">
        <v>0</v>
      </c>
      <c r="U428" s="475">
        <v>0</v>
      </c>
      <c r="V428" s="475">
        <v>0</v>
      </c>
      <c r="W428" s="475">
        <v>0</v>
      </c>
      <c r="X428" s="475">
        <v>0</v>
      </c>
      <c r="Y428" s="475">
        <v>0</v>
      </c>
      <c r="Z428" s="475">
        <v>0</v>
      </c>
      <c r="AA428" s="475">
        <f t="shared" si="17"/>
        <v>0</v>
      </c>
    </row>
    <row r="429" spans="1:27" s="44" customFormat="1" ht="12.75" hidden="1" customHeight="1">
      <c r="A429" s="44">
        <f t="shared" si="21"/>
        <v>8</v>
      </c>
      <c r="B429" s="471">
        <v>31010502</v>
      </c>
      <c r="C429" s="472" t="s">
        <v>153</v>
      </c>
      <c r="D429" s="488">
        <f>+IF(15=LEN(B429),SUMIFS('BG 2024'!G:G,'BG 2024'!B:B,'CA EF'!B429),0)</f>
        <v>0</v>
      </c>
      <c r="E429" s="474"/>
      <c r="F429" s="474"/>
      <c r="G429" s="475">
        <v>0</v>
      </c>
      <c r="H429" s="475">
        <f t="shared" si="24"/>
        <v>0</v>
      </c>
      <c r="I429" s="475">
        <v>0</v>
      </c>
      <c r="J429" s="475">
        <v>0</v>
      </c>
      <c r="K429" s="475">
        <v>0</v>
      </c>
      <c r="L429" s="475">
        <v>0</v>
      </c>
      <c r="M429" s="475" t="s">
        <v>133</v>
      </c>
      <c r="N429" s="475">
        <v>0</v>
      </c>
      <c r="O429" s="475">
        <v>0</v>
      </c>
      <c r="P429" s="475">
        <v>0</v>
      </c>
      <c r="Q429" s="475">
        <v>0</v>
      </c>
      <c r="R429" s="475">
        <v>0</v>
      </c>
      <c r="S429" s="475">
        <v>0</v>
      </c>
      <c r="T429" s="475">
        <v>0</v>
      </c>
      <c r="U429" s="475">
        <v>0</v>
      </c>
      <c r="V429" s="475">
        <v>0</v>
      </c>
      <c r="W429" s="475">
        <v>0</v>
      </c>
      <c r="X429" s="475">
        <v>0</v>
      </c>
      <c r="Y429" s="475">
        <v>0</v>
      </c>
      <c r="Z429" s="475">
        <v>0</v>
      </c>
      <c r="AA429" s="475">
        <f t="shared" si="17"/>
        <v>0</v>
      </c>
    </row>
    <row r="430" spans="1:27" s="44" customFormat="1" ht="12.75" hidden="1" customHeight="1">
      <c r="A430" s="44">
        <f t="shared" si="21"/>
        <v>11</v>
      </c>
      <c r="B430" s="471">
        <v>31010502001</v>
      </c>
      <c r="C430" s="472" t="s">
        <v>1113</v>
      </c>
      <c r="D430" s="488">
        <f>+IF(15=LEN(B430),SUMIFS('BG 2024'!G:G,'BG 2024'!B:B,'CA EF'!B430),0)</f>
        <v>0</v>
      </c>
      <c r="E430" s="475"/>
      <c r="F430" s="475"/>
      <c r="G430" s="475">
        <v>0</v>
      </c>
      <c r="H430" s="475">
        <f t="shared" si="24"/>
        <v>0</v>
      </c>
      <c r="I430" s="475">
        <v>0</v>
      </c>
      <c r="J430" s="475">
        <v>0</v>
      </c>
      <c r="K430" s="475">
        <v>0</v>
      </c>
      <c r="L430" s="475">
        <v>0</v>
      </c>
      <c r="M430" s="475" t="s">
        <v>133</v>
      </c>
      <c r="N430" s="475">
        <v>0</v>
      </c>
      <c r="O430" s="475">
        <v>0</v>
      </c>
      <c r="P430" s="475">
        <v>0</v>
      </c>
      <c r="Q430" s="475">
        <v>0</v>
      </c>
      <c r="R430" s="475">
        <v>0</v>
      </c>
      <c r="S430" s="475">
        <v>0</v>
      </c>
      <c r="T430" s="475">
        <v>0</v>
      </c>
      <c r="U430" s="475">
        <v>0</v>
      </c>
      <c r="V430" s="475">
        <v>0</v>
      </c>
      <c r="W430" s="475">
        <v>0</v>
      </c>
      <c r="X430" s="475">
        <v>0</v>
      </c>
      <c r="Y430" s="475">
        <v>0</v>
      </c>
      <c r="Z430" s="475">
        <v>0</v>
      </c>
      <c r="AA430" s="475">
        <f t="shared" si="17"/>
        <v>0</v>
      </c>
    </row>
    <row r="431" spans="1:27" s="44" customFormat="1" ht="12.75" hidden="1" customHeight="1">
      <c r="A431" s="44">
        <f t="shared" si="21"/>
        <v>13</v>
      </c>
      <c r="B431" s="471">
        <v>3101050200101</v>
      </c>
      <c r="C431" s="472" t="s">
        <v>1113</v>
      </c>
      <c r="D431" s="488">
        <f>+IF(15=LEN(B431),SUMIFS('BG 2024'!G:G,'BG 2024'!B:B,'CA EF'!B431),0)</f>
        <v>0</v>
      </c>
      <c r="E431" s="475"/>
      <c r="F431" s="475"/>
      <c r="G431" s="475">
        <v>0</v>
      </c>
      <c r="H431" s="475">
        <f t="shared" si="24"/>
        <v>0</v>
      </c>
      <c r="I431" s="475">
        <v>0</v>
      </c>
      <c r="J431" s="475">
        <v>0</v>
      </c>
      <c r="K431" s="475">
        <v>0</v>
      </c>
      <c r="L431" s="475">
        <v>0</v>
      </c>
      <c r="M431" s="475" t="s">
        <v>133</v>
      </c>
      <c r="N431" s="475">
        <v>0</v>
      </c>
      <c r="O431" s="475">
        <v>0</v>
      </c>
      <c r="P431" s="475">
        <v>0</v>
      </c>
      <c r="Q431" s="475">
        <v>0</v>
      </c>
      <c r="R431" s="475">
        <v>0</v>
      </c>
      <c r="S431" s="475">
        <v>0</v>
      </c>
      <c r="T431" s="475">
        <v>0</v>
      </c>
      <c r="U431" s="475">
        <v>0</v>
      </c>
      <c r="V431" s="475">
        <v>0</v>
      </c>
      <c r="W431" s="475">
        <v>0</v>
      </c>
      <c r="X431" s="475">
        <v>0</v>
      </c>
      <c r="Y431" s="475">
        <v>0</v>
      </c>
      <c r="Z431" s="475">
        <v>0</v>
      </c>
      <c r="AA431" s="475">
        <f t="shared" si="17"/>
        <v>0</v>
      </c>
    </row>
    <row r="432" spans="1:27" s="44" customFormat="1" ht="12.75" hidden="1" customHeight="1">
      <c r="A432" s="44">
        <f t="shared" si="21"/>
        <v>15</v>
      </c>
      <c r="B432" s="471">
        <v>310105020010199</v>
      </c>
      <c r="C432" s="472" t="s">
        <v>1114</v>
      </c>
      <c r="D432" s="488">
        <f>+IF(15=LEN(B432),SUMIFS('BG 2024'!G:G,'BG 2024'!B:B,'CA EF'!B432),0)</f>
        <v>-5000000000</v>
      </c>
      <c r="E432" s="475"/>
      <c r="F432" s="475"/>
      <c r="G432" s="475">
        <v>-5000000000</v>
      </c>
      <c r="H432" s="475">
        <f t="shared" si="24"/>
        <v>0</v>
      </c>
      <c r="I432" s="475">
        <v>0</v>
      </c>
      <c r="J432" s="475">
        <v>0</v>
      </c>
      <c r="K432" s="475">
        <v>0</v>
      </c>
      <c r="L432" s="475">
        <v>0</v>
      </c>
      <c r="M432" s="475">
        <v>0</v>
      </c>
      <c r="N432" s="475">
        <v>0</v>
      </c>
      <c r="O432" s="475">
        <v>0</v>
      </c>
      <c r="P432" s="475">
        <v>0</v>
      </c>
      <c r="Q432" s="475">
        <v>0</v>
      </c>
      <c r="R432" s="475">
        <v>0</v>
      </c>
      <c r="S432" s="475">
        <v>0</v>
      </c>
      <c r="T432" s="475">
        <v>0</v>
      </c>
      <c r="U432" s="475">
        <v>0</v>
      </c>
      <c r="V432" s="475">
        <v>0</v>
      </c>
      <c r="W432" s="475">
        <v>0</v>
      </c>
      <c r="X432" s="475">
        <v>0</v>
      </c>
      <c r="Y432" s="475">
        <v>0</v>
      </c>
      <c r="Z432" s="475">
        <v>0</v>
      </c>
      <c r="AA432" s="475">
        <f t="shared" si="17"/>
        <v>0</v>
      </c>
    </row>
    <row r="433" spans="1:27" s="44" customFormat="1" ht="12.75" hidden="1" customHeight="1">
      <c r="A433" s="44">
        <f t="shared" si="21"/>
        <v>5</v>
      </c>
      <c r="B433" s="471">
        <v>31040</v>
      </c>
      <c r="C433" s="472" t="s">
        <v>1115</v>
      </c>
      <c r="D433" s="488">
        <f>+IF(15=LEN(B433),SUMIFS('BG 2024'!G:G,'BG 2024'!B:B,'CA EF'!B433),0)</f>
        <v>0</v>
      </c>
      <c r="E433" s="475"/>
      <c r="F433" s="475"/>
      <c r="G433" s="475">
        <v>0</v>
      </c>
      <c r="H433" s="475">
        <f t="shared" si="24"/>
        <v>0</v>
      </c>
      <c r="I433" s="475">
        <v>0</v>
      </c>
      <c r="J433" s="475">
        <v>0</v>
      </c>
      <c r="K433" s="475">
        <v>0</v>
      </c>
      <c r="L433" s="475">
        <v>0</v>
      </c>
      <c r="M433" s="475" t="s">
        <v>133</v>
      </c>
      <c r="N433" s="475">
        <v>0</v>
      </c>
      <c r="O433" s="475">
        <v>0</v>
      </c>
      <c r="P433" s="475">
        <v>0</v>
      </c>
      <c r="Q433" s="475">
        <v>0</v>
      </c>
      <c r="R433" s="475">
        <v>0</v>
      </c>
      <c r="S433" s="475">
        <v>0</v>
      </c>
      <c r="T433" s="475">
        <v>0</v>
      </c>
      <c r="U433" s="475">
        <v>0</v>
      </c>
      <c r="V433" s="475">
        <v>0</v>
      </c>
      <c r="W433" s="475">
        <v>0</v>
      </c>
      <c r="X433" s="475">
        <v>0</v>
      </c>
      <c r="Y433" s="475">
        <v>0</v>
      </c>
      <c r="Z433" s="475">
        <v>0</v>
      </c>
      <c r="AA433" s="475">
        <f t="shared" si="17"/>
        <v>0</v>
      </c>
    </row>
    <row r="434" spans="1:27" s="44" customFormat="1" ht="12.75" hidden="1" customHeight="1">
      <c r="A434" s="44">
        <f t="shared" si="21"/>
        <v>8</v>
      </c>
      <c r="B434" s="471">
        <v>31040516</v>
      </c>
      <c r="C434" s="472" t="s">
        <v>1116</v>
      </c>
      <c r="D434" s="488">
        <f>+IF(15=LEN(B434),SUMIFS('BG 2024'!G:G,'BG 2024'!B:B,'CA EF'!B434),0)</f>
        <v>0</v>
      </c>
      <c r="E434" s="475"/>
      <c r="F434" s="475"/>
      <c r="G434" s="475">
        <v>0</v>
      </c>
      <c r="H434" s="475">
        <f t="shared" si="24"/>
        <v>0</v>
      </c>
      <c r="I434" s="475">
        <v>0</v>
      </c>
      <c r="J434" s="475">
        <v>0</v>
      </c>
      <c r="K434" s="475">
        <v>0</v>
      </c>
      <c r="L434" s="475">
        <v>0</v>
      </c>
      <c r="M434" s="475" t="s">
        <v>133</v>
      </c>
      <c r="N434" s="475">
        <v>0</v>
      </c>
      <c r="O434" s="475">
        <v>0</v>
      </c>
      <c r="P434" s="475">
        <v>0</v>
      </c>
      <c r="Q434" s="475">
        <v>0</v>
      </c>
      <c r="R434" s="475">
        <v>0</v>
      </c>
      <c r="S434" s="475">
        <v>0</v>
      </c>
      <c r="T434" s="475">
        <v>0</v>
      </c>
      <c r="U434" s="475">
        <v>0</v>
      </c>
      <c r="V434" s="475">
        <v>0</v>
      </c>
      <c r="W434" s="475">
        <v>0</v>
      </c>
      <c r="X434" s="475">
        <v>0</v>
      </c>
      <c r="Y434" s="475">
        <v>0</v>
      </c>
      <c r="Z434" s="475">
        <v>0</v>
      </c>
      <c r="AA434" s="475">
        <f t="shared" si="17"/>
        <v>0</v>
      </c>
    </row>
    <row r="435" spans="1:27" s="44" customFormat="1" ht="12.75" hidden="1" customHeight="1">
      <c r="A435" s="44">
        <f t="shared" si="21"/>
        <v>11</v>
      </c>
      <c r="B435" s="471">
        <v>31040516002</v>
      </c>
      <c r="C435" s="472" t="s">
        <v>1117</v>
      </c>
      <c r="D435" s="488">
        <f>+IF(15=LEN(B435),SUMIFS('BG 2024'!G:G,'BG 2024'!B:B,'CA EF'!B435),0)</f>
        <v>0</v>
      </c>
      <c r="E435" s="475"/>
      <c r="F435" s="475"/>
      <c r="G435" s="475">
        <v>0</v>
      </c>
      <c r="H435" s="475">
        <f t="shared" si="24"/>
        <v>0</v>
      </c>
      <c r="I435" s="475">
        <v>0</v>
      </c>
      <c r="J435" s="475">
        <v>0</v>
      </c>
      <c r="K435" s="475">
        <v>0</v>
      </c>
      <c r="L435" s="475">
        <v>0</v>
      </c>
      <c r="M435" s="475" t="s">
        <v>133</v>
      </c>
      <c r="N435" s="475">
        <v>0</v>
      </c>
      <c r="O435" s="475">
        <v>0</v>
      </c>
      <c r="P435" s="475">
        <v>0</v>
      </c>
      <c r="Q435" s="475">
        <v>0</v>
      </c>
      <c r="R435" s="475">
        <v>0</v>
      </c>
      <c r="S435" s="475">
        <v>0</v>
      </c>
      <c r="T435" s="475">
        <v>0</v>
      </c>
      <c r="U435" s="475">
        <v>0</v>
      </c>
      <c r="V435" s="475">
        <v>0</v>
      </c>
      <c r="W435" s="475">
        <v>0</v>
      </c>
      <c r="X435" s="475">
        <v>0</v>
      </c>
      <c r="Y435" s="475">
        <v>0</v>
      </c>
      <c r="Z435" s="475">
        <v>0</v>
      </c>
      <c r="AA435" s="475">
        <f t="shared" si="17"/>
        <v>0</v>
      </c>
    </row>
    <row r="436" spans="1:27" s="44" customFormat="1" ht="12.75" hidden="1" customHeight="1">
      <c r="A436" s="44">
        <f t="shared" si="21"/>
        <v>13</v>
      </c>
      <c r="B436" s="471">
        <v>3104051600201</v>
      </c>
      <c r="C436" s="472" t="s">
        <v>1117</v>
      </c>
      <c r="D436" s="488">
        <f>+IF(15=LEN(B436),SUMIFS('BG 2024'!G:G,'BG 2024'!B:B,'CA EF'!B436),0)</f>
        <v>0</v>
      </c>
      <c r="E436" s="475"/>
      <c r="F436" s="475"/>
      <c r="G436" s="475">
        <v>0</v>
      </c>
      <c r="H436" s="475">
        <f t="shared" si="24"/>
        <v>0</v>
      </c>
      <c r="I436" s="475">
        <v>0</v>
      </c>
      <c r="J436" s="475">
        <v>0</v>
      </c>
      <c r="K436" s="475">
        <v>0</v>
      </c>
      <c r="L436" s="475">
        <v>0</v>
      </c>
      <c r="M436" s="475" t="s">
        <v>133</v>
      </c>
      <c r="N436" s="475">
        <v>0</v>
      </c>
      <c r="O436" s="475">
        <v>0</v>
      </c>
      <c r="P436" s="475">
        <v>0</v>
      </c>
      <c r="Q436" s="475">
        <v>0</v>
      </c>
      <c r="R436" s="475">
        <v>0</v>
      </c>
      <c r="S436" s="475">
        <v>0</v>
      </c>
      <c r="T436" s="475">
        <v>0</v>
      </c>
      <c r="U436" s="475">
        <v>0</v>
      </c>
      <c r="V436" s="475">
        <v>0</v>
      </c>
      <c r="W436" s="475">
        <v>0</v>
      </c>
      <c r="X436" s="475">
        <v>0</v>
      </c>
      <c r="Y436" s="475">
        <v>0</v>
      </c>
      <c r="Z436" s="475">
        <v>0</v>
      </c>
      <c r="AA436" s="475">
        <f t="shared" si="17"/>
        <v>0</v>
      </c>
    </row>
    <row r="437" spans="1:27" s="44" customFormat="1" ht="12.75" hidden="1" customHeight="1">
      <c r="A437" s="44">
        <f t="shared" si="21"/>
        <v>15</v>
      </c>
      <c r="B437" s="471">
        <v>310405160020199</v>
      </c>
      <c r="C437" s="472" t="s">
        <v>1118</v>
      </c>
      <c r="D437" s="488">
        <f>+IF(15=LEN(B437),SUMIFS('BG 2024'!G:G,'BG 2024'!B:B,'CA EF'!B437),0)</f>
        <v>627295182</v>
      </c>
      <c r="E437" s="474"/>
      <c r="F437" s="474"/>
      <c r="G437" s="475">
        <v>627295182</v>
      </c>
      <c r="H437" s="475">
        <f t="shared" si="24"/>
        <v>0</v>
      </c>
      <c r="I437" s="475">
        <v>0</v>
      </c>
      <c r="J437" s="475">
        <v>0</v>
      </c>
      <c r="K437" s="475">
        <v>0</v>
      </c>
      <c r="L437" s="475">
        <v>0</v>
      </c>
      <c r="M437" s="475">
        <v>0</v>
      </c>
      <c r="N437" s="475">
        <v>0</v>
      </c>
      <c r="O437" s="475">
        <v>0</v>
      </c>
      <c r="P437" s="475">
        <v>0</v>
      </c>
      <c r="Q437" s="475">
        <v>0</v>
      </c>
      <c r="R437" s="475">
        <v>0</v>
      </c>
      <c r="S437" s="475">
        <v>0</v>
      </c>
      <c r="T437" s="475">
        <v>0</v>
      </c>
      <c r="U437" s="475">
        <v>0</v>
      </c>
      <c r="V437" s="475">
        <v>0</v>
      </c>
      <c r="W437" s="475">
        <v>0</v>
      </c>
      <c r="X437" s="475">
        <v>0</v>
      </c>
      <c r="Y437" s="475">
        <v>0</v>
      </c>
      <c r="Z437" s="475">
        <v>0</v>
      </c>
      <c r="AA437" s="475">
        <f t="shared" si="17"/>
        <v>0</v>
      </c>
    </row>
    <row r="438" spans="1:27" s="44" customFormat="1" ht="12.75" hidden="1" customHeight="1">
      <c r="A438" s="44">
        <f>+LEN(B438)</f>
        <v>15</v>
      </c>
      <c r="B438" s="471">
        <v>310405180020199</v>
      </c>
      <c r="C438" s="472" t="s">
        <v>1121</v>
      </c>
      <c r="D438" s="488">
        <f>+IF(15=LEN(B438),SUMIFS('BG 2024'!G:G,'BG 2024'!B:B,'CA EF'!B438),0)</f>
        <v>123102717</v>
      </c>
      <c r="E438" s="475">
        <v>0</v>
      </c>
      <c r="F438" s="474">
        <f>+D438</f>
        <v>123102717</v>
      </c>
      <c r="G438" s="475">
        <v>0</v>
      </c>
      <c r="H438" s="475">
        <f>+D438+E438-F438-G438</f>
        <v>0</v>
      </c>
      <c r="I438" s="475">
        <v>0</v>
      </c>
      <c r="J438" s="475">
        <v>0</v>
      </c>
      <c r="K438" s="475">
        <v>0</v>
      </c>
      <c r="L438" s="475">
        <v>0</v>
      </c>
      <c r="M438" s="475">
        <v>0</v>
      </c>
      <c r="N438" s="475">
        <v>0</v>
      </c>
      <c r="O438" s="475">
        <v>0</v>
      </c>
      <c r="P438" s="475">
        <v>0</v>
      </c>
      <c r="Q438" s="475">
        <v>0</v>
      </c>
      <c r="R438" s="475">
        <v>0</v>
      </c>
      <c r="S438" s="475">
        <v>0</v>
      </c>
      <c r="T438" s="475">
        <v>0</v>
      </c>
      <c r="U438" s="475">
        <v>0</v>
      </c>
      <c r="V438" s="475">
        <v>0</v>
      </c>
      <c r="W438" s="475">
        <v>0</v>
      </c>
      <c r="X438" s="475">
        <v>0</v>
      </c>
      <c r="Y438" s="475">
        <v>0</v>
      </c>
      <c r="Z438" s="475">
        <v>0</v>
      </c>
      <c r="AA438" s="475">
        <f>SUM(H438:Z438)</f>
        <v>0</v>
      </c>
    </row>
    <row r="439" spans="1:27" s="44" customFormat="1" ht="12.75" hidden="1" customHeight="1">
      <c r="A439" s="44">
        <f t="shared" si="21"/>
        <v>8</v>
      </c>
      <c r="B439" s="471">
        <v>31040518</v>
      </c>
      <c r="C439" s="472" t="s">
        <v>1119</v>
      </c>
      <c r="D439" s="488">
        <f>+IF(15=LEN(B439),SUMIFS('BG 2024'!G:G,'BG 2024'!B:B,'CA EF'!B439),0)</f>
        <v>0</v>
      </c>
      <c r="E439" s="475"/>
      <c r="F439" s="475"/>
      <c r="G439" s="475">
        <v>0</v>
      </c>
      <c r="H439" s="475">
        <f t="shared" si="24"/>
        <v>0</v>
      </c>
      <c r="I439" s="475">
        <v>0</v>
      </c>
      <c r="J439" s="475">
        <v>0</v>
      </c>
      <c r="K439" s="475">
        <v>0</v>
      </c>
      <c r="L439" s="475">
        <v>0</v>
      </c>
      <c r="M439" s="475" t="s">
        <v>133</v>
      </c>
      <c r="N439" s="475">
        <v>0</v>
      </c>
      <c r="O439" s="475">
        <v>0</v>
      </c>
      <c r="P439" s="475">
        <v>0</v>
      </c>
      <c r="Q439" s="475">
        <v>0</v>
      </c>
      <c r="R439" s="475">
        <v>0</v>
      </c>
      <c r="S439" s="475">
        <v>0</v>
      </c>
      <c r="T439" s="475">
        <v>0</v>
      </c>
      <c r="U439" s="475">
        <v>0</v>
      </c>
      <c r="V439" s="475">
        <v>0</v>
      </c>
      <c r="W439" s="475">
        <v>0</v>
      </c>
      <c r="X439" s="475">
        <v>0</v>
      </c>
      <c r="Y439" s="475">
        <v>0</v>
      </c>
      <c r="Z439" s="475">
        <v>0</v>
      </c>
      <c r="AA439" s="475">
        <f t="shared" si="17"/>
        <v>0</v>
      </c>
    </row>
    <row r="440" spans="1:27" s="44" customFormat="1" ht="12.75" hidden="1" customHeight="1">
      <c r="A440" s="44">
        <f t="shared" si="21"/>
        <v>11</v>
      </c>
      <c r="B440" s="471">
        <v>31040518001</v>
      </c>
      <c r="C440" s="472" t="s">
        <v>2559</v>
      </c>
      <c r="D440" s="488">
        <f>+IF(15=LEN(B440),SUMIFS('BG 2024'!G:G,'BG 2024'!B:B,'CA EF'!B440),0)</f>
        <v>0</v>
      </c>
      <c r="E440" s="475"/>
      <c r="F440" s="475"/>
      <c r="G440" s="475">
        <v>0</v>
      </c>
      <c r="H440" s="475">
        <f t="shared" si="24"/>
        <v>0</v>
      </c>
      <c r="I440" s="475">
        <v>0</v>
      </c>
      <c r="J440" s="475">
        <v>0</v>
      </c>
      <c r="K440" s="475">
        <v>0</v>
      </c>
      <c r="L440" s="475">
        <v>0</v>
      </c>
      <c r="M440" s="475" t="s">
        <v>133</v>
      </c>
      <c r="N440" s="475">
        <v>0</v>
      </c>
      <c r="O440" s="475">
        <v>0</v>
      </c>
      <c r="P440" s="475">
        <v>0</v>
      </c>
      <c r="Q440" s="475">
        <v>0</v>
      </c>
      <c r="R440" s="475">
        <v>0</v>
      </c>
      <c r="S440" s="475">
        <v>0</v>
      </c>
      <c r="T440" s="475">
        <v>0</v>
      </c>
      <c r="U440" s="475">
        <v>0</v>
      </c>
      <c r="V440" s="475">
        <v>0</v>
      </c>
      <c r="W440" s="475">
        <v>0</v>
      </c>
      <c r="X440" s="475">
        <v>0</v>
      </c>
      <c r="Y440" s="475">
        <v>0</v>
      </c>
      <c r="Z440" s="475">
        <v>0</v>
      </c>
      <c r="AA440" s="475">
        <f t="shared" si="17"/>
        <v>0</v>
      </c>
    </row>
    <row r="441" spans="1:27" s="44" customFormat="1" ht="12.75" hidden="1" customHeight="1">
      <c r="A441" s="44">
        <f t="shared" si="21"/>
        <v>13</v>
      </c>
      <c r="B441" s="471">
        <v>3104051800101</v>
      </c>
      <c r="C441" s="472" t="s">
        <v>2559</v>
      </c>
      <c r="D441" s="488">
        <f>+IF(15=LEN(B441),SUMIFS('BG 2024'!G:G,'BG 2024'!B:B,'CA EF'!B441),0)</f>
        <v>0</v>
      </c>
      <c r="E441" s="475"/>
      <c r="F441" s="475"/>
      <c r="G441" s="475">
        <v>0</v>
      </c>
      <c r="H441" s="475">
        <f t="shared" si="24"/>
        <v>0</v>
      </c>
      <c r="I441" s="475">
        <v>0</v>
      </c>
      <c r="J441" s="475">
        <v>0</v>
      </c>
      <c r="K441" s="475">
        <v>0</v>
      </c>
      <c r="L441" s="475">
        <v>0</v>
      </c>
      <c r="M441" s="475" t="s">
        <v>133</v>
      </c>
      <c r="N441" s="475">
        <v>0</v>
      </c>
      <c r="O441" s="475">
        <v>0</v>
      </c>
      <c r="P441" s="475">
        <v>0</v>
      </c>
      <c r="Q441" s="475">
        <v>0</v>
      </c>
      <c r="R441" s="475">
        <v>0</v>
      </c>
      <c r="S441" s="475">
        <v>0</v>
      </c>
      <c r="T441" s="475">
        <v>0</v>
      </c>
      <c r="U441" s="475">
        <v>0</v>
      </c>
      <c r="V441" s="475">
        <v>0</v>
      </c>
      <c r="W441" s="475">
        <v>0</v>
      </c>
      <c r="X441" s="475">
        <v>0</v>
      </c>
      <c r="Y441" s="475">
        <v>0</v>
      </c>
      <c r="Z441" s="475">
        <v>0</v>
      </c>
      <c r="AA441" s="475">
        <f t="shared" si="17"/>
        <v>0</v>
      </c>
    </row>
    <row r="442" spans="1:27" s="44" customFormat="1" ht="12.75" hidden="1" customHeight="1">
      <c r="A442" s="44">
        <f t="shared" si="21"/>
        <v>15</v>
      </c>
      <c r="B442" s="471">
        <v>310405180010199</v>
      </c>
      <c r="C442" s="472" t="s">
        <v>2561</v>
      </c>
      <c r="D442" s="488">
        <f>+IF(15=LEN(B442),SUMIFS('BG 2024'!G:G,'BG 2024'!B:B,'CA EF'!B442),0)</f>
        <v>0</v>
      </c>
      <c r="E442" s="475">
        <f>-D442</f>
        <v>0</v>
      </c>
      <c r="F442" s="475"/>
      <c r="G442" s="475">
        <v>0</v>
      </c>
      <c r="H442" s="475">
        <f t="shared" si="24"/>
        <v>0</v>
      </c>
      <c r="I442" s="475">
        <v>0</v>
      </c>
      <c r="J442" s="475">
        <v>0</v>
      </c>
      <c r="K442" s="475">
        <v>0</v>
      </c>
      <c r="L442" s="475">
        <v>0</v>
      </c>
      <c r="M442" s="475">
        <v>0</v>
      </c>
      <c r="N442" s="475">
        <v>0</v>
      </c>
      <c r="O442" s="475">
        <v>0</v>
      </c>
      <c r="P442" s="475">
        <v>0</v>
      </c>
      <c r="Q442" s="475">
        <v>0</v>
      </c>
      <c r="R442" s="475">
        <v>0</v>
      </c>
      <c r="S442" s="475">
        <v>0</v>
      </c>
      <c r="T442" s="475">
        <v>0</v>
      </c>
      <c r="U442" s="475">
        <v>0</v>
      </c>
      <c r="V442" s="475">
        <v>0</v>
      </c>
      <c r="W442" s="475">
        <v>0</v>
      </c>
      <c r="X442" s="475">
        <v>0</v>
      </c>
      <c r="Y442" s="475">
        <v>0</v>
      </c>
      <c r="Z442" s="475">
        <v>0</v>
      </c>
      <c r="AA442" s="475">
        <f t="shared" si="17"/>
        <v>0</v>
      </c>
    </row>
    <row r="443" spans="1:27" s="44" customFormat="1" ht="12.75" hidden="1" customHeight="1">
      <c r="A443" s="44">
        <f t="shared" si="21"/>
        <v>0</v>
      </c>
      <c r="B443" s="39"/>
      <c r="C443" s="472"/>
      <c r="D443" s="473"/>
      <c r="E443" s="475"/>
      <c r="F443" s="475"/>
      <c r="G443" s="475">
        <v>0</v>
      </c>
      <c r="H443" s="475">
        <f>+D443-E443+F443-G443</f>
        <v>0</v>
      </c>
      <c r="I443" s="475">
        <v>0</v>
      </c>
      <c r="J443" s="475">
        <v>0</v>
      </c>
      <c r="K443" s="475">
        <v>0</v>
      </c>
      <c r="L443" s="475">
        <v>0</v>
      </c>
      <c r="M443" s="475" t="s">
        <v>133</v>
      </c>
      <c r="N443" s="475">
        <v>0</v>
      </c>
      <c r="O443" s="475">
        <v>0</v>
      </c>
      <c r="P443" s="475">
        <v>0</v>
      </c>
      <c r="Q443" s="475">
        <v>0</v>
      </c>
      <c r="R443" s="475">
        <v>0</v>
      </c>
      <c r="S443" s="475">
        <v>0</v>
      </c>
      <c r="T443" s="475">
        <v>0</v>
      </c>
      <c r="U443" s="475">
        <v>0</v>
      </c>
      <c r="V443" s="475">
        <v>0</v>
      </c>
      <c r="W443" s="475">
        <v>0</v>
      </c>
      <c r="X443" s="475">
        <v>0</v>
      </c>
      <c r="Y443" s="475">
        <v>0</v>
      </c>
      <c r="Z443" s="475">
        <v>0</v>
      </c>
      <c r="AA443" s="475">
        <f t="shared" si="17"/>
        <v>0</v>
      </c>
    </row>
    <row r="444" spans="1:27" s="44" customFormat="1" ht="12.75" hidden="1" customHeight="1">
      <c r="A444" s="44">
        <f t="shared" si="21"/>
        <v>0</v>
      </c>
      <c r="B444" s="39"/>
      <c r="C444" s="472"/>
      <c r="D444" s="473"/>
      <c r="E444" s="475"/>
      <c r="F444" s="475"/>
      <c r="G444" s="475">
        <v>0</v>
      </c>
      <c r="H444" s="475">
        <f>+D444-E444+F444-G444</f>
        <v>0</v>
      </c>
      <c r="I444" s="475">
        <v>0</v>
      </c>
      <c r="J444" s="475">
        <v>0</v>
      </c>
      <c r="K444" s="475">
        <v>0</v>
      </c>
      <c r="L444" s="475">
        <v>0</v>
      </c>
      <c r="M444" s="475" t="s">
        <v>133</v>
      </c>
      <c r="N444" s="475">
        <v>0</v>
      </c>
      <c r="O444" s="475">
        <v>0</v>
      </c>
      <c r="P444" s="475">
        <v>0</v>
      </c>
      <c r="Q444" s="475">
        <v>0</v>
      </c>
      <c r="R444" s="475">
        <v>0</v>
      </c>
      <c r="S444" s="475">
        <v>0</v>
      </c>
      <c r="T444" s="475">
        <v>0</v>
      </c>
      <c r="U444" s="475">
        <v>0</v>
      </c>
      <c r="V444" s="475">
        <v>0</v>
      </c>
      <c r="W444" s="475">
        <v>0</v>
      </c>
      <c r="X444" s="475">
        <v>0</v>
      </c>
      <c r="Y444" s="475">
        <v>0</v>
      </c>
      <c r="Z444" s="475">
        <v>0</v>
      </c>
      <c r="AA444" s="475">
        <f t="shared" si="17"/>
        <v>0</v>
      </c>
    </row>
    <row r="445" spans="1:27" s="44" customFormat="1" ht="12.75" hidden="1" customHeight="1">
      <c r="A445" s="44">
        <f t="shared" si="21"/>
        <v>1</v>
      </c>
      <c r="B445" s="471">
        <v>6</v>
      </c>
      <c r="C445" s="472" t="s">
        <v>365</v>
      </c>
      <c r="D445" s="473">
        <f>+IF(15=LEN(B445),SUMIFS('BG 2024'!G:G,'BG 2024'!B:B,'CA EF'!B445),0)</f>
        <v>0</v>
      </c>
      <c r="E445" s="475"/>
      <c r="F445" s="475"/>
      <c r="G445" s="475">
        <v>0</v>
      </c>
      <c r="H445" s="475">
        <f t="shared" ref="H445:H567" si="25">+D445+E445-F445-G445</f>
        <v>0</v>
      </c>
      <c r="I445" s="475">
        <v>0</v>
      </c>
      <c r="J445" s="475">
        <v>0</v>
      </c>
      <c r="K445" s="475">
        <v>0</v>
      </c>
      <c r="L445" s="475">
        <v>0</v>
      </c>
      <c r="M445" s="475" t="s">
        <v>133</v>
      </c>
      <c r="N445" s="475">
        <v>0</v>
      </c>
      <c r="O445" s="475">
        <v>0</v>
      </c>
      <c r="P445" s="475">
        <v>0</v>
      </c>
      <c r="Q445" s="475">
        <v>0</v>
      </c>
      <c r="R445" s="475">
        <v>0</v>
      </c>
      <c r="S445" s="475">
        <v>0</v>
      </c>
      <c r="T445" s="475">
        <v>0</v>
      </c>
      <c r="U445" s="475">
        <v>0</v>
      </c>
      <c r="V445" s="475">
        <v>0</v>
      </c>
      <c r="W445" s="475">
        <v>0</v>
      </c>
      <c r="X445" s="475">
        <v>0</v>
      </c>
      <c r="Y445" s="475">
        <v>0</v>
      </c>
      <c r="Z445" s="475">
        <v>0</v>
      </c>
      <c r="AA445" s="475">
        <f t="shared" si="17"/>
        <v>0</v>
      </c>
    </row>
    <row r="446" spans="1:27" s="44" customFormat="1" ht="12.75" hidden="1" customHeight="1">
      <c r="A446" s="44">
        <f t="shared" si="21"/>
        <v>2</v>
      </c>
      <c r="B446" s="471">
        <v>61</v>
      </c>
      <c r="C446" s="472" t="s">
        <v>366</v>
      </c>
      <c r="D446" s="473">
        <f>+IF(15=LEN(B446),SUMIFS('BG 2024'!G:G,'BG 2024'!B:B,'CA EF'!B446),0)</f>
        <v>0</v>
      </c>
      <c r="E446" s="474"/>
      <c r="F446" s="474"/>
      <c r="G446" s="475">
        <v>0</v>
      </c>
      <c r="H446" s="475">
        <f t="shared" si="25"/>
        <v>0</v>
      </c>
      <c r="I446" s="475">
        <v>0</v>
      </c>
      <c r="J446" s="475">
        <v>0</v>
      </c>
      <c r="K446" s="475">
        <v>0</v>
      </c>
      <c r="L446" s="475">
        <v>0</v>
      </c>
      <c r="M446" s="475" t="s">
        <v>133</v>
      </c>
      <c r="N446" s="475">
        <v>0</v>
      </c>
      <c r="O446" s="475">
        <v>0</v>
      </c>
      <c r="P446" s="475">
        <v>0</v>
      </c>
      <c r="Q446" s="475">
        <v>0</v>
      </c>
      <c r="R446" s="475">
        <v>0</v>
      </c>
      <c r="S446" s="475">
        <v>0</v>
      </c>
      <c r="T446" s="475">
        <v>0</v>
      </c>
      <c r="U446" s="475">
        <v>0</v>
      </c>
      <c r="V446" s="475">
        <v>0</v>
      </c>
      <c r="W446" s="475">
        <v>0</v>
      </c>
      <c r="X446" s="475">
        <v>0</v>
      </c>
      <c r="Y446" s="475">
        <v>0</v>
      </c>
      <c r="Z446" s="475">
        <v>0</v>
      </c>
      <c r="AA446" s="475">
        <f t="shared" si="17"/>
        <v>0</v>
      </c>
    </row>
    <row r="447" spans="1:27" s="44" customFormat="1" ht="12.75" hidden="1" customHeight="1">
      <c r="A447" s="44">
        <f t="shared" si="21"/>
        <v>5</v>
      </c>
      <c r="B447" s="471">
        <v>61010</v>
      </c>
      <c r="C447" s="472" t="s">
        <v>1122</v>
      </c>
      <c r="D447" s="473">
        <f>+IF(15=LEN(B447),SUMIFS('BG 2024'!G:G,'BG 2024'!B:B,'CA EF'!B447),0)</f>
        <v>0</v>
      </c>
      <c r="E447" s="475"/>
      <c r="F447" s="475"/>
      <c r="G447" s="475">
        <v>0</v>
      </c>
      <c r="H447" s="475">
        <f t="shared" si="25"/>
        <v>0</v>
      </c>
      <c r="I447" s="475">
        <v>0</v>
      </c>
      <c r="J447" s="475">
        <v>0</v>
      </c>
      <c r="K447" s="475">
        <v>0</v>
      </c>
      <c r="L447" s="475">
        <v>0</v>
      </c>
      <c r="M447" s="475" t="s">
        <v>133</v>
      </c>
      <c r="N447" s="475">
        <v>0</v>
      </c>
      <c r="O447" s="475">
        <v>0</v>
      </c>
      <c r="P447" s="475">
        <v>0</v>
      </c>
      <c r="Q447" s="475">
        <v>0</v>
      </c>
      <c r="R447" s="475">
        <v>0</v>
      </c>
      <c r="S447" s="475">
        <v>0</v>
      </c>
      <c r="T447" s="475">
        <v>0</v>
      </c>
      <c r="U447" s="475">
        <v>0</v>
      </c>
      <c r="V447" s="475">
        <v>0</v>
      </c>
      <c r="W447" s="475">
        <v>0</v>
      </c>
      <c r="X447" s="475">
        <v>0</v>
      </c>
      <c r="Y447" s="475">
        <v>0</v>
      </c>
      <c r="Z447" s="475">
        <v>0</v>
      </c>
      <c r="AA447" s="475">
        <f t="shared" si="17"/>
        <v>0</v>
      </c>
    </row>
    <row r="448" spans="1:27" s="44" customFormat="1" ht="12.75" hidden="1" customHeight="1">
      <c r="A448" s="44">
        <f t="shared" si="21"/>
        <v>8</v>
      </c>
      <c r="B448" s="471">
        <v>61010702</v>
      </c>
      <c r="C448" s="472" t="s">
        <v>1123</v>
      </c>
      <c r="D448" s="473">
        <f>+IF(15=LEN(B448),SUMIFS('BG 2024'!G:G,'BG 2024'!B:B,'CA EF'!B448),0)</f>
        <v>0</v>
      </c>
      <c r="E448" s="475"/>
      <c r="F448" s="475"/>
      <c r="G448" s="475">
        <v>0</v>
      </c>
      <c r="H448" s="475">
        <f t="shared" si="25"/>
        <v>0</v>
      </c>
      <c r="I448" s="475">
        <v>0</v>
      </c>
      <c r="J448" s="475">
        <v>0</v>
      </c>
      <c r="K448" s="475">
        <v>0</v>
      </c>
      <c r="L448" s="475">
        <v>0</v>
      </c>
      <c r="M448" s="475" t="s">
        <v>133</v>
      </c>
      <c r="N448" s="475">
        <v>0</v>
      </c>
      <c r="O448" s="475">
        <v>0</v>
      </c>
      <c r="P448" s="475">
        <v>0</v>
      </c>
      <c r="Q448" s="475">
        <v>0</v>
      </c>
      <c r="R448" s="475">
        <v>0</v>
      </c>
      <c r="S448" s="475">
        <v>0</v>
      </c>
      <c r="T448" s="475">
        <v>0</v>
      </c>
      <c r="U448" s="475">
        <v>0</v>
      </c>
      <c r="V448" s="475">
        <v>0</v>
      </c>
      <c r="W448" s="475">
        <v>0</v>
      </c>
      <c r="X448" s="475">
        <v>0</v>
      </c>
      <c r="Y448" s="475">
        <v>0</v>
      </c>
      <c r="Z448" s="475">
        <v>0</v>
      </c>
      <c r="AA448" s="475">
        <f t="shared" ref="AA448:AA486" si="26">SUM(H448:Z448)</f>
        <v>0</v>
      </c>
    </row>
    <row r="449" spans="1:27" s="44" customFormat="1" ht="12.75" hidden="1" customHeight="1">
      <c r="A449" s="44">
        <f t="shared" si="21"/>
        <v>11</v>
      </c>
      <c r="B449" s="471">
        <v>61010702002</v>
      </c>
      <c r="C449" s="472" t="s">
        <v>1124</v>
      </c>
      <c r="D449" s="473">
        <f>+IF(15=LEN(B449),SUMIFS('BG 2024'!G:G,'BG 2024'!B:B,'CA EF'!B449),0)</f>
        <v>0</v>
      </c>
      <c r="E449" s="475"/>
      <c r="F449" s="475"/>
      <c r="G449" s="475">
        <v>0</v>
      </c>
      <c r="H449" s="475">
        <f t="shared" si="25"/>
        <v>0</v>
      </c>
      <c r="I449" s="475">
        <v>0</v>
      </c>
      <c r="J449" s="475">
        <v>0</v>
      </c>
      <c r="K449" s="475">
        <v>0</v>
      </c>
      <c r="L449" s="475">
        <v>0</v>
      </c>
      <c r="M449" s="475" t="s">
        <v>133</v>
      </c>
      <c r="N449" s="475">
        <v>0</v>
      </c>
      <c r="O449" s="475">
        <v>0</v>
      </c>
      <c r="P449" s="475">
        <v>0</v>
      </c>
      <c r="Q449" s="475">
        <v>0</v>
      </c>
      <c r="R449" s="475">
        <v>0</v>
      </c>
      <c r="S449" s="475">
        <v>0</v>
      </c>
      <c r="T449" s="475">
        <v>0</v>
      </c>
      <c r="U449" s="475">
        <v>0</v>
      </c>
      <c r="V449" s="475">
        <v>0</v>
      </c>
      <c r="W449" s="475">
        <v>0</v>
      </c>
      <c r="X449" s="475">
        <v>0</v>
      </c>
      <c r="Y449" s="475">
        <v>0</v>
      </c>
      <c r="Z449" s="475">
        <v>0</v>
      </c>
      <c r="AA449" s="475">
        <f t="shared" si="26"/>
        <v>0</v>
      </c>
    </row>
    <row r="450" spans="1:27" s="44" customFormat="1" ht="12.75" hidden="1" customHeight="1">
      <c r="A450" s="44">
        <f t="shared" si="21"/>
        <v>13</v>
      </c>
      <c r="B450" s="471">
        <v>6101070200201</v>
      </c>
      <c r="C450" s="472" t="s">
        <v>1124</v>
      </c>
      <c r="D450" s="473">
        <f>+IF(15=LEN(B450),SUMIFS('BG 2024'!G:G,'BG 2024'!B:B,'CA EF'!B450),0)</f>
        <v>0</v>
      </c>
      <c r="E450" s="475"/>
      <c r="F450" s="475"/>
      <c r="G450" s="475">
        <v>0</v>
      </c>
      <c r="H450" s="475">
        <f t="shared" si="25"/>
        <v>0</v>
      </c>
      <c r="I450" s="475">
        <f>-H450</f>
        <v>0</v>
      </c>
      <c r="J450" s="475">
        <v>0</v>
      </c>
      <c r="K450" s="475">
        <v>0</v>
      </c>
      <c r="L450" s="475">
        <v>0</v>
      </c>
      <c r="M450" s="475" t="s">
        <v>133</v>
      </c>
      <c r="N450" s="475">
        <v>0</v>
      </c>
      <c r="O450" s="475">
        <v>0</v>
      </c>
      <c r="P450" s="475">
        <v>0</v>
      </c>
      <c r="Q450" s="475">
        <v>0</v>
      </c>
      <c r="R450" s="475">
        <v>0</v>
      </c>
      <c r="S450" s="475">
        <v>0</v>
      </c>
      <c r="T450" s="475">
        <v>0</v>
      </c>
      <c r="U450" s="475">
        <v>0</v>
      </c>
      <c r="V450" s="475">
        <v>0</v>
      </c>
      <c r="W450" s="475">
        <v>0</v>
      </c>
      <c r="X450" s="475">
        <v>0</v>
      </c>
      <c r="Y450" s="475">
        <v>0</v>
      </c>
      <c r="Z450" s="475">
        <v>0</v>
      </c>
      <c r="AA450" s="475">
        <f t="shared" si="26"/>
        <v>0</v>
      </c>
    </row>
    <row r="451" spans="1:27" s="44" customFormat="1" ht="12.75" customHeight="1">
      <c r="A451" s="44">
        <f t="shared" si="21"/>
        <v>15</v>
      </c>
      <c r="B451" s="471">
        <v>610107020020101</v>
      </c>
      <c r="C451" s="472" t="s">
        <v>1125</v>
      </c>
      <c r="D451" s="473">
        <f>+IF(15=LEN(B451),SUMIFS('BG 2024'!G:G,'BG 2024'!B:B,'CA EF'!B451),0)</f>
        <v>-28143617</v>
      </c>
      <c r="E451" s="475"/>
      <c r="F451" s="475"/>
      <c r="G451" s="475">
        <v>0</v>
      </c>
      <c r="H451" s="475">
        <f t="shared" si="25"/>
        <v>-28143617</v>
      </c>
      <c r="I451" s="475">
        <f>-$H451</f>
        <v>28143617</v>
      </c>
      <c r="J451" s="475">
        <v>0</v>
      </c>
      <c r="K451" s="475">
        <v>0</v>
      </c>
      <c r="L451" s="475">
        <v>0</v>
      </c>
      <c r="M451" s="475">
        <v>0</v>
      </c>
      <c r="N451" s="475">
        <v>0</v>
      </c>
      <c r="O451" s="475">
        <v>0</v>
      </c>
      <c r="P451" s="475">
        <v>0</v>
      </c>
      <c r="Q451" s="475">
        <v>0</v>
      </c>
      <c r="R451" s="475">
        <v>0</v>
      </c>
      <c r="S451" s="475">
        <v>0</v>
      </c>
      <c r="T451" s="475">
        <v>0</v>
      </c>
      <c r="U451" s="475">
        <v>0</v>
      </c>
      <c r="V451" s="475">
        <v>0</v>
      </c>
      <c r="W451" s="475">
        <v>0</v>
      </c>
      <c r="X451" s="475">
        <v>0</v>
      </c>
      <c r="Y451" s="475">
        <v>0</v>
      </c>
      <c r="Z451" s="475">
        <v>0</v>
      </c>
      <c r="AA451" s="475">
        <f t="shared" si="26"/>
        <v>0</v>
      </c>
    </row>
    <row r="452" spans="1:27" s="44" customFormat="1" ht="12.75" customHeight="1">
      <c r="A452" s="44">
        <f t="shared" si="21"/>
        <v>15</v>
      </c>
      <c r="B452" s="471">
        <v>610107020020199</v>
      </c>
      <c r="C452" s="472" t="s">
        <v>1126</v>
      </c>
      <c r="D452" s="473">
        <f>+IF(15=LEN(B452),SUMIFS('BG 2024'!G:G,'BG 2024'!B:B,'CA EF'!B452),0)</f>
        <v>-15266472</v>
      </c>
      <c r="E452" s="474"/>
      <c r="F452" s="474"/>
      <c r="G452" s="475">
        <v>0</v>
      </c>
      <c r="H452" s="475">
        <f t="shared" si="25"/>
        <v>-15266472</v>
      </c>
      <c r="I452" s="475">
        <f>-$H452</f>
        <v>15266472</v>
      </c>
      <c r="J452" s="475">
        <v>0</v>
      </c>
      <c r="K452" s="475">
        <v>0</v>
      </c>
      <c r="L452" s="475">
        <v>0</v>
      </c>
      <c r="M452" s="475">
        <v>0</v>
      </c>
      <c r="N452" s="475">
        <v>0</v>
      </c>
      <c r="O452" s="475">
        <v>0</v>
      </c>
      <c r="P452" s="475">
        <v>0</v>
      </c>
      <c r="Q452" s="475">
        <v>0</v>
      </c>
      <c r="R452" s="475">
        <v>0</v>
      </c>
      <c r="S452" s="475">
        <v>0</v>
      </c>
      <c r="T452" s="475">
        <v>0</v>
      </c>
      <c r="U452" s="475">
        <v>0</v>
      </c>
      <c r="V452" s="475">
        <v>0</v>
      </c>
      <c r="W452" s="475">
        <v>0</v>
      </c>
      <c r="X452" s="475">
        <v>0</v>
      </c>
      <c r="Y452" s="475">
        <v>0</v>
      </c>
      <c r="Z452" s="475">
        <v>0</v>
      </c>
      <c r="AA452" s="475">
        <f t="shared" si="26"/>
        <v>0</v>
      </c>
    </row>
    <row r="453" spans="1:27" s="44" customFormat="1" ht="12.75" hidden="1" customHeight="1">
      <c r="A453" s="44">
        <f t="shared" si="21"/>
        <v>11</v>
      </c>
      <c r="B453" s="471">
        <v>61010702004</v>
      </c>
      <c r="C453" s="472" t="s">
        <v>1127</v>
      </c>
      <c r="D453" s="473">
        <f>+IF(15=LEN(B453),SUMIFS('BG 2024'!G:G,'BG 2024'!B:B,'CA EF'!B453),0)</f>
        <v>0</v>
      </c>
      <c r="E453" s="475"/>
      <c r="F453" s="475"/>
      <c r="G453" s="475">
        <v>0</v>
      </c>
      <c r="H453" s="475">
        <f t="shared" si="25"/>
        <v>0</v>
      </c>
      <c r="I453" s="475">
        <f>-H453</f>
        <v>0</v>
      </c>
      <c r="J453" s="475">
        <v>0</v>
      </c>
      <c r="K453" s="475">
        <v>0</v>
      </c>
      <c r="L453" s="475">
        <v>0</v>
      </c>
      <c r="M453" s="475" t="s">
        <v>133</v>
      </c>
      <c r="N453" s="475">
        <v>0</v>
      </c>
      <c r="O453" s="475">
        <v>0</v>
      </c>
      <c r="P453" s="475">
        <v>0</v>
      </c>
      <c r="Q453" s="475">
        <v>0</v>
      </c>
      <c r="R453" s="475">
        <v>0</v>
      </c>
      <c r="S453" s="475">
        <v>0</v>
      </c>
      <c r="T453" s="475">
        <v>0</v>
      </c>
      <c r="U453" s="475">
        <v>0</v>
      </c>
      <c r="V453" s="475">
        <v>0</v>
      </c>
      <c r="W453" s="475">
        <v>0</v>
      </c>
      <c r="X453" s="475">
        <v>0</v>
      </c>
      <c r="Y453" s="475">
        <v>0</v>
      </c>
      <c r="Z453" s="475">
        <v>0</v>
      </c>
      <c r="AA453" s="475">
        <f t="shared" si="26"/>
        <v>0</v>
      </c>
    </row>
    <row r="454" spans="1:27" s="44" customFormat="1" ht="12.75" hidden="1" customHeight="1">
      <c r="A454" s="44">
        <f t="shared" si="21"/>
        <v>13</v>
      </c>
      <c r="B454" s="471">
        <v>6101070200401</v>
      </c>
      <c r="C454" s="472" t="s">
        <v>1127</v>
      </c>
      <c r="D454" s="473">
        <f>+IF(15=LEN(B454),SUMIFS('BG 2024'!G:G,'BG 2024'!B:B,'CA EF'!B454),0)</f>
        <v>0</v>
      </c>
      <c r="E454" s="475"/>
      <c r="F454" s="475"/>
      <c r="G454" s="475">
        <v>0</v>
      </c>
      <c r="H454" s="475">
        <f t="shared" si="25"/>
        <v>0</v>
      </c>
      <c r="I454" s="475">
        <f>-H454</f>
        <v>0</v>
      </c>
      <c r="J454" s="475">
        <v>0</v>
      </c>
      <c r="K454" s="475">
        <v>0</v>
      </c>
      <c r="L454" s="475">
        <v>0</v>
      </c>
      <c r="M454" s="475" t="s">
        <v>133</v>
      </c>
      <c r="N454" s="475">
        <v>0</v>
      </c>
      <c r="O454" s="475">
        <v>0</v>
      </c>
      <c r="P454" s="475">
        <v>0</v>
      </c>
      <c r="Q454" s="475">
        <v>0</v>
      </c>
      <c r="R454" s="475">
        <v>0</v>
      </c>
      <c r="S454" s="475">
        <v>0</v>
      </c>
      <c r="T454" s="475">
        <v>0</v>
      </c>
      <c r="U454" s="475">
        <v>0</v>
      </c>
      <c r="V454" s="475">
        <v>0</v>
      </c>
      <c r="W454" s="475">
        <v>0</v>
      </c>
      <c r="X454" s="475">
        <v>0</v>
      </c>
      <c r="Y454" s="475">
        <v>0</v>
      </c>
      <c r="Z454" s="475">
        <v>0</v>
      </c>
      <c r="AA454" s="475">
        <f t="shared" si="26"/>
        <v>0</v>
      </c>
    </row>
    <row r="455" spans="1:27" s="44" customFormat="1" ht="12.75" customHeight="1">
      <c r="A455" s="44">
        <f t="shared" si="21"/>
        <v>15</v>
      </c>
      <c r="B455" s="471">
        <v>610107020040199</v>
      </c>
      <c r="C455" s="472" t="s">
        <v>1128</v>
      </c>
      <c r="D455" s="473">
        <f>+IF(15=LEN(B455),SUMIFS('BG 2024'!G:G,'BG 2024'!B:B,'CA EF'!B455),0)</f>
        <v>-62266500</v>
      </c>
      <c r="E455" s="475"/>
      <c r="F455" s="475"/>
      <c r="G455" s="475">
        <v>0</v>
      </c>
      <c r="H455" s="475">
        <f t="shared" si="25"/>
        <v>-62266500</v>
      </c>
      <c r="I455" s="475">
        <f>-$H455</f>
        <v>62266500</v>
      </c>
      <c r="J455" s="475">
        <v>0</v>
      </c>
      <c r="K455" s="475">
        <v>0</v>
      </c>
      <c r="L455" s="475">
        <v>0</v>
      </c>
      <c r="M455" s="475">
        <v>0</v>
      </c>
      <c r="N455" s="475">
        <v>0</v>
      </c>
      <c r="O455" s="475">
        <v>0</v>
      </c>
      <c r="P455" s="475">
        <v>0</v>
      </c>
      <c r="Q455" s="475">
        <v>0</v>
      </c>
      <c r="R455" s="475">
        <v>0</v>
      </c>
      <c r="S455" s="475">
        <v>0</v>
      </c>
      <c r="T455" s="475">
        <v>0</v>
      </c>
      <c r="U455" s="475">
        <v>0</v>
      </c>
      <c r="V455" s="475">
        <v>0</v>
      </c>
      <c r="W455" s="475">
        <v>0</v>
      </c>
      <c r="X455" s="475">
        <v>0</v>
      </c>
      <c r="Y455" s="475">
        <v>0</v>
      </c>
      <c r="Z455" s="475">
        <v>0</v>
      </c>
      <c r="AA455" s="475">
        <f t="shared" si="26"/>
        <v>0</v>
      </c>
    </row>
    <row r="456" spans="1:27" s="44" customFormat="1" ht="12.75" hidden="1" customHeight="1">
      <c r="A456" s="44">
        <f t="shared" si="21"/>
        <v>8</v>
      </c>
      <c r="B456" s="471">
        <v>61010706</v>
      </c>
      <c r="C456" s="472" t="s">
        <v>1129</v>
      </c>
      <c r="D456" s="473">
        <f>+IF(15=LEN(B456),SUMIFS('BG 2024'!G:G,'BG 2024'!B:B,'CA EF'!B456),0)</f>
        <v>0</v>
      </c>
      <c r="E456" s="475"/>
      <c r="F456" s="475"/>
      <c r="G456" s="475">
        <v>0</v>
      </c>
      <c r="H456" s="475">
        <f t="shared" si="25"/>
        <v>0</v>
      </c>
      <c r="I456" s="475">
        <v>0</v>
      </c>
      <c r="J456" s="475">
        <v>0</v>
      </c>
      <c r="K456" s="475">
        <v>0</v>
      </c>
      <c r="L456" s="475">
        <v>0</v>
      </c>
      <c r="M456" s="475" t="s">
        <v>133</v>
      </c>
      <c r="N456" s="475">
        <v>0</v>
      </c>
      <c r="O456" s="475">
        <v>0</v>
      </c>
      <c r="P456" s="475">
        <v>0</v>
      </c>
      <c r="Q456" s="475">
        <v>0</v>
      </c>
      <c r="R456" s="475">
        <v>0</v>
      </c>
      <c r="S456" s="475">
        <v>0</v>
      </c>
      <c r="T456" s="475">
        <v>0</v>
      </c>
      <c r="U456" s="475">
        <v>0</v>
      </c>
      <c r="V456" s="475">
        <v>0</v>
      </c>
      <c r="W456" s="475">
        <v>0</v>
      </c>
      <c r="X456" s="475">
        <v>0</v>
      </c>
      <c r="Y456" s="475">
        <v>0</v>
      </c>
      <c r="Z456" s="475">
        <v>0</v>
      </c>
      <c r="AA456" s="475">
        <f t="shared" si="26"/>
        <v>0</v>
      </c>
    </row>
    <row r="457" spans="1:27" s="44" customFormat="1" ht="12.75" hidden="1" customHeight="1">
      <c r="A457" s="44">
        <f t="shared" si="21"/>
        <v>11</v>
      </c>
      <c r="B457" s="471">
        <v>61010706002</v>
      </c>
      <c r="C457" s="472" t="s">
        <v>1130</v>
      </c>
      <c r="D457" s="473">
        <f>+IF(15=LEN(B457),SUMIFS('BG 2024'!G:G,'BG 2024'!B:B,'CA EF'!B457),0)</f>
        <v>0</v>
      </c>
      <c r="E457" s="475"/>
      <c r="F457" s="475"/>
      <c r="G457" s="475">
        <v>0</v>
      </c>
      <c r="H457" s="475">
        <f t="shared" si="25"/>
        <v>0</v>
      </c>
      <c r="I457" s="475">
        <v>0</v>
      </c>
      <c r="J457" s="475">
        <v>0</v>
      </c>
      <c r="K457" s="475">
        <v>0</v>
      </c>
      <c r="L457" s="475">
        <v>0</v>
      </c>
      <c r="M457" s="475" t="s">
        <v>133</v>
      </c>
      <c r="N457" s="475">
        <v>0</v>
      </c>
      <c r="O457" s="475">
        <v>0</v>
      </c>
      <c r="P457" s="475">
        <v>0</v>
      </c>
      <c r="Q457" s="475">
        <v>0</v>
      </c>
      <c r="R457" s="475">
        <v>0</v>
      </c>
      <c r="S457" s="475">
        <v>0</v>
      </c>
      <c r="T457" s="475">
        <v>0</v>
      </c>
      <c r="U457" s="475">
        <v>0</v>
      </c>
      <c r="V457" s="475">
        <v>0</v>
      </c>
      <c r="W457" s="475">
        <v>0</v>
      </c>
      <c r="X457" s="475">
        <v>0</v>
      </c>
      <c r="Y457" s="475">
        <v>0</v>
      </c>
      <c r="Z457" s="475">
        <v>0</v>
      </c>
      <c r="AA457" s="475">
        <f t="shared" si="26"/>
        <v>0</v>
      </c>
    </row>
    <row r="458" spans="1:27" s="44" customFormat="1" ht="12.75" hidden="1" customHeight="1">
      <c r="A458" s="44">
        <f t="shared" si="21"/>
        <v>13</v>
      </c>
      <c r="B458" s="471">
        <v>6101070600201</v>
      </c>
      <c r="C458" s="472" t="s">
        <v>1130</v>
      </c>
      <c r="D458" s="473">
        <f>+IF(15=LEN(B458),SUMIFS('BG 2024'!G:G,'BG 2024'!B:B,'CA EF'!B458),0)</f>
        <v>0</v>
      </c>
      <c r="E458" s="474"/>
      <c r="F458" s="474"/>
      <c r="G458" s="475">
        <v>0</v>
      </c>
      <c r="H458" s="475">
        <f t="shared" si="25"/>
        <v>0</v>
      </c>
      <c r="I458" s="475">
        <f>-H458</f>
        <v>0</v>
      </c>
      <c r="J458" s="475">
        <v>0</v>
      </c>
      <c r="K458" s="475">
        <v>0</v>
      </c>
      <c r="L458" s="475">
        <v>0</v>
      </c>
      <c r="M458" s="475" t="s">
        <v>133</v>
      </c>
      <c r="N458" s="475">
        <v>0</v>
      </c>
      <c r="O458" s="475">
        <v>0</v>
      </c>
      <c r="P458" s="475">
        <v>0</v>
      </c>
      <c r="Q458" s="475">
        <v>0</v>
      </c>
      <c r="R458" s="475">
        <v>0</v>
      </c>
      <c r="S458" s="475">
        <v>0</v>
      </c>
      <c r="T458" s="475">
        <v>0</v>
      </c>
      <c r="U458" s="475">
        <v>0</v>
      </c>
      <c r="V458" s="475">
        <v>0</v>
      </c>
      <c r="W458" s="475">
        <v>0</v>
      </c>
      <c r="X458" s="475">
        <v>0</v>
      </c>
      <c r="Y458" s="475">
        <v>0</v>
      </c>
      <c r="Z458" s="475">
        <v>0</v>
      </c>
      <c r="AA458" s="475">
        <f t="shared" si="26"/>
        <v>0</v>
      </c>
    </row>
    <row r="459" spans="1:27" s="44" customFormat="1" ht="12.75" customHeight="1">
      <c r="A459" s="44">
        <f t="shared" si="21"/>
        <v>15</v>
      </c>
      <c r="B459" s="471">
        <v>610107060020101</v>
      </c>
      <c r="C459" s="472" t="s">
        <v>1131</v>
      </c>
      <c r="D459" s="473">
        <f>+IF(15=LEN(B459),SUMIFS('BG 2024'!G:G,'BG 2024'!B:B,'CA EF'!B459),0)</f>
        <v>-18682843</v>
      </c>
      <c r="E459" s="475"/>
      <c r="F459" s="475"/>
      <c r="G459" s="475">
        <v>0</v>
      </c>
      <c r="H459" s="475">
        <f t="shared" si="25"/>
        <v>-18682843</v>
      </c>
      <c r="I459" s="475">
        <f>-$H459</f>
        <v>18682843</v>
      </c>
      <c r="J459" s="475">
        <v>0</v>
      </c>
      <c r="K459" s="475">
        <v>0</v>
      </c>
      <c r="L459" s="475">
        <v>0</v>
      </c>
      <c r="M459" s="475">
        <v>0</v>
      </c>
      <c r="N459" s="475">
        <v>0</v>
      </c>
      <c r="O459" s="475">
        <v>0</v>
      </c>
      <c r="P459" s="475">
        <v>0</v>
      </c>
      <c r="Q459" s="475">
        <v>0</v>
      </c>
      <c r="R459" s="475">
        <v>0</v>
      </c>
      <c r="S459" s="475">
        <v>0</v>
      </c>
      <c r="T459" s="475">
        <v>0</v>
      </c>
      <c r="U459" s="475">
        <v>0</v>
      </c>
      <c r="V459" s="475">
        <v>0</v>
      </c>
      <c r="W459" s="475">
        <v>0</v>
      </c>
      <c r="X459" s="475">
        <v>0</v>
      </c>
      <c r="Y459" s="475">
        <v>0</v>
      </c>
      <c r="Z459" s="475">
        <v>0</v>
      </c>
      <c r="AA459" s="475">
        <f t="shared" si="26"/>
        <v>0</v>
      </c>
    </row>
    <row r="460" spans="1:27" s="44" customFormat="1" ht="12.75" customHeight="1">
      <c r="A460" s="44">
        <f t="shared" si="21"/>
        <v>15</v>
      </c>
      <c r="B460" s="471">
        <v>610107060020199</v>
      </c>
      <c r="C460" s="472" t="s">
        <v>1132</v>
      </c>
      <c r="D460" s="473">
        <f>+IF(15=LEN(B460),SUMIFS('BG 2024'!G:G,'BG 2024'!B:B,'CA EF'!B460),0)</f>
        <v>-36444245</v>
      </c>
      <c r="E460" s="475"/>
      <c r="F460" s="475"/>
      <c r="G460" s="475">
        <v>0</v>
      </c>
      <c r="H460" s="475">
        <f t="shared" si="25"/>
        <v>-36444245</v>
      </c>
      <c r="I460" s="475">
        <f>-$H460</f>
        <v>36444245</v>
      </c>
      <c r="J460" s="475">
        <v>0</v>
      </c>
      <c r="K460" s="475">
        <v>0</v>
      </c>
      <c r="L460" s="475">
        <v>0</v>
      </c>
      <c r="M460" s="475">
        <v>0</v>
      </c>
      <c r="N460" s="475">
        <v>0</v>
      </c>
      <c r="O460" s="475">
        <v>0</v>
      </c>
      <c r="P460" s="475">
        <v>0</v>
      </c>
      <c r="Q460" s="475">
        <v>0</v>
      </c>
      <c r="R460" s="475">
        <v>0</v>
      </c>
      <c r="S460" s="475">
        <v>0</v>
      </c>
      <c r="T460" s="475">
        <v>0</v>
      </c>
      <c r="U460" s="475">
        <v>0</v>
      </c>
      <c r="V460" s="475">
        <v>0</v>
      </c>
      <c r="W460" s="475">
        <v>0</v>
      </c>
      <c r="X460" s="475">
        <v>0</v>
      </c>
      <c r="Y460" s="475">
        <v>0</v>
      </c>
      <c r="Z460" s="475">
        <v>0</v>
      </c>
      <c r="AA460" s="475">
        <f t="shared" si="26"/>
        <v>0</v>
      </c>
    </row>
    <row r="461" spans="1:27" s="44" customFormat="1" ht="12.75" hidden="1" customHeight="1">
      <c r="A461" s="44">
        <f t="shared" si="21"/>
        <v>5</v>
      </c>
      <c r="B461" s="471">
        <v>61030</v>
      </c>
      <c r="C461" s="472" t="s">
        <v>1133</v>
      </c>
      <c r="D461" s="473">
        <f>+IF(15=LEN(B461),SUMIFS('BG 2024'!G:G,'BG 2024'!B:B,'CA EF'!B461),0)</f>
        <v>0</v>
      </c>
      <c r="E461" s="475"/>
      <c r="F461" s="475"/>
      <c r="G461" s="475">
        <v>0</v>
      </c>
      <c r="H461" s="475">
        <f t="shared" si="25"/>
        <v>0</v>
      </c>
      <c r="I461" s="475">
        <v>0</v>
      </c>
      <c r="J461" s="475">
        <v>0</v>
      </c>
      <c r="K461" s="475">
        <v>0</v>
      </c>
      <c r="L461" s="475">
        <v>0</v>
      </c>
      <c r="M461" s="475" t="s">
        <v>133</v>
      </c>
      <c r="N461" s="475">
        <v>0</v>
      </c>
      <c r="O461" s="475">
        <v>0</v>
      </c>
      <c r="P461" s="475">
        <v>0</v>
      </c>
      <c r="Q461" s="475">
        <v>0</v>
      </c>
      <c r="R461" s="475">
        <v>0</v>
      </c>
      <c r="S461" s="475">
        <v>0</v>
      </c>
      <c r="T461" s="475">
        <v>0</v>
      </c>
      <c r="U461" s="475">
        <v>0</v>
      </c>
      <c r="V461" s="475">
        <v>0</v>
      </c>
      <c r="W461" s="475">
        <v>0</v>
      </c>
      <c r="X461" s="475">
        <v>0</v>
      </c>
      <c r="Y461" s="475">
        <v>0</v>
      </c>
      <c r="Z461" s="475">
        <v>0</v>
      </c>
      <c r="AA461" s="475">
        <f t="shared" si="26"/>
        <v>0</v>
      </c>
    </row>
    <row r="462" spans="1:27" s="44" customFormat="1" ht="12.75" hidden="1" customHeight="1">
      <c r="A462" s="44">
        <f t="shared" si="21"/>
        <v>8</v>
      </c>
      <c r="B462" s="471">
        <v>61030726</v>
      </c>
      <c r="C462" s="472" t="s">
        <v>1133</v>
      </c>
      <c r="D462" s="473">
        <f>+IF(15=LEN(B462),SUMIFS('BG 2024'!G:G,'BG 2024'!B:B,'CA EF'!B462),0)</f>
        <v>0</v>
      </c>
      <c r="E462" s="474"/>
      <c r="F462" s="474"/>
      <c r="G462" s="475">
        <v>0</v>
      </c>
      <c r="H462" s="475">
        <f t="shared" si="25"/>
        <v>0</v>
      </c>
      <c r="I462" s="475">
        <v>0</v>
      </c>
      <c r="J462" s="475">
        <v>0</v>
      </c>
      <c r="K462" s="475">
        <v>0</v>
      </c>
      <c r="L462" s="475">
        <v>0</v>
      </c>
      <c r="M462" s="475" t="s">
        <v>133</v>
      </c>
      <c r="N462" s="475">
        <v>0</v>
      </c>
      <c r="O462" s="475">
        <v>0</v>
      </c>
      <c r="P462" s="475">
        <v>0</v>
      </c>
      <c r="Q462" s="475">
        <v>0</v>
      </c>
      <c r="R462" s="475">
        <v>0</v>
      </c>
      <c r="S462" s="475">
        <f>-H462</f>
        <v>0</v>
      </c>
      <c r="T462" s="475">
        <v>0</v>
      </c>
      <c r="U462" s="475">
        <v>0</v>
      </c>
      <c r="V462" s="475">
        <v>0</v>
      </c>
      <c r="W462" s="475">
        <v>0</v>
      </c>
      <c r="X462" s="475">
        <v>0</v>
      </c>
      <c r="Y462" s="475">
        <v>0</v>
      </c>
      <c r="Z462" s="475">
        <v>0</v>
      </c>
      <c r="AA462" s="475">
        <f t="shared" si="26"/>
        <v>0</v>
      </c>
    </row>
    <row r="463" spans="1:27" s="44" customFormat="1" ht="12.75" hidden="1" customHeight="1">
      <c r="A463" s="44">
        <f t="shared" si="21"/>
        <v>11</v>
      </c>
      <c r="B463" s="471">
        <v>61030726003</v>
      </c>
      <c r="C463" s="472" t="s">
        <v>1134</v>
      </c>
      <c r="D463" s="473">
        <f>+IF(15=LEN(B463),SUMIFS('BG 2024'!G:G,'BG 2024'!B:B,'CA EF'!B463),0)</f>
        <v>0</v>
      </c>
      <c r="E463" s="475"/>
      <c r="F463" s="475"/>
      <c r="G463" s="475">
        <v>0</v>
      </c>
      <c r="H463" s="475">
        <f t="shared" si="25"/>
        <v>0</v>
      </c>
      <c r="I463" s="475">
        <v>0</v>
      </c>
      <c r="J463" s="475">
        <v>0</v>
      </c>
      <c r="K463" s="475">
        <v>0</v>
      </c>
      <c r="L463" s="475">
        <v>0</v>
      </c>
      <c r="M463" s="475" t="s">
        <v>133</v>
      </c>
      <c r="N463" s="475">
        <v>0</v>
      </c>
      <c r="O463" s="475">
        <v>0</v>
      </c>
      <c r="P463" s="475">
        <v>0</v>
      </c>
      <c r="Q463" s="475">
        <v>0</v>
      </c>
      <c r="R463" s="475">
        <v>0</v>
      </c>
      <c r="S463" s="475">
        <f>-H463</f>
        <v>0</v>
      </c>
      <c r="T463" s="475">
        <v>0</v>
      </c>
      <c r="U463" s="475">
        <v>0</v>
      </c>
      <c r="V463" s="475">
        <v>0</v>
      </c>
      <c r="W463" s="475">
        <v>0</v>
      </c>
      <c r="X463" s="475">
        <v>0</v>
      </c>
      <c r="Y463" s="475">
        <v>0</v>
      </c>
      <c r="Z463" s="475">
        <v>0</v>
      </c>
      <c r="AA463" s="475">
        <f t="shared" si="26"/>
        <v>0</v>
      </c>
    </row>
    <row r="464" spans="1:27" s="44" customFormat="1" ht="12.75" hidden="1" customHeight="1">
      <c r="A464" s="44">
        <f t="shared" si="21"/>
        <v>13</v>
      </c>
      <c r="B464" s="471">
        <v>6103072600301</v>
      </c>
      <c r="C464" s="472" t="s">
        <v>1134</v>
      </c>
      <c r="D464" s="473">
        <f>+IF(15=LEN(B464),SUMIFS('BG 2024'!G:G,'BG 2024'!B:B,'CA EF'!B464),0)</f>
        <v>0</v>
      </c>
      <c r="E464" s="475"/>
      <c r="F464" s="475"/>
      <c r="G464" s="475">
        <v>0</v>
      </c>
      <c r="H464" s="475">
        <f t="shared" si="25"/>
        <v>0</v>
      </c>
      <c r="I464" s="475">
        <v>0</v>
      </c>
      <c r="J464" s="475">
        <v>0</v>
      </c>
      <c r="K464" s="475">
        <v>0</v>
      </c>
      <c r="L464" s="475">
        <v>0</v>
      </c>
      <c r="M464" s="475" t="s">
        <v>133</v>
      </c>
      <c r="N464" s="475">
        <v>0</v>
      </c>
      <c r="O464" s="475">
        <v>0</v>
      </c>
      <c r="P464" s="475">
        <v>0</v>
      </c>
      <c r="Q464" s="475">
        <v>0</v>
      </c>
      <c r="R464" s="475">
        <v>0</v>
      </c>
      <c r="S464" s="475">
        <v>0</v>
      </c>
      <c r="T464" s="475">
        <v>0</v>
      </c>
      <c r="U464" s="475">
        <v>0</v>
      </c>
      <c r="V464" s="475">
        <v>0</v>
      </c>
      <c r="W464" s="475">
        <v>0</v>
      </c>
      <c r="X464" s="475">
        <v>0</v>
      </c>
      <c r="Y464" s="475">
        <v>0</v>
      </c>
      <c r="Z464" s="475">
        <v>0</v>
      </c>
      <c r="AA464" s="475">
        <f t="shared" si="26"/>
        <v>0</v>
      </c>
    </row>
    <row r="465" spans="1:27" s="44" customFormat="1" ht="12.75" hidden="1" customHeight="1">
      <c r="A465" s="44">
        <f t="shared" si="21"/>
        <v>15</v>
      </c>
      <c r="B465" s="471">
        <v>610307260030199</v>
      </c>
      <c r="C465" s="472" t="s">
        <v>1135</v>
      </c>
      <c r="D465" s="473">
        <f>+IF(15=LEN(B465),SUMIFS('BG 2024'!G:G,'BG 2024'!B:B,'CA EF'!B465),0)</f>
        <v>0</v>
      </c>
      <c r="E465" s="475"/>
      <c r="F465" s="475"/>
      <c r="G465" s="475">
        <v>0</v>
      </c>
      <c r="H465" s="475">
        <f t="shared" si="25"/>
        <v>0</v>
      </c>
      <c r="I465" s="475">
        <f>-$H465</f>
        <v>0</v>
      </c>
      <c r="J465" s="475">
        <v>0</v>
      </c>
      <c r="K465" s="475">
        <v>0</v>
      </c>
      <c r="L465" s="475">
        <v>0</v>
      </c>
      <c r="M465" s="475">
        <v>0</v>
      </c>
      <c r="N465" s="475">
        <v>0</v>
      </c>
      <c r="O465" s="475">
        <v>0</v>
      </c>
      <c r="P465" s="475">
        <v>0</v>
      </c>
      <c r="Q465" s="475">
        <v>0</v>
      </c>
      <c r="R465" s="475">
        <v>0</v>
      </c>
      <c r="S465" s="475">
        <v>0</v>
      </c>
      <c r="T465" s="475">
        <v>0</v>
      </c>
      <c r="U465" s="475">
        <v>0</v>
      </c>
      <c r="V465" s="475">
        <v>0</v>
      </c>
      <c r="W465" s="475">
        <v>0</v>
      </c>
      <c r="X465" s="475">
        <v>0</v>
      </c>
      <c r="Y465" s="475">
        <v>0</v>
      </c>
      <c r="Z465" s="475">
        <v>0</v>
      </c>
      <c r="AA465" s="475">
        <f t="shared" si="26"/>
        <v>0</v>
      </c>
    </row>
    <row r="466" spans="1:27" s="44" customFormat="1" ht="12.75" hidden="1" customHeight="1">
      <c r="A466" s="44">
        <f t="shared" si="21"/>
        <v>11</v>
      </c>
      <c r="B466" s="471">
        <v>61030726008</v>
      </c>
      <c r="C466" s="472" t="s">
        <v>1136</v>
      </c>
      <c r="D466" s="473">
        <f>+IF(15=LEN(B466),SUMIFS('BG 2024'!G:G,'BG 2024'!B:B,'CA EF'!B466),0)</f>
        <v>0</v>
      </c>
      <c r="E466" s="475"/>
      <c r="F466" s="475"/>
      <c r="G466" s="475">
        <v>0</v>
      </c>
      <c r="H466" s="475">
        <f t="shared" si="25"/>
        <v>0</v>
      </c>
      <c r="I466" s="475">
        <v>0</v>
      </c>
      <c r="J466" s="475">
        <v>0</v>
      </c>
      <c r="K466" s="475">
        <v>0</v>
      </c>
      <c r="L466" s="475">
        <v>0</v>
      </c>
      <c r="M466" s="475" t="s">
        <v>133</v>
      </c>
      <c r="N466" s="475">
        <v>0</v>
      </c>
      <c r="O466" s="475">
        <v>0</v>
      </c>
      <c r="P466" s="475">
        <v>0</v>
      </c>
      <c r="Q466" s="475">
        <v>0</v>
      </c>
      <c r="R466" s="475">
        <v>0</v>
      </c>
      <c r="S466" s="475">
        <v>0</v>
      </c>
      <c r="T466" s="475">
        <v>0</v>
      </c>
      <c r="U466" s="475">
        <v>0</v>
      </c>
      <c r="V466" s="475">
        <v>0</v>
      </c>
      <c r="W466" s="475">
        <v>0</v>
      </c>
      <c r="X466" s="475">
        <v>0</v>
      </c>
      <c r="Y466" s="475">
        <v>0</v>
      </c>
      <c r="Z466" s="475">
        <v>0</v>
      </c>
      <c r="AA466" s="475">
        <f t="shared" si="26"/>
        <v>0</v>
      </c>
    </row>
    <row r="467" spans="1:27" s="44" customFormat="1" ht="12.75" hidden="1" customHeight="1">
      <c r="A467" s="44">
        <f t="shared" si="21"/>
        <v>13</v>
      </c>
      <c r="B467" s="471">
        <v>6103072600801</v>
      </c>
      <c r="C467" s="472" t="s">
        <v>1136</v>
      </c>
      <c r="D467" s="473">
        <f>+IF(15=LEN(B467),SUMIFS('BG 2024'!G:G,'BG 2024'!B:B,'CA EF'!B467),0)</f>
        <v>0</v>
      </c>
      <c r="E467" s="474"/>
      <c r="F467" s="474"/>
      <c r="G467" s="475">
        <v>0</v>
      </c>
      <c r="H467" s="475">
        <f t="shared" si="25"/>
        <v>0</v>
      </c>
      <c r="I467" s="475">
        <v>0</v>
      </c>
      <c r="J467" s="475">
        <v>0</v>
      </c>
      <c r="K467" s="475">
        <v>0</v>
      </c>
      <c r="L467" s="475">
        <v>0</v>
      </c>
      <c r="M467" s="475" t="s">
        <v>133</v>
      </c>
      <c r="N467" s="475">
        <v>0</v>
      </c>
      <c r="O467" s="475">
        <v>0</v>
      </c>
      <c r="P467" s="475">
        <v>0</v>
      </c>
      <c r="Q467" s="475">
        <v>0</v>
      </c>
      <c r="R467" s="475">
        <v>0</v>
      </c>
      <c r="S467" s="475">
        <f>-H467</f>
        <v>0</v>
      </c>
      <c r="T467" s="475">
        <v>0</v>
      </c>
      <c r="U467" s="475">
        <v>0</v>
      </c>
      <c r="V467" s="475">
        <v>0</v>
      </c>
      <c r="W467" s="475">
        <v>0</v>
      </c>
      <c r="X467" s="475">
        <v>0</v>
      </c>
      <c r="Y467" s="475">
        <v>0</v>
      </c>
      <c r="Z467" s="475">
        <v>0</v>
      </c>
      <c r="AA467" s="475">
        <f t="shared" si="26"/>
        <v>0</v>
      </c>
    </row>
    <row r="468" spans="1:27" s="44" customFormat="1" ht="12.75" customHeight="1">
      <c r="A468" s="44">
        <f t="shared" si="21"/>
        <v>15</v>
      </c>
      <c r="B468" s="471">
        <v>610307260080101</v>
      </c>
      <c r="C468" s="472" t="s">
        <v>1137</v>
      </c>
      <c r="D468" s="473">
        <f>+IF(15=LEN(B468),SUMIFS('BG 2024'!G:G,'BG 2024'!B:B,'CA EF'!B468),0)</f>
        <v>-832756</v>
      </c>
      <c r="E468" s="475"/>
      <c r="F468" s="475"/>
      <c r="G468" s="475">
        <v>0</v>
      </c>
      <c r="H468" s="475">
        <f t="shared" si="25"/>
        <v>-832756</v>
      </c>
      <c r="I468" s="475">
        <f>-$H468</f>
        <v>832756</v>
      </c>
      <c r="J468" s="475">
        <v>0</v>
      </c>
      <c r="K468" s="475">
        <v>0</v>
      </c>
      <c r="L468" s="475">
        <v>0</v>
      </c>
      <c r="M468" s="475">
        <v>0</v>
      </c>
      <c r="N468" s="475">
        <v>0</v>
      </c>
      <c r="O468" s="475">
        <v>0</v>
      </c>
      <c r="P468" s="475">
        <v>0</v>
      </c>
      <c r="Q468" s="475">
        <v>0</v>
      </c>
      <c r="R468" s="475">
        <v>0</v>
      </c>
      <c r="S468" s="475">
        <v>0</v>
      </c>
      <c r="T468" s="475">
        <v>0</v>
      </c>
      <c r="U468" s="475">
        <v>0</v>
      </c>
      <c r="V468" s="475">
        <v>0</v>
      </c>
      <c r="W468" s="475">
        <v>0</v>
      </c>
      <c r="X468" s="475">
        <v>0</v>
      </c>
      <c r="Y468" s="475">
        <v>0</v>
      </c>
      <c r="Z468" s="475">
        <v>0</v>
      </c>
      <c r="AA468" s="475">
        <f t="shared" si="26"/>
        <v>0</v>
      </c>
    </row>
    <row r="469" spans="1:27" s="44" customFormat="1" ht="12.75" customHeight="1">
      <c r="A469" s="44">
        <f>+LEN(B469)</f>
        <v>15</v>
      </c>
      <c r="B469" s="471">
        <v>610307260080199</v>
      </c>
      <c r="C469" s="472" t="s">
        <v>1138</v>
      </c>
      <c r="D469" s="473">
        <f>+IF(15=LEN(B469),SUMIFS('BG 2024'!G:G,'BG 2024'!B:B,'CA EF'!B469),0)</f>
        <v>-150000</v>
      </c>
      <c r="E469" s="475"/>
      <c r="F469" s="475"/>
      <c r="G469" s="475">
        <v>0</v>
      </c>
      <c r="H469" s="475">
        <f>+D469+E469-F469-G469</f>
        <v>-150000</v>
      </c>
      <c r="I469" s="475">
        <f>-$H469</f>
        <v>150000</v>
      </c>
      <c r="J469" s="475">
        <v>0</v>
      </c>
      <c r="K469" s="475">
        <v>0</v>
      </c>
      <c r="L469" s="475">
        <v>0</v>
      </c>
      <c r="M469" s="475">
        <v>0</v>
      </c>
      <c r="N469" s="475">
        <v>0</v>
      </c>
      <c r="O469" s="475">
        <v>0</v>
      </c>
      <c r="P469" s="475">
        <v>0</v>
      </c>
      <c r="Q469" s="475">
        <v>0</v>
      </c>
      <c r="R469" s="475">
        <v>0</v>
      </c>
      <c r="S469" s="475">
        <v>0</v>
      </c>
      <c r="T469" s="475">
        <v>0</v>
      </c>
      <c r="U469" s="475">
        <v>0</v>
      </c>
      <c r="V469" s="475">
        <v>0</v>
      </c>
      <c r="W469" s="475">
        <v>0</v>
      </c>
      <c r="X469" s="475">
        <v>0</v>
      </c>
      <c r="Y469" s="475">
        <v>0</v>
      </c>
      <c r="Z469" s="475">
        <v>0</v>
      </c>
      <c r="AA469" s="475">
        <f>SUM(H469:Z469)</f>
        <v>0</v>
      </c>
    </row>
    <row r="470" spans="1:27" s="44" customFormat="1" ht="12.75" hidden="1" customHeight="1">
      <c r="A470" s="44">
        <f t="shared" si="21"/>
        <v>5</v>
      </c>
      <c r="B470" s="471">
        <v>61040</v>
      </c>
      <c r="C470" s="472" t="s">
        <v>1139</v>
      </c>
      <c r="D470" s="473">
        <f>+IF(15=LEN(B470),SUMIFS('BG 2024'!G:G,'BG 2024'!B:B,'CA EF'!B470),0)</f>
        <v>0</v>
      </c>
      <c r="E470" s="475"/>
      <c r="F470" s="475"/>
      <c r="G470" s="475">
        <v>0</v>
      </c>
      <c r="H470" s="475">
        <f t="shared" si="25"/>
        <v>0</v>
      </c>
      <c r="I470" s="475">
        <v>0</v>
      </c>
      <c r="J470" s="475">
        <v>0</v>
      </c>
      <c r="K470" s="475">
        <v>0</v>
      </c>
      <c r="L470" s="475">
        <v>0</v>
      </c>
      <c r="M470" s="475" t="s">
        <v>133</v>
      </c>
      <c r="N470" s="475">
        <v>0</v>
      </c>
      <c r="O470" s="475">
        <v>0</v>
      </c>
      <c r="P470" s="475">
        <v>0</v>
      </c>
      <c r="Q470" s="475">
        <v>0</v>
      </c>
      <c r="R470" s="475">
        <v>0</v>
      </c>
      <c r="S470" s="475">
        <f>-H470</f>
        <v>0</v>
      </c>
      <c r="T470" s="475">
        <v>0</v>
      </c>
      <c r="U470" s="475">
        <v>0</v>
      </c>
      <c r="V470" s="475">
        <v>0</v>
      </c>
      <c r="W470" s="475">
        <v>0</v>
      </c>
      <c r="X470" s="475">
        <v>0</v>
      </c>
      <c r="Y470" s="475">
        <v>0</v>
      </c>
      <c r="Z470" s="475">
        <v>0</v>
      </c>
      <c r="AA470" s="475">
        <f t="shared" si="26"/>
        <v>0</v>
      </c>
    </row>
    <row r="471" spans="1:27" s="44" customFormat="1" ht="12.75" hidden="1" customHeight="1">
      <c r="A471" s="44">
        <f t="shared" si="21"/>
        <v>8</v>
      </c>
      <c r="B471" s="471">
        <v>61040730</v>
      </c>
      <c r="C471" s="472" t="s">
        <v>1140</v>
      </c>
      <c r="D471" s="473">
        <f>+IF(15=LEN(B471),SUMIFS('BG 2024'!G:G,'BG 2024'!B:B,'CA EF'!B471),0)</f>
        <v>0</v>
      </c>
      <c r="E471" s="475"/>
      <c r="F471" s="475"/>
      <c r="G471" s="475">
        <v>0</v>
      </c>
      <c r="H471" s="475">
        <f t="shared" si="25"/>
        <v>0</v>
      </c>
      <c r="I471" s="475">
        <v>0</v>
      </c>
      <c r="J471" s="475">
        <v>0</v>
      </c>
      <c r="K471" s="475">
        <v>0</v>
      </c>
      <c r="L471" s="475">
        <v>0</v>
      </c>
      <c r="M471" s="475" t="s">
        <v>133</v>
      </c>
      <c r="N471" s="475">
        <v>0</v>
      </c>
      <c r="O471" s="475">
        <v>0</v>
      </c>
      <c r="P471" s="475">
        <v>0</v>
      </c>
      <c r="Q471" s="475">
        <v>0</v>
      </c>
      <c r="R471" s="475">
        <v>0</v>
      </c>
      <c r="S471" s="475">
        <f>-H471</f>
        <v>0</v>
      </c>
      <c r="T471" s="475">
        <v>0</v>
      </c>
      <c r="U471" s="475">
        <v>0</v>
      </c>
      <c r="V471" s="475">
        <v>0</v>
      </c>
      <c r="W471" s="475">
        <v>0</v>
      </c>
      <c r="X471" s="475">
        <v>0</v>
      </c>
      <c r="Y471" s="475">
        <v>0</v>
      </c>
      <c r="Z471" s="475">
        <v>0</v>
      </c>
      <c r="AA471" s="475">
        <f t="shared" si="26"/>
        <v>0</v>
      </c>
    </row>
    <row r="472" spans="1:27" s="44" customFormat="1" ht="12.75" hidden="1" customHeight="1">
      <c r="A472" s="44">
        <f t="shared" si="21"/>
        <v>11</v>
      </c>
      <c r="B472" s="471">
        <v>61040730001</v>
      </c>
      <c r="C472" s="472" t="s">
        <v>1141</v>
      </c>
      <c r="D472" s="473">
        <f>+IF(15=LEN(B472),SUMIFS('BG 2024'!G:G,'BG 2024'!B:B,'CA EF'!B472),0)</f>
        <v>0</v>
      </c>
      <c r="E472" s="475"/>
      <c r="F472" s="475"/>
      <c r="G472" s="475">
        <v>0</v>
      </c>
      <c r="H472" s="475">
        <f t="shared" si="25"/>
        <v>0</v>
      </c>
      <c r="I472" s="475">
        <v>0</v>
      </c>
      <c r="J472" s="475">
        <v>0</v>
      </c>
      <c r="K472" s="475">
        <v>0</v>
      </c>
      <c r="L472" s="475">
        <v>0</v>
      </c>
      <c r="M472" s="475" t="s">
        <v>133</v>
      </c>
      <c r="N472" s="475">
        <v>0</v>
      </c>
      <c r="O472" s="475">
        <v>0</v>
      </c>
      <c r="P472" s="475">
        <v>0</v>
      </c>
      <c r="Q472" s="475">
        <v>0</v>
      </c>
      <c r="R472" s="475">
        <v>0</v>
      </c>
      <c r="S472" s="475">
        <v>0</v>
      </c>
      <c r="T472" s="475">
        <v>0</v>
      </c>
      <c r="U472" s="475">
        <v>0</v>
      </c>
      <c r="V472" s="475">
        <v>0</v>
      </c>
      <c r="W472" s="475">
        <v>0</v>
      </c>
      <c r="X472" s="475">
        <v>0</v>
      </c>
      <c r="Y472" s="475">
        <v>0</v>
      </c>
      <c r="Z472" s="475">
        <v>0</v>
      </c>
      <c r="AA472" s="475">
        <f t="shared" si="26"/>
        <v>0</v>
      </c>
    </row>
    <row r="473" spans="1:27" s="44" customFormat="1" ht="12.75" hidden="1" customHeight="1">
      <c r="A473" s="44">
        <f t="shared" si="21"/>
        <v>13</v>
      </c>
      <c r="B473" s="471">
        <v>6104073000101</v>
      </c>
      <c r="C473" s="472" t="s">
        <v>1141</v>
      </c>
      <c r="D473" s="473">
        <f>+IF(15=LEN(B473),SUMIFS('BG 2024'!G:G,'BG 2024'!B:B,'CA EF'!B473),0)</f>
        <v>0</v>
      </c>
      <c r="E473" s="475"/>
      <c r="F473" s="475"/>
      <c r="G473" s="475">
        <v>0</v>
      </c>
      <c r="H473" s="475">
        <f t="shared" si="25"/>
        <v>0</v>
      </c>
      <c r="I473" s="475">
        <v>0</v>
      </c>
      <c r="J473" s="475">
        <v>0</v>
      </c>
      <c r="K473" s="475">
        <v>0</v>
      </c>
      <c r="L473" s="475">
        <v>0</v>
      </c>
      <c r="M473" s="475" t="s">
        <v>133</v>
      </c>
      <c r="N473" s="475">
        <v>0</v>
      </c>
      <c r="O473" s="475">
        <v>0</v>
      </c>
      <c r="P473" s="475">
        <v>0</v>
      </c>
      <c r="Q473" s="475">
        <v>0</v>
      </c>
      <c r="R473" s="475">
        <v>0</v>
      </c>
      <c r="S473" s="475">
        <f>-H473</f>
        <v>0</v>
      </c>
      <c r="T473" s="475">
        <v>0</v>
      </c>
      <c r="U473" s="475">
        <v>0</v>
      </c>
      <c r="V473" s="475">
        <v>0</v>
      </c>
      <c r="W473" s="475">
        <v>0</v>
      </c>
      <c r="X473" s="475">
        <v>0</v>
      </c>
      <c r="Y473" s="475">
        <v>0</v>
      </c>
      <c r="Z473" s="475">
        <v>0</v>
      </c>
      <c r="AA473" s="475">
        <f t="shared" si="26"/>
        <v>0</v>
      </c>
    </row>
    <row r="474" spans="1:27" s="44" customFormat="1" ht="12.75" customHeight="1">
      <c r="A474" s="44">
        <f t="shared" si="21"/>
        <v>15</v>
      </c>
      <c r="B474" s="471">
        <v>610407300010101</v>
      </c>
      <c r="C474" s="472" t="s">
        <v>1142</v>
      </c>
      <c r="D474" s="473">
        <f>+IF(15=LEN(B474),SUMIFS('BG 2024'!G:G,'BG 2024'!B:B,'CA EF'!B474),0)</f>
        <v>-119796497</v>
      </c>
      <c r="E474" s="474"/>
      <c r="F474" s="474"/>
      <c r="G474" s="475">
        <v>0</v>
      </c>
      <c r="H474" s="475">
        <f t="shared" si="25"/>
        <v>-119796497</v>
      </c>
      <c r="I474" s="475">
        <v>0</v>
      </c>
      <c r="J474" s="475">
        <v>0</v>
      </c>
      <c r="K474" s="475">
        <v>0</v>
      </c>
      <c r="L474" s="475">
        <v>0</v>
      </c>
      <c r="M474" s="475">
        <v>0</v>
      </c>
      <c r="N474" s="475">
        <v>0</v>
      </c>
      <c r="O474" s="475">
        <v>0</v>
      </c>
      <c r="P474" s="475">
        <v>0</v>
      </c>
      <c r="Q474" s="475">
        <v>0</v>
      </c>
      <c r="R474" s="475">
        <v>0</v>
      </c>
      <c r="S474" s="475">
        <f>-$H474</f>
        <v>119796497</v>
      </c>
      <c r="T474" s="475">
        <v>0</v>
      </c>
      <c r="U474" s="475">
        <v>0</v>
      </c>
      <c r="V474" s="475">
        <v>0</v>
      </c>
      <c r="W474" s="475">
        <v>0</v>
      </c>
      <c r="X474" s="475">
        <v>0</v>
      </c>
      <c r="Y474" s="475">
        <v>0</v>
      </c>
      <c r="Z474" s="475">
        <v>0</v>
      </c>
      <c r="AA474" s="475">
        <f t="shared" si="26"/>
        <v>0</v>
      </c>
    </row>
    <row r="475" spans="1:27" s="44" customFormat="1" ht="12.75" customHeight="1">
      <c r="A475" s="44">
        <f t="shared" si="21"/>
        <v>15</v>
      </c>
      <c r="B475" s="471">
        <v>610407300010199</v>
      </c>
      <c r="C475" s="472" t="s">
        <v>1143</v>
      </c>
      <c r="D475" s="473">
        <f>+IF(15=LEN(B475),SUMIFS('BG 2024'!G:G,'BG 2024'!B:B,'CA EF'!B475),0)</f>
        <v>-171389082</v>
      </c>
      <c r="E475" s="475"/>
      <c r="F475" s="475"/>
      <c r="G475" s="475">
        <v>0</v>
      </c>
      <c r="H475" s="475">
        <f t="shared" si="25"/>
        <v>-171389082</v>
      </c>
      <c r="I475" s="475">
        <v>0</v>
      </c>
      <c r="J475" s="475">
        <v>0</v>
      </c>
      <c r="K475" s="475">
        <v>0</v>
      </c>
      <c r="L475" s="475">
        <v>0</v>
      </c>
      <c r="M475" s="475">
        <v>0</v>
      </c>
      <c r="N475" s="475">
        <v>0</v>
      </c>
      <c r="O475" s="475">
        <v>0</v>
      </c>
      <c r="P475" s="475">
        <v>0</v>
      </c>
      <c r="Q475" s="475">
        <v>0</v>
      </c>
      <c r="R475" s="475">
        <v>0</v>
      </c>
      <c r="S475" s="475">
        <f>-$H475</f>
        <v>171389082</v>
      </c>
      <c r="T475" s="475">
        <v>0</v>
      </c>
      <c r="U475" s="475">
        <v>0</v>
      </c>
      <c r="V475" s="475">
        <v>0</v>
      </c>
      <c r="W475" s="475">
        <v>0</v>
      </c>
      <c r="X475" s="475">
        <v>0</v>
      </c>
      <c r="Y475" s="475">
        <v>0</v>
      </c>
      <c r="Z475" s="475">
        <v>0</v>
      </c>
      <c r="AA475" s="475">
        <f t="shared" si="26"/>
        <v>0</v>
      </c>
    </row>
    <row r="476" spans="1:27" s="44" customFormat="1" ht="12.75" hidden="1" customHeight="1">
      <c r="A476" s="44">
        <f t="shared" ref="A476:A543" si="27">+LEN(B476)</f>
        <v>11</v>
      </c>
      <c r="B476" s="471">
        <v>61040730002</v>
      </c>
      <c r="C476" s="472" t="s">
        <v>1144</v>
      </c>
      <c r="D476" s="473">
        <f>+IF(15=LEN(B476),SUMIFS('BG 2024'!G:G,'BG 2024'!B:B,'CA EF'!B476),0)</f>
        <v>0</v>
      </c>
      <c r="E476" s="475"/>
      <c r="F476" s="475"/>
      <c r="G476" s="475">
        <v>0</v>
      </c>
      <c r="H476" s="475">
        <f t="shared" si="25"/>
        <v>0</v>
      </c>
      <c r="I476" s="475">
        <v>0</v>
      </c>
      <c r="J476" s="475">
        <v>0</v>
      </c>
      <c r="K476" s="475">
        <v>0</v>
      </c>
      <c r="L476" s="475">
        <v>0</v>
      </c>
      <c r="M476" s="475" t="s">
        <v>133</v>
      </c>
      <c r="N476" s="475">
        <v>0</v>
      </c>
      <c r="O476" s="475">
        <v>0</v>
      </c>
      <c r="P476" s="475">
        <v>0</v>
      </c>
      <c r="Q476" s="475">
        <v>0</v>
      </c>
      <c r="R476" s="475">
        <v>0</v>
      </c>
      <c r="S476" s="475">
        <v>0</v>
      </c>
      <c r="T476" s="475">
        <f>-H476</f>
        <v>0</v>
      </c>
      <c r="U476" s="475">
        <v>0</v>
      </c>
      <c r="V476" s="475">
        <v>0</v>
      </c>
      <c r="W476" s="475">
        <v>0</v>
      </c>
      <c r="X476" s="475">
        <v>0</v>
      </c>
      <c r="Y476" s="475">
        <v>0</v>
      </c>
      <c r="Z476" s="475">
        <v>0</v>
      </c>
      <c r="AA476" s="475">
        <f t="shared" si="26"/>
        <v>0</v>
      </c>
    </row>
    <row r="477" spans="1:27" s="44" customFormat="1" ht="12.75" hidden="1" customHeight="1">
      <c r="A477" s="44">
        <f t="shared" si="27"/>
        <v>13</v>
      </c>
      <c r="B477" s="471">
        <v>6104073000201</v>
      </c>
      <c r="C477" s="472" t="s">
        <v>1144</v>
      </c>
      <c r="D477" s="473">
        <f>+IF(15=LEN(B477),SUMIFS('BG 2024'!G:G,'BG 2024'!B:B,'CA EF'!B477),0)</f>
        <v>0</v>
      </c>
      <c r="E477" s="475"/>
      <c r="F477" s="475"/>
      <c r="G477" s="475">
        <v>0</v>
      </c>
      <c r="H477" s="475">
        <f t="shared" si="25"/>
        <v>0</v>
      </c>
      <c r="I477" s="475">
        <v>0</v>
      </c>
      <c r="J477" s="475">
        <v>0</v>
      </c>
      <c r="K477" s="475">
        <v>0</v>
      </c>
      <c r="L477" s="475">
        <v>0</v>
      </c>
      <c r="M477" s="475" t="s">
        <v>133</v>
      </c>
      <c r="N477" s="475">
        <v>0</v>
      </c>
      <c r="O477" s="475">
        <v>0</v>
      </c>
      <c r="P477" s="475">
        <v>0</v>
      </c>
      <c r="Q477" s="475">
        <v>0</v>
      </c>
      <c r="R477" s="475">
        <v>0</v>
      </c>
      <c r="S477" s="475">
        <v>0</v>
      </c>
      <c r="T477" s="475">
        <f>-H477</f>
        <v>0</v>
      </c>
      <c r="U477" s="475">
        <v>0</v>
      </c>
      <c r="V477" s="475">
        <v>0</v>
      </c>
      <c r="W477" s="475">
        <v>0</v>
      </c>
      <c r="X477" s="475">
        <v>0</v>
      </c>
      <c r="Y477" s="475">
        <v>0</v>
      </c>
      <c r="Z477" s="475">
        <v>0</v>
      </c>
      <c r="AA477" s="475">
        <f t="shared" si="26"/>
        <v>0</v>
      </c>
    </row>
    <row r="478" spans="1:27" s="44" customFormat="1" ht="12.75" customHeight="1">
      <c r="A478" s="44">
        <f t="shared" si="27"/>
        <v>15</v>
      </c>
      <c r="B478" s="471">
        <v>610407300020101</v>
      </c>
      <c r="C478" s="472" t="s">
        <v>1145</v>
      </c>
      <c r="D478" s="473">
        <f>+IF(15=LEN(B478),SUMIFS('BG 2024'!G:G,'BG 2024'!B:B,'CA EF'!B478),0)</f>
        <v>-2993973</v>
      </c>
      <c r="E478" s="475"/>
      <c r="F478" s="475"/>
      <c r="G478" s="475">
        <v>0</v>
      </c>
      <c r="H478" s="475">
        <f t="shared" si="25"/>
        <v>-2993973</v>
      </c>
      <c r="I478" s="475">
        <v>0</v>
      </c>
      <c r="J478" s="475">
        <v>0</v>
      </c>
      <c r="K478" s="475">
        <v>0</v>
      </c>
      <c r="L478" s="475">
        <v>0</v>
      </c>
      <c r="M478" s="475">
        <v>0</v>
      </c>
      <c r="N478" s="475">
        <v>0</v>
      </c>
      <c r="O478" s="475">
        <v>0</v>
      </c>
      <c r="P478" s="475">
        <v>0</v>
      </c>
      <c r="Q478" s="475">
        <v>0</v>
      </c>
      <c r="R478" s="475">
        <v>0</v>
      </c>
      <c r="S478" s="475">
        <f>-$H478</f>
        <v>2993973</v>
      </c>
      <c r="T478" s="475">
        <v>0</v>
      </c>
      <c r="U478" s="475">
        <v>0</v>
      </c>
      <c r="V478" s="475">
        <v>0</v>
      </c>
      <c r="W478" s="475">
        <v>0</v>
      </c>
      <c r="X478" s="475">
        <v>0</v>
      </c>
      <c r="Y478" s="475">
        <v>0</v>
      </c>
      <c r="Z478" s="475">
        <v>0</v>
      </c>
      <c r="AA478" s="475">
        <f t="shared" si="26"/>
        <v>0</v>
      </c>
    </row>
    <row r="479" spans="1:27" s="44" customFormat="1" ht="12.75" customHeight="1">
      <c r="A479" s="44">
        <f t="shared" si="27"/>
        <v>15</v>
      </c>
      <c r="B479" s="471">
        <v>610407300020199</v>
      </c>
      <c r="C479" s="472" t="s">
        <v>1146</v>
      </c>
      <c r="D479" s="473">
        <f>+IF(15=LEN(B479),SUMIFS('BG 2024'!G:G,'BG 2024'!B:B,'CA EF'!B479),0)</f>
        <v>-40378851</v>
      </c>
      <c r="E479" s="475"/>
      <c r="F479" s="475"/>
      <c r="G479" s="475">
        <v>0</v>
      </c>
      <c r="H479" s="475">
        <f t="shared" si="25"/>
        <v>-40378851</v>
      </c>
      <c r="I479" s="475">
        <v>0</v>
      </c>
      <c r="J479" s="475">
        <v>0</v>
      </c>
      <c r="K479" s="475">
        <v>0</v>
      </c>
      <c r="L479" s="475">
        <v>0</v>
      </c>
      <c r="M479" s="475">
        <v>0</v>
      </c>
      <c r="N479" s="475">
        <v>0</v>
      </c>
      <c r="O479" s="475">
        <v>0</v>
      </c>
      <c r="P479" s="475">
        <v>0</v>
      </c>
      <c r="Q479" s="475">
        <v>0</v>
      </c>
      <c r="R479" s="475">
        <v>0</v>
      </c>
      <c r="S479" s="475">
        <f>-$H479</f>
        <v>40378851</v>
      </c>
      <c r="T479" s="475">
        <v>0</v>
      </c>
      <c r="U479" s="475">
        <v>0</v>
      </c>
      <c r="V479" s="475">
        <v>0</v>
      </c>
      <c r="W479" s="475">
        <v>0</v>
      </c>
      <c r="X479" s="475">
        <v>0</v>
      </c>
      <c r="Y479" s="475">
        <v>0</v>
      </c>
      <c r="Z479" s="475">
        <v>0</v>
      </c>
      <c r="AA479" s="475">
        <f t="shared" si="26"/>
        <v>0</v>
      </c>
    </row>
    <row r="480" spans="1:27" s="44" customFormat="1" ht="12.75" hidden="1" customHeight="1">
      <c r="A480" s="44">
        <f t="shared" si="27"/>
        <v>11</v>
      </c>
      <c r="B480" s="471">
        <v>61040730003</v>
      </c>
      <c r="C480" s="472" t="s">
        <v>1147</v>
      </c>
      <c r="D480" s="473">
        <f>+IF(15=LEN(B480),SUMIFS('BG 2024'!G:G,'BG 2024'!B:B,'CA EF'!B480),0)</f>
        <v>0</v>
      </c>
      <c r="E480" s="474"/>
      <c r="F480" s="474"/>
      <c r="G480" s="475">
        <v>0</v>
      </c>
      <c r="H480" s="475">
        <f t="shared" si="25"/>
        <v>0</v>
      </c>
      <c r="I480" s="475">
        <v>0</v>
      </c>
      <c r="J480" s="475">
        <v>0</v>
      </c>
      <c r="K480" s="475">
        <v>0</v>
      </c>
      <c r="L480" s="475">
        <v>0</v>
      </c>
      <c r="M480" s="475" t="s">
        <v>133</v>
      </c>
      <c r="N480" s="475">
        <v>0</v>
      </c>
      <c r="O480" s="475">
        <v>0</v>
      </c>
      <c r="P480" s="475">
        <v>0</v>
      </c>
      <c r="Q480" s="475">
        <v>0</v>
      </c>
      <c r="R480" s="475">
        <v>0</v>
      </c>
      <c r="S480" s="475">
        <v>0</v>
      </c>
      <c r="T480" s="475">
        <f>-H480</f>
        <v>0</v>
      </c>
      <c r="U480" s="475">
        <v>0</v>
      </c>
      <c r="V480" s="475">
        <v>0</v>
      </c>
      <c r="W480" s="475">
        <v>0</v>
      </c>
      <c r="X480" s="475">
        <v>0</v>
      </c>
      <c r="Y480" s="475">
        <v>0</v>
      </c>
      <c r="Z480" s="475">
        <v>0</v>
      </c>
      <c r="AA480" s="475">
        <f t="shared" si="26"/>
        <v>0</v>
      </c>
    </row>
    <row r="481" spans="1:27" s="44" customFormat="1" ht="12.75" hidden="1" customHeight="1">
      <c r="A481" s="44">
        <f t="shared" si="27"/>
        <v>13</v>
      </c>
      <c r="B481" s="471">
        <v>6104073000301</v>
      </c>
      <c r="C481" s="472" t="s">
        <v>1147</v>
      </c>
      <c r="D481" s="473">
        <f>+IF(15=LEN(B481),SUMIFS('BG 2024'!G:G,'BG 2024'!B:B,'CA EF'!B481),0)</f>
        <v>0</v>
      </c>
      <c r="E481" s="475"/>
      <c r="F481" s="475"/>
      <c r="G481" s="475">
        <v>0</v>
      </c>
      <c r="H481" s="475">
        <f t="shared" si="25"/>
        <v>0</v>
      </c>
      <c r="I481" s="475">
        <v>0</v>
      </c>
      <c r="J481" s="475">
        <v>0</v>
      </c>
      <c r="K481" s="475">
        <v>0</v>
      </c>
      <c r="L481" s="475">
        <v>0</v>
      </c>
      <c r="M481" s="475" t="s">
        <v>133</v>
      </c>
      <c r="N481" s="475">
        <v>0</v>
      </c>
      <c r="O481" s="475">
        <v>0</v>
      </c>
      <c r="P481" s="475">
        <v>0</v>
      </c>
      <c r="Q481" s="475">
        <v>0</v>
      </c>
      <c r="R481" s="475">
        <v>0</v>
      </c>
      <c r="S481" s="475">
        <v>0</v>
      </c>
      <c r="T481" s="475">
        <f>-H481</f>
        <v>0</v>
      </c>
      <c r="U481" s="475">
        <v>0</v>
      </c>
      <c r="V481" s="475">
        <v>0</v>
      </c>
      <c r="W481" s="475">
        <v>0</v>
      </c>
      <c r="X481" s="475">
        <v>0</v>
      </c>
      <c r="Y481" s="475">
        <v>0</v>
      </c>
      <c r="Z481" s="475">
        <v>0</v>
      </c>
      <c r="AA481" s="475">
        <f t="shared" si="26"/>
        <v>0</v>
      </c>
    </row>
    <row r="482" spans="1:27" s="476" customFormat="1" ht="12.75" customHeight="1">
      <c r="A482" s="476">
        <f t="shared" si="27"/>
        <v>15</v>
      </c>
      <c r="B482" s="477">
        <v>610407300030101</v>
      </c>
      <c r="C482" s="478" t="s">
        <v>1148</v>
      </c>
      <c r="D482" s="473">
        <f>+IF(15=LEN(B482),SUMIFS('BG 2024'!G:G,'BG 2024'!B:B,'CA EF'!B482),0)</f>
        <v>-69602</v>
      </c>
      <c r="E482" s="480"/>
      <c r="F482" s="480"/>
      <c r="G482" s="480">
        <v>0</v>
      </c>
      <c r="H482" s="480">
        <f t="shared" si="25"/>
        <v>-69602</v>
      </c>
      <c r="I482" s="480">
        <v>0</v>
      </c>
      <c r="J482" s="480">
        <v>0</v>
      </c>
      <c r="K482" s="480">
        <v>0</v>
      </c>
      <c r="L482" s="480">
        <v>0</v>
      </c>
      <c r="M482" s="480">
        <v>0</v>
      </c>
      <c r="N482" s="480">
        <v>0</v>
      </c>
      <c r="O482" s="480">
        <v>0</v>
      </c>
      <c r="P482" s="480">
        <v>0</v>
      </c>
      <c r="Q482" s="480">
        <v>0</v>
      </c>
      <c r="R482" s="480">
        <v>0</v>
      </c>
      <c r="S482" s="480">
        <f>-$H482</f>
        <v>69602</v>
      </c>
      <c r="T482" s="480">
        <v>0</v>
      </c>
      <c r="U482" s="480">
        <v>0</v>
      </c>
      <c r="V482" s="480">
        <v>0</v>
      </c>
      <c r="W482" s="480">
        <v>0</v>
      </c>
      <c r="X482" s="480">
        <v>0</v>
      </c>
      <c r="Y482" s="480">
        <v>0</v>
      </c>
      <c r="Z482" s="480">
        <v>0</v>
      </c>
      <c r="AA482" s="480">
        <f>SUM(H482:Z482)</f>
        <v>0</v>
      </c>
    </row>
    <row r="483" spans="1:27" s="44" customFormat="1" ht="12.75" customHeight="1">
      <c r="A483" s="44">
        <f t="shared" si="27"/>
        <v>15</v>
      </c>
      <c r="B483" s="471">
        <v>610407300030199</v>
      </c>
      <c r="C483" s="472" t="s">
        <v>1149</v>
      </c>
      <c r="D483" s="473">
        <f>+IF(15=LEN(B483),SUMIFS('BG 2024'!G:G,'BG 2024'!B:B,'CA EF'!B483),0)</f>
        <v>-17259933</v>
      </c>
      <c r="E483" s="475"/>
      <c r="F483" s="475"/>
      <c r="G483" s="475">
        <v>0</v>
      </c>
      <c r="H483" s="475">
        <f t="shared" si="25"/>
        <v>-17259933</v>
      </c>
      <c r="I483" s="475">
        <v>0</v>
      </c>
      <c r="J483" s="475">
        <v>0</v>
      </c>
      <c r="K483" s="475">
        <v>0</v>
      </c>
      <c r="L483" s="475">
        <v>0</v>
      </c>
      <c r="M483" s="475">
        <v>0</v>
      </c>
      <c r="N483" s="475">
        <v>0</v>
      </c>
      <c r="O483" s="475">
        <v>0</v>
      </c>
      <c r="P483" s="475">
        <v>0</v>
      </c>
      <c r="Q483" s="475">
        <v>0</v>
      </c>
      <c r="R483" s="475">
        <v>0</v>
      </c>
      <c r="S483" s="475">
        <f>-$H483</f>
        <v>17259933</v>
      </c>
      <c r="T483" s="475">
        <v>0</v>
      </c>
      <c r="U483" s="475">
        <v>0</v>
      </c>
      <c r="V483" s="475">
        <v>0</v>
      </c>
      <c r="W483" s="475">
        <v>0</v>
      </c>
      <c r="X483" s="475">
        <v>0</v>
      </c>
      <c r="Y483" s="475">
        <v>0</v>
      </c>
      <c r="Z483" s="475">
        <v>0</v>
      </c>
      <c r="AA483" s="475">
        <f t="shared" si="26"/>
        <v>0</v>
      </c>
    </row>
    <row r="484" spans="1:27" s="44" customFormat="1" ht="12.75" hidden="1" customHeight="1">
      <c r="A484" s="44">
        <f t="shared" si="27"/>
        <v>11</v>
      </c>
      <c r="B484" s="471">
        <v>61040730004</v>
      </c>
      <c r="C484" s="472" t="s">
        <v>1150</v>
      </c>
      <c r="D484" s="473">
        <f>+IF(15=LEN(B484),SUMIFS('BG 2024'!G:G,'BG 2024'!B:B,'CA EF'!B484),0)</f>
        <v>0</v>
      </c>
      <c r="E484" s="475"/>
      <c r="F484" s="475"/>
      <c r="G484" s="475">
        <v>0</v>
      </c>
      <c r="H484" s="475">
        <f t="shared" si="25"/>
        <v>0</v>
      </c>
      <c r="I484" s="475">
        <v>0</v>
      </c>
      <c r="J484" s="475">
        <v>0</v>
      </c>
      <c r="K484" s="475">
        <v>0</v>
      </c>
      <c r="L484" s="475">
        <v>0</v>
      </c>
      <c r="M484" s="475" t="s">
        <v>133</v>
      </c>
      <c r="N484" s="475">
        <v>0</v>
      </c>
      <c r="O484" s="475">
        <v>0</v>
      </c>
      <c r="P484" s="475">
        <v>0</v>
      </c>
      <c r="Q484" s="475">
        <v>0</v>
      </c>
      <c r="R484" s="475">
        <v>0</v>
      </c>
      <c r="S484" s="475">
        <v>0</v>
      </c>
      <c r="T484" s="475">
        <v>0</v>
      </c>
      <c r="U484" s="475">
        <v>0</v>
      </c>
      <c r="V484" s="475">
        <v>0</v>
      </c>
      <c r="W484" s="475">
        <v>0</v>
      </c>
      <c r="X484" s="475">
        <v>0</v>
      </c>
      <c r="Y484" s="475">
        <v>0</v>
      </c>
      <c r="Z484" s="475">
        <v>0</v>
      </c>
      <c r="AA484" s="475">
        <f t="shared" si="26"/>
        <v>0</v>
      </c>
    </row>
    <row r="485" spans="1:27" s="44" customFormat="1" ht="12.75" hidden="1" customHeight="1">
      <c r="A485" s="44">
        <f t="shared" si="27"/>
        <v>13</v>
      </c>
      <c r="B485" s="471">
        <v>6104073000401</v>
      </c>
      <c r="C485" s="472" t="s">
        <v>1150</v>
      </c>
      <c r="D485" s="473">
        <f>+IF(15=LEN(B485),SUMIFS('BG 2024'!G:G,'BG 2024'!B:B,'CA EF'!B485),0)</f>
        <v>0</v>
      </c>
      <c r="E485" s="474"/>
      <c r="F485" s="474"/>
      <c r="G485" s="475">
        <v>0</v>
      </c>
      <c r="H485" s="475">
        <f t="shared" si="25"/>
        <v>0</v>
      </c>
      <c r="I485" s="475">
        <v>0</v>
      </c>
      <c r="J485" s="475">
        <v>0</v>
      </c>
      <c r="K485" s="475">
        <v>0</v>
      </c>
      <c r="L485" s="475">
        <v>0</v>
      </c>
      <c r="M485" s="475" t="s">
        <v>133</v>
      </c>
      <c r="N485" s="475">
        <v>0</v>
      </c>
      <c r="O485" s="475">
        <v>0</v>
      </c>
      <c r="P485" s="475">
        <f>-H485</f>
        <v>0</v>
      </c>
      <c r="Q485" s="475">
        <v>0</v>
      </c>
      <c r="R485" s="475">
        <v>0</v>
      </c>
      <c r="S485" s="475">
        <v>0</v>
      </c>
      <c r="T485" s="475">
        <v>0</v>
      </c>
      <c r="U485" s="475">
        <v>0</v>
      </c>
      <c r="V485" s="475">
        <v>0</v>
      </c>
      <c r="W485" s="475">
        <v>0</v>
      </c>
      <c r="X485" s="475">
        <v>0</v>
      </c>
      <c r="Y485" s="475">
        <v>0</v>
      </c>
      <c r="Z485" s="475">
        <v>0</v>
      </c>
      <c r="AA485" s="475">
        <f t="shared" si="26"/>
        <v>0</v>
      </c>
    </row>
    <row r="486" spans="1:27" s="44" customFormat="1" ht="12.75" customHeight="1">
      <c r="A486" s="44">
        <f t="shared" si="27"/>
        <v>15</v>
      </c>
      <c r="B486" s="471">
        <v>610407300040101</v>
      </c>
      <c r="C486" s="472" t="s">
        <v>1151</v>
      </c>
      <c r="D486" s="473">
        <f>+IF(15=LEN(B486),SUMIFS('BG 2024'!G:G,'BG 2024'!B:B,'CA EF'!B486),0)</f>
        <v>-1897044</v>
      </c>
      <c r="E486" s="475"/>
      <c r="F486" s="475"/>
      <c r="G486" s="475">
        <v>0</v>
      </c>
      <c r="H486" s="475">
        <f t="shared" si="25"/>
        <v>-1897044</v>
      </c>
      <c r="I486" s="475">
        <v>0</v>
      </c>
      <c r="J486" s="475">
        <v>0</v>
      </c>
      <c r="K486" s="475">
        <v>0</v>
      </c>
      <c r="L486" s="475">
        <v>0</v>
      </c>
      <c r="M486" s="475">
        <v>0</v>
      </c>
      <c r="N486" s="475">
        <v>0</v>
      </c>
      <c r="O486" s="475">
        <v>0</v>
      </c>
      <c r="P486" s="475">
        <v>0</v>
      </c>
      <c r="Q486" s="475">
        <v>0</v>
      </c>
      <c r="R486" s="475">
        <v>0</v>
      </c>
      <c r="S486" s="475">
        <f>-$H486</f>
        <v>1897044</v>
      </c>
      <c r="T486" s="475">
        <v>0</v>
      </c>
      <c r="U486" s="475">
        <v>0</v>
      </c>
      <c r="V486" s="475">
        <v>0</v>
      </c>
      <c r="W486" s="475">
        <v>0</v>
      </c>
      <c r="X486" s="475">
        <v>0</v>
      </c>
      <c r="Y486" s="475">
        <v>0</v>
      </c>
      <c r="Z486" s="475">
        <v>0</v>
      </c>
      <c r="AA486" s="475">
        <f t="shared" si="26"/>
        <v>0</v>
      </c>
    </row>
    <row r="487" spans="1:27" s="44" customFormat="1" ht="12.75" customHeight="1">
      <c r="A487" s="44">
        <f t="shared" si="27"/>
        <v>15</v>
      </c>
      <c r="B487" s="471">
        <v>610407300040199</v>
      </c>
      <c r="C487" s="472" t="s">
        <v>1152</v>
      </c>
      <c r="D487" s="473">
        <f>+IF(15=LEN(B487),SUMIFS('BG 2024'!G:G,'BG 2024'!B:B,'CA EF'!B487),0)</f>
        <v>-10825181</v>
      </c>
      <c r="E487" s="475"/>
      <c r="F487" s="475"/>
      <c r="G487" s="475">
        <v>0</v>
      </c>
      <c r="H487" s="475">
        <f t="shared" si="25"/>
        <v>-10825181</v>
      </c>
      <c r="I487" s="475">
        <v>0</v>
      </c>
      <c r="J487" s="475">
        <v>0</v>
      </c>
      <c r="K487" s="475">
        <v>0</v>
      </c>
      <c r="L487" s="475">
        <v>0</v>
      </c>
      <c r="M487" s="475">
        <v>0</v>
      </c>
      <c r="N487" s="475">
        <v>0</v>
      </c>
      <c r="O487" s="475">
        <v>0</v>
      </c>
      <c r="P487" s="475">
        <v>0</v>
      </c>
      <c r="Q487" s="475">
        <v>0</v>
      </c>
      <c r="R487" s="475">
        <v>0</v>
      </c>
      <c r="S487" s="475">
        <f>-$H487</f>
        <v>10825181</v>
      </c>
      <c r="T487" s="475">
        <v>0</v>
      </c>
      <c r="U487" s="475">
        <v>0</v>
      </c>
      <c r="V487" s="475">
        <v>0</v>
      </c>
      <c r="W487" s="475">
        <v>0</v>
      </c>
      <c r="X487" s="475">
        <v>0</v>
      </c>
      <c r="Y487" s="475">
        <v>0</v>
      </c>
      <c r="Z487" s="475">
        <v>0</v>
      </c>
      <c r="AA487" s="475">
        <f t="shared" ref="AA487:AA540" si="28">SUM(H487:Z487)</f>
        <v>0</v>
      </c>
    </row>
    <row r="488" spans="1:27" s="44" customFormat="1" ht="12.75" hidden="1" customHeight="1">
      <c r="A488" s="44">
        <f t="shared" si="27"/>
        <v>11</v>
      </c>
      <c r="B488" s="471">
        <v>61040730005</v>
      </c>
      <c r="C488" s="472" t="s">
        <v>1153</v>
      </c>
      <c r="D488" s="473">
        <f>+IF(15=LEN(B488),SUMIFS('BG 2024'!G:G,'BG 2024'!B:B,'CA EF'!B488),0)</f>
        <v>0</v>
      </c>
      <c r="E488" s="475"/>
      <c r="F488" s="475"/>
      <c r="G488" s="475">
        <v>0</v>
      </c>
      <c r="H488" s="475">
        <f t="shared" si="25"/>
        <v>0</v>
      </c>
      <c r="I488" s="475">
        <v>0</v>
      </c>
      <c r="J488" s="475">
        <v>0</v>
      </c>
      <c r="K488" s="475">
        <v>0</v>
      </c>
      <c r="L488" s="475">
        <v>0</v>
      </c>
      <c r="M488" s="475" t="s">
        <v>133</v>
      </c>
      <c r="N488" s="475">
        <v>0</v>
      </c>
      <c r="O488" s="475">
        <v>0</v>
      </c>
      <c r="P488" s="475">
        <f>-H488</f>
        <v>0</v>
      </c>
      <c r="Q488" s="475">
        <v>0</v>
      </c>
      <c r="R488" s="475">
        <v>0</v>
      </c>
      <c r="S488" s="475">
        <v>0</v>
      </c>
      <c r="T488" s="475">
        <v>0</v>
      </c>
      <c r="U488" s="475">
        <v>0</v>
      </c>
      <c r="V488" s="475">
        <v>0</v>
      </c>
      <c r="W488" s="475">
        <v>0</v>
      </c>
      <c r="X488" s="475">
        <v>0</v>
      </c>
      <c r="Y488" s="475">
        <v>0</v>
      </c>
      <c r="Z488" s="475">
        <v>0</v>
      </c>
      <c r="AA488" s="475">
        <f t="shared" si="28"/>
        <v>0</v>
      </c>
    </row>
    <row r="489" spans="1:27" s="44" customFormat="1" ht="12.75" hidden="1" customHeight="1">
      <c r="A489" s="44">
        <f t="shared" si="27"/>
        <v>13</v>
      </c>
      <c r="B489" s="471">
        <v>6104073000501</v>
      </c>
      <c r="C489" s="472" t="s">
        <v>1153</v>
      </c>
      <c r="D489" s="473">
        <f>+IF(15=LEN(B489),SUMIFS('BG 2024'!G:G,'BG 2024'!B:B,'CA EF'!B489),0)</f>
        <v>0</v>
      </c>
      <c r="E489" s="475"/>
      <c r="F489" s="475"/>
      <c r="G489" s="475">
        <v>0</v>
      </c>
      <c r="H489" s="475">
        <f t="shared" si="25"/>
        <v>0</v>
      </c>
      <c r="I489" s="475">
        <v>0</v>
      </c>
      <c r="J489" s="475">
        <v>0</v>
      </c>
      <c r="K489" s="475">
        <v>0</v>
      </c>
      <c r="L489" s="475">
        <v>0</v>
      </c>
      <c r="M489" s="475" t="s">
        <v>133</v>
      </c>
      <c r="N489" s="475">
        <v>0</v>
      </c>
      <c r="O489" s="475">
        <v>0</v>
      </c>
      <c r="P489" s="475">
        <f>-H489</f>
        <v>0</v>
      </c>
      <c r="Q489" s="475">
        <v>0</v>
      </c>
      <c r="R489" s="475">
        <v>0</v>
      </c>
      <c r="S489" s="475">
        <v>0</v>
      </c>
      <c r="T489" s="475">
        <v>0</v>
      </c>
      <c r="U489" s="475">
        <v>0</v>
      </c>
      <c r="V489" s="475">
        <v>0</v>
      </c>
      <c r="W489" s="475">
        <v>0</v>
      </c>
      <c r="X489" s="475">
        <v>0</v>
      </c>
      <c r="Y489" s="475">
        <v>0</v>
      </c>
      <c r="Z489" s="475">
        <v>0</v>
      </c>
      <c r="AA489" s="475">
        <f t="shared" si="28"/>
        <v>0</v>
      </c>
    </row>
    <row r="490" spans="1:27" s="44" customFormat="1" ht="12.75" customHeight="1">
      <c r="A490" s="44">
        <f t="shared" si="27"/>
        <v>15</v>
      </c>
      <c r="B490" s="471">
        <v>610407300050199</v>
      </c>
      <c r="C490" s="472" t="s">
        <v>1154</v>
      </c>
      <c r="D490" s="473">
        <f>+IF(15=LEN(B490),SUMIFS('BG 2024'!G:G,'BG 2024'!B:B,'CA EF'!B490),0)</f>
        <v>-112499</v>
      </c>
      <c r="E490" s="475"/>
      <c r="F490" s="475"/>
      <c r="G490" s="475">
        <v>0</v>
      </c>
      <c r="H490" s="475">
        <f t="shared" si="25"/>
        <v>-112499</v>
      </c>
      <c r="I490" s="475">
        <v>0</v>
      </c>
      <c r="J490" s="475">
        <v>0</v>
      </c>
      <c r="K490" s="475">
        <v>0</v>
      </c>
      <c r="L490" s="475">
        <v>0</v>
      </c>
      <c r="M490" s="475">
        <v>0</v>
      </c>
      <c r="N490" s="475">
        <v>0</v>
      </c>
      <c r="O490" s="475">
        <v>0</v>
      </c>
      <c r="P490" s="475">
        <v>0</v>
      </c>
      <c r="Q490" s="475">
        <v>0</v>
      </c>
      <c r="R490" s="475">
        <v>0</v>
      </c>
      <c r="S490" s="475">
        <f>-$H490</f>
        <v>112499</v>
      </c>
      <c r="T490" s="475">
        <v>0</v>
      </c>
      <c r="U490" s="475">
        <v>0</v>
      </c>
      <c r="V490" s="475">
        <v>0</v>
      </c>
      <c r="W490" s="475">
        <v>0</v>
      </c>
      <c r="X490" s="475">
        <v>0</v>
      </c>
      <c r="Y490" s="475">
        <v>0</v>
      </c>
      <c r="Z490" s="475">
        <v>0</v>
      </c>
      <c r="AA490" s="475">
        <f t="shared" si="28"/>
        <v>0</v>
      </c>
    </row>
    <row r="491" spans="1:27" s="44" customFormat="1" ht="12.75" hidden="1" customHeight="1">
      <c r="A491" s="44">
        <f t="shared" si="27"/>
        <v>11</v>
      </c>
      <c r="B491" s="471">
        <v>61040730006</v>
      </c>
      <c r="C491" s="472" t="s">
        <v>1155</v>
      </c>
      <c r="D491" s="473">
        <f>+IF(15=LEN(B491),SUMIFS('BG 2024'!G:G,'BG 2024'!B:B,'CA EF'!B491),0)</f>
        <v>0</v>
      </c>
      <c r="E491" s="475"/>
      <c r="F491" s="475"/>
      <c r="G491" s="475">
        <v>0</v>
      </c>
      <c r="H491" s="475">
        <f t="shared" si="25"/>
        <v>0</v>
      </c>
      <c r="I491" s="475">
        <v>0</v>
      </c>
      <c r="J491" s="475">
        <v>0</v>
      </c>
      <c r="K491" s="475">
        <v>0</v>
      </c>
      <c r="L491" s="475">
        <v>0</v>
      </c>
      <c r="M491" s="475" t="s">
        <v>133</v>
      </c>
      <c r="N491" s="475">
        <v>0</v>
      </c>
      <c r="O491" s="475">
        <v>0</v>
      </c>
      <c r="P491" s="475">
        <f>-H491</f>
        <v>0</v>
      </c>
      <c r="Q491" s="475">
        <v>0</v>
      </c>
      <c r="R491" s="475">
        <v>0</v>
      </c>
      <c r="S491" s="475">
        <v>0</v>
      </c>
      <c r="T491" s="475">
        <v>0</v>
      </c>
      <c r="U491" s="475">
        <v>0</v>
      </c>
      <c r="V491" s="475">
        <v>0</v>
      </c>
      <c r="W491" s="475">
        <v>0</v>
      </c>
      <c r="X491" s="475">
        <v>0</v>
      </c>
      <c r="Y491" s="475">
        <v>0</v>
      </c>
      <c r="Z491" s="475">
        <v>0</v>
      </c>
      <c r="AA491" s="475">
        <f t="shared" si="28"/>
        <v>0</v>
      </c>
    </row>
    <row r="492" spans="1:27" s="44" customFormat="1" ht="12.75" hidden="1" customHeight="1">
      <c r="A492" s="44">
        <f t="shared" si="27"/>
        <v>13</v>
      </c>
      <c r="B492" s="471">
        <v>6104073000601</v>
      </c>
      <c r="C492" s="472" t="s">
        <v>1155</v>
      </c>
      <c r="D492" s="473">
        <f>+IF(15=LEN(B492),SUMIFS('BG 2024'!G:G,'BG 2024'!B:B,'CA EF'!B492),0)</f>
        <v>0</v>
      </c>
      <c r="E492" s="474"/>
      <c r="F492" s="474"/>
      <c r="G492" s="475">
        <v>0</v>
      </c>
      <c r="H492" s="475">
        <f t="shared" si="25"/>
        <v>0</v>
      </c>
      <c r="I492" s="475">
        <v>0</v>
      </c>
      <c r="J492" s="475">
        <v>0</v>
      </c>
      <c r="K492" s="475">
        <v>0</v>
      </c>
      <c r="L492" s="475">
        <v>0</v>
      </c>
      <c r="M492" s="475" t="s">
        <v>133</v>
      </c>
      <c r="N492" s="475">
        <v>0</v>
      </c>
      <c r="O492" s="475">
        <v>0</v>
      </c>
      <c r="P492" s="475">
        <f>-H492</f>
        <v>0</v>
      </c>
      <c r="Q492" s="475">
        <v>0</v>
      </c>
      <c r="R492" s="475">
        <v>0</v>
      </c>
      <c r="S492" s="475">
        <v>0</v>
      </c>
      <c r="T492" s="475">
        <v>0</v>
      </c>
      <c r="U492" s="475">
        <v>0</v>
      </c>
      <c r="V492" s="475">
        <v>0</v>
      </c>
      <c r="W492" s="475">
        <v>0</v>
      </c>
      <c r="X492" s="475">
        <v>0</v>
      </c>
      <c r="Y492" s="475">
        <v>0</v>
      </c>
      <c r="Z492" s="475">
        <v>0</v>
      </c>
      <c r="AA492" s="475">
        <f t="shared" si="28"/>
        <v>0</v>
      </c>
    </row>
    <row r="493" spans="1:27" s="44" customFormat="1" ht="12.75" customHeight="1">
      <c r="A493" s="44">
        <f t="shared" si="27"/>
        <v>15</v>
      </c>
      <c r="B493" s="471">
        <v>610407300060199</v>
      </c>
      <c r="C493" s="472" t="s">
        <v>1156</v>
      </c>
      <c r="D493" s="473">
        <f>+IF(15=LEN(B493),SUMIFS('BG 2024'!G:G,'BG 2024'!B:B,'CA EF'!B493),0)</f>
        <v>-67008845</v>
      </c>
      <c r="E493" s="475"/>
      <c r="F493" s="475"/>
      <c r="G493" s="475">
        <v>0</v>
      </c>
      <c r="H493" s="475">
        <f t="shared" si="25"/>
        <v>-67008845</v>
      </c>
      <c r="I493" s="475">
        <v>0</v>
      </c>
      <c r="J493" s="475">
        <v>0</v>
      </c>
      <c r="K493" s="475">
        <v>0</v>
      </c>
      <c r="L493" s="475">
        <v>0</v>
      </c>
      <c r="M493" s="475">
        <v>0</v>
      </c>
      <c r="N493" s="475">
        <v>0</v>
      </c>
      <c r="O493" s="475">
        <v>0</v>
      </c>
      <c r="P493" s="475">
        <v>0</v>
      </c>
      <c r="Q493" s="475">
        <v>0</v>
      </c>
      <c r="R493" s="475">
        <v>0</v>
      </c>
      <c r="S493" s="475">
        <f>-$H493</f>
        <v>67008845</v>
      </c>
      <c r="T493" s="475">
        <v>0</v>
      </c>
      <c r="U493" s="475">
        <v>0</v>
      </c>
      <c r="V493" s="475">
        <v>0</v>
      </c>
      <c r="W493" s="475">
        <v>0</v>
      </c>
      <c r="X493" s="475">
        <v>0</v>
      </c>
      <c r="Y493" s="475">
        <v>0</v>
      </c>
      <c r="Z493" s="475">
        <v>0</v>
      </c>
      <c r="AA493" s="475">
        <f t="shared" si="28"/>
        <v>0</v>
      </c>
    </row>
    <row r="494" spans="1:27" s="44" customFormat="1" ht="12.75" customHeight="1">
      <c r="A494" s="44">
        <f>+LEN(B494)</f>
        <v>15</v>
      </c>
      <c r="B494" s="471">
        <v>610407300080199</v>
      </c>
      <c r="C494" s="472" t="s">
        <v>1158</v>
      </c>
      <c r="D494" s="473">
        <f>+IF(15=LEN(B494),SUMIFS('BG 2024'!G:G,'BG 2024'!B:B,'CA EF'!B494),0)</f>
        <v>-59000</v>
      </c>
      <c r="E494" s="474"/>
      <c r="F494" s="474"/>
      <c r="G494" s="475">
        <v>0</v>
      </c>
      <c r="H494" s="475">
        <f>+D494+E494-F494-G494</f>
        <v>-59000</v>
      </c>
      <c r="I494" s="475">
        <v>0</v>
      </c>
      <c r="J494" s="475">
        <v>0</v>
      </c>
      <c r="K494" s="475">
        <v>0</v>
      </c>
      <c r="L494" s="475">
        <v>0</v>
      </c>
      <c r="M494" s="475">
        <v>0</v>
      </c>
      <c r="N494" s="475">
        <v>0</v>
      </c>
      <c r="O494" s="475">
        <v>0</v>
      </c>
      <c r="P494" s="475">
        <v>0</v>
      </c>
      <c r="Q494" s="475">
        <v>0</v>
      </c>
      <c r="R494" s="475">
        <v>0</v>
      </c>
      <c r="S494" s="475">
        <f>-$H494</f>
        <v>59000</v>
      </c>
      <c r="T494" s="475">
        <v>0</v>
      </c>
      <c r="U494" s="475">
        <v>0</v>
      </c>
      <c r="V494" s="475">
        <v>0</v>
      </c>
      <c r="W494" s="475">
        <v>0</v>
      </c>
      <c r="X494" s="475">
        <v>0</v>
      </c>
      <c r="Y494" s="475">
        <v>0</v>
      </c>
      <c r="Z494" s="475">
        <v>0</v>
      </c>
      <c r="AA494" s="475">
        <f>SUM(H494:Z494)</f>
        <v>0</v>
      </c>
    </row>
    <row r="495" spans="1:27" s="44" customFormat="1" ht="12.75" hidden="1" customHeight="1">
      <c r="A495" s="44">
        <f t="shared" si="27"/>
        <v>8</v>
      </c>
      <c r="B495" s="471">
        <v>61040732</v>
      </c>
      <c r="C495" s="472" t="s">
        <v>1159</v>
      </c>
      <c r="D495" s="473">
        <f>+IF(15=LEN(B495),SUMIFS('BG 2024'!G:G,'BG 2024'!B:B,'CA EF'!B495),0)</f>
        <v>0</v>
      </c>
      <c r="E495" s="475"/>
      <c r="F495" s="475"/>
      <c r="G495" s="475">
        <v>0</v>
      </c>
      <c r="H495" s="475">
        <f t="shared" si="25"/>
        <v>0</v>
      </c>
      <c r="I495" s="475">
        <v>0</v>
      </c>
      <c r="J495" s="475">
        <v>0</v>
      </c>
      <c r="K495" s="475">
        <v>0</v>
      </c>
      <c r="L495" s="475">
        <v>0</v>
      </c>
      <c r="M495" s="475" t="s">
        <v>133</v>
      </c>
      <c r="N495" s="475">
        <v>0</v>
      </c>
      <c r="O495" s="475">
        <v>0</v>
      </c>
      <c r="P495" s="475">
        <v>0</v>
      </c>
      <c r="Q495" s="475">
        <v>0</v>
      </c>
      <c r="R495" s="475">
        <v>0</v>
      </c>
      <c r="S495" s="475">
        <v>0</v>
      </c>
      <c r="T495" s="475">
        <f>-H495</f>
        <v>0</v>
      </c>
      <c r="U495" s="475">
        <v>0</v>
      </c>
      <c r="V495" s="475">
        <v>0</v>
      </c>
      <c r="W495" s="475">
        <v>0</v>
      </c>
      <c r="X495" s="475">
        <v>0</v>
      </c>
      <c r="Y495" s="475">
        <v>0</v>
      </c>
      <c r="Z495" s="475">
        <v>0</v>
      </c>
      <c r="AA495" s="475">
        <f t="shared" si="28"/>
        <v>0</v>
      </c>
    </row>
    <row r="496" spans="1:27" s="44" customFormat="1" ht="12.75" hidden="1" customHeight="1">
      <c r="A496" s="44">
        <f t="shared" si="27"/>
        <v>11</v>
      </c>
      <c r="B496" s="471">
        <v>61040732001</v>
      </c>
      <c r="C496" s="472" t="s">
        <v>1160</v>
      </c>
      <c r="D496" s="473">
        <f>+IF(15=LEN(B496),SUMIFS('BG 2024'!G:G,'BG 2024'!B:B,'CA EF'!B496),0)</f>
        <v>0</v>
      </c>
      <c r="E496" s="475"/>
      <c r="F496" s="475"/>
      <c r="G496" s="475">
        <v>0</v>
      </c>
      <c r="H496" s="475">
        <f t="shared" si="25"/>
        <v>0</v>
      </c>
      <c r="I496" s="475">
        <v>0</v>
      </c>
      <c r="J496" s="475">
        <v>0</v>
      </c>
      <c r="K496" s="475">
        <v>0</v>
      </c>
      <c r="L496" s="475">
        <v>0</v>
      </c>
      <c r="M496" s="475" t="s">
        <v>133</v>
      </c>
      <c r="N496" s="475">
        <v>0</v>
      </c>
      <c r="O496" s="475">
        <v>0</v>
      </c>
      <c r="P496" s="475">
        <v>0</v>
      </c>
      <c r="Q496" s="475">
        <v>0</v>
      </c>
      <c r="R496" s="475">
        <v>0</v>
      </c>
      <c r="S496" s="475">
        <v>0</v>
      </c>
      <c r="T496" s="475">
        <v>0</v>
      </c>
      <c r="U496" s="475">
        <v>0</v>
      </c>
      <c r="V496" s="475">
        <v>0</v>
      </c>
      <c r="W496" s="475">
        <v>0</v>
      </c>
      <c r="X496" s="475">
        <v>0</v>
      </c>
      <c r="Y496" s="475">
        <v>0</v>
      </c>
      <c r="Z496" s="475">
        <v>0</v>
      </c>
      <c r="AA496" s="475">
        <f t="shared" si="28"/>
        <v>0</v>
      </c>
    </row>
    <row r="497" spans="1:27" s="44" customFormat="1" ht="12.75" hidden="1" customHeight="1">
      <c r="A497" s="44">
        <f t="shared" si="27"/>
        <v>13</v>
      </c>
      <c r="B497" s="471">
        <v>6104073200101</v>
      </c>
      <c r="C497" s="472" t="s">
        <v>1160</v>
      </c>
      <c r="D497" s="473">
        <f>+IF(15=LEN(B497),SUMIFS('BG 2024'!G:G,'BG 2024'!B:B,'CA EF'!B497),0)</f>
        <v>0</v>
      </c>
      <c r="E497" s="475"/>
      <c r="F497" s="475"/>
      <c r="G497" s="475">
        <v>0</v>
      </c>
      <c r="H497" s="475">
        <f t="shared" si="25"/>
        <v>0</v>
      </c>
      <c r="I497" s="475">
        <v>0</v>
      </c>
      <c r="J497" s="475">
        <v>0</v>
      </c>
      <c r="K497" s="475">
        <v>0</v>
      </c>
      <c r="L497" s="475">
        <v>0</v>
      </c>
      <c r="M497" s="475" t="s">
        <v>133</v>
      </c>
      <c r="N497" s="475">
        <v>0</v>
      </c>
      <c r="O497" s="475">
        <v>0</v>
      </c>
      <c r="P497" s="475">
        <v>0</v>
      </c>
      <c r="Q497" s="475">
        <v>0</v>
      </c>
      <c r="R497" s="475">
        <v>0</v>
      </c>
      <c r="S497" s="475">
        <v>0</v>
      </c>
      <c r="T497" s="475">
        <v>0</v>
      </c>
      <c r="U497" s="475">
        <v>0</v>
      </c>
      <c r="V497" s="475">
        <v>0</v>
      </c>
      <c r="W497" s="475">
        <v>0</v>
      </c>
      <c r="X497" s="475">
        <v>0</v>
      </c>
      <c r="Y497" s="475">
        <v>0</v>
      </c>
      <c r="Z497" s="475">
        <v>0</v>
      </c>
      <c r="AA497" s="475">
        <f t="shared" si="28"/>
        <v>0</v>
      </c>
    </row>
    <row r="498" spans="1:27" s="44" customFormat="1" ht="12.75" customHeight="1">
      <c r="A498" s="44">
        <f t="shared" si="27"/>
        <v>15</v>
      </c>
      <c r="B498" s="471">
        <v>610407320010199</v>
      </c>
      <c r="C498" s="472" t="s">
        <v>1161</v>
      </c>
      <c r="D498" s="473">
        <f>+IF(15=LEN(B498),SUMIFS('BG 2024'!G:G,'BG 2024'!B:B,'CA EF'!B498),0)</f>
        <v>-22778667</v>
      </c>
      <c r="E498" s="474"/>
      <c r="F498" s="474"/>
      <c r="G498" s="475">
        <v>0</v>
      </c>
      <c r="H498" s="475">
        <f t="shared" si="25"/>
        <v>-22778667</v>
      </c>
      <c r="I498" s="475">
        <v>0</v>
      </c>
      <c r="J498" s="475">
        <v>0</v>
      </c>
      <c r="K498" s="475">
        <v>0</v>
      </c>
      <c r="L498" s="475">
        <v>0</v>
      </c>
      <c r="M498" s="475">
        <v>0</v>
      </c>
      <c r="N498" s="475">
        <v>0</v>
      </c>
      <c r="O498" s="475">
        <v>0</v>
      </c>
      <c r="P498" s="475">
        <v>0</v>
      </c>
      <c r="Q498" s="475">
        <v>0</v>
      </c>
      <c r="R498" s="475">
        <v>0</v>
      </c>
      <c r="S498" s="475">
        <f>-$H498</f>
        <v>22778667</v>
      </c>
      <c r="T498" s="475">
        <v>0</v>
      </c>
      <c r="U498" s="475">
        <v>0</v>
      </c>
      <c r="V498" s="475">
        <v>0</v>
      </c>
      <c r="W498" s="475">
        <v>0</v>
      </c>
      <c r="X498" s="475">
        <v>0</v>
      </c>
      <c r="Y498" s="475">
        <v>0</v>
      </c>
      <c r="Z498" s="475">
        <v>0</v>
      </c>
      <c r="AA498" s="475">
        <f t="shared" si="28"/>
        <v>0</v>
      </c>
    </row>
    <row r="499" spans="1:27" s="44" customFormat="1" ht="12.75" hidden="1" customHeight="1">
      <c r="A499" s="44">
        <f t="shared" si="27"/>
        <v>8</v>
      </c>
      <c r="B499" s="471">
        <v>61040742</v>
      </c>
      <c r="C499" s="472" t="s">
        <v>1162</v>
      </c>
      <c r="D499" s="473">
        <f>+IF(15=LEN(B499),SUMIFS('BG 2024'!G:G,'BG 2024'!B:B,'CA EF'!B499),0)</f>
        <v>0</v>
      </c>
      <c r="E499" s="475"/>
      <c r="F499" s="475"/>
      <c r="G499" s="475">
        <v>0</v>
      </c>
      <c r="H499" s="475">
        <f t="shared" si="25"/>
        <v>0</v>
      </c>
      <c r="I499" s="475">
        <v>0</v>
      </c>
      <c r="J499" s="475">
        <v>0</v>
      </c>
      <c r="K499" s="475">
        <v>0</v>
      </c>
      <c r="L499" s="475">
        <v>0</v>
      </c>
      <c r="M499" s="475" t="s">
        <v>133</v>
      </c>
      <c r="N499" s="475">
        <v>0</v>
      </c>
      <c r="O499" s="475">
        <v>0</v>
      </c>
      <c r="P499" s="475">
        <v>0</v>
      </c>
      <c r="Q499" s="475">
        <v>0</v>
      </c>
      <c r="R499" s="475">
        <v>0</v>
      </c>
      <c r="S499" s="475">
        <v>0</v>
      </c>
      <c r="T499" s="475">
        <f>-H499</f>
        <v>0</v>
      </c>
      <c r="U499" s="475">
        <v>0</v>
      </c>
      <c r="V499" s="475">
        <v>0</v>
      </c>
      <c r="W499" s="475">
        <v>0</v>
      </c>
      <c r="X499" s="475">
        <v>0</v>
      </c>
      <c r="Y499" s="475">
        <v>0</v>
      </c>
      <c r="Z499" s="475">
        <v>0</v>
      </c>
      <c r="AA499" s="475">
        <f t="shared" si="28"/>
        <v>0</v>
      </c>
    </row>
    <row r="500" spans="1:27" s="44" customFormat="1" ht="12.75" hidden="1" customHeight="1">
      <c r="A500" s="44">
        <f t="shared" si="27"/>
        <v>11</v>
      </c>
      <c r="B500" s="471">
        <v>61040742001</v>
      </c>
      <c r="C500" s="472" t="s">
        <v>1163</v>
      </c>
      <c r="D500" s="473">
        <f>+IF(15=LEN(B500),SUMIFS('BG 2024'!G:G,'BG 2024'!B:B,'CA EF'!B500),0)</f>
        <v>0</v>
      </c>
      <c r="E500" s="475"/>
      <c r="F500" s="475"/>
      <c r="G500" s="475">
        <v>0</v>
      </c>
      <c r="H500" s="475">
        <f t="shared" si="25"/>
        <v>0</v>
      </c>
      <c r="I500" s="475">
        <v>0</v>
      </c>
      <c r="J500" s="475">
        <v>0</v>
      </c>
      <c r="K500" s="475">
        <v>0</v>
      </c>
      <c r="L500" s="475">
        <v>0</v>
      </c>
      <c r="M500" s="475" t="s">
        <v>133</v>
      </c>
      <c r="N500" s="475">
        <v>0</v>
      </c>
      <c r="O500" s="475">
        <v>0</v>
      </c>
      <c r="P500" s="475">
        <v>0</v>
      </c>
      <c r="Q500" s="475">
        <v>0</v>
      </c>
      <c r="R500" s="475">
        <v>0</v>
      </c>
      <c r="S500" s="475">
        <v>0</v>
      </c>
      <c r="T500" s="475">
        <v>0</v>
      </c>
      <c r="U500" s="475">
        <v>0</v>
      </c>
      <c r="V500" s="475">
        <v>0</v>
      </c>
      <c r="W500" s="475">
        <v>0</v>
      </c>
      <c r="X500" s="475">
        <v>0</v>
      </c>
      <c r="Y500" s="475">
        <v>0</v>
      </c>
      <c r="Z500" s="475">
        <v>0</v>
      </c>
      <c r="AA500" s="475">
        <f t="shared" si="28"/>
        <v>0</v>
      </c>
    </row>
    <row r="501" spans="1:27" s="44" customFormat="1" ht="12.75" hidden="1" customHeight="1">
      <c r="A501" s="44">
        <f t="shared" si="27"/>
        <v>13</v>
      </c>
      <c r="B501" s="471">
        <v>6104074200101</v>
      </c>
      <c r="C501" s="472" t="s">
        <v>1163</v>
      </c>
      <c r="D501" s="473">
        <f>+IF(15=LEN(B501),SUMIFS('BG 2024'!G:G,'BG 2024'!B:B,'CA EF'!B501),0)</f>
        <v>0</v>
      </c>
      <c r="E501" s="475"/>
      <c r="F501" s="475"/>
      <c r="G501" s="475">
        <v>0</v>
      </c>
      <c r="H501" s="475">
        <f t="shared" si="25"/>
        <v>0</v>
      </c>
      <c r="I501" s="475">
        <v>0</v>
      </c>
      <c r="J501" s="475">
        <v>0</v>
      </c>
      <c r="K501" s="475">
        <v>0</v>
      </c>
      <c r="L501" s="475">
        <v>0</v>
      </c>
      <c r="M501" s="475" t="s">
        <v>133</v>
      </c>
      <c r="N501" s="475">
        <v>0</v>
      </c>
      <c r="O501" s="475">
        <v>0</v>
      </c>
      <c r="P501" s="475">
        <v>0</v>
      </c>
      <c r="Q501" s="475">
        <v>0</v>
      </c>
      <c r="R501" s="475">
        <v>0</v>
      </c>
      <c r="S501" s="475">
        <v>0</v>
      </c>
      <c r="T501" s="475">
        <v>0</v>
      </c>
      <c r="U501" s="475">
        <v>0</v>
      </c>
      <c r="V501" s="475">
        <v>0</v>
      </c>
      <c r="W501" s="475">
        <v>0</v>
      </c>
      <c r="X501" s="475">
        <v>0</v>
      </c>
      <c r="Y501" s="475">
        <v>0</v>
      </c>
      <c r="Z501" s="475">
        <v>0</v>
      </c>
      <c r="AA501" s="475">
        <f t="shared" si="28"/>
        <v>0</v>
      </c>
    </row>
    <row r="502" spans="1:27" s="44" customFormat="1" ht="12.75" customHeight="1">
      <c r="A502" s="44">
        <f t="shared" si="27"/>
        <v>15</v>
      </c>
      <c r="B502" s="471">
        <v>610407420010101</v>
      </c>
      <c r="C502" s="472" t="s">
        <v>1164</v>
      </c>
      <c r="D502" s="473">
        <f>+IF(15=LEN(B502),SUMIFS('BG 2024'!G:G,'BG 2024'!B:B,'CA EF'!B502),0)</f>
        <v>-125936395</v>
      </c>
      <c r="E502" s="475"/>
      <c r="F502" s="475"/>
      <c r="G502" s="475">
        <v>0</v>
      </c>
      <c r="H502" s="475">
        <f t="shared" si="25"/>
        <v>-125936395</v>
      </c>
      <c r="I502" s="475">
        <v>0</v>
      </c>
      <c r="J502" s="475">
        <v>0</v>
      </c>
      <c r="K502" s="475">
        <v>0</v>
      </c>
      <c r="L502" s="475">
        <v>0</v>
      </c>
      <c r="M502" s="475">
        <v>0</v>
      </c>
      <c r="N502" s="475">
        <v>0</v>
      </c>
      <c r="O502" s="475">
        <v>0</v>
      </c>
      <c r="P502" s="475">
        <v>0</v>
      </c>
      <c r="Q502" s="475">
        <v>0</v>
      </c>
      <c r="R502" s="475">
        <v>0</v>
      </c>
      <c r="S502" s="475">
        <v>0</v>
      </c>
      <c r="T502" s="475">
        <f t="shared" ref="T502:T513" si="29">-$H502</f>
        <v>125936395</v>
      </c>
      <c r="U502" s="475">
        <v>0</v>
      </c>
      <c r="V502" s="475">
        <v>0</v>
      </c>
      <c r="W502" s="475">
        <v>0</v>
      </c>
      <c r="X502" s="475">
        <v>0</v>
      </c>
      <c r="Y502" s="475">
        <v>0</v>
      </c>
      <c r="Z502" s="475">
        <v>0</v>
      </c>
      <c r="AA502" s="475">
        <f t="shared" si="28"/>
        <v>0</v>
      </c>
    </row>
    <row r="503" spans="1:27" s="44" customFormat="1" ht="12.75" customHeight="1">
      <c r="A503" s="44">
        <f t="shared" si="27"/>
        <v>15</v>
      </c>
      <c r="B503" s="471">
        <v>610407420010199</v>
      </c>
      <c r="C503" s="472" t="s">
        <v>1165</v>
      </c>
      <c r="D503" s="473">
        <f>+IF(15=LEN(B503),SUMIFS('BG 2024'!G:G,'BG 2024'!B:B,'CA EF'!B503),0)</f>
        <v>-177604537</v>
      </c>
      <c r="E503" s="474"/>
      <c r="F503" s="474"/>
      <c r="G503" s="475">
        <v>0</v>
      </c>
      <c r="H503" s="475">
        <f t="shared" si="25"/>
        <v>-177604537</v>
      </c>
      <c r="I503" s="475">
        <v>0</v>
      </c>
      <c r="J503" s="475">
        <v>0</v>
      </c>
      <c r="K503" s="475">
        <v>0</v>
      </c>
      <c r="L503" s="475">
        <v>0</v>
      </c>
      <c r="M503" s="475">
        <v>0</v>
      </c>
      <c r="N503" s="475">
        <v>0</v>
      </c>
      <c r="O503" s="475">
        <v>0</v>
      </c>
      <c r="P503" s="475">
        <v>0</v>
      </c>
      <c r="Q503" s="475">
        <v>0</v>
      </c>
      <c r="R503" s="475">
        <v>0</v>
      </c>
      <c r="S503" s="475">
        <v>0</v>
      </c>
      <c r="T503" s="475">
        <f t="shared" si="29"/>
        <v>177604537</v>
      </c>
      <c r="U503" s="475">
        <v>0</v>
      </c>
      <c r="V503" s="475">
        <v>0</v>
      </c>
      <c r="W503" s="475">
        <v>0</v>
      </c>
      <c r="X503" s="475">
        <v>0</v>
      </c>
      <c r="Y503" s="475">
        <v>0</v>
      </c>
      <c r="Z503" s="475">
        <v>0</v>
      </c>
      <c r="AA503" s="475">
        <f t="shared" si="28"/>
        <v>0</v>
      </c>
    </row>
    <row r="504" spans="1:27" s="44" customFormat="1" ht="12.75" hidden="1" customHeight="1">
      <c r="A504" s="44">
        <f t="shared" si="27"/>
        <v>13</v>
      </c>
      <c r="B504" s="471">
        <v>6104074200102</v>
      </c>
      <c r="C504" s="472" t="s">
        <v>1163</v>
      </c>
      <c r="D504" s="473">
        <f>+IF(15=LEN(B504),SUMIFS('BG 2024'!G:G,'BG 2024'!B:B,'CA EF'!B504),0)</f>
        <v>0</v>
      </c>
      <c r="E504" s="475"/>
      <c r="F504" s="475"/>
      <c r="G504" s="475">
        <v>0</v>
      </c>
      <c r="H504" s="475">
        <f t="shared" si="25"/>
        <v>0</v>
      </c>
      <c r="I504" s="475">
        <v>0</v>
      </c>
      <c r="J504" s="475">
        <v>0</v>
      </c>
      <c r="K504" s="475">
        <v>0</v>
      </c>
      <c r="L504" s="475">
        <v>0</v>
      </c>
      <c r="M504" s="475" t="s">
        <v>133</v>
      </c>
      <c r="N504" s="475">
        <v>0</v>
      </c>
      <c r="O504" s="475">
        <v>0</v>
      </c>
      <c r="P504" s="475">
        <v>0</v>
      </c>
      <c r="Q504" s="475">
        <v>0</v>
      </c>
      <c r="R504" s="475">
        <v>0</v>
      </c>
      <c r="S504" s="475">
        <v>0</v>
      </c>
      <c r="T504" s="475">
        <v>0</v>
      </c>
      <c r="U504" s="475">
        <v>0</v>
      </c>
      <c r="V504" s="475">
        <v>0</v>
      </c>
      <c r="W504" s="475">
        <v>0</v>
      </c>
      <c r="X504" s="475">
        <v>0</v>
      </c>
      <c r="Y504" s="475">
        <v>0</v>
      </c>
      <c r="Z504" s="475">
        <v>0</v>
      </c>
      <c r="AA504" s="475">
        <f t="shared" si="28"/>
        <v>0</v>
      </c>
    </row>
    <row r="505" spans="1:27" s="44" customFormat="1" ht="12.75" customHeight="1">
      <c r="A505" s="44">
        <f t="shared" si="27"/>
        <v>15</v>
      </c>
      <c r="B505" s="471">
        <v>610407420010201</v>
      </c>
      <c r="C505" s="472" t="s">
        <v>1166</v>
      </c>
      <c r="D505" s="473">
        <f>+IF(15=LEN(B505),SUMIFS('BG 2024'!G:G,'BG 2024'!B:B,'CA EF'!B505),0)</f>
        <v>-13466493</v>
      </c>
      <c r="E505" s="475"/>
      <c r="F505" s="475"/>
      <c r="G505" s="475">
        <v>0</v>
      </c>
      <c r="H505" s="475">
        <f t="shared" si="25"/>
        <v>-13466493</v>
      </c>
      <c r="I505" s="475">
        <v>0</v>
      </c>
      <c r="J505" s="475">
        <v>0</v>
      </c>
      <c r="K505" s="475">
        <v>0</v>
      </c>
      <c r="L505" s="475">
        <v>0</v>
      </c>
      <c r="M505" s="475">
        <v>0</v>
      </c>
      <c r="N505" s="475">
        <v>0</v>
      </c>
      <c r="O505" s="475">
        <v>0</v>
      </c>
      <c r="P505" s="475">
        <v>0</v>
      </c>
      <c r="Q505" s="475">
        <v>0</v>
      </c>
      <c r="R505" s="475">
        <v>0</v>
      </c>
      <c r="S505" s="475">
        <v>0</v>
      </c>
      <c r="T505" s="475">
        <f t="shared" si="29"/>
        <v>13466493</v>
      </c>
      <c r="U505" s="475">
        <v>0</v>
      </c>
      <c r="V505" s="475">
        <v>0</v>
      </c>
      <c r="W505" s="475">
        <v>0</v>
      </c>
      <c r="X505" s="475">
        <v>0</v>
      </c>
      <c r="Y505" s="475">
        <v>0</v>
      </c>
      <c r="Z505" s="475">
        <v>0</v>
      </c>
      <c r="AA505" s="475">
        <f t="shared" si="28"/>
        <v>0</v>
      </c>
    </row>
    <row r="506" spans="1:27" s="44" customFormat="1" ht="12.75" customHeight="1">
      <c r="A506" s="44">
        <f t="shared" si="27"/>
        <v>15</v>
      </c>
      <c r="B506" s="471">
        <v>610407420010299</v>
      </c>
      <c r="C506" s="472" t="s">
        <v>1167</v>
      </c>
      <c r="D506" s="473">
        <f>+IF(15=LEN(B506),SUMIFS('BG 2024'!G:G,'BG 2024'!B:B,'CA EF'!B506),0)</f>
        <v>-20257247</v>
      </c>
      <c r="E506" s="475"/>
      <c r="F506" s="475"/>
      <c r="G506" s="475">
        <v>0</v>
      </c>
      <c r="H506" s="475">
        <f t="shared" si="25"/>
        <v>-20257247</v>
      </c>
      <c r="I506" s="475">
        <v>0</v>
      </c>
      <c r="J506" s="475">
        <v>0</v>
      </c>
      <c r="K506" s="475">
        <v>0</v>
      </c>
      <c r="L506" s="475">
        <v>0</v>
      </c>
      <c r="M506" s="475">
        <v>0</v>
      </c>
      <c r="N506" s="475">
        <v>0</v>
      </c>
      <c r="O506" s="475">
        <v>0</v>
      </c>
      <c r="P506" s="475">
        <v>0</v>
      </c>
      <c r="Q506" s="475">
        <v>0</v>
      </c>
      <c r="R506" s="475">
        <v>0</v>
      </c>
      <c r="S506" s="475">
        <v>0</v>
      </c>
      <c r="T506" s="475">
        <f t="shared" si="29"/>
        <v>20257247</v>
      </c>
      <c r="U506" s="475">
        <v>0</v>
      </c>
      <c r="V506" s="475">
        <v>0</v>
      </c>
      <c r="W506" s="475">
        <v>0</v>
      </c>
      <c r="X506" s="475">
        <v>0</v>
      </c>
      <c r="Y506" s="475">
        <v>0</v>
      </c>
      <c r="Z506" s="475">
        <v>0</v>
      </c>
      <c r="AA506" s="475">
        <f t="shared" si="28"/>
        <v>0</v>
      </c>
    </row>
    <row r="507" spans="1:27" s="44" customFormat="1" ht="12.75" hidden="1" customHeight="1">
      <c r="A507" s="44">
        <f t="shared" si="27"/>
        <v>13</v>
      </c>
      <c r="B507" s="471">
        <v>6104074200103</v>
      </c>
      <c r="C507" s="472" t="s">
        <v>1163</v>
      </c>
      <c r="D507" s="473">
        <f>+IF(15=LEN(B507),SUMIFS('BG 2024'!G:G,'BG 2024'!B:B,'CA EF'!B507),0)</f>
        <v>0</v>
      </c>
      <c r="E507" s="475"/>
      <c r="F507" s="475"/>
      <c r="G507" s="475">
        <v>0</v>
      </c>
      <c r="H507" s="475">
        <f t="shared" si="25"/>
        <v>0</v>
      </c>
      <c r="I507" s="475">
        <v>0</v>
      </c>
      <c r="J507" s="475">
        <v>0</v>
      </c>
      <c r="K507" s="475">
        <v>0</v>
      </c>
      <c r="L507" s="475">
        <v>0</v>
      </c>
      <c r="M507" s="475" t="s">
        <v>133</v>
      </c>
      <c r="N507" s="475">
        <v>0</v>
      </c>
      <c r="O507" s="475">
        <v>0</v>
      </c>
      <c r="P507" s="475">
        <v>0</v>
      </c>
      <c r="Q507" s="475">
        <v>0</v>
      </c>
      <c r="R507" s="475">
        <v>0</v>
      </c>
      <c r="S507" s="475">
        <f>-H507</f>
        <v>0</v>
      </c>
      <c r="T507" s="475">
        <v>0</v>
      </c>
      <c r="U507" s="475">
        <v>0</v>
      </c>
      <c r="V507" s="475">
        <v>0</v>
      </c>
      <c r="W507" s="475">
        <v>0</v>
      </c>
      <c r="X507" s="475">
        <v>0</v>
      </c>
      <c r="Y507" s="475">
        <v>0</v>
      </c>
      <c r="Z507" s="475">
        <v>0</v>
      </c>
      <c r="AA507" s="475">
        <f t="shared" si="28"/>
        <v>0</v>
      </c>
    </row>
    <row r="508" spans="1:27" s="44" customFormat="1" ht="12.75" customHeight="1">
      <c r="A508" s="44">
        <f t="shared" si="27"/>
        <v>15</v>
      </c>
      <c r="B508" s="471">
        <v>610407420010301</v>
      </c>
      <c r="C508" s="472" t="s">
        <v>1168</v>
      </c>
      <c r="D508" s="473">
        <f>+IF(15=LEN(B508),SUMIFS('BG 2024'!G:G,'BG 2024'!B:B,'CA EF'!B508),0)</f>
        <v>-742639</v>
      </c>
      <c r="E508" s="475"/>
      <c r="F508" s="475"/>
      <c r="G508" s="475">
        <v>0</v>
      </c>
      <c r="H508" s="475">
        <f t="shared" si="25"/>
        <v>-742639</v>
      </c>
      <c r="I508" s="475">
        <v>0</v>
      </c>
      <c r="J508" s="475">
        <v>0</v>
      </c>
      <c r="K508" s="475">
        <v>0</v>
      </c>
      <c r="L508" s="475">
        <v>0</v>
      </c>
      <c r="M508" s="475">
        <v>0</v>
      </c>
      <c r="N508" s="475">
        <v>0</v>
      </c>
      <c r="O508" s="475">
        <v>0</v>
      </c>
      <c r="P508" s="475">
        <v>0</v>
      </c>
      <c r="Q508" s="475">
        <v>0</v>
      </c>
      <c r="R508" s="475">
        <v>0</v>
      </c>
      <c r="S508" s="475">
        <v>0</v>
      </c>
      <c r="T508" s="475">
        <f t="shared" si="29"/>
        <v>742639</v>
      </c>
      <c r="U508" s="475">
        <v>0</v>
      </c>
      <c r="V508" s="475">
        <v>0</v>
      </c>
      <c r="W508" s="475">
        <v>0</v>
      </c>
      <c r="X508" s="475">
        <v>0</v>
      </c>
      <c r="Y508" s="475">
        <v>0</v>
      </c>
      <c r="Z508" s="475">
        <v>0</v>
      </c>
      <c r="AA508" s="475">
        <f t="shared" si="28"/>
        <v>0</v>
      </c>
    </row>
    <row r="509" spans="1:27" s="44" customFormat="1" ht="12.75" customHeight="1">
      <c r="A509" s="44">
        <f t="shared" si="27"/>
        <v>15</v>
      </c>
      <c r="B509" s="471">
        <v>610407420010399</v>
      </c>
      <c r="C509" s="472" t="s">
        <v>1169</v>
      </c>
      <c r="D509" s="473">
        <f>+IF(15=LEN(B509),SUMIFS('BG 2024'!G:G,'BG 2024'!B:B,'CA EF'!B509),0)</f>
        <v>-41176562</v>
      </c>
      <c r="E509" s="474"/>
      <c r="F509" s="474"/>
      <c r="G509" s="475">
        <v>0</v>
      </c>
      <c r="H509" s="475">
        <f t="shared" si="25"/>
        <v>-41176562</v>
      </c>
      <c r="I509" s="475">
        <v>0</v>
      </c>
      <c r="J509" s="475">
        <v>0</v>
      </c>
      <c r="K509" s="475">
        <v>0</v>
      </c>
      <c r="L509" s="475">
        <v>0</v>
      </c>
      <c r="M509" s="475">
        <v>0</v>
      </c>
      <c r="N509" s="475">
        <v>0</v>
      </c>
      <c r="O509" s="475">
        <v>0</v>
      </c>
      <c r="P509" s="475">
        <v>0</v>
      </c>
      <c r="Q509" s="475">
        <v>0</v>
      </c>
      <c r="R509" s="475">
        <v>0</v>
      </c>
      <c r="S509" s="475">
        <v>0</v>
      </c>
      <c r="T509" s="475">
        <f t="shared" si="29"/>
        <v>41176562</v>
      </c>
      <c r="U509" s="475">
        <v>0</v>
      </c>
      <c r="V509" s="475">
        <v>0</v>
      </c>
      <c r="W509" s="475">
        <v>0</v>
      </c>
      <c r="X509" s="475">
        <v>0</v>
      </c>
      <c r="Y509" s="475">
        <v>0</v>
      </c>
      <c r="Z509" s="475">
        <v>0</v>
      </c>
      <c r="AA509" s="475">
        <f t="shared" si="28"/>
        <v>0</v>
      </c>
    </row>
    <row r="510" spans="1:27" s="44" customFormat="1" ht="12.75" hidden="1" customHeight="1">
      <c r="A510" s="44">
        <f t="shared" si="27"/>
        <v>13</v>
      </c>
      <c r="B510" s="471">
        <v>6104074200104</v>
      </c>
      <c r="C510" s="472" t="s">
        <v>1163</v>
      </c>
      <c r="D510" s="473">
        <f>+IF(15=LEN(B510),SUMIFS('BG 2024'!G:G,'BG 2024'!B:B,'CA EF'!B510),0)</f>
        <v>0</v>
      </c>
      <c r="E510" s="475"/>
      <c r="F510" s="475"/>
      <c r="G510" s="475">
        <v>0</v>
      </c>
      <c r="H510" s="475">
        <f t="shared" si="25"/>
        <v>0</v>
      </c>
      <c r="I510" s="475">
        <v>0</v>
      </c>
      <c r="J510" s="475">
        <v>0</v>
      </c>
      <c r="K510" s="475">
        <v>0</v>
      </c>
      <c r="L510" s="475">
        <v>0</v>
      </c>
      <c r="M510" s="475" t="s">
        <v>133</v>
      </c>
      <c r="N510" s="475">
        <v>0</v>
      </c>
      <c r="O510" s="475">
        <v>0</v>
      </c>
      <c r="P510" s="475">
        <f>-H510</f>
        <v>0</v>
      </c>
      <c r="Q510" s="475">
        <v>0</v>
      </c>
      <c r="R510" s="475">
        <v>0</v>
      </c>
      <c r="S510" s="475">
        <v>0</v>
      </c>
      <c r="T510" s="475">
        <v>0</v>
      </c>
      <c r="U510" s="475">
        <v>0</v>
      </c>
      <c r="V510" s="475">
        <v>0</v>
      </c>
      <c r="W510" s="475">
        <v>0</v>
      </c>
      <c r="X510" s="475">
        <v>0</v>
      </c>
      <c r="Y510" s="475">
        <v>0</v>
      </c>
      <c r="Z510" s="475">
        <v>0</v>
      </c>
      <c r="AA510" s="475">
        <f t="shared" si="28"/>
        <v>0</v>
      </c>
    </row>
    <row r="511" spans="1:27" s="44" customFormat="1" ht="12.75" customHeight="1">
      <c r="A511" s="44">
        <f t="shared" si="27"/>
        <v>15</v>
      </c>
      <c r="B511" s="471">
        <v>610407420010401</v>
      </c>
      <c r="C511" s="472" t="s">
        <v>1170</v>
      </c>
      <c r="D511" s="473">
        <f>+IF(15=LEN(B511),SUMIFS('BG 2024'!G:G,'BG 2024'!B:B,'CA EF'!B511),0)</f>
        <v>-6188672</v>
      </c>
      <c r="E511" s="475"/>
      <c r="F511" s="475"/>
      <c r="G511" s="475">
        <v>0</v>
      </c>
      <c r="H511" s="475">
        <f t="shared" si="25"/>
        <v>-6188672</v>
      </c>
      <c r="I511" s="475">
        <v>0</v>
      </c>
      <c r="J511" s="475">
        <v>0</v>
      </c>
      <c r="K511" s="475">
        <v>0</v>
      </c>
      <c r="L511" s="475">
        <v>0</v>
      </c>
      <c r="M511" s="475">
        <v>0</v>
      </c>
      <c r="N511" s="475">
        <v>0</v>
      </c>
      <c r="O511" s="475">
        <v>0</v>
      </c>
      <c r="P511" s="475">
        <v>0</v>
      </c>
      <c r="Q511" s="475">
        <v>0</v>
      </c>
      <c r="R511" s="475">
        <v>0</v>
      </c>
      <c r="S511" s="475">
        <v>0</v>
      </c>
      <c r="T511" s="475">
        <f t="shared" si="29"/>
        <v>6188672</v>
      </c>
      <c r="U511" s="475">
        <v>0</v>
      </c>
      <c r="V511" s="475">
        <v>0</v>
      </c>
      <c r="W511" s="475">
        <v>0</v>
      </c>
      <c r="X511" s="475">
        <v>0</v>
      </c>
      <c r="Y511" s="475">
        <v>0</v>
      </c>
      <c r="Z511" s="475">
        <v>0</v>
      </c>
      <c r="AA511" s="475">
        <f t="shared" si="28"/>
        <v>0</v>
      </c>
    </row>
    <row r="512" spans="1:27" s="44" customFormat="1" ht="12.75" customHeight="1">
      <c r="A512" s="44">
        <f t="shared" si="27"/>
        <v>15</v>
      </c>
      <c r="B512" s="471">
        <v>610407420010499</v>
      </c>
      <c r="C512" s="472" t="s">
        <v>1171</v>
      </c>
      <c r="D512" s="473">
        <f>+IF(15=LEN(B512),SUMIFS('BG 2024'!G:G,'BG 2024'!B:B,'CA EF'!B512),0)</f>
        <v>-48633374</v>
      </c>
      <c r="E512" s="475"/>
      <c r="F512" s="475"/>
      <c r="G512" s="475">
        <v>0</v>
      </c>
      <c r="H512" s="475">
        <f t="shared" si="25"/>
        <v>-48633374</v>
      </c>
      <c r="I512" s="475">
        <v>0</v>
      </c>
      <c r="J512" s="475">
        <v>0</v>
      </c>
      <c r="K512" s="475">
        <v>0</v>
      </c>
      <c r="L512" s="475">
        <v>0</v>
      </c>
      <c r="M512" s="475">
        <v>0</v>
      </c>
      <c r="N512" s="475">
        <v>0</v>
      </c>
      <c r="O512" s="475">
        <v>0</v>
      </c>
      <c r="P512" s="475">
        <v>0</v>
      </c>
      <c r="Q512" s="475">
        <v>0</v>
      </c>
      <c r="R512" s="475">
        <v>0</v>
      </c>
      <c r="S512" s="475">
        <v>0</v>
      </c>
      <c r="T512" s="475">
        <f t="shared" si="29"/>
        <v>48633374</v>
      </c>
      <c r="U512" s="475">
        <v>0</v>
      </c>
      <c r="V512" s="475">
        <v>0</v>
      </c>
      <c r="W512" s="475">
        <v>0</v>
      </c>
      <c r="X512" s="475">
        <v>0</v>
      </c>
      <c r="Y512" s="475">
        <v>0</v>
      </c>
      <c r="Z512" s="475">
        <v>0</v>
      </c>
      <c r="AA512" s="475">
        <f t="shared" si="28"/>
        <v>0</v>
      </c>
    </row>
    <row r="513" spans="1:27" s="44" customFormat="1" ht="12.75" customHeight="1">
      <c r="A513" s="44">
        <f>+LEN(B513)</f>
        <v>15</v>
      </c>
      <c r="B513" s="471">
        <v>610407420010599</v>
      </c>
      <c r="C513" s="472" t="s">
        <v>1172</v>
      </c>
      <c r="D513" s="473">
        <f>+IF(15=LEN(B513),SUMIFS('BG 2024'!G:G,'BG 2024'!B:B,'CA EF'!B513),0)</f>
        <v>-10722453</v>
      </c>
      <c r="E513" s="475"/>
      <c r="F513" s="475"/>
      <c r="G513" s="475">
        <v>0</v>
      </c>
      <c r="H513" s="475">
        <f>+D513+E513-F513-G513</f>
        <v>-10722453</v>
      </c>
      <c r="I513" s="475">
        <v>0</v>
      </c>
      <c r="J513" s="475">
        <v>0</v>
      </c>
      <c r="K513" s="475">
        <v>0</v>
      </c>
      <c r="L513" s="475">
        <v>0</v>
      </c>
      <c r="M513" s="475">
        <v>0</v>
      </c>
      <c r="N513" s="475">
        <v>0</v>
      </c>
      <c r="O513" s="475">
        <v>0</v>
      </c>
      <c r="P513" s="475">
        <v>0</v>
      </c>
      <c r="Q513" s="475">
        <v>0</v>
      </c>
      <c r="R513" s="475">
        <v>0</v>
      </c>
      <c r="S513" s="475">
        <v>0</v>
      </c>
      <c r="T513" s="475">
        <f t="shared" si="29"/>
        <v>10722453</v>
      </c>
      <c r="U513" s="475">
        <v>0</v>
      </c>
      <c r="V513" s="475">
        <v>0</v>
      </c>
      <c r="W513" s="475">
        <v>0</v>
      </c>
      <c r="X513" s="475">
        <v>0</v>
      </c>
      <c r="Y513" s="475">
        <v>0</v>
      </c>
      <c r="Z513" s="475">
        <v>0</v>
      </c>
      <c r="AA513" s="475">
        <f>SUM(H513:Z513)</f>
        <v>0</v>
      </c>
    </row>
    <row r="514" spans="1:27" s="44" customFormat="1" ht="12.75" hidden="1" customHeight="1">
      <c r="A514" s="44">
        <f t="shared" si="27"/>
        <v>11</v>
      </c>
      <c r="B514" s="471">
        <v>61040742003</v>
      </c>
      <c r="C514" s="472" t="s">
        <v>1173</v>
      </c>
      <c r="D514" s="473">
        <f>+IF(15=LEN(B514),SUMIFS('BG 2024'!G:G,'BG 2024'!B:B,'CA EF'!B514),0)</f>
        <v>0</v>
      </c>
      <c r="E514" s="475"/>
      <c r="F514" s="475"/>
      <c r="G514" s="475">
        <v>0</v>
      </c>
      <c r="H514" s="475">
        <f t="shared" si="25"/>
        <v>0</v>
      </c>
      <c r="I514" s="475">
        <v>0</v>
      </c>
      <c r="J514" s="475">
        <v>0</v>
      </c>
      <c r="K514" s="475">
        <v>0</v>
      </c>
      <c r="L514" s="475">
        <v>0</v>
      </c>
      <c r="M514" s="475" t="s">
        <v>133</v>
      </c>
      <c r="N514" s="475">
        <v>0</v>
      </c>
      <c r="O514" s="475">
        <v>0</v>
      </c>
      <c r="P514" s="475">
        <f>-H514</f>
        <v>0</v>
      </c>
      <c r="Q514" s="475">
        <v>0</v>
      </c>
      <c r="R514" s="475">
        <v>0</v>
      </c>
      <c r="S514" s="475">
        <v>0</v>
      </c>
      <c r="T514" s="475">
        <v>0</v>
      </c>
      <c r="U514" s="475">
        <v>0</v>
      </c>
      <c r="V514" s="475">
        <v>0</v>
      </c>
      <c r="W514" s="475">
        <v>0</v>
      </c>
      <c r="X514" s="475">
        <v>0</v>
      </c>
      <c r="Y514" s="475">
        <v>0</v>
      </c>
      <c r="Z514" s="475">
        <v>0</v>
      </c>
      <c r="AA514" s="475">
        <f t="shared" si="28"/>
        <v>0</v>
      </c>
    </row>
    <row r="515" spans="1:27" s="44" customFormat="1" ht="12.75" hidden="1" customHeight="1">
      <c r="A515" s="44">
        <f t="shared" si="27"/>
        <v>13</v>
      </c>
      <c r="B515" s="471">
        <v>6104074200301</v>
      </c>
      <c r="C515" s="472" t="s">
        <v>1174</v>
      </c>
      <c r="D515" s="473">
        <f>+IF(15=LEN(B515),SUMIFS('BG 2024'!G:G,'BG 2024'!B:B,'CA EF'!B515),0)</f>
        <v>0</v>
      </c>
      <c r="E515" s="475"/>
      <c r="F515" s="475"/>
      <c r="G515" s="475">
        <v>0</v>
      </c>
      <c r="H515" s="475">
        <f t="shared" si="25"/>
        <v>0</v>
      </c>
      <c r="I515" s="475">
        <v>0</v>
      </c>
      <c r="J515" s="475">
        <v>0</v>
      </c>
      <c r="K515" s="475">
        <v>0</v>
      </c>
      <c r="L515" s="475">
        <v>0</v>
      </c>
      <c r="M515" s="475" t="s">
        <v>133</v>
      </c>
      <c r="N515" s="475">
        <v>0</v>
      </c>
      <c r="O515" s="475">
        <v>0</v>
      </c>
      <c r="P515" s="475">
        <v>0</v>
      </c>
      <c r="Q515" s="475">
        <v>0</v>
      </c>
      <c r="R515" s="475">
        <v>0</v>
      </c>
      <c r="S515" s="475">
        <v>0</v>
      </c>
      <c r="T515" s="475">
        <v>0</v>
      </c>
      <c r="U515" s="475">
        <v>0</v>
      </c>
      <c r="V515" s="475">
        <v>0</v>
      </c>
      <c r="W515" s="475">
        <v>0</v>
      </c>
      <c r="X515" s="475">
        <v>0</v>
      </c>
      <c r="Y515" s="475">
        <v>0</v>
      </c>
      <c r="Z515" s="475">
        <v>0</v>
      </c>
      <c r="AA515" s="475">
        <f t="shared" si="28"/>
        <v>0</v>
      </c>
    </row>
    <row r="516" spans="1:27" s="44" customFormat="1" ht="12.75" customHeight="1">
      <c r="A516" s="44">
        <f t="shared" si="27"/>
        <v>15</v>
      </c>
      <c r="B516" s="471">
        <v>610407420030101</v>
      </c>
      <c r="C516" s="472" t="s">
        <v>1175</v>
      </c>
      <c r="D516" s="473">
        <f>+IF(15=LEN(B516),SUMIFS('BG 2024'!G:G,'BG 2024'!B:B,'CA EF'!B516),0)</f>
        <v>-9921558444</v>
      </c>
      <c r="E516" s="474"/>
      <c r="F516" s="474"/>
      <c r="G516" s="475">
        <v>0</v>
      </c>
      <c r="H516" s="475">
        <f t="shared" si="25"/>
        <v>-9921558444</v>
      </c>
      <c r="I516" s="475">
        <v>0</v>
      </c>
      <c r="J516" s="475">
        <v>0</v>
      </c>
      <c r="K516" s="475">
        <v>0</v>
      </c>
      <c r="L516" s="475">
        <v>0</v>
      </c>
      <c r="M516" s="475">
        <v>0</v>
      </c>
      <c r="N516" s="475">
        <v>0</v>
      </c>
      <c r="O516" s="475">
        <v>0</v>
      </c>
      <c r="P516" s="475">
        <f t="shared" ref="P516:P529" si="30">-$H516</f>
        <v>9921558444</v>
      </c>
      <c r="Q516" s="475">
        <v>0</v>
      </c>
      <c r="R516" s="475">
        <v>0</v>
      </c>
      <c r="S516" s="475">
        <v>0</v>
      </c>
      <c r="T516" s="475">
        <v>0</v>
      </c>
      <c r="U516" s="475">
        <v>0</v>
      </c>
      <c r="V516" s="475">
        <v>0</v>
      </c>
      <c r="W516" s="475">
        <v>0</v>
      </c>
      <c r="X516" s="475">
        <v>0</v>
      </c>
      <c r="Y516" s="475">
        <v>0</v>
      </c>
      <c r="Z516" s="475">
        <v>0</v>
      </c>
      <c r="AA516" s="475">
        <f t="shared" si="28"/>
        <v>0</v>
      </c>
    </row>
    <row r="517" spans="1:27" s="44" customFormat="1" ht="12.75" customHeight="1">
      <c r="A517" s="44">
        <f t="shared" si="27"/>
        <v>15</v>
      </c>
      <c r="B517" s="471">
        <v>610407420030199</v>
      </c>
      <c r="C517" s="472" t="s">
        <v>1176</v>
      </c>
      <c r="D517" s="473">
        <f>+IF(15=LEN(B517),SUMIFS('BG 2024'!G:G,'BG 2024'!B:B,'CA EF'!B517),0)</f>
        <v>-8938431264</v>
      </c>
      <c r="E517" s="475"/>
      <c r="F517" s="475"/>
      <c r="G517" s="475">
        <v>0</v>
      </c>
      <c r="H517" s="475">
        <f t="shared" si="25"/>
        <v>-8938431264</v>
      </c>
      <c r="I517" s="475">
        <v>0</v>
      </c>
      <c r="J517" s="475">
        <v>0</v>
      </c>
      <c r="K517" s="475">
        <v>0</v>
      </c>
      <c r="L517" s="475">
        <v>0</v>
      </c>
      <c r="M517" s="475">
        <v>0</v>
      </c>
      <c r="N517" s="475">
        <v>0</v>
      </c>
      <c r="O517" s="475">
        <v>0</v>
      </c>
      <c r="P517" s="475">
        <f t="shared" si="30"/>
        <v>8938431264</v>
      </c>
      <c r="Q517" s="475">
        <v>0</v>
      </c>
      <c r="R517" s="475">
        <v>0</v>
      </c>
      <c r="S517" s="475">
        <v>0</v>
      </c>
      <c r="T517" s="475">
        <v>0</v>
      </c>
      <c r="U517" s="475">
        <v>0</v>
      </c>
      <c r="V517" s="475">
        <v>0</v>
      </c>
      <c r="W517" s="475">
        <v>0</v>
      </c>
      <c r="X517" s="475">
        <v>0</v>
      </c>
      <c r="Y517" s="475">
        <v>0</v>
      </c>
      <c r="Z517" s="475">
        <v>0</v>
      </c>
      <c r="AA517" s="475">
        <f t="shared" si="28"/>
        <v>0</v>
      </c>
    </row>
    <row r="518" spans="1:27" s="44" customFormat="1" ht="12.75" hidden="1" customHeight="1">
      <c r="A518" s="44">
        <f t="shared" si="27"/>
        <v>13</v>
      </c>
      <c r="B518" s="471">
        <v>6104074200302</v>
      </c>
      <c r="C518" s="472" t="s">
        <v>1177</v>
      </c>
      <c r="D518" s="473">
        <f>+IF(15=LEN(B518),SUMIFS('BG 2024'!G:G,'BG 2024'!B:B,'CA EF'!B518),0)</f>
        <v>0</v>
      </c>
      <c r="E518" s="475"/>
      <c r="F518" s="475"/>
      <c r="G518" s="475">
        <v>0</v>
      </c>
      <c r="H518" s="475">
        <f t="shared" si="25"/>
        <v>0</v>
      </c>
      <c r="I518" s="475">
        <v>0</v>
      </c>
      <c r="J518" s="475">
        <v>0</v>
      </c>
      <c r="K518" s="475">
        <v>0</v>
      </c>
      <c r="L518" s="475">
        <v>0</v>
      </c>
      <c r="M518" s="475" t="s">
        <v>133</v>
      </c>
      <c r="N518" s="475">
        <v>0</v>
      </c>
      <c r="O518" s="475">
        <v>0</v>
      </c>
      <c r="P518" s="475">
        <v>0</v>
      </c>
      <c r="Q518" s="475">
        <v>0</v>
      </c>
      <c r="R518" s="475">
        <v>0</v>
      </c>
      <c r="S518" s="475">
        <v>0</v>
      </c>
      <c r="T518" s="475">
        <v>0</v>
      </c>
      <c r="U518" s="475">
        <v>0</v>
      </c>
      <c r="V518" s="475">
        <v>0</v>
      </c>
      <c r="W518" s="475">
        <v>0</v>
      </c>
      <c r="X518" s="475">
        <v>0</v>
      </c>
      <c r="Y518" s="475">
        <v>0</v>
      </c>
      <c r="Z518" s="475">
        <v>0</v>
      </c>
      <c r="AA518" s="475">
        <f t="shared" si="28"/>
        <v>0</v>
      </c>
    </row>
    <row r="519" spans="1:27" s="44" customFormat="1" ht="12.75" customHeight="1">
      <c r="A519" s="44">
        <f t="shared" si="27"/>
        <v>15</v>
      </c>
      <c r="B519" s="471">
        <v>610407420030201</v>
      </c>
      <c r="C519" s="472" t="s">
        <v>1178</v>
      </c>
      <c r="D519" s="473">
        <f>+IF(15=LEN(B519),SUMIFS('BG 2024'!G:G,'BG 2024'!B:B,'CA EF'!B519),0)</f>
        <v>-331715108</v>
      </c>
      <c r="E519" s="475"/>
      <c r="F519" s="475"/>
      <c r="G519" s="475">
        <v>0</v>
      </c>
      <c r="H519" s="475">
        <f t="shared" si="25"/>
        <v>-331715108</v>
      </c>
      <c r="I519" s="475">
        <v>0</v>
      </c>
      <c r="J519" s="475">
        <v>0</v>
      </c>
      <c r="K519" s="475">
        <v>0</v>
      </c>
      <c r="L519" s="475">
        <v>0</v>
      </c>
      <c r="M519" s="475">
        <v>0</v>
      </c>
      <c r="N519" s="475">
        <v>0</v>
      </c>
      <c r="O519" s="475">
        <v>0</v>
      </c>
      <c r="P519" s="475">
        <f t="shared" si="30"/>
        <v>331715108</v>
      </c>
      <c r="Q519" s="475">
        <v>0</v>
      </c>
      <c r="R519" s="475">
        <v>0</v>
      </c>
      <c r="S519" s="475">
        <v>0</v>
      </c>
      <c r="T519" s="475">
        <v>0</v>
      </c>
      <c r="U519" s="475">
        <v>0</v>
      </c>
      <c r="V519" s="475">
        <v>0</v>
      </c>
      <c r="W519" s="475">
        <v>0</v>
      </c>
      <c r="X519" s="475">
        <v>0</v>
      </c>
      <c r="Y519" s="475">
        <v>0</v>
      </c>
      <c r="Z519" s="475">
        <v>0</v>
      </c>
      <c r="AA519" s="475">
        <f t="shared" si="28"/>
        <v>0</v>
      </c>
    </row>
    <row r="520" spans="1:27" s="44" customFormat="1" ht="12.75" customHeight="1">
      <c r="A520" s="44">
        <f t="shared" si="27"/>
        <v>15</v>
      </c>
      <c r="B520" s="471">
        <v>610407420030299</v>
      </c>
      <c r="C520" s="472" t="s">
        <v>1179</v>
      </c>
      <c r="D520" s="473">
        <f>+IF(15=LEN(B520),SUMIFS('BG 2024'!G:G,'BG 2024'!B:B,'CA EF'!B520),0)</f>
        <v>-173383462</v>
      </c>
      <c r="E520" s="474"/>
      <c r="F520" s="474"/>
      <c r="G520" s="475">
        <v>0</v>
      </c>
      <c r="H520" s="475">
        <f t="shared" si="25"/>
        <v>-173383462</v>
      </c>
      <c r="I520" s="475">
        <v>0</v>
      </c>
      <c r="J520" s="475">
        <v>0</v>
      </c>
      <c r="K520" s="475">
        <v>0</v>
      </c>
      <c r="L520" s="475">
        <v>0</v>
      </c>
      <c r="M520" s="475">
        <v>0</v>
      </c>
      <c r="N520" s="475">
        <v>0</v>
      </c>
      <c r="O520" s="475">
        <v>0</v>
      </c>
      <c r="P520" s="475">
        <f t="shared" si="30"/>
        <v>173383462</v>
      </c>
      <c r="Q520" s="475">
        <v>0</v>
      </c>
      <c r="R520" s="475">
        <v>0</v>
      </c>
      <c r="S520" s="475">
        <v>0</v>
      </c>
      <c r="T520" s="475">
        <v>0</v>
      </c>
      <c r="U520" s="475">
        <v>0</v>
      </c>
      <c r="V520" s="475">
        <v>0</v>
      </c>
      <c r="W520" s="475">
        <v>0</v>
      </c>
      <c r="X520" s="475">
        <v>0</v>
      </c>
      <c r="Y520" s="475">
        <v>0</v>
      </c>
      <c r="Z520" s="475">
        <v>0</v>
      </c>
      <c r="AA520" s="475">
        <f t="shared" si="28"/>
        <v>0</v>
      </c>
    </row>
    <row r="521" spans="1:27" s="44" customFormat="1" ht="12.75" hidden="1" customHeight="1">
      <c r="A521" s="44">
        <f t="shared" si="27"/>
        <v>13</v>
      </c>
      <c r="B521" s="471">
        <v>6104074200303</v>
      </c>
      <c r="C521" s="472" t="s">
        <v>1180</v>
      </c>
      <c r="D521" s="473">
        <f>+IF(15=LEN(B521),SUMIFS('BG 2024'!G:G,'BG 2024'!B:B,'CA EF'!B521),0)</f>
        <v>0</v>
      </c>
      <c r="E521" s="475"/>
      <c r="F521" s="475"/>
      <c r="G521" s="475">
        <v>0</v>
      </c>
      <c r="H521" s="475">
        <f t="shared" si="25"/>
        <v>0</v>
      </c>
      <c r="I521" s="475">
        <v>0</v>
      </c>
      <c r="J521" s="475">
        <v>0</v>
      </c>
      <c r="K521" s="475">
        <v>0</v>
      </c>
      <c r="L521" s="475">
        <v>0</v>
      </c>
      <c r="M521" s="475" t="s">
        <v>133</v>
      </c>
      <c r="N521" s="475">
        <v>0</v>
      </c>
      <c r="O521" s="475">
        <v>0</v>
      </c>
      <c r="P521" s="475">
        <v>0</v>
      </c>
      <c r="Q521" s="475">
        <v>0</v>
      </c>
      <c r="R521" s="475">
        <v>0</v>
      </c>
      <c r="S521" s="475">
        <v>0</v>
      </c>
      <c r="T521" s="475">
        <v>0</v>
      </c>
      <c r="U521" s="475">
        <v>0</v>
      </c>
      <c r="V521" s="475">
        <v>0</v>
      </c>
      <c r="W521" s="475">
        <v>0</v>
      </c>
      <c r="X521" s="475">
        <v>0</v>
      </c>
      <c r="Y521" s="475">
        <v>0</v>
      </c>
      <c r="Z521" s="475">
        <v>0</v>
      </c>
      <c r="AA521" s="475">
        <f t="shared" si="28"/>
        <v>0</v>
      </c>
    </row>
    <row r="522" spans="1:27" s="44" customFormat="1" ht="12.75" customHeight="1">
      <c r="A522" s="44">
        <f t="shared" si="27"/>
        <v>15</v>
      </c>
      <c r="B522" s="471">
        <v>610407420030301</v>
      </c>
      <c r="C522" s="472" t="s">
        <v>1181</v>
      </c>
      <c r="D522" s="473">
        <f>+IF(15=LEN(B522),SUMIFS('BG 2024'!G:G,'BG 2024'!B:B,'CA EF'!B522),0)</f>
        <v>-45921479</v>
      </c>
      <c r="E522" s="475"/>
      <c r="F522" s="475"/>
      <c r="G522" s="475">
        <v>0</v>
      </c>
      <c r="H522" s="475">
        <f t="shared" si="25"/>
        <v>-45921479</v>
      </c>
      <c r="I522" s="475">
        <v>0</v>
      </c>
      <c r="J522" s="475">
        <v>0</v>
      </c>
      <c r="K522" s="475">
        <v>0</v>
      </c>
      <c r="L522" s="475">
        <v>0</v>
      </c>
      <c r="M522" s="475">
        <v>0</v>
      </c>
      <c r="N522" s="475">
        <v>0</v>
      </c>
      <c r="O522" s="475">
        <v>0</v>
      </c>
      <c r="P522" s="475">
        <f t="shared" si="30"/>
        <v>45921479</v>
      </c>
      <c r="Q522" s="475">
        <v>0</v>
      </c>
      <c r="R522" s="475">
        <v>0</v>
      </c>
      <c r="S522" s="475">
        <v>0</v>
      </c>
      <c r="T522" s="475">
        <v>0</v>
      </c>
      <c r="U522" s="475">
        <v>0</v>
      </c>
      <c r="V522" s="475">
        <v>0</v>
      </c>
      <c r="W522" s="475">
        <v>0</v>
      </c>
      <c r="X522" s="475">
        <v>0</v>
      </c>
      <c r="Y522" s="475">
        <v>0</v>
      </c>
      <c r="Z522" s="475">
        <v>0</v>
      </c>
      <c r="AA522" s="475">
        <f t="shared" si="28"/>
        <v>0</v>
      </c>
    </row>
    <row r="523" spans="1:27" s="44" customFormat="1" ht="12.75" customHeight="1">
      <c r="A523" s="44">
        <f t="shared" si="27"/>
        <v>15</v>
      </c>
      <c r="B523" s="471">
        <v>610407420030399</v>
      </c>
      <c r="C523" s="472" t="s">
        <v>1182</v>
      </c>
      <c r="D523" s="473">
        <f>+IF(15=LEN(B523),SUMIFS('BG 2024'!G:G,'BG 2024'!B:B,'CA EF'!B523),0)</f>
        <v>-554573295</v>
      </c>
      <c r="E523" s="475"/>
      <c r="F523" s="475"/>
      <c r="G523" s="475">
        <v>0</v>
      </c>
      <c r="H523" s="475">
        <f t="shared" si="25"/>
        <v>-554573295</v>
      </c>
      <c r="I523" s="475">
        <v>0</v>
      </c>
      <c r="J523" s="475">
        <v>0</v>
      </c>
      <c r="K523" s="475">
        <v>0</v>
      </c>
      <c r="L523" s="475">
        <v>0</v>
      </c>
      <c r="M523" s="475">
        <v>0</v>
      </c>
      <c r="N523" s="475">
        <v>0</v>
      </c>
      <c r="O523" s="475">
        <v>0</v>
      </c>
      <c r="P523" s="475">
        <f t="shared" si="30"/>
        <v>554573295</v>
      </c>
      <c r="Q523" s="475">
        <v>0</v>
      </c>
      <c r="R523" s="475">
        <v>0</v>
      </c>
      <c r="S523" s="475">
        <v>0</v>
      </c>
      <c r="T523" s="475">
        <v>0</v>
      </c>
      <c r="U523" s="475">
        <v>0</v>
      </c>
      <c r="V523" s="475">
        <v>0</v>
      </c>
      <c r="W523" s="475">
        <v>0</v>
      </c>
      <c r="X523" s="475">
        <v>0</v>
      </c>
      <c r="Y523" s="475">
        <v>0</v>
      </c>
      <c r="Z523" s="475">
        <v>0</v>
      </c>
      <c r="AA523" s="475">
        <f t="shared" si="28"/>
        <v>0</v>
      </c>
    </row>
    <row r="524" spans="1:27" s="44" customFormat="1" ht="12.75" hidden="1" customHeight="1">
      <c r="A524" s="44">
        <f t="shared" si="27"/>
        <v>13</v>
      </c>
      <c r="B524" s="471">
        <v>6104074200304</v>
      </c>
      <c r="C524" s="472" t="s">
        <v>1183</v>
      </c>
      <c r="D524" s="473">
        <f>+IF(15=LEN(B524),SUMIFS('BG 2024'!G:G,'BG 2024'!B:B,'CA EF'!B524),0)</f>
        <v>0</v>
      </c>
      <c r="E524" s="475"/>
      <c r="F524" s="475"/>
      <c r="G524" s="475">
        <v>0</v>
      </c>
      <c r="H524" s="475">
        <f t="shared" si="25"/>
        <v>0</v>
      </c>
      <c r="I524" s="475">
        <v>0</v>
      </c>
      <c r="J524" s="475">
        <v>0</v>
      </c>
      <c r="K524" s="475">
        <v>0</v>
      </c>
      <c r="L524" s="475">
        <v>0</v>
      </c>
      <c r="M524" s="475">
        <f>-H524</f>
        <v>0</v>
      </c>
      <c r="N524" s="475">
        <v>0</v>
      </c>
      <c r="O524" s="475">
        <v>0</v>
      </c>
      <c r="P524" s="475">
        <v>0</v>
      </c>
      <c r="Q524" s="475">
        <v>0</v>
      </c>
      <c r="R524" s="475">
        <v>0</v>
      </c>
      <c r="S524" s="475">
        <v>0</v>
      </c>
      <c r="T524" s="475">
        <v>0</v>
      </c>
      <c r="U524" s="475">
        <v>0</v>
      </c>
      <c r="V524" s="475">
        <v>0</v>
      </c>
      <c r="W524" s="475">
        <v>0</v>
      </c>
      <c r="X524" s="475">
        <v>0</v>
      </c>
      <c r="Y524" s="475">
        <v>0</v>
      </c>
      <c r="Z524" s="475">
        <v>0</v>
      </c>
      <c r="AA524" s="475">
        <f t="shared" si="28"/>
        <v>0</v>
      </c>
    </row>
    <row r="525" spans="1:27" s="44" customFormat="1" ht="12.75" customHeight="1">
      <c r="A525" s="44">
        <f t="shared" si="27"/>
        <v>15</v>
      </c>
      <c r="B525" s="471">
        <v>610407420030401</v>
      </c>
      <c r="C525" s="472" t="s">
        <v>1184</v>
      </c>
      <c r="D525" s="473">
        <f>+IF(15=LEN(B525),SUMIFS('BG 2024'!G:G,'BG 2024'!B:B,'CA EF'!B525),0)</f>
        <v>-338162593</v>
      </c>
      <c r="E525" s="474"/>
      <c r="F525" s="474"/>
      <c r="G525" s="475">
        <v>0</v>
      </c>
      <c r="H525" s="475">
        <f t="shared" si="25"/>
        <v>-338162593</v>
      </c>
      <c r="I525" s="475">
        <v>0</v>
      </c>
      <c r="J525" s="475">
        <v>0</v>
      </c>
      <c r="K525" s="475">
        <v>0</v>
      </c>
      <c r="L525" s="475">
        <v>0</v>
      </c>
      <c r="M525" s="475">
        <v>0</v>
      </c>
      <c r="N525" s="475">
        <v>0</v>
      </c>
      <c r="O525" s="475">
        <v>0</v>
      </c>
      <c r="P525" s="475">
        <f t="shared" si="30"/>
        <v>338162593</v>
      </c>
      <c r="Q525" s="475">
        <v>0</v>
      </c>
      <c r="R525" s="475">
        <v>0</v>
      </c>
      <c r="S525" s="475">
        <v>0</v>
      </c>
      <c r="T525" s="475">
        <v>0</v>
      </c>
      <c r="U525" s="475">
        <v>0</v>
      </c>
      <c r="V525" s="475">
        <v>0</v>
      </c>
      <c r="W525" s="475">
        <v>0</v>
      </c>
      <c r="X525" s="475">
        <v>0</v>
      </c>
      <c r="Y525" s="475">
        <v>0</v>
      </c>
      <c r="Z525" s="475">
        <v>0</v>
      </c>
      <c r="AA525" s="475">
        <f t="shared" si="28"/>
        <v>0</v>
      </c>
    </row>
    <row r="526" spans="1:27" s="44" customFormat="1" ht="12.75" customHeight="1">
      <c r="A526" s="44">
        <f t="shared" si="27"/>
        <v>15</v>
      </c>
      <c r="B526" s="471">
        <v>610407420030499</v>
      </c>
      <c r="C526" s="472" t="s">
        <v>1185</v>
      </c>
      <c r="D526" s="473">
        <f>+IF(15=LEN(B526),SUMIFS('BG 2024'!G:G,'BG 2024'!B:B,'CA EF'!B526),0)</f>
        <v>-825451178</v>
      </c>
      <c r="E526" s="475"/>
      <c r="F526" s="475"/>
      <c r="G526" s="475">
        <v>0</v>
      </c>
      <c r="H526" s="475">
        <f t="shared" si="25"/>
        <v>-825451178</v>
      </c>
      <c r="I526" s="475">
        <v>0</v>
      </c>
      <c r="J526" s="475">
        <v>0</v>
      </c>
      <c r="K526" s="475">
        <v>0</v>
      </c>
      <c r="L526" s="475">
        <v>0</v>
      </c>
      <c r="M526" s="475">
        <v>0</v>
      </c>
      <c r="N526" s="475">
        <v>0</v>
      </c>
      <c r="O526" s="475">
        <v>0</v>
      </c>
      <c r="P526" s="475">
        <f t="shared" si="30"/>
        <v>825451178</v>
      </c>
      <c r="Q526" s="475">
        <v>0</v>
      </c>
      <c r="R526" s="475">
        <v>0</v>
      </c>
      <c r="S526" s="475">
        <v>0</v>
      </c>
      <c r="T526" s="475">
        <v>0</v>
      </c>
      <c r="U526" s="475">
        <v>0</v>
      </c>
      <c r="V526" s="475">
        <v>0</v>
      </c>
      <c r="W526" s="475">
        <v>0</v>
      </c>
      <c r="X526" s="475">
        <v>0</v>
      </c>
      <c r="Y526" s="475">
        <v>0</v>
      </c>
      <c r="Z526" s="475">
        <v>0</v>
      </c>
      <c r="AA526" s="475">
        <f t="shared" si="28"/>
        <v>0</v>
      </c>
    </row>
    <row r="527" spans="1:27" s="44" customFormat="1" ht="12.75" customHeight="1">
      <c r="A527" s="44">
        <f>+LEN(B527)</f>
        <v>15</v>
      </c>
      <c r="B527" s="471">
        <v>610407420030599</v>
      </c>
      <c r="C527" s="472" t="s">
        <v>1187</v>
      </c>
      <c r="D527" s="473">
        <f>+IF(15=LEN(B527),SUMIFS('BG 2024'!G:G,'BG 2024'!B:B,'CA EF'!B527),0)</f>
        <v>-71530075</v>
      </c>
      <c r="E527" s="475"/>
      <c r="F527" s="475"/>
      <c r="G527" s="475">
        <v>0</v>
      </c>
      <c r="H527" s="475">
        <f>+D527+E527-F527-G527</f>
        <v>-71530075</v>
      </c>
      <c r="I527" s="475">
        <v>0</v>
      </c>
      <c r="J527" s="475">
        <v>0</v>
      </c>
      <c r="K527" s="475">
        <v>0</v>
      </c>
      <c r="L527" s="475">
        <v>0</v>
      </c>
      <c r="M527" s="475">
        <v>0</v>
      </c>
      <c r="N527" s="475">
        <v>0</v>
      </c>
      <c r="O527" s="475">
        <v>0</v>
      </c>
      <c r="P527" s="475">
        <f t="shared" si="30"/>
        <v>71530075</v>
      </c>
      <c r="Q527" s="475">
        <v>0</v>
      </c>
      <c r="R527" s="475">
        <v>0</v>
      </c>
      <c r="S527" s="475">
        <v>0</v>
      </c>
      <c r="T527" s="475">
        <v>0</v>
      </c>
      <c r="U527" s="475">
        <v>0</v>
      </c>
      <c r="V527" s="475">
        <v>0</v>
      </c>
      <c r="W527" s="475">
        <v>0</v>
      </c>
      <c r="X527" s="475">
        <v>0</v>
      </c>
      <c r="Y527" s="475">
        <v>0</v>
      </c>
      <c r="Z527" s="475">
        <v>0</v>
      </c>
      <c r="AA527" s="475">
        <f>SUM(H527:Z527)</f>
        <v>0</v>
      </c>
    </row>
    <row r="528" spans="1:27" s="44" customFormat="1" ht="12.75" hidden="1" customHeight="1">
      <c r="A528" s="44">
        <f t="shared" si="27"/>
        <v>13</v>
      </c>
      <c r="B528" s="471">
        <v>6104074200308</v>
      </c>
      <c r="C528" s="472" t="s">
        <v>1188</v>
      </c>
      <c r="D528" s="473">
        <f>+IF(15=LEN(B528),SUMIFS('BG 2024'!G:G,'BG 2024'!B:B,'CA EF'!B528),0)</f>
        <v>0</v>
      </c>
      <c r="E528" s="475"/>
      <c r="F528" s="475"/>
      <c r="G528" s="475">
        <v>0</v>
      </c>
      <c r="H528" s="475">
        <f t="shared" si="25"/>
        <v>0</v>
      </c>
      <c r="I528" s="475">
        <v>0</v>
      </c>
      <c r="J528" s="475">
        <v>0</v>
      </c>
      <c r="K528" s="475">
        <v>0</v>
      </c>
      <c r="L528" s="475">
        <v>0</v>
      </c>
      <c r="M528" s="475" t="s">
        <v>133</v>
      </c>
      <c r="N528" s="475">
        <v>0</v>
      </c>
      <c r="O528" s="475">
        <v>0</v>
      </c>
      <c r="P528" s="475">
        <v>0</v>
      </c>
      <c r="Q528" s="475">
        <v>0</v>
      </c>
      <c r="R528" s="475">
        <v>0</v>
      </c>
      <c r="S528" s="475">
        <v>0</v>
      </c>
      <c r="T528" s="475">
        <v>0</v>
      </c>
      <c r="U528" s="475">
        <v>0</v>
      </c>
      <c r="V528" s="475">
        <v>0</v>
      </c>
      <c r="W528" s="475">
        <v>0</v>
      </c>
      <c r="X528" s="475">
        <v>0</v>
      </c>
      <c r="Y528" s="475">
        <v>0</v>
      </c>
      <c r="Z528" s="475">
        <v>0</v>
      </c>
      <c r="AA528" s="475">
        <f t="shared" si="28"/>
        <v>0</v>
      </c>
    </row>
    <row r="529" spans="1:27" s="44" customFormat="1" ht="12.75" customHeight="1">
      <c r="A529" s="44">
        <f t="shared" si="27"/>
        <v>15</v>
      </c>
      <c r="B529" s="471">
        <v>610407420030899</v>
      </c>
      <c r="C529" s="472" t="s">
        <v>1189</v>
      </c>
      <c r="D529" s="473">
        <f>+IF(15=LEN(B529),SUMIFS('BG 2024'!G:G,'BG 2024'!B:B,'CA EF'!B529),0)</f>
        <v>-10331506</v>
      </c>
      <c r="E529" s="475"/>
      <c r="F529" s="475"/>
      <c r="G529" s="475">
        <v>0</v>
      </c>
      <c r="H529" s="475">
        <f t="shared" si="25"/>
        <v>-10331506</v>
      </c>
      <c r="I529" s="475">
        <v>0</v>
      </c>
      <c r="J529" s="475">
        <v>0</v>
      </c>
      <c r="K529" s="475">
        <v>0</v>
      </c>
      <c r="L529" s="475">
        <v>0</v>
      </c>
      <c r="M529" s="475">
        <v>0</v>
      </c>
      <c r="N529" s="475">
        <v>0</v>
      </c>
      <c r="O529" s="475">
        <v>0</v>
      </c>
      <c r="P529" s="475">
        <f t="shared" si="30"/>
        <v>10331506</v>
      </c>
      <c r="Q529" s="475">
        <v>0</v>
      </c>
      <c r="R529" s="475">
        <v>0</v>
      </c>
      <c r="S529" s="475">
        <v>0</v>
      </c>
      <c r="T529" s="475">
        <v>0</v>
      </c>
      <c r="U529" s="475">
        <v>0</v>
      </c>
      <c r="V529" s="475">
        <v>0</v>
      </c>
      <c r="W529" s="475">
        <v>0</v>
      </c>
      <c r="X529" s="475">
        <v>0</v>
      </c>
      <c r="Y529" s="475">
        <v>0</v>
      </c>
      <c r="Z529" s="475">
        <v>0</v>
      </c>
      <c r="AA529" s="475">
        <f t="shared" si="28"/>
        <v>0</v>
      </c>
    </row>
    <row r="530" spans="1:27" s="44" customFormat="1" ht="12.75" hidden="1" customHeight="1">
      <c r="A530" s="44">
        <f t="shared" si="27"/>
        <v>8</v>
      </c>
      <c r="B530" s="471">
        <v>61040744</v>
      </c>
      <c r="C530" s="472" t="s">
        <v>1190</v>
      </c>
      <c r="D530" s="473">
        <f>+IF(15=LEN(B530),SUMIFS('BG 2024'!G:G,'BG 2024'!B:B,'CA EF'!B530),0)</f>
        <v>0</v>
      </c>
      <c r="E530" s="475"/>
      <c r="F530" s="475"/>
      <c r="G530" s="475">
        <v>0</v>
      </c>
      <c r="H530" s="475">
        <f t="shared" si="25"/>
        <v>0</v>
      </c>
      <c r="I530" s="475">
        <v>0</v>
      </c>
      <c r="J530" s="475">
        <v>0</v>
      </c>
      <c r="K530" s="475">
        <v>0</v>
      </c>
      <c r="L530" s="475">
        <v>0</v>
      </c>
      <c r="M530" s="475" t="s">
        <v>133</v>
      </c>
      <c r="N530" s="475">
        <v>0</v>
      </c>
      <c r="O530" s="475">
        <v>0</v>
      </c>
      <c r="P530" s="475">
        <v>0</v>
      </c>
      <c r="Q530" s="475">
        <v>0</v>
      </c>
      <c r="R530" s="475">
        <v>0</v>
      </c>
      <c r="S530" s="475">
        <v>0</v>
      </c>
      <c r="T530" s="475">
        <v>0</v>
      </c>
      <c r="U530" s="475">
        <v>0</v>
      </c>
      <c r="V530" s="475">
        <v>0</v>
      </c>
      <c r="W530" s="475">
        <v>0</v>
      </c>
      <c r="X530" s="475">
        <v>0</v>
      </c>
      <c r="Y530" s="475">
        <v>0</v>
      </c>
      <c r="Z530" s="475">
        <v>0</v>
      </c>
      <c r="AA530" s="475">
        <f t="shared" si="28"/>
        <v>0</v>
      </c>
    </row>
    <row r="531" spans="1:27" s="44" customFormat="1" ht="12.75" hidden="1" customHeight="1">
      <c r="A531" s="44">
        <f t="shared" si="27"/>
        <v>11</v>
      </c>
      <c r="B531" s="471">
        <v>61040744001</v>
      </c>
      <c r="C531" s="472" t="s">
        <v>1191</v>
      </c>
      <c r="D531" s="473">
        <f>+IF(15=LEN(B531),SUMIFS('BG 2024'!G:G,'BG 2024'!B:B,'CA EF'!B531),0)</f>
        <v>0</v>
      </c>
      <c r="E531" s="475"/>
      <c r="F531" s="475"/>
      <c r="G531" s="475">
        <v>0</v>
      </c>
      <c r="H531" s="475">
        <f t="shared" si="25"/>
        <v>0</v>
      </c>
      <c r="I531" s="475">
        <v>0</v>
      </c>
      <c r="J531" s="475">
        <v>0</v>
      </c>
      <c r="K531" s="475">
        <v>0</v>
      </c>
      <c r="L531" s="475">
        <v>0</v>
      </c>
      <c r="M531" s="475" t="s">
        <v>133</v>
      </c>
      <c r="N531" s="475">
        <v>0</v>
      </c>
      <c r="O531" s="475">
        <v>0</v>
      </c>
      <c r="P531" s="475">
        <v>0</v>
      </c>
      <c r="Q531" s="475">
        <v>0</v>
      </c>
      <c r="R531" s="475">
        <v>0</v>
      </c>
      <c r="S531" s="475">
        <v>0</v>
      </c>
      <c r="T531" s="475">
        <f>-H531</f>
        <v>0</v>
      </c>
      <c r="U531" s="475">
        <v>0</v>
      </c>
      <c r="V531" s="475">
        <v>0</v>
      </c>
      <c r="W531" s="475">
        <v>0</v>
      </c>
      <c r="X531" s="475">
        <v>0</v>
      </c>
      <c r="Y531" s="475">
        <v>0</v>
      </c>
      <c r="Z531" s="475">
        <v>0</v>
      </c>
      <c r="AA531" s="475">
        <f t="shared" si="28"/>
        <v>0</v>
      </c>
    </row>
    <row r="532" spans="1:27" s="44" customFormat="1" ht="12.75" hidden="1" customHeight="1">
      <c r="A532" s="44">
        <f t="shared" si="27"/>
        <v>13</v>
      </c>
      <c r="B532" s="471">
        <v>6104074400101</v>
      </c>
      <c r="C532" s="472" t="s">
        <v>1191</v>
      </c>
      <c r="D532" s="473">
        <f>+IF(15=LEN(B532),SUMIFS('BG 2024'!G:G,'BG 2024'!B:B,'CA EF'!B532),0)</f>
        <v>0</v>
      </c>
      <c r="E532" s="474"/>
      <c r="F532" s="474"/>
      <c r="G532" s="475">
        <v>0</v>
      </c>
      <c r="H532" s="475">
        <f t="shared" si="25"/>
        <v>0</v>
      </c>
      <c r="I532" s="475">
        <v>0</v>
      </c>
      <c r="J532" s="475">
        <v>0</v>
      </c>
      <c r="K532" s="475">
        <v>0</v>
      </c>
      <c r="L532" s="475">
        <v>0</v>
      </c>
      <c r="M532" s="475" t="s">
        <v>133</v>
      </c>
      <c r="N532" s="475">
        <v>0</v>
      </c>
      <c r="O532" s="475">
        <v>0</v>
      </c>
      <c r="P532" s="475">
        <v>0</v>
      </c>
      <c r="Q532" s="475">
        <v>0</v>
      </c>
      <c r="R532" s="475">
        <v>0</v>
      </c>
      <c r="S532" s="475">
        <v>0</v>
      </c>
      <c r="T532" s="475">
        <f>-H532</f>
        <v>0</v>
      </c>
      <c r="U532" s="475">
        <v>0</v>
      </c>
      <c r="V532" s="475">
        <v>0</v>
      </c>
      <c r="W532" s="475">
        <v>0</v>
      </c>
      <c r="X532" s="475">
        <v>0</v>
      </c>
      <c r="Y532" s="475">
        <v>0</v>
      </c>
      <c r="Z532" s="475">
        <v>0</v>
      </c>
      <c r="AA532" s="475">
        <f t="shared" si="28"/>
        <v>0</v>
      </c>
    </row>
    <row r="533" spans="1:27" s="44" customFormat="1" ht="12.75" customHeight="1">
      <c r="A533" s="44">
        <f t="shared" si="27"/>
        <v>15</v>
      </c>
      <c r="B533" s="471">
        <v>610407440010101</v>
      </c>
      <c r="C533" s="472" t="s">
        <v>1192</v>
      </c>
      <c r="D533" s="473">
        <f>+IF(15=LEN(B533),SUMIFS('BG 2024'!G:G,'BG 2024'!B:B,'CA EF'!B533),0)</f>
        <v>-100718</v>
      </c>
      <c r="E533" s="475"/>
      <c r="F533" s="475"/>
      <c r="G533" s="475">
        <v>0</v>
      </c>
      <c r="H533" s="475">
        <f t="shared" si="25"/>
        <v>-100718</v>
      </c>
      <c r="I533" s="475">
        <v>0</v>
      </c>
      <c r="J533" s="475">
        <v>0</v>
      </c>
      <c r="K533" s="475">
        <v>0</v>
      </c>
      <c r="L533" s="475">
        <v>0</v>
      </c>
      <c r="M533" s="475">
        <v>0</v>
      </c>
      <c r="N533" s="475">
        <v>0</v>
      </c>
      <c r="O533" s="475">
        <v>0</v>
      </c>
      <c r="P533" s="475">
        <v>0</v>
      </c>
      <c r="Q533" s="475">
        <v>0</v>
      </c>
      <c r="R533" s="475">
        <v>0</v>
      </c>
      <c r="S533" s="475">
        <v>0</v>
      </c>
      <c r="T533" s="475">
        <f>-$H533</f>
        <v>100718</v>
      </c>
      <c r="U533" s="475">
        <v>0</v>
      </c>
      <c r="V533" s="475">
        <v>0</v>
      </c>
      <c r="W533" s="475">
        <v>0</v>
      </c>
      <c r="X533" s="475">
        <v>0</v>
      </c>
      <c r="Y533" s="475">
        <v>0</v>
      </c>
      <c r="Z533" s="475">
        <v>0</v>
      </c>
      <c r="AA533" s="475">
        <f t="shared" si="28"/>
        <v>0</v>
      </c>
    </row>
    <row r="534" spans="1:27" s="44" customFormat="1" ht="12.75" customHeight="1">
      <c r="A534" s="44">
        <f t="shared" si="27"/>
        <v>15</v>
      </c>
      <c r="B534" s="471">
        <v>610407440010199</v>
      </c>
      <c r="C534" s="472" t="s">
        <v>1193</v>
      </c>
      <c r="D534" s="473">
        <f>+IF(15=LEN(B534),SUMIFS('BG 2024'!G:G,'BG 2024'!B:B,'CA EF'!B534),0)</f>
        <v>-21799343</v>
      </c>
      <c r="E534" s="475"/>
      <c r="F534" s="475"/>
      <c r="G534" s="475">
        <v>0</v>
      </c>
      <c r="H534" s="475">
        <f t="shared" si="25"/>
        <v>-21799343</v>
      </c>
      <c r="I534" s="475">
        <v>0</v>
      </c>
      <c r="J534" s="475">
        <v>0</v>
      </c>
      <c r="K534" s="475">
        <v>0</v>
      </c>
      <c r="L534" s="475">
        <v>0</v>
      </c>
      <c r="M534" s="475">
        <v>0</v>
      </c>
      <c r="N534" s="475">
        <v>0</v>
      </c>
      <c r="O534" s="475">
        <v>0</v>
      </c>
      <c r="P534" s="475">
        <v>0</v>
      </c>
      <c r="Q534" s="475">
        <v>0</v>
      </c>
      <c r="R534" s="475">
        <v>0</v>
      </c>
      <c r="S534" s="475">
        <v>0</v>
      </c>
      <c r="T534" s="475">
        <f>-$H534</f>
        <v>21799343</v>
      </c>
      <c r="U534" s="475">
        <v>0</v>
      </c>
      <c r="V534" s="475">
        <v>0</v>
      </c>
      <c r="W534" s="475">
        <v>0</v>
      </c>
      <c r="X534" s="475">
        <v>0</v>
      </c>
      <c r="Y534" s="475">
        <v>0</v>
      </c>
      <c r="Z534" s="475">
        <v>0</v>
      </c>
      <c r="AA534" s="475">
        <f t="shared" si="28"/>
        <v>0</v>
      </c>
    </row>
    <row r="535" spans="1:27" s="44" customFormat="1" ht="12.75" hidden="1" customHeight="1">
      <c r="A535" s="44">
        <f t="shared" si="27"/>
        <v>11</v>
      </c>
      <c r="B535" s="471">
        <v>61040744003</v>
      </c>
      <c r="C535" s="472" t="s">
        <v>1194</v>
      </c>
      <c r="D535" s="473">
        <f>+IF(15=LEN(B535),SUMIFS('BG 2024'!G:G,'BG 2024'!B:B,'CA EF'!B535),0)</f>
        <v>0</v>
      </c>
      <c r="E535" s="475"/>
      <c r="F535" s="475"/>
      <c r="G535" s="475">
        <v>0</v>
      </c>
      <c r="H535" s="475">
        <f t="shared" si="25"/>
        <v>0</v>
      </c>
      <c r="I535" s="475">
        <v>0</v>
      </c>
      <c r="J535" s="475">
        <v>0</v>
      </c>
      <c r="K535" s="475">
        <v>0</v>
      </c>
      <c r="L535" s="475">
        <v>0</v>
      </c>
      <c r="M535" s="475" t="s">
        <v>133</v>
      </c>
      <c r="N535" s="475">
        <v>0</v>
      </c>
      <c r="O535" s="475">
        <v>0</v>
      </c>
      <c r="P535" s="475">
        <v>0</v>
      </c>
      <c r="Q535" s="475">
        <v>0</v>
      </c>
      <c r="R535" s="475">
        <v>0</v>
      </c>
      <c r="S535" s="475">
        <v>0</v>
      </c>
      <c r="T535" s="475">
        <v>0</v>
      </c>
      <c r="U535" s="475">
        <v>0</v>
      </c>
      <c r="V535" s="475">
        <v>0</v>
      </c>
      <c r="W535" s="475">
        <v>0</v>
      </c>
      <c r="X535" s="475">
        <v>0</v>
      </c>
      <c r="Y535" s="475">
        <v>0</v>
      </c>
      <c r="Z535" s="475">
        <v>0</v>
      </c>
      <c r="AA535" s="475">
        <f t="shared" si="28"/>
        <v>0</v>
      </c>
    </row>
    <row r="536" spans="1:27" s="44" customFormat="1" ht="12.75" hidden="1" customHeight="1">
      <c r="A536" s="44">
        <f t="shared" si="27"/>
        <v>13</v>
      </c>
      <c r="B536" s="471">
        <v>6104074400301</v>
      </c>
      <c r="C536" s="472" t="s">
        <v>1194</v>
      </c>
      <c r="D536" s="473">
        <f>+IF(15=LEN(B536),SUMIFS('BG 2024'!G:G,'BG 2024'!B:B,'CA EF'!B536),0)</f>
        <v>0</v>
      </c>
      <c r="E536" s="475"/>
      <c r="F536" s="475"/>
      <c r="G536" s="475">
        <v>0</v>
      </c>
      <c r="H536" s="475">
        <f t="shared" si="25"/>
        <v>0</v>
      </c>
      <c r="I536" s="475">
        <v>0</v>
      </c>
      <c r="J536" s="475">
        <v>0</v>
      </c>
      <c r="K536" s="475">
        <v>0</v>
      </c>
      <c r="L536" s="475">
        <v>0</v>
      </c>
      <c r="M536" s="475" t="s">
        <v>133</v>
      </c>
      <c r="N536" s="475">
        <v>0</v>
      </c>
      <c r="O536" s="475">
        <v>0</v>
      </c>
      <c r="P536" s="475">
        <v>0</v>
      </c>
      <c r="Q536" s="475">
        <v>0</v>
      </c>
      <c r="R536" s="475">
        <v>0</v>
      </c>
      <c r="S536" s="475">
        <v>0</v>
      </c>
      <c r="T536" s="475">
        <v>0</v>
      </c>
      <c r="U536" s="475">
        <v>0</v>
      </c>
      <c r="V536" s="475">
        <v>0</v>
      </c>
      <c r="W536" s="475">
        <v>0</v>
      </c>
      <c r="X536" s="475">
        <v>0</v>
      </c>
      <c r="Y536" s="475">
        <v>0</v>
      </c>
      <c r="Z536" s="475">
        <f>-H536</f>
        <v>0</v>
      </c>
      <c r="AA536" s="475">
        <f t="shared" si="28"/>
        <v>0</v>
      </c>
    </row>
    <row r="537" spans="1:27" s="44" customFormat="1" ht="12.75" customHeight="1">
      <c r="A537" s="44">
        <f t="shared" si="27"/>
        <v>15</v>
      </c>
      <c r="B537" s="471">
        <v>610407440030199</v>
      </c>
      <c r="C537" s="472" t="s">
        <v>1195</v>
      </c>
      <c r="D537" s="473">
        <f>+IF(15=LEN(B537),SUMIFS('BG 2024'!G:G,'BG 2024'!B:B,'CA EF'!B537),0)</f>
        <v>-197260</v>
      </c>
      <c r="E537" s="475"/>
      <c r="F537" s="475"/>
      <c r="G537" s="475">
        <v>0</v>
      </c>
      <c r="H537" s="475">
        <f t="shared" si="25"/>
        <v>-197260</v>
      </c>
      <c r="I537" s="475">
        <v>0</v>
      </c>
      <c r="J537" s="475">
        <v>0</v>
      </c>
      <c r="K537" s="475">
        <v>0</v>
      </c>
      <c r="L537" s="475">
        <v>0</v>
      </c>
      <c r="M537" s="475">
        <v>0</v>
      </c>
      <c r="N537" s="475">
        <v>0</v>
      </c>
      <c r="O537" s="475">
        <v>0</v>
      </c>
      <c r="P537" s="475">
        <f>-$H537</f>
        <v>197260</v>
      </c>
      <c r="Q537" s="475">
        <v>0</v>
      </c>
      <c r="R537" s="475">
        <v>0</v>
      </c>
      <c r="S537" s="475">
        <v>0</v>
      </c>
      <c r="T537" s="475">
        <v>0</v>
      </c>
      <c r="U537" s="475">
        <v>0</v>
      </c>
      <c r="V537" s="475">
        <v>0</v>
      </c>
      <c r="W537" s="475">
        <v>0</v>
      </c>
      <c r="X537" s="475">
        <v>0</v>
      </c>
      <c r="Y537" s="475">
        <v>0</v>
      </c>
      <c r="Z537" s="475">
        <v>0</v>
      </c>
      <c r="AA537" s="475">
        <f t="shared" si="28"/>
        <v>0</v>
      </c>
    </row>
    <row r="538" spans="1:27" s="44" customFormat="1" ht="12.75" hidden="1" customHeight="1">
      <c r="A538" s="44">
        <f t="shared" si="27"/>
        <v>8</v>
      </c>
      <c r="B538" s="471">
        <v>61040746</v>
      </c>
      <c r="C538" s="472" t="s">
        <v>1196</v>
      </c>
      <c r="D538" s="473">
        <f>+IF(15=LEN(B538),SUMIFS('BG 2024'!G:G,'BG 2024'!B:B,'CA EF'!B538),0)</f>
        <v>0</v>
      </c>
      <c r="E538" s="474"/>
      <c r="F538" s="474"/>
      <c r="G538" s="475">
        <v>0</v>
      </c>
      <c r="H538" s="475">
        <f t="shared" si="25"/>
        <v>0</v>
      </c>
      <c r="I538" s="475">
        <v>0</v>
      </c>
      <c r="J538" s="475">
        <v>0</v>
      </c>
      <c r="K538" s="475">
        <v>0</v>
      </c>
      <c r="L538" s="475">
        <v>0</v>
      </c>
      <c r="M538" s="475">
        <f>-H538</f>
        <v>0</v>
      </c>
      <c r="N538" s="475">
        <v>0</v>
      </c>
      <c r="O538" s="475">
        <v>0</v>
      </c>
      <c r="P538" s="475">
        <v>0</v>
      </c>
      <c r="Q538" s="475">
        <v>0</v>
      </c>
      <c r="R538" s="475">
        <v>0</v>
      </c>
      <c r="S538" s="475">
        <v>0</v>
      </c>
      <c r="T538" s="475">
        <v>0</v>
      </c>
      <c r="U538" s="475">
        <v>0</v>
      </c>
      <c r="V538" s="475">
        <v>0</v>
      </c>
      <c r="W538" s="475">
        <v>0</v>
      </c>
      <c r="X538" s="475">
        <v>0</v>
      </c>
      <c r="Y538" s="475">
        <v>0</v>
      </c>
      <c r="Z538" s="475">
        <v>0</v>
      </c>
      <c r="AA538" s="475">
        <f t="shared" si="28"/>
        <v>0</v>
      </c>
    </row>
    <row r="539" spans="1:27" s="44" customFormat="1" ht="12.75" hidden="1" customHeight="1">
      <c r="A539" s="44">
        <f t="shared" si="27"/>
        <v>11</v>
      </c>
      <c r="B539" s="471">
        <v>61040746001</v>
      </c>
      <c r="C539" s="472" t="s">
        <v>1197</v>
      </c>
      <c r="D539" s="473">
        <f>+IF(15=LEN(B539),SUMIFS('BG 2024'!G:G,'BG 2024'!B:B,'CA EF'!B539),0)</f>
        <v>0</v>
      </c>
      <c r="E539" s="475"/>
      <c r="F539" s="475"/>
      <c r="G539" s="475">
        <v>0</v>
      </c>
      <c r="H539" s="475">
        <f t="shared" si="25"/>
        <v>0</v>
      </c>
      <c r="I539" s="475">
        <v>0</v>
      </c>
      <c r="J539" s="475">
        <v>0</v>
      </c>
      <c r="K539" s="475">
        <v>0</v>
      </c>
      <c r="L539" s="475">
        <v>0</v>
      </c>
      <c r="M539" s="475" t="s">
        <v>133</v>
      </c>
      <c r="N539" s="475">
        <v>0</v>
      </c>
      <c r="O539" s="475">
        <v>0</v>
      </c>
      <c r="P539" s="475">
        <v>0</v>
      </c>
      <c r="Q539" s="475">
        <v>0</v>
      </c>
      <c r="R539" s="475">
        <v>0</v>
      </c>
      <c r="S539" s="475">
        <v>0</v>
      </c>
      <c r="T539" s="475">
        <v>0</v>
      </c>
      <c r="U539" s="475">
        <v>0</v>
      </c>
      <c r="V539" s="475">
        <v>0</v>
      </c>
      <c r="W539" s="475">
        <v>0</v>
      </c>
      <c r="X539" s="475">
        <v>0</v>
      </c>
      <c r="Y539" s="475">
        <v>0</v>
      </c>
      <c r="Z539" s="475">
        <v>0</v>
      </c>
      <c r="AA539" s="475">
        <f t="shared" si="28"/>
        <v>0</v>
      </c>
    </row>
    <row r="540" spans="1:27" s="44" customFormat="1" ht="12.75" hidden="1" customHeight="1">
      <c r="A540" s="44">
        <f t="shared" si="27"/>
        <v>13</v>
      </c>
      <c r="B540" s="471">
        <v>6104074600101</v>
      </c>
      <c r="C540" s="472" t="s">
        <v>1197</v>
      </c>
      <c r="D540" s="473">
        <f>+IF(15=LEN(B540),SUMIFS('BG 2024'!G:G,'BG 2024'!B:B,'CA EF'!B540),0)</f>
        <v>0</v>
      </c>
      <c r="E540" s="475"/>
      <c r="F540" s="475"/>
      <c r="G540" s="475">
        <v>0</v>
      </c>
      <c r="H540" s="475">
        <f t="shared" si="25"/>
        <v>0</v>
      </c>
      <c r="I540" s="475">
        <v>0</v>
      </c>
      <c r="J540" s="475">
        <v>0</v>
      </c>
      <c r="K540" s="475">
        <v>0</v>
      </c>
      <c r="L540" s="475">
        <v>0</v>
      </c>
      <c r="M540" s="475" t="s">
        <v>133</v>
      </c>
      <c r="N540" s="475">
        <v>0</v>
      </c>
      <c r="O540" s="475">
        <v>0</v>
      </c>
      <c r="P540" s="475">
        <v>0</v>
      </c>
      <c r="Q540" s="475">
        <v>0</v>
      </c>
      <c r="R540" s="475">
        <v>0</v>
      </c>
      <c r="S540" s="475">
        <v>0</v>
      </c>
      <c r="T540" s="475">
        <v>0</v>
      </c>
      <c r="U540" s="475">
        <v>0</v>
      </c>
      <c r="V540" s="475">
        <v>0</v>
      </c>
      <c r="W540" s="475">
        <v>0</v>
      </c>
      <c r="X540" s="475">
        <v>0</v>
      </c>
      <c r="Y540" s="475">
        <v>0</v>
      </c>
      <c r="Z540" s="475">
        <v>0</v>
      </c>
      <c r="AA540" s="475">
        <f t="shared" si="28"/>
        <v>0</v>
      </c>
    </row>
    <row r="541" spans="1:27" s="44" customFormat="1" ht="12.75" customHeight="1">
      <c r="A541" s="44">
        <f t="shared" si="27"/>
        <v>15</v>
      </c>
      <c r="B541" s="471">
        <v>610407460010101</v>
      </c>
      <c r="C541" s="472" t="s">
        <v>1198</v>
      </c>
      <c r="D541" s="473">
        <f>+IF(15=LEN(B541),SUMIFS('BG 2024'!G:G,'BG 2024'!B:B,'CA EF'!B541),0)</f>
        <v>-7384960</v>
      </c>
      <c r="E541" s="475"/>
      <c r="F541" s="475"/>
      <c r="G541" s="475">
        <v>0</v>
      </c>
      <c r="H541" s="475">
        <f t="shared" si="25"/>
        <v>-7384960</v>
      </c>
      <c r="I541" s="475">
        <v>0</v>
      </c>
      <c r="J541" s="475">
        <v>0</v>
      </c>
      <c r="K541" s="475">
        <v>0</v>
      </c>
      <c r="L541" s="475">
        <v>0</v>
      </c>
      <c r="M541" s="475">
        <v>0</v>
      </c>
      <c r="N541" s="475">
        <v>0</v>
      </c>
      <c r="O541" s="475">
        <v>0</v>
      </c>
      <c r="P541" s="475">
        <v>0</v>
      </c>
      <c r="Q541" s="475">
        <v>0</v>
      </c>
      <c r="R541" s="475">
        <v>0</v>
      </c>
      <c r="S541" s="475">
        <f>-$H541</f>
        <v>7384960</v>
      </c>
      <c r="T541" s="475">
        <v>0</v>
      </c>
      <c r="U541" s="475">
        <v>0</v>
      </c>
      <c r="V541" s="475">
        <v>0</v>
      </c>
      <c r="W541" s="475">
        <v>0</v>
      </c>
      <c r="X541" s="475">
        <v>0</v>
      </c>
      <c r="Y541" s="475">
        <v>0</v>
      </c>
      <c r="Z541" s="475">
        <v>0</v>
      </c>
      <c r="AA541" s="475">
        <f t="shared" ref="AA541:AA623" si="31">SUM(H541:Z541)</f>
        <v>0</v>
      </c>
    </row>
    <row r="542" spans="1:27" s="44" customFormat="1" ht="12.75" customHeight="1">
      <c r="A542" s="44">
        <f t="shared" si="27"/>
        <v>15</v>
      </c>
      <c r="B542" s="471">
        <v>610407460010199</v>
      </c>
      <c r="C542" s="472" t="s">
        <v>1199</v>
      </c>
      <c r="D542" s="473">
        <f>+IF(15=LEN(B542),SUMIFS('BG 2024'!G:G,'BG 2024'!B:B,'CA EF'!B542),0)</f>
        <v>-2002811</v>
      </c>
      <c r="E542" s="475"/>
      <c r="F542" s="475"/>
      <c r="G542" s="475">
        <v>0</v>
      </c>
      <c r="H542" s="475">
        <f t="shared" si="25"/>
        <v>-2002811</v>
      </c>
      <c r="I542" s="475">
        <v>0</v>
      </c>
      <c r="J542" s="475">
        <v>0</v>
      </c>
      <c r="K542" s="475">
        <v>0</v>
      </c>
      <c r="L542" s="475">
        <v>0</v>
      </c>
      <c r="M542" s="475">
        <v>0</v>
      </c>
      <c r="N542" s="475">
        <v>0</v>
      </c>
      <c r="O542" s="475">
        <v>0</v>
      </c>
      <c r="P542" s="475">
        <v>0</v>
      </c>
      <c r="Q542" s="475">
        <v>0</v>
      </c>
      <c r="R542" s="475">
        <v>0</v>
      </c>
      <c r="S542" s="475">
        <f>-$H542</f>
        <v>2002811</v>
      </c>
      <c r="T542" s="475">
        <v>0</v>
      </c>
      <c r="U542" s="475">
        <v>0</v>
      </c>
      <c r="V542" s="475">
        <v>0</v>
      </c>
      <c r="W542" s="475">
        <v>0</v>
      </c>
      <c r="X542" s="475">
        <v>0</v>
      </c>
      <c r="Y542" s="475">
        <v>0</v>
      </c>
      <c r="Z542" s="475">
        <v>0</v>
      </c>
      <c r="AA542" s="475">
        <f t="shared" si="31"/>
        <v>0</v>
      </c>
    </row>
    <row r="543" spans="1:27" s="44" customFormat="1" ht="12.75" hidden="1" customHeight="1">
      <c r="A543" s="44">
        <f t="shared" si="27"/>
        <v>13</v>
      </c>
      <c r="B543" s="471">
        <v>6104074600102</v>
      </c>
      <c r="C543" s="472" t="s">
        <v>1200</v>
      </c>
      <c r="D543" s="473">
        <f>+IF(15=LEN(B543),SUMIFS('BG 2024'!G:G,'BG 2024'!B:B,'CA EF'!B543),0)</f>
        <v>0</v>
      </c>
      <c r="E543" s="475"/>
      <c r="F543" s="475"/>
      <c r="G543" s="475">
        <v>0</v>
      </c>
      <c r="H543" s="475">
        <f t="shared" si="25"/>
        <v>0</v>
      </c>
      <c r="I543" s="475">
        <v>0</v>
      </c>
      <c r="J543" s="475">
        <v>0</v>
      </c>
      <c r="K543" s="475">
        <v>0</v>
      </c>
      <c r="L543" s="475">
        <v>0</v>
      </c>
      <c r="M543" s="475" t="s">
        <v>133</v>
      </c>
      <c r="N543" s="475">
        <v>0</v>
      </c>
      <c r="O543" s="475">
        <v>0</v>
      </c>
      <c r="P543" s="475">
        <f>-H543</f>
        <v>0</v>
      </c>
      <c r="Q543" s="475">
        <v>0</v>
      </c>
      <c r="R543" s="475">
        <v>0</v>
      </c>
      <c r="S543" s="475">
        <v>0</v>
      </c>
      <c r="T543" s="475">
        <v>0</v>
      </c>
      <c r="U543" s="475">
        <v>0</v>
      </c>
      <c r="V543" s="475">
        <v>0</v>
      </c>
      <c r="W543" s="475">
        <v>0</v>
      </c>
      <c r="X543" s="475">
        <v>0</v>
      </c>
      <c r="Y543" s="475">
        <v>0</v>
      </c>
      <c r="Z543" s="475">
        <v>0</v>
      </c>
      <c r="AA543" s="475">
        <f t="shared" si="31"/>
        <v>0</v>
      </c>
    </row>
    <row r="544" spans="1:27" s="44" customFormat="1" ht="12.75" customHeight="1">
      <c r="A544" s="44">
        <f t="shared" ref="A544:A612" si="32">+LEN(B544)</f>
        <v>15</v>
      </c>
      <c r="B544" s="471">
        <v>610407460010201</v>
      </c>
      <c r="C544" s="472" t="s">
        <v>1201</v>
      </c>
      <c r="D544" s="473">
        <f>+IF(15=LEN(B544),SUMIFS('BG 2024'!G:G,'BG 2024'!B:B,'CA EF'!B544),0)</f>
        <v>-63354335</v>
      </c>
      <c r="E544" s="475"/>
      <c r="F544" s="475"/>
      <c r="G544" s="475">
        <v>0</v>
      </c>
      <c r="H544" s="475">
        <f t="shared" si="25"/>
        <v>-63354335</v>
      </c>
      <c r="I544" s="475">
        <v>0</v>
      </c>
      <c r="J544" s="475">
        <v>0</v>
      </c>
      <c r="K544" s="475">
        <v>0</v>
      </c>
      <c r="L544" s="475">
        <v>0</v>
      </c>
      <c r="M544" s="475">
        <v>0</v>
      </c>
      <c r="N544" s="475">
        <v>0</v>
      </c>
      <c r="O544" s="475">
        <v>0</v>
      </c>
      <c r="P544" s="475">
        <f>-$H544</f>
        <v>63354335</v>
      </c>
      <c r="Q544" s="475">
        <v>0</v>
      </c>
      <c r="R544" s="475">
        <v>0</v>
      </c>
      <c r="S544" s="475">
        <v>0</v>
      </c>
      <c r="T544" s="475">
        <v>0</v>
      </c>
      <c r="U544" s="475">
        <v>0</v>
      </c>
      <c r="V544" s="475">
        <v>0</v>
      </c>
      <c r="W544" s="475">
        <v>0</v>
      </c>
      <c r="X544" s="475">
        <v>0</v>
      </c>
      <c r="Y544" s="475">
        <v>0</v>
      </c>
      <c r="Z544" s="475">
        <v>0</v>
      </c>
      <c r="AA544" s="475">
        <f t="shared" si="31"/>
        <v>0</v>
      </c>
    </row>
    <row r="545" spans="1:27" s="44" customFormat="1" ht="12.75" customHeight="1">
      <c r="A545" s="44">
        <f t="shared" si="32"/>
        <v>15</v>
      </c>
      <c r="B545" s="471">
        <v>610407460010299</v>
      </c>
      <c r="C545" s="472" t="s">
        <v>1202</v>
      </c>
      <c r="D545" s="473">
        <f>+IF(15=LEN(B545),SUMIFS('BG 2024'!G:G,'BG 2024'!B:B,'CA EF'!B545),0)</f>
        <v>-34602856</v>
      </c>
      <c r="E545" s="475"/>
      <c r="F545" s="475"/>
      <c r="G545" s="475">
        <v>0</v>
      </c>
      <c r="H545" s="475">
        <f t="shared" si="25"/>
        <v>-34602856</v>
      </c>
      <c r="I545" s="475">
        <v>0</v>
      </c>
      <c r="J545" s="475">
        <v>0</v>
      </c>
      <c r="K545" s="475">
        <v>0</v>
      </c>
      <c r="L545" s="475">
        <v>0</v>
      </c>
      <c r="M545" s="475">
        <v>0</v>
      </c>
      <c r="N545" s="475">
        <v>0</v>
      </c>
      <c r="O545" s="475">
        <v>0</v>
      </c>
      <c r="P545" s="475">
        <f>-$H545</f>
        <v>34602856</v>
      </c>
      <c r="Q545" s="475">
        <v>0</v>
      </c>
      <c r="R545" s="475">
        <v>0</v>
      </c>
      <c r="S545" s="475">
        <v>0</v>
      </c>
      <c r="T545" s="475">
        <v>0</v>
      </c>
      <c r="U545" s="475">
        <v>0</v>
      </c>
      <c r="V545" s="475">
        <v>0</v>
      </c>
      <c r="W545" s="475">
        <v>0</v>
      </c>
      <c r="X545" s="475">
        <v>0</v>
      </c>
      <c r="Y545" s="475">
        <v>0</v>
      </c>
      <c r="Z545" s="475">
        <v>0</v>
      </c>
      <c r="AA545" s="475">
        <f t="shared" si="31"/>
        <v>0</v>
      </c>
    </row>
    <row r="546" spans="1:27" s="44" customFormat="1" ht="12.75" hidden="1" customHeight="1">
      <c r="A546" s="44">
        <f t="shared" si="32"/>
        <v>11</v>
      </c>
      <c r="B546" s="471">
        <v>61040746002</v>
      </c>
      <c r="C546" s="472" t="s">
        <v>1203</v>
      </c>
      <c r="D546" s="473">
        <f>+IF(15=LEN(B546),SUMIFS('BG 2024'!G:G,'BG 2024'!B:B,'CA EF'!B546),0)</f>
        <v>0</v>
      </c>
      <c r="E546" s="474"/>
      <c r="F546" s="474"/>
      <c r="G546" s="475">
        <v>0</v>
      </c>
      <c r="H546" s="475">
        <f t="shared" si="25"/>
        <v>0</v>
      </c>
      <c r="I546" s="475">
        <v>0</v>
      </c>
      <c r="J546" s="475">
        <v>0</v>
      </c>
      <c r="K546" s="475">
        <v>0</v>
      </c>
      <c r="L546" s="475">
        <v>0</v>
      </c>
      <c r="M546" s="475" t="s">
        <v>133</v>
      </c>
      <c r="N546" s="475">
        <v>0</v>
      </c>
      <c r="O546" s="475">
        <v>0</v>
      </c>
      <c r="P546" s="475">
        <f>-H546</f>
        <v>0</v>
      </c>
      <c r="Q546" s="475">
        <v>0</v>
      </c>
      <c r="R546" s="475">
        <v>0</v>
      </c>
      <c r="S546" s="475">
        <v>0</v>
      </c>
      <c r="T546" s="475">
        <v>0</v>
      </c>
      <c r="U546" s="475">
        <v>0</v>
      </c>
      <c r="V546" s="475">
        <v>0</v>
      </c>
      <c r="W546" s="475">
        <v>0</v>
      </c>
      <c r="X546" s="475">
        <v>0</v>
      </c>
      <c r="Y546" s="475">
        <v>0</v>
      </c>
      <c r="Z546" s="475">
        <v>0</v>
      </c>
      <c r="AA546" s="475">
        <f t="shared" si="31"/>
        <v>0</v>
      </c>
    </row>
    <row r="547" spans="1:27" s="44" customFormat="1" ht="12.75" hidden="1" customHeight="1">
      <c r="A547" s="44">
        <f t="shared" si="32"/>
        <v>13</v>
      </c>
      <c r="B547" s="471">
        <v>6104074600201</v>
      </c>
      <c r="C547" s="472" t="s">
        <v>1204</v>
      </c>
      <c r="D547" s="473">
        <f>+IF(15=LEN(B547),SUMIFS('BG 2024'!G:G,'BG 2024'!B:B,'CA EF'!B547),0)</f>
        <v>0</v>
      </c>
      <c r="E547" s="475"/>
      <c r="F547" s="475"/>
      <c r="G547" s="475">
        <v>0</v>
      </c>
      <c r="H547" s="475">
        <f t="shared" si="25"/>
        <v>0</v>
      </c>
      <c r="I547" s="475">
        <v>0</v>
      </c>
      <c r="J547" s="475">
        <v>0</v>
      </c>
      <c r="K547" s="475">
        <v>0</v>
      </c>
      <c r="L547" s="475">
        <v>0</v>
      </c>
      <c r="M547" s="475" t="s">
        <v>133</v>
      </c>
      <c r="N547" s="475">
        <v>0</v>
      </c>
      <c r="O547" s="475">
        <v>0</v>
      </c>
      <c r="P547" s="475">
        <v>0</v>
      </c>
      <c r="Q547" s="475">
        <v>0</v>
      </c>
      <c r="R547" s="475">
        <v>0</v>
      </c>
      <c r="S547" s="475">
        <v>0</v>
      </c>
      <c r="T547" s="475">
        <v>0</v>
      </c>
      <c r="U547" s="475">
        <v>0</v>
      </c>
      <c r="V547" s="475">
        <v>0</v>
      </c>
      <c r="W547" s="475">
        <v>0</v>
      </c>
      <c r="X547" s="475">
        <v>0</v>
      </c>
      <c r="Y547" s="475">
        <v>0</v>
      </c>
      <c r="Z547" s="475">
        <v>0</v>
      </c>
      <c r="AA547" s="475">
        <f t="shared" si="31"/>
        <v>0</v>
      </c>
    </row>
    <row r="548" spans="1:27" s="44" customFormat="1" ht="12.75" customHeight="1">
      <c r="A548" s="44">
        <f t="shared" si="32"/>
        <v>15</v>
      </c>
      <c r="B548" s="471">
        <v>610407460020199</v>
      </c>
      <c r="C548" s="472" t="s">
        <v>1205</v>
      </c>
      <c r="D548" s="473">
        <f>+IF(15=LEN(B548),SUMIFS('BG 2024'!G:G,'BG 2024'!B:B,'CA EF'!B548),0)</f>
        <v>-197673</v>
      </c>
      <c r="E548" s="475"/>
      <c r="F548" s="475"/>
      <c r="G548" s="475">
        <v>0</v>
      </c>
      <c r="H548" s="475">
        <f t="shared" si="25"/>
        <v>-197673</v>
      </c>
      <c r="I548" s="475">
        <v>0</v>
      </c>
      <c r="J548" s="475">
        <v>0</v>
      </c>
      <c r="K548" s="475">
        <v>0</v>
      </c>
      <c r="L548" s="475">
        <v>0</v>
      </c>
      <c r="M548" s="475">
        <v>0</v>
      </c>
      <c r="N548" s="475">
        <v>0</v>
      </c>
      <c r="O548" s="475">
        <v>0</v>
      </c>
      <c r="P548" s="475">
        <v>0</v>
      </c>
      <c r="Q548" s="475">
        <v>0</v>
      </c>
      <c r="R548" s="475">
        <v>0</v>
      </c>
      <c r="S548" s="475">
        <f>-$H548</f>
        <v>197673</v>
      </c>
      <c r="T548" s="475">
        <v>0</v>
      </c>
      <c r="U548" s="475">
        <v>0</v>
      </c>
      <c r="V548" s="475">
        <v>0</v>
      </c>
      <c r="W548" s="475">
        <v>0</v>
      </c>
      <c r="X548" s="475">
        <v>0</v>
      </c>
      <c r="Y548" s="475">
        <v>0</v>
      </c>
      <c r="Z548" s="475">
        <v>0</v>
      </c>
      <c r="AA548" s="475">
        <f t="shared" si="31"/>
        <v>0</v>
      </c>
    </row>
    <row r="549" spans="1:27" s="44" customFormat="1" ht="12.75" customHeight="1">
      <c r="A549" s="44">
        <f>+LEN(B549)</f>
        <v>15</v>
      </c>
      <c r="B549" s="471">
        <v>610407460020201</v>
      </c>
      <c r="C549" s="472" t="s">
        <v>1207</v>
      </c>
      <c r="D549" s="473">
        <f>+IF(15=LEN(B549),SUMIFS('BG 2024'!G:G,'BG 2024'!B:B,'CA EF'!B549),0)</f>
        <v>-57644</v>
      </c>
      <c r="E549" s="475"/>
      <c r="F549" s="475"/>
      <c r="G549" s="475">
        <v>0</v>
      </c>
      <c r="H549" s="475">
        <f>+D549+E549-F549-G549</f>
        <v>-57644</v>
      </c>
      <c r="I549" s="475">
        <v>0</v>
      </c>
      <c r="J549" s="475">
        <v>0</v>
      </c>
      <c r="K549" s="475">
        <v>0</v>
      </c>
      <c r="L549" s="475">
        <v>0</v>
      </c>
      <c r="M549" s="475">
        <v>0</v>
      </c>
      <c r="N549" s="475">
        <v>0</v>
      </c>
      <c r="O549" s="475">
        <v>0</v>
      </c>
      <c r="P549" s="475">
        <v>0</v>
      </c>
      <c r="Q549" s="475">
        <v>0</v>
      </c>
      <c r="R549" s="475">
        <v>0</v>
      </c>
      <c r="S549" s="475">
        <f>-$H549</f>
        <v>57644</v>
      </c>
      <c r="T549" s="475">
        <v>0</v>
      </c>
      <c r="U549" s="475">
        <v>0</v>
      </c>
      <c r="V549" s="475">
        <v>0</v>
      </c>
      <c r="W549" s="475">
        <v>0</v>
      </c>
      <c r="X549" s="475">
        <v>0</v>
      </c>
      <c r="Y549" s="475">
        <v>0</v>
      </c>
      <c r="Z549" s="475">
        <v>0</v>
      </c>
      <c r="AA549" s="475">
        <f>SUM(H549:Z549)</f>
        <v>0</v>
      </c>
    </row>
    <row r="550" spans="1:27" s="44" customFormat="1" ht="12.75" hidden="1" customHeight="1">
      <c r="A550" s="44">
        <f t="shared" si="32"/>
        <v>13</v>
      </c>
      <c r="B550" s="471">
        <v>6104074600203</v>
      </c>
      <c r="C550" s="472" t="s">
        <v>1208</v>
      </c>
      <c r="D550" s="473">
        <f>+IF(15=LEN(B550),SUMIFS('BG 2024'!G:G,'BG 2024'!B:B,'CA EF'!B550),0)</f>
        <v>0</v>
      </c>
      <c r="E550" s="475"/>
      <c r="F550" s="475"/>
      <c r="G550" s="475">
        <v>0</v>
      </c>
      <c r="H550" s="475">
        <f t="shared" si="25"/>
        <v>0</v>
      </c>
      <c r="I550" s="475">
        <v>0</v>
      </c>
      <c r="J550" s="475">
        <v>0</v>
      </c>
      <c r="K550" s="475">
        <v>0</v>
      </c>
      <c r="L550" s="475">
        <v>0</v>
      </c>
      <c r="M550" s="475" t="s">
        <v>133</v>
      </c>
      <c r="N550" s="475">
        <v>0</v>
      </c>
      <c r="O550" s="475">
        <v>0</v>
      </c>
      <c r="P550" s="475">
        <v>0</v>
      </c>
      <c r="Q550" s="475">
        <v>0</v>
      </c>
      <c r="R550" s="475">
        <v>0</v>
      </c>
      <c r="S550" s="475">
        <v>0</v>
      </c>
      <c r="T550" s="475">
        <v>0</v>
      </c>
      <c r="U550" s="475">
        <v>0</v>
      </c>
      <c r="V550" s="475">
        <v>0</v>
      </c>
      <c r="W550" s="475">
        <v>0</v>
      </c>
      <c r="X550" s="475">
        <v>0</v>
      </c>
      <c r="Y550" s="475">
        <v>0</v>
      </c>
      <c r="Z550" s="475">
        <v>0</v>
      </c>
      <c r="AA550" s="475">
        <f t="shared" si="31"/>
        <v>0</v>
      </c>
    </row>
    <row r="551" spans="1:27" s="44" customFormat="1" ht="12.75" customHeight="1">
      <c r="A551" s="44">
        <f t="shared" si="32"/>
        <v>15</v>
      </c>
      <c r="B551" s="471">
        <v>610407460020301</v>
      </c>
      <c r="C551" s="472" t="s">
        <v>1209</v>
      </c>
      <c r="D551" s="473">
        <f>+IF(15=LEN(B551),SUMIFS('BG 2024'!G:G,'BG 2024'!B:B,'CA EF'!B551),0)</f>
        <v>-1518454</v>
      </c>
      <c r="E551" s="475"/>
      <c r="F551" s="475"/>
      <c r="G551" s="475">
        <v>0</v>
      </c>
      <c r="H551" s="475">
        <f t="shared" si="25"/>
        <v>-1518454</v>
      </c>
      <c r="I551" s="475">
        <v>0</v>
      </c>
      <c r="J551" s="475">
        <v>0</v>
      </c>
      <c r="K551" s="475">
        <v>0</v>
      </c>
      <c r="L551" s="475">
        <v>0</v>
      </c>
      <c r="M551" s="475">
        <v>0</v>
      </c>
      <c r="N551" s="475">
        <v>0</v>
      </c>
      <c r="O551" s="475">
        <v>0</v>
      </c>
      <c r="P551" s="475">
        <v>0</v>
      </c>
      <c r="Q551" s="475">
        <v>0</v>
      </c>
      <c r="R551" s="475">
        <v>0</v>
      </c>
      <c r="S551" s="475">
        <f>-$H551</f>
        <v>1518454</v>
      </c>
      <c r="T551" s="475">
        <v>0</v>
      </c>
      <c r="U551" s="475">
        <v>0</v>
      </c>
      <c r="V551" s="475">
        <v>0</v>
      </c>
      <c r="W551" s="475">
        <v>0</v>
      </c>
      <c r="X551" s="475">
        <v>0</v>
      </c>
      <c r="Y551" s="475">
        <v>0</v>
      </c>
      <c r="Z551" s="475">
        <v>0</v>
      </c>
      <c r="AA551" s="475">
        <f>SUM(H551:Z551)</f>
        <v>0</v>
      </c>
    </row>
    <row r="552" spans="1:27" s="476" customFormat="1" ht="12.75" customHeight="1">
      <c r="A552" s="476">
        <f t="shared" si="32"/>
        <v>15</v>
      </c>
      <c r="B552" s="477">
        <v>610407460020399</v>
      </c>
      <c r="C552" s="478" t="s">
        <v>1210</v>
      </c>
      <c r="D552" s="473">
        <f>+IF(15=LEN(B552),SUMIFS('BG 2024'!G:G,'BG 2024'!B:B,'CA EF'!B552),0)</f>
        <v>-38394</v>
      </c>
      <c r="E552" s="480"/>
      <c r="F552" s="480"/>
      <c r="G552" s="480">
        <v>0</v>
      </c>
      <c r="H552" s="480">
        <f t="shared" si="25"/>
        <v>-38394</v>
      </c>
      <c r="I552" s="480">
        <v>0</v>
      </c>
      <c r="J552" s="480">
        <v>0</v>
      </c>
      <c r="K552" s="480">
        <v>0</v>
      </c>
      <c r="L552" s="480">
        <v>0</v>
      </c>
      <c r="M552" s="480">
        <v>0</v>
      </c>
      <c r="N552" s="480">
        <v>0</v>
      </c>
      <c r="O552" s="480">
        <v>0</v>
      </c>
      <c r="P552" s="480">
        <v>0</v>
      </c>
      <c r="Q552" s="480">
        <v>0</v>
      </c>
      <c r="R552" s="480">
        <v>0</v>
      </c>
      <c r="S552" s="480">
        <f>-$H552</f>
        <v>38394</v>
      </c>
      <c r="T552" s="480">
        <v>0</v>
      </c>
      <c r="U552" s="480">
        <v>0</v>
      </c>
      <c r="V552" s="480">
        <v>0</v>
      </c>
      <c r="W552" s="480">
        <v>0</v>
      </c>
      <c r="X552" s="480">
        <v>0</v>
      </c>
      <c r="Y552" s="480">
        <v>0</v>
      </c>
      <c r="Z552" s="480">
        <v>0</v>
      </c>
      <c r="AA552" s="480">
        <f t="shared" si="31"/>
        <v>0</v>
      </c>
    </row>
    <row r="553" spans="1:27" s="44" customFormat="1" ht="12.75" hidden="1" customHeight="1">
      <c r="A553" s="44">
        <f t="shared" si="32"/>
        <v>13</v>
      </c>
      <c r="B553" s="471">
        <v>6104074600204</v>
      </c>
      <c r="C553" s="472" t="s">
        <v>1211</v>
      </c>
      <c r="D553" s="473">
        <f>+IF(15=LEN(B553),SUMIFS('BG 2024'!G:G,'BG 2024'!B:B,'CA EF'!B553),0)</f>
        <v>0</v>
      </c>
      <c r="E553" s="474"/>
      <c r="F553" s="474"/>
      <c r="G553" s="475">
        <v>0</v>
      </c>
      <c r="H553" s="475">
        <f t="shared" si="25"/>
        <v>0</v>
      </c>
      <c r="I553" s="475">
        <v>0</v>
      </c>
      <c r="J553" s="475">
        <v>0</v>
      </c>
      <c r="K553" s="475">
        <v>0</v>
      </c>
      <c r="L553" s="475">
        <v>0</v>
      </c>
      <c r="M553" s="475" t="s">
        <v>133</v>
      </c>
      <c r="N553" s="475">
        <v>0</v>
      </c>
      <c r="O553" s="475">
        <v>0</v>
      </c>
      <c r="P553" s="475">
        <v>0</v>
      </c>
      <c r="Q553" s="475">
        <v>0</v>
      </c>
      <c r="R553" s="475">
        <v>0</v>
      </c>
      <c r="S553" s="475">
        <v>0</v>
      </c>
      <c r="T553" s="475">
        <f>-H553</f>
        <v>0</v>
      </c>
      <c r="U553" s="475">
        <v>0</v>
      </c>
      <c r="V553" s="475">
        <v>0</v>
      </c>
      <c r="W553" s="475">
        <v>0</v>
      </c>
      <c r="X553" s="475">
        <v>0</v>
      </c>
      <c r="Y553" s="475">
        <v>0</v>
      </c>
      <c r="Z553" s="475">
        <v>0</v>
      </c>
      <c r="AA553" s="475">
        <f t="shared" si="31"/>
        <v>0</v>
      </c>
    </row>
    <row r="554" spans="1:27" s="44" customFormat="1" ht="12.75" customHeight="1">
      <c r="A554" s="44">
        <f t="shared" si="32"/>
        <v>15</v>
      </c>
      <c r="B554" s="471">
        <v>610407460020499</v>
      </c>
      <c r="C554" s="472" t="s">
        <v>1212</v>
      </c>
      <c r="D554" s="473">
        <f>+IF(15=LEN(B554),SUMIFS('BG 2024'!G:G,'BG 2024'!B:B,'CA EF'!B554),0)</f>
        <v>-2826503</v>
      </c>
      <c r="E554" s="475"/>
      <c r="F554" s="475"/>
      <c r="G554" s="475">
        <v>0</v>
      </c>
      <c r="H554" s="475">
        <f t="shared" si="25"/>
        <v>-2826503</v>
      </c>
      <c r="I554" s="475">
        <v>0</v>
      </c>
      <c r="J554" s="475">
        <v>0</v>
      </c>
      <c r="K554" s="475">
        <v>0</v>
      </c>
      <c r="L554" s="475">
        <v>0</v>
      </c>
      <c r="M554" s="475">
        <v>0</v>
      </c>
      <c r="N554" s="475">
        <v>0</v>
      </c>
      <c r="O554" s="475">
        <v>0</v>
      </c>
      <c r="P554" s="475">
        <v>0</v>
      </c>
      <c r="Q554" s="475">
        <v>0</v>
      </c>
      <c r="R554" s="475">
        <v>0</v>
      </c>
      <c r="S554" s="475">
        <f>-$H554</f>
        <v>2826503</v>
      </c>
      <c r="T554" s="475">
        <v>0</v>
      </c>
      <c r="U554" s="475">
        <v>0</v>
      </c>
      <c r="V554" s="475">
        <v>0</v>
      </c>
      <c r="W554" s="475">
        <v>0</v>
      </c>
      <c r="X554" s="475">
        <v>0</v>
      </c>
      <c r="Y554" s="475">
        <v>0</v>
      </c>
      <c r="Z554" s="475">
        <v>0</v>
      </c>
      <c r="AA554" s="475">
        <f t="shared" si="31"/>
        <v>0</v>
      </c>
    </row>
    <row r="555" spans="1:27" s="44" customFormat="1" ht="12.75" hidden="1" customHeight="1">
      <c r="A555" s="44">
        <f t="shared" si="32"/>
        <v>13</v>
      </c>
      <c r="B555" s="471">
        <v>6104074600205</v>
      </c>
      <c r="C555" s="472" t="s">
        <v>1213</v>
      </c>
      <c r="D555" s="473">
        <f>+IF(15=LEN(B555),SUMIFS('BG 2024'!G:G,'BG 2024'!B:B,'CA EF'!B555),0)</f>
        <v>0</v>
      </c>
      <c r="E555" s="475"/>
      <c r="F555" s="475"/>
      <c r="G555" s="475">
        <v>0</v>
      </c>
      <c r="H555" s="475">
        <f t="shared" si="25"/>
        <v>0</v>
      </c>
      <c r="I555" s="475">
        <v>0</v>
      </c>
      <c r="J555" s="475">
        <v>0</v>
      </c>
      <c r="K555" s="475">
        <v>0</v>
      </c>
      <c r="L555" s="475">
        <v>0</v>
      </c>
      <c r="M555" s="475" t="s">
        <v>133</v>
      </c>
      <c r="N555" s="475">
        <v>0</v>
      </c>
      <c r="O555" s="475">
        <v>0</v>
      </c>
      <c r="P555" s="475">
        <v>0</v>
      </c>
      <c r="Q555" s="475">
        <v>0</v>
      </c>
      <c r="R555" s="475">
        <v>0</v>
      </c>
      <c r="S555" s="475">
        <v>0</v>
      </c>
      <c r="T555" s="475">
        <v>0</v>
      </c>
      <c r="U555" s="475">
        <v>0</v>
      </c>
      <c r="V555" s="475">
        <v>0</v>
      </c>
      <c r="W555" s="475">
        <v>0</v>
      </c>
      <c r="X555" s="475">
        <v>0</v>
      </c>
      <c r="Y555" s="475">
        <v>0</v>
      </c>
      <c r="Z555" s="475">
        <v>0</v>
      </c>
      <c r="AA555" s="475">
        <f t="shared" si="31"/>
        <v>0</v>
      </c>
    </row>
    <row r="556" spans="1:27" s="44" customFormat="1" ht="12.75" customHeight="1">
      <c r="A556" s="44">
        <f t="shared" si="32"/>
        <v>15</v>
      </c>
      <c r="B556" s="471">
        <v>610407460020599</v>
      </c>
      <c r="C556" s="472" t="s">
        <v>1214</v>
      </c>
      <c r="D556" s="473">
        <f>+IF(15=LEN(B556),SUMIFS('BG 2024'!G:G,'BG 2024'!B:B,'CA EF'!B556),0)</f>
        <v>-1032275</v>
      </c>
      <c r="E556" s="475"/>
      <c r="F556" s="475"/>
      <c r="G556" s="475">
        <v>0</v>
      </c>
      <c r="H556" s="475">
        <f t="shared" si="25"/>
        <v>-1032275</v>
      </c>
      <c r="I556" s="475">
        <v>0</v>
      </c>
      <c r="J556" s="475">
        <v>0</v>
      </c>
      <c r="K556" s="475">
        <v>0</v>
      </c>
      <c r="L556" s="475">
        <v>0</v>
      </c>
      <c r="M556" s="475">
        <v>0</v>
      </c>
      <c r="N556" s="475">
        <v>0</v>
      </c>
      <c r="O556" s="475">
        <v>0</v>
      </c>
      <c r="P556" s="475">
        <f>-$H556</f>
        <v>1032275</v>
      </c>
      <c r="Q556" s="475">
        <v>0</v>
      </c>
      <c r="R556" s="475">
        <v>0</v>
      </c>
      <c r="S556" s="475">
        <v>0</v>
      </c>
      <c r="T556" s="475">
        <v>0</v>
      </c>
      <c r="U556" s="475">
        <v>0</v>
      </c>
      <c r="V556" s="475">
        <v>0</v>
      </c>
      <c r="W556" s="475">
        <v>0</v>
      </c>
      <c r="X556" s="475">
        <v>0</v>
      </c>
      <c r="Y556" s="475">
        <v>0</v>
      </c>
      <c r="Z556" s="475">
        <v>0</v>
      </c>
      <c r="AA556" s="475">
        <f t="shared" si="31"/>
        <v>0</v>
      </c>
    </row>
    <row r="557" spans="1:27" s="44" customFormat="1" ht="12.75" customHeight="1">
      <c r="A557" s="44">
        <f>+LEN(B557)</f>
        <v>15</v>
      </c>
      <c r="B557" s="471">
        <v>610407460020601</v>
      </c>
      <c r="C557" s="472" t="s">
        <v>1216</v>
      </c>
      <c r="D557" s="473">
        <f>+IF(15=LEN(B557),SUMIFS('BG 2024'!G:G,'BG 2024'!B:B,'CA EF'!B557),0)</f>
        <v>-257255</v>
      </c>
      <c r="E557" s="475"/>
      <c r="F557" s="475"/>
      <c r="G557" s="475">
        <v>0</v>
      </c>
      <c r="H557" s="475">
        <f>+D557+E557-F557-G557</f>
        <v>-257255</v>
      </c>
      <c r="I557" s="475">
        <v>0</v>
      </c>
      <c r="J557" s="475">
        <v>0</v>
      </c>
      <c r="K557" s="475">
        <v>0</v>
      </c>
      <c r="L557" s="475">
        <v>0</v>
      </c>
      <c r="M557" s="475">
        <v>0</v>
      </c>
      <c r="N557" s="475">
        <v>0</v>
      </c>
      <c r="O557" s="475">
        <v>0</v>
      </c>
      <c r="P557" s="475">
        <f>-$H557</f>
        <v>257255</v>
      </c>
      <c r="Q557" s="475">
        <v>0</v>
      </c>
      <c r="R557" s="475">
        <v>0</v>
      </c>
      <c r="S557" s="475">
        <v>0</v>
      </c>
      <c r="T557" s="475">
        <v>0</v>
      </c>
      <c r="U557" s="475">
        <v>0</v>
      </c>
      <c r="V557" s="475">
        <v>0</v>
      </c>
      <c r="W557" s="475">
        <v>0</v>
      </c>
      <c r="X557" s="475">
        <v>0</v>
      </c>
      <c r="Y557" s="475">
        <v>0</v>
      </c>
      <c r="Z557" s="475">
        <v>0</v>
      </c>
      <c r="AA557" s="475">
        <f>SUM(H557:Z557)</f>
        <v>0</v>
      </c>
    </row>
    <row r="558" spans="1:27" s="44" customFormat="1" ht="12.75" hidden="1" customHeight="1">
      <c r="A558" s="44">
        <f t="shared" si="32"/>
        <v>13</v>
      </c>
      <c r="B558" s="471">
        <v>6104074600207</v>
      </c>
      <c r="C558" s="472" t="s">
        <v>1217</v>
      </c>
      <c r="D558" s="473">
        <f>+IF(15=LEN(B558),SUMIFS('BG 2024'!G:G,'BG 2024'!B:B,'CA EF'!B558),0)</f>
        <v>0</v>
      </c>
      <c r="E558" s="475"/>
      <c r="F558" s="475"/>
      <c r="G558" s="475">
        <v>0</v>
      </c>
      <c r="H558" s="475">
        <f t="shared" si="25"/>
        <v>0</v>
      </c>
      <c r="I558" s="475">
        <v>0</v>
      </c>
      <c r="J558" s="475">
        <v>0</v>
      </c>
      <c r="K558" s="475">
        <v>0</v>
      </c>
      <c r="L558" s="475">
        <v>0</v>
      </c>
      <c r="M558" s="475" t="s">
        <v>133</v>
      </c>
      <c r="N558" s="475">
        <v>0</v>
      </c>
      <c r="O558" s="475">
        <v>0</v>
      </c>
      <c r="P558" s="475">
        <v>0</v>
      </c>
      <c r="Q558" s="475">
        <v>0</v>
      </c>
      <c r="R558" s="475">
        <v>0</v>
      </c>
      <c r="S558" s="475">
        <f>-H558</f>
        <v>0</v>
      </c>
      <c r="T558" s="475">
        <v>0</v>
      </c>
      <c r="U558" s="475">
        <v>0</v>
      </c>
      <c r="V558" s="475">
        <v>0</v>
      </c>
      <c r="W558" s="475">
        <v>0</v>
      </c>
      <c r="X558" s="475">
        <v>0</v>
      </c>
      <c r="Y558" s="475">
        <v>0</v>
      </c>
      <c r="Z558" s="475">
        <v>0</v>
      </c>
      <c r="AA558" s="475">
        <f t="shared" si="31"/>
        <v>0</v>
      </c>
    </row>
    <row r="559" spans="1:27" s="44" customFormat="1" ht="12.75" customHeight="1">
      <c r="A559" s="44">
        <f t="shared" si="32"/>
        <v>15</v>
      </c>
      <c r="B559" s="471">
        <v>610407460020701</v>
      </c>
      <c r="C559" s="472" t="s">
        <v>1218</v>
      </c>
      <c r="D559" s="473">
        <f>+IF(15=LEN(B559),SUMIFS('BG 2024'!G:G,'BG 2024'!B:B,'CA EF'!B559),0)</f>
        <v>-1222007</v>
      </c>
      <c r="E559" s="474"/>
      <c r="F559" s="474"/>
      <c r="G559" s="475">
        <v>0</v>
      </c>
      <c r="H559" s="475">
        <f t="shared" si="25"/>
        <v>-1222007</v>
      </c>
      <c r="I559" s="475">
        <v>0</v>
      </c>
      <c r="J559" s="475">
        <v>0</v>
      </c>
      <c r="K559" s="475">
        <v>0</v>
      </c>
      <c r="L559" s="475">
        <v>0</v>
      </c>
      <c r="M559" s="475">
        <v>0</v>
      </c>
      <c r="N559" s="475">
        <v>0</v>
      </c>
      <c r="O559" s="475">
        <v>0</v>
      </c>
      <c r="P559" s="475">
        <f>-$H559</f>
        <v>1222007</v>
      </c>
      <c r="Q559" s="475">
        <v>0</v>
      </c>
      <c r="R559" s="475">
        <v>0</v>
      </c>
      <c r="S559" s="475">
        <v>0</v>
      </c>
      <c r="T559" s="475">
        <v>0</v>
      </c>
      <c r="U559" s="475">
        <v>0</v>
      </c>
      <c r="V559" s="475">
        <v>0</v>
      </c>
      <c r="W559" s="475">
        <v>0</v>
      </c>
      <c r="X559" s="475">
        <v>0</v>
      </c>
      <c r="Y559" s="475">
        <v>0</v>
      </c>
      <c r="Z559" s="475">
        <v>0</v>
      </c>
      <c r="AA559" s="475">
        <f t="shared" si="31"/>
        <v>0</v>
      </c>
    </row>
    <row r="560" spans="1:27" s="44" customFormat="1" ht="12.75" hidden="1" customHeight="1">
      <c r="A560" s="44">
        <f t="shared" si="32"/>
        <v>8</v>
      </c>
      <c r="B560" s="471">
        <v>61040748</v>
      </c>
      <c r="C560" s="472" t="s">
        <v>1219</v>
      </c>
      <c r="D560" s="473">
        <f>+IF(15=LEN(B560),SUMIFS('BG 2024'!G:G,'BG 2024'!B:B,'CA EF'!B560),0)</f>
        <v>0</v>
      </c>
      <c r="E560" s="475"/>
      <c r="F560" s="475"/>
      <c r="G560" s="475">
        <v>0</v>
      </c>
      <c r="H560" s="475">
        <f t="shared" si="25"/>
        <v>0</v>
      </c>
      <c r="I560" s="475">
        <v>0</v>
      </c>
      <c r="J560" s="475">
        <v>0</v>
      </c>
      <c r="K560" s="475">
        <v>0</v>
      </c>
      <c r="L560" s="475">
        <v>0</v>
      </c>
      <c r="M560" s="475" t="s">
        <v>133</v>
      </c>
      <c r="N560" s="475">
        <v>0</v>
      </c>
      <c r="O560" s="475">
        <v>0</v>
      </c>
      <c r="P560" s="475">
        <v>0</v>
      </c>
      <c r="Q560" s="475">
        <v>0</v>
      </c>
      <c r="R560" s="475">
        <v>0</v>
      </c>
      <c r="S560" s="475">
        <v>0</v>
      </c>
      <c r="T560" s="475">
        <v>0</v>
      </c>
      <c r="U560" s="475">
        <v>0</v>
      </c>
      <c r="V560" s="475">
        <v>0</v>
      </c>
      <c r="W560" s="475">
        <v>0</v>
      </c>
      <c r="X560" s="475">
        <v>0</v>
      </c>
      <c r="Y560" s="475">
        <v>0</v>
      </c>
      <c r="Z560" s="475">
        <v>0</v>
      </c>
      <c r="AA560" s="475">
        <f t="shared" si="31"/>
        <v>0</v>
      </c>
    </row>
    <row r="561" spans="1:27" s="44" customFormat="1" ht="12.75" hidden="1" customHeight="1">
      <c r="A561" s="44">
        <f t="shared" si="32"/>
        <v>11</v>
      </c>
      <c r="B561" s="471">
        <v>61040748001</v>
      </c>
      <c r="C561" s="472" t="s">
        <v>1220</v>
      </c>
      <c r="D561" s="473">
        <f>+IF(15=LEN(B561),SUMIFS('BG 2024'!G:G,'BG 2024'!B:B,'CA EF'!B561),0)</f>
        <v>0</v>
      </c>
      <c r="E561" s="475"/>
      <c r="F561" s="475"/>
      <c r="G561" s="475">
        <v>0</v>
      </c>
      <c r="H561" s="475">
        <f t="shared" si="25"/>
        <v>0</v>
      </c>
      <c r="I561" s="475">
        <v>0</v>
      </c>
      <c r="J561" s="475">
        <v>0</v>
      </c>
      <c r="K561" s="475">
        <v>0</v>
      </c>
      <c r="L561" s="475">
        <v>0</v>
      </c>
      <c r="M561" s="475" t="s">
        <v>133</v>
      </c>
      <c r="N561" s="475">
        <v>0</v>
      </c>
      <c r="O561" s="475">
        <v>0</v>
      </c>
      <c r="P561" s="475">
        <v>0</v>
      </c>
      <c r="Q561" s="475">
        <v>0</v>
      </c>
      <c r="R561" s="475">
        <v>0</v>
      </c>
      <c r="S561" s="475">
        <f>-H561</f>
        <v>0</v>
      </c>
      <c r="T561" s="475">
        <v>0</v>
      </c>
      <c r="U561" s="475">
        <v>0</v>
      </c>
      <c r="V561" s="475">
        <v>0</v>
      </c>
      <c r="W561" s="475">
        <v>0</v>
      </c>
      <c r="X561" s="475">
        <v>0</v>
      </c>
      <c r="Y561" s="475">
        <v>0</v>
      </c>
      <c r="Z561" s="475">
        <v>0</v>
      </c>
      <c r="AA561" s="475">
        <f t="shared" si="31"/>
        <v>0</v>
      </c>
    </row>
    <row r="562" spans="1:27" s="44" customFormat="1" ht="12.75" hidden="1" customHeight="1">
      <c r="A562" s="44">
        <f t="shared" si="32"/>
        <v>13</v>
      </c>
      <c r="B562" s="471">
        <v>6104074800101</v>
      </c>
      <c r="C562" s="472" t="s">
        <v>1220</v>
      </c>
      <c r="D562" s="473">
        <f>+IF(15=LEN(B562),SUMIFS('BG 2024'!G:G,'BG 2024'!B:B,'CA EF'!B562),0)</f>
        <v>0</v>
      </c>
      <c r="E562" s="475"/>
      <c r="F562" s="475"/>
      <c r="G562" s="475">
        <v>0</v>
      </c>
      <c r="H562" s="475">
        <f t="shared" si="25"/>
        <v>0</v>
      </c>
      <c r="I562" s="475">
        <v>0</v>
      </c>
      <c r="J562" s="475">
        <v>0</v>
      </c>
      <c r="K562" s="475">
        <v>0</v>
      </c>
      <c r="L562" s="475">
        <v>0</v>
      </c>
      <c r="M562" s="475" t="s">
        <v>133</v>
      </c>
      <c r="N562" s="475">
        <v>0</v>
      </c>
      <c r="O562" s="475">
        <v>0</v>
      </c>
      <c r="P562" s="475">
        <v>0</v>
      </c>
      <c r="Q562" s="475">
        <v>0</v>
      </c>
      <c r="R562" s="475">
        <v>0</v>
      </c>
      <c r="S562" s="475">
        <f>-H562</f>
        <v>0</v>
      </c>
      <c r="T562" s="475">
        <v>0</v>
      </c>
      <c r="U562" s="475">
        <v>0</v>
      </c>
      <c r="V562" s="475">
        <v>0</v>
      </c>
      <c r="W562" s="475">
        <v>0</v>
      </c>
      <c r="X562" s="475">
        <v>0</v>
      </c>
      <c r="Y562" s="475">
        <v>0</v>
      </c>
      <c r="Z562" s="475">
        <v>0</v>
      </c>
      <c r="AA562" s="475">
        <f t="shared" si="31"/>
        <v>0</v>
      </c>
    </row>
    <row r="563" spans="1:27" s="44" customFormat="1" ht="12.75" customHeight="1">
      <c r="A563" s="44">
        <f t="shared" si="32"/>
        <v>15</v>
      </c>
      <c r="B563" s="471">
        <v>610407480010199</v>
      </c>
      <c r="C563" s="472" t="s">
        <v>1221</v>
      </c>
      <c r="D563" s="473">
        <f>+IF(15=LEN(B563),SUMIFS('BG 2024'!G:G,'BG 2024'!B:B,'CA EF'!B563),0)</f>
        <v>-1948509</v>
      </c>
      <c r="E563" s="475"/>
      <c r="F563" s="475"/>
      <c r="G563" s="475">
        <v>0</v>
      </c>
      <c r="H563" s="475">
        <f t="shared" si="25"/>
        <v>-1948509</v>
      </c>
      <c r="I563" s="475">
        <v>0</v>
      </c>
      <c r="J563" s="475">
        <v>0</v>
      </c>
      <c r="K563" s="475">
        <v>0</v>
      </c>
      <c r="L563" s="475">
        <v>0</v>
      </c>
      <c r="M563" s="475">
        <v>0</v>
      </c>
      <c r="N563" s="475">
        <v>0</v>
      </c>
      <c r="O563" s="475">
        <v>0</v>
      </c>
      <c r="P563" s="475">
        <v>0</v>
      </c>
      <c r="Q563" s="475">
        <v>0</v>
      </c>
      <c r="R563" s="475">
        <v>0</v>
      </c>
      <c r="S563" s="475">
        <f>-$H563</f>
        <v>1948509</v>
      </c>
      <c r="T563" s="475">
        <v>0</v>
      </c>
      <c r="U563" s="475">
        <v>0</v>
      </c>
      <c r="V563" s="475">
        <v>0</v>
      </c>
      <c r="W563" s="475">
        <v>0</v>
      </c>
      <c r="X563" s="475">
        <v>0</v>
      </c>
      <c r="Y563" s="475">
        <v>0</v>
      </c>
      <c r="Z563" s="475">
        <v>0</v>
      </c>
      <c r="AA563" s="475">
        <f t="shared" si="31"/>
        <v>0</v>
      </c>
    </row>
    <row r="564" spans="1:27" s="44" customFormat="1" ht="12.75" hidden="1" customHeight="1">
      <c r="A564" s="44">
        <f t="shared" si="32"/>
        <v>13</v>
      </c>
      <c r="B564" s="471">
        <v>6104074800102</v>
      </c>
      <c r="C564" s="472" t="s">
        <v>1222</v>
      </c>
      <c r="D564" s="473">
        <f>+IF(15=LEN(B564),SUMIFS('BG 2024'!G:G,'BG 2024'!B:B,'CA EF'!B564),0)</f>
        <v>0</v>
      </c>
      <c r="E564" s="475"/>
      <c r="F564" s="475"/>
      <c r="G564" s="475">
        <v>0</v>
      </c>
      <c r="H564" s="475">
        <f t="shared" si="25"/>
        <v>0</v>
      </c>
      <c r="I564" s="475">
        <v>0</v>
      </c>
      <c r="J564" s="475">
        <v>0</v>
      </c>
      <c r="K564" s="475">
        <v>0</v>
      </c>
      <c r="L564" s="475">
        <v>0</v>
      </c>
      <c r="M564" s="475" t="s">
        <v>133</v>
      </c>
      <c r="N564" s="475">
        <v>0</v>
      </c>
      <c r="O564" s="475">
        <v>0</v>
      </c>
      <c r="P564" s="475">
        <v>0</v>
      </c>
      <c r="Q564" s="475">
        <v>0</v>
      </c>
      <c r="R564" s="475">
        <v>0</v>
      </c>
      <c r="S564" s="475">
        <v>0</v>
      </c>
      <c r="T564" s="475">
        <v>0</v>
      </c>
      <c r="U564" s="475">
        <v>0</v>
      </c>
      <c r="V564" s="475">
        <v>0</v>
      </c>
      <c r="W564" s="475">
        <v>0</v>
      </c>
      <c r="X564" s="475">
        <v>0</v>
      </c>
      <c r="Y564" s="475">
        <v>0</v>
      </c>
      <c r="Z564" s="475">
        <v>0</v>
      </c>
      <c r="AA564" s="475">
        <f t="shared" si="31"/>
        <v>0</v>
      </c>
    </row>
    <row r="565" spans="1:27" s="44" customFormat="1" ht="12.75" customHeight="1">
      <c r="A565" s="44">
        <f t="shared" si="32"/>
        <v>15</v>
      </c>
      <c r="B565" s="471">
        <v>610407480010299</v>
      </c>
      <c r="C565" s="472" t="s">
        <v>1223</v>
      </c>
      <c r="D565" s="473">
        <f>+IF(15=LEN(B565),SUMIFS('BG 2024'!G:G,'BG 2024'!B:B,'CA EF'!B565),0)</f>
        <v>-19485088</v>
      </c>
      <c r="E565" s="474"/>
      <c r="F565" s="474"/>
      <c r="G565" s="475">
        <v>0</v>
      </c>
      <c r="H565" s="475">
        <f t="shared" si="25"/>
        <v>-19485088</v>
      </c>
      <c r="I565" s="475">
        <v>0</v>
      </c>
      <c r="J565" s="475">
        <v>0</v>
      </c>
      <c r="K565" s="475">
        <v>0</v>
      </c>
      <c r="L565" s="475">
        <v>0</v>
      </c>
      <c r="M565" s="475">
        <v>0</v>
      </c>
      <c r="N565" s="475">
        <v>0</v>
      </c>
      <c r="O565" s="475">
        <v>0</v>
      </c>
      <c r="P565" s="475">
        <f>-$H565</f>
        <v>19485088</v>
      </c>
      <c r="Q565" s="475">
        <v>0</v>
      </c>
      <c r="R565" s="475">
        <v>0</v>
      </c>
      <c r="S565" s="475">
        <v>0</v>
      </c>
      <c r="T565" s="475">
        <v>0</v>
      </c>
      <c r="U565" s="475">
        <v>0</v>
      </c>
      <c r="V565" s="475">
        <v>0</v>
      </c>
      <c r="W565" s="475">
        <v>0</v>
      </c>
      <c r="X565" s="475">
        <v>0</v>
      </c>
      <c r="Y565" s="475">
        <v>0</v>
      </c>
      <c r="Z565" s="475">
        <v>0</v>
      </c>
      <c r="AA565" s="475">
        <f t="shared" si="31"/>
        <v>0</v>
      </c>
    </row>
    <row r="566" spans="1:27" s="44" customFormat="1" ht="12.75" hidden="1" customHeight="1">
      <c r="A566" s="44">
        <f t="shared" si="32"/>
        <v>5</v>
      </c>
      <c r="B566" s="471">
        <v>61050</v>
      </c>
      <c r="C566" s="472" t="s">
        <v>111</v>
      </c>
      <c r="D566" s="473">
        <f>+IF(15=LEN(B566),SUMIFS('BG 2024'!G:G,'BG 2024'!B:B,'CA EF'!B566),0)</f>
        <v>0</v>
      </c>
      <c r="E566" s="475"/>
      <c r="F566" s="475"/>
      <c r="G566" s="475">
        <v>0</v>
      </c>
      <c r="H566" s="475">
        <f t="shared" si="25"/>
        <v>0</v>
      </c>
      <c r="I566" s="475">
        <v>0</v>
      </c>
      <c r="J566" s="475">
        <v>0</v>
      </c>
      <c r="K566" s="475">
        <v>0</v>
      </c>
      <c r="L566" s="475">
        <v>0</v>
      </c>
      <c r="M566" s="475" t="s">
        <v>133</v>
      </c>
      <c r="N566" s="475">
        <v>0</v>
      </c>
      <c r="O566" s="475">
        <v>0</v>
      </c>
      <c r="P566" s="475">
        <f>-H566</f>
        <v>0</v>
      </c>
      <c r="Q566" s="475">
        <v>0</v>
      </c>
      <c r="R566" s="475">
        <v>0</v>
      </c>
      <c r="S566" s="475">
        <v>0</v>
      </c>
      <c r="T566" s="475">
        <v>0</v>
      </c>
      <c r="U566" s="475">
        <v>0</v>
      </c>
      <c r="V566" s="475">
        <v>0</v>
      </c>
      <c r="W566" s="475">
        <v>0</v>
      </c>
      <c r="X566" s="475">
        <v>0</v>
      </c>
      <c r="Y566" s="475">
        <v>0</v>
      </c>
      <c r="Z566" s="475">
        <v>0</v>
      </c>
      <c r="AA566" s="475">
        <f t="shared" si="31"/>
        <v>0</v>
      </c>
    </row>
    <row r="567" spans="1:27" s="44" customFormat="1" ht="12.75" hidden="1" customHeight="1">
      <c r="A567" s="44">
        <f t="shared" si="32"/>
        <v>8</v>
      </c>
      <c r="B567" s="471">
        <v>61050758</v>
      </c>
      <c r="C567" s="472" t="s">
        <v>111</v>
      </c>
      <c r="D567" s="473">
        <f>+IF(15=LEN(B567),SUMIFS('BG 2024'!G:G,'BG 2024'!B:B,'CA EF'!B567),0)</f>
        <v>0</v>
      </c>
      <c r="E567" s="475"/>
      <c r="F567" s="475"/>
      <c r="G567" s="475">
        <v>0</v>
      </c>
      <c r="H567" s="475">
        <f t="shared" si="25"/>
        <v>0</v>
      </c>
      <c r="I567" s="475">
        <v>0</v>
      </c>
      <c r="J567" s="475">
        <v>0</v>
      </c>
      <c r="K567" s="475">
        <v>0</v>
      </c>
      <c r="L567" s="475">
        <v>0</v>
      </c>
      <c r="M567" s="475" t="s">
        <v>133</v>
      </c>
      <c r="N567" s="475">
        <v>0</v>
      </c>
      <c r="O567" s="475">
        <v>0</v>
      </c>
      <c r="P567" s="475">
        <v>0</v>
      </c>
      <c r="Q567" s="475">
        <v>0</v>
      </c>
      <c r="R567" s="475">
        <v>0</v>
      </c>
      <c r="S567" s="475">
        <v>0</v>
      </c>
      <c r="T567" s="475">
        <v>0</v>
      </c>
      <c r="U567" s="475">
        <v>0</v>
      </c>
      <c r="V567" s="475">
        <v>0</v>
      </c>
      <c r="W567" s="475">
        <v>0</v>
      </c>
      <c r="X567" s="475">
        <v>0</v>
      </c>
      <c r="Y567" s="475">
        <v>0</v>
      </c>
      <c r="Z567" s="475">
        <v>0</v>
      </c>
      <c r="AA567" s="475">
        <f t="shared" si="31"/>
        <v>0</v>
      </c>
    </row>
    <row r="568" spans="1:27" s="44" customFormat="1" ht="12.75" hidden="1" customHeight="1">
      <c r="A568" s="44">
        <f t="shared" si="32"/>
        <v>11</v>
      </c>
      <c r="B568" s="471">
        <v>61050758002</v>
      </c>
      <c r="C568" s="472" t="s">
        <v>392</v>
      </c>
      <c r="D568" s="473">
        <f>+IF(15=LEN(B568),SUMIFS('BG 2024'!G:G,'BG 2024'!B:B,'CA EF'!B568),0)</f>
        <v>0</v>
      </c>
      <c r="E568" s="475"/>
      <c r="F568" s="475"/>
      <c r="G568" s="475">
        <v>0</v>
      </c>
      <c r="H568" s="475">
        <f t="shared" ref="H568:H600" si="33">+D568+E568-F568-G568</f>
        <v>0</v>
      </c>
      <c r="I568" s="475">
        <v>0</v>
      </c>
      <c r="J568" s="475">
        <v>0</v>
      </c>
      <c r="K568" s="475">
        <v>0</v>
      </c>
      <c r="L568" s="475">
        <v>0</v>
      </c>
      <c r="M568" s="475" t="s">
        <v>133</v>
      </c>
      <c r="N568" s="475">
        <v>0</v>
      </c>
      <c r="O568" s="475">
        <v>0</v>
      </c>
      <c r="P568" s="475">
        <f>-H568</f>
        <v>0</v>
      </c>
      <c r="Q568" s="475">
        <v>0</v>
      </c>
      <c r="R568" s="475">
        <v>0</v>
      </c>
      <c r="S568" s="475">
        <v>0</v>
      </c>
      <c r="T568" s="475">
        <v>0</v>
      </c>
      <c r="U568" s="475">
        <v>0</v>
      </c>
      <c r="V568" s="475">
        <v>0</v>
      </c>
      <c r="W568" s="475">
        <v>0</v>
      </c>
      <c r="X568" s="475">
        <v>0</v>
      </c>
      <c r="Y568" s="475">
        <v>0</v>
      </c>
      <c r="Z568" s="475">
        <v>0</v>
      </c>
      <c r="AA568" s="475">
        <f t="shared" si="31"/>
        <v>0</v>
      </c>
    </row>
    <row r="569" spans="1:27" s="44" customFormat="1" ht="12.75" hidden="1" customHeight="1">
      <c r="A569" s="44">
        <f t="shared" si="32"/>
        <v>13</v>
      </c>
      <c r="B569" s="471">
        <v>6105075800201</v>
      </c>
      <c r="C569" s="472" t="s">
        <v>392</v>
      </c>
      <c r="D569" s="473">
        <f>+IF(15=LEN(B569),SUMIFS('BG 2024'!G:G,'BG 2024'!B:B,'CA EF'!B569),0)</f>
        <v>0</v>
      </c>
      <c r="E569" s="475"/>
      <c r="F569" s="475"/>
      <c r="G569" s="475">
        <v>0</v>
      </c>
      <c r="H569" s="475">
        <f t="shared" si="33"/>
        <v>0</v>
      </c>
      <c r="I569" s="475">
        <v>0</v>
      </c>
      <c r="J569" s="475">
        <v>0</v>
      </c>
      <c r="K569" s="475">
        <v>0</v>
      </c>
      <c r="L569" s="475">
        <v>0</v>
      </c>
      <c r="M569" s="475" t="s">
        <v>133</v>
      </c>
      <c r="N569" s="475">
        <v>0</v>
      </c>
      <c r="O569" s="475">
        <v>0</v>
      </c>
      <c r="P569" s="475">
        <f>-H569</f>
        <v>0</v>
      </c>
      <c r="Q569" s="475">
        <v>0</v>
      </c>
      <c r="R569" s="475">
        <v>0</v>
      </c>
      <c r="S569" s="475">
        <v>0</v>
      </c>
      <c r="T569" s="475">
        <v>0</v>
      </c>
      <c r="U569" s="475">
        <v>0</v>
      </c>
      <c r="V569" s="475">
        <v>0</v>
      </c>
      <c r="W569" s="475">
        <v>0</v>
      </c>
      <c r="X569" s="475">
        <v>0</v>
      </c>
      <c r="Y569" s="475">
        <v>0</v>
      </c>
      <c r="Z569" s="475">
        <v>0</v>
      </c>
      <c r="AA569" s="475">
        <f t="shared" si="31"/>
        <v>0</v>
      </c>
    </row>
    <row r="570" spans="1:27" s="44" customFormat="1" ht="12.75" customHeight="1">
      <c r="A570" s="44">
        <f t="shared" si="32"/>
        <v>15</v>
      </c>
      <c r="B570" s="471">
        <v>610507580020101</v>
      </c>
      <c r="C570" s="472" t="s">
        <v>1224</v>
      </c>
      <c r="D570" s="473">
        <f>+IF(15=LEN(B570),SUMIFS('BG 2024'!G:G,'BG 2024'!B:B,'CA EF'!B570),0)</f>
        <v>-52080</v>
      </c>
      <c r="E570" s="475"/>
      <c r="F570" s="475"/>
      <c r="G570" s="475">
        <v>0</v>
      </c>
      <c r="H570" s="475">
        <f t="shared" si="33"/>
        <v>-52080</v>
      </c>
      <c r="I570" s="475">
        <v>0</v>
      </c>
      <c r="J570" s="475">
        <v>0</v>
      </c>
      <c r="K570" s="475">
        <v>0</v>
      </c>
      <c r="L570" s="475">
        <v>0</v>
      </c>
      <c r="M570" s="475">
        <f>-$H570</f>
        <v>52080</v>
      </c>
      <c r="N570" s="475">
        <v>0</v>
      </c>
      <c r="O570" s="475">
        <v>0</v>
      </c>
      <c r="P570" s="475">
        <v>0</v>
      </c>
      <c r="Q570" s="475">
        <v>0</v>
      </c>
      <c r="R570" s="475">
        <v>0</v>
      </c>
      <c r="S570" s="475">
        <v>0</v>
      </c>
      <c r="T570" s="475">
        <v>0</v>
      </c>
      <c r="U570" s="475">
        <v>0</v>
      </c>
      <c r="V570" s="475">
        <v>0</v>
      </c>
      <c r="W570" s="475">
        <v>0</v>
      </c>
      <c r="X570" s="475">
        <v>0</v>
      </c>
      <c r="Y570" s="475">
        <v>0</v>
      </c>
      <c r="Z570" s="475">
        <v>0</v>
      </c>
      <c r="AA570" s="475">
        <f t="shared" si="31"/>
        <v>0</v>
      </c>
    </row>
    <row r="571" spans="1:27" s="44" customFormat="1" ht="12.75" customHeight="1">
      <c r="A571" s="44">
        <f t="shared" si="32"/>
        <v>15</v>
      </c>
      <c r="B571" s="471">
        <v>610507580020199</v>
      </c>
      <c r="C571" s="472" t="s">
        <v>1225</v>
      </c>
      <c r="D571" s="473">
        <f>+IF(15=LEN(B571),SUMIFS('BG 2024'!G:G,'BG 2024'!B:B,'CA EF'!B571),0)</f>
        <v>-2737</v>
      </c>
      <c r="E571" s="474"/>
      <c r="F571" s="474"/>
      <c r="G571" s="475">
        <v>0</v>
      </c>
      <c r="H571" s="475">
        <f t="shared" si="33"/>
        <v>-2737</v>
      </c>
      <c r="I571" s="475">
        <v>0</v>
      </c>
      <c r="J571" s="475">
        <v>0</v>
      </c>
      <c r="K571" s="475">
        <v>0</v>
      </c>
      <c r="L571" s="475">
        <v>0</v>
      </c>
      <c r="M571" s="475">
        <f>-$H571</f>
        <v>2737</v>
      </c>
      <c r="N571" s="475">
        <v>0</v>
      </c>
      <c r="O571" s="475">
        <v>0</v>
      </c>
      <c r="P571" s="475">
        <v>0</v>
      </c>
      <c r="Q571" s="475">
        <v>0</v>
      </c>
      <c r="R571" s="475">
        <v>0</v>
      </c>
      <c r="S571" s="475">
        <v>0</v>
      </c>
      <c r="T571" s="475">
        <v>0</v>
      </c>
      <c r="U571" s="475">
        <v>0</v>
      </c>
      <c r="V571" s="475">
        <v>0</v>
      </c>
      <c r="W571" s="475">
        <v>0</v>
      </c>
      <c r="X571" s="475">
        <v>0</v>
      </c>
      <c r="Y571" s="475">
        <v>0</v>
      </c>
      <c r="Z571" s="475">
        <v>0</v>
      </c>
      <c r="AA571" s="475">
        <f t="shared" si="31"/>
        <v>0</v>
      </c>
    </row>
    <row r="572" spans="1:27" s="44" customFormat="1" ht="12.75" hidden="1" customHeight="1">
      <c r="A572" s="44">
        <f t="shared" si="32"/>
        <v>11</v>
      </c>
      <c r="B572" s="471">
        <v>61050758003</v>
      </c>
      <c r="C572" s="472" t="s">
        <v>1226</v>
      </c>
      <c r="D572" s="473">
        <f>+IF(15=LEN(B572),SUMIFS('BG 2024'!G:G,'BG 2024'!B:B,'CA EF'!B572),0)</f>
        <v>0</v>
      </c>
      <c r="E572" s="475"/>
      <c r="F572" s="475"/>
      <c r="G572" s="475">
        <v>0</v>
      </c>
      <c r="H572" s="475">
        <f t="shared" si="33"/>
        <v>0</v>
      </c>
      <c r="I572" s="475">
        <v>0</v>
      </c>
      <c r="J572" s="475">
        <v>0</v>
      </c>
      <c r="K572" s="475">
        <v>0</v>
      </c>
      <c r="L572" s="475">
        <v>0</v>
      </c>
      <c r="M572" s="475" t="s">
        <v>133</v>
      </c>
      <c r="N572" s="475">
        <v>0</v>
      </c>
      <c r="O572" s="475">
        <v>0</v>
      </c>
      <c r="P572" s="475">
        <v>0</v>
      </c>
      <c r="Q572" s="475">
        <v>0</v>
      </c>
      <c r="R572" s="475">
        <v>0</v>
      </c>
      <c r="S572" s="475">
        <f>-H572</f>
        <v>0</v>
      </c>
      <c r="T572" s="475">
        <v>0</v>
      </c>
      <c r="U572" s="475">
        <v>0</v>
      </c>
      <c r="V572" s="475">
        <v>0</v>
      </c>
      <c r="W572" s="475">
        <v>0</v>
      </c>
      <c r="X572" s="475">
        <v>0</v>
      </c>
      <c r="Y572" s="475">
        <v>0</v>
      </c>
      <c r="Z572" s="475">
        <v>0</v>
      </c>
      <c r="AA572" s="475">
        <f t="shared" si="31"/>
        <v>0</v>
      </c>
    </row>
    <row r="573" spans="1:27" s="44" customFormat="1" ht="12.75" hidden="1" customHeight="1">
      <c r="A573" s="44">
        <f t="shared" si="32"/>
        <v>13</v>
      </c>
      <c r="B573" s="471">
        <v>6105075800301</v>
      </c>
      <c r="C573" s="472" t="s">
        <v>1226</v>
      </c>
      <c r="D573" s="473">
        <f>+IF(15=LEN(B573),SUMIFS('BG 2024'!G:G,'BG 2024'!B:B,'CA EF'!B573),0)</f>
        <v>0</v>
      </c>
      <c r="E573" s="475"/>
      <c r="F573" s="475"/>
      <c r="G573" s="475">
        <v>0</v>
      </c>
      <c r="H573" s="475">
        <f t="shared" si="33"/>
        <v>0</v>
      </c>
      <c r="I573" s="475">
        <v>0</v>
      </c>
      <c r="J573" s="475">
        <v>0</v>
      </c>
      <c r="K573" s="475">
        <v>0</v>
      </c>
      <c r="L573" s="475">
        <v>0</v>
      </c>
      <c r="M573" s="475" t="s">
        <v>133</v>
      </c>
      <c r="N573" s="475">
        <v>0</v>
      </c>
      <c r="O573" s="475">
        <v>0</v>
      </c>
      <c r="P573" s="475">
        <v>0</v>
      </c>
      <c r="Q573" s="475">
        <v>0</v>
      </c>
      <c r="R573" s="475">
        <v>0</v>
      </c>
      <c r="S573" s="475">
        <v>0</v>
      </c>
      <c r="T573" s="475">
        <v>0</v>
      </c>
      <c r="U573" s="475">
        <v>0</v>
      </c>
      <c r="V573" s="475">
        <v>0</v>
      </c>
      <c r="W573" s="475">
        <v>0</v>
      </c>
      <c r="X573" s="475">
        <v>0</v>
      </c>
      <c r="Y573" s="475">
        <v>0</v>
      </c>
      <c r="Z573" s="475">
        <v>0</v>
      </c>
      <c r="AA573" s="475">
        <f t="shared" si="31"/>
        <v>0</v>
      </c>
    </row>
    <row r="574" spans="1:27" s="44" customFormat="1" ht="12.75" customHeight="1">
      <c r="A574" s="44">
        <f t="shared" si="32"/>
        <v>15</v>
      </c>
      <c r="B574" s="471">
        <v>610507580030101</v>
      </c>
      <c r="C574" s="472" t="s">
        <v>1227</v>
      </c>
      <c r="D574" s="473">
        <f>+IF(15=LEN(B574),SUMIFS('BG 2024'!G:G,'BG 2024'!B:B,'CA EF'!B574),0)</f>
        <v>-1098172</v>
      </c>
      <c r="E574" s="475"/>
      <c r="F574" s="475"/>
      <c r="G574" s="475">
        <v>0</v>
      </c>
      <c r="H574" s="475">
        <f t="shared" si="33"/>
        <v>-1098172</v>
      </c>
      <c r="I574" s="475">
        <v>0</v>
      </c>
      <c r="J574" s="475">
        <v>0</v>
      </c>
      <c r="K574" s="475">
        <v>0</v>
      </c>
      <c r="L574" s="475">
        <v>0</v>
      </c>
      <c r="M574" s="475">
        <f>-$H574</f>
        <v>1098172</v>
      </c>
      <c r="N574" s="475">
        <v>0</v>
      </c>
      <c r="O574" s="475">
        <v>0</v>
      </c>
      <c r="P574" s="475">
        <v>0</v>
      </c>
      <c r="Q574" s="475">
        <v>0</v>
      </c>
      <c r="R574" s="475">
        <v>0</v>
      </c>
      <c r="S574" s="475">
        <v>0</v>
      </c>
      <c r="T574" s="475">
        <v>0</v>
      </c>
      <c r="U574" s="475">
        <v>0</v>
      </c>
      <c r="V574" s="475">
        <v>0</v>
      </c>
      <c r="W574" s="475">
        <v>0</v>
      </c>
      <c r="X574" s="475">
        <v>0</v>
      </c>
      <c r="Y574" s="475">
        <v>0</v>
      </c>
      <c r="Z574" s="475">
        <v>0</v>
      </c>
      <c r="AA574" s="475">
        <f t="shared" si="31"/>
        <v>0</v>
      </c>
    </row>
    <row r="575" spans="1:27" s="44" customFormat="1" ht="12.75" customHeight="1">
      <c r="A575" s="44">
        <f t="shared" si="32"/>
        <v>15</v>
      </c>
      <c r="B575" s="471">
        <v>610507580030199</v>
      </c>
      <c r="C575" s="472" t="s">
        <v>1228</v>
      </c>
      <c r="D575" s="473">
        <f>+IF(15=LEN(B575),SUMIFS('BG 2024'!G:G,'BG 2024'!B:B,'CA EF'!B575),0)</f>
        <v>-13711865</v>
      </c>
      <c r="E575" s="474"/>
      <c r="F575" s="474"/>
      <c r="G575" s="475">
        <v>0</v>
      </c>
      <c r="H575" s="475">
        <f t="shared" si="33"/>
        <v>-13711865</v>
      </c>
      <c r="I575" s="475">
        <v>0</v>
      </c>
      <c r="J575" s="475">
        <v>0</v>
      </c>
      <c r="K575" s="475">
        <v>0</v>
      </c>
      <c r="L575" s="475">
        <v>0</v>
      </c>
      <c r="M575" s="475">
        <f>-$H575</f>
        <v>13711865</v>
      </c>
      <c r="N575" s="475">
        <v>0</v>
      </c>
      <c r="O575" s="475">
        <v>0</v>
      </c>
      <c r="P575" s="475">
        <v>0</v>
      </c>
      <c r="Q575" s="475">
        <v>0</v>
      </c>
      <c r="R575" s="475">
        <v>0</v>
      </c>
      <c r="S575" s="475">
        <v>0</v>
      </c>
      <c r="T575" s="475">
        <v>0</v>
      </c>
      <c r="U575" s="475">
        <v>0</v>
      </c>
      <c r="V575" s="475">
        <v>0</v>
      </c>
      <c r="W575" s="475">
        <v>0</v>
      </c>
      <c r="X575" s="475">
        <v>0</v>
      </c>
      <c r="Y575" s="475">
        <v>0</v>
      </c>
      <c r="Z575" s="475">
        <v>0</v>
      </c>
      <c r="AA575" s="475">
        <f t="shared" si="31"/>
        <v>0</v>
      </c>
    </row>
    <row r="576" spans="1:27" s="44" customFormat="1" ht="12.75" hidden="1" customHeight="1">
      <c r="A576" s="44">
        <f t="shared" si="32"/>
        <v>11</v>
      </c>
      <c r="B576" s="471">
        <v>61050758004</v>
      </c>
      <c r="C576" s="472" t="s">
        <v>1229</v>
      </c>
      <c r="D576" s="473">
        <f>+IF(15=LEN(B576),SUMIFS('BG 2024'!G:G,'BG 2024'!B:B,'CA EF'!B576),0)</f>
        <v>0</v>
      </c>
      <c r="E576" s="475"/>
      <c r="F576" s="475"/>
      <c r="G576" s="475">
        <v>0</v>
      </c>
      <c r="H576" s="475">
        <f t="shared" si="33"/>
        <v>0</v>
      </c>
      <c r="I576" s="475">
        <v>0</v>
      </c>
      <c r="J576" s="475">
        <v>0</v>
      </c>
      <c r="K576" s="475">
        <v>0</v>
      </c>
      <c r="L576" s="475">
        <v>0</v>
      </c>
      <c r="M576" s="475" t="s">
        <v>133</v>
      </c>
      <c r="N576" s="475">
        <v>0</v>
      </c>
      <c r="O576" s="475">
        <v>0</v>
      </c>
      <c r="P576" s="475">
        <v>0</v>
      </c>
      <c r="Q576" s="475">
        <v>0</v>
      </c>
      <c r="R576" s="475">
        <v>0</v>
      </c>
      <c r="S576" s="475">
        <v>0</v>
      </c>
      <c r="T576" s="475">
        <v>0</v>
      </c>
      <c r="U576" s="475">
        <v>0</v>
      </c>
      <c r="V576" s="475">
        <v>0</v>
      </c>
      <c r="W576" s="475">
        <v>0</v>
      </c>
      <c r="X576" s="475">
        <v>0</v>
      </c>
      <c r="Y576" s="475">
        <v>0</v>
      </c>
      <c r="Z576" s="475">
        <v>0</v>
      </c>
      <c r="AA576" s="475">
        <f>SUM(H576:Z576)</f>
        <v>0</v>
      </c>
    </row>
    <row r="577" spans="1:27" s="44" customFormat="1" ht="12.75" hidden="1" customHeight="1">
      <c r="A577" s="44">
        <f t="shared" si="32"/>
        <v>13</v>
      </c>
      <c r="B577" s="471">
        <v>6105075800401</v>
      </c>
      <c r="C577" s="472" t="s">
        <v>1229</v>
      </c>
      <c r="D577" s="473">
        <f>+IF(15=LEN(B577),SUMIFS('BG 2024'!G:G,'BG 2024'!B:B,'CA EF'!B577),0)</f>
        <v>0</v>
      </c>
      <c r="E577" s="475"/>
      <c r="F577" s="475"/>
      <c r="G577" s="475">
        <v>0</v>
      </c>
      <c r="H577" s="475">
        <f t="shared" si="33"/>
        <v>0</v>
      </c>
      <c r="I577" s="475">
        <v>0</v>
      </c>
      <c r="J577" s="475">
        <v>0</v>
      </c>
      <c r="K577" s="475">
        <v>0</v>
      </c>
      <c r="L577" s="475">
        <v>0</v>
      </c>
      <c r="M577" s="475" t="s">
        <v>133</v>
      </c>
      <c r="N577" s="475">
        <v>0</v>
      </c>
      <c r="O577" s="475">
        <v>0</v>
      </c>
      <c r="P577" s="475">
        <v>0</v>
      </c>
      <c r="Q577" s="475">
        <v>0</v>
      </c>
      <c r="R577" s="475">
        <v>0</v>
      </c>
      <c r="S577" s="475">
        <v>0</v>
      </c>
      <c r="T577" s="475">
        <v>0</v>
      </c>
      <c r="U577" s="475">
        <v>0</v>
      </c>
      <c r="V577" s="475">
        <v>0</v>
      </c>
      <c r="W577" s="475">
        <v>0</v>
      </c>
      <c r="X577" s="475">
        <v>0</v>
      </c>
      <c r="Y577" s="475">
        <v>0</v>
      </c>
      <c r="Z577" s="475">
        <v>0</v>
      </c>
      <c r="AA577" s="475">
        <f>SUM(H577:Z577)</f>
        <v>0</v>
      </c>
    </row>
    <row r="578" spans="1:27" s="44" customFormat="1" ht="12.75" customHeight="1">
      <c r="A578" s="44">
        <f t="shared" si="32"/>
        <v>15</v>
      </c>
      <c r="B578" s="471">
        <v>610507580040101</v>
      </c>
      <c r="C578" s="472" t="s">
        <v>1230</v>
      </c>
      <c r="D578" s="473">
        <f>+IF(15=LEN(B578),SUMIFS('BG 2024'!G:G,'BG 2024'!B:B,'CA EF'!B578),0)</f>
        <v>-384925</v>
      </c>
      <c r="E578" s="475"/>
      <c r="F578" s="475"/>
      <c r="G578" s="475">
        <v>0</v>
      </c>
      <c r="H578" s="475">
        <f t="shared" si="33"/>
        <v>-384925</v>
      </c>
      <c r="I578" s="475">
        <v>0</v>
      </c>
      <c r="J578" s="475">
        <v>0</v>
      </c>
      <c r="K578" s="475">
        <v>0</v>
      </c>
      <c r="L578" s="475">
        <v>0</v>
      </c>
      <c r="M578" s="475">
        <f>-$H578</f>
        <v>384925</v>
      </c>
      <c r="N578" s="475">
        <v>0</v>
      </c>
      <c r="O578" s="475">
        <v>0</v>
      </c>
      <c r="P578" s="475">
        <v>0</v>
      </c>
      <c r="Q578" s="475">
        <v>0</v>
      </c>
      <c r="R578" s="475">
        <v>0</v>
      </c>
      <c r="S578" s="475">
        <v>0</v>
      </c>
      <c r="T578" s="475">
        <v>0</v>
      </c>
      <c r="U578" s="475">
        <v>0</v>
      </c>
      <c r="V578" s="475">
        <v>0</v>
      </c>
      <c r="W578" s="475">
        <v>0</v>
      </c>
      <c r="X578" s="475">
        <v>0</v>
      </c>
      <c r="Y578" s="475">
        <v>0</v>
      </c>
      <c r="Z578" s="475">
        <v>0</v>
      </c>
      <c r="AA578" s="475">
        <f>SUM(H578:Z578)</f>
        <v>0</v>
      </c>
    </row>
    <row r="579" spans="1:27" s="44" customFormat="1" ht="12.75" customHeight="1">
      <c r="A579" s="44">
        <f t="shared" si="32"/>
        <v>15</v>
      </c>
      <c r="B579" s="471">
        <v>610507580040199</v>
      </c>
      <c r="C579" s="472" t="s">
        <v>1231</v>
      </c>
      <c r="D579" s="473">
        <f>+IF(15=LEN(B579),SUMIFS('BG 2024'!G:G,'BG 2024'!B:B,'CA EF'!B579),0)</f>
        <v>-3513829</v>
      </c>
      <c r="E579" s="475"/>
      <c r="F579" s="475"/>
      <c r="G579" s="475">
        <v>0</v>
      </c>
      <c r="H579" s="475">
        <f t="shared" si="33"/>
        <v>-3513829</v>
      </c>
      <c r="I579" s="475">
        <v>0</v>
      </c>
      <c r="J579" s="475">
        <v>0</v>
      </c>
      <c r="K579" s="475">
        <v>0</v>
      </c>
      <c r="L579" s="475">
        <v>0</v>
      </c>
      <c r="M579" s="475">
        <f>-$H579</f>
        <v>3513829</v>
      </c>
      <c r="N579" s="475">
        <v>0</v>
      </c>
      <c r="O579" s="475">
        <v>0</v>
      </c>
      <c r="P579" s="475">
        <v>0</v>
      </c>
      <c r="Q579" s="475">
        <v>0</v>
      </c>
      <c r="R579" s="475">
        <v>0</v>
      </c>
      <c r="S579" s="475">
        <v>0</v>
      </c>
      <c r="T579" s="475">
        <v>0</v>
      </c>
      <c r="U579" s="475">
        <v>0</v>
      </c>
      <c r="V579" s="475">
        <v>0</v>
      </c>
      <c r="W579" s="475">
        <v>0</v>
      </c>
      <c r="X579" s="475">
        <v>0</v>
      </c>
      <c r="Y579" s="475">
        <v>0</v>
      </c>
      <c r="Z579" s="475">
        <v>0</v>
      </c>
      <c r="AA579" s="475">
        <f>SUM(H579:Z579)</f>
        <v>0</v>
      </c>
    </row>
    <row r="580" spans="1:27" s="44" customFormat="1" ht="12.75" hidden="1" customHeight="1">
      <c r="A580" s="44">
        <f t="shared" si="32"/>
        <v>11</v>
      </c>
      <c r="B580" s="471">
        <v>61050758005</v>
      </c>
      <c r="C580" s="472" t="s">
        <v>1232</v>
      </c>
      <c r="D580" s="473">
        <f>+IF(15=LEN(B580),SUMIFS('BG 2024'!G:G,'BG 2024'!B:B,'CA EF'!B580),0)</f>
        <v>0</v>
      </c>
      <c r="E580" s="475"/>
      <c r="F580" s="475"/>
      <c r="G580" s="475">
        <v>0</v>
      </c>
      <c r="H580" s="475">
        <f t="shared" si="33"/>
        <v>0</v>
      </c>
      <c r="I580" s="475">
        <v>0</v>
      </c>
      <c r="J580" s="475">
        <v>0</v>
      </c>
      <c r="K580" s="475">
        <v>0</v>
      </c>
      <c r="L580" s="475">
        <v>0</v>
      </c>
      <c r="M580" s="475" t="s">
        <v>133</v>
      </c>
      <c r="N580" s="475">
        <v>0</v>
      </c>
      <c r="O580" s="475">
        <v>0</v>
      </c>
      <c r="P580" s="475">
        <v>0</v>
      </c>
      <c r="Q580" s="475">
        <v>0</v>
      </c>
      <c r="R580" s="475">
        <v>0</v>
      </c>
      <c r="S580" s="475">
        <v>0</v>
      </c>
      <c r="T580" s="475">
        <v>0</v>
      </c>
      <c r="U580" s="475">
        <v>0</v>
      </c>
      <c r="V580" s="475">
        <v>0</v>
      </c>
      <c r="W580" s="475">
        <v>0</v>
      </c>
      <c r="X580" s="475">
        <v>0</v>
      </c>
      <c r="Y580" s="475">
        <v>0</v>
      </c>
      <c r="Z580" s="475">
        <v>0</v>
      </c>
      <c r="AA580" s="475">
        <f t="shared" si="31"/>
        <v>0</v>
      </c>
    </row>
    <row r="581" spans="1:27" s="44" customFormat="1" ht="12.75" hidden="1" customHeight="1">
      <c r="A581" s="44">
        <f t="shared" si="32"/>
        <v>13</v>
      </c>
      <c r="B581" s="471">
        <v>6105075800501</v>
      </c>
      <c r="C581" s="472" t="s">
        <v>1232</v>
      </c>
      <c r="D581" s="473">
        <f>+IF(15=LEN(B581),SUMIFS('BG 2024'!G:G,'BG 2024'!B:B,'CA EF'!B581),0)</f>
        <v>0</v>
      </c>
      <c r="E581" s="475"/>
      <c r="F581" s="475"/>
      <c r="G581" s="475">
        <v>0</v>
      </c>
      <c r="H581" s="475">
        <f t="shared" si="33"/>
        <v>0</v>
      </c>
      <c r="I581" s="475">
        <v>0</v>
      </c>
      <c r="J581" s="475">
        <v>0</v>
      </c>
      <c r="K581" s="475">
        <v>0</v>
      </c>
      <c r="L581" s="475">
        <v>0</v>
      </c>
      <c r="M581" s="475" t="s">
        <v>133</v>
      </c>
      <c r="N581" s="475">
        <v>0</v>
      </c>
      <c r="O581" s="475">
        <v>0</v>
      </c>
      <c r="P581" s="475">
        <v>0</v>
      </c>
      <c r="Q581" s="475">
        <v>0</v>
      </c>
      <c r="R581" s="475">
        <v>0</v>
      </c>
      <c r="S581" s="475">
        <v>0</v>
      </c>
      <c r="T581" s="475">
        <v>0</v>
      </c>
      <c r="U581" s="475">
        <v>0</v>
      </c>
      <c r="V581" s="475">
        <v>0</v>
      </c>
      <c r="W581" s="475">
        <v>0</v>
      </c>
      <c r="X581" s="475">
        <v>0</v>
      </c>
      <c r="Y581" s="475">
        <v>0</v>
      </c>
      <c r="Z581" s="475">
        <v>0</v>
      </c>
      <c r="AA581" s="475">
        <f t="shared" si="31"/>
        <v>0</v>
      </c>
    </row>
    <row r="582" spans="1:27" s="44" customFormat="1" ht="12.75" customHeight="1">
      <c r="A582" s="44">
        <f t="shared" si="32"/>
        <v>15</v>
      </c>
      <c r="B582" s="471">
        <v>610507580050101</v>
      </c>
      <c r="C582" s="472" t="s">
        <v>1233</v>
      </c>
      <c r="D582" s="473">
        <f>+IF(15=LEN(B582),SUMIFS('BG 2024'!G:G,'BG 2024'!B:B,'CA EF'!B582),0)</f>
        <v>-194783</v>
      </c>
      <c r="E582" s="475"/>
      <c r="F582" s="475"/>
      <c r="G582" s="475">
        <v>0</v>
      </c>
      <c r="H582" s="475">
        <f t="shared" si="33"/>
        <v>-194783</v>
      </c>
      <c r="I582" s="475">
        <v>0</v>
      </c>
      <c r="J582" s="475">
        <v>0</v>
      </c>
      <c r="K582" s="475">
        <v>0</v>
      </c>
      <c r="L582" s="475">
        <v>0</v>
      </c>
      <c r="M582" s="475">
        <v>0</v>
      </c>
      <c r="N582" s="475">
        <v>0</v>
      </c>
      <c r="O582" s="475">
        <v>0</v>
      </c>
      <c r="P582" s="475">
        <v>0</v>
      </c>
      <c r="Q582" s="475">
        <v>0</v>
      </c>
      <c r="R582" s="475">
        <v>0</v>
      </c>
      <c r="S582" s="475">
        <v>0</v>
      </c>
      <c r="T582" s="475">
        <f>-$H582</f>
        <v>194783</v>
      </c>
      <c r="U582" s="475">
        <v>0</v>
      </c>
      <c r="V582" s="475">
        <v>0</v>
      </c>
      <c r="W582" s="475">
        <v>0</v>
      </c>
      <c r="X582" s="475">
        <v>0</v>
      </c>
      <c r="Y582" s="475">
        <v>0</v>
      </c>
      <c r="Z582" s="475">
        <v>0</v>
      </c>
      <c r="AA582" s="475">
        <f t="shared" si="31"/>
        <v>0</v>
      </c>
    </row>
    <row r="583" spans="1:27" s="44" customFormat="1" ht="12.75" customHeight="1">
      <c r="A583" s="44">
        <f t="shared" si="32"/>
        <v>15</v>
      </c>
      <c r="B583" s="471">
        <v>610507580050199</v>
      </c>
      <c r="C583" s="472" t="s">
        <v>1234</v>
      </c>
      <c r="D583" s="473">
        <f>+IF(15=LEN(B583),SUMIFS('BG 2024'!G:G,'BG 2024'!B:B,'CA EF'!B583),0)</f>
        <v>-264298</v>
      </c>
      <c r="E583" s="475"/>
      <c r="F583" s="475"/>
      <c r="G583" s="475">
        <v>0</v>
      </c>
      <c r="H583" s="475">
        <f t="shared" si="33"/>
        <v>-264298</v>
      </c>
      <c r="I583" s="475">
        <v>0</v>
      </c>
      <c r="J583" s="475">
        <v>0</v>
      </c>
      <c r="K583" s="475">
        <v>0</v>
      </c>
      <c r="L583" s="475">
        <v>0</v>
      </c>
      <c r="M583" s="475">
        <v>0</v>
      </c>
      <c r="N583" s="475">
        <v>0</v>
      </c>
      <c r="O583" s="475">
        <v>0</v>
      </c>
      <c r="P583" s="475">
        <v>0</v>
      </c>
      <c r="Q583" s="475">
        <v>0</v>
      </c>
      <c r="R583" s="475">
        <v>0</v>
      </c>
      <c r="S583" s="475">
        <v>0</v>
      </c>
      <c r="T583" s="475">
        <f>-$H583</f>
        <v>264298</v>
      </c>
      <c r="U583" s="475">
        <v>0</v>
      </c>
      <c r="V583" s="475">
        <v>0</v>
      </c>
      <c r="W583" s="475">
        <v>0</v>
      </c>
      <c r="X583" s="475">
        <v>0</v>
      </c>
      <c r="Y583" s="475">
        <v>0</v>
      </c>
      <c r="Z583" s="475">
        <v>0</v>
      </c>
      <c r="AA583" s="475">
        <f t="shared" si="31"/>
        <v>0</v>
      </c>
    </row>
    <row r="584" spans="1:27" s="44" customFormat="1" ht="12.75" hidden="1" customHeight="1">
      <c r="A584" s="44">
        <f t="shared" si="32"/>
        <v>11</v>
      </c>
      <c r="B584" s="471">
        <v>61050758008</v>
      </c>
      <c r="C584" s="472" t="s">
        <v>1235</v>
      </c>
      <c r="D584" s="473">
        <f>+IF(15=LEN(B584),SUMIFS('BG 2024'!G:G,'BG 2024'!B:B,'CA EF'!B584),0)</f>
        <v>0</v>
      </c>
      <c r="E584" s="474"/>
      <c r="F584" s="474"/>
      <c r="G584" s="475">
        <v>0</v>
      </c>
      <c r="H584" s="475">
        <f t="shared" si="33"/>
        <v>0</v>
      </c>
      <c r="I584" s="475">
        <v>0</v>
      </c>
      <c r="J584" s="475">
        <v>0</v>
      </c>
      <c r="K584" s="475">
        <v>0</v>
      </c>
      <c r="L584" s="475">
        <v>0</v>
      </c>
      <c r="M584" s="475" t="s">
        <v>133</v>
      </c>
      <c r="N584" s="475">
        <v>0</v>
      </c>
      <c r="O584" s="475">
        <v>0</v>
      </c>
      <c r="P584" s="475">
        <v>0</v>
      </c>
      <c r="Q584" s="475">
        <v>0</v>
      </c>
      <c r="R584" s="475">
        <v>0</v>
      </c>
      <c r="S584" s="475">
        <v>0</v>
      </c>
      <c r="T584" s="475">
        <v>0</v>
      </c>
      <c r="U584" s="475">
        <v>0</v>
      </c>
      <c r="V584" s="475">
        <v>0</v>
      </c>
      <c r="W584" s="475">
        <v>0</v>
      </c>
      <c r="X584" s="475">
        <v>0</v>
      </c>
      <c r="Y584" s="475">
        <v>0</v>
      </c>
      <c r="Z584" s="475">
        <v>0</v>
      </c>
      <c r="AA584" s="475">
        <f t="shared" si="31"/>
        <v>0</v>
      </c>
    </row>
    <row r="585" spans="1:27" s="44" customFormat="1" ht="12.75" hidden="1" customHeight="1">
      <c r="A585" s="44">
        <f t="shared" si="32"/>
        <v>13</v>
      </c>
      <c r="B585" s="471">
        <v>6105075800801</v>
      </c>
      <c r="C585" s="472" t="s">
        <v>1235</v>
      </c>
      <c r="D585" s="473">
        <f>+IF(15=LEN(B585),SUMIFS('BG 2024'!G:G,'BG 2024'!B:B,'CA EF'!B585),0)</f>
        <v>0</v>
      </c>
      <c r="E585" s="475"/>
      <c r="F585" s="475"/>
      <c r="G585" s="475">
        <v>0</v>
      </c>
      <c r="H585" s="475">
        <f t="shared" si="33"/>
        <v>0</v>
      </c>
      <c r="I585" s="475">
        <v>0</v>
      </c>
      <c r="J585" s="475">
        <v>0</v>
      </c>
      <c r="K585" s="475">
        <v>0</v>
      </c>
      <c r="L585" s="475">
        <v>0</v>
      </c>
      <c r="M585" s="475">
        <f>-H585</f>
        <v>0</v>
      </c>
      <c r="N585" s="475">
        <v>0</v>
      </c>
      <c r="O585" s="475">
        <v>0</v>
      </c>
      <c r="P585" s="475">
        <v>0</v>
      </c>
      <c r="Q585" s="475">
        <v>0</v>
      </c>
      <c r="R585" s="475">
        <v>0</v>
      </c>
      <c r="S585" s="475">
        <v>0</v>
      </c>
      <c r="T585" s="475">
        <v>0</v>
      </c>
      <c r="U585" s="475">
        <v>0</v>
      </c>
      <c r="V585" s="475">
        <v>0</v>
      </c>
      <c r="W585" s="475">
        <v>0</v>
      </c>
      <c r="X585" s="475">
        <v>0</v>
      </c>
      <c r="Y585" s="475">
        <v>0</v>
      </c>
      <c r="Z585" s="475">
        <v>0</v>
      </c>
      <c r="AA585" s="475">
        <f t="shared" si="31"/>
        <v>0</v>
      </c>
    </row>
    <row r="586" spans="1:27" s="44" customFormat="1" ht="12.75" customHeight="1">
      <c r="A586" s="44">
        <f t="shared" si="32"/>
        <v>15</v>
      </c>
      <c r="B586" s="471">
        <v>610507580080199</v>
      </c>
      <c r="C586" s="472" t="s">
        <v>1236</v>
      </c>
      <c r="D586" s="473">
        <f>+IF(15=LEN(B586),SUMIFS('BG 2024'!G:G,'BG 2024'!B:B,'CA EF'!B586),0)</f>
        <v>-46084503210</v>
      </c>
      <c r="E586" s="475"/>
      <c r="F586" s="475"/>
      <c r="G586" s="475">
        <v>0</v>
      </c>
      <c r="H586" s="475">
        <f t="shared" si="33"/>
        <v>-46084503210</v>
      </c>
      <c r="I586" s="475">
        <v>0</v>
      </c>
      <c r="J586" s="475">
        <v>0</v>
      </c>
      <c r="K586" s="475">
        <v>0</v>
      </c>
      <c r="L586" s="475">
        <v>0</v>
      </c>
      <c r="M586" s="475">
        <v>0</v>
      </c>
      <c r="N586" s="475">
        <v>0</v>
      </c>
      <c r="O586" s="475">
        <v>0</v>
      </c>
      <c r="P586" s="475">
        <v>0</v>
      </c>
      <c r="Q586" s="475">
        <v>0</v>
      </c>
      <c r="R586" s="475">
        <v>0</v>
      </c>
      <c r="S586" s="475">
        <v>0</v>
      </c>
      <c r="T586" s="475">
        <v>0</v>
      </c>
      <c r="U586" s="475">
        <v>0</v>
      </c>
      <c r="V586" s="475">
        <v>0</v>
      </c>
      <c r="W586" s="475">
        <v>0</v>
      </c>
      <c r="X586" s="475">
        <v>0</v>
      </c>
      <c r="Y586" s="475">
        <v>0</v>
      </c>
      <c r="Z586" s="475">
        <f>-$H586</f>
        <v>46084503210</v>
      </c>
      <c r="AA586" s="475">
        <f t="shared" si="31"/>
        <v>0</v>
      </c>
    </row>
    <row r="587" spans="1:27" s="44" customFormat="1" ht="12.75" hidden="1" customHeight="1">
      <c r="A587" s="44">
        <f t="shared" si="32"/>
        <v>11</v>
      </c>
      <c r="B587" s="471">
        <v>61050758009</v>
      </c>
      <c r="C587" s="472" t="s">
        <v>1237</v>
      </c>
      <c r="D587" s="473">
        <f>+IF(15=LEN(B587),SUMIFS('BG 2024'!G:G,'BG 2024'!B:B,'CA EF'!B587),0)</f>
        <v>0</v>
      </c>
      <c r="E587" s="475"/>
      <c r="F587" s="475"/>
      <c r="G587" s="475">
        <v>0</v>
      </c>
      <c r="H587" s="475">
        <f t="shared" si="33"/>
        <v>0</v>
      </c>
      <c r="I587" s="475">
        <v>0</v>
      </c>
      <c r="J587" s="475">
        <v>0</v>
      </c>
      <c r="K587" s="475">
        <v>0</v>
      </c>
      <c r="L587" s="475">
        <v>0</v>
      </c>
      <c r="M587" s="475">
        <f>-H587</f>
        <v>0</v>
      </c>
      <c r="N587" s="475">
        <v>0</v>
      </c>
      <c r="O587" s="475">
        <v>0</v>
      </c>
      <c r="P587" s="475">
        <v>0</v>
      </c>
      <c r="Q587" s="475">
        <v>0</v>
      </c>
      <c r="R587" s="475">
        <v>0</v>
      </c>
      <c r="S587" s="475">
        <v>0</v>
      </c>
      <c r="T587" s="475">
        <v>0</v>
      </c>
      <c r="U587" s="475">
        <v>0</v>
      </c>
      <c r="V587" s="475">
        <v>0</v>
      </c>
      <c r="W587" s="475">
        <v>0</v>
      </c>
      <c r="X587" s="475">
        <v>0</v>
      </c>
      <c r="Y587" s="475">
        <v>0</v>
      </c>
      <c r="Z587" s="475">
        <v>0</v>
      </c>
      <c r="AA587" s="475">
        <f t="shared" si="31"/>
        <v>0</v>
      </c>
    </row>
    <row r="588" spans="1:27" s="44" customFormat="1" ht="12.75" hidden="1" customHeight="1">
      <c r="A588" s="44">
        <f t="shared" si="32"/>
        <v>13</v>
      </c>
      <c r="B588" s="471">
        <v>6105075800901</v>
      </c>
      <c r="C588" s="472" t="s">
        <v>1237</v>
      </c>
      <c r="D588" s="473">
        <f>+IF(15=LEN(B588),SUMIFS('BG 2024'!G:G,'BG 2024'!B:B,'CA EF'!B588),0)</f>
        <v>0</v>
      </c>
      <c r="E588" s="475"/>
      <c r="F588" s="475"/>
      <c r="G588" s="475">
        <v>0</v>
      </c>
      <c r="H588" s="475">
        <f t="shared" si="33"/>
        <v>0</v>
      </c>
      <c r="I588" s="475">
        <v>0</v>
      </c>
      <c r="J588" s="475">
        <v>0</v>
      </c>
      <c r="K588" s="475">
        <v>0</v>
      </c>
      <c r="L588" s="475">
        <v>0</v>
      </c>
      <c r="M588" s="475" t="s">
        <v>133</v>
      </c>
      <c r="N588" s="475">
        <v>0</v>
      </c>
      <c r="O588" s="475">
        <v>0</v>
      </c>
      <c r="P588" s="475">
        <v>0</v>
      </c>
      <c r="Q588" s="475">
        <v>0</v>
      </c>
      <c r="R588" s="475">
        <v>0</v>
      </c>
      <c r="S588" s="475">
        <v>0</v>
      </c>
      <c r="T588" s="475">
        <v>0</v>
      </c>
      <c r="U588" s="475">
        <v>0</v>
      </c>
      <c r="V588" s="475">
        <v>0</v>
      </c>
      <c r="W588" s="475">
        <v>0</v>
      </c>
      <c r="X588" s="475">
        <v>0</v>
      </c>
      <c r="Y588" s="475">
        <v>0</v>
      </c>
      <c r="Z588" s="475">
        <v>0</v>
      </c>
      <c r="AA588" s="475">
        <f t="shared" si="31"/>
        <v>0</v>
      </c>
    </row>
    <row r="589" spans="1:27" s="44" customFormat="1" ht="12.75" customHeight="1">
      <c r="A589" s="44">
        <f t="shared" si="32"/>
        <v>15</v>
      </c>
      <c r="B589" s="471">
        <v>610507580090199</v>
      </c>
      <c r="C589" s="472" t="s">
        <v>1238</v>
      </c>
      <c r="D589" s="473">
        <f>+IF(15=LEN(B589),SUMIFS('BG 2024'!G:G,'BG 2024'!B:B,'CA EF'!B589),0)</f>
        <v>-23638949442</v>
      </c>
      <c r="E589" s="475"/>
      <c r="F589" s="475"/>
      <c r="G589" s="475">
        <v>0</v>
      </c>
      <c r="H589" s="475">
        <f t="shared" si="33"/>
        <v>-23638949442</v>
      </c>
      <c r="I589" s="475">
        <v>0</v>
      </c>
      <c r="J589" s="475">
        <v>0</v>
      </c>
      <c r="K589" s="475">
        <v>0</v>
      </c>
      <c r="L589" s="475">
        <v>0</v>
      </c>
      <c r="M589" s="475">
        <v>0</v>
      </c>
      <c r="N589" s="475">
        <v>0</v>
      </c>
      <c r="O589" s="475">
        <v>0</v>
      </c>
      <c r="P589" s="475">
        <v>0</v>
      </c>
      <c r="Q589" s="475">
        <v>0</v>
      </c>
      <c r="R589" s="475">
        <v>0</v>
      </c>
      <c r="S589" s="475">
        <v>0</v>
      </c>
      <c r="T589" s="475">
        <v>0</v>
      </c>
      <c r="U589" s="475">
        <v>0</v>
      </c>
      <c r="V589" s="475">
        <v>0</v>
      </c>
      <c r="W589" s="475">
        <v>0</v>
      </c>
      <c r="X589" s="475">
        <v>0</v>
      </c>
      <c r="Y589" s="475">
        <v>0</v>
      </c>
      <c r="Z589" s="475">
        <f>-$H589</f>
        <v>23638949442</v>
      </c>
      <c r="AA589" s="475">
        <f t="shared" si="31"/>
        <v>0</v>
      </c>
    </row>
    <row r="590" spans="1:27" s="44" customFormat="1" ht="12.75" hidden="1" customHeight="1">
      <c r="A590" s="44">
        <f t="shared" si="32"/>
        <v>11</v>
      </c>
      <c r="B590" s="471">
        <v>61050758010</v>
      </c>
      <c r="C590" s="472" t="s">
        <v>1239</v>
      </c>
      <c r="D590" s="473">
        <f>+IF(15=LEN(B590),SUMIFS('BG 2024'!G:G,'BG 2024'!B:B,'CA EF'!B590),0)</f>
        <v>0</v>
      </c>
      <c r="E590" s="474"/>
      <c r="F590" s="474"/>
      <c r="G590" s="475">
        <v>0</v>
      </c>
      <c r="H590" s="475">
        <f t="shared" si="33"/>
        <v>0</v>
      </c>
      <c r="I590" s="475">
        <v>0</v>
      </c>
      <c r="J590" s="475">
        <v>0</v>
      </c>
      <c r="K590" s="475">
        <v>0</v>
      </c>
      <c r="L590" s="475">
        <v>0</v>
      </c>
      <c r="M590" s="475" t="s">
        <v>133</v>
      </c>
      <c r="N590" s="475">
        <v>0</v>
      </c>
      <c r="O590" s="475">
        <v>0</v>
      </c>
      <c r="P590" s="475">
        <v>0</v>
      </c>
      <c r="Q590" s="475">
        <v>0</v>
      </c>
      <c r="R590" s="475">
        <v>0</v>
      </c>
      <c r="S590" s="475">
        <v>0</v>
      </c>
      <c r="T590" s="475">
        <f>-H590</f>
        <v>0</v>
      </c>
      <c r="U590" s="475">
        <v>0</v>
      </c>
      <c r="V590" s="475">
        <v>0</v>
      </c>
      <c r="W590" s="475">
        <v>0</v>
      </c>
      <c r="X590" s="475">
        <v>0</v>
      </c>
      <c r="Y590" s="475">
        <v>0</v>
      </c>
      <c r="Z590" s="475">
        <v>0</v>
      </c>
      <c r="AA590" s="475">
        <f t="shared" si="31"/>
        <v>0</v>
      </c>
    </row>
    <row r="591" spans="1:27" s="44" customFormat="1" ht="12.75" hidden="1" customHeight="1">
      <c r="A591" s="44">
        <f t="shared" si="32"/>
        <v>13</v>
      </c>
      <c r="B591" s="471">
        <v>6105075801001</v>
      </c>
      <c r="C591" s="472" t="s">
        <v>658</v>
      </c>
      <c r="D591" s="473">
        <f>+IF(15=LEN(B591),SUMIFS('BG 2024'!G:G,'BG 2024'!B:B,'CA EF'!B591),0)</f>
        <v>0</v>
      </c>
      <c r="E591" s="475"/>
      <c r="F591" s="475"/>
      <c r="G591" s="475">
        <v>0</v>
      </c>
      <c r="H591" s="475">
        <f t="shared" si="33"/>
        <v>0</v>
      </c>
      <c r="I591" s="475">
        <v>0</v>
      </c>
      <c r="J591" s="475">
        <v>0</v>
      </c>
      <c r="K591" s="475">
        <v>0</v>
      </c>
      <c r="L591" s="475">
        <v>0</v>
      </c>
      <c r="M591" s="475" t="s">
        <v>133</v>
      </c>
      <c r="N591" s="475">
        <v>0</v>
      </c>
      <c r="O591" s="475">
        <v>0</v>
      </c>
      <c r="P591" s="475">
        <v>0</v>
      </c>
      <c r="Q591" s="475">
        <v>0</v>
      </c>
      <c r="R591" s="475">
        <v>0</v>
      </c>
      <c r="S591" s="475">
        <v>0</v>
      </c>
      <c r="T591" s="475">
        <v>0</v>
      </c>
      <c r="U591" s="475">
        <v>0</v>
      </c>
      <c r="V591" s="475">
        <v>0</v>
      </c>
      <c r="W591" s="475">
        <v>0</v>
      </c>
      <c r="X591" s="475">
        <v>0</v>
      </c>
      <c r="Y591" s="475">
        <v>0</v>
      </c>
      <c r="Z591" s="475">
        <v>0</v>
      </c>
      <c r="AA591" s="475">
        <f t="shared" si="31"/>
        <v>0</v>
      </c>
    </row>
    <row r="592" spans="1:27" s="44" customFormat="1" ht="12.75" customHeight="1">
      <c r="A592" s="44">
        <f t="shared" si="32"/>
        <v>15</v>
      </c>
      <c r="B592" s="471">
        <v>610507580100101</v>
      </c>
      <c r="C592" s="472" t="s">
        <v>1240</v>
      </c>
      <c r="D592" s="473">
        <f>+IF(15=LEN(B592),SUMIFS('BG 2024'!G:G,'BG 2024'!B:B,'CA EF'!B592),0)</f>
        <v>-4043958</v>
      </c>
      <c r="E592" s="475"/>
      <c r="F592" s="475"/>
      <c r="G592" s="475">
        <v>0</v>
      </c>
      <c r="H592" s="475">
        <f t="shared" si="33"/>
        <v>-4043958</v>
      </c>
      <c r="I592" s="475">
        <v>0</v>
      </c>
      <c r="J592" s="475">
        <v>0</v>
      </c>
      <c r="K592" s="475">
        <v>0</v>
      </c>
      <c r="L592" s="475">
        <v>0</v>
      </c>
      <c r="M592" s="475">
        <f>-$H592</f>
        <v>4043958</v>
      </c>
      <c r="N592" s="475">
        <v>0</v>
      </c>
      <c r="O592" s="475">
        <v>0</v>
      </c>
      <c r="P592" s="475">
        <v>0</v>
      </c>
      <c r="Q592" s="475">
        <v>0</v>
      </c>
      <c r="R592" s="475">
        <v>0</v>
      </c>
      <c r="S592" s="475">
        <v>0</v>
      </c>
      <c r="T592" s="475">
        <v>0</v>
      </c>
      <c r="U592" s="475">
        <v>0</v>
      </c>
      <c r="V592" s="475">
        <v>0</v>
      </c>
      <c r="W592" s="475">
        <v>0</v>
      </c>
      <c r="X592" s="475">
        <v>0</v>
      </c>
      <c r="Y592" s="475">
        <v>0</v>
      </c>
      <c r="Z592" s="475">
        <v>0</v>
      </c>
      <c r="AA592" s="475">
        <f t="shared" si="31"/>
        <v>0</v>
      </c>
    </row>
    <row r="593" spans="1:27" s="44" customFormat="1" ht="12.75" customHeight="1">
      <c r="A593" s="44">
        <f t="shared" si="32"/>
        <v>15</v>
      </c>
      <c r="B593" s="471">
        <v>610507580100199</v>
      </c>
      <c r="C593" s="472" t="s">
        <v>1241</v>
      </c>
      <c r="D593" s="473">
        <f>+IF(15=LEN(B593),SUMIFS('BG 2024'!G:G,'BG 2024'!B:B,'CA EF'!B593),0)</f>
        <v>-7358452</v>
      </c>
      <c r="E593" s="475"/>
      <c r="F593" s="475"/>
      <c r="G593" s="475">
        <v>0</v>
      </c>
      <c r="H593" s="475">
        <f t="shared" si="33"/>
        <v>-7358452</v>
      </c>
      <c r="I593" s="475">
        <v>0</v>
      </c>
      <c r="J593" s="475">
        <v>0</v>
      </c>
      <c r="K593" s="475">
        <v>0</v>
      </c>
      <c r="L593" s="475">
        <v>0</v>
      </c>
      <c r="M593" s="475">
        <f>-$H593</f>
        <v>7358452</v>
      </c>
      <c r="N593" s="475">
        <v>0</v>
      </c>
      <c r="O593" s="475">
        <v>0</v>
      </c>
      <c r="P593" s="475">
        <v>0</v>
      </c>
      <c r="Q593" s="475">
        <v>0</v>
      </c>
      <c r="R593" s="475">
        <v>0</v>
      </c>
      <c r="S593" s="475">
        <v>0</v>
      </c>
      <c r="T593" s="475">
        <v>0</v>
      </c>
      <c r="U593" s="475">
        <v>0</v>
      </c>
      <c r="V593" s="475">
        <v>0</v>
      </c>
      <c r="W593" s="475">
        <v>0</v>
      </c>
      <c r="X593" s="475">
        <v>0</v>
      </c>
      <c r="Y593" s="475">
        <v>0</v>
      </c>
      <c r="Z593" s="475">
        <v>0</v>
      </c>
      <c r="AA593" s="475">
        <f t="shared" si="31"/>
        <v>0</v>
      </c>
    </row>
    <row r="594" spans="1:27" s="44" customFormat="1" ht="12.75" hidden="1" customHeight="1">
      <c r="A594" s="44">
        <f t="shared" si="32"/>
        <v>13</v>
      </c>
      <c r="B594" s="471">
        <v>6105075801002</v>
      </c>
      <c r="C594" s="472" t="s">
        <v>1242</v>
      </c>
      <c r="D594" s="473">
        <f>+IF(15=LEN(B594),SUMIFS('BG 2024'!G:G,'BG 2024'!B:B,'CA EF'!B594),0)</f>
        <v>0</v>
      </c>
      <c r="E594" s="475"/>
      <c r="F594" s="475"/>
      <c r="G594" s="475">
        <v>0</v>
      </c>
      <c r="H594" s="475">
        <f t="shared" si="33"/>
        <v>0</v>
      </c>
      <c r="I594" s="475">
        <v>0</v>
      </c>
      <c r="J594" s="475">
        <v>0</v>
      </c>
      <c r="K594" s="475">
        <v>0</v>
      </c>
      <c r="L594" s="475">
        <v>0</v>
      </c>
      <c r="M594" s="475" t="s">
        <v>133</v>
      </c>
      <c r="N594" s="475">
        <v>0</v>
      </c>
      <c r="O594" s="475">
        <v>0</v>
      </c>
      <c r="P594" s="475">
        <v>0</v>
      </c>
      <c r="Q594" s="475">
        <v>0</v>
      </c>
      <c r="R594" s="475">
        <v>0</v>
      </c>
      <c r="S594" s="475">
        <v>0</v>
      </c>
      <c r="T594" s="475">
        <v>0</v>
      </c>
      <c r="U594" s="475">
        <v>0</v>
      </c>
      <c r="V594" s="475">
        <v>0</v>
      </c>
      <c r="W594" s="475">
        <v>0</v>
      </c>
      <c r="X594" s="475">
        <v>0</v>
      </c>
      <c r="Y594" s="475">
        <v>0</v>
      </c>
      <c r="Z594" s="475">
        <f>-H594</f>
        <v>0</v>
      </c>
      <c r="AA594" s="475">
        <f t="shared" si="31"/>
        <v>0</v>
      </c>
    </row>
    <row r="595" spans="1:27" s="44" customFormat="1" ht="12.75" customHeight="1">
      <c r="A595" s="44">
        <f t="shared" si="32"/>
        <v>15</v>
      </c>
      <c r="B595" s="471">
        <v>610507580100299</v>
      </c>
      <c r="C595" s="472" t="s">
        <v>1243</v>
      </c>
      <c r="D595" s="473">
        <f>+IF(15=LEN(B595),SUMIFS('BG 2024'!G:G,'BG 2024'!B:B,'CA EF'!B595),0)</f>
        <v>-273956081</v>
      </c>
      <c r="E595" s="475"/>
      <c r="F595" s="475"/>
      <c r="G595" s="475">
        <v>0</v>
      </c>
      <c r="H595" s="475">
        <f t="shared" si="33"/>
        <v>-273956081</v>
      </c>
      <c r="I595" s="475">
        <f>-$H595</f>
        <v>273956081</v>
      </c>
      <c r="J595" s="475">
        <v>0</v>
      </c>
      <c r="K595" s="475">
        <v>0</v>
      </c>
      <c r="L595" s="475">
        <v>0</v>
      </c>
      <c r="M595" s="475">
        <v>0</v>
      </c>
      <c r="N595" s="475">
        <v>0</v>
      </c>
      <c r="O595" s="475">
        <v>0</v>
      </c>
      <c r="P595" s="475">
        <v>0</v>
      </c>
      <c r="Q595" s="475">
        <v>0</v>
      </c>
      <c r="R595" s="475">
        <v>0</v>
      </c>
      <c r="S595" s="475">
        <v>0</v>
      </c>
      <c r="T595" s="475">
        <v>0</v>
      </c>
      <c r="U595" s="475">
        <v>0</v>
      </c>
      <c r="V595" s="475">
        <v>0</v>
      </c>
      <c r="W595" s="475">
        <v>0</v>
      </c>
      <c r="X595" s="475">
        <v>0</v>
      </c>
      <c r="Y595" s="475">
        <v>0</v>
      </c>
      <c r="Z595" s="475">
        <v>0</v>
      </c>
      <c r="AA595" s="475">
        <f t="shared" si="31"/>
        <v>0</v>
      </c>
    </row>
    <row r="596" spans="1:27" s="44" customFormat="1" ht="12.75" hidden="1" customHeight="1">
      <c r="A596" s="44">
        <f t="shared" si="32"/>
        <v>8</v>
      </c>
      <c r="B596" s="471">
        <v>61050760</v>
      </c>
      <c r="C596" s="472" t="s">
        <v>1245</v>
      </c>
      <c r="D596" s="473">
        <f>+IF(15=LEN(B596),SUMIFS('BG 2024'!G:G,'BG 2024'!B:B,'CA EF'!B596),0)</f>
        <v>0</v>
      </c>
      <c r="E596" s="474"/>
      <c r="F596" s="474"/>
      <c r="G596" s="475">
        <v>0</v>
      </c>
      <c r="H596" s="475">
        <f t="shared" si="33"/>
        <v>0</v>
      </c>
      <c r="I596" s="475">
        <v>0</v>
      </c>
      <c r="J596" s="475">
        <v>0</v>
      </c>
      <c r="K596" s="475">
        <v>0</v>
      </c>
      <c r="L596" s="475">
        <v>0</v>
      </c>
      <c r="M596" s="475">
        <f>-H596</f>
        <v>0</v>
      </c>
      <c r="N596" s="475">
        <v>0</v>
      </c>
      <c r="O596" s="475">
        <v>0</v>
      </c>
      <c r="P596" s="475">
        <v>0</v>
      </c>
      <c r="Q596" s="475">
        <v>0</v>
      </c>
      <c r="R596" s="475">
        <v>0</v>
      </c>
      <c r="S596" s="475">
        <v>0</v>
      </c>
      <c r="T596" s="475">
        <v>0</v>
      </c>
      <c r="U596" s="475">
        <v>0</v>
      </c>
      <c r="V596" s="475">
        <v>0</v>
      </c>
      <c r="W596" s="475">
        <v>0</v>
      </c>
      <c r="X596" s="475">
        <v>0</v>
      </c>
      <c r="Y596" s="475">
        <v>0</v>
      </c>
      <c r="Z596" s="475">
        <v>0</v>
      </c>
      <c r="AA596" s="475">
        <f t="shared" si="31"/>
        <v>0</v>
      </c>
    </row>
    <row r="597" spans="1:27" s="44" customFormat="1" ht="12.75" hidden="1" customHeight="1">
      <c r="A597" s="44">
        <f t="shared" si="32"/>
        <v>11</v>
      </c>
      <c r="B597" s="471">
        <v>61050760003</v>
      </c>
      <c r="C597" s="472" t="s">
        <v>1232</v>
      </c>
      <c r="D597" s="473">
        <f>+IF(15=LEN(B597),SUMIFS('BG 2024'!G:G,'BG 2024'!B:B,'CA EF'!B597),0)</f>
        <v>0</v>
      </c>
      <c r="E597" s="475"/>
      <c r="F597" s="475"/>
      <c r="G597" s="475">
        <v>0</v>
      </c>
      <c r="H597" s="475">
        <f t="shared" si="33"/>
        <v>0</v>
      </c>
      <c r="I597" s="475">
        <v>0</v>
      </c>
      <c r="J597" s="475">
        <v>0</v>
      </c>
      <c r="K597" s="475">
        <v>0</v>
      </c>
      <c r="L597" s="475">
        <v>0</v>
      </c>
      <c r="M597" s="475" t="s">
        <v>133</v>
      </c>
      <c r="N597" s="475">
        <v>0</v>
      </c>
      <c r="O597" s="475">
        <v>0</v>
      </c>
      <c r="P597" s="475">
        <v>0</v>
      </c>
      <c r="Q597" s="475">
        <v>0</v>
      </c>
      <c r="R597" s="475">
        <v>0</v>
      </c>
      <c r="S597" s="475">
        <v>0</v>
      </c>
      <c r="T597" s="475">
        <v>0</v>
      </c>
      <c r="U597" s="475">
        <v>0</v>
      </c>
      <c r="V597" s="475">
        <v>0</v>
      </c>
      <c r="W597" s="475">
        <v>0</v>
      </c>
      <c r="X597" s="475">
        <v>0</v>
      </c>
      <c r="Y597" s="475">
        <v>0</v>
      </c>
      <c r="Z597" s="475">
        <v>0</v>
      </c>
      <c r="AA597" s="475">
        <f t="shared" si="31"/>
        <v>0</v>
      </c>
    </row>
    <row r="598" spans="1:27" s="44" customFormat="1" ht="12.75" hidden="1" customHeight="1">
      <c r="A598" s="44">
        <f t="shared" si="32"/>
        <v>13</v>
      </c>
      <c r="B598" s="471">
        <v>6105076000301</v>
      </c>
      <c r="C598" s="472" t="s">
        <v>1232</v>
      </c>
      <c r="D598" s="473">
        <f>+IF(15=LEN(B598),SUMIFS('BG 2024'!G:G,'BG 2024'!B:B,'CA EF'!B598),0)</f>
        <v>0</v>
      </c>
      <c r="E598" s="475"/>
      <c r="F598" s="475"/>
      <c r="G598" s="475">
        <v>0</v>
      </c>
      <c r="H598" s="475">
        <f t="shared" si="33"/>
        <v>0</v>
      </c>
      <c r="I598" s="475">
        <v>0</v>
      </c>
      <c r="J598" s="475">
        <v>0</v>
      </c>
      <c r="K598" s="475">
        <v>0</v>
      </c>
      <c r="L598" s="475">
        <v>0</v>
      </c>
      <c r="M598" s="475" t="s">
        <v>133</v>
      </c>
      <c r="N598" s="475">
        <v>0</v>
      </c>
      <c r="O598" s="475">
        <v>0</v>
      </c>
      <c r="P598" s="475">
        <v>0</v>
      </c>
      <c r="Q598" s="475">
        <v>0</v>
      </c>
      <c r="R598" s="475">
        <v>0</v>
      </c>
      <c r="S598" s="475">
        <v>0</v>
      </c>
      <c r="T598" s="475">
        <v>0</v>
      </c>
      <c r="U598" s="475">
        <v>0</v>
      </c>
      <c r="V598" s="475">
        <v>0</v>
      </c>
      <c r="W598" s="475">
        <v>0</v>
      </c>
      <c r="X598" s="475">
        <v>0</v>
      </c>
      <c r="Y598" s="475">
        <v>0</v>
      </c>
      <c r="Z598" s="475">
        <v>0</v>
      </c>
      <c r="AA598" s="475">
        <f t="shared" si="31"/>
        <v>0</v>
      </c>
    </row>
    <row r="599" spans="1:27" s="44" customFormat="1" ht="12.75" customHeight="1">
      <c r="A599" s="44">
        <f t="shared" si="32"/>
        <v>15</v>
      </c>
      <c r="B599" s="471">
        <v>610507600030101</v>
      </c>
      <c r="C599" s="472" t="s">
        <v>1233</v>
      </c>
      <c r="D599" s="473">
        <f>+IF(15=LEN(B599),SUMIFS('BG 2024'!G:G,'BG 2024'!B:B,'CA EF'!B599),0)</f>
        <v>-8275446</v>
      </c>
      <c r="E599" s="475"/>
      <c r="F599" s="475"/>
      <c r="G599" s="475">
        <v>0</v>
      </c>
      <c r="H599" s="475">
        <f t="shared" si="33"/>
        <v>-8275446</v>
      </c>
      <c r="I599" s="475">
        <v>0</v>
      </c>
      <c r="J599" s="475">
        <v>0</v>
      </c>
      <c r="K599" s="475">
        <v>0</v>
      </c>
      <c r="L599" s="475">
        <v>0</v>
      </c>
      <c r="M599" s="475">
        <v>0</v>
      </c>
      <c r="N599" s="475">
        <v>0</v>
      </c>
      <c r="O599" s="475">
        <v>0</v>
      </c>
      <c r="P599" s="475">
        <v>0</v>
      </c>
      <c r="Q599" s="475">
        <v>0</v>
      </c>
      <c r="R599" s="475">
        <v>0</v>
      </c>
      <c r="S599" s="475">
        <v>0</v>
      </c>
      <c r="T599" s="475">
        <f>-$H599</f>
        <v>8275446</v>
      </c>
      <c r="U599" s="475">
        <v>0</v>
      </c>
      <c r="V599" s="475">
        <v>0</v>
      </c>
      <c r="W599" s="475">
        <v>0</v>
      </c>
      <c r="X599" s="475">
        <v>0</v>
      </c>
      <c r="Y599" s="475">
        <v>0</v>
      </c>
      <c r="Z599" s="475">
        <v>0</v>
      </c>
      <c r="AA599" s="475">
        <f t="shared" si="31"/>
        <v>0</v>
      </c>
    </row>
    <row r="600" spans="1:27" s="44" customFormat="1" ht="12.75" customHeight="1">
      <c r="A600" s="44">
        <f t="shared" si="32"/>
        <v>15</v>
      </c>
      <c r="B600" s="471">
        <v>610507600030199</v>
      </c>
      <c r="C600" s="472" t="s">
        <v>1234</v>
      </c>
      <c r="D600" s="473">
        <f>+IF(15=LEN(B600),SUMIFS('BG 2024'!G:G,'BG 2024'!B:B,'CA EF'!B600),0)</f>
        <v>-18829415</v>
      </c>
      <c r="E600" s="474"/>
      <c r="F600" s="474"/>
      <c r="G600" s="475">
        <v>0</v>
      </c>
      <c r="H600" s="475">
        <f t="shared" si="33"/>
        <v>-18829415</v>
      </c>
      <c r="I600" s="475">
        <v>0</v>
      </c>
      <c r="J600" s="475">
        <v>0</v>
      </c>
      <c r="K600" s="475">
        <v>0</v>
      </c>
      <c r="L600" s="475">
        <v>0</v>
      </c>
      <c r="M600" s="475">
        <v>0</v>
      </c>
      <c r="N600" s="475">
        <v>0</v>
      </c>
      <c r="O600" s="475">
        <v>0</v>
      </c>
      <c r="P600" s="475">
        <v>0</v>
      </c>
      <c r="Q600" s="475">
        <v>0</v>
      </c>
      <c r="R600" s="475">
        <v>0</v>
      </c>
      <c r="S600" s="475">
        <v>0</v>
      </c>
      <c r="T600" s="475">
        <f>-$H600</f>
        <v>18829415</v>
      </c>
      <c r="U600" s="475">
        <v>0</v>
      </c>
      <c r="V600" s="475">
        <v>0</v>
      </c>
      <c r="W600" s="475">
        <v>0</v>
      </c>
      <c r="X600" s="475">
        <v>0</v>
      </c>
      <c r="Y600" s="475">
        <v>0</v>
      </c>
      <c r="Z600" s="475">
        <v>0</v>
      </c>
      <c r="AA600" s="475">
        <f t="shared" si="31"/>
        <v>0</v>
      </c>
    </row>
    <row r="601" spans="1:27" s="44" customFormat="1" ht="12.75" customHeight="1">
      <c r="A601" s="44">
        <f>+LEN(B601)</f>
        <v>15</v>
      </c>
      <c r="B601" s="471">
        <v>610507580100399</v>
      </c>
      <c r="C601" s="472" t="s">
        <v>1244</v>
      </c>
      <c r="D601" s="473">
        <f>+IF(15=LEN(B601),SUMIFS('BG 2024'!G:G,'BG 2024'!B:B,'CA EF'!B601),0)</f>
        <v>-4634080</v>
      </c>
      <c r="E601" s="475"/>
      <c r="F601" s="475"/>
      <c r="G601" s="475">
        <v>0</v>
      </c>
      <c r="H601" s="475">
        <f>+D601+E601-F601-G601</f>
        <v>-4634080</v>
      </c>
      <c r="I601" s="475">
        <v>0</v>
      </c>
      <c r="J601" s="475">
        <v>0</v>
      </c>
      <c r="K601" s="475">
        <v>0</v>
      </c>
      <c r="L601" s="475">
        <v>0</v>
      </c>
      <c r="M601" s="475">
        <f>-$H601</f>
        <v>4634080</v>
      </c>
      <c r="N601" s="475">
        <v>0</v>
      </c>
      <c r="O601" s="475">
        <v>0</v>
      </c>
      <c r="P601" s="475">
        <v>0</v>
      </c>
      <c r="Q601" s="475">
        <v>0</v>
      </c>
      <c r="R601" s="475">
        <v>0</v>
      </c>
      <c r="S601" s="475">
        <v>0</v>
      </c>
      <c r="T601" s="475">
        <v>0</v>
      </c>
      <c r="U601" s="475">
        <v>0</v>
      </c>
      <c r="V601" s="475">
        <v>0</v>
      </c>
      <c r="W601" s="475">
        <v>0</v>
      </c>
      <c r="X601" s="475">
        <v>0</v>
      </c>
      <c r="Y601" s="475">
        <v>0</v>
      </c>
      <c r="Z601" s="475">
        <v>0</v>
      </c>
      <c r="AA601" s="475">
        <f>SUM(H601:Z601)</f>
        <v>0</v>
      </c>
    </row>
    <row r="602" spans="1:27" s="44" customFormat="1" ht="12.75" hidden="1" customHeight="1">
      <c r="A602" s="44">
        <f t="shared" si="32"/>
        <v>15</v>
      </c>
      <c r="B602" s="471">
        <v>620107640030199</v>
      </c>
      <c r="C602" s="472" t="s">
        <v>2834</v>
      </c>
      <c r="D602" s="473">
        <f>+IF(15=LEN(B602),SUMIFS('BG 2024'!G:G,'BG 2024'!B:B,'CA EF'!B602),0)</f>
        <v>-131522313</v>
      </c>
      <c r="E602" s="475">
        <f>-D602</f>
        <v>131522313</v>
      </c>
      <c r="F602" s="475"/>
      <c r="G602" s="475">
        <v>0</v>
      </c>
      <c r="H602" s="475">
        <f>+D602+E602-F602-G602</f>
        <v>0</v>
      </c>
      <c r="I602" s="475">
        <v>0</v>
      </c>
      <c r="J602" s="475">
        <v>0</v>
      </c>
      <c r="K602" s="475">
        <v>0</v>
      </c>
      <c r="L602" s="475">
        <v>0</v>
      </c>
      <c r="M602" s="475" t="s">
        <v>133</v>
      </c>
      <c r="N602" s="475">
        <v>0</v>
      </c>
      <c r="O602" s="475">
        <v>0</v>
      </c>
      <c r="P602" s="475">
        <v>0</v>
      </c>
      <c r="Q602" s="475">
        <v>0</v>
      </c>
      <c r="R602" s="475">
        <v>0</v>
      </c>
      <c r="S602" s="475">
        <v>0</v>
      </c>
      <c r="T602" s="475">
        <v>0</v>
      </c>
      <c r="U602" s="475">
        <v>0</v>
      </c>
      <c r="V602" s="475">
        <v>0</v>
      </c>
      <c r="W602" s="475">
        <v>0</v>
      </c>
      <c r="X602" s="475">
        <v>0</v>
      </c>
      <c r="Y602" s="475">
        <v>0</v>
      </c>
      <c r="Z602" s="475">
        <v>0</v>
      </c>
      <c r="AA602" s="475">
        <f t="shared" si="31"/>
        <v>0</v>
      </c>
    </row>
    <row r="603" spans="1:27" s="44" customFormat="1" ht="12.75" customHeight="1">
      <c r="B603" s="39"/>
      <c r="C603" s="472"/>
      <c r="D603" s="473"/>
      <c r="E603" s="475"/>
      <c r="F603" s="475"/>
      <c r="G603" s="475"/>
      <c r="H603" s="475"/>
      <c r="I603" s="475"/>
      <c r="J603" s="475"/>
      <c r="K603" s="475"/>
      <c r="L603" s="475"/>
      <c r="M603" s="475"/>
      <c r="N603" s="475"/>
      <c r="O603" s="475"/>
      <c r="P603" s="475"/>
      <c r="Q603" s="475"/>
      <c r="R603" s="475"/>
      <c r="S603" s="475"/>
      <c r="T603" s="475"/>
      <c r="U603" s="475"/>
      <c r="V603" s="475"/>
      <c r="W603" s="475"/>
      <c r="X603" s="475"/>
      <c r="Y603" s="475"/>
      <c r="Z603" s="475"/>
      <c r="AA603" s="475"/>
    </row>
    <row r="604" spans="1:27" s="44" customFormat="1" ht="12.75" hidden="1" customHeight="1">
      <c r="A604" s="44">
        <f t="shared" si="32"/>
        <v>1</v>
      </c>
      <c r="B604" s="471">
        <v>7</v>
      </c>
      <c r="C604" s="472" t="s">
        <v>393</v>
      </c>
      <c r="D604" s="473">
        <f>+IF(15=LEN(B604),SUMIFS('BG 2024'!G:G,'BG 2024'!B:B,'CA EF'!B604),0)</f>
        <v>0</v>
      </c>
      <c r="E604" s="475"/>
      <c r="F604" s="475"/>
      <c r="G604" s="475">
        <v>0</v>
      </c>
      <c r="H604" s="475">
        <f t="shared" ref="H604:H794" si="34">+D604+E604-F604-G604</f>
        <v>0</v>
      </c>
      <c r="I604" s="475">
        <v>0</v>
      </c>
      <c r="J604" s="475">
        <v>0</v>
      </c>
      <c r="K604" s="475">
        <v>0</v>
      </c>
      <c r="L604" s="475">
        <v>0</v>
      </c>
      <c r="M604" s="475" t="s">
        <v>133</v>
      </c>
      <c r="N604" s="475">
        <v>0</v>
      </c>
      <c r="O604" s="475">
        <v>0</v>
      </c>
      <c r="P604" s="475">
        <v>0</v>
      </c>
      <c r="Q604" s="475">
        <v>0</v>
      </c>
      <c r="R604" s="475">
        <v>0</v>
      </c>
      <c r="S604" s="475">
        <v>0</v>
      </c>
      <c r="T604" s="475">
        <v>0</v>
      </c>
      <c r="U604" s="475">
        <v>0</v>
      </c>
      <c r="V604" s="475">
        <v>0</v>
      </c>
      <c r="W604" s="475">
        <v>0</v>
      </c>
      <c r="X604" s="475">
        <v>0</v>
      </c>
      <c r="Y604" s="475">
        <v>0</v>
      </c>
      <c r="Z604" s="475">
        <v>0</v>
      </c>
      <c r="AA604" s="475">
        <f t="shared" si="31"/>
        <v>0</v>
      </c>
    </row>
    <row r="605" spans="1:27" s="44" customFormat="1" ht="12.75" hidden="1" customHeight="1">
      <c r="A605" s="44">
        <f t="shared" si="32"/>
        <v>2</v>
      </c>
      <c r="B605" s="471">
        <v>71</v>
      </c>
      <c r="C605" s="472" t="s">
        <v>1248</v>
      </c>
      <c r="D605" s="473">
        <f>+IF(15=LEN(B605),SUMIFS('BG 2024'!G:G,'BG 2024'!B:B,'CA EF'!B605),0)</f>
        <v>0</v>
      </c>
      <c r="E605" s="474"/>
      <c r="F605" s="474"/>
      <c r="G605" s="475">
        <v>0</v>
      </c>
      <c r="H605" s="475">
        <f t="shared" si="34"/>
        <v>0</v>
      </c>
      <c r="I605" s="475">
        <v>0</v>
      </c>
      <c r="J605" s="475">
        <v>0</v>
      </c>
      <c r="K605" s="475">
        <v>0</v>
      </c>
      <c r="L605" s="475">
        <v>0</v>
      </c>
      <c r="M605" s="475" t="s">
        <v>133</v>
      </c>
      <c r="N605" s="475">
        <v>0</v>
      </c>
      <c r="O605" s="475">
        <v>0</v>
      </c>
      <c r="P605" s="475">
        <v>0</v>
      </c>
      <c r="Q605" s="475">
        <v>0</v>
      </c>
      <c r="R605" s="475">
        <v>0</v>
      </c>
      <c r="S605" s="475">
        <v>0</v>
      </c>
      <c r="T605" s="475">
        <v>0</v>
      </c>
      <c r="U605" s="475">
        <v>0</v>
      </c>
      <c r="V605" s="475">
        <v>0</v>
      </c>
      <c r="W605" s="475">
        <v>0</v>
      </c>
      <c r="X605" s="475">
        <v>0</v>
      </c>
      <c r="Y605" s="475">
        <v>0</v>
      </c>
      <c r="Z605" s="475">
        <v>0</v>
      </c>
      <c r="AA605" s="475">
        <f t="shared" si="31"/>
        <v>0</v>
      </c>
    </row>
    <row r="606" spans="1:27" s="44" customFormat="1" ht="12.75" hidden="1" customHeight="1">
      <c r="A606" s="44">
        <f t="shared" si="32"/>
        <v>5</v>
      </c>
      <c r="B606" s="471">
        <v>71010</v>
      </c>
      <c r="C606" s="472" t="s">
        <v>1249</v>
      </c>
      <c r="D606" s="473">
        <f>+IF(15=LEN(B606),SUMIFS('BG 2024'!G:G,'BG 2024'!B:B,'CA EF'!B606),0)</f>
        <v>0</v>
      </c>
      <c r="E606" s="475"/>
      <c r="F606" s="475"/>
      <c r="G606" s="475">
        <v>0</v>
      </c>
      <c r="H606" s="475">
        <f t="shared" si="34"/>
        <v>0</v>
      </c>
      <c r="I606" s="475">
        <v>0</v>
      </c>
      <c r="J606" s="475">
        <v>0</v>
      </c>
      <c r="K606" s="475">
        <v>0</v>
      </c>
      <c r="L606" s="475">
        <v>0</v>
      </c>
      <c r="M606" s="475" t="s">
        <v>133</v>
      </c>
      <c r="N606" s="475">
        <v>0</v>
      </c>
      <c r="O606" s="475">
        <v>0</v>
      </c>
      <c r="P606" s="475">
        <v>0</v>
      </c>
      <c r="Q606" s="475">
        <v>0</v>
      </c>
      <c r="R606" s="475">
        <v>0</v>
      </c>
      <c r="S606" s="475">
        <v>0</v>
      </c>
      <c r="T606" s="475">
        <v>0</v>
      </c>
      <c r="U606" s="475">
        <v>0</v>
      </c>
      <c r="V606" s="475">
        <v>0</v>
      </c>
      <c r="W606" s="475">
        <v>0</v>
      </c>
      <c r="X606" s="475">
        <v>0</v>
      </c>
      <c r="Y606" s="475">
        <v>0</v>
      </c>
      <c r="Z606" s="475">
        <v>0</v>
      </c>
      <c r="AA606" s="475">
        <f t="shared" si="31"/>
        <v>0</v>
      </c>
    </row>
    <row r="607" spans="1:27" s="44" customFormat="1" ht="12.75" hidden="1" customHeight="1">
      <c r="A607" s="44">
        <f t="shared" si="32"/>
        <v>8</v>
      </c>
      <c r="B607" s="471">
        <v>71010701</v>
      </c>
      <c r="C607" s="472" t="s">
        <v>1250</v>
      </c>
      <c r="D607" s="473">
        <f>+IF(15=LEN(B607),SUMIFS('BG 2024'!G:G,'BG 2024'!B:B,'CA EF'!B607),0)</f>
        <v>0</v>
      </c>
      <c r="E607" s="475"/>
      <c r="F607" s="475"/>
      <c r="G607" s="475">
        <v>0</v>
      </c>
      <c r="H607" s="475">
        <f t="shared" si="34"/>
        <v>0</v>
      </c>
      <c r="I607" s="475">
        <v>0</v>
      </c>
      <c r="J607" s="475">
        <v>0</v>
      </c>
      <c r="K607" s="475">
        <v>0</v>
      </c>
      <c r="L607" s="475">
        <v>0</v>
      </c>
      <c r="M607" s="475" t="s">
        <v>133</v>
      </c>
      <c r="N607" s="475">
        <v>0</v>
      </c>
      <c r="O607" s="475">
        <v>0</v>
      </c>
      <c r="P607" s="475">
        <v>0</v>
      </c>
      <c r="Q607" s="475">
        <v>0</v>
      </c>
      <c r="R607" s="475">
        <v>0</v>
      </c>
      <c r="S607" s="475">
        <v>0</v>
      </c>
      <c r="T607" s="475">
        <v>0</v>
      </c>
      <c r="U607" s="475">
        <v>0</v>
      </c>
      <c r="V607" s="475">
        <v>0</v>
      </c>
      <c r="W607" s="475">
        <v>0</v>
      </c>
      <c r="X607" s="475">
        <v>0</v>
      </c>
      <c r="Y607" s="475">
        <v>0</v>
      </c>
      <c r="Z607" s="475">
        <v>0</v>
      </c>
      <c r="AA607" s="475">
        <f t="shared" si="31"/>
        <v>0</v>
      </c>
    </row>
    <row r="608" spans="1:27" s="44" customFormat="1" ht="12.75" hidden="1" customHeight="1">
      <c r="A608" s="44">
        <f t="shared" si="32"/>
        <v>11</v>
      </c>
      <c r="B608" s="471">
        <v>71010701001</v>
      </c>
      <c r="C608" s="472" t="s">
        <v>1251</v>
      </c>
      <c r="D608" s="473">
        <f>+IF(15=LEN(B608),SUMIFS('BG 2024'!G:G,'BG 2024'!B:B,'CA EF'!B608),0)</f>
        <v>0</v>
      </c>
      <c r="E608" s="475"/>
      <c r="F608" s="475"/>
      <c r="G608" s="475">
        <v>0</v>
      </c>
      <c r="H608" s="475">
        <f t="shared" si="34"/>
        <v>0</v>
      </c>
      <c r="I608" s="475">
        <v>0</v>
      </c>
      <c r="J608" s="475">
        <v>0</v>
      </c>
      <c r="K608" s="475">
        <v>0</v>
      </c>
      <c r="L608" s="475">
        <v>0</v>
      </c>
      <c r="M608" s="475" t="s">
        <v>133</v>
      </c>
      <c r="N608" s="475">
        <v>0</v>
      </c>
      <c r="O608" s="475">
        <v>0</v>
      </c>
      <c r="P608" s="475">
        <v>0</v>
      </c>
      <c r="Q608" s="475">
        <v>0</v>
      </c>
      <c r="R608" s="475">
        <v>0</v>
      </c>
      <c r="S608" s="475">
        <v>0</v>
      </c>
      <c r="T608" s="475">
        <v>0</v>
      </c>
      <c r="U608" s="475">
        <v>0</v>
      </c>
      <c r="V608" s="475">
        <v>0</v>
      </c>
      <c r="W608" s="475">
        <v>0</v>
      </c>
      <c r="X608" s="475">
        <v>0</v>
      </c>
      <c r="Y608" s="475">
        <v>0</v>
      </c>
      <c r="Z608" s="475">
        <v>0</v>
      </c>
      <c r="AA608" s="475">
        <f t="shared" si="31"/>
        <v>0</v>
      </c>
    </row>
    <row r="609" spans="1:27" s="44" customFormat="1" ht="12.75" hidden="1" customHeight="1">
      <c r="A609" s="44">
        <f t="shared" si="32"/>
        <v>13</v>
      </c>
      <c r="B609" s="471">
        <v>7101070100101</v>
      </c>
      <c r="C609" s="472" t="s">
        <v>1251</v>
      </c>
      <c r="D609" s="473">
        <f>+IF(15=LEN(B609),SUMIFS('BG 2024'!G:G,'BG 2024'!B:B,'CA EF'!B609),0)</f>
        <v>0</v>
      </c>
      <c r="E609" s="475"/>
      <c r="F609" s="475"/>
      <c r="G609" s="475">
        <v>0</v>
      </c>
      <c r="H609" s="475">
        <f t="shared" si="34"/>
        <v>0</v>
      </c>
      <c r="I609" s="475">
        <v>0</v>
      </c>
      <c r="J609" s="475">
        <v>0</v>
      </c>
      <c r="K609" s="475">
        <v>0</v>
      </c>
      <c r="L609" s="475">
        <v>0</v>
      </c>
      <c r="M609" s="475">
        <f>-H609</f>
        <v>0</v>
      </c>
      <c r="N609" s="475">
        <v>0</v>
      </c>
      <c r="O609" s="475">
        <v>0</v>
      </c>
      <c r="P609" s="475">
        <v>0</v>
      </c>
      <c r="Q609" s="475">
        <v>0</v>
      </c>
      <c r="R609" s="475">
        <v>0</v>
      </c>
      <c r="S609" s="475">
        <v>0</v>
      </c>
      <c r="T609" s="475">
        <v>0</v>
      </c>
      <c r="U609" s="475">
        <v>0</v>
      </c>
      <c r="V609" s="475">
        <v>0</v>
      </c>
      <c r="W609" s="475">
        <v>0</v>
      </c>
      <c r="X609" s="475">
        <v>0</v>
      </c>
      <c r="Y609" s="475">
        <v>0</v>
      </c>
      <c r="Z609" s="475">
        <v>0</v>
      </c>
      <c r="AA609" s="475">
        <f t="shared" si="31"/>
        <v>0</v>
      </c>
    </row>
    <row r="610" spans="1:27" s="44" customFormat="1" ht="12.75" customHeight="1">
      <c r="A610" s="44">
        <f t="shared" si="32"/>
        <v>15</v>
      </c>
      <c r="B610" s="471">
        <v>710107010010199</v>
      </c>
      <c r="C610" s="472" t="s">
        <v>1252</v>
      </c>
      <c r="D610" s="473">
        <f>+IF(15=LEN(B610),SUMIFS('BG 2024'!G:G,'BG 2024'!B:B,'CA EF'!B610),0)</f>
        <v>10000000</v>
      </c>
      <c r="E610" s="474"/>
      <c r="F610" s="474"/>
      <c r="G610" s="475">
        <v>0</v>
      </c>
      <c r="H610" s="475">
        <f t="shared" si="34"/>
        <v>10000000</v>
      </c>
      <c r="I610" s="475">
        <v>0</v>
      </c>
      <c r="J610" s="475">
        <v>0</v>
      </c>
      <c r="K610" s="475">
        <v>0</v>
      </c>
      <c r="L610" s="475">
        <v>0</v>
      </c>
      <c r="M610" s="475">
        <f>-$H610</f>
        <v>-10000000</v>
      </c>
      <c r="N610" s="475">
        <v>0</v>
      </c>
      <c r="O610" s="475">
        <v>0</v>
      </c>
      <c r="P610" s="475">
        <v>0</v>
      </c>
      <c r="Q610" s="475">
        <v>0</v>
      </c>
      <c r="R610" s="475">
        <v>0</v>
      </c>
      <c r="S610" s="475">
        <v>0</v>
      </c>
      <c r="T610" s="475">
        <v>0</v>
      </c>
      <c r="U610" s="475">
        <v>0</v>
      </c>
      <c r="V610" s="475">
        <v>0</v>
      </c>
      <c r="W610" s="475">
        <v>0</v>
      </c>
      <c r="X610" s="475">
        <v>0</v>
      </c>
      <c r="Y610" s="475">
        <v>0</v>
      </c>
      <c r="Z610" s="475">
        <v>0</v>
      </c>
      <c r="AA610" s="475">
        <f t="shared" si="31"/>
        <v>0</v>
      </c>
    </row>
    <row r="611" spans="1:27" s="44" customFormat="1" ht="12.75" hidden="1" customHeight="1">
      <c r="A611" s="44">
        <f t="shared" si="32"/>
        <v>11</v>
      </c>
      <c r="B611" s="471">
        <v>71010701003</v>
      </c>
      <c r="C611" s="472" t="s">
        <v>1253</v>
      </c>
      <c r="D611" s="473">
        <f>+IF(15=LEN(B611),SUMIFS('BG 2024'!G:G,'BG 2024'!B:B,'CA EF'!B611),0)</f>
        <v>0</v>
      </c>
      <c r="E611" s="475"/>
      <c r="F611" s="475"/>
      <c r="G611" s="475">
        <v>0</v>
      </c>
      <c r="H611" s="475">
        <f t="shared" si="34"/>
        <v>0</v>
      </c>
      <c r="I611" s="475">
        <v>0</v>
      </c>
      <c r="J611" s="475">
        <v>0</v>
      </c>
      <c r="K611" s="475">
        <v>0</v>
      </c>
      <c r="L611" s="475">
        <v>0</v>
      </c>
      <c r="M611" s="475">
        <f>-H611</f>
        <v>0</v>
      </c>
      <c r="N611" s="475">
        <v>0</v>
      </c>
      <c r="O611" s="475">
        <v>0</v>
      </c>
      <c r="P611" s="475">
        <v>0</v>
      </c>
      <c r="Q611" s="475">
        <v>0</v>
      </c>
      <c r="R611" s="475">
        <v>0</v>
      </c>
      <c r="S611" s="475">
        <v>0</v>
      </c>
      <c r="T611" s="475">
        <v>0</v>
      </c>
      <c r="U611" s="475">
        <v>0</v>
      </c>
      <c r="V611" s="475">
        <v>0</v>
      </c>
      <c r="W611" s="475">
        <v>0</v>
      </c>
      <c r="X611" s="475">
        <v>0</v>
      </c>
      <c r="Y611" s="475">
        <v>0</v>
      </c>
      <c r="Z611" s="475">
        <v>0</v>
      </c>
      <c r="AA611" s="475">
        <f t="shared" si="31"/>
        <v>0</v>
      </c>
    </row>
    <row r="612" spans="1:27" s="44" customFormat="1" ht="12.75" hidden="1" customHeight="1">
      <c r="A612" s="44">
        <f t="shared" si="32"/>
        <v>13</v>
      </c>
      <c r="B612" s="471">
        <v>7101070100301</v>
      </c>
      <c r="C612" s="472" t="s">
        <v>1253</v>
      </c>
      <c r="D612" s="473">
        <f>+IF(15=LEN(B612),SUMIFS('BG 2024'!G:G,'BG 2024'!B:B,'CA EF'!B612),0)</f>
        <v>0</v>
      </c>
      <c r="E612" s="475"/>
      <c r="F612" s="475"/>
      <c r="G612" s="475">
        <v>0</v>
      </c>
      <c r="H612" s="475">
        <f t="shared" si="34"/>
        <v>0</v>
      </c>
      <c r="I612" s="475">
        <v>0</v>
      </c>
      <c r="J612" s="475">
        <v>0</v>
      </c>
      <c r="K612" s="475">
        <v>0</v>
      </c>
      <c r="L612" s="475">
        <v>0</v>
      </c>
      <c r="M612" s="475" t="s">
        <v>133</v>
      </c>
      <c r="N612" s="475">
        <v>0</v>
      </c>
      <c r="O612" s="475">
        <v>0</v>
      </c>
      <c r="P612" s="475">
        <v>0</v>
      </c>
      <c r="Q612" s="475">
        <v>0</v>
      </c>
      <c r="R612" s="475">
        <v>0</v>
      </c>
      <c r="S612" s="475">
        <v>0</v>
      </c>
      <c r="T612" s="475">
        <v>0</v>
      </c>
      <c r="U612" s="475">
        <v>0</v>
      </c>
      <c r="V612" s="475">
        <v>0</v>
      </c>
      <c r="W612" s="475">
        <v>0</v>
      </c>
      <c r="X612" s="475">
        <v>0</v>
      </c>
      <c r="Y612" s="475">
        <v>0</v>
      </c>
      <c r="Z612" s="475">
        <v>0</v>
      </c>
      <c r="AA612" s="475">
        <f t="shared" si="31"/>
        <v>0</v>
      </c>
    </row>
    <row r="613" spans="1:27" s="44" customFormat="1" ht="12.75" customHeight="1">
      <c r="A613" s="44">
        <f t="shared" ref="A613:A679" si="35">+LEN(B613)</f>
        <v>15</v>
      </c>
      <c r="B613" s="471">
        <v>710107010030199</v>
      </c>
      <c r="C613" s="472" t="s">
        <v>1254</v>
      </c>
      <c r="D613" s="473">
        <f>+IF(15=LEN(B613),SUMIFS('BG 2024'!G:G,'BG 2024'!B:B,'CA EF'!B613),0)</f>
        <v>3326270</v>
      </c>
      <c r="E613" s="475"/>
      <c r="F613" s="475"/>
      <c r="G613" s="475">
        <v>0</v>
      </c>
      <c r="H613" s="475">
        <f t="shared" si="34"/>
        <v>3326270</v>
      </c>
      <c r="I613" s="475">
        <v>0</v>
      </c>
      <c r="J613" s="475">
        <v>0</v>
      </c>
      <c r="K613" s="475">
        <v>0</v>
      </c>
      <c r="L613" s="475">
        <v>0</v>
      </c>
      <c r="M613" s="475">
        <f>-$H613</f>
        <v>-3326270</v>
      </c>
      <c r="N613" s="475">
        <v>0</v>
      </c>
      <c r="O613" s="475">
        <v>0</v>
      </c>
      <c r="P613" s="475">
        <v>0</v>
      </c>
      <c r="Q613" s="475">
        <v>0</v>
      </c>
      <c r="R613" s="475">
        <v>0</v>
      </c>
      <c r="S613" s="475">
        <v>0</v>
      </c>
      <c r="T613" s="475">
        <v>0</v>
      </c>
      <c r="U613" s="475">
        <v>0</v>
      </c>
      <c r="V613" s="475">
        <v>0</v>
      </c>
      <c r="W613" s="475">
        <v>0</v>
      </c>
      <c r="X613" s="475">
        <v>0</v>
      </c>
      <c r="Y613" s="475">
        <v>0</v>
      </c>
      <c r="Z613" s="475">
        <v>0</v>
      </c>
      <c r="AA613" s="475">
        <f t="shared" si="31"/>
        <v>0</v>
      </c>
    </row>
    <row r="614" spans="1:27" s="44" customFormat="1" ht="12.75" hidden="1" customHeight="1">
      <c r="A614" s="44">
        <f t="shared" si="35"/>
        <v>8</v>
      </c>
      <c r="B614" s="471">
        <v>71010703</v>
      </c>
      <c r="C614" s="472" t="s">
        <v>1255</v>
      </c>
      <c r="D614" s="473">
        <f>+IF(15=LEN(B614),SUMIFS('BG 2024'!G:G,'BG 2024'!B:B,'CA EF'!B614),0)</f>
        <v>0</v>
      </c>
      <c r="E614" s="475"/>
      <c r="F614" s="475"/>
      <c r="G614" s="475">
        <v>0</v>
      </c>
      <c r="H614" s="475">
        <f t="shared" si="34"/>
        <v>0</v>
      </c>
      <c r="I614" s="475">
        <v>0</v>
      </c>
      <c r="J614" s="475">
        <v>0</v>
      </c>
      <c r="K614" s="475">
        <v>0</v>
      </c>
      <c r="L614" s="475">
        <v>0</v>
      </c>
      <c r="M614" s="475">
        <f>-H614</f>
        <v>0</v>
      </c>
      <c r="N614" s="475">
        <v>0</v>
      </c>
      <c r="O614" s="475">
        <v>0</v>
      </c>
      <c r="P614" s="475">
        <v>0</v>
      </c>
      <c r="Q614" s="475">
        <v>0</v>
      </c>
      <c r="R614" s="475">
        <v>0</v>
      </c>
      <c r="S614" s="475">
        <v>0</v>
      </c>
      <c r="T614" s="475">
        <v>0</v>
      </c>
      <c r="U614" s="475">
        <v>0</v>
      </c>
      <c r="V614" s="475">
        <v>0</v>
      </c>
      <c r="W614" s="475">
        <v>0</v>
      </c>
      <c r="X614" s="475">
        <v>0</v>
      </c>
      <c r="Y614" s="475">
        <v>0</v>
      </c>
      <c r="Z614" s="475">
        <v>0</v>
      </c>
      <c r="AA614" s="475">
        <f t="shared" si="31"/>
        <v>0</v>
      </c>
    </row>
    <row r="615" spans="1:27" s="44" customFormat="1" ht="12.75" hidden="1" customHeight="1">
      <c r="A615" s="44">
        <f t="shared" si="35"/>
        <v>11</v>
      </c>
      <c r="B615" s="471">
        <v>71010703001</v>
      </c>
      <c r="C615" s="472" t="s">
        <v>1256</v>
      </c>
      <c r="D615" s="473">
        <f>+IF(15=LEN(B615),SUMIFS('BG 2024'!G:G,'BG 2024'!B:B,'CA EF'!B615),0)</f>
        <v>0</v>
      </c>
      <c r="E615" s="475"/>
      <c r="F615" s="475"/>
      <c r="G615" s="475">
        <v>0</v>
      </c>
      <c r="H615" s="475">
        <f t="shared" si="34"/>
        <v>0</v>
      </c>
      <c r="I615" s="475">
        <v>0</v>
      </c>
      <c r="J615" s="475">
        <v>0</v>
      </c>
      <c r="K615" s="475">
        <v>0</v>
      </c>
      <c r="L615" s="475">
        <v>0</v>
      </c>
      <c r="M615" s="475">
        <f>-H615</f>
        <v>0</v>
      </c>
      <c r="N615" s="475">
        <v>0</v>
      </c>
      <c r="O615" s="475">
        <v>0</v>
      </c>
      <c r="P615" s="475">
        <v>0</v>
      </c>
      <c r="Q615" s="475">
        <v>0</v>
      </c>
      <c r="R615" s="475">
        <v>0</v>
      </c>
      <c r="S615" s="475">
        <v>0</v>
      </c>
      <c r="T615" s="475">
        <v>0</v>
      </c>
      <c r="U615" s="475">
        <v>0</v>
      </c>
      <c r="V615" s="475">
        <v>0</v>
      </c>
      <c r="W615" s="475">
        <v>0</v>
      </c>
      <c r="X615" s="475">
        <v>0</v>
      </c>
      <c r="Y615" s="475">
        <v>0</v>
      </c>
      <c r="Z615" s="475">
        <v>0</v>
      </c>
      <c r="AA615" s="475">
        <f t="shared" si="31"/>
        <v>0</v>
      </c>
    </row>
    <row r="616" spans="1:27" s="44" customFormat="1" ht="12.75" hidden="1" customHeight="1">
      <c r="A616" s="44">
        <f t="shared" si="35"/>
        <v>13</v>
      </c>
      <c r="B616" s="471">
        <v>7101070300101</v>
      </c>
      <c r="C616" s="472" t="s">
        <v>1256</v>
      </c>
      <c r="D616" s="473">
        <f>+IF(15=LEN(B616),SUMIFS('BG 2024'!G:G,'BG 2024'!B:B,'CA EF'!B616),0)</f>
        <v>0</v>
      </c>
      <c r="E616" s="475"/>
      <c r="F616" s="475"/>
      <c r="G616" s="475">
        <v>0</v>
      </c>
      <c r="H616" s="475">
        <f t="shared" si="34"/>
        <v>0</v>
      </c>
      <c r="I616" s="475">
        <v>0</v>
      </c>
      <c r="J616" s="475">
        <v>0</v>
      </c>
      <c r="K616" s="475">
        <v>0</v>
      </c>
      <c r="L616" s="475">
        <v>0</v>
      </c>
      <c r="M616" s="475" t="s">
        <v>133</v>
      </c>
      <c r="N616" s="475">
        <v>0</v>
      </c>
      <c r="O616" s="475">
        <v>0</v>
      </c>
      <c r="P616" s="475">
        <v>0</v>
      </c>
      <c r="Q616" s="475">
        <v>0</v>
      </c>
      <c r="R616" s="475">
        <v>0</v>
      </c>
      <c r="S616" s="475">
        <v>0</v>
      </c>
      <c r="T616" s="475">
        <v>0</v>
      </c>
      <c r="U616" s="475">
        <v>0</v>
      </c>
      <c r="V616" s="475">
        <v>0</v>
      </c>
      <c r="W616" s="475">
        <v>0</v>
      </c>
      <c r="X616" s="475">
        <v>0</v>
      </c>
      <c r="Y616" s="475">
        <v>0</v>
      </c>
      <c r="Z616" s="475">
        <v>0</v>
      </c>
      <c r="AA616" s="475">
        <f t="shared" si="31"/>
        <v>0</v>
      </c>
    </row>
    <row r="617" spans="1:27" s="44" customFormat="1" ht="12.75" customHeight="1">
      <c r="A617" s="44">
        <f t="shared" si="35"/>
        <v>15</v>
      </c>
      <c r="B617" s="471">
        <v>710107030010199</v>
      </c>
      <c r="C617" s="472" t="s">
        <v>1257</v>
      </c>
      <c r="D617" s="473">
        <f>+IF(15=LEN(B617),SUMIFS('BG 2024'!G:G,'BG 2024'!B:B,'CA EF'!B617),0)</f>
        <v>50100000</v>
      </c>
      <c r="E617" s="474"/>
      <c r="F617" s="474"/>
      <c r="G617" s="475">
        <v>0</v>
      </c>
      <c r="H617" s="475">
        <f t="shared" si="34"/>
        <v>50100000</v>
      </c>
      <c r="I617" s="475">
        <v>0</v>
      </c>
      <c r="J617" s="475">
        <v>0</v>
      </c>
      <c r="K617" s="475">
        <v>0</v>
      </c>
      <c r="L617" s="475">
        <v>0</v>
      </c>
      <c r="M617" s="475">
        <f>-$H617</f>
        <v>-50100000</v>
      </c>
      <c r="N617" s="475">
        <v>0</v>
      </c>
      <c r="O617" s="475">
        <v>0</v>
      </c>
      <c r="P617" s="475">
        <v>0</v>
      </c>
      <c r="Q617" s="475">
        <v>0</v>
      </c>
      <c r="R617" s="475">
        <v>0</v>
      </c>
      <c r="S617" s="475">
        <v>0</v>
      </c>
      <c r="T617" s="475">
        <v>0</v>
      </c>
      <c r="U617" s="475">
        <v>0</v>
      </c>
      <c r="V617" s="475">
        <v>0</v>
      </c>
      <c r="W617" s="475">
        <v>0</v>
      </c>
      <c r="X617" s="475">
        <v>0</v>
      </c>
      <c r="Y617" s="475">
        <v>0</v>
      </c>
      <c r="Z617" s="475">
        <v>0</v>
      </c>
      <c r="AA617" s="475">
        <f>SUM(H617:Z617)</f>
        <v>0</v>
      </c>
    </row>
    <row r="618" spans="1:27" s="476" customFormat="1" ht="12.75" customHeight="1">
      <c r="A618" s="476">
        <f t="shared" si="35"/>
        <v>15</v>
      </c>
      <c r="B618" s="477">
        <v>710107030030199</v>
      </c>
      <c r="C618" s="478" t="s">
        <v>1254</v>
      </c>
      <c r="D618" s="473">
        <f>+IF(15=LEN(B618),SUMIFS('BG 2024'!G:G,'BG 2024'!B:B,'CA EF'!B618),0)</f>
        <v>215254</v>
      </c>
      <c r="E618" s="486"/>
      <c r="F618" s="486"/>
      <c r="G618" s="480">
        <v>0</v>
      </c>
      <c r="H618" s="480">
        <f t="shared" si="34"/>
        <v>215254</v>
      </c>
      <c r="I618" s="480">
        <v>0</v>
      </c>
      <c r="J618" s="480">
        <v>0</v>
      </c>
      <c r="K618" s="480">
        <v>0</v>
      </c>
      <c r="L618" s="480">
        <v>0</v>
      </c>
      <c r="M618" s="480">
        <f>-$H618</f>
        <v>-215254</v>
      </c>
      <c r="N618" s="480">
        <v>0</v>
      </c>
      <c r="O618" s="480">
        <v>0</v>
      </c>
      <c r="P618" s="480">
        <v>0</v>
      </c>
      <c r="Q618" s="480">
        <v>0</v>
      </c>
      <c r="R618" s="480">
        <v>0</v>
      </c>
      <c r="S618" s="480">
        <v>0</v>
      </c>
      <c r="T618" s="480">
        <v>0</v>
      </c>
      <c r="U618" s="480">
        <v>0</v>
      </c>
      <c r="V618" s="480">
        <v>0</v>
      </c>
      <c r="W618" s="480">
        <v>0</v>
      </c>
      <c r="X618" s="480">
        <v>0</v>
      </c>
      <c r="Y618" s="480">
        <v>0</v>
      </c>
      <c r="Z618" s="480">
        <v>0</v>
      </c>
      <c r="AA618" s="480">
        <f t="shared" si="31"/>
        <v>0</v>
      </c>
    </row>
    <row r="619" spans="1:27" s="44" customFormat="1" ht="12.75" hidden="1" customHeight="1">
      <c r="A619" s="44">
        <f t="shared" si="35"/>
        <v>8</v>
      </c>
      <c r="B619" s="471">
        <v>71010705</v>
      </c>
      <c r="C619" s="472" t="s">
        <v>1258</v>
      </c>
      <c r="D619" s="473">
        <f>+IF(15=LEN(B619),SUMIFS('BG 2024'!G:G,'BG 2024'!B:B,'CA EF'!B619),0)</f>
        <v>0</v>
      </c>
      <c r="E619" s="475"/>
      <c r="F619" s="475"/>
      <c r="G619" s="475">
        <v>0</v>
      </c>
      <c r="H619" s="475">
        <f t="shared" si="34"/>
        <v>0</v>
      </c>
      <c r="I619" s="475">
        <v>0</v>
      </c>
      <c r="J619" s="475">
        <v>0</v>
      </c>
      <c r="K619" s="475">
        <v>0</v>
      </c>
      <c r="L619" s="475">
        <v>0</v>
      </c>
      <c r="M619" s="475">
        <f>-H619</f>
        <v>0</v>
      </c>
      <c r="N619" s="475">
        <v>0</v>
      </c>
      <c r="O619" s="475">
        <v>0</v>
      </c>
      <c r="P619" s="475">
        <v>0</v>
      </c>
      <c r="Q619" s="475">
        <v>0</v>
      </c>
      <c r="R619" s="475">
        <v>0</v>
      </c>
      <c r="S619" s="475">
        <v>0</v>
      </c>
      <c r="T619" s="475">
        <v>0</v>
      </c>
      <c r="U619" s="475">
        <v>0</v>
      </c>
      <c r="V619" s="475">
        <v>0</v>
      </c>
      <c r="W619" s="475">
        <v>0</v>
      </c>
      <c r="X619" s="475">
        <v>0</v>
      </c>
      <c r="Y619" s="475">
        <v>0</v>
      </c>
      <c r="Z619" s="475">
        <v>0</v>
      </c>
      <c r="AA619" s="475">
        <f t="shared" si="31"/>
        <v>0</v>
      </c>
    </row>
    <row r="620" spans="1:27" s="44" customFormat="1" ht="12.75" hidden="1" customHeight="1">
      <c r="A620" s="44">
        <f t="shared" si="35"/>
        <v>11</v>
      </c>
      <c r="B620" s="471">
        <v>71010705001</v>
      </c>
      <c r="C620" s="472" t="s">
        <v>1259</v>
      </c>
      <c r="D620" s="473">
        <f>+IF(15=LEN(B620),SUMIFS('BG 2024'!G:G,'BG 2024'!B:B,'CA EF'!B620),0)</f>
        <v>0</v>
      </c>
      <c r="E620" s="475"/>
      <c r="F620" s="475"/>
      <c r="G620" s="475">
        <v>0</v>
      </c>
      <c r="H620" s="475">
        <f t="shared" si="34"/>
        <v>0</v>
      </c>
      <c r="I620" s="475">
        <v>0</v>
      </c>
      <c r="J620" s="475">
        <v>0</v>
      </c>
      <c r="K620" s="475">
        <v>0</v>
      </c>
      <c r="L620" s="475">
        <v>0</v>
      </c>
      <c r="M620" s="475" t="s">
        <v>133</v>
      </c>
      <c r="N620" s="475">
        <v>0</v>
      </c>
      <c r="O620" s="475">
        <v>0</v>
      </c>
      <c r="P620" s="475">
        <v>0</v>
      </c>
      <c r="Q620" s="475">
        <v>0</v>
      </c>
      <c r="R620" s="475">
        <v>0</v>
      </c>
      <c r="S620" s="475">
        <v>0</v>
      </c>
      <c r="T620" s="475">
        <v>0</v>
      </c>
      <c r="U620" s="475">
        <v>0</v>
      </c>
      <c r="V620" s="475">
        <v>0</v>
      </c>
      <c r="W620" s="475">
        <v>0</v>
      </c>
      <c r="X620" s="475">
        <v>0</v>
      </c>
      <c r="Y620" s="475">
        <v>0</v>
      </c>
      <c r="Z620" s="475">
        <v>0</v>
      </c>
      <c r="AA620" s="475">
        <f t="shared" si="31"/>
        <v>0</v>
      </c>
    </row>
    <row r="621" spans="1:27" s="44" customFormat="1" ht="12.75" hidden="1" customHeight="1">
      <c r="A621" s="44">
        <f t="shared" si="35"/>
        <v>13</v>
      </c>
      <c r="B621" s="471">
        <v>7101070500101</v>
      </c>
      <c r="C621" s="472" t="s">
        <v>1259</v>
      </c>
      <c r="D621" s="473">
        <f>+IF(15=LEN(B621),SUMIFS('BG 2024'!G:G,'BG 2024'!B:B,'CA EF'!B621),0)</f>
        <v>0</v>
      </c>
      <c r="E621" s="475"/>
      <c r="F621" s="475"/>
      <c r="G621" s="475">
        <v>0</v>
      </c>
      <c r="H621" s="475">
        <f t="shared" si="34"/>
        <v>0</v>
      </c>
      <c r="I621" s="475">
        <v>0</v>
      </c>
      <c r="J621" s="475">
        <v>0</v>
      </c>
      <c r="K621" s="475">
        <v>0</v>
      </c>
      <c r="L621" s="475">
        <v>0</v>
      </c>
      <c r="M621" s="475">
        <f>-H621</f>
        <v>0</v>
      </c>
      <c r="N621" s="475">
        <v>0</v>
      </c>
      <c r="O621" s="475">
        <v>0</v>
      </c>
      <c r="P621" s="475">
        <v>0</v>
      </c>
      <c r="Q621" s="475">
        <v>0</v>
      </c>
      <c r="R621" s="475">
        <v>0</v>
      </c>
      <c r="S621" s="475">
        <v>0</v>
      </c>
      <c r="T621" s="475">
        <v>0</v>
      </c>
      <c r="U621" s="475">
        <v>0</v>
      </c>
      <c r="V621" s="475">
        <v>0</v>
      </c>
      <c r="W621" s="475">
        <v>0</v>
      </c>
      <c r="X621" s="475">
        <v>0</v>
      </c>
      <c r="Y621" s="475">
        <v>0</v>
      </c>
      <c r="Z621" s="475">
        <v>0</v>
      </c>
      <c r="AA621" s="475">
        <f t="shared" si="31"/>
        <v>0</v>
      </c>
    </row>
    <row r="622" spans="1:27" s="44" customFormat="1" ht="12.75" customHeight="1">
      <c r="A622" s="44">
        <f t="shared" si="35"/>
        <v>15</v>
      </c>
      <c r="B622" s="471">
        <v>710107050010199</v>
      </c>
      <c r="C622" s="472" t="s">
        <v>1260</v>
      </c>
      <c r="D622" s="473">
        <f>+IF(15=LEN(B622),SUMIFS('BG 2024'!G:G,'BG 2024'!B:B,'CA EF'!B622),0)</f>
        <v>30432686</v>
      </c>
      <c r="E622" s="475"/>
      <c r="F622" s="475"/>
      <c r="G622" s="475">
        <v>0</v>
      </c>
      <c r="H622" s="475">
        <f t="shared" si="34"/>
        <v>30432686</v>
      </c>
      <c r="I622" s="475">
        <v>0</v>
      </c>
      <c r="J622" s="475">
        <v>0</v>
      </c>
      <c r="K622" s="475">
        <v>0</v>
      </c>
      <c r="L622" s="475">
        <v>0</v>
      </c>
      <c r="M622" s="475">
        <f>-$H622</f>
        <v>-30432686</v>
      </c>
      <c r="N622" s="475">
        <v>0</v>
      </c>
      <c r="O622" s="475">
        <v>0</v>
      </c>
      <c r="P622" s="475">
        <v>0</v>
      </c>
      <c r="Q622" s="475">
        <v>0</v>
      </c>
      <c r="R622" s="475">
        <v>0</v>
      </c>
      <c r="S622" s="475">
        <v>0</v>
      </c>
      <c r="T622" s="475">
        <v>0</v>
      </c>
      <c r="U622" s="475">
        <v>0</v>
      </c>
      <c r="V622" s="475">
        <v>0</v>
      </c>
      <c r="W622" s="475">
        <v>0</v>
      </c>
      <c r="X622" s="475">
        <v>0</v>
      </c>
      <c r="Y622" s="475">
        <v>0</v>
      </c>
      <c r="Z622" s="475">
        <v>0</v>
      </c>
      <c r="AA622" s="475">
        <f t="shared" si="31"/>
        <v>0</v>
      </c>
    </row>
    <row r="623" spans="1:27" s="44" customFormat="1" ht="12.75" hidden="1" customHeight="1">
      <c r="A623" s="44">
        <f t="shared" si="35"/>
        <v>11</v>
      </c>
      <c r="B623" s="471">
        <v>71010705002</v>
      </c>
      <c r="C623" s="472" t="s">
        <v>1261</v>
      </c>
      <c r="D623" s="473">
        <f>+IF(15=LEN(B623),SUMIFS('BG 2024'!G:G,'BG 2024'!B:B,'CA EF'!B623),0)</f>
        <v>0</v>
      </c>
      <c r="E623" s="475"/>
      <c r="F623" s="475"/>
      <c r="G623" s="475">
        <v>0</v>
      </c>
      <c r="H623" s="475">
        <f t="shared" si="34"/>
        <v>0</v>
      </c>
      <c r="I623" s="475">
        <v>0</v>
      </c>
      <c r="J623" s="475">
        <v>0</v>
      </c>
      <c r="K623" s="475">
        <v>0</v>
      </c>
      <c r="L623" s="475">
        <v>0</v>
      </c>
      <c r="M623" s="475">
        <f>-H623</f>
        <v>0</v>
      </c>
      <c r="N623" s="475">
        <v>0</v>
      </c>
      <c r="O623" s="475">
        <v>0</v>
      </c>
      <c r="P623" s="475">
        <v>0</v>
      </c>
      <c r="Q623" s="475">
        <v>0</v>
      </c>
      <c r="R623" s="475">
        <v>0</v>
      </c>
      <c r="S623" s="475">
        <v>0</v>
      </c>
      <c r="T623" s="475">
        <v>0</v>
      </c>
      <c r="U623" s="475">
        <v>0</v>
      </c>
      <c r="V623" s="475">
        <v>0</v>
      </c>
      <c r="W623" s="475">
        <v>0</v>
      </c>
      <c r="X623" s="475">
        <v>0</v>
      </c>
      <c r="Y623" s="475">
        <v>0</v>
      </c>
      <c r="Z623" s="475">
        <v>0</v>
      </c>
      <c r="AA623" s="475">
        <f t="shared" si="31"/>
        <v>0</v>
      </c>
    </row>
    <row r="624" spans="1:27" s="44" customFormat="1" ht="12.75" hidden="1" customHeight="1">
      <c r="A624" s="44">
        <f t="shared" si="35"/>
        <v>13</v>
      </c>
      <c r="B624" s="471">
        <v>7101070500201</v>
      </c>
      <c r="C624" s="472" t="s">
        <v>1261</v>
      </c>
      <c r="D624" s="473">
        <f>+IF(15=LEN(B624),SUMIFS('BG 2024'!G:G,'BG 2024'!B:B,'CA EF'!B624),0)</f>
        <v>0</v>
      </c>
      <c r="E624" s="475"/>
      <c r="F624" s="475"/>
      <c r="G624" s="475">
        <v>0</v>
      </c>
      <c r="H624" s="475">
        <f t="shared" si="34"/>
        <v>0</v>
      </c>
      <c r="I624" s="475">
        <v>0</v>
      </c>
      <c r="J624" s="475">
        <v>0</v>
      </c>
      <c r="K624" s="475">
        <v>0</v>
      </c>
      <c r="L624" s="475">
        <v>0</v>
      </c>
      <c r="M624" s="475">
        <f>-H624</f>
        <v>0</v>
      </c>
      <c r="N624" s="475">
        <v>0</v>
      </c>
      <c r="O624" s="475">
        <v>0</v>
      </c>
      <c r="P624" s="475">
        <v>0</v>
      </c>
      <c r="Q624" s="475">
        <v>0</v>
      </c>
      <c r="R624" s="475">
        <v>0</v>
      </c>
      <c r="S624" s="475">
        <v>0</v>
      </c>
      <c r="T624" s="475">
        <v>0</v>
      </c>
      <c r="U624" s="475">
        <v>0</v>
      </c>
      <c r="V624" s="475">
        <v>0</v>
      </c>
      <c r="W624" s="475">
        <v>0</v>
      </c>
      <c r="X624" s="475">
        <v>0</v>
      </c>
      <c r="Y624" s="475">
        <v>0</v>
      </c>
      <c r="Z624" s="475">
        <v>0</v>
      </c>
      <c r="AA624" s="475">
        <f t="shared" ref="AA624:AA748" si="36">SUM(H624:Z624)</f>
        <v>0</v>
      </c>
    </row>
    <row r="625" spans="1:27" s="44" customFormat="1" ht="12.75" customHeight="1">
      <c r="A625" s="44">
        <f t="shared" si="35"/>
        <v>15</v>
      </c>
      <c r="B625" s="471">
        <v>710107050020101</v>
      </c>
      <c r="C625" s="472" t="s">
        <v>1262</v>
      </c>
      <c r="D625" s="473">
        <f>+IF(15=LEN(B625),SUMIFS('BG 2024'!G:G,'BG 2024'!B:B,'CA EF'!B625),0)</f>
        <v>12082717</v>
      </c>
      <c r="E625" s="474"/>
      <c r="F625" s="474"/>
      <c r="G625" s="475">
        <v>0</v>
      </c>
      <c r="H625" s="475">
        <f t="shared" si="34"/>
        <v>12082717</v>
      </c>
      <c r="I625" s="475">
        <v>0</v>
      </c>
      <c r="J625" s="475">
        <v>0</v>
      </c>
      <c r="K625" s="475">
        <v>0</v>
      </c>
      <c r="L625" s="475">
        <v>0</v>
      </c>
      <c r="M625" s="475">
        <f>-$H625</f>
        <v>-12082717</v>
      </c>
      <c r="N625" s="475">
        <v>0</v>
      </c>
      <c r="O625" s="475">
        <v>0</v>
      </c>
      <c r="P625" s="475">
        <v>0</v>
      </c>
      <c r="Q625" s="475">
        <v>0</v>
      </c>
      <c r="R625" s="475">
        <v>0</v>
      </c>
      <c r="S625" s="475">
        <v>0</v>
      </c>
      <c r="T625" s="475">
        <v>0</v>
      </c>
      <c r="U625" s="475">
        <v>0</v>
      </c>
      <c r="V625" s="475">
        <v>0</v>
      </c>
      <c r="W625" s="475">
        <v>0</v>
      </c>
      <c r="X625" s="475">
        <v>0</v>
      </c>
      <c r="Y625" s="475">
        <v>0</v>
      </c>
      <c r="Z625" s="475">
        <v>0</v>
      </c>
      <c r="AA625" s="475">
        <f t="shared" si="36"/>
        <v>0</v>
      </c>
    </row>
    <row r="626" spans="1:27" s="44" customFormat="1" ht="12.75" customHeight="1">
      <c r="A626" s="44">
        <f t="shared" si="35"/>
        <v>15</v>
      </c>
      <c r="B626" s="471">
        <v>710107050020199</v>
      </c>
      <c r="C626" s="472" t="s">
        <v>1263</v>
      </c>
      <c r="D626" s="473">
        <f>+IF(15=LEN(B626),SUMIFS('BG 2024'!G:G,'BG 2024'!B:B,'CA EF'!B626),0)</f>
        <v>70428049</v>
      </c>
      <c r="E626" s="475"/>
      <c r="F626" s="475"/>
      <c r="G626" s="475">
        <v>0</v>
      </c>
      <c r="H626" s="475">
        <f t="shared" si="34"/>
        <v>70428049</v>
      </c>
      <c r="I626" s="475">
        <v>0</v>
      </c>
      <c r="J626" s="475">
        <v>0</v>
      </c>
      <c r="K626" s="475">
        <v>0</v>
      </c>
      <c r="L626" s="475">
        <v>0</v>
      </c>
      <c r="M626" s="475">
        <f>-$H626</f>
        <v>-70428049</v>
      </c>
      <c r="N626" s="475">
        <v>0</v>
      </c>
      <c r="O626" s="475">
        <v>0</v>
      </c>
      <c r="P626" s="475">
        <v>0</v>
      </c>
      <c r="Q626" s="475">
        <v>0</v>
      </c>
      <c r="R626" s="475">
        <v>0</v>
      </c>
      <c r="S626" s="475">
        <v>0</v>
      </c>
      <c r="T626" s="475">
        <v>0</v>
      </c>
      <c r="U626" s="475">
        <v>0</v>
      </c>
      <c r="V626" s="475">
        <v>0</v>
      </c>
      <c r="W626" s="475">
        <v>0</v>
      </c>
      <c r="X626" s="475">
        <v>0</v>
      </c>
      <c r="Y626" s="475">
        <v>0</v>
      </c>
      <c r="Z626" s="475">
        <v>0</v>
      </c>
      <c r="AA626" s="475">
        <f t="shared" si="36"/>
        <v>0</v>
      </c>
    </row>
    <row r="627" spans="1:27" s="44" customFormat="1" ht="12.75" hidden="1" customHeight="1">
      <c r="A627" s="44">
        <f t="shared" si="35"/>
        <v>11</v>
      </c>
      <c r="B627" s="471">
        <v>71010705004</v>
      </c>
      <c r="C627" s="472" t="s">
        <v>1264</v>
      </c>
      <c r="D627" s="473">
        <f>+IF(15=LEN(B627),SUMIFS('BG 2024'!G:G,'BG 2024'!B:B,'CA EF'!B627),0)</f>
        <v>0</v>
      </c>
      <c r="E627" s="475"/>
      <c r="F627" s="475"/>
      <c r="G627" s="475">
        <v>0</v>
      </c>
      <c r="H627" s="475">
        <f t="shared" si="34"/>
        <v>0</v>
      </c>
      <c r="I627" s="475">
        <v>0</v>
      </c>
      <c r="J627" s="475">
        <v>0</v>
      </c>
      <c r="K627" s="475">
        <v>0</v>
      </c>
      <c r="L627" s="475">
        <v>0</v>
      </c>
      <c r="M627" s="475" t="s">
        <v>133</v>
      </c>
      <c r="N627" s="475">
        <v>0</v>
      </c>
      <c r="O627" s="475">
        <v>0</v>
      </c>
      <c r="P627" s="475">
        <v>0</v>
      </c>
      <c r="Q627" s="475">
        <v>0</v>
      </c>
      <c r="R627" s="475">
        <v>0</v>
      </c>
      <c r="S627" s="475">
        <v>0</v>
      </c>
      <c r="T627" s="475">
        <v>0</v>
      </c>
      <c r="U627" s="475">
        <v>0</v>
      </c>
      <c r="V627" s="475">
        <v>0</v>
      </c>
      <c r="W627" s="475">
        <v>0</v>
      </c>
      <c r="X627" s="475">
        <v>0</v>
      </c>
      <c r="Y627" s="475">
        <v>0</v>
      </c>
      <c r="Z627" s="475">
        <v>0</v>
      </c>
      <c r="AA627" s="475">
        <f t="shared" si="36"/>
        <v>0</v>
      </c>
    </row>
    <row r="628" spans="1:27" s="44" customFormat="1" ht="12.75" hidden="1" customHeight="1">
      <c r="A628" s="44">
        <f t="shared" si="35"/>
        <v>13</v>
      </c>
      <c r="B628" s="471">
        <v>7101070500401</v>
      </c>
      <c r="C628" s="472" t="s">
        <v>1264</v>
      </c>
      <c r="D628" s="473">
        <f>+IF(15=LEN(B628),SUMIFS('BG 2024'!G:G,'BG 2024'!B:B,'CA EF'!B628),0)</f>
        <v>0</v>
      </c>
      <c r="E628" s="475"/>
      <c r="F628" s="475"/>
      <c r="G628" s="475">
        <v>0</v>
      </c>
      <c r="H628" s="475">
        <f t="shared" si="34"/>
        <v>0</v>
      </c>
      <c r="I628" s="475">
        <v>0</v>
      </c>
      <c r="J628" s="475">
        <v>0</v>
      </c>
      <c r="K628" s="475">
        <v>0</v>
      </c>
      <c r="L628" s="475">
        <v>0</v>
      </c>
      <c r="M628" s="475" t="s">
        <v>133</v>
      </c>
      <c r="N628" s="475">
        <v>0</v>
      </c>
      <c r="O628" s="475">
        <v>0</v>
      </c>
      <c r="P628" s="475">
        <v>0</v>
      </c>
      <c r="Q628" s="475">
        <v>0</v>
      </c>
      <c r="R628" s="475">
        <v>0</v>
      </c>
      <c r="S628" s="475">
        <v>0</v>
      </c>
      <c r="T628" s="475">
        <v>0</v>
      </c>
      <c r="U628" s="475">
        <v>0</v>
      </c>
      <c r="V628" s="475">
        <v>0</v>
      </c>
      <c r="W628" s="475">
        <v>0</v>
      </c>
      <c r="X628" s="475">
        <v>0</v>
      </c>
      <c r="Y628" s="475">
        <v>0</v>
      </c>
      <c r="Z628" s="475">
        <v>0</v>
      </c>
      <c r="AA628" s="475">
        <f t="shared" si="36"/>
        <v>0</v>
      </c>
    </row>
    <row r="629" spans="1:27" s="44" customFormat="1" ht="12.75" customHeight="1">
      <c r="A629" s="44">
        <f t="shared" si="35"/>
        <v>15</v>
      </c>
      <c r="B629" s="471">
        <v>710107050040101</v>
      </c>
      <c r="C629" s="472" t="s">
        <v>1265</v>
      </c>
      <c r="D629" s="473">
        <f>+IF(15=LEN(B629),SUMIFS('BG 2024'!G:G,'BG 2024'!B:B,'CA EF'!B629),0)</f>
        <v>31307638</v>
      </c>
      <c r="E629" s="475"/>
      <c r="F629" s="475"/>
      <c r="G629" s="475">
        <v>0</v>
      </c>
      <c r="H629" s="475">
        <f t="shared" si="34"/>
        <v>31307638</v>
      </c>
      <c r="I629" s="475">
        <v>0</v>
      </c>
      <c r="J629" s="475">
        <v>0</v>
      </c>
      <c r="K629" s="475">
        <v>0</v>
      </c>
      <c r="L629" s="475">
        <v>0</v>
      </c>
      <c r="M629" s="475">
        <f>-$H629</f>
        <v>-31307638</v>
      </c>
      <c r="N629" s="475">
        <v>0</v>
      </c>
      <c r="O629" s="475">
        <v>0</v>
      </c>
      <c r="P629" s="475">
        <v>0</v>
      </c>
      <c r="Q629" s="475">
        <v>0</v>
      </c>
      <c r="R629" s="475">
        <v>0</v>
      </c>
      <c r="S629" s="475">
        <v>0</v>
      </c>
      <c r="T629" s="475">
        <v>0</v>
      </c>
      <c r="U629" s="475">
        <v>0</v>
      </c>
      <c r="V629" s="475">
        <v>0</v>
      </c>
      <c r="W629" s="475">
        <v>0</v>
      </c>
      <c r="X629" s="475">
        <v>0</v>
      </c>
      <c r="Y629" s="475">
        <v>0</v>
      </c>
      <c r="Z629" s="475">
        <v>0</v>
      </c>
      <c r="AA629" s="475">
        <f t="shared" si="36"/>
        <v>0</v>
      </c>
    </row>
    <row r="630" spans="1:27" s="44" customFormat="1" ht="12.75" customHeight="1">
      <c r="A630" s="44">
        <f t="shared" si="35"/>
        <v>15</v>
      </c>
      <c r="B630" s="471">
        <v>710107050040199</v>
      </c>
      <c r="C630" s="472" t="s">
        <v>1266</v>
      </c>
      <c r="D630" s="473">
        <f>+IF(15=LEN(B630),SUMIFS('BG 2024'!G:G,'BG 2024'!B:B,'CA EF'!B630),0)</f>
        <v>34372276</v>
      </c>
      <c r="E630" s="475"/>
      <c r="F630" s="475"/>
      <c r="G630" s="475">
        <v>0</v>
      </c>
      <c r="H630" s="475">
        <f t="shared" si="34"/>
        <v>34372276</v>
      </c>
      <c r="I630" s="475">
        <v>0</v>
      </c>
      <c r="J630" s="475">
        <v>0</v>
      </c>
      <c r="K630" s="475">
        <v>0</v>
      </c>
      <c r="L630" s="475">
        <v>0</v>
      </c>
      <c r="M630" s="475">
        <f>-$H630</f>
        <v>-34372276</v>
      </c>
      <c r="N630" s="475">
        <v>0</v>
      </c>
      <c r="O630" s="475">
        <v>0</v>
      </c>
      <c r="P630" s="475">
        <v>0</v>
      </c>
      <c r="Q630" s="475">
        <v>0</v>
      </c>
      <c r="R630" s="475">
        <v>0</v>
      </c>
      <c r="S630" s="475">
        <v>0</v>
      </c>
      <c r="T630" s="475">
        <v>0</v>
      </c>
      <c r="U630" s="475">
        <v>0</v>
      </c>
      <c r="V630" s="475">
        <v>0</v>
      </c>
      <c r="W630" s="475">
        <v>0</v>
      </c>
      <c r="X630" s="475">
        <v>0</v>
      </c>
      <c r="Y630" s="475">
        <v>0</v>
      </c>
      <c r="Z630" s="475">
        <v>0</v>
      </c>
      <c r="AA630" s="475">
        <f t="shared" si="36"/>
        <v>0</v>
      </c>
    </row>
    <row r="631" spans="1:27" s="44" customFormat="1" ht="12.75" hidden="1" customHeight="1">
      <c r="A631" s="44">
        <f t="shared" si="35"/>
        <v>11</v>
      </c>
      <c r="B631" s="471">
        <v>71010705005</v>
      </c>
      <c r="C631" s="472" t="s">
        <v>1267</v>
      </c>
      <c r="D631" s="473">
        <f>+IF(15=LEN(B631),SUMIFS('BG 2024'!G:G,'BG 2024'!B:B,'CA EF'!B631),0)</f>
        <v>0</v>
      </c>
      <c r="E631" s="474"/>
      <c r="F631" s="474"/>
      <c r="G631" s="475">
        <v>0</v>
      </c>
      <c r="H631" s="475">
        <f t="shared" si="34"/>
        <v>0</v>
      </c>
      <c r="I631" s="475">
        <v>0</v>
      </c>
      <c r="J631" s="475">
        <v>0</v>
      </c>
      <c r="K631" s="475">
        <v>0</v>
      </c>
      <c r="L631" s="475">
        <v>0</v>
      </c>
      <c r="M631" s="475" t="s">
        <v>133</v>
      </c>
      <c r="N631" s="475">
        <v>0</v>
      </c>
      <c r="O631" s="475">
        <v>0</v>
      </c>
      <c r="P631" s="475">
        <v>0</v>
      </c>
      <c r="Q631" s="475">
        <v>0</v>
      </c>
      <c r="R631" s="475">
        <v>0</v>
      </c>
      <c r="S631" s="475">
        <f>-H631</f>
        <v>0</v>
      </c>
      <c r="T631" s="475">
        <v>0</v>
      </c>
      <c r="U631" s="475">
        <v>0</v>
      </c>
      <c r="V631" s="475">
        <v>0</v>
      </c>
      <c r="W631" s="475">
        <v>0</v>
      </c>
      <c r="X631" s="475">
        <v>0</v>
      </c>
      <c r="Y631" s="475">
        <v>0</v>
      </c>
      <c r="Z631" s="475">
        <v>0</v>
      </c>
      <c r="AA631" s="475">
        <f t="shared" si="36"/>
        <v>0</v>
      </c>
    </row>
    <row r="632" spans="1:27" s="44" customFormat="1" ht="12.75" hidden="1" customHeight="1">
      <c r="A632" s="44">
        <f t="shared" si="35"/>
        <v>13</v>
      </c>
      <c r="B632" s="471">
        <v>7101070500501</v>
      </c>
      <c r="C632" s="472" t="s">
        <v>1267</v>
      </c>
      <c r="D632" s="473">
        <f>+IF(15=LEN(B632),SUMIFS('BG 2024'!G:G,'BG 2024'!B:B,'CA EF'!B632),0)</f>
        <v>0</v>
      </c>
      <c r="E632" s="475"/>
      <c r="F632" s="475"/>
      <c r="G632" s="475">
        <v>0</v>
      </c>
      <c r="H632" s="475">
        <f t="shared" si="34"/>
        <v>0</v>
      </c>
      <c r="I632" s="475">
        <v>0</v>
      </c>
      <c r="J632" s="475">
        <v>0</v>
      </c>
      <c r="K632" s="475">
        <v>0</v>
      </c>
      <c r="L632" s="475">
        <v>0</v>
      </c>
      <c r="M632" s="475" t="s">
        <v>133</v>
      </c>
      <c r="N632" s="475">
        <v>0</v>
      </c>
      <c r="O632" s="475">
        <v>0</v>
      </c>
      <c r="P632" s="475">
        <v>0</v>
      </c>
      <c r="Q632" s="475">
        <v>0</v>
      </c>
      <c r="R632" s="475">
        <v>0</v>
      </c>
      <c r="S632" s="475">
        <v>0</v>
      </c>
      <c r="T632" s="475">
        <v>0</v>
      </c>
      <c r="U632" s="475">
        <v>0</v>
      </c>
      <c r="V632" s="475">
        <v>0</v>
      </c>
      <c r="W632" s="475">
        <v>0</v>
      </c>
      <c r="X632" s="475">
        <v>0</v>
      </c>
      <c r="Y632" s="475">
        <v>0</v>
      </c>
      <c r="Z632" s="475">
        <v>0</v>
      </c>
      <c r="AA632" s="475">
        <f t="shared" si="36"/>
        <v>0</v>
      </c>
    </row>
    <row r="633" spans="1:27" s="44" customFormat="1" ht="12.75" customHeight="1">
      <c r="A633" s="44">
        <f t="shared" si="35"/>
        <v>15</v>
      </c>
      <c r="B633" s="471">
        <v>710107050050199</v>
      </c>
      <c r="C633" s="472" t="s">
        <v>1268</v>
      </c>
      <c r="D633" s="473">
        <f>+IF(15=LEN(B633),SUMIFS('BG 2024'!G:G,'BG 2024'!B:B,'CA EF'!B633),0)</f>
        <v>3092730</v>
      </c>
      <c r="E633" s="475"/>
      <c r="F633" s="475"/>
      <c r="G633" s="475">
        <v>0</v>
      </c>
      <c r="H633" s="475">
        <f t="shared" si="34"/>
        <v>3092730</v>
      </c>
      <c r="I633" s="475">
        <v>0</v>
      </c>
      <c r="J633" s="475">
        <v>0</v>
      </c>
      <c r="K633" s="475">
        <v>0</v>
      </c>
      <c r="L633" s="475">
        <v>0</v>
      </c>
      <c r="M633" s="475">
        <f>-$H633</f>
        <v>-3092730</v>
      </c>
      <c r="N633" s="475">
        <v>0</v>
      </c>
      <c r="O633" s="475">
        <v>0</v>
      </c>
      <c r="P633" s="475">
        <v>0</v>
      </c>
      <c r="Q633" s="475">
        <v>0</v>
      </c>
      <c r="R633" s="475">
        <v>0</v>
      </c>
      <c r="S633" s="475">
        <v>0</v>
      </c>
      <c r="T633" s="475">
        <v>0</v>
      </c>
      <c r="U633" s="475">
        <v>0</v>
      </c>
      <c r="V633" s="475">
        <v>0</v>
      </c>
      <c r="W633" s="475">
        <v>0</v>
      </c>
      <c r="X633" s="475">
        <v>0</v>
      </c>
      <c r="Y633" s="475">
        <v>0</v>
      </c>
      <c r="Z633" s="475">
        <v>0</v>
      </c>
      <c r="AA633" s="475">
        <f t="shared" si="36"/>
        <v>0</v>
      </c>
    </row>
    <row r="634" spans="1:27" s="44" customFormat="1" ht="12.75" hidden="1" customHeight="1">
      <c r="A634" s="44">
        <f t="shared" si="35"/>
        <v>11</v>
      </c>
      <c r="B634" s="471">
        <v>71010705006</v>
      </c>
      <c r="C634" s="472" t="s">
        <v>1269</v>
      </c>
      <c r="D634" s="473">
        <f>+IF(15=LEN(B634),SUMIFS('BG 2024'!G:G,'BG 2024'!B:B,'CA EF'!B634),0)</f>
        <v>0</v>
      </c>
      <c r="E634" s="475"/>
      <c r="F634" s="475"/>
      <c r="G634" s="475">
        <v>0</v>
      </c>
      <c r="H634" s="475">
        <f t="shared" si="34"/>
        <v>0</v>
      </c>
      <c r="I634" s="475">
        <v>0</v>
      </c>
      <c r="J634" s="475">
        <v>0</v>
      </c>
      <c r="K634" s="475">
        <v>0</v>
      </c>
      <c r="L634" s="475">
        <v>0</v>
      </c>
      <c r="M634" s="475" t="s">
        <v>133</v>
      </c>
      <c r="N634" s="475">
        <v>0</v>
      </c>
      <c r="O634" s="475">
        <v>0</v>
      </c>
      <c r="P634" s="475">
        <v>0</v>
      </c>
      <c r="Q634" s="475">
        <v>0</v>
      </c>
      <c r="R634" s="475">
        <v>0</v>
      </c>
      <c r="S634" s="475">
        <v>0</v>
      </c>
      <c r="T634" s="475">
        <v>0</v>
      </c>
      <c r="U634" s="475">
        <v>0</v>
      </c>
      <c r="V634" s="475">
        <v>0</v>
      </c>
      <c r="W634" s="475">
        <v>0</v>
      </c>
      <c r="X634" s="475">
        <v>0</v>
      </c>
      <c r="Y634" s="475">
        <v>0</v>
      </c>
      <c r="Z634" s="475">
        <v>0</v>
      </c>
      <c r="AA634" s="475">
        <f t="shared" si="36"/>
        <v>0</v>
      </c>
    </row>
    <row r="635" spans="1:27" s="44" customFormat="1" ht="12.75" hidden="1" customHeight="1">
      <c r="A635" s="44">
        <f t="shared" si="35"/>
        <v>13</v>
      </c>
      <c r="B635" s="471">
        <v>7101070500601</v>
      </c>
      <c r="C635" s="472" t="s">
        <v>1269</v>
      </c>
      <c r="D635" s="473">
        <f>+IF(15=LEN(B635),SUMIFS('BG 2024'!G:G,'BG 2024'!B:B,'CA EF'!B635),0)</f>
        <v>0</v>
      </c>
      <c r="E635" s="475"/>
      <c r="F635" s="475"/>
      <c r="G635" s="475">
        <v>0</v>
      </c>
      <c r="H635" s="475">
        <f t="shared" si="34"/>
        <v>0</v>
      </c>
      <c r="I635" s="475">
        <v>0</v>
      </c>
      <c r="J635" s="475">
        <v>0</v>
      </c>
      <c r="K635" s="475">
        <v>0</v>
      </c>
      <c r="L635" s="475">
        <v>0</v>
      </c>
      <c r="M635" s="475" t="s">
        <v>133</v>
      </c>
      <c r="N635" s="475">
        <v>0</v>
      </c>
      <c r="O635" s="475">
        <v>0</v>
      </c>
      <c r="P635" s="475">
        <v>0</v>
      </c>
      <c r="Q635" s="475">
        <v>0</v>
      </c>
      <c r="R635" s="475">
        <v>0</v>
      </c>
      <c r="S635" s="475">
        <v>0</v>
      </c>
      <c r="T635" s="475">
        <v>0</v>
      </c>
      <c r="U635" s="475">
        <v>0</v>
      </c>
      <c r="V635" s="475">
        <v>0</v>
      </c>
      <c r="W635" s="475">
        <v>0</v>
      </c>
      <c r="X635" s="475">
        <v>0</v>
      </c>
      <c r="Y635" s="475">
        <v>0</v>
      </c>
      <c r="Z635" s="475">
        <v>0</v>
      </c>
      <c r="AA635" s="475">
        <f t="shared" si="36"/>
        <v>0</v>
      </c>
    </row>
    <row r="636" spans="1:27" s="44" customFormat="1" ht="12.75" customHeight="1">
      <c r="A636" s="44">
        <f t="shared" si="35"/>
        <v>15</v>
      </c>
      <c r="B636" s="471">
        <v>710107050060199</v>
      </c>
      <c r="C636" s="472" t="s">
        <v>1270</v>
      </c>
      <c r="D636" s="473">
        <f>+IF(15=LEN(B636),SUMIFS('BG 2024'!G:G,'BG 2024'!B:B,'CA EF'!B636),0)</f>
        <v>4082346</v>
      </c>
      <c r="E636" s="474"/>
      <c r="F636" s="474"/>
      <c r="G636" s="475">
        <v>0</v>
      </c>
      <c r="H636" s="475">
        <f t="shared" si="34"/>
        <v>4082346</v>
      </c>
      <c r="I636" s="475">
        <v>0</v>
      </c>
      <c r="J636" s="475">
        <v>0</v>
      </c>
      <c r="K636" s="475">
        <v>0</v>
      </c>
      <c r="L636" s="475">
        <v>0</v>
      </c>
      <c r="M636" s="475">
        <f>-$H636</f>
        <v>-4082346</v>
      </c>
      <c r="N636" s="475">
        <v>0</v>
      </c>
      <c r="O636" s="475">
        <v>0</v>
      </c>
      <c r="P636" s="475">
        <v>0</v>
      </c>
      <c r="Q636" s="475">
        <v>0</v>
      </c>
      <c r="R636" s="475">
        <v>0</v>
      </c>
      <c r="S636" s="475">
        <v>0</v>
      </c>
      <c r="T636" s="475">
        <v>0</v>
      </c>
      <c r="U636" s="475">
        <v>0</v>
      </c>
      <c r="V636" s="475">
        <v>0</v>
      </c>
      <c r="W636" s="475">
        <v>0</v>
      </c>
      <c r="X636" s="475">
        <v>0</v>
      </c>
      <c r="Y636" s="475">
        <v>0</v>
      </c>
      <c r="Z636" s="475">
        <v>0</v>
      </c>
      <c r="AA636" s="475">
        <f t="shared" si="36"/>
        <v>0</v>
      </c>
    </row>
    <row r="637" spans="1:27" s="44" customFormat="1" ht="12.75" hidden="1" customHeight="1">
      <c r="A637" s="44">
        <f t="shared" si="35"/>
        <v>11</v>
      </c>
      <c r="B637" s="471">
        <v>71010705007</v>
      </c>
      <c r="C637" s="472" t="s">
        <v>1271</v>
      </c>
      <c r="D637" s="473">
        <f>+IF(15=LEN(B637),SUMIFS('BG 2024'!G:G,'BG 2024'!B:B,'CA EF'!B637),0)</f>
        <v>0</v>
      </c>
      <c r="E637" s="475"/>
      <c r="F637" s="475"/>
      <c r="G637" s="475">
        <v>0</v>
      </c>
      <c r="H637" s="475">
        <f t="shared" si="34"/>
        <v>0</v>
      </c>
      <c r="I637" s="475">
        <v>0</v>
      </c>
      <c r="J637" s="475">
        <v>0</v>
      </c>
      <c r="K637" s="475">
        <v>0</v>
      </c>
      <c r="L637" s="475">
        <v>0</v>
      </c>
      <c r="M637" s="475" t="s">
        <v>133</v>
      </c>
      <c r="N637" s="475">
        <v>0</v>
      </c>
      <c r="O637" s="475">
        <v>0</v>
      </c>
      <c r="P637" s="475">
        <v>0</v>
      </c>
      <c r="Q637" s="475">
        <v>0</v>
      </c>
      <c r="R637" s="475">
        <v>0</v>
      </c>
      <c r="S637" s="475">
        <f>-H637</f>
        <v>0</v>
      </c>
      <c r="T637" s="475">
        <v>0</v>
      </c>
      <c r="U637" s="475">
        <v>0</v>
      </c>
      <c r="V637" s="475">
        <v>0</v>
      </c>
      <c r="W637" s="475">
        <v>0</v>
      </c>
      <c r="X637" s="475">
        <v>0</v>
      </c>
      <c r="Y637" s="475">
        <v>0</v>
      </c>
      <c r="Z637" s="475">
        <v>0</v>
      </c>
      <c r="AA637" s="475">
        <f t="shared" si="36"/>
        <v>0</v>
      </c>
    </row>
    <row r="638" spans="1:27" s="44" customFormat="1" ht="12.75" hidden="1" customHeight="1">
      <c r="A638" s="44">
        <f t="shared" si="35"/>
        <v>13</v>
      </c>
      <c r="B638" s="471">
        <v>7101070500701</v>
      </c>
      <c r="C638" s="472" t="s">
        <v>1271</v>
      </c>
      <c r="D638" s="473">
        <f>+IF(15=LEN(B638),SUMIFS('BG 2024'!G:G,'BG 2024'!B:B,'CA EF'!B638),0)</f>
        <v>0</v>
      </c>
      <c r="E638" s="475"/>
      <c r="F638" s="475"/>
      <c r="G638" s="475">
        <v>0</v>
      </c>
      <c r="H638" s="475">
        <f t="shared" si="34"/>
        <v>0</v>
      </c>
      <c r="I638" s="475">
        <v>0</v>
      </c>
      <c r="J638" s="475">
        <v>0</v>
      </c>
      <c r="K638" s="475">
        <v>0</v>
      </c>
      <c r="L638" s="475">
        <v>0</v>
      </c>
      <c r="M638" s="475" t="s">
        <v>133</v>
      </c>
      <c r="N638" s="475">
        <v>0</v>
      </c>
      <c r="O638" s="475">
        <v>0</v>
      </c>
      <c r="P638" s="475">
        <v>0</v>
      </c>
      <c r="Q638" s="475">
        <v>0</v>
      </c>
      <c r="R638" s="475">
        <v>0</v>
      </c>
      <c r="S638" s="475">
        <f>-H638</f>
        <v>0</v>
      </c>
      <c r="T638" s="475">
        <v>0</v>
      </c>
      <c r="U638" s="475">
        <v>0</v>
      </c>
      <c r="V638" s="475">
        <v>0</v>
      </c>
      <c r="W638" s="475">
        <v>0</v>
      </c>
      <c r="X638" s="475">
        <v>0</v>
      </c>
      <c r="Y638" s="475">
        <v>0</v>
      </c>
      <c r="Z638" s="475">
        <v>0</v>
      </c>
      <c r="AA638" s="475">
        <f t="shared" si="36"/>
        <v>0</v>
      </c>
    </row>
    <row r="639" spans="1:27" s="44" customFormat="1" ht="12.75" customHeight="1">
      <c r="A639" s="44">
        <f t="shared" si="35"/>
        <v>15</v>
      </c>
      <c r="B639" s="471">
        <v>710107050070101</v>
      </c>
      <c r="C639" s="472" t="s">
        <v>1272</v>
      </c>
      <c r="D639" s="473">
        <f>+IF(15=LEN(B639),SUMIFS('BG 2024'!G:G,'BG 2024'!B:B,'CA EF'!B639),0)</f>
        <v>4692022</v>
      </c>
      <c r="E639" s="475"/>
      <c r="F639" s="475"/>
      <c r="G639" s="475">
        <v>0</v>
      </c>
      <c r="H639" s="475">
        <f t="shared" si="34"/>
        <v>4692022</v>
      </c>
      <c r="I639" s="475">
        <v>0</v>
      </c>
      <c r="J639" s="475">
        <v>0</v>
      </c>
      <c r="K639" s="475">
        <v>0</v>
      </c>
      <c r="L639" s="475">
        <v>0</v>
      </c>
      <c r="M639" s="475">
        <f>-$H639</f>
        <v>-4692022</v>
      </c>
      <c r="N639" s="475">
        <v>0</v>
      </c>
      <c r="O639" s="475">
        <v>0</v>
      </c>
      <c r="P639" s="475">
        <v>0</v>
      </c>
      <c r="Q639" s="475">
        <v>0</v>
      </c>
      <c r="R639" s="475">
        <v>0</v>
      </c>
      <c r="S639" s="475">
        <v>0</v>
      </c>
      <c r="T639" s="475">
        <v>0</v>
      </c>
      <c r="U639" s="475">
        <v>0</v>
      </c>
      <c r="V639" s="475">
        <v>0</v>
      </c>
      <c r="W639" s="475">
        <v>0</v>
      </c>
      <c r="X639" s="475">
        <v>0</v>
      </c>
      <c r="Y639" s="475">
        <v>0</v>
      </c>
      <c r="Z639" s="475">
        <v>0</v>
      </c>
      <c r="AA639" s="475">
        <f t="shared" si="36"/>
        <v>0</v>
      </c>
    </row>
    <row r="640" spans="1:27" s="44" customFormat="1" ht="12.75" customHeight="1">
      <c r="A640" s="44">
        <f t="shared" si="35"/>
        <v>15</v>
      </c>
      <c r="B640" s="471">
        <v>710107050070199</v>
      </c>
      <c r="C640" s="472" t="s">
        <v>1273</v>
      </c>
      <c r="D640" s="473">
        <f>+IF(15=LEN(B640),SUMIFS('BG 2024'!G:G,'BG 2024'!B:B,'CA EF'!B640),0)</f>
        <v>27377594</v>
      </c>
      <c r="E640" s="475"/>
      <c r="F640" s="475"/>
      <c r="G640" s="475">
        <v>0</v>
      </c>
      <c r="H640" s="475">
        <f t="shared" si="34"/>
        <v>27377594</v>
      </c>
      <c r="I640" s="475">
        <v>0</v>
      </c>
      <c r="J640" s="475">
        <v>0</v>
      </c>
      <c r="K640" s="475">
        <v>0</v>
      </c>
      <c r="L640" s="475">
        <v>0</v>
      </c>
      <c r="M640" s="475">
        <f>-$H640</f>
        <v>-27377594</v>
      </c>
      <c r="N640" s="475">
        <v>0</v>
      </c>
      <c r="O640" s="475">
        <v>0</v>
      </c>
      <c r="P640" s="475">
        <v>0</v>
      </c>
      <c r="Q640" s="475">
        <v>0</v>
      </c>
      <c r="R640" s="475">
        <v>0</v>
      </c>
      <c r="S640" s="475">
        <v>0</v>
      </c>
      <c r="T640" s="475">
        <v>0</v>
      </c>
      <c r="U640" s="475">
        <v>0</v>
      </c>
      <c r="V640" s="475">
        <v>0</v>
      </c>
      <c r="W640" s="475">
        <v>0</v>
      </c>
      <c r="X640" s="475">
        <v>0</v>
      </c>
      <c r="Y640" s="475">
        <v>0</v>
      </c>
      <c r="Z640" s="475">
        <v>0</v>
      </c>
      <c r="AA640" s="475">
        <f t="shared" si="36"/>
        <v>0</v>
      </c>
    </row>
    <row r="641" spans="1:27" s="44" customFormat="1" ht="12.75" hidden="1" customHeight="1">
      <c r="A641" s="44">
        <f t="shared" si="35"/>
        <v>11</v>
      </c>
      <c r="B641" s="471">
        <v>71010705008</v>
      </c>
      <c r="C641" s="472" t="s">
        <v>1274</v>
      </c>
      <c r="D641" s="473">
        <f>+IF(15=LEN(B641),SUMIFS('BG 2024'!G:G,'BG 2024'!B:B,'CA EF'!B641),0)</f>
        <v>0</v>
      </c>
      <c r="E641" s="475"/>
      <c r="F641" s="475"/>
      <c r="G641" s="475">
        <v>0</v>
      </c>
      <c r="H641" s="475">
        <f t="shared" si="34"/>
        <v>0</v>
      </c>
      <c r="I641" s="475">
        <v>0</v>
      </c>
      <c r="J641" s="475">
        <v>0</v>
      </c>
      <c r="K641" s="475">
        <v>0</v>
      </c>
      <c r="L641" s="475">
        <v>0</v>
      </c>
      <c r="M641" s="475" t="s">
        <v>133</v>
      </c>
      <c r="N641" s="475">
        <v>0</v>
      </c>
      <c r="O641" s="475">
        <v>0</v>
      </c>
      <c r="P641" s="475">
        <v>0</v>
      </c>
      <c r="Q641" s="475">
        <v>0</v>
      </c>
      <c r="R641" s="475">
        <v>0</v>
      </c>
      <c r="S641" s="475">
        <f>-H641</f>
        <v>0</v>
      </c>
      <c r="T641" s="475">
        <v>0</v>
      </c>
      <c r="U641" s="475">
        <v>0</v>
      </c>
      <c r="V641" s="475">
        <v>0</v>
      </c>
      <c r="W641" s="475">
        <v>0</v>
      </c>
      <c r="X641" s="475">
        <v>0</v>
      </c>
      <c r="Y641" s="475">
        <v>0</v>
      </c>
      <c r="Z641" s="475">
        <v>0</v>
      </c>
      <c r="AA641" s="475">
        <f t="shared" si="36"/>
        <v>0</v>
      </c>
    </row>
    <row r="642" spans="1:27" s="44" customFormat="1" ht="12.75" hidden="1" customHeight="1">
      <c r="A642" s="44">
        <f t="shared" si="35"/>
        <v>13</v>
      </c>
      <c r="B642" s="471">
        <v>7101070500801</v>
      </c>
      <c r="C642" s="472" t="s">
        <v>1274</v>
      </c>
      <c r="D642" s="473">
        <f>+IF(15=LEN(B642),SUMIFS('BG 2024'!G:G,'BG 2024'!B:B,'CA EF'!B642),0)</f>
        <v>0</v>
      </c>
      <c r="E642" s="475"/>
      <c r="F642" s="475"/>
      <c r="G642" s="475">
        <v>0</v>
      </c>
      <c r="H642" s="475">
        <f t="shared" si="34"/>
        <v>0</v>
      </c>
      <c r="I642" s="475">
        <v>0</v>
      </c>
      <c r="J642" s="475">
        <v>0</v>
      </c>
      <c r="K642" s="475">
        <v>0</v>
      </c>
      <c r="L642" s="475">
        <v>0</v>
      </c>
      <c r="M642" s="475" t="s">
        <v>133</v>
      </c>
      <c r="N642" s="475">
        <v>0</v>
      </c>
      <c r="O642" s="475">
        <v>0</v>
      </c>
      <c r="P642" s="475">
        <v>0</v>
      </c>
      <c r="Q642" s="475">
        <v>0</v>
      </c>
      <c r="R642" s="475">
        <v>0</v>
      </c>
      <c r="S642" s="475">
        <f>-H642</f>
        <v>0</v>
      </c>
      <c r="T642" s="475">
        <v>0</v>
      </c>
      <c r="U642" s="475">
        <v>0</v>
      </c>
      <c r="V642" s="475">
        <v>0</v>
      </c>
      <c r="W642" s="475">
        <v>0</v>
      </c>
      <c r="X642" s="475">
        <v>0</v>
      </c>
      <c r="Y642" s="475">
        <v>0</v>
      </c>
      <c r="Z642" s="475">
        <v>0</v>
      </c>
      <c r="AA642" s="475">
        <f t="shared" si="36"/>
        <v>0</v>
      </c>
    </row>
    <row r="643" spans="1:27" s="44" customFormat="1" ht="12.75" customHeight="1">
      <c r="A643" s="44">
        <f t="shared" si="35"/>
        <v>15</v>
      </c>
      <c r="B643" s="471">
        <v>710107050080101</v>
      </c>
      <c r="C643" s="472" t="s">
        <v>1275</v>
      </c>
      <c r="D643" s="473">
        <f>+IF(15=LEN(B643),SUMIFS('BG 2024'!G:G,'BG 2024'!B:B,'CA EF'!B643),0)</f>
        <v>34880400</v>
      </c>
      <c r="E643" s="474"/>
      <c r="F643" s="474"/>
      <c r="G643" s="475">
        <v>0</v>
      </c>
      <c r="H643" s="475">
        <f t="shared" si="34"/>
        <v>34880400</v>
      </c>
      <c r="I643" s="475">
        <v>0</v>
      </c>
      <c r="J643" s="475">
        <v>0</v>
      </c>
      <c r="K643" s="475">
        <v>0</v>
      </c>
      <c r="L643" s="475">
        <v>0</v>
      </c>
      <c r="M643" s="475">
        <f>-$H643</f>
        <v>-34880400</v>
      </c>
      <c r="N643" s="475">
        <v>0</v>
      </c>
      <c r="O643" s="475">
        <v>0</v>
      </c>
      <c r="P643" s="475">
        <v>0</v>
      </c>
      <c r="Q643" s="475">
        <v>0</v>
      </c>
      <c r="R643" s="475">
        <v>0</v>
      </c>
      <c r="S643" s="475">
        <v>0</v>
      </c>
      <c r="T643" s="475">
        <v>0</v>
      </c>
      <c r="U643" s="475">
        <v>0</v>
      </c>
      <c r="V643" s="475">
        <v>0</v>
      </c>
      <c r="W643" s="475">
        <v>0</v>
      </c>
      <c r="X643" s="475">
        <v>0</v>
      </c>
      <c r="Y643" s="475">
        <v>0</v>
      </c>
      <c r="Z643" s="475">
        <v>0</v>
      </c>
      <c r="AA643" s="475">
        <f t="shared" si="36"/>
        <v>0</v>
      </c>
    </row>
    <row r="644" spans="1:27" s="44" customFormat="1" ht="12.75" hidden="1" customHeight="1">
      <c r="A644" s="44">
        <f t="shared" si="35"/>
        <v>5</v>
      </c>
      <c r="B644" s="471">
        <v>71020</v>
      </c>
      <c r="C644" s="472" t="s">
        <v>1276</v>
      </c>
      <c r="D644" s="473">
        <f>+IF(15=LEN(B644),SUMIFS('BG 2024'!G:G,'BG 2024'!B:B,'CA EF'!B644),0)</f>
        <v>0</v>
      </c>
      <c r="E644" s="475"/>
      <c r="F644" s="475"/>
      <c r="G644" s="475">
        <v>0</v>
      </c>
      <c r="H644" s="475">
        <f t="shared" si="34"/>
        <v>0</v>
      </c>
      <c r="I644" s="475">
        <v>0</v>
      </c>
      <c r="J644" s="475">
        <v>0</v>
      </c>
      <c r="K644" s="475">
        <v>0</v>
      </c>
      <c r="L644" s="475">
        <v>0</v>
      </c>
      <c r="M644" s="475" t="s">
        <v>133</v>
      </c>
      <c r="N644" s="475">
        <v>0</v>
      </c>
      <c r="O644" s="475">
        <v>0</v>
      </c>
      <c r="P644" s="475">
        <v>0</v>
      </c>
      <c r="Q644" s="475">
        <v>0</v>
      </c>
      <c r="R644" s="475">
        <v>0</v>
      </c>
      <c r="S644" s="475">
        <f>-H644</f>
        <v>0</v>
      </c>
      <c r="T644" s="475">
        <v>0</v>
      </c>
      <c r="U644" s="475">
        <v>0</v>
      </c>
      <c r="V644" s="475">
        <v>0</v>
      </c>
      <c r="W644" s="475">
        <v>0</v>
      </c>
      <c r="X644" s="475">
        <v>0</v>
      </c>
      <c r="Y644" s="475">
        <v>0</v>
      </c>
      <c r="Z644" s="475">
        <v>0</v>
      </c>
      <c r="AA644" s="475">
        <f t="shared" si="36"/>
        <v>0</v>
      </c>
    </row>
    <row r="645" spans="1:27" s="44" customFormat="1" ht="12.75" hidden="1" customHeight="1">
      <c r="A645" s="44">
        <f t="shared" si="35"/>
        <v>8</v>
      </c>
      <c r="B645" s="471">
        <v>71020707</v>
      </c>
      <c r="C645" s="472" t="s">
        <v>1277</v>
      </c>
      <c r="D645" s="473">
        <f>+IF(15=LEN(B645),SUMIFS('BG 2024'!G:G,'BG 2024'!B:B,'CA EF'!B645),0)</f>
        <v>0</v>
      </c>
      <c r="E645" s="475"/>
      <c r="F645" s="475"/>
      <c r="G645" s="475">
        <v>0</v>
      </c>
      <c r="H645" s="475">
        <f t="shared" si="34"/>
        <v>0</v>
      </c>
      <c r="I645" s="475">
        <v>0</v>
      </c>
      <c r="J645" s="475">
        <v>0</v>
      </c>
      <c r="K645" s="475">
        <v>0</v>
      </c>
      <c r="L645" s="475">
        <v>0</v>
      </c>
      <c r="M645" s="475" t="s">
        <v>133</v>
      </c>
      <c r="N645" s="475">
        <v>0</v>
      </c>
      <c r="O645" s="475">
        <v>0</v>
      </c>
      <c r="P645" s="475">
        <v>0</v>
      </c>
      <c r="Q645" s="475">
        <v>0</v>
      </c>
      <c r="R645" s="475">
        <v>0</v>
      </c>
      <c r="S645" s="475">
        <v>0</v>
      </c>
      <c r="T645" s="475">
        <v>0</v>
      </c>
      <c r="U645" s="475">
        <v>0</v>
      </c>
      <c r="V645" s="475">
        <v>0</v>
      </c>
      <c r="W645" s="475">
        <v>0</v>
      </c>
      <c r="X645" s="475">
        <v>0</v>
      </c>
      <c r="Y645" s="475">
        <v>0</v>
      </c>
      <c r="Z645" s="475">
        <v>0</v>
      </c>
      <c r="AA645" s="475">
        <f t="shared" si="36"/>
        <v>0</v>
      </c>
    </row>
    <row r="646" spans="1:27" s="44" customFormat="1" ht="12.75" hidden="1" customHeight="1">
      <c r="A646" s="44">
        <f t="shared" si="35"/>
        <v>11</v>
      </c>
      <c r="B646" s="471">
        <v>71020707001</v>
      </c>
      <c r="C646" s="472" t="s">
        <v>1278</v>
      </c>
      <c r="D646" s="473">
        <f>+IF(15=LEN(B646),SUMIFS('BG 2024'!G:G,'BG 2024'!B:B,'CA EF'!B646),0)</f>
        <v>0</v>
      </c>
      <c r="E646" s="475"/>
      <c r="F646" s="475"/>
      <c r="G646" s="475">
        <v>0</v>
      </c>
      <c r="H646" s="475">
        <f t="shared" si="34"/>
        <v>0</v>
      </c>
      <c r="I646" s="475">
        <v>0</v>
      </c>
      <c r="J646" s="475">
        <v>0</v>
      </c>
      <c r="K646" s="475">
        <v>0</v>
      </c>
      <c r="L646" s="475">
        <v>0</v>
      </c>
      <c r="M646" s="475" t="s">
        <v>133</v>
      </c>
      <c r="N646" s="475">
        <v>0</v>
      </c>
      <c r="O646" s="475">
        <v>0</v>
      </c>
      <c r="P646" s="475">
        <f>-H646</f>
        <v>0</v>
      </c>
      <c r="Q646" s="475">
        <v>0</v>
      </c>
      <c r="R646" s="475">
        <v>0</v>
      </c>
      <c r="S646" s="475">
        <v>0</v>
      </c>
      <c r="T646" s="475">
        <v>0</v>
      </c>
      <c r="U646" s="475">
        <v>0</v>
      </c>
      <c r="V646" s="475">
        <v>0</v>
      </c>
      <c r="W646" s="475">
        <v>0</v>
      </c>
      <c r="X646" s="475">
        <v>0</v>
      </c>
      <c r="Y646" s="475">
        <v>0</v>
      </c>
      <c r="Z646" s="475">
        <v>0</v>
      </c>
      <c r="AA646" s="475">
        <f t="shared" si="36"/>
        <v>0</v>
      </c>
    </row>
    <row r="647" spans="1:27" s="44" customFormat="1" ht="12.75" hidden="1" customHeight="1">
      <c r="A647" s="44">
        <f t="shared" si="35"/>
        <v>13</v>
      </c>
      <c r="B647" s="471">
        <v>7102070700101</v>
      </c>
      <c r="C647" s="472" t="s">
        <v>1278</v>
      </c>
      <c r="D647" s="473">
        <f>+IF(15=LEN(B647),SUMIFS('BG 2024'!G:G,'BG 2024'!B:B,'CA EF'!B647),0)</f>
        <v>0</v>
      </c>
      <c r="E647" s="475"/>
      <c r="F647" s="475"/>
      <c r="G647" s="475">
        <v>0</v>
      </c>
      <c r="H647" s="475">
        <f t="shared" si="34"/>
        <v>0</v>
      </c>
      <c r="I647" s="475">
        <v>0</v>
      </c>
      <c r="J647" s="475">
        <v>0</v>
      </c>
      <c r="K647" s="475">
        <v>0</v>
      </c>
      <c r="L647" s="475">
        <v>0</v>
      </c>
      <c r="M647" s="475" t="s">
        <v>133</v>
      </c>
      <c r="N647" s="475">
        <v>0</v>
      </c>
      <c r="O647" s="475">
        <v>0</v>
      </c>
      <c r="P647" s="475">
        <f>-H647</f>
        <v>0</v>
      </c>
      <c r="Q647" s="475">
        <v>0</v>
      </c>
      <c r="R647" s="475">
        <v>0</v>
      </c>
      <c r="S647" s="475">
        <v>0</v>
      </c>
      <c r="T647" s="475">
        <v>0</v>
      </c>
      <c r="U647" s="475">
        <v>0</v>
      </c>
      <c r="V647" s="475">
        <v>0</v>
      </c>
      <c r="W647" s="475">
        <v>0</v>
      </c>
      <c r="X647" s="475">
        <v>0</v>
      </c>
      <c r="Y647" s="475">
        <v>0</v>
      </c>
      <c r="Z647" s="475">
        <v>0</v>
      </c>
      <c r="AA647" s="475">
        <f t="shared" si="36"/>
        <v>0</v>
      </c>
    </row>
    <row r="648" spans="1:27" s="44" customFormat="1" ht="12.75" customHeight="1">
      <c r="A648" s="44">
        <f t="shared" si="35"/>
        <v>15</v>
      </c>
      <c r="B648" s="471">
        <v>710207070010101</v>
      </c>
      <c r="C648" s="472" t="s">
        <v>1279</v>
      </c>
      <c r="D648" s="473">
        <f>+IF(15=LEN(B648),SUMIFS('BG 2024'!G:G,'BG 2024'!B:B,'CA EF'!B648),0)</f>
        <v>118161</v>
      </c>
      <c r="E648" s="475"/>
      <c r="F648" s="475"/>
      <c r="G648" s="475">
        <v>0</v>
      </c>
      <c r="H648" s="475">
        <f t="shared" si="34"/>
        <v>118161</v>
      </c>
      <c r="I648" s="475">
        <v>0</v>
      </c>
      <c r="J648" s="475">
        <v>0</v>
      </c>
      <c r="K648" s="475">
        <v>0</v>
      </c>
      <c r="L648" s="475">
        <v>0</v>
      </c>
      <c r="M648" s="475">
        <v>0</v>
      </c>
      <c r="N648" s="475">
        <v>0</v>
      </c>
      <c r="O648" s="475">
        <v>0</v>
      </c>
      <c r="P648" s="475">
        <v>0</v>
      </c>
      <c r="Q648" s="475">
        <v>0</v>
      </c>
      <c r="R648" s="475">
        <v>0</v>
      </c>
      <c r="S648" s="475">
        <f>-$H648</f>
        <v>-118161</v>
      </c>
      <c r="T648" s="475">
        <v>0</v>
      </c>
      <c r="U648" s="475">
        <v>0</v>
      </c>
      <c r="V648" s="475">
        <v>0</v>
      </c>
      <c r="W648" s="475">
        <v>0</v>
      </c>
      <c r="X648" s="475">
        <v>0</v>
      </c>
      <c r="Y648" s="475">
        <v>0</v>
      </c>
      <c r="Z648" s="475">
        <v>0</v>
      </c>
      <c r="AA648" s="475">
        <f t="shared" si="36"/>
        <v>0</v>
      </c>
    </row>
    <row r="649" spans="1:27" s="44" customFormat="1" ht="12.75" customHeight="1">
      <c r="A649" s="44">
        <f t="shared" si="35"/>
        <v>15</v>
      </c>
      <c r="B649" s="471">
        <v>710207070010199</v>
      </c>
      <c r="C649" s="472" t="s">
        <v>1280</v>
      </c>
      <c r="D649" s="473">
        <f>+IF(15=LEN(B649),SUMIFS('BG 2024'!G:G,'BG 2024'!B:B,'CA EF'!B649),0)</f>
        <v>41650474</v>
      </c>
      <c r="E649" s="475"/>
      <c r="F649" s="475"/>
      <c r="G649" s="475">
        <v>0</v>
      </c>
      <c r="H649" s="475">
        <f t="shared" si="34"/>
        <v>41650474</v>
      </c>
      <c r="I649" s="475">
        <v>0</v>
      </c>
      <c r="J649" s="475">
        <v>0</v>
      </c>
      <c r="K649" s="475">
        <v>0</v>
      </c>
      <c r="L649" s="475">
        <v>0</v>
      </c>
      <c r="M649" s="475">
        <v>0</v>
      </c>
      <c r="N649" s="475">
        <v>0</v>
      </c>
      <c r="O649" s="475">
        <v>0</v>
      </c>
      <c r="P649" s="475">
        <v>0</v>
      </c>
      <c r="Q649" s="475">
        <v>0</v>
      </c>
      <c r="R649" s="475">
        <v>0</v>
      </c>
      <c r="S649" s="475">
        <f>-$H649</f>
        <v>-41650474</v>
      </c>
      <c r="T649" s="475">
        <v>0</v>
      </c>
      <c r="U649" s="475">
        <v>0</v>
      </c>
      <c r="V649" s="475">
        <v>0</v>
      </c>
      <c r="W649" s="475">
        <v>0</v>
      </c>
      <c r="X649" s="475">
        <v>0</v>
      </c>
      <c r="Y649" s="475">
        <v>0</v>
      </c>
      <c r="Z649" s="475">
        <v>0</v>
      </c>
      <c r="AA649" s="475">
        <f t="shared" si="36"/>
        <v>0</v>
      </c>
    </row>
    <row r="650" spans="1:27" s="44" customFormat="1" ht="12.75" hidden="1" customHeight="1">
      <c r="A650" s="44">
        <f t="shared" si="35"/>
        <v>11</v>
      </c>
      <c r="B650" s="471">
        <v>71020707002</v>
      </c>
      <c r="C650" s="472" t="s">
        <v>1281</v>
      </c>
      <c r="D650" s="473">
        <f>+IF(15=LEN(B650),SUMIFS('BG 2024'!G:G,'BG 2024'!B:B,'CA EF'!B650),0)</f>
        <v>0</v>
      </c>
      <c r="E650" s="474"/>
      <c r="F650" s="474"/>
      <c r="G650" s="475">
        <v>0</v>
      </c>
      <c r="H650" s="475">
        <f t="shared" si="34"/>
        <v>0</v>
      </c>
      <c r="I650" s="475">
        <v>0</v>
      </c>
      <c r="J650" s="475">
        <v>0</v>
      </c>
      <c r="K650" s="475">
        <v>0</v>
      </c>
      <c r="L650" s="475">
        <v>0</v>
      </c>
      <c r="M650" s="475" t="s">
        <v>133</v>
      </c>
      <c r="N650" s="475">
        <v>0</v>
      </c>
      <c r="O650" s="475">
        <v>0</v>
      </c>
      <c r="P650" s="475">
        <f>-H650</f>
        <v>0</v>
      </c>
      <c r="Q650" s="475">
        <v>0</v>
      </c>
      <c r="R650" s="475">
        <v>0</v>
      </c>
      <c r="S650" s="475">
        <v>0</v>
      </c>
      <c r="T650" s="475">
        <v>0</v>
      </c>
      <c r="U650" s="475">
        <v>0</v>
      </c>
      <c r="V650" s="475">
        <v>0</v>
      </c>
      <c r="W650" s="475">
        <v>0</v>
      </c>
      <c r="X650" s="475">
        <v>0</v>
      </c>
      <c r="Y650" s="475">
        <v>0</v>
      </c>
      <c r="Z650" s="475">
        <v>0</v>
      </c>
      <c r="AA650" s="475">
        <f t="shared" si="36"/>
        <v>0</v>
      </c>
    </row>
    <row r="651" spans="1:27" s="44" customFormat="1" ht="12.75" hidden="1" customHeight="1">
      <c r="A651" s="44">
        <f t="shared" si="35"/>
        <v>13</v>
      </c>
      <c r="B651" s="471">
        <v>7102070700201</v>
      </c>
      <c r="C651" s="472" t="s">
        <v>1282</v>
      </c>
      <c r="D651" s="473">
        <f>+IF(15=LEN(B651),SUMIFS('BG 2024'!G:G,'BG 2024'!B:B,'CA EF'!B651),0)</f>
        <v>0</v>
      </c>
      <c r="E651" s="475"/>
      <c r="F651" s="475"/>
      <c r="G651" s="475">
        <v>0</v>
      </c>
      <c r="H651" s="475">
        <f t="shared" si="34"/>
        <v>0</v>
      </c>
      <c r="I651" s="475">
        <v>0</v>
      </c>
      <c r="J651" s="475">
        <v>0</v>
      </c>
      <c r="K651" s="475">
        <v>0</v>
      </c>
      <c r="L651" s="475">
        <v>0</v>
      </c>
      <c r="M651" s="475" t="s">
        <v>133</v>
      </c>
      <c r="N651" s="475">
        <v>0</v>
      </c>
      <c r="O651" s="475">
        <v>0</v>
      </c>
      <c r="P651" s="475">
        <f>-H651</f>
        <v>0</v>
      </c>
      <c r="Q651" s="475">
        <v>0</v>
      </c>
      <c r="R651" s="475">
        <v>0</v>
      </c>
      <c r="S651" s="475">
        <v>0</v>
      </c>
      <c r="T651" s="475">
        <v>0</v>
      </c>
      <c r="U651" s="475">
        <v>0</v>
      </c>
      <c r="V651" s="475">
        <v>0</v>
      </c>
      <c r="W651" s="475">
        <v>0</v>
      </c>
      <c r="X651" s="475">
        <v>0</v>
      </c>
      <c r="Y651" s="475">
        <v>0</v>
      </c>
      <c r="Z651" s="475">
        <v>0</v>
      </c>
      <c r="AA651" s="475">
        <f t="shared" si="36"/>
        <v>0</v>
      </c>
    </row>
    <row r="652" spans="1:27" s="44" customFormat="1" ht="12.75" customHeight="1">
      <c r="A652" s="44">
        <f t="shared" si="35"/>
        <v>15</v>
      </c>
      <c r="B652" s="471">
        <v>710207070020101</v>
      </c>
      <c r="C652" s="472" t="s">
        <v>1283</v>
      </c>
      <c r="D652" s="473">
        <f>+IF(15=LEN(B652),SUMIFS('BG 2024'!G:G,'BG 2024'!B:B,'CA EF'!B652),0)</f>
        <v>36991</v>
      </c>
      <c r="E652" s="475"/>
      <c r="F652" s="475"/>
      <c r="G652" s="475">
        <v>0</v>
      </c>
      <c r="H652" s="475">
        <f t="shared" si="34"/>
        <v>36991</v>
      </c>
      <c r="I652" s="475">
        <v>0</v>
      </c>
      <c r="J652" s="475">
        <v>0</v>
      </c>
      <c r="K652" s="475">
        <v>0</v>
      </c>
      <c r="L652" s="475">
        <v>0</v>
      </c>
      <c r="M652" s="475">
        <v>0</v>
      </c>
      <c r="N652" s="475">
        <v>0</v>
      </c>
      <c r="O652" s="475">
        <v>0</v>
      </c>
      <c r="P652" s="475">
        <v>0</v>
      </c>
      <c r="Q652" s="475">
        <v>0</v>
      </c>
      <c r="R652" s="475">
        <v>0</v>
      </c>
      <c r="S652" s="475">
        <f>-$H652</f>
        <v>-36991</v>
      </c>
      <c r="T652" s="475">
        <v>0</v>
      </c>
      <c r="U652" s="475">
        <v>0</v>
      </c>
      <c r="V652" s="475">
        <v>0</v>
      </c>
      <c r="W652" s="475">
        <v>0</v>
      </c>
      <c r="X652" s="475">
        <v>0</v>
      </c>
      <c r="Y652" s="475">
        <v>0</v>
      </c>
      <c r="Z652" s="475">
        <v>0</v>
      </c>
      <c r="AA652" s="475">
        <f t="shared" si="36"/>
        <v>0</v>
      </c>
    </row>
    <row r="653" spans="1:27" s="44" customFormat="1" ht="12.75" customHeight="1">
      <c r="A653" s="44">
        <f t="shared" si="35"/>
        <v>15</v>
      </c>
      <c r="B653" s="471">
        <v>710207070020199</v>
      </c>
      <c r="C653" s="472" t="s">
        <v>1284</v>
      </c>
      <c r="D653" s="473">
        <f>+IF(15=LEN(B653),SUMIFS('BG 2024'!G:G,'BG 2024'!B:B,'CA EF'!B653),0)</f>
        <v>1415509</v>
      </c>
      <c r="E653" s="475"/>
      <c r="F653" s="475"/>
      <c r="G653" s="475">
        <v>0</v>
      </c>
      <c r="H653" s="475">
        <f t="shared" si="34"/>
        <v>1415509</v>
      </c>
      <c r="I653" s="475">
        <v>0</v>
      </c>
      <c r="J653" s="475">
        <v>0</v>
      </c>
      <c r="K653" s="475">
        <v>0</v>
      </c>
      <c r="L653" s="475">
        <v>0</v>
      </c>
      <c r="M653" s="475">
        <v>0</v>
      </c>
      <c r="N653" s="475">
        <v>0</v>
      </c>
      <c r="O653" s="475">
        <v>0</v>
      </c>
      <c r="P653" s="475">
        <v>0</v>
      </c>
      <c r="Q653" s="475">
        <v>0</v>
      </c>
      <c r="R653" s="475">
        <v>0</v>
      </c>
      <c r="S653" s="475">
        <f>-$H653</f>
        <v>-1415509</v>
      </c>
      <c r="T653" s="475">
        <v>0</v>
      </c>
      <c r="U653" s="475">
        <v>0</v>
      </c>
      <c r="V653" s="475">
        <v>0</v>
      </c>
      <c r="W653" s="475">
        <v>0</v>
      </c>
      <c r="X653" s="475">
        <v>0</v>
      </c>
      <c r="Y653" s="475">
        <v>0</v>
      </c>
      <c r="Z653" s="475">
        <v>0</v>
      </c>
      <c r="AA653" s="475">
        <f t="shared" si="36"/>
        <v>0</v>
      </c>
    </row>
    <row r="654" spans="1:27" s="44" customFormat="1" ht="12.75" hidden="1" customHeight="1">
      <c r="A654" s="44">
        <f t="shared" si="35"/>
        <v>13</v>
      </c>
      <c r="B654" s="471">
        <v>7102070700202</v>
      </c>
      <c r="C654" s="472" t="s">
        <v>1285</v>
      </c>
      <c r="D654" s="473">
        <f>+IF(15=LEN(B654),SUMIFS('BG 2024'!G:G,'BG 2024'!B:B,'CA EF'!B654),0)</f>
        <v>0</v>
      </c>
      <c r="E654" s="475"/>
      <c r="F654" s="475"/>
      <c r="G654" s="475">
        <v>0</v>
      </c>
      <c r="H654" s="475">
        <f t="shared" si="34"/>
        <v>0</v>
      </c>
      <c r="I654" s="475">
        <v>0</v>
      </c>
      <c r="J654" s="475">
        <v>0</v>
      </c>
      <c r="K654" s="475">
        <v>0</v>
      </c>
      <c r="L654" s="475">
        <v>0</v>
      </c>
      <c r="M654" s="475" t="s">
        <v>133</v>
      </c>
      <c r="N654" s="475">
        <v>0</v>
      </c>
      <c r="O654" s="475">
        <v>0</v>
      </c>
      <c r="P654" s="475">
        <v>0</v>
      </c>
      <c r="Q654" s="475">
        <v>0</v>
      </c>
      <c r="R654" s="475">
        <v>0</v>
      </c>
      <c r="S654" s="475">
        <v>0</v>
      </c>
      <c r="T654" s="475">
        <v>0</v>
      </c>
      <c r="U654" s="475">
        <v>0</v>
      </c>
      <c r="V654" s="475">
        <v>0</v>
      </c>
      <c r="W654" s="475">
        <v>0</v>
      </c>
      <c r="X654" s="475">
        <v>0</v>
      </c>
      <c r="Y654" s="475">
        <v>0</v>
      </c>
      <c r="Z654" s="475">
        <v>0</v>
      </c>
      <c r="AA654" s="475">
        <f t="shared" si="36"/>
        <v>0</v>
      </c>
    </row>
    <row r="655" spans="1:27" s="44" customFormat="1" ht="12.75" customHeight="1">
      <c r="A655" s="44">
        <f t="shared" si="35"/>
        <v>15</v>
      </c>
      <c r="B655" s="471">
        <v>710207070020201</v>
      </c>
      <c r="C655" s="472" t="s">
        <v>1286</v>
      </c>
      <c r="D655" s="473">
        <f>+IF(15=LEN(B655),SUMIFS('BG 2024'!G:G,'BG 2024'!B:B,'CA EF'!B655),0)</f>
        <v>-42</v>
      </c>
      <c r="E655" s="475"/>
      <c r="F655" s="475"/>
      <c r="G655" s="475">
        <v>0</v>
      </c>
      <c r="H655" s="475">
        <f t="shared" si="34"/>
        <v>-42</v>
      </c>
      <c r="I655" s="475">
        <v>0</v>
      </c>
      <c r="J655" s="475">
        <v>0</v>
      </c>
      <c r="K655" s="475">
        <v>0</v>
      </c>
      <c r="L655" s="475">
        <v>0</v>
      </c>
      <c r="M655" s="475">
        <v>0</v>
      </c>
      <c r="N655" s="475">
        <v>0</v>
      </c>
      <c r="O655" s="475">
        <v>0</v>
      </c>
      <c r="P655" s="475">
        <v>0</v>
      </c>
      <c r="Q655" s="475">
        <v>0</v>
      </c>
      <c r="R655" s="475">
        <v>0</v>
      </c>
      <c r="S655" s="475">
        <f>-$H655</f>
        <v>42</v>
      </c>
      <c r="T655" s="475">
        <v>0</v>
      </c>
      <c r="U655" s="475">
        <v>0</v>
      </c>
      <c r="V655" s="475">
        <v>0</v>
      </c>
      <c r="W655" s="475">
        <v>0</v>
      </c>
      <c r="X655" s="475">
        <v>0</v>
      </c>
      <c r="Y655" s="475">
        <v>0</v>
      </c>
      <c r="Z655" s="475">
        <v>0</v>
      </c>
      <c r="AA655" s="475">
        <f t="shared" si="36"/>
        <v>0</v>
      </c>
    </row>
    <row r="656" spans="1:27" s="44" customFormat="1" ht="12.75" customHeight="1">
      <c r="A656" s="44">
        <f t="shared" si="35"/>
        <v>15</v>
      </c>
      <c r="B656" s="471">
        <v>710207070020299</v>
      </c>
      <c r="C656" s="472" t="s">
        <v>1287</v>
      </c>
      <c r="D656" s="473">
        <f>+IF(15=LEN(B656),SUMIFS('BG 2024'!G:G,'BG 2024'!B:B,'CA EF'!B656),0)</f>
        <v>848004</v>
      </c>
      <c r="E656" s="475"/>
      <c r="F656" s="475"/>
      <c r="G656" s="475">
        <v>0</v>
      </c>
      <c r="H656" s="475">
        <f t="shared" si="34"/>
        <v>848004</v>
      </c>
      <c r="I656" s="475">
        <v>0</v>
      </c>
      <c r="J656" s="475">
        <v>0</v>
      </c>
      <c r="K656" s="475">
        <v>0</v>
      </c>
      <c r="L656" s="475">
        <v>0</v>
      </c>
      <c r="M656" s="475">
        <v>0</v>
      </c>
      <c r="N656" s="475">
        <v>0</v>
      </c>
      <c r="O656" s="475">
        <v>0</v>
      </c>
      <c r="P656" s="475">
        <v>0</v>
      </c>
      <c r="Q656" s="475">
        <v>0</v>
      </c>
      <c r="R656" s="475">
        <v>0</v>
      </c>
      <c r="S656" s="475">
        <f>-$H656</f>
        <v>-848004</v>
      </c>
      <c r="T656" s="475">
        <v>0</v>
      </c>
      <c r="U656" s="475">
        <v>0</v>
      </c>
      <c r="V656" s="475">
        <v>0</v>
      </c>
      <c r="W656" s="475">
        <v>0</v>
      </c>
      <c r="X656" s="475">
        <v>0</v>
      </c>
      <c r="Y656" s="475">
        <v>0</v>
      </c>
      <c r="Z656" s="475">
        <v>0</v>
      </c>
      <c r="AA656" s="475">
        <f t="shared" si="36"/>
        <v>0</v>
      </c>
    </row>
    <row r="657" spans="1:27" s="476" customFormat="1" ht="12.75" customHeight="1">
      <c r="A657" s="476">
        <f t="shared" si="35"/>
        <v>15</v>
      </c>
      <c r="B657" s="477">
        <v>710207070020399</v>
      </c>
      <c r="C657" s="478" t="s">
        <v>1289</v>
      </c>
      <c r="D657" s="473">
        <f>+IF(15=LEN(B657),SUMIFS('BG 2024'!G:G,'BG 2024'!B:B,'CA EF'!B657),0)</f>
        <v>1958202</v>
      </c>
      <c r="E657" s="480"/>
      <c r="F657" s="480"/>
      <c r="G657" s="480">
        <v>0</v>
      </c>
      <c r="H657" s="480">
        <f t="shared" si="34"/>
        <v>1958202</v>
      </c>
      <c r="I657" s="480">
        <v>0</v>
      </c>
      <c r="J657" s="480">
        <v>0</v>
      </c>
      <c r="K657" s="480">
        <v>0</v>
      </c>
      <c r="L657" s="480">
        <v>0</v>
      </c>
      <c r="M657" s="480">
        <v>0</v>
      </c>
      <c r="N657" s="480">
        <v>0</v>
      </c>
      <c r="O657" s="480">
        <v>0</v>
      </c>
      <c r="P657" s="480">
        <v>0</v>
      </c>
      <c r="Q657" s="480">
        <v>0</v>
      </c>
      <c r="R657" s="480">
        <v>0</v>
      </c>
      <c r="S657" s="480">
        <f>-$H657</f>
        <v>-1958202</v>
      </c>
      <c r="T657" s="480">
        <v>0</v>
      </c>
      <c r="U657" s="480">
        <v>0</v>
      </c>
      <c r="V657" s="480">
        <v>0</v>
      </c>
      <c r="W657" s="480">
        <v>0</v>
      </c>
      <c r="X657" s="480">
        <v>0</v>
      </c>
      <c r="Y657" s="480">
        <v>0</v>
      </c>
      <c r="Z657" s="480">
        <v>0</v>
      </c>
      <c r="AA657" s="480">
        <f t="shared" si="36"/>
        <v>0</v>
      </c>
    </row>
    <row r="658" spans="1:27" s="44" customFormat="1" ht="12.75" hidden="1" customHeight="1">
      <c r="A658" s="44">
        <f t="shared" si="35"/>
        <v>13</v>
      </c>
      <c r="B658" s="471">
        <v>7102070700204</v>
      </c>
      <c r="C658" s="472" t="s">
        <v>1290</v>
      </c>
      <c r="D658" s="473">
        <f>+IF(15=LEN(B658),SUMIFS('BG 2024'!G:G,'BG 2024'!B:B,'CA EF'!B658),0)</f>
        <v>0</v>
      </c>
      <c r="E658" s="474"/>
      <c r="F658" s="474"/>
      <c r="G658" s="475">
        <v>0</v>
      </c>
      <c r="H658" s="475">
        <f t="shared" si="34"/>
        <v>0</v>
      </c>
      <c r="I658" s="475">
        <v>0</v>
      </c>
      <c r="J658" s="475">
        <v>0</v>
      </c>
      <c r="K658" s="475">
        <v>0</v>
      </c>
      <c r="L658" s="475">
        <v>0</v>
      </c>
      <c r="M658" s="475" t="s">
        <v>133</v>
      </c>
      <c r="N658" s="475">
        <v>0</v>
      </c>
      <c r="O658" s="475">
        <v>0</v>
      </c>
      <c r="P658" s="475">
        <v>0</v>
      </c>
      <c r="Q658" s="475">
        <v>0</v>
      </c>
      <c r="R658" s="475">
        <v>0</v>
      </c>
      <c r="S658" s="475">
        <v>0</v>
      </c>
      <c r="T658" s="475">
        <v>0</v>
      </c>
      <c r="U658" s="475">
        <v>0</v>
      </c>
      <c r="V658" s="475">
        <v>0</v>
      </c>
      <c r="W658" s="475">
        <v>0</v>
      </c>
      <c r="X658" s="475">
        <v>0</v>
      </c>
      <c r="Y658" s="475">
        <v>0</v>
      </c>
      <c r="Z658" s="475">
        <v>0</v>
      </c>
      <c r="AA658" s="475">
        <f t="shared" si="36"/>
        <v>0</v>
      </c>
    </row>
    <row r="659" spans="1:27" s="44" customFormat="1" ht="12.75" customHeight="1">
      <c r="A659" s="44">
        <f t="shared" si="35"/>
        <v>15</v>
      </c>
      <c r="B659" s="471">
        <v>710207070020499</v>
      </c>
      <c r="C659" s="472" t="s">
        <v>1291</v>
      </c>
      <c r="D659" s="473">
        <f>+IF(15=LEN(B659),SUMIFS('BG 2024'!G:G,'BG 2024'!B:B,'CA EF'!B659),0)</f>
        <v>28692</v>
      </c>
      <c r="E659" s="475"/>
      <c r="F659" s="475"/>
      <c r="G659" s="475">
        <v>0</v>
      </c>
      <c r="H659" s="475">
        <f t="shared" si="34"/>
        <v>28692</v>
      </c>
      <c r="I659" s="475">
        <v>0</v>
      </c>
      <c r="J659" s="475">
        <v>0</v>
      </c>
      <c r="K659" s="475">
        <v>0</v>
      </c>
      <c r="L659" s="475">
        <v>0</v>
      </c>
      <c r="M659" s="475">
        <v>0</v>
      </c>
      <c r="N659" s="475">
        <v>0</v>
      </c>
      <c r="O659" s="475">
        <v>0</v>
      </c>
      <c r="P659" s="475">
        <v>0</v>
      </c>
      <c r="Q659" s="475">
        <v>0</v>
      </c>
      <c r="R659" s="475">
        <v>0</v>
      </c>
      <c r="S659" s="475">
        <f>-$H659</f>
        <v>-28692</v>
      </c>
      <c r="T659" s="475">
        <v>0</v>
      </c>
      <c r="U659" s="475">
        <v>0</v>
      </c>
      <c r="V659" s="475">
        <v>0</v>
      </c>
      <c r="W659" s="475">
        <v>0</v>
      </c>
      <c r="X659" s="475">
        <v>0</v>
      </c>
      <c r="Y659" s="475">
        <v>0</v>
      </c>
      <c r="Z659" s="475">
        <v>0</v>
      </c>
      <c r="AA659" s="475">
        <f t="shared" si="36"/>
        <v>0</v>
      </c>
    </row>
    <row r="660" spans="1:27" s="44" customFormat="1" ht="12.75" customHeight="1">
      <c r="A660" s="44">
        <f>+LEN(B660)</f>
        <v>15</v>
      </c>
      <c r="B660" s="471">
        <v>710207070080199</v>
      </c>
      <c r="C660" s="472" t="s">
        <v>1293</v>
      </c>
      <c r="D660" s="473">
        <f>+IF(15=LEN(B660),SUMIFS('BG 2024'!G:G,'BG 2024'!B:B,'CA EF'!B660),0)</f>
        <v>247914</v>
      </c>
      <c r="E660" s="475"/>
      <c r="F660" s="475"/>
      <c r="G660" s="475">
        <v>0</v>
      </c>
      <c r="H660" s="475">
        <f>+D660+E660-F660-G660</f>
        <v>247914</v>
      </c>
      <c r="I660" s="475">
        <v>0</v>
      </c>
      <c r="J660" s="475">
        <v>0</v>
      </c>
      <c r="K660" s="475">
        <v>0</v>
      </c>
      <c r="L660" s="475">
        <v>0</v>
      </c>
      <c r="M660" s="475">
        <v>0</v>
      </c>
      <c r="N660" s="475">
        <v>0</v>
      </c>
      <c r="O660" s="475">
        <v>0</v>
      </c>
      <c r="P660" s="475">
        <v>0</v>
      </c>
      <c r="Q660" s="475">
        <v>0</v>
      </c>
      <c r="R660" s="475">
        <v>0</v>
      </c>
      <c r="S660" s="475">
        <f>-$H660</f>
        <v>-247914</v>
      </c>
      <c r="T660" s="475">
        <v>0</v>
      </c>
      <c r="U660" s="475">
        <v>0</v>
      </c>
      <c r="V660" s="475">
        <v>0</v>
      </c>
      <c r="W660" s="475">
        <v>0</v>
      </c>
      <c r="X660" s="475">
        <v>0</v>
      </c>
      <c r="Y660" s="475">
        <v>0</v>
      </c>
      <c r="Z660" s="475">
        <v>0</v>
      </c>
      <c r="AA660" s="475">
        <f>SUM(H660:Z660)</f>
        <v>0</v>
      </c>
    </row>
    <row r="661" spans="1:27" s="44" customFormat="1" ht="12.75" hidden="1" customHeight="1">
      <c r="A661" s="44">
        <f t="shared" si="35"/>
        <v>5</v>
      </c>
      <c r="B661" s="471">
        <v>71030</v>
      </c>
      <c r="C661" s="472" t="s">
        <v>1294</v>
      </c>
      <c r="D661" s="473">
        <f>+IF(15=LEN(B661),SUMIFS('BG 2024'!G:G,'BG 2024'!B:B,'CA EF'!B661),0)</f>
        <v>0</v>
      </c>
      <c r="E661" s="475"/>
      <c r="F661" s="475"/>
      <c r="G661" s="475">
        <v>0</v>
      </c>
      <c r="H661" s="475">
        <f t="shared" si="34"/>
        <v>0</v>
      </c>
      <c r="I661" s="475">
        <v>0</v>
      </c>
      <c r="J661" s="475">
        <v>0</v>
      </c>
      <c r="K661" s="475">
        <v>0</v>
      </c>
      <c r="L661" s="475">
        <v>0</v>
      </c>
      <c r="M661" s="475" t="s">
        <v>133</v>
      </c>
      <c r="N661" s="475">
        <v>0</v>
      </c>
      <c r="O661" s="475">
        <v>0</v>
      </c>
      <c r="P661" s="475">
        <v>0</v>
      </c>
      <c r="Q661" s="475">
        <v>0</v>
      </c>
      <c r="R661" s="475">
        <v>0</v>
      </c>
      <c r="S661" s="475">
        <v>0</v>
      </c>
      <c r="T661" s="475">
        <v>0</v>
      </c>
      <c r="U661" s="475">
        <v>0</v>
      </c>
      <c r="V661" s="475">
        <v>0</v>
      </c>
      <c r="W661" s="475">
        <v>0</v>
      </c>
      <c r="X661" s="475">
        <v>0</v>
      </c>
      <c r="Y661" s="475">
        <v>0</v>
      </c>
      <c r="Z661" s="475">
        <v>0</v>
      </c>
      <c r="AA661" s="475">
        <f t="shared" si="36"/>
        <v>0</v>
      </c>
    </row>
    <row r="662" spans="1:27" s="44" customFormat="1" ht="12.75" hidden="1" customHeight="1">
      <c r="A662" s="44">
        <f t="shared" si="35"/>
        <v>8</v>
      </c>
      <c r="B662" s="471">
        <v>71030719</v>
      </c>
      <c r="C662" s="472" t="s">
        <v>1295</v>
      </c>
      <c r="D662" s="473">
        <f>+IF(15=LEN(B662),SUMIFS('BG 2024'!G:G,'BG 2024'!B:B,'CA EF'!B662),0)</f>
        <v>0</v>
      </c>
      <c r="E662" s="475"/>
      <c r="F662" s="475"/>
      <c r="G662" s="475">
        <v>0</v>
      </c>
      <c r="H662" s="475">
        <f t="shared" si="34"/>
        <v>0</v>
      </c>
      <c r="I662" s="475">
        <v>0</v>
      </c>
      <c r="J662" s="475">
        <v>0</v>
      </c>
      <c r="K662" s="475">
        <v>0</v>
      </c>
      <c r="L662" s="475">
        <v>0</v>
      </c>
      <c r="M662" s="475">
        <f>-H662</f>
        <v>0</v>
      </c>
      <c r="N662" s="475">
        <v>0</v>
      </c>
      <c r="O662" s="475">
        <v>0</v>
      </c>
      <c r="P662" s="475">
        <v>0</v>
      </c>
      <c r="Q662" s="475">
        <v>0</v>
      </c>
      <c r="R662" s="475">
        <v>0</v>
      </c>
      <c r="S662" s="475">
        <v>0</v>
      </c>
      <c r="T662" s="475">
        <v>0</v>
      </c>
      <c r="U662" s="475">
        <v>0</v>
      </c>
      <c r="V662" s="475">
        <v>0</v>
      </c>
      <c r="W662" s="475">
        <v>0</v>
      </c>
      <c r="X662" s="475">
        <v>0</v>
      </c>
      <c r="Y662" s="475">
        <v>0</v>
      </c>
      <c r="Z662" s="475">
        <v>0</v>
      </c>
      <c r="AA662" s="475">
        <f t="shared" si="36"/>
        <v>0</v>
      </c>
    </row>
    <row r="663" spans="1:27" s="44" customFormat="1" ht="12.75" hidden="1" customHeight="1">
      <c r="A663" s="44">
        <f t="shared" si="35"/>
        <v>11</v>
      </c>
      <c r="B663" s="471">
        <v>71030719001</v>
      </c>
      <c r="C663" s="472" t="s">
        <v>1296</v>
      </c>
      <c r="D663" s="473">
        <f>+IF(15=LEN(B663),SUMIFS('BG 2024'!G:G,'BG 2024'!B:B,'CA EF'!B663),0)</f>
        <v>0</v>
      </c>
      <c r="E663" s="475"/>
      <c r="F663" s="475"/>
      <c r="G663" s="475">
        <v>0</v>
      </c>
      <c r="H663" s="475">
        <f t="shared" si="34"/>
        <v>0</v>
      </c>
      <c r="I663" s="475">
        <v>0</v>
      </c>
      <c r="J663" s="475">
        <v>0</v>
      </c>
      <c r="K663" s="475">
        <v>0</v>
      </c>
      <c r="L663" s="475">
        <v>0</v>
      </c>
      <c r="M663" s="475" t="s">
        <v>133</v>
      </c>
      <c r="N663" s="475">
        <v>0</v>
      </c>
      <c r="O663" s="475">
        <v>0</v>
      </c>
      <c r="P663" s="475">
        <v>0</v>
      </c>
      <c r="Q663" s="475">
        <v>0</v>
      </c>
      <c r="R663" s="475">
        <v>0</v>
      </c>
      <c r="S663" s="475">
        <v>0</v>
      </c>
      <c r="T663" s="475">
        <v>0</v>
      </c>
      <c r="U663" s="475">
        <v>0</v>
      </c>
      <c r="V663" s="475">
        <v>0</v>
      </c>
      <c r="W663" s="475">
        <v>0</v>
      </c>
      <c r="X663" s="475">
        <v>0</v>
      </c>
      <c r="Y663" s="475">
        <v>0</v>
      </c>
      <c r="Z663" s="475">
        <v>0</v>
      </c>
      <c r="AA663" s="475">
        <f t="shared" si="36"/>
        <v>0</v>
      </c>
    </row>
    <row r="664" spans="1:27" s="44" customFormat="1" ht="12.75" hidden="1" customHeight="1">
      <c r="A664" s="44">
        <f t="shared" si="35"/>
        <v>13</v>
      </c>
      <c r="B664" s="471">
        <v>7103071900101</v>
      </c>
      <c r="C664" s="472" t="s">
        <v>1296</v>
      </c>
      <c r="D664" s="473">
        <f>+IF(15=LEN(B664),SUMIFS('BG 2024'!G:G,'BG 2024'!B:B,'CA EF'!B664),0)</f>
        <v>0</v>
      </c>
      <c r="E664" s="474"/>
      <c r="F664" s="474"/>
      <c r="G664" s="475">
        <v>0</v>
      </c>
      <c r="H664" s="475">
        <f t="shared" si="34"/>
        <v>0</v>
      </c>
      <c r="I664" s="475">
        <v>0</v>
      </c>
      <c r="J664" s="475">
        <f>-H664</f>
        <v>0</v>
      </c>
      <c r="K664" s="475">
        <v>0</v>
      </c>
      <c r="L664" s="475">
        <v>0</v>
      </c>
      <c r="M664" s="475" t="s">
        <v>133</v>
      </c>
      <c r="N664" s="475">
        <v>0</v>
      </c>
      <c r="O664" s="475">
        <v>0</v>
      </c>
      <c r="P664" s="475">
        <v>0</v>
      </c>
      <c r="Q664" s="475">
        <v>0</v>
      </c>
      <c r="R664" s="475">
        <v>0</v>
      </c>
      <c r="S664" s="475">
        <v>0</v>
      </c>
      <c r="T664" s="475">
        <v>0</v>
      </c>
      <c r="U664" s="475">
        <v>0</v>
      </c>
      <c r="V664" s="475">
        <v>0</v>
      </c>
      <c r="W664" s="475">
        <v>0</v>
      </c>
      <c r="X664" s="475">
        <v>0</v>
      </c>
      <c r="Y664" s="475">
        <v>0</v>
      </c>
      <c r="Z664" s="475">
        <v>0</v>
      </c>
      <c r="AA664" s="475">
        <f t="shared" si="36"/>
        <v>0</v>
      </c>
    </row>
    <row r="665" spans="1:27" s="44" customFormat="1" ht="12.75" customHeight="1">
      <c r="A665" s="44">
        <f t="shared" si="35"/>
        <v>15</v>
      </c>
      <c r="B665" s="471">
        <v>710307190010101</v>
      </c>
      <c r="C665" s="472" t="s">
        <v>1297</v>
      </c>
      <c r="D665" s="473">
        <f>+IF(15=LEN(B665),SUMIFS('BG 2024'!G:G,'BG 2024'!B:B,'CA EF'!B665),0)</f>
        <v>594967</v>
      </c>
      <c r="E665" s="475"/>
      <c r="F665" s="475"/>
      <c r="G665" s="475">
        <v>0</v>
      </c>
      <c r="H665" s="475">
        <f t="shared" si="34"/>
        <v>594967</v>
      </c>
      <c r="I665" s="475">
        <v>0</v>
      </c>
      <c r="J665" s="475">
        <v>0</v>
      </c>
      <c r="K665" s="475">
        <v>0</v>
      </c>
      <c r="L665" s="475">
        <v>0</v>
      </c>
      <c r="M665" s="475">
        <v>0</v>
      </c>
      <c r="N665" s="475">
        <v>0</v>
      </c>
      <c r="O665" s="475">
        <v>0</v>
      </c>
      <c r="P665" s="475">
        <v>0</v>
      </c>
      <c r="Q665" s="475">
        <v>0</v>
      </c>
      <c r="R665" s="475">
        <v>0</v>
      </c>
      <c r="S665" s="475">
        <f>-$H665</f>
        <v>-594967</v>
      </c>
      <c r="T665" s="475">
        <v>0</v>
      </c>
      <c r="U665" s="475">
        <v>0</v>
      </c>
      <c r="V665" s="475">
        <v>0</v>
      </c>
      <c r="W665" s="475">
        <v>0</v>
      </c>
      <c r="X665" s="475">
        <v>0</v>
      </c>
      <c r="Y665" s="475">
        <v>0</v>
      </c>
      <c r="Z665" s="475">
        <v>0</v>
      </c>
      <c r="AA665" s="475">
        <f t="shared" si="36"/>
        <v>0</v>
      </c>
    </row>
    <row r="666" spans="1:27" s="44" customFormat="1" ht="12.75" customHeight="1">
      <c r="A666" s="44">
        <f t="shared" si="35"/>
        <v>15</v>
      </c>
      <c r="B666" s="471">
        <v>710307190010199</v>
      </c>
      <c r="C666" s="472" t="s">
        <v>1298</v>
      </c>
      <c r="D666" s="473">
        <f>+IF(15=LEN(B666),SUMIFS('BG 2024'!G:G,'BG 2024'!B:B,'CA EF'!B666),0)</f>
        <v>1998965</v>
      </c>
      <c r="E666" s="475"/>
      <c r="F666" s="475"/>
      <c r="G666" s="475">
        <v>0</v>
      </c>
      <c r="H666" s="475">
        <f t="shared" si="34"/>
        <v>1998965</v>
      </c>
      <c r="I666" s="475">
        <v>0</v>
      </c>
      <c r="J666" s="475">
        <v>0</v>
      </c>
      <c r="K666" s="475">
        <v>0</v>
      </c>
      <c r="L666" s="475">
        <v>0</v>
      </c>
      <c r="M666" s="475">
        <v>0</v>
      </c>
      <c r="N666" s="475">
        <v>0</v>
      </c>
      <c r="O666" s="475">
        <v>0</v>
      </c>
      <c r="P666" s="475">
        <v>0</v>
      </c>
      <c r="Q666" s="475">
        <v>0</v>
      </c>
      <c r="R666" s="475">
        <v>0</v>
      </c>
      <c r="S666" s="475">
        <f>-$H666</f>
        <v>-1998965</v>
      </c>
      <c r="T666" s="475">
        <v>0</v>
      </c>
      <c r="U666" s="475">
        <v>0</v>
      </c>
      <c r="V666" s="475">
        <v>0</v>
      </c>
      <c r="W666" s="475">
        <v>0</v>
      </c>
      <c r="X666" s="475">
        <v>0</v>
      </c>
      <c r="Y666" s="475">
        <v>0</v>
      </c>
      <c r="Z666" s="475">
        <v>0</v>
      </c>
      <c r="AA666" s="475">
        <f t="shared" si="36"/>
        <v>0</v>
      </c>
    </row>
    <row r="667" spans="1:27" s="44" customFormat="1" ht="12.75" hidden="1" customHeight="1">
      <c r="A667" s="44">
        <f t="shared" si="35"/>
        <v>13</v>
      </c>
      <c r="B667" s="471">
        <v>7103071900102</v>
      </c>
      <c r="C667" s="472" t="s">
        <v>1299</v>
      </c>
      <c r="D667" s="473">
        <f>+IF(15=LEN(B667),SUMIFS('BG 2024'!G:G,'BG 2024'!B:B,'CA EF'!B667),0)</f>
        <v>0</v>
      </c>
      <c r="E667" s="475"/>
      <c r="F667" s="475"/>
      <c r="G667" s="475">
        <v>0</v>
      </c>
      <c r="H667" s="475">
        <f t="shared" si="34"/>
        <v>0</v>
      </c>
      <c r="I667" s="475">
        <v>0</v>
      </c>
      <c r="J667" s="475">
        <v>0</v>
      </c>
      <c r="K667" s="475">
        <v>0</v>
      </c>
      <c r="L667" s="475">
        <v>0</v>
      </c>
      <c r="M667" s="475">
        <f>-H667</f>
        <v>0</v>
      </c>
      <c r="N667" s="475">
        <v>0</v>
      </c>
      <c r="O667" s="475">
        <v>0</v>
      </c>
      <c r="P667" s="475">
        <v>0</v>
      </c>
      <c r="Q667" s="475">
        <v>0</v>
      </c>
      <c r="R667" s="475">
        <v>0</v>
      </c>
      <c r="S667" s="475">
        <v>0</v>
      </c>
      <c r="T667" s="475">
        <v>0</v>
      </c>
      <c r="U667" s="475">
        <v>0</v>
      </c>
      <c r="V667" s="475">
        <v>0</v>
      </c>
      <c r="W667" s="475">
        <v>0</v>
      </c>
      <c r="X667" s="475">
        <v>0</v>
      </c>
      <c r="Y667" s="475">
        <v>0</v>
      </c>
      <c r="Z667" s="475">
        <v>0</v>
      </c>
      <c r="AA667" s="475">
        <f t="shared" si="36"/>
        <v>0</v>
      </c>
    </row>
    <row r="668" spans="1:27" s="44" customFormat="1" ht="12.75" customHeight="1">
      <c r="A668" s="44">
        <f t="shared" si="35"/>
        <v>15</v>
      </c>
      <c r="B668" s="471">
        <v>710307190010201</v>
      </c>
      <c r="C668" s="472" t="s">
        <v>1300</v>
      </c>
      <c r="D668" s="473">
        <f>+IF(15=LEN(B668),SUMIFS('BG 2024'!G:G,'BG 2024'!B:B,'CA EF'!B668),0)</f>
        <v>76649854</v>
      </c>
      <c r="E668" s="475"/>
      <c r="F668" s="475"/>
      <c r="G668" s="475">
        <v>0</v>
      </c>
      <c r="H668" s="475">
        <f t="shared" si="34"/>
        <v>76649854</v>
      </c>
      <c r="I668" s="475">
        <v>0</v>
      </c>
      <c r="J668" s="475">
        <v>0</v>
      </c>
      <c r="K668" s="475">
        <v>0</v>
      </c>
      <c r="L668" s="475">
        <v>0</v>
      </c>
      <c r="M668" s="475">
        <v>0</v>
      </c>
      <c r="N668" s="475">
        <v>0</v>
      </c>
      <c r="O668" s="475">
        <v>0</v>
      </c>
      <c r="P668" s="475">
        <f>-$H668</f>
        <v>-76649854</v>
      </c>
      <c r="Q668" s="475">
        <v>0</v>
      </c>
      <c r="R668" s="475">
        <v>0</v>
      </c>
      <c r="S668" s="475">
        <v>0</v>
      </c>
      <c r="T668" s="475">
        <v>0</v>
      </c>
      <c r="U668" s="475">
        <v>0</v>
      </c>
      <c r="V668" s="475">
        <v>0</v>
      </c>
      <c r="W668" s="475">
        <v>0</v>
      </c>
      <c r="X668" s="475">
        <v>0</v>
      </c>
      <c r="Y668" s="475">
        <v>0</v>
      </c>
      <c r="Z668" s="475">
        <v>0</v>
      </c>
      <c r="AA668" s="475">
        <f t="shared" si="36"/>
        <v>0</v>
      </c>
    </row>
    <row r="669" spans="1:27" s="44" customFormat="1" ht="12.75" customHeight="1">
      <c r="A669" s="44">
        <f t="shared" si="35"/>
        <v>15</v>
      </c>
      <c r="B669" s="471">
        <v>710307190010299</v>
      </c>
      <c r="C669" s="472" t="s">
        <v>1301</v>
      </c>
      <c r="D669" s="473">
        <f>+IF(15=LEN(B669),SUMIFS('BG 2024'!G:G,'BG 2024'!B:B,'CA EF'!B669),0)</f>
        <v>142108605</v>
      </c>
      <c r="E669" s="475"/>
      <c r="F669" s="475"/>
      <c r="G669" s="475">
        <v>0</v>
      </c>
      <c r="H669" s="475">
        <f t="shared" si="34"/>
        <v>142108605</v>
      </c>
      <c r="I669" s="475">
        <v>0</v>
      </c>
      <c r="J669" s="475">
        <v>0</v>
      </c>
      <c r="K669" s="475">
        <v>0</v>
      </c>
      <c r="L669" s="475">
        <v>0</v>
      </c>
      <c r="M669" s="475">
        <v>0</v>
      </c>
      <c r="N669" s="475">
        <v>0</v>
      </c>
      <c r="O669" s="475">
        <v>0</v>
      </c>
      <c r="P669" s="475">
        <f>-$H669</f>
        <v>-142108605</v>
      </c>
      <c r="Q669" s="475">
        <v>0</v>
      </c>
      <c r="R669" s="475">
        <v>0</v>
      </c>
      <c r="S669" s="475">
        <v>0</v>
      </c>
      <c r="T669" s="475">
        <v>0</v>
      </c>
      <c r="U669" s="475">
        <v>0</v>
      </c>
      <c r="V669" s="475">
        <v>0</v>
      </c>
      <c r="W669" s="475">
        <v>0</v>
      </c>
      <c r="X669" s="475">
        <v>0</v>
      </c>
      <c r="Y669" s="475">
        <v>0</v>
      </c>
      <c r="Z669" s="475">
        <v>0</v>
      </c>
      <c r="AA669" s="475">
        <f t="shared" si="36"/>
        <v>0</v>
      </c>
    </row>
    <row r="670" spans="1:27" s="44" customFormat="1" ht="12.75" hidden="1" customHeight="1">
      <c r="A670" s="44">
        <f t="shared" si="35"/>
        <v>11</v>
      </c>
      <c r="B670" s="471">
        <v>71030719002</v>
      </c>
      <c r="C670" s="472" t="s">
        <v>1302</v>
      </c>
      <c r="D670" s="473">
        <f>+IF(15=LEN(B670),SUMIFS('BG 2024'!G:G,'BG 2024'!B:B,'CA EF'!B670),0)</f>
        <v>0</v>
      </c>
      <c r="E670" s="475"/>
      <c r="F670" s="475"/>
      <c r="G670" s="475">
        <v>0</v>
      </c>
      <c r="H670" s="475">
        <f t="shared" si="34"/>
        <v>0</v>
      </c>
      <c r="I670" s="475">
        <v>0</v>
      </c>
      <c r="J670" s="475">
        <v>0</v>
      </c>
      <c r="K670" s="475">
        <v>0</v>
      </c>
      <c r="L670" s="475">
        <v>0</v>
      </c>
      <c r="M670" s="475" t="s">
        <v>133</v>
      </c>
      <c r="N670" s="475">
        <v>0</v>
      </c>
      <c r="O670" s="475">
        <v>0</v>
      </c>
      <c r="P670" s="475">
        <v>0</v>
      </c>
      <c r="Q670" s="475">
        <v>0</v>
      </c>
      <c r="R670" s="475">
        <v>0</v>
      </c>
      <c r="S670" s="475">
        <v>0</v>
      </c>
      <c r="T670" s="475">
        <v>0</v>
      </c>
      <c r="U670" s="475">
        <v>0</v>
      </c>
      <c r="V670" s="475">
        <v>0</v>
      </c>
      <c r="W670" s="475">
        <v>0</v>
      </c>
      <c r="X670" s="475">
        <v>0</v>
      </c>
      <c r="Y670" s="475">
        <v>0</v>
      </c>
      <c r="Z670" s="475">
        <v>0</v>
      </c>
      <c r="AA670" s="475">
        <f t="shared" si="36"/>
        <v>0</v>
      </c>
    </row>
    <row r="671" spans="1:27" s="44" customFormat="1" ht="12.75" hidden="1" customHeight="1">
      <c r="A671" s="44">
        <f t="shared" si="35"/>
        <v>13</v>
      </c>
      <c r="B671" s="471">
        <v>7103071900201</v>
      </c>
      <c r="C671" s="472" t="s">
        <v>1303</v>
      </c>
      <c r="D671" s="473">
        <f>+IF(15=LEN(B671),SUMIFS('BG 2024'!G:G,'BG 2024'!B:B,'CA EF'!B671),0)</f>
        <v>0</v>
      </c>
      <c r="E671" s="474"/>
      <c r="F671" s="474"/>
      <c r="G671" s="475">
        <v>0</v>
      </c>
      <c r="H671" s="475">
        <f t="shared" si="34"/>
        <v>0</v>
      </c>
      <c r="I671" s="475">
        <v>0</v>
      </c>
      <c r="J671" s="475">
        <f>-H671</f>
        <v>0</v>
      </c>
      <c r="K671" s="475">
        <v>0</v>
      </c>
      <c r="L671" s="475">
        <v>0</v>
      </c>
      <c r="M671" s="475" t="s">
        <v>133</v>
      </c>
      <c r="N671" s="475">
        <v>0</v>
      </c>
      <c r="O671" s="475">
        <v>0</v>
      </c>
      <c r="P671" s="475">
        <v>0</v>
      </c>
      <c r="Q671" s="475">
        <v>0</v>
      </c>
      <c r="R671" s="475">
        <v>0</v>
      </c>
      <c r="S671" s="475">
        <v>0</v>
      </c>
      <c r="T671" s="475">
        <v>0</v>
      </c>
      <c r="U671" s="475">
        <v>0</v>
      </c>
      <c r="V671" s="475">
        <v>0</v>
      </c>
      <c r="W671" s="475">
        <v>0</v>
      </c>
      <c r="X671" s="475">
        <v>0</v>
      </c>
      <c r="Y671" s="475">
        <v>0</v>
      </c>
      <c r="Z671" s="475">
        <v>0</v>
      </c>
      <c r="AA671" s="475">
        <f t="shared" si="36"/>
        <v>0</v>
      </c>
    </row>
    <row r="672" spans="1:27" s="44" customFormat="1" ht="12.75" customHeight="1">
      <c r="A672" s="44">
        <f t="shared" si="35"/>
        <v>15</v>
      </c>
      <c r="B672" s="471">
        <v>710307190020101</v>
      </c>
      <c r="C672" s="472" t="s">
        <v>1304</v>
      </c>
      <c r="D672" s="473">
        <f>+IF(15=LEN(B672),SUMIFS('BG 2024'!G:G,'BG 2024'!B:B,'CA EF'!B672),0)</f>
        <v>3756</v>
      </c>
      <c r="E672" s="475"/>
      <c r="F672" s="475"/>
      <c r="G672" s="475">
        <v>0</v>
      </c>
      <c r="H672" s="475">
        <f t="shared" si="34"/>
        <v>3756</v>
      </c>
      <c r="I672" s="475">
        <v>0</v>
      </c>
      <c r="J672" s="475">
        <v>0</v>
      </c>
      <c r="K672" s="475">
        <v>0</v>
      </c>
      <c r="L672" s="475">
        <v>0</v>
      </c>
      <c r="M672" s="475">
        <v>0</v>
      </c>
      <c r="N672" s="475">
        <v>0</v>
      </c>
      <c r="O672" s="475">
        <v>0</v>
      </c>
      <c r="P672" s="475">
        <v>0</v>
      </c>
      <c r="Q672" s="475">
        <v>0</v>
      </c>
      <c r="R672" s="475">
        <v>0</v>
      </c>
      <c r="S672" s="475">
        <f>-$H672</f>
        <v>-3756</v>
      </c>
      <c r="T672" s="475">
        <v>0</v>
      </c>
      <c r="U672" s="475">
        <v>0</v>
      </c>
      <c r="V672" s="475">
        <v>0</v>
      </c>
      <c r="W672" s="475">
        <v>0</v>
      </c>
      <c r="X672" s="475">
        <v>0</v>
      </c>
      <c r="Y672" s="475">
        <v>0</v>
      </c>
      <c r="Z672" s="475">
        <v>0</v>
      </c>
      <c r="AA672" s="475">
        <f t="shared" si="36"/>
        <v>0</v>
      </c>
    </row>
    <row r="673" spans="1:27" s="44" customFormat="1" ht="12.75" customHeight="1">
      <c r="A673" s="44">
        <f t="shared" si="35"/>
        <v>15</v>
      </c>
      <c r="B673" s="471">
        <v>710307190020199</v>
      </c>
      <c r="C673" s="472" t="s">
        <v>1305</v>
      </c>
      <c r="D673" s="473">
        <f>+IF(15=LEN(B673),SUMIFS('BG 2024'!G:G,'BG 2024'!B:B,'CA EF'!B673),0)</f>
        <v>2234026</v>
      </c>
      <c r="E673" s="475"/>
      <c r="F673" s="475"/>
      <c r="G673" s="475">
        <v>0</v>
      </c>
      <c r="H673" s="475">
        <f t="shared" si="34"/>
        <v>2234026</v>
      </c>
      <c r="I673" s="475">
        <v>0</v>
      </c>
      <c r="J673" s="475">
        <v>0</v>
      </c>
      <c r="K673" s="475">
        <v>0</v>
      </c>
      <c r="L673" s="475">
        <v>0</v>
      </c>
      <c r="M673" s="475">
        <v>0</v>
      </c>
      <c r="N673" s="475">
        <v>0</v>
      </c>
      <c r="O673" s="475">
        <v>0</v>
      </c>
      <c r="P673" s="475">
        <v>0</v>
      </c>
      <c r="Q673" s="475">
        <v>0</v>
      </c>
      <c r="R673" s="475">
        <v>0</v>
      </c>
      <c r="S673" s="475">
        <f>-$H673</f>
        <v>-2234026</v>
      </c>
      <c r="T673" s="475">
        <v>0</v>
      </c>
      <c r="U673" s="475">
        <v>0</v>
      </c>
      <c r="V673" s="475">
        <v>0</v>
      </c>
      <c r="W673" s="475">
        <v>0</v>
      </c>
      <c r="X673" s="475">
        <v>0</v>
      </c>
      <c r="Y673" s="475">
        <v>0</v>
      </c>
      <c r="Z673" s="475">
        <v>0</v>
      </c>
      <c r="AA673" s="475">
        <f t="shared" si="36"/>
        <v>0</v>
      </c>
    </row>
    <row r="674" spans="1:27" s="44" customFormat="1" ht="12.75" hidden="1" customHeight="1">
      <c r="A674" s="44">
        <f t="shared" si="35"/>
        <v>13</v>
      </c>
      <c r="B674" s="471">
        <v>7103071900202</v>
      </c>
      <c r="C674" s="472" t="s">
        <v>1306</v>
      </c>
      <c r="D674" s="473">
        <f>+IF(15=LEN(B674),SUMIFS('BG 2024'!G:G,'BG 2024'!B:B,'CA EF'!B674),0)</f>
        <v>0</v>
      </c>
      <c r="E674" s="475"/>
      <c r="F674" s="475"/>
      <c r="G674" s="475">
        <v>0</v>
      </c>
      <c r="H674" s="475">
        <f t="shared" si="34"/>
        <v>0</v>
      </c>
      <c r="I674" s="475">
        <v>0</v>
      </c>
      <c r="J674" s="475">
        <v>0</v>
      </c>
      <c r="K674" s="475">
        <v>0</v>
      </c>
      <c r="L674" s="475">
        <v>0</v>
      </c>
      <c r="M674" s="475" t="s">
        <v>133</v>
      </c>
      <c r="N674" s="475">
        <v>0</v>
      </c>
      <c r="O674" s="475">
        <v>0</v>
      </c>
      <c r="P674" s="475">
        <v>0</v>
      </c>
      <c r="Q674" s="475">
        <v>0</v>
      </c>
      <c r="R674" s="475">
        <v>0</v>
      </c>
      <c r="S674" s="475">
        <v>0</v>
      </c>
      <c r="T674" s="475">
        <v>0</v>
      </c>
      <c r="U674" s="475">
        <v>0</v>
      </c>
      <c r="V674" s="475">
        <v>0</v>
      </c>
      <c r="W674" s="475">
        <v>0</v>
      </c>
      <c r="X674" s="475">
        <v>0</v>
      </c>
      <c r="Y674" s="475">
        <v>0</v>
      </c>
      <c r="Z674" s="475">
        <v>0</v>
      </c>
      <c r="AA674" s="475">
        <f t="shared" si="36"/>
        <v>0</v>
      </c>
    </row>
    <row r="675" spans="1:27" s="44" customFormat="1" ht="12.75" customHeight="1">
      <c r="A675" s="44">
        <f t="shared" si="35"/>
        <v>15</v>
      </c>
      <c r="B675" s="471">
        <v>710307190020201</v>
      </c>
      <c r="C675" s="472" t="s">
        <v>1307</v>
      </c>
      <c r="D675" s="473">
        <f>+IF(15=LEN(B675),SUMIFS('BG 2024'!G:G,'BG 2024'!B:B,'CA EF'!B675),0)</f>
        <v>127965</v>
      </c>
      <c r="E675" s="475"/>
      <c r="F675" s="475"/>
      <c r="G675" s="475">
        <v>0</v>
      </c>
      <c r="H675" s="475">
        <f t="shared" si="34"/>
        <v>127965</v>
      </c>
      <c r="I675" s="475">
        <v>0</v>
      </c>
      <c r="J675" s="475">
        <v>0</v>
      </c>
      <c r="K675" s="475">
        <v>0</v>
      </c>
      <c r="L675" s="475">
        <v>0</v>
      </c>
      <c r="M675" s="475">
        <v>0</v>
      </c>
      <c r="N675" s="475">
        <v>0</v>
      </c>
      <c r="O675" s="475">
        <v>0</v>
      </c>
      <c r="P675" s="475">
        <v>0</v>
      </c>
      <c r="Q675" s="475">
        <v>0</v>
      </c>
      <c r="R675" s="475">
        <v>0</v>
      </c>
      <c r="S675" s="475">
        <f>-$H675</f>
        <v>-127965</v>
      </c>
      <c r="T675" s="475">
        <v>0</v>
      </c>
      <c r="U675" s="475">
        <v>0</v>
      </c>
      <c r="V675" s="475">
        <v>0</v>
      </c>
      <c r="W675" s="475">
        <v>0</v>
      </c>
      <c r="X675" s="475">
        <v>0</v>
      </c>
      <c r="Y675" s="475">
        <v>0</v>
      </c>
      <c r="Z675" s="475">
        <v>0</v>
      </c>
      <c r="AA675" s="475">
        <f t="shared" si="36"/>
        <v>0</v>
      </c>
    </row>
    <row r="676" spans="1:27" s="44" customFormat="1" ht="12.75" customHeight="1">
      <c r="A676" s="44">
        <f t="shared" si="35"/>
        <v>15</v>
      </c>
      <c r="B676" s="471">
        <v>710307190020299</v>
      </c>
      <c r="C676" s="472" t="s">
        <v>1308</v>
      </c>
      <c r="D676" s="473">
        <f>+IF(15=LEN(B676),SUMIFS('BG 2024'!G:G,'BG 2024'!B:B,'CA EF'!B676),0)</f>
        <v>1665248</v>
      </c>
      <c r="E676" s="475"/>
      <c r="F676" s="475"/>
      <c r="G676" s="475">
        <v>0</v>
      </c>
      <c r="H676" s="475">
        <f t="shared" si="34"/>
        <v>1665248</v>
      </c>
      <c r="I676" s="475">
        <v>0</v>
      </c>
      <c r="J676" s="475">
        <v>0</v>
      </c>
      <c r="K676" s="475">
        <v>0</v>
      </c>
      <c r="L676" s="475">
        <v>0</v>
      </c>
      <c r="M676" s="475">
        <v>0</v>
      </c>
      <c r="N676" s="475">
        <v>0</v>
      </c>
      <c r="O676" s="475">
        <v>0</v>
      </c>
      <c r="P676" s="475">
        <v>0</v>
      </c>
      <c r="Q676" s="475">
        <v>0</v>
      </c>
      <c r="R676" s="475">
        <v>0</v>
      </c>
      <c r="S676" s="475">
        <f>-$H676</f>
        <v>-1665248</v>
      </c>
      <c r="T676" s="475">
        <v>0</v>
      </c>
      <c r="U676" s="475">
        <v>0</v>
      </c>
      <c r="V676" s="475">
        <v>0</v>
      </c>
      <c r="W676" s="475">
        <v>0</v>
      </c>
      <c r="X676" s="475">
        <v>0</v>
      </c>
      <c r="Y676" s="475">
        <v>0</v>
      </c>
      <c r="Z676" s="475">
        <v>0</v>
      </c>
      <c r="AA676" s="475">
        <f t="shared" si="36"/>
        <v>0</v>
      </c>
    </row>
    <row r="677" spans="1:27" s="44" customFormat="1" ht="12.75" hidden="1" customHeight="1">
      <c r="A677" s="44">
        <f t="shared" si="35"/>
        <v>13</v>
      </c>
      <c r="B677" s="471">
        <v>7103071900203</v>
      </c>
      <c r="C677" s="472" t="s">
        <v>1309</v>
      </c>
      <c r="D677" s="473">
        <f>+IF(15=LEN(B677),SUMIFS('BG 2024'!G:G,'BG 2024'!B:B,'CA EF'!B677),0)</f>
        <v>0</v>
      </c>
      <c r="E677" s="475"/>
      <c r="F677" s="475"/>
      <c r="G677" s="475">
        <v>0</v>
      </c>
      <c r="H677" s="475">
        <f t="shared" si="34"/>
        <v>0</v>
      </c>
      <c r="I677" s="475">
        <v>0</v>
      </c>
      <c r="J677" s="475">
        <v>0</v>
      </c>
      <c r="K677" s="475">
        <v>0</v>
      </c>
      <c r="L677" s="475">
        <v>0</v>
      </c>
      <c r="M677" s="475">
        <f>-H677</f>
        <v>0</v>
      </c>
      <c r="N677" s="475">
        <v>0</v>
      </c>
      <c r="O677" s="475">
        <v>0</v>
      </c>
      <c r="P677" s="475">
        <v>0</v>
      </c>
      <c r="Q677" s="475">
        <v>0</v>
      </c>
      <c r="R677" s="475">
        <v>0</v>
      </c>
      <c r="S677" s="475">
        <v>0</v>
      </c>
      <c r="T677" s="475">
        <v>0</v>
      </c>
      <c r="U677" s="475">
        <v>0</v>
      </c>
      <c r="V677" s="475">
        <v>0</v>
      </c>
      <c r="W677" s="475">
        <v>0</v>
      </c>
      <c r="X677" s="475">
        <v>0</v>
      </c>
      <c r="Y677" s="475">
        <v>0</v>
      </c>
      <c r="Z677" s="475">
        <v>0</v>
      </c>
      <c r="AA677" s="475">
        <f t="shared" si="36"/>
        <v>0</v>
      </c>
    </row>
    <row r="678" spans="1:27" s="44" customFormat="1" ht="12.75" customHeight="1">
      <c r="A678" s="44">
        <f t="shared" si="35"/>
        <v>15</v>
      </c>
      <c r="B678" s="471">
        <v>710307190020301</v>
      </c>
      <c r="C678" s="472" t="s">
        <v>1310</v>
      </c>
      <c r="D678" s="473">
        <f>+IF(15=LEN(B678),SUMIFS('BG 2024'!G:G,'BG 2024'!B:B,'CA EF'!B678),0)</f>
        <v>55794</v>
      </c>
      <c r="E678" s="474"/>
      <c r="F678" s="474"/>
      <c r="G678" s="475">
        <v>0</v>
      </c>
      <c r="H678" s="475">
        <f t="shared" si="34"/>
        <v>55794</v>
      </c>
      <c r="I678" s="475">
        <v>0</v>
      </c>
      <c r="J678" s="475">
        <v>0</v>
      </c>
      <c r="K678" s="475">
        <v>0</v>
      </c>
      <c r="L678" s="475">
        <v>0</v>
      </c>
      <c r="M678" s="475">
        <v>0</v>
      </c>
      <c r="N678" s="475">
        <v>0</v>
      </c>
      <c r="O678" s="475">
        <v>0</v>
      </c>
      <c r="P678" s="475">
        <v>0</v>
      </c>
      <c r="Q678" s="475">
        <v>0</v>
      </c>
      <c r="R678" s="475">
        <v>0</v>
      </c>
      <c r="S678" s="475">
        <f>-$H678</f>
        <v>-55794</v>
      </c>
      <c r="T678" s="475">
        <v>0</v>
      </c>
      <c r="U678" s="475">
        <v>0</v>
      </c>
      <c r="V678" s="475">
        <v>0</v>
      </c>
      <c r="W678" s="475">
        <v>0</v>
      </c>
      <c r="X678" s="475">
        <v>0</v>
      </c>
      <c r="Y678" s="475">
        <v>0</v>
      </c>
      <c r="Z678" s="475">
        <v>0</v>
      </c>
      <c r="AA678" s="475">
        <f t="shared" si="36"/>
        <v>0</v>
      </c>
    </row>
    <row r="679" spans="1:27" s="44" customFormat="1" ht="12.75" customHeight="1">
      <c r="A679" s="44">
        <f t="shared" si="35"/>
        <v>15</v>
      </c>
      <c r="B679" s="471">
        <v>710307190020399</v>
      </c>
      <c r="C679" s="472" t="s">
        <v>1311</v>
      </c>
      <c r="D679" s="473">
        <f>+IF(15=LEN(B679),SUMIFS('BG 2024'!G:G,'BG 2024'!B:B,'CA EF'!B679),0)</f>
        <v>2227794</v>
      </c>
      <c r="E679" s="475"/>
      <c r="F679" s="475"/>
      <c r="G679" s="475">
        <v>0</v>
      </c>
      <c r="H679" s="475">
        <f t="shared" si="34"/>
        <v>2227794</v>
      </c>
      <c r="I679" s="475">
        <v>0</v>
      </c>
      <c r="J679" s="475">
        <v>0</v>
      </c>
      <c r="K679" s="475">
        <v>0</v>
      </c>
      <c r="L679" s="475">
        <v>0</v>
      </c>
      <c r="M679" s="475">
        <v>0</v>
      </c>
      <c r="N679" s="475">
        <v>0</v>
      </c>
      <c r="O679" s="475">
        <v>0</v>
      </c>
      <c r="P679" s="475">
        <v>0</v>
      </c>
      <c r="Q679" s="475">
        <v>0</v>
      </c>
      <c r="R679" s="475">
        <v>0</v>
      </c>
      <c r="S679" s="475">
        <f>-$H679</f>
        <v>-2227794</v>
      </c>
      <c r="T679" s="475">
        <v>0</v>
      </c>
      <c r="U679" s="475">
        <v>0</v>
      </c>
      <c r="V679" s="475">
        <v>0</v>
      </c>
      <c r="W679" s="475">
        <v>0</v>
      </c>
      <c r="X679" s="475">
        <v>0</v>
      </c>
      <c r="Y679" s="475">
        <v>0</v>
      </c>
      <c r="Z679" s="475">
        <v>0</v>
      </c>
      <c r="AA679" s="475">
        <f t="shared" si="36"/>
        <v>0</v>
      </c>
    </row>
    <row r="680" spans="1:27" s="44" customFormat="1" ht="12.75" hidden="1" customHeight="1">
      <c r="A680" s="44">
        <f t="shared" ref="A680:A753" si="37">+LEN(B680)</f>
        <v>13</v>
      </c>
      <c r="B680" s="471">
        <v>7103071900205</v>
      </c>
      <c r="C680" s="472" t="s">
        <v>1312</v>
      </c>
      <c r="D680" s="473">
        <f>+IF(15=LEN(B680),SUMIFS('BG 2024'!G:G,'BG 2024'!B:B,'CA EF'!B680),0)</f>
        <v>0</v>
      </c>
      <c r="E680" s="475"/>
      <c r="F680" s="475"/>
      <c r="G680" s="475">
        <v>0</v>
      </c>
      <c r="H680" s="475">
        <f t="shared" si="34"/>
        <v>0</v>
      </c>
      <c r="I680" s="475">
        <v>0</v>
      </c>
      <c r="J680" s="475">
        <v>0</v>
      </c>
      <c r="K680" s="475">
        <v>0</v>
      </c>
      <c r="L680" s="475">
        <v>0</v>
      </c>
      <c r="M680" s="475">
        <f>-H680</f>
        <v>0</v>
      </c>
      <c r="N680" s="475">
        <v>0</v>
      </c>
      <c r="O680" s="475">
        <v>0</v>
      </c>
      <c r="P680" s="475">
        <v>0</v>
      </c>
      <c r="Q680" s="475">
        <v>0</v>
      </c>
      <c r="R680" s="475">
        <v>0</v>
      </c>
      <c r="S680" s="475">
        <v>0</v>
      </c>
      <c r="T680" s="475">
        <v>0</v>
      </c>
      <c r="U680" s="475">
        <v>0</v>
      </c>
      <c r="V680" s="475">
        <v>0</v>
      </c>
      <c r="W680" s="475">
        <v>0</v>
      </c>
      <c r="X680" s="475">
        <v>0</v>
      </c>
      <c r="Y680" s="475">
        <v>0</v>
      </c>
      <c r="Z680" s="475">
        <v>0</v>
      </c>
      <c r="AA680" s="475">
        <f t="shared" si="36"/>
        <v>0</v>
      </c>
    </row>
    <row r="681" spans="1:27" s="44" customFormat="1" ht="12.75" customHeight="1">
      <c r="A681" s="44">
        <f t="shared" si="37"/>
        <v>15</v>
      </c>
      <c r="B681" s="471">
        <v>710307190020501</v>
      </c>
      <c r="C681" s="472" t="s">
        <v>1313</v>
      </c>
      <c r="D681" s="473">
        <f>+IF(15=LEN(B681),SUMIFS('BG 2024'!G:G,'BG 2024'!B:B,'CA EF'!B681),0)</f>
        <v>60719</v>
      </c>
      <c r="E681" s="475"/>
      <c r="F681" s="475"/>
      <c r="G681" s="475">
        <v>0</v>
      </c>
      <c r="H681" s="475">
        <f t="shared" si="34"/>
        <v>60719</v>
      </c>
      <c r="I681" s="475">
        <v>0</v>
      </c>
      <c r="J681" s="475">
        <v>0</v>
      </c>
      <c r="K681" s="475">
        <v>0</v>
      </c>
      <c r="L681" s="475">
        <v>0</v>
      </c>
      <c r="M681" s="475">
        <v>0</v>
      </c>
      <c r="N681" s="475">
        <v>0</v>
      </c>
      <c r="O681" s="475">
        <v>0</v>
      </c>
      <c r="P681" s="475">
        <f t="shared" ref="P681:P690" si="38">-$H681</f>
        <v>-60719</v>
      </c>
      <c r="Q681" s="475">
        <v>0</v>
      </c>
      <c r="R681" s="475">
        <v>0</v>
      </c>
      <c r="S681" s="475">
        <v>0</v>
      </c>
      <c r="T681" s="475">
        <v>0</v>
      </c>
      <c r="U681" s="475">
        <v>0</v>
      </c>
      <c r="V681" s="475">
        <v>0</v>
      </c>
      <c r="W681" s="475">
        <v>0</v>
      </c>
      <c r="X681" s="475">
        <v>0</v>
      </c>
      <c r="Y681" s="475">
        <v>0</v>
      </c>
      <c r="Z681" s="475">
        <v>0</v>
      </c>
      <c r="AA681" s="475">
        <f t="shared" si="36"/>
        <v>0</v>
      </c>
    </row>
    <row r="682" spans="1:27" s="44" customFormat="1" ht="12.75" customHeight="1">
      <c r="A682" s="44">
        <f t="shared" si="37"/>
        <v>15</v>
      </c>
      <c r="B682" s="471">
        <v>710307190020599</v>
      </c>
      <c r="C682" s="472" t="s">
        <v>1314</v>
      </c>
      <c r="D682" s="473">
        <f>+IF(15=LEN(B682),SUMIFS('BG 2024'!G:G,'BG 2024'!B:B,'CA EF'!B682),0)</f>
        <v>26190479</v>
      </c>
      <c r="E682" s="475"/>
      <c r="F682" s="475"/>
      <c r="G682" s="475">
        <v>0</v>
      </c>
      <c r="H682" s="475">
        <f t="shared" si="34"/>
        <v>26190479</v>
      </c>
      <c r="I682" s="475">
        <v>0</v>
      </c>
      <c r="J682" s="475">
        <v>0</v>
      </c>
      <c r="K682" s="475">
        <v>0</v>
      </c>
      <c r="L682" s="475">
        <v>0</v>
      </c>
      <c r="M682" s="475">
        <v>0</v>
      </c>
      <c r="N682" s="475">
        <v>0</v>
      </c>
      <c r="O682" s="475">
        <v>0</v>
      </c>
      <c r="P682" s="475">
        <f t="shared" si="38"/>
        <v>-26190479</v>
      </c>
      <c r="Q682" s="475">
        <v>0</v>
      </c>
      <c r="R682" s="475">
        <v>0</v>
      </c>
      <c r="S682" s="475">
        <v>0</v>
      </c>
      <c r="T682" s="475">
        <v>0</v>
      </c>
      <c r="U682" s="475">
        <v>0</v>
      </c>
      <c r="V682" s="475">
        <v>0</v>
      </c>
      <c r="W682" s="475">
        <v>0</v>
      </c>
      <c r="X682" s="475">
        <v>0</v>
      </c>
      <c r="Y682" s="475">
        <v>0</v>
      </c>
      <c r="Z682" s="475">
        <v>0</v>
      </c>
      <c r="AA682" s="475">
        <f t="shared" si="36"/>
        <v>0</v>
      </c>
    </row>
    <row r="683" spans="1:27" s="44" customFormat="1" ht="12.75" hidden="1" customHeight="1">
      <c r="A683" s="44">
        <f t="shared" si="37"/>
        <v>13</v>
      </c>
      <c r="B683" s="471">
        <v>7103071900206</v>
      </c>
      <c r="C683" s="472" t="s">
        <v>1315</v>
      </c>
      <c r="D683" s="473">
        <f>+IF(15=LEN(B683),SUMIFS('BG 2024'!G:G,'BG 2024'!B:B,'CA EF'!B683),0)</f>
        <v>0</v>
      </c>
      <c r="E683" s="475"/>
      <c r="F683" s="475"/>
      <c r="G683" s="475">
        <v>0</v>
      </c>
      <c r="H683" s="475">
        <f t="shared" si="34"/>
        <v>0</v>
      </c>
      <c r="I683" s="475">
        <v>0</v>
      </c>
      <c r="J683" s="475">
        <v>0</v>
      </c>
      <c r="K683" s="475">
        <v>0</v>
      </c>
      <c r="L683" s="475">
        <v>0</v>
      </c>
      <c r="M683" s="475" t="s">
        <v>133</v>
      </c>
      <c r="N683" s="475">
        <v>0</v>
      </c>
      <c r="O683" s="475">
        <v>0</v>
      </c>
      <c r="P683" s="475">
        <v>0</v>
      </c>
      <c r="Q683" s="475">
        <v>0</v>
      </c>
      <c r="R683" s="475">
        <v>0</v>
      </c>
      <c r="S683" s="475">
        <v>0</v>
      </c>
      <c r="T683" s="475">
        <v>0</v>
      </c>
      <c r="U683" s="475">
        <v>0</v>
      </c>
      <c r="V683" s="475">
        <v>0</v>
      </c>
      <c r="W683" s="475">
        <v>0</v>
      </c>
      <c r="X683" s="475">
        <v>0</v>
      </c>
      <c r="Y683" s="475">
        <v>0</v>
      </c>
      <c r="Z683" s="475">
        <v>0</v>
      </c>
      <c r="AA683" s="475">
        <f t="shared" si="36"/>
        <v>0</v>
      </c>
    </row>
    <row r="684" spans="1:27" s="44" customFormat="1" ht="12.75" customHeight="1">
      <c r="A684" s="44">
        <f t="shared" si="37"/>
        <v>15</v>
      </c>
      <c r="B684" s="471">
        <v>710307190020601</v>
      </c>
      <c r="C684" s="472" t="s">
        <v>1316</v>
      </c>
      <c r="D684" s="473">
        <f>+IF(15=LEN(B684),SUMIFS('BG 2024'!G:G,'BG 2024'!B:B,'CA EF'!B684),0)</f>
        <v>4617163</v>
      </c>
      <c r="E684" s="475"/>
      <c r="F684" s="475"/>
      <c r="G684" s="475">
        <v>0</v>
      </c>
      <c r="H684" s="475">
        <f t="shared" si="34"/>
        <v>4617163</v>
      </c>
      <c r="I684" s="475">
        <v>0</v>
      </c>
      <c r="J684" s="475">
        <v>0</v>
      </c>
      <c r="K684" s="475">
        <v>0</v>
      </c>
      <c r="L684" s="475">
        <v>0</v>
      </c>
      <c r="M684" s="475">
        <v>0</v>
      </c>
      <c r="N684" s="475">
        <v>0</v>
      </c>
      <c r="O684" s="475">
        <v>0</v>
      </c>
      <c r="P684" s="475">
        <f t="shared" si="38"/>
        <v>-4617163</v>
      </c>
      <c r="Q684" s="475">
        <v>0</v>
      </c>
      <c r="R684" s="475">
        <v>0</v>
      </c>
      <c r="S684" s="475">
        <v>0</v>
      </c>
      <c r="T684" s="475">
        <v>0</v>
      </c>
      <c r="U684" s="475">
        <v>0</v>
      </c>
      <c r="V684" s="475">
        <v>0</v>
      </c>
      <c r="W684" s="475">
        <v>0</v>
      </c>
      <c r="X684" s="475">
        <v>0</v>
      </c>
      <c r="Y684" s="475">
        <v>0</v>
      </c>
      <c r="Z684" s="475">
        <v>0</v>
      </c>
      <c r="AA684" s="475">
        <f t="shared" si="36"/>
        <v>0</v>
      </c>
    </row>
    <row r="685" spans="1:27" s="44" customFormat="1" ht="12.75" customHeight="1">
      <c r="A685" s="44">
        <f t="shared" si="37"/>
        <v>15</v>
      </c>
      <c r="B685" s="471">
        <v>710307190020699</v>
      </c>
      <c r="C685" s="472" t="s">
        <v>1317</v>
      </c>
      <c r="D685" s="473">
        <f>+IF(15=LEN(B685),SUMIFS('BG 2024'!G:G,'BG 2024'!B:B,'CA EF'!B685),0)</f>
        <v>22378104</v>
      </c>
      <c r="E685" s="474"/>
      <c r="F685" s="474"/>
      <c r="G685" s="475">
        <v>0</v>
      </c>
      <c r="H685" s="475">
        <f t="shared" si="34"/>
        <v>22378104</v>
      </c>
      <c r="I685" s="475">
        <v>0</v>
      </c>
      <c r="J685" s="475">
        <v>0</v>
      </c>
      <c r="K685" s="475">
        <v>0</v>
      </c>
      <c r="L685" s="475">
        <v>0</v>
      </c>
      <c r="M685" s="475">
        <v>0</v>
      </c>
      <c r="N685" s="475">
        <v>0</v>
      </c>
      <c r="O685" s="475">
        <v>0</v>
      </c>
      <c r="P685" s="475">
        <f t="shared" si="38"/>
        <v>-22378104</v>
      </c>
      <c r="Q685" s="475">
        <v>0</v>
      </c>
      <c r="R685" s="475">
        <v>0</v>
      </c>
      <c r="S685" s="475">
        <v>0</v>
      </c>
      <c r="T685" s="475">
        <v>0</v>
      </c>
      <c r="U685" s="475">
        <v>0</v>
      </c>
      <c r="V685" s="475">
        <v>0</v>
      </c>
      <c r="W685" s="475">
        <v>0</v>
      </c>
      <c r="X685" s="475">
        <v>0</v>
      </c>
      <c r="Y685" s="475">
        <v>0</v>
      </c>
      <c r="Z685" s="475">
        <v>0</v>
      </c>
      <c r="AA685" s="475">
        <f t="shared" si="36"/>
        <v>0</v>
      </c>
    </row>
    <row r="686" spans="1:27" s="44" customFormat="1" ht="12.75" hidden="1" customHeight="1">
      <c r="A686" s="44">
        <f t="shared" si="37"/>
        <v>13</v>
      </c>
      <c r="B686" s="471">
        <v>7103071900207</v>
      </c>
      <c r="C686" s="472" t="s">
        <v>1318</v>
      </c>
      <c r="D686" s="473">
        <f>+IF(15=LEN(B686),SUMIFS('BG 2024'!G:G,'BG 2024'!B:B,'CA EF'!B686),0)</f>
        <v>0</v>
      </c>
      <c r="E686" s="475"/>
      <c r="F686" s="475"/>
      <c r="G686" s="475">
        <v>0</v>
      </c>
      <c r="H686" s="475">
        <f t="shared" si="34"/>
        <v>0</v>
      </c>
      <c r="I686" s="475">
        <v>0</v>
      </c>
      <c r="J686" s="475">
        <v>0</v>
      </c>
      <c r="K686" s="475">
        <v>0</v>
      </c>
      <c r="L686" s="475">
        <v>0</v>
      </c>
      <c r="M686" s="475">
        <f>-H686</f>
        <v>0</v>
      </c>
      <c r="N686" s="475">
        <v>0</v>
      </c>
      <c r="O686" s="475">
        <v>0</v>
      </c>
      <c r="P686" s="475">
        <v>0</v>
      </c>
      <c r="Q686" s="475">
        <v>0</v>
      </c>
      <c r="R686" s="475">
        <v>0</v>
      </c>
      <c r="S686" s="475">
        <v>0</v>
      </c>
      <c r="T686" s="475">
        <v>0</v>
      </c>
      <c r="U686" s="475">
        <v>0</v>
      </c>
      <c r="V686" s="475">
        <v>0</v>
      </c>
      <c r="W686" s="475">
        <v>0</v>
      </c>
      <c r="X686" s="475">
        <v>0</v>
      </c>
      <c r="Y686" s="475">
        <v>0</v>
      </c>
      <c r="Z686" s="475">
        <v>0</v>
      </c>
      <c r="AA686" s="475">
        <f t="shared" si="36"/>
        <v>0</v>
      </c>
    </row>
    <row r="687" spans="1:27" s="44" customFormat="1" ht="12.75" customHeight="1">
      <c r="A687" s="44">
        <f t="shared" si="37"/>
        <v>15</v>
      </c>
      <c r="B687" s="471">
        <v>710307190020701</v>
      </c>
      <c r="C687" s="472" t="s">
        <v>1319</v>
      </c>
      <c r="D687" s="473">
        <f>+IF(15=LEN(B687),SUMIFS('BG 2024'!G:G,'BG 2024'!B:B,'CA EF'!B687),0)</f>
        <v>2672758</v>
      </c>
      <c r="E687" s="475"/>
      <c r="F687" s="475"/>
      <c r="G687" s="475">
        <v>0</v>
      </c>
      <c r="H687" s="475">
        <f t="shared" si="34"/>
        <v>2672758</v>
      </c>
      <c r="I687" s="475">
        <v>0</v>
      </c>
      <c r="J687" s="475">
        <v>0</v>
      </c>
      <c r="K687" s="475">
        <v>0</v>
      </c>
      <c r="L687" s="475">
        <v>0</v>
      </c>
      <c r="M687" s="475">
        <v>0</v>
      </c>
      <c r="N687" s="475">
        <v>0</v>
      </c>
      <c r="O687" s="475">
        <v>0</v>
      </c>
      <c r="P687" s="475">
        <f t="shared" si="38"/>
        <v>-2672758</v>
      </c>
      <c r="Q687" s="475">
        <v>0</v>
      </c>
      <c r="R687" s="475">
        <v>0</v>
      </c>
      <c r="S687" s="475">
        <v>0</v>
      </c>
      <c r="T687" s="475">
        <v>0</v>
      </c>
      <c r="U687" s="475">
        <v>0</v>
      </c>
      <c r="V687" s="475">
        <v>0</v>
      </c>
      <c r="W687" s="475">
        <v>0</v>
      </c>
      <c r="X687" s="475">
        <v>0</v>
      </c>
      <c r="Y687" s="475">
        <v>0</v>
      </c>
      <c r="Z687" s="475">
        <v>0</v>
      </c>
      <c r="AA687" s="475">
        <f t="shared" si="36"/>
        <v>0</v>
      </c>
    </row>
    <row r="688" spans="1:27" s="44" customFormat="1" ht="12.75" customHeight="1">
      <c r="A688" s="44">
        <f t="shared" si="37"/>
        <v>15</v>
      </c>
      <c r="B688" s="471">
        <v>710307190020799</v>
      </c>
      <c r="C688" s="472" t="s">
        <v>1320</v>
      </c>
      <c r="D688" s="473">
        <f>+IF(15=LEN(B688),SUMIFS('BG 2024'!G:G,'BG 2024'!B:B,'CA EF'!B688),0)</f>
        <v>13048268</v>
      </c>
      <c r="E688" s="474"/>
      <c r="F688" s="474"/>
      <c r="G688" s="475">
        <v>0</v>
      </c>
      <c r="H688" s="475">
        <f t="shared" si="34"/>
        <v>13048268</v>
      </c>
      <c r="I688" s="475">
        <v>0</v>
      </c>
      <c r="J688" s="475">
        <v>0</v>
      </c>
      <c r="K688" s="475">
        <v>0</v>
      </c>
      <c r="L688" s="475">
        <v>0</v>
      </c>
      <c r="M688" s="475">
        <v>0</v>
      </c>
      <c r="N688" s="475">
        <v>0</v>
      </c>
      <c r="O688" s="475">
        <v>0</v>
      </c>
      <c r="P688" s="475">
        <f t="shared" si="38"/>
        <v>-13048268</v>
      </c>
      <c r="Q688" s="475">
        <v>0</v>
      </c>
      <c r="R688" s="475">
        <v>0</v>
      </c>
      <c r="S688" s="475">
        <v>0</v>
      </c>
      <c r="T688" s="475">
        <v>0</v>
      </c>
      <c r="U688" s="475">
        <v>0</v>
      </c>
      <c r="V688" s="475">
        <v>0</v>
      </c>
      <c r="W688" s="475">
        <v>0</v>
      </c>
      <c r="X688" s="475">
        <v>0</v>
      </c>
      <c r="Y688" s="475">
        <v>0</v>
      </c>
      <c r="Z688" s="475">
        <v>0</v>
      </c>
      <c r="AA688" s="475">
        <f t="shared" si="36"/>
        <v>0</v>
      </c>
    </row>
    <row r="689" spans="1:27" s="44" customFormat="1" ht="12.75" customHeight="1">
      <c r="A689" s="44">
        <f t="shared" si="37"/>
        <v>15</v>
      </c>
      <c r="B689" s="471">
        <v>710307190070199</v>
      </c>
      <c r="C689" s="472" t="s">
        <v>1322</v>
      </c>
      <c r="D689" s="473">
        <f>+IF(15=LEN(B689),SUMIFS('BG 2024'!G:G,'BG 2024'!B:B,'CA EF'!B689),0)</f>
        <v>15094</v>
      </c>
      <c r="E689" s="474"/>
      <c r="F689" s="474"/>
      <c r="G689" s="475">
        <v>0</v>
      </c>
      <c r="H689" s="475">
        <f t="shared" si="34"/>
        <v>15094</v>
      </c>
      <c r="I689" s="475">
        <v>0</v>
      </c>
      <c r="J689" s="475">
        <v>0</v>
      </c>
      <c r="K689" s="475">
        <v>0</v>
      </c>
      <c r="L689" s="475">
        <v>0</v>
      </c>
      <c r="M689" s="475">
        <v>0</v>
      </c>
      <c r="N689" s="475">
        <v>0</v>
      </c>
      <c r="O689" s="475">
        <v>0</v>
      </c>
      <c r="P689" s="475">
        <v>0</v>
      </c>
      <c r="Q689" s="475">
        <v>0</v>
      </c>
      <c r="R689" s="475">
        <v>0</v>
      </c>
      <c r="S689" s="475">
        <f>-$H689</f>
        <v>-15094</v>
      </c>
      <c r="T689" s="475">
        <v>0</v>
      </c>
      <c r="U689" s="475">
        <v>0</v>
      </c>
      <c r="V689" s="475">
        <v>0</v>
      </c>
      <c r="W689" s="475">
        <v>0</v>
      </c>
      <c r="X689" s="475">
        <v>0</v>
      </c>
      <c r="Y689" s="475">
        <v>0</v>
      </c>
      <c r="Z689" s="475">
        <v>0</v>
      </c>
      <c r="AA689" s="475">
        <f t="shared" si="36"/>
        <v>0</v>
      </c>
    </row>
    <row r="690" spans="1:27" s="44" customFormat="1" ht="12.75" customHeight="1">
      <c r="A690" s="44">
        <f>+LEN(B690)</f>
        <v>15</v>
      </c>
      <c r="B690" s="471">
        <v>710307190070299</v>
      </c>
      <c r="C690" s="472" t="s">
        <v>1323</v>
      </c>
      <c r="D690" s="473">
        <f>+IF(15=LEN(B690),SUMIFS('BG 2024'!G:G,'BG 2024'!B:B,'CA EF'!B690),0)</f>
        <v>103073</v>
      </c>
      <c r="E690" s="474"/>
      <c r="F690" s="474"/>
      <c r="G690" s="475">
        <v>0</v>
      </c>
      <c r="H690" s="475">
        <f>+D690+E690-F690-G690</f>
        <v>103073</v>
      </c>
      <c r="I690" s="475">
        <v>0</v>
      </c>
      <c r="J690" s="475">
        <v>0</v>
      </c>
      <c r="K690" s="475">
        <v>0</v>
      </c>
      <c r="L690" s="475">
        <v>0</v>
      </c>
      <c r="M690" s="475">
        <v>0</v>
      </c>
      <c r="N690" s="475">
        <v>0</v>
      </c>
      <c r="O690" s="475">
        <v>0</v>
      </c>
      <c r="P690" s="475">
        <f t="shared" si="38"/>
        <v>-103073</v>
      </c>
      <c r="Q690" s="475">
        <v>0</v>
      </c>
      <c r="R690" s="475">
        <v>0</v>
      </c>
      <c r="S690" s="475">
        <v>0</v>
      </c>
      <c r="T690" s="475">
        <v>0</v>
      </c>
      <c r="U690" s="475">
        <v>0</v>
      </c>
      <c r="V690" s="475">
        <v>0</v>
      </c>
      <c r="W690" s="475">
        <v>0</v>
      </c>
      <c r="X690" s="475">
        <v>0</v>
      </c>
      <c r="Y690" s="475">
        <v>0</v>
      </c>
      <c r="Z690" s="475">
        <v>0</v>
      </c>
      <c r="AA690" s="475">
        <f>SUM(H690:Z690)</f>
        <v>0</v>
      </c>
    </row>
    <row r="691" spans="1:27" s="44" customFormat="1" ht="12.75" hidden="1" customHeight="1">
      <c r="A691" s="44">
        <f t="shared" si="37"/>
        <v>8</v>
      </c>
      <c r="B691" s="471">
        <v>71030721</v>
      </c>
      <c r="C691" s="472" t="s">
        <v>1324</v>
      </c>
      <c r="D691" s="473">
        <f>+IF(15=LEN(B691),SUMIFS('BG 2024'!G:G,'BG 2024'!B:B,'CA EF'!B691),0)</f>
        <v>0</v>
      </c>
      <c r="E691" s="475"/>
      <c r="F691" s="475"/>
      <c r="G691" s="475">
        <v>0</v>
      </c>
      <c r="H691" s="475">
        <f t="shared" si="34"/>
        <v>0</v>
      </c>
      <c r="I691" s="475">
        <v>0</v>
      </c>
      <c r="J691" s="475">
        <v>0</v>
      </c>
      <c r="K691" s="475">
        <v>0</v>
      </c>
      <c r="L691" s="475">
        <v>0</v>
      </c>
      <c r="M691" s="475" t="s">
        <v>133</v>
      </c>
      <c r="N691" s="475">
        <v>0</v>
      </c>
      <c r="O691" s="475">
        <v>0</v>
      </c>
      <c r="P691" s="475">
        <v>0</v>
      </c>
      <c r="Q691" s="475">
        <v>0</v>
      </c>
      <c r="R691" s="475">
        <v>0</v>
      </c>
      <c r="S691" s="475">
        <v>0</v>
      </c>
      <c r="T691" s="475">
        <v>0</v>
      </c>
      <c r="U691" s="475">
        <v>0</v>
      </c>
      <c r="V691" s="475">
        <v>0</v>
      </c>
      <c r="W691" s="475">
        <v>0</v>
      </c>
      <c r="X691" s="475">
        <v>0</v>
      </c>
      <c r="Y691" s="475">
        <v>0</v>
      </c>
      <c r="Z691" s="475">
        <v>0</v>
      </c>
      <c r="AA691" s="475">
        <f t="shared" si="36"/>
        <v>0</v>
      </c>
    </row>
    <row r="692" spans="1:27" s="44" customFormat="1" ht="12.75" hidden="1" customHeight="1">
      <c r="A692" s="44">
        <f t="shared" si="37"/>
        <v>11</v>
      </c>
      <c r="B692" s="471">
        <v>71030721001</v>
      </c>
      <c r="C692" s="472" t="s">
        <v>1325</v>
      </c>
      <c r="D692" s="473">
        <f>+IF(15=LEN(B692),SUMIFS('BG 2024'!G:G,'BG 2024'!B:B,'CA EF'!B692),0)</f>
        <v>0</v>
      </c>
      <c r="E692" s="475"/>
      <c r="F692" s="475"/>
      <c r="G692" s="475">
        <v>0</v>
      </c>
      <c r="H692" s="475">
        <f t="shared" si="34"/>
        <v>0</v>
      </c>
      <c r="I692" s="475">
        <v>0</v>
      </c>
      <c r="J692" s="475">
        <v>0</v>
      </c>
      <c r="K692" s="475">
        <v>0</v>
      </c>
      <c r="L692" s="475">
        <v>0</v>
      </c>
      <c r="M692" s="475">
        <f>-H692</f>
        <v>0</v>
      </c>
      <c r="N692" s="475">
        <v>0</v>
      </c>
      <c r="O692" s="475">
        <v>0</v>
      </c>
      <c r="P692" s="475">
        <v>0</v>
      </c>
      <c r="Q692" s="475">
        <v>0</v>
      </c>
      <c r="R692" s="475">
        <v>0</v>
      </c>
      <c r="S692" s="475">
        <v>0</v>
      </c>
      <c r="T692" s="475">
        <v>0</v>
      </c>
      <c r="U692" s="475">
        <v>0</v>
      </c>
      <c r="V692" s="475">
        <v>0</v>
      </c>
      <c r="W692" s="475">
        <v>0</v>
      </c>
      <c r="X692" s="475">
        <v>0</v>
      </c>
      <c r="Y692" s="475">
        <v>0</v>
      </c>
      <c r="Z692" s="475">
        <v>0</v>
      </c>
      <c r="AA692" s="475">
        <f t="shared" si="36"/>
        <v>0</v>
      </c>
    </row>
    <row r="693" spans="1:27" s="44" customFormat="1" ht="12.75" hidden="1" customHeight="1">
      <c r="A693" s="44">
        <f t="shared" si="37"/>
        <v>13</v>
      </c>
      <c r="B693" s="471">
        <v>7103072100101</v>
      </c>
      <c r="C693" s="472" t="s">
        <v>1325</v>
      </c>
      <c r="D693" s="473">
        <f>+IF(15=LEN(B693),SUMIFS('BG 2024'!G:G,'BG 2024'!B:B,'CA EF'!B693),0)</f>
        <v>0</v>
      </c>
      <c r="E693" s="475"/>
      <c r="F693" s="475"/>
      <c r="G693" s="475">
        <v>0</v>
      </c>
      <c r="H693" s="475">
        <f t="shared" si="34"/>
        <v>0</v>
      </c>
      <c r="I693" s="475">
        <v>0</v>
      </c>
      <c r="J693" s="475">
        <v>0</v>
      </c>
      <c r="K693" s="475">
        <v>0</v>
      </c>
      <c r="L693" s="475">
        <v>0</v>
      </c>
      <c r="M693" s="475" t="s">
        <v>133</v>
      </c>
      <c r="N693" s="475">
        <v>0</v>
      </c>
      <c r="O693" s="475">
        <v>0</v>
      </c>
      <c r="P693" s="475">
        <v>0</v>
      </c>
      <c r="Q693" s="475">
        <v>0</v>
      </c>
      <c r="R693" s="475">
        <v>0</v>
      </c>
      <c r="S693" s="475">
        <v>0</v>
      </c>
      <c r="T693" s="475">
        <v>0</v>
      </c>
      <c r="U693" s="475">
        <v>0</v>
      </c>
      <c r="V693" s="475">
        <v>0</v>
      </c>
      <c r="W693" s="475">
        <v>0</v>
      </c>
      <c r="X693" s="475">
        <v>0</v>
      </c>
      <c r="Y693" s="475">
        <v>0</v>
      </c>
      <c r="Z693" s="475">
        <v>0</v>
      </c>
      <c r="AA693" s="475">
        <f t="shared" si="36"/>
        <v>0</v>
      </c>
    </row>
    <row r="694" spans="1:27" s="44" customFormat="1" ht="12.75" customHeight="1">
      <c r="A694" s="44">
        <f t="shared" si="37"/>
        <v>15</v>
      </c>
      <c r="B694" s="471">
        <v>710307210010199</v>
      </c>
      <c r="C694" s="472" t="s">
        <v>1326</v>
      </c>
      <c r="D694" s="473">
        <f>+IF(15=LEN(B694),SUMIFS('BG 2024'!G:G,'BG 2024'!B:B,'CA EF'!B694),0)</f>
        <v>15898101</v>
      </c>
      <c r="E694" s="475"/>
      <c r="F694" s="475"/>
      <c r="G694" s="475">
        <v>0</v>
      </c>
      <c r="H694" s="475">
        <f t="shared" si="34"/>
        <v>15898101</v>
      </c>
      <c r="I694" s="475">
        <v>0</v>
      </c>
      <c r="J694" s="475">
        <v>0</v>
      </c>
      <c r="K694" s="475">
        <v>0</v>
      </c>
      <c r="L694" s="475">
        <v>0</v>
      </c>
      <c r="M694" s="475">
        <v>0</v>
      </c>
      <c r="N694" s="475">
        <v>0</v>
      </c>
      <c r="O694" s="475">
        <v>0</v>
      </c>
      <c r="P694" s="475">
        <v>0</v>
      </c>
      <c r="Q694" s="475">
        <v>0</v>
      </c>
      <c r="R694" s="475">
        <v>0</v>
      </c>
      <c r="S694" s="475">
        <f>-$H694</f>
        <v>-15898101</v>
      </c>
      <c r="T694" s="475">
        <v>0</v>
      </c>
      <c r="U694" s="475">
        <v>0</v>
      </c>
      <c r="V694" s="475">
        <v>0</v>
      </c>
      <c r="W694" s="475">
        <v>0</v>
      </c>
      <c r="X694" s="475">
        <v>0</v>
      </c>
      <c r="Y694" s="475">
        <v>0</v>
      </c>
      <c r="Z694" s="475">
        <v>0</v>
      </c>
      <c r="AA694" s="475">
        <f t="shared" si="36"/>
        <v>0</v>
      </c>
    </row>
    <row r="695" spans="1:27" s="44" customFormat="1" ht="12.75" hidden="1" customHeight="1">
      <c r="A695" s="44">
        <f t="shared" si="37"/>
        <v>5</v>
      </c>
      <c r="B695" s="471">
        <v>71040</v>
      </c>
      <c r="C695" s="472" t="s">
        <v>1327</v>
      </c>
      <c r="D695" s="473">
        <f>+IF(15=LEN(B695),SUMIFS('BG 2024'!G:G,'BG 2024'!B:B,'CA EF'!B695),0)</f>
        <v>0</v>
      </c>
      <c r="E695" s="474"/>
      <c r="F695" s="474"/>
      <c r="G695" s="475">
        <v>0</v>
      </c>
      <c r="H695" s="475">
        <f t="shared" si="34"/>
        <v>0</v>
      </c>
      <c r="I695" s="475">
        <v>0</v>
      </c>
      <c r="J695" s="475">
        <v>0</v>
      </c>
      <c r="K695" s="475">
        <v>0</v>
      </c>
      <c r="L695" s="475">
        <v>0</v>
      </c>
      <c r="M695" s="475">
        <f>-H695</f>
        <v>0</v>
      </c>
      <c r="N695" s="475">
        <v>0</v>
      </c>
      <c r="O695" s="475">
        <v>0</v>
      </c>
      <c r="P695" s="475">
        <v>0</v>
      </c>
      <c r="Q695" s="475">
        <v>0</v>
      </c>
      <c r="R695" s="475">
        <v>0</v>
      </c>
      <c r="S695" s="475">
        <v>0</v>
      </c>
      <c r="T695" s="475">
        <v>0</v>
      </c>
      <c r="U695" s="475">
        <v>0</v>
      </c>
      <c r="V695" s="475">
        <v>0</v>
      </c>
      <c r="W695" s="475">
        <v>0</v>
      </c>
      <c r="X695" s="475">
        <v>0</v>
      </c>
      <c r="Y695" s="475">
        <v>0</v>
      </c>
      <c r="Z695" s="475">
        <v>0</v>
      </c>
      <c r="AA695" s="475">
        <f t="shared" si="36"/>
        <v>0</v>
      </c>
    </row>
    <row r="696" spans="1:27" s="44" customFormat="1" ht="12.75" hidden="1" customHeight="1">
      <c r="A696" s="44">
        <f t="shared" si="37"/>
        <v>8</v>
      </c>
      <c r="B696" s="471">
        <v>71040731</v>
      </c>
      <c r="C696" s="472" t="s">
        <v>1328</v>
      </c>
      <c r="D696" s="473">
        <f>+IF(15=LEN(B696),SUMIFS('BG 2024'!G:G,'BG 2024'!B:B,'CA EF'!B696),0)</f>
        <v>0</v>
      </c>
      <c r="E696" s="475"/>
      <c r="F696" s="475"/>
      <c r="G696" s="475">
        <v>0</v>
      </c>
      <c r="H696" s="475">
        <f t="shared" si="34"/>
        <v>0</v>
      </c>
      <c r="I696" s="475">
        <v>0</v>
      </c>
      <c r="J696" s="475">
        <v>0</v>
      </c>
      <c r="K696" s="475">
        <v>0</v>
      </c>
      <c r="L696" s="475">
        <v>0</v>
      </c>
      <c r="M696" s="475" t="s">
        <v>133</v>
      </c>
      <c r="N696" s="475">
        <v>0</v>
      </c>
      <c r="O696" s="475">
        <v>0</v>
      </c>
      <c r="P696" s="475">
        <v>0</v>
      </c>
      <c r="Q696" s="475">
        <v>0</v>
      </c>
      <c r="R696" s="475">
        <v>0</v>
      </c>
      <c r="S696" s="475">
        <v>0</v>
      </c>
      <c r="T696" s="475">
        <v>0</v>
      </c>
      <c r="U696" s="475">
        <v>0</v>
      </c>
      <c r="V696" s="475">
        <v>0</v>
      </c>
      <c r="W696" s="475">
        <v>0</v>
      </c>
      <c r="X696" s="475">
        <v>0</v>
      </c>
      <c r="Y696" s="475">
        <v>0</v>
      </c>
      <c r="Z696" s="475">
        <v>0</v>
      </c>
      <c r="AA696" s="475">
        <f t="shared" si="36"/>
        <v>0</v>
      </c>
    </row>
    <row r="697" spans="1:27" s="44" customFormat="1" ht="12.75" hidden="1" customHeight="1">
      <c r="A697" s="44">
        <f t="shared" si="37"/>
        <v>11</v>
      </c>
      <c r="B697" s="471">
        <v>71040731001</v>
      </c>
      <c r="C697" s="472" t="s">
        <v>28</v>
      </c>
      <c r="D697" s="473">
        <f>+IF(15=LEN(B697),SUMIFS('BG 2024'!G:G,'BG 2024'!B:B,'CA EF'!B697),0)</f>
        <v>0</v>
      </c>
      <c r="E697" s="475"/>
      <c r="F697" s="475"/>
      <c r="G697" s="475">
        <v>0</v>
      </c>
      <c r="H697" s="475">
        <f t="shared" si="34"/>
        <v>0</v>
      </c>
      <c r="I697" s="475">
        <v>0</v>
      </c>
      <c r="J697" s="475">
        <v>0</v>
      </c>
      <c r="K697" s="475">
        <v>0</v>
      </c>
      <c r="L697" s="475">
        <v>0</v>
      </c>
      <c r="M697" s="475">
        <f>-H697</f>
        <v>0</v>
      </c>
      <c r="N697" s="475">
        <v>0</v>
      </c>
      <c r="O697" s="475">
        <v>0</v>
      </c>
      <c r="P697" s="475">
        <v>0</v>
      </c>
      <c r="Q697" s="475">
        <v>0</v>
      </c>
      <c r="R697" s="475">
        <v>0</v>
      </c>
      <c r="S697" s="475">
        <v>0</v>
      </c>
      <c r="T697" s="475">
        <v>0</v>
      </c>
      <c r="U697" s="475">
        <v>0</v>
      </c>
      <c r="V697" s="475">
        <v>0</v>
      </c>
      <c r="W697" s="475">
        <v>0</v>
      </c>
      <c r="X697" s="475">
        <v>0</v>
      </c>
      <c r="Y697" s="475">
        <v>0</v>
      </c>
      <c r="Z697" s="475">
        <v>0</v>
      </c>
      <c r="AA697" s="475">
        <f t="shared" si="36"/>
        <v>0</v>
      </c>
    </row>
    <row r="698" spans="1:27" s="44" customFormat="1" ht="12.75" hidden="1" customHeight="1">
      <c r="A698" s="44">
        <f t="shared" si="37"/>
        <v>13</v>
      </c>
      <c r="B698" s="471">
        <v>7104073100101</v>
      </c>
      <c r="C698" s="472" t="s">
        <v>28</v>
      </c>
      <c r="D698" s="473">
        <f>+IF(15=LEN(B698),SUMIFS('BG 2024'!G:G,'BG 2024'!B:B,'CA EF'!B698),0)</f>
        <v>0</v>
      </c>
      <c r="E698" s="475"/>
      <c r="F698" s="475"/>
      <c r="G698" s="475">
        <v>0</v>
      </c>
      <c r="H698" s="475">
        <f t="shared" si="34"/>
        <v>0</v>
      </c>
      <c r="I698" s="475">
        <v>0</v>
      </c>
      <c r="J698" s="475">
        <v>0</v>
      </c>
      <c r="K698" s="475">
        <v>0</v>
      </c>
      <c r="L698" s="475">
        <v>0</v>
      </c>
      <c r="M698" s="475" t="s">
        <v>133</v>
      </c>
      <c r="N698" s="475">
        <v>0</v>
      </c>
      <c r="O698" s="475">
        <v>0</v>
      </c>
      <c r="P698" s="475">
        <v>0</v>
      </c>
      <c r="Q698" s="475">
        <v>0</v>
      </c>
      <c r="R698" s="475">
        <v>0</v>
      </c>
      <c r="S698" s="475">
        <v>0</v>
      </c>
      <c r="T698" s="475">
        <v>0</v>
      </c>
      <c r="U698" s="475">
        <v>0</v>
      </c>
      <c r="V698" s="475">
        <v>0</v>
      </c>
      <c r="W698" s="475">
        <v>0</v>
      </c>
      <c r="X698" s="475">
        <v>0</v>
      </c>
      <c r="Y698" s="475">
        <v>0</v>
      </c>
      <c r="Z698" s="475">
        <v>0</v>
      </c>
      <c r="AA698" s="475">
        <f t="shared" si="36"/>
        <v>0</v>
      </c>
    </row>
    <row r="699" spans="1:27" s="44" customFormat="1" ht="12.75" customHeight="1">
      <c r="A699" s="44">
        <f t="shared" si="37"/>
        <v>15</v>
      </c>
      <c r="B699" s="471">
        <v>710407310010199</v>
      </c>
      <c r="C699" s="472" t="s">
        <v>1329</v>
      </c>
      <c r="D699" s="473">
        <f>+IF(15=LEN(B699),SUMIFS('BG 2024'!G:G,'BG 2024'!B:B,'CA EF'!B699),0)</f>
        <v>32545456</v>
      </c>
      <c r="E699" s="475"/>
      <c r="F699" s="475"/>
      <c r="G699" s="475">
        <v>0</v>
      </c>
      <c r="H699" s="475">
        <f t="shared" si="34"/>
        <v>32545456</v>
      </c>
      <c r="I699" s="475">
        <v>0</v>
      </c>
      <c r="J699" s="475">
        <v>0</v>
      </c>
      <c r="K699" s="475">
        <v>0</v>
      </c>
      <c r="L699" s="475">
        <v>0</v>
      </c>
      <c r="M699" s="475">
        <f>-$H699</f>
        <v>-32545456</v>
      </c>
      <c r="N699" s="475">
        <v>0</v>
      </c>
      <c r="O699" s="475">
        <v>0</v>
      </c>
      <c r="P699" s="475">
        <v>0</v>
      </c>
      <c r="Q699" s="475">
        <v>0</v>
      </c>
      <c r="R699" s="475">
        <v>0</v>
      </c>
      <c r="S699" s="475">
        <v>0</v>
      </c>
      <c r="T699" s="475">
        <v>0</v>
      </c>
      <c r="U699" s="475">
        <v>0</v>
      </c>
      <c r="V699" s="475">
        <v>0</v>
      </c>
      <c r="W699" s="475">
        <v>0</v>
      </c>
      <c r="X699" s="475">
        <v>0</v>
      </c>
      <c r="Y699" s="475">
        <v>0</v>
      </c>
      <c r="Z699" s="475">
        <v>0</v>
      </c>
      <c r="AA699" s="475">
        <f t="shared" si="36"/>
        <v>0</v>
      </c>
    </row>
    <row r="700" spans="1:27" s="44" customFormat="1" ht="12.75" customHeight="1">
      <c r="A700" s="44">
        <f>+LEN(B700)</f>
        <v>15</v>
      </c>
      <c r="B700" s="471">
        <v>710407310030199</v>
      </c>
      <c r="C700" s="472" t="s">
        <v>1331</v>
      </c>
      <c r="D700" s="473">
        <f>+IF(15=LEN(B700),SUMIFS('BG 2024'!G:G,'BG 2024'!B:B,'CA EF'!B700),0)</f>
        <v>39648864</v>
      </c>
      <c r="E700" s="475"/>
      <c r="F700" s="475"/>
      <c r="G700" s="475">
        <v>0</v>
      </c>
      <c r="H700" s="475">
        <f>+D700+E700-F700-G700</f>
        <v>39648864</v>
      </c>
      <c r="I700" s="475">
        <v>0</v>
      </c>
      <c r="J700" s="475">
        <v>0</v>
      </c>
      <c r="K700" s="475">
        <v>0</v>
      </c>
      <c r="L700" s="475">
        <v>0</v>
      </c>
      <c r="M700" s="475">
        <f>-$H700</f>
        <v>-39648864</v>
      </c>
      <c r="N700" s="475">
        <v>0</v>
      </c>
      <c r="O700" s="475">
        <v>0</v>
      </c>
      <c r="P700" s="475">
        <v>0</v>
      </c>
      <c r="Q700" s="475">
        <v>0</v>
      </c>
      <c r="R700" s="475">
        <v>0</v>
      </c>
      <c r="S700" s="475">
        <v>0</v>
      </c>
      <c r="T700" s="475">
        <v>0</v>
      </c>
      <c r="U700" s="475">
        <v>0</v>
      </c>
      <c r="V700" s="475">
        <v>0</v>
      </c>
      <c r="W700" s="475">
        <v>0</v>
      </c>
      <c r="X700" s="475">
        <v>0</v>
      </c>
      <c r="Y700" s="475">
        <v>0</v>
      </c>
      <c r="Z700" s="475">
        <v>0</v>
      </c>
      <c r="AA700" s="475">
        <f>SUM(H700:Z700)</f>
        <v>0</v>
      </c>
    </row>
    <row r="701" spans="1:27" s="476" customFormat="1" ht="12.75" customHeight="1">
      <c r="A701" s="476">
        <f t="shared" si="37"/>
        <v>15</v>
      </c>
      <c r="B701" s="477">
        <v>710407310040199</v>
      </c>
      <c r="C701" s="478" t="s">
        <v>1333</v>
      </c>
      <c r="D701" s="473">
        <f>+IF(15=LEN(B701),SUMIFS('BG 2024'!G:G,'BG 2024'!B:B,'CA EF'!B701),0)</f>
        <v>100948194</v>
      </c>
      <c r="E701" s="480"/>
      <c r="F701" s="480"/>
      <c r="G701" s="480">
        <v>0</v>
      </c>
      <c r="H701" s="480">
        <f t="shared" si="34"/>
        <v>100948194</v>
      </c>
      <c r="I701" s="480">
        <v>0</v>
      </c>
      <c r="J701" s="480">
        <v>0</v>
      </c>
      <c r="K701" s="480">
        <v>0</v>
      </c>
      <c r="L701" s="480">
        <v>0</v>
      </c>
      <c r="M701" s="480">
        <f>-$H701</f>
        <v>-100948194</v>
      </c>
      <c r="N701" s="480">
        <v>0</v>
      </c>
      <c r="O701" s="480">
        <v>0</v>
      </c>
      <c r="P701" s="480">
        <v>0</v>
      </c>
      <c r="Q701" s="480">
        <v>0</v>
      </c>
      <c r="R701" s="480">
        <v>0</v>
      </c>
      <c r="S701" s="480">
        <v>0</v>
      </c>
      <c r="T701" s="480">
        <v>0</v>
      </c>
      <c r="U701" s="480">
        <v>0</v>
      </c>
      <c r="V701" s="480">
        <v>0</v>
      </c>
      <c r="W701" s="480">
        <v>0</v>
      </c>
      <c r="X701" s="480">
        <v>0</v>
      </c>
      <c r="Y701" s="480">
        <v>0</v>
      </c>
      <c r="Z701" s="480">
        <v>0</v>
      </c>
      <c r="AA701" s="480">
        <f t="shared" si="36"/>
        <v>0</v>
      </c>
    </row>
    <row r="702" spans="1:27" s="44" customFormat="1" ht="12.75" hidden="1" customHeight="1">
      <c r="A702" s="44">
        <f t="shared" si="37"/>
        <v>8</v>
      </c>
      <c r="B702" s="471">
        <v>71040733</v>
      </c>
      <c r="C702" s="472" t="s">
        <v>1334</v>
      </c>
      <c r="D702" s="473">
        <f>+IF(15=LEN(B702),SUMIFS('BG 2024'!G:G,'BG 2024'!B:B,'CA EF'!B702),0)</f>
        <v>0</v>
      </c>
      <c r="E702" s="475"/>
      <c r="F702" s="475"/>
      <c r="G702" s="475">
        <v>0</v>
      </c>
      <c r="H702" s="475">
        <f t="shared" si="34"/>
        <v>0</v>
      </c>
      <c r="I702" s="475">
        <v>0</v>
      </c>
      <c r="J702" s="475">
        <v>0</v>
      </c>
      <c r="K702" s="475">
        <v>0</v>
      </c>
      <c r="L702" s="475">
        <v>0</v>
      </c>
      <c r="M702" s="475" t="s">
        <v>133</v>
      </c>
      <c r="N702" s="475">
        <v>0</v>
      </c>
      <c r="O702" s="475">
        <v>0</v>
      </c>
      <c r="P702" s="475">
        <v>0</v>
      </c>
      <c r="Q702" s="475">
        <v>0</v>
      </c>
      <c r="R702" s="475">
        <v>0</v>
      </c>
      <c r="S702" s="475">
        <v>0</v>
      </c>
      <c r="T702" s="475">
        <v>0</v>
      </c>
      <c r="U702" s="475">
        <v>0</v>
      </c>
      <c r="V702" s="475">
        <v>0</v>
      </c>
      <c r="W702" s="475">
        <v>0</v>
      </c>
      <c r="X702" s="475">
        <v>0</v>
      </c>
      <c r="Y702" s="475">
        <v>0</v>
      </c>
      <c r="Z702" s="475">
        <v>0</v>
      </c>
      <c r="AA702" s="475">
        <f t="shared" si="36"/>
        <v>0</v>
      </c>
    </row>
    <row r="703" spans="1:27" s="44" customFormat="1" ht="12.75" hidden="1" customHeight="1">
      <c r="A703" s="44">
        <f t="shared" si="37"/>
        <v>11</v>
      </c>
      <c r="B703" s="471">
        <v>71040733001</v>
      </c>
      <c r="C703" s="472" t="s">
        <v>425</v>
      </c>
      <c r="D703" s="473">
        <f>+IF(15=LEN(B703),SUMIFS('BG 2024'!G:G,'BG 2024'!B:B,'CA EF'!B703),0)</f>
        <v>0</v>
      </c>
      <c r="E703" s="475"/>
      <c r="F703" s="475"/>
      <c r="G703" s="475">
        <v>0</v>
      </c>
      <c r="H703" s="475">
        <f t="shared" si="34"/>
        <v>0</v>
      </c>
      <c r="I703" s="475">
        <v>0</v>
      </c>
      <c r="J703" s="475">
        <v>0</v>
      </c>
      <c r="K703" s="475">
        <v>0</v>
      </c>
      <c r="L703" s="475">
        <v>0</v>
      </c>
      <c r="M703" s="475">
        <f>-H703</f>
        <v>0</v>
      </c>
      <c r="N703" s="475">
        <v>0</v>
      </c>
      <c r="O703" s="475">
        <v>0</v>
      </c>
      <c r="P703" s="475">
        <v>0</v>
      </c>
      <c r="Q703" s="475">
        <v>0</v>
      </c>
      <c r="R703" s="475">
        <v>0</v>
      </c>
      <c r="S703" s="475">
        <v>0</v>
      </c>
      <c r="T703" s="475">
        <v>0</v>
      </c>
      <c r="U703" s="475">
        <v>0</v>
      </c>
      <c r="V703" s="475">
        <v>0</v>
      </c>
      <c r="W703" s="475">
        <v>0</v>
      </c>
      <c r="X703" s="475">
        <v>0</v>
      </c>
      <c r="Y703" s="475">
        <v>0</v>
      </c>
      <c r="Z703" s="475">
        <v>0</v>
      </c>
      <c r="AA703" s="475">
        <f t="shared" si="36"/>
        <v>0</v>
      </c>
    </row>
    <row r="704" spans="1:27" s="44" customFormat="1" ht="12.75" hidden="1" customHeight="1">
      <c r="A704" s="44">
        <f t="shared" si="37"/>
        <v>13</v>
      </c>
      <c r="B704" s="471">
        <v>7104073300101</v>
      </c>
      <c r="C704" s="472" t="s">
        <v>2971</v>
      </c>
      <c r="D704" s="473">
        <f>+IF(15=LEN(B704),SUMIFS('BG 2024'!G:G,'BG 2024'!B:B,'CA EF'!B704),0)</f>
        <v>0</v>
      </c>
      <c r="E704" s="474"/>
      <c r="F704" s="474"/>
      <c r="G704" s="475">
        <v>0</v>
      </c>
      <c r="H704" s="475">
        <f t="shared" si="34"/>
        <v>0</v>
      </c>
      <c r="I704" s="475">
        <v>0</v>
      </c>
      <c r="J704" s="475">
        <v>0</v>
      </c>
      <c r="K704" s="475">
        <v>0</v>
      </c>
      <c r="L704" s="475">
        <v>0</v>
      </c>
      <c r="M704" s="475" t="s">
        <v>133</v>
      </c>
      <c r="N704" s="475">
        <v>0</v>
      </c>
      <c r="O704" s="475">
        <v>0</v>
      </c>
      <c r="P704" s="475">
        <v>0</v>
      </c>
      <c r="Q704" s="475">
        <v>0</v>
      </c>
      <c r="R704" s="475">
        <v>0</v>
      </c>
      <c r="S704" s="475">
        <v>0</v>
      </c>
      <c r="T704" s="475">
        <v>0</v>
      </c>
      <c r="U704" s="475">
        <v>0</v>
      </c>
      <c r="V704" s="475">
        <v>0</v>
      </c>
      <c r="W704" s="475">
        <v>0</v>
      </c>
      <c r="X704" s="475">
        <v>0</v>
      </c>
      <c r="Y704" s="475">
        <v>0</v>
      </c>
      <c r="Z704" s="475">
        <v>0</v>
      </c>
      <c r="AA704" s="475">
        <f t="shared" si="36"/>
        <v>0</v>
      </c>
    </row>
    <row r="705" spans="1:27" s="44" customFormat="1" ht="12.75" hidden="1" customHeight="1">
      <c r="A705" s="44">
        <f t="shared" si="37"/>
        <v>15</v>
      </c>
      <c r="B705" s="471">
        <v>710407330010199</v>
      </c>
      <c r="C705" s="472" t="s">
        <v>2973</v>
      </c>
      <c r="D705" s="473">
        <f>+IF(15=LEN(B705),SUMIFS('BG 2024'!G:G,'BG 2024'!B:B,'CA EF'!B705),0)</f>
        <v>0</v>
      </c>
      <c r="E705" s="475"/>
      <c r="F705" s="475"/>
      <c r="G705" s="475">
        <v>0</v>
      </c>
      <c r="H705" s="475">
        <f t="shared" si="34"/>
        <v>0</v>
      </c>
      <c r="I705" s="475">
        <v>0</v>
      </c>
      <c r="J705" s="475">
        <v>0</v>
      </c>
      <c r="K705" s="475">
        <v>0</v>
      </c>
      <c r="L705" s="475">
        <v>0</v>
      </c>
      <c r="M705" s="475">
        <f>-$H705</f>
        <v>0</v>
      </c>
      <c r="N705" s="475">
        <v>0</v>
      </c>
      <c r="O705" s="475">
        <v>0</v>
      </c>
      <c r="P705" s="475">
        <v>0</v>
      </c>
      <c r="Q705" s="475">
        <v>0</v>
      </c>
      <c r="R705" s="475">
        <v>0</v>
      </c>
      <c r="S705" s="475">
        <v>0</v>
      </c>
      <c r="T705" s="475">
        <v>0</v>
      </c>
      <c r="U705" s="475">
        <v>0</v>
      </c>
      <c r="V705" s="475">
        <v>0</v>
      </c>
      <c r="W705" s="475">
        <v>0</v>
      </c>
      <c r="X705" s="475">
        <v>0</v>
      </c>
      <c r="Y705" s="475">
        <v>0</v>
      </c>
      <c r="Z705" s="475">
        <v>0</v>
      </c>
      <c r="AA705" s="475">
        <f t="shared" si="36"/>
        <v>0</v>
      </c>
    </row>
    <row r="706" spans="1:27" s="44" customFormat="1" ht="12.75" hidden="1" customHeight="1">
      <c r="A706" s="44">
        <f t="shared" si="37"/>
        <v>13</v>
      </c>
      <c r="B706" s="471">
        <v>7104073300103</v>
      </c>
      <c r="C706" s="472" t="s">
        <v>1335</v>
      </c>
      <c r="D706" s="473">
        <f>+IF(15=LEN(B706),SUMIFS('BG 2024'!G:G,'BG 2024'!B:B,'CA EF'!B706),0)</f>
        <v>0</v>
      </c>
      <c r="E706" s="475"/>
      <c r="F706" s="475"/>
      <c r="G706" s="475">
        <v>0</v>
      </c>
      <c r="H706" s="475">
        <f t="shared" si="34"/>
        <v>0</v>
      </c>
      <c r="I706" s="475">
        <v>0</v>
      </c>
      <c r="J706" s="475">
        <v>0</v>
      </c>
      <c r="K706" s="475">
        <v>0</v>
      </c>
      <c r="L706" s="475">
        <v>0</v>
      </c>
      <c r="M706" s="475" t="s">
        <v>133</v>
      </c>
      <c r="N706" s="475">
        <v>0</v>
      </c>
      <c r="O706" s="475">
        <v>0</v>
      </c>
      <c r="P706" s="475">
        <v>0</v>
      </c>
      <c r="Q706" s="475">
        <v>0</v>
      </c>
      <c r="R706" s="475">
        <v>0</v>
      </c>
      <c r="S706" s="475">
        <v>0</v>
      </c>
      <c r="T706" s="475">
        <v>0</v>
      </c>
      <c r="U706" s="475">
        <v>0</v>
      </c>
      <c r="V706" s="475">
        <v>0</v>
      </c>
      <c r="W706" s="475">
        <v>0</v>
      </c>
      <c r="X706" s="475">
        <v>0</v>
      </c>
      <c r="Y706" s="475">
        <v>0</v>
      </c>
      <c r="Z706" s="475">
        <v>0</v>
      </c>
      <c r="AA706" s="475">
        <f t="shared" si="36"/>
        <v>0</v>
      </c>
    </row>
    <row r="707" spans="1:27" s="44" customFormat="1" ht="12.75" customHeight="1">
      <c r="A707" s="44">
        <f t="shared" si="37"/>
        <v>15</v>
      </c>
      <c r="B707" s="471">
        <v>710407330010399</v>
      </c>
      <c r="C707" s="472" t="s">
        <v>1336</v>
      </c>
      <c r="D707" s="473">
        <f>+IF(15=LEN(B707),SUMIFS('BG 2024'!G:G,'BG 2024'!B:B,'CA EF'!B707),0)</f>
        <v>22000000</v>
      </c>
      <c r="E707" s="475"/>
      <c r="F707" s="475"/>
      <c r="G707" s="475">
        <v>0</v>
      </c>
      <c r="H707" s="475">
        <f t="shared" si="34"/>
        <v>22000000</v>
      </c>
      <c r="I707" s="475">
        <v>0</v>
      </c>
      <c r="J707" s="475">
        <v>0</v>
      </c>
      <c r="K707" s="475">
        <v>0</v>
      </c>
      <c r="L707" s="475">
        <v>0</v>
      </c>
      <c r="M707" s="475">
        <f>-$H707</f>
        <v>-22000000</v>
      </c>
      <c r="N707" s="475">
        <v>0</v>
      </c>
      <c r="O707" s="475">
        <v>0</v>
      </c>
      <c r="P707" s="475">
        <v>0</v>
      </c>
      <c r="Q707" s="475">
        <v>0</v>
      </c>
      <c r="R707" s="475">
        <v>0</v>
      </c>
      <c r="S707" s="475">
        <v>0</v>
      </c>
      <c r="T707" s="475">
        <v>0</v>
      </c>
      <c r="U707" s="475">
        <v>0</v>
      </c>
      <c r="V707" s="475">
        <v>0</v>
      </c>
      <c r="W707" s="475">
        <v>0</v>
      </c>
      <c r="X707" s="475">
        <v>0</v>
      </c>
      <c r="Y707" s="475">
        <v>0</v>
      </c>
      <c r="Z707" s="475">
        <v>0</v>
      </c>
      <c r="AA707" s="475">
        <f t="shared" si="36"/>
        <v>0</v>
      </c>
    </row>
    <row r="708" spans="1:27" s="44" customFormat="1" ht="12.75" hidden="1" customHeight="1">
      <c r="A708" s="44">
        <f t="shared" si="37"/>
        <v>13</v>
      </c>
      <c r="B708" s="471">
        <v>7104073300106</v>
      </c>
      <c r="C708" s="472" t="s">
        <v>1337</v>
      </c>
      <c r="D708" s="473">
        <f>+IF(15=LEN(B708),SUMIFS('BG 2024'!G:G,'BG 2024'!B:B,'CA EF'!B708),0)</f>
        <v>0</v>
      </c>
      <c r="E708" s="475"/>
      <c r="F708" s="475"/>
      <c r="G708" s="475">
        <v>0</v>
      </c>
      <c r="H708" s="475">
        <f t="shared" si="34"/>
        <v>0</v>
      </c>
      <c r="I708" s="475">
        <v>0</v>
      </c>
      <c r="J708" s="475">
        <v>0</v>
      </c>
      <c r="K708" s="475">
        <v>0</v>
      </c>
      <c r="L708" s="475">
        <v>0</v>
      </c>
      <c r="M708" s="475" t="s">
        <v>133</v>
      </c>
      <c r="N708" s="475">
        <v>0</v>
      </c>
      <c r="O708" s="475">
        <v>0</v>
      </c>
      <c r="P708" s="475">
        <v>0</v>
      </c>
      <c r="Q708" s="475">
        <v>0</v>
      </c>
      <c r="R708" s="475">
        <v>0</v>
      </c>
      <c r="S708" s="475">
        <v>0</v>
      </c>
      <c r="T708" s="475">
        <v>0</v>
      </c>
      <c r="U708" s="475">
        <v>0</v>
      </c>
      <c r="V708" s="475">
        <v>0</v>
      </c>
      <c r="W708" s="475">
        <v>0</v>
      </c>
      <c r="X708" s="475">
        <v>0</v>
      </c>
      <c r="Y708" s="475">
        <v>0</v>
      </c>
      <c r="Z708" s="475">
        <v>0</v>
      </c>
      <c r="AA708" s="475">
        <f t="shared" si="36"/>
        <v>0</v>
      </c>
    </row>
    <row r="709" spans="1:27" s="44" customFormat="1" ht="12.75" hidden="1" customHeight="1">
      <c r="A709" s="44">
        <f t="shared" si="37"/>
        <v>15</v>
      </c>
      <c r="B709" s="471">
        <v>710407330010699</v>
      </c>
      <c r="C709" s="472" t="s">
        <v>1338</v>
      </c>
      <c r="D709" s="473">
        <f>+IF(15=LEN(B709),SUMIFS('BG 2024'!G:G,'BG 2024'!B:B,'CA EF'!B709),0)</f>
        <v>1000000</v>
      </c>
      <c r="E709" s="475">
        <v>0</v>
      </c>
      <c r="F709" s="475">
        <f>+D709</f>
        <v>1000000</v>
      </c>
      <c r="G709" s="475">
        <v>0</v>
      </c>
      <c r="H709" s="475">
        <f t="shared" si="34"/>
        <v>0</v>
      </c>
      <c r="I709" s="475">
        <v>0</v>
      </c>
      <c r="J709" s="475">
        <v>0</v>
      </c>
      <c r="K709" s="475">
        <v>0</v>
      </c>
      <c r="L709" s="475">
        <v>0</v>
      </c>
      <c r="M709" s="475">
        <v>0</v>
      </c>
      <c r="N709" s="475">
        <v>0</v>
      </c>
      <c r="O709" s="475">
        <v>0</v>
      </c>
      <c r="P709" s="475">
        <v>0</v>
      </c>
      <c r="Q709" s="475">
        <v>0</v>
      </c>
      <c r="R709" s="475">
        <v>0</v>
      </c>
      <c r="S709" s="475">
        <v>0</v>
      </c>
      <c r="T709" s="475">
        <v>0</v>
      </c>
      <c r="U709" s="475">
        <v>0</v>
      </c>
      <c r="V709" s="475">
        <v>0</v>
      </c>
      <c r="W709" s="475">
        <v>0</v>
      </c>
      <c r="X709" s="475">
        <v>0</v>
      </c>
      <c r="Y709" s="475">
        <v>0</v>
      </c>
      <c r="Z709" s="475">
        <v>0</v>
      </c>
      <c r="AA709" s="475">
        <f t="shared" si="36"/>
        <v>0</v>
      </c>
    </row>
    <row r="710" spans="1:27" s="44" customFormat="1" ht="12.75" hidden="1" customHeight="1">
      <c r="A710" s="44">
        <f t="shared" si="37"/>
        <v>13</v>
      </c>
      <c r="B710" s="471">
        <v>7104073300108</v>
      </c>
      <c r="C710" s="472" t="s">
        <v>1339</v>
      </c>
      <c r="D710" s="473">
        <f>+IF(15=LEN(B710),SUMIFS('BG 2024'!G:G,'BG 2024'!B:B,'CA EF'!B710),0)</f>
        <v>0</v>
      </c>
      <c r="E710" s="475"/>
      <c r="F710" s="475"/>
      <c r="G710" s="475">
        <v>0</v>
      </c>
      <c r="H710" s="475">
        <f t="shared" si="34"/>
        <v>0</v>
      </c>
      <c r="I710" s="475">
        <v>0</v>
      </c>
      <c r="J710" s="475">
        <v>0</v>
      </c>
      <c r="K710" s="475">
        <v>0</v>
      </c>
      <c r="L710" s="475">
        <v>0</v>
      </c>
      <c r="M710" s="475" t="s">
        <v>133</v>
      </c>
      <c r="N710" s="475">
        <v>0</v>
      </c>
      <c r="O710" s="475">
        <v>0</v>
      </c>
      <c r="P710" s="475">
        <v>0</v>
      </c>
      <c r="Q710" s="475">
        <v>0</v>
      </c>
      <c r="R710" s="475">
        <v>0</v>
      </c>
      <c r="S710" s="475">
        <v>0</v>
      </c>
      <c r="T710" s="475">
        <v>0</v>
      </c>
      <c r="U710" s="475">
        <v>0</v>
      </c>
      <c r="V710" s="475">
        <v>0</v>
      </c>
      <c r="W710" s="475">
        <v>0</v>
      </c>
      <c r="X710" s="475">
        <v>0</v>
      </c>
      <c r="Y710" s="475">
        <v>0</v>
      </c>
      <c r="Z710" s="475">
        <v>0</v>
      </c>
      <c r="AA710" s="475">
        <f t="shared" si="36"/>
        <v>0</v>
      </c>
    </row>
    <row r="711" spans="1:27" s="44" customFormat="1" ht="12.75" customHeight="1">
      <c r="A711" s="44">
        <f t="shared" si="37"/>
        <v>15</v>
      </c>
      <c r="B711" s="471">
        <v>710407330010801</v>
      </c>
      <c r="C711" s="472" t="s">
        <v>1340</v>
      </c>
      <c r="D711" s="473">
        <f>+IF(15=LEN(B711),SUMIFS('BG 2024'!G:G,'BG 2024'!B:B,'CA EF'!B711),0)</f>
        <v>189844081</v>
      </c>
      <c r="E711" s="474"/>
      <c r="F711" s="474"/>
      <c r="G711" s="475">
        <v>0</v>
      </c>
      <c r="H711" s="475">
        <f t="shared" si="34"/>
        <v>189844081</v>
      </c>
      <c r="I711" s="475">
        <v>0</v>
      </c>
      <c r="J711" s="475">
        <v>0</v>
      </c>
      <c r="K711" s="475">
        <v>0</v>
      </c>
      <c r="L711" s="475">
        <v>0</v>
      </c>
      <c r="M711" s="475">
        <f>-$H711</f>
        <v>-189844081</v>
      </c>
      <c r="N711" s="475">
        <v>0</v>
      </c>
      <c r="O711" s="475">
        <v>0</v>
      </c>
      <c r="P711" s="475">
        <v>0</v>
      </c>
      <c r="Q711" s="475">
        <v>0</v>
      </c>
      <c r="R711" s="475">
        <v>0</v>
      </c>
      <c r="S711" s="475">
        <v>0</v>
      </c>
      <c r="T711" s="475">
        <v>0</v>
      </c>
      <c r="U711" s="475">
        <v>0</v>
      </c>
      <c r="V711" s="475">
        <v>0</v>
      </c>
      <c r="W711" s="475">
        <v>0</v>
      </c>
      <c r="X711" s="475">
        <v>0</v>
      </c>
      <c r="Y711" s="475">
        <v>0</v>
      </c>
      <c r="Z711" s="475">
        <v>0</v>
      </c>
      <c r="AA711" s="475">
        <f t="shared" si="36"/>
        <v>0</v>
      </c>
    </row>
    <row r="712" spans="1:27" s="44" customFormat="1" ht="12.75" customHeight="1">
      <c r="A712" s="44">
        <f t="shared" si="37"/>
        <v>15</v>
      </c>
      <c r="B712" s="471">
        <v>710407330010901</v>
      </c>
      <c r="C712" s="472" t="s">
        <v>1341</v>
      </c>
      <c r="D712" s="473">
        <f>+IF(15=LEN(B712),SUMIFS('BG 2024'!G:G,'BG 2024'!B:B,'CA EF'!B712),0)</f>
        <v>32694069</v>
      </c>
      <c r="E712" s="474"/>
      <c r="F712" s="474"/>
      <c r="G712" s="475">
        <v>0</v>
      </c>
      <c r="H712" s="475">
        <f t="shared" si="34"/>
        <v>32694069</v>
      </c>
      <c r="I712" s="475">
        <v>0</v>
      </c>
      <c r="J712" s="475">
        <v>0</v>
      </c>
      <c r="K712" s="475">
        <v>0</v>
      </c>
      <c r="L712" s="475">
        <v>0</v>
      </c>
      <c r="M712" s="475">
        <f>-$H712</f>
        <v>-32694069</v>
      </c>
      <c r="N712" s="475">
        <v>0</v>
      </c>
      <c r="O712" s="475">
        <v>0</v>
      </c>
      <c r="P712" s="475">
        <v>0</v>
      </c>
      <c r="Q712" s="475">
        <v>0</v>
      </c>
      <c r="R712" s="475">
        <v>0</v>
      </c>
      <c r="S712" s="475">
        <v>0</v>
      </c>
      <c r="T712" s="475">
        <v>0</v>
      </c>
      <c r="U712" s="475">
        <v>0</v>
      </c>
      <c r="V712" s="475">
        <v>0</v>
      </c>
      <c r="W712" s="475">
        <v>0</v>
      </c>
      <c r="X712" s="475">
        <v>0</v>
      </c>
      <c r="Y712" s="475">
        <v>0</v>
      </c>
      <c r="Z712" s="475">
        <v>0</v>
      </c>
      <c r="AA712" s="475">
        <f t="shared" si="36"/>
        <v>0</v>
      </c>
    </row>
    <row r="713" spans="1:27" s="44" customFormat="1" ht="12.75" customHeight="1">
      <c r="A713" s="44">
        <f>+LEN(B713)</f>
        <v>15</v>
      </c>
      <c r="B713" s="471">
        <v>710407330010999</v>
      </c>
      <c r="C713" s="472" t="s">
        <v>1342</v>
      </c>
      <c r="D713" s="473">
        <f>+IF(15=LEN(B713),SUMIFS('BG 2024'!G:G,'BG 2024'!B:B,'CA EF'!B713),0)</f>
        <v>12727273</v>
      </c>
      <c r="E713" s="474"/>
      <c r="F713" s="474"/>
      <c r="G713" s="475">
        <v>0</v>
      </c>
      <c r="H713" s="475">
        <f>+D713+E713-F713-G713</f>
        <v>12727273</v>
      </c>
      <c r="I713" s="475">
        <v>0</v>
      </c>
      <c r="J713" s="475">
        <v>0</v>
      </c>
      <c r="K713" s="475">
        <v>0</v>
      </c>
      <c r="L713" s="475">
        <v>0</v>
      </c>
      <c r="M713" s="475">
        <f>-$H713</f>
        <v>-12727273</v>
      </c>
      <c r="N713" s="475">
        <v>0</v>
      </c>
      <c r="O713" s="475">
        <v>0</v>
      </c>
      <c r="P713" s="475">
        <v>0</v>
      </c>
      <c r="Q713" s="475">
        <v>0</v>
      </c>
      <c r="R713" s="475">
        <v>0</v>
      </c>
      <c r="S713" s="475">
        <v>0</v>
      </c>
      <c r="T713" s="475">
        <v>0</v>
      </c>
      <c r="U713" s="475">
        <v>0</v>
      </c>
      <c r="V713" s="475">
        <v>0</v>
      </c>
      <c r="W713" s="475">
        <v>0</v>
      </c>
      <c r="X713" s="475">
        <v>0</v>
      </c>
      <c r="Y713" s="475">
        <v>0</v>
      </c>
      <c r="Z713" s="475">
        <v>0</v>
      </c>
      <c r="AA713" s="475">
        <f>SUM(H713:Z713)</f>
        <v>0</v>
      </c>
    </row>
    <row r="714" spans="1:27" s="44" customFormat="1" ht="12.75" hidden="1" customHeight="1">
      <c r="A714" s="44">
        <f t="shared" si="37"/>
        <v>11</v>
      </c>
      <c r="B714" s="471">
        <v>71040733002</v>
      </c>
      <c r="C714" s="472" t="s">
        <v>1343</v>
      </c>
      <c r="D714" s="473">
        <f>+IF(15=LEN(B714),SUMIFS('BG 2024'!G:G,'BG 2024'!B:B,'CA EF'!B714),0)</f>
        <v>0</v>
      </c>
      <c r="E714" s="475"/>
      <c r="F714" s="475"/>
      <c r="G714" s="475">
        <v>0</v>
      </c>
      <c r="H714" s="475">
        <f t="shared" si="34"/>
        <v>0</v>
      </c>
      <c r="I714" s="475">
        <v>0</v>
      </c>
      <c r="J714" s="475">
        <v>0</v>
      </c>
      <c r="K714" s="475">
        <v>0</v>
      </c>
      <c r="L714" s="475">
        <v>0</v>
      </c>
      <c r="M714" s="475" t="s">
        <v>133</v>
      </c>
      <c r="N714" s="475">
        <v>0</v>
      </c>
      <c r="O714" s="475">
        <v>0</v>
      </c>
      <c r="P714" s="475">
        <v>0</v>
      </c>
      <c r="Q714" s="475">
        <v>0</v>
      </c>
      <c r="R714" s="475">
        <v>0</v>
      </c>
      <c r="S714" s="475">
        <v>0</v>
      </c>
      <c r="T714" s="475">
        <v>0</v>
      </c>
      <c r="U714" s="475">
        <v>0</v>
      </c>
      <c r="V714" s="475">
        <v>0</v>
      </c>
      <c r="W714" s="475">
        <v>0</v>
      </c>
      <c r="X714" s="475">
        <v>0</v>
      </c>
      <c r="Y714" s="475">
        <v>0</v>
      </c>
      <c r="Z714" s="475">
        <v>0</v>
      </c>
      <c r="AA714" s="475">
        <f t="shared" si="36"/>
        <v>0</v>
      </c>
    </row>
    <row r="715" spans="1:27" s="44" customFormat="1" ht="12.75" hidden="1" customHeight="1">
      <c r="A715" s="44">
        <f t="shared" si="37"/>
        <v>13</v>
      </c>
      <c r="B715" s="471">
        <v>7104073300202</v>
      </c>
      <c r="C715" s="472" t="s">
        <v>1344</v>
      </c>
      <c r="D715" s="473">
        <f>+IF(15=LEN(B715),SUMIFS('BG 2024'!G:G,'BG 2024'!B:B,'CA EF'!B715),0)</f>
        <v>0</v>
      </c>
      <c r="E715" s="475"/>
      <c r="F715" s="475"/>
      <c r="G715" s="475">
        <v>0</v>
      </c>
      <c r="H715" s="475">
        <f t="shared" si="34"/>
        <v>0</v>
      </c>
      <c r="I715" s="475">
        <v>0</v>
      </c>
      <c r="J715" s="475">
        <v>0</v>
      </c>
      <c r="K715" s="475">
        <v>0</v>
      </c>
      <c r="L715" s="475">
        <v>0</v>
      </c>
      <c r="M715" s="475">
        <f>-H715</f>
        <v>0</v>
      </c>
      <c r="N715" s="475">
        <v>0</v>
      </c>
      <c r="O715" s="475">
        <v>0</v>
      </c>
      <c r="P715" s="475">
        <v>0</v>
      </c>
      <c r="Q715" s="475">
        <v>0</v>
      </c>
      <c r="R715" s="475">
        <v>0</v>
      </c>
      <c r="S715" s="475">
        <v>0</v>
      </c>
      <c r="T715" s="475">
        <v>0</v>
      </c>
      <c r="U715" s="475">
        <v>0</v>
      </c>
      <c r="V715" s="475">
        <v>0</v>
      </c>
      <c r="W715" s="475">
        <v>0</v>
      </c>
      <c r="X715" s="475">
        <v>0</v>
      </c>
      <c r="Y715" s="475">
        <v>0</v>
      </c>
      <c r="Z715" s="475">
        <v>0</v>
      </c>
      <c r="AA715" s="475">
        <f t="shared" si="36"/>
        <v>0</v>
      </c>
    </row>
    <row r="716" spans="1:27" s="44" customFormat="1" ht="12.75" hidden="1" customHeight="1">
      <c r="A716" s="44">
        <f t="shared" si="37"/>
        <v>15</v>
      </c>
      <c r="B716" s="471">
        <v>710407330020299</v>
      </c>
      <c r="C716" s="472" t="s">
        <v>1345</v>
      </c>
      <c r="D716" s="473">
        <f>+IF(15=LEN(B716),SUMIFS('BG 2024'!G:G,'BG 2024'!B:B,'CA EF'!B716),0)</f>
        <v>5199996</v>
      </c>
      <c r="E716" s="475">
        <v>0</v>
      </c>
      <c r="F716" s="475">
        <f>+D716</f>
        <v>5199996</v>
      </c>
      <c r="G716" s="475">
        <v>0</v>
      </c>
      <c r="H716" s="475">
        <f t="shared" si="34"/>
        <v>0</v>
      </c>
      <c r="I716" s="475">
        <v>0</v>
      </c>
      <c r="J716" s="475">
        <v>0</v>
      </c>
      <c r="K716" s="475">
        <v>0</v>
      </c>
      <c r="L716" s="475">
        <v>0</v>
      </c>
      <c r="M716" s="475">
        <v>0</v>
      </c>
      <c r="N716" s="475">
        <v>0</v>
      </c>
      <c r="O716" s="475">
        <v>0</v>
      </c>
      <c r="P716" s="475">
        <v>0</v>
      </c>
      <c r="Q716" s="475">
        <v>0</v>
      </c>
      <c r="R716" s="475">
        <v>0</v>
      </c>
      <c r="S716" s="475">
        <v>0</v>
      </c>
      <c r="T716" s="475">
        <v>0</v>
      </c>
      <c r="U716" s="475">
        <v>0</v>
      </c>
      <c r="V716" s="475">
        <v>0</v>
      </c>
      <c r="W716" s="475">
        <v>0</v>
      </c>
      <c r="X716" s="475">
        <v>0</v>
      </c>
      <c r="Y716" s="475">
        <v>0</v>
      </c>
      <c r="Z716" s="475">
        <v>0</v>
      </c>
      <c r="AA716" s="475">
        <f t="shared" si="36"/>
        <v>0</v>
      </c>
    </row>
    <row r="717" spans="1:27" s="44" customFormat="1" ht="12.75" hidden="1" customHeight="1">
      <c r="A717" s="44">
        <f t="shared" si="37"/>
        <v>11</v>
      </c>
      <c r="B717" s="471">
        <v>71040733003</v>
      </c>
      <c r="C717" s="472" t="s">
        <v>1346</v>
      </c>
      <c r="D717" s="473">
        <f>+IF(15=LEN(B717),SUMIFS('BG 2024'!G:G,'BG 2024'!B:B,'CA EF'!B717),0)</f>
        <v>0</v>
      </c>
      <c r="E717" s="475"/>
      <c r="F717" s="475"/>
      <c r="G717" s="475">
        <v>0</v>
      </c>
      <c r="H717" s="475">
        <f t="shared" si="34"/>
        <v>0</v>
      </c>
      <c r="I717" s="475">
        <v>0</v>
      </c>
      <c r="J717" s="475">
        <v>0</v>
      </c>
      <c r="K717" s="475">
        <v>0</v>
      </c>
      <c r="L717" s="475">
        <v>0</v>
      </c>
      <c r="M717" s="475" t="s">
        <v>133</v>
      </c>
      <c r="N717" s="475">
        <v>0</v>
      </c>
      <c r="O717" s="475">
        <v>0</v>
      </c>
      <c r="P717" s="475">
        <v>0</v>
      </c>
      <c r="Q717" s="475">
        <v>0</v>
      </c>
      <c r="R717" s="475">
        <v>0</v>
      </c>
      <c r="S717" s="475">
        <v>0</v>
      </c>
      <c r="T717" s="475">
        <v>0</v>
      </c>
      <c r="U717" s="475">
        <v>0</v>
      </c>
      <c r="V717" s="475">
        <v>0</v>
      </c>
      <c r="W717" s="475">
        <v>0</v>
      </c>
      <c r="X717" s="475">
        <v>0</v>
      </c>
      <c r="Y717" s="475">
        <v>0</v>
      </c>
      <c r="Z717" s="475">
        <v>0</v>
      </c>
      <c r="AA717" s="475">
        <f t="shared" si="36"/>
        <v>0</v>
      </c>
    </row>
    <row r="718" spans="1:27" s="44" customFormat="1" ht="12.75" hidden="1" customHeight="1">
      <c r="A718" s="44">
        <f t="shared" si="37"/>
        <v>13</v>
      </c>
      <c r="B718" s="471">
        <v>7104073300304</v>
      </c>
      <c r="C718" s="472" t="s">
        <v>1347</v>
      </c>
      <c r="D718" s="473">
        <f>+IF(15=LEN(B718),SUMIFS('BG 2024'!G:G,'BG 2024'!B:B,'CA EF'!B718),0)</f>
        <v>0</v>
      </c>
      <c r="E718" s="475"/>
      <c r="F718" s="475"/>
      <c r="G718" s="475">
        <v>0</v>
      </c>
      <c r="H718" s="475">
        <f t="shared" si="34"/>
        <v>0</v>
      </c>
      <c r="I718" s="475">
        <v>0</v>
      </c>
      <c r="J718" s="475">
        <v>0</v>
      </c>
      <c r="K718" s="475">
        <v>0</v>
      </c>
      <c r="L718" s="475">
        <v>0</v>
      </c>
      <c r="M718" s="475" t="s">
        <v>133</v>
      </c>
      <c r="N718" s="475">
        <v>0</v>
      </c>
      <c r="O718" s="475">
        <v>0</v>
      </c>
      <c r="P718" s="475">
        <v>0</v>
      </c>
      <c r="Q718" s="475">
        <v>0</v>
      </c>
      <c r="R718" s="475">
        <v>0</v>
      </c>
      <c r="S718" s="475">
        <v>0</v>
      </c>
      <c r="T718" s="475">
        <v>0</v>
      </c>
      <c r="U718" s="475">
        <v>0</v>
      </c>
      <c r="V718" s="475">
        <v>0</v>
      </c>
      <c r="W718" s="475">
        <v>0</v>
      </c>
      <c r="X718" s="475">
        <v>0</v>
      </c>
      <c r="Y718" s="475">
        <v>0</v>
      </c>
      <c r="Z718" s="475">
        <v>0</v>
      </c>
      <c r="AA718" s="475">
        <f t="shared" si="36"/>
        <v>0</v>
      </c>
    </row>
    <row r="719" spans="1:27" s="476" customFormat="1" ht="12.75" hidden="1" customHeight="1">
      <c r="A719" s="476">
        <f t="shared" si="37"/>
        <v>15</v>
      </c>
      <c r="B719" s="477">
        <v>710407330030201</v>
      </c>
      <c r="C719" s="478" t="s">
        <v>2996</v>
      </c>
      <c r="D719" s="473">
        <f>+IF(15=LEN(B719),SUMIFS('BG 2024'!G:G,'BG 2024'!B:B,'CA EF'!B719),0)</f>
        <v>0</v>
      </c>
      <c r="E719" s="480"/>
      <c r="F719" s="480"/>
      <c r="G719" s="480">
        <v>0</v>
      </c>
      <c r="H719" s="480">
        <f t="shared" si="34"/>
        <v>0</v>
      </c>
      <c r="I719" s="480">
        <v>0</v>
      </c>
      <c r="J719" s="480">
        <v>0</v>
      </c>
      <c r="K719" s="480">
        <v>0</v>
      </c>
      <c r="L719" s="480">
        <v>0</v>
      </c>
      <c r="M719" s="480">
        <f>-$H719</f>
        <v>0</v>
      </c>
      <c r="N719" s="480">
        <v>0</v>
      </c>
      <c r="O719" s="480">
        <v>0</v>
      </c>
      <c r="P719" s="480">
        <v>0</v>
      </c>
      <c r="Q719" s="480">
        <v>0</v>
      </c>
      <c r="R719" s="480">
        <v>0</v>
      </c>
      <c r="S719" s="480">
        <v>0</v>
      </c>
      <c r="T719" s="480">
        <v>0</v>
      </c>
      <c r="U719" s="480">
        <v>0</v>
      </c>
      <c r="V719" s="480">
        <v>0</v>
      </c>
      <c r="W719" s="480">
        <v>0</v>
      </c>
      <c r="X719" s="480">
        <v>0</v>
      </c>
      <c r="Y719" s="480">
        <v>0</v>
      </c>
      <c r="Z719" s="480">
        <v>0</v>
      </c>
      <c r="AA719" s="480">
        <f t="shared" si="36"/>
        <v>0</v>
      </c>
    </row>
    <row r="720" spans="1:27" s="44" customFormat="1" ht="12.75" customHeight="1">
      <c r="A720" s="44">
        <f t="shared" si="37"/>
        <v>15</v>
      </c>
      <c r="B720" s="471">
        <v>710407330030499</v>
      </c>
      <c r="C720" s="472" t="s">
        <v>1348</v>
      </c>
      <c r="D720" s="473">
        <f>+IF(15=LEN(B720),SUMIFS('BG 2024'!G:G,'BG 2024'!B:B,'CA EF'!B720),0)</f>
        <v>238333334</v>
      </c>
      <c r="E720" s="475"/>
      <c r="F720" s="475"/>
      <c r="G720" s="475">
        <v>0</v>
      </c>
      <c r="H720" s="475">
        <f t="shared" si="34"/>
        <v>238333334</v>
      </c>
      <c r="I720" s="475">
        <v>0</v>
      </c>
      <c r="J720" s="475">
        <v>0</v>
      </c>
      <c r="K720" s="475">
        <v>0</v>
      </c>
      <c r="L720" s="475">
        <v>0</v>
      </c>
      <c r="M720" s="475">
        <f>-$H720</f>
        <v>-238333334</v>
      </c>
      <c r="N720" s="475">
        <v>0</v>
      </c>
      <c r="O720" s="475">
        <v>0</v>
      </c>
      <c r="P720" s="475">
        <v>0</v>
      </c>
      <c r="Q720" s="475">
        <v>0</v>
      </c>
      <c r="R720" s="475">
        <v>0</v>
      </c>
      <c r="S720" s="475">
        <v>0</v>
      </c>
      <c r="T720" s="475">
        <v>0</v>
      </c>
      <c r="U720" s="475">
        <v>0</v>
      </c>
      <c r="V720" s="475">
        <v>0</v>
      </c>
      <c r="W720" s="475">
        <v>0</v>
      </c>
      <c r="X720" s="475">
        <v>0</v>
      </c>
      <c r="Y720" s="475">
        <v>0</v>
      </c>
      <c r="Z720" s="475">
        <v>0</v>
      </c>
      <c r="AA720" s="475">
        <f t="shared" si="36"/>
        <v>0</v>
      </c>
    </row>
    <row r="721" spans="1:27" s="44" customFormat="1" ht="12.75" hidden="1" customHeight="1">
      <c r="A721" s="44">
        <f t="shared" si="37"/>
        <v>13</v>
      </c>
      <c r="B721" s="471">
        <v>7104073300306</v>
      </c>
      <c r="C721" s="472" t="s">
        <v>1349</v>
      </c>
      <c r="D721" s="473">
        <f>+IF(15=LEN(B721),SUMIFS('BG 2024'!G:G,'BG 2024'!B:B,'CA EF'!B721),0)</f>
        <v>0</v>
      </c>
      <c r="E721" s="474"/>
      <c r="F721" s="474"/>
      <c r="G721" s="475">
        <v>0</v>
      </c>
      <c r="H721" s="475">
        <f t="shared" si="34"/>
        <v>0</v>
      </c>
      <c r="I721" s="475">
        <v>0</v>
      </c>
      <c r="J721" s="475">
        <v>0</v>
      </c>
      <c r="K721" s="475">
        <v>0</v>
      </c>
      <c r="L721" s="475">
        <v>0</v>
      </c>
      <c r="M721" s="475" t="s">
        <v>133</v>
      </c>
      <c r="N721" s="475">
        <v>0</v>
      </c>
      <c r="O721" s="475">
        <v>0</v>
      </c>
      <c r="P721" s="475">
        <v>0</v>
      </c>
      <c r="Q721" s="475">
        <v>0</v>
      </c>
      <c r="R721" s="475">
        <v>0</v>
      </c>
      <c r="S721" s="475">
        <v>0</v>
      </c>
      <c r="T721" s="475">
        <v>0</v>
      </c>
      <c r="U721" s="475">
        <v>0</v>
      </c>
      <c r="V721" s="475">
        <v>0</v>
      </c>
      <c r="W721" s="475">
        <v>0</v>
      </c>
      <c r="X721" s="475">
        <v>0</v>
      </c>
      <c r="Y721" s="475">
        <f>-H721</f>
        <v>0</v>
      </c>
      <c r="Z721" s="475">
        <v>0</v>
      </c>
      <c r="AA721" s="475">
        <f t="shared" si="36"/>
        <v>0</v>
      </c>
    </row>
    <row r="722" spans="1:27" s="44" customFormat="1" ht="12.75" customHeight="1">
      <c r="A722" s="44">
        <f t="shared" si="37"/>
        <v>15</v>
      </c>
      <c r="B722" s="471">
        <v>710407330030699</v>
      </c>
      <c r="C722" s="472" t="s">
        <v>1350</v>
      </c>
      <c r="D722" s="473">
        <f>+IF(15=LEN(B722),SUMIFS('BG 2024'!G:G,'BG 2024'!B:B,'CA EF'!B722),0)</f>
        <v>11265239</v>
      </c>
      <c r="E722" s="475"/>
      <c r="F722" s="475"/>
      <c r="G722" s="475">
        <v>0</v>
      </c>
      <c r="H722" s="475">
        <f t="shared" si="34"/>
        <v>11265239</v>
      </c>
      <c r="I722" s="475">
        <v>0</v>
      </c>
      <c r="J722" s="475">
        <f>-$H722</f>
        <v>-11265239</v>
      </c>
      <c r="K722" s="475">
        <v>0</v>
      </c>
      <c r="L722" s="475">
        <v>0</v>
      </c>
      <c r="M722" s="475">
        <v>0</v>
      </c>
      <c r="N722" s="475">
        <v>0</v>
      </c>
      <c r="O722" s="475">
        <v>0</v>
      </c>
      <c r="P722" s="475">
        <v>0</v>
      </c>
      <c r="Q722" s="475">
        <v>0</v>
      </c>
      <c r="R722" s="475">
        <v>0</v>
      </c>
      <c r="S722" s="475">
        <v>0</v>
      </c>
      <c r="T722" s="475">
        <v>0</v>
      </c>
      <c r="U722" s="475">
        <v>0</v>
      </c>
      <c r="V722" s="475">
        <v>0</v>
      </c>
      <c r="W722" s="475">
        <v>0</v>
      </c>
      <c r="X722" s="475">
        <v>0</v>
      </c>
      <c r="Y722" s="475">
        <v>0</v>
      </c>
      <c r="Z722" s="475">
        <v>0</v>
      </c>
      <c r="AA722" s="475">
        <f t="shared" si="36"/>
        <v>0</v>
      </c>
    </row>
    <row r="723" spans="1:27" s="44" customFormat="1" ht="12.75" hidden="1" customHeight="1">
      <c r="A723" s="44">
        <f t="shared" si="37"/>
        <v>13</v>
      </c>
      <c r="B723" s="471">
        <v>7104073300307</v>
      </c>
      <c r="C723" s="472" t="s">
        <v>1351</v>
      </c>
      <c r="D723" s="473">
        <f>+IF(15=LEN(B723),SUMIFS('BG 2024'!G:G,'BG 2024'!B:B,'CA EF'!B723),0)</f>
        <v>0</v>
      </c>
      <c r="E723" s="475"/>
      <c r="F723" s="475"/>
      <c r="G723" s="475">
        <v>0</v>
      </c>
      <c r="H723" s="475">
        <f t="shared" si="34"/>
        <v>0</v>
      </c>
      <c r="I723" s="475">
        <v>0</v>
      </c>
      <c r="J723" s="475">
        <v>0</v>
      </c>
      <c r="K723" s="475">
        <v>0</v>
      </c>
      <c r="L723" s="475">
        <v>0</v>
      </c>
      <c r="M723" s="475" t="s">
        <v>133</v>
      </c>
      <c r="N723" s="475">
        <v>0</v>
      </c>
      <c r="O723" s="475">
        <v>0</v>
      </c>
      <c r="P723" s="475">
        <v>0</v>
      </c>
      <c r="Q723" s="475">
        <v>0</v>
      </c>
      <c r="R723" s="475">
        <v>0</v>
      </c>
      <c r="S723" s="475">
        <v>0</v>
      </c>
      <c r="T723" s="475">
        <v>0</v>
      </c>
      <c r="U723" s="475">
        <v>0</v>
      </c>
      <c r="V723" s="475">
        <v>0</v>
      </c>
      <c r="W723" s="475">
        <v>0</v>
      </c>
      <c r="X723" s="475">
        <v>0</v>
      </c>
      <c r="Y723" s="475">
        <v>0</v>
      </c>
      <c r="Z723" s="475">
        <v>0</v>
      </c>
      <c r="AA723" s="475">
        <f t="shared" si="36"/>
        <v>0</v>
      </c>
    </row>
    <row r="724" spans="1:27" s="44" customFormat="1" ht="12.75" customHeight="1">
      <c r="A724" s="44">
        <f t="shared" si="37"/>
        <v>15</v>
      </c>
      <c r="B724" s="471">
        <v>710407330030799</v>
      </c>
      <c r="C724" s="472" t="s">
        <v>1352</v>
      </c>
      <c r="D724" s="473">
        <f>+IF(15=LEN(B724),SUMIFS('BG 2024'!G:G,'BG 2024'!B:B,'CA EF'!B724),0)</f>
        <v>81321000</v>
      </c>
      <c r="E724" s="475"/>
      <c r="F724" s="475"/>
      <c r="G724" s="475">
        <v>0</v>
      </c>
      <c r="H724" s="475">
        <f t="shared" si="34"/>
        <v>81321000</v>
      </c>
      <c r="I724" s="475">
        <v>0</v>
      </c>
      <c r="J724" s="475">
        <f>-$H724</f>
        <v>-81321000</v>
      </c>
      <c r="K724" s="475">
        <v>0</v>
      </c>
      <c r="L724" s="475">
        <v>0</v>
      </c>
      <c r="M724" s="475">
        <v>0</v>
      </c>
      <c r="N724" s="475">
        <v>0</v>
      </c>
      <c r="O724" s="475">
        <v>0</v>
      </c>
      <c r="P724" s="475">
        <v>0</v>
      </c>
      <c r="Q724" s="475">
        <v>0</v>
      </c>
      <c r="R724" s="475">
        <v>0</v>
      </c>
      <c r="S724" s="475">
        <v>0</v>
      </c>
      <c r="T724" s="475">
        <v>0</v>
      </c>
      <c r="U724" s="475">
        <v>0</v>
      </c>
      <c r="V724" s="475">
        <v>0</v>
      </c>
      <c r="W724" s="475">
        <v>0</v>
      </c>
      <c r="X724" s="475">
        <v>0</v>
      </c>
      <c r="Y724" s="475">
        <v>0</v>
      </c>
      <c r="Z724" s="475">
        <v>0</v>
      </c>
      <c r="AA724" s="475">
        <f t="shared" si="36"/>
        <v>0</v>
      </c>
    </row>
    <row r="725" spans="1:27" s="44" customFormat="1" ht="12.75" hidden="1" customHeight="1">
      <c r="A725" s="44">
        <f t="shared" si="37"/>
        <v>13</v>
      </c>
      <c r="B725" s="471">
        <v>7104073300308</v>
      </c>
      <c r="C725" s="472" t="s">
        <v>432</v>
      </c>
      <c r="D725" s="473">
        <f>+IF(15=LEN(B725),SUMIFS('BG 2024'!G:G,'BG 2024'!B:B,'CA EF'!B725),0)</f>
        <v>0</v>
      </c>
      <c r="E725" s="475"/>
      <c r="F725" s="475"/>
      <c r="G725" s="475">
        <v>0</v>
      </c>
      <c r="H725" s="475">
        <f t="shared" si="34"/>
        <v>0</v>
      </c>
      <c r="I725" s="475">
        <v>0</v>
      </c>
      <c r="J725" s="475">
        <v>0</v>
      </c>
      <c r="K725" s="475">
        <v>0</v>
      </c>
      <c r="L725" s="475">
        <v>0</v>
      </c>
      <c r="M725" s="475" t="s">
        <v>133</v>
      </c>
      <c r="N725" s="475">
        <v>0</v>
      </c>
      <c r="O725" s="475">
        <v>0</v>
      </c>
      <c r="P725" s="475">
        <f t="shared" ref="P725:P733" si="39">-H725</f>
        <v>0</v>
      </c>
      <c r="Q725" s="475">
        <v>0</v>
      </c>
      <c r="R725" s="475">
        <v>0</v>
      </c>
      <c r="S725" s="475">
        <v>0</v>
      </c>
      <c r="T725" s="475">
        <v>0</v>
      </c>
      <c r="U725" s="475">
        <v>0</v>
      </c>
      <c r="V725" s="475">
        <v>0</v>
      </c>
      <c r="W725" s="475">
        <v>0</v>
      </c>
      <c r="X725" s="475">
        <v>0</v>
      </c>
      <c r="Y725" s="475">
        <v>0</v>
      </c>
      <c r="Z725" s="475">
        <v>0</v>
      </c>
      <c r="AA725" s="475">
        <f t="shared" si="36"/>
        <v>0</v>
      </c>
    </row>
    <row r="726" spans="1:27" s="44" customFormat="1" ht="12.75" customHeight="1">
      <c r="A726" s="44">
        <f t="shared" si="37"/>
        <v>15</v>
      </c>
      <c r="B726" s="471">
        <v>710407330030899</v>
      </c>
      <c r="C726" s="472" t="s">
        <v>1353</v>
      </c>
      <c r="D726" s="473">
        <f>+IF(15=LEN(B726),SUMIFS('BG 2024'!G:G,'BG 2024'!B:B,'CA EF'!B726),0)</f>
        <v>3871334</v>
      </c>
      <c r="E726" s="474"/>
      <c r="F726" s="474"/>
      <c r="G726" s="475">
        <v>0</v>
      </c>
      <c r="H726" s="475">
        <f t="shared" si="34"/>
        <v>3871334</v>
      </c>
      <c r="I726" s="475">
        <v>0</v>
      </c>
      <c r="J726" s="475">
        <v>0</v>
      </c>
      <c r="K726" s="475">
        <v>0</v>
      </c>
      <c r="L726" s="475">
        <v>0</v>
      </c>
      <c r="M726" s="475">
        <f t="shared" ref="M726:M759" si="40">-$H726</f>
        <v>-3871334</v>
      </c>
      <c r="N726" s="475">
        <v>0</v>
      </c>
      <c r="O726" s="475">
        <v>0</v>
      </c>
      <c r="P726" s="475">
        <v>0</v>
      </c>
      <c r="Q726" s="475">
        <v>0</v>
      </c>
      <c r="R726" s="475">
        <v>0</v>
      </c>
      <c r="S726" s="475">
        <v>0</v>
      </c>
      <c r="T726" s="475">
        <v>0</v>
      </c>
      <c r="U726" s="475">
        <v>0</v>
      </c>
      <c r="V726" s="475">
        <v>0</v>
      </c>
      <c r="W726" s="475">
        <v>0</v>
      </c>
      <c r="X726" s="475">
        <v>0</v>
      </c>
      <c r="Y726" s="475">
        <v>0</v>
      </c>
      <c r="Z726" s="475">
        <v>0</v>
      </c>
      <c r="AA726" s="475">
        <f t="shared" si="36"/>
        <v>0</v>
      </c>
    </row>
    <row r="727" spans="1:27" s="44" customFormat="1" ht="12.75" hidden="1" customHeight="1">
      <c r="A727" s="44">
        <f t="shared" si="37"/>
        <v>13</v>
      </c>
      <c r="B727" s="471">
        <v>7104073300311</v>
      </c>
      <c r="C727" s="472" t="s">
        <v>1354</v>
      </c>
      <c r="D727" s="473">
        <f>+IF(15=LEN(B727),SUMIFS('BG 2024'!G:G,'BG 2024'!B:B,'CA EF'!B727),0)</f>
        <v>0</v>
      </c>
      <c r="E727" s="475"/>
      <c r="F727" s="475"/>
      <c r="G727" s="475">
        <v>0</v>
      </c>
      <c r="H727" s="475">
        <f t="shared" si="34"/>
        <v>0</v>
      </c>
      <c r="I727" s="475">
        <v>0</v>
      </c>
      <c r="J727" s="475">
        <v>0</v>
      </c>
      <c r="K727" s="475">
        <v>0</v>
      </c>
      <c r="L727" s="475">
        <v>0</v>
      </c>
      <c r="M727" s="475" t="s">
        <v>133</v>
      </c>
      <c r="N727" s="475">
        <v>0</v>
      </c>
      <c r="O727" s="475">
        <v>0</v>
      </c>
      <c r="P727" s="475">
        <f t="shared" si="39"/>
        <v>0</v>
      </c>
      <c r="Q727" s="475">
        <v>0</v>
      </c>
      <c r="R727" s="475">
        <v>0</v>
      </c>
      <c r="S727" s="475">
        <v>0</v>
      </c>
      <c r="T727" s="475">
        <v>0</v>
      </c>
      <c r="U727" s="475">
        <v>0</v>
      </c>
      <c r="V727" s="475">
        <v>0</v>
      </c>
      <c r="W727" s="475">
        <v>0</v>
      </c>
      <c r="X727" s="475">
        <v>0</v>
      </c>
      <c r="Y727" s="475">
        <v>0</v>
      </c>
      <c r="Z727" s="475">
        <v>0</v>
      </c>
      <c r="AA727" s="475">
        <f t="shared" si="36"/>
        <v>0</v>
      </c>
    </row>
    <row r="728" spans="1:27" s="44" customFormat="1" ht="12.75" customHeight="1">
      <c r="A728" s="44">
        <f t="shared" si="37"/>
        <v>15</v>
      </c>
      <c r="B728" s="471">
        <v>710407330031199</v>
      </c>
      <c r="C728" s="472" t="s">
        <v>1355</v>
      </c>
      <c r="D728" s="473">
        <f>+IF(15=LEN(B728),SUMIFS('BG 2024'!G:G,'BG 2024'!B:B,'CA EF'!B728),0)</f>
        <v>8953457</v>
      </c>
      <c r="E728" s="475"/>
      <c r="F728" s="475"/>
      <c r="G728" s="475">
        <v>0</v>
      </c>
      <c r="H728" s="475">
        <f t="shared" si="34"/>
        <v>8953457</v>
      </c>
      <c r="I728" s="475">
        <v>0</v>
      </c>
      <c r="J728" s="475">
        <v>0</v>
      </c>
      <c r="K728" s="475">
        <v>0</v>
      </c>
      <c r="L728" s="475">
        <v>0</v>
      </c>
      <c r="M728" s="475">
        <f t="shared" si="40"/>
        <v>-8953457</v>
      </c>
      <c r="N728" s="475">
        <v>0</v>
      </c>
      <c r="O728" s="475">
        <v>0</v>
      </c>
      <c r="P728" s="475">
        <v>0</v>
      </c>
      <c r="Q728" s="475">
        <v>0</v>
      </c>
      <c r="R728" s="475">
        <v>0</v>
      </c>
      <c r="S728" s="475">
        <v>0</v>
      </c>
      <c r="T728" s="475">
        <v>0</v>
      </c>
      <c r="U728" s="475">
        <v>0</v>
      </c>
      <c r="V728" s="475">
        <v>0</v>
      </c>
      <c r="W728" s="475">
        <v>0</v>
      </c>
      <c r="X728" s="475">
        <v>0</v>
      </c>
      <c r="Y728" s="475">
        <v>0</v>
      </c>
      <c r="Z728" s="475">
        <v>0</v>
      </c>
      <c r="AA728" s="475">
        <f t="shared" si="36"/>
        <v>0</v>
      </c>
    </row>
    <row r="729" spans="1:27" s="44" customFormat="1" ht="12.75" hidden="1" customHeight="1">
      <c r="A729" s="44">
        <f t="shared" si="37"/>
        <v>13</v>
      </c>
      <c r="B729" s="471">
        <v>7104073300315</v>
      </c>
      <c r="C729" s="472" t="s">
        <v>1358</v>
      </c>
      <c r="D729" s="473">
        <f>+IF(15=LEN(B729),SUMIFS('BG 2024'!G:G,'BG 2024'!B:B,'CA EF'!B729),0)</f>
        <v>0</v>
      </c>
      <c r="E729" s="475"/>
      <c r="F729" s="475"/>
      <c r="G729" s="475">
        <v>0</v>
      </c>
      <c r="H729" s="475">
        <f t="shared" si="34"/>
        <v>0</v>
      </c>
      <c r="I729" s="475">
        <v>0</v>
      </c>
      <c r="J729" s="475">
        <v>0</v>
      </c>
      <c r="K729" s="475">
        <v>0</v>
      </c>
      <c r="L729" s="475">
        <v>0</v>
      </c>
      <c r="M729" s="475" t="s">
        <v>133</v>
      </c>
      <c r="N729" s="475">
        <v>0</v>
      </c>
      <c r="O729" s="475">
        <v>0</v>
      </c>
      <c r="P729" s="475">
        <f t="shared" si="39"/>
        <v>0</v>
      </c>
      <c r="Q729" s="475">
        <v>0</v>
      </c>
      <c r="R729" s="475">
        <v>0</v>
      </c>
      <c r="S729" s="475">
        <v>0</v>
      </c>
      <c r="T729" s="475">
        <v>0</v>
      </c>
      <c r="U729" s="475">
        <v>0</v>
      </c>
      <c r="V729" s="475">
        <v>0</v>
      </c>
      <c r="W729" s="475">
        <v>0</v>
      </c>
      <c r="X729" s="475">
        <v>0</v>
      </c>
      <c r="Y729" s="475">
        <v>0</v>
      </c>
      <c r="Z729" s="475">
        <v>0</v>
      </c>
      <c r="AA729" s="475">
        <f t="shared" si="36"/>
        <v>0</v>
      </c>
    </row>
    <row r="730" spans="1:27" s="44" customFormat="1" ht="12.75" customHeight="1">
      <c r="A730" s="44">
        <f>+LEN(B730)</f>
        <v>15</v>
      </c>
      <c r="B730" s="471">
        <v>710407330031499</v>
      </c>
      <c r="C730" s="472" t="s">
        <v>1357</v>
      </c>
      <c r="D730" s="473">
        <f>+IF(15=LEN(B730),SUMIFS('BG 2024'!G:G,'BG 2024'!B:B,'CA EF'!B730),0)</f>
        <v>409091</v>
      </c>
      <c r="E730" s="475"/>
      <c r="F730" s="475"/>
      <c r="G730" s="475">
        <v>0</v>
      </c>
      <c r="H730" s="475">
        <f>+D730+E730-F730-G730</f>
        <v>409091</v>
      </c>
      <c r="I730" s="475">
        <v>0</v>
      </c>
      <c r="J730" s="475">
        <v>0</v>
      </c>
      <c r="K730" s="475">
        <v>0</v>
      </c>
      <c r="L730" s="475">
        <v>0</v>
      </c>
      <c r="M730" s="475">
        <f t="shared" si="40"/>
        <v>-409091</v>
      </c>
      <c r="N730" s="475">
        <v>0</v>
      </c>
      <c r="O730" s="475">
        <v>0</v>
      </c>
      <c r="P730" s="475">
        <v>0</v>
      </c>
      <c r="Q730" s="475">
        <v>0</v>
      </c>
      <c r="R730" s="475">
        <v>0</v>
      </c>
      <c r="S730" s="475">
        <v>0</v>
      </c>
      <c r="T730" s="475">
        <v>0</v>
      </c>
      <c r="U730" s="475">
        <v>0</v>
      </c>
      <c r="V730" s="475">
        <v>0</v>
      </c>
      <c r="W730" s="475">
        <v>0</v>
      </c>
      <c r="X730" s="475">
        <v>0</v>
      </c>
      <c r="Y730" s="475">
        <v>0</v>
      </c>
      <c r="Z730" s="475">
        <v>0</v>
      </c>
      <c r="AA730" s="475">
        <f>SUM(H730:Z730)</f>
        <v>0</v>
      </c>
    </row>
    <row r="731" spans="1:27" s="44" customFormat="1" ht="12.75" customHeight="1">
      <c r="A731" s="44">
        <f t="shared" si="37"/>
        <v>15</v>
      </c>
      <c r="B731" s="471">
        <v>710407330031501</v>
      </c>
      <c r="C731" s="472" t="s">
        <v>1359</v>
      </c>
      <c r="D731" s="473">
        <f>+IF(15=LEN(B731),SUMIFS('BG 2024'!G:G,'BG 2024'!B:B,'CA EF'!B731),0)</f>
        <v>260760642</v>
      </c>
      <c r="E731" s="475"/>
      <c r="F731" s="475">
        <f>+E273</f>
        <v>40960649</v>
      </c>
      <c r="G731" s="475">
        <v>0</v>
      </c>
      <c r="H731" s="475">
        <f t="shared" si="34"/>
        <v>219799993</v>
      </c>
      <c r="I731" s="475">
        <v>0</v>
      </c>
      <c r="J731" s="475">
        <v>0</v>
      </c>
      <c r="K731" s="475">
        <v>0</v>
      </c>
      <c r="L731" s="475">
        <v>0</v>
      </c>
      <c r="M731" s="475">
        <f t="shared" si="40"/>
        <v>-219799993</v>
      </c>
      <c r="N731" s="475">
        <v>0</v>
      </c>
      <c r="O731" s="475">
        <v>0</v>
      </c>
      <c r="P731" s="475">
        <v>0</v>
      </c>
      <c r="Q731" s="475">
        <v>0</v>
      </c>
      <c r="R731" s="475">
        <v>0</v>
      </c>
      <c r="S731" s="475">
        <v>0</v>
      </c>
      <c r="T731" s="475">
        <v>0</v>
      </c>
      <c r="U731" s="475">
        <v>0</v>
      </c>
      <c r="V731" s="475">
        <v>0</v>
      </c>
      <c r="W731" s="475">
        <v>0</v>
      </c>
      <c r="X731" s="475">
        <v>0</v>
      </c>
      <c r="Y731" s="475">
        <v>0</v>
      </c>
      <c r="Z731" s="475">
        <v>0</v>
      </c>
      <c r="AA731" s="475">
        <f t="shared" si="36"/>
        <v>0</v>
      </c>
    </row>
    <row r="732" spans="1:27" s="44" customFormat="1" ht="12.75" customHeight="1">
      <c r="A732" s="44">
        <f t="shared" si="37"/>
        <v>15</v>
      </c>
      <c r="B732" s="471">
        <v>710407330031599</v>
      </c>
      <c r="C732" s="472" t="s">
        <v>1360</v>
      </c>
      <c r="D732" s="473">
        <f>+IF(15=LEN(B732),SUMIFS('BG 2024'!G:G,'BG 2024'!B:B,'CA EF'!B732),0)</f>
        <v>1520909</v>
      </c>
      <c r="E732" s="475"/>
      <c r="F732" s="475"/>
      <c r="G732" s="475">
        <v>0</v>
      </c>
      <c r="H732" s="475">
        <f t="shared" si="34"/>
        <v>1520909</v>
      </c>
      <c r="I732" s="475">
        <v>0</v>
      </c>
      <c r="J732" s="475">
        <v>0</v>
      </c>
      <c r="K732" s="475">
        <v>0</v>
      </c>
      <c r="L732" s="475">
        <v>0</v>
      </c>
      <c r="M732" s="475">
        <f t="shared" si="40"/>
        <v>-1520909</v>
      </c>
      <c r="N732" s="475">
        <v>0</v>
      </c>
      <c r="O732" s="475">
        <v>0</v>
      </c>
      <c r="P732" s="475">
        <v>0</v>
      </c>
      <c r="Q732" s="475">
        <v>0</v>
      </c>
      <c r="R732" s="475">
        <v>0</v>
      </c>
      <c r="S732" s="475">
        <v>0</v>
      </c>
      <c r="T732" s="475">
        <v>0</v>
      </c>
      <c r="U732" s="475">
        <v>0</v>
      </c>
      <c r="V732" s="475">
        <v>0</v>
      </c>
      <c r="W732" s="475">
        <v>0</v>
      </c>
      <c r="X732" s="475">
        <v>0</v>
      </c>
      <c r="Y732" s="475">
        <v>0</v>
      </c>
      <c r="Z732" s="475">
        <v>0</v>
      </c>
      <c r="AA732" s="475">
        <f t="shared" si="36"/>
        <v>0</v>
      </c>
    </row>
    <row r="733" spans="1:27" s="44" customFormat="1" ht="12.75" hidden="1" customHeight="1">
      <c r="A733" s="44">
        <f t="shared" si="37"/>
        <v>13</v>
      </c>
      <c r="B733" s="471">
        <v>7104073300317</v>
      </c>
      <c r="C733" s="472" t="s">
        <v>1361</v>
      </c>
      <c r="D733" s="473">
        <f>+IF(15=LEN(B733),SUMIFS('BG 2024'!G:G,'BG 2024'!B:B,'CA EF'!B733),0)</f>
        <v>0</v>
      </c>
      <c r="E733" s="475"/>
      <c r="F733" s="475"/>
      <c r="G733" s="475">
        <v>0</v>
      </c>
      <c r="H733" s="475">
        <f t="shared" si="34"/>
        <v>0</v>
      </c>
      <c r="I733" s="475">
        <v>0</v>
      </c>
      <c r="J733" s="475">
        <v>0</v>
      </c>
      <c r="K733" s="475">
        <v>0</v>
      </c>
      <c r="L733" s="475">
        <v>0</v>
      </c>
      <c r="M733" s="475" t="s">
        <v>133</v>
      </c>
      <c r="N733" s="475">
        <v>0</v>
      </c>
      <c r="O733" s="475">
        <v>0</v>
      </c>
      <c r="P733" s="475">
        <f t="shared" si="39"/>
        <v>0</v>
      </c>
      <c r="Q733" s="475">
        <v>0</v>
      </c>
      <c r="R733" s="475">
        <v>0</v>
      </c>
      <c r="S733" s="475">
        <v>0</v>
      </c>
      <c r="T733" s="475">
        <v>0</v>
      </c>
      <c r="U733" s="475">
        <v>0</v>
      </c>
      <c r="V733" s="475">
        <v>0</v>
      </c>
      <c r="W733" s="475">
        <v>0</v>
      </c>
      <c r="X733" s="475">
        <v>0</v>
      </c>
      <c r="Y733" s="475">
        <v>0</v>
      </c>
      <c r="Z733" s="475">
        <v>0</v>
      </c>
      <c r="AA733" s="475">
        <f t="shared" si="36"/>
        <v>0</v>
      </c>
    </row>
    <row r="734" spans="1:27" s="44" customFormat="1" ht="12.75" customHeight="1">
      <c r="A734" s="44">
        <f t="shared" si="37"/>
        <v>15</v>
      </c>
      <c r="B734" s="471">
        <v>710407330031799</v>
      </c>
      <c r="C734" s="472" t="s">
        <v>1362</v>
      </c>
      <c r="D734" s="473">
        <f>+IF(15=LEN(B734),SUMIFS('BG 2024'!G:G,'BG 2024'!B:B,'CA EF'!B734),0)</f>
        <v>7075427</v>
      </c>
      <c r="E734" s="474"/>
      <c r="F734" s="474"/>
      <c r="G734" s="475">
        <v>0</v>
      </c>
      <c r="H734" s="475">
        <f t="shared" si="34"/>
        <v>7075427</v>
      </c>
      <c r="I734" s="475">
        <v>0</v>
      </c>
      <c r="J734" s="475">
        <v>0</v>
      </c>
      <c r="K734" s="475">
        <v>0</v>
      </c>
      <c r="L734" s="475">
        <v>0</v>
      </c>
      <c r="M734" s="475">
        <f t="shared" si="40"/>
        <v>-7075427</v>
      </c>
      <c r="N734" s="475">
        <v>0</v>
      </c>
      <c r="O734" s="475">
        <v>0</v>
      </c>
      <c r="P734" s="475">
        <v>0</v>
      </c>
      <c r="Q734" s="475">
        <v>0</v>
      </c>
      <c r="R734" s="475">
        <v>0</v>
      </c>
      <c r="S734" s="475">
        <v>0</v>
      </c>
      <c r="T734" s="475">
        <v>0</v>
      </c>
      <c r="U734" s="475">
        <v>0</v>
      </c>
      <c r="V734" s="475">
        <v>0</v>
      </c>
      <c r="W734" s="475">
        <v>0</v>
      </c>
      <c r="X734" s="475">
        <v>0</v>
      </c>
      <c r="Y734" s="475">
        <v>0</v>
      </c>
      <c r="Z734" s="475">
        <v>0</v>
      </c>
      <c r="AA734" s="475">
        <f t="shared" si="36"/>
        <v>0</v>
      </c>
    </row>
    <row r="735" spans="1:27" s="44" customFormat="1" ht="12.75" customHeight="1">
      <c r="A735" s="44">
        <f>+LEN(B735)</f>
        <v>15</v>
      </c>
      <c r="B735" s="471">
        <v>710407330031899</v>
      </c>
      <c r="C735" s="472" t="s">
        <v>1364</v>
      </c>
      <c r="D735" s="473">
        <f>+IF(15=LEN(B735),SUMIFS('BG 2024'!G:G,'BG 2024'!B:B,'CA EF'!B735),0)</f>
        <v>381819</v>
      </c>
      <c r="E735" s="474"/>
      <c r="F735" s="474"/>
      <c r="G735" s="475">
        <v>0</v>
      </c>
      <c r="H735" s="475">
        <f>+D735+E735-F735-G735</f>
        <v>381819</v>
      </c>
      <c r="I735" s="475">
        <v>0</v>
      </c>
      <c r="J735" s="475">
        <v>0</v>
      </c>
      <c r="K735" s="475">
        <v>0</v>
      </c>
      <c r="L735" s="475">
        <v>0</v>
      </c>
      <c r="M735" s="475">
        <f t="shared" si="40"/>
        <v>-381819</v>
      </c>
      <c r="N735" s="475">
        <v>0</v>
      </c>
      <c r="O735" s="475">
        <v>0</v>
      </c>
      <c r="P735" s="475">
        <v>0</v>
      </c>
      <c r="Q735" s="475">
        <v>0</v>
      </c>
      <c r="R735" s="475">
        <v>0</v>
      </c>
      <c r="S735" s="475">
        <v>0</v>
      </c>
      <c r="T735" s="475">
        <v>0</v>
      </c>
      <c r="U735" s="475">
        <v>0</v>
      </c>
      <c r="V735" s="475">
        <v>0</v>
      </c>
      <c r="W735" s="475">
        <v>0</v>
      </c>
      <c r="X735" s="475">
        <v>0</v>
      </c>
      <c r="Y735" s="475">
        <v>0</v>
      </c>
      <c r="Z735" s="475">
        <v>0</v>
      </c>
      <c r="AA735" s="475">
        <f>SUM(H735:Z735)</f>
        <v>0</v>
      </c>
    </row>
    <row r="736" spans="1:27" s="44" customFormat="1" ht="12.75" hidden="1" customHeight="1">
      <c r="A736" s="44">
        <f t="shared" si="37"/>
        <v>13</v>
      </c>
      <c r="B736" s="471">
        <v>7104073300320</v>
      </c>
      <c r="C736" s="472" t="s">
        <v>1365</v>
      </c>
      <c r="D736" s="473">
        <f>+IF(15=LEN(B736),SUMIFS('BG 2024'!G:G,'BG 2024'!B:B,'CA EF'!B736),0)</f>
        <v>0</v>
      </c>
      <c r="E736" s="475"/>
      <c r="F736" s="475"/>
      <c r="G736" s="475">
        <v>0</v>
      </c>
      <c r="H736" s="475">
        <f t="shared" si="34"/>
        <v>0</v>
      </c>
      <c r="I736" s="475">
        <v>0</v>
      </c>
      <c r="J736" s="475">
        <v>0</v>
      </c>
      <c r="K736" s="475">
        <v>0</v>
      </c>
      <c r="L736" s="475">
        <v>0</v>
      </c>
      <c r="M736" s="475">
        <f>-H736</f>
        <v>0</v>
      </c>
      <c r="N736" s="475">
        <v>0</v>
      </c>
      <c r="O736" s="475">
        <v>0</v>
      </c>
      <c r="P736" s="475">
        <v>0</v>
      </c>
      <c r="Q736" s="475">
        <v>0</v>
      </c>
      <c r="R736" s="475">
        <v>0</v>
      </c>
      <c r="S736" s="475">
        <v>0</v>
      </c>
      <c r="T736" s="475">
        <v>0</v>
      </c>
      <c r="U736" s="475">
        <v>0</v>
      </c>
      <c r="V736" s="475">
        <v>0</v>
      </c>
      <c r="W736" s="475">
        <v>0</v>
      </c>
      <c r="X736" s="475">
        <v>0</v>
      </c>
      <c r="Y736" s="475">
        <v>0</v>
      </c>
      <c r="Z736" s="475">
        <v>0</v>
      </c>
      <c r="AA736" s="475">
        <f t="shared" si="36"/>
        <v>0</v>
      </c>
    </row>
    <row r="737" spans="1:27" s="44" customFormat="1" ht="12.75" customHeight="1">
      <c r="A737" s="44">
        <f t="shared" si="37"/>
        <v>15</v>
      </c>
      <c r="B737" s="471">
        <v>710407330032099</v>
      </c>
      <c r="C737" s="472" t="s">
        <v>1366</v>
      </c>
      <c r="D737" s="473">
        <f>+IF(15=LEN(B737),SUMIFS('BG 2024'!G:G,'BG 2024'!B:B,'CA EF'!B737),0)</f>
        <v>3714863</v>
      </c>
      <c r="E737" s="475"/>
      <c r="F737" s="475"/>
      <c r="G737" s="475">
        <v>0</v>
      </c>
      <c r="H737" s="475">
        <f t="shared" si="34"/>
        <v>3714863</v>
      </c>
      <c r="I737" s="475">
        <v>0</v>
      </c>
      <c r="J737" s="475">
        <v>0</v>
      </c>
      <c r="K737" s="475">
        <v>0</v>
      </c>
      <c r="L737" s="475">
        <v>0</v>
      </c>
      <c r="M737" s="475">
        <f t="shared" si="40"/>
        <v>-3714863</v>
      </c>
      <c r="N737" s="475">
        <v>0</v>
      </c>
      <c r="O737" s="475">
        <v>0</v>
      </c>
      <c r="P737" s="475">
        <v>0</v>
      </c>
      <c r="Q737" s="475">
        <v>0</v>
      </c>
      <c r="R737" s="475">
        <v>0</v>
      </c>
      <c r="S737" s="475">
        <v>0</v>
      </c>
      <c r="T737" s="475">
        <v>0</v>
      </c>
      <c r="U737" s="475">
        <v>0</v>
      </c>
      <c r="V737" s="475">
        <v>0</v>
      </c>
      <c r="W737" s="475">
        <v>0</v>
      </c>
      <c r="X737" s="475">
        <v>0</v>
      </c>
      <c r="Y737" s="475">
        <v>0</v>
      </c>
      <c r="Z737" s="475">
        <v>0</v>
      </c>
      <c r="AA737" s="475">
        <f t="shared" si="36"/>
        <v>0</v>
      </c>
    </row>
    <row r="738" spans="1:27" s="44" customFormat="1" ht="12.75" hidden="1" customHeight="1">
      <c r="A738" s="44">
        <f t="shared" si="37"/>
        <v>13</v>
      </c>
      <c r="B738" s="471">
        <v>7104073300321</v>
      </c>
      <c r="C738" s="472" t="s">
        <v>1367</v>
      </c>
      <c r="D738" s="473">
        <f>+IF(15=LEN(B738),SUMIFS('BG 2024'!G:G,'BG 2024'!B:B,'CA EF'!B738),0)</f>
        <v>0</v>
      </c>
      <c r="E738" s="475"/>
      <c r="F738" s="475"/>
      <c r="G738" s="475">
        <v>0</v>
      </c>
      <c r="H738" s="475">
        <f t="shared" si="34"/>
        <v>0</v>
      </c>
      <c r="I738" s="475">
        <v>0</v>
      </c>
      <c r="J738" s="475">
        <v>0</v>
      </c>
      <c r="K738" s="475">
        <v>0</v>
      </c>
      <c r="L738" s="475">
        <v>0</v>
      </c>
      <c r="M738" s="475">
        <f>-H738</f>
        <v>0</v>
      </c>
      <c r="N738" s="475">
        <v>0</v>
      </c>
      <c r="O738" s="475">
        <v>0</v>
      </c>
      <c r="P738" s="475">
        <v>0</v>
      </c>
      <c r="Q738" s="475">
        <v>0</v>
      </c>
      <c r="R738" s="475">
        <v>0</v>
      </c>
      <c r="S738" s="475">
        <v>0</v>
      </c>
      <c r="T738" s="475">
        <v>0</v>
      </c>
      <c r="U738" s="475">
        <v>0</v>
      </c>
      <c r="V738" s="475">
        <v>0</v>
      </c>
      <c r="W738" s="475">
        <v>0</v>
      </c>
      <c r="X738" s="475">
        <v>0</v>
      </c>
      <c r="Y738" s="475">
        <v>0</v>
      </c>
      <c r="Z738" s="475">
        <v>0</v>
      </c>
      <c r="AA738" s="475">
        <f t="shared" si="36"/>
        <v>0</v>
      </c>
    </row>
    <row r="739" spans="1:27" s="44" customFormat="1" ht="12.75" customHeight="1">
      <c r="A739" s="44">
        <f t="shared" si="37"/>
        <v>15</v>
      </c>
      <c r="B739" s="471">
        <v>710407330032101</v>
      </c>
      <c r="C739" s="472" t="s">
        <v>1368</v>
      </c>
      <c r="D739" s="473">
        <f>+IF(15=LEN(B739),SUMIFS('BG 2024'!G:G,'BG 2024'!B:B,'CA EF'!B739),0)</f>
        <v>33670935</v>
      </c>
      <c r="E739" s="475"/>
      <c r="F739" s="475"/>
      <c r="G739" s="475">
        <v>0</v>
      </c>
      <c r="H739" s="475">
        <f t="shared" si="34"/>
        <v>33670935</v>
      </c>
      <c r="I739" s="475">
        <v>0</v>
      </c>
      <c r="J739" s="475">
        <v>0</v>
      </c>
      <c r="K739" s="475">
        <v>0</v>
      </c>
      <c r="L739" s="475">
        <v>0</v>
      </c>
      <c r="M739" s="475">
        <f t="shared" si="40"/>
        <v>-33670935</v>
      </c>
      <c r="N739" s="475">
        <v>0</v>
      </c>
      <c r="O739" s="475">
        <v>0</v>
      </c>
      <c r="P739" s="475">
        <v>0</v>
      </c>
      <c r="Q739" s="475">
        <v>0</v>
      </c>
      <c r="R739" s="475">
        <v>0</v>
      </c>
      <c r="S739" s="475">
        <v>0</v>
      </c>
      <c r="T739" s="475">
        <v>0</v>
      </c>
      <c r="U739" s="475">
        <v>0</v>
      </c>
      <c r="V739" s="475">
        <v>0</v>
      </c>
      <c r="W739" s="475">
        <v>0</v>
      </c>
      <c r="X739" s="475">
        <v>0</v>
      </c>
      <c r="Y739" s="475">
        <v>0</v>
      </c>
      <c r="Z739" s="475">
        <v>0</v>
      </c>
      <c r="AA739" s="475">
        <f t="shared" si="36"/>
        <v>0</v>
      </c>
    </row>
    <row r="740" spans="1:27" s="44" customFormat="1" ht="12.75" customHeight="1">
      <c r="A740" s="44">
        <f t="shared" si="37"/>
        <v>15</v>
      </c>
      <c r="B740" s="471">
        <v>710407330032199</v>
      </c>
      <c r="C740" s="472" t="s">
        <v>1369</v>
      </c>
      <c r="D740" s="473">
        <f>+IF(15=LEN(B740),SUMIFS('BG 2024'!G:G,'BG 2024'!B:B,'CA EF'!B740),0)</f>
        <v>4452726</v>
      </c>
      <c r="E740" s="475"/>
      <c r="F740" s="475"/>
      <c r="G740" s="475">
        <v>0</v>
      </c>
      <c r="H740" s="475">
        <f t="shared" si="34"/>
        <v>4452726</v>
      </c>
      <c r="I740" s="475">
        <v>0</v>
      </c>
      <c r="J740" s="475">
        <v>0</v>
      </c>
      <c r="K740" s="475">
        <v>0</v>
      </c>
      <c r="L740" s="475">
        <v>0</v>
      </c>
      <c r="M740" s="475">
        <f t="shared" si="40"/>
        <v>-4452726</v>
      </c>
      <c r="N740" s="475">
        <v>0</v>
      </c>
      <c r="O740" s="475">
        <v>0</v>
      </c>
      <c r="P740" s="475">
        <v>0</v>
      </c>
      <c r="Q740" s="475">
        <v>0</v>
      </c>
      <c r="R740" s="475">
        <v>0</v>
      </c>
      <c r="S740" s="475">
        <v>0</v>
      </c>
      <c r="T740" s="475">
        <v>0</v>
      </c>
      <c r="U740" s="475">
        <v>0</v>
      </c>
      <c r="V740" s="475">
        <v>0</v>
      </c>
      <c r="W740" s="475">
        <v>0</v>
      </c>
      <c r="X740" s="475">
        <v>0</v>
      </c>
      <c r="Y740" s="475">
        <v>0</v>
      </c>
      <c r="Z740" s="475">
        <v>0</v>
      </c>
      <c r="AA740" s="475">
        <f t="shared" si="36"/>
        <v>0</v>
      </c>
    </row>
    <row r="741" spans="1:27" s="44" customFormat="1" ht="12.75" hidden="1" customHeight="1">
      <c r="A741" s="44">
        <f t="shared" si="37"/>
        <v>13</v>
      </c>
      <c r="B741" s="471">
        <v>7104073300322</v>
      </c>
      <c r="C741" s="472" t="s">
        <v>1370</v>
      </c>
      <c r="D741" s="473">
        <f>+IF(15=LEN(B741),SUMIFS('BG 2024'!G:G,'BG 2024'!B:B,'CA EF'!B741),0)</f>
        <v>0</v>
      </c>
      <c r="E741" s="475"/>
      <c r="F741" s="475"/>
      <c r="G741" s="475">
        <v>0</v>
      </c>
      <c r="H741" s="475">
        <f t="shared" si="34"/>
        <v>0</v>
      </c>
      <c r="I741" s="475">
        <v>0</v>
      </c>
      <c r="J741" s="475">
        <v>0</v>
      </c>
      <c r="K741" s="475">
        <v>0</v>
      </c>
      <c r="L741" s="475">
        <v>0</v>
      </c>
      <c r="M741" s="475">
        <v>0</v>
      </c>
      <c r="N741" s="475">
        <v>0</v>
      </c>
      <c r="O741" s="475">
        <v>0</v>
      </c>
      <c r="P741" s="475">
        <v>0</v>
      </c>
      <c r="Q741" s="475">
        <v>0</v>
      </c>
      <c r="R741" s="475">
        <v>0</v>
      </c>
      <c r="S741" s="475">
        <v>0</v>
      </c>
      <c r="T741" s="475">
        <v>0</v>
      </c>
      <c r="U741" s="475">
        <v>0</v>
      </c>
      <c r="V741" s="475">
        <v>0</v>
      </c>
      <c r="W741" s="475">
        <v>0</v>
      </c>
      <c r="X741" s="475">
        <v>0</v>
      </c>
      <c r="Y741" s="475">
        <v>0</v>
      </c>
      <c r="Z741" s="475">
        <v>0</v>
      </c>
      <c r="AA741" s="475">
        <f t="shared" si="36"/>
        <v>0</v>
      </c>
    </row>
    <row r="742" spans="1:27" s="44" customFormat="1" ht="12.75" customHeight="1">
      <c r="A742" s="44">
        <f t="shared" si="37"/>
        <v>15</v>
      </c>
      <c r="B742" s="471">
        <v>710407330032299</v>
      </c>
      <c r="C742" s="472" t="s">
        <v>1371</v>
      </c>
      <c r="D742" s="473">
        <f>+IF(15=LEN(B742),SUMIFS('BG 2024'!G:G,'BG 2024'!B:B,'CA EF'!B742),0)</f>
        <v>564000</v>
      </c>
      <c r="E742" s="474"/>
      <c r="F742" s="474"/>
      <c r="G742" s="475">
        <v>0</v>
      </c>
      <c r="H742" s="475">
        <f t="shared" si="34"/>
        <v>564000</v>
      </c>
      <c r="I742" s="475">
        <v>0</v>
      </c>
      <c r="J742" s="475">
        <v>0</v>
      </c>
      <c r="K742" s="475">
        <v>0</v>
      </c>
      <c r="L742" s="475">
        <v>0</v>
      </c>
      <c r="M742" s="475">
        <f t="shared" si="40"/>
        <v>-564000</v>
      </c>
      <c r="N742" s="475">
        <v>0</v>
      </c>
      <c r="O742" s="475">
        <v>0</v>
      </c>
      <c r="P742" s="475">
        <v>0</v>
      </c>
      <c r="Q742" s="475">
        <v>0</v>
      </c>
      <c r="R742" s="475">
        <v>0</v>
      </c>
      <c r="S742" s="475">
        <v>0</v>
      </c>
      <c r="T742" s="475">
        <v>0</v>
      </c>
      <c r="U742" s="475">
        <v>0</v>
      </c>
      <c r="V742" s="475">
        <v>0</v>
      </c>
      <c r="W742" s="475">
        <v>0</v>
      </c>
      <c r="X742" s="475">
        <v>0</v>
      </c>
      <c r="Y742" s="475">
        <v>0</v>
      </c>
      <c r="Z742" s="475">
        <v>0</v>
      </c>
      <c r="AA742" s="475">
        <f t="shared" si="36"/>
        <v>0</v>
      </c>
    </row>
    <row r="743" spans="1:27" s="44" customFormat="1" ht="12.75" hidden="1" customHeight="1">
      <c r="A743" s="44">
        <f t="shared" si="37"/>
        <v>13</v>
      </c>
      <c r="B743" s="471">
        <v>7104073300323</v>
      </c>
      <c r="C743" s="472" t="s">
        <v>1372</v>
      </c>
      <c r="D743" s="473">
        <f>+IF(15=LEN(B743),SUMIFS('BG 2024'!G:G,'BG 2024'!B:B,'CA EF'!B743),0)</f>
        <v>0</v>
      </c>
      <c r="E743" s="475"/>
      <c r="F743" s="475"/>
      <c r="G743" s="475">
        <v>0</v>
      </c>
      <c r="H743" s="475">
        <f t="shared" si="34"/>
        <v>0</v>
      </c>
      <c r="I743" s="475">
        <v>0</v>
      </c>
      <c r="J743" s="475">
        <v>0</v>
      </c>
      <c r="K743" s="475">
        <v>0</v>
      </c>
      <c r="L743" s="475">
        <v>0</v>
      </c>
      <c r="M743" s="475">
        <v>0</v>
      </c>
      <c r="N743" s="475">
        <v>0</v>
      </c>
      <c r="O743" s="475">
        <v>0</v>
      </c>
      <c r="P743" s="475">
        <v>0</v>
      </c>
      <c r="Q743" s="475">
        <v>0</v>
      </c>
      <c r="R743" s="475">
        <v>0</v>
      </c>
      <c r="S743" s="475">
        <v>0</v>
      </c>
      <c r="T743" s="475">
        <v>0</v>
      </c>
      <c r="U743" s="475">
        <v>0</v>
      </c>
      <c r="V743" s="475">
        <v>0</v>
      </c>
      <c r="W743" s="475">
        <v>0</v>
      </c>
      <c r="X743" s="475">
        <v>0</v>
      </c>
      <c r="Y743" s="475">
        <v>0</v>
      </c>
      <c r="Z743" s="475">
        <v>0</v>
      </c>
      <c r="AA743" s="475">
        <f t="shared" si="36"/>
        <v>0</v>
      </c>
    </row>
    <row r="744" spans="1:27" s="44" customFormat="1" ht="12.75" customHeight="1">
      <c r="A744" s="44">
        <f t="shared" si="37"/>
        <v>15</v>
      </c>
      <c r="B744" s="471">
        <v>710407330032399</v>
      </c>
      <c r="C744" s="472" t="s">
        <v>1373</v>
      </c>
      <c r="D744" s="473">
        <f>+IF(15=LEN(B744),SUMIFS('BG 2024'!G:G,'BG 2024'!B:B,'CA EF'!B744),0)</f>
        <v>12964530</v>
      </c>
      <c r="E744" s="475"/>
      <c r="F744" s="475"/>
      <c r="G744" s="475">
        <v>0</v>
      </c>
      <c r="H744" s="475">
        <f t="shared" si="34"/>
        <v>12964530</v>
      </c>
      <c r="I744" s="475">
        <v>0</v>
      </c>
      <c r="J744" s="475">
        <v>0</v>
      </c>
      <c r="K744" s="475">
        <v>0</v>
      </c>
      <c r="L744" s="475">
        <v>0</v>
      </c>
      <c r="M744" s="475">
        <f t="shared" si="40"/>
        <v>-12964530</v>
      </c>
      <c r="N744" s="475">
        <v>0</v>
      </c>
      <c r="O744" s="475">
        <v>0</v>
      </c>
      <c r="P744" s="475">
        <v>0</v>
      </c>
      <c r="Q744" s="475">
        <v>0</v>
      </c>
      <c r="R744" s="475">
        <v>0</v>
      </c>
      <c r="S744" s="475">
        <v>0</v>
      </c>
      <c r="T744" s="475">
        <v>0</v>
      </c>
      <c r="U744" s="475">
        <v>0</v>
      </c>
      <c r="V744" s="475">
        <v>0</v>
      </c>
      <c r="W744" s="475">
        <v>0</v>
      </c>
      <c r="X744" s="475">
        <v>0</v>
      </c>
      <c r="Y744" s="475">
        <v>0</v>
      </c>
      <c r="Z744" s="475">
        <v>0</v>
      </c>
      <c r="AA744" s="475">
        <f t="shared" si="36"/>
        <v>0</v>
      </c>
    </row>
    <row r="745" spans="1:27" s="44" customFormat="1" ht="12.75" hidden="1" customHeight="1">
      <c r="A745" s="44">
        <f t="shared" si="37"/>
        <v>13</v>
      </c>
      <c r="B745" s="471">
        <v>7104073300325</v>
      </c>
      <c r="C745" s="472" t="s">
        <v>1374</v>
      </c>
      <c r="D745" s="473">
        <f>+IF(15=LEN(B745),SUMIFS('BG 2024'!G:G,'BG 2024'!B:B,'CA EF'!B745),0)</f>
        <v>0</v>
      </c>
      <c r="E745" s="475"/>
      <c r="F745" s="475"/>
      <c r="G745" s="475">
        <v>0</v>
      </c>
      <c r="H745" s="475">
        <f t="shared" si="34"/>
        <v>0</v>
      </c>
      <c r="I745" s="475">
        <v>0</v>
      </c>
      <c r="J745" s="475">
        <v>0</v>
      </c>
      <c r="K745" s="475">
        <v>0</v>
      </c>
      <c r="L745" s="475">
        <v>0</v>
      </c>
      <c r="M745" s="475">
        <v>0</v>
      </c>
      <c r="N745" s="475">
        <v>0</v>
      </c>
      <c r="O745" s="475">
        <v>0</v>
      </c>
      <c r="P745" s="475">
        <v>0</v>
      </c>
      <c r="Q745" s="475">
        <v>0</v>
      </c>
      <c r="R745" s="475">
        <v>0</v>
      </c>
      <c r="S745" s="475">
        <v>0</v>
      </c>
      <c r="T745" s="475">
        <v>0</v>
      </c>
      <c r="U745" s="475">
        <v>0</v>
      </c>
      <c r="V745" s="475">
        <v>0</v>
      </c>
      <c r="W745" s="475">
        <v>0</v>
      </c>
      <c r="X745" s="475">
        <v>0</v>
      </c>
      <c r="Y745" s="475">
        <v>0</v>
      </c>
      <c r="Z745" s="475">
        <v>0</v>
      </c>
      <c r="AA745" s="475">
        <f t="shared" si="36"/>
        <v>0</v>
      </c>
    </row>
    <row r="746" spans="1:27" s="44" customFormat="1" ht="12.75" customHeight="1">
      <c r="A746" s="44">
        <f t="shared" si="37"/>
        <v>15</v>
      </c>
      <c r="B746" s="471">
        <v>710407330032599</v>
      </c>
      <c r="C746" s="472" t="s">
        <v>1375</v>
      </c>
      <c r="D746" s="473">
        <f>+IF(15=LEN(B746),SUMIFS('BG 2024'!G:G,'BG 2024'!B:B,'CA EF'!B746),0)</f>
        <v>185455</v>
      </c>
      <c r="E746" s="475"/>
      <c r="F746" s="475"/>
      <c r="G746" s="475">
        <v>0</v>
      </c>
      <c r="H746" s="475">
        <f t="shared" si="34"/>
        <v>185455</v>
      </c>
      <c r="I746" s="475">
        <v>0</v>
      </c>
      <c r="J746" s="475">
        <v>0</v>
      </c>
      <c r="K746" s="475">
        <v>0</v>
      </c>
      <c r="L746" s="475">
        <v>0</v>
      </c>
      <c r="M746" s="475">
        <f t="shared" si="40"/>
        <v>-185455</v>
      </c>
      <c r="N746" s="475">
        <v>0</v>
      </c>
      <c r="O746" s="475">
        <v>0</v>
      </c>
      <c r="P746" s="475">
        <v>0</v>
      </c>
      <c r="Q746" s="475">
        <v>0</v>
      </c>
      <c r="R746" s="475">
        <v>0</v>
      </c>
      <c r="S746" s="475">
        <v>0</v>
      </c>
      <c r="T746" s="475">
        <v>0</v>
      </c>
      <c r="U746" s="475">
        <v>0</v>
      </c>
      <c r="V746" s="475">
        <v>0</v>
      </c>
      <c r="W746" s="475">
        <v>0</v>
      </c>
      <c r="X746" s="475">
        <v>0</v>
      </c>
      <c r="Y746" s="475">
        <v>0</v>
      </c>
      <c r="Z746" s="475">
        <v>0</v>
      </c>
      <c r="AA746" s="475">
        <f t="shared" si="36"/>
        <v>0</v>
      </c>
    </row>
    <row r="747" spans="1:27" s="44" customFormat="1" ht="12.75" customHeight="1">
      <c r="A747" s="44">
        <f>+LEN(B747)</f>
        <v>15</v>
      </c>
      <c r="B747" s="471">
        <v>710407330032899</v>
      </c>
      <c r="C747" s="472" t="s">
        <v>1377</v>
      </c>
      <c r="D747" s="473">
        <f>+IF(15=LEN(B747),SUMIFS('BG 2024'!G:G,'BG 2024'!B:B,'CA EF'!B747),0)</f>
        <v>20697586</v>
      </c>
      <c r="E747" s="475"/>
      <c r="F747" s="475"/>
      <c r="G747" s="475">
        <v>0</v>
      </c>
      <c r="H747" s="475">
        <f>+D747+E747-F747-G747</f>
        <v>20697586</v>
      </c>
      <c r="I747" s="475">
        <v>0</v>
      </c>
      <c r="J747" s="475">
        <v>0</v>
      </c>
      <c r="K747" s="475">
        <v>0</v>
      </c>
      <c r="L747" s="475">
        <v>0</v>
      </c>
      <c r="M747" s="475">
        <f t="shared" si="40"/>
        <v>-20697586</v>
      </c>
      <c r="N747" s="475">
        <v>0</v>
      </c>
      <c r="O747" s="475">
        <v>0</v>
      </c>
      <c r="P747" s="475">
        <v>0</v>
      </c>
      <c r="Q747" s="475">
        <v>0</v>
      </c>
      <c r="R747" s="475">
        <v>0</v>
      </c>
      <c r="S747" s="475">
        <v>0</v>
      </c>
      <c r="T747" s="475">
        <v>0</v>
      </c>
      <c r="U747" s="475">
        <v>0</v>
      </c>
      <c r="V747" s="475">
        <v>0</v>
      </c>
      <c r="W747" s="475">
        <v>0</v>
      </c>
      <c r="X747" s="475">
        <v>0</v>
      </c>
      <c r="Y747" s="475">
        <v>0</v>
      </c>
      <c r="Z747" s="475">
        <v>0</v>
      </c>
      <c r="AA747" s="475">
        <f>SUM(H747:Z747)</f>
        <v>0</v>
      </c>
    </row>
    <row r="748" spans="1:27" s="44" customFormat="1" ht="12.75" hidden="1" customHeight="1">
      <c r="A748" s="44">
        <f t="shared" si="37"/>
        <v>13</v>
      </c>
      <c r="B748" s="471">
        <v>7104073300329</v>
      </c>
      <c r="C748" s="472" t="s">
        <v>1378</v>
      </c>
      <c r="D748" s="473">
        <f>+IF(15=LEN(B748),SUMIFS('BG 2024'!G:G,'BG 2024'!B:B,'CA EF'!B748),0)</f>
        <v>0</v>
      </c>
      <c r="E748" s="475"/>
      <c r="F748" s="475"/>
      <c r="G748" s="475">
        <v>0</v>
      </c>
      <c r="H748" s="475">
        <f t="shared" si="34"/>
        <v>0</v>
      </c>
      <c r="I748" s="475">
        <v>0</v>
      </c>
      <c r="J748" s="475">
        <v>0</v>
      </c>
      <c r="K748" s="475">
        <v>0</v>
      </c>
      <c r="L748" s="475">
        <v>0</v>
      </c>
      <c r="M748" s="475">
        <f>-H748</f>
        <v>0</v>
      </c>
      <c r="N748" s="475">
        <v>0</v>
      </c>
      <c r="O748" s="475">
        <v>0</v>
      </c>
      <c r="P748" s="475">
        <v>0</v>
      </c>
      <c r="Q748" s="475">
        <v>0</v>
      </c>
      <c r="R748" s="475">
        <v>0</v>
      </c>
      <c r="S748" s="475">
        <v>0</v>
      </c>
      <c r="T748" s="475">
        <v>0</v>
      </c>
      <c r="U748" s="475">
        <v>0</v>
      </c>
      <c r="V748" s="475">
        <v>0</v>
      </c>
      <c r="W748" s="475">
        <v>0</v>
      </c>
      <c r="X748" s="475">
        <v>0</v>
      </c>
      <c r="Y748" s="475">
        <v>0</v>
      </c>
      <c r="Z748" s="475">
        <v>0</v>
      </c>
      <c r="AA748" s="475">
        <f t="shared" si="36"/>
        <v>0</v>
      </c>
    </row>
    <row r="749" spans="1:27" s="44" customFormat="1" ht="12.75" customHeight="1">
      <c r="A749" s="44">
        <f t="shared" si="37"/>
        <v>15</v>
      </c>
      <c r="B749" s="471">
        <v>710407330032999</v>
      </c>
      <c r="C749" s="472" t="s">
        <v>1379</v>
      </c>
      <c r="D749" s="473">
        <f>+IF(15=LEN(B749),SUMIFS('BG 2024'!G:G,'BG 2024'!B:B,'CA EF'!B749),0)</f>
        <v>12523550</v>
      </c>
      <c r="E749" s="475"/>
      <c r="F749" s="475"/>
      <c r="G749" s="475">
        <v>0</v>
      </c>
      <c r="H749" s="475">
        <f t="shared" si="34"/>
        <v>12523550</v>
      </c>
      <c r="I749" s="475">
        <v>0</v>
      </c>
      <c r="J749" s="475">
        <v>0</v>
      </c>
      <c r="K749" s="475">
        <v>0</v>
      </c>
      <c r="L749" s="475">
        <v>0</v>
      </c>
      <c r="M749" s="475">
        <f t="shared" si="40"/>
        <v>-12523550</v>
      </c>
      <c r="N749" s="475">
        <v>0</v>
      </c>
      <c r="O749" s="475">
        <v>0</v>
      </c>
      <c r="P749" s="475">
        <v>0</v>
      </c>
      <c r="Q749" s="475">
        <v>0</v>
      </c>
      <c r="R749" s="475">
        <v>0</v>
      </c>
      <c r="S749" s="475">
        <v>0</v>
      </c>
      <c r="T749" s="475">
        <v>0</v>
      </c>
      <c r="U749" s="475">
        <v>0</v>
      </c>
      <c r="V749" s="475">
        <v>0</v>
      </c>
      <c r="W749" s="475">
        <v>0</v>
      </c>
      <c r="X749" s="475">
        <v>0</v>
      </c>
      <c r="Y749" s="475">
        <v>0</v>
      </c>
      <c r="Z749" s="475">
        <v>0</v>
      </c>
      <c r="AA749" s="475">
        <f t="shared" ref="AA749:AA837" si="41">SUM(H749:Z749)</f>
        <v>0</v>
      </c>
    </row>
    <row r="750" spans="1:27" s="44" customFormat="1" ht="12.75" hidden="1" customHeight="1">
      <c r="A750" s="44">
        <f t="shared" si="37"/>
        <v>13</v>
      </c>
      <c r="B750" s="471">
        <v>7104073300330</v>
      </c>
      <c r="C750" s="472" t="s">
        <v>1380</v>
      </c>
      <c r="D750" s="473">
        <f>+IF(15=LEN(B750),SUMIFS('BG 2024'!G:G,'BG 2024'!B:B,'CA EF'!B750),0)</f>
        <v>0</v>
      </c>
      <c r="E750" s="474"/>
      <c r="F750" s="474"/>
      <c r="G750" s="475">
        <v>0</v>
      </c>
      <c r="H750" s="475">
        <f t="shared" si="34"/>
        <v>0</v>
      </c>
      <c r="I750" s="475">
        <v>0</v>
      </c>
      <c r="J750" s="475">
        <v>0</v>
      </c>
      <c r="K750" s="475">
        <v>0</v>
      </c>
      <c r="L750" s="475">
        <v>0</v>
      </c>
      <c r="M750" s="475" t="s">
        <v>133</v>
      </c>
      <c r="N750" s="475">
        <v>0</v>
      </c>
      <c r="O750" s="475">
        <v>0</v>
      </c>
      <c r="P750" s="475">
        <v>0</v>
      </c>
      <c r="Q750" s="475">
        <v>0</v>
      </c>
      <c r="R750" s="475">
        <v>0</v>
      </c>
      <c r="S750" s="475">
        <v>0</v>
      </c>
      <c r="T750" s="475">
        <v>0</v>
      </c>
      <c r="U750" s="475">
        <v>0</v>
      </c>
      <c r="V750" s="475">
        <v>0</v>
      </c>
      <c r="W750" s="475">
        <v>0</v>
      </c>
      <c r="X750" s="475">
        <v>0</v>
      </c>
      <c r="Y750" s="475">
        <v>0</v>
      </c>
      <c r="Z750" s="475">
        <v>0</v>
      </c>
      <c r="AA750" s="475">
        <f t="shared" si="41"/>
        <v>0</v>
      </c>
    </row>
    <row r="751" spans="1:27" s="44" customFormat="1" ht="12.75" customHeight="1">
      <c r="A751" s="44">
        <f t="shared" si="37"/>
        <v>15</v>
      </c>
      <c r="B751" s="471">
        <v>710407330033099</v>
      </c>
      <c r="C751" s="472" t="s">
        <v>1381</v>
      </c>
      <c r="D751" s="473">
        <f>+IF(15=LEN(B751),SUMIFS('BG 2024'!G:G,'BG 2024'!B:B,'CA EF'!B751),0)</f>
        <v>6000000</v>
      </c>
      <c r="E751" s="475"/>
      <c r="F751" s="475"/>
      <c r="G751" s="475">
        <v>0</v>
      </c>
      <c r="H751" s="475">
        <f t="shared" si="34"/>
        <v>6000000</v>
      </c>
      <c r="I751" s="475">
        <v>0</v>
      </c>
      <c r="J751" s="475">
        <v>0</v>
      </c>
      <c r="K751" s="475">
        <v>0</v>
      </c>
      <c r="L751" s="475">
        <v>0</v>
      </c>
      <c r="M751" s="475">
        <f t="shared" si="40"/>
        <v>-6000000</v>
      </c>
      <c r="N751" s="475">
        <v>0</v>
      </c>
      <c r="O751" s="475">
        <v>0</v>
      </c>
      <c r="P751" s="475">
        <v>0</v>
      </c>
      <c r="Q751" s="475">
        <v>0</v>
      </c>
      <c r="R751" s="475">
        <v>0</v>
      </c>
      <c r="S751" s="475">
        <v>0</v>
      </c>
      <c r="T751" s="475">
        <v>0</v>
      </c>
      <c r="U751" s="475">
        <v>0</v>
      </c>
      <c r="V751" s="475">
        <v>0</v>
      </c>
      <c r="W751" s="475">
        <v>0</v>
      </c>
      <c r="X751" s="475">
        <v>0</v>
      </c>
      <c r="Y751" s="475">
        <v>0</v>
      </c>
      <c r="Z751" s="475">
        <v>0</v>
      </c>
      <c r="AA751" s="475">
        <f t="shared" si="41"/>
        <v>0</v>
      </c>
    </row>
    <row r="752" spans="1:27" s="44" customFormat="1" ht="12.75" hidden="1" customHeight="1">
      <c r="A752" s="44">
        <f t="shared" si="37"/>
        <v>13</v>
      </c>
      <c r="B752" s="471">
        <v>7104073300331</v>
      </c>
      <c r="C752" s="472" t="s">
        <v>674</v>
      </c>
      <c r="D752" s="473">
        <f>+IF(15=LEN(B752),SUMIFS('BG 2024'!G:G,'BG 2024'!B:B,'CA EF'!B752),0)</f>
        <v>0</v>
      </c>
      <c r="E752" s="475"/>
      <c r="F752" s="475"/>
      <c r="G752" s="475">
        <v>0</v>
      </c>
      <c r="H752" s="475">
        <f t="shared" si="34"/>
        <v>0</v>
      </c>
      <c r="I752" s="475">
        <v>0</v>
      </c>
      <c r="J752" s="475">
        <v>0</v>
      </c>
      <c r="K752" s="475">
        <v>0</v>
      </c>
      <c r="L752" s="475">
        <v>0</v>
      </c>
      <c r="M752" s="475" t="s">
        <v>133</v>
      </c>
      <c r="N752" s="475">
        <v>0</v>
      </c>
      <c r="O752" s="475">
        <v>0</v>
      </c>
      <c r="P752" s="475">
        <v>0</v>
      </c>
      <c r="Q752" s="475">
        <v>0</v>
      </c>
      <c r="R752" s="475">
        <v>0</v>
      </c>
      <c r="S752" s="475">
        <v>0</v>
      </c>
      <c r="T752" s="475">
        <v>0</v>
      </c>
      <c r="U752" s="475">
        <v>0</v>
      </c>
      <c r="V752" s="475">
        <v>0</v>
      </c>
      <c r="W752" s="475">
        <v>0</v>
      </c>
      <c r="X752" s="475">
        <v>0</v>
      </c>
      <c r="Y752" s="475">
        <v>0</v>
      </c>
      <c r="Z752" s="475">
        <v>0</v>
      </c>
      <c r="AA752" s="475">
        <f t="shared" si="41"/>
        <v>0</v>
      </c>
    </row>
    <row r="753" spans="1:27" s="44" customFormat="1" ht="12.75" customHeight="1">
      <c r="A753" s="44">
        <f t="shared" si="37"/>
        <v>15</v>
      </c>
      <c r="B753" s="471">
        <v>710407330033199</v>
      </c>
      <c r="C753" s="472" t="s">
        <v>1382</v>
      </c>
      <c r="D753" s="473">
        <f>+IF(15=LEN(B753),SUMIFS('BG 2024'!G:G,'BG 2024'!B:B,'CA EF'!B753),0)</f>
        <v>7548379</v>
      </c>
      <c r="E753" s="475"/>
      <c r="F753" s="475"/>
      <c r="G753" s="475">
        <v>0</v>
      </c>
      <c r="H753" s="475">
        <f t="shared" si="34"/>
        <v>7548379</v>
      </c>
      <c r="I753" s="475">
        <v>0</v>
      </c>
      <c r="J753" s="475">
        <v>0</v>
      </c>
      <c r="K753" s="475">
        <v>0</v>
      </c>
      <c r="L753" s="475">
        <v>0</v>
      </c>
      <c r="M753" s="475">
        <f t="shared" si="40"/>
        <v>-7548379</v>
      </c>
      <c r="N753" s="475">
        <v>0</v>
      </c>
      <c r="O753" s="475">
        <v>0</v>
      </c>
      <c r="P753" s="475">
        <v>0</v>
      </c>
      <c r="Q753" s="475">
        <v>0</v>
      </c>
      <c r="R753" s="475">
        <v>0</v>
      </c>
      <c r="S753" s="475">
        <v>0</v>
      </c>
      <c r="T753" s="475">
        <v>0</v>
      </c>
      <c r="U753" s="475">
        <v>0</v>
      </c>
      <c r="V753" s="475">
        <v>0</v>
      </c>
      <c r="W753" s="475">
        <v>0</v>
      </c>
      <c r="X753" s="475">
        <v>0</v>
      </c>
      <c r="Y753" s="475">
        <v>0</v>
      </c>
      <c r="Z753" s="475">
        <v>0</v>
      </c>
      <c r="AA753" s="475">
        <f t="shared" si="41"/>
        <v>0</v>
      </c>
    </row>
    <row r="754" spans="1:27" s="44" customFormat="1" ht="12.75" hidden="1" customHeight="1">
      <c r="A754" s="44">
        <f t="shared" ref="A754:A820" si="42">+LEN(B754)</f>
        <v>13</v>
      </c>
      <c r="B754" s="471">
        <v>7104073300334</v>
      </c>
      <c r="C754" s="472" t="s">
        <v>683</v>
      </c>
      <c r="D754" s="473">
        <f>+IF(15=LEN(B754),SUMIFS('BG 2024'!G:G,'BG 2024'!B:B,'CA EF'!B754),0)</f>
        <v>0</v>
      </c>
      <c r="E754" s="475"/>
      <c r="F754" s="475"/>
      <c r="G754" s="475">
        <v>0</v>
      </c>
      <c r="H754" s="475">
        <f t="shared" si="34"/>
        <v>0</v>
      </c>
      <c r="I754" s="475">
        <v>0</v>
      </c>
      <c r="J754" s="475">
        <v>0</v>
      </c>
      <c r="K754" s="475">
        <v>0</v>
      </c>
      <c r="L754" s="475">
        <v>0</v>
      </c>
      <c r="M754" s="475" t="s">
        <v>133</v>
      </c>
      <c r="N754" s="475">
        <v>0</v>
      </c>
      <c r="O754" s="475">
        <v>0</v>
      </c>
      <c r="P754" s="475">
        <v>0</v>
      </c>
      <c r="Q754" s="475">
        <v>0</v>
      </c>
      <c r="R754" s="475">
        <v>0</v>
      </c>
      <c r="S754" s="475">
        <v>0</v>
      </c>
      <c r="T754" s="475">
        <v>0</v>
      </c>
      <c r="U754" s="475">
        <v>0</v>
      </c>
      <c r="V754" s="475">
        <v>0</v>
      </c>
      <c r="W754" s="475">
        <v>0</v>
      </c>
      <c r="X754" s="475">
        <v>0</v>
      </c>
      <c r="Y754" s="475">
        <v>0</v>
      </c>
      <c r="Z754" s="475">
        <v>0</v>
      </c>
      <c r="AA754" s="475">
        <f t="shared" si="41"/>
        <v>0</v>
      </c>
    </row>
    <row r="755" spans="1:27" s="476" customFormat="1" ht="12.75" customHeight="1">
      <c r="A755" s="476">
        <f t="shared" si="42"/>
        <v>15</v>
      </c>
      <c r="B755" s="477">
        <v>710407330033401</v>
      </c>
      <c r="C755" s="478" t="s">
        <v>1383</v>
      </c>
      <c r="D755" s="473">
        <f>+IF(15=LEN(B755),SUMIFS('BG 2024'!G:G,'BG 2024'!B:B,'CA EF'!B755),0)</f>
        <v>5456</v>
      </c>
      <c r="E755" s="480"/>
      <c r="F755" s="480"/>
      <c r="G755" s="480">
        <v>0</v>
      </c>
      <c r="H755" s="480">
        <f t="shared" si="34"/>
        <v>5456</v>
      </c>
      <c r="I755" s="480">
        <v>0</v>
      </c>
      <c r="J755" s="480">
        <v>0</v>
      </c>
      <c r="K755" s="480">
        <v>0</v>
      </c>
      <c r="L755" s="480">
        <v>0</v>
      </c>
      <c r="M755" s="480">
        <f t="shared" si="40"/>
        <v>-5456</v>
      </c>
      <c r="N755" s="480">
        <v>0</v>
      </c>
      <c r="O755" s="480">
        <v>0</v>
      </c>
      <c r="P755" s="480">
        <v>0</v>
      </c>
      <c r="Q755" s="480">
        <v>0</v>
      </c>
      <c r="R755" s="480">
        <v>0</v>
      </c>
      <c r="S755" s="480">
        <v>0</v>
      </c>
      <c r="T755" s="480">
        <v>0</v>
      </c>
      <c r="U755" s="480">
        <v>0</v>
      </c>
      <c r="V755" s="480">
        <v>0</v>
      </c>
      <c r="W755" s="480">
        <v>0</v>
      </c>
      <c r="X755" s="480">
        <v>0</v>
      </c>
      <c r="Y755" s="480">
        <v>0</v>
      </c>
      <c r="Z755" s="480">
        <v>0</v>
      </c>
      <c r="AA755" s="480">
        <f>SUM(H755:Z755)</f>
        <v>0</v>
      </c>
    </row>
    <row r="756" spans="1:27" s="44" customFormat="1" ht="12.75" customHeight="1">
      <c r="A756" s="44">
        <f t="shared" si="42"/>
        <v>15</v>
      </c>
      <c r="B756" s="471">
        <v>710407330033499</v>
      </c>
      <c r="C756" s="472" t="s">
        <v>1384</v>
      </c>
      <c r="D756" s="473">
        <f>+IF(15=LEN(B756),SUMIFS('BG 2024'!G:G,'BG 2024'!B:B,'CA EF'!B756),0)</f>
        <v>6469986</v>
      </c>
      <c r="E756" s="475"/>
      <c r="F756" s="475"/>
      <c r="G756" s="475">
        <v>0</v>
      </c>
      <c r="H756" s="475">
        <f t="shared" si="34"/>
        <v>6469986</v>
      </c>
      <c r="I756" s="475">
        <v>0</v>
      </c>
      <c r="J756" s="475">
        <v>0</v>
      </c>
      <c r="K756" s="475">
        <v>0</v>
      </c>
      <c r="L756" s="475">
        <v>0</v>
      </c>
      <c r="M756" s="475">
        <f t="shared" si="40"/>
        <v>-6469986</v>
      </c>
      <c r="N756" s="475">
        <v>0</v>
      </c>
      <c r="O756" s="475">
        <v>0</v>
      </c>
      <c r="P756" s="475">
        <v>0</v>
      </c>
      <c r="Q756" s="475">
        <v>0</v>
      </c>
      <c r="R756" s="475">
        <v>0</v>
      </c>
      <c r="S756" s="475">
        <v>0</v>
      </c>
      <c r="T756" s="475">
        <v>0</v>
      </c>
      <c r="U756" s="475">
        <v>0</v>
      </c>
      <c r="V756" s="475">
        <v>0</v>
      </c>
      <c r="W756" s="475">
        <v>0</v>
      </c>
      <c r="X756" s="475">
        <v>0</v>
      </c>
      <c r="Y756" s="475">
        <v>0</v>
      </c>
      <c r="Z756" s="475">
        <v>0</v>
      </c>
      <c r="AA756" s="475">
        <f t="shared" si="41"/>
        <v>0</v>
      </c>
    </row>
    <row r="757" spans="1:27" s="44" customFormat="1" ht="12.75" hidden="1" customHeight="1">
      <c r="A757" s="44">
        <f t="shared" si="42"/>
        <v>13</v>
      </c>
      <c r="B757" s="471">
        <v>7104073300335</v>
      </c>
      <c r="C757" s="472" t="s">
        <v>1385</v>
      </c>
      <c r="D757" s="473">
        <f>+IF(15=LEN(B757),SUMIFS('BG 2024'!G:G,'BG 2024'!B:B,'CA EF'!B757),0)</f>
        <v>0</v>
      </c>
      <c r="E757" s="475"/>
      <c r="F757" s="475"/>
      <c r="G757" s="475">
        <v>0</v>
      </c>
      <c r="H757" s="475">
        <f t="shared" si="34"/>
        <v>0</v>
      </c>
      <c r="I757" s="475">
        <v>0</v>
      </c>
      <c r="J757" s="475">
        <v>0</v>
      </c>
      <c r="K757" s="475">
        <v>0</v>
      </c>
      <c r="L757" s="475">
        <v>0</v>
      </c>
      <c r="M757" s="475" t="s">
        <v>133</v>
      </c>
      <c r="N757" s="475">
        <v>0</v>
      </c>
      <c r="O757" s="475">
        <v>0</v>
      </c>
      <c r="P757" s="475">
        <v>0</v>
      </c>
      <c r="Q757" s="475">
        <v>0</v>
      </c>
      <c r="R757" s="475">
        <v>0</v>
      </c>
      <c r="S757" s="475">
        <v>0</v>
      </c>
      <c r="T757" s="475">
        <v>0</v>
      </c>
      <c r="U757" s="475">
        <v>0</v>
      </c>
      <c r="V757" s="475">
        <v>0</v>
      </c>
      <c r="W757" s="475">
        <v>0</v>
      </c>
      <c r="X757" s="475">
        <v>0</v>
      </c>
      <c r="Y757" s="475">
        <v>0</v>
      </c>
      <c r="Z757" s="475">
        <v>0</v>
      </c>
      <c r="AA757" s="475">
        <f t="shared" si="41"/>
        <v>0</v>
      </c>
    </row>
    <row r="758" spans="1:27" s="44" customFormat="1" ht="12.75" customHeight="1">
      <c r="A758" s="44">
        <f t="shared" si="42"/>
        <v>15</v>
      </c>
      <c r="B758" s="471">
        <v>710407330033501</v>
      </c>
      <c r="C758" s="472" t="s">
        <v>1386</v>
      </c>
      <c r="D758" s="473">
        <f>+IF(15=LEN(B758),SUMIFS('BG 2024'!G:G,'BG 2024'!B:B,'CA EF'!B758),0)</f>
        <v>303637</v>
      </c>
      <c r="E758" s="474"/>
      <c r="F758" s="474"/>
      <c r="G758" s="475">
        <v>0</v>
      </c>
      <c r="H758" s="475">
        <f t="shared" si="34"/>
        <v>303637</v>
      </c>
      <c r="I758" s="475">
        <v>0</v>
      </c>
      <c r="J758" s="475">
        <v>0</v>
      </c>
      <c r="K758" s="475">
        <v>0</v>
      </c>
      <c r="L758" s="475">
        <v>0</v>
      </c>
      <c r="M758" s="475">
        <f t="shared" si="40"/>
        <v>-303637</v>
      </c>
      <c r="N758" s="475">
        <v>0</v>
      </c>
      <c r="O758" s="475">
        <v>0</v>
      </c>
      <c r="P758" s="475">
        <v>0</v>
      </c>
      <c r="Q758" s="475">
        <v>0</v>
      </c>
      <c r="R758" s="475">
        <v>0</v>
      </c>
      <c r="S758" s="475">
        <v>0</v>
      </c>
      <c r="T758" s="475">
        <v>0</v>
      </c>
      <c r="U758" s="475">
        <v>0</v>
      </c>
      <c r="V758" s="475">
        <v>0</v>
      </c>
      <c r="W758" s="475">
        <v>0</v>
      </c>
      <c r="X758" s="475">
        <v>0</v>
      </c>
      <c r="Y758" s="475">
        <v>0</v>
      </c>
      <c r="Z758" s="475">
        <v>0</v>
      </c>
      <c r="AA758" s="475">
        <f t="shared" si="41"/>
        <v>0</v>
      </c>
    </row>
    <row r="759" spans="1:27" s="44" customFormat="1" ht="12.75" customHeight="1">
      <c r="A759" s="44">
        <f t="shared" si="42"/>
        <v>15</v>
      </c>
      <c r="B759" s="471">
        <v>710407330033599</v>
      </c>
      <c r="C759" s="472" t="s">
        <v>1387</v>
      </c>
      <c r="D759" s="473">
        <f>+IF(15=LEN(B759),SUMIFS('BG 2024'!G:G,'BG 2024'!B:B,'CA EF'!B759),0)</f>
        <v>18943</v>
      </c>
      <c r="E759" s="475"/>
      <c r="F759" s="475"/>
      <c r="G759" s="475">
        <v>0</v>
      </c>
      <c r="H759" s="475">
        <f t="shared" si="34"/>
        <v>18943</v>
      </c>
      <c r="I759" s="475">
        <v>0</v>
      </c>
      <c r="J759" s="475">
        <v>0</v>
      </c>
      <c r="K759" s="475">
        <v>0</v>
      </c>
      <c r="L759" s="475">
        <v>0</v>
      </c>
      <c r="M759" s="475">
        <f t="shared" si="40"/>
        <v>-18943</v>
      </c>
      <c r="N759" s="475">
        <v>0</v>
      </c>
      <c r="O759" s="475">
        <v>0</v>
      </c>
      <c r="P759" s="475">
        <v>0</v>
      </c>
      <c r="Q759" s="475">
        <v>0</v>
      </c>
      <c r="R759" s="475">
        <v>0</v>
      </c>
      <c r="S759" s="475">
        <v>0</v>
      </c>
      <c r="T759" s="475">
        <v>0</v>
      </c>
      <c r="U759" s="475">
        <v>0</v>
      </c>
      <c r="V759" s="475">
        <v>0</v>
      </c>
      <c r="W759" s="475">
        <v>0</v>
      </c>
      <c r="X759" s="475">
        <v>0</v>
      </c>
      <c r="Y759" s="475">
        <v>0</v>
      </c>
      <c r="Z759" s="475">
        <v>0</v>
      </c>
      <c r="AA759" s="475">
        <f t="shared" si="41"/>
        <v>0</v>
      </c>
    </row>
    <row r="760" spans="1:27" s="44" customFormat="1" ht="12.75" hidden="1" customHeight="1">
      <c r="A760" s="44">
        <f t="shared" si="42"/>
        <v>11</v>
      </c>
      <c r="B760" s="471">
        <v>71040733004</v>
      </c>
      <c r="C760" s="472" t="s">
        <v>1332</v>
      </c>
      <c r="D760" s="473">
        <f>+IF(15=LEN(B760),SUMIFS('BG 2024'!G:G,'BG 2024'!B:B,'CA EF'!B760),0)</f>
        <v>0</v>
      </c>
      <c r="E760" s="475"/>
      <c r="F760" s="475"/>
      <c r="G760" s="475">
        <v>0</v>
      </c>
      <c r="H760" s="475">
        <f t="shared" si="34"/>
        <v>0</v>
      </c>
      <c r="I760" s="475">
        <v>0</v>
      </c>
      <c r="J760" s="475">
        <v>0</v>
      </c>
      <c r="K760" s="475">
        <v>0</v>
      </c>
      <c r="L760" s="475">
        <v>0</v>
      </c>
      <c r="M760" s="475" t="s">
        <v>133</v>
      </c>
      <c r="N760" s="475">
        <v>0</v>
      </c>
      <c r="O760" s="475">
        <v>0</v>
      </c>
      <c r="P760" s="475">
        <v>0</v>
      </c>
      <c r="Q760" s="475">
        <v>0</v>
      </c>
      <c r="R760" s="475">
        <v>0</v>
      </c>
      <c r="S760" s="475">
        <f>-H760</f>
        <v>0</v>
      </c>
      <c r="T760" s="475">
        <v>0</v>
      </c>
      <c r="U760" s="475">
        <v>0</v>
      </c>
      <c r="V760" s="475">
        <v>0</v>
      </c>
      <c r="W760" s="475">
        <v>0</v>
      </c>
      <c r="X760" s="475">
        <v>0</v>
      </c>
      <c r="Y760" s="475">
        <v>0</v>
      </c>
      <c r="Z760" s="475">
        <v>0</v>
      </c>
      <c r="AA760" s="475">
        <f t="shared" si="41"/>
        <v>0</v>
      </c>
    </row>
    <row r="761" spans="1:27" s="44" customFormat="1" ht="12.75" hidden="1" customHeight="1">
      <c r="A761" s="44">
        <f t="shared" si="42"/>
        <v>13</v>
      </c>
      <c r="B761" s="471">
        <v>7104073300401</v>
      </c>
      <c r="C761" s="472" t="s">
        <v>1332</v>
      </c>
      <c r="D761" s="473">
        <f>+IF(15=LEN(B761),SUMIFS('BG 2024'!G:G,'BG 2024'!B:B,'CA EF'!B761),0)</f>
        <v>0</v>
      </c>
      <c r="E761" s="475"/>
      <c r="F761" s="475"/>
      <c r="G761" s="475">
        <v>0</v>
      </c>
      <c r="H761" s="475">
        <f t="shared" si="34"/>
        <v>0</v>
      </c>
      <c r="I761" s="475">
        <v>0</v>
      </c>
      <c r="J761" s="475">
        <v>0</v>
      </c>
      <c r="K761" s="475">
        <v>0</v>
      </c>
      <c r="L761" s="475">
        <v>0</v>
      </c>
      <c r="M761" s="475" t="s">
        <v>133</v>
      </c>
      <c r="N761" s="475">
        <v>0</v>
      </c>
      <c r="O761" s="475">
        <v>0</v>
      </c>
      <c r="P761" s="475">
        <v>0</v>
      </c>
      <c r="Q761" s="475">
        <v>0</v>
      </c>
      <c r="R761" s="475">
        <v>0</v>
      </c>
      <c r="S761" s="475">
        <v>0</v>
      </c>
      <c r="T761" s="475">
        <v>0</v>
      </c>
      <c r="U761" s="475">
        <v>0</v>
      </c>
      <c r="V761" s="475">
        <v>0</v>
      </c>
      <c r="W761" s="475">
        <v>0</v>
      </c>
      <c r="X761" s="475">
        <v>0</v>
      </c>
      <c r="Y761" s="475">
        <v>0</v>
      </c>
      <c r="Z761" s="475">
        <v>0</v>
      </c>
      <c r="AA761" s="475">
        <f t="shared" si="41"/>
        <v>0</v>
      </c>
    </row>
    <row r="762" spans="1:27" s="44" customFormat="1" ht="12.75" customHeight="1">
      <c r="A762" s="44">
        <f t="shared" si="42"/>
        <v>15</v>
      </c>
      <c r="B762" s="471">
        <v>710407330040199</v>
      </c>
      <c r="C762" s="472" t="s">
        <v>1333</v>
      </c>
      <c r="D762" s="473">
        <f>+IF(15=LEN(B762),SUMIFS('BG 2024'!G:G,'BG 2024'!B:B,'CA EF'!B762),0)</f>
        <v>9603594</v>
      </c>
      <c r="E762" s="475"/>
      <c r="F762" s="475"/>
      <c r="G762" s="475">
        <v>0</v>
      </c>
      <c r="H762" s="475">
        <f t="shared" si="34"/>
        <v>9603594</v>
      </c>
      <c r="I762" s="475">
        <v>0</v>
      </c>
      <c r="J762" s="475">
        <f>-$H762</f>
        <v>-9603594</v>
      </c>
      <c r="K762" s="475">
        <v>0</v>
      </c>
      <c r="L762" s="475">
        <v>0</v>
      </c>
      <c r="M762" s="475">
        <v>0</v>
      </c>
      <c r="N762" s="475">
        <v>0</v>
      </c>
      <c r="O762" s="475">
        <v>0</v>
      </c>
      <c r="P762" s="475">
        <v>0</v>
      </c>
      <c r="Q762" s="475">
        <v>0</v>
      </c>
      <c r="R762" s="475">
        <v>0</v>
      </c>
      <c r="S762" s="475">
        <v>0</v>
      </c>
      <c r="T762" s="475">
        <v>0</v>
      </c>
      <c r="U762" s="475">
        <v>0</v>
      </c>
      <c r="V762" s="475">
        <v>0</v>
      </c>
      <c r="W762" s="475">
        <v>0</v>
      </c>
      <c r="X762" s="475">
        <v>0</v>
      </c>
      <c r="Y762" s="475">
        <v>0</v>
      </c>
      <c r="Z762" s="475">
        <v>0</v>
      </c>
      <c r="AA762" s="475">
        <f t="shared" si="41"/>
        <v>0</v>
      </c>
    </row>
    <row r="763" spans="1:27" s="44" customFormat="1" ht="12.75" hidden="1" customHeight="1">
      <c r="A763" s="44">
        <f t="shared" si="42"/>
        <v>11</v>
      </c>
      <c r="B763" s="471">
        <v>71040733005</v>
      </c>
      <c r="C763" s="472" t="s">
        <v>1388</v>
      </c>
      <c r="D763" s="473">
        <f>+IF(15=LEN(B763),SUMIFS('BG 2024'!G:G,'BG 2024'!B:B,'CA EF'!B763),0)</f>
        <v>0</v>
      </c>
      <c r="E763" s="474"/>
      <c r="F763" s="474"/>
      <c r="G763" s="475">
        <v>0</v>
      </c>
      <c r="H763" s="475">
        <f t="shared" si="34"/>
        <v>0</v>
      </c>
      <c r="I763" s="475">
        <v>0</v>
      </c>
      <c r="J763" s="475">
        <v>0</v>
      </c>
      <c r="K763" s="475">
        <v>0</v>
      </c>
      <c r="L763" s="475">
        <v>0</v>
      </c>
      <c r="M763" s="475" t="s">
        <v>133</v>
      </c>
      <c r="N763" s="475">
        <v>0</v>
      </c>
      <c r="O763" s="475">
        <v>0</v>
      </c>
      <c r="P763" s="475">
        <v>0</v>
      </c>
      <c r="Q763" s="475">
        <v>0</v>
      </c>
      <c r="R763" s="475">
        <v>0</v>
      </c>
      <c r="S763" s="475">
        <v>0</v>
      </c>
      <c r="T763" s="475">
        <v>0</v>
      </c>
      <c r="U763" s="475">
        <v>0</v>
      </c>
      <c r="V763" s="475">
        <v>0</v>
      </c>
      <c r="W763" s="475">
        <v>0</v>
      </c>
      <c r="X763" s="475">
        <v>0</v>
      </c>
      <c r="Y763" s="475">
        <v>0</v>
      </c>
      <c r="Z763" s="475">
        <v>0</v>
      </c>
      <c r="AA763" s="475">
        <f t="shared" si="41"/>
        <v>0</v>
      </c>
    </row>
    <row r="764" spans="1:27" s="44" customFormat="1" ht="12.75" hidden="1" customHeight="1">
      <c r="A764" s="44">
        <f t="shared" si="42"/>
        <v>13</v>
      </c>
      <c r="B764" s="471">
        <v>7104073300503</v>
      </c>
      <c r="C764" s="472" t="s">
        <v>1389</v>
      </c>
      <c r="D764" s="473">
        <f>+IF(15=LEN(B764),SUMIFS('BG 2024'!G:G,'BG 2024'!B:B,'CA EF'!B764),0)</f>
        <v>0</v>
      </c>
      <c r="E764" s="475"/>
      <c r="F764" s="475"/>
      <c r="G764" s="475">
        <v>0</v>
      </c>
      <c r="H764" s="475">
        <f t="shared" si="34"/>
        <v>0</v>
      </c>
      <c r="I764" s="475">
        <v>0</v>
      </c>
      <c r="J764" s="475">
        <v>0</v>
      </c>
      <c r="K764" s="475">
        <v>0</v>
      </c>
      <c r="L764" s="475">
        <v>0</v>
      </c>
      <c r="M764" s="475" t="s">
        <v>133</v>
      </c>
      <c r="N764" s="475">
        <v>0</v>
      </c>
      <c r="O764" s="475">
        <v>0</v>
      </c>
      <c r="P764" s="475">
        <v>0</v>
      </c>
      <c r="Q764" s="475">
        <v>0</v>
      </c>
      <c r="R764" s="475">
        <v>0</v>
      </c>
      <c r="S764" s="475">
        <f>-H764</f>
        <v>0</v>
      </c>
      <c r="T764" s="475">
        <v>0</v>
      </c>
      <c r="U764" s="475">
        <v>0</v>
      </c>
      <c r="V764" s="475">
        <v>0</v>
      </c>
      <c r="W764" s="475">
        <v>0</v>
      </c>
      <c r="X764" s="475">
        <v>0</v>
      </c>
      <c r="Y764" s="475">
        <v>0</v>
      </c>
      <c r="Z764" s="475">
        <v>0</v>
      </c>
      <c r="AA764" s="475">
        <f t="shared" si="41"/>
        <v>0</v>
      </c>
    </row>
    <row r="765" spans="1:27" s="44" customFormat="1" ht="12.75" customHeight="1">
      <c r="A765" s="44">
        <f t="shared" si="42"/>
        <v>15</v>
      </c>
      <c r="B765" s="471">
        <v>710407330050399</v>
      </c>
      <c r="C765" s="472" t="s">
        <v>1390</v>
      </c>
      <c r="D765" s="473">
        <f>+IF(15=LEN(B765),SUMIFS('BG 2024'!G:G,'BG 2024'!B:B,'CA EF'!B765),0)</f>
        <v>6674367</v>
      </c>
      <c r="E765" s="475"/>
      <c r="F765" s="475"/>
      <c r="G765" s="475">
        <v>0</v>
      </c>
      <c r="H765" s="475">
        <f t="shared" si="34"/>
        <v>6674367</v>
      </c>
      <c r="I765" s="475">
        <v>0</v>
      </c>
      <c r="J765" s="475">
        <v>0</v>
      </c>
      <c r="K765" s="475">
        <v>0</v>
      </c>
      <c r="L765" s="475">
        <v>0</v>
      </c>
      <c r="M765" s="475">
        <f>-$H765</f>
        <v>-6674367</v>
      </c>
      <c r="N765" s="475">
        <v>0</v>
      </c>
      <c r="O765" s="475">
        <v>0</v>
      </c>
      <c r="P765" s="475">
        <v>0</v>
      </c>
      <c r="Q765" s="475">
        <v>0</v>
      </c>
      <c r="R765" s="475">
        <v>0</v>
      </c>
      <c r="S765" s="475">
        <v>0</v>
      </c>
      <c r="T765" s="475">
        <v>0</v>
      </c>
      <c r="U765" s="475">
        <v>0</v>
      </c>
      <c r="V765" s="475">
        <v>0</v>
      </c>
      <c r="W765" s="475">
        <v>0</v>
      </c>
      <c r="X765" s="475">
        <v>0</v>
      </c>
      <c r="Y765" s="475">
        <v>0</v>
      </c>
      <c r="Z765" s="475">
        <v>0</v>
      </c>
      <c r="AA765" s="475">
        <f t="shared" si="41"/>
        <v>0</v>
      </c>
    </row>
    <row r="766" spans="1:27" s="44" customFormat="1" ht="12.75" hidden="1" customHeight="1">
      <c r="A766" s="44">
        <f t="shared" si="42"/>
        <v>13</v>
      </c>
      <c r="B766" s="471">
        <v>7104073300504</v>
      </c>
      <c r="C766" s="472" t="s">
        <v>1391</v>
      </c>
      <c r="D766" s="473">
        <f>+IF(15=LEN(B766),SUMIFS('BG 2024'!G:G,'BG 2024'!B:B,'CA EF'!B766),0)</f>
        <v>0</v>
      </c>
      <c r="E766" s="475"/>
      <c r="F766" s="475"/>
      <c r="G766" s="475">
        <v>0</v>
      </c>
      <c r="H766" s="475">
        <f t="shared" si="34"/>
        <v>0</v>
      </c>
      <c r="I766" s="475">
        <v>0</v>
      </c>
      <c r="J766" s="475">
        <v>0</v>
      </c>
      <c r="K766" s="475">
        <v>0</v>
      </c>
      <c r="L766" s="475">
        <v>0</v>
      </c>
      <c r="M766" s="475" t="s">
        <v>133</v>
      </c>
      <c r="N766" s="475">
        <v>0</v>
      </c>
      <c r="O766" s="475">
        <v>0</v>
      </c>
      <c r="P766" s="475">
        <v>0</v>
      </c>
      <c r="Q766" s="475">
        <v>0</v>
      </c>
      <c r="R766" s="475">
        <v>0</v>
      </c>
      <c r="S766" s="475">
        <v>0</v>
      </c>
      <c r="T766" s="475">
        <v>0</v>
      </c>
      <c r="U766" s="475">
        <v>0</v>
      </c>
      <c r="V766" s="475">
        <v>0</v>
      </c>
      <c r="W766" s="475">
        <v>0</v>
      </c>
      <c r="X766" s="475">
        <v>0</v>
      </c>
      <c r="Y766" s="475">
        <v>0</v>
      </c>
      <c r="Z766" s="475">
        <v>0</v>
      </c>
      <c r="AA766" s="475">
        <f t="shared" si="41"/>
        <v>0</v>
      </c>
    </row>
    <row r="767" spans="1:27" s="44" customFormat="1" ht="12.75" customHeight="1">
      <c r="A767" s="44">
        <f t="shared" si="42"/>
        <v>15</v>
      </c>
      <c r="B767" s="471">
        <v>710407330050499</v>
      </c>
      <c r="C767" s="472" t="s">
        <v>1392</v>
      </c>
      <c r="D767" s="473">
        <f>+IF(15=LEN(B767),SUMIFS('BG 2024'!G:G,'BG 2024'!B:B,'CA EF'!B767),0)</f>
        <v>45937450</v>
      </c>
      <c r="E767" s="475"/>
      <c r="F767" s="475"/>
      <c r="G767" s="475">
        <v>0</v>
      </c>
      <c r="H767" s="475">
        <f t="shared" si="34"/>
        <v>45937450</v>
      </c>
      <c r="I767" s="475">
        <v>0</v>
      </c>
      <c r="J767" s="475">
        <v>0</v>
      </c>
      <c r="K767" s="475">
        <v>0</v>
      </c>
      <c r="L767" s="475">
        <v>0</v>
      </c>
      <c r="M767" s="475">
        <f>-$H767</f>
        <v>-45937450</v>
      </c>
      <c r="N767" s="475">
        <v>0</v>
      </c>
      <c r="O767" s="475">
        <v>0</v>
      </c>
      <c r="P767" s="475">
        <v>0</v>
      </c>
      <c r="Q767" s="475">
        <v>0</v>
      </c>
      <c r="R767" s="475">
        <v>0</v>
      </c>
      <c r="S767" s="475">
        <v>0</v>
      </c>
      <c r="T767" s="475">
        <v>0</v>
      </c>
      <c r="U767" s="475">
        <v>0</v>
      </c>
      <c r="V767" s="475">
        <v>0</v>
      </c>
      <c r="W767" s="475">
        <v>0</v>
      </c>
      <c r="X767" s="475">
        <v>0</v>
      </c>
      <c r="Y767" s="475">
        <v>0</v>
      </c>
      <c r="Z767" s="475">
        <v>0</v>
      </c>
      <c r="AA767" s="475">
        <f t="shared" si="41"/>
        <v>0</v>
      </c>
    </row>
    <row r="768" spans="1:27" s="44" customFormat="1" ht="12.75" hidden="1" customHeight="1">
      <c r="A768" s="44">
        <f t="shared" si="42"/>
        <v>11</v>
      </c>
      <c r="B768" s="471">
        <v>71040733006</v>
      </c>
      <c r="C768" s="472" t="s">
        <v>1393</v>
      </c>
      <c r="D768" s="473">
        <f>+IF(15=LEN(B768),SUMIFS('BG 2024'!G:G,'BG 2024'!B:B,'CA EF'!B768),0)</f>
        <v>0</v>
      </c>
      <c r="E768" s="475"/>
      <c r="F768" s="475"/>
      <c r="G768" s="475">
        <v>0</v>
      </c>
      <c r="H768" s="475">
        <f t="shared" si="34"/>
        <v>0</v>
      </c>
      <c r="I768" s="475">
        <v>0</v>
      </c>
      <c r="J768" s="475">
        <v>0</v>
      </c>
      <c r="K768" s="475">
        <v>0</v>
      </c>
      <c r="L768" s="475">
        <v>0</v>
      </c>
      <c r="M768" s="475" t="s">
        <v>133</v>
      </c>
      <c r="N768" s="475">
        <v>0</v>
      </c>
      <c r="O768" s="475">
        <v>0</v>
      </c>
      <c r="P768" s="475">
        <v>0</v>
      </c>
      <c r="Q768" s="475">
        <v>0</v>
      </c>
      <c r="R768" s="475">
        <v>0</v>
      </c>
      <c r="S768" s="475">
        <f>-H768</f>
        <v>0</v>
      </c>
      <c r="T768" s="475">
        <v>0</v>
      </c>
      <c r="U768" s="475">
        <v>0</v>
      </c>
      <c r="V768" s="475">
        <v>0</v>
      </c>
      <c r="W768" s="475">
        <v>0</v>
      </c>
      <c r="X768" s="475">
        <v>0</v>
      </c>
      <c r="Y768" s="475">
        <v>0</v>
      </c>
      <c r="Z768" s="475">
        <v>0</v>
      </c>
      <c r="AA768" s="475">
        <f t="shared" si="41"/>
        <v>0</v>
      </c>
    </row>
    <row r="769" spans="1:27" s="44" customFormat="1" ht="12.75" hidden="1" customHeight="1">
      <c r="A769" s="44">
        <f t="shared" si="42"/>
        <v>13</v>
      </c>
      <c r="B769" s="471">
        <v>7104073300602</v>
      </c>
      <c r="C769" s="472" t="s">
        <v>1394</v>
      </c>
      <c r="D769" s="473">
        <f>+IF(15=LEN(B769),SUMIFS('BG 2024'!G:G,'BG 2024'!B:B,'CA EF'!B769),0)</f>
        <v>0</v>
      </c>
      <c r="E769" s="475"/>
      <c r="F769" s="475"/>
      <c r="G769" s="475">
        <v>0</v>
      </c>
      <c r="H769" s="475">
        <f t="shared" si="34"/>
        <v>0</v>
      </c>
      <c r="I769" s="475">
        <v>0</v>
      </c>
      <c r="J769" s="475">
        <v>0</v>
      </c>
      <c r="K769" s="475">
        <v>0</v>
      </c>
      <c r="L769" s="475">
        <v>0</v>
      </c>
      <c r="M769" s="475" t="s">
        <v>133</v>
      </c>
      <c r="N769" s="475">
        <v>0</v>
      </c>
      <c r="O769" s="475">
        <v>0</v>
      </c>
      <c r="P769" s="475">
        <v>0</v>
      </c>
      <c r="Q769" s="475">
        <v>0</v>
      </c>
      <c r="R769" s="475">
        <v>0</v>
      </c>
      <c r="S769" s="475">
        <f>-H769</f>
        <v>0</v>
      </c>
      <c r="T769" s="475">
        <v>0</v>
      </c>
      <c r="U769" s="475">
        <v>0</v>
      </c>
      <c r="V769" s="475">
        <v>0</v>
      </c>
      <c r="W769" s="475">
        <v>0</v>
      </c>
      <c r="X769" s="475">
        <v>0</v>
      </c>
      <c r="Y769" s="475">
        <v>0</v>
      </c>
      <c r="Z769" s="475">
        <v>0</v>
      </c>
      <c r="AA769" s="475">
        <f t="shared" si="41"/>
        <v>0</v>
      </c>
    </row>
    <row r="770" spans="1:27" s="44" customFormat="1" ht="12.75" customHeight="1">
      <c r="A770" s="44">
        <f t="shared" si="42"/>
        <v>15</v>
      </c>
      <c r="B770" s="471">
        <v>710407330060299</v>
      </c>
      <c r="C770" s="472" t="s">
        <v>1395</v>
      </c>
      <c r="D770" s="473">
        <f>+IF(15=LEN(B770),SUMIFS('BG 2024'!G:G,'BG 2024'!B:B,'CA EF'!B770),0)</f>
        <v>98182</v>
      </c>
      <c r="E770" s="474"/>
      <c r="F770" s="474"/>
      <c r="G770" s="475">
        <v>0</v>
      </c>
      <c r="H770" s="475">
        <f t="shared" si="34"/>
        <v>98182</v>
      </c>
      <c r="I770" s="475">
        <v>0</v>
      </c>
      <c r="J770" s="475">
        <v>0</v>
      </c>
      <c r="K770" s="475">
        <v>0</v>
      </c>
      <c r="L770" s="475">
        <v>0</v>
      </c>
      <c r="M770" s="475">
        <f>-$H770</f>
        <v>-98182</v>
      </c>
      <c r="N770" s="475">
        <v>0</v>
      </c>
      <c r="O770" s="475">
        <v>0</v>
      </c>
      <c r="P770" s="475">
        <v>0</v>
      </c>
      <c r="Q770" s="475">
        <v>0</v>
      </c>
      <c r="R770" s="475">
        <v>0</v>
      </c>
      <c r="S770" s="475">
        <v>0</v>
      </c>
      <c r="T770" s="475">
        <v>0</v>
      </c>
      <c r="U770" s="475">
        <v>0</v>
      </c>
      <c r="V770" s="475">
        <v>0</v>
      </c>
      <c r="W770" s="475">
        <v>0</v>
      </c>
      <c r="X770" s="475">
        <v>0</v>
      </c>
      <c r="Y770" s="475">
        <v>0</v>
      </c>
      <c r="Z770" s="475">
        <v>0</v>
      </c>
      <c r="AA770" s="475">
        <f t="shared" si="41"/>
        <v>0</v>
      </c>
    </row>
    <row r="771" spans="1:27" s="44" customFormat="1" ht="12.75" hidden="1" customHeight="1">
      <c r="A771" s="44">
        <f t="shared" si="42"/>
        <v>11</v>
      </c>
      <c r="B771" s="471">
        <v>71040733007</v>
      </c>
      <c r="C771" s="472" t="s">
        <v>1396</v>
      </c>
      <c r="D771" s="473">
        <f>+IF(15=LEN(B771),SUMIFS('BG 2024'!G:G,'BG 2024'!B:B,'CA EF'!B771),0)</f>
        <v>0</v>
      </c>
      <c r="E771" s="475"/>
      <c r="F771" s="475"/>
      <c r="G771" s="475">
        <v>0</v>
      </c>
      <c r="H771" s="475">
        <f t="shared" si="34"/>
        <v>0</v>
      </c>
      <c r="I771" s="475">
        <v>0</v>
      </c>
      <c r="J771" s="475">
        <v>0</v>
      </c>
      <c r="K771" s="475">
        <v>0</v>
      </c>
      <c r="L771" s="475">
        <v>0</v>
      </c>
      <c r="M771" s="475" t="s">
        <v>133</v>
      </c>
      <c r="N771" s="475">
        <v>0</v>
      </c>
      <c r="O771" s="475">
        <v>0</v>
      </c>
      <c r="P771" s="475">
        <v>0</v>
      </c>
      <c r="Q771" s="475">
        <v>0</v>
      </c>
      <c r="R771" s="475">
        <v>0</v>
      </c>
      <c r="S771" s="475">
        <f>-H771</f>
        <v>0</v>
      </c>
      <c r="T771" s="475">
        <v>0</v>
      </c>
      <c r="U771" s="475">
        <v>0</v>
      </c>
      <c r="V771" s="475">
        <v>0</v>
      </c>
      <c r="W771" s="475">
        <v>0</v>
      </c>
      <c r="X771" s="475">
        <v>0</v>
      </c>
      <c r="Y771" s="475">
        <v>0</v>
      </c>
      <c r="Z771" s="475">
        <v>0</v>
      </c>
      <c r="AA771" s="475">
        <f t="shared" si="41"/>
        <v>0</v>
      </c>
    </row>
    <row r="772" spans="1:27" s="44" customFormat="1" ht="12.75" hidden="1" customHeight="1">
      <c r="A772" s="44">
        <f t="shared" si="42"/>
        <v>13</v>
      </c>
      <c r="B772" s="471">
        <v>7104073300701</v>
      </c>
      <c r="C772" s="472" t="s">
        <v>1397</v>
      </c>
      <c r="D772" s="473">
        <f>+IF(15=LEN(B772),SUMIFS('BG 2024'!G:G,'BG 2024'!B:B,'CA EF'!B772),0)</f>
        <v>0</v>
      </c>
      <c r="E772" s="475"/>
      <c r="F772" s="475"/>
      <c r="G772" s="475">
        <v>0</v>
      </c>
      <c r="H772" s="475">
        <f t="shared" si="34"/>
        <v>0</v>
      </c>
      <c r="I772" s="475">
        <v>0</v>
      </c>
      <c r="J772" s="475">
        <v>0</v>
      </c>
      <c r="K772" s="475">
        <v>0</v>
      </c>
      <c r="L772" s="475">
        <v>0</v>
      </c>
      <c r="M772" s="475" t="s">
        <v>133</v>
      </c>
      <c r="N772" s="475">
        <v>0</v>
      </c>
      <c r="O772" s="475">
        <v>0</v>
      </c>
      <c r="P772" s="475">
        <v>0</v>
      </c>
      <c r="Q772" s="475">
        <v>0</v>
      </c>
      <c r="R772" s="475">
        <v>0</v>
      </c>
      <c r="S772" s="475">
        <v>0</v>
      </c>
      <c r="T772" s="475">
        <v>0</v>
      </c>
      <c r="U772" s="475">
        <v>0</v>
      </c>
      <c r="V772" s="475">
        <v>0</v>
      </c>
      <c r="W772" s="475">
        <v>0</v>
      </c>
      <c r="X772" s="475">
        <v>0</v>
      </c>
      <c r="Y772" s="475">
        <v>0</v>
      </c>
      <c r="Z772" s="475">
        <v>0</v>
      </c>
      <c r="AA772" s="475">
        <f t="shared" si="41"/>
        <v>0</v>
      </c>
    </row>
    <row r="773" spans="1:27" s="44" customFormat="1" ht="12.6" hidden="1" customHeight="1">
      <c r="A773" s="44">
        <f t="shared" si="42"/>
        <v>15</v>
      </c>
      <c r="B773" s="471">
        <v>710407330070199</v>
      </c>
      <c r="C773" s="472" t="s">
        <v>1398</v>
      </c>
      <c r="D773" s="473">
        <f>+IF(15=LEN(B773),SUMIFS('BG 2024'!G:G,'BG 2024'!B:B,'CA EF'!B773),0)</f>
        <v>40421477</v>
      </c>
      <c r="E773" s="475">
        <v>0</v>
      </c>
      <c r="F773" s="475">
        <f>+D773</f>
        <v>40421477</v>
      </c>
      <c r="G773" s="475">
        <v>0</v>
      </c>
      <c r="H773" s="475">
        <f t="shared" si="34"/>
        <v>0</v>
      </c>
      <c r="I773" s="475">
        <v>0</v>
      </c>
      <c r="J773" s="475">
        <v>0</v>
      </c>
      <c r="K773" s="475">
        <v>0</v>
      </c>
      <c r="L773" s="475">
        <v>0</v>
      </c>
      <c r="M773" s="475">
        <v>0</v>
      </c>
      <c r="N773" s="475">
        <v>0</v>
      </c>
      <c r="O773" s="475">
        <v>0</v>
      </c>
      <c r="P773" s="475">
        <v>0</v>
      </c>
      <c r="Q773" s="475">
        <v>0</v>
      </c>
      <c r="R773" s="475">
        <v>0</v>
      </c>
      <c r="S773" s="475">
        <v>0</v>
      </c>
      <c r="T773" s="475">
        <v>0</v>
      </c>
      <c r="U773" s="475">
        <v>0</v>
      </c>
      <c r="V773" s="475">
        <v>0</v>
      </c>
      <c r="W773" s="475">
        <v>0</v>
      </c>
      <c r="X773" s="475">
        <v>0</v>
      </c>
      <c r="Y773" s="475">
        <v>0</v>
      </c>
      <c r="Z773" s="475">
        <v>0</v>
      </c>
      <c r="AA773" s="475">
        <f t="shared" si="41"/>
        <v>0</v>
      </c>
    </row>
    <row r="774" spans="1:27" s="44" customFormat="1" ht="12.75" hidden="1" customHeight="1">
      <c r="A774" s="44">
        <f t="shared" si="42"/>
        <v>11</v>
      </c>
      <c r="B774" s="471">
        <v>71040733008</v>
      </c>
      <c r="C774" s="472" t="s">
        <v>1399</v>
      </c>
      <c r="D774" s="473">
        <f>+IF(15=LEN(B774),SUMIFS('BG 2024'!G:G,'BG 2024'!B:B,'CA EF'!B774),0)</f>
        <v>0</v>
      </c>
      <c r="E774" s="475"/>
      <c r="F774" s="475"/>
      <c r="G774" s="475">
        <v>0</v>
      </c>
      <c r="H774" s="475">
        <f t="shared" si="34"/>
        <v>0</v>
      </c>
      <c r="I774" s="475">
        <v>0</v>
      </c>
      <c r="J774" s="475">
        <v>0</v>
      </c>
      <c r="K774" s="475">
        <v>0</v>
      </c>
      <c r="L774" s="475">
        <v>0</v>
      </c>
      <c r="M774" s="475" t="s">
        <v>133</v>
      </c>
      <c r="N774" s="475">
        <v>0</v>
      </c>
      <c r="O774" s="475">
        <v>0</v>
      </c>
      <c r="P774" s="475">
        <f>-H774</f>
        <v>0</v>
      </c>
      <c r="Q774" s="475">
        <v>0</v>
      </c>
      <c r="R774" s="475">
        <v>0</v>
      </c>
      <c r="S774" s="475">
        <v>0</v>
      </c>
      <c r="T774" s="475">
        <v>0</v>
      </c>
      <c r="U774" s="475">
        <v>0</v>
      </c>
      <c r="V774" s="475">
        <v>0</v>
      </c>
      <c r="W774" s="475">
        <v>0</v>
      </c>
      <c r="X774" s="475">
        <v>0</v>
      </c>
      <c r="Y774" s="475">
        <v>0</v>
      </c>
      <c r="Z774" s="475">
        <v>0</v>
      </c>
      <c r="AA774" s="475">
        <f t="shared" si="41"/>
        <v>0</v>
      </c>
    </row>
    <row r="775" spans="1:27" s="44" customFormat="1" ht="12.75" hidden="1" customHeight="1">
      <c r="A775" s="44">
        <f t="shared" si="42"/>
        <v>13</v>
      </c>
      <c r="B775" s="471">
        <v>7104073300801</v>
      </c>
      <c r="C775" s="472" t="s">
        <v>1399</v>
      </c>
      <c r="D775" s="473">
        <f>+IF(15=LEN(B775),SUMIFS('BG 2024'!G:G,'BG 2024'!B:B,'CA EF'!B775),0)</f>
        <v>0</v>
      </c>
      <c r="E775" s="475"/>
      <c r="F775" s="475"/>
      <c r="G775" s="475">
        <v>0</v>
      </c>
      <c r="H775" s="475">
        <f t="shared" si="34"/>
        <v>0</v>
      </c>
      <c r="I775" s="475">
        <v>0</v>
      </c>
      <c r="J775" s="475">
        <v>0</v>
      </c>
      <c r="K775" s="475">
        <v>0</v>
      </c>
      <c r="L775" s="475">
        <v>0</v>
      </c>
      <c r="M775" s="475" t="s">
        <v>133</v>
      </c>
      <c r="N775" s="475">
        <v>0</v>
      </c>
      <c r="O775" s="475">
        <v>0</v>
      </c>
      <c r="P775" s="475">
        <v>0</v>
      </c>
      <c r="Q775" s="475">
        <v>0</v>
      </c>
      <c r="R775" s="475">
        <v>0</v>
      </c>
      <c r="S775" s="475">
        <v>0</v>
      </c>
      <c r="T775" s="475">
        <v>0</v>
      </c>
      <c r="U775" s="475">
        <v>0</v>
      </c>
      <c r="V775" s="475">
        <v>0</v>
      </c>
      <c r="W775" s="475">
        <v>0</v>
      </c>
      <c r="X775" s="475">
        <v>0</v>
      </c>
      <c r="Y775" s="475">
        <v>0</v>
      </c>
      <c r="Z775" s="475">
        <v>0</v>
      </c>
      <c r="AA775" s="475">
        <f t="shared" si="41"/>
        <v>0</v>
      </c>
    </row>
    <row r="776" spans="1:27" s="44" customFormat="1" ht="12.75" customHeight="1">
      <c r="A776" s="44">
        <f t="shared" si="42"/>
        <v>15</v>
      </c>
      <c r="B776" s="471">
        <v>710407330080199</v>
      </c>
      <c r="C776" s="472" t="s">
        <v>1400</v>
      </c>
      <c r="D776" s="473">
        <f>+IF(15=LEN(B776),SUMIFS('BG 2024'!G:G,'BG 2024'!B:B,'CA EF'!B776),0)</f>
        <v>589117310</v>
      </c>
      <c r="E776" s="475"/>
      <c r="F776" s="475"/>
      <c r="G776" s="475">
        <v>0</v>
      </c>
      <c r="H776" s="475">
        <f t="shared" si="34"/>
        <v>589117310</v>
      </c>
      <c r="I776" s="475">
        <v>0</v>
      </c>
      <c r="J776" s="475">
        <f>-$H776</f>
        <v>-589117310</v>
      </c>
      <c r="K776" s="475">
        <v>0</v>
      </c>
      <c r="L776" s="475">
        <v>0</v>
      </c>
      <c r="M776" s="475">
        <v>0</v>
      </c>
      <c r="N776" s="475">
        <v>0</v>
      </c>
      <c r="O776" s="475">
        <v>0</v>
      </c>
      <c r="P776" s="475">
        <v>0</v>
      </c>
      <c r="Q776" s="475">
        <v>0</v>
      </c>
      <c r="R776" s="475">
        <v>0</v>
      </c>
      <c r="S776" s="475">
        <v>0</v>
      </c>
      <c r="T776" s="475">
        <v>0</v>
      </c>
      <c r="U776" s="475">
        <v>0</v>
      </c>
      <c r="V776" s="475">
        <v>0</v>
      </c>
      <c r="W776" s="475">
        <v>0</v>
      </c>
      <c r="X776" s="475">
        <v>0</v>
      </c>
      <c r="Y776" s="475">
        <v>0</v>
      </c>
      <c r="Z776" s="475">
        <v>0</v>
      </c>
      <c r="AA776" s="475">
        <f t="shared" si="41"/>
        <v>0</v>
      </c>
    </row>
    <row r="777" spans="1:27" s="44" customFormat="1" ht="12.75" hidden="1" customHeight="1">
      <c r="A777" s="44">
        <f t="shared" si="42"/>
        <v>11</v>
      </c>
      <c r="B777" s="471">
        <v>71040733009</v>
      </c>
      <c r="C777" s="472" t="s">
        <v>421</v>
      </c>
      <c r="D777" s="473">
        <f>+IF(15=LEN(B777),SUMIFS('BG 2024'!G:G,'BG 2024'!B:B,'CA EF'!B777),0)</f>
        <v>0</v>
      </c>
      <c r="E777" s="474"/>
      <c r="F777" s="474"/>
      <c r="G777" s="475">
        <v>0</v>
      </c>
      <c r="H777" s="475">
        <f t="shared" si="34"/>
        <v>0</v>
      </c>
      <c r="I777" s="475">
        <v>0</v>
      </c>
      <c r="J777" s="475">
        <v>0</v>
      </c>
      <c r="K777" s="475">
        <v>0</v>
      </c>
      <c r="L777" s="475">
        <v>0</v>
      </c>
      <c r="M777" s="475" t="s">
        <v>133</v>
      </c>
      <c r="N777" s="475">
        <v>0</v>
      </c>
      <c r="O777" s="475">
        <v>0</v>
      </c>
      <c r="P777" s="475">
        <f>-H777</f>
        <v>0</v>
      </c>
      <c r="Q777" s="475">
        <v>0</v>
      </c>
      <c r="R777" s="475">
        <v>0</v>
      </c>
      <c r="S777" s="475">
        <v>0</v>
      </c>
      <c r="T777" s="475">
        <v>0</v>
      </c>
      <c r="U777" s="475">
        <v>0</v>
      </c>
      <c r="V777" s="475">
        <v>0</v>
      </c>
      <c r="W777" s="475">
        <v>0</v>
      </c>
      <c r="X777" s="475">
        <v>0</v>
      </c>
      <c r="Y777" s="475">
        <v>0</v>
      </c>
      <c r="Z777" s="475">
        <v>0</v>
      </c>
      <c r="AA777" s="475">
        <f t="shared" si="41"/>
        <v>0</v>
      </c>
    </row>
    <row r="778" spans="1:27" s="44" customFormat="1" ht="12.75" hidden="1" customHeight="1">
      <c r="A778" s="44">
        <f t="shared" si="42"/>
        <v>13</v>
      </c>
      <c r="B778" s="471">
        <v>7104073300901</v>
      </c>
      <c r="C778" s="472" t="s">
        <v>421</v>
      </c>
      <c r="D778" s="473">
        <f>+IF(15=LEN(B778),SUMIFS('BG 2024'!G:G,'BG 2024'!B:B,'CA EF'!B778),0)</f>
        <v>0</v>
      </c>
      <c r="E778" s="475"/>
      <c r="F778" s="475"/>
      <c r="G778" s="475">
        <v>0</v>
      </c>
      <c r="H778" s="475">
        <f t="shared" si="34"/>
        <v>0</v>
      </c>
      <c r="I778" s="475">
        <v>0</v>
      </c>
      <c r="J778" s="475">
        <v>0</v>
      </c>
      <c r="K778" s="475">
        <v>0</v>
      </c>
      <c r="L778" s="475">
        <v>0</v>
      </c>
      <c r="M778" s="475" t="s">
        <v>133</v>
      </c>
      <c r="N778" s="475">
        <v>0</v>
      </c>
      <c r="O778" s="475">
        <v>0</v>
      </c>
      <c r="P778" s="475">
        <f>-H778</f>
        <v>0</v>
      </c>
      <c r="Q778" s="475">
        <v>0</v>
      </c>
      <c r="R778" s="475">
        <v>0</v>
      </c>
      <c r="S778" s="475">
        <v>0</v>
      </c>
      <c r="T778" s="475">
        <v>0</v>
      </c>
      <c r="U778" s="475">
        <v>0</v>
      </c>
      <c r="V778" s="475">
        <v>0</v>
      </c>
      <c r="W778" s="475">
        <v>0</v>
      </c>
      <c r="X778" s="475">
        <v>0</v>
      </c>
      <c r="Y778" s="475">
        <v>0</v>
      </c>
      <c r="Z778" s="475">
        <v>0</v>
      </c>
      <c r="AA778" s="475">
        <f t="shared" si="41"/>
        <v>0</v>
      </c>
    </row>
    <row r="779" spans="1:27" s="44" customFormat="1" ht="12.75" customHeight="1">
      <c r="A779" s="44">
        <f t="shared" si="42"/>
        <v>15</v>
      </c>
      <c r="B779" s="471">
        <v>710407330090199</v>
      </c>
      <c r="C779" s="472" t="s">
        <v>1401</v>
      </c>
      <c r="D779" s="473">
        <f>+IF(15=LEN(B779),SUMIFS('BG 2024'!G:G,'BG 2024'!B:B,'CA EF'!B779),0)</f>
        <v>99712081</v>
      </c>
      <c r="E779" s="475"/>
      <c r="F779" s="475"/>
      <c r="G779" s="475">
        <v>0</v>
      </c>
      <c r="H779" s="475">
        <f t="shared" si="34"/>
        <v>99712081</v>
      </c>
      <c r="I779" s="475">
        <v>0</v>
      </c>
      <c r="J779" s="475">
        <f>-$H779</f>
        <v>-99712081</v>
      </c>
      <c r="K779" s="475">
        <v>0</v>
      </c>
      <c r="L779" s="475">
        <v>0</v>
      </c>
      <c r="M779" s="475">
        <v>0</v>
      </c>
      <c r="N779" s="475">
        <v>0</v>
      </c>
      <c r="O779" s="475">
        <v>0</v>
      </c>
      <c r="P779" s="475">
        <v>0</v>
      </c>
      <c r="Q779" s="475">
        <v>0</v>
      </c>
      <c r="R779" s="475">
        <v>0</v>
      </c>
      <c r="S779" s="475">
        <v>0</v>
      </c>
      <c r="T779" s="475">
        <v>0</v>
      </c>
      <c r="U779" s="475">
        <v>0</v>
      </c>
      <c r="V779" s="475">
        <v>0</v>
      </c>
      <c r="W779" s="475">
        <v>0</v>
      </c>
      <c r="X779" s="475">
        <v>0</v>
      </c>
      <c r="Y779" s="475">
        <v>0</v>
      </c>
      <c r="Z779" s="475">
        <v>0</v>
      </c>
      <c r="AA779" s="475">
        <f t="shared" si="41"/>
        <v>0</v>
      </c>
    </row>
    <row r="780" spans="1:27" s="44" customFormat="1" ht="12.75" hidden="1" customHeight="1">
      <c r="A780" s="44">
        <f t="shared" si="42"/>
        <v>11</v>
      </c>
      <c r="B780" s="471">
        <v>71040733010</v>
      </c>
      <c r="C780" s="472" t="s">
        <v>1402</v>
      </c>
      <c r="D780" s="473">
        <f>+IF(15=LEN(B780),SUMIFS('BG 2024'!G:G,'BG 2024'!B:B,'CA EF'!B780),0)</f>
        <v>0</v>
      </c>
      <c r="E780" s="475"/>
      <c r="F780" s="475"/>
      <c r="G780" s="475">
        <v>0</v>
      </c>
      <c r="H780" s="475">
        <f t="shared" si="34"/>
        <v>0</v>
      </c>
      <c r="I780" s="475">
        <v>0</v>
      </c>
      <c r="J780" s="475">
        <v>0</v>
      </c>
      <c r="K780" s="475">
        <v>0</v>
      </c>
      <c r="L780" s="475">
        <v>0</v>
      </c>
      <c r="M780" s="475" t="s">
        <v>133</v>
      </c>
      <c r="N780" s="475">
        <v>0</v>
      </c>
      <c r="O780" s="475">
        <v>0</v>
      </c>
      <c r="P780" s="475">
        <f>-H780</f>
        <v>0</v>
      </c>
      <c r="Q780" s="475">
        <v>0</v>
      </c>
      <c r="R780" s="475">
        <v>0</v>
      </c>
      <c r="S780" s="475">
        <v>0</v>
      </c>
      <c r="T780" s="475">
        <v>0</v>
      </c>
      <c r="U780" s="475">
        <v>0</v>
      </c>
      <c r="V780" s="475">
        <v>0</v>
      </c>
      <c r="W780" s="475">
        <v>0</v>
      </c>
      <c r="X780" s="475">
        <v>0</v>
      </c>
      <c r="Y780" s="475">
        <v>0</v>
      </c>
      <c r="Z780" s="475">
        <v>0</v>
      </c>
      <c r="AA780" s="475">
        <f t="shared" si="41"/>
        <v>0</v>
      </c>
    </row>
    <row r="781" spans="1:27" s="44" customFormat="1" ht="12.75" hidden="1" customHeight="1">
      <c r="A781" s="44">
        <f t="shared" si="42"/>
        <v>13</v>
      </c>
      <c r="B781" s="471">
        <v>7104073301001</v>
      </c>
      <c r="C781" s="472" t="s">
        <v>1402</v>
      </c>
      <c r="D781" s="473">
        <f>+IF(15=LEN(B781),SUMIFS('BG 2024'!G:G,'BG 2024'!B:B,'CA EF'!B781),0)</f>
        <v>0</v>
      </c>
      <c r="E781" s="475"/>
      <c r="F781" s="475"/>
      <c r="G781" s="475">
        <v>0</v>
      </c>
      <c r="H781" s="475">
        <f t="shared" si="34"/>
        <v>0</v>
      </c>
      <c r="I781" s="475">
        <v>0</v>
      </c>
      <c r="J781" s="475">
        <v>0</v>
      </c>
      <c r="K781" s="475">
        <v>0</v>
      </c>
      <c r="L781" s="475">
        <v>0</v>
      </c>
      <c r="M781" s="475" t="s">
        <v>133</v>
      </c>
      <c r="N781" s="475">
        <v>0</v>
      </c>
      <c r="O781" s="475">
        <v>0</v>
      </c>
      <c r="P781" s="475">
        <v>0</v>
      </c>
      <c r="Q781" s="475">
        <v>0</v>
      </c>
      <c r="R781" s="475">
        <v>0</v>
      </c>
      <c r="S781" s="475">
        <v>0</v>
      </c>
      <c r="T781" s="475">
        <v>0</v>
      </c>
      <c r="U781" s="475">
        <v>0</v>
      </c>
      <c r="V781" s="475">
        <v>0</v>
      </c>
      <c r="W781" s="475">
        <v>0</v>
      </c>
      <c r="X781" s="475">
        <v>0</v>
      </c>
      <c r="Y781" s="475">
        <v>0</v>
      </c>
      <c r="Z781" s="475">
        <v>0</v>
      </c>
      <c r="AA781" s="475">
        <f t="shared" si="41"/>
        <v>0</v>
      </c>
    </row>
    <row r="782" spans="1:27" s="44" customFormat="1" ht="12.75" customHeight="1">
      <c r="A782" s="44">
        <f t="shared" si="42"/>
        <v>15</v>
      </c>
      <c r="B782" s="471">
        <v>710407330100199</v>
      </c>
      <c r="C782" s="472" t="s">
        <v>1403</v>
      </c>
      <c r="D782" s="473">
        <f>+IF(15=LEN(B782),SUMIFS('BG 2024'!G:G,'BG 2024'!B:B,'CA EF'!B782),0)</f>
        <v>8520000</v>
      </c>
      <c r="E782" s="475"/>
      <c r="F782" s="475"/>
      <c r="G782" s="475">
        <v>0</v>
      </c>
      <c r="H782" s="475">
        <f t="shared" si="34"/>
        <v>8520000</v>
      </c>
      <c r="I782" s="475">
        <v>0</v>
      </c>
      <c r="J782" s="475">
        <f>-$H782</f>
        <v>-8520000</v>
      </c>
      <c r="K782" s="475">
        <v>0</v>
      </c>
      <c r="L782" s="475">
        <v>0</v>
      </c>
      <c r="M782" s="475">
        <v>0</v>
      </c>
      <c r="N782" s="475">
        <v>0</v>
      </c>
      <c r="O782" s="475">
        <v>0</v>
      </c>
      <c r="P782" s="475">
        <v>0</v>
      </c>
      <c r="Q782" s="475">
        <v>0</v>
      </c>
      <c r="R782" s="475">
        <v>0</v>
      </c>
      <c r="S782" s="475">
        <v>0</v>
      </c>
      <c r="T782" s="475">
        <v>0</v>
      </c>
      <c r="U782" s="475">
        <v>0</v>
      </c>
      <c r="V782" s="475">
        <v>0</v>
      </c>
      <c r="W782" s="475">
        <v>0</v>
      </c>
      <c r="X782" s="475">
        <v>0</v>
      </c>
      <c r="Y782" s="475">
        <v>0</v>
      </c>
      <c r="Z782" s="475">
        <v>0</v>
      </c>
      <c r="AA782" s="475">
        <f t="shared" si="41"/>
        <v>0</v>
      </c>
    </row>
    <row r="783" spans="1:27" s="44" customFormat="1" ht="12.75" hidden="1" customHeight="1">
      <c r="A783" s="44">
        <f t="shared" si="42"/>
        <v>11</v>
      </c>
      <c r="B783" s="471">
        <v>71040733012</v>
      </c>
      <c r="C783" s="472" t="s">
        <v>1404</v>
      </c>
      <c r="D783" s="473">
        <f>+IF(15=LEN(B783),SUMIFS('BG 2024'!G:G,'BG 2024'!B:B,'CA EF'!B783),0)</f>
        <v>0</v>
      </c>
      <c r="E783" s="475"/>
      <c r="F783" s="475"/>
      <c r="G783" s="475">
        <v>0</v>
      </c>
      <c r="H783" s="475">
        <f t="shared" si="34"/>
        <v>0</v>
      </c>
      <c r="I783" s="475">
        <v>0</v>
      </c>
      <c r="J783" s="475">
        <v>0</v>
      </c>
      <c r="K783" s="475">
        <v>0</v>
      </c>
      <c r="L783" s="475">
        <v>0</v>
      </c>
      <c r="M783" s="475" t="s">
        <v>133</v>
      </c>
      <c r="N783" s="475">
        <v>0</v>
      </c>
      <c r="O783" s="475">
        <v>0</v>
      </c>
      <c r="P783" s="475">
        <f>-H783</f>
        <v>0</v>
      </c>
      <c r="Q783" s="475">
        <v>0</v>
      </c>
      <c r="R783" s="475">
        <v>0</v>
      </c>
      <c r="S783" s="475">
        <v>0</v>
      </c>
      <c r="T783" s="475">
        <v>0</v>
      </c>
      <c r="U783" s="475">
        <v>0</v>
      </c>
      <c r="V783" s="475">
        <v>0</v>
      </c>
      <c r="W783" s="475">
        <v>0</v>
      </c>
      <c r="X783" s="475">
        <v>0</v>
      </c>
      <c r="Y783" s="475">
        <v>0</v>
      </c>
      <c r="Z783" s="475">
        <v>0</v>
      </c>
      <c r="AA783" s="475">
        <f t="shared" si="41"/>
        <v>0</v>
      </c>
    </row>
    <row r="784" spans="1:27" s="44" customFormat="1" ht="12.75" hidden="1" customHeight="1">
      <c r="A784" s="44">
        <f t="shared" si="42"/>
        <v>13</v>
      </c>
      <c r="B784" s="471">
        <v>7104073301201</v>
      </c>
      <c r="C784" s="472" t="s">
        <v>1404</v>
      </c>
      <c r="D784" s="473">
        <f>+IF(15=LEN(B784),SUMIFS('BG 2024'!G:G,'BG 2024'!B:B,'CA EF'!B784),0)</f>
        <v>0</v>
      </c>
      <c r="E784" s="474"/>
      <c r="F784" s="474"/>
      <c r="G784" s="475">
        <v>0</v>
      </c>
      <c r="H784" s="475">
        <f t="shared" si="34"/>
        <v>0</v>
      </c>
      <c r="I784" s="475">
        <v>0</v>
      </c>
      <c r="J784" s="475">
        <v>0</v>
      </c>
      <c r="K784" s="475">
        <v>0</v>
      </c>
      <c r="L784" s="475">
        <v>0</v>
      </c>
      <c r="M784" s="475" t="s">
        <v>133</v>
      </c>
      <c r="N784" s="475">
        <v>0</v>
      </c>
      <c r="O784" s="475">
        <v>0</v>
      </c>
      <c r="P784" s="475">
        <v>0</v>
      </c>
      <c r="Q784" s="475">
        <v>0</v>
      </c>
      <c r="R784" s="475">
        <v>0</v>
      </c>
      <c r="S784" s="475">
        <v>0</v>
      </c>
      <c r="T784" s="475">
        <v>0</v>
      </c>
      <c r="U784" s="475">
        <v>0</v>
      </c>
      <c r="V784" s="475">
        <v>0</v>
      </c>
      <c r="W784" s="475">
        <v>0</v>
      </c>
      <c r="X784" s="475">
        <v>0</v>
      </c>
      <c r="Y784" s="475">
        <v>0</v>
      </c>
      <c r="Z784" s="475">
        <v>0</v>
      </c>
      <c r="AA784" s="475">
        <f t="shared" si="41"/>
        <v>0</v>
      </c>
    </row>
    <row r="785" spans="1:27" s="44" customFormat="1" ht="12.75" customHeight="1">
      <c r="A785" s="44">
        <f t="shared" si="42"/>
        <v>15</v>
      </c>
      <c r="B785" s="471">
        <v>710407330120199</v>
      </c>
      <c r="C785" s="472" t="s">
        <v>1405</v>
      </c>
      <c r="D785" s="473">
        <f>+IF(15=LEN(B785),SUMIFS('BG 2024'!G:G,'BG 2024'!B:B,'CA EF'!B785),0)</f>
        <v>100194750</v>
      </c>
      <c r="E785" s="475"/>
      <c r="F785" s="475"/>
      <c r="G785" s="475">
        <v>0</v>
      </c>
      <c r="H785" s="475">
        <f t="shared" si="34"/>
        <v>100194750</v>
      </c>
      <c r="I785" s="475">
        <v>0</v>
      </c>
      <c r="J785" s="475">
        <v>0</v>
      </c>
      <c r="K785" s="475">
        <v>0</v>
      </c>
      <c r="L785" s="475">
        <v>0</v>
      </c>
      <c r="M785" s="475">
        <f>-$H785</f>
        <v>-100194750</v>
      </c>
      <c r="N785" s="475">
        <v>0</v>
      </c>
      <c r="O785" s="475">
        <v>0</v>
      </c>
      <c r="P785" s="475">
        <v>0</v>
      </c>
      <c r="Q785" s="475">
        <v>0</v>
      </c>
      <c r="R785" s="475">
        <v>0</v>
      </c>
      <c r="S785" s="475">
        <v>0</v>
      </c>
      <c r="T785" s="475">
        <v>0</v>
      </c>
      <c r="U785" s="475">
        <v>0</v>
      </c>
      <c r="V785" s="475">
        <v>0</v>
      </c>
      <c r="W785" s="475">
        <v>0</v>
      </c>
      <c r="X785" s="475">
        <v>0</v>
      </c>
      <c r="Y785" s="475">
        <v>0</v>
      </c>
      <c r="Z785" s="475">
        <v>0</v>
      </c>
      <c r="AA785" s="475">
        <f t="shared" si="41"/>
        <v>0</v>
      </c>
    </row>
    <row r="786" spans="1:27" s="44" customFormat="1" ht="12.75" hidden="1" customHeight="1">
      <c r="A786" s="44">
        <f t="shared" si="42"/>
        <v>11</v>
      </c>
      <c r="B786" s="471">
        <v>71040733046</v>
      </c>
      <c r="C786" s="472" t="s">
        <v>1406</v>
      </c>
      <c r="D786" s="473">
        <f>+IF(15=LEN(B786),SUMIFS('BG 2024'!G:G,'BG 2024'!B:B,'CA EF'!B786),0)</f>
        <v>0</v>
      </c>
      <c r="E786" s="475"/>
      <c r="F786" s="475"/>
      <c r="G786" s="475">
        <v>0</v>
      </c>
      <c r="H786" s="475">
        <f t="shared" si="34"/>
        <v>0</v>
      </c>
      <c r="I786" s="475">
        <v>0</v>
      </c>
      <c r="J786" s="475">
        <v>0</v>
      </c>
      <c r="K786" s="475">
        <v>0</v>
      </c>
      <c r="L786" s="475">
        <v>0</v>
      </c>
      <c r="M786" s="475" t="s">
        <v>133</v>
      </c>
      <c r="N786" s="475">
        <v>0</v>
      </c>
      <c r="O786" s="475">
        <v>0</v>
      </c>
      <c r="P786" s="475">
        <v>0</v>
      </c>
      <c r="Q786" s="475">
        <v>0</v>
      </c>
      <c r="R786" s="475">
        <v>0</v>
      </c>
      <c r="S786" s="475">
        <v>0</v>
      </c>
      <c r="T786" s="475">
        <v>0</v>
      </c>
      <c r="U786" s="475">
        <v>0</v>
      </c>
      <c r="V786" s="475">
        <v>0</v>
      </c>
      <c r="W786" s="475">
        <v>0</v>
      </c>
      <c r="X786" s="475">
        <v>0</v>
      </c>
      <c r="Y786" s="475">
        <v>0</v>
      </c>
      <c r="Z786" s="475">
        <v>0</v>
      </c>
      <c r="AA786" s="475">
        <f t="shared" si="41"/>
        <v>0</v>
      </c>
    </row>
    <row r="787" spans="1:27" s="44" customFormat="1" ht="12.75" hidden="1" customHeight="1">
      <c r="A787" s="44">
        <f t="shared" si="42"/>
        <v>13</v>
      </c>
      <c r="B787" s="471">
        <v>7104073304601</v>
      </c>
      <c r="C787" s="472" t="s">
        <v>1406</v>
      </c>
      <c r="D787" s="473">
        <f>+IF(15=LEN(B787),SUMIFS('BG 2024'!G:G,'BG 2024'!B:B,'CA EF'!B787),0)</f>
        <v>0</v>
      </c>
      <c r="E787" s="475"/>
      <c r="F787" s="475"/>
      <c r="G787" s="475">
        <v>0</v>
      </c>
      <c r="H787" s="475">
        <f t="shared" si="34"/>
        <v>0</v>
      </c>
      <c r="I787" s="475">
        <v>0</v>
      </c>
      <c r="J787" s="475">
        <v>0</v>
      </c>
      <c r="K787" s="475">
        <v>0</v>
      </c>
      <c r="L787" s="475">
        <v>0</v>
      </c>
      <c r="M787" s="475">
        <f>-H787</f>
        <v>0</v>
      </c>
      <c r="N787" s="475">
        <v>0</v>
      </c>
      <c r="O787" s="475">
        <v>0</v>
      </c>
      <c r="P787" s="475">
        <v>0</v>
      </c>
      <c r="Q787" s="475">
        <v>0</v>
      </c>
      <c r="R787" s="475">
        <v>0</v>
      </c>
      <c r="S787" s="475">
        <v>0</v>
      </c>
      <c r="T787" s="475">
        <v>0</v>
      </c>
      <c r="U787" s="475">
        <v>0</v>
      </c>
      <c r="V787" s="475">
        <v>0</v>
      </c>
      <c r="W787" s="475">
        <v>0</v>
      </c>
      <c r="X787" s="475">
        <v>0</v>
      </c>
      <c r="Y787" s="475">
        <v>0</v>
      </c>
      <c r="Z787" s="475">
        <v>0</v>
      </c>
      <c r="AA787" s="475">
        <f t="shared" si="41"/>
        <v>0</v>
      </c>
    </row>
    <row r="788" spans="1:27" s="44" customFormat="1" ht="12.75" customHeight="1">
      <c r="A788" s="44">
        <f t="shared" si="42"/>
        <v>15</v>
      </c>
      <c r="B788" s="471">
        <v>710407330460199</v>
      </c>
      <c r="C788" s="472" t="s">
        <v>1407</v>
      </c>
      <c r="D788" s="473">
        <f>+IF(15=LEN(B788),SUMIFS('BG 2024'!G:G,'BG 2024'!B:B,'CA EF'!B788),0)</f>
        <v>8594124</v>
      </c>
      <c r="E788" s="475"/>
      <c r="F788" s="475"/>
      <c r="G788" s="475">
        <v>0</v>
      </c>
      <c r="H788" s="475">
        <f t="shared" si="34"/>
        <v>8594124</v>
      </c>
      <c r="I788" s="475">
        <v>0</v>
      </c>
      <c r="J788" s="475">
        <v>0</v>
      </c>
      <c r="K788" s="475">
        <v>0</v>
      </c>
      <c r="L788" s="475">
        <v>0</v>
      </c>
      <c r="M788" s="475">
        <f>-$H788</f>
        <v>-8594124</v>
      </c>
      <c r="N788" s="475">
        <v>0</v>
      </c>
      <c r="O788" s="475">
        <v>0</v>
      </c>
      <c r="P788" s="475">
        <v>0</v>
      </c>
      <c r="Q788" s="475">
        <v>0</v>
      </c>
      <c r="R788" s="475">
        <v>0</v>
      </c>
      <c r="S788" s="475">
        <v>0</v>
      </c>
      <c r="T788" s="475">
        <v>0</v>
      </c>
      <c r="U788" s="475">
        <v>0</v>
      </c>
      <c r="V788" s="475">
        <v>0</v>
      </c>
      <c r="W788" s="475">
        <v>0</v>
      </c>
      <c r="X788" s="475">
        <v>0</v>
      </c>
      <c r="Y788" s="475">
        <v>0</v>
      </c>
      <c r="Z788" s="475">
        <v>0</v>
      </c>
      <c r="AA788" s="475">
        <f t="shared" si="41"/>
        <v>0</v>
      </c>
    </row>
    <row r="789" spans="1:27" s="44" customFormat="1" ht="12.75" hidden="1" customHeight="1">
      <c r="A789" s="44">
        <f t="shared" si="42"/>
        <v>8</v>
      </c>
      <c r="B789" s="471">
        <v>71040735</v>
      </c>
      <c r="C789" s="472" t="s">
        <v>1408</v>
      </c>
      <c r="D789" s="473">
        <f>+IF(15=LEN(B789),SUMIFS('BG 2024'!G:G,'BG 2024'!B:B,'CA EF'!B789),0)</f>
        <v>0</v>
      </c>
      <c r="E789" s="474"/>
      <c r="F789" s="474"/>
      <c r="G789" s="475">
        <v>0</v>
      </c>
      <c r="H789" s="475">
        <f t="shared" si="34"/>
        <v>0</v>
      </c>
      <c r="I789" s="475">
        <v>0</v>
      </c>
      <c r="J789" s="475">
        <f>-H789</f>
        <v>0</v>
      </c>
      <c r="K789" s="475">
        <v>0</v>
      </c>
      <c r="L789" s="475">
        <v>0</v>
      </c>
      <c r="M789" s="475" t="s">
        <v>133</v>
      </c>
      <c r="N789" s="475">
        <v>0</v>
      </c>
      <c r="O789" s="475">
        <v>0</v>
      </c>
      <c r="P789" s="475">
        <v>0</v>
      </c>
      <c r="Q789" s="475">
        <v>0</v>
      </c>
      <c r="R789" s="475">
        <v>0</v>
      </c>
      <c r="S789" s="475">
        <v>0</v>
      </c>
      <c r="T789" s="475">
        <v>0</v>
      </c>
      <c r="U789" s="475">
        <v>0</v>
      </c>
      <c r="V789" s="475">
        <v>0</v>
      </c>
      <c r="W789" s="475">
        <v>0</v>
      </c>
      <c r="X789" s="475">
        <v>0</v>
      </c>
      <c r="Y789" s="475">
        <v>0</v>
      </c>
      <c r="Z789" s="475">
        <v>0</v>
      </c>
      <c r="AA789" s="475">
        <f t="shared" si="41"/>
        <v>0</v>
      </c>
    </row>
    <row r="790" spans="1:27" s="44" customFormat="1" ht="12.75" hidden="1" customHeight="1">
      <c r="A790" s="44">
        <f t="shared" si="42"/>
        <v>11</v>
      </c>
      <c r="B790" s="471">
        <v>71040735002</v>
      </c>
      <c r="C790" s="472" t="s">
        <v>1409</v>
      </c>
      <c r="D790" s="473">
        <f>+IF(15=LEN(B790),SUMIFS('BG 2024'!G:G,'BG 2024'!B:B,'CA EF'!B790),0)</f>
        <v>0</v>
      </c>
      <c r="E790" s="475"/>
      <c r="F790" s="475"/>
      <c r="G790" s="475">
        <v>0</v>
      </c>
      <c r="H790" s="475">
        <f t="shared" si="34"/>
        <v>0</v>
      </c>
      <c r="I790" s="475">
        <v>0</v>
      </c>
      <c r="J790" s="475">
        <v>0</v>
      </c>
      <c r="K790" s="475">
        <v>0</v>
      </c>
      <c r="L790" s="475">
        <v>0</v>
      </c>
      <c r="M790" s="475" t="s">
        <v>133</v>
      </c>
      <c r="N790" s="475">
        <v>0</v>
      </c>
      <c r="O790" s="475">
        <v>0</v>
      </c>
      <c r="P790" s="475">
        <v>0</v>
      </c>
      <c r="Q790" s="475">
        <v>0</v>
      </c>
      <c r="R790" s="475">
        <v>0</v>
      </c>
      <c r="S790" s="475">
        <v>0</v>
      </c>
      <c r="T790" s="475">
        <v>0</v>
      </c>
      <c r="U790" s="475">
        <v>0</v>
      </c>
      <c r="V790" s="475">
        <v>0</v>
      </c>
      <c r="W790" s="475">
        <v>0</v>
      </c>
      <c r="X790" s="475">
        <v>0</v>
      </c>
      <c r="Y790" s="475">
        <v>0</v>
      </c>
      <c r="Z790" s="475">
        <v>0</v>
      </c>
      <c r="AA790" s="475">
        <f t="shared" si="41"/>
        <v>0</v>
      </c>
    </row>
    <row r="791" spans="1:27" s="44" customFormat="1" ht="12.75" hidden="1" customHeight="1">
      <c r="A791" s="44">
        <f t="shared" si="42"/>
        <v>13</v>
      </c>
      <c r="B791" s="471">
        <v>7104073500201</v>
      </c>
      <c r="C791" s="472" t="s">
        <v>1410</v>
      </c>
      <c r="D791" s="473">
        <f>+IF(15=LEN(B791),SUMIFS('BG 2024'!G:G,'BG 2024'!B:B,'CA EF'!B791),0)</f>
        <v>0</v>
      </c>
      <c r="E791" s="475"/>
      <c r="F791" s="475"/>
      <c r="G791" s="475">
        <v>0</v>
      </c>
      <c r="H791" s="475">
        <f t="shared" si="34"/>
        <v>0</v>
      </c>
      <c r="I791" s="475">
        <v>0</v>
      </c>
      <c r="J791" s="475">
        <v>0</v>
      </c>
      <c r="K791" s="475">
        <v>0</v>
      </c>
      <c r="L791" s="475">
        <v>0</v>
      </c>
      <c r="M791" s="475" t="s">
        <v>133</v>
      </c>
      <c r="N791" s="475">
        <v>0</v>
      </c>
      <c r="O791" s="475">
        <v>0</v>
      </c>
      <c r="P791" s="475">
        <v>0</v>
      </c>
      <c r="Q791" s="475">
        <v>0</v>
      </c>
      <c r="R791" s="475">
        <v>0</v>
      </c>
      <c r="S791" s="475">
        <v>0</v>
      </c>
      <c r="T791" s="475">
        <v>0</v>
      </c>
      <c r="U791" s="475">
        <v>0</v>
      </c>
      <c r="V791" s="475">
        <v>0</v>
      </c>
      <c r="W791" s="475">
        <v>0</v>
      </c>
      <c r="X791" s="475">
        <v>0</v>
      </c>
      <c r="Y791" s="475">
        <v>0</v>
      </c>
      <c r="Z791" s="475">
        <v>0</v>
      </c>
      <c r="AA791" s="475">
        <f t="shared" si="41"/>
        <v>0</v>
      </c>
    </row>
    <row r="792" spans="1:27" s="44" customFormat="1" ht="12.75" customHeight="1">
      <c r="A792" s="44">
        <f t="shared" si="42"/>
        <v>15</v>
      </c>
      <c r="B792" s="471">
        <v>710407350020101</v>
      </c>
      <c r="C792" s="472" t="s">
        <v>1411</v>
      </c>
      <c r="D792" s="473">
        <f>+IF(15=LEN(B792),SUMIFS('BG 2024'!G:G,'BG 2024'!B:B,'CA EF'!B792),0)</f>
        <v>117854115</v>
      </c>
      <c r="E792" s="475"/>
      <c r="F792" s="475"/>
      <c r="G792" s="475">
        <v>0</v>
      </c>
      <c r="H792" s="475">
        <f t="shared" si="34"/>
        <v>117854115</v>
      </c>
      <c r="I792" s="475">
        <v>0</v>
      </c>
      <c r="J792" s="475">
        <v>0</v>
      </c>
      <c r="K792" s="475">
        <v>0</v>
      </c>
      <c r="L792" s="475">
        <v>0</v>
      </c>
      <c r="M792" s="475">
        <v>0</v>
      </c>
      <c r="N792" s="475">
        <v>0</v>
      </c>
      <c r="O792" s="475">
        <v>0</v>
      </c>
      <c r="P792" s="475">
        <v>0</v>
      </c>
      <c r="Q792" s="475">
        <v>0</v>
      </c>
      <c r="R792" s="475">
        <v>0</v>
      </c>
      <c r="S792" s="475">
        <v>0</v>
      </c>
      <c r="T792" s="475">
        <v>0</v>
      </c>
      <c r="U792" s="475">
        <v>0</v>
      </c>
      <c r="V792" s="475">
        <v>0</v>
      </c>
      <c r="W792" s="475">
        <v>0</v>
      </c>
      <c r="X792" s="475">
        <v>0</v>
      </c>
      <c r="Y792" s="475">
        <f>-$H792</f>
        <v>-117854115</v>
      </c>
      <c r="Z792" s="475">
        <v>0</v>
      </c>
      <c r="AA792" s="475">
        <f t="shared" si="41"/>
        <v>0</v>
      </c>
    </row>
    <row r="793" spans="1:27" s="44" customFormat="1" ht="12.75" customHeight="1">
      <c r="A793" s="44">
        <f t="shared" si="42"/>
        <v>15</v>
      </c>
      <c r="B793" s="471">
        <v>710407350020199</v>
      </c>
      <c r="C793" s="472" t="s">
        <v>1412</v>
      </c>
      <c r="D793" s="473">
        <f>+IF(15=LEN(B793),SUMIFS('BG 2024'!G:G,'BG 2024'!B:B,'CA EF'!B793),0)</f>
        <v>233668111</v>
      </c>
      <c r="E793" s="475"/>
      <c r="F793" s="475"/>
      <c r="G793" s="475">
        <v>0</v>
      </c>
      <c r="H793" s="475">
        <f t="shared" si="34"/>
        <v>233668111</v>
      </c>
      <c r="I793" s="475">
        <v>0</v>
      </c>
      <c r="J793" s="475">
        <v>0</v>
      </c>
      <c r="K793" s="475">
        <v>0</v>
      </c>
      <c r="L793" s="475">
        <v>0</v>
      </c>
      <c r="M793" s="475">
        <v>0</v>
      </c>
      <c r="N793" s="475">
        <v>0</v>
      </c>
      <c r="O793" s="475">
        <v>0</v>
      </c>
      <c r="P793" s="475">
        <v>0</v>
      </c>
      <c r="Q793" s="475">
        <v>0</v>
      </c>
      <c r="R793" s="475">
        <v>0</v>
      </c>
      <c r="S793" s="475">
        <v>0</v>
      </c>
      <c r="T793" s="475">
        <v>0</v>
      </c>
      <c r="U793" s="475">
        <v>0</v>
      </c>
      <c r="V793" s="475">
        <v>0</v>
      </c>
      <c r="W793" s="475">
        <v>0</v>
      </c>
      <c r="X793" s="475">
        <v>0</v>
      </c>
      <c r="Y793" s="475">
        <f>-$H793</f>
        <v>-233668111</v>
      </c>
      <c r="Z793" s="475">
        <v>0</v>
      </c>
      <c r="AA793" s="475">
        <f t="shared" si="41"/>
        <v>0</v>
      </c>
    </row>
    <row r="794" spans="1:27" s="44" customFormat="1" ht="12.75" hidden="1" customHeight="1">
      <c r="A794" s="44">
        <f t="shared" si="42"/>
        <v>13</v>
      </c>
      <c r="B794" s="471">
        <v>7104073500202</v>
      </c>
      <c r="C794" s="472" t="s">
        <v>1413</v>
      </c>
      <c r="D794" s="473">
        <f>+IF(15=LEN(B794),SUMIFS('BG 2024'!G:G,'BG 2024'!B:B,'CA EF'!B794),0)</f>
        <v>0</v>
      </c>
      <c r="E794" s="475"/>
      <c r="F794" s="475"/>
      <c r="G794" s="475">
        <v>0</v>
      </c>
      <c r="H794" s="475">
        <f t="shared" si="34"/>
        <v>0</v>
      </c>
      <c r="I794" s="475">
        <v>0</v>
      </c>
      <c r="J794" s="475">
        <f>-H794</f>
        <v>0</v>
      </c>
      <c r="K794" s="475">
        <v>0</v>
      </c>
      <c r="L794" s="475">
        <v>0</v>
      </c>
      <c r="M794" s="475" t="s">
        <v>133</v>
      </c>
      <c r="N794" s="475">
        <v>0</v>
      </c>
      <c r="O794" s="475">
        <v>0</v>
      </c>
      <c r="P794" s="475">
        <v>0</v>
      </c>
      <c r="Q794" s="475">
        <v>0</v>
      </c>
      <c r="R794" s="475">
        <v>0</v>
      </c>
      <c r="S794" s="475">
        <v>0</v>
      </c>
      <c r="T794" s="475">
        <v>0</v>
      </c>
      <c r="U794" s="475">
        <v>0</v>
      </c>
      <c r="V794" s="475">
        <v>0</v>
      </c>
      <c r="W794" s="475">
        <v>0</v>
      </c>
      <c r="X794" s="475">
        <v>0</v>
      </c>
      <c r="Y794" s="475">
        <v>0</v>
      </c>
      <c r="Z794" s="475">
        <v>0</v>
      </c>
      <c r="AA794" s="475">
        <f t="shared" si="41"/>
        <v>0</v>
      </c>
    </row>
    <row r="795" spans="1:27" s="44" customFormat="1" ht="12.75" customHeight="1">
      <c r="A795" s="44">
        <f t="shared" si="42"/>
        <v>15</v>
      </c>
      <c r="B795" s="471">
        <v>710407350020201</v>
      </c>
      <c r="C795" s="472" t="s">
        <v>1414</v>
      </c>
      <c r="D795" s="473">
        <f>+IF(15=LEN(B795),SUMIFS('BG 2024'!G:G,'BG 2024'!B:B,'CA EF'!B795),0)</f>
        <v>90822051</v>
      </c>
      <c r="E795" s="475"/>
      <c r="F795" s="475"/>
      <c r="G795" s="475">
        <v>0</v>
      </c>
      <c r="H795" s="475">
        <f t="shared" ref="H795:H840" si="43">+D795+E795-F795-G795</f>
        <v>90822051</v>
      </c>
      <c r="I795" s="475">
        <v>0</v>
      </c>
      <c r="J795" s="475">
        <v>0</v>
      </c>
      <c r="K795" s="475">
        <v>0</v>
      </c>
      <c r="L795" s="475">
        <v>0</v>
      </c>
      <c r="M795" s="475">
        <v>0</v>
      </c>
      <c r="N795" s="475">
        <v>0</v>
      </c>
      <c r="O795" s="475">
        <v>0</v>
      </c>
      <c r="P795" s="475">
        <v>0</v>
      </c>
      <c r="Q795" s="475">
        <v>0</v>
      </c>
      <c r="R795" s="475">
        <v>0</v>
      </c>
      <c r="S795" s="475">
        <v>0</v>
      </c>
      <c r="T795" s="475">
        <v>0</v>
      </c>
      <c r="U795" s="475">
        <v>0</v>
      </c>
      <c r="V795" s="475">
        <v>0</v>
      </c>
      <c r="W795" s="475">
        <v>0</v>
      </c>
      <c r="X795" s="475">
        <v>0</v>
      </c>
      <c r="Y795" s="475">
        <f>-$H795</f>
        <v>-90822051</v>
      </c>
      <c r="Z795" s="475">
        <v>0</v>
      </c>
      <c r="AA795" s="475">
        <f t="shared" si="41"/>
        <v>0</v>
      </c>
    </row>
    <row r="796" spans="1:27" s="44" customFormat="1" ht="12.75" customHeight="1">
      <c r="A796" s="44">
        <f t="shared" si="42"/>
        <v>15</v>
      </c>
      <c r="B796" s="471">
        <v>710407350020299</v>
      </c>
      <c r="C796" s="472" t="s">
        <v>1415</v>
      </c>
      <c r="D796" s="473">
        <f>+IF(15=LEN(B796),SUMIFS('BG 2024'!G:G,'BG 2024'!B:B,'CA EF'!B796),0)</f>
        <v>112322641</v>
      </c>
      <c r="E796" s="474"/>
      <c r="F796" s="474"/>
      <c r="G796" s="475">
        <v>0</v>
      </c>
      <c r="H796" s="475">
        <f t="shared" si="43"/>
        <v>112322641</v>
      </c>
      <c r="I796" s="475">
        <v>0</v>
      </c>
      <c r="J796" s="475">
        <v>0</v>
      </c>
      <c r="K796" s="475">
        <v>0</v>
      </c>
      <c r="L796" s="475">
        <v>0</v>
      </c>
      <c r="M796" s="475">
        <v>0</v>
      </c>
      <c r="N796" s="475">
        <v>0</v>
      </c>
      <c r="O796" s="475">
        <v>0</v>
      </c>
      <c r="P796" s="475">
        <v>0</v>
      </c>
      <c r="Q796" s="475">
        <v>0</v>
      </c>
      <c r="R796" s="475">
        <v>0</v>
      </c>
      <c r="S796" s="475">
        <v>0</v>
      </c>
      <c r="T796" s="475">
        <v>0</v>
      </c>
      <c r="U796" s="475">
        <v>0</v>
      </c>
      <c r="V796" s="475">
        <v>0</v>
      </c>
      <c r="W796" s="475">
        <v>0</v>
      </c>
      <c r="X796" s="475">
        <v>0</v>
      </c>
      <c r="Y796" s="475">
        <f>-$H796</f>
        <v>-112322641</v>
      </c>
      <c r="Z796" s="475">
        <v>0</v>
      </c>
      <c r="AA796" s="475">
        <f t="shared" si="41"/>
        <v>0</v>
      </c>
    </row>
    <row r="797" spans="1:27" s="44" customFormat="1" ht="12.75" hidden="1" customHeight="1">
      <c r="A797" s="44">
        <f t="shared" si="42"/>
        <v>11</v>
      </c>
      <c r="B797" s="471">
        <v>71040735003</v>
      </c>
      <c r="C797" s="472" t="s">
        <v>1416</v>
      </c>
      <c r="D797" s="473">
        <f>+IF(15=LEN(B797),SUMIFS('BG 2024'!G:G,'BG 2024'!B:B,'CA EF'!B797),0)</f>
        <v>0</v>
      </c>
      <c r="E797" s="475"/>
      <c r="F797" s="475"/>
      <c r="G797" s="475">
        <v>0</v>
      </c>
      <c r="H797" s="475">
        <f t="shared" si="43"/>
        <v>0</v>
      </c>
      <c r="I797" s="475">
        <v>0</v>
      </c>
      <c r="J797" s="475">
        <v>0</v>
      </c>
      <c r="K797" s="475">
        <v>0</v>
      </c>
      <c r="L797" s="475">
        <v>0</v>
      </c>
      <c r="M797" s="475" t="s">
        <v>133</v>
      </c>
      <c r="N797" s="475">
        <v>0</v>
      </c>
      <c r="O797" s="475">
        <v>0</v>
      </c>
      <c r="P797" s="475">
        <v>0</v>
      </c>
      <c r="Q797" s="475">
        <v>0</v>
      </c>
      <c r="R797" s="475">
        <v>0</v>
      </c>
      <c r="S797" s="475">
        <v>0</v>
      </c>
      <c r="T797" s="475">
        <v>0</v>
      </c>
      <c r="U797" s="475">
        <v>0</v>
      </c>
      <c r="V797" s="475">
        <v>0</v>
      </c>
      <c r="W797" s="475">
        <v>0</v>
      </c>
      <c r="X797" s="475">
        <v>0</v>
      </c>
      <c r="Y797" s="475">
        <v>0</v>
      </c>
      <c r="Z797" s="475">
        <v>0</v>
      </c>
      <c r="AA797" s="475">
        <f t="shared" si="41"/>
        <v>0</v>
      </c>
    </row>
    <row r="798" spans="1:27" s="44" customFormat="1" ht="12.75" hidden="1" customHeight="1">
      <c r="A798" s="44">
        <f t="shared" si="42"/>
        <v>13</v>
      </c>
      <c r="B798" s="471">
        <v>7104073500301</v>
      </c>
      <c r="C798" s="472" t="s">
        <v>1417</v>
      </c>
      <c r="D798" s="473">
        <f>+IF(15=LEN(B798),SUMIFS('BG 2024'!G:G,'BG 2024'!B:B,'CA EF'!B798),0)</f>
        <v>0</v>
      </c>
      <c r="E798" s="475"/>
      <c r="F798" s="475"/>
      <c r="G798" s="475">
        <v>0</v>
      </c>
      <c r="H798" s="475">
        <f t="shared" si="43"/>
        <v>0</v>
      </c>
      <c r="I798" s="475">
        <v>0</v>
      </c>
      <c r="J798" s="475">
        <v>0</v>
      </c>
      <c r="K798" s="475">
        <v>0</v>
      </c>
      <c r="L798" s="475">
        <v>0</v>
      </c>
      <c r="M798" s="475">
        <f>-H798</f>
        <v>0</v>
      </c>
      <c r="N798" s="475">
        <v>0</v>
      </c>
      <c r="O798" s="475">
        <v>0</v>
      </c>
      <c r="P798" s="475">
        <v>0</v>
      </c>
      <c r="Q798" s="475">
        <v>0</v>
      </c>
      <c r="R798" s="475">
        <v>0</v>
      </c>
      <c r="S798" s="475">
        <v>0</v>
      </c>
      <c r="T798" s="475">
        <v>0</v>
      </c>
      <c r="U798" s="475">
        <v>0</v>
      </c>
      <c r="V798" s="475">
        <v>0</v>
      </c>
      <c r="W798" s="475">
        <v>0</v>
      </c>
      <c r="X798" s="475">
        <v>0</v>
      </c>
      <c r="Y798" s="475">
        <v>0</v>
      </c>
      <c r="Z798" s="475">
        <v>0</v>
      </c>
      <c r="AA798" s="475">
        <f t="shared" si="41"/>
        <v>0</v>
      </c>
    </row>
    <row r="799" spans="1:27" s="44" customFormat="1" ht="12.75" customHeight="1">
      <c r="A799" s="44">
        <f t="shared" si="42"/>
        <v>15</v>
      </c>
      <c r="B799" s="471">
        <v>710407350030101</v>
      </c>
      <c r="C799" s="472" t="s">
        <v>1418</v>
      </c>
      <c r="D799" s="473">
        <f>+IF(15=LEN(B799),SUMIFS('BG 2024'!G:G,'BG 2024'!B:B,'CA EF'!B799),0)</f>
        <v>8984824336</v>
      </c>
      <c r="E799" s="475"/>
      <c r="F799" s="475"/>
      <c r="G799" s="475">
        <v>0</v>
      </c>
      <c r="H799" s="475">
        <f t="shared" si="43"/>
        <v>8984824336</v>
      </c>
      <c r="I799" s="475">
        <v>0</v>
      </c>
      <c r="J799" s="475">
        <v>0</v>
      </c>
      <c r="K799" s="475">
        <v>0</v>
      </c>
      <c r="L799" s="475">
        <v>0</v>
      </c>
      <c r="M799" s="475">
        <v>0</v>
      </c>
      <c r="N799" s="475">
        <v>0</v>
      </c>
      <c r="O799" s="475">
        <v>0</v>
      </c>
      <c r="P799" s="475">
        <f t="shared" ref="P799:P813" si="44">-$H799</f>
        <v>-8984824336</v>
      </c>
      <c r="Q799" s="475">
        <v>0</v>
      </c>
      <c r="R799" s="475">
        <v>0</v>
      </c>
      <c r="S799" s="475">
        <v>0</v>
      </c>
      <c r="T799" s="475">
        <v>0</v>
      </c>
      <c r="U799" s="475">
        <v>0</v>
      </c>
      <c r="V799" s="475">
        <v>0</v>
      </c>
      <c r="W799" s="475">
        <v>0</v>
      </c>
      <c r="X799" s="475">
        <v>0</v>
      </c>
      <c r="Y799" s="475">
        <v>0</v>
      </c>
      <c r="Z799" s="475">
        <v>0</v>
      </c>
      <c r="AA799" s="475">
        <f t="shared" si="41"/>
        <v>0</v>
      </c>
    </row>
    <row r="800" spans="1:27" s="44" customFormat="1" ht="12.75" customHeight="1">
      <c r="A800" s="44">
        <f t="shared" si="42"/>
        <v>15</v>
      </c>
      <c r="B800" s="471">
        <v>710407350030199</v>
      </c>
      <c r="C800" s="472" t="s">
        <v>1419</v>
      </c>
      <c r="D800" s="473">
        <f>+IF(15=LEN(B800),SUMIFS('BG 2024'!G:G,'BG 2024'!B:B,'CA EF'!B800),0)</f>
        <v>8505002635</v>
      </c>
      <c r="E800" s="475"/>
      <c r="F800" s="475"/>
      <c r="G800" s="475">
        <v>0</v>
      </c>
      <c r="H800" s="475">
        <f t="shared" si="43"/>
        <v>8505002635</v>
      </c>
      <c r="I800" s="475">
        <v>0</v>
      </c>
      <c r="J800" s="475">
        <v>0</v>
      </c>
      <c r="K800" s="475">
        <v>0</v>
      </c>
      <c r="L800" s="475">
        <v>0</v>
      </c>
      <c r="M800" s="475">
        <v>0</v>
      </c>
      <c r="N800" s="475">
        <v>0</v>
      </c>
      <c r="O800" s="475">
        <v>0</v>
      </c>
      <c r="P800" s="475">
        <f t="shared" si="44"/>
        <v>-8505002635</v>
      </c>
      <c r="Q800" s="475">
        <v>0</v>
      </c>
      <c r="R800" s="475">
        <v>0</v>
      </c>
      <c r="S800" s="475">
        <v>0</v>
      </c>
      <c r="T800" s="475">
        <v>0</v>
      </c>
      <c r="U800" s="475">
        <v>0</v>
      </c>
      <c r="V800" s="475">
        <v>0</v>
      </c>
      <c r="W800" s="475">
        <v>0</v>
      </c>
      <c r="X800" s="475">
        <v>0</v>
      </c>
      <c r="Y800" s="475">
        <v>0</v>
      </c>
      <c r="Z800" s="475">
        <v>0</v>
      </c>
      <c r="AA800" s="475">
        <f t="shared" si="41"/>
        <v>0</v>
      </c>
    </row>
    <row r="801" spans="1:27" s="44" customFormat="1" ht="12.75" hidden="1" customHeight="1">
      <c r="A801" s="44">
        <f t="shared" si="42"/>
        <v>13</v>
      </c>
      <c r="B801" s="471">
        <v>7104073500302</v>
      </c>
      <c r="C801" s="472" t="s">
        <v>1420</v>
      </c>
      <c r="D801" s="473">
        <f>+IF(15=LEN(B801),SUMIFS('BG 2024'!G:G,'BG 2024'!B:B,'CA EF'!B801),0)</f>
        <v>0</v>
      </c>
      <c r="E801" s="475"/>
      <c r="F801" s="475"/>
      <c r="G801" s="475">
        <v>0</v>
      </c>
      <c r="H801" s="475">
        <f t="shared" si="43"/>
        <v>0</v>
      </c>
      <c r="I801" s="475">
        <v>0</v>
      </c>
      <c r="J801" s="475">
        <v>0</v>
      </c>
      <c r="K801" s="475">
        <v>0</v>
      </c>
      <c r="L801" s="475">
        <v>0</v>
      </c>
      <c r="M801" s="475" t="s">
        <v>133</v>
      </c>
      <c r="N801" s="475">
        <v>0</v>
      </c>
      <c r="O801" s="475">
        <v>0</v>
      </c>
      <c r="P801" s="475">
        <v>0</v>
      </c>
      <c r="Q801" s="475">
        <v>0</v>
      </c>
      <c r="R801" s="475">
        <v>0</v>
      </c>
      <c r="S801" s="475">
        <v>0</v>
      </c>
      <c r="T801" s="475">
        <v>0</v>
      </c>
      <c r="U801" s="475">
        <v>0</v>
      </c>
      <c r="V801" s="475">
        <v>0</v>
      </c>
      <c r="W801" s="475">
        <v>0</v>
      </c>
      <c r="X801" s="475">
        <v>0</v>
      </c>
      <c r="Y801" s="475">
        <v>0</v>
      </c>
      <c r="Z801" s="475">
        <v>0</v>
      </c>
      <c r="AA801" s="475">
        <f t="shared" si="41"/>
        <v>0</v>
      </c>
    </row>
    <row r="802" spans="1:27" s="44" customFormat="1" ht="12.75" customHeight="1">
      <c r="A802" s="44">
        <f t="shared" si="42"/>
        <v>15</v>
      </c>
      <c r="B802" s="471">
        <v>710407350030201</v>
      </c>
      <c r="C802" s="472" t="s">
        <v>1421</v>
      </c>
      <c r="D802" s="473">
        <f>+IF(15=LEN(B802),SUMIFS('BG 2024'!G:G,'BG 2024'!B:B,'CA EF'!B802),0)</f>
        <v>291269207</v>
      </c>
      <c r="E802" s="475"/>
      <c r="F802" s="475"/>
      <c r="G802" s="475">
        <v>0</v>
      </c>
      <c r="H802" s="475">
        <f t="shared" si="43"/>
        <v>291269207</v>
      </c>
      <c r="I802" s="475">
        <v>0</v>
      </c>
      <c r="J802" s="475">
        <v>0</v>
      </c>
      <c r="K802" s="475">
        <v>0</v>
      </c>
      <c r="L802" s="475">
        <v>0</v>
      </c>
      <c r="M802" s="475">
        <v>0</v>
      </c>
      <c r="N802" s="475">
        <v>0</v>
      </c>
      <c r="O802" s="475">
        <v>0</v>
      </c>
      <c r="P802" s="475">
        <f t="shared" si="44"/>
        <v>-291269207</v>
      </c>
      <c r="Q802" s="475">
        <v>0</v>
      </c>
      <c r="R802" s="475">
        <v>0</v>
      </c>
      <c r="S802" s="475">
        <v>0</v>
      </c>
      <c r="T802" s="475">
        <v>0</v>
      </c>
      <c r="U802" s="475">
        <v>0</v>
      </c>
      <c r="V802" s="475">
        <v>0</v>
      </c>
      <c r="W802" s="475">
        <v>0</v>
      </c>
      <c r="X802" s="475">
        <v>0</v>
      </c>
      <c r="Y802" s="475">
        <v>0</v>
      </c>
      <c r="Z802" s="475">
        <v>0</v>
      </c>
      <c r="AA802" s="475">
        <f t="shared" si="41"/>
        <v>0</v>
      </c>
    </row>
    <row r="803" spans="1:27" s="44" customFormat="1" ht="12.75" customHeight="1">
      <c r="A803" s="44">
        <f t="shared" si="42"/>
        <v>15</v>
      </c>
      <c r="B803" s="471">
        <v>710407350030299</v>
      </c>
      <c r="C803" s="472" t="s">
        <v>1422</v>
      </c>
      <c r="D803" s="473">
        <f>+IF(15=LEN(B803),SUMIFS('BG 2024'!G:G,'BG 2024'!B:B,'CA EF'!B803),0)</f>
        <v>135704988</v>
      </c>
      <c r="E803" s="474"/>
      <c r="F803" s="474"/>
      <c r="G803" s="475">
        <v>0</v>
      </c>
      <c r="H803" s="475">
        <f t="shared" si="43"/>
        <v>135704988</v>
      </c>
      <c r="I803" s="475">
        <v>0</v>
      </c>
      <c r="J803" s="475">
        <v>0</v>
      </c>
      <c r="K803" s="475">
        <v>0</v>
      </c>
      <c r="L803" s="475">
        <v>0</v>
      </c>
      <c r="M803" s="475">
        <v>0</v>
      </c>
      <c r="N803" s="475">
        <v>0</v>
      </c>
      <c r="O803" s="475">
        <v>0</v>
      </c>
      <c r="P803" s="475">
        <f t="shared" si="44"/>
        <v>-135704988</v>
      </c>
      <c r="Q803" s="475">
        <v>0</v>
      </c>
      <c r="R803" s="475">
        <v>0</v>
      </c>
      <c r="S803" s="475">
        <v>0</v>
      </c>
      <c r="T803" s="475">
        <v>0</v>
      </c>
      <c r="U803" s="475">
        <v>0</v>
      </c>
      <c r="V803" s="475">
        <v>0</v>
      </c>
      <c r="W803" s="475">
        <v>0</v>
      </c>
      <c r="X803" s="475">
        <v>0</v>
      </c>
      <c r="Y803" s="475">
        <v>0</v>
      </c>
      <c r="Z803" s="475">
        <v>0</v>
      </c>
      <c r="AA803" s="475">
        <f t="shared" si="41"/>
        <v>0</v>
      </c>
    </row>
    <row r="804" spans="1:27" s="44" customFormat="1" ht="12.75" hidden="1" customHeight="1">
      <c r="A804" s="44">
        <f t="shared" si="42"/>
        <v>13</v>
      </c>
      <c r="B804" s="471">
        <v>7104073500303</v>
      </c>
      <c r="C804" s="472" t="s">
        <v>1423</v>
      </c>
      <c r="D804" s="473">
        <f>+IF(15=LEN(B804),SUMIFS('BG 2024'!G:G,'BG 2024'!B:B,'CA EF'!B804),0)</f>
        <v>0</v>
      </c>
      <c r="E804" s="475"/>
      <c r="F804" s="475"/>
      <c r="G804" s="475">
        <v>0</v>
      </c>
      <c r="H804" s="475">
        <f t="shared" si="43"/>
        <v>0</v>
      </c>
      <c r="I804" s="475">
        <v>0</v>
      </c>
      <c r="J804" s="475">
        <v>0</v>
      </c>
      <c r="K804" s="475">
        <v>0</v>
      </c>
      <c r="L804" s="475">
        <v>0</v>
      </c>
      <c r="M804" s="475" t="s">
        <v>133</v>
      </c>
      <c r="N804" s="475">
        <v>0</v>
      </c>
      <c r="O804" s="475">
        <v>0</v>
      </c>
      <c r="P804" s="475">
        <v>0</v>
      </c>
      <c r="Q804" s="475">
        <v>0</v>
      </c>
      <c r="R804" s="475">
        <v>0</v>
      </c>
      <c r="S804" s="475">
        <v>0</v>
      </c>
      <c r="T804" s="475">
        <v>0</v>
      </c>
      <c r="U804" s="475">
        <v>0</v>
      </c>
      <c r="V804" s="475">
        <v>0</v>
      </c>
      <c r="W804" s="475">
        <v>0</v>
      </c>
      <c r="X804" s="475">
        <v>0</v>
      </c>
      <c r="Y804" s="475">
        <v>0</v>
      </c>
      <c r="Z804" s="475">
        <v>0</v>
      </c>
      <c r="AA804" s="475">
        <f t="shared" si="41"/>
        <v>0</v>
      </c>
    </row>
    <row r="805" spans="1:27" s="44" customFormat="1" ht="12.75" customHeight="1">
      <c r="A805" s="44">
        <f t="shared" si="42"/>
        <v>15</v>
      </c>
      <c r="B805" s="471">
        <v>710407350030301</v>
      </c>
      <c r="C805" s="472" t="s">
        <v>1424</v>
      </c>
      <c r="D805" s="473">
        <f>+IF(15=LEN(B805),SUMIFS('BG 2024'!G:G,'BG 2024'!B:B,'CA EF'!B805),0)</f>
        <v>41980546</v>
      </c>
      <c r="E805" s="475"/>
      <c r="F805" s="475"/>
      <c r="G805" s="475">
        <v>0</v>
      </c>
      <c r="H805" s="475">
        <f t="shared" si="43"/>
        <v>41980546</v>
      </c>
      <c r="I805" s="475">
        <v>0</v>
      </c>
      <c r="J805" s="475">
        <v>0</v>
      </c>
      <c r="K805" s="475">
        <v>0</v>
      </c>
      <c r="L805" s="475">
        <v>0</v>
      </c>
      <c r="M805" s="475">
        <v>0</v>
      </c>
      <c r="N805" s="475">
        <v>0</v>
      </c>
      <c r="O805" s="475">
        <v>0</v>
      </c>
      <c r="P805" s="475">
        <f t="shared" si="44"/>
        <v>-41980546</v>
      </c>
      <c r="Q805" s="475">
        <v>0</v>
      </c>
      <c r="R805" s="475">
        <v>0</v>
      </c>
      <c r="S805" s="475">
        <v>0</v>
      </c>
      <c r="T805" s="475">
        <v>0</v>
      </c>
      <c r="U805" s="475">
        <v>0</v>
      </c>
      <c r="V805" s="475">
        <v>0</v>
      </c>
      <c r="W805" s="475">
        <v>0</v>
      </c>
      <c r="X805" s="475">
        <v>0</v>
      </c>
      <c r="Y805" s="475">
        <v>0</v>
      </c>
      <c r="Z805" s="475">
        <v>0</v>
      </c>
      <c r="AA805" s="475">
        <f t="shared" si="41"/>
        <v>0</v>
      </c>
    </row>
    <row r="806" spans="1:27" s="44" customFormat="1" ht="12.75" customHeight="1">
      <c r="A806" s="44">
        <f t="shared" si="42"/>
        <v>15</v>
      </c>
      <c r="B806" s="471">
        <v>710407350030399</v>
      </c>
      <c r="C806" s="472" t="s">
        <v>1425</v>
      </c>
      <c r="D806" s="473">
        <f>+IF(15=LEN(B806),SUMIFS('BG 2024'!G:G,'BG 2024'!B:B,'CA EF'!B806),0)</f>
        <v>472192689</v>
      </c>
      <c r="E806" s="475"/>
      <c r="F806" s="475"/>
      <c r="G806" s="475">
        <v>0</v>
      </c>
      <c r="H806" s="475">
        <f t="shared" si="43"/>
        <v>472192689</v>
      </c>
      <c r="I806" s="475">
        <v>0</v>
      </c>
      <c r="J806" s="475">
        <v>0</v>
      </c>
      <c r="K806" s="475">
        <v>0</v>
      </c>
      <c r="L806" s="475">
        <v>0</v>
      </c>
      <c r="M806" s="475">
        <v>0</v>
      </c>
      <c r="N806" s="475">
        <v>0</v>
      </c>
      <c r="O806" s="475">
        <v>0</v>
      </c>
      <c r="P806" s="475">
        <f t="shared" si="44"/>
        <v>-472192689</v>
      </c>
      <c r="Q806" s="475">
        <v>0</v>
      </c>
      <c r="R806" s="475">
        <v>0</v>
      </c>
      <c r="S806" s="475">
        <v>0</v>
      </c>
      <c r="T806" s="475">
        <v>0</v>
      </c>
      <c r="U806" s="475">
        <v>0</v>
      </c>
      <c r="V806" s="475">
        <v>0</v>
      </c>
      <c r="W806" s="475">
        <v>0</v>
      </c>
      <c r="X806" s="475">
        <v>0</v>
      </c>
      <c r="Y806" s="475">
        <v>0</v>
      </c>
      <c r="Z806" s="475">
        <v>0</v>
      </c>
      <c r="AA806" s="475">
        <f t="shared" si="41"/>
        <v>0</v>
      </c>
    </row>
    <row r="807" spans="1:27" s="44" customFormat="1" ht="12.75" hidden="1" customHeight="1">
      <c r="A807" s="44">
        <f t="shared" si="42"/>
        <v>13</v>
      </c>
      <c r="B807" s="471">
        <v>7104073500304</v>
      </c>
      <c r="C807" s="472" t="s">
        <v>1426</v>
      </c>
      <c r="D807" s="473">
        <f>+IF(15=LEN(B807),SUMIFS('BG 2024'!G:G,'BG 2024'!B:B,'CA EF'!B807),0)</f>
        <v>0</v>
      </c>
      <c r="E807" s="475"/>
      <c r="F807" s="475"/>
      <c r="G807" s="475">
        <v>0</v>
      </c>
      <c r="H807" s="475">
        <f t="shared" si="43"/>
        <v>0</v>
      </c>
      <c r="I807" s="475">
        <v>0</v>
      </c>
      <c r="J807" s="475">
        <v>0</v>
      </c>
      <c r="K807" s="475">
        <v>0</v>
      </c>
      <c r="L807" s="475">
        <v>0</v>
      </c>
      <c r="M807" s="475" t="s">
        <v>133</v>
      </c>
      <c r="N807" s="475">
        <v>0</v>
      </c>
      <c r="O807" s="475">
        <v>0</v>
      </c>
      <c r="P807" s="475">
        <v>0</v>
      </c>
      <c r="Q807" s="475">
        <v>0</v>
      </c>
      <c r="R807" s="475">
        <v>0</v>
      </c>
      <c r="S807" s="475">
        <v>0</v>
      </c>
      <c r="T807" s="475">
        <v>0</v>
      </c>
      <c r="U807" s="475">
        <v>0</v>
      </c>
      <c r="V807" s="475">
        <v>0</v>
      </c>
      <c r="W807" s="475">
        <v>0</v>
      </c>
      <c r="X807" s="475">
        <v>0</v>
      </c>
      <c r="Y807" s="475">
        <v>0</v>
      </c>
      <c r="Z807" s="475">
        <v>0</v>
      </c>
      <c r="AA807" s="475">
        <f t="shared" si="41"/>
        <v>0</v>
      </c>
    </row>
    <row r="808" spans="1:27" s="44" customFormat="1" ht="12.75" customHeight="1">
      <c r="A808" s="44">
        <f t="shared" si="42"/>
        <v>15</v>
      </c>
      <c r="B808" s="471">
        <v>710407350030401</v>
      </c>
      <c r="C808" s="472" t="s">
        <v>1427</v>
      </c>
      <c r="D808" s="473">
        <f>+IF(15=LEN(B808),SUMIFS('BG 2024'!G:G,'BG 2024'!B:B,'CA EF'!B808),0)</f>
        <v>300327219</v>
      </c>
      <c r="E808" s="475"/>
      <c r="F808" s="475"/>
      <c r="G808" s="475">
        <v>0</v>
      </c>
      <c r="H808" s="475">
        <f t="shared" si="43"/>
        <v>300327219</v>
      </c>
      <c r="I808" s="475">
        <v>0</v>
      </c>
      <c r="J808" s="475">
        <v>0</v>
      </c>
      <c r="K808" s="475">
        <v>0</v>
      </c>
      <c r="L808" s="475">
        <v>0</v>
      </c>
      <c r="M808" s="475">
        <v>0</v>
      </c>
      <c r="N808" s="475">
        <v>0</v>
      </c>
      <c r="O808" s="475">
        <v>0</v>
      </c>
      <c r="P808" s="475">
        <f t="shared" si="44"/>
        <v>-300327219</v>
      </c>
      <c r="Q808" s="475">
        <v>0</v>
      </c>
      <c r="R808" s="475">
        <v>0</v>
      </c>
      <c r="S808" s="475">
        <v>0</v>
      </c>
      <c r="T808" s="475">
        <v>0</v>
      </c>
      <c r="U808" s="475">
        <v>0</v>
      </c>
      <c r="V808" s="475">
        <v>0</v>
      </c>
      <c r="W808" s="475">
        <v>0</v>
      </c>
      <c r="X808" s="475">
        <v>0</v>
      </c>
      <c r="Y808" s="475">
        <v>0</v>
      </c>
      <c r="Z808" s="475">
        <v>0</v>
      </c>
      <c r="AA808" s="475">
        <f t="shared" si="41"/>
        <v>0</v>
      </c>
    </row>
    <row r="809" spans="1:27" s="44" customFormat="1" ht="12.75" customHeight="1">
      <c r="A809" s="44">
        <f t="shared" si="42"/>
        <v>15</v>
      </c>
      <c r="B809" s="471">
        <v>710407350030499</v>
      </c>
      <c r="C809" s="472" t="s">
        <v>1428</v>
      </c>
      <c r="D809" s="473">
        <f>+IF(15=LEN(B809),SUMIFS('BG 2024'!G:G,'BG 2024'!B:B,'CA EF'!B809),0)</f>
        <v>731223700</v>
      </c>
      <c r="E809" s="475"/>
      <c r="F809" s="475"/>
      <c r="G809" s="475">
        <v>0</v>
      </c>
      <c r="H809" s="475">
        <f t="shared" si="43"/>
        <v>731223700</v>
      </c>
      <c r="I809" s="475">
        <v>0</v>
      </c>
      <c r="J809" s="475">
        <v>0</v>
      </c>
      <c r="K809" s="475">
        <v>0</v>
      </c>
      <c r="L809" s="475">
        <v>0</v>
      </c>
      <c r="M809" s="475">
        <v>0</v>
      </c>
      <c r="N809" s="475">
        <v>0</v>
      </c>
      <c r="O809" s="475">
        <v>0</v>
      </c>
      <c r="P809" s="475">
        <f t="shared" si="44"/>
        <v>-731223700</v>
      </c>
      <c r="Q809" s="475">
        <v>0</v>
      </c>
      <c r="R809" s="475">
        <v>0</v>
      </c>
      <c r="S809" s="475">
        <v>0</v>
      </c>
      <c r="T809" s="475">
        <v>0</v>
      </c>
      <c r="U809" s="475">
        <v>0</v>
      </c>
      <c r="V809" s="475">
        <v>0</v>
      </c>
      <c r="W809" s="475">
        <v>0</v>
      </c>
      <c r="X809" s="475">
        <v>0</v>
      </c>
      <c r="Y809" s="475">
        <v>0</v>
      </c>
      <c r="Z809" s="475">
        <v>0</v>
      </c>
      <c r="AA809" s="475">
        <f t="shared" si="41"/>
        <v>0</v>
      </c>
    </row>
    <row r="810" spans="1:27" s="44" customFormat="1" ht="12.75" customHeight="1">
      <c r="A810" s="44">
        <f>+LEN(B810)</f>
        <v>15</v>
      </c>
      <c r="B810" s="471">
        <v>710407350030599</v>
      </c>
      <c r="C810" s="472" t="s">
        <v>1430</v>
      </c>
      <c r="D810" s="473">
        <f>+IF(15=LEN(B810),SUMIFS('BG 2024'!G:G,'BG 2024'!B:B,'CA EF'!B810),0)</f>
        <v>73962613</v>
      </c>
      <c r="E810" s="475"/>
      <c r="F810" s="475"/>
      <c r="G810" s="475">
        <v>0</v>
      </c>
      <c r="H810" s="475">
        <f>+D810+E810-F810-G810</f>
        <v>73962613</v>
      </c>
      <c r="I810" s="475">
        <v>0</v>
      </c>
      <c r="J810" s="475">
        <v>0</v>
      </c>
      <c r="K810" s="475">
        <v>0</v>
      </c>
      <c r="L810" s="475">
        <v>0</v>
      </c>
      <c r="M810" s="475">
        <v>0</v>
      </c>
      <c r="N810" s="475">
        <v>0</v>
      </c>
      <c r="O810" s="475">
        <v>0</v>
      </c>
      <c r="P810" s="475">
        <f t="shared" si="44"/>
        <v>-73962613</v>
      </c>
      <c r="Q810" s="475">
        <v>0</v>
      </c>
      <c r="R810" s="475">
        <v>0</v>
      </c>
      <c r="S810" s="475">
        <v>0</v>
      </c>
      <c r="T810" s="475">
        <v>0</v>
      </c>
      <c r="U810" s="475">
        <v>0</v>
      </c>
      <c r="V810" s="475">
        <v>0</v>
      </c>
      <c r="W810" s="475">
        <v>0</v>
      </c>
      <c r="X810" s="475">
        <v>0</v>
      </c>
      <c r="Y810" s="475">
        <v>0</v>
      </c>
      <c r="Z810" s="475">
        <v>0</v>
      </c>
      <c r="AA810" s="475">
        <f>SUM(H810:Z810)</f>
        <v>0</v>
      </c>
    </row>
    <row r="811" spans="1:27" s="44" customFormat="1" ht="12.75" hidden="1" customHeight="1">
      <c r="A811" s="44">
        <f t="shared" si="42"/>
        <v>13</v>
      </c>
      <c r="B811" s="471">
        <v>7104073500308</v>
      </c>
      <c r="C811" s="472" t="s">
        <v>1431</v>
      </c>
      <c r="D811" s="473">
        <f>+IF(15=LEN(B811),SUMIFS('BG 2024'!G:G,'BG 2024'!B:B,'CA EF'!B811),0)</f>
        <v>0</v>
      </c>
      <c r="E811" s="474"/>
      <c r="F811" s="474"/>
      <c r="G811" s="475">
        <v>0</v>
      </c>
      <c r="H811" s="475">
        <f t="shared" si="43"/>
        <v>0</v>
      </c>
      <c r="I811" s="475">
        <v>0</v>
      </c>
      <c r="J811" s="475">
        <v>0</v>
      </c>
      <c r="K811" s="475">
        <v>0</v>
      </c>
      <c r="L811" s="475">
        <v>0</v>
      </c>
      <c r="M811" s="475" t="s">
        <v>133</v>
      </c>
      <c r="N811" s="475">
        <v>0</v>
      </c>
      <c r="O811" s="475">
        <v>0</v>
      </c>
      <c r="P811" s="475">
        <v>0</v>
      </c>
      <c r="Q811" s="475">
        <v>0</v>
      </c>
      <c r="R811" s="475">
        <v>0</v>
      </c>
      <c r="S811" s="475">
        <v>0</v>
      </c>
      <c r="T811" s="475">
        <v>0</v>
      </c>
      <c r="U811" s="475">
        <v>0</v>
      </c>
      <c r="V811" s="475">
        <v>0</v>
      </c>
      <c r="W811" s="475">
        <v>0</v>
      </c>
      <c r="X811" s="475">
        <v>0</v>
      </c>
      <c r="Y811" s="475">
        <v>0</v>
      </c>
      <c r="Z811" s="475">
        <v>0</v>
      </c>
      <c r="AA811" s="475">
        <f t="shared" si="41"/>
        <v>0</v>
      </c>
    </row>
    <row r="812" spans="1:27" s="44" customFormat="1" ht="12.75" customHeight="1">
      <c r="A812" s="44">
        <f t="shared" si="42"/>
        <v>15</v>
      </c>
      <c r="B812" s="471">
        <v>710407350030801</v>
      </c>
      <c r="C812" s="472" t="s">
        <v>1432</v>
      </c>
      <c r="D812" s="473">
        <f>+IF(15=LEN(B812),SUMIFS('BG 2024'!G:G,'BG 2024'!B:B,'CA EF'!B812),0)</f>
        <v>34465314</v>
      </c>
      <c r="E812" s="475"/>
      <c r="F812" s="475"/>
      <c r="G812" s="475">
        <v>0</v>
      </c>
      <c r="H812" s="475">
        <f t="shared" si="43"/>
        <v>34465314</v>
      </c>
      <c r="I812" s="475">
        <v>0</v>
      </c>
      <c r="J812" s="475">
        <v>0</v>
      </c>
      <c r="K812" s="475">
        <v>0</v>
      </c>
      <c r="L812" s="475">
        <v>0</v>
      </c>
      <c r="M812" s="475">
        <v>0</v>
      </c>
      <c r="N812" s="475">
        <v>0</v>
      </c>
      <c r="O812" s="475">
        <v>0</v>
      </c>
      <c r="P812" s="475">
        <f t="shared" si="44"/>
        <v>-34465314</v>
      </c>
      <c r="Q812" s="475">
        <v>0</v>
      </c>
      <c r="R812" s="475">
        <v>0</v>
      </c>
      <c r="S812" s="475">
        <v>0</v>
      </c>
      <c r="T812" s="475">
        <v>0</v>
      </c>
      <c r="U812" s="475">
        <v>0</v>
      </c>
      <c r="V812" s="475">
        <v>0</v>
      </c>
      <c r="W812" s="475">
        <v>0</v>
      </c>
      <c r="X812" s="475">
        <v>0</v>
      </c>
      <c r="Y812" s="475">
        <v>0</v>
      </c>
      <c r="Z812" s="475">
        <v>0</v>
      </c>
      <c r="AA812" s="475">
        <f t="shared" si="41"/>
        <v>0</v>
      </c>
    </row>
    <row r="813" spans="1:27" s="44" customFormat="1" ht="12.75" customHeight="1">
      <c r="A813" s="44">
        <f t="shared" si="42"/>
        <v>15</v>
      </c>
      <c r="B813" s="471">
        <v>710407350030899</v>
      </c>
      <c r="C813" s="472" t="s">
        <v>1431</v>
      </c>
      <c r="D813" s="473">
        <f>+IF(15=LEN(B813),SUMIFS('BG 2024'!G:G,'BG 2024'!B:B,'CA EF'!B813),0)</f>
        <v>56495597</v>
      </c>
      <c r="E813" s="475"/>
      <c r="F813" s="475"/>
      <c r="G813" s="475">
        <v>0</v>
      </c>
      <c r="H813" s="475">
        <f t="shared" si="43"/>
        <v>56495597</v>
      </c>
      <c r="I813" s="475">
        <v>0</v>
      </c>
      <c r="J813" s="475">
        <v>0</v>
      </c>
      <c r="K813" s="475">
        <v>0</v>
      </c>
      <c r="L813" s="475">
        <v>0</v>
      </c>
      <c r="M813" s="475">
        <v>0</v>
      </c>
      <c r="N813" s="475">
        <v>0</v>
      </c>
      <c r="O813" s="475">
        <v>0</v>
      </c>
      <c r="P813" s="475">
        <f t="shared" si="44"/>
        <v>-56495597</v>
      </c>
      <c r="Q813" s="475">
        <v>0</v>
      </c>
      <c r="R813" s="475">
        <v>0</v>
      </c>
      <c r="S813" s="475">
        <v>0</v>
      </c>
      <c r="T813" s="475">
        <v>0</v>
      </c>
      <c r="U813" s="475">
        <v>0</v>
      </c>
      <c r="V813" s="475">
        <v>0</v>
      </c>
      <c r="W813" s="475">
        <v>0</v>
      </c>
      <c r="X813" s="475">
        <v>0</v>
      </c>
      <c r="Y813" s="475">
        <v>0</v>
      </c>
      <c r="Z813" s="475">
        <v>0</v>
      </c>
      <c r="AA813" s="475">
        <f t="shared" si="41"/>
        <v>0</v>
      </c>
    </row>
    <row r="814" spans="1:27" s="44" customFormat="1" ht="12.75" hidden="1" customHeight="1">
      <c r="A814" s="44">
        <f t="shared" si="42"/>
        <v>11</v>
      </c>
      <c r="B814" s="471">
        <v>71040735004</v>
      </c>
      <c r="C814" s="472" t="s">
        <v>1433</v>
      </c>
      <c r="D814" s="473">
        <f>+IF(15=LEN(B814),SUMIFS('BG 2024'!G:G,'BG 2024'!B:B,'CA EF'!B814),0)</f>
        <v>0</v>
      </c>
      <c r="E814" s="474"/>
      <c r="F814" s="474"/>
      <c r="G814" s="475">
        <v>0</v>
      </c>
      <c r="H814" s="475">
        <f t="shared" si="43"/>
        <v>0</v>
      </c>
      <c r="I814" s="475">
        <v>0</v>
      </c>
      <c r="J814" s="475">
        <v>0</v>
      </c>
      <c r="K814" s="475">
        <v>0</v>
      </c>
      <c r="L814" s="475">
        <v>0</v>
      </c>
      <c r="M814" s="475">
        <f>-H814</f>
        <v>0</v>
      </c>
      <c r="N814" s="475">
        <v>0</v>
      </c>
      <c r="O814" s="475">
        <v>0</v>
      </c>
      <c r="P814" s="475">
        <v>0</v>
      </c>
      <c r="Q814" s="475">
        <v>0</v>
      </c>
      <c r="R814" s="475">
        <v>0</v>
      </c>
      <c r="S814" s="475">
        <v>0</v>
      </c>
      <c r="T814" s="475">
        <v>0</v>
      </c>
      <c r="U814" s="475">
        <v>0</v>
      </c>
      <c r="V814" s="475">
        <v>0</v>
      </c>
      <c r="W814" s="475">
        <v>0</v>
      </c>
      <c r="X814" s="475">
        <v>0</v>
      </c>
      <c r="Y814" s="475">
        <v>0</v>
      </c>
      <c r="Z814" s="475">
        <v>0</v>
      </c>
      <c r="AA814" s="475">
        <f t="shared" si="41"/>
        <v>0</v>
      </c>
    </row>
    <row r="815" spans="1:27" s="44" customFormat="1" ht="12.75" hidden="1" customHeight="1">
      <c r="A815" s="44">
        <f t="shared" si="42"/>
        <v>13</v>
      </c>
      <c r="B815" s="471">
        <v>7104073500401</v>
      </c>
      <c r="C815" s="472" t="s">
        <v>1434</v>
      </c>
      <c r="D815" s="473">
        <f>+IF(15=LEN(B815),SUMIFS('BG 2024'!G:G,'BG 2024'!B:B,'CA EF'!B815),0)</f>
        <v>0</v>
      </c>
      <c r="E815" s="475"/>
      <c r="F815" s="475"/>
      <c r="G815" s="475">
        <v>0</v>
      </c>
      <c r="H815" s="475">
        <f t="shared" si="43"/>
        <v>0</v>
      </c>
      <c r="I815" s="475">
        <v>0</v>
      </c>
      <c r="J815" s="475">
        <v>0</v>
      </c>
      <c r="K815" s="475">
        <v>0</v>
      </c>
      <c r="L815" s="475">
        <v>0</v>
      </c>
      <c r="M815" s="475" t="s">
        <v>133</v>
      </c>
      <c r="N815" s="475">
        <v>0</v>
      </c>
      <c r="O815" s="475">
        <v>0</v>
      </c>
      <c r="P815" s="475">
        <v>0</v>
      </c>
      <c r="Q815" s="475">
        <v>0</v>
      </c>
      <c r="R815" s="475">
        <v>0</v>
      </c>
      <c r="S815" s="475">
        <v>0</v>
      </c>
      <c r="T815" s="475">
        <v>0</v>
      </c>
      <c r="U815" s="475">
        <v>0</v>
      </c>
      <c r="V815" s="475">
        <v>0</v>
      </c>
      <c r="W815" s="475">
        <v>0</v>
      </c>
      <c r="X815" s="475">
        <v>0</v>
      </c>
      <c r="Y815" s="475">
        <v>0</v>
      </c>
      <c r="Z815" s="475">
        <v>0</v>
      </c>
      <c r="AA815" s="475">
        <f t="shared" si="41"/>
        <v>0</v>
      </c>
    </row>
    <row r="816" spans="1:27" s="44" customFormat="1" ht="12.75" customHeight="1">
      <c r="A816" s="44">
        <f t="shared" si="42"/>
        <v>15</v>
      </c>
      <c r="B816" s="471">
        <v>710407350040101</v>
      </c>
      <c r="C816" s="472" t="s">
        <v>1435</v>
      </c>
      <c r="D816" s="473">
        <f>+IF(15=LEN(B816),SUMIFS('BG 2024'!G:G,'BG 2024'!B:B,'CA EF'!B816),0)</f>
        <v>2933185</v>
      </c>
      <c r="E816" s="475"/>
      <c r="F816" s="475"/>
      <c r="G816" s="475">
        <v>0</v>
      </c>
      <c r="H816" s="475">
        <f t="shared" si="43"/>
        <v>2933185</v>
      </c>
      <c r="I816" s="475">
        <v>0</v>
      </c>
      <c r="J816" s="475">
        <v>0</v>
      </c>
      <c r="K816" s="475">
        <v>0</v>
      </c>
      <c r="L816" s="475">
        <v>0</v>
      </c>
      <c r="M816" s="475">
        <f>-$H816</f>
        <v>-2933185</v>
      </c>
      <c r="N816" s="475">
        <v>0</v>
      </c>
      <c r="O816" s="475">
        <v>0</v>
      </c>
      <c r="P816" s="475">
        <v>0</v>
      </c>
      <c r="Q816" s="475">
        <v>0</v>
      </c>
      <c r="R816" s="475">
        <v>0</v>
      </c>
      <c r="S816" s="475">
        <v>0</v>
      </c>
      <c r="T816" s="475">
        <v>0</v>
      </c>
      <c r="U816" s="475">
        <v>0</v>
      </c>
      <c r="V816" s="475">
        <v>0</v>
      </c>
      <c r="W816" s="475">
        <v>0</v>
      </c>
      <c r="X816" s="475">
        <v>0</v>
      </c>
      <c r="Y816" s="475">
        <v>0</v>
      </c>
      <c r="Z816" s="475">
        <v>0</v>
      </c>
      <c r="AA816" s="475">
        <f t="shared" si="41"/>
        <v>0</v>
      </c>
    </row>
    <row r="817" spans="1:27" s="44" customFormat="1" ht="12.75" customHeight="1">
      <c r="A817" s="44">
        <f t="shared" si="42"/>
        <v>15</v>
      </c>
      <c r="B817" s="471">
        <v>710407350040199</v>
      </c>
      <c r="C817" s="472" t="s">
        <v>1436</v>
      </c>
      <c r="D817" s="473">
        <f>+IF(15=LEN(B817),SUMIFS('BG 2024'!G:G,'BG 2024'!B:B,'CA EF'!B817),0)</f>
        <v>12156276</v>
      </c>
      <c r="E817" s="475"/>
      <c r="F817" s="475"/>
      <c r="G817" s="475">
        <v>0</v>
      </c>
      <c r="H817" s="475">
        <f t="shared" si="43"/>
        <v>12156276</v>
      </c>
      <c r="I817" s="475">
        <v>0</v>
      </c>
      <c r="J817" s="475">
        <v>0</v>
      </c>
      <c r="K817" s="475">
        <v>0</v>
      </c>
      <c r="L817" s="475">
        <v>0</v>
      </c>
      <c r="M817" s="475">
        <f>-$H817</f>
        <v>-12156276</v>
      </c>
      <c r="N817" s="475">
        <v>0</v>
      </c>
      <c r="O817" s="475">
        <v>0</v>
      </c>
      <c r="P817" s="475">
        <v>0</v>
      </c>
      <c r="Q817" s="475">
        <v>0</v>
      </c>
      <c r="R817" s="475">
        <v>0</v>
      </c>
      <c r="S817" s="475">
        <v>0</v>
      </c>
      <c r="T817" s="475">
        <v>0</v>
      </c>
      <c r="U817" s="475">
        <v>0</v>
      </c>
      <c r="V817" s="475">
        <v>0</v>
      </c>
      <c r="W817" s="475">
        <v>0</v>
      </c>
      <c r="X817" s="475">
        <v>0</v>
      </c>
      <c r="Y817" s="475">
        <v>0</v>
      </c>
      <c r="Z817" s="475">
        <v>0</v>
      </c>
      <c r="AA817" s="475">
        <f t="shared" si="41"/>
        <v>0</v>
      </c>
    </row>
    <row r="818" spans="1:27" s="44" customFormat="1" ht="12.75" hidden="1" customHeight="1">
      <c r="A818" s="44">
        <f t="shared" si="42"/>
        <v>13</v>
      </c>
      <c r="B818" s="471">
        <v>7104073500402</v>
      </c>
      <c r="C818" s="472" t="s">
        <v>1437</v>
      </c>
      <c r="D818" s="473">
        <f>+IF(15=LEN(B818),SUMIFS('BG 2024'!G:G,'BG 2024'!B:B,'CA EF'!B818),0)</f>
        <v>0</v>
      </c>
      <c r="E818" s="475"/>
      <c r="F818" s="475"/>
      <c r="G818" s="475">
        <v>0</v>
      </c>
      <c r="H818" s="475">
        <f t="shared" si="43"/>
        <v>0</v>
      </c>
      <c r="I818" s="475">
        <v>0</v>
      </c>
      <c r="J818" s="475">
        <v>0</v>
      </c>
      <c r="K818" s="475">
        <v>0</v>
      </c>
      <c r="L818" s="475">
        <v>0</v>
      </c>
      <c r="M818" s="475">
        <f>-H818</f>
        <v>0</v>
      </c>
      <c r="N818" s="475">
        <v>0</v>
      </c>
      <c r="O818" s="475">
        <v>0</v>
      </c>
      <c r="P818" s="475">
        <v>0</v>
      </c>
      <c r="Q818" s="475">
        <v>0</v>
      </c>
      <c r="R818" s="475">
        <v>0</v>
      </c>
      <c r="S818" s="475">
        <v>0</v>
      </c>
      <c r="T818" s="475">
        <v>0</v>
      </c>
      <c r="U818" s="475">
        <v>0</v>
      </c>
      <c r="V818" s="475">
        <v>0</v>
      </c>
      <c r="W818" s="475">
        <v>0</v>
      </c>
      <c r="X818" s="475">
        <v>0</v>
      </c>
      <c r="Y818" s="475">
        <v>0</v>
      </c>
      <c r="Z818" s="475">
        <v>0</v>
      </c>
      <c r="AA818" s="475">
        <f t="shared" si="41"/>
        <v>0</v>
      </c>
    </row>
    <row r="819" spans="1:27" s="44" customFormat="1" ht="12.75" customHeight="1">
      <c r="A819" s="44">
        <f>+LEN(B819)</f>
        <v>15</v>
      </c>
      <c r="B819" s="471">
        <v>710407350040201</v>
      </c>
      <c r="C819" s="472" t="s">
        <v>1438</v>
      </c>
      <c r="D819" s="473">
        <f>+IF(15=LEN(B819),SUMIFS('BG 2024'!G:G,'BG 2024'!B:B,'CA EF'!B819),0)</f>
        <v>391844</v>
      </c>
      <c r="E819" s="474"/>
      <c r="F819" s="474"/>
      <c r="G819" s="475">
        <v>0</v>
      </c>
      <c r="H819" s="475">
        <f>+D819+E819-F819-G819</f>
        <v>391844</v>
      </c>
      <c r="I819" s="475">
        <v>0</v>
      </c>
      <c r="J819" s="475">
        <v>0</v>
      </c>
      <c r="K819" s="475">
        <v>0</v>
      </c>
      <c r="L819" s="475">
        <v>0</v>
      </c>
      <c r="M819" s="475">
        <f>-$H819</f>
        <v>-391844</v>
      </c>
      <c r="N819" s="475">
        <v>0</v>
      </c>
      <c r="O819" s="475">
        <v>0</v>
      </c>
      <c r="P819" s="475">
        <v>0</v>
      </c>
      <c r="Q819" s="475">
        <v>0</v>
      </c>
      <c r="R819" s="475">
        <v>0</v>
      </c>
      <c r="S819" s="475">
        <v>0</v>
      </c>
      <c r="T819" s="475">
        <v>0</v>
      </c>
      <c r="U819" s="475">
        <v>0</v>
      </c>
      <c r="V819" s="475">
        <v>0</v>
      </c>
      <c r="W819" s="475">
        <v>0</v>
      </c>
      <c r="X819" s="475">
        <v>0</v>
      </c>
      <c r="Y819" s="475">
        <v>0</v>
      </c>
      <c r="Z819" s="475">
        <v>0</v>
      </c>
      <c r="AA819" s="475">
        <f>SUM(H819:Z819)</f>
        <v>0</v>
      </c>
    </row>
    <row r="820" spans="1:27" s="44" customFormat="1" ht="12.75" customHeight="1">
      <c r="A820" s="44">
        <f t="shared" si="42"/>
        <v>15</v>
      </c>
      <c r="B820" s="471">
        <v>710407350040299</v>
      </c>
      <c r="C820" s="472" t="s">
        <v>1439</v>
      </c>
      <c r="D820" s="473">
        <f>+IF(15=LEN(B820),SUMIFS('BG 2024'!G:G,'BG 2024'!B:B,'CA EF'!B820),0)</f>
        <v>726000</v>
      </c>
      <c r="E820" s="474"/>
      <c r="F820" s="474"/>
      <c r="G820" s="475">
        <v>0</v>
      </c>
      <c r="H820" s="475">
        <f t="shared" si="43"/>
        <v>726000</v>
      </c>
      <c r="I820" s="475">
        <v>0</v>
      </c>
      <c r="J820" s="475">
        <v>0</v>
      </c>
      <c r="K820" s="475">
        <v>0</v>
      </c>
      <c r="L820" s="475">
        <v>0</v>
      </c>
      <c r="M820" s="475">
        <f>-$H820</f>
        <v>-726000</v>
      </c>
      <c r="N820" s="475">
        <v>0</v>
      </c>
      <c r="O820" s="475">
        <v>0</v>
      </c>
      <c r="P820" s="475">
        <v>0</v>
      </c>
      <c r="Q820" s="475">
        <v>0</v>
      </c>
      <c r="R820" s="475">
        <v>0</v>
      </c>
      <c r="S820" s="475">
        <v>0</v>
      </c>
      <c r="T820" s="475">
        <v>0</v>
      </c>
      <c r="U820" s="475">
        <v>0</v>
      </c>
      <c r="V820" s="475">
        <v>0</v>
      </c>
      <c r="W820" s="475">
        <v>0</v>
      </c>
      <c r="X820" s="475">
        <v>0</v>
      </c>
      <c r="Y820" s="475">
        <v>0</v>
      </c>
      <c r="Z820" s="475">
        <v>0</v>
      </c>
      <c r="AA820" s="475">
        <f t="shared" si="41"/>
        <v>0</v>
      </c>
    </row>
    <row r="821" spans="1:27" s="44" customFormat="1" ht="12.75" hidden="1" customHeight="1">
      <c r="A821" s="44">
        <f t="shared" ref="A821:A841" si="45">+LEN(B821)</f>
        <v>13</v>
      </c>
      <c r="B821" s="471">
        <v>7104073500403</v>
      </c>
      <c r="C821" s="472" t="s">
        <v>1440</v>
      </c>
      <c r="D821" s="473">
        <f>+IF(15=LEN(B821),SUMIFS('BG 2024'!G:G,'BG 2024'!B:B,'CA EF'!B821),0)</f>
        <v>0</v>
      </c>
      <c r="E821" s="475"/>
      <c r="F821" s="475"/>
      <c r="G821" s="475">
        <v>0</v>
      </c>
      <c r="H821" s="475">
        <f t="shared" si="43"/>
        <v>0</v>
      </c>
      <c r="I821" s="475">
        <v>0</v>
      </c>
      <c r="J821" s="475">
        <v>0</v>
      </c>
      <c r="K821" s="475">
        <v>0</v>
      </c>
      <c r="L821" s="475">
        <v>0</v>
      </c>
      <c r="M821" s="475" t="s">
        <v>133</v>
      </c>
      <c r="N821" s="475">
        <v>0</v>
      </c>
      <c r="O821" s="475">
        <v>0</v>
      </c>
      <c r="P821" s="475">
        <v>0</v>
      </c>
      <c r="Q821" s="475">
        <v>0</v>
      </c>
      <c r="R821" s="475">
        <v>0</v>
      </c>
      <c r="S821" s="475">
        <v>0</v>
      </c>
      <c r="T821" s="475">
        <v>0</v>
      </c>
      <c r="U821" s="475">
        <v>0</v>
      </c>
      <c r="V821" s="475">
        <v>0</v>
      </c>
      <c r="W821" s="475">
        <v>0</v>
      </c>
      <c r="X821" s="475">
        <v>0</v>
      </c>
      <c r="Y821" s="475">
        <v>0</v>
      </c>
      <c r="Z821" s="475">
        <v>0</v>
      </c>
      <c r="AA821" s="475">
        <f t="shared" si="41"/>
        <v>0</v>
      </c>
    </row>
    <row r="822" spans="1:27" s="44" customFormat="1" ht="12.75" customHeight="1">
      <c r="A822" s="44">
        <f t="shared" si="45"/>
        <v>15</v>
      </c>
      <c r="B822" s="471">
        <v>710407350040301</v>
      </c>
      <c r="C822" s="472" t="s">
        <v>1441</v>
      </c>
      <c r="D822" s="473">
        <f>+IF(15=LEN(B822),SUMIFS('BG 2024'!G:G,'BG 2024'!B:B,'CA EF'!B822),0)</f>
        <v>18879430</v>
      </c>
      <c r="E822" s="475"/>
      <c r="F822" s="475"/>
      <c r="G822" s="475">
        <v>0</v>
      </c>
      <c r="H822" s="475">
        <f t="shared" si="43"/>
        <v>18879430</v>
      </c>
      <c r="I822" s="475">
        <v>0</v>
      </c>
      <c r="J822" s="475">
        <v>0</v>
      </c>
      <c r="K822" s="475">
        <v>0</v>
      </c>
      <c r="L822" s="475">
        <v>0</v>
      </c>
      <c r="M822" s="475">
        <f>-$H822</f>
        <v>-18879430</v>
      </c>
      <c r="N822" s="475">
        <v>0</v>
      </c>
      <c r="O822" s="475">
        <v>0</v>
      </c>
      <c r="P822" s="475">
        <v>0</v>
      </c>
      <c r="Q822" s="475">
        <v>0</v>
      </c>
      <c r="R822" s="475">
        <v>0</v>
      </c>
      <c r="S822" s="475">
        <v>0</v>
      </c>
      <c r="T822" s="475">
        <v>0</v>
      </c>
      <c r="U822" s="475">
        <v>0</v>
      </c>
      <c r="V822" s="475">
        <v>0</v>
      </c>
      <c r="W822" s="475">
        <v>0</v>
      </c>
      <c r="X822" s="475">
        <v>0</v>
      </c>
      <c r="Y822" s="475">
        <v>0</v>
      </c>
      <c r="Z822" s="475">
        <v>0</v>
      </c>
      <c r="AA822" s="475">
        <f t="shared" si="41"/>
        <v>0</v>
      </c>
    </row>
    <row r="823" spans="1:27" s="44" customFormat="1" ht="12.75" customHeight="1">
      <c r="A823" s="44">
        <f t="shared" si="45"/>
        <v>15</v>
      </c>
      <c r="B823" s="471">
        <v>710407350040399</v>
      </c>
      <c r="C823" s="472" t="s">
        <v>1442</v>
      </c>
      <c r="D823" s="473">
        <f>+IF(15=LEN(B823),SUMIFS('BG 2024'!G:G,'BG 2024'!B:B,'CA EF'!B823),0)</f>
        <v>10141065</v>
      </c>
      <c r="E823" s="475"/>
      <c r="F823" s="475"/>
      <c r="G823" s="475">
        <v>0</v>
      </c>
      <c r="H823" s="475">
        <f t="shared" si="43"/>
        <v>10141065</v>
      </c>
      <c r="I823" s="475">
        <v>0</v>
      </c>
      <c r="J823" s="475">
        <v>0</v>
      </c>
      <c r="K823" s="475">
        <v>0</v>
      </c>
      <c r="L823" s="475">
        <v>0</v>
      </c>
      <c r="M823" s="475">
        <f>-$H823</f>
        <v>-10141065</v>
      </c>
      <c r="N823" s="475">
        <v>0</v>
      </c>
      <c r="O823" s="475">
        <v>0</v>
      </c>
      <c r="P823" s="475">
        <v>0</v>
      </c>
      <c r="Q823" s="475">
        <v>0</v>
      </c>
      <c r="R823" s="475">
        <v>0</v>
      </c>
      <c r="S823" s="475">
        <v>0</v>
      </c>
      <c r="T823" s="475">
        <v>0</v>
      </c>
      <c r="U823" s="475">
        <v>0</v>
      </c>
      <c r="V823" s="475">
        <v>0</v>
      </c>
      <c r="W823" s="475">
        <v>0</v>
      </c>
      <c r="X823" s="475">
        <v>0</v>
      </c>
      <c r="Y823" s="475">
        <v>0</v>
      </c>
      <c r="Z823" s="475">
        <v>0</v>
      </c>
      <c r="AA823" s="475">
        <f t="shared" si="41"/>
        <v>0</v>
      </c>
    </row>
    <row r="824" spans="1:27" s="44" customFormat="1" ht="12.75" hidden="1" customHeight="1">
      <c r="A824" s="44">
        <f t="shared" si="45"/>
        <v>11</v>
      </c>
      <c r="B824" s="471">
        <v>71040735007</v>
      </c>
      <c r="C824" s="472" t="s">
        <v>1443</v>
      </c>
      <c r="D824" s="473">
        <f>+IF(15=LEN(B824),SUMIFS('BG 2024'!G:G,'BG 2024'!B:B,'CA EF'!B824),0)</f>
        <v>0</v>
      </c>
      <c r="E824" s="475"/>
      <c r="F824" s="475"/>
      <c r="G824" s="475">
        <v>0</v>
      </c>
      <c r="H824" s="475">
        <f t="shared" si="43"/>
        <v>0</v>
      </c>
      <c r="I824" s="475">
        <v>0</v>
      </c>
      <c r="J824" s="475">
        <v>0</v>
      </c>
      <c r="K824" s="475">
        <v>0</v>
      </c>
      <c r="L824" s="475">
        <v>0</v>
      </c>
      <c r="M824" s="475">
        <f>-H824</f>
        <v>0</v>
      </c>
      <c r="N824" s="475">
        <v>0</v>
      </c>
      <c r="O824" s="475">
        <v>0</v>
      </c>
      <c r="P824" s="475">
        <v>0</v>
      </c>
      <c r="Q824" s="475">
        <v>0</v>
      </c>
      <c r="R824" s="475">
        <v>0</v>
      </c>
      <c r="S824" s="475">
        <v>0</v>
      </c>
      <c r="T824" s="475">
        <v>0</v>
      </c>
      <c r="U824" s="475">
        <v>0</v>
      </c>
      <c r="V824" s="475">
        <v>0</v>
      </c>
      <c r="W824" s="475">
        <v>0</v>
      </c>
      <c r="X824" s="475">
        <v>0</v>
      </c>
      <c r="Y824" s="475">
        <v>0</v>
      </c>
      <c r="Z824" s="475">
        <v>0</v>
      </c>
      <c r="AA824" s="475">
        <f t="shared" si="41"/>
        <v>0</v>
      </c>
    </row>
    <row r="825" spans="1:27" s="44" customFormat="1" ht="12.75" hidden="1" customHeight="1">
      <c r="A825" s="44">
        <f t="shared" si="45"/>
        <v>13</v>
      </c>
      <c r="B825" s="471">
        <v>7104073500701</v>
      </c>
      <c r="C825" s="472" t="s">
        <v>1443</v>
      </c>
      <c r="D825" s="473">
        <f>+IF(15=LEN(B825),SUMIFS('BG 2024'!G:G,'BG 2024'!B:B,'CA EF'!B825),0)</f>
        <v>0</v>
      </c>
      <c r="E825" s="475"/>
      <c r="F825" s="475"/>
      <c r="G825" s="475">
        <v>0</v>
      </c>
      <c r="H825" s="475">
        <f t="shared" si="43"/>
        <v>0</v>
      </c>
      <c r="I825" s="475">
        <v>0</v>
      </c>
      <c r="J825" s="475">
        <v>0</v>
      </c>
      <c r="K825" s="475">
        <v>0</v>
      </c>
      <c r="L825" s="475">
        <v>0</v>
      </c>
      <c r="M825" s="475" t="s">
        <v>133</v>
      </c>
      <c r="N825" s="475">
        <v>0</v>
      </c>
      <c r="O825" s="475">
        <v>0</v>
      </c>
      <c r="P825" s="475">
        <v>0</v>
      </c>
      <c r="Q825" s="475">
        <v>0</v>
      </c>
      <c r="R825" s="475">
        <v>0</v>
      </c>
      <c r="S825" s="475">
        <v>0</v>
      </c>
      <c r="T825" s="475">
        <v>0</v>
      </c>
      <c r="U825" s="475">
        <v>0</v>
      </c>
      <c r="V825" s="475">
        <v>0</v>
      </c>
      <c r="W825" s="475">
        <v>0</v>
      </c>
      <c r="X825" s="475">
        <v>0</v>
      </c>
      <c r="Y825" s="475">
        <v>0</v>
      </c>
      <c r="Z825" s="475">
        <v>0</v>
      </c>
      <c r="AA825" s="475">
        <f t="shared" si="41"/>
        <v>0</v>
      </c>
    </row>
    <row r="826" spans="1:27" s="44" customFormat="1" ht="12.75" customHeight="1">
      <c r="A826" s="44">
        <f t="shared" si="45"/>
        <v>15</v>
      </c>
      <c r="B826" s="471">
        <v>710407350070199</v>
      </c>
      <c r="C826" s="472" t="s">
        <v>1444</v>
      </c>
      <c r="D826" s="473">
        <f>+IF(15=LEN(B826),SUMIFS('BG 2024'!G:G,'BG 2024'!B:B,'CA EF'!B826),0)</f>
        <v>31736391766</v>
      </c>
      <c r="E826" s="475"/>
      <c r="F826" s="475"/>
      <c r="G826" s="475">
        <v>0</v>
      </c>
      <c r="H826" s="475">
        <f t="shared" si="43"/>
        <v>31736391766</v>
      </c>
      <c r="I826" s="475">
        <v>0</v>
      </c>
      <c r="J826" s="475">
        <v>0</v>
      </c>
      <c r="K826" s="475">
        <v>0</v>
      </c>
      <c r="L826" s="475">
        <v>0</v>
      </c>
      <c r="M826" s="475">
        <v>0</v>
      </c>
      <c r="N826" s="475">
        <v>0</v>
      </c>
      <c r="O826" s="475">
        <v>0</v>
      </c>
      <c r="P826" s="475">
        <v>0</v>
      </c>
      <c r="Q826" s="475">
        <v>0</v>
      </c>
      <c r="R826" s="475">
        <v>0</v>
      </c>
      <c r="S826" s="475">
        <v>0</v>
      </c>
      <c r="T826" s="475">
        <v>0</v>
      </c>
      <c r="U826" s="475">
        <v>0</v>
      </c>
      <c r="V826" s="475">
        <v>0</v>
      </c>
      <c r="W826" s="475">
        <v>0</v>
      </c>
      <c r="X826" s="475">
        <v>0</v>
      </c>
      <c r="Y826" s="475">
        <v>0</v>
      </c>
      <c r="Z826" s="475">
        <f>-$H826</f>
        <v>-31736391766</v>
      </c>
      <c r="AA826" s="475">
        <f t="shared" si="41"/>
        <v>0</v>
      </c>
    </row>
    <row r="827" spans="1:27" s="44" customFormat="1" ht="12.75" hidden="1" customHeight="1">
      <c r="A827" s="44">
        <f t="shared" si="45"/>
        <v>11</v>
      </c>
      <c r="B827" s="471">
        <v>71040735008</v>
      </c>
      <c r="C827" s="472" t="s">
        <v>1445</v>
      </c>
      <c r="D827" s="473">
        <f>+IF(15=LEN(B827),SUMIFS('BG 2024'!G:G,'BG 2024'!B:B,'CA EF'!B827),0)</f>
        <v>0</v>
      </c>
      <c r="E827" s="474"/>
      <c r="F827" s="474"/>
      <c r="G827" s="475">
        <v>0</v>
      </c>
      <c r="H827" s="475">
        <f t="shared" si="43"/>
        <v>0</v>
      </c>
      <c r="I827" s="475">
        <v>0</v>
      </c>
      <c r="J827" s="475">
        <v>0</v>
      </c>
      <c r="K827" s="475">
        <v>0</v>
      </c>
      <c r="L827" s="475">
        <v>0</v>
      </c>
      <c r="M827" s="475" t="s">
        <v>133</v>
      </c>
      <c r="N827" s="475">
        <v>0</v>
      </c>
      <c r="O827" s="475">
        <v>0</v>
      </c>
      <c r="P827" s="475">
        <v>0</v>
      </c>
      <c r="Q827" s="475">
        <v>0</v>
      </c>
      <c r="R827" s="475">
        <v>0</v>
      </c>
      <c r="S827" s="475">
        <v>0</v>
      </c>
      <c r="T827" s="475">
        <v>0</v>
      </c>
      <c r="U827" s="475">
        <v>0</v>
      </c>
      <c r="V827" s="475">
        <v>0</v>
      </c>
      <c r="W827" s="475">
        <v>0</v>
      </c>
      <c r="X827" s="475">
        <v>0</v>
      </c>
      <c r="Y827" s="475">
        <v>0</v>
      </c>
      <c r="Z827" s="475">
        <v>0</v>
      </c>
      <c r="AA827" s="475">
        <f t="shared" si="41"/>
        <v>0</v>
      </c>
    </row>
    <row r="828" spans="1:27" s="44" customFormat="1" ht="12.75" hidden="1" customHeight="1">
      <c r="A828" s="44">
        <f t="shared" si="45"/>
        <v>13</v>
      </c>
      <c r="B828" s="471">
        <v>7104073500801</v>
      </c>
      <c r="C828" s="472" t="s">
        <v>1445</v>
      </c>
      <c r="D828" s="473">
        <f>+IF(15=LEN(B828),SUMIFS('BG 2024'!G:G,'BG 2024'!B:B,'CA EF'!B828),0)</f>
        <v>0</v>
      </c>
      <c r="E828" s="475"/>
      <c r="F828" s="475"/>
      <c r="G828" s="475">
        <v>0</v>
      </c>
      <c r="H828" s="475">
        <f t="shared" si="43"/>
        <v>0</v>
      </c>
      <c r="I828" s="475">
        <v>0</v>
      </c>
      <c r="J828" s="475">
        <v>0</v>
      </c>
      <c r="K828" s="475">
        <v>0</v>
      </c>
      <c r="L828" s="475">
        <v>0</v>
      </c>
      <c r="M828" s="475">
        <f>-H828</f>
        <v>0</v>
      </c>
      <c r="N828" s="475">
        <v>0</v>
      </c>
      <c r="O828" s="475">
        <v>0</v>
      </c>
      <c r="P828" s="475">
        <v>0</v>
      </c>
      <c r="Q828" s="475">
        <v>0</v>
      </c>
      <c r="R828" s="475">
        <v>0</v>
      </c>
      <c r="S828" s="475">
        <v>0</v>
      </c>
      <c r="T828" s="475">
        <v>0</v>
      </c>
      <c r="U828" s="475">
        <v>0</v>
      </c>
      <c r="V828" s="475">
        <v>0</v>
      </c>
      <c r="W828" s="475">
        <v>0</v>
      </c>
      <c r="X828" s="475">
        <v>0</v>
      </c>
      <c r="Y828" s="475">
        <v>0</v>
      </c>
      <c r="Z828" s="475">
        <v>0</v>
      </c>
      <c r="AA828" s="475">
        <f t="shared" si="41"/>
        <v>0</v>
      </c>
    </row>
    <row r="829" spans="1:27" s="44" customFormat="1" ht="12.75" customHeight="1">
      <c r="A829" s="44">
        <f t="shared" si="45"/>
        <v>15</v>
      </c>
      <c r="B829" s="471">
        <v>710407350080199</v>
      </c>
      <c r="C829" s="472" t="s">
        <v>1446</v>
      </c>
      <c r="D829" s="473">
        <f>+IF(15=LEN(B829),SUMIFS('BG 2024'!G:G,'BG 2024'!B:B,'CA EF'!B829),0)</f>
        <v>37834931921</v>
      </c>
      <c r="E829" s="475"/>
      <c r="F829" s="475"/>
      <c r="G829" s="475">
        <v>0</v>
      </c>
      <c r="H829" s="475">
        <f t="shared" si="43"/>
        <v>37834931921</v>
      </c>
      <c r="I829" s="475">
        <v>0</v>
      </c>
      <c r="J829" s="475">
        <v>0</v>
      </c>
      <c r="K829" s="475">
        <v>0</v>
      </c>
      <c r="L829" s="475">
        <v>0</v>
      </c>
      <c r="M829" s="475">
        <v>0</v>
      </c>
      <c r="N829" s="475">
        <v>0</v>
      </c>
      <c r="O829" s="475">
        <v>0</v>
      </c>
      <c r="P829" s="475">
        <v>0</v>
      </c>
      <c r="Q829" s="475">
        <v>0</v>
      </c>
      <c r="R829" s="475">
        <v>0</v>
      </c>
      <c r="S829" s="475">
        <v>0</v>
      </c>
      <c r="T829" s="475">
        <v>0</v>
      </c>
      <c r="U829" s="475">
        <v>0</v>
      </c>
      <c r="V829" s="475">
        <v>0</v>
      </c>
      <c r="W829" s="475">
        <v>0</v>
      </c>
      <c r="X829" s="475">
        <v>0</v>
      </c>
      <c r="Y829" s="475">
        <v>0</v>
      </c>
      <c r="Z829" s="475">
        <f>-$H829</f>
        <v>-37834931921</v>
      </c>
      <c r="AA829" s="475">
        <f t="shared" si="41"/>
        <v>0</v>
      </c>
    </row>
    <row r="830" spans="1:27" s="476" customFormat="1" ht="12.75" customHeight="1">
      <c r="A830" s="476">
        <f t="shared" si="45"/>
        <v>15</v>
      </c>
      <c r="B830" s="477">
        <v>710407350090199</v>
      </c>
      <c r="C830" s="478" t="s">
        <v>1449</v>
      </c>
      <c r="D830" s="473">
        <f>+IF(15=LEN(B830),SUMIFS('BG 2024'!G:G,'BG 2024'!B:B,'CA EF'!B830),0)</f>
        <v>6200000</v>
      </c>
      <c r="E830" s="480"/>
      <c r="F830" s="480"/>
      <c r="G830" s="480">
        <v>0</v>
      </c>
      <c r="H830" s="480">
        <f t="shared" si="43"/>
        <v>6200000</v>
      </c>
      <c r="I830" s="480">
        <f>-H830</f>
        <v>-6200000</v>
      </c>
      <c r="J830" s="480">
        <v>0</v>
      </c>
      <c r="K830" s="480">
        <v>0</v>
      </c>
      <c r="L830" s="480">
        <v>0</v>
      </c>
      <c r="M830" s="480" t="s">
        <v>133</v>
      </c>
      <c r="N830" s="480">
        <v>0</v>
      </c>
      <c r="O830" s="480">
        <v>0</v>
      </c>
      <c r="P830" s="480">
        <v>0</v>
      </c>
      <c r="Q830" s="480">
        <v>0</v>
      </c>
      <c r="R830" s="480">
        <v>0</v>
      </c>
      <c r="S830" s="480">
        <v>0</v>
      </c>
      <c r="T830" s="480">
        <v>0</v>
      </c>
      <c r="U830" s="480">
        <v>0</v>
      </c>
      <c r="V830" s="480">
        <v>0</v>
      </c>
      <c r="W830" s="480">
        <v>0</v>
      </c>
      <c r="X830" s="480">
        <v>0</v>
      </c>
      <c r="Y830" s="480">
        <v>0</v>
      </c>
      <c r="Z830" s="475">
        <v>0</v>
      </c>
      <c r="AA830" s="480">
        <f>SUM(H830:Z830)</f>
        <v>0</v>
      </c>
    </row>
    <row r="831" spans="1:27" s="44" customFormat="1" ht="12.75" hidden="1" customHeight="1">
      <c r="A831" s="44">
        <f t="shared" si="45"/>
        <v>8</v>
      </c>
      <c r="B831" s="471">
        <v>71040737</v>
      </c>
      <c r="C831" s="472" t="s">
        <v>1450</v>
      </c>
      <c r="D831" s="473">
        <f>+IF(15=LEN(B831),SUMIFS('BG 2024'!G:G,'BG 2024'!B:B,'CA EF'!B831),0)</f>
        <v>0</v>
      </c>
      <c r="E831" s="475"/>
      <c r="F831" s="475"/>
      <c r="G831" s="475">
        <v>0</v>
      </c>
      <c r="H831" s="475">
        <f t="shared" si="43"/>
        <v>0</v>
      </c>
      <c r="I831" s="475">
        <v>0</v>
      </c>
      <c r="J831" s="475">
        <v>0</v>
      </c>
      <c r="K831" s="475">
        <v>0</v>
      </c>
      <c r="L831" s="475">
        <v>0</v>
      </c>
      <c r="M831" s="475" t="s">
        <v>133</v>
      </c>
      <c r="N831" s="475">
        <v>0</v>
      </c>
      <c r="O831" s="475">
        <v>0</v>
      </c>
      <c r="P831" s="475">
        <v>0</v>
      </c>
      <c r="Q831" s="475">
        <v>0</v>
      </c>
      <c r="R831" s="475">
        <v>0</v>
      </c>
      <c r="S831" s="475">
        <v>0</v>
      </c>
      <c r="T831" s="475">
        <v>0</v>
      </c>
      <c r="U831" s="475">
        <v>0</v>
      </c>
      <c r="V831" s="475">
        <v>0</v>
      </c>
      <c r="W831" s="475">
        <v>0</v>
      </c>
      <c r="X831" s="475">
        <v>0</v>
      </c>
      <c r="Y831" s="475">
        <v>0</v>
      </c>
      <c r="Z831" s="475">
        <v>0</v>
      </c>
      <c r="AA831" s="475">
        <f t="shared" si="41"/>
        <v>0</v>
      </c>
    </row>
    <row r="832" spans="1:27" s="44" customFormat="1" ht="12.75" hidden="1" customHeight="1">
      <c r="A832" s="44">
        <f t="shared" si="45"/>
        <v>11</v>
      </c>
      <c r="B832" s="471">
        <v>71040737001</v>
      </c>
      <c r="C832" s="472" t="s">
        <v>1451</v>
      </c>
      <c r="D832" s="473">
        <f>+IF(15=LEN(B832),SUMIFS('BG 2024'!G:G,'BG 2024'!B:B,'CA EF'!B832),0)</f>
        <v>0</v>
      </c>
      <c r="E832" s="475"/>
      <c r="F832" s="475"/>
      <c r="G832" s="475">
        <v>0</v>
      </c>
      <c r="H832" s="475">
        <f t="shared" si="43"/>
        <v>0</v>
      </c>
      <c r="I832" s="475">
        <v>0</v>
      </c>
      <c r="J832" s="475">
        <v>0</v>
      </c>
      <c r="K832" s="475">
        <v>0</v>
      </c>
      <c r="L832" s="475">
        <v>0</v>
      </c>
      <c r="M832" s="475" t="s">
        <v>133</v>
      </c>
      <c r="N832" s="475">
        <v>0</v>
      </c>
      <c r="O832" s="475">
        <v>0</v>
      </c>
      <c r="P832" s="475">
        <v>0</v>
      </c>
      <c r="Q832" s="475">
        <v>0</v>
      </c>
      <c r="R832" s="475">
        <v>0</v>
      </c>
      <c r="S832" s="475">
        <v>0</v>
      </c>
      <c r="T832" s="475">
        <v>0</v>
      </c>
      <c r="U832" s="475">
        <v>0</v>
      </c>
      <c r="V832" s="475">
        <v>0</v>
      </c>
      <c r="W832" s="475">
        <v>0</v>
      </c>
      <c r="X832" s="475">
        <v>0</v>
      </c>
      <c r="Y832" s="475">
        <v>0</v>
      </c>
      <c r="Z832" s="475">
        <v>0</v>
      </c>
      <c r="AA832" s="475">
        <f t="shared" si="41"/>
        <v>0</v>
      </c>
    </row>
    <row r="833" spans="1:27" s="44" customFormat="1" ht="12.75" hidden="1" customHeight="1">
      <c r="A833" s="44">
        <f t="shared" si="45"/>
        <v>13</v>
      </c>
      <c r="B833" s="471">
        <v>7104073700101</v>
      </c>
      <c r="C833" s="472" t="s">
        <v>443</v>
      </c>
      <c r="D833" s="473">
        <f>+IF(15=LEN(B833),SUMIFS('BG 2024'!G:G,'BG 2024'!B:B,'CA EF'!B833),0)</f>
        <v>0</v>
      </c>
      <c r="E833" s="475"/>
      <c r="F833" s="475"/>
      <c r="G833" s="475">
        <v>0</v>
      </c>
      <c r="H833" s="475">
        <f t="shared" si="43"/>
        <v>0</v>
      </c>
      <c r="I833" s="475">
        <v>0</v>
      </c>
      <c r="J833" s="475">
        <v>0</v>
      </c>
      <c r="K833" s="475">
        <v>0</v>
      </c>
      <c r="L833" s="475">
        <v>0</v>
      </c>
      <c r="M833" s="475" t="s">
        <v>133</v>
      </c>
      <c r="N833" s="475">
        <v>0</v>
      </c>
      <c r="O833" s="475">
        <v>0</v>
      </c>
      <c r="P833" s="475">
        <v>0</v>
      </c>
      <c r="Q833" s="475">
        <v>0</v>
      </c>
      <c r="R833" s="475">
        <v>0</v>
      </c>
      <c r="S833" s="475">
        <v>0</v>
      </c>
      <c r="T833" s="475">
        <v>0</v>
      </c>
      <c r="U833" s="475">
        <v>0</v>
      </c>
      <c r="V833" s="475">
        <v>0</v>
      </c>
      <c r="W833" s="475">
        <v>0</v>
      </c>
      <c r="X833" s="475">
        <v>0</v>
      </c>
      <c r="Y833" s="475">
        <f>-H833</f>
        <v>0</v>
      </c>
      <c r="Z833" s="475">
        <v>0</v>
      </c>
      <c r="AA833" s="475">
        <f t="shared" si="41"/>
        <v>0</v>
      </c>
    </row>
    <row r="834" spans="1:27" s="44" customFormat="1" ht="12.75" customHeight="1">
      <c r="A834" s="44">
        <f t="shared" si="45"/>
        <v>15</v>
      </c>
      <c r="B834" s="471">
        <v>710407370010199</v>
      </c>
      <c r="C834" s="472" t="s">
        <v>1452</v>
      </c>
      <c r="D834" s="473">
        <f>+IF(15=LEN(B834),SUMIFS('BG 2024'!G:G,'BG 2024'!B:B,'CA EF'!B834),0)</f>
        <v>190233803</v>
      </c>
      <c r="E834" s="474"/>
      <c r="F834" s="474"/>
      <c r="G834" s="475">
        <v>0</v>
      </c>
      <c r="H834" s="475">
        <f t="shared" si="43"/>
        <v>190233803</v>
      </c>
      <c r="I834" s="475">
        <v>0</v>
      </c>
      <c r="J834" s="475">
        <v>0</v>
      </c>
      <c r="K834" s="475">
        <v>0</v>
      </c>
      <c r="L834" s="475">
        <v>0</v>
      </c>
      <c r="M834" s="475">
        <f>-$H834</f>
        <v>-190233803</v>
      </c>
      <c r="N834" s="475">
        <v>0</v>
      </c>
      <c r="O834" s="475">
        <v>0</v>
      </c>
      <c r="P834" s="475">
        <v>0</v>
      </c>
      <c r="Q834" s="475">
        <v>0</v>
      </c>
      <c r="R834" s="475">
        <v>0</v>
      </c>
      <c r="S834" s="475">
        <v>0</v>
      </c>
      <c r="T834" s="475">
        <v>0</v>
      </c>
      <c r="U834" s="475">
        <v>0</v>
      </c>
      <c r="V834" s="475">
        <v>0</v>
      </c>
      <c r="W834" s="475">
        <v>0</v>
      </c>
      <c r="X834" s="475">
        <v>0</v>
      </c>
      <c r="Y834" s="475">
        <v>0</v>
      </c>
      <c r="Z834" s="475">
        <v>0</v>
      </c>
      <c r="AA834" s="475">
        <f t="shared" si="41"/>
        <v>0</v>
      </c>
    </row>
    <row r="835" spans="1:27" s="44" customFormat="1" ht="12.75" hidden="1" customHeight="1">
      <c r="A835" s="44">
        <f t="shared" si="45"/>
        <v>13</v>
      </c>
      <c r="B835" s="471">
        <v>7104073700102</v>
      </c>
      <c r="C835" s="472" t="s">
        <v>3104</v>
      </c>
      <c r="D835" s="473">
        <f>+IF(15=LEN(B835),SUMIFS('BG 2024'!G:G,'BG 2024'!B:B,'CA EF'!B835),0)</f>
        <v>0</v>
      </c>
      <c r="E835" s="475"/>
      <c r="F835" s="475"/>
      <c r="G835" s="475">
        <v>0</v>
      </c>
      <c r="H835" s="475">
        <f t="shared" si="43"/>
        <v>0</v>
      </c>
      <c r="I835" s="475">
        <v>0</v>
      </c>
      <c r="J835" s="475">
        <v>0</v>
      </c>
      <c r="K835" s="475">
        <v>0</v>
      </c>
      <c r="L835" s="475">
        <v>0</v>
      </c>
      <c r="M835" s="475" t="s">
        <v>133</v>
      </c>
      <c r="N835" s="475">
        <v>0</v>
      </c>
      <c r="O835" s="475">
        <v>0</v>
      </c>
      <c r="P835" s="475">
        <v>0</v>
      </c>
      <c r="Q835" s="475">
        <v>0</v>
      </c>
      <c r="R835" s="475">
        <v>0</v>
      </c>
      <c r="S835" s="475">
        <v>0</v>
      </c>
      <c r="T835" s="475">
        <v>0</v>
      </c>
      <c r="U835" s="475">
        <v>0</v>
      </c>
      <c r="V835" s="475">
        <v>0</v>
      </c>
      <c r="W835" s="475">
        <v>0</v>
      </c>
      <c r="X835" s="475">
        <v>0</v>
      </c>
      <c r="Y835" s="475">
        <f>-H835</f>
        <v>0</v>
      </c>
      <c r="Z835" s="475">
        <v>0</v>
      </c>
      <c r="AA835" s="475">
        <f t="shared" si="41"/>
        <v>0</v>
      </c>
    </row>
    <row r="836" spans="1:27" s="44" customFormat="1" ht="12.75" hidden="1" customHeight="1">
      <c r="A836" s="44">
        <f t="shared" si="45"/>
        <v>15</v>
      </c>
      <c r="B836" s="471">
        <v>710407370010299</v>
      </c>
      <c r="C836" s="472" t="s">
        <v>3106</v>
      </c>
      <c r="D836" s="473">
        <f>+IF(15=LEN(B836),SUMIFS('BG 2024'!G:G,'BG 2024'!B:B,'CA EF'!B836),0)</f>
        <v>0</v>
      </c>
      <c r="E836" s="475"/>
      <c r="F836" s="475">
        <f>+D836</f>
        <v>0</v>
      </c>
      <c r="G836" s="475">
        <v>0</v>
      </c>
      <c r="H836" s="475">
        <f t="shared" si="43"/>
        <v>0</v>
      </c>
      <c r="I836" s="475">
        <v>0</v>
      </c>
      <c r="J836" s="475">
        <v>0</v>
      </c>
      <c r="K836" s="475">
        <v>0</v>
      </c>
      <c r="L836" s="475">
        <v>0</v>
      </c>
      <c r="M836" s="475">
        <v>0</v>
      </c>
      <c r="N836" s="475">
        <v>0</v>
      </c>
      <c r="O836" s="475">
        <v>0</v>
      </c>
      <c r="P836" s="475">
        <v>0</v>
      </c>
      <c r="Q836" s="475">
        <v>0</v>
      </c>
      <c r="R836" s="475">
        <v>0</v>
      </c>
      <c r="S836" s="475">
        <v>0</v>
      </c>
      <c r="T836" s="475">
        <v>0</v>
      </c>
      <c r="U836" s="475">
        <v>0</v>
      </c>
      <c r="V836" s="475">
        <v>0</v>
      </c>
      <c r="W836" s="475">
        <v>0</v>
      </c>
      <c r="X836" s="475">
        <v>0</v>
      </c>
      <c r="Y836" s="475">
        <v>0</v>
      </c>
      <c r="Z836" s="475">
        <v>0</v>
      </c>
      <c r="AA836" s="475">
        <f t="shared" si="41"/>
        <v>0</v>
      </c>
    </row>
    <row r="837" spans="1:27" s="44" customFormat="1" ht="12.75" hidden="1" customHeight="1">
      <c r="A837" s="44">
        <f t="shared" si="45"/>
        <v>13</v>
      </c>
      <c r="B837" s="471">
        <v>7104073700104</v>
      </c>
      <c r="C837" s="472" t="s">
        <v>682</v>
      </c>
      <c r="D837" s="473">
        <f>+IF(15=LEN(B837),SUMIFS('BG 2024'!G:G,'BG 2024'!B:B,'CA EF'!B837),0)</f>
        <v>0</v>
      </c>
      <c r="E837" s="475"/>
      <c r="F837" s="475"/>
      <c r="G837" s="475">
        <v>0</v>
      </c>
      <c r="H837" s="475">
        <f t="shared" si="43"/>
        <v>0</v>
      </c>
      <c r="I837" s="475">
        <v>0</v>
      </c>
      <c r="J837" s="475">
        <v>0</v>
      </c>
      <c r="K837" s="475">
        <v>0</v>
      </c>
      <c r="L837" s="475">
        <v>0</v>
      </c>
      <c r="M837" s="475" t="s">
        <v>133</v>
      </c>
      <c r="N837" s="475">
        <v>0</v>
      </c>
      <c r="O837" s="475">
        <v>0</v>
      </c>
      <c r="P837" s="475">
        <f>-H837</f>
        <v>0</v>
      </c>
      <c r="Q837" s="475">
        <v>0</v>
      </c>
      <c r="R837" s="475">
        <v>0</v>
      </c>
      <c r="S837" s="475">
        <v>0</v>
      </c>
      <c r="T837" s="475">
        <v>0</v>
      </c>
      <c r="U837" s="475">
        <v>0</v>
      </c>
      <c r="V837" s="475">
        <v>0</v>
      </c>
      <c r="W837" s="475">
        <v>0</v>
      </c>
      <c r="X837" s="475">
        <v>0</v>
      </c>
      <c r="Y837" s="475">
        <v>0</v>
      </c>
      <c r="Z837" s="475">
        <v>0</v>
      </c>
      <c r="AA837" s="475">
        <f t="shared" si="41"/>
        <v>0</v>
      </c>
    </row>
    <row r="838" spans="1:27" s="44" customFormat="1" ht="12.75" customHeight="1">
      <c r="A838" s="44">
        <f t="shared" si="45"/>
        <v>15</v>
      </c>
      <c r="B838" s="471">
        <v>710407370010499</v>
      </c>
      <c r="C838" s="472" t="s">
        <v>1453</v>
      </c>
      <c r="D838" s="473">
        <f>+IF(15=LEN(B838),SUMIFS('BG 2024'!G:G,'BG 2024'!B:B,'CA EF'!B838),0)</f>
        <v>5013421</v>
      </c>
      <c r="E838" s="475"/>
      <c r="F838" s="475"/>
      <c r="G838" s="475">
        <v>0</v>
      </c>
      <c r="H838" s="475">
        <f t="shared" si="43"/>
        <v>5013421</v>
      </c>
      <c r="I838" s="475">
        <v>0</v>
      </c>
      <c r="J838" s="475">
        <v>0</v>
      </c>
      <c r="K838" s="475">
        <v>0</v>
      </c>
      <c r="L838" s="475">
        <v>0</v>
      </c>
      <c r="M838" s="475">
        <f>-$H838</f>
        <v>-5013421</v>
      </c>
      <c r="N838" s="475">
        <v>0</v>
      </c>
      <c r="O838" s="475">
        <v>0</v>
      </c>
      <c r="P838" s="475">
        <v>0</v>
      </c>
      <c r="Q838" s="475">
        <v>0</v>
      </c>
      <c r="R838" s="475">
        <v>0</v>
      </c>
      <c r="S838" s="475">
        <v>0</v>
      </c>
      <c r="T838" s="475">
        <v>0</v>
      </c>
      <c r="U838" s="475">
        <v>0</v>
      </c>
      <c r="V838" s="475">
        <v>0</v>
      </c>
      <c r="W838" s="475">
        <v>0</v>
      </c>
      <c r="X838" s="475">
        <v>0</v>
      </c>
      <c r="Y838" s="475">
        <v>0</v>
      </c>
      <c r="Z838" s="475">
        <v>0</v>
      </c>
      <c r="AA838" s="475">
        <f>SUM(H838:Z838)</f>
        <v>0</v>
      </c>
    </row>
    <row r="839" spans="1:27" s="44" customFormat="1" ht="12.75" hidden="1" customHeight="1">
      <c r="A839" s="44">
        <f t="shared" si="45"/>
        <v>11</v>
      </c>
      <c r="B839" s="471">
        <v>71040737002</v>
      </c>
      <c r="C839" s="472" t="s">
        <v>1454</v>
      </c>
      <c r="D839" s="473">
        <f>+IF(15=LEN(B839),SUMIFS('BG 2024'!G:G,'BG 2024'!B:B,'CA EF'!B839),0)</f>
        <v>0</v>
      </c>
      <c r="E839" s="474"/>
      <c r="F839" s="474"/>
      <c r="G839" s="475">
        <v>0</v>
      </c>
      <c r="H839" s="475">
        <f t="shared" si="43"/>
        <v>0</v>
      </c>
      <c r="I839" s="475">
        <v>0</v>
      </c>
      <c r="J839" s="475">
        <v>0</v>
      </c>
      <c r="K839" s="475">
        <v>0</v>
      </c>
      <c r="L839" s="475">
        <v>0</v>
      </c>
      <c r="M839" s="475" t="s">
        <v>133</v>
      </c>
      <c r="N839" s="475">
        <v>0</v>
      </c>
      <c r="O839" s="475">
        <v>0</v>
      </c>
      <c r="P839" s="475">
        <v>0</v>
      </c>
      <c r="Q839" s="475">
        <v>0</v>
      </c>
      <c r="R839" s="475">
        <v>0</v>
      </c>
      <c r="S839" s="475">
        <v>0</v>
      </c>
      <c r="T839" s="475">
        <v>0</v>
      </c>
      <c r="U839" s="475">
        <v>0</v>
      </c>
      <c r="V839" s="475">
        <v>0</v>
      </c>
      <c r="W839" s="475">
        <v>0</v>
      </c>
      <c r="X839" s="475">
        <v>0</v>
      </c>
      <c r="Y839" s="475">
        <v>0</v>
      </c>
      <c r="Z839" s="475">
        <v>0</v>
      </c>
      <c r="AA839" s="475">
        <f>SUM(H839:Z839)</f>
        <v>0</v>
      </c>
    </row>
    <row r="840" spans="1:27" s="44" customFormat="1" ht="12.75" hidden="1" customHeight="1">
      <c r="A840" s="44">
        <f t="shared" si="45"/>
        <v>13</v>
      </c>
      <c r="B840" s="471">
        <v>7104073700201</v>
      </c>
      <c r="C840" s="472" t="s">
        <v>1455</v>
      </c>
      <c r="D840" s="473">
        <f>+IF(15=LEN(B840),SUMIFS('BG 2024'!G:G,'BG 2024'!B:B,'CA EF'!B840),0)</f>
        <v>0</v>
      </c>
      <c r="E840" s="475"/>
      <c r="F840" s="475"/>
      <c r="G840" s="475">
        <v>0</v>
      </c>
      <c r="H840" s="475">
        <f t="shared" si="43"/>
        <v>0</v>
      </c>
      <c r="I840" s="475">
        <v>0</v>
      </c>
      <c r="J840" s="475">
        <v>0</v>
      </c>
      <c r="K840" s="475">
        <v>0</v>
      </c>
      <c r="L840" s="475">
        <v>0</v>
      </c>
      <c r="M840" s="475" t="s">
        <v>133</v>
      </c>
      <c r="N840" s="475">
        <v>0</v>
      </c>
      <c r="O840" s="475">
        <v>0</v>
      </c>
      <c r="P840" s="475">
        <v>0</v>
      </c>
      <c r="Q840" s="475">
        <v>0</v>
      </c>
      <c r="R840" s="475">
        <v>0</v>
      </c>
      <c r="S840" s="475">
        <v>0</v>
      </c>
      <c r="T840" s="475">
        <v>0</v>
      </c>
      <c r="U840" s="475">
        <v>0</v>
      </c>
      <c r="V840" s="475">
        <v>0</v>
      </c>
      <c r="W840" s="475">
        <v>0</v>
      </c>
      <c r="X840" s="475">
        <v>0</v>
      </c>
      <c r="Y840" s="475">
        <v>0</v>
      </c>
      <c r="Z840" s="475">
        <v>0</v>
      </c>
      <c r="AA840" s="475">
        <f>SUM(H840:Z840)</f>
        <v>0</v>
      </c>
    </row>
    <row r="841" spans="1:27" s="44" customFormat="1" ht="12.75" customHeight="1">
      <c r="A841" s="44">
        <f t="shared" si="45"/>
        <v>15</v>
      </c>
      <c r="B841" s="471">
        <v>710407370020199</v>
      </c>
      <c r="C841" s="472" t="s">
        <v>1456</v>
      </c>
      <c r="D841" s="473">
        <f>+IF(15=LEN(B841),SUMIFS('BG 2024'!G:G,'BG 2024'!B:B,'CA EF'!B841),0)</f>
        <v>613612</v>
      </c>
      <c r="E841" s="475"/>
      <c r="F841" s="475"/>
      <c r="G841" s="475">
        <v>0</v>
      </c>
      <c r="H841" s="475">
        <f>+D841+E841-F841-G841</f>
        <v>613612</v>
      </c>
      <c r="I841" s="475">
        <v>0</v>
      </c>
      <c r="J841" s="475">
        <v>0</v>
      </c>
      <c r="K841" s="475">
        <v>0</v>
      </c>
      <c r="L841" s="475">
        <v>0</v>
      </c>
      <c r="M841" s="475">
        <f>-$H841</f>
        <v>-613612</v>
      </c>
      <c r="N841" s="475">
        <v>0</v>
      </c>
      <c r="O841" s="475">
        <v>0</v>
      </c>
      <c r="P841" s="475">
        <v>0</v>
      </c>
      <c r="Q841" s="475">
        <v>0</v>
      </c>
      <c r="R841" s="475">
        <v>0</v>
      </c>
      <c r="S841" s="475">
        <v>0</v>
      </c>
      <c r="T841" s="475">
        <v>0</v>
      </c>
      <c r="U841" s="475">
        <v>0</v>
      </c>
      <c r="V841" s="475">
        <v>0</v>
      </c>
      <c r="W841" s="475">
        <v>0</v>
      </c>
      <c r="X841" s="475">
        <v>0</v>
      </c>
      <c r="Y841" s="475">
        <v>0</v>
      </c>
      <c r="Z841" s="475">
        <v>0</v>
      </c>
      <c r="AA841" s="475">
        <f>SUM(H841:Z841)</f>
        <v>0</v>
      </c>
    </row>
    <row r="842" spans="1:27" s="50" customFormat="1" ht="10.199999999999999" hidden="1">
      <c r="B842" s="46"/>
      <c r="C842" s="489" t="s">
        <v>470</v>
      </c>
      <c r="D842" s="490">
        <f>-D438</f>
        <v>-123102717</v>
      </c>
      <c r="E842" s="491">
        <f>-D842</f>
        <v>123102717</v>
      </c>
      <c r="F842" s="491">
        <v>0</v>
      </c>
      <c r="G842" s="490"/>
      <c r="H842" s="491">
        <f>+D842+E842-F842-G842</f>
        <v>0</v>
      </c>
      <c r="I842" s="492"/>
      <c r="J842" s="492"/>
      <c r="K842" s="492"/>
      <c r="L842" s="492"/>
      <c r="M842" s="492"/>
      <c r="N842" s="492"/>
      <c r="O842" s="492"/>
      <c r="P842" s="492"/>
      <c r="Q842" s="492"/>
      <c r="R842" s="492"/>
      <c r="S842" s="492"/>
      <c r="T842" s="492"/>
      <c r="U842" s="492"/>
      <c r="V842" s="492"/>
      <c r="W842" s="492"/>
      <c r="X842" s="492"/>
      <c r="Y842" s="492"/>
      <c r="Z842" s="492"/>
      <c r="AA842" s="491"/>
    </row>
    <row r="843" spans="1:27" s="39" customFormat="1" ht="10.8" hidden="1" thickBot="1">
      <c r="C843" s="60" t="s">
        <v>471</v>
      </c>
      <c r="D843" s="51">
        <f>+SUM(D4:D842)</f>
        <v>0</v>
      </c>
      <c r="E843" s="51">
        <f t="shared" ref="E843:AA843" si="46">+SUM(E4:E842)</f>
        <v>342207152</v>
      </c>
      <c r="F843" s="51">
        <f t="shared" si="46"/>
        <v>342207152</v>
      </c>
      <c r="G843" s="51">
        <f t="shared" si="46"/>
        <v>0</v>
      </c>
      <c r="H843" s="51">
        <f t="shared" si="46"/>
        <v>0</v>
      </c>
      <c r="I843" s="51">
        <f t="shared" si="46"/>
        <v>429062692</v>
      </c>
      <c r="J843" s="51">
        <f t="shared" si="46"/>
        <v>-762141663</v>
      </c>
      <c r="K843" s="51">
        <f t="shared" si="46"/>
        <v>0</v>
      </c>
      <c r="L843" s="51">
        <f t="shared" si="46"/>
        <v>0</v>
      </c>
      <c r="M843" s="51">
        <f t="shared" si="46"/>
        <v>-1755618293</v>
      </c>
      <c r="N843" s="51">
        <f t="shared" si="46"/>
        <v>0</v>
      </c>
      <c r="O843" s="51">
        <f t="shared" si="46"/>
        <v>0</v>
      </c>
      <c r="P843" s="51">
        <f t="shared" si="46"/>
        <v>-2963422697</v>
      </c>
      <c r="Q843" s="51">
        <f t="shared" si="46"/>
        <v>0</v>
      </c>
      <c r="R843" s="51">
        <f t="shared" si="46"/>
        <v>-20664695</v>
      </c>
      <c r="S843" s="51">
        <f t="shared" si="46"/>
        <v>-20488639763</v>
      </c>
      <c r="T843" s="51">
        <f t="shared" si="46"/>
        <v>225253499</v>
      </c>
      <c r="U843" s="51">
        <f t="shared" si="46"/>
        <v>0</v>
      </c>
      <c r="V843" s="51">
        <f t="shared" si="46"/>
        <v>0</v>
      </c>
      <c r="W843" s="51">
        <f t="shared" si="46"/>
        <v>26155880520</v>
      </c>
      <c r="X843" s="51">
        <f t="shared" si="46"/>
        <v>0</v>
      </c>
      <c r="Y843" s="51">
        <f t="shared" si="46"/>
        <v>-554666918</v>
      </c>
      <c r="Z843" s="51">
        <f t="shared" si="46"/>
        <v>152128965</v>
      </c>
      <c r="AA843" s="51">
        <f t="shared" si="46"/>
        <v>417171647</v>
      </c>
    </row>
    <row r="844" spans="1:27" ht="14.4">
      <c r="D844" s="52"/>
      <c r="E844" s="52"/>
      <c r="F844" s="52">
        <f>E843-F843</f>
        <v>0</v>
      </c>
      <c r="I844" s="493"/>
      <c r="J844" s="493"/>
      <c r="K844" s="493"/>
      <c r="L844" s="493"/>
      <c r="M844" s="493"/>
      <c r="N844" s="493">
        <f>+SUM(I843:N843)</f>
        <v>-2088697264</v>
      </c>
      <c r="O844" s="493"/>
      <c r="P844" s="493"/>
      <c r="Q844" s="493"/>
      <c r="R844" s="493"/>
      <c r="S844" s="493"/>
      <c r="T844" s="493"/>
      <c r="U844" s="493">
        <f>+SUM(O843:U843)</f>
        <v>-23247473656</v>
      </c>
      <c r="V844" s="493"/>
      <c r="W844" s="493"/>
      <c r="X844" s="493"/>
      <c r="Y844" s="493">
        <f>+SUM(V843:Y843)</f>
        <v>25601213602</v>
      </c>
      <c r="Z844" s="493">
        <f>Z843</f>
        <v>152128965</v>
      </c>
      <c r="AA844" s="493">
        <f>SUM(I843:Z843)</f>
        <v>417171647</v>
      </c>
    </row>
    <row r="845" spans="1:27" ht="14.4">
      <c r="C845" s="494"/>
      <c r="D845" s="494"/>
      <c r="E845" s="494"/>
      <c r="F845" s="495"/>
      <c r="G845" s="496"/>
      <c r="H845" s="496"/>
      <c r="I845" s="497"/>
      <c r="J845" s="497"/>
      <c r="K845" s="497"/>
      <c r="L845" s="497"/>
      <c r="M845" s="498"/>
      <c r="N845" s="498"/>
      <c r="O845" s="497"/>
      <c r="P845" s="497"/>
      <c r="Q845" s="497"/>
      <c r="R845" s="497"/>
      <c r="S845" s="497"/>
      <c r="T845" s="497"/>
      <c r="U845" s="497"/>
      <c r="V845" s="497"/>
      <c r="W845" s="497"/>
      <c r="X845" s="497"/>
      <c r="Y845" s="497"/>
      <c r="Z845" s="497"/>
      <c r="AA845" s="497">
        <f>+AA843-AA844</f>
        <v>0</v>
      </c>
    </row>
  </sheetData>
  <autoFilter ref="A3:AA845" xr:uid="{46DB1327-59CA-4E06-A8E3-14ABABD76B83}">
    <filterColumn colId="7">
      <filters blank="1">
        <filter val="-1"/>
        <filter val="-1.000.000"/>
        <filter val="1.016.581"/>
        <filter val="-1.018.619.248"/>
        <filter val="-1.032.275"/>
        <filter val="-1.098.172"/>
        <filter val="1.165.848"/>
        <filter val="-1.206.938"/>
        <filter val="1.221.087.927"/>
        <filter val="-1.222.007"/>
        <filter val="1.227.858.573"/>
        <filter val="1.331"/>
        <filter val="-1.363.309"/>
        <filter val="1.415.509"/>
        <filter val="1.424.350"/>
        <filter val="1.448.783.100"/>
        <filter val="1.453.000.000"/>
        <filter val="1.513.000.000"/>
        <filter val="-1.518.454"/>
        <filter val="1.520.909"/>
        <filter val="1.566"/>
        <filter val="-1.566"/>
        <filter val="1.570.000.000"/>
        <filter val="1.665.248"/>
        <filter val="1.679.510"/>
        <filter val="1.760.012"/>
        <filter val="1.779.956.240"/>
        <filter val="-1.897.044"/>
        <filter val="-1.948.509"/>
        <filter val="-1.949.112"/>
        <filter val="1.958.202"/>
        <filter val="1.998.965"/>
        <filter val="10.000.000"/>
        <filter val="10.141.065"/>
        <filter val="-10.331.506"/>
        <filter val="-10.586.227"/>
        <filter val="-10.722.453"/>
        <filter val="-10.825.181"/>
        <filter val="10.948.740"/>
        <filter val="100.194.750"/>
        <filter val="-100.718"/>
        <filter val="100.948.194"/>
        <filter val="103.073"/>
        <filter val="104.110"/>
        <filter val="-11.043.761.392"/>
        <filter val="11.265.239"/>
        <filter val="-11.750.929.136"/>
        <filter val="11.960.412"/>
        <filter val="111.185"/>
        <filter val="112.322.641"/>
        <filter val="-112.499"/>
        <filter val="-117.136.071"/>
        <filter val="117.854.115"/>
        <filter val="118.161"/>
        <filter val="-119.796.497"/>
        <filter val="12.082.717"/>
        <filter val="12.090"/>
        <filter val="12.156.276"/>
        <filter val="12.523.550"/>
        <filter val="12.727.273"/>
        <filter val="12.964.530"/>
        <filter val="-120.012.327"/>
        <filter val="-122.163.867"/>
        <filter val="-125.936.395"/>
        <filter val="127.965"/>
        <filter val="-128.180.581"/>
        <filter val="13.048.268"/>
        <filter val="-13.466.493"/>
        <filter val="-13.711.865"/>
        <filter val="133.994.596"/>
        <filter val="135.704.988"/>
        <filter val="14.232.026"/>
        <filter val="14.805.000.000"/>
        <filter val="14.887.890"/>
        <filter val="-14.983.923.872"/>
        <filter val="142.108.605"/>
        <filter val="-145.271.800"/>
        <filter val="-146.721.789"/>
        <filter val="15.000.000.000"/>
        <filter val="15.094"/>
        <filter val="15.244.487"/>
        <filter val="-15.266.472"/>
        <filter val="15.489.856"/>
        <filter val="-15.575.394.200"/>
        <filter val="15.671.000.000"/>
        <filter val="-15.680.866.033"/>
        <filter val="15.754.018.060"/>
        <filter val="15.898.101"/>
        <filter val="-150.000"/>
        <filter val="150.830"/>
        <filter val="151.762"/>
        <filter val="154.830.780.822"/>
        <filter val="-155.733.000.000"/>
        <filter val="-17.259.933"/>
        <filter val="-17.345.871.254"/>
        <filter val="-171.389.082"/>
        <filter val="-173.383.462"/>
        <filter val="-177.604.537"/>
        <filter val="-178.170.800"/>
        <filter val="-18.079.148"/>
        <filter val="18.446.942"/>
        <filter val="-18.682.843"/>
        <filter val="-18.829.415"/>
        <filter val="18.879.430"/>
        <filter val="18.943"/>
        <filter val="181.315.651"/>
        <filter val="185.455"/>
        <filter val="-189.500"/>
        <filter val="189.844.081"/>
        <filter val="19.228.646.300"/>
        <filter val="-19.251.365.075"/>
        <filter val="-19.485.088"/>
        <filter val="190.233.803"/>
        <filter val="-194.783"/>
        <filter val="-197.260"/>
        <filter val="-197.673"/>
        <filter val="198.360"/>
        <filter val="-2.002.811"/>
        <filter val="2.018.000.000"/>
        <filter val="-2.067.670.485"/>
        <filter val="2.091"/>
        <filter val="-2.114.170"/>
        <filter val="-2.140.143"/>
        <filter val="-2.162.328"/>
        <filter val="-2.205.304"/>
        <filter val="2.227.794"/>
        <filter val="2.234.026"/>
        <filter val="-2.249.671.483"/>
        <filter val="2.254.452.765"/>
        <filter val="-2.306.999"/>
        <filter val="-2.315.073"/>
        <filter val="2.378.747"/>
        <filter val="-2.582.647"/>
        <filter val="2.672.758"/>
        <filter val="2.716.776"/>
        <filter val="-2.737"/>
        <filter val="-2.807.426.675"/>
        <filter val="-2.826.503"/>
        <filter val="2.857.745.339"/>
        <filter val="2.933.185"/>
        <filter val="-2.993.973"/>
        <filter val="20.156.296"/>
        <filter val="20.236.777"/>
        <filter val="-20.257.247"/>
        <filter val="20.697.586"/>
        <filter val="21.499.148.214"/>
        <filter val="21.664.695"/>
        <filter val="-21.799.343"/>
        <filter val="215.254"/>
        <filter val="217.768.828"/>
        <filter val="219.799.993"/>
        <filter val="-219.804.539"/>
        <filter val="22.000.000"/>
        <filter val="-22.182.033.232"/>
        <filter val="22.378.104"/>
        <filter val="-22.778.667"/>
        <filter val="-23.638.949.442"/>
        <filter val="-232.615.152"/>
        <filter val="233.007.417"/>
        <filter val="233.668.111"/>
        <filter val="238.333.334"/>
        <filter val="-239.968.614.634"/>
        <filter val="24.613.624"/>
        <filter val="240.067.090.172"/>
        <filter val="247.914"/>
        <filter val="255.497"/>
        <filter val="-257.255"/>
        <filter val="26.012.026"/>
        <filter val="26.140.992.542"/>
        <filter val="26.190.479"/>
        <filter val="-264.298"/>
        <filter val="27.377.594"/>
        <filter val="-273.956.081"/>
        <filter val="274.050.323"/>
        <filter val="-28.143.617"/>
        <filter val="28.692"/>
        <filter val="-281.090.202"/>
        <filter val="-29.107.071"/>
        <filter val="291.269.207"/>
        <filter val="294.035.910"/>
        <filter val="-3"/>
        <filter val="-3.045.264"/>
        <filter val="3.092.730"/>
        <filter val="-3.230.995.093"/>
        <filter val="-3.305.157.721"/>
        <filter val="3.326.270"/>
        <filter val="-3.353.635.754"/>
        <filter val="3.460.576"/>
        <filter val="-3.513.829"/>
        <filter val="3.557.917.885"/>
        <filter val="-3.628.623.470"/>
        <filter val="3.714.863"/>
        <filter val="3.756"/>
        <filter val="-3.830.646"/>
        <filter val="3.871.334"/>
        <filter val="30.432.686"/>
        <filter val="30.678.413"/>
        <filter val="300.327.219"/>
        <filter val="-303.588.015"/>
        <filter val="303.637"/>
        <filter val="31.289.200"/>
        <filter val="31.307.638"/>
        <filter val="31.736.391.766"/>
        <filter val="31.935.487"/>
        <filter val="32.545.456"/>
        <filter val="32.694.069"/>
        <filter val="-32.711.089"/>
        <filter val="33.670.935"/>
        <filter val="-331.715.108"/>
        <filter val="-338.162.593"/>
        <filter val="34.148.522"/>
        <filter val="34.372.276"/>
        <filter val="34.465.314"/>
        <filter val="-34.602.856"/>
        <filter val="34.880.400"/>
        <filter val="35.597.333"/>
        <filter val="352.624.639"/>
        <filter val="-36.444.245"/>
        <filter val="36.812.997"/>
        <filter val="36.991"/>
        <filter val="-37.397.561"/>
        <filter val="37.834.931.921"/>
        <filter val="38.294.861"/>
        <filter val="-38.394"/>
        <filter val="381.819"/>
        <filter val="-384.925"/>
        <filter val="39.156.300"/>
        <filter val="39.648.864"/>
        <filter val="391.844"/>
        <filter val="4.000.000"/>
        <filter val="-4.043.958"/>
        <filter val="4.082.346"/>
        <filter val="4.406.631"/>
        <filter val="4.433.433"/>
        <filter val="4.452.726"/>
        <filter val="4.617.163"/>
        <filter val="-4.634.080"/>
        <filter val="4.692.022"/>
        <filter val="4.752.007"/>
        <filter val="-4.889.574.743"/>
        <filter val="-40.378.851"/>
        <filter val="409.091"/>
        <filter val="-41.176.562"/>
        <filter val="-41.183"/>
        <filter val="41.650.474"/>
        <filter val="41.980.546"/>
        <filter val="-42"/>
        <filter val="435.750"/>
        <filter val="-44.208"/>
        <filter val="-44.456"/>
        <filter val="-45.921.479"/>
        <filter val="45.937.450"/>
        <filter val="-450.535.364"/>
        <filter val="459.576.162"/>
        <filter val="-46.084.503.210"/>
        <filter val="46.615.168"/>
        <filter val="472.192.689"/>
        <filter val="479.822"/>
        <filter val="-48.633.374"/>
        <filter val="49.750.898"/>
        <filter val="5.000.000"/>
        <filter val="5.013.421"/>
        <filter val="5.019.493.125"/>
        <filter val="5.456"/>
        <filter val="50.100.000"/>
        <filter val="51.645.376"/>
        <filter val="-52.080"/>
        <filter val="54.421.747"/>
        <filter val="55.122.634"/>
        <filter val="55.794"/>
        <filter val="-554.573.295"/>
        <filter val="56.495.597"/>
        <filter val="564.000"/>
        <filter val="-568.085"/>
        <filter val="-57.644"/>
        <filter val="572.030"/>
        <filter val="58.234.435"/>
        <filter val="587.344.500"/>
        <filter val="589.117.310"/>
        <filter val="-59.000"/>
        <filter val="594.967"/>
        <filter val="6.000.000"/>
        <filter val="-6.188.672"/>
        <filter val="6.200.000"/>
        <filter val="6.469.986"/>
        <filter val="6.674.367"/>
        <filter val="-6.734.181"/>
        <filter val="60.694.294"/>
        <filter val="60.719"/>
        <filter val="-607.470.918"/>
        <filter val="613.612"/>
        <filter val="-62.266.500"/>
        <filter val="625.000"/>
        <filter val="-63.354.335"/>
        <filter val="633.194.115"/>
        <filter val="64.489.203"/>
        <filter val="65.657.997"/>
        <filter val="-66.720.279"/>
        <filter val="-67.000.000"/>
        <filter val="-67.008.845"/>
        <filter val="67.926.889"/>
        <filter val="-68.268.739"/>
        <filter val="-69.602"/>
        <filter val="7.075.427"/>
        <filter val="-7.358.452"/>
        <filter val="-7.384.960"/>
        <filter val="7.548.379"/>
        <filter val="7.831"/>
        <filter val="70.428.049"/>
        <filter val="-71.530.075"/>
        <filter val="726.000"/>
        <filter val="73.962.613"/>
        <filter val="731.223.700"/>
        <filter val="736.167"/>
        <filter val="-742.056.651"/>
        <filter val="-742.639"/>
        <filter val="750.000.000"/>
        <filter val="753.182.303"/>
        <filter val="-759.883.561"/>
        <filter val="76.649.854"/>
        <filter val="78"/>
        <filter val="-78"/>
        <filter val="783.126"/>
        <filter val="-8.275.446"/>
        <filter val="-8.373.333.964"/>
        <filter val="8.381.250.000"/>
        <filter val="8.505.002.635"/>
        <filter val="8.520.000"/>
        <filter val="8.594.124"/>
        <filter val="-8.631.929"/>
        <filter val="-8.938.431.264"/>
        <filter val="8.953.457"/>
        <filter val="8.984.824.336"/>
        <filter val="-8.985.365"/>
        <filter val="81.321.000"/>
        <filter val="82.974"/>
        <filter val="-825.451.178"/>
        <filter val="-832.756"/>
        <filter val="833.225.040"/>
        <filter val="84.858.933"/>
        <filter val="848.004"/>
        <filter val="-87.775.503"/>
        <filter val="9.260.700"/>
        <filter val="9.392.693"/>
        <filter val="9.603.594"/>
        <filter val="-9.921.558.444"/>
        <filter val="90.822.051"/>
        <filter val="-915.212.340"/>
        <filter val="93.306.273"/>
        <filter val="-94.184.105"/>
        <filter val="98.182"/>
        <filter val="99.712.081"/>
      </filters>
    </filterColumn>
  </autoFilter>
  <customSheetViews>
    <customSheetView guid="{5CD60C77-55E7-4AA2-90FD-7F75B4C225F4}" showGridLines="0" showAutoFilter="1" hiddenColumns="1" state="hidden" topLeftCell="B1">
      <pane xSplit="8" ySplit="3" topLeftCell="J82" activePane="bottomRight" state="frozen"/>
      <selection pane="bottomRight" activeCell="K93" sqref="K93"/>
      <pageMargins left="0.7" right="0.7" top="0.75" bottom="0.75" header="0.3" footer="0.3"/>
      <pageSetup orientation="portrait" r:id="rId1"/>
      <autoFilter ref="A3:AN852" xr:uid="{3E2C8CD0-D971-4AED-B6A4-F546CD38988E}"/>
    </customSheetView>
    <customSheetView guid="{4133D567-D179-4165-A1CE-29197E7C2C67}" showGridLines="0" showAutoFilter="1" hiddenColumns="1" topLeftCell="B1">
      <pane xSplit="8" ySplit="3" topLeftCell="J4" activePane="bottomRight" state="frozen"/>
      <selection pane="bottomRight" activeCell="K93" sqref="K93"/>
      <pageMargins left="0.7" right="0.7" top="0.75" bottom="0.75" header="0.3" footer="0.3"/>
      <pageSetup orientation="portrait" r:id="rId2"/>
      <autoFilter ref="A3:AN852" xr:uid="{B09F11EA-4D87-40AA-8B05-0138285B3858}"/>
    </customSheetView>
  </customSheetViews>
  <mergeCells count="8">
    <mergeCell ref="C1:AA1"/>
    <mergeCell ref="C2:C3"/>
    <mergeCell ref="E2:F2"/>
    <mergeCell ref="I2:N2"/>
    <mergeCell ref="O2:U2"/>
    <mergeCell ref="V2:Y2"/>
    <mergeCell ref="Z2:Z3"/>
    <mergeCell ref="AA2:AA3"/>
  </mergeCells>
  <pageMargins left="0.7" right="0.7" top="0.75" bottom="0.75" header="0.3" footer="0.3"/>
  <pageSetup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6742-AEF4-443E-8144-E27A16A94D4C}">
  <sheetPr codeName="Hoja11">
    <tabColor rgb="FFFFFF00"/>
  </sheetPr>
  <dimension ref="A2:F342"/>
  <sheetViews>
    <sheetView showGridLines="0" topLeftCell="A2" zoomScale="90" zoomScaleNormal="90" workbookViewId="0">
      <pane ySplit="4" topLeftCell="A243" activePane="bottomLeft" state="frozen"/>
      <selection activeCell="A2" sqref="A2"/>
      <selection pane="bottomLeft" activeCell="A253" sqref="A253"/>
    </sheetView>
  </sheetViews>
  <sheetFormatPr baseColWidth="10" defaultColWidth="11.44140625" defaultRowHeight="17.399999999999999" zeroHeight="1"/>
  <cols>
    <col min="1" max="1" width="12.44140625" style="14" customWidth="1"/>
    <col min="2" max="2" width="56.44140625" style="11" customWidth="1"/>
    <col min="3" max="3" width="24.44140625" style="10" customWidth="1"/>
    <col min="4" max="4" width="17.88671875" style="350" customWidth="1"/>
    <col min="5" max="5" width="47.33203125" style="206" customWidth="1"/>
    <col min="6" max="6" width="42.6640625" style="355" customWidth="1"/>
    <col min="7" max="7" width="14.6640625" customWidth="1"/>
    <col min="8" max="8" width="13.88671875" bestFit="1" customWidth="1"/>
  </cols>
  <sheetData>
    <row r="2" spans="1:6" ht="20.399999999999999">
      <c r="A2" s="148" t="s">
        <v>255</v>
      </c>
      <c r="B2" s="148"/>
      <c r="C2" s="148"/>
      <c r="D2" s="346"/>
      <c r="F2" s="354"/>
    </row>
    <row r="3" spans="1:6" ht="20.399999999999999">
      <c r="A3" s="148" t="s">
        <v>295</v>
      </c>
      <c r="B3" s="148"/>
      <c r="C3" s="148"/>
      <c r="D3" s="347"/>
      <c r="F3" s="354"/>
    </row>
    <row r="4" spans="1:6" s="150" customFormat="1" ht="20.399999999999999">
      <c r="A4" s="149" t="s">
        <v>540</v>
      </c>
      <c r="B4" s="149"/>
      <c r="C4" s="149"/>
      <c r="D4" s="348"/>
      <c r="E4" s="207" t="s">
        <v>684</v>
      </c>
      <c r="F4" s="358" t="s">
        <v>705</v>
      </c>
    </row>
    <row r="5" spans="1:6" ht="18.600000000000001">
      <c r="A5" s="11"/>
      <c r="B5" s="12"/>
      <c r="C5" s="13"/>
      <c r="D5" s="349"/>
      <c r="F5" s="354"/>
    </row>
    <row r="6" spans="1:6" ht="18.600000000000001">
      <c r="A6" s="11"/>
      <c r="B6" s="12"/>
      <c r="C6" s="13"/>
      <c r="D6" s="346" t="s">
        <v>697</v>
      </c>
      <c r="F6" s="354"/>
    </row>
    <row r="7" spans="1:6">
      <c r="A7" s="14">
        <v>1</v>
      </c>
      <c r="B7" s="15" t="s">
        <v>1</v>
      </c>
      <c r="C7" s="16">
        <v>58549000135.696709</v>
      </c>
      <c r="F7" s="354"/>
    </row>
    <row r="8" spans="1:6">
      <c r="A8" s="14">
        <v>11</v>
      </c>
      <c r="B8" s="15" t="s">
        <v>2</v>
      </c>
      <c r="C8" s="16">
        <v>57355727411.546707</v>
      </c>
      <c r="F8" s="354"/>
    </row>
    <row r="9" spans="1:6">
      <c r="A9" s="14">
        <v>111</v>
      </c>
      <c r="B9" s="17" t="s">
        <v>296</v>
      </c>
      <c r="C9" s="18">
        <v>75493244.320000008</v>
      </c>
      <c r="D9" s="351"/>
      <c r="F9" s="354"/>
    </row>
    <row r="10" spans="1:6">
      <c r="A10" s="14">
        <v>11103</v>
      </c>
      <c r="B10" s="19" t="s">
        <v>297</v>
      </c>
      <c r="C10" s="18">
        <v>75493244.320000008</v>
      </c>
      <c r="D10" s="349"/>
      <c r="F10" s="354"/>
    </row>
    <row r="11" spans="1:6">
      <c r="A11" s="30">
        <v>1110301</v>
      </c>
      <c r="B11" s="17" t="s">
        <v>541</v>
      </c>
      <c r="C11" s="18">
        <v>32711089</v>
      </c>
      <c r="D11" s="349"/>
      <c r="F11" s="354"/>
    </row>
    <row r="12" spans="1:6">
      <c r="A12" s="14">
        <v>111030101</v>
      </c>
      <c r="B12" s="20" t="s">
        <v>542</v>
      </c>
      <c r="C12" s="10">
        <v>32711089</v>
      </c>
      <c r="D12" s="349">
        <v>0</v>
      </c>
      <c r="E12" s="206" t="s">
        <v>9</v>
      </c>
      <c r="F12" s="354"/>
    </row>
    <row r="13" spans="1:6">
      <c r="A13" s="14">
        <v>111030102</v>
      </c>
      <c r="B13" s="20" t="s">
        <v>543</v>
      </c>
      <c r="C13" s="10">
        <v>0</v>
      </c>
      <c r="D13" s="349">
        <v>0</v>
      </c>
      <c r="E13" s="206" t="s">
        <v>9</v>
      </c>
      <c r="F13" s="354"/>
    </row>
    <row r="14" spans="1:6">
      <c r="A14" s="30">
        <v>1110302</v>
      </c>
      <c r="B14" s="17" t="s">
        <v>544</v>
      </c>
      <c r="C14" s="18">
        <v>42782155.340000004</v>
      </c>
      <c r="F14" s="354"/>
    </row>
    <row r="15" spans="1:6">
      <c r="A15" s="14">
        <v>111030201</v>
      </c>
      <c r="B15" s="20" t="s">
        <v>545</v>
      </c>
      <c r="C15" s="10">
        <v>2765360</v>
      </c>
      <c r="D15" s="349">
        <v>0</v>
      </c>
      <c r="E15" s="206" t="s">
        <v>9</v>
      </c>
      <c r="F15" s="354"/>
    </row>
    <row r="16" spans="1:6">
      <c r="A16" s="14">
        <v>111030202</v>
      </c>
      <c r="B16" s="20" t="s">
        <v>546</v>
      </c>
      <c r="C16" s="10">
        <v>0</v>
      </c>
      <c r="D16" s="349">
        <v>0</v>
      </c>
      <c r="E16" s="206" t="s">
        <v>9</v>
      </c>
      <c r="F16" s="354"/>
    </row>
    <row r="17" spans="1:6">
      <c r="A17" s="14">
        <v>111030203</v>
      </c>
      <c r="B17" s="20" t="s">
        <v>547</v>
      </c>
      <c r="C17" s="10">
        <v>32</v>
      </c>
      <c r="D17" s="349">
        <v>0</v>
      </c>
      <c r="E17" s="206" t="s">
        <v>9</v>
      </c>
      <c r="F17" s="354"/>
    </row>
    <row r="18" spans="1:6">
      <c r="A18" s="14">
        <v>111030205</v>
      </c>
      <c r="B18" s="20" t="s">
        <v>548</v>
      </c>
      <c r="C18" s="10">
        <v>1000000</v>
      </c>
      <c r="D18" s="349">
        <v>0</v>
      </c>
      <c r="E18" s="206" t="s">
        <v>9</v>
      </c>
      <c r="F18" s="354"/>
    </row>
    <row r="19" spans="1:6">
      <c r="A19" s="14">
        <v>111030206</v>
      </c>
      <c r="B19" s="20" t="s">
        <v>549</v>
      </c>
      <c r="C19" s="10">
        <v>6319323.2999999998</v>
      </c>
      <c r="D19" s="349">
        <v>870</v>
      </c>
      <c r="E19" s="206" t="s">
        <v>9</v>
      </c>
      <c r="F19" s="354" t="s">
        <v>9</v>
      </c>
    </row>
    <row r="20" spans="1:6">
      <c r="A20" s="14">
        <v>111030207</v>
      </c>
      <c r="B20" s="20" t="s">
        <v>550</v>
      </c>
      <c r="C20" s="10">
        <v>7188021</v>
      </c>
      <c r="D20" s="349">
        <v>0</v>
      </c>
      <c r="E20" s="206" t="s">
        <v>9</v>
      </c>
      <c r="F20" s="354"/>
    </row>
    <row r="21" spans="1:6">
      <c r="A21" s="14">
        <v>111030208</v>
      </c>
      <c r="B21" s="20" t="s">
        <v>551</v>
      </c>
      <c r="C21" s="10">
        <v>17839377.039999999</v>
      </c>
      <c r="D21" s="349">
        <v>2456</v>
      </c>
      <c r="E21" s="206" t="s">
        <v>9</v>
      </c>
      <c r="F21" s="354" t="s">
        <v>9</v>
      </c>
    </row>
    <row r="22" spans="1:6">
      <c r="A22" s="14">
        <v>111030209</v>
      </c>
      <c r="B22" s="20" t="s">
        <v>552</v>
      </c>
      <c r="C22" s="10">
        <v>7670042</v>
      </c>
      <c r="D22" s="349">
        <v>0</v>
      </c>
      <c r="E22" s="206" t="s">
        <v>9</v>
      </c>
      <c r="F22" s="354"/>
    </row>
    <row r="23" spans="1:6">
      <c r="A23" s="30">
        <v>1110303</v>
      </c>
      <c r="B23" s="17" t="s">
        <v>298</v>
      </c>
      <c r="C23" s="18">
        <v>-0.02</v>
      </c>
      <c r="D23" s="349">
        <v>0</v>
      </c>
      <c r="F23" s="354"/>
    </row>
    <row r="24" spans="1:6">
      <c r="A24" s="14">
        <v>111030301</v>
      </c>
      <c r="B24" s="20" t="s">
        <v>553</v>
      </c>
      <c r="C24" s="10">
        <v>-0.02</v>
      </c>
      <c r="D24" s="349">
        <v>0</v>
      </c>
      <c r="E24" s="206" t="s">
        <v>9</v>
      </c>
      <c r="F24" s="354"/>
    </row>
    <row r="25" spans="1:6">
      <c r="A25" s="14">
        <v>111030302</v>
      </c>
      <c r="B25" s="20" t="s">
        <v>554</v>
      </c>
      <c r="C25" s="10">
        <v>0</v>
      </c>
      <c r="E25" s="206" t="s">
        <v>9</v>
      </c>
      <c r="F25" s="354"/>
    </row>
    <row r="26" spans="1:6">
      <c r="A26" s="14">
        <v>112</v>
      </c>
      <c r="B26" s="17" t="s">
        <v>123</v>
      </c>
      <c r="C26" s="18">
        <v>57275375955.886703</v>
      </c>
      <c r="F26" s="354"/>
    </row>
    <row r="27" spans="1:6">
      <c r="A27" s="14">
        <v>11201</v>
      </c>
      <c r="B27" s="19" t="s">
        <v>299</v>
      </c>
      <c r="C27" s="18">
        <v>3620888361.4979</v>
      </c>
      <c r="D27" s="349"/>
      <c r="F27" s="354"/>
    </row>
    <row r="28" spans="1:6">
      <c r="A28" s="14">
        <v>112012</v>
      </c>
      <c r="B28" s="15" t="s">
        <v>300</v>
      </c>
      <c r="C28" s="18">
        <v>3384484140</v>
      </c>
      <c r="D28" s="347"/>
      <c r="F28" s="354"/>
    </row>
    <row r="29" spans="1:6">
      <c r="A29" s="14">
        <v>11201201</v>
      </c>
      <c r="B29" s="20" t="s">
        <v>555</v>
      </c>
      <c r="C29" s="10">
        <v>915212340</v>
      </c>
      <c r="D29" s="349">
        <v>126000</v>
      </c>
      <c r="E29" s="206" t="s">
        <v>61</v>
      </c>
      <c r="F29" s="354" t="s">
        <v>484</v>
      </c>
    </row>
    <row r="30" spans="1:6">
      <c r="A30" s="14">
        <v>11201202</v>
      </c>
      <c r="B30" s="20" t="s">
        <v>556</v>
      </c>
      <c r="C30" s="10">
        <v>124000000</v>
      </c>
      <c r="D30" s="349">
        <v>0</v>
      </c>
      <c r="E30" s="206" t="s">
        <v>61</v>
      </c>
      <c r="F30" s="354"/>
    </row>
    <row r="31" spans="1:6">
      <c r="A31" s="14">
        <v>11201203</v>
      </c>
      <c r="B31" s="20" t="s">
        <v>301</v>
      </c>
      <c r="C31" s="10">
        <v>1200000000</v>
      </c>
      <c r="D31" s="349">
        <v>0</v>
      </c>
      <c r="E31" s="206" t="s">
        <v>61</v>
      </c>
      <c r="F31" s="354"/>
    </row>
    <row r="32" spans="1:6">
      <c r="A32" s="14">
        <v>11201205</v>
      </c>
      <c r="B32" s="20" t="s">
        <v>557</v>
      </c>
      <c r="C32" s="10">
        <v>145271800</v>
      </c>
      <c r="D32" s="349">
        <v>20000</v>
      </c>
      <c r="E32" s="206" t="s">
        <v>61</v>
      </c>
      <c r="F32" s="354" t="s">
        <v>698</v>
      </c>
    </row>
    <row r="33" spans="1:6">
      <c r="A33" s="14">
        <v>11201206</v>
      </c>
      <c r="B33" s="20" t="s">
        <v>302</v>
      </c>
      <c r="C33" s="10">
        <v>1000000000</v>
      </c>
      <c r="D33" s="349">
        <v>0</v>
      </c>
      <c r="E33" s="206" t="s">
        <v>61</v>
      </c>
      <c r="F33" s="354"/>
    </row>
    <row r="34" spans="1:6">
      <c r="A34" s="14">
        <v>112013</v>
      </c>
      <c r="B34" s="15" t="s">
        <v>558</v>
      </c>
      <c r="C34" s="18">
        <v>281000000</v>
      </c>
      <c r="F34" s="354"/>
    </row>
    <row r="35" spans="1:6">
      <c r="A35" s="14">
        <v>11201301</v>
      </c>
      <c r="B35" s="20" t="s">
        <v>559</v>
      </c>
      <c r="C35" s="10">
        <v>214000000</v>
      </c>
      <c r="D35" s="349">
        <v>0</v>
      </c>
      <c r="E35" s="206" t="s">
        <v>61</v>
      </c>
      <c r="F35" s="354"/>
    </row>
    <row r="36" spans="1:6">
      <c r="A36" s="14">
        <v>11201302</v>
      </c>
      <c r="B36" s="20" t="s">
        <v>560</v>
      </c>
      <c r="C36" s="10">
        <v>67000000</v>
      </c>
      <c r="D36" s="349">
        <v>0</v>
      </c>
      <c r="E36" s="206" t="s">
        <v>61</v>
      </c>
      <c r="F36" s="354"/>
    </row>
    <row r="37" spans="1:6">
      <c r="A37" s="14">
        <v>112016</v>
      </c>
      <c r="B37" s="15" t="s">
        <v>303</v>
      </c>
      <c r="C37" s="18">
        <v>19716057.189899981</v>
      </c>
      <c r="D37" s="349"/>
      <c r="F37" s="354"/>
    </row>
    <row r="38" spans="1:6">
      <c r="A38" s="14">
        <v>1120161</v>
      </c>
      <c r="B38" s="15" t="s">
        <v>304</v>
      </c>
      <c r="C38" s="18">
        <v>200274891.57010001</v>
      </c>
      <c r="F38" s="354"/>
    </row>
    <row r="39" spans="1:6">
      <c r="A39" s="14">
        <v>112016101</v>
      </c>
      <c r="B39" s="20" t="s">
        <v>305</v>
      </c>
      <c r="C39" s="10">
        <v>120012327</v>
      </c>
      <c r="D39" s="349">
        <v>0</v>
      </c>
      <c r="E39" s="206" t="s">
        <v>61</v>
      </c>
      <c r="F39" s="354"/>
    </row>
    <row r="40" spans="1:6">
      <c r="A40" s="14">
        <v>112016102</v>
      </c>
      <c r="B40" s="20" t="s">
        <v>561</v>
      </c>
      <c r="C40" s="10">
        <v>15357989.4242</v>
      </c>
      <c r="D40" s="349">
        <v>2114.38</v>
      </c>
      <c r="E40" s="206" t="s">
        <v>61</v>
      </c>
      <c r="F40" s="354" t="s">
        <v>699</v>
      </c>
    </row>
    <row r="41" spans="1:6">
      <c r="A41" s="14">
        <v>112016103</v>
      </c>
      <c r="B41" s="20" t="s">
        <v>562</v>
      </c>
      <c r="C41" s="10">
        <v>6670521</v>
      </c>
      <c r="D41" s="349">
        <v>0</v>
      </c>
      <c r="E41" s="206" t="s">
        <v>61</v>
      </c>
      <c r="F41" s="354"/>
    </row>
    <row r="42" spans="1:6">
      <c r="A42" s="14">
        <v>112016105</v>
      </c>
      <c r="B42" s="20" t="s">
        <v>306</v>
      </c>
      <c r="C42" s="10">
        <v>8569862</v>
      </c>
      <c r="D42" s="349">
        <v>0</v>
      </c>
      <c r="E42" s="206" t="s">
        <v>61</v>
      </c>
      <c r="F42" s="354"/>
    </row>
    <row r="43" spans="1:6">
      <c r="A43" s="14">
        <v>112016106</v>
      </c>
      <c r="B43" s="20" t="s">
        <v>563</v>
      </c>
      <c r="C43" s="10">
        <v>18079148.145900004</v>
      </c>
      <c r="D43" s="349">
        <v>2489.0100000000002</v>
      </c>
      <c r="E43" s="206" t="s">
        <v>61</v>
      </c>
      <c r="F43" s="354" t="s">
        <v>699</v>
      </c>
    </row>
    <row r="44" spans="1:6">
      <c r="A44" s="14">
        <v>112016107</v>
      </c>
      <c r="B44" s="20" t="s">
        <v>564</v>
      </c>
      <c r="C44" s="10">
        <v>31585044</v>
      </c>
      <c r="D44" s="349">
        <v>0</v>
      </c>
      <c r="E44" s="206" t="s">
        <v>61</v>
      </c>
      <c r="F44" s="354"/>
    </row>
    <row r="45" spans="1:6">
      <c r="A45" s="14">
        <v>1120162</v>
      </c>
      <c r="B45" s="15" t="s">
        <v>307</v>
      </c>
      <c r="C45" s="18">
        <v>-180558834.38020003</v>
      </c>
      <c r="D45" s="349"/>
      <c r="F45" s="354"/>
    </row>
    <row r="46" spans="1:6">
      <c r="A46" s="14">
        <v>112016201</v>
      </c>
      <c r="B46" s="20" t="s">
        <v>308</v>
      </c>
      <c r="C46" s="10">
        <v>-114567123</v>
      </c>
      <c r="D46" s="349">
        <v>0</v>
      </c>
      <c r="E46" s="206" t="s">
        <v>61</v>
      </c>
      <c r="F46" s="354"/>
    </row>
    <row r="47" spans="1:6">
      <c r="A47" s="14">
        <v>112016202</v>
      </c>
      <c r="B47" s="20" t="s">
        <v>565</v>
      </c>
      <c r="C47" s="10">
        <v>-14887889.8794</v>
      </c>
      <c r="D47" s="349">
        <v>-2049.66</v>
      </c>
      <c r="E47" s="206" t="s">
        <v>61</v>
      </c>
      <c r="F47" s="354" t="s">
        <v>132</v>
      </c>
    </row>
    <row r="48" spans="1:6">
      <c r="A48" s="14">
        <v>112016203</v>
      </c>
      <c r="B48" s="20" t="s">
        <v>566</v>
      </c>
      <c r="C48" s="10">
        <v>-4316219</v>
      </c>
      <c r="D48" s="349">
        <v>0</v>
      </c>
      <c r="E48" s="206" t="s">
        <v>61</v>
      </c>
      <c r="F48" s="354"/>
    </row>
    <row r="49" spans="1:6">
      <c r="A49" s="14">
        <v>112016205</v>
      </c>
      <c r="B49" s="20" t="s">
        <v>309</v>
      </c>
      <c r="C49" s="10">
        <v>-6893151</v>
      </c>
      <c r="D49" s="349">
        <v>0</v>
      </c>
      <c r="E49" s="206" t="s">
        <v>61</v>
      </c>
      <c r="F49" s="354"/>
    </row>
    <row r="50" spans="1:6">
      <c r="A50" s="14">
        <v>112016206</v>
      </c>
      <c r="B50" s="20" t="s">
        <v>567</v>
      </c>
      <c r="C50" s="10">
        <v>-9392693.5007999986</v>
      </c>
      <c r="D50" s="349">
        <v>-1293.1199999999999</v>
      </c>
      <c r="E50" s="206" t="s">
        <v>61</v>
      </c>
      <c r="F50" s="354" t="s">
        <v>132</v>
      </c>
    </row>
    <row r="51" spans="1:6">
      <c r="A51" s="14">
        <v>112016207</v>
      </c>
      <c r="B51" s="20" t="s">
        <v>568</v>
      </c>
      <c r="C51" s="10">
        <v>-30501758</v>
      </c>
      <c r="D51" s="349">
        <v>0</v>
      </c>
      <c r="E51" s="206" t="s">
        <v>61</v>
      </c>
      <c r="F51" s="354"/>
    </row>
    <row r="52" spans="1:6">
      <c r="A52" s="14">
        <v>112017</v>
      </c>
      <c r="B52" s="17" t="s">
        <v>310</v>
      </c>
      <c r="C52" s="18">
        <v>-64311835.692000002</v>
      </c>
      <c r="D52" s="349"/>
      <c r="F52" s="354"/>
    </row>
    <row r="53" spans="1:6">
      <c r="A53" s="14">
        <v>1120171</v>
      </c>
      <c r="B53" s="17" t="s">
        <v>311</v>
      </c>
      <c r="C53" s="18">
        <v>-67089408.065899998</v>
      </c>
      <c r="F53" s="354"/>
    </row>
    <row r="54" spans="1:6">
      <c r="A54" s="14">
        <v>112017102</v>
      </c>
      <c r="B54" s="20" t="s">
        <v>569</v>
      </c>
      <c r="C54" s="10">
        <v>-1027817</v>
      </c>
      <c r="D54" s="349">
        <v>0</v>
      </c>
      <c r="E54" s="206" t="s">
        <v>61</v>
      </c>
      <c r="F54" s="354"/>
    </row>
    <row r="55" spans="1:6">
      <c r="A55" s="14">
        <v>112017103</v>
      </c>
      <c r="B55" s="20" t="s">
        <v>570</v>
      </c>
      <c r="C55" s="10">
        <v>-60836774</v>
      </c>
      <c r="D55" s="349">
        <v>0</v>
      </c>
      <c r="E55" s="206" t="s">
        <v>61</v>
      </c>
      <c r="F55" s="354"/>
    </row>
    <row r="56" spans="1:6">
      <c r="A56" s="14">
        <v>112017104</v>
      </c>
      <c r="B56" s="20" t="s">
        <v>571</v>
      </c>
      <c r="C56" s="10">
        <v>-3464805.0658999998</v>
      </c>
      <c r="D56" s="349">
        <v>-477.01</v>
      </c>
      <c r="E56" s="206" t="s">
        <v>61</v>
      </c>
      <c r="F56" s="354" t="s">
        <v>700</v>
      </c>
    </row>
    <row r="57" spans="1:6">
      <c r="A57" s="14">
        <v>112017105</v>
      </c>
      <c r="B57" s="20" t="s">
        <v>572</v>
      </c>
      <c r="C57" s="10">
        <v>-1760012</v>
      </c>
      <c r="D57" s="349">
        <v>0</v>
      </c>
      <c r="E57" s="206" t="s">
        <v>61</v>
      </c>
      <c r="F57" s="354"/>
    </row>
    <row r="58" spans="1:6">
      <c r="A58" s="14">
        <v>1120172</v>
      </c>
      <c r="B58" s="17" t="s">
        <v>312</v>
      </c>
      <c r="C58" s="18">
        <v>2777572.3739</v>
      </c>
      <c r="D58" s="347"/>
      <c r="F58" s="354"/>
    </row>
    <row r="59" spans="1:6">
      <c r="A59" s="14">
        <v>112017201</v>
      </c>
      <c r="B59" s="20" t="s">
        <v>573</v>
      </c>
      <c r="C59" s="10">
        <v>1210716</v>
      </c>
      <c r="D59" s="349">
        <v>0</v>
      </c>
      <c r="E59" s="206" t="s">
        <v>61</v>
      </c>
      <c r="F59" s="354"/>
    </row>
    <row r="60" spans="1:6">
      <c r="A60" s="14">
        <v>112017203</v>
      </c>
      <c r="B60" s="20" t="s">
        <v>313</v>
      </c>
      <c r="C60" s="10">
        <v>78828</v>
      </c>
      <c r="D60" s="349">
        <v>0</v>
      </c>
      <c r="E60" s="206" t="s">
        <v>61</v>
      </c>
      <c r="F60" s="354"/>
    </row>
    <row r="61" spans="1:6">
      <c r="A61" s="14">
        <v>112017204</v>
      </c>
      <c r="B61" s="20" t="s">
        <v>574</v>
      </c>
      <c r="C61" s="10">
        <v>568085.37390000001</v>
      </c>
      <c r="D61" s="349">
        <v>78.209999999999994</v>
      </c>
      <c r="E61" s="206" t="s">
        <v>61</v>
      </c>
      <c r="F61" s="354" t="s">
        <v>700</v>
      </c>
    </row>
    <row r="62" spans="1:6">
      <c r="A62" s="14">
        <v>112017206</v>
      </c>
      <c r="B62" s="20" t="s">
        <v>575</v>
      </c>
      <c r="C62" s="10">
        <v>919943</v>
      </c>
      <c r="D62" s="349">
        <v>0</v>
      </c>
      <c r="E62" s="206" t="s">
        <v>61</v>
      </c>
      <c r="F62" s="354"/>
    </row>
    <row r="63" spans="1:6">
      <c r="A63" s="14">
        <v>11203</v>
      </c>
      <c r="B63" s="19" t="s">
        <v>314</v>
      </c>
      <c r="C63" s="18">
        <v>53654487594.388802</v>
      </c>
      <c r="F63" s="354"/>
    </row>
    <row r="64" spans="1:6">
      <c r="A64" s="14">
        <v>112031</v>
      </c>
      <c r="B64" s="15" t="s">
        <v>315</v>
      </c>
      <c r="C64" s="21">
        <v>52752268416.388802</v>
      </c>
      <c r="F64" s="354"/>
    </row>
    <row r="65" spans="1:6">
      <c r="A65" s="14">
        <v>1120311</v>
      </c>
      <c r="B65" s="17" t="s">
        <v>316</v>
      </c>
      <c r="C65" s="21">
        <v>52296286767.528801</v>
      </c>
      <c r="D65" s="347"/>
      <c r="F65" s="354"/>
    </row>
    <row r="66" spans="1:6">
      <c r="A66" s="14">
        <v>112031101</v>
      </c>
      <c r="B66" s="22" t="s">
        <v>317</v>
      </c>
      <c r="C66" s="10">
        <v>4950000000</v>
      </c>
      <c r="D66" s="349">
        <v>0</v>
      </c>
      <c r="E66" s="206" t="s">
        <v>447</v>
      </c>
      <c r="F66" s="354"/>
    </row>
    <row r="67" spans="1:6">
      <c r="A67" s="14">
        <v>112031102</v>
      </c>
      <c r="B67" s="22" t="s">
        <v>318</v>
      </c>
      <c r="C67" s="10">
        <v>35710730727.528801</v>
      </c>
      <c r="D67" s="349">
        <v>4916402.32</v>
      </c>
      <c r="E67" s="206" t="s">
        <v>447</v>
      </c>
      <c r="F67" s="354" t="s">
        <v>315</v>
      </c>
    </row>
    <row r="68" spans="1:6">
      <c r="A68" s="14">
        <v>112031103</v>
      </c>
      <c r="B68" s="22" t="s">
        <v>576</v>
      </c>
      <c r="C68" s="10">
        <v>3000000000</v>
      </c>
      <c r="D68" s="349">
        <v>0</v>
      </c>
      <c r="E68" s="206" t="s">
        <v>447</v>
      </c>
      <c r="F68" s="354"/>
    </row>
    <row r="69" spans="1:6">
      <c r="A69" s="14">
        <v>112031104</v>
      </c>
      <c r="B69" s="22" t="s">
        <v>577</v>
      </c>
      <c r="C69" s="10">
        <v>4597000000</v>
      </c>
      <c r="D69" s="349">
        <v>0</v>
      </c>
      <c r="E69" s="206" t="s">
        <v>447</v>
      </c>
      <c r="F69" s="354"/>
    </row>
    <row r="70" spans="1:6">
      <c r="A70" s="14">
        <v>112031105</v>
      </c>
      <c r="B70" s="22" t="s">
        <v>578</v>
      </c>
      <c r="C70" s="10">
        <v>726359000</v>
      </c>
      <c r="D70" s="349">
        <v>100000</v>
      </c>
      <c r="E70" s="206" t="s">
        <v>447</v>
      </c>
      <c r="F70" s="354" t="s">
        <v>315</v>
      </c>
    </row>
    <row r="71" spans="1:6">
      <c r="A71" s="14">
        <v>112031106</v>
      </c>
      <c r="B71" s="22" t="s">
        <v>579</v>
      </c>
      <c r="C71" s="10">
        <v>2542256500</v>
      </c>
      <c r="D71" s="349">
        <v>350000</v>
      </c>
      <c r="E71" s="206" t="s">
        <v>447</v>
      </c>
      <c r="F71" s="354" t="s">
        <v>315</v>
      </c>
    </row>
    <row r="72" spans="1:6">
      <c r="A72" s="14">
        <v>112031107</v>
      </c>
      <c r="B72" s="22" t="s">
        <v>580</v>
      </c>
      <c r="C72" s="10">
        <v>769940540</v>
      </c>
      <c r="D72" s="349">
        <v>106000</v>
      </c>
      <c r="E72" s="206" t="s">
        <v>447</v>
      </c>
      <c r="F72" s="354" t="s">
        <v>315</v>
      </c>
    </row>
    <row r="73" spans="1:6">
      <c r="A73" s="14">
        <v>1120312</v>
      </c>
      <c r="B73" s="17" t="s">
        <v>319</v>
      </c>
      <c r="C73" s="21">
        <v>450031543.16260022</v>
      </c>
      <c r="D73" s="353"/>
      <c r="F73" s="354"/>
    </row>
    <row r="74" spans="1:6">
      <c r="A74" s="14">
        <v>112031201</v>
      </c>
      <c r="B74" s="22" t="s">
        <v>320</v>
      </c>
      <c r="C74" s="10">
        <v>401082877</v>
      </c>
      <c r="D74" s="349">
        <v>0</v>
      </c>
      <c r="E74" s="206" t="s">
        <v>447</v>
      </c>
      <c r="F74" s="354"/>
    </row>
    <row r="75" spans="1:6">
      <c r="A75" s="14">
        <v>112031202</v>
      </c>
      <c r="B75" s="20" t="s">
        <v>321</v>
      </c>
      <c r="C75" s="10">
        <v>-331672945</v>
      </c>
      <c r="D75" s="349">
        <v>0</v>
      </c>
      <c r="E75" s="206" t="s">
        <v>447</v>
      </c>
      <c r="F75" s="354"/>
    </row>
    <row r="76" spans="1:6">
      <c r="A76" s="14">
        <v>112031203</v>
      </c>
      <c r="B76" s="22" t="s">
        <v>322</v>
      </c>
      <c r="C76" s="10">
        <v>3272745286.7304001</v>
      </c>
      <c r="D76" s="349">
        <v>450568.56</v>
      </c>
      <c r="E76" s="206" t="s">
        <v>447</v>
      </c>
      <c r="F76" s="354" t="s">
        <v>315</v>
      </c>
    </row>
    <row r="77" spans="1:6">
      <c r="A77" s="14">
        <v>112031204</v>
      </c>
      <c r="B77" s="20" t="s">
        <v>323</v>
      </c>
      <c r="C77" s="10">
        <v>-3008110766.9885998</v>
      </c>
      <c r="D77" s="349">
        <v>-414135.54</v>
      </c>
      <c r="E77" s="206" t="s">
        <v>447</v>
      </c>
      <c r="F77" s="354" t="s">
        <v>315</v>
      </c>
    </row>
    <row r="78" spans="1:6">
      <c r="A78" s="14">
        <v>112031205</v>
      </c>
      <c r="B78" s="22" t="s">
        <v>581</v>
      </c>
      <c r="C78" s="10">
        <v>406442466</v>
      </c>
      <c r="D78" s="349">
        <v>0</v>
      </c>
      <c r="E78" s="206" t="s">
        <v>447</v>
      </c>
      <c r="F78" s="354"/>
    </row>
    <row r="79" spans="1:6">
      <c r="A79" s="14">
        <v>112031206</v>
      </c>
      <c r="B79" s="20" t="s">
        <v>582</v>
      </c>
      <c r="C79" s="10">
        <v>-386081507</v>
      </c>
      <c r="D79" s="349">
        <v>0</v>
      </c>
      <c r="E79" s="206" t="s">
        <v>447</v>
      </c>
      <c r="F79" s="354"/>
    </row>
    <row r="80" spans="1:6">
      <c r="A80" s="14">
        <v>112031207</v>
      </c>
      <c r="B80" s="22" t="s">
        <v>583</v>
      </c>
      <c r="C80" s="10">
        <v>542201919</v>
      </c>
      <c r="D80" s="349">
        <v>0</v>
      </c>
      <c r="E80" s="206" t="s">
        <v>447</v>
      </c>
      <c r="F80" s="354"/>
    </row>
    <row r="81" spans="1:6">
      <c r="A81" s="14">
        <v>112031208</v>
      </c>
      <c r="B81" s="20" t="s">
        <v>584</v>
      </c>
      <c r="C81" s="10">
        <v>-460239471</v>
      </c>
      <c r="D81" s="349">
        <v>0</v>
      </c>
      <c r="E81" s="206" t="s">
        <v>447</v>
      </c>
      <c r="F81" s="354"/>
    </row>
    <row r="82" spans="1:6">
      <c r="A82" s="14">
        <v>112031209</v>
      </c>
      <c r="B82" s="22" t="s">
        <v>585</v>
      </c>
      <c r="C82" s="10">
        <v>133361546.2052</v>
      </c>
      <c r="D82" s="349">
        <v>18360.28</v>
      </c>
      <c r="E82" s="206" t="s">
        <v>447</v>
      </c>
      <c r="F82" s="354" t="s">
        <v>315</v>
      </c>
    </row>
    <row r="83" spans="1:6">
      <c r="A83" s="14">
        <v>112031210</v>
      </c>
      <c r="B83" s="20" t="s">
        <v>586</v>
      </c>
      <c r="C83" s="10">
        <v>-130774473.3549</v>
      </c>
      <c r="D83" s="349">
        <v>-18004.11</v>
      </c>
      <c r="E83" s="206" t="s">
        <v>447</v>
      </c>
      <c r="F83" s="354" t="s">
        <v>315</v>
      </c>
    </row>
    <row r="84" spans="1:6">
      <c r="A84" s="14">
        <v>112031211</v>
      </c>
      <c r="B84" s="22" t="s">
        <v>587</v>
      </c>
      <c r="C84" s="10">
        <v>70956775.899700001</v>
      </c>
      <c r="D84" s="349">
        <v>9768.83</v>
      </c>
      <c r="E84" s="206" t="s">
        <v>447</v>
      </c>
      <c r="F84" s="354" t="s">
        <v>315</v>
      </c>
    </row>
    <row r="85" spans="1:6">
      <c r="A85" s="14">
        <v>112031212</v>
      </c>
      <c r="B85" s="20" t="s">
        <v>588</v>
      </c>
      <c r="C85" s="10">
        <v>-64489202.727800004</v>
      </c>
      <c r="D85" s="349">
        <v>-8878.42</v>
      </c>
      <c r="E85" s="206" t="s">
        <v>447</v>
      </c>
      <c r="F85" s="354" t="s">
        <v>315</v>
      </c>
    </row>
    <row r="86" spans="1:6">
      <c r="A86" s="14">
        <v>112031213</v>
      </c>
      <c r="B86" s="22" t="s">
        <v>589</v>
      </c>
      <c r="C86" s="10">
        <v>56036853.588400006</v>
      </c>
      <c r="D86" s="349">
        <v>7714.76</v>
      </c>
      <c r="E86" s="206" t="s">
        <v>447</v>
      </c>
      <c r="F86" s="354" t="s">
        <v>315</v>
      </c>
    </row>
    <row r="87" spans="1:6">
      <c r="A87" s="14">
        <v>112031214</v>
      </c>
      <c r="B87" s="20" t="s">
        <v>590</v>
      </c>
      <c r="C87" s="10">
        <v>-51427815.189800002</v>
      </c>
      <c r="D87" s="349">
        <v>-7080.22</v>
      </c>
      <c r="E87" s="206" t="s">
        <v>447</v>
      </c>
      <c r="F87" s="354" t="s">
        <v>315</v>
      </c>
    </row>
    <row r="88" spans="1:6">
      <c r="A88" s="14">
        <v>1120313</v>
      </c>
      <c r="B88" s="17" t="s">
        <v>324</v>
      </c>
      <c r="C88" s="18">
        <v>5950105.6974000027</v>
      </c>
      <c r="F88" s="354"/>
    </row>
    <row r="89" spans="1:6">
      <c r="A89" s="14">
        <v>112031301</v>
      </c>
      <c r="B89" s="22" t="s">
        <v>325</v>
      </c>
      <c r="C89" s="10">
        <v>-572030</v>
      </c>
      <c r="D89" s="349">
        <v>0</v>
      </c>
      <c r="E89" s="206" t="s">
        <v>447</v>
      </c>
      <c r="F89" s="354"/>
    </row>
    <row r="90" spans="1:6">
      <c r="A90" s="14">
        <v>112031302</v>
      </c>
      <c r="B90" s="22" t="s">
        <v>326</v>
      </c>
      <c r="C90" s="10">
        <v>10196693</v>
      </c>
      <c r="D90" s="349">
        <v>0</v>
      </c>
      <c r="E90" s="206" t="s">
        <v>447</v>
      </c>
      <c r="F90" s="354"/>
    </row>
    <row r="91" spans="1:6">
      <c r="A91" s="14">
        <v>112031303</v>
      </c>
      <c r="B91" s="22" t="s">
        <v>327</v>
      </c>
      <c r="C91" s="10">
        <v>17023022.159900002</v>
      </c>
      <c r="D91" s="349">
        <v>2343.61</v>
      </c>
      <c r="E91" s="206" t="s">
        <v>447</v>
      </c>
      <c r="F91" s="354" t="s">
        <v>315</v>
      </c>
    </row>
    <row r="92" spans="1:6">
      <c r="A92" s="14">
        <v>112031304</v>
      </c>
      <c r="B92" s="22" t="s">
        <v>591</v>
      </c>
      <c r="C92" s="10">
        <v>12778593</v>
      </c>
      <c r="D92" s="349">
        <v>0</v>
      </c>
      <c r="E92" s="206" t="s">
        <v>447</v>
      </c>
      <c r="F92" s="354"/>
    </row>
    <row r="93" spans="1:6">
      <c r="A93" s="14">
        <v>112031305</v>
      </c>
      <c r="B93" s="22" t="s">
        <v>592</v>
      </c>
      <c r="C93" s="10">
        <v>20378919</v>
      </c>
      <c r="D93" s="349">
        <v>0</v>
      </c>
      <c r="E93" s="206" t="s">
        <v>447</v>
      </c>
      <c r="F93" s="354"/>
    </row>
    <row r="94" spans="1:6">
      <c r="A94" s="14">
        <v>112031306</v>
      </c>
      <c r="B94" s="22" t="s">
        <v>593</v>
      </c>
      <c r="C94" s="10">
        <v>-22594416</v>
      </c>
      <c r="D94" s="349">
        <v>0</v>
      </c>
      <c r="E94" s="206" t="s">
        <v>447</v>
      </c>
      <c r="F94" s="354"/>
    </row>
    <row r="95" spans="1:6">
      <c r="A95" s="14">
        <v>112031307</v>
      </c>
      <c r="B95" s="22" t="s">
        <v>594</v>
      </c>
      <c r="C95" s="10">
        <v>1949111.7405999999</v>
      </c>
      <c r="D95" s="349">
        <v>268.33999999999997</v>
      </c>
      <c r="E95" s="206" t="s">
        <v>447</v>
      </c>
      <c r="F95" s="354" t="s">
        <v>315</v>
      </c>
    </row>
    <row r="96" spans="1:6">
      <c r="A96" s="14">
        <v>112031308</v>
      </c>
      <c r="B96" s="22" t="s">
        <v>595</v>
      </c>
      <c r="C96" s="10">
        <v>-30168885.249599997</v>
      </c>
      <c r="D96" s="349">
        <v>-4153.4399999999996</v>
      </c>
      <c r="E96" s="206" t="s">
        <v>447</v>
      </c>
      <c r="F96" s="354" t="s">
        <v>315</v>
      </c>
    </row>
    <row r="97" spans="1:6">
      <c r="A97" s="14">
        <v>112031309</v>
      </c>
      <c r="B97" s="22" t="s">
        <v>596</v>
      </c>
      <c r="C97" s="10">
        <v>-3040901.9534999998</v>
      </c>
      <c r="D97" s="349">
        <v>-418.65</v>
      </c>
      <c r="E97" s="206" t="s">
        <v>447</v>
      </c>
      <c r="F97" s="354" t="s">
        <v>315</v>
      </c>
    </row>
    <row r="98" spans="1:6">
      <c r="A98" s="14">
        <v>112032</v>
      </c>
      <c r="B98" s="15" t="s">
        <v>597</v>
      </c>
      <c r="C98" s="18">
        <v>902219178</v>
      </c>
      <c r="D98" s="353"/>
      <c r="F98" s="354"/>
    </row>
    <row r="99" spans="1:6">
      <c r="A99" s="14">
        <v>112032101</v>
      </c>
      <c r="B99" s="22" t="s">
        <v>598</v>
      </c>
      <c r="C99" s="10">
        <v>900000000</v>
      </c>
      <c r="D99" s="349">
        <v>0</v>
      </c>
      <c r="E99" s="206" t="s">
        <v>447</v>
      </c>
      <c r="F99" s="354"/>
    </row>
    <row r="100" spans="1:6">
      <c r="A100" s="14">
        <v>112032201</v>
      </c>
      <c r="B100" s="22" t="s">
        <v>599</v>
      </c>
      <c r="C100" s="10">
        <v>6435616</v>
      </c>
      <c r="D100" s="349">
        <v>0</v>
      </c>
      <c r="E100" s="206" t="s">
        <v>447</v>
      </c>
      <c r="F100" s="354"/>
    </row>
    <row r="101" spans="1:6">
      <c r="A101" s="14">
        <v>112032301</v>
      </c>
      <c r="B101" s="22" t="s">
        <v>600</v>
      </c>
      <c r="C101" s="10">
        <v>-4216438</v>
      </c>
      <c r="D101" s="349">
        <v>0</v>
      </c>
      <c r="E101" s="206" t="s">
        <v>447</v>
      </c>
      <c r="F101" s="354"/>
    </row>
    <row r="102" spans="1:6">
      <c r="B102" s="20"/>
      <c r="C102" s="23"/>
      <c r="D102" s="349"/>
      <c r="F102" s="354"/>
    </row>
    <row r="103" spans="1:6">
      <c r="A103" s="14">
        <v>113</v>
      </c>
      <c r="B103" s="17" t="s">
        <v>328</v>
      </c>
      <c r="C103" s="18">
        <v>88663.94</v>
      </c>
      <c r="D103" s="349"/>
      <c r="F103" s="354"/>
    </row>
    <row r="104" spans="1:6">
      <c r="A104" s="14">
        <v>1130101</v>
      </c>
      <c r="B104" s="17" t="s">
        <v>601</v>
      </c>
      <c r="C104" s="18">
        <v>-0.06</v>
      </c>
      <c r="F104" s="354"/>
    </row>
    <row r="105" spans="1:6">
      <c r="A105" s="14">
        <v>113010101</v>
      </c>
      <c r="B105" s="20" t="s">
        <v>602</v>
      </c>
      <c r="C105" s="10">
        <v>-0.06</v>
      </c>
      <c r="D105" s="349">
        <v>0</v>
      </c>
      <c r="F105" s="354"/>
    </row>
    <row r="106" spans="1:6">
      <c r="A106" s="14">
        <v>113010102</v>
      </c>
      <c r="B106" s="20" t="s">
        <v>603</v>
      </c>
      <c r="C106" s="10">
        <v>0</v>
      </c>
      <c r="D106" s="349">
        <v>0</v>
      </c>
      <c r="F106" s="354"/>
    </row>
    <row r="107" spans="1:6">
      <c r="A107" s="14">
        <v>11308</v>
      </c>
      <c r="B107" s="17" t="s">
        <v>329</v>
      </c>
      <c r="C107" s="18">
        <v>88664</v>
      </c>
      <c r="F107" s="354"/>
    </row>
    <row r="108" spans="1:6">
      <c r="A108" s="14">
        <v>1130802</v>
      </c>
      <c r="B108" s="17" t="s">
        <v>330</v>
      </c>
      <c r="C108" s="18">
        <v>88664</v>
      </c>
      <c r="F108" s="354"/>
    </row>
    <row r="109" spans="1:6">
      <c r="A109" s="14">
        <v>113080201</v>
      </c>
      <c r="B109" s="20" t="s">
        <v>331</v>
      </c>
      <c r="C109" s="10">
        <v>44456</v>
      </c>
      <c r="D109" s="349">
        <v>0</v>
      </c>
      <c r="E109" s="206" t="s">
        <v>211</v>
      </c>
      <c r="F109" s="354"/>
    </row>
    <row r="110" spans="1:6">
      <c r="A110" s="14">
        <v>1130803</v>
      </c>
      <c r="B110" s="20" t="s">
        <v>604</v>
      </c>
      <c r="C110" s="10">
        <v>44208</v>
      </c>
      <c r="D110" s="349">
        <v>0</v>
      </c>
      <c r="E110" s="206" t="s">
        <v>211</v>
      </c>
      <c r="F110" s="354"/>
    </row>
    <row r="111" spans="1:6">
      <c r="A111" s="24"/>
      <c r="B111" s="17"/>
      <c r="C111" s="21"/>
      <c r="D111" s="353"/>
      <c r="F111" s="354"/>
    </row>
    <row r="112" spans="1:6">
      <c r="A112" s="14">
        <v>115</v>
      </c>
      <c r="B112" s="17" t="s">
        <v>332</v>
      </c>
      <c r="C112" s="18">
        <v>4769547.4000000004</v>
      </c>
      <c r="D112" s="353"/>
      <c r="F112" s="354"/>
    </row>
    <row r="113" spans="1:6">
      <c r="A113" s="14">
        <v>11501</v>
      </c>
      <c r="B113" s="17" t="s">
        <v>333</v>
      </c>
      <c r="C113" s="18">
        <v>2162327.92</v>
      </c>
      <c r="F113" s="354"/>
    </row>
    <row r="114" spans="1:6">
      <c r="A114" s="14">
        <v>1150103</v>
      </c>
      <c r="B114" s="20" t="s">
        <v>605</v>
      </c>
      <c r="C114" s="10">
        <v>2162327.92</v>
      </c>
      <c r="D114" s="349">
        <v>297.36</v>
      </c>
      <c r="E114" s="206" t="s">
        <v>211</v>
      </c>
      <c r="F114" s="354" t="s">
        <v>701</v>
      </c>
    </row>
    <row r="115" spans="1:6">
      <c r="A115" s="14">
        <v>1150105</v>
      </c>
      <c r="B115" s="17" t="s">
        <v>334</v>
      </c>
      <c r="C115" s="18">
        <v>2607219.48</v>
      </c>
      <c r="F115" s="354"/>
    </row>
    <row r="116" spans="1:6">
      <c r="A116" s="14">
        <v>11501055</v>
      </c>
      <c r="B116" s="20" t="s">
        <v>335</v>
      </c>
      <c r="C116" s="10">
        <v>2607219.48</v>
      </c>
      <c r="D116" s="349">
        <v>0</v>
      </c>
      <c r="E116" s="206" t="s">
        <v>211</v>
      </c>
      <c r="F116" s="354"/>
    </row>
    <row r="117" spans="1:6">
      <c r="A117" s="25"/>
      <c r="B117" s="25"/>
      <c r="C117" s="25"/>
      <c r="F117" s="354"/>
    </row>
    <row r="118" spans="1:6">
      <c r="A118" s="26">
        <v>12</v>
      </c>
      <c r="B118" s="15" t="s">
        <v>3</v>
      </c>
      <c r="C118" s="16">
        <v>1193272724.1500001</v>
      </c>
      <c r="F118" s="354"/>
    </row>
    <row r="119" spans="1:6">
      <c r="A119" s="14">
        <v>121</v>
      </c>
      <c r="B119" s="17" t="s">
        <v>105</v>
      </c>
      <c r="C119" s="21">
        <v>1003000000</v>
      </c>
      <c r="D119" s="353"/>
      <c r="F119" s="354"/>
    </row>
    <row r="120" spans="1:6">
      <c r="A120" s="14">
        <v>1210301</v>
      </c>
      <c r="B120" s="20" t="s">
        <v>336</v>
      </c>
      <c r="C120" s="10">
        <v>1003000000</v>
      </c>
      <c r="D120" s="349">
        <v>0</v>
      </c>
      <c r="E120" s="206" t="s">
        <v>56</v>
      </c>
      <c r="F120" s="354"/>
    </row>
    <row r="121" spans="1:6">
      <c r="A121" s="24"/>
      <c r="B121" s="17"/>
      <c r="C121" s="21"/>
      <c r="F121" s="354"/>
    </row>
    <row r="122" spans="1:6">
      <c r="A122" s="14">
        <v>122</v>
      </c>
      <c r="B122" s="17" t="s">
        <v>606</v>
      </c>
      <c r="C122" s="21">
        <v>37267786</v>
      </c>
      <c r="D122" s="353"/>
      <c r="F122" s="354"/>
    </row>
    <row r="123" spans="1:6">
      <c r="A123" s="14">
        <v>122001</v>
      </c>
      <c r="B123" s="20" t="s">
        <v>607</v>
      </c>
      <c r="C123" s="10">
        <v>37267786</v>
      </c>
      <c r="D123" s="349">
        <v>0</v>
      </c>
      <c r="E123" s="206" t="s">
        <v>229</v>
      </c>
      <c r="F123" s="354"/>
    </row>
    <row r="124" spans="1:6">
      <c r="B124" s="20"/>
      <c r="F124" s="354"/>
    </row>
    <row r="125" spans="1:6">
      <c r="A125" s="14">
        <v>127</v>
      </c>
      <c r="B125" s="17" t="s">
        <v>337</v>
      </c>
      <c r="C125" s="21">
        <v>127004938.15000001</v>
      </c>
      <c r="F125" s="354"/>
    </row>
    <row r="126" spans="1:6">
      <c r="A126" s="14">
        <v>12701</v>
      </c>
      <c r="B126" s="17" t="s">
        <v>338</v>
      </c>
      <c r="C126" s="21">
        <v>127004938.15000001</v>
      </c>
      <c r="F126" s="354"/>
    </row>
    <row r="127" spans="1:6">
      <c r="A127" s="144">
        <v>1270103</v>
      </c>
      <c r="B127" s="20" t="s">
        <v>608</v>
      </c>
      <c r="C127" s="10">
        <v>55615455</v>
      </c>
      <c r="D127" s="349">
        <v>0</v>
      </c>
      <c r="E127" s="206" t="s">
        <v>253</v>
      </c>
      <c r="F127" s="354"/>
    </row>
    <row r="128" spans="1:6">
      <c r="A128" s="144">
        <v>1270104</v>
      </c>
      <c r="B128" s="20" t="s">
        <v>609</v>
      </c>
      <c r="C128" s="10">
        <v>71389483.150000006</v>
      </c>
      <c r="D128" s="349">
        <v>0</v>
      </c>
      <c r="E128" s="206" t="s">
        <v>253</v>
      </c>
      <c r="F128" s="354"/>
    </row>
    <row r="130" spans="1:6">
      <c r="A130" s="14">
        <v>128</v>
      </c>
      <c r="B130" s="17" t="s">
        <v>339</v>
      </c>
      <c r="C130" s="21">
        <v>26000000</v>
      </c>
      <c r="F130" s="354"/>
    </row>
    <row r="131" spans="1:6">
      <c r="A131" s="144">
        <v>1280203</v>
      </c>
      <c r="B131" s="20" t="s">
        <v>610</v>
      </c>
      <c r="C131" s="10">
        <v>26000000</v>
      </c>
      <c r="D131" s="349">
        <v>0</v>
      </c>
      <c r="E131" s="206" t="s">
        <v>223</v>
      </c>
      <c r="F131" s="354"/>
    </row>
    <row r="132" spans="1:6" ht="18.600000000000001">
      <c r="A132" s="27"/>
      <c r="B132" s="17"/>
      <c r="C132" s="21"/>
      <c r="D132" s="349"/>
      <c r="F132" s="354"/>
    </row>
    <row r="133" spans="1:6">
      <c r="A133" s="24"/>
      <c r="B133" s="17"/>
      <c r="C133" s="21"/>
      <c r="F133" s="354"/>
    </row>
    <row r="134" spans="1:6">
      <c r="A134" s="26">
        <v>2</v>
      </c>
      <c r="B134" s="15" t="s">
        <v>4</v>
      </c>
      <c r="C134" s="16">
        <v>54176295316.830589</v>
      </c>
      <c r="F134" s="354"/>
    </row>
    <row r="135" spans="1:6">
      <c r="A135" s="14">
        <v>21</v>
      </c>
      <c r="B135" s="17" t="s">
        <v>5</v>
      </c>
      <c r="C135" s="28">
        <v>54176295316.830589</v>
      </c>
      <c r="F135" s="354"/>
    </row>
    <row r="136" spans="1:6">
      <c r="A136" s="14">
        <v>211</v>
      </c>
      <c r="B136" s="17" t="s">
        <v>340</v>
      </c>
      <c r="C136" s="28">
        <v>957375766.39219999</v>
      </c>
      <c r="D136" s="353"/>
      <c r="F136" s="354"/>
    </row>
    <row r="137" spans="1:6">
      <c r="A137" s="14">
        <v>2110101</v>
      </c>
      <c r="B137" s="17" t="s">
        <v>611</v>
      </c>
      <c r="C137" s="28">
        <v>905264745.39219999</v>
      </c>
      <c r="F137" s="354"/>
    </row>
    <row r="138" spans="1:6">
      <c r="A138" s="11">
        <v>211010101</v>
      </c>
      <c r="B138" s="20" t="s">
        <v>612</v>
      </c>
      <c r="C138" s="10">
        <v>62267234.100000001</v>
      </c>
      <c r="D138" s="349">
        <v>0</v>
      </c>
      <c r="E138" s="206" t="s">
        <v>213</v>
      </c>
      <c r="F138" s="354"/>
    </row>
    <row r="139" spans="1:6">
      <c r="A139" s="11">
        <v>211010102</v>
      </c>
      <c r="B139" s="20" t="s">
        <v>613</v>
      </c>
      <c r="C139" s="10">
        <v>842997512</v>
      </c>
      <c r="D139" s="349">
        <v>-115738.81</v>
      </c>
      <c r="E139" s="206" t="s">
        <v>213</v>
      </c>
      <c r="F139" s="354" t="s">
        <v>213</v>
      </c>
    </row>
    <row r="140" spans="1:6">
      <c r="A140" s="11">
        <v>211010103</v>
      </c>
      <c r="B140" s="20" t="s">
        <v>614</v>
      </c>
      <c r="C140" s="10">
        <v>0</v>
      </c>
      <c r="D140" s="349">
        <v>0</v>
      </c>
      <c r="E140" s="206" t="s">
        <v>131</v>
      </c>
      <c r="F140" s="354"/>
    </row>
    <row r="141" spans="1:6">
      <c r="A141" s="11">
        <v>211010104</v>
      </c>
      <c r="B141" s="20" t="s">
        <v>612</v>
      </c>
      <c r="C141" s="10">
        <v>0</v>
      </c>
      <c r="D141" s="349">
        <v>0</v>
      </c>
      <c r="E141" s="206" t="s">
        <v>131</v>
      </c>
      <c r="F141" s="354"/>
    </row>
    <row r="142" spans="1:6">
      <c r="A142" s="11">
        <v>211010202</v>
      </c>
      <c r="B142" s="20" t="s">
        <v>615</v>
      </c>
      <c r="C142" s="10">
        <v>0</v>
      </c>
      <c r="D142" s="349">
        <v>0.01</v>
      </c>
      <c r="E142" s="206" t="s">
        <v>131</v>
      </c>
      <c r="F142" s="354"/>
    </row>
    <row r="143" spans="1:6">
      <c r="A143" s="14">
        <v>2110103</v>
      </c>
      <c r="B143" s="17" t="s">
        <v>616</v>
      </c>
      <c r="C143" s="28">
        <v>13032123</v>
      </c>
      <c r="F143" s="354"/>
    </row>
    <row r="144" spans="1:6">
      <c r="A144" s="11">
        <v>211010301</v>
      </c>
      <c r="B144" s="20" t="s">
        <v>617</v>
      </c>
      <c r="C144" s="10">
        <v>13032123</v>
      </c>
      <c r="D144" s="349">
        <v>0</v>
      </c>
      <c r="E144" s="206" t="s">
        <v>213</v>
      </c>
      <c r="F144" s="354"/>
    </row>
    <row r="145" spans="1:6">
      <c r="A145" s="14">
        <v>2110201</v>
      </c>
      <c r="B145" s="17" t="s">
        <v>341</v>
      </c>
      <c r="C145" s="28">
        <v>4441120</v>
      </c>
      <c r="D145" s="353"/>
      <c r="F145" s="354"/>
    </row>
    <row r="146" spans="1:6">
      <c r="A146" s="11">
        <v>211020101</v>
      </c>
      <c r="B146" s="20" t="s">
        <v>618</v>
      </c>
      <c r="C146" s="10">
        <v>4441120</v>
      </c>
      <c r="D146" s="349">
        <v>0</v>
      </c>
      <c r="E146" s="206" t="s">
        <v>232</v>
      </c>
      <c r="F146" s="354"/>
    </row>
    <row r="147" spans="1:6">
      <c r="A147" s="14">
        <v>21102</v>
      </c>
      <c r="B147" s="17" t="s">
        <v>342</v>
      </c>
      <c r="C147" s="28">
        <v>34637778</v>
      </c>
      <c r="D147" s="353"/>
      <c r="F147" s="354"/>
    </row>
    <row r="148" spans="1:6">
      <c r="A148" s="14">
        <v>211020501</v>
      </c>
      <c r="B148" s="20" t="s">
        <v>343</v>
      </c>
      <c r="C148" s="10">
        <v>34637778</v>
      </c>
      <c r="D148" s="349">
        <v>0</v>
      </c>
      <c r="E148" s="206" t="s">
        <v>131</v>
      </c>
      <c r="F148" s="354"/>
    </row>
    <row r="149" spans="1:6">
      <c r="B149" s="17"/>
      <c r="C149" s="29"/>
      <c r="D149" s="353"/>
      <c r="F149" s="354"/>
    </row>
    <row r="150" spans="1:6">
      <c r="A150" s="14">
        <v>213</v>
      </c>
      <c r="B150" s="17" t="s">
        <v>344</v>
      </c>
      <c r="C150" s="28">
        <v>53148754393.510193</v>
      </c>
      <c r="F150" s="354"/>
    </row>
    <row r="151" spans="1:6">
      <c r="A151" s="14">
        <v>21301</v>
      </c>
      <c r="B151" s="17" t="s">
        <v>619</v>
      </c>
      <c r="C151" s="28">
        <v>486963065.13840002</v>
      </c>
      <c r="F151" s="354"/>
    </row>
    <row r="152" spans="1:6">
      <c r="A152" s="14">
        <v>213010101</v>
      </c>
      <c r="B152" s="20" t="s">
        <v>620</v>
      </c>
      <c r="C152" s="10">
        <v>210918820</v>
      </c>
      <c r="D152" s="349">
        <v>0</v>
      </c>
      <c r="E152" s="206" t="s">
        <v>232</v>
      </c>
      <c r="F152" s="354"/>
    </row>
    <row r="153" spans="1:6">
      <c r="A153" s="14">
        <v>213010201</v>
      </c>
      <c r="B153" s="20" t="s">
        <v>621</v>
      </c>
      <c r="C153" s="10">
        <v>276044245.13840002</v>
      </c>
      <c r="D153" s="349">
        <v>-37899.32</v>
      </c>
      <c r="E153" s="206" t="s">
        <v>232</v>
      </c>
      <c r="F153" s="354" t="s">
        <v>703</v>
      </c>
    </row>
    <row r="154" spans="1:6">
      <c r="A154" s="14">
        <v>21303</v>
      </c>
      <c r="B154" s="17" t="s">
        <v>345</v>
      </c>
      <c r="C154" s="28">
        <v>52661791328.371796</v>
      </c>
      <c r="F154" s="354"/>
    </row>
    <row r="155" spans="1:6">
      <c r="A155" s="14">
        <v>2130301</v>
      </c>
      <c r="B155" s="17" t="s">
        <v>346</v>
      </c>
      <c r="C155" s="28">
        <v>1065743433.6968001</v>
      </c>
      <c r="D155" s="353"/>
      <c r="F155" s="354"/>
    </row>
    <row r="156" spans="1:6">
      <c r="A156" s="14">
        <v>213030101</v>
      </c>
      <c r="B156" s="20" t="s">
        <v>347</v>
      </c>
      <c r="C156" s="10">
        <v>143300268</v>
      </c>
      <c r="D156" s="349">
        <v>0</v>
      </c>
      <c r="E156" s="206" t="s">
        <v>198</v>
      </c>
      <c r="F156" s="354"/>
    </row>
    <row r="157" spans="1:6">
      <c r="A157" s="14">
        <v>213030102</v>
      </c>
      <c r="B157" s="20" t="s">
        <v>348</v>
      </c>
      <c r="C157" s="10">
        <v>681567727.78420007</v>
      </c>
      <c r="D157" s="349">
        <v>-93575.41</v>
      </c>
      <c r="E157" s="206" t="s">
        <v>198</v>
      </c>
      <c r="F157" s="354" t="s">
        <v>476</v>
      </c>
    </row>
    <row r="158" spans="1:6">
      <c r="A158" s="14">
        <v>213030103</v>
      </c>
      <c r="B158" s="20" t="s">
        <v>622</v>
      </c>
      <c r="C158" s="10">
        <v>200213534</v>
      </c>
      <c r="D158" s="349">
        <v>0</v>
      </c>
      <c r="E158" s="206" t="s">
        <v>198</v>
      </c>
      <c r="F158" s="354"/>
    </row>
    <row r="159" spans="1:6">
      <c r="A159" s="14">
        <v>213030105</v>
      </c>
      <c r="B159" s="20" t="s">
        <v>623</v>
      </c>
      <c r="C159" s="10">
        <v>12880502</v>
      </c>
      <c r="D159" s="349">
        <v>0</v>
      </c>
      <c r="E159" s="206" t="s">
        <v>198</v>
      </c>
      <c r="F159" s="354"/>
    </row>
    <row r="160" spans="1:6">
      <c r="A160" s="14">
        <v>213030106</v>
      </c>
      <c r="B160" s="20" t="s">
        <v>624</v>
      </c>
      <c r="C160" s="10">
        <v>5891865.8903999999</v>
      </c>
      <c r="D160" s="349">
        <v>-808.92</v>
      </c>
      <c r="E160" s="206" t="s">
        <v>198</v>
      </c>
      <c r="F160" s="354" t="s">
        <v>476</v>
      </c>
    </row>
    <row r="161" spans="1:6">
      <c r="A161" s="14">
        <v>213030107</v>
      </c>
      <c r="B161" s="20" t="s">
        <v>625</v>
      </c>
      <c r="C161" s="10">
        <v>15489856.145400001</v>
      </c>
      <c r="D161" s="349">
        <v>-2126.67</v>
      </c>
      <c r="E161" s="206" t="s">
        <v>198</v>
      </c>
      <c r="F161" s="354" t="s">
        <v>476</v>
      </c>
    </row>
    <row r="162" spans="1:6">
      <c r="A162" s="14">
        <v>213030108</v>
      </c>
      <c r="B162" s="20" t="s">
        <v>626</v>
      </c>
      <c r="C162" s="10">
        <v>6399679.8767999997</v>
      </c>
      <c r="D162" s="349">
        <v>-878.64</v>
      </c>
      <c r="E162" s="206" t="s">
        <v>198</v>
      </c>
      <c r="F162" s="354" t="s">
        <v>476</v>
      </c>
    </row>
    <row r="163" spans="1:6">
      <c r="A163" s="14">
        <v>2130302</v>
      </c>
      <c r="B163" s="17" t="s">
        <v>349</v>
      </c>
      <c r="C163" s="28">
        <v>-778596854.82740009</v>
      </c>
      <c r="F163" s="354"/>
    </row>
    <row r="164" spans="1:6">
      <c r="A164" s="14">
        <v>213030201</v>
      </c>
      <c r="B164" s="20" t="s">
        <v>350</v>
      </c>
      <c r="C164" s="10">
        <v>-46890033</v>
      </c>
      <c r="D164" s="349">
        <v>0</v>
      </c>
      <c r="E164" s="206" t="s">
        <v>198</v>
      </c>
      <c r="F164" s="354"/>
    </row>
    <row r="165" spans="1:6">
      <c r="A165" s="14">
        <v>213030202</v>
      </c>
      <c r="B165" s="20" t="s">
        <v>351</v>
      </c>
      <c r="C165" s="10">
        <v>-534327455.74299997</v>
      </c>
      <c r="D165" s="349">
        <v>73360.149999999994</v>
      </c>
      <c r="E165" s="206" t="s">
        <v>198</v>
      </c>
      <c r="F165" s="354" t="s">
        <v>476</v>
      </c>
    </row>
    <row r="166" spans="1:6">
      <c r="A166" s="14">
        <v>213030203</v>
      </c>
      <c r="B166" s="20" t="s">
        <v>627</v>
      </c>
      <c r="C166" s="10">
        <v>-178473973</v>
      </c>
      <c r="D166" s="349">
        <v>0</v>
      </c>
      <c r="E166" s="206" t="s">
        <v>198</v>
      </c>
      <c r="F166" s="354"/>
    </row>
    <row r="167" spans="1:6">
      <c r="A167" s="14">
        <v>213030205</v>
      </c>
      <c r="B167" s="20" t="s">
        <v>628</v>
      </c>
      <c r="C167" s="10">
        <v>-6868337</v>
      </c>
      <c r="D167" s="349">
        <v>0</v>
      </c>
      <c r="E167" s="206" t="s">
        <v>198</v>
      </c>
      <c r="F167" s="354"/>
    </row>
    <row r="168" spans="1:6">
      <c r="A168" s="14">
        <v>213030206</v>
      </c>
      <c r="B168" s="20" t="s">
        <v>629</v>
      </c>
      <c r="C168" s="10">
        <v>-2645337.9477999997</v>
      </c>
      <c r="D168" s="349">
        <v>363.19</v>
      </c>
      <c r="E168" s="206" t="s">
        <v>198</v>
      </c>
      <c r="F168" s="354" t="s">
        <v>476</v>
      </c>
    </row>
    <row r="169" spans="1:6">
      <c r="A169" s="14">
        <v>213030207</v>
      </c>
      <c r="B169" s="20" t="s">
        <v>630</v>
      </c>
      <c r="C169" s="10">
        <v>-8985364.9768000003</v>
      </c>
      <c r="D169" s="349">
        <v>1233.6400000000001</v>
      </c>
      <c r="E169" s="206" t="s">
        <v>198</v>
      </c>
      <c r="F169" s="354" t="s">
        <v>476</v>
      </c>
    </row>
    <row r="170" spans="1:6">
      <c r="A170" s="14">
        <v>213030208</v>
      </c>
      <c r="B170" s="20" t="s">
        <v>631</v>
      </c>
      <c r="C170" s="10">
        <v>-406353.15979999996</v>
      </c>
      <c r="D170" s="349">
        <v>55.79</v>
      </c>
      <c r="E170" s="206" t="s">
        <v>198</v>
      </c>
      <c r="F170" s="354" t="s">
        <v>476</v>
      </c>
    </row>
    <row r="171" spans="1:6">
      <c r="A171" s="14">
        <v>2130303</v>
      </c>
      <c r="B171" s="17" t="s">
        <v>352</v>
      </c>
      <c r="C171" s="28">
        <v>52374644749.502396</v>
      </c>
      <c r="D171" s="353"/>
      <c r="F171" s="354"/>
    </row>
    <row r="172" spans="1:6">
      <c r="A172" s="14">
        <v>213030301</v>
      </c>
      <c r="B172" s="20" t="s">
        <v>353</v>
      </c>
      <c r="C172" s="10">
        <v>12520704452</v>
      </c>
      <c r="D172" s="349">
        <v>0</v>
      </c>
      <c r="E172" s="206" t="s">
        <v>198</v>
      </c>
      <c r="F172" s="354"/>
    </row>
    <row r="173" spans="1:6">
      <c r="A173" s="14">
        <v>213030302</v>
      </c>
      <c r="B173" s="20" t="s">
        <v>354</v>
      </c>
      <c r="C173" s="10">
        <v>39853940297.502396</v>
      </c>
      <c r="D173" s="349">
        <v>-5471721.5199999996</v>
      </c>
      <c r="E173" s="206" t="s">
        <v>198</v>
      </c>
      <c r="F173" s="354" t="s">
        <v>476</v>
      </c>
    </row>
    <row r="174" spans="1:6">
      <c r="B174" s="17"/>
      <c r="C174" s="29"/>
      <c r="F174" s="354"/>
    </row>
    <row r="175" spans="1:6">
      <c r="A175" s="14">
        <v>214</v>
      </c>
      <c r="B175" s="17" t="s">
        <v>355</v>
      </c>
      <c r="C175" s="28">
        <v>70165156.928200006</v>
      </c>
      <c r="F175" s="354"/>
    </row>
    <row r="176" spans="1:6">
      <c r="A176" s="14">
        <v>21401</v>
      </c>
      <c r="B176" s="17" t="s">
        <v>356</v>
      </c>
      <c r="C176" s="28">
        <v>21590439</v>
      </c>
      <c r="F176" s="354"/>
    </row>
    <row r="177" spans="1:6">
      <c r="A177" s="14">
        <v>2140105</v>
      </c>
      <c r="B177" s="20" t="s">
        <v>357</v>
      </c>
      <c r="C177" s="10">
        <v>11702780</v>
      </c>
      <c r="D177" s="349">
        <v>0</v>
      </c>
      <c r="E177" s="206" t="s">
        <v>215</v>
      </c>
      <c r="F177" s="354"/>
    </row>
    <row r="178" spans="1:6">
      <c r="A178" s="14">
        <v>2140107</v>
      </c>
      <c r="B178" s="20" t="s">
        <v>106</v>
      </c>
      <c r="C178" s="10">
        <v>9633416</v>
      </c>
      <c r="D178" s="349">
        <v>0</v>
      </c>
      <c r="E178" s="206" t="s">
        <v>106</v>
      </c>
      <c r="F178" s="354"/>
    </row>
    <row r="179" spans="1:6">
      <c r="A179" s="14">
        <v>2140108</v>
      </c>
      <c r="B179" s="20" t="s">
        <v>632</v>
      </c>
      <c r="C179" s="10">
        <v>254243</v>
      </c>
      <c r="D179" s="349">
        <v>0</v>
      </c>
      <c r="E179" s="206" t="s">
        <v>215</v>
      </c>
      <c r="F179" s="354"/>
    </row>
    <row r="180" spans="1:6">
      <c r="A180" s="30">
        <v>21402</v>
      </c>
      <c r="B180" s="17" t="s">
        <v>361</v>
      </c>
      <c r="C180" s="28">
        <v>1197582</v>
      </c>
      <c r="F180" s="354"/>
    </row>
    <row r="181" spans="1:6">
      <c r="A181" s="14">
        <v>214020301</v>
      </c>
      <c r="B181" s="20" t="s">
        <v>633</v>
      </c>
      <c r="C181" s="10">
        <v>814016</v>
      </c>
      <c r="D181" s="349">
        <v>0</v>
      </c>
      <c r="E181" s="206" t="s">
        <v>18</v>
      </c>
      <c r="F181" s="354"/>
    </row>
    <row r="182" spans="1:6">
      <c r="A182" s="14">
        <v>214020302</v>
      </c>
      <c r="B182" s="20" t="s">
        <v>634</v>
      </c>
      <c r="C182" s="10">
        <v>383566</v>
      </c>
      <c r="D182" s="349">
        <v>0</v>
      </c>
      <c r="E182" s="206" t="s">
        <v>18</v>
      </c>
      <c r="F182" s="354"/>
    </row>
    <row r="183" spans="1:6">
      <c r="A183" s="30">
        <v>21404</v>
      </c>
      <c r="B183" s="17" t="s">
        <v>358</v>
      </c>
      <c r="C183" s="18">
        <v>47377135.928199999</v>
      </c>
      <c r="D183" s="353"/>
      <c r="F183" s="354"/>
    </row>
    <row r="184" spans="1:6">
      <c r="A184" s="14">
        <v>2140404</v>
      </c>
      <c r="B184" s="20" t="s">
        <v>635</v>
      </c>
      <c r="C184" s="10">
        <v>46615168</v>
      </c>
      <c r="D184" s="349">
        <v>-6400</v>
      </c>
      <c r="E184" s="206" t="s">
        <v>215</v>
      </c>
      <c r="F184" s="354" t="s">
        <v>14</v>
      </c>
    </row>
    <row r="185" spans="1:6">
      <c r="A185" s="14">
        <v>2140413</v>
      </c>
      <c r="B185" s="20" t="s">
        <v>359</v>
      </c>
      <c r="C185" s="10">
        <v>276806</v>
      </c>
      <c r="D185" s="349">
        <v>0</v>
      </c>
      <c r="E185" s="206" t="s">
        <v>215</v>
      </c>
      <c r="F185" s="354"/>
    </row>
    <row r="186" spans="1:6">
      <c r="A186" s="14">
        <v>2140414</v>
      </c>
      <c r="B186" s="20" t="s">
        <v>360</v>
      </c>
      <c r="C186" s="10">
        <v>485162</v>
      </c>
      <c r="D186" s="349">
        <v>-66.61</v>
      </c>
      <c r="E186" s="206" t="s">
        <v>215</v>
      </c>
      <c r="F186" s="354" t="s">
        <v>14</v>
      </c>
    </row>
    <row r="187" spans="1:6">
      <c r="B187" s="20"/>
      <c r="F187" s="354"/>
    </row>
    <row r="188" spans="1:6">
      <c r="A188" s="26">
        <v>3</v>
      </c>
      <c r="B188" s="15" t="s">
        <v>11</v>
      </c>
      <c r="C188" s="16">
        <v>4372704817.906105</v>
      </c>
      <c r="F188" s="354"/>
    </row>
    <row r="189" spans="1:6">
      <c r="A189" s="26">
        <v>310</v>
      </c>
      <c r="B189" s="15" t="s">
        <v>362</v>
      </c>
      <c r="C189" s="18">
        <v>5000000000</v>
      </c>
      <c r="F189" s="354"/>
    </row>
    <row r="190" spans="1:6">
      <c r="A190" s="26">
        <v>310101</v>
      </c>
      <c r="B190" s="15" t="s">
        <v>108</v>
      </c>
      <c r="C190" s="18">
        <v>5000000000</v>
      </c>
      <c r="D190" s="353"/>
      <c r="F190" s="354"/>
    </row>
    <row r="191" spans="1:6">
      <c r="A191" s="14">
        <v>31010101</v>
      </c>
      <c r="B191" s="20" t="s">
        <v>363</v>
      </c>
      <c r="C191" s="10">
        <v>50000000000</v>
      </c>
      <c r="D191" s="353"/>
      <c r="F191" s="354"/>
    </row>
    <row r="192" spans="1:6">
      <c r="A192" s="14">
        <v>31010102</v>
      </c>
      <c r="B192" s="20" t="s">
        <v>364</v>
      </c>
      <c r="C192" s="10">
        <v>-45000000000</v>
      </c>
      <c r="F192" s="354"/>
    </row>
    <row r="193" spans="1:5">
      <c r="A193" s="26">
        <v>311</v>
      </c>
      <c r="B193" s="15" t="s">
        <v>87</v>
      </c>
      <c r="C193" s="18">
        <v>-627295182.0938952</v>
      </c>
    </row>
    <row r="194" spans="1:5">
      <c r="A194" s="14">
        <v>311101</v>
      </c>
      <c r="B194" s="20" t="s">
        <v>110</v>
      </c>
      <c r="C194" s="10">
        <v>-627295182.0938952</v>
      </c>
    </row>
    <row r="195" spans="1:5">
      <c r="B195" s="20"/>
      <c r="D195" s="353"/>
    </row>
    <row r="196" spans="1:5">
      <c r="B196" s="20"/>
    </row>
    <row r="197" spans="1:5">
      <c r="A197" s="26">
        <v>41</v>
      </c>
      <c r="B197" s="15" t="s">
        <v>365</v>
      </c>
      <c r="C197" s="16">
        <v>1453086412.9267042</v>
      </c>
    </row>
    <row r="198" spans="1:5">
      <c r="A198" s="14">
        <v>413</v>
      </c>
      <c r="B198" s="17" t="s">
        <v>366</v>
      </c>
      <c r="C198" s="28">
        <v>865261528.13</v>
      </c>
    </row>
    <row r="199" spans="1:5">
      <c r="A199" s="29">
        <v>41101</v>
      </c>
      <c r="B199" s="17" t="s">
        <v>367</v>
      </c>
      <c r="C199" s="28">
        <v>49683943.509999998</v>
      </c>
      <c r="D199" s="349"/>
    </row>
    <row r="200" spans="1:5">
      <c r="A200" s="14">
        <v>411010201</v>
      </c>
      <c r="B200" s="20" t="s">
        <v>368</v>
      </c>
      <c r="C200" s="10">
        <v>48855208.32</v>
      </c>
      <c r="E200" s="206" t="s">
        <v>449</v>
      </c>
    </row>
    <row r="201" spans="1:5">
      <c r="A201" s="14">
        <v>411010202</v>
      </c>
      <c r="B201" s="20" t="s">
        <v>636</v>
      </c>
      <c r="C201" s="10">
        <v>828735.19</v>
      </c>
      <c r="E201" s="206" t="s">
        <v>449</v>
      </c>
    </row>
    <row r="202" spans="1:5">
      <c r="A202" s="29">
        <v>41102</v>
      </c>
      <c r="B202" s="17" t="s">
        <v>637</v>
      </c>
      <c r="C202" s="28">
        <v>3688840.9</v>
      </c>
    </row>
    <row r="203" spans="1:5">
      <c r="A203" s="14">
        <v>411020102</v>
      </c>
      <c r="B203" s="20" t="s">
        <v>638</v>
      </c>
      <c r="C203" s="10">
        <v>3688840.9</v>
      </c>
      <c r="D203" s="353"/>
      <c r="E203" s="206" t="s">
        <v>449</v>
      </c>
    </row>
    <row r="204" spans="1:5">
      <c r="A204" s="29">
        <v>41103</v>
      </c>
      <c r="B204" s="17" t="s">
        <v>639</v>
      </c>
      <c r="C204" s="28">
        <v>86780822</v>
      </c>
    </row>
    <row r="205" spans="1:5">
      <c r="A205" s="14">
        <v>4010301</v>
      </c>
      <c r="B205" s="20" t="s">
        <v>640</v>
      </c>
      <c r="C205" s="10">
        <v>86780822</v>
      </c>
      <c r="E205" s="206" t="s">
        <v>69</v>
      </c>
    </row>
    <row r="206" spans="1:5">
      <c r="A206" s="14">
        <v>41301</v>
      </c>
      <c r="B206" s="17" t="s">
        <v>369</v>
      </c>
      <c r="C206" s="28">
        <v>62642190.93</v>
      </c>
      <c r="D206" s="349"/>
    </row>
    <row r="207" spans="1:5">
      <c r="A207" s="14">
        <v>413010101</v>
      </c>
      <c r="B207" s="20" t="s">
        <v>370</v>
      </c>
      <c r="C207" s="10">
        <v>17147479</v>
      </c>
      <c r="E207" s="206" t="s">
        <v>75</v>
      </c>
    </row>
    <row r="208" spans="1:5">
      <c r="A208" s="14">
        <v>413010102</v>
      </c>
      <c r="B208" s="20" t="s">
        <v>641</v>
      </c>
      <c r="C208" s="10">
        <v>1332597.4099999999</v>
      </c>
      <c r="D208" s="352"/>
      <c r="E208" s="206" t="s">
        <v>75</v>
      </c>
    </row>
    <row r="209" spans="1:5">
      <c r="A209" s="14">
        <v>413010103</v>
      </c>
      <c r="B209" s="20" t="s">
        <v>642</v>
      </c>
      <c r="C209" s="10">
        <v>2925041</v>
      </c>
      <c r="E209" s="206" t="s">
        <v>75</v>
      </c>
    </row>
    <row r="210" spans="1:5">
      <c r="A210" s="14">
        <v>413010105</v>
      </c>
      <c r="B210" s="20" t="s">
        <v>371</v>
      </c>
      <c r="C210" s="10">
        <v>25288357</v>
      </c>
      <c r="E210" s="206" t="s">
        <v>75</v>
      </c>
    </row>
    <row r="211" spans="1:5">
      <c r="A211" s="14">
        <v>413010106</v>
      </c>
      <c r="B211" s="20" t="s">
        <v>372</v>
      </c>
      <c r="C211" s="10">
        <v>8350028.8499999996</v>
      </c>
      <c r="E211" s="206" t="s">
        <v>75</v>
      </c>
    </row>
    <row r="212" spans="1:5">
      <c r="A212" s="14">
        <v>413010107</v>
      </c>
      <c r="B212" s="20" t="s">
        <v>373</v>
      </c>
      <c r="C212" s="10">
        <v>7056316</v>
      </c>
      <c r="E212" s="206" t="s">
        <v>75</v>
      </c>
    </row>
    <row r="213" spans="1:5">
      <c r="A213" s="14">
        <v>413010118</v>
      </c>
      <c r="B213" s="20" t="s">
        <v>643</v>
      </c>
      <c r="C213" s="10">
        <v>542371.67000000004</v>
      </c>
      <c r="E213" s="206" t="s">
        <v>75</v>
      </c>
    </row>
    <row r="214" spans="1:5">
      <c r="A214" s="14">
        <v>4130102</v>
      </c>
      <c r="B214" s="17" t="s">
        <v>374</v>
      </c>
      <c r="C214" s="28">
        <v>441445559.85000002</v>
      </c>
    </row>
    <row r="215" spans="1:5">
      <c r="A215" s="14">
        <v>413010201</v>
      </c>
      <c r="B215" s="20" t="s">
        <v>373</v>
      </c>
      <c r="C215" s="10">
        <v>158696746</v>
      </c>
      <c r="E215" s="206" t="s">
        <v>75</v>
      </c>
    </row>
    <row r="216" spans="1:5">
      <c r="A216" s="14">
        <v>413010202</v>
      </c>
      <c r="B216" s="20" t="s">
        <v>372</v>
      </c>
      <c r="C216" s="10">
        <v>168056315.69999999</v>
      </c>
      <c r="E216" s="206" t="s">
        <v>75</v>
      </c>
    </row>
    <row r="217" spans="1:5">
      <c r="A217" s="14">
        <v>413010203</v>
      </c>
      <c r="B217" s="20" t="s">
        <v>644</v>
      </c>
      <c r="C217" s="10">
        <v>16780417.609999999</v>
      </c>
      <c r="E217" s="206" t="s">
        <v>75</v>
      </c>
    </row>
    <row r="218" spans="1:5">
      <c r="A218" s="14">
        <v>413010204</v>
      </c>
      <c r="B218" s="20" t="s">
        <v>645</v>
      </c>
      <c r="C218" s="10">
        <v>9866090.0399999991</v>
      </c>
      <c r="E218" s="206" t="s">
        <v>75</v>
      </c>
    </row>
    <row r="219" spans="1:5">
      <c r="A219" s="14">
        <v>413010205</v>
      </c>
      <c r="B219" s="20" t="s">
        <v>646</v>
      </c>
      <c r="C219" s="10">
        <v>20937122</v>
      </c>
      <c r="E219" s="206" t="s">
        <v>75</v>
      </c>
    </row>
    <row r="220" spans="1:5">
      <c r="A220" s="14">
        <v>413010206</v>
      </c>
      <c r="B220" s="20" t="s">
        <v>647</v>
      </c>
      <c r="C220" s="10">
        <v>59851324</v>
      </c>
      <c r="E220" s="206" t="s">
        <v>75</v>
      </c>
    </row>
    <row r="221" spans="1:5">
      <c r="A221" s="14">
        <v>413010207</v>
      </c>
      <c r="B221" s="20" t="s">
        <v>648</v>
      </c>
      <c r="C221" s="10">
        <v>7257544.5</v>
      </c>
      <c r="E221" s="206" t="s">
        <v>75</v>
      </c>
    </row>
    <row r="222" spans="1:5">
      <c r="A222" s="14">
        <v>41302</v>
      </c>
      <c r="B222" s="17" t="s">
        <v>375</v>
      </c>
      <c r="C222" s="28">
        <v>218979757.83000001</v>
      </c>
    </row>
    <row r="223" spans="1:5">
      <c r="A223" s="14">
        <v>4130201</v>
      </c>
      <c r="B223" s="17" t="s">
        <v>376</v>
      </c>
      <c r="C223" s="28">
        <v>216760579.83000001</v>
      </c>
    </row>
    <row r="224" spans="1:5">
      <c r="A224" s="14">
        <v>413020101</v>
      </c>
      <c r="B224" s="20" t="s">
        <v>649</v>
      </c>
      <c r="C224" s="10">
        <v>523</v>
      </c>
      <c r="E224" s="206" t="s">
        <v>20</v>
      </c>
    </row>
    <row r="225" spans="1:5">
      <c r="A225" s="14">
        <v>413020102</v>
      </c>
      <c r="B225" s="20" t="s">
        <v>377</v>
      </c>
      <c r="C225" s="10">
        <v>1098902.4099999999</v>
      </c>
      <c r="E225" s="206" t="s">
        <v>20</v>
      </c>
    </row>
    <row r="226" spans="1:5">
      <c r="A226" s="14">
        <v>413020104</v>
      </c>
      <c r="B226" s="20" t="s">
        <v>650</v>
      </c>
      <c r="C226" s="10">
        <v>429093.37</v>
      </c>
      <c r="E226" s="206" t="s">
        <v>20</v>
      </c>
    </row>
    <row r="227" spans="1:5">
      <c r="A227" s="14">
        <v>413020105</v>
      </c>
      <c r="B227" s="20" t="s">
        <v>378</v>
      </c>
      <c r="C227" s="10">
        <v>89697921</v>
      </c>
      <c r="E227" s="206" t="s">
        <v>20</v>
      </c>
    </row>
    <row r="228" spans="1:5">
      <c r="A228" s="14">
        <v>413020106</v>
      </c>
      <c r="B228" s="20" t="s">
        <v>379</v>
      </c>
      <c r="C228" s="10">
        <v>35900839.43</v>
      </c>
      <c r="E228" s="206" t="s">
        <v>20</v>
      </c>
    </row>
    <row r="229" spans="1:5">
      <c r="A229" s="14">
        <v>413020107</v>
      </c>
      <c r="B229" s="20" t="s">
        <v>380</v>
      </c>
      <c r="C229" s="10">
        <v>3874637</v>
      </c>
      <c r="E229" s="206" t="s">
        <v>20</v>
      </c>
    </row>
    <row r="230" spans="1:5">
      <c r="A230" s="14">
        <v>413020108</v>
      </c>
      <c r="B230" s="20" t="s">
        <v>651</v>
      </c>
      <c r="C230" s="10">
        <v>390647.4</v>
      </c>
      <c r="E230" s="206" t="s">
        <v>20</v>
      </c>
    </row>
    <row r="231" spans="1:5">
      <c r="A231" s="14">
        <v>413020109</v>
      </c>
      <c r="B231" s="20" t="s">
        <v>652</v>
      </c>
      <c r="C231" s="10">
        <v>10088686</v>
      </c>
      <c r="E231" s="206" t="s">
        <v>20</v>
      </c>
    </row>
    <row r="232" spans="1:5">
      <c r="A232" s="14">
        <v>413020117</v>
      </c>
      <c r="B232" s="20" t="s">
        <v>381</v>
      </c>
      <c r="C232" s="10">
        <v>9752094</v>
      </c>
      <c r="E232" s="206" t="s">
        <v>76</v>
      </c>
    </row>
    <row r="233" spans="1:5">
      <c r="A233" s="14">
        <v>413020118</v>
      </c>
      <c r="B233" s="20" t="s">
        <v>382</v>
      </c>
      <c r="C233" s="10">
        <v>25601132.219999999</v>
      </c>
      <c r="E233" s="206" t="s">
        <v>76</v>
      </c>
    </row>
    <row r="234" spans="1:5">
      <c r="A234" s="14">
        <v>413020121</v>
      </c>
      <c r="B234" s="20" t="s">
        <v>653</v>
      </c>
      <c r="C234" s="10">
        <v>19215</v>
      </c>
      <c r="E234" s="206" t="s">
        <v>76</v>
      </c>
    </row>
    <row r="235" spans="1:5">
      <c r="A235" s="14">
        <v>413020135</v>
      </c>
      <c r="B235" s="20" t="s">
        <v>383</v>
      </c>
      <c r="C235" s="10">
        <v>39906889</v>
      </c>
      <c r="E235" s="206" t="s">
        <v>76</v>
      </c>
    </row>
    <row r="236" spans="1:5">
      <c r="A236" s="14">
        <v>4130202</v>
      </c>
      <c r="B236" s="17" t="s">
        <v>654</v>
      </c>
      <c r="C236" s="28">
        <v>2219178</v>
      </c>
    </row>
    <row r="237" spans="1:5">
      <c r="A237" s="14">
        <v>413020203</v>
      </c>
      <c r="B237" s="20" t="s">
        <v>655</v>
      </c>
      <c r="C237" s="10">
        <v>2219178</v>
      </c>
      <c r="E237" s="206" t="s">
        <v>76</v>
      </c>
    </row>
    <row r="238" spans="1:5">
      <c r="B238" s="20"/>
    </row>
    <row r="239" spans="1:5">
      <c r="B239" s="17" t="s">
        <v>384</v>
      </c>
      <c r="C239" s="18">
        <v>2040413.11</v>
      </c>
    </row>
    <row r="240" spans="1:5">
      <c r="A240" s="14">
        <v>4160101</v>
      </c>
      <c r="B240" s="20" t="s">
        <v>385</v>
      </c>
      <c r="C240" s="10">
        <v>1579665</v>
      </c>
      <c r="E240" s="206" t="s">
        <v>111</v>
      </c>
    </row>
    <row r="241" spans="1:5">
      <c r="A241" s="14">
        <v>4160102</v>
      </c>
      <c r="B241" s="20" t="s">
        <v>656</v>
      </c>
      <c r="C241" s="10">
        <v>21166.87</v>
      </c>
      <c r="E241" s="206" t="s">
        <v>111</v>
      </c>
    </row>
    <row r="242" spans="1:5">
      <c r="A242" s="14">
        <v>4160201</v>
      </c>
      <c r="B242" s="20" t="s">
        <v>386</v>
      </c>
      <c r="C242" s="10">
        <v>434002</v>
      </c>
      <c r="E242" s="206" t="s">
        <v>111</v>
      </c>
    </row>
    <row r="243" spans="1:5">
      <c r="A243" s="14">
        <v>4160202</v>
      </c>
      <c r="B243" s="20" t="s">
        <v>657</v>
      </c>
      <c r="C243" s="10">
        <v>5579.24</v>
      </c>
      <c r="E243" s="206" t="s">
        <v>111</v>
      </c>
    </row>
    <row r="244" spans="1:5">
      <c r="B244" s="20"/>
    </row>
    <row r="245" spans="1:5">
      <c r="A245" s="14">
        <v>417</v>
      </c>
      <c r="B245" s="17" t="s">
        <v>387</v>
      </c>
      <c r="C245" s="28">
        <v>550556341.68670428</v>
      </c>
    </row>
    <row r="246" spans="1:5">
      <c r="A246" s="14">
        <v>41701</v>
      </c>
      <c r="B246" s="20" t="s">
        <v>388</v>
      </c>
      <c r="C246" s="10">
        <v>34624109.770000003</v>
      </c>
      <c r="E246" s="206" t="s">
        <v>80</v>
      </c>
    </row>
    <row r="247" spans="1:5">
      <c r="A247" s="14">
        <v>4170201</v>
      </c>
      <c r="B247" s="20" t="s">
        <v>389</v>
      </c>
      <c r="C247" s="10">
        <v>32168938.246704273</v>
      </c>
      <c r="E247" s="206" t="s">
        <v>252</v>
      </c>
    </row>
    <row r="248" spans="1:5">
      <c r="A248" s="14">
        <v>4170202</v>
      </c>
      <c r="B248" s="20" t="s">
        <v>390</v>
      </c>
      <c r="C248" s="10">
        <v>483763293.67000002</v>
      </c>
      <c r="E248" s="206" t="s">
        <v>450</v>
      </c>
    </row>
    <row r="249" spans="1:5">
      <c r="B249" s="20"/>
      <c r="C249" s="29"/>
    </row>
    <row r="250" spans="1:5">
      <c r="A250" s="14">
        <v>418</v>
      </c>
      <c r="B250" s="17" t="s">
        <v>391</v>
      </c>
      <c r="C250" s="28">
        <v>37268543.109999999</v>
      </c>
    </row>
    <row r="251" spans="1:5">
      <c r="A251" s="14">
        <v>41802</v>
      </c>
      <c r="B251" s="20" t="s">
        <v>392</v>
      </c>
      <c r="C251" s="10">
        <v>410.11</v>
      </c>
      <c r="E251" s="206" t="s">
        <v>107</v>
      </c>
    </row>
    <row r="252" spans="1:5">
      <c r="A252" s="14">
        <v>41803</v>
      </c>
      <c r="B252" s="20" t="s">
        <v>658</v>
      </c>
      <c r="C252" s="10">
        <v>347</v>
      </c>
      <c r="E252" s="206" t="s">
        <v>107</v>
      </c>
    </row>
    <row r="253" spans="1:5">
      <c r="A253" s="14">
        <v>41805</v>
      </c>
      <c r="B253" s="20" t="s">
        <v>659</v>
      </c>
      <c r="C253" s="10">
        <v>37267786</v>
      </c>
      <c r="E253" s="206" t="s">
        <v>58</v>
      </c>
    </row>
    <row r="254" spans="1:5">
      <c r="B254" s="20"/>
    </row>
    <row r="255" spans="1:5">
      <c r="A255" s="26">
        <v>51</v>
      </c>
      <c r="B255" s="15" t="s">
        <v>393</v>
      </c>
      <c r="C255" s="16">
        <v>-2080381595.0205994</v>
      </c>
    </row>
    <row r="256" spans="1:5">
      <c r="A256" s="14">
        <v>511</v>
      </c>
      <c r="B256" s="17" t="s">
        <v>394</v>
      </c>
      <c r="C256" s="28">
        <v>-2080380815.6405993</v>
      </c>
    </row>
    <row r="257" spans="1:5">
      <c r="A257" s="14">
        <v>5111</v>
      </c>
      <c r="B257" s="17" t="s">
        <v>395</v>
      </c>
      <c r="C257" s="28">
        <v>-467274399.0399999</v>
      </c>
    </row>
    <row r="258" spans="1:5">
      <c r="A258" s="14">
        <v>51111</v>
      </c>
      <c r="B258" s="17" t="s">
        <v>396</v>
      </c>
      <c r="C258" s="28">
        <v>-487402.27</v>
      </c>
    </row>
    <row r="259" spans="1:5">
      <c r="A259" s="14">
        <v>5111102</v>
      </c>
      <c r="B259" s="20" t="s">
        <v>397</v>
      </c>
      <c r="C259" s="10">
        <v>-487402.27</v>
      </c>
      <c r="E259" s="206" t="s">
        <v>25</v>
      </c>
    </row>
    <row r="260" spans="1:5">
      <c r="A260" s="14">
        <v>51112</v>
      </c>
      <c r="B260" s="17" t="s">
        <v>398</v>
      </c>
      <c r="C260" s="28">
        <v>-42653827.240000002</v>
      </c>
    </row>
    <row r="261" spans="1:5">
      <c r="A261" s="14">
        <v>511120101</v>
      </c>
      <c r="B261" s="20" t="s">
        <v>399</v>
      </c>
      <c r="C261" s="10">
        <v>-3639706</v>
      </c>
      <c r="E261" s="206" t="s">
        <v>24</v>
      </c>
    </row>
    <row r="262" spans="1:5">
      <c r="A262" s="14">
        <v>511120102</v>
      </c>
      <c r="B262" s="20" t="s">
        <v>400</v>
      </c>
      <c r="C262" s="10">
        <v>-39014121.240000002</v>
      </c>
      <c r="E262" s="206" t="s">
        <v>24</v>
      </c>
    </row>
    <row r="263" spans="1:5">
      <c r="A263" s="14">
        <v>5111202</v>
      </c>
      <c r="B263" s="17" t="s">
        <v>401</v>
      </c>
      <c r="C263" s="28">
        <v>-5222509.4399999995</v>
      </c>
    </row>
    <row r="264" spans="1:5">
      <c r="A264" s="14">
        <v>511120201</v>
      </c>
      <c r="B264" s="20" t="s">
        <v>402</v>
      </c>
      <c r="C264" s="10">
        <v>-4458407</v>
      </c>
      <c r="E264" s="206" t="s">
        <v>24</v>
      </c>
    </row>
    <row r="265" spans="1:5">
      <c r="A265" s="14">
        <v>511120202</v>
      </c>
      <c r="B265" s="20" t="s">
        <v>403</v>
      </c>
      <c r="C265" s="10">
        <v>-764102.44</v>
      </c>
      <c r="E265" s="206" t="s">
        <v>24</v>
      </c>
    </row>
    <row r="266" spans="1:5">
      <c r="A266" s="14">
        <v>5111301</v>
      </c>
      <c r="B266" s="17" t="s">
        <v>404</v>
      </c>
      <c r="C266" s="28">
        <v>-412031301.08999991</v>
      </c>
    </row>
    <row r="267" spans="1:5">
      <c r="A267" s="14">
        <v>511130101</v>
      </c>
      <c r="B267" s="17" t="s">
        <v>405</v>
      </c>
      <c r="C267" s="28">
        <v>-402399475.93999994</v>
      </c>
    </row>
    <row r="268" spans="1:5">
      <c r="A268" s="14">
        <v>51113010101</v>
      </c>
      <c r="B268" s="20" t="s">
        <v>660</v>
      </c>
      <c r="C268" s="10">
        <v>-61446410</v>
      </c>
      <c r="E268" s="206" t="s">
        <v>217</v>
      </c>
    </row>
    <row r="269" spans="1:5">
      <c r="A269" s="14">
        <v>51113010102</v>
      </c>
      <c r="B269" s="20" t="s">
        <v>406</v>
      </c>
      <c r="C269" s="10">
        <v>-153458652.15000001</v>
      </c>
      <c r="E269" s="206" t="s">
        <v>217</v>
      </c>
    </row>
    <row r="270" spans="1:5">
      <c r="A270" s="14">
        <v>51113010104</v>
      </c>
      <c r="B270" s="20" t="s">
        <v>661</v>
      </c>
      <c r="C270" s="10">
        <v>-18560025</v>
      </c>
      <c r="E270" s="206" t="s">
        <v>217</v>
      </c>
    </row>
    <row r="271" spans="1:5">
      <c r="A271" s="14">
        <v>51113010105</v>
      </c>
      <c r="B271" s="20" t="s">
        <v>407</v>
      </c>
      <c r="C271" s="10">
        <v>-140467243</v>
      </c>
      <c r="E271" s="206" t="s">
        <v>217</v>
      </c>
    </row>
    <row r="272" spans="1:5">
      <c r="A272" s="14">
        <v>51113010106</v>
      </c>
      <c r="B272" s="20" t="s">
        <v>662</v>
      </c>
      <c r="C272" s="10">
        <v>-6061459.9199999999</v>
      </c>
      <c r="E272" s="206" t="s">
        <v>217</v>
      </c>
    </row>
    <row r="273" spans="1:5">
      <c r="A273" s="14">
        <v>51113010107</v>
      </c>
      <c r="B273" s="20" t="s">
        <v>663</v>
      </c>
      <c r="C273" s="10">
        <v>-9177255.8399999999</v>
      </c>
      <c r="E273" s="206" t="s">
        <v>217</v>
      </c>
    </row>
    <row r="274" spans="1:5">
      <c r="A274" s="14">
        <v>51113010109</v>
      </c>
      <c r="B274" s="20" t="s">
        <v>664</v>
      </c>
      <c r="C274" s="10">
        <v>-13228430.029999999</v>
      </c>
      <c r="E274" s="206" t="s">
        <v>217</v>
      </c>
    </row>
    <row r="275" spans="1:5">
      <c r="A275" s="14">
        <v>511130102</v>
      </c>
      <c r="B275" s="17" t="s">
        <v>408</v>
      </c>
      <c r="C275" s="28">
        <v>-9631825.1499999985</v>
      </c>
    </row>
    <row r="276" spans="1:5">
      <c r="A276" s="14">
        <v>51113010201</v>
      </c>
      <c r="B276" s="20" t="s">
        <v>409</v>
      </c>
      <c r="C276" s="10">
        <v>-1871956</v>
      </c>
      <c r="E276" s="206" t="s">
        <v>217</v>
      </c>
    </row>
    <row r="277" spans="1:5">
      <c r="A277" s="14">
        <v>51113010202</v>
      </c>
      <c r="B277" s="20" t="s">
        <v>665</v>
      </c>
      <c r="C277" s="10">
        <v>-662436.71</v>
      </c>
      <c r="E277" s="206" t="s">
        <v>217</v>
      </c>
    </row>
    <row r="278" spans="1:5">
      <c r="A278" s="14">
        <v>51113010203</v>
      </c>
      <c r="B278" s="20" t="s">
        <v>666</v>
      </c>
      <c r="C278" s="10">
        <v>-623432</v>
      </c>
      <c r="E278" s="206" t="s">
        <v>217</v>
      </c>
    </row>
    <row r="279" spans="1:5">
      <c r="A279" s="14">
        <v>51113010205</v>
      </c>
      <c r="B279" s="20" t="s">
        <v>410</v>
      </c>
      <c r="C279" s="10">
        <v>-2476704</v>
      </c>
      <c r="E279" s="206" t="s">
        <v>217</v>
      </c>
    </row>
    <row r="280" spans="1:5">
      <c r="A280" s="14">
        <v>51113010206</v>
      </c>
      <c r="B280" s="20" t="s">
        <v>411</v>
      </c>
      <c r="C280" s="10">
        <v>-834674.76</v>
      </c>
      <c r="E280" s="206" t="s">
        <v>217</v>
      </c>
    </row>
    <row r="281" spans="1:5">
      <c r="A281" s="14">
        <v>51113010207</v>
      </c>
      <c r="B281" s="20" t="s">
        <v>412</v>
      </c>
      <c r="C281" s="10">
        <v>-3143810</v>
      </c>
      <c r="E281" s="206" t="s">
        <v>217</v>
      </c>
    </row>
    <row r="282" spans="1:5">
      <c r="A282" s="14">
        <v>51113010208</v>
      </c>
      <c r="B282" s="20" t="s">
        <v>667</v>
      </c>
      <c r="C282" s="10">
        <v>-370.68</v>
      </c>
      <c r="E282" s="206" t="s">
        <v>217</v>
      </c>
    </row>
    <row r="283" spans="1:5">
      <c r="A283" s="14">
        <v>51113010209</v>
      </c>
      <c r="B283" s="20" t="s">
        <v>668</v>
      </c>
      <c r="C283" s="10">
        <v>-18441</v>
      </c>
      <c r="E283" s="206" t="s">
        <v>217</v>
      </c>
    </row>
    <row r="284" spans="1:5">
      <c r="A284" s="14">
        <v>51114</v>
      </c>
      <c r="B284" s="17" t="s">
        <v>413</v>
      </c>
      <c r="C284" s="18">
        <v>-6879359</v>
      </c>
    </row>
    <row r="285" spans="1:5">
      <c r="A285" s="14">
        <v>5111401</v>
      </c>
      <c r="B285" s="20" t="s">
        <v>414</v>
      </c>
      <c r="C285" s="10">
        <v>-3936689</v>
      </c>
      <c r="E285" s="206" t="s">
        <v>218</v>
      </c>
    </row>
    <row r="286" spans="1:5">
      <c r="A286" s="14">
        <v>5111203</v>
      </c>
      <c r="B286" s="20" t="s">
        <v>415</v>
      </c>
      <c r="C286" s="10">
        <v>-2942670</v>
      </c>
      <c r="E286" s="206" t="s">
        <v>218</v>
      </c>
    </row>
    <row r="287" spans="1:5">
      <c r="B287" s="20"/>
      <c r="C287" s="29"/>
    </row>
    <row r="288" spans="1:5">
      <c r="A288" s="14">
        <v>5112</v>
      </c>
      <c r="B288" s="17" t="s">
        <v>416</v>
      </c>
      <c r="C288" s="28">
        <v>-31514704</v>
      </c>
    </row>
    <row r="289" spans="1:5">
      <c r="A289" s="14">
        <v>511201</v>
      </c>
      <c r="B289" s="20" t="s">
        <v>669</v>
      </c>
      <c r="C289" s="10">
        <v>-26000000</v>
      </c>
      <c r="E289" s="206" t="s">
        <v>28</v>
      </c>
    </row>
    <row r="290" spans="1:5">
      <c r="A290" s="14">
        <v>511206</v>
      </c>
      <c r="B290" s="20" t="s">
        <v>417</v>
      </c>
      <c r="C290" s="10">
        <v>-5514704</v>
      </c>
      <c r="E290" s="206" t="s">
        <v>29</v>
      </c>
    </row>
    <row r="291" spans="1:5">
      <c r="B291" s="20"/>
      <c r="C291" s="29"/>
    </row>
    <row r="292" spans="1:5">
      <c r="A292" s="14">
        <v>5113</v>
      </c>
      <c r="B292" s="17" t="s">
        <v>418</v>
      </c>
      <c r="C292" s="28">
        <v>-828985626.19999993</v>
      </c>
    </row>
    <row r="293" spans="1:5">
      <c r="A293" s="14">
        <v>511301</v>
      </c>
      <c r="B293" s="17" t="s">
        <v>419</v>
      </c>
      <c r="C293" s="28">
        <v>-238796727.91999999</v>
      </c>
    </row>
    <row r="294" spans="1:5">
      <c r="A294" s="14">
        <v>51130101</v>
      </c>
      <c r="B294" s="20" t="s">
        <v>420</v>
      </c>
      <c r="C294" s="10">
        <v>-157600000</v>
      </c>
      <c r="E294" s="206" t="s">
        <v>77</v>
      </c>
    </row>
    <row r="295" spans="1:5">
      <c r="A295" s="14">
        <v>51130104</v>
      </c>
      <c r="B295" s="20" t="s">
        <v>421</v>
      </c>
      <c r="C295" s="10">
        <v>-25295671</v>
      </c>
      <c r="E295" s="206" t="s">
        <v>77</v>
      </c>
    </row>
    <row r="296" spans="1:5">
      <c r="A296" s="14">
        <v>51130107</v>
      </c>
      <c r="B296" s="20" t="s">
        <v>422</v>
      </c>
      <c r="C296" s="10">
        <v>-26913926</v>
      </c>
      <c r="E296" s="206" t="s">
        <v>218</v>
      </c>
    </row>
    <row r="297" spans="1:5">
      <c r="A297" s="14">
        <v>51130110</v>
      </c>
      <c r="B297" s="20" t="s">
        <v>670</v>
      </c>
      <c r="C297" s="10">
        <v>-5650000</v>
      </c>
      <c r="E297" s="206" t="s">
        <v>218</v>
      </c>
    </row>
    <row r="298" spans="1:5">
      <c r="A298" s="14">
        <v>51130112</v>
      </c>
      <c r="B298" s="20" t="s">
        <v>423</v>
      </c>
      <c r="C298" s="10">
        <v>-7678630.9199999999</v>
      </c>
      <c r="E298" s="206" t="s">
        <v>218</v>
      </c>
    </row>
    <row r="299" spans="1:5">
      <c r="A299" s="14">
        <v>51130113</v>
      </c>
      <c r="B299" s="20" t="s">
        <v>424</v>
      </c>
      <c r="C299" s="10">
        <v>-15658500</v>
      </c>
      <c r="E299" s="206" t="s">
        <v>218</v>
      </c>
    </row>
    <row r="300" spans="1:5">
      <c r="A300" s="14">
        <v>511303</v>
      </c>
      <c r="B300" s="17" t="s">
        <v>425</v>
      </c>
      <c r="C300" s="28">
        <v>-116793538.77</v>
      </c>
    </row>
    <row r="301" spans="1:5">
      <c r="A301" s="14">
        <v>51130301</v>
      </c>
      <c r="B301" s="20" t="s">
        <v>671</v>
      </c>
      <c r="C301" s="10">
        <v>-97843798</v>
      </c>
      <c r="E301" s="206" t="s">
        <v>77</v>
      </c>
    </row>
    <row r="302" spans="1:5">
      <c r="A302" s="14">
        <v>51130303</v>
      </c>
      <c r="B302" s="20" t="s">
        <v>426</v>
      </c>
      <c r="C302" s="10">
        <v>-1529405.72</v>
      </c>
      <c r="E302" s="206" t="s">
        <v>77</v>
      </c>
    </row>
    <row r="303" spans="1:5">
      <c r="A303" s="14">
        <v>51130304</v>
      </c>
      <c r="B303" s="20" t="s">
        <v>427</v>
      </c>
      <c r="C303" s="10">
        <v>-12660868.689999999</v>
      </c>
      <c r="E303" s="206" t="s">
        <v>430</v>
      </c>
    </row>
    <row r="304" spans="1:5">
      <c r="A304" s="14">
        <v>51130305</v>
      </c>
      <c r="B304" s="20" t="s">
        <v>672</v>
      </c>
      <c r="C304" s="10">
        <v>-895830</v>
      </c>
      <c r="E304" s="206" t="s">
        <v>77</v>
      </c>
    </row>
    <row r="305" spans="1:5">
      <c r="A305" s="14">
        <v>51130306</v>
      </c>
      <c r="B305" s="20" t="s">
        <v>673</v>
      </c>
      <c r="C305" s="10">
        <v>-3863636.36</v>
      </c>
      <c r="E305" s="206" t="s">
        <v>77</v>
      </c>
    </row>
    <row r="306" spans="1:5">
      <c r="A306" s="14">
        <v>511307</v>
      </c>
      <c r="B306" s="17" t="s">
        <v>34</v>
      </c>
      <c r="C306" s="28">
        <v>-3483690</v>
      </c>
    </row>
    <row r="307" spans="1:5">
      <c r="A307" s="14">
        <v>51130701</v>
      </c>
      <c r="B307" s="20" t="s">
        <v>428</v>
      </c>
      <c r="C307" s="10">
        <v>-3483690</v>
      </c>
      <c r="E307" s="206" t="s">
        <v>34</v>
      </c>
    </row>
    <row r="308" spans="1:5">
      <c r="A308" s="14">
        <v>511308</v>
      </c>
      <c r="B308" s="17" t="s">
        <v>37</v>
      </c>
      <c r="C308" s="28">
        <v>-4862300</v>
      </c>
    </row>
    <row r="309" spans="1:5">
      <c r="A309" s="14">
        <v>51130802</v>
      </c>
      <c r="B309" s="20" t="s">
        <v>429</v>
      </c>
      <c r="C309" s="10">
        <v>-4862300</v>
      </c>
      <c r="E309" s="206" t="s">
        <v>37</v>
      </c>
    </row>
    <row r="310" spans="1:5">
      <c r="A310" s="14">
        <v>511309</v>
      </c>
      <c r="B310" s="17" t="s">
        <v>430</v>
      </c>
      <c r="C310" s="28">
        <v>-465049369.50999999</v>
      </c>
    </row>
    <row r="311" spans="1:5">
      <c r="A311" s="14">
        <v>51130906</v>
      </c>
      <c r="B311" s="20" t="s">
        <v>431</v>
      </c>
      <c r="C311" s="10">
        <v>-2628181.8199999998</v>
      </c>
      <c r="E311" s="206" t="s">
        <v>430</v>
      </c>
    </row>
    <row r="312" spans="1:5">
      <c r="A312" s="14">
        <v>51130910</v>
      </c>
      <c r="B312" s="20" t="s">
        <v>674</v>
      </c>
      <c r="C312" s="10">
        <v>-3027259.08</v>
      </c>
      <c r="E312" s="206" t="s">
        <v>218</v>
      </c>
    </row>
    <row r="313" spans="1:5">
      <c r="A313" s="14">
        <v>51130912</v>
      </c>
      <c r="B313" s="20" t="s">
        <v>432</v>
      </c>
      <c r="C313" s="10">
        <v>-2177727.27</v>
      </c>
      <c r="E313" s="206" t="s">
        <v>430</v>
      </c>
    </row>
    <row r="314" spans="1:5">
      <c r="A314" s="14">
        <v>51130913</v>
      </c>
      <c r="B314" s="20" t="s">
        <v>675</v>
      </c>
      <c r="C314" s="10">
        <v>-3000000</v>
      </c>
      <c r="E314" s="206" t="s">
        <v>218</v>
      </c>
    </row>
    <row r="315" spans="1:5">
      <c r="A315" s="14">
        <v>51130914</v>
      </c>
      <c r="B315" s="20" t="s">
        <v>433</v>
      </c>
      <c r="C315" s="10">
        <v>-842870.13</v>
      </c>
      <c r="E315" s="206" t="s">
        <v>430</v>
      </c>
    </row>
    <row r="316" spans="1:5">
      <c r="A316" s="14">
        <v>51130917</v>
      </c>
      <c r="B316" s="20" t="s">
        <v>676</v>
      </c>
      <c r="C316" s="10">
        <v>-7312670</v>
      </c>
      <c r="E316" s="206" t="s">
        <v>35</v>
      </c>
    </row>
    <row r="317" spans="1:5">
      <c r="A317" s="14">
        <v>51130918</v>
      </c>
      <c r="B317" s="20" t="s">
        <v>677</v>
      </c>
      <c r="C317" s="10">
        <v>-445864843.02999997</v>
      </c>
      <c r="E317" s="206" t="s">
        <v>218</v>
      </c>
    </row>
    <row r="318" spans="1:5">
      <c r="A318" s="14">
        <v>51130999</v>
      </c>
      <c r="B318" s="20" t="s">
        <v>434</v>
      </c>
      <c r="C318" s="10">
        <v>-195818.18</v>
      </c>
      <c r="E318" s="206" t="s">
        <v>218</v>
      </c>
    </row>
    <row r="319" spans="1:5">
      <c r="B319" s="20"/>
      <c r="C319" s="29"/>
    </row>
    <row r="320" spans="1:5">
      <c r="A320" s="14">
        <v>5114</v>
      </c>
      <c r="B320" s="17" t="s">
        <v>435</v>
      </c>
      <c r="C320" s="28">
        <v>-674266874.40059936</v>
      </c>
    </row>
    <row r="321" spans="1:5">
      <c r="A321" s="14">
        <v>511403</v>
      </c>
      <c r="B321" s="20" t="s">
        <v>436</v>
      </c>
      <c r="C321" s="10">
        <v>-13309617.17</v>
      </c>
      <c r="E321" s="206" t="s">
        <v>115</v>
      </c>
    </row>
    <row r="322" spans="1:5">
      <c r="A322" s="14">
        <v>511404</v>
      </c>
      <c r="B322" s="20" t="s">
        <v>678</v>
      </c>
      <c r="C322" s="10">
        <v>-5971389.0899999999</v>
      </c>
      <c r="E322" s="206" t="s">
        <v>115</v>
      </c>
    </row>
    <row r="323" spans="1:5">
      <c r="A323" s="14">
        <v>511406</v>
      </c>
      <c r="B323" s="20" t="s">
        <v>437</v>
      </c>
      <c r="C323" s="10">
        <v>-1193835.45</v>
      </c>
      <c r="E323" s="206" t="s">
        <v>218</v>
      </c>
    </row>
    <row r="324" spans="1:5">
      <c r="A324" s="14">
        <v>511405</v>
      </c>
      <c r="B324" s="20" t="s">
        <v>438</v>
      </c>
      <c r="C324" s="10">
        <v>-2517701.27</v>
      </c>
      <c r="E324" s="206" t="s">
        <v>218</v>
      </c>
    </row>
    <row r="325" spans="1:5">
      <c r="A325" s="14">
        <v>511408</v>
      </c>
      <c r="B325" s="20" t="s">
        <v>679</v>
      </c>
      <c r="C325" s="10">
        <v>-1165718.8600000001</v>
      </c>
      <c r="E325" s="206" t="s">
        <v>218</v>
      </c>
    </row>
    <row r="326" spans="1:5">
      <c r="A326" s="14">
        <v>511410</v>
      </c>
      <c r="B326" s="20" t="s">
        <v>680</v>
      </c>
      <c r="C326" s="10">
        <v>-394050.9</v>
      </c>
      <c r="E326" s="206" t="s">
        <v>218</v>
      </c>
    </row>
    <row r="327" spans="1:5">
      <c r="A327" s="14">
        <v>511409</v>
      </c>
      <c r="B327" s="20" t="s">
        <v>681</v>
      </c>
      <c r="C327" s="10">
        <v>-20000000</v>
      </c>
      <c r="E327" s="206" t="s">
        <v>218</v>
      </c>
    </row>
    <row r="328" spans="1:5">
      <c r="A328" s="14">
        <v>511407</v>
      </c>
      <c r="B328" s="17" t="s">
        <v>439</v>
      </c>
      <c r="C328" s="28">
        <v>-629714561.66059935</v>
      </c>
    </row>
    <row r="329" spans="1:5">
      <c r="A329" s="14">
        <v>51140701</v>
      </c>
      <c r="B329" s="20" t="s">
        <v>440</v>
      </c>
      <c r="C329" s="10">
        <v>-595674957.13999999</v>
      </c>
      <c r="E329" s="206" t="s">
        <v>252</v>
      </c>
    </row>
    <row r="330" spans="1:5">
      <c r="A330" s="14">
        <v>51140702</v>
      </c>
      <c r="B330" s="20" t="s">
        <v>441</v>
      </c>
      <c r="C330" s="10">
        <v>-34039604.52059938</v>
      </c>
      <c r="E330" s="206" t="s">
        <v>450</v>
      </c>
    </row>
    <row r="331" spans="1:5">
      <c r="B331" s="20"/>
    </row>
    <row r="332" spans="1:5">
      <c r="A332" s="14">
        <v>5115</v>
      </c>
      <c r="B332" s="17" t="s">
        <v>442</v>
      </c>
      <c r="C332" s="18">
        <v>-78339212</v>
      </c>
    </row>
    <row r="333" spans="1:5">
      <c r="A333" s="14">
        <v>511501</v>
      </c>
      <c r="B333" s="20" t="s">
        <v>58</v>
      </c>
      <c r="C333" s="10">
        <v>0</v>
      </c>
    </row>
    <row r="334" spans="1:5">
      <c r="A334" s="14">
        <v>511502</v>
      </c>
      <c r="B334" s="20" t="s">
        <v>682</v>
      </c>
      <c r="C334" s="10">
        <v>-383566</v>
      </c>
      <c r="E334" s="206" t="s">
        <v>37</v>
      </c>
    </row>
    <row r="335" spans="1:5">
      <c r="A335" s="14">
        <v>511503</v>
      </c>
      <c r="B335" s="20" t="s">
        <v>683</v>
      </c>
      <c r="C335" s="10">
        <v>-2160000</v>
      </c>
      <c r="E335" s="206" t="s">
        <v>218</v>
      </c>
    </row>
    <row r="336" spans="1:5">
      <c r="A336" s="14">
        <v>511504</v>
      </c>
      <c r="B336" s="20" t="s">
        <v>443</v>
      </c>
      <c r="C336" s="10">
        <v>-75736996</v>
      </c>
      <c r="E336" s="206" t="s">
        <v>218</v>
      </c>
    </row>
    <row r="337" spans="1:5">
      <c r="A337" s="14">
        <v>511505</v>
      </c>
      <c r="B337" s="20" t="s">
        <v>444</v>
      </c>
      <c r="C337" s="10">
        <v>-58650</v>
      </c>
      <c r="E337" s="206" t="s">
        <v>79</v>
      </c>
    </row>
    <row r="338" spans="1:5">
      <c r="B338" s="20"/>
    </row>
    <row r="339" spans="1:5">
      <c r="A339" s="14">
        <v>512</v>
      </c>
      <c r="B339" s="17" t="s">
        <v>445</v>
      </c>
      <c r="C339" s="28">
        <v>-779.38</v>
      </c>
    </row>
    <row r="340" spans="1:5">
      <c r="A340" s="14">
        <v>51204</v>
      </c>
      <c r="B340" s="20" t="s">
        <v>446</v>
      </c>
      <c r="C340" s="10">
        <v>-779.38</v>
      </c>
      <c r="E340" s="206" t="s">
        <v>112</v>
      </c>
    </row>
    <row r="341" spans="1:5">
      <c r="B341" s="20"/>
    </row>
    <row r="342" spans="1:5" ht="18" thickBot="1">
      <c r="A342" s="145"/>
      <c r="B342" s="146" t="s">
        <v>8</v>
      </c>
      <c r="C342" s="147">
        <v>-627295182.0938952</v>
      </c>
    </row>
  </sheetData>
  <customSheetViews>
    <customSheetView guid="{5CD60C77-55E7-4AA2-90FD-7F75B4C225F4}" scale="90" showGridLines="0" state="hidden">
      <pane ySplit="3.161290322580645" topLeftCell="A243" activePane="bottomLeft" state="frozen"/>
      <selection pane="bottomLeft" activeCell="A253" sqref="A253"/>
      <pageMargins left="0.7" right="0.7" top="0.75" bottom="0.75" header="0.3" footer="0.3"/>
    </customSheetView>
    <customSheetView guid="{4133D567-D179-4165-A1CE-29197E7C2C67}" scale="90" showGridLines="0" hiddenRows="1" state="hidden" topLeftCell="A2">
      <pane ySplit="4" topLeftCell="A243" activePane="bottomLeft" state="frozen"/>
      <selection pane="bottomLeft" activeCell="A253" sqref="A253"/>
      <pageMargins left="0.7" right="0.7" top="0.75" bottom="0.75" header="0.3" footer="0.3"/>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038AD-AF20-48DF-9B60-A9809B0AB733}">
  <sheetPr codeName="Hoja12">
    <tabColor rgb="FFFFC000"/>
  </sheetPr>
  <dimension ref="B1:AA324"/>
  <sheetViews>
    <sheetView showGridLines="0" zoomScale="90" zoomScaleNormal="90" workbookViewId="0">
      <pane xSplit="8" ySplit="3" topLeftCell="I305" activePane="bottomRight" state="frozen"/>
      <selection pane="topRight" activeCell="I1" sqref="I1"/>
      <selection pane="bottomLeft" activeCell="A4" sqref="A4"/>
      <selection pane="bottomRight" activeCell="E316" sqref="E316"/>
    </sheetView>
  </sheetViews>
  <sheetFormatPr baseColWidth="10" defaultColWidth="9.109375" defaultRowHeight="15" customHeight="1" outlineLevelCol="1"/>
  <cols>
    <col min="2" max="2" width="10.33203125" bestFit="1" customWidth="1"/>
    <col min="3" max="3" width="40.44140625" bestFit="1" customWidth="1"/>
    <col min="4" max="4" width="17.5546875" bestFit="1" customWidth="1"/>
    <col min="5" max="6" width="16.88671875" customWidth="1" outlineLevel="1"/>
    <col min="7" max="7" width="17.5546875" style="52" customWidth="1" outlineLevel="1"/>
    <col min="8" max="8" width="17.88671875" style="52" customWidth="1"/>
    <col min="9" max="9" width="19.6640625" customWidth="1"/>
    <col min="10" max="10" width="16" bestFit="1" customWidth="1"/>
    <col min="11" max="11" width="16.6640625" bestFit="1" customWidth="1"/>
    <col min="12" max="12" width="13.33203125" bestFit="1" customWidth="1"/>
    <col min="13" max="13" width="16.44140625" bestFit="1" customWidth="1"/>
    <col min="14" max="14" width="15.44140625" bestFit="1" customWidth="1"/>
    <col min="15" max="19" width="15.5546875" customWidth="1"/>
    <col min="20" max="20" width="15.44140625" bestFit="1" customWidth="1"/>
    <col min="21" max="21" width="15.5546875" customWidth="1"/>
    <col min="22" max="22" width="16.109375" bestFit="1" customWidth="1"/>
    <col min="23" max="23" width="13.6640625" bestFit="1" customWidth="1"/>
    <col min="24" max="24" width="12.44140625" bestFit="1" customWidth="1"/>
    <col min="25" max="25" width="14.88671875" bestFit="1" customWidth="1"/>
    <col min="26" max="26" width="17.6640625" bestFit="1" customWidth="1"/>
    <col min="27" max="27" width="17.5546875" bestFit="1" customWidth="1"/>
    <col min="28" max="28" width="15.88671875" bestFit="1" customWidth="1"/>
    <col min="263" max="263" width="33.6640625" customWidth="1"/>
    <col min="264" max="264" width="16" customWidth="1"/>
    <col min="265" max="266" width="15" bestFit="1" customWidth="1"/>
    <col min="267" max="267" width="16.5546875" bestFit="1" customWidth="1"/>
    <col min="268" max="268" width="12.5546875" customWidth="1"/>
    <col min="269" max="269" width="17.5546875" bestFit="1" customWidth="1"/>
    <col min="270" max="271" width="18.109375" bestFit="1" customWidth="1"/>
    <col min="272" max="272" width="12.88671875" bestFit="1" customWidth="1"/>
    <col min="273" max="274" width="16.5546875" bestFit="1" customWidth="1"/>
    <col min="275" max="276" width="13.109375" bestFit="1" customWidth="1"/>
    <col min="277" max="277" width="15.5546875" bestFit="1" customWidth="1"/>
    <col min="278" max="278" width="13.6640625" bestFit="1" customWidth="1"/>
    <col min="279" max="281" width="12.33203125" bestFit="1" customWidth="1"/>
    <col min="282" max="282" width="17.5546875" bestFit="1" customWidth="1"/>
    <col min="283" max="283" width="12.33203125" bestFit="1" customWidth="1"/>
    <col min="284" max="284" width="13.44140625" bestFit="1" customWidth="1"/>
    <col min="519" max="519" width="33.6640625" customWidth="1"/>
    <col min="520" max="520" width="16" customWidth="1"/>
    <col min="521" max="522" width="15" bestFit="1" customWidth="1"/>
    <col min="523" max="523" width="16.5546875" bestFit="1" customWidth="1"/>
    <col min="524" max="524" width="12.5546875" customWidth="1"/>
    <col min="525" max="525" width="17.5546875" bestFit="1" customWidth="1"/>
    <col min="526" max="527" width="18.109375" bestFit="1" customWidth="1"/>
    <col min="528" max="528" width="12.88671875" bestFit="1" customWidth="1"/>
    <col min="529" max="530" width="16.5546875" bestFit="1" customWidth="1"/>
    <col min="531" max="532" width="13.109375" bestFit="1" customWidth="1"/>
    <col min="533" max="533" width="15.5546875" bestFit="1" customWidth="1"/>
    <col min="534" max="534" width="13.6640625" bestFit="1" customWidth="1"/>
    <col min="535" max="537" width="12.33203125" bestFit="1" customWidth="1"/>
    <col min="538" max="538" width="17.5546875" bestFit="1" customWidth="1"/>
    <col min="539" max="539" width="12.33203125" bestFit="1" customWidth="1"/>
    <col min="540" max="540" width="13.44140625" bestFit="1" customWidth="1"/>
    <col min="775" max="775" width="33.6640625" customWidth="1"/>
    <col min="776" max="776" width="16" customWidth="1"/>
    <col min="777" max="778" width="15" bestFit="1" customWidth="1"/>
    <col min="779" max="779" width="16.5546875" bestFit="1" customWidth="1"/>
    <col min="780" max="780" width="12.5546875" customWidth="1"/>
    <col min="781" max="781" width="17.5546875" bestFit="1" customWidth="1"/>
    <col min="782" max="783" width="18.109375" bestFit="1" customWidth="1"/>
    <col min="784" max="784" width="12.88671875" bestFit="1" customWidth="1"/>
    <col min="785" max="786" width="16.5546875" bestFit="1" customWidth="1"/>
    <col min="787" max="788" width="13.109375" bestFit="1" customWidth="1"/>
    <col min="789" max="789" width="15.5546875" bestFit="1" customWidth="1"/>
    <col min="790" max="790" width="13.6640625" bestFit="1" customWidth="1"/>
    <col min="791" max="793" width="12.33203125" bestFit="1" customWidth="1"/>
    <col min="794" max="794" width="17.5546875" bestFit="1" customWidth="1"/>
    <col min="795" max="795" width="12.33203125" bestFit="1" customWidth="1"/>
    <col min="796" max="796" width="13.44140625" bestFit="1" customWidth="1"/>
    <col min="1031" max="1031" width="33.6640625" customWidth="1"/>
    <col min="1032" max="1032" width="16" customWidth="1"/>
    <col min="1033" max="1034" width="15" bestFit="1" customWidth="1"/>
    <col min="1035" max="1035" width="16.5546875" bestFit="1" customWidth="1"/>
    <col min="1036" max="1036" width="12.5546875" customWidth="1"/>
    <col min="1037" max="1037" width="17.5546875" bestFit="1" customWidth="1"/>
    <col min="1038" max="1039" width="18.109375" bestFit="1" customWidth="1"/>
    <col min="1040" max="1040" width="12.88671875" bestFit="1" customWidth="1"/>
    <col min="1041" max="1042" width="16.5546875" bestFit="1" customWidth="1"/>
    <col min="1043" max="1044" width="13.109375" bestFit="1" customWidth="1"/>
    <col min="1045" max="1045" width="15.5546875" bestFit="1" customWidth="1"/>
    <col min="1046" max="1046" width="13.6640625" bestFit="1" customWidth="1"/>
    <col min="1047" max="1049" width="12.33203125" bestFit="1" customWidth="1"/>
    <col min="1050" max="1050" width="17.5546875" bestFit="1" customWidth="1"/>
    <col min="1051" max="1051" width="12.33203125" bestFit="1" customWidth="1"/>
    <col min="1052" max="1052" width="13.44140625" bestFit="1" customWidth="1"/>
    <col min="1287" max="1287" width="33.6640625" customWidth="1"/>
    <col min="1288" max="1288" width="16" customWidth="1"/>
    <col min="1289" max="1290" width="15" bestFit="1" customWidth="1"/>
    <col min="1291" max="1291" width="16.5546875" bestFit="1" customWidth="1"/>
    <col min="1292" max="1292" width="12.5546875" customWidth="1"/>
    <col min="1293" max="1293" width="17.5546875" bestFit="1" customWidth="1"/>
    <col min="1294" max="1295" width="18.109375" bestFit="1" customWidth="1"/>
    <col min="1296" max="1296" width="12.88671875" bestFit="1" customWidth="1"/>
    <col min="1297" max="1298" width="16.5546875" bestFit="1" customWidth="1"/>
    <col min="1299" max="1300" width="13.109375" bestFit="1" customWidth="1"/>
    <col min="1301" max="1301" width="15.5546875" bestFit="1" customWidth="1"/>
    <col min="1302" max="1302" width="13.6640625" bestFit="1" customWidth="1"/>
    <col min="1303" max="1305" width="12.33203125" bestFit="1" customWidth="1"/>
    <col min="1306" max="1306" width="17.5546875" bestFit="1" customWidth="1"/>
    <col min="1307" max="1307" width="12.33203125" bestFit="1" customWidth="1"/>
    <col min="1308" max="1308" width="13.44140625" bestFit="1" customWidth="1"/>
    <col min="1543" max="1543" width="33.6640625" customWidth="1"/>
    <col min="1544" max="1544" width="16" customWidth="1"/>
    <col min="1545" max="1546" width="15" bestFit="1" customWidth="1"/>
    <col min="1547" max="1547" width="16.5546875" bestFit="1" customWidth="1"/>
    <col min="1548" max="1548" width="12.5546875" customWidth="1"/>
    <col min="1549" max="1549" width="17.5546875" bestFit="1" customWidth="1"/>
    <col min="1550" max="1551" width="18.109375" bestFit="1" customWidth="1"/>
    <col min="1552" max="1552" width="12.88671875" bestFit="1" customWidth="1"/>
    <col min="1553" max="1554" width="16.5546875" bestFit="1" customWidth="1"/>
    <col min="1555" max="1556" width="13.109375" bestFit="1" customWidth="1"/>
    <col min="1557" max="1557" width="15.5546875" bestFit="1" customWidth="1"/>
    <col min="1558" max="1558" width="13.6640625" bestFit="1" customWidth="1"/>
    <col min="1559" max="1561" width="12.33203125" bestFit="1" customWidth="1"/>
    <col min="1562" max="1562" width="17.5546875" bestFit="1" customWidth="1"/>
    <col min="1563" max="1563" width="12.33203125" bestFit="1" customWidth="1"/>
    <col min="1564" max="1564" width="13.44140625" bestFit="1" customWidth="1"/>
    <col min="1799" max="1799" width="33.6640625" customWidth="1"/>
    <col min="1800" max="1800" width="16" customWidth="1"/>
    <col min="1801" max="1802" width="15" bestFit="1" customWidth="1"/>
    <col min="1803" max="1803" width="16.5546875" bestFit="1" customWidth="1"/>
    <col min="1804" max="1804" width="12.5546875" customWidth="1"/>
    <col min="1805" max="1805" width="17.5546875" bestFit="1" customWidth="1"/>
    <col min="1806" max="1807" width="18.109375" bestFit="1" customWidth="1"/>
    <col min="1808" max="1808" width="12.88671875" bestFit="1" customWidth="1"/>
    <col min="1809" max="1810" width="16.5546875" bestFit="1" customWidth="1"/>
    <col min="1811" max="1812" width="13.109375" bestFit="1" customWidth="1"/>
    <col min="1813" max="1813" width="15.5546875" bestFit="1" customWidth="1"/>
    <col min="1814" max="1814" width="13.6640625" bestFit="1" customWidth="1"/>
    <col min="1815" max="1817" width="12.33203125" bestFit="1" customWidth="1"/>
    <col min="1818" max="1818" width="17.5546875" bestFit="1" customWidth="1"/>
    <col min="1819" max="1819" width="12.33203125" bestFit="1" customWidth="1"/>
    <col min="1820" max="1820" width="13.44140625" bestFit="1" customWidth="1"/>
    <col min="2055" max="2055" width="33.6640625" customWidth="1"/>
    <col min="2056" max="2056" width="16" customWidth="1"/>
    <col min="2057" max="2058" width="15" bestFit="1" customWidth="1"/>
    <col min="2059" max="2059" width="16.5546875" bestFit="1" customWidth="1"/>
    <col min="2060" max="2060" width="12.5546875" customWidth="1"/>
    <col min="2061" max="2061" width="17.5546875" bestFit="1" customWidth="1"/>
    <col min="2062" max="2063" width="18.109375" bestFit="1" customWidth="1"/>
    <col min="2064" max="2064" width="12.88671875" bestFit="1" customWidth="1"/>
    <col min="2065" max="2066" width="16.5546875" bestFit="1" customWidth="1"/>
    <col min="2067" max="2068" width="13.109375" bestFit="1" customWidth="1"/>
    <col min="2069" max="2069" width="15.5546875" bestFit="1" customWidth="1"/>
    <col min="2070" max="2070" width="13.6640625" bestFit="1" customWidth="1"/>
    <col min="2071" max="2073" width="12.33203125" bestFit="1" customWidth="1"/>
    <col min="2074" max="2074" width="17.5546875" bestFit="1" customWidth="1"/>
    <col min="2075" max="2075" width="12.33203125" bestFit="1" customWidth="1"/>
    <col min="2076" max="2076" width="13.44140625" bestFit="1" customWidth="1"/>
    <col min="2311" max="2311" width="33.6640625" customWidth="1"/>
    <col min="2312" max="2312" width="16" customWidth="1"/>
    <col min="2313" max="2314" width="15" bestFit="1" customWidth="1"/>
    <col min="2315" max="2315" width="16.5546875" bestFit="1" customWidth="1"/>
    <col min="2316" max="2316" width="12.5546875" customWidth="1"/>
    <col min="2317" max="2317" width="17.5546875" bestFit="1" customWidth="1"/>
    <col min="2318" max="2319" width="18.109375" bestFit="1" customWidth="1"/>
    <col min="2320" max="2320" width="12.88671875" bestFit="1" customWidth="1"/>
    <col min="2321" max="2322" width="16.5546875" bestFit="1" customWidth="1"/>
    <col min="2323" max="2324" width="13.109375" bestFit="1" customWidth="1"/>
    <col min="2325" max="2325" width="15.5546875" bestFit="1" customWidth="1"/>
    <col min="2326" max="2326" width="13.6640625" bestFit="1" customWidth="1"/>
    <col min="2327" max="2329" width="12.33203125" bestFit="1" customWidth="1"/>
    <col min="2330" max="2330" width="17.5546875" bestFit="1" customWidth="1"/>
    <col min="2331" max="2331" width="12.33203125" bestFit="1" customWidth="1"/>
    <col min="2332" max="2332" width="13.44140625" bestFit="1" customWidth="1"/>
    <col min="2567" max="2567" width="33.6640625" customWidth="1"/>
    <col min="2568" max="2568" width="16" customWidth="1"/>
    <col min="2569" max="2570" width="15" bestFit="1" customWidth="1"/>
    <col min="2571" max="2571" width="16.5546875" bestFit="1" customWidth="1"/>
    <col min="2572" max="2572" width="12.5546875" customWidth="1"/>
    <col min="2573" max="2573" width="17.5546875" bestFit="1" customWidth="1"/>
    <col min="2574" max="2575" width="18.109375" bestFit="1" customWidth="1"/>
    <col min="2576" max="2576" width="12.88671875" bestFit="1" customWidth="1"/>
    <col min="2577" max="2578" width="16.5546875" bestFit="1" customWidth="1"/>
    <col min="2579" max="2580" width="13.109375" bestFit="1" customWidth="1"/>
    <col min="2581" max="2581" width="15.5546875" bestFit="1" customWidth="1"/>
    <col min="2582" max="2582" width="13.6640625" bestFit="1" customWidth="1"/>
    <col min="2583" max="2585" width="12.33203125" bestFit="1" customWidth="1"/>
    <col min="2586" max="2586" width="17.5546875" bestFit="1" customWidth="1"/>
    <col min="2587" max="2587" width="12.33203125" bestFit="1" customWidth="1"/>
    <col min="2588" max="2588" width="13.44140625" bestFit="1" customWidth="1"/>
    <col min="2823" max="2823" width="33.6640625" customWidth="1"/>
    <col min="2824" max="2824" width="16" customWidth="1"/>
    <col min="2825" max="2826" width="15" bestFit="1" customWidth="1"/>
    <col min="2827" max="2827" width="16.5546875" bestFit="1" customWidth="1"/>
    <col min="2828" max="2828" width="12.5546875" customWidth="1"/>
    <col min="2829" max="2829" width="17.5546875" bestFit="1" customWidth="1"/>
    <col min="2830" max="2831" width="18.109375" bestFit="1" customWidth="1"/>
    <col min="2832" max="2832" width="12.88671875" bestFit="1" customWidth="1"/>
    <col min="2833" max="2834" width="16.5546875" bestFit="1" customWidth="1"/>
    <col min="2835" max="2836" width="13.109375" bestFit="1" customWidth="1"/>
    <col min="2837" max="2837" width="15.5546875" bestFit="1" customWidth="1"/>
    <col min="2838" max="2838" width="13.6640625" bestFit="1" customWidth="1"/>
    <col min="2839" max="2841" width="12.33203125" bestFit="1" customWidth="1"/>
    <col min="2842" max="2842" width="17.5546875" bestFit="1" customWidth="1"/>
    <col min="2843" max="2843" width="12.33203125" bestFit="1" customWidth="1"/>
    <col min="2844" max="2844" width="13.44140625" bestFit="1" customWidth="1"/>
    <col min="3079" max="3079" width="33.6640625" customWidth="1"/>
    <col min="3080" max="3080" width="16" customWidth="1"/>
    <col min="3081" max="3082" width="15" bestFit="1" customWidth="1"/>
    <col min="3083" max="3083" width="16.5546875" bestFit="1" customWidth="1"/>
    <col min="3084" max="3084" width="12.5546875" customWidth="1"/>
    <col min="3085" max="3085" width="17.5546875" bestFit="1" customWidth="1"/>
    <col min="3086" max="3087" width="18.109375" bestFit="1" customWidth="1"/>
    <col min="3088" max="3088" width="12.88671875" bestFit="1" customWidth="1"/>
    <col min="3089" max="3090" width="16.5546875" bestFit="1" customWidth="1"/>
    <col min="3091" max="3092" width="13.109375" bestFit="1" customWidth="1"/>
    <col min="3093" max="3093" width="15.5546875" bestFit="1" customWidth="1"/>
    <col min="3094" max="3094" width="13.6640625" bestFit="1" customWidth="1"/>
    <col min="3095" max="3097" width="12.33203125" bestFit="1" customWidth="1"/>
    <col min="3098" max="3098" width="17.5546875" bestFit="1" customWidth="1"/>
    <col min="3099" max="3099" width="12.33203125" bestFit="1" customWidth="1"/>
    <col min="3100" max="3100" width="13.44140625" bestFit="1" customWidth="1"/>
    <col min="3335" max="3335" width="33.6640625" customWidth="1"/>
    <col min="3336" max="3336" width="16" customWidth="1"/>
    <col min="3337" max="3338" width="15" bestFit="1" customWidth="1"/>
    <col min="3339" max="3339" width="16.5546875" bestFit="1" customWidth="1"/>
    <col min="3340" max="3340" width="12.5546875" customWidth="1"/>
    <col min="3341" max="3341" width="17.5546875" bestFit="1" customWidth="1"/>
    <col min="3342" max="3343" width="18.109375" bestFit="1" customWidth="1"/>
    <col min="3344" max="3344" width="12.88671875" bestFit="1" customWidth="1"/>
    <col min="3345" max="3346" width="16.5546875" bestFit="1" customWidth="1"/>
    <col min="3347" max="3348" width="13.109375" bestFit="1" customWidth="1"/>
    <col min="3349" max="3349" width="15.5546875" bestFit="1" customWidth="1"/>
    <col min="3350" max="3350" width="13.6640625" bestFit="1" customWidth="1"/>
    <col min="3351" max="3353" width="12.33203125" bestFit="1" customWidth="1"/>
    <col min="3354" max="3354" width="17.5546875" bestFit="1" customWidth="1"/>
    <col min="3355" max="3355" width="12.33203125" bestFit="1" customWidth="1"/>
    <col min="3356" max="3356" width="13.44140625" bestFit="1" customWidth="1"/>
    <col min="3591" max="3591" width="33.6640625" customWidth="1"/>
    <col min="3592" max="3592" width="16" customWidth="1"/>
    <col min="3593" max="3594" width="15" bestFit="1" customWidth="1"/>
    <col min="3595" max="3595" width="16.5546875" bestFit="1" customWidth="1"/>
    <col min="3596" max="3596" width="12.5546875" customWidth="1"/>
    <col min="3597" max="3597" width="17.5546875" bestFit="1" customWidth="1"/>
    <col min="3598" max="3599" width="18.109375" bestFit="1" customWidth="1"/>
    <col min="3600" max="3600" width="12.88671875" bestFit="1" customWidth="1"/>
    <col min="3601" max="3602" width="16.5546875" bestFit="1" customWidth="1"/>
    <col min="3603" max="3604" width="13.109375" bestFit="1" customWidth="1"/>
    <col min="3605" max="3605" width="15.5546875" bestFit="1" customWidth="1"/>
    <col min="3606" max="3606" width="13.6640625" bestFit="1" customWidth="1"/>
    <col min="3607" max="3609" width="12.33203125" bestFit="1" customWidth="1"/>
    <col min="3610" max="3610" width="17.5546875" bestFit="1" customWidth="1"/>
    <col min="3611" max="3611" width="12.33203125" bestFit="1" customWidth="1"/>
    <col min="3612" max="3612" width="13.44140625" bestFit="1" customWidth="1"/>
    <col min="3847" max="3847" width="33.6640625" customWidth="1"/>
    <col min="3848" max="3848" width="16" customWidth="1"/>
    <col min="3849" max="3850" width="15" bestFit="1" customWidth="1"/>
    <col min="3851" max="3851" width="16.5546875" bestFit="1" customWidth="1"/>
    <col min="3852" max="3852" width="12.5546875" customWidth="1"/>
    <col min="3853" max="3853" width="17.5546875" bestFit="1" customWidth="1"/>
    <col min="3854" max="3855" width="18.109375" bestFit="1" customWidth="1"/>
    <col min="3856" max="3856" width="12.88671875" bestFit="1" customWidth="1"/>
    <col min="3857" max="3858" width="16.5546875" bestFit="1" customWidth="1"/>
    <col min="3859" max="3860" width="13.109375" bestFit="1" customWidth="1"/>
    <col min="3861" max="3861" width="15.5546875" bestFit="1" customWidth="1"/>
    <col min="3862" max="3862" width="13.6640625" bestFit="1" customWidth="1"/>
    <col min="3863" max="3865" width="12.33203125" bestFit="1" customWidth="1"/>
    <col min="3866" max="3866" width="17.5546875" bestFit="1" customWidth="1"/>
    <col min="3867" max="3867" width="12.33203125" bestFit="1" customWidth="1"/>
    <col min="3868" max="3868" width="13.44140625" bestFit="1" customWidth="1"/>
    <col min="4103" max="4103" width="33.6640625" customWidth="1"/>
    <col min="4104" max="4104" width="16" customWidth="1"/>
    <col min="4105" max="4106" width="15" bestFit="1" customWidth="1"/>
    <col min="4107" max="4107" width="16.5546875" bestFit="1" customWidth="1"/>
    <col min="4108" max="4108" width="12.5546875" customWidth="1"/>
    <col min="4109" max="4109" width="17.5546875" bestFit="1" customWidth="1"/>
    <col min="4110" max="4111" width="18.109375" bestFit="1" customWidth="1"/>
    <col min="4112" max="4112" width="12.88671875" bestFit="1" customWidth="1"/>
    <col min="4113" max="4114" width="16.5546875" bestFit="1" customWidth="1"/>
    <col min="4115" max="4116" width="13.109375" bestFit="1" customWidth="1"/>
    <col min="4117" max="4117" width="15.5546875" bestFit="1" customWidth="1"/>
    <col min="4118" max="4118" width="13.6640625" bestFit="1" customWidth="1"/>
    <col min="4119" max="4121" width="12.33203125" bestFit="1" customWidth="1"/>
    <col min="4122" max="4122" width="17.5546875" bestFit="1" customWidth="1"/>
    <col min="4123" max="4123" width="12.33203125" bestFit="1" customWidth="1"/>
    <col min="4124" max="4124" width="13.44140625" bestFit="1" customWidth="1"/>
    <col min="4359" max="4359" width="33.6640625" customWidth="1"/>
    <col min="4360" max="4360" width="16" customWidth="1"/>
    <col min="4361" max="4362" width="15" bestFit="1" customWidth="1"/>
    <col min="4363" max="4363" width="16.5546875" bestFit="1" customWidth="1"/>
    <col min="4364" max="4364" width="12.5546875" customWidth="1"/>
    <col min="4365" max="4365" width="17.5546875" bestFit="1" customWidth="1"/>
    <col min="4366" max="4367" width="18.109375" bestFit="1" customWidth="1"/>
    <col min="4368" max="4368" width="12.88671875" bestFit="1" customWidth="1"/>
    <col min="4369" max="4370" width="16.5546875" bestFit="1" customWidth="1"/>
    <col min="4371" max="4372" width="13.109375" bestFit="1" customWidth="1"/>
    <col min="4373" max="4373" width="15.5546875" bestFit="1" customWidth="1"/>
    <col min="4374" max="4374" width="13.6640625" bestFit="1" customWidth="1"/>
    <col min="4375" max="4377" width="12.33203125" bestFit="1" customWidth="1"/>
    <col min="4378" max="4378" width="17.5546875" bestFit="1" customWidth="1"/>
    <col min="4379" max="4379" width="12.33203125" bestFit="1" customWidth="1"/>
    <col min="4380" max="4380" width="13.44140625" bestFit="1" customWidth="1"/>
    <col min="4615" max="4615" width="33.6640625" customWidth="1"/>
    <col min="4616" max="4616" width="16" customWidth="1"/>
    <col min="4617" max="4618" width="15" bestFit="1" customWidth="1"/>
    <col min="4619" max="4619" width="16.5546875" bestFit="1" customWidth="1"/>
    <col min="4620" max="4620" width="12.5546875" customWidth="1"/>
    <col min="4621" max="4621" width="17.5546875" bestFit="1" customWidth="1"/>
    <col min="4622" max="4623" width="18.109375" bestFit="1" customWidth="1"/>
    <col min="4624" max="4624" width="12.88671875" bestFit="1" customWidth="1"/>
    <col min="4625" max="4626" width="16.5546875" bestFit="1" customWidth="1"/>
    <col min="4627" max="4628" width="13.109375" bestFit="1" customWidth="1"/>
    <col min="4629" max="4629" width="15.5546875" bestFit="1" customWidth="1"/>
    <col min="4630" max="4630" width="13.6640625" bestFit="1" customWidth="1"/>
    <col min="4631" max="4633" width="12.33203125" bestFit="1" customWidth="1"/>
    <col min="4634" max="4634" width="17.5546875" bestFit="1" customWidth="1"/>
    <col min="4635" max="4635" width="12.33203125" bestFit="1" customWidth="1"/>
    <col min="4636" max="4636" width="13.44140625" bestFit="1" customWidth="1"/>
    <col min="4871" max="4871" width="33.6640625" customWidth="1"/>
    <col min="4872" max="4872" width="16" customWidth="1"/>
    <col min="4873" max="4874" width="15" bestFit="1" customWidth="1"/>
    <col min="4875" max="4875" width="16.5546875" bestFit="1" customWidth="1"/>
    <col min="4876" max="4876" width="12.5546875" customWidth="1"/>
    <col min="4877" max="4877" width="17.5546875" bestFit="1" customWidth="1"/>
    <col min="4878" max="4879" width="18.109375" bestFit="1" customWidth="1"/>
    <col min="4880" max="4880" width="12.88671875" bestFit="1" customWidth="1"/>
    <col min="4881" max="4882" width="16.5546875" bestFit="1" customWidth="1"/>
    <col min="4883" max="4884" width="13.109375" bestFit="1" customWidth="1"/>
    <col min="4885" max="4885" width="15.5546875" bestFit="1" customWidth="1"/>
    <col min="4886" max="4886" width="13.6640625" bestFit="1" customWidth="1"/>
    <col min="4887" max="4889" width="12.33203125" bestFit="1" customWidth="1"/>
    <col min="4890" max="4890" width="17.5546875" bestFit="1" customWidth="1"/>
    <col min="4891" max="4891" width="12.33203125" bestFit="1" customWidth="1"/>
    <col min="4892" max="4892" width="13.44140625" bestFit="1" customWidth="1"/>
    <col min="5127" max="5127" width="33.6640625" customWidth="1"/>
    <col min="5128" max="5128" width="16" customWidth="1"/>
    <col min="5129" max="5130" width="15" bestFit="1" customWidth="1"/>
    <col min="5131" max="5131" width="16.5546875" bestFit="1" customWidth="1"/>
    <col min="5132" max="5132" width="12.5546875" customWidth="1"/>
    <col min="5133" max="5133" width="17.5546875" bestFit="1" customWidth="1"/>
    <col min="5134" max="5135" width="18.109375" bestFit="1" customWidth="1"/>
    <col min="5136" max="5136" width="12.88671875" bestFit="1" customWidth="1"/>
    <col min="5137" max="5138" width="16.5546875" bestFit="1" customWidth="1"/>
    <col min="5139" max="5140" width="13.109375" bestFit="1" customWidth="1"/>
    <col min="5141" max="5141" width="15.5546875" bestFit="1" customWidth="1"/>
    <col min="5142" max="5142" width="13.6640625" bestFit="1" customWidth="1"/>
    <col min="5143" max="5145" width="12.33203125" bestFit="1" customWidth="1"/>
    <col min="5146" max="5146" width="17.5546875" bestFit="1" customWidth="1"/>
    <col min="5147" max="5147" width="12.33203125" bestFit="1" customWidth="1"/>
    <col min="5148" max="5148" width="13.44140625" bestFit="1" customWidth="1"/>
    <col min="5383" max="5383" width="33.6640625" customWidth="1"/>
    <col min="5384" max="5384" width="16" customWidth="1"/>
    <col min="5385" max="5386" width="15" bestFit="1" customWidth="1"/>
    <col min="5387" max="5387" width="16.5546875" bestFit="1" customWidth="1"/>
    <col min="5388" max="5388" width="12.5546875" customWidth="1"/>
    <col min="5389" max="5389" width="17.5546875" bestFit="1" customWidth="1"/>
    <col min="5390" max="5391" width="18.109375" bestFit="1" customWidth="1"/>
    <col min="5392" max="5392" width="12.88671875" bestFit="1" customWidth="1"/>
    <col min="5393" max="5394" width="16.5546875" bestFit="1" customWidth="1"/>
    <col min="5395" max="5396" width="13.109375" bestFit="1" customWidth="1"/>
    <col min="5397" max="5397" width="15.5546875" bestFit="1" customWidth="1"/>
    <col min="5398" max="5398" width="13.6640625" bestFit="1" customWidth="1"/>
    <col min="5399" max="5401" width="12.33203125" bestFit="1" customWidth="1"/>
    <col min="5402" max="5402" width="17.5546875" bestFit="1" customWidth="1"/>
    <col min="5403" max="5403" width="12.33203125" bestFit="1" customWidth="1"/>
    <col min="5404" max="5404" width="13.44140625" bestFit="1" customWidth="1"/>
    <col min="5639" max="5639" width="33.6640625" customWidth="1"/>
    <col min="5640" max="5640" width="16" customWidth="1"/>
    <col min="5641" max="5642" width="15" bestFit="1" customWidth="1"/>
    <col min="5643" max="5643" width="16.5546875" bestFit="1" customWidth="1"/>
    <col min="5644" max="5644" width="12.5546875" customWidth="1"/>
    <col min="5645" max="5645" width="17.5546875" bestFit="1" customWidth="1"/>
    <col min="5646" max="5647" width="18.109375" bestFit="1" customWidth="1"/>
    <col min="5648" max="5648" width="12.88671875" bestFit="1" customWidth="1"/>
    <col min="5649" max="5650" width="16.5546875" bestFit="1" customWidth="1"/>
    <col min="5651" max="5652" width="13.109375" bestFit="1" customWidth="1"/>
    <col min="5653" max="5653" width="15.5546875" bestFit="1" customWidth="1"/>
    <col min="5654" max="5654" width="13.6640625" bestFit="1" customWidth="1"/>
    <col min="5655" max="5657" width="12.33203125" bestFit="1" customWidth="1"/>
    <col min="5658" max="5658" width="17.5546875" bestFit="1" customWidth="1"/>
    <col min="5659" max="5659" width="12.33203125" bestFit="1" customWidth="1"/>
    <col min="5660" max="5660" width="13.44140625" bestFit="1" customWidth="1"/>
    <col min="5895" max="5895" width="33.6640625" customWidth="1"/>
    <col min="5896" max="5896" width="16" customWidth="1"/>
    <col min="5897" max="5898" width="15" bestFit="1" customWidth="1"/>
    <col min="5899" max="5899" width="16.5546875" bestFit="1" customWidth="1"/>
    <col min="5900" max="5900" width="12.5546875" customWidth="1"/>
    <col min="5901" max="5901" width="17.5546875" bestFit="1" customWidth="1"/>
    <col min="5902" max="5903" width="18.109375" bestFit="1" customWidth="1"/>
    <col min="5904" max="5904" width="12.88671875" bestFit="1" customWidth="1"/>
    <col min="5905" max="5906" width="16.5546875" bestFit="1" customWidth="1"/>
    <col min="5907" max="5908" width="13.109375" bestFit="1" customWidth="1"/>
    <col min="5909" max="5909" width="15.5546875" bestFit="1" customWidth="1"/>
    <col min="5910" max="5910" width="13.6640625" bestFit="1" customWidth="1"/>
    <col min="5911" max="5913" width="12.33203125" bestFit="1" customWidth="1"/>
    <col min="5914" max="5914" width="17.5546875" bestFit="1" customWidth="1"/>
    <col min="5915" max="5915" width="12.33203125" bestFit="1" customWidth="1"/>
    <col min="5916" max="5916" width="13.44140625" bestFit="1" customWidth="1"/>
    <col min="6151" max="6151" width="33.6640625" customWidth="1"/>
    <col min="6152" max="6152" width="16" customWidth="1"/>
    <col min="6153" max="6154" width="15" bestFit="1" customWidth="1"/>
    <col min="6155" max="6155" width="16.5546875" bestFit="1" customWidth="1"/>
    <col min="6156" max="6156" width="12.5546875" customWidth="1"/>
    <col min="6157" max="6157" width="17.5546875" bestFit="1" customWidth="1"/>
    <col min="6158" max="6159" width="18.109375" bestFit="1" customWidth="1"/>
    <col min="6160" max="6160" width="12.88671875" bestFit="1" customWidth="1"/>
    <col min="6161" max="6162" width="16.5546875" bestFit="1" customWidth="1"/>
    <col min="6163" max="6164" width="13.109375" bestFit="1" customWidth="1"/>
    <col min="6165" max="6165" width="15.5546875" bestFit="1" customWidth="1"/>
    <col min="6166" max="6166" width="13.6640625" bestFit="1" customWidth="1"/>
    <col min="6167" max="6169" width="12.33203125" bestFit="1" customWidth="1"/>
    <col min="6170" max="6170" width="17.5546875" bestFit="1" customWidth="1"/>
    <col min="6171" max="6171" width="12.33203125" bestFit="1" customWidth="1"/>
    <col min="6172" max="6172" width="13.44140625" bestFit="1" customWidth="1"/>
    <col min="6407" max="6407" width="33.6640625" customWidth="1"/>
    <col min="6408" max="6408" width="16" customWidth="1"/>
    <col min="6409" max="6410" width="15" bestFit="1" customWidth="1"/>
    <col min="6411" max="6411" width="16.5546875" bestFit="1" customWidth="1"/>
    <col min="6412" max="6412" width="12.5546875" customWidth="1"/>
    <col min="6413" max="6413" width="17.5546875" bestFit="1" customWidth="1"/>
    <col min="6414" max="6415" width="18.109375" bestFit="1" customWidth="1"/>
    <col min="6416" max="6416" width="12.88671875" bestFit="1" customWidth="1"/>
    <col min="6417" max="6418" width="16.5546875" bestFit="1" customWidth="1"/>
    <col min="6419" max="6420" width="13.109375" bestFit="1" customWidth="1"/>
    <col min="6421" max="6421" width="15.5546875" bestFit="1" customWidth="1"/>
    <col min="6422" max="6422" width="13.6640625" bestFit="1" customWidth="1"/>
    <col min="6423" max="6425" width="12.33203125" bestFit="1" customWidth="1"/>
    <col min="6426" max="6426" width="17.5546875" bestFit="1" customWidth="1"/>
    <col min="6427" max="6427" width="12.33203125" bestFit="1" customWidth="1"/>
    <col min="6428" max="6428" width="13.44140625" bestFit="1" customWidth="1"/>
    <col min="6663" max="6663" width="33.6640625" customWidth="1"/>
    <col min="6664" max="6664" width="16" customWidth="1"/>
    <col min="6665" max="6666" width="15" bestFit="1" customWidth="1"/>
    <col min="6667" max="6667" width="16.5546875" bestFit="1" customWidth="1"/>
    <col min="6668" max="6668" width="12.5546875" customWidth="1"/>
    <col min="6669" max="6669" width="17.5546875" bestFit="1" customWidth="1"/>
    <col min="6670" max="6671" width="18.109375" bestFit="1" customWidth="1"/>
    <col min="6672" max="6672" width="12.88671875" bestFit="1" customWidth="1"/>
    <col min="6673" max="6674" width="16.5546875" bestFit="1" customWidth="1"/>
    <col min="6675" max="6676" width="13.109375" bestFit="1" customWidth="1"/>
    <col min="6677" max="6677" width="15.5546875" bestFit="1" customWidth="1"/>
    <col min="6678" max="6678" width="13.6640625" bestFit="1" customWidth="1"/>
    <col min="6679" max="6681" width="12.33203125" bestFit="1" customWidth="1"/>
    <col min="6682" max="6682" width="17.5546875" bestFit="1" customWidth="1"/>
    <col min="6683" max="6683" width="12.33203125" bestFit="1" customWidth="1"/>
    <col min="6684" max="6684" width="13.44140625" bestFit="1" customWidth="1"/>
    <col min="6919" max="6919" width="33.6640625" customWidth="1"/>
    <col min="6920" max="6920" width="16" customWidth="1"/>
    <col min="6921" max="6922" width="15" bestFit="1" customWidth="1"/>
    <col min="6923" max="6923" width="16.5546875" bestFit="1" customWidth="1"/>
    <col min="6924" max="6924" width="12.5546875" customWidth="1"/>
    <col min="6925" max="6925" width="17.5546875" bestFit="1" customWidth="1"/>
    <col min="6926" max="6927" width="18.109375" bestFit="1" customWidth="1"/>
    <col min="6928" max="6928" width="12.88671875" bestFit="1" customWidth="1"/>
    <col min="6929" max="6930" width="16.5546875" bestFit="1" customWidth="1"/>
    <col min="6931" max="6932" width="13.109375" bestFit="1" customWidth="1"/>
    <col min="6933" max="6933" width="15.5546875" bestFit="1" customWidth="1"/>
    <col min="6934" max="6934" width="13.6640625" bestFit="1" customWidth="1"/>
    <col min="6935" max="6937" width="12.33203125" bestFit="1" customWidth="1"/>
    <col min="6938" max="6938" width="17.5546875" bestFit="1" customWidth="1"/>
    <col min="6939" max="6939" width="12.33203125" bestFit="1" customWidth="1"/>
    <col min="6940" max="6940" width="13.44140625" bestFit="1" customWidth="1"/>
    <col min="7175" max="7175" width="33.6640625" customWidth="1"/>
    <col min="7176" max="7176" width="16" customWidth="1"/>
    <col min="7177" max="7178" width="15" bestFit="1" customWidth="1"/>
    <col min="7179" max="7179" width="16.5546875" bestFit="1" customWidth="1"/>
    <col min="7180" max="7180" width="12.5546875" customWidth="1"/>
    <col min="7181" max="7181" width="17.5546875" bestFit="1" customWidth="1"/>
    <col min="7182" max="7183" width="18.109375" bestFit="1" customWidth="1"/>
    <col min="7184" max="7184" width="12.88671875" bestFit="1" customWidth="1"/>
    <col min="7185" max="7186" width="16.5546875" bestFit="1" customWidth="1"/>
    <col min="7187" max="7188" width="13.109375" bestFit="1" customWidth="1"/>
    <col min="7189" max="7189" width="15.5546875" bestFit="1" customWidth="1"/>
    <col min="7190" max="7190" width="13.6640625" bestFit="1" customWidth="1"/>
    <col min="7191" max="7193" width="12.33203125" bestFit="1" customWidth="1"/>
    <col min="7194" max="7194" width="17.5546875" bestFit="1" customWidth="1"/>
    <col min="7195" max="7195" width="12.33203125" bestFit="1" customWidth="1"/>
    <col min="7196" max="7196" width="13.44140625" bestFit="1" customWidth="1"/>
    <col min="7431" max="7431" width="33.6640625" customWidth="1"/>
    <col min="7432" max="7432" width="16" customWidth="1"/>
    <col min="7433" max="7434" width="15" bestFit="1" customWidth="1"/>
    <col min="7435" max="7435" width="16.5546875" bestFit="1" customWidth="1"/>
    <col min="7436" max="7436" width="12.5546875" customWidth="1"/>
    <col min="7437" max="7437" width="17.5546875" bestFit="1" customWidth="1"/>
    <col min="7438" max="7439" width="18.109375" bestFit="1" customWidth="1"/>
    <col min="7440" max="7440" width="12.88671875" bestFit="1" customWidth="1"/>
    <col min="7441" max="7442" width="16.5546875" bestFit="1" customWidth="1"/>
    <col min="7443" max="7444" width="13.109375" bestFit="1" customWidth="1"/>
    <col min="7445" max="7445" width="15.5546875" bestFit="1" customWidth="1"/>
    <col min="7446" max="7446" width="13.6640625" bestFit="1" customWidth="1"/>
    <col min="7447" max="7449" width="12.33203125" bestFit="1" customWidth="1"/>
    <col min="7450" max="7450" width="17.5546875" bestFit="1" customWidth="1"/>
    <col min="7451" max="7451" width="12.33203125" bestFit="1" customWidth="1"/>
    <col min="7452" max="7452" width="13.44140625" bestFit="1" customWidth="1"/>
    <col min="7687" max="7687" width="33.6640625" customWidth="1"/>
    <col min="7688" max="7688" width="16" customWidth="1"/>
    <col min="7689" max="7690" width="15" bestFit="1" customWidth="1"/>
    <col min="7691" max="7691" width="16.5546875" bestFit="1" customWidth="1"/>
    <col min="7692" max="7692" width="12.5546875" customWidth="1"/>
    <col min="7693" max="7693" width="17.5546875" bestFit="1" customWidth="1"/>
    <col min="7694" max="7695" width="18.109375" bestFit="1" customWidth="1"/>
    <col min="7696" max="7696" width="12.88671875" bestFit="1" customWidth="1"/>
    <col min="7697" max="7698" width="16.5546875" bestFit="1" customWidth="1"/>
    <col min="7699" max="7700" width="13.109375" bestFit="1" customWidth="1"/>
    <col min="7701" max="7701" width="15.5546875" bestFit="1" customWidth="1"/>
    <col min="7702" max="7702" width="13.6640625" bestFit="1" customWidth="1"/>
    <col min="7703" max="7705" width="12.33203125" bestFit="1" customWidth="1"/>
    <col min="7706" max="7706" width="17.5546875" bestFit="1" customWidth="1"/>
    <col min="7707" max="7707" width="12.33203125" bestFit="1" customWidth="1"/>
    <col min="7708" max="7708" width="13.44140625" bestFit="1" customWidth="1"/>
    <col min="7943" max="7943" width="33.6640625" customWidth="1"/>
    <col min="7944" max="7944" width="16" customWidth="1"/>
    <col min="7945" max="7946" width="15" bestFit="1" customWidth="1"/>
    <col min="7947" max="7947" width="16.5546875" bestFit="1" customWidth="1"/>
    <col min="7948" max="7948" width="12.5546875" customWidth="1"/>
    <col min="7949" max="7949" width="17.5546875" bestFit="1" customWidth="1"/>
    <col min="7950" max="7951" width="18.109375" bestFit="1" customWidth="1"/>
    <col min="7952" max="7952" width="12.88671875" bestFit="1" customWidth="1"/>
    <col min="7953" max="7954" width="16.5546875" bestFit="1" customWidth="1"/>
    <col min="7955" max="7956" width="13.109375" bestFit="1" customWidth="1"/>
    <col min="7957" max="7957" width="15.5546875" bestFit="1" customWidth="1"/>
    <col min="7958" max="7958" width="13.6640625" bestFit="1" customWidth="1"/>
    <col min="7959" max="7961" width="12.33203125" bestFit="1" customWidth="1"/>
    <col min="7962" max="7962" width="17.5546875" bestFit="1" customWidth="1"/>
    <col min="7963" max="7963" width="12.33203125" bestFit="1" customWidth="1"/>
    <col min="7964" max="7964" width="13.44140625" bestFit="1" customWidth="1"/>
    <col min="8199" max="8199" width="33.6640625" customWidth="1"/>
    <col min="8200" max="8200" width="16" customWidth="1"/>
    <col min="8201" max="8202" width="15" bestFit="1" customWidth="1"/>
    <col min="8203" max="8203" width="16.5546875" bestFit="1" customWidth="1"/>
    <col min="8204" max="8204" width="12.5546875" customWidth="1"/>
    <col min="8205" max="8205" width="17.5546875" bestFit="1" customWidth="1"/>
    <col min="8206" max="8207" width="18.109375" bestFit="1" customWidth="1"/>
    <col min="8208" max="8208" width="12.88671875" bestFit="1" customWidth="1"/>
    <col min="8209" max="8210" width="16.5546875" bestFit="1" customWidth="1"/>
    <col min="8211" max="8212" width="13.109375" bestFit="1" customWidth="1"/>
    <col min="8213" max="8213" width="15.5546875" bestFit="1" customWidth="1"/>
    <col min="8214" max="8214" width="13.6640625" bestFit="1" customWidth="1"/>
    <col min="8215" max="8217" width="12.33203125" bestFit="1" customWidth="1"/>
    <col min="8218" max="8218" width="17.5546875" bestFit="1" customWidth="1"/>
    <col min="8219" max="8219" width="12.33203125" bestFit="1" customWidth="1"/>
    <col min="8220" max="8220" width="13.44140625" bestFit="1" customWidth="1"/>
    <col min="8455" max="8455" width="33.6640625" customWidth="1"/>
    <col min="8456" max="8456" width="16" customWidth="1"/>
    <col min="8457" max="8458" width="15" bestFit="1" customWidth="1"/>
    <col min="8459" max="8459" width="16.5546875" bestFit="1" customWidth="1"/>
    <col min="8460" max="8460" width="12.5546875" customWidth="1"/>
    <col min="8461" max="8461" width="17.5546875" bestFit="1" customWidth="1"/>
    <col min="8462" max="8463" width="18.109375" bestFit="1" customWidth="1"/>
    <col min="8464" max="8464" width="12.88671875" bestFit="1" customWidth="1"/>
    <col min="8465" max="8466" width="16.5546875" bestFit="1" customWidth="1"/>
    <col min="8467" max="8468" width="13.109375" bestFit="1" customWidth="1"/>
    <col min="8469" max="8469" width="15.5546875" bestFit="1" customWidth="1"/>
    <col min="8470" max="8470" width="13.6640625" bestFit="1" customWidth="1"/>
    <col min="8471" max="8473" width="12.33203125" bestFit="1" customWidth="1"/>
    <col min="8474" max="8474" width="17.5546875" bestFit="1" customWidth="1"/>
    <col min="8475" max="8475" width="12.33203125" bestFit="1" customWidth="1"/>
    <col min="8476" max="8476" width="13.44140625" bestFit="1" customWidth="1"/>
    <col min="8711" max="8711" width="33.6640625" customWidth="1"/>
    <col min="8712" max="8712" width="16" customWidth="1"/>
    <col min="8713" max="8714" width="15" bestFit="1" customWidth="1"/>
    <col min="8715" max="8715" width="16.5546875" bestFit="1" customWidth="1"/>
    <col min="8716" max="8716" width="12.5546875" customWidth="1"/>
    <col min="8717" max="8717" width="17.5546875" bestFit="1" customWidth="1"/>
    <col min="8718" max="8719" width="18.109375" bestFit="1" customWidth="1"/>
    <col min="8720" max="8720" width="12.88671875" bestFit="1" customWidth="1"/>
    <col min="8721" max="8722" width="16.5546875" bestFit="1" customWidth="1"/>
    <col min="8723" max="8724" width="13.109375" bestFit="1" customWidth="1"/>
    <col min="8725" max="8725" width="15.5546875" bestFit="1" customWidth="1"/>
    <col min="8726" max="8726" width="13.6640625" bestFit="1" customWidth="1"/>
    <col min="8727" max="8729" width="12.33203125" bestFit="1" customWidth="1"/>
    <col min="8730" max="8730" width="17.5546875" bestFit="1" customWidth="1"/>
    <col min="8731" max="8731" width="12.33203125" bestFit="1" customWidth="1"/>
    <col min="8732" max="8732" width="13.44140625" bestFit="1" customWidth="1"/>
    <col min="8967" max="8967" width="33.6640625" customWidth="1"/>
    <col min="8968" max="8968" width="16" customWidth="1"/>
    <col min="8969" max="8970" width="15" bestFit="1" customWidth="1"/>
    <col min="8971" max="8971" width="16.5546875" bestFit="1" customWidth="1"/>
    <col min="8972" max="8972" width="12.5546875" customWidth="1"/>
    <col min="8973" max="8973" width="17.5546875" bestFit="1" customWidth="1"/>
    <col min="8974" max="8975" width="18.109375" bestFit="1" customWidth="1"/>
    <col min="8976" max="8976" width="12.88671875" bestFit="1" customWidth="1"/>
    <col min="8977" max="8978" width="16.5546875" bestFit="1" customWidth="1"/>
    <col min="8979" max="8980" width="13.109375" bestFit="1" customWidth="1"/>
    <col min="8981" max="8981" width="15.5546875" bestFit="1" customWidth="1"/>
    <col min="8982" max="8982" width="13.6640625" bestFit="1" customWidth="1"/>
    <col min="8983" max="8985" width="12.33203125" bestFit="1" customWidth="1"/>
    <col min="8986" max="8986" width="17.5546875" bestFit="1" customWidth="1"/>
    <col min="8987" max="8987" width="12.33203125" bestFit="1" customWidth="1"/>
    <col min="8988" max="8988" width="13.44140625" bestFit="1" customWidth="1"/>
    <col min="9223" max="9223" width="33.6640625" customWidth="1"/>
    <col min="9224" max="9224" width="16" customWidth="1"/>
    <col min="9225" max="9226" width="15" bestFit="1" customWidth="1"/>
    <col min="9227" max="9227" width="16.5546875" bestFit="1" customWidth="1"/>
    <col min="9228" max="9228" width="12.5546875" customWidth="1"/>
    <col min="9229" max="9229" width="17.5546875" bestFit="1" customWidth="1"/>
    <col min="9230" max="9231" width="18.109375" bestFit="1" customWidth="1"/>
    <col min="9232" max="9232" width="12.88671875" bestFit="1" customWidth="1"/>
    <col min="9233" max="9234" width="16.5546875" bestFit="1" customWidth="1"/>
    <col min="9235" max="9236" width="13.109375" bestFit="1" customWidth="1"/>
    <col min="9237" max="9237" width="15.5546875" bestFit="1" customWidth="1"/>
    <col min="9238" max="9238" width="13.6640625" bestFit="1" customWidth="1"/>
    <col min="9239" max="9241" width="12.33203125" bestFit="1" customWidth="1"/>
    <col min="9242" max="9242" width="17.5546875" bestFit="1" customWidth="1"/>
    <col min="9243" max="9243" width="12.33203125" bestFit="1" customWidth="1"/>
    <col min="9244" max="9244" width="13.44140625" bestFit="1" customWidth="1"/>
    <col min="9479" max="9479" width="33.6640625" customWidth="1"/>
    <col min="9480" max="9480" width="16" customWidth="1"/>
    <col min="9481" max="9482" width="15" bestFit="1" customWidth="1"/>
    <col min="9483" max="9483" width="16.5546875" bestFit="1" customWidth="1"/>
    <col min="9484" max="9484" width="12.5546875" customWidth="1"/>
    <col min="9485" max="9485" width="17.5546875" bestFit="1" customWidth="1"/>
    <col min="9486" max="9487" width="18.109375" bestFit="1" customWidth="1"/>
    <col min="9488" max="9488" width="12.88671875" bestFit="1" customWidth="1"/>
    <col min="9489" max="9490" width="16.5546875" bestFit="1" customWidth="1"/>
    <col min="9491" max="9492" width="13.109375" bestFit="1" customWidth="1"/>
    <col min="9493" max="9493" width="15.5546875" bestFit="1" customWidth="1"/>
    <col min="9494" max="9494" width="13.6640625" bestFit="1" customWidth="1"/>
    <col min="9495" max="9497" width="12.33203125" bestFit="1" customWidth="1"/>
    <col min="9498" max="9498" width="17.5546875" bestFit="1" customWidth="1"/>
    <col min="9499" max="9499" width="12.33203125" bestFit="1" customWidth="1"/>
    <col min="9500" max="9500" width="13.44140625" bestFit="1" customWidth="1"/>
    <col min="9735" max="9735" width="33.6640625" customWidth="1"/>
    <col min="9736" max="9736" width="16" customWidth="1"/>
    <col min="9737" max="9738" width="15" bestFit="1" customWidth="1"/>
    <col min="9739" max="9739" width="16.5546875" bestFit="1" customWidth="1"/>
    <col min="9740" max="9740" width="12.5546875" customWidth="1"/>
    <col min="9741" max="9741" width="17.5546875" bestFit="1" customWidth="1"/>
    <col min="9742" max="9743" width="18.109375" bestFit="1" customWidth="1"/>
    <col min="9744" max="9744" width="12.88671875" bestFit="1" customWidth="1"/>
    <col min="9745" max="9746" width="16.5546875" bestFit="1" customWidth="1"/>
    <col min="9747" max="9748" width="13.109375" bestFit="1" customWidth="1"/>
    <col min="9749" max="9749" width="15.5546875" bestFit="1" customWidth="1"/>
    <col min="9750" max="9750" width="13.6640625" bestFit="1" customWidth="1"/>
    <col min="9751" max="9753" width="12.33203125" bestFit="1" customWidth="1"/>
    <col min="9754" max="9754" width="17.5546875" bestFit="1" customWidth="1"/>
    <col min="9755" max="9755" width="12.33203125" bestFit="1" customWidth="1"/>
    <col min="9756" max="9756" width="13.44140625" bestFit="1" customWidth="1"/>
    <col min="9991" max="9991" width="33.6640625" customWidth="1"/>
    <col min="9992" max="9992" width="16" customWidth="1"/>
    <col min="9993" max="9994" width="15" bestFit="1" customWidth="1"/>
    <col min="9995" max="9995" width="16.5546875" bestFit="1" customWidth="1"/>
    <col min="9996" max="9996" width="12.5546875" customWidth="1"/>
    <col min="9997" max="9997" width="17.5546875" bestFit="1" customWidth="1"/>
    <col min="9998" max="9999" width="18.109375" bestFit="1" customWidth="1"/>
    <col min="10000" max="10000" width="12.88671875" bestFit="1" customWidth="1"/>
    <col min="10001" max="10002" width="16.5546875" bestFit="1" customWidth="1"/>
    <col min="10003" max="10004" width="13.109375" bestFit="1" customWidth="1"/>
    <col min="10005" max="10005" width="15.5546875" bestFit="1" customWidth="1"/>
    <col min="10006" max="10006" width="13.6640625" bestFit="1" customWidth="1"/>
    <col min="10007" max="10009" width="12.33203125" bestFit="1" customWidth="1"/>
    <col min="10010" max="10010" width="17.5546875" bestFit="1" customWidth="1"/>
    <col min="10011" max="10011" width="12.33203125" bestFit="1" customWidth="1"/>
    <col min="10012" max="10012" width="13.44140625" bestFit="1" customWidth="1"/>
    <col min="10247" max="10247" width="33.6640625" customWidth="1"/>
    <col min="10248" max="10248" width="16" customWidth="1"/>
    <col min="10249" max="10250" width="15" bestFit="1" customWidth="1"/>
    <col min="10251" max="10251" width="16.5546875" bestFit="1" customWidth="1"/>
    <col min="10252" max="10252" width="12.5546875" customWidth="1"/>
    <col min="10253" max="10253" width="17.5546875" bestFit="1" customWidth="1"/>
    <col min="10254" max="10255" width="18.109375" bestFit="1" customWidth="1"/>
    <col min="10256" max="10256" width="12.88671875" bestFit="1" customWidth="1"/>
    <col min="10257" max="10258" width="16.5546875" bestFit="1" customWidth="1"/>
    <col min="10259" max="10260" width="13.109375" bestFit="1" customWidth="1"/>
    <col min="10261" max="10261" width="15.5546875" bestFit="1" customWidth="1"/>
    <col min="10262" max="10262" width="13.6640625" bestFit="1" customWidth="1"/>
    <col min="10263" max="10265" width="12.33203125" bestFit="1" customWidth="1"/>
    <col min="10266" max="10266" width="17.5546875" bestFit="1" customWidth="1"/>
    <col min="10267" max="10267" width="12.33203125" bestFit="1" customWidth="1"/>
    <col min="10268" max="10268" width="13.44140625" bestFit="1" customWidth="1"/>
    <col min="10503" max="10503" width="33.6640625" customWidth="1"/>
    <col min="10504" max="10504" width="16" customWidth="1"/>
    <col min="10505" max="10506" width="15" bestFit="1" customWidth="1"/>
    <col min="10507" max="10507" width="16.5546875" bestFit="1" customWidth="1"/>
    <col min="10508" max="10508" width="12.5546875" customWidth="1"/>
    <col min="10509" max="10509" width="17.5546875" bestFit="1" customWidth="1"/>
    <col min="10510" max="10511" width="18.109375" bestFit="1" customWidth="1"/>
    <col min="10512" max="10512" width="12.88671875" bestFit="1" customWidth="1"/>
    <col min="10513" max="10514" width="16.5546875" bestFit="1" customWidth="1"/>
    <col min="10515" max="10516" width="13.109375" bestFit="1" customWidth="1"/>
    <col min="10517" max="10517" width="15.5546875" bestFit="1" customWidth="1"/>
    <col min="10518" max="10518" width="13.6640625" bestFit="1" customWidth="1"/>
    <col min="10519" max="10521" width="12.33203125" bestFit="1" customWidth="1"/>
    <col min="10522" max="10522" width="17.5546875" bestFit="1" customWidth="1"/>
    <col min="10523" max="10523" width="12.33203125" bestFit="1" customWidth="1"/>
    <col min="10524" max="10524" width="13.44140625" bestFit="1" customWidth="1"/>
    <col min="10759" max="10759" width="33.6640625" customWidth="1"/>
    <col min="10760" max="10760" width="16" customWidth="1"/>
    <col min="10761" max="10762" width="15" bestFit="1" customWidth="1"/>
    <col min="10763" max="10763" width="16.5546875" bestFit="1" customWidth="1"/>
    <col min="10764" max="10764" width="12.5546875" customWidth="1"/>
    <col min="10765" max="10765" width="17.5546875" bestFit="1" customWidth="1"/>
    <col min="10766" max="10767" width="18.109375" bestFit="1" customWidth="1"/>
    <col min="10768" max="10768" width="12.88671875" bestFit="1" customWidth="1"/>
    <col min="10769" max="10770" width="16.5546875" bestFit="1" customWidth="1"/>
    <col min="10771" max="10772" width="13.109375" bestFit="1" customWidth="1"/>
    <col min="10773" max="10773" width="15.5546875" bestFit="1" customWidth="1"/>
    <col min="10774" max="10774" width="13.6640625" bestFit="1" customWidth="1"/>
    <col min="10775" max="10777" width="12.33203125" bestFit="1" customWidth="1"/>
    <col min="10778" max="10778" width="17.5546875" bestFit="1" customWidth="1"/>
    <col min="10779" max="10779" width="12.33203125" bestFit="1" customWidth="1"/>
    <col min="10780" max="10780" width="13.44140625" bestFit="1" customWidth="1"/>
    <col min="11015" max="11015" width="33.6640625" customWidth="1"/>
    <col min="11016" max="11016" width="16" customWidth="1"/>
    <col min="11017" max="11018" width="15" bestFit="1" customWidth="1"/>
    <col min="11019" max="11019" width="16.5546875" bestFit="1" customWidth="1"/>
    <col min="11020" max="11020" width="12.5546875" customWidth="1"/>
    <col min="11021" max="11021" width="17.5546875" bestFit="1" customWidth="1"/>
    <col min="11022" max="11023" width="18.109375" bestFit="1" customWidth="1"/>
    <col min="11024" max="11024" width="12.88671875" bestFit="1" customWidth="1"/>
    <col min="11025" max="11026" width="16.5546875" bestFit="1" customWidth="1"/>
    <col min="11027" max="11028" width="13.109375" bestFit="1" customWidth="1"/>
    <col min="11029" max="11029" width="15.5546875" bestFit="1" customWidth="1"/>
    <col min="11030" max="11030" width="13.6640625" bestFit="1" customWidth="1"/>
    <col min="11031" max="11033" width="12.33203125" bestFit="1" customWidth="1"/>
    <col min="11034" max="11034" width="17.5546875" bestFit="1" customWidth="1"/>
    <col min="11035" max="11035" width="12.33203125" bestFit="1" customWidth="1"/>
    <col min="11036" max="11036" width="13.44140625" bestFit="1" customWidth="1"/>
    <col min="11271" max="11271" width="33.6640625" customWidth="1"/>
    <col min="11272" max="11272" width="16" customWidth="1"/>
    <col min="11273" max="11274" width="15" bestFit="1" customWidth="1"/>
    <col min="11275" max="11275" width="16.5546875" bestFit="1" customWidth="1"/>
    <col min="11276" max="11276" width="12.5546875" customWidth="1"/>
    <col min="11277" max="11277" width="17.5546875" bestFit="1" customWidth="1"/>
    <col min="11278" max="11279" width="18.109375" bestFit="1" customWidth="1"/>
    <col min="11280" max="11280" width="12.88671875" bestFit="1" customWidth="1"/>
    <col min="11281" max="11282" width="16.5546875" bestFit="1" customWidth="1"/>
    <col min="11283" max="11284" width="13.109375" bestFit="1" customWidth="1"/>
    <col min="11285" max="11285" width="15.5546875" bestFit="1" customWidth="1"/>
    <col min="11286" max="11286" width="13.6640625" bestFit="1" customWidth="1"/>
    <col min="11287" max="11289" width="12.33203125" bestFit="1" customWidth="1"/>
    <col min="11290" max="11290" width="17.5546875" bestFit="1" customWidth="1"/>
    <col min="11291" max="11291" width="12.33203125" bestFit="1" customWidth="1"/>
    <col min="11292" max="11292" width="13.44140625" bestFit="1" customWidth="1"/>
    <col min="11527" max="11527" width="33.6640625" customWidth="1"/>
    <col min="11528" max="11528" width="16" customWidth="1"/>
    <col min="11529" max="11530" width="15" bestFit="1" customWidth="1"/>
    <col min="11531" max="11531" width="16.5546875" bestFit="1" customWidth="1"/>
    <col min="11532" max="11532" width="12.5546875" customWidth="1"/>
    <col min="11533" max="11533" width="17.5546875" bestFit="1" customWidth="1"/>
    <col min="11534" max="11535" width="18.109375" bestFit="1" customWidth="1"/>
    <col min="11536" max="11536" width="12.88671875" bestFit="1" customWidth="1"/>
    <col min="11537" max="11538" width="16.5546875" bestFit="1" customWidth="1"/>
    <col min="11539" max="11540" width="13.109375" bestFit="1" customWidth="1"/>
    <col min="11541" max="11541" width="15.5546875" bestFit="1" customWidth="1"/>
    <col min="11542" max="11542" width="13.6640625" bestFit="1" customWidth="1"/>
    <col min="11543" max="11545" width="12.33203125" bestFit="1" customWidth="1"/>
    <col min="11546" max="11546" width="17.5546875" bestFit="1" customWidth="1"/>
    <col min="11547" max="11547" width="12.33203125" bestFit="1" customWidth="1"/>
    <col min="11548" max="11548" width="13.44140625" bestFit="1" customWidth="1"/>
    <col min="11783" max="11783" width="33.6640625" customWidth="1"/>
    <col min="11784" max="11784" width="16" customWidth="1"/>
    <col min="11785" max="11786" width="15" bestFit="1" customWidth="1"/>
    <col min="11787" max="11787" width="16.5546875" bestFit="1" customWidth="1"/>
    <col min="11788" max="11788" width="12.5546875" customWidth="1"/>
    <col min="11789" max="11789" width="17.5546875" bestFit="1" customWidth="1"/>
    <col min="11790" max="11791" width="18.109375" bestFit="1" customWidth="1"/>
    <col min="11792" max="11792" width="12.88671875" bestFit="1" customWidth="1"/>
    <col min="11793" max="11794" width="16.5546875" bestFit="1" customWidth="1"/>
    <col min="11795" max="11796" width="13.109375" bestFit="1" customWidth="1"/>
    <col min="11797" max="11797" width="15.5546875" bestFit="1" customWidth="1"/>
    <col min="11798" max="11798" width="13.6640625" bestFit="1" customWidth="1"/>
    <col min="11799" max="11801" width="12.33203125" bestFit="1" customWidth="1"/>
    <col min="11802" max="11802" width="17.5546875" bestFit="1" customWidth="1"/>
    <col min="11803" max="11803" width="12.33203125" bestFit="1" customWidth="1"/>
    <col min="11804" max="11804" width="13.44140625" bestFit="1" customWidth="1"/>
    <col min="12039" max="12039" width="33.6640625" customWidth="1"/>
    <col min="12040" max="12040" width="16" customWidth="1"/>
    <col min="12041" max="12042" width="15" bestFit="1" customWidth="1"/>
    <col min="12043" max="12043" width="16.5546875" bestFit="1" customWidth="1"/>
    <col min="12044" max="12044" width="12.5546875" customWidth="1"/>
    <col min="12045" max="12045" width="17.5546875" bestFit="1" customWidth="1"/>
    <col min="12046" max="12047" width="18.109375" bestFit="1" customWidth="1"/>
    <col min="12048" max="12048" width="12.88671875" bestFit="1" customWidth="1"/>
    <col min="12049" max="12050" width="16.5546875" bestFit="1" customWidth="1"/>
    <col min="12051" max="12052" width="13.109375" bestFit="1" customWidth="1"/>
    <col min="12053" max="12053" width="15.5546875" bestFit="1" customWidth="1"/>
    <col min="12054" max="12054" width="13.6640625" bestFit="1" customWidth="1"/>
    <col min="12055" max="12057" width="12.33203125" bestFit="1" customWidth="1"/>
    <col min="12058" max="12058" width="17.5546875" bestFit="1" customWidth="1"/>
    <col min="12059" max="12059" width="12.33203125" bestFit="1" customWidth="1"/>
    <col min="12060" max="12060" width="13.44140625" bestFit="1" customWidth="1"/>
    <col min="12295" max="12295" width="33.6640625" customWidth="1"/>
    <col min="12296" max="12296" width="16" customWidth="1"/>
    <col min="12297" max="12298" width="15" bestFit="1" customWidth="1"/>
    <col min="12299" max="12299" width="16.5546875" bestFit="1" customWidth="1"/>
    <col min="12300" max="12300" width="12.5546875" customWidth="1"/>
    <col min="12301" max="12301" width="17.5546875" bestFit="1" customWidth="1"/>
    <col min="12302" max="12303" width="18.109375" bestFit="1" customWidth="1"/>
    <col min="12304" max="12304" width="12.88671875" bestFit="1" customWidth="1"/>
    <col min="12305" max="12306" width="16.5546875" bestFit="1" customWidth="1"/>
    <col min="12307" max="12308" width="13.109375" bestFit="1" customWidth="1"/>
    <col min="12309" max="12309" width="15.5546875" bestFit="1" customWidth="1"/>
    <col min="12310" max="12310" width="13.6640625" bestFit="1" customWidth="1"/>
    <col min="12311" max="12313" width="12.33203125" bestFit="1" customWidth="1"/>
    <col min="12314" max="12314" width="17.5546875" bestFit="1" customWidth="1"/>
    <col min="12315" max="12315" width="12.33203125" bestFit="1" customWidth="1"/>
    <col min="12316" max="12316" width="13.44140625" bestFit="1" customWidth="1"/>
    <col min="12551" max="12551" width="33.6640625" customWidth="1"/>
    <col min="12552" max="12552" width="16" customWidth="1"/>
    <col min="12553" max="12554" width="15" bestFit="1" customWidth="1"/>
    <col min="12555" max="12555" width="16.5546875" bestFit="1" customWidth="1"/>
    <col min="12556" max="12556" width="12.5546875" customWidth="1"/>
    <col min="12557" max="12557" width="17.5546875" bestFit="1" customWidth="1"/>
    <col min="12558" max="12559" width="18.109375" bestFit="1" customWidth="1"/>
    <col min="12560" max="12560" width="12.88671875" bestFit="1" customWidth="1"/>
    <col min="12561" max="12562" width="16.5546875" bestFit="1" customWidth="1"/>
    <col min="12563" max="12564" width="13.109375" bestFit="1" customWidth="1"/>
    <col min="12565" max="12565" width="15.5546875" bestFit="1" customWidth="1"/>
    <col min="12566" max="12566" width="13.6640625" bestFit="1" customWidth="1"/>
    <col min="12567" max="12569" width="12.33203125" bestFit="1" customWidth="1"/>
    <col min="12570" max="12570" width="17.5546875" bestFit="1" customWidth="1"/>
    <col min="12571" max="12571" width="12.33203125" bestFit="1" customWidth="1"/>
    <col min="12572" max="12572" width="13.44140625" bestFit="1" customWidth="1"/>
    <col min="12807" max="12807" width="33.6640625" customWidth="1"/>
    <col min="12808" max="12808" width="16" customWidth="1"/>
    <col min="12809" max="12810" width="15" bestFit="1" customWidth="1"/>
    <col min="12811" max="12811" width="16.5546875" bestFit="1" customWidth="1"/>
    <col min="12812" max="12812" width="12.5546875" customWidth="1"/>
    <col min="12813" max="12813" width="17.5546875" bestFit="1" customWidth="1"/>
    <col min="12814" max="12815" width="18.109375" bestFit="1" customWidth="1"/>
    <col min="12816" max="12816" width="12.88671875" bestFit="1" customWidth="1"/>
    <col min="12817" max="12818" width="16.5546875" bestFit="1" customWidth="1"/>
    <col min="12819" max="12820" width="13.109375" bestFit="1" customWidth="1"/>
    <col min="12821" max="12821" width="15.5546875" bestFit="1" customWidth="1"/>
    <col min="12822" max="12822" width="13.6640625" bestFit="1" customWidth="1"/>
    <col min="12823" max="12825" width="12.33203125" bestFit="1" customWidth="1"/>
    <col min="12826" max="12826" width="17.5546875" bestFit="1" customWidth="1"/>
    <col min="12827" max="12827" width="12.33203125" bestFit="1" customWidth="1"/>
    <col min="12828" max="12828" width="13.44140625" bestFit="1" customWidth="1"/>
    <col min="13063" max="13063" width="33.6640625" customWidth="1"/>
    <col min="13064" max="13064" width="16" customWidth="1"/>
    <col min="13065" max="13066" width="15" bestFit="1" customWidth="1"/>
    <col min="13067" max="13067" width="16.5546875" bestFit="1" customWidth="1"/>
    <col min="13068" max="13068" width="12.5546875" customWidth="1"/>
    <col min="13069" max="13069" width="17.5546875" bestFit="1" customWidth="1"/>
    <col min="13070" max="13071" width="18.109375" bestFit="1" customWidth="1"/>
    <col min="13072" max="13072" width="12.88671875" bestFit="1" customWidth="1"/>
    <col min="13073" max="13074" width="16.5546875" bestFit="1" customWidth="1"/>
    <col min="13075" max="13076" width="13.109375" bestFit="1" customWidth="1"/>
    <col min="13077" max="13077" width="15.5546875" bestFit="1" customWidth="1"/>
    <col min="13078" max="13078" width="13.6640625" bestFit="1" customWidth="1"/>
    <col min="13079" max="13081" width="12.33203125" bestFit="1" customWidth="1"/>
    <col min="13082" max="13082" width="17.5546875" bestFit="1" customWidth="1"/>
    <col min="13083" max="13083" width="12.33203125" bestFit="1" customWidth="1"/>
    <col min="13084" max="13084" width="13.44140625" bestFit="1" customWidth="1"/>
    <col min="13319" max="13319" width="33.6640625" customWidth="1"/>
    <col min="13320" max="13320" width="16" customWidth="1"/>
    <col min="13321" max="13322" width="15" bestFit="1" customWidth="1"/>
    <col min="13323" max="13323" width="16.5546875" bestFit="1" customWidth="1"/>
    <col min="13324" max="13324" width="12.5546875" customWidth="1"/>
    <col min="13325" max="13325" width="17.5546875" bestFit="1" customWidth="1"/>
    <col min="13326" max="13327" width="18.109375" bestFit="1" customWidth="1"/>
    <col min="13328" max="13328" width="12.88671875" bestFit="1" customWidth="1"/>
    <col min="13329" max="13330" width="16.5546875" bestFit="1" customWidth="1"/>
    <col min="13331" max="13332" width="13.109375" bestFit="1" customWidth="1"/>
    <col min="13333" max="13333" width="15.5546875" bestFit="1" customWidth="1"/>
    <col min="13334" max="13334" width="13.6640625" bestFit="1" customWidth="1"/>
    <col min="13335" max="13337" width="12.33203125" bestFit="1" customWidth="1"/>
    <col min="13338" max="13338" width="17.5546875" bestFit="1" customWidth="1"/>
    <col min="13339" max="13339" width="12.33203125" bestFit="1" customWidth="1"/>
    <col min="13340" max="13340" width="13.44140625" bestFit="1" customWidth="1"/>
    <col min="13575" max="13575" width="33.6640625" customWidth="1"/>
    <col min="13576" max="13576" width="16" customWidth="1"/>
    <col min="13577" max="13578" width="15" bestFit="1" customWidth="1"/>
    <col min="13579" max="13579" width="16.5546875" bestFit="1" customWidth="1"/>
    <col min="13580" max="13580" width="12.5546875" customWidth="1"/>
    <col min="13581" max="13581" width="17.5546875" bestFit="1" customWidth="1"/>
    <col min="13582" max="13583" width="18.109375" bestFit="1" customWidth="1"/>
    <col min="13584" max="13584" width="12.88671875" bestFit="1" customWidth="1"/>
    <col min="13585" max="13586" width="16.5546875" bestFit="1" customWidth="1"/>
    <col min="13587" max="13588" width="13.109375" bestFit="1" customWidth="1"/>
    <col min="13589" max="13589" width="15.5546875" bestFit="1" customWidth="1"/>
    <col min="13590" max="13590" width="13.6640625" bestFit="1" customWidth="1"/>
    <col min="13591" max="13593" width="12.33203125" bestFit="1" customWidth="1"/>
    <col min="13594" max="13594" width="17.5546875" bestFit="1" customWidth="1"/>
    <col min="13595" max="13595" width="12.33203125" bestFit="1" customWidth="1"/>
    <col min="13596" max="13596" width="13.44140625" bestFit="1" customWidth="1"/>
    <col min="13831" max="13831" width="33.6640625" customWidth="1"/>
    <col min="13832" max="13832" width="16" customWidth="1"/>
    <col min="13833" max="13834" width="15" bestFit="1" customWidth="1"/>
    <col min="13835" max="13835" width="16.5546875" bestFit="1" customWidth="1"/>
    <col min="13836" max="13836" width="12.5546875" customWidth="1"/>
    <col min="13837" max="13837" width="17.5546875" bestFit="1" customWidth="1"/>
    <col min="13838" max="13839" width="18.109375" bestFit="1" customWidth="1"/>
    <col min="13840" max="13840" width="12.88671875" bestFit="1" customWidth="1"/>
    <col min="13841" max="13842" width="16.5546875" bestFit="1" customWidth="1"/>
    <col min="13843" max="13844" width="13.109375" bestFit="1" customWidth="1"/>
    <col min="13845" max="13845" width="15.5546875" bestFit="1" customWidth="1"/>
    <col min="13846" max="13846" width="13.6640625" bestFit="1" customWidth="1"/>
    <col min="13847" max="13849" width="12.33203125" bestFit="1" customWidth="1"/>
    <col min="13850" max="13850" width="17.5546875" bestFit="1" customWidth="1"/>
    <col min="13851" max="13851" width="12.33203125" bestFit="1" customWidth="1"/>
    <col min="13852" max="13852" width="13.44140625" bestFit="1" customWidth="1"/>
    <col min="14087" max="14087" width="33.6640625" customWidth="1"/>
    <col min="14088" max="14088" width="16" customWidth="1"/>
    <col min="14089" max="14090" width="15" bestFit="1" customWidth="1"/>
    <col min="14091" max="14091" width="16.5546875" bestFit="1" customWidth="1"/>
    <col min="14092" max="14092" width="12.5546875" customWidth="1"/>
    <col min="14093" max="14093" width="17.5546875" bestFit="1" customWidth="1"/>
    <col min="14094" max="14095" width="18.109375" bestFit="1" customWidth="1"/>
    <col min="14096" max="14096" width="12.88671875" bestFit="1" customWidth="1"/>
    <col min="14097" max="14098" width="16.5546875" bestFit="1" customWidth="1"/>
    <col min="14099" max="14100" width="13.109375" bestFit="1" customWidth="1"/>
    <col min="14101" max="14101" width="15.5546875" bestFit="1" customWidth="1"/>
    <col min="14102" max="14102" width="13.6640625" bestFit="1" customWidth="1"/>
    <col min="14103" max="14105" width="12.33203125" bestFit="1" customWidth="1"/>
    <col min="14106" max="14106" width="17.5546875" bestFit="1" customWidth="1"/>
    <col min="14107" max="14107" width="12.33203125" bestFit="1" customWidth="1"/>
    <col min="14108" max="14108" width="13.44140625" bestFit="1" customWidth="1"/>
    <col min="14343" max="14343" width="33.6640625" customWidth="1"/>
    <col min="14344" max="14344" width="16" customWidth="1"/>
    <col min="14345" max="14346" width="15" bestFit="1" customWidth="1"/>
    <col min="14347" max="14347" width="16.5546875" bestFit="1" customWidth="1"/>
    <col min="14348" max="14348" width="12.5546875" customWidth="1"/>
    <col min="14349" max="14349" width="17.5546875" bestFit="1" customWidth="1"/>
    <col min="14350" max="14351" width="18.109375" bestFit="1" customWidth="1"/>
    <col min="14352" max="14352" width="12.88671875" bestFit="1" customWidth="1"/>
    <col min="14353" max="14354" width="16.5546875" bestFit="1" customWidth="1"/>
    <col min="14355" max="14356" width="13.109375" bestFit="1" customWidth="1"/>
    <col min="14357" max="14357" width="15.5546875" bestFit="1" customWidth="1"/>
    <col min="14358" max="14358" width="13.6640625" bestFit="1" customWidth="1"/>
    <col min="14359" max="14361" width="12.33203125" bestFit="1" customWidth="1"/>
    <col min="14362" max="14362" width="17.5546875" bestFit="1" customWidth="1"/>
    <col min="14363" max="14363" width="12.33203125" bestFit="1" customWidth="1"/>
    <col min="14364" max="14364" width="13.44140625" bestFit="1" customWidth="1"/>
    <col min="14599" max="14599" width="33.6640625" customWidth="1"/>
    <col min="14600" max="14600" width="16" customWidth="1"/>
    <col min="14601" max="14602" width="15" bestFit="1" customWidth="1"/>
    <col min="14603" max="14603" width="16.5546875" bestFit="1" customWidth="1"/>
    <col min="14604" max="14604" width="12.5546875" customWidth="1"/>
    <col min="14605" max="14605" width="17.5546875" bestFit="1" customWidth="1"/>
    <col min="14606" max="14607" width="18.109375" bestFit="1" customWidth="1"/>
    <col min="14608" max="14608" width="12.88671875" bestFit="1" customWidth="1"/>
    <col min="14609" max="14610" width="16.5546875" bestFit="1" customWidth="1"/>
    <col min="14611" max="14612" width="13.109375" bestFit="1" customWidth="1"/>
    <col min="14613" max="14613" width="15.5546875" bestFit="1" customWidth="1"/>
    <col min="14614" max="14614" width="13.6640625" bestFit="1" customWidth="1"/>
    <col min="14615" max="14617" width="12.33203125" bestFit="1" customWidth="1"/>
    <col min="14618" max="14618" width="17.5546875" bestFit="1" customWidth="1"/>
    <col min="14619" max="14619" width="12.33203125" bestFit="1" customWidth="1"/>
    <col min="14620" max="14620" width="13.44140625" bestFit="1" customWidth="1"/>
    <col min="14855" max="14855" width="33.6640625" customWidth="1"/>
    <col min="14856" max="14856" width="16" customWidth="1"/>
    <col min="14857" max="14858" width="15" bestFit="1" customWidth="1"/>
    <col min="14859" max="14859" width="16.5546875" bestFit="1" customWidth="1"/>
    <col min="14860" max="14860" width="12.5546875" customWidth="1"/>
    <col min="14861" max="14861" width="17.5546875" bestFit="1" customWidth="1"/>
    <col min="14862" max="14863" width="18.109375" bestFit="1" customWidth="1"/>
    <col min="14864" max="14864" width="12.88671875" bestFit="1" customWidth="1"/>
    <col min="14865" max="14866" width="16.5546875" bestFit="1" customWidth="1"/>
    <col min="14867" max="14868" width="13.109375" bestFit="1" customWidth="1"/>
    <col min="14869" max="14869" width="15.5546875" bestFit="1" customWidth="1"/>
    <col min="14870" max="14870" width="13.6640625" bestFit="1" customWidth="1"/>
    <col min="14871" max="14873" width="12.33203125" bestFit="1" customWidth="1"/>
    <col min="14874" max="14874" width="17.5546875" bestFit="1" customWidth="1"/>
    <col min="14875" max="14875" width="12.33203125" bestFit="1" customWidth="1"/>
    <col min="14876" max="14876" width="13.44140625" bestFit="1" customWidth="1"/>
    <col min="15111" max="15111" width="33.6640625" customWidth="1"/>
    <col min="15112" max="15112" width="16" customWidth="1"/>
    <col min="15113" max="15114" width="15" bestFit="1" customWidth="1"/>
    <col min="15115" max="15115" width="16.5546875" bestFit="1" customWidth="1"/>
    <col min="15116" max="15116" width="12.5546875" customWidth="1"/>
    <col min="15117" max="15117" width="17.5546875" bestFit="1" customWidth="1"/>
    <col min="15118" max="15119" width="18.109375" bestFit="1" customWidth="1"/>
    <col min="15120" max="15120" width="12.88671875" bestFit="1" customWidth="1"/>
    <col min="15121" max="15122" width="16.5546875" bestFit="1" customWidth="1"/>
    <col min="15123" max="15124" width="13.109375" bestFit="1" customWidth="1"/>
    <col min="15125" max="15125" width="15.5546875" bestFit="1" customWidth="1"/>
    <col min="15126" max="15126" width="13.6640625" bestFit="1" customWidth="1"/>
    <col min="15127" max="15129" width="12.33203125" bestFit="1" customWidth="1"/>
    <col min="15130" max="15130" width="17.5546875" bestFit="1" customWidth="1"/>
    <col min="15131" max="15131" width="12.33203125" bestFit="1" customWidth="1"/>
    <col min="15132" max="15132" width="13.44140625" bestFit="1" customWidth="1"/>
    <col min="15367" max="15367" width="33.6640625" customWidth="1"/>
    <col min="15368" max="15368" width="16" customWidth="1"/>
    <col min="15369" max="15370" width="15" bestFit="1" customWidth="1"/>
    <col min="15371" max="15371" width="16.5546875" bestFit="1" customWidth="1"/>
    <col min="15372" max="15372" width="12.5546875" customWidth="1"/>
    <col min="15373" max="15373" width="17.5546875" bestFit="1" customWidth="1"/>
    <col min="15374" max="15375" width="18.109375" bestFit="1" customWidth="1"/>
    <col min="15376" max="15376" width="12.88671875" bestFit="1" customWidth="1"/>
    <col min="15377" max="15378" width="16.5546875" bestFit="1" customWidth="1"/>
    <col min="15379" max="15380" width="13.109375" bestFit="1" customWidth="1"/>
    <col min="15381" max="15381" width="15.5546875" bestFit="1" customWidth="1"/>
    <col min="15382" max="15382" width="13.6640625" bestFit="1" customWidth="1"/>
    <col min="15383" max="15385" width="12.33203125" bestFit="1" customWidth="1"/>
    <col min="15386" max="15386" width="17.5546875" bestFit="1" customWidth="1"/>
    <col min="15387" max="15387" width="12.33203125" bestFit="1" customWidth="1"/>
    <col min="15388" max="15388" width="13.44140625" bestFit="1" customWidth="1"/>
    <col min="15623" max="15623" width="33.6640625" customWidth="1"/>
    <col min="15624" max="15624" width="16" customWidth="1"/>
    <col min="15625" max="15626" width="15" bestFit="1" customWidth="1"/>
    <col min="15627" max="15627" width="16.5546875" bestFit="1" customWidth="1"/>
    <col min="15628" max="15628" width="12.5546875" customWidth="1"/>
    <col min="15629" max="15629" width="17.5546875" bestFit="1" customWidth="1"/>
    <col min="15630" max="15631" width="18.109375" bestFit="1" customWidth="1"/>
    <col min="15632" max="15632" width="12.88671875" bestFit="1" customWidth="1"/>
    <col min="15633" max="15634" width="16.5546875" bestFit="1" customWidth="1"/>
    <col min="15635" max="15636" width="13.109375" bestFit="1" customWidth="1"/>
    <col min="15637" max="15637" width="15.5546875" bestFit="1" customWidth="1"/>
    <col min="15638" max="15638" width="13.6640625" bestFit="1" customWidth="1"/>
    <col min="15639" max="15641" width="12.33203125" bestFit="1" customWidth="1"/>
    <col min="15642" max="15642" width="17.5546875" bestFit="1" customWidth="1"/>
    <col min="15643" max="15643" width="12.33203125" bestFit="1" customWidth="1"/>
    <col min="15644" max="15644" width="13.44140625" bestFit="1" customWidth="1"/>
    <col min="15879" max="15879" width="33.6640625" customWidth="1"/>
    <col min="15880" max="15880" width="16" customWidth="1"/>
    <col min="15881" max="15882" width="15" bestFit="1" customWidth="1"/>
    <col min="15883" max="15883" width="16.5546875" bestFit="1" customWidth="1"/>
    <col min="15884" max="15884" width="12.5546875" customWidth="1"/>
    <col min="15885" max="15885" width="17.5546875" bestFit="1" customWidth="1"/>
    <col min="15886" max="15887" width="18.109375" bestFit="1" customWidth="1"/>
    <col min="15888" max="15888" width="12.88671875" bestFit="1" customWidth="1"/>
    <col min="15889" max="15890" width="16.5546875" bestFit="1" customWidth="1"/>
    <col min="15891" max="15892" width="13.109375" bestFit="1" customWidth="1"/>
    <col min="15893" max="15893" width="15.5546875" bestFit="1" customWidth="1"/>
    <col min="15894" max="15894" width="13.6640625" bestFit="1" customWidth="1"/>
    <col min="15895" max="15897" width="12.33203125" bestFit="1" customWidth="1"/>
    <col min="15898" max="15898" width="17.5546875" bestFit="1" customWidth="1"/>
    <col min="15899" max="15899" width="12.33203125" bestFit="1" customWidth="1"/>
    <col min="15900" max="15900" width="13.44140625" bestFit="1" customWidth="1"/>
    <col min="16135" max="16135" width="33.6640625" customWidth="1"/>
    <col min="16136" max="16136" width="16" customWidth="1"/>
    <col min="16137" max="16138" width="15" bestFit="1" customWidth="1"/>
    <col min="16139" max="16139" width="16.5546875" bestFit="1" customWidth="1"/>
    <col min="16140" max="16140" width="12.5546875" customWidth="1"/>
    <col min="16141" max="16141" width="17.5546875" bestFit="1" customWidth="1"/>
    <col min="16142" max="16143" width="18.109375" bestFit="1" customWidth="1"/>
    <col min="16144" max="16144" width="12.88671875" bestFit="1" customWidth="1"/>
    <col min="16145" max="16146" width="16.5546875" bestFit="1" customWidth="1"/>
    <col min="16147" max="16148" width="13.109375" bestFit="1" customWidth="1"/>
    <col min="16149" max="16149" width="15.5546875" bestFit="1" customWidth="1"/>
    <col min="16150" max="16150" width="13.6640625" bestFit="1" customWidth="1"/>
    <col min="16151" max="16153" width="12.33203125" bestFit="1" customWidth="1"/>
    <col min="16154" max="16154" width="17.5546875" bestFit="1" customWidth="1"/>
    <col min="16155" max="16155" width="12.33203125" bestFit="1" customWidth="1"/>
    <col min="16156" max="16156" width="13.44140625" bestFit="1" customWidth="1"/>
  </cols>
  <sheetData>
    <row r="1" spans="2:27" ht="14.4">
      <c r="C1" s="730"/>
      <c r="D1" s="730"/>
      <c r="E1" s="730"/>
      <c r="F1" s="730"/>
      <c r="G1" s="730"/>
      <c r="H1" s="730"/>
      <c r="I1" s="730"/>
      <c r="J1" s="730"/>
      <c r="K1" s="730"/>
      <c r="L1" s="730"/>
      <c r="M1" s="730"/>
      <c r="N1" s="730"/>
      <c r="O1" s="730"/>
      <c r="P1" s="730"/>
      <c r="Q1" s="730"/>
      <c r="R1" s="730"/>
      <c r="S1" s="730"/>
      <c r="T1" s="730"/>
      <c r="U1" s="730"/>
      <c r="V1" s="730"/>
      <c r="W1" s="730"/>
      <c r="X1" s="730"/>
      <c r="Y1" s="730"/>
      <c r="Z1" s="730"/>
      <c r="AA1" s="730"/>
    </row>
    <row r="2" spans="2:27" s="33" customFormat="1" ht="31.5" customHeight="1">
      <c r="B2"/>
      <c r="C2" s="745" t="s">
        <v>451</v>
      </c>
      <c r="D2" s="31" t="s">
        <v>452</v>
      </c>
      <c r="E2" s="746" t="s">
        <v>453</v>
      </c>
      <c r="F2" s="746"/>
      <c r="G2" s="32" t="s">
        <v>452</v>
      </c>
      <c r="H2" s="32" t="s">
        <v>454</v>
      </c>
      <c r="I2" s="747" t="s">
        <v>455</v>
      </c>
      <c r="J2" s="748"/>
      <c r="K2" s="748"/>
      <c r="L2" s="748"/>
      <c r="M2" s="748"/>
      <c r="N2" s="749"/>
      <c r="O2" s="750" t="s">
        <v>456</v>
      </c>
      <c r="P2" s="751"/>
      <c r="Q2" s="751"/>
      <c r="R2" s="751"/>
      <c r="S2" s="751"/>
      <c r="T2" s="751"/>
      <c r="U2" s="752"/>
      <c r="V2" s="753" t="s">
        <v>457</v>
      </c>
      <c r="W2" s="754"/>
      <c r="X2" s="754"/>
      <c r="Y2" s="755"/>
      <c r="Z2" s="756" t="s">
        <v>458</v>
      </c>
      <c r="AA2" s="757" t="s">
        <v>32</v>
      </c>
    </row>
    <row r="3" spans="2:27" s="33" customFormat="1" ht="39.6" customHeight="1">
      <c r="B3"/>
      <c r="C3" s="745"/>
      <c r="D3" s="34">
        <v>45291</v>
      </c>
      <c r="E3" s="31" t="s">
        <v>459</v>
      </c>
      <c r="F3" s="31" t="s">
        <v>328</v>
      </c>
      <c r="G3" s="35">
        <v>44926</v>
      </c>
      <c r="H3" s="32" t="s">
        <v>460</v>
      </c>
      <c r="I3" s="36" t="s">
        <v>472</v>
      </c>
      <c r="J3" s="36" t="s">
        <v>461</v>
      </c>
      <c r="K3" s="36" t="s">
        <v>462</v>
      </c>
      <c r="L3" s="36" t="s">
        <v>463</v>
      </c>
      <c r="M3" s="36" t="s">
        <v>45</v>
      </c>
      <c r="N3" s="36" t="s">
        <v>58</v>
      </c>
      <c r="O3" s="37" t="s">
        <v>96</v>
      </c>
      <c r="P3" s="37" t="s">
        <v>464</v>
      </c>
      <c r="Q3" s="37" t="s">
        <v>98</v>
      </c>
      <c r="R3" s="37" t="s">
        <v>473</v>
      </c>
      <c r="S3" s="37" t="s">
        <v>465</v>
      </c>
      <c r="T3" s="37" t="s">
        <v>100</v>
      </c>
      <c r="U3" s="37" t="s">
        <v>101</v>
      </c>
      <c r="V3" s="38" t="s">
        <v>466</v>
      </c>
      <c r="W3" s="38" t="s">
        <v>467</v>
      </c>
      <c r="X3" s="38" t="s">
        <v>468</v>
      </c>
      <c r="Y3" s="38" t="s">
        <v>115</v>
      </c>
      <c r="Z3" s="743"/>
      <c r="AA3" s="757"/>
    </row>
    <row r="4" spans="2:27" s="44" customFormat="1" ht="12.75" customHeight="1">
      <c r="B4" s="39">
        <v>1</v>
      </c>
      <c r="C4" s="45" t="s">
        <v>1</v>
      </c>
      <c r="D4" s="40">
        <f>+SUM(D5:D122)-'BG 2023'!C7</f>
        <v>0</v>
      </c>
      <c r="E4" s="41"/>
      <c r="F4" s="41"/>
      <c r="G4" s="42"/>
      <c r="H4" s="42"/>
      <c r="I4" s="42">
        <v>0</v>
      </c>
      <c r="J4" s="42">
        <v>0</v>
      </c>
      <c r="K4" s="42">
        <v>0</v>
      </c>
      <c r="L4" s="42">
        <v>0</v>
      </c>
      <c r="M4" s="42" t="s">
        <v>133</v>
      </c>
      <c r="N4" s="42">
        <v>0</v>
      </c>
      <c r="O4" s="42">
        <v>0</v>
      </c>
      <c r="P4" s="42">
        <v>0</v>
      </c>
      <c r="Q4" s="42">
        <v>0</v>
      </c>
      <c r="R4" s="42">
        <v>0</v>
      </c>
      <c r="S4" s="42">
        <v>0</v>
      </c>
      <c r="T4" s="42">
        <v>0</v>
      </c>
      <c r="U4" s="42">
        <v>0</v>
      </c>
      <c r="V4" s="42">
        <v>0</v>
      </c>
      <c r="W4" s="42">
        <v>0</v>
      </c>
      <c r="X4" s="42">
        <v>0</v>
      </c>
      <c r="Y4" s="42">
        <v>0</v>
      </c>
      <c r="Z4" s="42">
        <v>0</v>
      </c>
      <c r="AA4" s="43">
        <f>SUM(H4:Z4)</f>
        <v>0</v>
      </c>
    </row>
    <row r="5" spans="2:27" s="44" customFormat="1" ht="12.75" customHeight="1">
      <c r="B5" s="39">
        <v>11</v>
      </c>
      <c r="C5" s="45" t="s">
        <v>2</v>
      </c>
      <c r="D5" s="40"/>
      <c r="E5" s="43"/>
      <c r="F5" s="43"/>
      <c r="G5" s="42">
        <v>0</v>
      </c>
      <c r="H5" s="42">
        <f>+D5+E5-F5-G5</f>
        <v>0</v>
      </c>
      <c r="I5" s="42">
        <v>0</v>
      </c>
      <c r="J5" s="42">
        <v>0</v>
      </c>
      <c r="K5" s="42">
        <v>0</v>
      </c>
      <c r="L5" s="42">
        <v>0</v>
      </c>
      <c r="M5" s="42" t="s">
        <v>133</v>
      </c>
      <c r="N5" s="42">
        <v>0</v>
      </c>
      <c r="O5" s="42">
        <v>0</v>
      </c>
      <c r="P5" s="42">
        <v>0</v>
      </c>
      <c r="Q5" s="42">
        <v>0</v>
      </c>
      <c r="R5" s="42">
        <v>0</v>
      </c>
      <c r="S5" s="42">
        <v>0</v>
      </c>
      <c r="T5" s="42">
        <v>0</v>
      </c>
      <c r="U5" s="42">
        <v>0</v>
      </c>
      <c r="V5" s="42">
        <v>0</v>
      </c>
      <c r="W5" s="42">
        <v>0</v>
      </c>
      <c r="X5" s="42">
        <v>0</v>
      </c>
      <c r="Y5" s="42">
        <v>0</v>
      </c>
      <c r="Z5" s="42">
        <v>0</v>
      </c>
      <c r="AA5" s="43">
        <f t="shared" ref="AA5:AA68" si="0">SUM(H5:Z5)</f>
        <v>0</v>
      </c>
    </row>
    <row r="6" spans="2:27" s="44" customFormat="1" ht="12.75" customHeight="1">
      <c r="B6" s="39">
        <v>111</v>
      </c>
      <c r="C6" s="45" t="s">
        <v>296</v>
      </c>
      <c r="D6" s="40"/>
      <c r="E6" s="43"/>
      <c r="F6" s="43"/>
      <c r="G6" s="42">
        <v>0</v>
      </c>
      <c r="H6" s="42">
        <f t="shared" ref="H6:H69" si="1">+D6+E6-F6-G6</f>
        <v>0</v>
      </c>
      <c r="I6" s="42">
        <v>0</v>
      </c>
      <c r="J6" s="42">
        <v>0</v>
      </c>
      <c r="K6" s="42">
        <v>0</v>
      </c>
      <c r="L6" s="42">
        <v>0</v>
      </c>
      <c r="M6" s="42" t="s">
        <v>133</v>
      </c>
      <c r="N6" s="42">
        <v>0</v>
      </c>
      <c r="O6" s="42">
        <v>0</v>
      </c>
      <c r="P6" s="42">
        <v>0</v>
      </c>
      <c r="Q6" s="42">
        <v>0</v>
      </c>
      <c r="R6" s="42">
        <v>0</v>
      </c>
      <c r="S6" s="42">
        <v>0</v>
      </c>
      <c r="T6" s="42">
        <v>0</v>
      </c>
      <c r="U6" s="42">
        <v>0</v>
      </c>
      <c r="V6" s="42">
        <v>0</v>
      </c>
      <c r="W6" s="42">
        <v>0</v>
      </c>
      <c r="X6" s="42">
        <v>0</v>
      </c>
      <c r="Y6" s="42">
        <v>0</v>
      </c>
      <c r="Z6" s="42">
        <v>0</v>
      </c>
      <c r="AA6" s="43">
        <f t="shared" si="0"/>
        <v>0</v>
      </c>
    </row>
    <row r="7" spans="2:27" s="44" customFormat="1" ht="12.75" customHeight="1">
      <c r="B7" s="39">
        <v>11103</v>
      </c>
      <c r="C7" s="45" t="s">
        <v>297</v>
      </c>
      <c r="D7" s="40"/>
      <c r="E7" s="43"/>
      <c r="F7" s="43"/>
      <c r="G7" s="42">
        <v>0</v>
      </c>
      <c r="H7" s="42">
        <f t="shared" si="1"/>
        <v>0</v>
      </c>
      <c r="I7" s="42">
        <v>0</v>
      </c>
      <c r="J7" s="42">
        <v>0</v>
      </c>
      <c r="K7" s="42">
        <v>0</v>
      </c>
      <c r="L7" s="42">
        <v>0</v>
      </c>
      <c r="M7" s="42" t="s">
        <v>133</v>
      </c>
      <c r="N7" s="42">
        <v>0</v>
      </c>
      <c r="O7" s="42">
        <v>0</v>
      </c>
      <c r="P7" s="42">
        <v>0</v>
      </c>
      <c r="Q7" s="42">
        <v>0</v>
      </c>
      <c r="R7" s="42">
        <v>0</v>
      </c>
      <c r="S7" s="42">
        <v>0</v>
      </c>
      <c r="T7" s="42">
        <v>0</v>
      </c>
      <c r="U7" s="42">
        <v>0</v>
      </c>
      <c r="V7" s="42">
        <v>0</v>
      </c>
      <c r="W7" s="42">
        <v>0</v>
      </c>
      <c r="X7" s="42">
        <v>0</v>
      </c>
      <c r="Y7" s="42">
        <v>0</v>
      </c>
      <c r="Z7" s="42">
        <v>0</v>
      </c>
      <c r="AA7" s="43">
        <f t="shared" si="0"/>
        <v>0</v>
      </c>
    </row>
    <row r="8" spans="2:27" s="44" customFormat="1" ht="12.75" customHeight="1">
      <c r="B8" s="39">
        <v>1110301</v>
      </c>
      <c r="C8" s="45" t="s">
        <v>541</v>
      </c>
      <c r="D8" s="40"/>
      <c r="E8" s="43"/>
      <c r="F8" s="43"/>
      <c r="G8" s="42">
        <v>0</v>
      </c>
      <c r="H8" s="42">
        <f t="shared" si="1"/>
        <v>0</v>
      </c>
      <c r="I8" s="42">
        <v>0</v>
      </c>
      <c r="J8" s="42">
        <v>0</v>
      </c>
      <c r="K8" s="42">
        <v>0</v>
      </c>
      <c r="L8" s="42">
        <v>0</v>
      </c>
      <c r="M8" s="42" t="s">
        <v>133</v>
      </c>
      <c r="N8" s="42">
        <v>0</v>
      </c>
      <c r="O8" s="42">
        <v>0</v>
      </c>
      <c r="P8" s="42">
        <v>0</v>
      </c>
      <c r="Q8" s="42">
        <v>0</v>
      </c>
      <c r="R8" s="42">
        <v>0</v>
      </c>
      <c r="S8" s="42">
        <v>0</v>
      </c>
      <c r="T8" s="42">
        <v>0</v>
      </c>
      <c r="U8" s="42">
        <v>0</v>
      </c>
      <c r="V8" s="42">
        <v>0</v>
      </c>
      <c r="W8" s="42">
        <v>0</v>
      </c>
      <c r="X8" s="42">
        <v>0</v>
      </c>
      <c r="Y8" s="42">
        <v>0</v>
      </c>
      <c r="Z8" s="42">
        <v>0</v>
      </c>
      <c r="AA8" s="43">
        <f t="shared" si="0"/>
        <v>0</v>
      </c>
    </row>
    <row r="9" spans="2:27" s="44" customFormat="1" ht="12.75" customHeight="1">
      <c r="B9" s="39">
        <v>111030101</v>
      </c>
      <c r="C9" s="45" t="s">
        <v>542</v>
      </c>
      <c r="D9" s="40">
        <f>+VLOOKUP(B9,'BG 2023'!A:C,3,FALSE)</f>
        <v>32711089</v>
      </c>
      <c r="E9" s="43"/>
      <c r="F9" s="43"/>
      <c r="G9" s="42">
        <v>0</v>
      </c>
      <c r="H9" s="42">
        <f t="shared" si="1"/>
        <v>32711089</v>
      </c>
      <c r="I9" s="42">
        <v>0</v>
      </c>
      <c r="J9" s="42">
        <v>0</v>
      </c>
      <c r="K9" s="42">
        <v>0</v>
      </c>
      <c r="L9" s="42">
        <v>0</v>
      </c>
      <c r="M9" s="42" t="s">
        <v>133</v>
      </c>
      <c r="N9" s="42">
        <v>0</v>
      </c>
      <c r="O9" s="42">
        <v>0</v>
      </c>
      <c r="P9" s="42">
        <v>0</v>
      </c>
      <c r="Q9" s="42">
        <v>0</v>
      </c>
      <c r="R9" s="42">
        <v>0</v>
      </c>
      <c r="S9" s="42">
        <v>0</v>
      </c>
      <c r="T9" s="42">
        <v>0</v>
      </c>
      <c r="U9" s="42">
        <v>0</v>
      </c>
      <c r="V9" s="42">
        <v>0</v>
      </c>
      <c r="W9" s="42">
        <v>0</v>
      </c>
      <c r="X9" s="42">
        <v>0</v>
      </c>
      <c r="Y9" s="42">
        <v>0</v>
      </c>
      <c r="Z9" s="42">
        <v>0</v>
      </c>
      <c r="AA9" s="43">
        <f t="shared" si="0"/>
        <v>32711089</v>
      </c>
    </row>
    <row r="10" spans="2:27" s="44" customFormat="1" ht="12.75" customHeight="1">
      <c r="B10" s="39">
        <v>111030102</v>
      </c>
      <c r="C10" s="45" t="s">
        <v>543</v>
      </c>
      <c r="D10" s="40">
        <f>+VLOOKUP(B10,'BG 2023'!A:C,3,FALSE)</f>
        <v>0</v>
      </c>
      <c r="E10" s="43"/>
      <c r="F10" s="43"/>
      <c r="G10" s="42">
        <v>0</v>
      </c>
      <c r="H10" s="42">
        <f t="shared" si="1"/>
        <v>0</v>
      </c>
      <c r="I10" s="42">
        <v>0</v>
      </c>
      <c r="J10" s="42">
        <v>0</v>
      </c>
      <c r="K10" s="42">
        <v>0</v>
      </c>
      <c r="L10" s="42">
        <v>0</v>
      </c>
      <c r="M10" s="42" t="s">
        <v>133</v>
      </c>
      <c r="N10" s="42">
        <v>0</v>
      </c>
      <c r="O10" s="42">
        <v>0</v>
      </c>
      <c r="P10" s="42">
        <v>0</v>
      </c>
      <c r="Q10" s="42">
        <v>0</v>
      </c>
      <c r="R10" s="42">
        <v>0</v>
      </c>
      <c r="S10" s="42">
        <v>0</v>
      </c>
      <c r="T10" s="42">
        <v>0</v>
      </c>
      <c r="U10" s="42">
        <v>0</v>
      </c>
      <c r="V10" s="42">
        <v>0</v>
      </c>
      <c r="W10" s="42">
        <v>0</v>
      </c>
      <c r="X10" s="42">
        <v>0</v>
      </c>
      <c r="Y10" s="42">
        <v>0</v>
      </c>
      <c r="Z10" s="42">
        <v>0</v>
      </c>
      <c r="AA10" s="43">
        <f t="shared" si="0"/>
        <v>0</v>
      </c>
    </row>
    <row r="11" spans="2:27" s="44" customFormat="1" ht="12.75" customHeight="1">
      <c r="B11" s="39">
        <v>1110302</v>
      </c>
      <c r="C11" s="45" t="s">
        <v>544</v>
      </c>
      <c r="D11" s="40"/>
      <c r="E11" s="43"/>
      <c r="F11" s="43"/>
      <c r="G11" s="42">
        <v>0</v>
      </c>
      <c r="H11" s="42">
        <f t="shared" si="1"/>
        <v>0</v>
      </c>
      <c r="I11" s="42">
        <v>0</v>
      </c>
      <c r="J11" s="42">
        <v>0</v>
      </c>
      <c r="K11" s="42">
        <v>0</v>
      </c>
      <c r="L11" s="42">
        <v>0</v>
      </c>
      <c r="M11" s="42" t="s">
        <v>133</v>
      </c>
      <c r="N11" s="42">
        <v>0</v>
      </c>
      <c r="O11" s="42">
        <v>0</v>
      </c>
      <c r="P11" s="42">
        <v>0</v>
      </c>
      <c r="Q11" s="42">
        <v>0</v>
      </c>
      <c r="R11" s="42">
        <v>0</v>
      </c>
      <c r="S11" s="42">
        <v>0</v>
      </c>
      <c r="T11" s="42">
        <v>0</v>
      </c>
      <c r="U11" s="42">
        <v>0</v>
      </c>
      <c r="V11" s="42">
        <v>0</v>
      </c>
      <c r="W11" s="42">
        <v>0</v>
      </c>
      <c r="X11" s="42">
        <v>0</v>
      </c>
      <c r="Y11" s="42">
        <v>0</v>
      </c>
      <c r="Z11" s="42">
        <v>0</v>
      </c>
      <c r="AA11" s="43">
        <f t="shared" si="0"/>
        <v>0</v>
      </c>
    </row>
    <row r="12" spans="2:27" s="44" customFormat="1" ht="12.75" customHeight="1">
      <c r="B12" s="39">
        <v>111030201</v>
      </c>
      <c r="C12" s="45" t="s">
        <v>545</v>
      </c>
      <c r="D12" s="40">
        <f>+VLOOKUP(B12,'BG 2023'!A:C,3,FALSE)</f>
        <v>2765360</v>
      </c>
      <c r="E12" s="43"/>
      <c r="F12" s="43"/>
      <c r="G12" s="42">
        <v>0</v>
      </c>
      <c r="H12" s="42">
        <f t="shared" si="1"/>
        <v>2765360</v>
      </c>
      <c r="I12" s="42">
        <v>0</v>
      </c>
      <c r="J12" s="42">
        <v>0</v>
      </c>
      <c r="K12" s="42">
        <v>0</v>
      </c>
      <c r="L12" s="42">
        <v>0</v>
      </c>
      <c r="M12" s="42" t="s">
        <v>133</v>
      </c>
      <c r="N12" s="42">
        <v>0</v>
      </c>
      <c r="O12" s="42">
        <v>0</v>
      </c>
      <c r="P12" s="42">
        <v>0</v>
      </c>
      <c r="Q12" s="42">
        <v>0</v>
      </c>
      <c r="R12" s="42">
        <v>0</v>
      </c>
      <c r="S12" s="42">
        <v>0</v>
      </c>
      <c r="T12" s="42">
        <v>0</v>
      </c>
      <c r="U12" s="42">
        <v>0</v>
      </c>
      <c r="V12" s="42">
        <v>0</v>
      </c>
      <c r="W12" s="42">
        <v>0</v>
      </c>
      <c r="X12" s="42">
        <v>0</v>
      </c>
      <c r="Y12" s="42">
        <v>0</v>
      </c>
      <c r="Z12" s="42">
        <v>0</v>
      </c>
      <c r="AA12" s="43">
        <f t="shared" si="0"/>
        <v>2765360</v>
      </c>
    </row>
    <row r="13" spans="2:27" s="44" customFormat="1" ht="12.75" customHeight="1">
      <c r="B13" s="39">
        <v>111030202</v>
      </c>
      <c r="C13" s="45" t="s">
        <v>546</v>
      </c>
      <c r="D13" s="40">
        <f>+VLOOKUP(B13,'BG 2023'!A:C,3,FALSE)</f>
        <v>0</v>
      </c>
      <c r="E13" s="43"/>
      <c r="F13" s="43"/>
      <c r="G13" s="42">
        <v>0</v>
      </c>
      <c r="H13" s="42">
        <f t="shared" si="1"/>
        <v>0</v>
      </c>
      <c r="I13" s="42">
        <v>0</v>
      </c>
      <c r="J13" s="42">
        <v>0</v>
      </c>
      <c r="K13" s="42">
        <v>0</v>
      </c>
      <c r="L13" s="42">
        <v>0</v>
      </c>
      <c r="M13" s="42" t="s">
        <v>133</v>
      </c>
      <c r="N13" s="42">
        <v>0</v>
      </c>
      <c r="O13" s="42">
        <v>0</v>
      </c>
      <c r="P13" s="42">
        <v>0</v>
      </c>
      <c r="Q13" s="42">
        <v>0</v>
      </c>
      <c r="R13" s="42">
        <v>0</v>
      </c>
      <c r="S13" s="42">
        <v>0</v>
      </c>
      <c r="T13" s="42">
        <v>0</v>
      </c>
      <c r="U13" s="42">
        <v>0</v>
      </c>
      <c r="V13" s="42">
        <v>0</v>
      </c>
      <c r="W13" s="42">
        <v>0</v>
      </c>
      <c r="X13" s="42">
        <v>0</v>
      </c>
      <c r="Y13" s="42">
        <v>0</v>
      </c>
      <c r="Z13" s="42">
        <v>0</v>
      </c>
      <c r="AA13" s="43">
        <f t="shared" si="0"/>
        <v>0</v>
      </c>
    </row>
    <row r="14" spans="2:27" s="44" customFormat="1" ht="12.75" customHeight="1">
      <c r="B14" s="39">
        <v>111030203</v>
      </c>
      <c r="C14" s="45" t="s">
        <v>547</v>
      </c>
      <c r="D14" s="40">
        <f>+VLOOKUP(B14,'BG 2023'!A:C,3,FALSE)</f>
        <v>32</v>
      </c>
      <c r="E14" s="43"/>
      <c r="F14" s="43">
        <f>+E16</f>
        <v>0</v>
      </c>
      <c r="G14" s="42">
        <v>0</v>
      </c>
      <c r="H14" s="42">
        <f t="shared" si="1"/>
        <v>32</v>
      </c>
      <c r="I14" s="42">
        <v>0</v>
      </c>
      <c r="J14" s="42">
        <v>0</v>
      </c>
      <c r="K14" s="42">
        <v>0</v>
      </c>
      <c r="L14" s="42">
        <v>0</v>
      </c>
      <c r="M14" s="42" t="s">
        <v>133</v>
      </c>
      <c r="N14" s="42">
        <v>0</v>
      </c>
      <c r="O14" s="42">
        <v>0</v>
      </c>
      <c r="P14" s="42">
        <v>0</v>
      </c>
      <c r="Q14" s="42">
        <v>0</v>
      </c>
      <c r="R14" s="42">
        <v>0</v>
      </c>
      <c r="S14" s="42">
        <v>0</v>
      </c>
      <c r="T14" s="42">
        <v>0</v>
      </c>
      <c r="U14" s="42">
        <v>0</v>
      </c>
      <c r="V14" s="42">
        <v>0</v>
      </c>
      <c r="W14" s="42">
        <v>0</v>
      </c>
      <c r="X14" s="42">
        <v>0</v>
      </c>
      <c r="Y14" s="42">
        <v>0</v>
      </c>
      <c r="Z14" s="42">
        <v>0</v>
      </c>
      <c r="AA14" s="43">
        <f t="shared" si="0"/>
        <v>32</v>
      </c>
    </row>
    <row r="15" spans="2:27" s="44" customFormat="1" ht="12.75" customHeight="1">
      <c r="B15" s="39">
        <v>111030205</v>
      </c>
      <c r="C15" s="45" t="s">
        <v>548</v>
      </c>
      <c r="D15" s="40">
        <f>+VLOOKUP(B15,'BG 2023'!A:C,3,FALSE)</f>
        <v>1000000</v>
      </c>
      <c r="E15" s="43"/>
      <c r="F15" s="43"/>
      <c r="G15" s="42">
        <v>0</v>
      </c>
      <c r="H15" s="42">
        <f t="shared" si="1"/>
        <v>1000000</v>
      </c>
      <c r="I15" s="42">
        <v>0</v>
      </c>
      <c r="J15" s="42">
        <v>0</v>
      </c>
      <c r="K15" s="42">
        <v>0</v>
      </c>
      <c r="L15" s="42">
        <v>0</v>
      </c>
      <c r="M15" s="42" t="s">
        <v>133</v>
      </c>
      <c r="N15" s="42">
        <v>0</v>
      </c>
      <c r="O15" s="42">
        <v>0</v>
      </c>
      <c r="P15" s="42">
        <v>0</v>
      </c>
      <c r="Q15" s="42">
        <v>0</v>
      </c>
      <c r="R15" s="42">
        <v>0</v>
      </c>
      <c r="S15" s="42">
        <v>0</v>
      </c>
      <c r="T15" s="42">
        <v>0</v>
      </c>
      <c r="U15" s="42">
        <v>0</v>
      </c>
      <c r="V15" s="42">
        <v>0</v>
      </c>
      <c r="W15" s="42">
        <v>0</v>
      </c>
      <c r="X15" s="42">
        <v>0</v>
      </c>
      <c r="Y15" s="42">
        <v>0</v>
      </c>
      <c r="Z15" s="42">
        <v>0</v>
      </c>
      <c r="AA15" s="43">
        <f t="shared" si="0"/>
        <v>1000000</v>
      </c>
    </row>
    <row r="16" spans="2:27" s="44" customFormat="1" ht="12.75" customHeight="1">
      <c r="B16" s="39">
        <v>111030206</v>
      </c>
      <c r="C16" s="45" t="s">
        <v>549</v>
      </c>
      <c r="D16" s="40">
        <f>+VLOOKUP(B16,'BG 2023'!A:C,3,FALSE)</f>
        <v>6319323.2999999998</v>
      </c>
      <c r="E16" s="41"/>
      <c r="F16" s="41"/>
      <c r="G16" s="42">
        <v>0</v>
      </c>
      <c r="H16" s="42">
        <f t="shared" si="1"/>
        <v>6319323.2999999998</v>
      </c>
      <c r="I16" s="42">
        <v>0</v>
      </c>
      <c r="J16" s="42">
        <v>0</v>
      </c>
      <c r="K16" s="42">
        <v>0</v>
      </c>
      <c r="L16" s="42">
        <v>0</v>
      </c>
      <c r="M16" s="42" t="s">
        <v>133</v>
      </c>
      <c r="N16" s="42">
        <v>0</v>
      </c>
      <c r="O16" s="42">
        <v>0</v>
      </c>
      <c r="P16" s="42">
        <v>0</v>
      </c>
      <c r="Q16" s="42">
        <v>0</v>
      </c>
      <c r="R16" s="42">
        <v>0</v>
      </c>
      <c r="S16" s="42">
        <v>0</v>
      </c>
      <c r="T16" s="42">
        <v>0</v>
      </c>
      <c r="U16" s="42">
        <v>0</v>
      </c>
      <c r="V16" s="42">
        <v>0</v>
      </c>
      <c r="W16" s="42">
        <v>0</v>
      </c>
      <c r="X16" s="42">
        <v>0</v>
      </c>
      <c r="Y16" s="42">
        <v>0</v>
      </c>
      <c r="Z16" s="42">
        <v>0</v>
      </c>
      <c r="AA16" s="43">
        <f t="shared" si="0"/>
        <v>6319323.2999999998</v>
      </c>
    </row>
    <row r="17" spans="2:27" s="44" customFormat="1" ht="12.75" customHeight="1">
      <c r="B17" s="39">
        <v>111030207</v>
      </c>
      <c r="C17" s="45" t="s">
        <v>550</v>
      </c>
      <c r="D17" s="40">
        <f>+VLOOKUP(B17,'BG 2023'!A:C,3,FALSE)</f>
        <v>7188021</v>
      </c>
      <c r="E17" s="43"/>
      <c r="F17" s="43"/>
      <c r="G17" s="42">
        <v>0</v>
      </c>
      <c r="H17" s="42">
        <f t="shared" si="1"/>
        <v>7188021</v>
      </c>
      <c r="I17" s="42">
        <v>0</v>
      </c>
      <c r="J17" s="42">
        <v>0</v>
      </c>
      <c r="K17" s="42">
        <v>0</v>
      </c>
      <c r="L17" s="42">
        <v>0</v>
      </c>
      <c r="M17" s="42" t="s">
        <v>133</v>
      </c>
      <c r="N17" s="42">
        <v>0</v>
      </c>
      <c r="O17" s="42">
        <v>0</v>
      </c>
      <c r="P17" s="42">
        <v>0</v>
      </c>
      <c r="Q17" s="42">
        <v>0</v>
      </c>
      <c r="R17" s="42">
        <v>0</v>
      </c>
      <c r="S17" s="42">
        <v>0</v>
      </c>
      <c r="T17" s="42">
        <v>0</v>
      </c>
      <c r="U17" s="42">
        <v>0</v>
      </c>
      <c r="V17" s="42">
        <v>0</v>
      </c>
      <c r="W17" s="42">
        <v>0</v>
      </c>
      <c r="X17" s="42">
        <v>0</v>
      </c>
      <c r="Y17" s="42">
        <v>0</v>
      </c>
      <c r="Z17" s="42">
        <v>0</v>
      </c>
      <c r="AA17" s="43">
        <f t="shared" si="0"/>
        <v>7188021</v>
      </c>
    </row>
    <row r="18" spans="2:27" s="44" customFormat="1" ht="12.75" customHeight="1">
      <c r="B18" s="39">
        <v>111030208</v>
      </c>
      <c r="C18" s="45" t="s">
        <v>551</v>
      </c>
      <c r="D18" s="40">
        <f>+VLOOKUP(B18,'BG 2023'!A:C,3,FALSE)</f>
        <v>17839377.039999999</v>
      </c>
      <c r="E18" s="43"/>
      <c r="F18" s="43"/>
      <c r="G18" s="42">
        <v>0</v>
      </c>
      <c r="H18" s="42">
        <f t="shared" si="1"/>
        <v>17839377.039999999</v>
      </c>
      <c r="I18" s="42">
        <v>0</v>
      </c>
      <c r="J18" s="42">
        <v>0</v>
      </c>
      <c r="K18" s="42">
        <v>0</v>
      </c>
      <c r="L18" s="42">
        <v>0</v>
      </c>
      <c r="M18" s="42" t="s">
        <v>133</v>
      </c>
      <c r="N18" s="42">
        <v>0</v>
      </c>
      <c r="O18" s="42">
        <v>0</v>
      </c>
      <c r="P18" s="42">
        <v>0</v>
      </c>
      <c r="Q18" s="42">
        <v>0</v>
      </c>
      <c r="R18" s="42">
        <v>0</v>
      </c>
      <c r="S18" s="42">
        <v>0</v>
      </c>
      <c r="T18" s="42">
        <v>0</v>
      </c>
      <c r="U18" s="42">
        <v>0</v>
      </c>
      <c r="V18" s="42">
        <v>0</v>
      </c>
      <c r="W18" s="42">
        <v>0</v>
      </c>
      <c r="X18" s="42">
        <v>0</v>
      </c>
      <c r="Y18" s="42">
        <v>0</v>
      </c>
      <c r="Z18" s="42">
        <v>0</v>
      </c>
      <c r="AA18" s="43">
        <f t="shared" si="0"/>
        <v>17839377.039999999</v>
      </c>
    </row>
    <row r="19" spans="2:27" s="44" customFormat="1" ht="12.75" customHeight="1">
      <c r="B19" s="39">
        <v>111030209</v>
      </c>
      <c r="C19" s="45" t="s">
        <v>552</v>
      </c>
      <c r="D19" s="40">
        <f>+VLOOKUP(B19,'BG 2023'!A:C,3,FALSE)</f>
        <v>7670042</v>
      </c>
      <c r="E19" s="43"/>
      <c r="F19" s="43"/>
      <c r="G19" s="42">
        <v>0</v>
      </c>
      <c r="H19" s="42">
        <f t="shared" si="1"/>
        <v>7670042</v>
      </c>
      <c r="I19" s="42">
        <v>0</v>
      </c>
      <c r="J19" s="42">
        <v>0</v>
      </c>
      <c r="K19" s="42">
        <v>0</v>
      </c>
      <c r="L19" s="42">
        <v>0</v>
      </c>
      <c r="M19" s="42" t="s">
        <v>133</v>
      </c>
      <c r="N19" s="42">
        <v>0</v>
      </c>
      <c r="O19" s="42">
        <v>0</v>
      </c>
      <c r="P19" s="42">
        <v>0</v>
      </c>
      <c r="Q19" s="42">
        <v>0</v>
      </c>
      <c r="R19" s="42">
        <v>0</v>
      </c>
      <c r="S19" s="42">
        <v>0</v>
      </c>
      <c r="T19" s="42">
        <v>0</v>
      </c>
      <c r="U19" s="42">
        <v>0</v>
      </c>
      <c r="V19" s="42">
        <v>0</v>
      </c>
      <c r="W19" s="42">
        <v>0</v>
      </c>
      <c r="X19" s="42">
        <v>0</v>
      </c>
      <c r="Y19" s="42">
        <v>0</v>
      </c>
      <c r="Z19" s="42">
        <v>0</v>
      </c>
      <c r="AA19" s="43">
        <f t="shared" si="0"/>
        <v>7670042</v>
      </c>
    </row>
    <row r="20" spans="2:27" s="44" customFormat="1" ht="12.75" customHeight="1">
      <c r="B20" s="39">
        <v>1110303</v>
      </c>
      <c r="C20" s="45" t="s">
        <v>298</v>
      </c>
      <c r="D20" s="40"/>
      <c r="E20" s="43"/>
      <c r="F20" s="43"/>
      <c r="G20" s="42">
        <v>0</v>
      </c>
      <c r="H20" s="42">
        <f t="shared" si="1"/>
        <v>0</v>
      </c>
      <c r="I20" s="42">
        <v>0</v>
      </c>
      <c r="J20" s="42">
        <v>0</v>
      </c>
      <c r="K20" s="42">
        <v>0</v>
      </c>
      <c r="L20" s="42">
        <v>0</v>
      </c>
      <c r="M20" s="42" t="s">
        <v>133</v>
      </c>
      <c r="N20" s="42">
        <v>0</v>
      </c>
      <c r="O20" s="42">
        <v>0</v>
      </c>
      <c r="P20" s="42">
        <v>0</v>
      </c>
      <c r="Q20" s="42">
        <v>0</v>
      </c>
      <c r="R20" s="42">
        <v>0</v>
      </c>
      <c r="S20" s="42">
        <v>0</v>
      </c>
      <c r="T20" s="42">
        <v>0</v>
      </c>
      <c r="U20" s="42">
        <v>0</v>
      </c>
      <c r="V20" s="42">
        <v>0</v>
      </c>
      <c r="W20" s="42">
        <v>0</v>
      </c>
      <c r="X20" s="42">
        <v>0</v>
      </c>
      <c r="Y20" s="42">
        <v>0</v>
      </c>
      <c r="Z20" s="42">
        <v>0</v>
      </c>
      <c r="AA20" s="43">
        <f t="shared" si="0"/>
        <v>0</v>
      </c>
    </row>
    <row r="21" spans="2:27" s="44" customFormat="1" ht="12.75" customHeight="1">
      <c r="B21" s="39">
        <v>111030301</v>
      </c>
      <c r="C21" s="45" t="s">
        <v>553</v>
      </c>
      <c r="D21" s="40">
        <f>+VLOOKUP(B21,'BG 2023'!A:C,3,FALSE)</f>
        <v>-0.02</v>
      </c>
      <c r="E21" s="43"/>
      <c r="F21" s="43"/>
      <c r="G21" s="42">
        <v>0</v>
      </c>
      <c r="H21" s="42">
        <f t="shared" si="1"/>
        <v>-0.02</v>
      </c>
      <c r="I21" s="42">
        <v>0</v>
      </c>
      <c r="J21" s="42">
        <v>0</v>
      </c>
      <c r="K21" s="42">
        <v>0</v>
      </c>
      <c r="L21" s="42">
        <v>0</v>
      </c>
      <c r="M21" s="42" t="s">
        <v>133</v>
      </c>
      <c r="N21" s="42">
        <v>0</v>
      </c>
      <c r="O21" s="42">
        <v>0</v>
      </c>
      <c r="P21" s="42">
        <v>0</v>
      </c>
      <c r="Q21" s="42">
        <v>0</v>
      </c>
      <c r="R21" s="42">
        <v>0</v>
      </c>
      <c r="S21" s="42">
        <v>0</v>
      </c>
      <c r="T21" s="42">
        <v>0</v>
      </c>
      <c r="U21" s="42">
        <v>0</v>
      </c>
      <c r="V21" s="42">
        <v>0</v>
      </c>
      <c r="W21" s="42">
        <v>0</v>
      </c>
      <c r="X21" s="42">
        <v>0</v>
      </c>
      <c r="Y21" s="42">
        <v>0</v>
      </c>
      <c r="Z21" s="42">
        <v>0</v>
      </c>
      <c r="AA21" s="43">
        <f t="shared" si="0"/>
        <v>-0.02</v>
      </c>
    </row>
    <row r="22" spans="2:27" s="44" customFormat="1" ht="12.75" customHeight="1">
      <c r="B22" s="39">
        <v>111030302</v>
      </c>
      <c r="C22" s="45" t="s">
        <v>554</v>
      </c>
      <c r="D22" s="40">
        <f>+VLOOKUP(B22,'BG 2023'!A:C,3,FALSE)</f>
        <v>0</v>
      </c>
      <c r="E22" s="41"/>
      <c r="F22" s="41"/>
      <c r="G22" s="42">
        <v>0</v>
      </c>
      <c r="H22" s="42">
        <f t="shared" si="1"/>
        <v>0</v>
      </c>
      <c r="I22" s="42">
        <v>0</v>
      </c>
      <c r="J22" s="42">
        <v>0</v>
      </c>
      <c r="K22" s="42">
        <v>0</v>
      </c>
      <c r="L22" s="42">
        <v>0</v>
      </c>
      <c r="M22" s="42" t="s">
        <v>133</v>
      </c>
      <c r="N22" s="42">
        <v>0</v>
      </c>
      <c r="O22" s="42">
        <v>0</v>
      </c>
      <c r="P22" s="42">
        <v>0</v>
      </c>
      <c r="Q22" s="42">
        <v>0</v>
      </c>
      <c r="R22" s="42">
        <v>0</v>
      </c>
      <c r="S22" s="42">
        <v>0</v>
      </c>
      <c r="T22" s="42">
        <v>0</v>
      </c>
      <c r="U22" s="42">
        <v>0</v>
      </c>
      <c r="V22" s="42">
        <v>0</v>
      </c>
      <c r="W22" s="42">
        <v>0</v>
      </c>
      <c r="X22" s="42">
        <v>0</v>
      </c>
      <c r="Y22" s="42">
        <v>0</v>
      </c>
      <c r="Z22" s="42">
        <v>0</v>
      </c>
      <c r="AA22" s="43">
        <f t="shared" si="0"/>
        <v>0</v>
      </c>
    </row>
    <row r="23" spans="2:27" s="44" customFormat="1" ht="12.75" customHeight="1">
      <c r="B23" s="39">
        <v>112</v>
      </c>
      <c r="C23" s="45" t="s">
        <v>123</v>
      </c>
      <c r="D23" s="40"/>
      <c r="E23" s="43"/>
      <c r="F23" s="43"/>
      <c r="G23" s="42">
        <v>0</v>
      </c>
      <c r="H23" s="42">
        <f t="shared" si="1"/>
        <v>0</v>
      </c>
      <c r="I23" s="42">
        <v>0</v>
      </c>
      <c r="J23" s="42">
        <v>0</v>
      </c>
      <c r="K23" s="42">
        <v>0</v>
      </c>
      <c r="L23" s="42">
        <v>0</v>
      </c>
      <c r="M23" s="42" t="s">
        <v>133</v>
      </c>
      <c r="N23" s="42">
        <v>0</v>
      </c>
      <c r="O23" s="42">
        <v>0</v>
      </c>
      <c r="P23" s="42">
        <v>0</v>
      </c>
      <c r="Q23" s="42">
        <v>0</v>
      </c>
      <c r="R23" s="42">
        <v>0</v>
      </c>
      <c r="S23" s="42">
        <f>-H23</f>
        <v>0</v>
      </c>
      <c r="T23" s="42">
        <v>0</v>
      </c>
      <c r="U23" s="42">
        <v>0</v>
      </c>
      <c r="V23" s="42">
        <v>0</v>
      </c>
      <c r="W23" s="42">
        <v>0</v>
      </c>
      <c r="X23" s="42">
        <v>0</v>
      </c>
      <c r="Y23" s="42">
        <v>0</v>
      </c>
      <c r="Z23" s="42">
        <v>0</v>
      </c>
      <c r="AA23" s="43">
        <f t="shared" si="0"/>
        <v>0</v>
      </c>
    </row>
    <row r="24" spans="2:27" s="44" customFormat="1" ht="12.75" customHeight="1">
      <c r="B24" s="39">
        <v>11201</v>
      </c>
      <c r="C24" s="45" t="s">
        <v>299</v>
      </c>
      <c r="D24" s="40"/>
      <c r="E24" s="43"/>
      <c r="F24" s="43"/>
      <c r="G24" s="42">
        <v>0</v>
      </c>
      <c r="H24" s="42">
        <f t="shared" si="1"/>
        <v>0</v>
      </c>
      <c r="I24" s="42">
        <v>0</v>
      </c>
      <c r="J24" s="42">
        <v>0</v>
      </c>
      <c r="K24" s="42">
        <v>0</v>
      </c>
      <c r="L24" s="42">
        <v>0</v>
      </c>
      <c r="M24" s="42" t="s">
        <v>133</v>
      </c>
      <c r="N24" s="42">
        <v>0</v>
      </c>
      <c r="O24" s="42">
        <v>0</v>
      </c>
      <c r="P24" s="42">
        <v>0</v>
      </c>
      <c r="Q24" s="42">
        <v>0</v>
      </c>
      <c r="R24" s="42">
        <v>0</v>
      </c>
      <c r="S24" s="42">
        <f t="shared" ref="S24:S33" si="2">-H24</f>
        <v>0</v>
      </c>
      <c r="T24" s="42">
        <v>0</v>
      </c>
      <c r="U24" s="42">
        <v>0</v>
      </c>
      <c r="V24" s="42">
        <v>0</v>
      </c>
      <c r="W24" s="42">
        <v>0</v>
      </c>
      <c r="X24" s="42">
        <v>0</v>
      </c>
      <c r="Y24" s="42">
        <v>0</v>
      </c>
      <c r="Z24" s="42">
        <v>0</v>
      </c>
      <c r="AA24" s="43">
        <f t="shared" si="0"/>
        <v>0</v>
      </c>
    </row>
    <row r="25" spans="2:27" s="44" customFormat="1" ht="12.75" customHeight="1">
      <c r="B25" s="39">
        <v>112012</v>
      </c>
      <c r="C25" s="45" t="s">
        <v>300</v>
      </c>
      <c r="D25" s="40"/>
      <c r="E25" s="43"/>
      <c r="F25" s="43"/>
      <c r="G25" s="42">
        <v>0</v>
      </c>
      <c r="H25" s="42">
        <f t="shared" si="1"/>
        <v>0</v>
      </c>
      <c r="I25" s="42">
        <v>0</v>
      </c>
      <c r="J25" s="42">
        <v>0</v>
      </c>
      <c r="K25" s="42">
        <v>0</v>
      </c>
      <c r="L25" s="42">
        <v>0</v>
      </c>
      <c r="M25" s="42" t="s">
        <v>133</v>
      </c>
      <c r="N25" s="42">
        <v>0</v>
      </c>
      <c r="O25" s="42">
        <v>0</v>
      </c>
      <c r="P25" s="42">
        <v>0</v>
      </c>
      <c r="Q25" s="42">
        <v>0</v>
      </c>
      <c r="R25" s="42">
        <v>0</v>
      </c>
      <c r="S25" s="42">
        <f t="shared" si="2"/>
        <v>0</v>
      </c>
      <c r="T25" s="42">
        <v>0</v>
      </c>
      <c r="U25" s="42">
        <v>0</v>
      </c>
      <c r="V25" s="42">
        <v>0</v>
      </c>
      <c r="W25" s="42">
        <v>0</v>
      </c>
      <c r="X25" s="42">
        <v>0</v>
      </c>
      <c r="Y25" s="42">
        <v>0</v>
      </c>
      <c r="Z25" s="42">
        <v>0</v>
      </c>
      <c r="AA25" s="43">
        <f t="shared" si="0"/>
        <v>0</v>
      </c>
    </row>
    <row r="26" spans="2:27" s="44" customFormat="1" ht="12.75" customHeight="1">
      <c r="B26" s="39">
        <v>11201201</v>
      </c>
      <c r="C26" s="45" t="s">
        <v>555</v>
      </c>
      <c r="D26" s="40">
        <f>+VLOOKUP(B26,'BG 2023'!A:C,3,FALSE)</f>
        <v>915212340</v>
      </c>
      <c r="E26" s="43"/>
      <c r="F26" s="43"/>
      <c r="G26" s="42">
        <v>0</v>
      </c>
      <c r="H26" s="42">
        <f t="shared" si="1"/>
        <v>915212340</v>
      </c>
      <c r="I26" s="42">
        <v>0</v>
      </c>
      <c r="J26" s="42">
        <v>0</v>
      </c>
      <c r="K26" s="42">
        <v>0</v>
      </c>
      <c r="L26" s="42">
        <v>0</v>
      </c>
      <c r="M26" s="42" t="s">
        <v>133</v>
      </c>
      <c r="N26" s="42">
        <v>0</v>
      </c>
      <c r="O26" s="42">
        <v>0</v>
      </c>
      <c r="P26" s="42">
        <v>0</v>
      </c>
      <c r="Q26" s="42">
        <v>0</v>
      </c>
      <c r="R26" s="42">
        <v>0</v>
      </c>
      <c r="S26" s="42">
        <f t="shared" si="2"/>
        <v>-915212340</v>
      </c>
      <c r="T26" s="42">
        <v>0</v>
      </c>
      <c r="U26" s="42">
        <v>0</v>
      </c>
      <c r="V26" s="42">
        <v>0</v>
      </c>
      <c r="W26" s="42">
        <v>0</v>
      </c>
      <c r="X26" s="42">
        <v>0</v>
      </c>
      <c r="Y26" s="42">
        <v>0</v>
      </c>
      <c r="Z26" s="42">
        <v>0</v>
      </c>
      <c r="AA26" s="43">
        <f t="shared" si="0"/>
        <v>0</v>
      </c>
    </row>
    <row r="27" spans="2:27" s="44" customFormat="1" ht="12.75" customHeight="1">
      <c r="B27" s="39">
        <v>11201202</v>
      </c>
      <c r="C27" s="45" t="s">
        <v>556</v>
      </c>
      <c r="D27" s="40">
        <f>+VLOOKUP(B27,'BG 2023'!A:C,3,FALSE)</f>
        <v>124000000</v>
      </c>
      <c r="E27" s="43"/>
      <c r="F27" s="43"/>
      <c r="G27" s="42">
        <v>0</v>
      </c>
      <c r="H27" s="42">
        <f t="shared" si="1"/>
        <v>124000000</v>
      </c>
      <c r="I27" s="42">
        <v>0</v>
      </c>
      <c r="J27" s="42">
        <v>0</v>
      </c>
      <c r="K27" s="42">
        <v>0</v>
      </c>
      <c r="L27" s="42">
        <v>0</v>
      </c>
      <c r="M27" s="42" t="s">
        <v>133</v>
      </c>
      <c r="N27" s="42">
        <v>0</v>
      </c>
      <c r="O27" s="42">
        <v>0</v>
      </c>
      <c r="P27" s="42">
        <v>0</v>
      </c>
      <c r="Q27" s="42">
        <v>0</v>
      </c>
      <c r="R27" s="42">
        <v>0</v>
      </c>
      <c r="S27" s="42">
        <f t="shared" si="2"/>
        <v>-124000000</v>
      </c>
      <c r="T27" s="42">
        <v>0</v>
      </c>
      <c r="U27" s="42">
        <v>0</v>
      </c>
      <c r="V27" s="42">
        <v>0</v>
      </c>
      <c r="W27" s="42">
        <v>0</v>
      </c>
      <c r="X27" s="42">
        <v>0</v>
      </c>
      <c r="Y27" s="42">
        <v>0</v>
      </c>
      <c r="Z27" s="42">
        <v>0</v>
      </c>
      <c r="AA27" s="43">
        <f t="shared" si="0"/>
        <v>0</v>
      </c>
    </row>
    <row r="28" spans="2:27" s="44" customFormat="1" ht="12.75" customHeight="1">
      <c r="B28" s="39">
        <v>11201203</v>
      </c>
      <c r="C28" s="45" t="s">
        <v>301</v>
      </c>
      <c r="D28" s="40">
        <f>+VLOOKUP(B28,'BG 2023'!A:C,3,FALSE)</f>
        <v>1200000000</v>
      </c>
      <c r="E28" s="41"/>
      <c r="F28" s="41"/>
      <c r="G28" s="42">
        <v>0</v>
      </c>
      <c r="H28" s="42">
        <f t="shared" si="1"/>
        <v>1200000000</v>
      </c>
      <c r="I28" s="42">
        <v>0</v>
      </c>
      <c r="J28" s="42">
        <v>0</v>
      </c>
      <c r="K28" s="42">
        <v>0</v>
      </c>
      <c r="L28" s="42">
        <v>0</v>
      </c>
      <c r="M28" s="42" t="s">
        <v>133</v>
      </c>
      <c r="N28" s="42">
        <v>0</v>
      </c>
      <c r="O28" s="42">
        <v>0</v>
      </c>
      <c r="P28" s="42">
        <v>0</v>
      </c>
      <c r="Q28" s="42">
        <v>0</v>
      </c>
      <c r="R28" s="42">
        <v>0</v>
      </c>
      <c r="S28" s="42">
        <f t="shared" si="2"/>
        <v>-1200000000</v>
      </c>
      <c r="T28" s="42">
        <v>0</v>
      </c>
      <c r="U28" s="42">
        <v>0</v>
      </c>
      <c r="V28" s="42">
        <v>0</v>
      </c>
      <c r="W28" s="42">
        <v>0</v>
      </c>
      <c r="X28" s="42">
        <v>0</v>
      </c>
      <c r="Y28" s="42">
        <v>0</v>
      </c>
      <c r="Z28" s="42">
        <v>0</v>
      </c>
      <c r="AA28" s="43">
        <f t="shared" si="0"/>
        <v>0</v>
      </c>
    </row>
    <row r="29" spans="2:27" s="44" customFormat="1" ht="12.75" customHeight="1">
      <c r="B29" s="39">
        <v>11201205</v>
      </c>
      <c r="C29" s="45" t="s">
        <v>557</v>
      </c>
      <c r="D29" s="40">
        <f>+VLOOKUP(B29,'BG 2023'!A:C,3,FALSE)</f>
        <v>145271800</v>
      </c>
      <c r="E29" s="43"/>
      <c r="F29" s="43"/>
      <c r="G29" s="42">
        <v>0</v>
      </c>
      <c r="H29" s="42">
        <f t="shared" si="1"/>
        <v>145271800</v>
      </c>
      <c r="I29" s="42">
        <v>0</v>
      </c>
      <c r="J29" s="42">
        <v>0</v>
      </c>
      <c r="K29" s="42">
        <v>0</v>
      </c>
      <c r="L29" s="42">
        <v>0</v>
      </c>
      <c r="M29" s="42" t="s">
        <v>133</v>
      </c>
      <c r="N29" s="42">
        <v>0</v>
      </c>
      <c r="O29" s="42">
        <v>0</v>
      </c>
      <c r="P29" s="42">
        <v>0</v>
      </c>
      <c r="Q29" s="42">
        <v>0</v>
      </c>
      <c r="R29" s="42">
        <v>0</v>
      </c>
      <c r="S29" s="42">
        <f t="shared" si="2"/>
        <v>-145271800</v>
      </c>
      <c r="T29" s="42">
        <v>0</v>
      </c>
      <c r="U29" s="42">
        <v>0</v>
      </c>
      <c r="V29" s="42">
        <v>0</v>
      </c>
      <c r="W29" s="42">
        <v>0</v>
      </c>
      <c r="X29" s="42">
        <v>0</v>
      </c>
      <c r="Y29" s="42">
        <v>0</v>
      </c>
      <c r="Z29" s="42">
        <v>0</v>
      </c>
      <c r="AA29" s="43">
        <f t="shared" si="0"/>
        <v>0</v>
      </c>
    </row>
    <row r="30" spans="2:27" s="44" customFormat="1" ht="12.75" customHeight="1">
      <c r="B30" s="39">
        <v>11201206</v>
      </c>
      <c r="C30" s="45" t="s">
        <v>302</v>
      </c>
      <c r="D30" s="40">
        <f>+VLOOKUP(B30,'BG 2023'!A:C,3,FALSE)</f>
        <v>1000000000</v>
      </c>
      <c r="E30" s="43"/>
      <c r="F30" s="43"/>
      <c r="G30" s="42">
        <v>0</v>
      </c>
      <c r="H30" s="42">
        <f t="shared" si="1"/>
        <v>1000000000</v>
      </c>
      <c r="I30" s="42">
        <v>0</v>
      </c>
      <c r="J30" s="42">
        <v>0</v>
      </c>
      <c r="K30" s="42">
        <v>0</v>
      </c>
      <c r="L30" s="42">
        <v>0</v>
      </c>
      <c r="M30" s="42" t="s">
        <v>133</v>
      </c>
      <c r="N30" s="42">
        <v>0</v>
      </c>
      <c r="O30" s="42">
        <v>0</v>
      </c>
      <c r="P30" s="42">
        <v>0</v>
      </c>
      <c r="Q30" s="42">
        <v>0</v>
      </c>
      <c r="R30" s="42">
        <v>0</v>
      </c>
      <c r="S30" s="42">
        <f t="shared" si="2"/>
        <v>-1000000000</v>
      </c>
      <c r="T30" s="42">
        <v>0</v>
      </c>
      <c r="U30" s="42">
        <v>0</v>
      </c>
      <c r="V30" s="42">
        <v>0</v>
      </c>
      <c r="W30" s="42">
        <v>0</v>
      </c>
      <c r="X30" s="42">
        <v>0</v>
      </c>
      <c r="Y30" s="42">
        <v>0</v>
      </c>
      <c r="Z30" s="42">
        <v>0</v>
      </c>
      <c r="AA30" s="43">
        <f t="shared" si="0"/>
        <v>0</v>
      </c>
    </row>
    <row r="31" spans="2:27" s="44" customFormat="1" ht="12.75" customHeight="1">
      <c r="B31" s="39">
        <v>112013</v>
      </c>
      <c r="C31" s="45" t="s">
        <v>558</v>
      </c>
      <c r="D31" s="40"/>
      <c r="E31" s="43"/>
      <c r="F31" s="43"/>
      <c r="G31" s="42">
        <v>0</v>
      </c>
      <c r="H31" s="42">
        <f t="shared" si="1"/>
        <v>0</v>
      </c>
      <c r="I31" s="42">
        <v>0</v>
      </c>
      <c r="J31" s="42">
        <v>0</v>
      </c>
      <c r="K31" s="42">
        <v>0</v>
      </c>
      <c r="L31" s="42">
        <v>0</v>
      </c>
      <c r="M31" s="42" t="s">
        <v>133</v>
      </c>
      <c r="N31" s="42">
        <v>0</v>
      </c>
      <c r="O31" s="42">
        <v>0</v>
      </c>
      <c r="P31" s="42">
        <v>0</v>
      </c>
      <c r="Q31" s="42">
        <v>0</v>
      </c>
      <c r="R31" s="42">
        <v>0</v>
      </c>
      <c r="S31" s="42">
        <f t="shared" si="2"/>
        <v>0</v>
      </c>
      <c r="T31" s="42">
        <v>0</v>
      </c>
      <c r="U31" s="42">
        <v>0</v>
      </c>
      <c r="V31" s="42">
        <v>0</v>
      </c>
      <c r="W31" s="42">
        <v>0</v>
      </c>
      <c r="X31" s="42">
        <v>0</v>
      </c>
      <c r="Y31" s="42">
        <v>0</v>
      </c>
      <c r="Z31" s="42">
        <v>0</v>
      </c>
      <c r="AA31" s="43">
        <f t="shared" si="0"/>
        <v>0</v>
      </c>
    </row>
    <row r="32" spans="2:27" s="44" customFormat="1" ht="12.75" customHeight="1">
      <c r="B32" s="39">
        <v>11201301</v>
      </c>
      <c r="C32" s="45" t="s">
        <v>559</v>
      </c>
      <c r="D32" s="40">
        <f>+VLOOKUP(B32,'BG 2023'!A:C,3,FALSE)</f>
        <v>214000000</v>
      </c>
      <c r="E32" s="43"/>
      <c r="F32" s="43"/>
      <c r="G32" s="42">
        <v>0</v>
      </c>
      <c r="H32" s="42">
        <f t="shared" si="1"/>
        <v>214000000</v>
      </c>
      <c r="I32" s="42">
        <v>0</v>
      </c>
      <c r="J32" s="42">
        <v>0</v>
      </c>
      <c r="K32" s="42">
        <v>0</v>
      </c>
      <c r="L32" s="42">
        <v>0</v>
      </c>
      <c r="M32" s="42" t="s">
        <v>133</v>
      </c>
      <c r="N32" s="42">
        <v>0</v>
      </c>
      <c r="O32" s="42">
        <v>0</v>
      </c>
      <c r="P32" s="42">
        <v>0</v>
      </c>
      <c r="Q32" s="42">
        <v>0</v>
      </c>
      <c r="R32" s="42">
        <v>0</v>
      </c>
      <c r="S32" s="42">
        <f t="shared" si="2"/>
        <v>-214000000</v>
      </c>
      <c r="T32" s="42">
        <v>0</v>
      </c>
      <c r="U32" s="42">
        <v>0</v>
      </c>
      <c r="V32" s="42">
        <v>0</v>
      </c>
      <c r="W32" s="42">
        <v>0</v>
      </c>
      <c r="X32" s="42">
        <v>0</v>
      </c>
      <c r="Y32" s="42">
        <v>0</v>
      </c>
      <c r="Z32" s="42">
        <v>0</v>
      </c>
      <c r="AA32" s="43">
        <f t="shared" si="0"/>
        <v>0</v>
      </c>
    </row>
    <row r="33" spans="2:27" s="44" customFormat="1" ht="12.75" customHeight="1">
      <c r="B33" s="39">
        <v>11201302</v>
      </c>
      <c r="C33" s="45" t="s">
        <v>560</v>
      </c>
      <c r="D33" s="40">
        <f>+VLOOKUP(B33,'BG 2023'!A:C,3,FALSE)</f>
        <v>67000000</v>
      </c>
      <c r="E33" s="43"/>
      <c r="F33" s="43"/>
      <c r="G33" s="42">
        <v>0</v>
      </c>
      <c r="H33" s="42">
        <f t="shared" si="1"/>
        <v>67000000</v>
      </c>
      <c r="I33" s="42">
        <v>0</v>
      </c>
      <c r="J33" s="42">
        <v>0</v>
      </c>
      <c r="K33" s="42">
        <v>0</v>
      </c>
      <c r="L33" s="42">
        <v>0</v>
      </c>
      <c r="M33" s="42" t="s">
        <v>133</v>
      </c>
      <c r="N33" s="42">
        <v>0</v>
      </c>
      <c r="O33" s="42">
        <v>0</v>
      </c>
      <c r="P33" s="42">
        <v>0</v>
      </c>
      <c r="Q33" s="42">
        <v>0</v>
      </c>
      <c r="R33" s="42">
        <v>0</v>
      </c>
      <c r="S33" s="42">
        <f t="shared" si="2"/>
        <v>-67000000</v>
      </c>
      <c r="T33" s="42">
        <v>0</v>
      </c>
      <c r="U33" s="42">
        <v>0</v>
      </c>
      <c r="V33" s="42">
        <v>0</v>
      </c>
      <c r="W33" s="42">
        <v>0</v>
      </c>
      <c r="X33" s="42">
        <v>0</v>
      </c>
      <c r="Y33" s="42">
        <v>0</v>
      </c>
      <c r="Z33" s="42">
        <v>0</v>
      </c>
      <c r="AA33" s="43">
        <f t="shared" si="0"/>
        <v>0</v>
      </c>
    </row>
    <row r="34" spans="2:27" s="44" customFormat="1" ht="12.75" customHeight="1">
      <c r="B34" s="39">
        <v>112016</v>
      </c>
      <c r="C34" s="45" t="s">
        <v>303</v>
      </c>
      <c r="D34" s="40"/>
      <c r="E34" s="43"/>
      <c r="F34" s="43"/>
      <c r="G34" s="42">
        <v>0</v>
      </c>
      <c r="H34" s="42">
        <f t="shared" si="1"/>
        <v>0</v>
      </c>
      <c r="I34" s="42">
        <v>0</v>
      </c>
      <c r="J34" s="42">
        <v>0</v>
      </c>
      <c r="K34" s="42">
        <v>0</v>
      </c>
      <c r="L34" s="42">
        <v>0</v>
      </c>
      <c r="M34" s="42" t="s">
        <v>133</v>
      </c>
      <c r="N34" s="42">
        <v>0</v>
      </c>
      <c r="O34" s="42">
        <v>0</v>
      </c>
      <c r="P34" s="42">
        <v>0</v>
      </c>
      <c r="Q34" s="42">
        <v>0</v>
      </c>
      <c r="R34" s="42">
        <v>0</v>
      </c>
      <c r="S34" s="42">
        <v>0</v>
      </c>
      <c r="T34" s="42">
        <v>0</v>
      </c>
      <c r="U34" s="42">
        <v>0</v>
      </c>
      <c r="V34" s="42">
        <v>0</v>
      </c>
      <c r="W34" s="42">
        <v>0</v>
      </c>
      <c r="X34" s="42">
        <v>0</v>
      </c>
      <c r="Y34" s="42">
        <v>0</v>
      </c>
      <c r="Z34" s="42">
        <v>0</v>
      </c>
      <c r="AA34" s="43">
        <f t="shared" si="0"/>
        <v>0</v>
      </c>
    </row>
    <row r="35" spans="2:27" s="44" customFormat="1" ht="12.75" customHeight="1">
      <c r="B35" s="39">
        <v>1120161</v>
      </c>
      <c r="C35" s="45" t="s">
        <v>304</v>
      </c>
      <c r="D35" s="40"/>
      <c r="E35" s="43"/>
      <c r="F35" s="43"/>
      <c r="G35" s="42">
        <v>0</v>
      </c>
      <c r="H35" s="42">
        <f t="shared" si="1"/>
        <v>0</v>
      </c>
      <c r="I35" s="42">
        <v>0</v>
      </c>
      <c r="J35" s="42">
        <v>0</v>
      </c>
      <c r="K35" s="42">
        <v>0</v>
      </c>
      <c r="L35" s="42">
        <v>0</v>
      </c>
      <c r="M35" s="42" t="s">
        <v>133</v>
      </c>
      <c r="N35" s="42">
        <v>0</v>
      </c>
      <c r="O35" s="42">
        <v>0</v>
      </c>
      <c r="P35" s="42">
        <v>0</v>
      </c>
      <c r="Q35" s="42">
        <v>0</v>
      </c>
      <c r="R35" s="42">
        <v>0</v>
      </c>
      <c r="S35" s="42">
        <v>0</v>
      </c>
      <c r="T35" s="42">
        <f>-H35</f>
        <v>0</v>
      </c>
      <c r="U35" s="42">
        <v>0</v>
      </c>
      <c r="V35" s="42">
        <v>0</v>
      </c>
      <c r="W35" s="42">
        <v>0</v>
      </c>
      <c r="X35" s="42">
        <v>0</v>
      </c>
      <c r="Y35" s="42">
        <v>0</v>
      </c>
      <c r="Z35" s="42">
        <v>0</v>
      </c>
      <c r="AA35" s="43">
        <f t="shared" si="0"/>
        <v>0</v>
      </c>
    </row>
    <row r="36" spans="2:27" s="44" customFormat="1" ht="12.75" customHeight="1">
      <c r="B36" s="39">
        <v>112016101</v>
      </c>
      <c r="C36" s="45" t="s">
        <v>305</v>
      </c>
      <c r="D36" s="40">
        <f>+VLOOKUP(B36,'BG 2023'!A:C,3,FALSE)</f>
        <v>120012327</v>
      </c>
      <c r="E36" s="43"/>
      <c r="F36" s="43"/>
      <c r="G36" s="42">
        <v>0</v>
      </c>
      <c r="H36" s="42">
        <f t="shared" si="1"/>
        <v>120012327</v>
      </c>
      <c r="I36" s="42">
        <v>0</v>
      </c>
      <c r="J36" s="42">
        <v>0</v>
      </c>
      <c r="K36" s="42">
        <v>0</v>
      </c>
      <c r="L36" s="42">
        <v>0</v>
      </c>
      <c r="M36" s="42" t="s">
        <v>133</v>
      </c>
      <c r="N36" s="42">
        <v>0</v>
      </c>
      <c r="O36" s="42">
        <v>0</v>
      </c>
      <c r="P36" s="42">
        <v>0</v>
      </c>
      <c r="Q36" s="42">
        <v>0</v>
      </c>
      <c r="R36" s="42">
        <v>0</v>
      </c>
      <c r="S36" s="42">
        <v>0</v>
      </c>
      <c r="T36" s="42">
        <f t="shared" ref="T36:T48" si="3">-H36</f>
        <v>-120012327</v>
      </c>
      <c r="U36" s="42">
        <v>0</v>
      </c>
      <c r="V36" s="42">
        <v>0</v>
      </c>
      <c r="W36" s="42">
        <v>0</v>
      </c>
      <c r="X36" s="42">
        <v>0</v>
      </c>
      <c r="Y36" s="42">
        <v>0</v>
      </c>
      <c r="Z36" s="42">
        <v>0</v>
      </c>
      <c r="AA36" s="43">
        <f t="shared" si="0"/>
        <v>0</v>
      </c>
    </row>
    <row r="37" spans="2:27" s="44" customFormat="1" ht="12.75" customHeight="1">
      <c r="B37" s="39">
        <v>112016102</v>
      </c>
      <c r="C37" s="45" t="s">
        <v>561</v>
      </c>
      <c r="D37" s="40">
        <f>+VLOOKUP(B37,'BG 2023'!A:C,3,FALSE)</f>
        <v>15357989.4242</v>
      </c>
      <c r="E37" s="43"/>
      <c r="F37" s="43"/>
      <c r="G37" s="42">
        <v>0</v>
      </c>
      <c r="H37" s="42">
        <f t="shared" si="1"/>
        <v>15357989.4242</v>
      </c>
      <c r="I37" s="42">
        <v>0</v>
      </c>
      <c r="J37" s="42">
        <v>0</v>
      </c>
      <c r="K37" s="42">
        <v>0</v>
      </c>
      <c r="L37" s="42">
        <v>0</v>
      </c>
      <c r="M37" s="42" t="s">
        <v>133</v>
      </c>
      <c r="N37" s="42">
        <v>0</v>
      </c>
      <c r="O37" s="42">
        <v>0</v>
      </c>
      <c r="P37" s="42">
        <v>0</v>
      </c>
      <c r="Q37" s="42">
        <v>0</v>
      </c>
      <c r="R37" s="42">
        <v>0</v>
      </c>
      <c r="S37" s="42">
        <v>0</v>
      </c>
      <c r="T37" s="42">
        <f t="shared" si="3"/>
        <v>-15357989.4242</v>
      </c>
      <c r="U37" s="42">
        <v>0</v>
      </c>
      <c r="V37" s="42">
        <v>0</v>
      </c>
      <c r="W37" s="42">
        <v>0</v>
      </c>
      <c r="X37" s="42">
        <v>0</v>
      </c>
      <c r="Y37" s="42">
        <v>0</v>
      </c>
      <c r="Z37" s="42">
        <v>0</v>
      </c>
      <c r="AA37" s="43">
        <f t="shared" si="0"/>
        <v>0</v>
      </c>
    </row>
    <row r="38" spans="2:27" s="44" customFormat="1" ht="12.75" customHeight="1">
      <c r="B38" s="39">
        <v>112016103</v>
      </c>
      <c r="C38" s="45" t="s">
        <v>562</v>
      </c>
      <c r="D38" s="40">
        <f>+VLOOKUP(B38,'BG 2023'!A:C,3,FALSE)</f>
        <v>6670521</v>
      </c>
      <c r="E38" s="43"/>
      <c r="F38" s="43"/>
      <c r="G38" s="42">
        <v>0</v>
      </c>
      <c r="H38" s="42">
        <f t="shared" si="1"/>
        <v>6670521</v>
      </c>
      <c r="I38" s="42">
        <v>0</v>
      </c>
      <c r="J38" s="42">
        <v>0</v>
      </c>
      <c r="K38" s="42">
        <v>0</v>
      </c>
      <c r="L38" s="42">
        <v>0</v>
      </c>
      <c r="M38" s="42" t="s">
        <v>133</v>
      </c>
      <c r="N38" s="42">
        <v>0</v>
      </c>
      <c r="O38" s="42">
        <v>0</v>
      </c>
      <c r="P38" s="42">
        <v>0</v>
      </c>
      <c r="Q38" s="42">
        <v>0</v>
      </c>
      <c r="R38" s="42">
        <v>0</v>
      </c>
      <c r="S38" s="42">
        <v>0</v>
      </c>
      <c r="T38" s="42">
        <f t="shared" si="3"/>
        <v>-6670521</v>
      </c>
      <c r="U38" s="42">
        <v>0</v>
      </c>
      <c r="V38" s="42">
        <v>0</v>
      </c>
      <c r="W38" s="42">
        <v>0</v>
      </c>
      <c r="X38" s="42">
        <v>0</v>
      </c>
      <c r="Y38" s="42">
        <v>0</v>
      </c>
      <c r="Z38" s="42">
        <v>0</v>
      </c>
      <c r="AA38" s="43">
        <f t="shared" si="0"/>
        <v>0</v>
      </c>
    </row>
    <row r="39" spans="2:27" s="44" customFormat="1" ht="12.75" customHeight="1">
      <c r="B39" s="39">
        <v>112016105</v>
      </c>
      <c r="C39" s="45" t="s">
        <v>306</v>
      </c>
      <c r="D39" s="40">
        <f>+VLOOKUP(B39,'BG 2023'!A:C,3,FALSE)</f>
        <v>8569862</v>
      </c>
      <c r="E39" s="41"/>
      <c r="F39" s="41"/>
      <c r="G39" s="42">
        <v>0</v>
      </c>
      <c r="H39" s="42">
        <f t="shared" si="1"/>
        <v>8569862</v>
      </c>
      <c r="I39" s="42">
        <v>0</v>
      </c>
      <c r="J39" s="42">
        <v>0</v>
      </c>
      <c r="K39" s="42">
        <v>0</v>
      </c>
      <c r="L39" s="42">
        <v>0</v>
      </c>
      <c r="M39" s="42" t="s">
        <v>133</v>
      </c>
      <c r="N39" s="42">
        <v>0</v>
      </c>
      <c r="O39" s="42">
        <v>0</v>
      </c>
      <c r="P39" s="42">
        <v>0</v>
      </c>
      <c r="Q39" s="42">
        <v>0</v>
      </c>
      <c r="R39" s="42">
        <v>0</v>
      </c>
      <c r="S39" s="42">
        <v>0</v>
      </c>
      <c r="T39" s="42">
        <f t="shared" si="3"/>
        <v>-8569862</v>
      </c>
      <c r="U39" s="42">
        <v>0</v>
      </c>
      <c r="V39" s="42">
        <v>0</v>
      </c>
      <c r="W39" s="42">
        <v>0</v>
      </c>
      <c r="X39" s="42">
        <v>0</v>
      </c>
      <c r="Y39" s="42">
        <v>0</v>
      </c>
      <c r="Z39" s="42">
        <v>0</v>
      </c>
      <c r="AA39" s="43">
        <f t="shared" si="0"/>
        <v>0</v>
      </c>
    </row>
    <row r="40" spans="2:27" s="44" customFormat="1" ht="12.75" customHeight="1">
      <c r="B40" s="39">
        <v>112016106</v>
      </c>
      <c r="C40" s="45" t="s">
        <v>563</v>
      </c>
      <c r="D40" s="40">
        <f>+VLOOKUP(B40,'BG 2023'!A:C,3,FALSE)</f>
        <v>18079148.145900004</v>
      </c>
      <c r="E40" s="43"/>
      <c r="F40" s="43"/>
      <c r="G40" s="42">
        <v>0</v>
      </c>
      <c r="H40" s="42">
        <f t="shared" si="1"/>
        <v>18079148.145900004</v>
      </c>
      <c r="I40" s="42">
        <v>0</v>
      </c>
      <c r="J40" s="42">
        <v>0</v>
      </c>
      <c r="K40" s="42">
        <v>0</v>
      </c>
      <c r="L40" s="42">
        <v>0</v>
      </c>
      <c r="M40" s="42" t="s">
        <v>133</v>
      </c>
      <c r="N40" s="42">
        <v>0</v>
      </c>
      <c r="O40" s="42">
        <v>0</v>
      </c>
      <c r="P40" s="42">
        <v>0</v>
      </c>
      <c r="Q40" s="42">
        <v>0</v>
      </c>
      <c r="R40" s="42">
        <v>0</v>
      </c>
      <c r="S40" s="42">
        <v>0</v>
      </c>
      <c r="T40" s="42">
        <f t="shared" si="3"/>
        <v>-18079148.145900004</v>
      </c>
      <c r="U40" s="42">
        <v>0</v>
      </c>
      <c r="V40" s="42">
        <v>0</v>
      </c>
      <c r="W40" s="42">
        <v>0</v>
      </c>
      <c r="X40" s="42">
        <v>0</v>
      </c>
      <c r="Y40" s="42">
        <v>0</v>
      </c>
      <c r="Z40" s="42">
        <v>0</v>
      </c>
      <c r="AA40" s="43">
        <f t="shared" si="0"/>
        <v>0</v>
      </c>
    </row>
    <row r="41" spans="2:27" s="44" customFormat="1" ht="12.75" customHeight="1">
      <c r="B41" s="39">
        <v>112016107</v>
      </c>
      <c r="C41" s="45" t="s">
        <v>564</v>
      </c>
      <c r="D41" s="40">
        <f>+VLOOKUP(B41,'BG 2023'!A:C,3,FALSE)</f>
        <v>31585044</v>
      </c>
      <c r="E41" s="43"/>
      <c r="F41" s="43"/>
      <c r="G41" s="42">
        <v>0</v>
      </c>
      <c r="H41" s="42">
        <f t="shared" si="1"/>
        <v>31585044</v>
      </c>
      <c r="I41" s="42">
        <v>0</v>
      </c>
      <c r="J41" s="42">
        <v>0</v>
      </c>
      <c r="K41" s="42">
        <v>0</v>
      </c>
      <c r="L41" s="42">
        <v>0</v>
      </c>
      <c r="M41" s="42" t="s">
        <v>133</v>
      </c>
      <c r="N41" s="42">
        <v>0</v>
      </c>
      <c r="O41" s="42">
        <v>0</v>
      </c>
      <c r="P41" s="42">
        <v>0</v>
      </c>
      <c r="Q41" s="42">
        <v>0</v>
      </c>
      <c r="R41" s="42">
        <v>0</v>
      </c>
      <c r="S41" s="42">
        <v>0</v>
      </c>
      <c r="T41" s="42">
        <f t="shared" si="3"/>
        <v>-31585044</v>
      </c>
      <c r="U41" s="42">
        <v>0</v>
      </c>
      <c r="V41" s="42">
        <v>0</v>
      </c>
      <c r="W41" s="42">
        <v>0</v>
      </c>
      <c r="X41" s="42">
        <v>0</v>
      </c>
      <c r="Y41" s="42">
        <v>0</v>
      </c>
      <c r="Z41" s="42">
        <v>0</v>
      </c>
      <c r="AA41" s="43">
        <f t="shared" si="0"/>
        <v>0</v>
      </c>
    </row>
    <row r="42" spans="2:27" s="44" customFormat="1" ht="12.75" customHeight="1">
      <c r="B42" s="39">
        <v>1120162</v>
      </c>
      <c r="C42" s="45" t="s">
        <v>307</v>
      </c>
      <c r="D42" s="40"/>
      <c r="E42" s="43"/>
      <c r="F42" s="43">
        <f>+E44</f>
        <v>0</v>
      </c>
      <c r="G42" s="42">
        <v>0</v>
      </c>
      <c r="H42" s="42">
        <f t="shared" si="1"/>
        <v>0</v>
      </c>
      <c r="I42" s="42">
        <v>0</v>
      </c>
      <c r="J42" s="42">
        <v>0</v>
      </c>
      <c r="K42" s="42">
        <v>0</v>
      </c>
      <c r="L42" s="42">
        <v>0</v>
      </c>
      <c r="M42" s="42" t="s">
        <v>133</v>
      </c>
      <c r="N42" s="42">
        <v>0</v>
      </c>
      <c r="O42" s="42">
        <v>0</v>
      </c>
      <c r="P42" s="42">
        <v>0</v>
      </c>
      <c r="Q42" s="42">
        <v>0</v>
      </c>
      <c r="R42" s="42">
        <v>0</v>
      </c>
      <c r="S42" s="42">
        <v>0</v>
      </c>
      <c r="T42" s="42">
        <f t="shared" si="3"/>
        <v>0</v>
      </c>
      <c r="U42" s="42">
        <v>0</v>
      </c>
      <c r="V42" s="42">
        <v>0</v>
      </c>
      <c r="W42" s="42">
        <v>0</v>
      </c>
      <c r="X42" s="42">
        <v>0</v>
      </c>
      <c r="Y42" s="42">
        <v>0</v>
      </c>
      <c r="Z42" s="42">
        <v>0</v>
      </c>
      <c r="AA42" s="43">
        <f t="shared" si="0"/>
        <v>0</v>
      </c>
    </row>
    <row r="43" spans="2:27" s="44" customFormat="1" ht="12.75" customHeight="1">
      <c r="B43" s="39">
        <v>112016201</v>
      </c>
      <c r="C43" s="45" t="s">
        <v>308</v>
      </c>
      <c r="D43" s="40">
        <f>+VLOOKUP(B43,'BG 2023'!A:C,3,FALSE)</f>
        <v>-114567123</v>
      </c>
      <c r="E43" s="43"/>
      <c r="F43" s="43"/>
      <c r="G43" s="42">
        <v>0</v>
      </c>
      <c r="H43" s="42">
        <f t="shared" si="1"/>
        <v>-114567123</v>
      </c>
      <c r="I43" s="42">
        <v>0</v>
      </c>
      <c r="J43" s="42">
        <v>0</v>
      </c>
      <c r="K43" s="42">
        <v>0</v>
      </c>
      <c r="L43" s="42">
        <v>0</v>
      </c>
      <c r="M43" s="42" t="s">
        <v>133</v>
      </c>
      <c r="N43" s="42">
        <v>0</v>
      </c>
      <c r="O43" s="42">
        <v>0</v>
      </c>
      <c r="P43" s="42">
        <v>0</v>
      </c>
      <c r="Q43" s="42">
        <v>0</v>
      </c>
      <c r="R43" s="42">
        <v>0</v>
      </c>
      <c r="S43" s="42">
        <v>0</v>
      </c>
      <c r="T43" s="42">
        <f t="shared" si="3"/>
        <v>114567123</v>
      </c>
      <c r="U43" s="42">
        <v>0</v>
      </c>
      <c r="V43" s="42">
        <v>0</v>
      </c>
      <c r="W43" s="42">
        <v>0</v>
      </c>
      <c r="X43" s="42">
        <v>0</v>
      </c>
      <c r="Y43" s="42">
        <v>0</v>
      </c>
      <c r="Z43" s="42">
        <v>0</v>
      </c>
      <c r="AA43" s="43">
        <f t="shared" si="0"/>
        <v>0</v>
      </c>
    </row>
    <row r="44" spans="2:27" s="44" customFormat="1" ht="12.75" customHeight="1">
      <c r="B44" s="39">
        <v>112016202</v>
      </c>
      <c r="C44" s="45" t="s">
        <v>565</v>
      </c>
      <c r="D44" s="40">
        <f>+VLOOKUP(B44,'BG 2023'!A:C,3,FALSE)</f>
        <v>-14887889.8794</v>
      </c>
      <c r="E44" s="41"/>
      <c r="F44" s="41"/>
      <c r="G44" s="42">
        <v>0</v>
      </c>
      <c r="H44" s="42">
        <f t="shared" si="1"/>
        <v>-14887889.8794</v>
      </c>
      <c r="I44" s="42">
        <v>0</v>
      </c>
      <c r="J44" s="42">
        <v>0</v>
      </c>
      <c r="K44" s="42">
        <v>0</v>
      </c>
      <c r="L44" s="42">
        <v>0</v>
      </c>
      <c r="M44" s="42" t="s">
        <v>133</v>
      </c>
      <c r="N44" s="42">
        <v>0</v>
      </c>
      <c r="O44" s="42">
        <v>0</v>
      </c>
      <c r="P44" s="42">
        <v>0</v>
      </c>
      <c r="Q44" s="42">
        <v>0</v>
      </c>
      <c r="R44" s="42">
        <v>0</v>
      </c>
      <c r="S44" s="42">
        <v>0</v>
      </c>
      <c r="T44" s="42">
        <f t="shared" si="3"/>
        <v>14887889.8794</v>
      </c>
      <c r="U44" s="42">
        <v>0</v>
      </c>
      <c r="V44" s="42">
        <v>0</v>
      </c>
      <c r="W44" s="42">
        <v>0</v>
      </c>
      <c r="X44" s="42">
        <v>0</v>
      </c>
      <c r="Y44" s="42">
        <v>0</v>
      </c>
      <c r="Z44" s="42">
        <v>0</v>
      </c>
      <c r="AA44" s="43">
        <f t="shared" si="0"/>
        <v>0</v>
      </c>
    </row>
    <row r="45" spans="2:27" s="44" customFormat="1" ht="12.75" customHeight="1">
      <c r="B45" s="39">
        <v>112016203</v>
      </c>
      <c r="C45" s="45" t="s">
        <v>566</v>
      </c>
      <c r="D45" s="40">
        <f>+VLOOKUP(B45,'BG 2023'!A:C,3,FALSE)</f>
        <v>-4316219</v>
      </c>
      <c r="E45" s="43"/>
      <c r="F45" s="43"/>
      <c r="G45" s="42">
        <v>0</v>
      </c>
      <c r="H45" s="42">
        <f t="shared" si="1"/>
        <v>-4316219</v>
      </c>
      <c r="I45" s="42">
        <v>0</v>
      </c>
      <c r="J45" s="42">
        <v>0</v>
      </c>
      <c r="K45" s="42">
        <v>0</v>
      </c>
      <c r="L45" s="42">
        <v>0</v>
      </c>
      <c r="M45" s="42" t="s">
        <v>133</v>
      </c>
      <c r="N45" s="42">
        <v>0</v>
      </c>
      <c r="O45" s="42">
        <v>0</v>
      </c>
      <c r="P45" s="42">
        <v>0</v>
      </c>
      <c r="Q45" s="42">
        <v>0</v>
      </c>
      <c r="R45" s="42">
        <v>0</v>
      </c>
      <c r="S45" s="42">
        <v>0</v>
      </c>
      <c r="T45" s="42">
        <f t="shared" si="3"/>
        <v>4316219</v>
      </c>
      <c r="U45" s="42">
        <v>0</v>
      </c>
      <c r="V45" s="42">
        <v>0</v>
      </c>
      <c r="W45" s="42">
        <v>0</v>
      </c>
      <c r="X45" s="42">
        <v>0</v>
      </c>
      <c r="Y45" s="42">
        <v>0</v>
      </c>
      <c r="Z45" s="42">
        <v>0</v>
      </c>
      <c r="AA45" s="43">
        <f t="shared" si="0"/>
        <v>0</v>
      </c>
    </row>
    <row r="46" spans="2:27" s="44" customFormat="1" ht="12.75" customHeight="1">
      <c r="B46" s="39">
        <v>112016205</v>
      </c>
      <c r="C46" s="45" t="s">
        <v>309</v>
      </c>
      <c r="D46" s="40">
        <f>+VLOOKUP(B46,'BG 2023'!A:C,3,FALSE)</f>
        <v>-6893151</v>
      </c>
      <c r="E46" s="43"/>
      <c r="F46" s="43"/>
      <c r="G46" s="42">
        <v>0</v>
      </c>
      <c r="H46" s="42">
        <f t="shared" si="1"/>
        <v>-6893151</v>
      </c>
      <c r="I46" s="42">
        <v>0</v>
      </c>
      <c r="J46" s="42">
        <v>0</v>
      </c>
      <c r="K46" s="42">
        <v>0</v>
      </c>
      <c r="L46" s="42">
        <v>0</v>
      </c>
      <c r="M46" s="42" t="s">
        <v>133</v>
      </c>
      <c r="N46" s="42">
        <v>0</v>
      </c>
      <c r="O46" s="42">
        <v>0</v>
      </c>
      <c r="P46" s="42">
        <v>0</v>
      </c>
      <c r="Q46" s="42">
        <v>0</v>
      </c>
      <c r="R46" s="42">
        <v>0</v>
      </c>
      <c r="S46" s="42">
        <v>0</v>
      </c>
      <c r="T46" s="42">
        <f t="shared" si="3"/>
        <v>6893151</v>
      </c>
      <c r="U46" s="42">
        <v>0</v>
      </c>
      <c r="V46" s="42">
        <v>0</v>
      </c>
      <c r="W46" s="42">
        <v>0</v>
      </c>
      <c r="X46" s="42">
        <v>0</v>
      </c>
      <c r="Y46" s="42">
        <v>0</v>
      </c>
      <c r="Z46" s="42">
        <v>0</v>
      </c>
      <c r="AA46" s="43">
        <f t="shared" si="0"/>
        <v>0</v>
      </c>
    </row>
    <row r="47" spans="2:27" s="44" customFormat="1" ht="12.75" customHeight="1">
      <c r="B47" s="39">
        <v>112016206</v>
      </c>
      <c r="C47" s="45" t="s">
        <v>567</v>
      </c>
      <c r="D47" s="40">
        <f>+VLOOKUP(B47,'BG 2023'!A:C,3,FALSE)</f>
        <v>-9392693.5007999986</v>
      </c>
      <c r="E47" s="43"/>
      <c r="F47" s="43">
        <v>0</v>
      </c>
      <c r="G47" s="42">
        <v>0</v>
      </c>
      <c r="H47" s="42">
        <f t="shared" si="1"/>
        <v>-9392693.5007999986</v>
      </c>
      <c r="I47" s="42">
        <v>0</v>
      </c>
      <c r="J47" s="42">
        <v>0</v>
      </c>
      <c r="K47" s="42">
        <v>0</v>
      </c>
      <c r="L47" s="42">
        <v>0</v>
      </c>
      <c r="M47" s="42" t="s">
        <v>133</v>
      </c>
      <c r="N47" s="42">
        <v>0</v>
      </c>
      <c r="O47" s="42">
        <v>0</v>
      </c>
      <c r="P47" s="42">
        <v>0</v>
      </c>
      <c r="Q47" s="42">
        <v>0</v>
      </c>
      <c r="R47" s="42">
        <v>0</v>
      </c>
      <c r="S47" s="42">
        <v>0</v>
      </c>
      <c r="T47" s="42">
        <f t="shared" si="3"/>
        <v>9392693.5007999986</v>
      </c>
      <c r="U47" s="42">
        <v>0</v>
      </c>
      <c r="V47" s="42">
        <v>0</v>
      </c>
      <c r="W47" s="42">
        <v>0</v>
      </c>
      <c r="X47" s="42">
        <v>0</v>
      </c>
      <c r="Y47" s="42">
        <v>0</v>
      </c>
      <c r="Z47" s="42">
        <v>0</v>
      </c>
      <c r="AA47" s="43">
        <f t="shared" si="0"/>
        <v>0</v>
      </c>
    </row>
    <row r="48" spans="2:27" s="44" customFormat="1" ht="12.75" customHeight="1">
      <c r="B48" s="39">
        <v>112016207</v>
      </c>
      <c r="C48" s="45" t="s">
        <v>568</v>
      </c>
      <c r="D48" s="40">
        <f>+VLOOKUP(B48,'BG 2023'!A:C,3,FALSE)</f>
        <v>-30501758</v>
      </c>
      <c r="E48" s="43"/>
      <c r="F48" s="43"/>
      <c r="G48" s="42">
        <v>0</v>
      </c>
      <c r="H48" s="42">
        <f t="shared" si="1"/>
        <v>-30501758</v>
      </c>
      <c r="I48" s="42">
        <v>0</v>
      </c>
      <c r="J48" s="42">
        <v>0</v>
      </c>
      <c r="K48" s="42">
        <v>0</v>
      </c>
      <c r="L48" s="42">
        <v>0</v>
      </c>
      <c r="M48" s="42" t="s">
        <v>133</v>
      </c>
      <c r="N48" s="42">
        <v>0</v>
      </c>
      <c r="O48" s="42">
        <v>0</v>
      </c>
      <c r="P48" s="42">
        <v>0</v>
      </c>
      <c r="Q48" s="42">
        <v>0</v>
      </c>
      <c r="R48" s="42">
        <v>0</v>
      </c>
      <c r="S48" s="42">
        <v>0</v>
      </c>
      <c r="T48" s="42">
        <f t="shared" si="3"/>
        <v>30501758</v>
      </c>
      <c r="U48" s="42">
        <v>0</v>
      </c>
      <c r="V48" s="42">
        <v>0</v>
      </c>
      <c r="W48" s="42">
        <v>0</v>
      </c>
      <c r="X48" s="42">
        <v>0</v>
      </c>
      <c r="Y48" s="42">
        <v>0</v>
      </c>
      <c r="Z48" s="42">
        <v>0</v>
      </c>
      <c r="AA48" s="43">
        <f t="shared" si="0"/>
        <v>0</v>
      </c>
    </row>
    <row r="49" spans="2:27" s="44" customFormat="1" ht="12.75" customHeight="1">
      <c r="B49" s="39">
        <v>112017</v>
      </c>
      <c r="C49" s="45" t="s">
        <v>310</v>
      </c>
      <c r="D49" s="40"/>
      <c r="E49" s="43"/>
      <c r="F49" s="43"/>
      <c r="G49" s="42">
        <v>0</v>
      </c>
      <c r="H49" s="42">
        <f t="shared" si="1"/>
        <v>0</v>
      </c>
      <c r="I49" s="42">
        <v>0</v>
      </c>
      <c r="J49" s="42">
        <v>0</v>
      </c>
      <c r="K49" s="42">
        <v>0</v>
      </c>
      <c r="L49" s="42">
        <v>0</v>
      </c>
      <c r="M49" s="42" t="s">
        <v>133</v>
      </c>
      <c r="N49" s="42">
        <v>0</v>
      </c>
      <c r="O49" s="42">
        <v>0</v>
      </c>
      <c r="P49" s="42">
        <v>0</v>
      </c>
      <c r="Q49" s="42">
        <v>0</v>
      </c>
      <c r="R49" s="42">
        <v>0</v>
      </c>
      <c r="S49" s="42">
        <v>0</v>
      </c>
      <c r="T49" s="42">
        <v>0</v>
      </c>
      <c r="U49" s="42">
        <v>0</v>
      </c>
      <c r="V49" s="42">
        <v>0</v>
      </c>
      <c r="W49" s="42">
        <v>0</v>
      </c>
      <c r="X49" s="42">
        <v>0</v>
      </c>
      <c r="Y49" s="42">
        <v>0</v>
      </c>
      <c r="Z49" s="42">
        <v>0</v>
      </c>
      <c r="AA49" s="43">
        <f t="shared" si="0"/>
        <v>0</v>
      </c>
    </row>
    <row r="50" spans="2:27" s="44" customFormat="1" ht="12.75" customHeight="1">
      <c r="B50" s="39">
        <v>1120171</v>
      </c>
      <c r="C50" s="45" t="s">
        <v>311</v>
      </c>
      <c r="D50" s="40"/>
      <c r="E50" s="43"/>
      <c r="F50" s="43"/>
      <c r="G50" s="42">
        <v>0</v>
      </c>
      <c r="H50" s="42">
        <f t="shared" si="1"/>
        <v>0</v>
      </c>
      <c r="I50" s="42">
        <v>0</v>
      </c>
      <c r="J50" s="42">
        <v>0</v>
      </c>
      <c r="K50" s="42">
        <v>0</v>
      </c>
      <c r="L50" s="42">
        <v>0</v>
      </c>
      <c r="M50" s="42" t="s">
        <v>133</v>
      </c>
      <c r="N50" s="42">
        <v>0</v>
      </c>
      <c r="O50" s="42">
        <v>0</v>
      </c>
      <c r="P50" s="42">
        <v>0</v>
      </c>
      <c r="Q50" s="42">
        <v>0</v>
      </c>
      <c r="R50" s="42">
        <v>0</v>
      </c>
      <c r="S50" s="42">
        <v>0</v>
      </c>
      <c r="T50" s="42">
        <v>0</v>
      </c>
      <c r="U50" s="42">
        <v>0</v>
      </c>
      <c r="V50" s="42">
        <v>0</v>
      </c>
      <c r="W50" s="42">
        <v>0</v>
      </c>
      <c r="X50" s="42">
        <v>0</v>
      </c>
      <c r="Y50" s="42">
        <v>0</v>
      </c>
      <c r="Z50" s="42">
        <v>0</v>
      </c>
      <c r="AA50" s="43">
        <f t="shared" si="0"/>
        <v>0</v>
      </c>
    </row>
    <row r="51" spans="2:27" s="44" customFormat="1" ht="12.75" customHeight="1">
      <c r="B51" s="39">
        <v>112017102</v>
      </c>
      <c r="C51" s="45" t="s">
        <v>569</v>
      </c>
      <c r="D51" s="40">
        <f>+VLOOKUP(B51,'BG 2023'!A:C,3,FALSE)</f>
        <v>-1027817</v>
      </c>
      <c r="E51" s="43"/>
      <c r="F51" s="43"/>
      <c r="G51" s="42">
        <v>0</v>
      </c>
      <c r="H51" s="42">
        <f t="shared" si="1"/>
        <v>-1027817</v>
      </c>
      <c r="I51" s="42">
        <v>0</v>
      </c>
      <c r="J51" s="42">
        <v>0</v>
      </c>
      <c r="K51" s="42">
        <v>0</v>
      </c>
      <c r="L51" s="42">
        <v>0</v>
      </c>
      <c r="M51" s="42" t="s">
        <v>133</v>
      </c>
      <c r="N51" s="42">
        <v>0</v>
      </c>
      <c r="O51" s="42">
        <v>0</v>
      </c>
      <c r="P51" s="42">
        <v>0</v>
      </c>
      <c r="Q51" s="42">
        <v>0</v>
      </c>
      <c r="R51" s="42">
        <v>0</v>
      </c>
      <c r="S51" s="42">
        <f>-H51</f>
        <v>1027817</v>
      </c>
      <c r="T51" s="42">
        <v>0</v>
      </c>
      <c r="U51" s="42">
        <v>0</v>
      </c>
      <c r="V51" s="42">
        <v>0</v>
      </c>
      <c r="W51" s="42">
        <v>0</v>
      </c>
      <c r="X51" s="42">
        <v>0</v>
      </c>
      <c r="Y51" s="42">
        <v>0</v>
      </c>
      <c r="Z51" s="42">
        <v>0</v>
      </c>
      <c r="AA51" s="43">
        <f t="shared" si="0"/>
        <v>0</v>
      </c>
    </row>
    <row r="52" spans="2:27" s="44" customFormat="1" ht="12.75" customHeight="1">
      <c r="B52" s="39">
        <v>112017103</v>
      </c>
      <c r="C52" s="45" t="s">
        <v>570</v>
      </c>
      <c r="D52" s="40">
        <f>+VLOOKUP(B52,'BG 2023'!A:C,3,FALSE)</f>
        <v>-60836774</v>
      </c>
      <c r="E52" s="43"/>
      <c r="F52" s="43"/>
      <c r="G52" s="42">
        <v>0</v>
      </c>
      <c r="H52" s="42">
        <f t="shared" si="1"/>
        <v>-60836774</v>
      </c>
      <c r="I52" s="42">
        <v>0</v>
      </c>
      <c r="J52" s="42">
        <v>0</v>
      </c>
      <c r="K52" s="42">
        <v>0</v>
      </c>
      <c r="L52" s="42">
        <v>0</v>
      </c>
      <c r="M52" s="42" t="s">
        <v>133</v>
      </c>
      <c r="N52" s="42">
        <v>0</v>
      </c>
      <c r="O52" s="42">
        <v>0</v>
      </c>
      <c r="P52" s="42">
        <v>0</v>
      </c>
      <c r="Q52" s="42">
        <v>0</v>
      </c>
      <c r="R52" s="42">
        <v>0</v>
      </c>
      <c r="S52" s="42">
        <f t="shared" ref="S52:S59" si="4">-H52</f>
        <v>60836774</v>
      </c>
      <c r="T52" s="42">
        <v>0</v>
      </c>
      <c r="U52" s="42">
        <v>0</v>
      </c>
      <c r="V52" s="42">
        <v>0</v>
      </c>
      <c r="W52" s="42">
        <v>0</v>
      </c>
      <c r="X52" s="42">
        <v>0</v>
      </c>
      <c r="Y52" s="42">
        <v>0</v>
      </c>
      <c r="Z52" s="42">
        <v>0</v>
      </c>
      <c r="AA52" s="43">
        <f t="shared" si="0"/>
        <v>0</v>
      </c>
    </row>
    <row r="53" spans="2:27" s="44" customFormat="1" ht="12.75" customHeight="1">
      <c r="B53" s="39">
        <v>112017104</v>
      </c>
      <c r="C53" s="45" t="s">
        <v>571</v>
      </c>
      <c r="D53" s="40">
        <f>+VLOOKUP(B53,'BG 2023'!A:C,3,FALSE)</f>
        <v>-3464805.0658999998</v>
      </c>
      <c r="E53" s="43"/>
      <c r="F53" s="43"/>
      <c r="G53" s="42">
        <v>0</v>
      </c>
      <c r="H53" s="42">
        <f t="shared" si="1"/>
        <v>-3464805.0658999998</v>
      </c>
      <c r="I53" s="42">
        <v>0</v>
      </c>
      <c r="J53" s="42">
        <v>0</v>
      </c>
      <c r="K53" s="42">
        <v>0</v>
      </c>
      <c r="L53" s="42">
        <v>0</v>
      </c>
      <c r="M53" s="42" t="s">
        <v>133</v>
      </c>
      <c r="N53" s="42">
        <v>0</v>
      </c>
      <c r="O53" s="42">
        <v>0</v>
      </c>
      <c r="P53" s="42">
        <v>0</v>
      </c>
      <c r="Q53" s="42">
        <v>0</v>
      </c>
      <c r="R53" s="42">
        <v>0</v>
      </c>
      <c r="S53" s="42">
        <f t="shared" si="4"/>
        <v>3464805.0658999998</v>
      </c>
      <c r="T53" s="42">
        <v>0</v>
      </c>
      <c r="U53" s="42">
        <v>0</v>
      </c>
      <c r="V53" s="42">
        <v>0</v>
      </c>
      <c r="W53" s="42">
        <v>0</v>
      </c>
      <c r="X53" s="42">
        <v>0</v>
      </c>
      <c r="Y53" s="42">
        <v>0</v>
      </c>
      <c r="Z53" s="42">
        <v>0</v>
      </c>
      <c r="AA53" s="43">
        <f t="shared" si="0"/>
        <v>0</v>
      </c>
    </row>
    <row r="54" spans="2:27" s="44" customFormat="1" ht="12.75" customHeight="1">
      <c r="B54" s="39">
        <v>112017105</v>
      </c>
      <c r="C54" s="45" t="s">
        <v>572</v>
      </c>
      <c r="D54" s="40">
        <f>+VLOOKUP(B54,'BG 2023'!A:C,3,FALSE)</f>
        <v>-1760012</v>
      </c>
      <c r="E54" s="43"/>
      <c r="F54" s="43"/>
      <c r="G54" s="42">
        <v>0</v>
      </c>
      <c r="H54" s="42">
        <f t="shared" si="1"/>
        <v>-1760012</v>
      </c>
      <c r="I54" s="42">
        <v>0</v>
      </c>
      <c r="J54" s="42">
        <v>0</v>
      </c>
      <c r="K54" s="42">
        <v>0</v>
      </c>
      <c r="L54" s="42">
        <v>0</v>
      </c>
      <c r="M54" s="42" t="s">
        <v>133</v>
      </c>
      <c r="N54" s="42">
        <v>0</v>
      </c>
      <c r="O54" s="42">
        <v>0</v>
      </c>
      <c r="P54" s="42">
        <v>0</v>
      </c>
      <c r="Q54" s="42">
        <v>0</v>
      </c>
      <c r="R54" s="42">
        <v>0</v>
      </c>
      <c r="S54" s="42">
        <f t="shared" si="4"/>
        <v>1760012</v>
      </c>
      <c r="T54" s="42">
        <v>0</v>
      </c>
      <c r="U54" s="42">
        <v>0</v>
      </c>
      <c r="V54" s="42">
        <v>0</v>
      </c>
      <c r="W54" s="42">
        <v>0</v>
      </c>
      <c r="X54" s="42">
        <v>0</v>
      </c>
      <c r="Y54" s="42">
        <v>0</v>
      </c>
      <c r="Z54" s="42">
        <v>0</v>
      </c>
      <c r="AA54" s="43">
        <f t="shared" si="0"/>
        <v>0</v>
      </c>
    </row>
    <row r="55" spans="2:27" s="44" customFormat="1" ht="12.75" customHeight="1">
      <c r="B55" s="39">
        <v>1120172</v>
      </c>
      <c r="C55" s="45" t="s">
        <v>312</v>
      </c>
      <c r="D55" s="40"/>
      <c r="E55" s="43"/>
      <c r="F55" s="43"/>
      <c r="G55" s="42">
        <v>0</v>
      </c>
      <c r="H55" s="42">
        <f t="shared" si="1"/>
        <v>0</v>
      </c>
      <c r="I55" s="42">
        <v>0</v>
      </c>
      <c r="J55" s="42">
        <v>0</v>
      </c>
      <c r="K55" s="42">
        <v>0</v>
      </c>
      <c r="L55" s="42">
        <v>0</v>
      </c>
      <c r="M55" s="42" t="s">
        <v>133</v>
      </c>
      <c r="N55" s="42">
        <v>0</v>
      </c>
      <c r="O55" s="42">
        <v>0</v>
      </c>
      <c r="P55" s="42">
        <v>0</v>
      </c>
      <c r="Q55" s="42">
        <v>0</v>
      </c>
      <c r="R55" s="42">
        <v>0</v>
      </c>
      <c r="S55" s="42">
        <f t="shared" si="4"/>
        <v>0</v>
      </c>
      <c r="T55" s="42">
        <v>0</v>
      </c>
      <c r="U55" s="42">
        <v>0</v>
      </c>
      <c r="V55" s="42">
        <v>0</v>
      </c>
      <c r="W55" s="42">
        <v>0</v>
      </c>
      <c r="X55" s="42">
        <v>0</v>
      </c>
      <c r="Y55" s="42">
        <v>0</v>
      </c>
      <c r="Z55" s="42">
        <v>0</v>
      </c>
      <c r="AA55" s="43">
        <f t="shared" si="0"/>
        <v>0</v>
      </c>
    </row>
    <row r="56" spans="2:27" s="44" customFormat="1" ht="12.75" customHeight="1">
      <c r="B56" s="39">
        <v>112017201</v>
      </c>
      <c r="C56" s="45" t="s">
        <v>573</v>
      </c>
      <c r="D56" s="40">
        <f>+VLOOKUP(B56,'BG 2023'!A:C,3,FALSE)</f>
        <v>1210716</v>
      </c>
      <c r="E56" s="43"/>
      <c r="F56" s="43"/>
      <c r="G56" s="42">
        <v>0</v>
      </c>
      <c r="H56" s="42">
        <f t="shared" si="1"/>
        <v>1210716</v>
      </c>
      <c r="I56" s="42">
        <v>0</v>
      </c>
      <c r="J56" s="42">
        <v>0</v>
      </c>
      <c r="K56" s="42">
        <v>0</v>
      </c>
      <c r="L56" s="42">
        <v>0</v>
      </c>
      <c r="M56" s="42" t="s">
        <v>133</v>
      </c>
      <c r="N56" s="42">
        <v>0</v>
      </c>
      <c r="O56" s="42">
        <v>0</v>
      </c>
      <c r="P56" s="42">
        <v>0</v>
      </c>
      <c r="Q56" s="42">
        <v>0</v>
      </c>
      <c r="R56" s="42">
        <v>0</v>
      </c>
      <c r="S56" s="42">
        <f t="shared" si="4"/>
        <v>-1210716</v>
      </c>
      <c r="T56" s="42">
        <v>0</v>
      </c>
      <c r="U56" s="42">
        <v>0</v>
      </c>
      <c r="V56" s="42">
        <v>0</v>
      </c>
      <c r="W56" s="42">
        <v>0</v>
      </c>
      <c r="X56" s="42">
        <v>0</v>
      </c>
      <c r="Y56" s="42">
        <v>0</v>
      </c>
      <c r="Z56" s="42">
        <v>0</v>
      </c>
      <c r="AA56" s="43">
        <f t="shared" si="0"/>
        <v>0</v>
      </c>
    </row>
    <row r="57" spans="2:27" s="44" customFormat="1" ht="12.75" customHeight="1">
      <c r="B57" s="39">
        <v>112017203</v>
      </c>
      <c r="C57" s="45" t="s">
        <v>313</v>
      </c>
      <c r="D57" s="40">
        <f>+VLOOKUP(B57,'BG 2023'!A:C,3,FALSE)</f>
        <v>78828</v>
      </c>
      <c r="E57" s="43"/>
      <c r="F57" s="43"/>
      <c r="G57" s="42">
        <v>0</v>
      </c>
      <c r="H57" s="42">
        <f t="shared" si="1"/>
        <v>78828</v>
      </c>
      <c r="I57" s="42">
        <v>0</v>
      </c>
      <c r="J57" s="42">
        <v>0</v>
      </c>
      <c r="K57" s="42">
        <v>0</v>
      </c>
      <c r="L57" s="42">
        <v>0</v>
      </c>
      <c r="M57" s="42" t="s">
        <v>133</v>
      </c>
      <c r="N57" s="42">
        <v>0</v>
      </c>
      <c r="O57" s="42">
        <v>0</v>
      </c>
      <c r="P57" s="42">
        <v>0</v>
      </c>
      <c r="Q57" s="42">
        <v>0</v>
      </c>
      <c r="R57" s="42">
        <v>0</v>
      </c>
      <c r="S57" s="42">
        <f t="shared" si="4"/>
        <v>-78828</v>
      </c>
      <c r="T57" s="42">
        <v>0</v>
      </c>
      <c r="U57" s="42">
        <v>0</v>
      </c>
      <c r="V57" s="42">
        <v>0</v>
      </c>
      <c r="W57" s="42">
        <v>0</v>
      </c>
      <c r="X57" s="42">
        <v>0</v>
      </c>
      <c r="Y57" s="42">
        <v>0</v>
      </c>
      <c r="Z57" s="42">
        <v>0</v>
      </c>
      <c r="AA57" s="43">
        <f t="shared" si="0"/>
        <v>0</v>
      </c>
    </row>
    <row r="58" spans="2:27" s="44" customFormat="1" ht="12.75" customHeight="1">
      <c r="B58" s="39">
        <v>112017204</v>
      </c>
      <c r="C58" s="45" t="s">
        <v>574</v>
      </c>
      <c r="D58" s="40">
        <f>+VLOOKUP(B58,'BG 2023'!A:C,3,FALSE)</f>
        <v>568085.37390000001</v>
      </c>
      <c r="E58" s="41"/>
      <c r="F58" s="41"/>
      <c r="G58" s="42">
        <v>0</v>
      </c>
      <c r="H58" s="42">
        <f t="shared" si="1"/>
        <v>568085.37390000001</v>
      </c>
      <c r="I58" s="42">
        <v>0</v>
      </c>
      <c r="J58" s="42">
        <v>0</v>
      </c>
      <c r="K58" s="42">
        <v>0</v>
      </c>
      <c r="L58" s="42">
        <v>0</v>
      </c>
      <c r="M58" s="42" t="s">
        <v>133</v>
      </c>
      <c r="N58" s="42">
        <v>0</v>
      </c>
      <c r="O58" s="42">
        <v>0</v>
      </c>
      <c r="P58" s="42">
        <v>0</v>
      </c>
      <c r="Q58" s="42">
        <v>0</v>
      </c>
      <c r="R58" s="42">
        <v>0</v>
      </c>
      <c r="S58" s="42">
        <f t="shared" si="4"/>
        <v>-568085.37390000001</v>
      </c>
      <c r="T58" s="42">
        <v>0</v>
      </c>
      <c r="U58" s="42">
        <v>0</v>
      </c>
      <c r="V58" s="42">
        <v>0</v>
      </c>
      <c r="W58" s="42">
        <v>0</v>
      </c>
      <c r="X58" s="42">
        <v>0</v>
      </c>
      <c r="Y58" s="42">
        <v>0</v>
      </c>
      <c r="Z58" s="42">
        <v>0</v>
      </c>
      <c r="AA58" s="43">
        <f t="shared" si="0"/>
        <v>0</v>
      </c>
    </row>
    <row r="59" spans="2:27" s="44" customFormat="1" ht="12.75" customHeight="1">
      <c r="B59" s="39">
        <v>112017206</v>
      </c>
      <c r="C59" s="45" t="s">
        <v>575</v>
      </c>
      <c r="D59" s="40">
        <f>+VLOOKUP(B59,'BG 2023'!A:C,3,FALSE)</f>
        <v>919943</v>
      </c>
      <c r="E59" s="43">
        <v>0</v>
      </c>
      <c r="F59" s="43">
        <f>+E239</f>
        <v>0</v>
      </c>
      <c r="G59" s="42">
        <v>0</v>
      </c>
      <c r="H59" s="42">
        <f t="shared" si="1"/>
        <v>919943</v>
      </c>
      <c r="I59" s="42">
        <v>0</v>
      </c>
      <c r="J59" s="42">
        <v>0</v>
      </c>
      <c r="K59" s="42">
        <v>0</v>
      </c>
      <c r="L59" s="42">
        <v>0</v>
      </c>
      <c r="M59" s="42" t="s">
        <v>133</v>
      </c>
      <c r="N59" s="42">
        <v>0</v>
      </c>
      <c r="O59" s="42">
        <v>0</v>
      </c>
      <c r="P59" s="42">
        <v>0</v>
      </c>
      <c r="Q59" s="42">
        <v>0</v>
      </c>
      <c r="R59" s="42">
        <v>0</v>
      </c>
      <c r="S59" s="42">
        <f t="shared" si="4"/>
        <v>-919943</v>
      </c>
      <c r="T59" s="42">
        <v>0</v>
      </c>
      <c r="U59" s="42">
        <v>0</v>
      </c>
      <c r="V59" s="42">
        <v>0</v>
      </c>
      <c r="W59" s="42">
        <v>0</v>
      </c>
      <c r="X59" s="42">
        <v>0</v>
      </c>
      <c r="Y59" s="42">
        <v>0</v>
      </c>
      <c r="Z59" s="42">
        <v>0</v>
      </c>
      <c r="AA59" s="43">
        <f t="shared" si="0"/>
        <v>0</v>
      </c>
    </row>
    <row r="60" spans="2:27" s="44" customFormat="1" ht="12.75" customHeight="1">
      <c r="B60" s="39">
        <v>11203</v>
      </c>
      <c r="C60" s="45" t="s">
        <v>314</v>
      </c>
      <c r="D60" s="40"/>
      <c r="E60" s="43"/>
      <c r="F60" s="43"/>
      <c r="G60" s="42">
        <v>0</v>
      </c>
      <c r="H60" s="42">
        <f t="shared" si="1"/>
        <v>0</v>
      </c>
      <c r="I60" s="42">
        <v>0</v>
      </c>
      <c r="J60" s="42">
        <v>0</v>
      </c>
      <c r="K60" s="42">
        <v>0</v>
      </c>
      <c r="L60" s="42">
        <v>0</v>
      </c>
      <c r="M60" s="42" t="s">
        <v>133</v>
      </c>
      <c r="N60" s="42">
        <v>0</v>
      </c>
      <c r="O60" s="42">
        <v>0</v>
      </c>
      <c r="P60" s="42">
        <v>0</v>
      </c>
      <c r="Q60" s="42">
        <v>0</v>
      </c>
      <c r="R60" s="42">
        <v>0</v>
      </c>
      <c r="S60" s="42">
        <v>0</v>
      </c>
      <c r="T60" s="42">
        <v>0</v>
      </c>
      <c r="U60" s="42">
        <v>0</v>
      </c>
      <c r="V60" s="42">
        <v>0</v>
      </c>
      <c r="W60" s="42">
        <v>0</v>
      </c>
      <c r="X60" s="42">
        <v>0</v>
      </c>
      <c r="Y60" s="42">
        <v>0</v>
      </c>
      <c r="Z60" s="42">
        <v>0</v>
      </c>
      <c r="AA60" s="43">
        <f t="shared" si="0"/>
        <v>0</v>
      </c>
    </row>
    <row r="61" spans="2:27" s="44" customFormat="1" ht="12.75" customHeight="1">
      <c r="B61" s="39">
        <v>112031</v>
      </c>
      <c r="C61" s="45" t="s">
        <v>315</v>
      </c>
      <c r="D61" s="40"/>
      <c r="E61" s="43"/>
      <c r="F61" s="43"/>
      <c r="G61" s="42">
        <v>0</v>
      </c>
      <c r="H61" s="42">
        <f t="shared" si="1"/>
        <v>0</v>
      </c>
      <c r="I61" s="42">
        <v>0</v>
      </c>
      <c r="J61" s="42">
        <v>0</v>
      </c>
      <c r="K61" s="42">
        <v>0</v>
      </c>
      <c r="L61" s="42">
        <v>0</v>
      </c>
      <c r="M61" s="42" t="s">
        <v>133</v>
      </c>
      <c r="N61" s="42">
        <v>0</v>
      </c>
      <c r="O61" s="42">
        <v>0</v>
      </c>
      <c r="P61" s="42">
        <v>0</v>
      </c>
      <c r="Q61" s="42">
        <v>0</v>
      </c>
      <c r="R61" s="42">
        <v>0</v>
      </c>
      <c r="S61" s="42">
        <v>0</v>
      </c>
      <c r="T61" s="42">
        <v>0</v>
      </c>
      <c r="U61" s="42">
        <v>0</v>
      </c>
      <c r="V61" s="42">
        <v>0</v>
      </c>
      <c r="W61" s="42">
        <v>0</v>
      </c>
      <c r="X61" s="42">
        <v>0</v>
      </c>
      <c r="Y61" s="42">
        <v>0</v>
      </c>
      <c r="Z61" s="42">
        <v>0</v>
      </c>
      <c r="AA61" s="43">
        <f t="shared" si="0"/>
        <v>0</v>
      </c>
    </row>
    <row r="62" spans="2:27" s="44" customFormat="1" ht="12.75" customHeight="1">
      <c r="B62" s="39">
        <v>1120311</v>
      </c>
      <c r="C62" s="45" t="s">
        <v>316</v>
      </c>
      <c r="D62" s="40"/>
      <c r="E62" s="41"/>
      <c r="F62" s="41"/>
      <c r="G62" s="42">
        <v>0</v>
      </c>
      <c r="H62" s="42">
        <f t="shared" si="1"/>
        <v>0</v>
      </c>
      <c r="I62" s="42">
        <v>0</v>
      </c>
      <c r="J62" s="42">
        <v>0</v>
      </c>
      <c r="K62" s="42">
        <v>0</v>
      </c>
      <c r="L62" s="42">
        <v>0</v>
      </c>
      <c r="M62" s="42" t="s">
        <v>133</v>
      </c>
      <c r="N62" s="42">
        <v>0</v>
      </c>
      <c r="O62" s="42">
        <v>0</v>
      </c>
      <c r="P62" s="42">
        <v>0</v>
      </c>
      <c r="Q62" s="42">
        <v>0</v>
      </c>
      <c r="R62" s="42">
        <v>0</v>
      </c>
      <c r="S62" s="42">
        <v>0</v>
      </c>
      <c r="T62" s="42">
        <v>0</v>
      </c>
      <c r="U62" s="42">
        <v>0</v>
      </c>
      <c r="V62" s="42">
        <v>0</v>
      </c>
      <c r="W62" s="42">
        <v>0</v>
      </c>
      <c r="X62" s="42">
        <v>0</v>
      </c>
      <c r="Y62" s="42">
        <v>0</v>
      </c>
      <c r="Z62" s="42">
        <v>0</v>
      </c>
      <c r="AA62" s="43">
        <f t="shared" si="0"/>
        <v>0</v>
      </c>
    </row>
    <row r="63" spans="2:27" s="44" customFormat="1" ht="12.75" customHeight="1">
      <c r="B63" s="39">
        <v>112031101</v>
      </c>
      <c r="C63" s="45" t="s">
        <v>317</v>
      </c>
      <c r="D63" s="40">
        <f>+VLOOKUP(B63,'BG 2023'!A:C,3,FALSE)</f>
        <v>4950000000</v>
      </c>
      <c r="E63" s="43"/>
      <c r="F63" s="43"/>
      <c r="G63" s="42">
        <v>0</v>
      </c>
      <c r="H63" s="42">
        <f t="shared" si="1"/>
        <v>4950000000</v>
      </c>
      <c r="I63" s="42">
        <v>0</v>
      </c>
      <c r="J63" s="42">
        <v>0</v>
      </c>
      <c r="K63" s="42">
        <v>0</v>
      </c>
      <c r="L63" s="42">
        <v>0</v>
      </c>
      <c r="M63" s="42" t="s">
        <v>133</v>
      </c>
      <c r="N63" s="42">
        <v>0</v>
      </c>
      <c r="O63" s="42">
        <v>0</v>
      </c>
      <c r="P63" s="42">
        <f>-H63</f>
        <v>-4950000000</v>
      </c>
      <c r="Q63" s="42">
        <v>0</v>
      </c>
      <c r="R63" s="42">
        <v>0</v>
      </c>
      <c r="S63" s="42">
        <v>0</v>
      </c>
      <c r="T63" s="42">
        <v>0</v>
      </c>
      <c r="U63" s="42">
        <v>0</v>
      </c>
      <c r="V63" s="42">
        <v>0</v>
      </c>
      <c r="W63" s="42">
        <v>0</v>
      </c>
      <c r="X63" s="42">
        <v>0</v>
      </c>
      <c r="Y63" s="42">
        <v>0</v>
      </c>
      <c r="Z63" s="42">
        <v>0</v>
      </c>
      <c r="AA63" s="43">
        <f t="shared" si="0"/>
        <v>0</v>
      </c>
    </row>
    <row r="64" spans="2:27" s="44" customFormat="1" ht="12.75" customHeight="1">
      <c r="B64" s="39">
        <v>112031102</v>
      </c>
      <c r="C64" s="45" t="s">
        <v>318</v>
      </c>
      <c r="D64" s="40">
        <f>+VLOOKUP(B64,'BG 2023'!A:C,3,FALSE)</f>
        <v>35710730727.528801</v>
      </c>
      <c r="E64" s="41"/>
      <c r="F64" s="41"/>
      <c r="G64" s="42">
        <v>0</v>
      </c>
      <c r="H64" s="42">
        <f t="shared" si="1"/>
        <v>35710730727.528801</v>
      </c>
      <c r="I64" s="42">
        <v>0</v>
      </c>
      <c r="J64" s="42">
        <v>0</v>
      </c>
      <c r="K64" s="42">
        <v>0</v>
      </c>
      <c r="L64" s="42">
        <v>0</v>
      </c>
      <c r="M64" s="42" t="s">
        <v>133</v>
      </c>
      <c r="N64" s="42">
        <v>0</v>
      </c>
      <c r="O64" s="42">
        <v>0</v>
      </c>
      <c r="P64" s="42">
        <f t="shared" ref="P64:P84" si="5">-H64</f>
        <v>-35710730727.528801</v>
      </c>
      <c r="Q64" s="42">
        <v>0</v>
      </c>
      <c r="R64" s="42">
        <v>0</v>
      </c>
      <c r="S64" s="42">
        <v>0</v>
      </c>
      <c r="T64" s="42">
        <v>0</v>
      </c>
      <c r="U64" s="42">
        <v>0</v>
      </c>
      <c r="V64" s="42">
        <v>0</v>
      </c>
      <c r="W64" s="42">
        <v>0</v>
      </c>
      <c r="X64" s="42">
        <v>0</v>
      </c>
      <c r="Y64" s="42">
        <v>0</v>
      </c>
      <c r="Z64" s="42">
        <v>0</v>
      </c>
      <c r="AA64" s="43">
        <f t="shared" si="0"/>
        <v>0</v>
      </c>
    </row>
    <row r="65" spans="2:27" s="44" customFormat="1" ht="12.75" customHeight="1">
      <c r="B65" s="39">
        <v>112031103</v>
      </c>
      <c r="C65" s="45" t="s">
        <v>576</v>
      </c>
      <c r="D65" s="40">
        <f>+VLOOKUP(B65,'BG 2023'!A:C,3,FALSE)</f>
        <v>3000000000</v>
      </c>
      <c r="E65" s="43"/>
      <c r="F65" s="43"/>
      <c r="G65" s="42">
        <v>0</v>
      </c>
      <c r="H65" s="42">
        <f t="shared" si="1"/>
        <v>3000000000</v>
      </c>
      <c r="I65" s="42">
        <v>0</v>
      </c>
      <c r="J65" s="42">
        <v>0</v>
      </c>
      <c r="K65" s="42">
        <v>0</v>
      </c>
      <c r="L65" s="42">
        <v>0</v>
      </c>
      <c r="M65" s="42" t="s">
        <v>133</v>
      </c>
      <c r="N65" s="42">
        <v>0</v>
      </c>
      <c r="O65" s="42">
        <v>0</v>
      </c>
      <c r="P65" s="42">
        <f t="shared" si="5"/>
        <v>-3000000000</v>
      </c>
      <c r="Q65" s="42">
        <v>0</v>
      </c>
      <c r="R65" s="42">
        <v>0</v>
      </c>
      <c r="S65" s="42">
        <v>0</v>
      </c>
      <c r="T65" s="42">
        <v>0</v>
      </c>
      <c r="U65" s="42">
        <v>0</v>
      </c>
      <c r="V65" s="42">
        <v>0</v>
      </c>
      <c r="W65" s="42">
        <v>0</v>
      </c>
      <c r="X65" s="42">
        <v>0</v>
      </c>
      <c r="Y65" s="42">
        <v>0</v>
      </c>
      <c r="Z65" s="42">
        <v>0</v>
      </c>
      <c r="AA65" s="43">
        <f t="shared" si="0"/>
        <v>0</v>
      </c>
    </row>
    <row r="66" spans="2:27" s="44" customFormat="1" ht="12.75" customHeight="1">
      <c r="B66" s="39">
        <v>112031104</v>
      </c>
      <c r="C66" s="45" t="s">
        <v>577</v>
      </c>
      <c r="D66" s="40">
        <f>+VLOOKUP(B66,'BG 2023'!A:C,3,FALSE)</f>
        <v>4597000000</v>
      </c>
      <c r="E66" s="43"/>
      <c r="F66" s="43"/>
      <c r="G66" s="42">
        <v>0</v>
      </c>
      <c r="H66" s="42">
        <f t="shared" si="1"/>
        <v>4597000000</v>
      </c>
      <c r="I66" s="42">
        <v>0</v>
      </c>
      <c r="J66" s="42">
        <v>0</v>
      </c>
      <c r="K66" s="42">
        <v>0</v>
      </c>
      <c r="L66" s="42">
        <v>0</v>
      </c>
      <c r="M66" s="42" t="s">
        <v>133</v>
      </c>
      <c r="N66" s="42">
        <v>0</v>
      </c>
      <c r="O66" s="42">
        <v>0</v>
      </c>
      <c r="P66" s="42">
        <f t="shared" si="5"/>
        <v>-4597000000</v>
      </c>
      <c r="Q66" s="42">
        <v>0</v>
      </c>
      <c r="R66" s="42">
        <v>0</v>
      </c>
      <c r="S66" s="42">
        <v>0</v>
      </c>
      <c r="T66" s="42">
        <v>0</v>
      </c>
      <c r="U66" s="42">
        <v>0</v>
      </c>
      <c r="V66" s="42">
        <v>0</v>
      </c>
      <c r="W66" s="42">
        <v>0</v>
      </c>
      <c r="X66" s="42">
        <v>0</v>
      </c>
      <c r="Y66" s="42">
        <v>0</v>
      </c>
      <c r="Z66" s="42">
        <v>0</v>
      </c>
      <c r="AA66" s="43">
        <f t="shared" si="0"/>
        <v>0</v>
      </c>
    </row>
    <row r="67" spans="2:27" s="44" customFormat="1" ht="12.75" customHeight="1">
      <c r="B67" s="39">
        <v>112031105</v>
      </c>
      <c r="C67" s="45" t="s">
        <v>578</v>
      </c>
      <c r="D67" s="40">
        <f>+VLOOKUP(B67,'BG 2023'!A:C,3,FALSE)</f>
        <v>726359000</v>
      </c>
      <c r="E67" s="43"/>
      <c r="F67" s="43"/>
      <c r="G67" s="42">
        <v>0</v>
      </c>
      <c r="H67" s="42">
        <f t="shared" si="1"/>
        <v>726359000</v>
      </c>
      <c r="I67" s="42">
        <v>0</v>
      </c>
      <c r="J67" s="42">
        <v>0</v>
      </c>
      <c r="K67" s="42">
        <v>0</v>
      </c>
      <c r="L67" s="42">
        <v>0</v>
      </c>
      <c r="M67" s="42" t="s">
        <v>133</v>
      </c>
      <c r="N67" s="42">
        <v>0</v>
      </c>
      <c r="O67" s="42">
        <v>0</v>
      </c>
      <c r="P67" s="42">
        <f t="shared" si="5"/>
        <v>-726359000</v>
      </c>
      <c r="Q67" s="42">
        <v>0</v>
      </c>
      <c r="R67" s="42">
        <v>0</v>
      </c>
      <c r="S67" s="42">
        <v>0</v>
      </c>
      <c r="T67" s="42">
        <v>0</v>
      </c>
      <c r="U67" s="42">
        <v>0</v>
      </c>
      <c r="V67" s="42">
        <v>0</v>
      </c>
      <c r="W67" s="42">
        <v>0</v>
      </c>
      <c r="X67" s="42">
        <v>0</v>
      </c>
      <c r="Y67" s="42">
        <v>0</v>
      </c>
      <c r="Z67" s="42">
        <v>0</v>
      </c>
      <c r="AA67" s="43">
        <f t="shared" si="0"/>
        <v>0</v>
      </c>
    </row>
    <row r="68" spans="2:27" s="44" customFormat="1" ht="12.75" customHeight="1">
      <c r="B68" s="39">
        <v>112031106</v>
      </c>
      <c r="C68" s="45" t="s">
        <v>579</v>
      </c>
      <c r="D68" s="40">
        <f>+VLOOKUP(B68,'BG 2023'!A:C,3,FALSE)</f>
        <v>2542256500</v>
      </c>
      <c r="E68" s="43"/>
      <c r="F68" s="43"/>
      <c r="G68" s="42">
        <v>0</v>
      </c>
      <c r="H68" s="42">
        <f t="shared" si="1"/>
        <v>2542256500</v>
      </c>
      <c r="I68" s="42">
        <v>0</v>
      </c>
      <c r="J68" s="42">
        <v>0</v>
      </c>
      <c r="K68" s="42">
        <v>0</v>
      </c>
      <c r="L68" s="42">
        <v>0</v>
      </c>
      <c r="M68" s="42" t="s">
        <v>133</v>
      </c>
      <c r="N68" s="42">
        <v>0</v>
      </c>
      <c r="O68" s="42">
        <v>0</v>
      </c>
      <c r="P68" s="42">
        <f t="shared" si="5"/>
        <v>-2542256500</v>
      </c>
      <c r="Q68" s="42">
        <v>0</v>
      </c>
      <c r="R68" s="42">
        <v>0</v>
      </c>
      <c r="S68" s="42">
        <v>0</v>
      </c>
      <c r="T68" s="42">
        <v>0</v>
      </c>
      <c r="U68" s="42">
        <v>0</v>
      </c>
      <c r="V68" s="42">
        <v>0</v>
      </c>
      <c r="W68" s="42">
        <v>0</v>
      </c>
      <c r="X68" s="42">
        <v>0</v>
      </c>
      <c r="Y68" s="42">
        <v>0</v>
      </c>
      <c r="Z68" s="42">
        <v>0</v>
      </c>
      <c r="AA68" s="43">
        <f t="shared" si="0"/>
        <v>0</v>
      </c>
    </row>
    <row r="69" spans="2:27" s="44" customFormat="1" ht="12.75" customHeight="1">
      <c r="B69" s="39">
        <v>112031107</v>
      </c>
      <c r="C69" s="45" t="s">
        <v>580</v>
      </c>
      <c r="D69" s="40">
        <f>+VLOOKUP(B69,'BG 2023'!A:C,3,FALSE)</f>
        <v>769940540</v>
      </c>
      <c r="E69" s="43"/>
      <c r="F69" s="43"/>
      <c r="G69" s="42">
        <v>0</v>
      </c>
      <c r="H69" s="42">
        <f t="shared" si="1"/>
        <v>769940540</v>
      </c>
      <c r="I69" s="42">
        <v>0</v>
      </c>
      <c r="J69" s="42">
        <v>0</v>
      </c>
      <c r="K69" s="42">
        <v>0</v>
      </c>
      <c r="L69" s="42">
        <v>0</v>
      </c>
      <c r="M69" s="42" t="s">
        <v>133</v>
      </c>
      <c r="N69" s="42">
        <v>0</v>
      </c>
      <c r="O69" s="42">
        <v>0</v>
      </c>
      <c r="P69" s="42">
        <f t="shared" si="5"/>
        <v>-769940540</v>
      </c>
      <c r="Q69" s="42">
        <v>0</v>
      </c>
      <c r="R69" s="42">
        <v>0</v>
      </c>
      <c r="S69" s="42">
        <v>0</v>
      </c>
      <c r="T69" s="42">
        <v>0</v>
      </c>
      <c r="U69" s="42">
        <v>0</v>
      </c>
      <c r="V69" s="42">
        <v>0</v>
      </c>
      <c r="W69" s="42">
        <v>0</v>
      </c>
      <c r="X69" s="42">
        <v>0</v>
      </c>
      <c r="Y69" s="42">
        <v>0</v>
      </c>
      <c r="Z69" s="42">
        <v>0</v>
      </c>
      <c r="AA69" s="43">
        <f t="shared" ref="AA69:AA132" si="6">SUM(H69:Z69)</f>
        <v>0</v>
      </c>
    </row>
    <row r="70" spans="2:27" s="44" customFormat="1" ht="12.75" customHeight="1">
      <c r="B70" s="39">
        <v>1120312</v>
      </c>
      <c r="C70" s="45" t="s">
        <v>319</v>
      </c>
      <c r="D70" s="40"/>
      <c r="E70" s="43"/>
      <c r="F70" s="43"/>
      <c r="G70" s="42">
        <v>0</v>
      </c>
      <c r="H70" s="42">
        <f t="shared" ref="H70:H122" si="7">+D70+E70-F70-G70</f>
        <v>0</v>
      </c>
      <c r="I70" s="42">
        <v>0</v>
      </c>
      <c r="J70" s="42">
        <v>0</v>
      </c>
      <c r="K70" s="42">
        <v>0</v>
      </c>
      <c r="L70" s="42">
        <v>0</v>
      </c>
      <c r="M70" s="42" t="s">
        <v>133</v>
      </c>
      <c r="N70" s="42">
        <v>0</v>
      </c>
      <c r="O70" s="42">
        <v>0</v>
      </c>
      <c r="P70" s="42">
        <v>0</v>
      </c>
      <c r="Q70" s="42">
        <v>0</v>
      </c>
      <c r="R70" s="42">
        <v>0</v>
      </c>
      <c r="S70" s="42">
        <v>0</v>
      </c>
      <c r="T70" s="42">
        <v>0</v>
      </c>
      <c r="U70" s="42">
        <v>0</v>
      </c>
      <c r="V70" s="42">
        <v>0</v>
      </c>
      <c r="W70" s="42">
        <v>0</v>
      </c>
      <c r="X70" s="42">
        <v>0</v>
      </c>
      <c r="Y70" s="42">
        <v>0</v>
      </c>
      <c r="Z70" s="42">
        <v>0</v>
      </c>
      <c r="AA70" s="43">
        <f t="shared" si="6"/>
        <v>0</v>
      </c>
    </row>
    <row r="71" spans="2:27" s="44" customFormat="1" ht="12.75" customHeight="1">
      <c r="B71" s="39">
        <v>112031201</v>
      </c>
      <c r="C71" s="45" t="s">
        <v>320</v>
      </c>
      <c r="D71" s="40">
        <f>+VLOOKUP(B71,'BG 2023'!A:C,3,FALSE)</f>
        <v>401082877</v>
      </c>
      <c r="E71" s="43"/>
      <c r="F71" s="43"/>
      <c r="G71" s="42">
        <v>0</v>
      </c>
      <c r="H71" s="42">
        <f t="shared" si="7"/>
        <v>401082877</v>
      </c>
      <c r="I71" s="42">
        <v>0</v>
      </c>
      <c r="J71" s="42">
        <v>0</v>
      </c>
      <c r="K71" s="42">
        <v>0</v>
      </c>
      <c r="L71" s="42">
        <v>0</v>
      </c>
      <c r="M71" s="42" t="s">
        <v>133</v>
      </c>
      <c r="N71" s="42">
        <v>0</v>
      </c>
      <c r="O71" s="42">
        <v>0</v>
      </c>
      <c r="P71" s="42">
        <f t="shared" si="5"/>
        <v>-401082877</v>
      </c>
      <c r="Q71" s="42">
        <v>0</v>
      </c>
      <c r="R71" s="42">
        <v>0</v>
      </c>
      <c r="S71" s="42">
        <v>0</v>
      </c>
      <c r="T71" s="42">
        <v>0</v>
      </c>
      <c r="U71" s="42">
        <v>0</v>
      </c>
      <c r="V71" s="42">
        <v>0</v>
      </c>
      <c r="W71" s="42">
        <v>0</v>
      </c>
      <c r="X71" s="42">
        <v>0</v>
      </c>
      <c r="Y71" s="42">
        <v>0</v>
      </c>
      <c r="Z71" s="42">
        <v>0</v>
      </c>
      <c r="AA71" s="43">
        <f t="shared" si="6"/>
        <v>0</v>
      </c>
    </row>
    <row r="72" spans="2:27" s="44" customFormat="1" ht="12.75" customHeight="1">
      <c r="B72" s="39">
        <v>112031202</v>
      </c>
      <c r="C72" s="45" t="s">
        <v>321</v>
      </c>
      <c r="D72" s="40">
        <f>+VLOOKUP(B72,'BG 2023'!A:C,3,FALSE)</f>
        <v>-331672945</v>
      </c>
      <c r="E72" s="43"/>
      <c r="F72" s="43"/>
      <c r="G72" s="42">
        <v>0</v>
      </c>
      <c r="H72" s="42">
        <f t="shared" si="7"/>
        <v>-331672945</v>
      </c>
      <c r="I72" s="42">
        <v>0</v>
      </c>
      <c r="J72" s="42">
        <v>0</v>
      </c>
      <c r="K72" s="42">
        <v>0</v>
      </c>
      <c r="L72" s="42">
        <v>0</v>
      </c>
      <c r="M72" s="42" t="s">
        <v>133</v>
      </c>
      <c r="N72" s="42">
        <v>0</v>
      </c>
      <c r="O72" s="42">
        <v>0</v>
      </c>
      <c r="P72" s="42">
        <f t="shared" si="5"/>
        <v>331672945</v>
      </c>
      <c r="Q72" s="42">
        <v>0</v>
      </c>
      <c r="R72" s="42">
        <v>0</v>
      </c>
      <c r="S72" s="42">
        <v>0</v>
      </c>
      <c r="T72" s="42">
        <v>0</v>
      </c>
      <c r="U72" s="42">
        <v>0</v>
      </c>
      <c r="V72" s="42">
        <v>0</v>
      </c>
      <c r="W72" s="42">
        <v>0</v>
      </c>
      <c r="X72" s="42">
        <v>0</v>
      </c>
      <c r="Y72" s="42">
        <v>0</v>
      </c>
      <c r="Z72" s="42">
        <v>0</v>
      </c>
      <c r="AA72" s="43">
        <f t="shared" si="6"/>
        <v>0</v>
      </c>
    </row>
    <row r="73" spans="2:27" s="44" customFormat="1" ht="12.75" customHeight="1">
      <c r="B73" s="39">
        <v>112031203</v>
      </c>
      <c r="C73" s="45" t="s">
        <v>322</v>
      </c>
      <c r="D73" s="40">
        <f>+VLOOKUP(B73,'BG 2023'!A:C,3,FALSE)</f>
        <v>3272745286.7304001</v>
      </c>
      <c r="E73" s="43"/>
      <c r="F73" s="43"/>
      <c r="G73" s="42">
        <v>0</v>
      </c>
      <c r="H73" s="42">
        <f t="shared" si="7"/>
        <v>3272745286.7304001</v>
      </c>
      <c r="I73" s="42">
        <v>0</v>
      </c>
      <c r="J73" s="42">
        <v>0</v>
      </c>
      <c r="K73" s="42">
        <v>0</v>
      </c>
      <c r="L73" s="42">
        <v>0</v>
      </c>
      <c r="M73" s="42" t="s">
        <v>133</v>
      </c>
      <c r="N73" s="42">
        <v>0</v>
      </c>
      <c r="O73" s="42">
        <v>0</v>
      </c>
      <c r="P73" s="42">
        <f t="shared" si="5"/>
        <v>-3272745286.7304001</v>
      </c>
      <c r="Q73" s="42">
        <v>0</v>
      </c>
      <c r="R73" s="42">
        <v>0</v>
      </c>
      <c r="S73" s="42">
        <v>0</v>
      </c>
      <c r="T73" s="42">
        <v>0</v>
      </c>
      <c r="U73" s="42">
        <v>0</v>
      </c>
      <c r="V73" s="42">
        <v>0</v>
      </c>
      <c r="W73" s="42">
        <v>0</v>
      </c>
      <c r="X73" s="42">
        <v>0</v>
      </c>
      <c r="Y73" s="42">
        <v>0</v>
      </c>
      <c r="Z73" s="42">
        <v>0</v>
      </c>
      <c r="AA73" s="43">
        <f t="shared" si="6"/>
        <v>0</v>
      </c>
    </row>
    <row r="74" spans="2:27" s="44" customFormat="1" ht="12.75" customHeight="1">
      <c r="B74" s="39">
        <v>112031204</v>
      </c>
      <c r="C74" s="45" t="s">
        <v>323</v>
      </c>
      <c r="D74" s="40">
        <f>+VLOOKUP(B74,'BG 2023'!A:C,3,FALSE)</f>
        <v>-3008110766.9885998</v>
      </c>
      <c r="E74" s="43"/>
      <c r="F74" s="43">
        <f>+E76</f>
        <v>0</v>
      </c>
      <c r="G74" s="42">
        <v>0</v>
      </c>
      <c r="H74" s="42">
        <f t="shared" si="7"/>
        <v>-3008110766.9885998</v>
      </c>
      <c r="I74" s="42">
        <v>0</v>
      </c>
      <c r="J74" s="42">
        <v>0</v>
      </c>
      <c r="K74" s="42">
        <v>0</v>
      </c>
      <c r="L74" s="42">
        <v>0</v>
      </c>
      <c r="M74" s="42" t="s">
        <v>133</v>
      </c>
      <c r="N74" s="42">
        <v>0</v>
      </c>
      <c r="O74" s="42">
        <v>0</v>
      </c>
      <c r="P74" s="42">
        <f t="shared" si="5"/>
        <v>3008110766.9885998</v>
      </c>
      <c r="Q74" s="42">
        <v>0</v>
      </c>
      <c r="R74" s="42">
        <v>0</v>
      </c>
      <c r="S74" s="42">
        <v>0</v>
      </c>
      <c r="T74" s="42">
        <v>0</v>
      </c>
      <c r="U74" s="42">
        <v>0</v>
      </c>
      <c r="V74" s="42">
        <v>0</v>
      </c>
      <c r="W74" s="42">
        <v>0</v>
      </c>
      <c r="X74" s="42">
        <v>0</v>
      </c>
      <c r="Y74" s="42">
        <v>0</v>
      </c>
      <c r="Z74" s="42">
        <v>0</v>
      </c>
      <c r="AA74" s="43">
        <f t="shared" si="6"/>
        <v>0</v>
      </c>
    </row>
    <row r="75" spans="2:27" s="44" customFormat="1" ht="12.75" customHeight="1">
      <c r="B75" s="39">
        <v>112031205</v>
      </c>
      <c r="C75" s="45" t="s">
        <v>581</v>
      </c>
      <c r="D75" s="40">
        <f>+VLOOKUP(B75,'BG 2023'!A:C,3,FALSE)</f>
        <v>406442466</v>
      </c>
      <c r="E75" s="43"/>
      <c r="F75" s="43"/>
      <c r="G75" s="42">
        <v>0</v>
      </c>
      <c r="H75" s="42">
        <f t="shared" si="7"/>
        <v>406442466</v>
      </c>
      <c r="I75" s="42">
        <v>0</v>
      </c>
      <c r="J75" s="42">
        <v>0</v>
      </c>
      <c r="K75" s="42">
        <v>0</v>
      </c>
      <c r="L75" s="42">
        <v>0</v>
      </c>
      <c r="M75" s="42" t="s">
        <v>133</v>
      </c>
      <c r="N75" s="42">
        <v>0</v>
      </c>
      <c r="O75" s="42">
        <v>0</v>
      </c>
      <c r="P75" s="42">
        <f t="shared" si="5"/>
        <v>-406442466</v>
      </c>
      <c r="Q75" s="42">
        <v>0</v>
      </c>
      <c r="R75" s="42">
        <v>0</v>
      </c>
      <c r="S75" s="42">
        <v>0</v>
      </c>
      <c r="T75" s="42">
        <v>0</v>
      </c>
      <c r="U75" s="42">
        <v>0</v>
      </c>
      <c r="V75" s="42">
        <v>0</v>
      </c>
      <c r="W75" s="42">
        <v>0</v>
      </c>
      <c r="X75" s="42">
        <v>0</v>
      </c>
      <c r="Y75" s="42">
        <v>0</v>
      </c>
      <c r="Z75" s="42">
        <v>0</v>
      </c>
      <c r="AA75" s="43">
        <f t="shared" si="6"/>
        <v>0</v>
      </c>
    </row>
    <row r="76" spans="2:27" s="44" customFormat="1" ht="12.75" customHeight="1">
      <c r="B76" s="39">
        <v>112031206</v>
      </c>
      <c r="C76" s="45" t="s">
        <v>582</v>
      </c>
      <c r="D76" s="40">
        <f>+VLOOKUP(B76,'BG 2023'!A:C,3,FALSE)</f>
        <v>-386081507</v>
      </c>
      <c r="E76" s="41"/>
      <c r="F76" s="41"/>
      <c r="G76" s="42">
        <v>0</v>
      </c>
      <c r="H76" s="42">
        <f t="shared" si="7"/>
        <v>-386081507</v>
      </c>
      <c r="I76" s="42">
        <v>0</v>
      </c>
      <c r="J76" s="42">
        <v>0</v>
      </c>
      <c r="K76" s="42">
        <v>0</v>
      </c>
      <c r="L76" s="42">
        <v>0</v>
      </c>
      <c r="M76" s="42" t="s">
        <v>133</v>
      </c>
      <c r="N76" s="42">
        <v>0</v>
      </c>
      <c r="O76" s="42">
        <v>0</v>
      </c>
      <c r="P76" s="42">
        <f t="shared" si="5"/>
        <v>386081507</v>
      </c>
      <c r="Q76" s="42">
        <v>0</v>
      </c>
      <c r="R76" s="42">
        <v>0</v>
      </c>
      <c r="S76" s="42">
        <v>0</v>
      </c>
      <c r="T76" s="42">
        <v>0</v>
      </c>
      <c r="U76" s="42">
        <v>0</v>
      </c>
      <c r="V76" s="42">
        <v>0</v>
      </c>
      <c r="W76" s="42">
        <v>0</v>
      </c>
      <c r="X76" s="42">
        <v>0</v>
      </c>
      <c r="Y76" s="42">
        <v>0</v>
      </c>
      <c r="Z76" s="42">
        <v>0</v>
      </c>
      <c r="AA76" s="43">
        <f t="shared" si="6"/>
        <v>0</v>
      </c>
    </row>
    <row r="77" spans="2:27" s="44" customFormat="1" ht="12.75" customHeight="1">
      <c r="B77" s="39">
        <v>112031207</v>
      </c>
      <c r="C77" s="45" t="s">
        <v>583</v>
      </c>
      <c r="D77" s="40">
        <f>+VLOOKUP(B77,'BG 2023'!A:C,3,FALSE)</f>
        <v>542201919</v>
      </c>
      <c r="E77" s="43"/>
      <c r="F77" s="43"/>
      <c r="G77" s="42">
        <v>0</v>
      </c>
      <c r="H77" s="42">
        <f t="shared" si="7"/>
        <v>542201919</v>
      </c>
      <c r="I77" s="42">
        <v>0</v>
      </c>
      <c r="J77" s="42">
        <v>0</v>
      </c>
      <c r="K77" s="42">
        <v>0</v>
      </c>
      <c r="L77" s="42">
        <v>0</v>
      </c>
      <c r="M77" s="42" t="s">
        <v>133</v>
      </c>
      <c r="N77" s="42">
        <v>0</v>
      </c>
      <c r="O77" s="42">
        <v>0</v>
      </c>
      <c r="P77" s="42">
        <f t="shared" si="5"/>
        <v>-542201919</v>
      </c>
      <c r="Q77" s="42">
        <v>0</v>
      </c>
      <c r="R77" s="42">
        <v>0</v>
      </c>
      <c r="S77" s="42">
        <v>0</v>
      </c>
      <c r="T77" s="42">
        <v>0</v>
      </c>
      <c r="U77" s="42">
        <v>0</v>
      </c>
      <c r="V77" s="42">
        <v>0</v>
      </c>
      <c r="W77" s="42">
        <v>0</v>
      </c>
      <c r="X77" s="42">
        <v>0</v>
      </c>
      <c r="Y77" s="42">
        <v>0</v>
      </c>
      <c r="Z77" s="42">
        <v>0</v>
      </c>
      <c r="AA77" s="43">
        <f t="shared" si="6"/>
        <v>0</v>
      </c>
    </row>
    <row r="78" spans="2:27" s="44" customFormat="1" ht="12.75" customHeight="1">
      <c r="B78" s="39">
        <v>112031208</v>
      </c>
      <c r="C78" s="45" t="s">
        <v>584</v>
      </c>
      <c r="D78" s="40">
        <f>+VLOOKUP(B78,'BG 2023'!A:C,3,FALSE)</f>
        <v>-460239471</v>
      </c>
      <c r="E78" s="43"/>
      <c r="F78" s="43"/>
      <c r="G78" s="42">
        <v>0</v>
      </c>
      <c r="H78" s="42">
        <f t="shared" si="7"/>
        <v>-460239471</v>
      </c>
      <c r="I78" s="42">
        <v>0</v>
      </c>
      <c r="J78" s="42">
        <v>0</v>
      </c>
      <c r="K78" s="42">
        <v>0</v>
      </c>
      <c r="L78" s="42">
        <v>0</v>
      </c>
      <c r="M78" s="42" t="s">
        <v>133</v>
      </c>
      <c r="N78" s="42">
        <v>0</v>
      </c>
      <c r="O78" s="42">
        <v>0</v>
      </c>
      <c r="P78" s="42">
        <f t="shared" si="5"/>
        <v>460239471</v>
      </c>
      <c r="Q78" s="42">
        <v>0</v>
      </c>
      <c r="R78" s="42">
        <v>0</v>
      </c>
      <c r="S78" s="42">
        <v>0</v>
      </c>
      <c r="T78" s="42">
        <v>0</v>
      </c>
      <c r="U78" s="42">
        <v>0</v>
      </c>
      <c r="V78" s="42">
        <v>0</v>
      </c>
      <c r="W78" s="42">
        <v>0</v>
      </c>
      <c r="X78" s="42">
        <v>0</v>
      </c>
      <c r="Y78" s="42">
        <v>0</v>
      </c>
      <c r="Z78" s="42">
        <v>0</v>
      </c>
      <c r="AA78" s="43">
        <f t="shared" si="6"/>
        <v>0</v>
      </c>
    </row>
    <row r="79" spans="2:27" s="44" customFormat="1" ht="12.75" customHeight="1">
      <c r="B79" s="39">
        <v>112031209</v>
      </c>
      <c r="C79" s="45" t="s">
        <v>585</v>
      </c>
      <c r="D79" s="40">
        <f>+VLOOKUP(B79,'BG 2023'!A:C,3,FALSE)</f>
        <v>133361546.2052</v>
      </c>
      <c r="E79" s="43"/>
      <c r="F79" s="43"/>
      <c r="G79" s="42">
        <v>0</v>
      </c>
      <c r="H79" s="42">
        <f t="shared" si="7"/>
        <v>133361546.2052</v>
      </c>
      <c r="I79" s="42">
        <v>0</v>
      </c>
      <c r="J79" s="42">
        <v>0</v>
      </c>
      <c r="K79" s="42">
        <v>0</v>
      </c>
      <c r="L79" s="42">
        <v>0</v>
      </c>
      <c r="M79" s="42" t="s">
        <v>133</v>
      </c>
      <c r="N79" s="42">
        <v>0</v>
      </c>
      <c r="O79" s="42">
        <v>0</v>
      </c>
      <c r="P79" s="42">
        <f t="shared" si="5"/>
        <v>-133361546.2052</v>
      </c>
      <c r="Q79" s="42">
        <v>0</v>
      </c>
      <c r="R79" s="42">
        <v>0</v>
      </c>
      <c r="S79" s="42">
        <v>0</v>
      </c>
      <c r="T79" s="42">
        <v>0</v>
      </c>
      <c r="U79" s="42">
        <v>0</v>
      </c>
      <c r="V79" s="42">
        <v>0</v>
      </c>
      <c r="W79" s="42">
        <v>0</v>
      </c>
      <c r="X79" s="42">
        <v>0</v>
      </c>
      <c r="Y79" s="42">
        <v>0</v>
      </c>
      <c r="Z79" s="42">
        <v>0</v>
      </c>
      <c r="AA79" s="43">
        <f t="shared" si="6"/>
        <v>0</v>
      </c>
    </row>
    <row r="80" spans="2:27" s="44" customFormat="1" ht="12.75" customHeight="1">
      <c r="B80" s="39">
        <v>112031210</v>
      </c>
      <c r="C80" s="45" t="s">
        <v>586</v>
      </c>
      <c r="D80" s="40">
        <f>+VLOOKUP(B80,'BG 2023'!A:C,3,FALSE)</f>
        <v>-130774473.3549</v>
      </c>
      <c r="E80" s="43"/>
      <c r="F80" s="43"/>
      <c r="G80" s="42">
        <v>0</v>
      </c>
      <c r="H80" s="42">
        <f t="shared" si="7"/>
        <v>-130774473.3549</v>
      </c>
      <c r="I80" s="42">
        <v>0</v>
      </c>
      <c r="J80" s="42">
        <v>0</v>
      </c>
      <c r="K80" s="42">
        <v>0</v>
      </c>
      <c r="L80" s="42">
        <v>0</v>
      </c>
      <c r="M80" s="42" t="s">
        <v>133</v>
      </c>
      <c r="N80" s="42">
        <v>0</v>
      </c>
      <c r="O80" s="42">
        <v>0</v>
      </c>
      <c r="P80" s="42">
        <f t="shared" si="5"/>
        <v>130774473.3549</v>
      </c>
      <c r="Q80" s="42">
        <v>0</v>
      </c>
      <c r="R80" s="42">
        <v>0</v>
      </c>
      <c r="S80" s="42">
        <v>0</v>
      </c>
      <c r="T80" s="42">
        <v>0</v>
      </c>
      <c r="U80" s="42">
        <v>0</v>
      </c>
      <c r="V80" s="42">
        <v>0</v>
      </c>
      <c r="W80" s="42">
        <v>0</v>
      </c>
      <c r="X80" s="42">
        <v>0</v>
      </c>
      <c r="Y80" s="42">
        <v>0</v>
      </c>
      <c r="Z80" s="42">
        <v>0</v>
      </c>
      <c r="AA80" s="43">
        <f t="shared" si="6"/>
        <v>0</v>
      </c>
    </row>
    <row r="81" spans="2:27" s="44" customFormat="1" ht="12.75" customHeight="1">
      <c r="B81" s="39">
        <v>112031211</v>
      </c>
      <c r="C81" s="45" t="s">
        <v>587</v>
      </c>
      <c r="D81" s="40">
        <f>+VLOOKUP(B81,'BG 2023'!A:C,3,FALSE)</f>
        <v>70956775.899700001</v>
      </c>
      <c r="E81" s="43"/>
      <c r="F81" s="43"/>
      <c r="G81" s="42">
        <v>0</v>
      </c>
      <c r="H81" s="42">
        <f t="shared" si="7"/>
        <v>70956775.899700001</v>
      </c>
      <c r="I81" s="42">
        <v>0</v>
      </c>
      <c r="J81" s="42">
        <v>0</v>
      </c>
      <c r="K81" s="42">
        <v>0</v>
      </c>
      <c r="L81" s="42">
        <v>0</v>
      </c>
      <c r="M81" s="42" t="s">
        <v>133</v>
      </c>
      <c r="N81" s="42">
        <v>0</v>
      </c>
      <c r="O81" s="42">
        <v>0</v>
      </c>
      <c r="P81" s="42">
        <f t="shared" si="5"/>
        <v>-70956775.899700001</v>
      </c>
      <c r="Q81" s="42">
        <v>0</v>
      </c>
      <c r="R81" s="42">
        <v>0</v>
      </c>
      <c r="S81" s="42">
        <v>0</v>
      </c>
      <c r="T81" s="42">
        <v>0</v>
      </c>
      <c r="U81" s="42">
        <v>0</v>
      </c>
      <c r="V81" s="42">
        <v>0</v>
      </c>
      <c r="W81" s="42">
        <v>0</v>
      </c>
      <c r="X81" s="42">
        <v>0</v>
      </c>
      <c r="Y81" s="42">
        <v>0</v>
      </c>
      <c r="Z81" s="42">
        <v>0</v>
      </c>
      <c r="AA81" s="43">
        <f t="shared" si="6"/>
        <v>0</v>
      </c>
    </row>
    <row r="82" spans="2:27" s="44" customFormat="1" ht="12.75" customHeight="1">
      <c r="B82" s="39">
        <v>112031212</v>
      </c>
      <c r="C82" s="45" t="s">
        <v>588</v>
      </c>
      <c r="D82" s="40">
        <f>+VLOOKUP(B82,'BG 2023'!A:C,3,FALSE)</f>
        <v>-64489202.727800004</v>
      </c>
      <c r="E82" s="41"/>
      <c r="F82" s="41"/>
      <c r="G82" s="42">
        <v>0</v>
      </c>
      <c r="H82" s="42">
        <f t="shared" si="7"/>
        <v>-64489202.727800004</v>
      </c>
      <c r="I82" s="42">
        <v>0</v>
      </c>
      <c r="J82" s="42">
        <v>0</v>
      </c>
      <c r="K82" s="42">
        <v>0</v>
      </c>
      <c r="L82" s="42">
        <v>0</v>
      </c>
      <c r="M82" s="42" t="s">
        <v>133</v>
      </c>
      <c r="N82" s="42">
        <v>0</v>
      </c>
      <c r="O82" s="42">
        <v>0</v>
      </c>
      <c r="P82" s="42">
        <f t="shared" si="5"/>
        <v>64489202.727800004</v>
      </c>
      <c r="Q82" s="42">
        <v>0</v>
      </c>
      <c r="R82" s="42">
        <v>0</v>
      </c>
      <c r="S82" s="42">
        <v>0</v>
      </c>
      <c r="T82" s="42">
        <v>0</v>
      </c>
      <c r="U82" s="42">
        <v>0</v>
      </c>
      <c r="V82" s="42">
        <v>0</v>
      </c>
      <c r="W82" s="42">
        <v>0</v>
      </c>
      <c r="X82" s="42">
        <v>0</v>
      </c>
      <c r="Y82" s="42">
        <v>0</v>
      </c>
      <c r="Z82" s="42">
        <v>0</v>
      </c>
      <c r="AA82" s="43">
        <f t="shared" si="6"/>
        <v>0</v>
      </c>
    </row>
    <row r="83" spans="2:27" s="44" customFormat="1" ht="12.75" customHeight="1">
      <c r="B83" s="39">
        <v>112031213</v>
      </c>
      <c r="C83" s="45" t="s">
        <v>589</v>
      </c>
      <c r="D83" s="40">
        <f>+VLOOKUP(B83,'BG 2023'!A:C,3,FALSE)</f>
        <v>56036853.588400006</v>
      </c>
      <c r="E83" s="43"/>
      <c r="F83" s="43"/>
      <c r="G83" s="42">
        <v>0</v>
      </c>
      <c r="H83" s="42">
        <f t="shared" si="7"/>
        <v>56036853.588400006</v>
      </c>
      <c r="I83" s="42">
        <v>0</v>
      </c>
      <c r="J83" s="42">
        <v>0</v>
      </c>
      <c r="K83" s="42">
        <v>0</v>
      </c>
      <c r="L83" s="42">
        <v>0</v>
      </c>
      <c r="M83" s="42" t="s">
        <v>133</v>
      </c>
      <c r="N83" s="42">
        <v>0</v>
      </c>
      <c r="O83" s="42">
        <v>0</v>
      </c>
      <c r="P83" s="42">
        <f t="shared" si="5"/>
        <v>-56036853.588400006</v>
      </c>
      <c r="Q83" s="42">
        <v>0</v>
      </c>
      <c r="R83" s="42">
        <v>0</v>
      </c>
      <c r="S83" s="42">
        <v>0</v>
      </c>
      <c r="T83" s="42">
        <v>0</v>
      </c>
      <c r="U83" s="42">
        <v>0</v>
      </c>
      <c r="V83" s="42">
        <v>0</v>
      </c>
      <c r="W83" s="42">
        <v>0</v>
      </c>
      <c r="X83" s="42">
        <v>0</v>
      </c>
      <c r="Y83" s="42">
        <v>0</v>
      </c>
      <c r="Z83" s="42">
        <v>0</v>
      </c>
      <c r="AA83" s="43">
        <f t="shared" si="6"/>
        <v>0</v>
      </c>
    </row>
    <row r="84" spans="2:27" s="44" customFormat="1" ht="12.75" customHeight="1">
      <c r="B84" s="39">
        <v>112031214</v>
      </c>
      <c r="C84" s="45" t="s">
        <v>590</v>
      </c>
      <c r="D84" s="40">
        <f>+VLOOKUP(B84,'BG 2023'!A:C,3,FALSE)</f>
        <v>-51427815.189800002</v>
      </c>
      <c r="E84" s="43"/>
      <c r="F84" s="43"/>
      <c r="G84" s="42">
        <v>0</v>
      </c>
      <c r="H84" s="42">
        <f t="shared" si="7"/>
        <v>-51427815.189800002</v>
      </c>
      <c r="I84" s="42">
        <v>0</v>
      </c>
      <c r="J84" s="42">
        <v>0</v>
      </c>
      <c r="K84" s="42">
        <v>0</v>
      </c>
      <c r="L84" s="42">
        <v>0</v>
      </c>
      <c r="M84" s="42" t="s">
        <v>133</v>
      </c>
      <c r="N84" s="42">
        <v>0</v>
      </c>
      <c r="O84" s="42">
        <v>0</v>
      </c>
      <c r="P84" s="42">
        <f t="shared" si="5"/>
        <v>51427815.189800002</v>
      </c>
      <c r="Q84" s="42">
        <v>0</v>
      </c>
      <c r="R84" s="42">
        <v>0</v>
      </c>
      <c r="S84" s="42">
        <v>0</v>
      </c>
      <c r="T84" s="42">
        <v>0</v>
      </c>
      <c r="U84" s="42">
        <v>0</v>
      </c>
      <c r="V84" s="42">
        <v>0</v>
      </c>
      <c r="W84" s="42">
        <v>0</v>
      </c>
      <c r="X84" s="42">
        <v>0</v>
      </c>
      <c r="Y84" s="42">
        <v>0</v>
      </c>
      <c r="Z84" s="42">
        <v>0</v>
      </c>
      <c r="AA84" s="43">
        <f t="shared" si="6"/>
        <v>0</v>
      </c>
    </row>
    <row r="85" spans="2:27" s="44" customFormat="1" ht="12.75" customHeight="1">
      <c r="B85" s="39">
        <v>1120313</v>
      </c>
      <c r="C85" s="45" t="s">
        <v>324</v>
      </c>
      <c r="D85" s="40"/>
      <c r="E85" s="43"/>
      <c r="F85" s="43"/>
      <c r="G85" s="42">
        <v>0</v>
      </c>
      <c r="H85" s="42">
        <f t="shared" si="7"/>
        <v>0</v>
      </c>
      <c r="I85" s="42">
        <v>0</v>
      </c>
      <c r="J85" s="42">
        <v>0</v>
      </c>
      <c r="K85" s="42">
        <v>0</v>
      </c>
      <c r="L85" s="42">
        <v>0</v>
      </c>
      <c r="M85" s="42" t="s">
        <v>133</v>
      </c>
      <c r="N85" s="42">
        <v>0</v>
      </c>
      <c r="O85" s="42">
        <v>0</v>
      </c>
      <c r="P85" s="42">
        <v>0</v>
      </c>
      <c r="Q85" s="42">
        <v>0</v>
      </c>
      <c r="R85" s="42">
        <v>0</v>
      </c>
      <c r="S85" s="42">
        <v>0</v>
      </c>
      <c r="T85" s="42">
        <v>0</v>
      </c>
      <c r="U85" s="42">
        <v>0</v>
      </c>
      <c r="V85" s="42">
        <v>0</v>
      </c>
      <c r="W85" s="42">
        <v>0</v>
      </c>
      <c r="X85" s="42">
        <v>0</v>
      </c>
      <c r="Y85" s="42">
        <v>0</v>
      </c>
      <c r="Z85" s="42">
        <v>0</v>
      </c>
      <c r="AA85" s="43">
        <f t="shared" si="6"/>
        <v>0</v>
      </c>
    </row>
    <row r="86" spans="2:27" s="44" customFormat="1" ht="12.75" customHeight="1">
      <c r="B86" s="39">
        <v>112031301</v>
      </c>
      <c r="C86" s="45" t="s">
        <v>325</v>
      </c>
      <c r="D86" s="40">
        <f>+VLOOKUP(B86,'BG 2023'!A:C,3,FALSE)</f>
        <v>-572030</v>
      </c>
      <c r="E86" s="43"/>
      <c r="F86" s="43"/>
      <c r="G86" s="42">
        <v>0</v>
      </c>
      <c r="H86" s="42">
        <f t="shared" si="7"/>
        <v>-572030</v>
      </c>
      <c r="I86" s="42">
        <v>0</v>
      </c>
      <c r="J86" s="42">
        <v>0</v>
      </c>
      <c r="K86" s="42">
        <v>0</v>
      </c>
      <c r="L86" s="42">
        <v>0</v>
      </c>
      <c r="M86" s="42" t="s">
        <v>133</v>
      </c>
      <c r="N86" s="42">
        <v>0</v>
      </c>
      <c r="O86" s="42">
        <v>0</v>
      </c>
      <c r="P86" s="42">
        <f>-H86</f>
        <v>572030</v>
      </c>
      <c r="Q86" s="42">
        <v>0</v>
      </c>
      <c r="R86" s="42">
        <v>0</v>
      </c>
      <c r="S86" s="42">
        <v>0</v>
      </c>
      <c r="T86" s="42">
        <v>0</v>
      </c>
      <c r="U86" s="42">
        <v>0</v>
      </c>
      <c r="V86" s="42">
        <v>0</v>
      </c>
      <c r="W86" s="42">
        <v>0</v>
      </c>
      <c r="X86" s="42">
        <v>0</v>
      </c>
      <c r="Y86" s="42">
        <v>0</v>
      </c>
      <c r="Z86" s="42">
        <v>0</v>
      </c>
      <c r="AA86" s="43">
        <f t="shared" si="6"/>
        <v>0</v>
      </c>
    </row>
    <row r="87" spans="2:27" s="44" customFormat="1" ht="12.75" customHeight="1">
      <c r="B87" s="39">
        <v>112031302</v>
      </c>
      <c r="C87" s="45" t="s">
        <v>326</v>
      </c>
      <c r="D87" s="40">
        <f>+VLOOKUP(B87,'BG 2023'!A:C,3,FALSE)</f>
        <v>10196693</v>
      </c>
      <c r="E87" s="43"/>
      <c r="F87" s="43"/>
      <c r="G87" s="42">
        <v>0</v>
      </c>
      <c r="H87" s="42">
        <f t="shared" si="7"/>
        <v>10196693</v>
      </c>
      <c r="I87" s="42">
        <v>0</v>
      </c>
      <c r="J87" s="42">
        <v>0</v>
      </c>
      <c r="K87" s="42">
        <v>0</v>
      </c>
      <c r="L87" s="42">
        <v>0</v>
      </c>
      <c r="M87" s="42" t="s">
        <v>133</v>
      </c>
      <c r="N87" s="42">
        <v>0</v>
      </c>
      <c r="O87" s="42">
        <v>0</v>
      </c>
      <c r="P87" s="42">
        <f t="shared" ref="P87:P98" si="8">-H87</f>
        <v>-10196693</v>
      </c>
      <c r="Q87" s="42">
        <v>0</v>
      </c>
      <c r="R87" s="42">
        <v>0</v>
      </c>
      <c r="S87" s="42">
        <v>0</v>
      </c>
      <c r="T87" s="42">
        <v>0</v>
      </c>
      <c r="U87" s="42">
        <v>0</v>
      </c>
      <c r="V87" s="42">
        <v>0</v>
      </c>
      <c r="W87" s="42">
        <v>0</v>
      </c>
      <c r="X87" s="42">
        <v>0</v>
      </c>
      <c r="Y87" s="42">
        <v>0</v>
      </c>
      <c r="Z87" s="42">
        <v>0</v>
      </c>
      <c r="AA87" s="43">
        <f t="shared" si="6"/>
        <v>0</v>
      </c>
    </row>
    <row r="88" spans="2:27" s="44" customFormat="1" ht="12.75" customHeight="1">
      <c r="B88" s="39">
        <v>112031303</v>
      </c>
      <c r="C88" s="45" t="s">
        <v>327</v>
      </c>
      <c r="D88" s="40">
        <f>+VLOOKUP(B88,'BG 2023'!A:C,3,FALSE)</f>
        <v>17023022.159900002</v>
      </c>
      <c r="E88" s="41"/>
      <c r="F88" s="41"/>
      <c r="G88" s="42">
        <v>0</v>
      </c>
      <c r="H88" s="42">
        <f t="shared" si="7"/>
        <v>17023022.159900002</v>
      </c>
      <c r="I88" s="42">
        <v>0</v>
      </c>
      <c r="J88" s="42">
        <v>0</v>
      </c>
      <c r="K88" s="42">
        <v>0</v>
      </c>
      <c r="L88" s="42">
        <v>0</v>
      </c>
      <c r="M88" s="42" t="s">
        <v>133</v>
      </c>
      <c r="N88" s="42">
        <v>0</v>
      </c>
      <c r="O88" s="42">
        <v>0</v>
      </c>
      <c r="P88" s="42">
        <f t="shared" si="8"/>
        <v>-17023022.159900002</v>
      </c>
      <c r="Q88" s="42">
        <v>0</v>
      </c>
      <c r="R88" s="42">
        <v>0</v>
      </c>
      <c r="S88" s="42">
        <v>0</v>
      </c>
      <c r="T88" s="42">
        <v>0</v>
      </c>
      <c r="U88" s="42">
        <v>0</v>
      </c>
      <c r="V88" s="42">
        <v>0</v>
      </c>
      <c r="W88" s="42">
        <v>0</v>
      </c>
      <c r="X88" s="42">
        <v>0</v>
      </c>
      <c r="Y88" s="42">
        <v>0</v>
      </c>
      <c r="Z88" s="42">
        <v>0</v>
      </c>
      <c r="AA88" s="43">
        <f t="shared" si="6"/>
        <v>0</v>
      </c>
    </row>
    <row r="89" spans="2:27" s="44" customFormat="1" ht="12.75" customHeight="1">
      <c r="B89" s="39">
        <v>112031304</v>
      </c>
      <c r="C89" s="45" t="s">
        <v>591</v>
      </c>
      <c r="D89" s="40">
        <f>+VLOOKUP(B89,'BG 2023'!A:C,3,FALSE)</f>
        <v>12778593</v>
      </c>
      <c r="E89" s="43"/>
      <c r="F89" s="43"/>
      <c r="G89" s="42">
        <v>0</v>
      </c>
      <c r="H89" s="42">
        <f t="shared" si="7"/>
        <v>12778593</v>
      </c>
      <c r="I89" s="42">
        <v>0</v>
      </c>
      <c r="J89" s="42">
        <v>0</v>
      </c>
      <c r="K89" s="42">
        <v>0</v>
      </c>
      <c r="L89" s="42">
        <v>0</v>
      </c>
      <c r="M89" s="42" t="s">
        <v>133</v>
      </c>
      <c r="N89" s="42">
        <v>0</v>
      </c>
      <c r="O89" s="42">
        <v>0</v>
      </c>
      <c r="P89" s="42">
        <f t="shared" si="8"/>
        <v>-12778593</v>
      </c>
      <c r="Q89" s="42">
        <v>0</v>
      </c>
      <c r="R89" s="42">
        <v>0</v>
      </c>
      <c r="S89" s="42">
        <v>0</v>
      </c>
      <c r="T89" s="42">
        <v>0</v>
      </c>
      <c r="U89" s="42">
        <v>0</v>
      </c>
      <c r="V89" s="42">
        <v>0</v>
      </c>
      <c r="W89" s="42">
        <v>0</v>
      </c>
      <c r="X89" s="42">
        <v>0</v>
      </c>
      <c r="Y89" s="42">
        <v>0</v>
      </c>
      <c r="Z89" s="42">
        <v>0</v>
      </c>
      <c r="AA89" s="43">
        <f t="shared" si="6"/>
        <v>0</v>
      </c>
    </row>
    <row r="90" spans="2:27" s="44" customFormat="1" ht="12.75" customHeight="1">
      <c r="B90" s="39">
        <v>112031305</v>
      </c>
      <c r="C90" s="45" t="s">
        <v>592</v>
      </c>
      <c r="D90" s="40">
        <f>+VLOOKUP(B90,'BG 2023'!A:C,3,FALSE)</f>
        <v>20378919</v>
      </c>
      <c r="E90" s="43"/>
      <c r="F90" s="43"/>
      <c r="G90" s="42">
        <v>0</v>
      </c>
      <c r="H90" s="42">
        <f t="shared" si="7"/>
        <v>20378919</v>
      </c>
      <c r="I90" s="42">
        <v>0</v>
      </c>
      <c r="J90" s="42">
        <v>0</v>
      </c>
      <c r="K90" s="42">
        <v>0</v>
      </c>
      <c r="L90" s="42">
        <v>0</v>
      </c>
      <c r="M90" s="42" t="s">
        <v>133</v>
      </c>
      <c r="N90" s="42">
        <v>0</v>
      </c>
      <c r="O90" s="42">
        <v>0</v>
      </c>
      <c r="P90" s="42">
        <f t="shared" si="8"/>
        <v>-20378919</v>
      </c>
      <c r="Q90" s="42">
        <v>0</v>
      </c>
      <c r="R90" s="42">
        <v>0</v>
      </c>
      <c r="S90" s="42">
        <v>0</v>
      </c>
      <c r="T90" s="42">
        <v>0</v>
      </c>
      <c r="U90" s="42">
        <v>0</v>
      </c>
      <c r="V90" s="42">
        <v>0</v>
      </c>
      <c r="W90" s="42">
        <v>0</v>
      </c>
      <c r="X90" s="42">
        <v>0</v>
      </c>
      <c r="Y90" s="42">
        <v>0</v>
      </c>
      <c r="Z90" s="42">
        <v>0</v>
      </c>
      <c r="AA90" s="43">
        <f t="shared" si="6"/>
        <v>0</v>
      </c>
    </row>
    <row r="91" spans="2:27" s="44" customFormat="1" ht="12.75" customHeight="1">
      <c r="B91" s="39">
        <v>112031306</v>
      </c>
      <c r="C91" s="45" t="s">
        <v>593</v>
      </c>
      <c r="D91" s="40">
        <f>+VLOOKUP(B91,'BG 2023'!A:C,3,FALSE)</f>
        <v>-22594416</v>
      </c>
      <c r="E91" s="43"/>
      <c r="F91" s="43"/>
      <c r="G91" s="42">
        <v>0</v>
      </c>
      <c r="H91" s="42">
        <f t="shared" si="7"/>
        <v>-22594416</v>
      </c>
      <c r="I91" s="42">
        <v>0</v>
      </c>
      <c r="J91" s="42">
        <v>0</v>
      </c>
      <c r="K91" s="42">
        <v>0</v>
      </c>
      <c r="L91" s="42">
        <v>0</v>
      </c>
      <c r="M91" s="42" t="s">
        <v>133</v>
      </c>
      <c r="N91" s="42">
        <v>0</v>
      </c>
      <c r="O91" s="42">
        <v>0</v>
      </c>
      <c r="P91" s="42">
        <f t="shared" si="8"/>
        <v>22594416</v>
      </c>
      <c r="Q91" s="42">
        <v>0</v>
      </c>
      <c r="R91" s="42">
        <v>0</v>
      </c>
      <c r="S91" s="42">
        <v>0</v>
      </c>
      <c r="T91" s="42">
        <v>0</v>
      </c>
      <c r="U91" s="42">
        <v>0</v>
      </c>
      <c r="V91" s="42">
        <v>0</v>
      </c>
      <c r="W91" s="42">
        <v>0</v>
      </c>
      <c r="X91" s="42">
        <v>0</v>
      </c>
      <c r="Y91" s="42">
        <v>0</v>
      </c>
      <c r="Z91" s="42">
        <v>0</v>
      </c>
      <c r="AA91" s="43">
        <f t="shared" si="6"/>
        <v>0</v>
      </c>
    </row>
    <row r="92" spans="2:27" s="44" customFormat="1" ht="12.75" customHeight="1">
      <c r="B92" s="39">
        <v>112031307</v>
      </c>
      <c r="C92" s="45" t="s">
        <v>594</v>
      </c>
      <c r="D92" s="40">
        <f>+VLOOKUP(B92,'BG 2023'!A:C,3,FALSE)</f>
        <v>1949111.7405999999</v>
      </c>
      <c r="E92" s="43"/>
      <c r="F92" s="43"/>
      <c r="G92" s="42">
        <v>0</v>
      </c>
      <c r="H92" s="42">
        <f t="shared" si="7"/>
        <v>1949111.7405999999</v>
      </c>
      <c r="I92" s="42">
        <v>0</v>
      </c>
      <c r="J92" s="42">
        <v>0</v>
      </c>
      <c r="K92" s="42">
        <v>0</v>
      </c>
      <c r="L92" s="42">
        <v>0</v>
      </c>
      <c r="M92" s="42" t="s">
        <v>133</v>
      </c>
      <c r="N92" s="42">
        <v>0</v>
      </c>
      <c r="O92" s="42">
        <v>0</v>
      </c>
      <c r="P92" s="42">
        <f t="shared" si="8"/>
        <v>-1949111.7405999999</v>
      </c>
      <c r="Q92" s="42">
        <v>0</v>
      </c>
      <c r="R92" s="42">
        <v>0</v>
      </c>
      <c r="S92" s="42">
        <v>0</v>
      </c>
      <c r="T92" s="42">
        <v>0</v>
      </c>
      <c r="U92" s="42">
        <v>0</v>
      </c>
      <c r="V92" s="42">
        <v>0</v>
      </c>
      <c r="W92" s="42">
        <v>0</v>
      </c>
      <c r="X92" s="42">
        <v>0</v>
      </c>
      <c r="Y92" s="42">
        <v>0</v>
      </c>
      <c r="Z92" s="42">
        <v>0</v>
      </c>
      <c r="AA92" s="43">
        <f t="shared" si="6"/>
        <v>0</v>
      </c>
    </row>
    <row r="93" spans="2:27" s="44" customFormat="1" ht="12.75" customHeight="1">
      <c r="B93" s="39">
        <v>112031308</v>
      </c>
      <c r="C93" s="45" t="s">
        <v>595</v>
      </c>
      <c r="D93" s="40">
        <f>+VLOOKUP(B93,'BG 2023'!A:C,3,FALSE)</f>
        <v>-30168885.249599997</v>
      </c>
      <c r="E93" s="43"/>
      <c r="F93" s="43"/>
      <c r="G93" s="42">
        <v>0</v>
      </c>
      <c r="H93" s="42">
        <f t="shared" si="7"/>
        <v>-30168885.249599997</v>
      </c>
      <c r="I93" s="42">
        <v>0</v>
      </c>
      <c r="J93" s="42">
        <v>0</v>
      </c>
      <c r="K93" s="42">
        <v>0</v>
      </c>
      <c r="L93" s="42">
        <v>0</v>
      </c>
      <c r="M93" s="42" t="s">
        <v>133</v>
      </c>
      <c r="N93" s="42">
        <v>0</v>
      </c>
      <c r="O93" s="42">
        <v>0</v>
      </c>
      <c r="P93" s="42">
        <f t="shared" si="8"/>
        <v>30168885.249599997</v>
      </c>
      <c r="Q93" s="42">
        <v>0</v>
      </c>
      <c r="R93" s="42">
        <v>0</v>
      </c>
      <c r="S93" s="42">
        <v>0</v>
      </c>
      <c r="T93" s="42">
        <v>0</v>
      </c>
      <c r="U93" s="42">
        <v>0</v>
      </c>
      <c r="V93" s="42">
        <v>0</v>
      </c>
      <c r="W93" s="42">
        <v>0</v>
      </c>
      <c r="X93" s="42">
        <v>0</v>
      </c>
      <c r="Y93" s="42">
        <v>0</v>
      </c>
      <c r="Z93" s="42">
        <v>0</v>
      </c>
      <c r="AA93" s="43">
        <f t="shared" si="6"/>
        <v>0</v>
      </c>
    </row>
    <row r="94" spans="2:27" s="44" customFormat="1" ht="12.75" customHeight="1">
      <c r="B94" s="39">
        <v>112031309</v>
      </c>
      <c r="C94" s="45" t="s">
        <v>596</v>
      </c>
      <c r="D94" s="40">
        <f>+VLOOKUP(B94,'BG 2023'!A:C,3,FALSE)</f>
        <v>-3040901.9534999998</v>
      </c>
      <c r="E94" s="43"/>
      <c r="F94" s="43"/>
      <c r="G94" s="42">
        <v>0</v>
      </c>
      <c r="H94" s="42">
        <f t="shared" si="7"/>
        <v>-3040901.9534999998</v>
      </c>
      <c r="I94" s="42">
        <v>0</v>
      </c>
      <c r="J94" s="42">
        <v>0</v>
      </c>
      <c r="K94" s="42">
        <v>0</v>
      </c>
      <c r="L94" s="42">
        <v>0</v>
      </c>
      <c r="M94" s="42" t="s">
        <v>133</v>
      </c>
      <c r="N94" s="42">
        <v>0</v>
      </c>
      <c r="O94" s="42">
        <v>0</v>
      </c>
      <c r="P94" s="42">
        <f t="shared" si="8"/>
        <v>3040901.9534999998</v>
      </c>
      <c r="Q94" s="42">
        <v>0</v>
      </c>
      <c r="R94" s="42">
        <v>0</v>
      </c>
      <c r="S94" s="42">
        <v>0</v>
      </c>
      <c r="T94" s="42">
        <v>0</v>
      </c>
      <c r="U94" s="42">
        <v>0</v>
      </c>
      <c r="V94" s="42">
        <v>0</v>
      </c>
      <c r="W94" s="42">
        <v>0</v>
      </c>
      <c r="X94" s="42">
        <v>0</v>
      </c>
      <c r="Y94" s="42">
        <v>0</v>
      </c>
      <c r="Z94" s="42">
        <v>0</v>
      </c>
      <c r="AA94" s="43">
        <f t="shared" si="6"/>
        <v>0</v>
      </c>
    </row>
    <row r="95" spans="2:27" s="44" customFormat="1" ht="12.75" customHeight="1">
      <c r="B95" s="39">
        <v>112032</v>
      </c>
      <c r="C95" s="45" t="s">
        <v>597</v>
      </c>
      <c r="D95" s="40"/>
      <c r="E95" s="43"/>
      <c r="F95" s="43"/>
      <c r="G95" s="42">
        <v>0</v>
      </c>
      <c r="H95" s="42">
        <f t="shared" si="7"/>
        <v>0</v>
      </c>
      <c r="I95" s="42">
        <v>0</v>
      </c>
      <c r="J95" s="42">
        <v>0</v>
      </c>
      <c r="K95" s="42">
        <v>0</v>
      </c>
      <c r="L95" s="42">
        <v>0</v>
      </c>
      <c r="M95" s="42" t="s">
        <v>133</v>
      </c>
      <c r="N95" s="42">
        <v>0</v>
      </c>
      <c r="O95" s="42">
        <v>0</v>
      </c>
      <c r="P95" s="42">
        <v>0</v>
      </c>
      <c r="Q95" s="42">
        <v>0</v>
      </c>
      <c r="R95" s="42">
        <v>0</v>
      </c>
      <c r="S95" s="42">
        <v>0</v>
      </c>
      <c r="T95" s="42">
        <v>0</v>
      </c>
      <c r="U95" s="42">
        <v>0</v>
      </c>
      <c r="V95" s="42">
        <v>0</v>
      </c>
      <c r="W95" s="42">
        <v>0</v>
      </c>
      <c r="X95" s="42">
        <v>0</v>
      </c>
      <c r="Y95" s="42">
        <v>0</v>
      </c>
      <c r="Z95" s="42">
        <v>0</v>
      </c>
      <c r="AA95" s="43">
        <f t="shared" si="6"/>
        <v>0</v>
      </c>
    </row>
    <row r="96" spans="2:27" s="44" customFormat="1" ht="12.75" customHeight="1">
      <c r="B96" s="39">
        <v>112032101</v>
      </c>
      <c r="C96" s="45" t="s">
        <v>598</v>
      </c>
      <c r="D96" s="40">
        <f>+VLOOKUP(B96,'BG 2023'!A:C,3,FALSE)</f>
        <v>900000000</v>
      </c>
      <c r="E96" s="43"/>
      <c r="F96" s="43"/>
      <c r="G96" s="42">
        <v>0</v>
      </c>
      <c r="H96" s="42">
        <f t="shared" si="7"/>
        <v>900000000</v>
      </c>
      <c r="I96" s="42">
        <v>0</v>
      </c>
      <c r="J96" s="42">
        <v>0</v>
      </c>
      <c r="K96" s="42">
        <v>0</v>
      </c>
      <c r="L96" s="42">
        <v>0</v>
      </c>
      <c r="M96" s="42" t="s">
        <v>133</v>
      </c>
      <c r="N96" s="42">
        <v>0</v>
      </c>
      <c r="O96" s="42">
        <v>0</v>
      </c>
      <c r="P96" s="42">
        <f t="shared" si="8"/>
        <v>-900000000</v>
      </c>
      <c r="Q96" s="42">
        <v>0</v>
      </c>
      <c r="R96" s="42">
        <v>0</v>
      </c>
      <c r="S96" s="42">
        <v>0</v>
      </c>
      <c r="T96" s="42">
        <v>0</v>
      </c>
      <c r="U96" s="42">
        <v>0</v>
      </c>
      <c r="V96" s="42">
        <v>0</v>
      </c>
      <c r="W96" s="42">
        <v>0</v>
      </c>
      <c r="X96" s="42">
        <v>0</v>
      </c>
      <c r="Y96" s="42">
        <v>0</v>
      </c>
      <c r="Z96" s="42">
        <v>0</v>
      </c>
      <c r="AA96" s="43">
        <f t="shared" si="6"/>
        <v>0</v>
      </c>
    </row>
    <row r="97" spans="2:27" s="44" customFormat="1" ht="12.75" customHeight="1">
      <c r="B97" s="39">
        <v>112032201</v>
      </c>
      <c r="C97" s="45" t="s">
        <v>599</v>
      </c>
      <c r="D97" s="40">
        <f>+VLOOKUP(B97,'BG 2023'!A:C,3,FALSE)</f>
        <v>6435616</v>
      </c>
      <c r="E97" s="43"/>
      <c r="F97" s="43"/>
      <c r="G97" s="42">
        <v>0</v>
      </c>
      <c r="H97" s="42">
        <f t="shared" si="7"/>
        <v>6435616</v>
      </c>
      <c r="I97" s="42">
        <v>0</v>
      </c>
      <c r="J97" s="42">
        <v>0</v>
      </c>
      <c r="K97" s="42">
        <v>0</v>
      </c>
      <c r="L97" s="42">
        <v>0</v>
      </c>
      <c r="M97" s="42" t="s">
        <v>133</v>
      </c>
      <c r="N97" s="42">
        <v>0</v>
      </c>
      <c r="O97" s="42">
        <v>0</v>
      </c>
      <c r="P97" s="42">
        <f t="shared" si="8"/>
        <v>-6435616</v>
      </c>
      <c r="Q97" s="42">
        <v>0</v>
      </c>
      <c r="R97" s="42">
        <v>0</v>
      </c>
      <c r="S97" s="42">
        <v>0</v>
      </c>
      <c r="T97" s="42">
        <v>0</v>
      </c>
      <c r="U97" s="42">
        <v>0</v>
      </c>
      <c r="V97" s="42">
        <v>0</v>
      </c>
      <c r="W97" s="42">
        <v>0</v>
      </c>
      <c r="X97" s="42">
        <v>0</v>
      </c>
      <c r="Y97" s="42">
        <v>0</v>
      </c>
      <c r="Z97" s="42">
        <v>0</v>
      </c>
      <c r="AA97" s="43">
        <f t="shared" si="6"/>
        <v>0</v>
      </c>
    </row>
    <row r="98" spans="2:27" s="44" customFormat="1" ht="12.75" customHeight="1">
      <c r="B98" s="39">
        <v>112032301</v>
      </c>
      <c r="C98" s="45" t="s">
        <v>600</v>
      </c>
      <c r="D98" s="40">
        <f>+VLOOKUP(B98,'BG 2023'!A:C,3,FALSE)</f>
        <v>-4216438</v>
      </c>
      <c r="E98" s="43"/>
      <c r="F98" s="43"/>
      <c r="G98" s="42">
        <v>0</v>
      </c>
      <c r="H98" s="42">
        <f t="shared" si="7"/>
        <v>-4216438</v>
      </c>
      <c r="I98" s="42">
        <v>0</v>
      </c>
      <c r="J98" s="42">
        <v>0</v>
      </c>
      <c r="K98" s="42">
        <v>0</v>
      </c>
      <c r="L98" s="42">
        <v>0</v>
      </c>
      <c r="M98" s="42" t="s">
        <v>133</v>
      </c>
      <c r="N98" s="42">
        <v>0</v>
      </c>
      <c r="O98" s="42">
        <v>0</v>
      </c>
      <c r="P98" s="42">
        <f t="shared" si="8"/>
        <v>4216438</v>
      </c>
      <c r="Q98" s="42">
        <v>0</v>
      </c>
      <c r="R98" s="42">
        <v>0</v>
      </c>
      <c r="S98" s="42">
        <v>0</v>
      </c>
      <c r="T98" s="42">
        <v>0</v>
      </c>
      <c r="U98" s="42">
        <v>0</v>
      </c>
      <c r="V98" s="42">
        <v>0</v>
      </c>
      <c r="W98" s="42">
        <v>0</v>
      </c>
      <c r="X98" s="42">
        <v>0</v>
      </c>
      <c r="Y98" s="42">
        <v>0</v>
      </c>
      <c r="Z98" s="42">
        <v>0</v>
      </c>
      <c r="AA98" s="43">
        <f t="shared" si="6"/>
        <v>0</v>
      </c>
    </row>
    <row r="99" spans="2:27" s="44" customFormat="1" ht="12.75" customHeight="1">
      <c r="B99" s="39">
        <v>113</v>
      </c>
      <c r="C99" s="45" t="s">
        <v>328</v>
      </c>
      <c r="D99" s="40"/>
      <c r="E99" s="41"/>
      <c r="F99" s="41"/>
      <c r="G99" s="42">
        <v>0</v>
      </c>
      <c r="H99" s="42">
        <f t="shared" si="7"/>
        <v>0</v>
      </c>
      <c r="I99" s="42">
        <v>0</v>
      </c>
      <c r="J99" s="42">
        <v>0</v>
      </c>
      <c r="K99" s="42">
        <v>0</v>
      </c>
      <c r="L99" s="42">
        <v>0</v>
      </c>
      <c r="M99" s="42" t="s">
        <v>133</v>
      </c>
      <c r="N99" s="42">
        <v>0</v>
      </c>
      <c r="O99" s="42">
        <v>0</v>
      </c>
      <c r="P99" s="42">
        <v>0</v>
      </c>
      <c r="Q99" s="42">
        <v>0</v>
      </c>
      <c r="R99" s="42">
        <v>0</v>
      </c>
      <c r="S99" s="42">
        <v>0</v>
      </c>
      <c r="T99" s="42">
        <v>0</v>
      </c>
      <c r="U99" s="42">
        <v>0</v>
      </c>
      <c r="V99" s="42">
        <v>0</v>
      </c>
      <c r="W99" s="42">
        <v>0</v>
      </c>
      <c r="X99" s="42">
        <v>0</v>
      </c>
      <c r="Y99" s="42">
        <v>0</v>
      </c>
      <c r="Z99" s="42">
        <v>0</v>
      </c>
      <c r="AA99" s="43">
        <f t="shared" si="6"/>
        <v>0</v>
      </c>
    </row>
    <row r="100" spans="2:27" s="44" customFormat="1" ht="12.75" customHeight="1">
      <c r="B100" s="39">
        <v>1130101</v>
      </c>
      <c r="C100" s="45" t="s">
        <v>601</v>
      </c>
      <c r="D100" s="40"/>
      <c r="E100" s="43"/>
      <c r="F100" s="43"/>
      <c r="G100" s="42">
        <v>0</v>
      </c>
      <c r="H100" s="42">
        <f t="shared" si="7"/>
        <v>0</v>
      </c>
      <c r="I100" s="42">
        <v>0</v>
      </c>
      <c r="J100" s="42">
        <v>0</v>
      </c>
      <c r="K100" s="42">
        <v>0</v>
      </c>
      <c r="L100" s="42">
        <v>0</v>
      </c>
      <c r="M100" s="42" t="s">
        <v>133</v>
      </c>
      <c r="N100" s="42">
        <v>0</v>
      </c>
      <c r="O100" s="42">
        <v>0</v>
      </c>
      <c r="P100" s="42">
        <v>0</v>
      </c>
      <c r="Q100" s="42">
        <v>0</v>
      </c>
      <c r="R100" s="42">
        <v>0</v>
      </c>
      <c r="S100" s="42">
        <v>0</v>
      </c>
      <c r="T100" s="42">
        <v>0</v>
      </c>
      <c r="U100" s="42">
        <v>0</v>
      </c>
      <c r="V100" s="42">
        <v>0</v>
      </c>
      <c r="W100" s="42">
        <v>0</v>
      </c>
      <c r="X100" s="42">
        <v>0</v>
      </c>
      <c r="Y100" s="42">
        <v>0</v>
      </c>
      <c r="Z100" s="42">
        <v>0</v>
      </c>
      <c r="AA100" s="43">
        <f t="shared" si="6"/>
        <v>0</v>
      </c>
    </row>
    <row r="101" spans="2:27" s="44" customFormat="1" ht="12.75" customHeight="1">
      <c r="B101" s="39">
        <v>113010101</v>
      </c>
      <c r="C101" s="45" t="s">
        <v>602</v>
      </c>
      <c r="D101" s="40">
        <f>+VLOOKUP(B101,'BG 2023'!A:C,3,FALSE)</f>
        <v>-0.06</v>
      </c>
      <c r="E101" s="43"/>
      <c r="F101" s="43"/>
      <c r="G101" s="42">
        <v>0</v>
      </c>
      <c r="H101" s="42">
        <f t="shared" si="7"/>
        <v>-0.06</v>
      </c>
      <c r="I101" s="42">
        <v>0</v>
      </c>
      <c r="J101" s="42">
        <v>0</v>
      </c>
      <c r="K101" s="42">
        <v>0</v>
      </c>
      <c r="L101" s="42">
        <v>0</v>
      </c>
      <c r="M101" s="42" t="s">
        <v>133</v>
      </c>
      <c r="N101" s="42">
        <v>0</v>
      </c>
      <c r="O101" s="42">
        <v>0</v>
      </c>
      <c r="P101" s="42">
        <v>0</v>
      </c>
      <c r="Q101" s="42">
        <v>0</v>
      </c>
      <c r="R101" s="42">
        <v>0</v>
      </c>
      <c r="S101" s="42">
        <v>0</v>
      </c>
      <c r="T101" s="42">
        <v>0</v>
      </c>
      <c r="U101" s="42">
        <v>0</v>
      </c>
      <c r="V101" s="42">
        <v>0</v>
      </c>
      <c r="W101" s="42">
        <v>0</v>
      </c>
      <c r="X101" s="42">
        <v>0</v>
      </c>
      <c r="Y101" s="42">
        <v>0</v>
      </c>
      <c r="Z101" s="42">
        <v>0</v>
      </c>
      <c r="AA101" s="43">
        <f t="shared" si="6"/>
        <v>-0.06</v>
      </c>
    </row>
    <row r="102" spans="2:27" s="44" customFormat="1" ht="12.75" customHeight="1">
      <c r="B102" s="39">
        <v>113010102</v>
      </c>
      <c r="C102" s="45" t="s">
        <v>603</v>
      </c>
      <c r="D102" s="40">
        <f>+VLOOKUP(B102,'BG 2023'!A:C,3,FALSE)</f>
        <v>0</v>
      </c>
      <c r="E102" s="43"/>
      <c r="F102" s="43">
        <f>+E104</f>
        <v>0</v>
      </c>
      <c r="G102" s="42">
        <v>0</v>
      </c>
      <c r="H102" s="42">
        <f t="shared" si="7"/>
        <v>0</v>
      </c>
      <c r="I102" s="42">
        <v>0</v>
      </c>
      <c r="J102" s="42">
        <v>0</v>
      </c>
      <c r="K102" s="42">
        <v>0</v>
      </c>
      <c r="L102" s="42">
        <v>0</v>
      </c>
      <c r="M102" s="42" t="s">
        <v>133</v>
      </c>
      <c r="N102" s="42">
        <v>0</v>
      </c>
      <c r="O102" s="42">
        <v>0</v>
      </c>
      <c r="P102" s="42">
        <v>0</v>
      </c>
      <c r="Q102" s="42">
        <v>0</v>
      </c>
      <c r="R102" s="42">
        <v>0</v>
      </c>
      <c r="S102" s="42">
        <v>0</v>
      </c>
      <c r="T102" s="42">
        <v>0</v>
      </c>
      <c r="U102" s="42">
        <v>0</v>
      </c>
      <c r="V102" s="42">
        <v>0</v>
      </c>
      <c r="W102" s="42">
        <v>0</v>
      </c>
      <c r="X102" s="42">
        <v>0</v>
      </c>
      <c r="Y102" s="42">
        <v>0</v>
      </c>
      <c r="Z102" s="42">
        <v>0</v>
      </c>
      <c r="AA102" s="43">
        <f t="shared" si="6"/>
        <v>0</v>
      </c>
    </row>
    <row r="103" spans="2:27" s="44" customFormat="1" ht="12.75" customHeight="1">
      <c r="B103" s="39">
        <v>11308</v>
      </c>
      <c r="C103" s="45" t="s">
        <v>329</v>
      </c>
      <c r="D103" s="40"/>
      <c r="E103" s="43"/>
      <c r="F103" s="43"/>
      <c r="G103" s="42">
        <v>0</v>
      </c>
      <c r="H103" s="42">
        <f t="shared" si="7"/>
        <v>0</v>
      </c>
      <c r="I103" s="42">
        <v>0</v>
      </c>
      <c r="J103" s="42">
        <v>0</v>
      </c>
      <c r="K103" s="42">
        <v>0</v>
      </c>
      <c r="L103" s="42">
        <v>0</v>
      </c>
      <c r="M103" s="42" t="s">
        <v>133</v>
      </c>
      <c r="N103" s="42">
        <v>0</v>
      </c>
      <c r="O103" s="42">
        <v>0</v>
      </c>
      <c r="P103" s="42">
        <v>0</v>
      </c>
      <c r="Q103" s="42">
        <v>0</v>
      </c>
      <c r="R103" s="42">
        <v>0</v>
      </c>
      <c r="S103" s="42">
        <v>0</v>
      </c>
      <c r="T103" s="42">
        <v>0</v>
      </c>
      <c r="U103" s="42">
        <v>0</v>
      </c>
      <c r="V103" s="42">
        <v>0</v>
      </c>
      <c r="W103" s="42">
        <v>0</v>
      </c>
      <c r="X103" s="42">
        <v>0</v>
      </c>
      <c r="Y103" s="42">
        <v>0</v>
      </c>
      <c r="Z103" s="42">
        <v>0</v>
      </c>
      <c r="AA103" s="43">
        <f t="shared" si="6"/>
        <v>0</v>
      </c>
    </row>
    <row r="104" spans="2:27" s="44" customFormat="1" ht="12.75" customHeight="1">
      <c r="B104" s="39">
        <v>1130802</v>
      </c>
      <c r="C104" s="45" t="s">
        <v>330</v>
      </c>
      <c r="D104" s="40"/>
      <c r="E104" s="41"/>
      <c r="F104" s="41"/>
      <c r="G104" s="42">
        <v>0</v>
      </c>
      <c r="H104" s="42">
        <f t="shared" si="7"/>
        <v>0</v>
      </c>
      <c r="I104" s="42">
        <v>0</v>
      </c>
      <c r="J104" s="42">
        <v>0</v>
      </c>
      <c r="K104" s="42">
        <v>0</v>
      </c>
      <c r="L104" s="42">
        <v>0</v>
      </c>
      <c r="M104" s="42" t="s">
        <v>133</v>
      </c>
      <c r="N104" s="42">
        <v>0</v>
      </c>
      <c r="O104" s="42">
        <v>0</v>
      </c>
      <c r="P104" s="42">
        <v>0</v>
      </c>
      <c r="Q104" s="42">
        <v>0</v>
      </c>
      <c r="R104" s="42">
        <v>0</v>
      </c>
      <c r="S104" s="42">
        <v>0</v>
      </c>
      <c r="T104" s="42">
        <v>0</v>
      </c>
      <c r="U104" s="42">
        <v>0</v>
      </c>
      <c r="V104" s="42">
        <v>0</v>
      </c>
      <c r="W104" s="42">
        <v>0</v>
      </c>
      <c r="X104" s="42">
        <v>0</v>
      </c>
      <c r="Y104" s="42">
        <v>0</v>
      </c>
      <c r="Z104" s="42">
        <v>0</v>
      </c>
      <c r="AA104" s="43">
        <f t="shared" si="6"/>
        <v>0</v>
      </c>
    </row>
    <row r="105" spans="2:27" s="44" customFormat="1" ht="12.75" customHeight="1">
      <c r="B105" s="39">
        <v>113080201</v>
      </c>
      <c r="C105" s="45" t="s">
        <v>331</v>
      </c>
      <c r="D105" s="40">
        <f>+VLOOKUP(B105,'BG 2023'!A:C,3,FALSE)</f>
        <v>44456</v>
      </c>
      <c r="E105" s="43"/>
      <c r="F105" s="43"/>
      <c r="G105" s="42">
        <v>0</v>
      </c>
      <c r="H105" s="42">
        <f t="shared" si="7"/>
        <v>44456</v>
      </c>
      <c r="I105" s="42">
        <v>0</v>
      </c>
      <c r="J105" s="42">
        <v>0</v>
      </c>
      <c r="K105" s="42">
        <v>0</v>
      </c>
      <c r="L105" s="42">
        <v>0</v>
      </c>
      <c r="M105" s="42">
        <f>-H105</f>
        <v>-44456</v>
      </c>
      <c r="N105" s="42">
        <v>0</v>
      </c>
      <c r="O105" s="42">
        <v>0</v>
      </c>
      <c r="P105" s="42">
        <v>0</v>
      </c>
      <c r="Q105" s="42">
        <v>0</v>
      </c>
      <c r="R105" s="42">
        <v>0</v>
      </c>
      <c r="S105" s="42">
        <v>0</v>
      </c>
      <c r="T105" s="42">
        <v>0</v>
      </c>
      <c r="U105" s="42">
        <v>0</v>
      </c>
      <c r="V105" s="42">
        <v>0</v>
      </c>
      <c r="W105" s="42">
        <v>0</v>
      </c>
      <c r="X105" s="42">
        <v>0</v>
      </c>
      <c r="Y105" s="42">
        <v>0</v>
      </c>
      <c r="Z105" s="42">
        <v>0</v>
      </c>
      <c r="AA105" s="43">
        <f t="shared" si="6"/>
        <v>0</v>
      </c>
    </row>
    <row r="106" spans="2:27" s="44" customFormat="1" ht="12.75" customHeight="1">
      <c r="B106" s="39">
        <v>1130803</v>
      </c>
      <c r="C106" s="45" t="s">
        <v>604</v>
      </c>
      <c r="D106" s="40">
        <f>+VLOOKUP(B106,'BG 2023'!A:C,3,FALSE)</f>
        <v>44208</v>
      </c>
      <c r="E106" s="43"/>
      <c r="F106" s="43"/>
      <c r="G106" s="42">
        <v>0</v>
      </c>
      <c r="H106" s="42">
        <f t="shared" si="7"/>
        <v>44208</v>
      </c>
      <c r="I106" s="42">
        <v>0</v>
      </c>
      <c r="J106" s="42">
        <v>0</v>
      </c>
      <c r="K106" s="42">
        <v>0</v>
      </c>
      <c r="L106" s="42">
        <v>0</v>
      </c>
      <c r="M106" s="42">
        <f>-H106</f>
        <v>-44208</v>
      </c>
      <c r="N106" s="42">
        <v>0</v>
      </c>
      <c r="O106" s="42">
        <v>0</v>
      </c>
      <c r="P106" s="42">
        <v>0</v>
      </c>
      <c r="Q106" s="42">
        <v>0</v>
      </c>
      <c r="R106" s="42">
        <v>0</v>
      </c>
      <c r="S106" s="42">
        <v>0</v>
      </c>
      <c r="T106" s="42">
        <v>0</v>
      </c>
      <c r="U106" s="42">
        <v>0</v>
      </c>
      <c r="V106" s="42">
        <v>0</v>
      </c>
      <c r="W106" s="42">
        <v>0</v>
      </c>
      <c r="X106" s="42">
        <v>0</v>
      </c>
      <c r="Y106" s="42">
        <v>0</v>
      </c>
      <c r="Z106" s="42">
        <v>0</v>
      </c>
      <c r="AA106" s="43">
        <f t="shared" si="6"/>
        <v>0</v>
      </c>
    </row>
    <row r="107" spans="2:27" s="44" customFormat="1" ht="12.75" customHeight="1">
      <c r="B107" s="39">
        <v>115</v>
      </c>
      <c r="C107" s="45" t="s">
        <v>332</v>
      </c>
      <c r="D107" s="40"/>
      <c r="E107" s="43"/>
      <c r="F107" s="43">
        <v>0</v>
      </c>
      <c r="G107" s="42">
        <v>0</v>
      </c>
      <c r="H107" s="42">
        <f t="shared" si="7"/>
        <v>0</v>
      </c>
      <c r="I107" s="42">
        <v>0</v>
      </c>
      <c r="J107" s="42">
        <v>0</v>
      </c>
      <c r="K107" s="42">
        <v>0</v>
      </c>
      <c r="L107" s="42">
        <v>0</v>
      </c>
      <c r="M107" s="42" t="s">
        <v>133</v>
      </c>
      <c r="N107" s="42">
        <v>0</v>
      </c>
      <c r="O107" s="42">
        <v>0</v>
      </c>
      <c r="P107" s="42">
        <v>0</v>
      </c>
      <c r="Q107" s="42">
        <v>0</v>
      </c>
      <c r="R107" s="42">
        <v>0</v>
      </c>
      <c r="S107" s="42">
        <v>0</v>
      </c>
      <c r="T107" s="42">
        <v>0</v>
      </c>
      <c r="U107" s="42">
        <v>0</v>
      </c>
      <c r="V107" s="42">
        <v>0</v>
      </c>
      <c r="W107" s="42">
        <v>0</v>
      </c>
      <c r="X107" s="42">
        <v>0</v>
      </c>
      <c r="Y107" s="42">
        <v>0</v>
      </c>
      <c r="Z107" s="42">
        <v>0</v>
      </c>
      <c r="AA107" s="43">
        <f t="shared" si="6"/>
        <v>0</v>
      </c>
    </row>
    <row r="108" spans="2:27" s="44" customFormat="1" ht="12.75" customHeight="1">
      <c r="B108" s="39">
        <v>11501</v>
      </c>
      <c r="C108" s="45" t="s">
        <v>333</v>
      </c>
      <c r="D108" s="40"/>
      <c r="E108" s="43"/>
      <c r="F108" s="43"/>
      <c r="G108" s="42">
        <v>0</v>
      </c>
      <c r="H108" s="42">
        <f t="shared" si="7"/>
        <v>0</v>
      </c>
      <c r="I108" s="42">
        <v>0</v>
      </c>
      <c r="J108" s="42">
        <v>0</v>
      </c>
      <c r="K108" s="42">
        <v>0</v>
      </c>
      <c r="L108" s="42">
        <v>0</v>
      </c>
      <c r="M108" s="42" t="s">
        <v>133</v>
      </c>
      <c r="N108" s="42">
        <v>0</v>
      </c>
      <c r="O108" s="42">
        <v>0</v>
      </c>
      <c r="P108" s="42">
        <v>0</v>
      </c>
      <c r="Q108" s="42">
        <v>0</v>
      </c>
      <c r="R108" s="42">
        <v>0</v>
      </c>
      <c r="S108" s="42">
        <v>0</v>
      </c>
      <c r="T108" s="42">
        <v>0</v>
      </c>
      <c r="U108" s="42">
        <v>0</v>
      </c>
      <c r="V108" s="42">
        <v>0</v>
      </c>
      <c r="W108" s="42">
        <v>0</v>
      </c>
      <c r="X108" s="42">
        <v>0</v>
      </c>
      <c r="Y108" s="42">
        <v>0</v>
      </c>
      <c r="Z108" s="42">
        <v>0</v>
      </c>
      <c r="AA108" s="43">
        <f t="shared" si="6"/>
        <v>0</v>
      </c>
    </row>
    <row r="109" spans="2:27" s="44" customFormat="1" ht="12.75" customHeight="1">
      <c r="B109" s="39">
        <v>1150103</v>
      </c>
      <c r="C109" s="45" t="s">
        <v>605</v>
      </c>
      <c r="D109" s="40">
        <f>+VLOOKUP(B109,'BG 2023'!A:C,3,FALSE)</f>
        <v>2162327.92</v>
      </c>
      <c r="E109" s="43"/>
      <c r="F109" s="43"/>
      <c r="G109" s="42">
        <v>0</v>
      </c>
      <c r="H109" s="42">
        <f t="shared" si="7"/>
        <v>2162327.92</v>
      </c>
      <c r="I109" s="42">
        <v>0</v>
      </c>
      <c r="J109" s="42">
        <v>0</v>
      </c>
      <c r="K109" s="42">
        <v>0</v>
      </c>
      <c r="L109" s="42">
        <v>0</v>
      </c>
      <c r="M109" s="42">
        <f>-H109</f>
        <v>-2162327.92</v>
      </c>
      <c r="N109" s="42">
        <v>0</v>
      </c>
      <c r="O109" s="42">
        <v>0</v>
      </c>
      <c r="P109" s="42">
        <v>0</v>
      </c>
      <c r="Q109" s="42">
        <v>0</v>
      </c>
      <c r="R109" s="42">
        <v>0</v>
      </c>
      <c r="S109" s="42">
        <v>0</v>
      </c>
      <c r="T109" s="42">
        <v>0</v>
      </c>
      <c r="U109" s="42">
        <v>0</v>
      </c>
      <c r="V109" s="42">
        <v>0</v>
      </c>
      <c r="W109" s="42">
        <v>0</v>
      </c>
      <c r="X109" s="42">
        <v>0</v>
      </c>
      <c r="Y109" s="42">
        <v>0</v>
      </c>
      <c r="Z109" s="42">
        <v>0</v>
      </c>
      <c r="AA109" s="43">
        <f t="shared" si="6"/>
        <v>0</v>
      </c>
    </row>
    <row r="110" spans="2:27" s="44" customFormat="1" ht="12.75" customHeight="1">
      <c r="B110" s="39">
        <v>1150105</v>
      </c>
      <c r="C110" s="45" t="s">
        <v>334</v>
      </c>
      <c r="D110" s="40"/>
      <c r="E110" s="43"/>
      <c r="F110" s="43"/>
      <c r="G110" s="42">
        <v>0</v>
      </c>
      <c r="H110" s="42">
        <f t="shared" si="7"/>
        <v>0</v>
      </c>
      <c r="I110" s="42">
        <v>0</v>
      </c>
      <c r="J110" s="42">
        <v>0</v>
      </c>
      <c r="K110" s="42">
        <v>0</v>
      </c>
      <c r="L110" s="42">
        <v>0</v>
      </c>
      <c r="M110" s="42" t="s">
        <v>133</v>
      </c>
      <c r="N110" s="42">
        <v>0</v>
      </c>
      <c r="O110" s="42">
        <v>0</v>
      </c>
      <c r="P110" s="42">
        <v>0</v>
      </c>
      <c r="Q110" s="42">
        <v>0</v>
      </c>
      <c r="R110" s="42">
        <v>0</v>
      </c>
      <c r="S110" s="42">
        <v>0</v>
      </c>
      <c r="T110" s="42">
        <v>0</v>
      </c>
      <c r="U110" s="42">
        <v>0</v>
      </c>
      <c r="V110" s="42">
        <v>0</v>
      </c>
      <c r="W110" s="42">
        <v>0</v>
      </c>
      <c r="X110" s="42">
        <v>0</v>
      </c>
      <c r="Y110" s="42">
        <v>0</v>
      </c>
      <c r="Z110" s="42">
        <v>0</v>
      </c>
      <c r="AA110" s="43">
        <f t="shared" si="6"/>
        <v>0</v>
      </c>
    </row>
    <row r="111" spans="2:27" s="44" customFormat="1" ht="12.75" customHeight="1">
      <c r="B111" s="39">
        <v>11501055</v>
      </c>
      <c r="C111" s="45" t="s">
        <v>335</v>
      </c>
      <c r="D111" s="40">
        <f>+VLOOKUP(B111,'BG 2023'!A:C,3,FALSE)</f>
        <v>2607219.48</v>
      </c>
      <c r="E111" s="43"/>
      <c r="F111" s="43"/>
      <c r="G111" s="42">
        <v>0</v>
      </c>
      <c r="H111" s="42">
        <f t="shared" si="7"/>
        <v>2607219.48</v>
      </c>
      <c r="I111" s="42">
        <v>0</v>
      </c>
      <c r="J111" s="42">
        <v>0</v>
      </c>
      <c r="K111" s="42">
        <v>0</v>
      </c>
      <c r="L111" s="42">
        <v>0</v>
      </c>
      <c r="M111" s="42">
        <f>-H111</f>
        <v>-2607219.48</v>
      </c>
      <c r="N111" s="42">
        <v>0</v>
      </c>
      <c r="O111" s="42">
        <v>0</v>
      </c>
      <c r="P111" s="42">
        <v>0</v>
      </c>
      <c r="Q111" s="42">
        <v>0</v>
      </c>
      <c r="R111" s="42">
        <v>0</v>
      </c>
      <c r="S111" s="42">
        <v>0</v>
      </c>
      <c r="T111" s="42">
        <v>0</v>
      </c>
      <c r="U111" s="42">
        <v>0</v>
      </c>
      <c r="V111" s="42">
        <v>0</v>
      </c>
      <c r="W111" s="42">
        <v>0</v>
      </c>
      <c r="X111" s="42">
        <v>0</v>
      </c>
      <c r="Y111" s="42">
        <v>0</v>
      </c>
      <c r="Z111" s="42">
        <v>0</v>
      </c>
      <c r="AA111" s="43">
        <f t="shared" si="6"/>
        <v>0</v>
      </c>
    </row>
    <row r="112" spans="2:27" s="44" customFormat="1" ht="12.75" customHeight="1">
      <c r="B112" s="39">
        <v>12</v>
      </c>
      <c r="C112" s="45" t="s">
        <v>3</v>
      </c>
      <c r="D112" s="40"/>
      <c r="E112" s="43"/>
      <c r="F112" s="43"/>
      <c r="G112" s="42">
        <v>0</v>
      </c>
      <c r="H112" s="42">
        <f t="shared" si="7"/>
        <v>0</v>
      </c>
      <c r="I112" s="42">
        <v>0</v>
      </c>
      <c r="J112" s="42">
        <v>0</v>
      </c>
      <c r="K112" s="42">
        <v>0</v>
      </c>
      <c r="L112" s="42">
        <v>0</v>
      </c>
      <c r="M112" s="42" t="s">
        <v>133</v>
      </c>
      <c r="N112" s="42">
        <v>0</v>
      </c>
      <c r="O112" s="42">
        <v>0</v>
      </c>
      <c r="P112" s="42">
        <v>0</v>
      </c>
      <c r="Q112" s="42">
        <v>0</v>
      </c>
      <c r="R112" s="42">
        <v>0</v>
      </c>
      <c r="S112" s="42">
        <v>0</v>
      </c>
      <c r="T112" s="42">
        <v>0</v>
      </c>
      <c r="U112" s="42">
        <v>0</v>
      </c>
      <c r="V112" s="42">
        <v>0</v>
      </c>
      <c r="W112" s="42">
        <v>0</v>
      </c>
      <c r="X112" s="42">
        <v>0</v>
      </c>
      <c r="Y112" s="42">
        <v>0</v>
      </c>
      <c r="Z112" s="42">
        <v>0</v>
      </c>
      <c r="AA112" s="43">
        <f t="shared" si="6"/>
        <v>0</v>
      </c>
    </row>
    <row r="113" spans="2:27" s="44" customFormat="1" ht="12.75" customHeight="1">
      <c r="B113" s="39">
        <v>121</v>
      </c>
      <c r="C113" s="45" t="s">
        <v>105</v>
      </c>
      <c r="D113" s="40"/>
      <c r="E113" s="43"/>
      <c r="F113" s="43"/>
      <c r="G113" s="42">
        <v>0</v>
      </c>
      <c r="H113" s="42">
        <f t="shared" si="7"/>
        <v>0</v>
      </c>
      <c r="I113" s="42">
        <v>0</v>
      </c>
      <c r="J113" s="42">
        <v>0</v>
      </c>
      <c r="K113" s="42">
        <v>0</v>
      </c>
      <c r="L113" s="42">
        <v>0</v>
      </c>
      <c r="M113" s="42" t="s">
        <v>133</v>
      </c>
      <c r="N113" s="42">
        <v>0</v>
      </c>
      <c r="O113" s="42">
        <v>0</v>
      </c>
      <c r="P113" s="42">
        <v>0</v>
      </c>
      <c r="Q113" s="42">
        <v>0</v>
      </c>
      <c r="R113" s="42">
        <v>0</v>
      </c>
      <c r="S113" s="42">
        <v>0</v>
      </c>
      <c r="T113" s="42">
        <v>0</v>
      </c>
      <c r="U113" s="42">
        <v>0</v>
      </c>
      <c r="V113" s="42">
        <v>0</v>
      </c>
      <c r="W113" s="42">
        <v>0</v>
      </c>
      <c r="X113" s="42">
        <v>0</v>
      </c>
      <c r="Y113" s="42">
        <v>0</v>
      </c>
      <c r="Z113" s="42">
        <v>0</v>
      </c>
      <c r="AA113" s="43">
        <f t="shared" si="6"/>
        <v>0</v>
      </c>
    </row>
    <row r="114" spans="2:27" s="44" customFormat="1" ht="12.75" customHeight="1">
      <c r="B114" s="39">
        <v>1210301</v>
      </c>
      <c r="C114" s="45" t="s">
        <v>336</v>
      </c>
      <c r="D114" s="40">
        <f>+VLOOKUP(B114,'BG 2023'!A:C,3,FALSE)</f>
        <v>1003000000</v>
      </c>
      <c r="E114" s="43"/>
      <c r="F114" s="43"/>
      <c r="G114" s="42">
        <v>0</v>
      </c>
      <c r="H114" s="42">
        <f t="shared" si="7"/>
        <v>1003000000</v>
      </c>
      <c r="I114" s="42">
        <v>0</v>
      </c>
      <c r="J114" s="42">
        <v>0</v>
      </c>
      <c r="K114" s="42">
        <v>0</v>
      </c>
      <c r="L114" s="42">
        <v>0</v>
      </c>
      <c r="M114" s="42" t="s">
        <v>133</v>
      </c>
      <c r="N114" s="42">
        <v>0</v>
      </c>
      <c r="O114" s="42">
        <f>-H114</f>
        <v>-1003000000</v>
      </c>
      <c r="P114" s="42">
        <v>0</v>
      </c>
      <c r="Q114" s="42">
        <v>0</v>
      </c>
      <c r="R114" s="42">
        <v>0</v>
      </c>
      <c r="S114" s="42">
        <v>0</v>
      </c>
      <c r="T114" s="42">
        <v>0</v>
      </c>
      <c r="U114" s="42">
        <v>0</v>
      </c>
      <c r="V114" s="42">
        <v>0</v>
      </c>
      <c r="W114" s="42">
        <v>0</v>
      </c>
      <c r="X114" s="42">
        <v>0</v>
      </c>
      <c r="Y114" s="42">
        <v>0</v>
      </c>
      <c r="Z114" s="42">
        <v>0</v>
      </c>
      <c r="AA114" s="43">
        <f t="shared" si="6"/>
        <v>0</v>
      </c>
    </row>
    <row r="115" spans="2:27" s="44" customFormat="1" ht="12.75" customHeight="1">
      <c r="B115" s="39">
        <v>122</v>
      </c>
      <c r="C115" s="45" t="s">
        <v>606</v>
      </c>
      <c r="D115" s="40"/>
      <c r="E115" s="43"/>
      <c r="F115" s="43"/>
      <c r="G115" s="42">
        <v>0</v>
      </c>
      <c r="H115" s="42">
        <f t="shared" si="7"/>
        <v>0</v>
      </c>
      <c r="I115" s="42">
        <v>0</v>
      </c>
      <c r="J115" s="42">
        <v>0</v>
      </c>
      <c r="K115" s="42">
        <v>0</v>
      </c>
      <c r="L115" s="42">
        <v>0</v>
      </c>
      <c r="M115" s="42" t="s">
        <v>133</v>
      </c>
      <c r="N115" s="42">
        <v>0</v>
      </c>
      <c r="O115" s="42">
        <v>0</v>
      </c>
      <c r="P115" s="42">
        <v>0</v>
      </c>
      <c r="Q115" s="42">
        <v>0</v>
      </c>
      <c r="R115" s="42">
        <v>0</v>
      </c>
      <c r="S115" s="42">
        <v>0</v>
      </c>
      <c r="T115" s="42">
        <v>0</v>
      </c>
      <c r="U115" s="42">
        <v>0</v>
      </c>
      <c r="V115" s="42">
        <v>0</v>
      </c>
      <c r="W115" s="42">
        <v>0</v>
      </c>
      <c r="X115" s="42">
        <v>0</v>
      </c>
      <c r="Y115" s="42">
        <v>0</v>
      </c>
      <c r="Z115" s="42">
        <v>0</v>
      </c>
      <c r="AA115" s="43">
        <f t="shared" si="6"/>
        <v>0</v>
      </c>
    </row>
    <row r="116" spans="2:27" s="44" customFormat="1" ht="12.75" customHeight="1">
      <c r="B116" s="39">
        <v>122001</v>
      </c>
      <c r="C116" s="45" t="s">
        <v>607</v>
      </c>
      <c r="D116" s="40">
        <f>+VLOOKUP(B116,'BG 2023'!A:C,3,FALSE)</f>
        <v>37267786</v>
      </c>
      <c r="E116" s="43"/>
      <c r="F116" s="43">
        <f>+D116</f>
        <v>37267786</v>
      </c>
      <c r="G116" s="42">
        <v>0</v>
      </c>
      <c r="H116" s="42">
        <f t="shared" si="7"/>
        <v>0</v>
      </c>
      <c r="I116" s="42">
        <v>0</v>
      </c>
      <c r="J116" s="42">
        <v>0</v>
      </c>
      <c r="K116" s="42">
        <v>0</v>
      </c>
      <c r="L116" s="42">
        <v>0</v>
      </c>
      <c r="M116" s="42" t="s">
        <v>133</v>
      </c>
      <c r="N116" s="42">
        <v>0</v>
      </c>
      <c r="O116" s="42">
        <v>0</v>
      </c>
      <c r="P116" s="42">
        <v>0</v>
      </c>
      <c r="Q116" s="42">
        <v>0</v>
      </c>
      <c r="R116" s="42">
        <v>0</v>
      </c>
      <c r="S116" s="42">
        <v>0</v>
      </c>
      <c r="T116" s="42">
        <v>0</v>
      </c>
      <c r="U116" s="42">
        <v>0</v>
      </c>
      <c r="V116" s="42">
        <v>0</v>
      </c>
      <c r="W116" s="42">
        <v>0</v>
      </c>
      <c r="X116" s="42">
        <v>0</v>
      </c>
      <c r="Y116" s="42">
        <v>0</v>
      </c>
      <c r="Z116" s="42">
        <v>0</v>
      </c>
      <c r="AA116" s="43">
        <f t="shared" si="6"/>
        <v>0</v>
      </c>
    </row>
    <row r="117" spans="2:27" s="44" customFormat="1" ht="12.75" customHeight="1">
      <c r="B117" s="39">
        <v>127</v>
      </c>
      <c r="C117" s="45" t="s">
        <v>337</v>
      </c>
      <c r="D117" s="40"/>
      <c r="E117" s="43"/>
      <c r="F117" s="43"/>
      <c r="G117" s="42">
        <v>0</v>
      </c>
      <c r="H117" s="42">
        <f t="shared" si="7"/>
        <v>0</v>
      </c>
      <c r="I117" s="42">
        <v>0</v>
      </c>
      <c r="J117" s="42">
        <v>0</v>
      </c>
      <c r="K117" s="42">
        <v>0</v>
      </c>
      <c r="L117" s="42">
        <v>0</v>
      </c>
      <c r="M117" s="42" t="s">
        <v>133</v>
      </c>
      <c r="N117" s="42">
        <v>0</v>
      </c>
      <c r="O117" s="42">
        <v>0</v>
      </c>
      <c r="P117" s="42">
        <v>0</v>
      </c>
      <c r="Q117" s="42">
        <v>0</v>
      </c>
      <c r="R117" s="42">
        <v>0</v>
      </c>
      <c r="S117" s="42">
        <v>0</v>
      </c>
      <c r="T117" s="42">
        <v>0</v>
      </c>
      <c r="U117" s="42">
        <v>0</v>
      </c>
      <c r="V117" s="42">
        <v>0</v>
      </c>
      <c r="W117" s="42">
        <v>0</v>
      </c>
      <c r="X117" s="42">
        <v>0</v>
      </c>
      <c r="Y117" s="42">
        <v>0</v>
      </c>
      <c r="Z117" s="42">
        <v>0</v>
      </c>
      <c r="AA117" s="43">
        <f t="shared" si="6"/>
        <v>0</v>
      </c>
    </row>
    <row r="118" spans="2:27" s="44" customFormat="1" ht="12.75" customHeight="1">
      <c r="B118" s="39">
        <v>12701</v>
      </c>
      <c r="C118" s="45" t="s">
        <v>338</v>
      </c>
      <c r="D118" s="40"/>
      <c r="E118" s="41"/>
      <c r="F118" s="41"/>
      <c r="G118" s="42">
        <v>0</v>
      </c>
      <c r="H118" s="42">
        <f t="shared" si="7"/>
        <v>0</v>
      </c>
      <c r="I118" s="42">
        <v>0</v>
      </c>
      <c r="J118" s="42">
        <v>0</v>
      </c>
      <c r="K118" s="42">
        <v>0</v>
      </c>
      <c r="L118" s="42">
        <v>0</v>
      </c>
      <c r="M118" s="42" t="s">
        <v>133</v>
      </c>
      <c r="N118" s="42">
        <v>0</v>
      </c>
      <c r="O118" s="42">
        <v>0</v>
      </c>
      <c r="P118" s="42">
        <v>0</v>
      </c>
      <c r="Q118" s="42">
        <v>0</v>
      </c>
      <c r="R118" s="42">
        <v>0</v>
      </c>
      <c r="S118" s="42">
        <v>0</v>
      </c>
      <c r="T118" s="42">
        <v>0</v>
      </c>
      <c r="U118" s="42">
        <v>0</v>
      </c>
      <c r="V118" s="42">
        <v>0</v>
      </c>
      <c r="W118" s="42">
        <v>0</v>
      </c>
      <c r="X118" s="42">
        <v>0</v>
      </c>
      <c r="Y118" s="42">
        <v>0</v>
      </c>
      <c r="Z118" s="42">
        <v>0</v>
      </c>
      <c r="AA118" s="43">
        <f t="shared" si="6"/>
        <v>0</v>
      </c>
    </row>
    <row r="119" spans="2:27" s="44" customFormat="1" ht="12.75" customHeight="1">
      <c r="B119" s="39">
        <v>1270103</v>
      </c>
      <c r="C119" s="45" t="s">
        <v>608</v>
      </c>
      <c r="D119" s="40">
        <f>+VLOOKUP(B119,'BG 2023'!A:C,3,FALSE)</f>
        <v>55615455</v>
      </c>
      <c r="E119" s="43"/>
      <c r="F119" s="43"/>
      <c r="G119" s="42">
        <v>0</v>
      </c>
      <c r="H119" s="42">
        <f t="shared" si="7"/>
        <v>55615455</v>
      </c>
      <c r="I119" s="42">
        <v>0</v>
      </c>
      <c r="J119" s="42">
        <v>0</v>
      </c>
      <c r="K119" s="42">
        <v>0</v>
      </c>
      <c r="L119" s="42">
        <v>0</v>
      </c>
      <c r="M119" s="42">
        <v>0</v>
      </c>
      <c r="N119" s="42">
        <v>0</v>
      </c>
      <c r="O119" s="42">
        <v>0</v>
      </c>
      <c r="P119" s="42">
        <v>0</v>
      </c>
      <c r="Q119" s="42">
        <v>0</v>
      </c>
      <c r="R119" s="42">
        <f>-H119</f>
        <v>-55615455</v>
      </c>
      <c r="S119" s="42">
        <v>0</v>
      </c>
      <c r="T119" s="42">
        <v>0</v>
      </c>
      <c r="U119" s="42">
        <v>0</v>
      </c>
      <c r="V119" s="42">
        <v>0</v>
      </c>
      <c r="W119" s="42">
        <v>0</v>
      </c>
      <c r="X119" s="42">
        <v>0</v>
      </c>
      <c r="Y119" s="42">
        <v>0</v>
      </c>
      <c r="Z119" s="42">
        <v>0</v>
      </c>
      <c r="AA119" s="43">
        <f t="shared" si="6"/>
        <v>0</v>
      </c>
    </row>
    <row r="120" spans="2:27" s="44" customFormat="1" ht="12.75" customHeight="1">
      <c r="B120" s="39">
        <v>1270104</v>
      </c>
      <c r="C120" s="45" t="s">
        <v>609</v>
      </c>
      <c r="D120" s="40">
        <f>+VLOOKUP(B120,'BG 2023'!A:C,3,FALSE)</f>
        <v>71389483.150000006</v>
      </c>
      <c r="E120" s="43"/>
      <c r="F120" s="43"/>
      <c r="G120" s="42">
        <v>0</v>
      </c>
      <c r="H120" s="42">
        <f t="shared" si="7"/>
        <v>71389483.150000006</v>
      </c>
      <c r="I120" s="42">
        <v>0</v>
      </c>
      <c r="J120" s="42">
        <v>0</v>
      </c>
      <c r="K120" s="42">
        <v>0</v>
      </c>
      <c r="L120" s="42">
        <v>0</v>
      </c>
      <c r="M120" s="42">
        <v>0</v>
      </c>
      <c r="N120" s="42">
        <v>0</v>
      </c>
      <c r="O120" s="42">
        <v>0</v>
      </c>
      <c r="P120" s="42">
        <v>0</v>
      </c>
      <c r="Q120" s="42">
        <v>0</v>
      </c>
      <c r="R120" s="42">
        <f>-H120</f>
        <v>-71389483.150000006</v>
      </c>
      <c r="S120" s="42">
        <v>0</v>
      </c>
      <c r="T120" s="42">
        <v>0</v>
      </c>
      <c r="U120" s="42">
        <v>0</v>
      </c>
      <c r="V120" s="42">
        <v>0</v>
      </c>
      <c r="W120" s="42">
        <v>0</v>
      </c>
      <c r="X120" s="42">
        <v>0</v>
      </c>
      <c r="Y120" s="42">
        <v>0</v>
      </c>
      <c r="Z120" s="42">
        <v>0</v>
      </c>
      <c r="AA120" s="43">
        <f t="shared" si="6"/>
        <v>0</v>
      </c>
    </row>
    <row r="121" spans="2:27" s="44" customFormat="1" ht="12.75" customHeight="1">
      <c r="B121" s="39">
        <v>128</v>
      </c>
      <c r="C121" s="45" t="s">
        <v>339</v>
      </c>
      <c r="D121" s="40"/>
      <c r="E121" s="43"/>
      <c r="F121" s="43"/>
      <c r="G121" s="42">
        <v>0</v>
      </c>
      <c r="H121" s="42">
        <f t="shared" si="7"/>
        <v>0</v>
      </c>
      <c r="I121" s="42">
        <v>0</v>
      </c>
      <c r="J121" s="42">
        <v>0</v>
      </c>
      <c r="K121" s="42">
        <v>0</v>
      </c>
      <c r="L121" s="42">
        <v>0</v>
      </c>
      <c r="M121" s="42" t="s">
        <v>133</v>
      </c>
      <c r="N121" s="42">
        <v>0</v>
      </c>
      <c r="O121" s="42">
        <v>0</v>
      </c>
      <c r="P121" s="42">
        <v>0</v>
      </c>
      <c r="Q121" s="42">
        <v>0</v>
      </c>
      <c r="R121" s="42">
        <v>0</v>
      </c>
      <c r="S121" s="42">
        <v>0</v>
      </c>
      <c r="T121" s="42">
        <v>0</v>
      </c>
      <c r="U121" s="42">
        <v>0</v>
      </c>
      <c r="V121" s="42">
        <v>0</v>
      </c>
      <c r="W121" s="42">
        <v>0</v>
      </c>
      <c r="X121" s="42">
        <v>0</v>
      </c>
      <c r="Y121" s="42">
        <v>0</v>
      </c>
      <c r="Z121" s="42">
        <v>0</v>
      </c>
      <c r="AA121" s="43">
        <f t="shared" si="6"/>
        <v>0</v>
      </c>
    </row>
    <row r="122" spans="2:27" s="44" customFormat="1" ht="12.75" customHeight="1">
      <c r="B122" s="39">
        <v>1280203</v>
      </c>
      <c r="C122" s="45" t="s">
        <v>610</v>
      </c>
      <c r="D122" s="40">
        <f>+VLOOKUP(B122,'BG 2023'!A:C,3,FALSE)</f>
        <v>26000000</v>
      </c>
      <c r="E122" s="41"/>
      <c r="F122" s="41"/>
      <c r="G122" s="42">
        <v>0</v>
      </c>
      <c r="H122" s="42">
        <f t="shared" si="7"/>
        <v>26000000</v>
      </c>
      <c r="I122" s="42">
        <v>0</v>
      </c>
      <c r="J122" s="42">
        <v>0</v>
      </c>
      <c r="K122" s="42">
        <v>0</v>
      </c>
      <c r="L122" s="42">
        <v>0</v>
      </c>
      <c r="M122" s="42">
        <f>-H122</f>
        <v>-26000000</v>
      </c>
      <c r="N122" s="42">
        <v>0</v>
      </c>
      <c r="O122" s="42">
        <v>0</v>
      </c>
      <c r="P122" s="42">
        <v>0</v>
      </c>
      <c r="Q122" s="42">
        <v>0</v>
      </c>
      <c r="R122" s="42">
        <v>0</v>
      </c>
      <c r="S122" s="42">
        <v>0</v>
      </c>
      <c r="T122" s="42">
        <v>0</v>
      </c>
      <c r="U122" s="42">
        <v>0</v>
      </c>
      <c r="V122" s="42">
        <v>0</v>
      </c>
      <c r="W122" s="42">
        <v>0</v>
      </c>
      <c r="X122" s="42">
        <v>0</v>
      </c>
      <c r="Y122" s="42">
        <v>0</v>
      </c>
      <c r="Z122" s="42">
        <v>0</v>
      </c>
      <c r="AA122" s="43">
        <f t="shared" si="6"/>
        <v>0</v>
      </c>
    </row>
    <row r="123" spans="2:27" s="44" customFormat="1" ht="12.75" customHeight="1">
      <c r="B123" s="39"/>
      <c r="C123" s="45"/>
      <c r="D123" s="40"/>
      <c r="E123" s="41"/>
      <c r="F123" s="41"/>
      <c r="G123" s="42"/>
      <c r="H123" s="42"/>
      <c r="I123" s="42">
        <v>0</v>
      </c>
      <c r="J123" s="42">
        <v>0</v>
      </c>
      <c r="K123" s="42">
        <v>0</v>
      </c>
      <c r="L123" s="42">
        <v>0</v>
      </c>
      <c r="M123" s="42" t="s">
        <v>133</v>
      </c>
      <c r="N123" s="42">
        <v>0</v>
      </c>
      <c r="O123" s="42">
        <v>0</v>
      </c>
      <c r="P123" s="42">
        <v>0</v>
      </c>
      <c r="Q123" s="42">
        <v>0</v>
      </c>
      <c r="R123" s="42">
        <v>0</v>
      </c>
      <c r="S123" s="42">
        <v>0</v>
      </c>
      <c r="T123" s="42">
        <v>0</v>
      </c>
      <c r="U123" s="42">
        <v>0</v>
      </c>
      <c r="V123" s="42">
        <v>0</v>
      </c>
      <c r="W123" s="42">
        <v>0</v>
      </c>
      <c r="X123" s="42">
        <v>0</v>
      </c>
      <c r="Y123" s="42">
        <v>0</v>
      </c>
      <c r="Z123" s="42">
        <v>0</v>
      </c>
      <c r="AA123" s="43">
        <f t="shared" si="6"/>
        <v>0</v>
      </c>
    </row>
    <row r="124" spans="2:27" s="44" customFormat="1" ht="12.75" customHeight="1">
      <c r="B124" s="39">
        <v>2</v>
      </c>
      <c r="C124" s="45" t="s">
        <v>4</v>
      </c>
      <c r="D124" s="40"/>
      <c r="E124" s="43"/>
      <c r="F124" s="43"/>
      <c r="G124" s="42">
        <v>0</v>
      </c>
      <c r="H124" s="42">
        <f t="shared" ref="H124:H174" si="9">+D124+E124-F124+G124</f>
        <v>0</v>
      </c>
      <c r="I124" s="42">
        <v>0</v>
      </c>
      <c r="J124" s="42">
        <v>0</v>
      </c>
      <c r="K124" s="42">
        <v>0</v>
      </c>
      <c r="L124" s="42">
        <v>0</v>
      </c>
      <c r="M124" s="42" t="s">
        <v>133</v>
      </c>
      <c r="N124" s="42">
        <v>0</v>
      </c>
      <c r="O124" s="42">
        <v>0</v>
      </c>
      <c r="P124" s="42">
        <v>0</v>
      </c>
      <c r="Q124" s="42">
        <v>0</v>
      </c>
      <c r="R124" s="42">
        <v>0</v>
      </c>
      <c r="S124" s="42">
        <v>0</v>
      </c>
      <c r="T124" s="42">
        <v>0</v>
      </c>
      <c r="U124" s="42">
        <v>0</v>
      </c>
      <c r="V124" s="42">
        <v>0</v>
      </c>
      <c r="W124" s="42">
        <v>0</v>
      </c>
      <c r="X124" s="42">
        <v>0</v>
      </c>
      <c r="Y124" s="42">
        <v>0</v>
      </c>
      <c r="Z124" s="42">
        <v>0</v>
      </c>
      <c r="AA124" s="43">
        <f t="shared" si="6"/>
        <v>0</v>
      </c>
    </row>
    <row r="125" spans="2:27" s="44" customFormat="1" ht="12.75" customHeight="1">
      <c r="B125" s="39">
        <v>21</v>
      </c>
      <c r="C125" s="45" t="s">
        <v>5</v>
      </c>
      <c r="D125" s="40"/>
      <c r="E125" s="43"/>
      <c r="F125" s="43">
        <f>+E127</f>
        <v>0</v>
      </c>
      <c r="G125" s="42">
        <v>0</v>
      </c>
      <c r="H125" s="42">
        <f t="shared" si="9"/>
        <v>0</v>
      </c>
      <c r="I125" s="42">
        <v>0</v>
      </c>
      <c r="J125" s="42">
        <v>0</v>
      </c>
      <c r="K125" s="42">
        <v>0</v>
      </c>
      <c r="L125" s="42">
        <v>0</v>
      </c>
      <c r="M125" s="42" t="s">
        <v>133</v>
      </c>
      <c r="N125" s="42">
        <v>0</v>
      </c>
      <c r="O125" s="42">
        <v>0</v>
      </c>
      <c r="P125" s="42">
        <v>0</v>
      </c>
      <c r="Q125" s="42">
        <v>0</v>
      </c>
      <c r="R125" s="42">
        <v>0</v>
      </c>
      <c r="S125" s="42">
        <v>0</v>
      </c>
      <c r="T125" s="42">
        <v>0</v>
      </c>
      <c r="U125" s="42">
        <v>0</v>
      </c>
      <c r="V125" s="42">
        <v>0</v>
      </c>
      <c r="W125" s="42">
        <v>0</v>
      </c>
      <c r="X125" s="42">
        <v>0</v>
      </c>
      <c r="Y125" s="42">
        <v>0</v>
      </c>
      <c r="Z125" s="42">
        <v>0</v>
      </c>
      <c r="AA125" s="43">
        <f t="shared" si="6"/>
        <v>0</v>
      </c>
    </row>
    <row r="126" spans="2:27" s="44" customFormat="1" ht="12.75" customHeight="1">
      <c r="B126" s="39">
        <v>211</v>
      </c>
      <c r="C126" s="45" t="s">
        <v>340</v>
      </c>
      <c r="D126" s="40"/>
      <c r="E126" s="43"/>
      <c r="F126" s="43"/>
      <c r="G126" s="42">
        <v>0</v>
      </c>
      <c r="H126" s="42">
        <f t="shared" si="9"/>
        <v>0</v>
      </c>
      <c r="I126" s="42">
        <v>0</v>
      </c>
      <c r="J126" s="42">
        <v>0</v>
      </c>
      <c r="K126" s="42">
        <v>0</v>
      </c>
      <c r="L126" s="42">
        <v>0</v>
      </c>
      <c r="M126" s="42" t="s">
        <v>133</v>
      </c>
      <c r="N126" s="42">
        <v>0</v>
      </c>
      <c r="O126" s="42">
        <v>0</v>
      </c>
      <c r="P126" s="42">
        <v>0</v>
      </c>
      <c r="Q126" s="42">
        <v>0</v>
      </c>
      <c r="R126" s="42">
        <v>0</v>
      </c>
      <c r="S126" s="42">
        <v>0</v>
      </c>
      <c r="T126" s="42">
        <v>0</v>
      </c>
      <c r="U126" s="42">
        <v>0</v>
      </c>
      <c r="V126" s="42">
        <v>0</v>
      </c>
      <c r="W126" s="42">
        <v>0</v>
      </c>
      <c r="X126" s="42">
        <v>0</v>
      </c>
      <c r="Y126" s="42">
        <v>0</v>
      </c>
      <c r="Z126" s="42">
        <v>0</v>
      </c>
      <c r="AA126" s="43">
        <f t="shared" si="6"/>
        <v>0</v>
      </c>
    </row>
    <row r="127" spans="2:27" s="44" customFormat="1" ht="12.75" customHeight="1">
      <c r="B127" s="39">
        <v>2110101</v>
      </c>
      <c r="C127" s="45" t="s">
        <v>611</v>
      </c>
      <c r="D127" s="40"/>
      <c r="E127" s="41"/>
      <c r="F127" s="41"/>
      <c r="G127" s="42">
        <v>0</v>
      </c>
      <c r="H127" s="42">
        <f t="shared" si="9"/>
        <v>0</v>
      </c>
      <c r="I127" s="42">
        <v>0</v>
      </c>
      <c r="J127" s="42">
        <v>0</v>
      </c>
      <c r="K127" s="42">
        <v>0</v>
      </c>
      <c r="L127" s="42">
        <v>0</v>
      </c>
      <c r="M127" s="42" t="s">
        <v>133</v>
      </c>
      <c r="N127" s="42">
        <v>0</v>
      </c>
      <c r="O127" s="42">
        <v>0</v>
      </c>
      <c r="P127" s="42">
        <v>0</v>
      </c>
      <c r="Q127" s="42">
        <v>0</v>
      </c>
      <c r="R127" s="42">
        <v>0</v>
      </c>
      <c r="S127" s="42">
        <v>0</v>
      </c>
      <c r="T127" s="42">
        <v>0</v>
      </c>
      <c r="U127" s="42">
        <v>0</v>
      </c>
      <c r="V127" s="42">
        <v>0</v>
      </c>
      <c r="W127" s="42">
        <v>0</v>
      </c>
      <c r="X127" s="42">
        <v>0</v>
      </c>
      <c r="Y127" s="42">
        <v>0</v>
      </c>
      <c r="Z127" s="42">
        <v>0</v>
      </c>
      <c r="AA127" s="43">
        <f t="shared" si="6"/>
        <v>0</v>
      </c>
    </row>
    <row r="128" spans="2:27" s="44" customFormat="1" ht="12.75" customHeight="1">
      <c r="B128" s="39">
        <v>211010101</v>
      </c>
      <c r="C128" s="45" t="s">
        <v>612</v>
      </c>
      <c r="D128" s="40">
        <f>-VLOOKUP(B128,'BG 2023'!A:C,3,FALSE)</f>
        <v>-62267234.100000001</v>
      </c>
      <c r="E128" s="43"/>
      <c r="F128" s="43"/>
      <c r="G128" s="42">
        <v>0</v>
      </c>
      <c r="H128" s="42">
        <f t="shared" si="9"/>
        <v>-62267234.100000001</v>
      </c>
      <c r="I128" s="42">
        <v>0</v>
      </c>
      <c r="J128" s="42">
        <v>0</v>
      </c>
      <c r="K128" s="42">
        <v>0</v>
      </c>
      <c r="L128" s="42">
        <v>0</v>
      </c>
      <c r="M128" s="42" t="s">
        <v>133</v>
      </c>
      <c r="N128" s="42">
        <v>0</v>
      </c>
      <c r="O128" s="42">
        <v>0</v>
      </c>
      <c r="P128" s="42">
        <v>0</v>
      </c>
      <c r="Q128" s="42">
        <v>0</v>
      </c>
      <c r="R128" s="42">
        <v>0</v>
      </c>
      <c r="S128" s="42">
        <f>-H128</f>
        <v>62267234.100000001</v>
      </c>
      <c r="T128" s="42">
        <v>0</v>
      </c>
      <c r="U128" s="42">
        <v>0</v>
      </c>
      <c r="V128" s="42">
        <v>0</v>
      </c>
      <c r="W128" s="42">
        <v>0</v>
      </c>
      <c r="X128" s="42">
        <v>0</v>
      </c>
      <c r="Y128" s="42">
        <v>0</v>
      </c>
      <c r="Z128" s="42">
        <v>0</v>
      </c>
      <c r="AA128" s="43">
        <f t="shared" si="6"/>
        <v>0</v>
      </c>
    </row>
    <row r="129" spans="2:27" s="44" customFormat="1" ht="12.75" customHeight="1">
      <c r="B129" s="39">
        <v>211010102</v>
      </c>
      <c r="C129" s="45" t="s">
        <v>613</v>
      </c>
      <c r="D129" s="40">
        <f>-VLOOKUP(B129,'BG 2023'!A:C,3,FALSE)</f>
        <v>-842997512</v>
      </c>
      <c r="E129" s="43"/>
      <c r="F129" s="43"/>
      <c r="G129" s="42">
        <v>0</v>
      </c>
      <c r="H129" s="42">
        <f t="shared" si="9"/>
        <v>-842997512</v>
      </c>
      <c r="I129" s="42">
        <v>0</v>
      </c>
      <c r="J129" s="42">
        <v>0</v>
      </c>
      <c r="K129" s="42">
        <v>0</v>
      </c>
      <c r="L129" s="42">
        <v>0</v>
      </c>
      <c r="M129" s="42" t="s">
        <v>133</v>
      </c>
      <c r="N129" s="42">
        <v>0</v>
      </c>
      <c r="O129" s="42">
        <v>0</v>
      </c>
      <c r="P129" s="42">
        <v>0</v>
      </c>
      <c r="Q129" s="42">
        <v>0</v>
      </c>
      <c r="R129" s="42">
        <v>0</v>
      </c>
      <c r="S129" s="42">
        <f>-H129</f>
        <v>842997512</v>
      </c>
      <c r="T129" s="42">
        <v>0</v>
      </c>
      <c r="U129" s="42">
        <v>0</v>
      </c>
      <c r="V129" s="42">
        <v>0</v>
      </c>
      <c r="W129" s="42">
        <v>0</v>
      </c>
      <c r="X129" s="42">
        <v>0</v>
      </c>
      <c r="Y129" s="42">
        <v>0</v>
      </c>
      <c r="Z129" s="42">
        <v>0</v>
      </c>
      <c r="AA129" s="43">
        <f t="shared" si="6"/>
        <v>0</v>
      </c>
    </row>
    <row r="130" spans="2:27" s="44" customFormat="1" ht="12.75" customHeight="1">
      <c r="B130" s="39">
        <v>211010103</v>
      </c>
      <c r="C130" s="45" t="s">
        <v>614</v>
      </c>
      <c r="D130" s="40">
        <f>-VLOOKUP(B130,'BG 2023'!A:C,3,FALSE)</f>
        <v>0</v>
      </c>
      <c r="E130" s="43"/>
      <c r="F130" s="43"/>
      <c r="G130" s="42">
        <v>0</v>
      </c>
      <c r="H130" s="42">
        <f t="shared" si="9"/>
        <v>0</v>
      </c>
      <c r="I130" s="42">
        <v>0</v>
      </c>
      <c r="J130" s="42">
        <v>0</v>
      </c>
      <c r="K130" s="42">
        <v>0</v>
      </c>
      <c r="L130" s="42">
        <v>0</v>
      </c>
      <c r="M130" s="42" t="s">
        <v>133</v>
      </c>
      <c r="N130" s="42">
        <v>0</v>
      </c>
      <c r="O130" s="42">
        <v>0</v>
      </c>
      <c r="P130" s="42">
        <v>0</v>
      </c>
      <c r="Q130" s="42">
        <v>0</v>
      </c>
      <c r="R130" s="42">
        <v>0</v>
      </c>
      <c r="S130" s="42">
        <v>0</v>
      </c>
      <c r="T130" s="42">
        <v>0</v>
      </c>
      <c r="U130" s="42">
        <v>0</v>
      </c>
      <c r="V130" s="42">
        <v>0</v>
      </c>
      <c r="W130" s="42">
        <v>0</v>
      </c>
      <c r="X130" s="42">
        <v>0</v>
      </c>
      <c r="Y130" s="42">
        <v>0</v>
      </c>
      <c r="Z130" s="42">
        <v>0</v>
      </c>
      <c r="AA130" s="43">
        <f t="shared" si="6"/>
        <v>0</v>
      </c>
    </row>
    <row r="131" spans="2:27" s="44" customFormat="1" ht="12.75" customHeight="1">
      <c r="B131" s="39">
        <v>211010104</v>
      </c>
      <c r="C131" s="45" t="s">
        <v>612</v>
      </c>
      <c r="D131" s="40">
        <f>-VLOOKUP(B131,'BG 2023'!A:C,3,FALSE)</f>
        <v>0</v>
      </c>
      <c r="E131" s="41"/>
      <c r="F131" s="41"/>
      <c r="G131" s="42">
        <v>0</v>
      </c>
      <c r="H131" s="42">
        <f t="shared" si="9"/>
        <v>0</v>
      </c>
      <c r="I131" s="42">
        <v>0</v>
      </c>
      <c r="J131" s="42">
        <v>0</v>
      </c>
      <c r="K131" s="42">
        <v>0</v>
      </c>
      <c r="L131" s="42">
        <v>0</v>
      </c>
      <c r="M131" s="42" t="s">
        <v>133</v>
      </c>
      <c r="N131" s="42">
        <v>0</v>
      </c>
      <c r="O131" s="42">
        <v>0</v>
      </c>
      <c r="P131" s="42">
        <v>0</v>
      </c>
      <c r="Q131" s="42">
        <v>0</v>
      </c>
      <c r="R131" s="42">
        <v>0</v>
      </c>
      <c r="S131" s="42">
        <v>0</v>
      </c>
      <c r="T131" s="42">
        <v>0</v>
      </c>
      <c r="U131" s="42">
        <v>0</v>
      </c>
      <c r="V131" s="42">
        <v>0</v>
      </c>
      <c r="W131" s="42">
        <v>0</v>
      </c>
      <c r="X131" s="42">
        <v>0</v>
      </c>
      <c r="Y131" s="42">
        <v>0</v>
      </c>
      <c r="Z131" s="42">
        <v>0</v>
      </c>
      <c r="AA131" s="43">
        <f t="shared" si="6"/>
        <v>0</v>
      </c>
    </row>
    <row r="132" spans="2:27" s="44" customFormat="1" ht="12.75" customHeight="1">
      <c r="B132" s="39">
        <v>211010202</v>
      </c>
      <c r="C132" s="45" t="s">
        <v>615</v>
      </c>
      <c r="D132" s="40">
        <f>-VLOOKUP(B132,'BG 2023'!A:C,3,FALSE)</f>
        <v>0</v>
      </c>
      <c r="E132" s="43"/>
      <c r="F132" s="43"/>
      <c r="G132" s="42">
        <v>0</v>
      </c>
      <c r="H132" s="42">
        <f t="shared" si="9"/>
        <v>0</v>
      </c>
      <c r="I132" s="42">
        <v>0</v>
      </c>
      <c r="J132" s="42">
        <v>0</v>
      </c>
      <c r="K132" s="42">
        <v>0</v>
      </c>
      <c r="L132" s="42">
        <v>0</v>
      </c>
      <c r="M132" s="42" t="s">
        <v>133</v>
      </c>
      <c r="N132" s="42">
        <v>0</v>
      </c>
      <c r="O132" s="42">
        <v>0</v>
      </c>
      <c r="P132" s="42">
        <v>0</v>
      </c>
      <c r="Q132" s="42">
        <v>0</v>
      </c>
      <c r="R132" s="42">
        <v>0</v>
      </c>
      <c r="S132" s="42">
        <v>0</v>
      </c>
      <c r="T132" s="42">
        <v>0</v>
      </c>
      <c r="U132" s="42">
        <v>0</v>
      </c>
      <c r="V132" s="42">
        <v>0</v>
      </c>
      <c r="W132" s="42">
        <v>0</v>
      </c>
      <c r="X132" s="42">
        <v>0</v>
      </c>
      <c r="Y132" s="42">
        <v>0</v>
      </c>
      <c r="Z132" s="42">
        <v>0</v>
      </c>
      <c r="AA132" s="43">
        <f t="shared" si="6"/>
        <v>0</v>
      </c>
    </row>
    <row r="133" spans="2:27" s="44" customFormat="1" ht="12.75" customHeight="1">
      <c r="B133" s="39">
        <v>2110103</v>
      </c>
      <c r="C133" s="45" t="s">
        <v>616</v>
      </c>
      <c r="D133" s="40"/>
      <c r="E133" s="43"/>
      <c r="F133" s="43"/>
      <c r="G133" s="42">
        <v>0</v>
      </c>
      <c r="H133" s="42">
        <f t="shared" si="9"/>
        <v>0</v>
      </c>
      <c r="I133" s="42">
        <v>0</v>
      </c>
      <c r="J133" s="42">
        <v>0</v>
      </c>
      <c r="K133" s="42">
        <v>0</v>
      </c>
      <c r="L133" s="42">
        <v>0</v>
      </c>
      <c r="M133" s="42" t="s">
        <v>133</v>
      </c>
      <c r="N133" s="42">
        <v>0</v>
      </c>
      <c r="O133" s="42">
        <v>0</v>
      </c>
      <c r="P133" s="42">
        <v>0</v>
      </c>
      <c r="Q133" s="42">
        <v>0</v>
      </c>
      <c r="R133" s="42">
        <v>0</v>
      </c>
      <c r="S133" s="42">
        <v>0</v>
      </c>
      <c r="T133" s="42">
        <v>0</v>
      </c>
      <c r="U133" s="42">
        <v>0</v>
      </c>
      <c r="V133" s="42">
        <v>0</v>
      </c>
      <c r="W133" s="42">
        <v>0</v>
      </c>
      <c r="X133" s="42">
        <v>0</v>
      </c>
      <c r="Y133" s="42">
        <v>0</v>
      </c>
      <c r="Z133" s="42">
        <v>0</v>
      </c>
      <c r="AA133" s="43">
        <f t="shared" ref="AA133:AA196" si="10">SUM(H133:Z133)</f>
        <v>0</v>
      </c>
    </row>
    <row r="134" spans="2:27" s="44" customFormat="1" ht="12.75" customHeight="1">
      <c r="B134" s="39">
        <v>211010301</v>
      </c>
      <c r="C134" s="45" t="s">
        <v>617</v>
      </c>
      <c r="D134" s="40">
        <f>-VLOOKUP(B134,'BG 2023'!A:C,3,FALSE)</f>
        <v>-13032123</v>
      </c>
      <c r="E134" s="43"/>
      <c r="F134" s="43"/>
      <c r="G134" s="42">
        <v>0</v>
      </c>
      <c r="H134" s="42">
        <f t="shared" si="9"/>
        <v>-13032123</v>
      </c>
      <c r="I134" s="42">
        <v>0</v>
      </c>
      <c r="J134" s="42">
        <v>0</v>
      </c>
      <c r="K134" s="42">
        <v>0</v>
      </c>
      <c r="L134" s="42">
        <v>0</v>
      </c>
      <c r="M134" s="42" t="s">
        <v>133</v>
      </c>
      <c r="N134" s="42">
        <v>0</v>
      </c>
      <c r="O134" s="42">
        <v>0</v>
      </c>
      <c r="P134" s="42">
        <v>0</v>
      </c>
      <c r="Q134" s="42">
        <v>0</v>
      </c>
      <c r="R134" s="42">
        <v>0</v>
      </c>
      <c r="S134" s="42">
        <f>-H134</f>
        <v>13032123</v>
      </c>
      <c r="T134" s="42">
        <v>0</v>
      </c>
      <c r="U134" s="42">
        <v>0</v>
      </c>
      <c r="V134" s="42">
        <v>0</v>
      </c>
      <c r="W134" s="42">
        <v>0</v>
      </c>
      <c r="X134" s="42">
        <v>0</v>
      </c>
      <c r="Y134" s="42">
        <v>0</v>
      </c>
      <c r="Z134" s="42">
        <v>0</v>
      </c>
      <c r="AA134" s="43">
        <f t="shared" si="10"/>
        <v>0</v>
      </c>
    </row>
    <row r="135" spans="2:27" s="44" customFormat="1" ht="12.75" customHeight="1">
      <c r="B135" s="39">
        <v>2110201</v>
      </c>
      <c r="C135" s="45" t="s">
        <v>341</v>
      </c>
      <c r="D135" s="40"/>
      <c r="E135" s="43"/>
      <c r="F135" s="43">
        <f>+E137</f>
        <v>0</v>
      </c>
      <c r="G135" s="42">
        <v>0</v>
      </c>
      <c r="H135" s="42">
        <f t="shared" si="9"/>
        <v>0</v>
      </c>
      <c r="I135" s="42">
        <v>0</v>
      </c>
      <c r="J135" s="42">
        <v>0</v>
      </c>
      <c r="K135" s="42">
        <v>0</v>
      </c>
      <c r="L135" s="42">
        <v>0</v>
      </c>
      <c r="M135" s="42" t="s">
        <v>133</v>
      </c>
      <c r="N135" s="42">
        <v>0</v>
      </c>
      <c r="O135" s="42">
        <v>0</v>
      </c>
      <c r="P135" s="42">
        <v>0</v>
      </c>
      <c r="Q135" s="42">
        <v>0</v>
      </c>
      <c r="R135" s="42">
        <v>0</v>
      </c>
      <c r="S135" s="42">
        <v>0</v>
      </c>
      <c r="T135" s="42">
        <v>0</v>
      </c>
      <c r="U135" s="42">
        <v>0</v>
      </c>
      <c r="V135" s="42">
        <v>0</v>
      </c>
      <c r="W135" s="42">
        <v>0</v>
      </c>
      <c r="X135" s="42">
        <v>0</v>
      </c>
      <c r="Y135" s="42">
        <v>0</v>
      </c>
      <c r="Z135" s="42">
        <v>0</v>
      </c>
      <c r="AA135" s="43">
        <f t="shared" si="10"/>
        <v>0</v>
      </c>
    </row>
    <row r="136" spans="2:27" s="44" customFormat="1" ht="12.75" customHeight="1">
      <c r="B136" s="39">
        <v>211020101</v>
      </c>
      <c r="C136" s="45" t="s">
        <v>618</v>
      </c>
      <c r="D136" s="40">
        <f>-VLOOKUP(B136,'BG 2023'!A:C,3,FALSE)</f>
        <v>-4441120</v>
      </c>
      <c r="E136" s="43"/>
      <c r="F136" s="43"/>
      <c r="G136" s="42">
        <v>0</v>
      </c>
      <c r="H136" s="42">
        <f t="shared" si="9"/>
        <v>-4441120</v>
      </c>
      <c r="I136" s="42">
        <v>0</v>
      </c>
      <c r="J136" s="42">
        <v>0</v>
      </c>
      <c r="K136" s="42">
        <v>0</v>
      </c>
      <c r="L136" s="42">
        <v>0</v>
      </c>
      <c r="M136" s="42">
        <f>-H136</f>
        <v>4441120</v>
      </c>
      <c r="N136" s="42">
        <v>0</v>
      </c>
      <c r="O136" s="42">
        <v>0</v>
      </c>
      <c r="P136" s="42">
        <v>0</v>
      </c>
      <c r="Q136" s="42">
        <v>0</v>
      </c>
      <c r="R136" s="42">
        <v>0</v>
      </c>
      <c r="S136" s="42">
        <v>0</v>
      </c>
      <c r="T136" s="42">
        <v>0</v>
      </c>
      <c r="U136" s="42">
        <v>0</v>
      </c>
      <c r="V136" s="42">
        <v>0</v>
      </c>
      <c r="W136" s="42">
        <v>0</v>
      </c>
      <c r="X136" s="42">
        <v>0</v>
      </c>
      <c r="Y136" s="42">
        <v>0</v>
      </c>
      <c r="Z136" s="42">
        <v>0</v>
      </c>
      <c r="AA136" s="43">
        <f t="shared" si="10"/>
        <v>0</v>
      </c>
    </row>
    <row r="137" spans="2:27" s="44" customFormat="1" ht="12.75" customHeight="1">
      <c r="B137" s="39">
        <v>21102</v>
      </c>
      <c r="C137" s="45" t="s">
        <v>342</v>
      </c>
      <c r="D137" s="40"/>
      <c r="E137" s="41"/>
      <c r="F137" s="41"/>
      <c r="G137" s="42">
        <v>0</v>
      </c>
      <c r="H137" s="42">
        <f t="shared" si="9"/>
        <v>0</v>
      </c>
      <c r="I137" s="42">
        <v>0</v>
      </c>
      <c r="J137" s="42">
        <v>0</v>
      </c>
      <c r="K137" s="42">
        <v>0</v>
      </c>
      <c r="L137" s="42">
        <v>0</v>
      </c>
      <c r="M137" s="42" t="s">
        <v>133</v>
      </c>
      <c r="N137" s="42">
        <v>0</v>
      </c>
      <c r="O137" s="42">
        <v>0</v>
      </c>
      <c r="P137" s="42">
        <v>0</v>
      </c>
      <c r="Q137" s="42">
        <v>0</v>
      </c>
      <c r="R137" s="42">
        <v>0</v>
      </c>
      <c r="S137" s="42">
        <v>0</v>
      </c>
      <c r="T137" s="42">
        <v>0</v>
      </c>
      <c r="U137" s="42">
        <v>0</v>
      </c>
      <c r="V137" s="42">
        <v>0</v>
      </c>
      <c r="W137" s="42">
        <v>0</v>
      </c>
      <c r="X137" s="42">
        <v>0</v>
      </c>
      <c r="Y137" s="42">
        <v>0</v>
      </c>
      <c r="Z137" s="42">
        <v>0</v>
      </c>
      <c r="AA137" s="43">
        <f t="shared" si="10"/>
        <v>0</v>
      </c>
    </row>
    <row r="138" spans="2:27" s="44" customFormat="1" ht="12.75" customHeight="1">
      <c r="B138" s="39">
        <v>211020501</v>
      </c>
      <c r="C138" s="45" t="s">
        <v>343</v>
      </c>
      <c r="D138" s="40">
        <f>-VLOOKUP(B138,'BG 2023'!A:C,3,FALSE)</f>
        <v>-34637778</v>
      </c>
      <c r="E138" s="43"/>
      <c r="F138" s="43"/>
      <c r="G138" s="42">
        <v>0</v>
      </c>
      <c r="H138" s="42">
        <f t="shared" si="9"/>
        <v>-34637778</v>
      </c>
      <c r="I138" s="42">
        <v>0</v>
      </c>
      <c r="J138" s="42">
        <v>0</v>
      </c>
      <c r="K138" s="42">
        <v>0</v>
      </c>
      <c r="L138" s="42">
        <v>0</v>
      </c>
      <c r="M138" s="42">
        <f>-H138</f>
        <v>34637778</v>
      </c>
      <c r="N138" s="42">
        <v>0</v>
      </c>
      <c r="O138" s="42">
        <v>0</v>
      </c>
      <c r="P138" s="42">
        <v>0</v>
      </c>
      <c r="Q138" s="42">
        <v>0</v>
      </c>
      <c r="R138" s="42">
        <v>0</v>
      </c>
      <c r="S138" s="42">
        <v>0</v>
      </c>
      <c r="T138" s="42">
        <v>0</v>
      </c>
      <c r="U138" s="42">
        <v>0</v>
      </c>
      <c r="V138" s="42">
        <v>0</v>
      </c>
      <c r="W138" s="42">
        <v>0</v>
      </c>
      <c r="X138" s="42">
        <v>0</v>
      </c>
      <c r="Y138" s="42">
        <v>0</v>
      </c>
      <c r="Z138" s="42">
        <v>0</v>
      </c>
      <c r="AA138" s="43">
        <f t="shared" si="10"/>
        <v>0</v>
      </c>
    </row>
    <row r="139" spans="2:27" s="44" customFormat="1" ht="12.75" customHeight="1">
      <c r="B139" s="39">
        <v>213</v>
      </c>
      <c r="C139" s="45" t="s">
        <v>344</v>
      </c>
      <c r="D139" s="40"/>
      <c r="E139" s="43"/>
      <c r="F139" s="43"/>
      <c r="G139" s="42">
        <v>0</v>
      </c>
      <c r="H139" s="42">
        <f t="shared" si="9"/>
        <v>0</v>
      </c>
      <c r="I139" s="42">
        <v>0</v>
      </c>
      <c r="J139" s="42">
        <v>0</v>
      </c>
      <c r="K139" s="42">
        <v>0</v>
      </c>
      <c r="L139" s="42">
        <v>0</v>
      </c>
      <c r="M139" s="42" t="s">
        <v>133</v>
      </c>
      <c r="N139" s="42">
        <v>0</v>
      </c>
      <c r="O139" s="42">
        <v>0</v>
      </c>
      <c r="P139" s="42">
        <v>0</v>
      </c>
      <c r="Q139" s="42">
        <v>0</v>
      </c>
      <c r="R139" s="42">
        <v>0</v>
      </c>
      <c r="S139" s="42">
        <v>0</v>
      </c>
      <c r="T139" s="42">
        <v>0</v>
      </c>
      <c r="U139" s="42">
        <v>0</v>
      </c>
      <c r="V139" s="42">
        <v>0</v>
      </c>
      <c r="W139" s="42">
        <v>0</v>
      </c>
      <c r="X139" s="42">
        <v>0</v>
      </c>
      <c r="Y139" s="42">
        <v>0</v>
      </c>
      <c r="Z139" s="42">
        <v>0</v>
      </c>
      <c r="AA139" s="43">
        <f t="shared" si="10"/>
        <v>0</v>
      </c>
    </row>
    <row r="140" spans="2:27" s="44" customFormat="1" ht="12.75" customHeight="1">
      <c r="B140" s="39">
        <v>21301</v>
      </c>
      <c r="C140" s="45" t="s">
        <v>619</v>
      </c>
      <c r="D140" s="40"/>
      <c r="E140" s="43"/>
      <c r="F140" s="43"/>
      <c r="G140" s="42">
        <v>0</v>
      </c>
      <c r="H140" s="42">
        <f t="shared" si="9"/>
        <v>0</v>
      </c>
      <c r="I140" s="42">
        <v>0</v>
      </c>
      <c r="J140" s="42">
        <v>0</v>
      </c>
      <c r="K140" s="42">
        <v>0</v>
      </c>
      <c r="L140" s="42">
        <v>0</v>
      </c>
      <c r="M140" s="42" t="s">
        <v>133</v>
      </c>
      <c r="N140" s="42">
        <v>0</v>
      </c>
      <c r="O140" s="42">
        <v>0</v>
      </c>
      <c r="P140" s="42">
        <v>0</v>
      </c>
      <c r="Q140" s="42">
        <v>0</v>
      </c>
      <c r="R140" s="42">
        <v>0</v>
      </c>
      <c r="S140" s="42">
        <v>0</v>
      </c>
      <c r="T140" s="42">
        <v>0</v>
      </c>
      <c r="U140" s="42">
        <v>0</v>
      </c>
      <c r="V140" s="42">
        <v>0</v>
      </c>
      <c r="W140" s="42">
        <v>0</v>
      </c>
      <c r="X140" s="42">
        <v>0</v>
      </c>
      <c r="Y140" s="42">
        <v>0</v>
      </c>
      <c r="Z140" s="42">
        <v>0</v>
      </c>
      <c r="AA140" s="43">
        <f t="shared" si="10"/>
        <v>0</v>
      </c>
    </row>
    <row r="141" spans="2:27" s="44" customFormat="1" ht="12.75" customHeight="1">
      <c r="B141" s="39">
        <v>213010101</v>
      </c>
      <c r="C141" s="45" t="s">
        <v>620</v>
      </c>
      <c r="D141" s="40">
        <f>-VLOOKUP(B141,'BG 2023'!A:C,3,FALSE)</f>
        <v>-210918820</v>
      </c>
      <c r="E141" s="43"/>
      <c r="F141" s="43"/>
      <c r="G141" s="42">
        <v>0</v>
      </c>
      <c r="H141" s="42">
        <f t="shared" si="9"/>
        <v>-210918820</v>
      </c>
      <c r="I141" s="42">
        <v>0</v>
      </c>
      <c r="J141" s="42">
        <v>0</v>
      </c>
      <c r="K141" s="42">
        <v>0</v>
      </c>
      <c r="L141" s="42">
        <v>0</v>
      </c>
      <c r="M141" s="42" t="s">
        <v>133</v>
      </c>
      <c r="N141" s="42">
        <v>0</v>
      </c>
      <c r="O141" s="42">
        <v>0</v>
      </c>
      <c r="P141" s="42">
        <v>0</v>
      </c>
      <c r="Q141" s="42">
        <v>0</v>
      </c>
      <c r="R141" s="42">
        <v>0</v>
      </c>
      <c r="S141" s="42">
        <v>0</v>
      </c>
      <c r="T141" s="42">
        <v>0</v>
      </c>
      <c r="U141" s="42">
        <v>0</v>
      </c>
      <c r="V141" s="42">
        <v>0</v>
      </c>
      <c r="W141" s="42">
        <f>-H141</f>
        <v>210918820</v>
      </c>
      <c r="X141" s="42">
        <v>0</v>
      </c>
      <c r="Y141" s="42">
        <v>0</v>
      </c>
      <c r="Z141" s="42">
        <v>0</v>
      </c>
      <c r="AA141" s="43">
        <f t="shared" si="10"/>
        <v>0</v>
      </c>
    </row>
    <row r="142" spans="2:27" s="44" customFormat="1" ht="12.75" customHeight="1">
      <c r="B142" s="39">
        <v>213010201</v>
      </c>
      <c r="C142" s="45" t="s">
        <v>621</v>
      </c>
      <c r="D142" s="40">
        <f>-VLOOKUP(B142,'BG 2023'!A:C,3,FALSE)</f>
        <v>-276044245.13840002</v>
      </c>
      <c r="E142" s="43"/>
      <c r="F142" s="43"/>
      <c r="G142" s="42">
        <v>0</v>
      </c>
      <c r="H142" s="42">
        <f t="shared" si="9"/>
        <v>-276044245.13840002</v>
      </c>
      <c r="I142" s="42">
        <v>0</v>
      </c>
      <c r="J142" s="42">
        <v>0</v>
      </c>
      <c r="K142" s="42">
        <v>0</v>
      </c>
      <c r="L142" s="42">
        <v>0</v>
      </c>
      <c r="M142" s="42" t="s">
        <v>133</v>
      </c>
      <c r="N142" s="42">
        <v>0</v>
      </c>
      <c r="O142" s="42">
        <v>0</v>
      </c>
      <c r="P142" s="42">
        <v>0</v>
      </c>
      <c r="Q142" s="42">
        <v>0</v>
      </c>
      <c r="R142" s="42">
        <v>0</v>
      </c>
      <c r="S142" s="42">
        <v>0</v>
      </c>
      <c r="T142" s="42">
        <v>0</v>
      </c>
      <c r="U142" s="42">
        <v>0</v>
      </c>
      <c r="V142" s="42">
        <v>0</v>
      </c>
      <c r="W142" s="42">
        <f>-H142</f>
        <v>276044245.13840002</v>
      </c>
      <c r="X142" s="42">
        <v>0</v>
      </c>
      <c r="Y142" s="42">
        <v>0</v>
      </c>
      <c r="Z142" s="42">
        <v>0</v>
      </c>
      <c r="AA142" s="43">
        <f t="shared" si="10"/>
        <v>0</v>
      </c>
    </row>
    <row r="143" spans="2:27" s="44" customFormat="1" ht="12.75" customHeight="1">
      <c r="B143" s="39">
        <v>21303</v>
      </c>
      <c r="C143" s="45" t="s">
        <v>345</v>
      </c>
      <c r="D143" s="40"/>
      <c r="E143" s="43"/>
      <c r="F143" s="43"/>
      <c r="G143" s="42">
        <v>0</v>
      </c>
      <c r="H143" s="42">
        <f t="shared" si="9"/>
        <v>0</v>
      </c>
      <c r="I143" s="42">
        <v>0</v>
      </c>
      <c r="J143" s="42">
        <v>0</v>
      </c>
      <c r="K143" s="42">
        <v>0</v>
      </c>
      <c r="L143" s="42">
        <v>0</v>
      </c>
      <c r="M143" s="42" t="s">
        <v>133</v>
      </c>
      <c r="N143" s="42">
        <v>0</v>
      </c>
      <c r="O143" s="42">
        <v>0</v>
      </c>
      <c r="P143" s="42">
        <v>0</v>
      </c>
      <c r="Q143" s="42">
        <v>0</v>
      </c>
      <c r="R143" s="42">
        <v>0</v>
      </c>
      <c r="S143" s="42">
        <v>0</v>
      </c>
      <c r="T143" s="42">
        <v>0</v>
      </c>
      <c r="U143" s="42">
        <v>0</v>
      </c>
      <c r="V143" s="42">
        <v>0</v>
      </c>
      <c r="W143" s="42">
        <v>0</v>
      </c>
      <c r="X143" s="42">
        <v>0</v>
      </c>
      <c r="Y143" s="42">
        <v>0</v>
      </c>
      <c r="Z143" s="42">
        <v>0</v>
      </c>
      <c r="AA143" s="43">
        <f t="shared" si="10"/>
        <v>0</v>
      </c>
    </row>
    <row r="144" spans="2:27" s="44" customFormat="1" ht="12.75" customHeight="1">
      <c r="B144" s="39">
        <v>2130301</v>
      </c>
      <c r="C144" s="45" t="s">
        <v>346</v>
      </c>
      <c r="D144" s="40"/>
      <c r="E144" s="43"/>
      <c r="F144" s="43"/>
      <c r="G144" s="42">
        <v>0</v>
      </c>
      <c r="H144" s="42">
        <f t="shared" si="9"/>
        <v>0</v>
      </c>
      <c r="I144" s="42">
        <v>0</v>
      </c>
      <c r="J144" s="42">
        <v>0</v>
      </c>
      <c r="K144" s="42">
        <v>0</v>
      </c>
      <c r="L144" s="42">
        <v>0</v>
      </c>
      <c r="M144" s="42" t="s">
        <v>133</v>
      </c>
      <c r="N144" s="42">
        <v>0</v>
      </c>
      <c r="O144" s="42">
        <v>0</v>
      </c>
      <c r="P144" s="42">
        <v>0</v>
      </c>
      <c r="Q144" s="42">
        <v>0</v>
      </c>
      <c r="R144" s="42">
        <v>0</v>
      </c>
      <c r="S144" s="42">
        <v>0</v>
      </c>
      <c r="T144" s="42">
        <v>0</v>
      </c>
      <c r="U144" s="42">
        <v>0</v>
      </c>
      <c r="V144" s="42">
        <v>0</v>
      </c>
      <c r="W144" s="42">
        <v>0</v>
      </c>
      <c r="X144" s="42">
        <v>0</v>
      </c>
      <c r="Y144" s="42">
        <v>0</v>
      </c>
      <c r="Z144" s="42">
        <v>0</v>
      </c>
      <c r="AA144" s="43">
        <f t="shared" si="10"/>
        <v>0</v>
      </c>
    </row>
    <row r="145" spans="2:27" s="44" customFormat="1" ht="12.75" customHeight="1">
      <c r="B145" s="39">
        <v>213030101</v>
      </c>
      <c r="C145" s="45" t="s">
        <v>347</v>
      </c>
      <c r="D145" s="40">
        <f>-VLOOKUP(B145,'BG 2023'!A:C,3,FALSE)</f>
        <v>-143300268</v>
      </c>
      <c r="E145" s="43"/>
      <c r="F145" s="43"/>
      <c r="G145" s="42">
        <v>0</v>
      </c>
      <c r="H145" s="42">
        <f t="shared" si="9"/>
        <v>-143300268</v>
      </c>
      <c r="I145" s="42">
        <v>0</v>
      </c>
      <c r="J145" s="42">
        <v>0</v>
      </c>
      <c r="K145" s="42">
        <v>0</v>
      </c>
      <c r="L145" s="42">
        <v>0</v>
      </c>
      <c r="M145" s="42" t="s">
        <v>133</v>
      </c>
      <c r="N145" s="42">
        <v>0</v>
      </c>
      <c r="O145" s="42">
        <v>0</v>
      </c>
      <c r="P145" s="42">
        <f>-H145</f>
        <v>143300268</v>
      </c>
      <c r="Q145" s="42">
        <v>0</v>
      </c>
      <c r="R145" s="42">
        <v>0</v>
      </c>
      <c r="S145" s="42">
        <v>0</v>
      </c>
      <c r="T145" s="42">
        <v>0</v>
      </c>
      <c r="U145" s="42">
        <v>0</v>
      </c>
      <c r="V145" s="42">
        <v>0</v>
      </c>
      <c r="W145" s="42">
        <v>0</v>
      </c>
      <c r="X145" s="42">
        <v>0</v>
      </c>
      <c r="Y145" s="42">
        <v>0</v>
      </c>
      <c r="Z145" s="42">
        <v>0</v>
      </c>
      <c r="AA145" s="43">
        <f t="shared" si="10"/>
        <v>0</v>
      </c>
    </row>
    <row r="146" spans="2:27" s="44" customFormat="1" ht="12.75" customHeight="1">
      <c r="B146" s="39">
        <v>213030102</v>
      </c>
      <c r="C146" s="45" t="s">
        <v>348</v>
      </c>
      <c r="D146" s="40">
        <f>-VLOOKUP(B146,'BG 2023'!A:C,3,FALSE)</f>
        <v>-681567727.78420007</v>
      </c>
      <c r="E146" s="43"/>
      <c r="F146" s="43">
        <f>+E148</f>
        <v>0</v>
      </c>
      <c r="G146" s="42">
        <v>0</v>
      </c>
      <c r="H146" s="42">
        <f t="shared" si="9"/>
        <v>-681567727.78420007</v>
      </c>
      <c r="I146" s="42">
        <v>0</v>
      </c>
      <c r="J146" s="42">
        <v>0</v>
      </c>
      <c r="K146" s="42">
        <v>0</v>
      </c>
      <c r="L146" s="42">
        <v>0</v>
      </c>
      <c r="M146" s="42" t="s">
        <v>133</v>
      </c>
      <c r="N146" s="42">
        <v>0</v>
      </c>
      <c r="O146" s="42">
        <v>0</v>
      </c>
      <c r="P146" s="42">
        <f t="shared" ref="P146:P162" si="11">-H146</f>
        <v>681567727.78420007</v>
      </c>
      <c r="Q146" s="42">
        <v>0</v>
      </c>
      <c r="R146" s="42">
        <v>0</v>
      </c>
      <c r="S146" s="42">
        <v>0</v>
      </c>
      <c r="T146" s="42">
        <v>0</v>
      </c>
      <c r="U146" s="42">
        <v>0</v>
      </c>
      <c r="V146" s="42">
        <v>0</v>
      </c>
      <c r="W146" s="42">
        <v>0</v>
      </c>
      <c r="X146" s="42">
        <v>0</v>
      </c>
      <c r="Y146" s="42">
        <v>0</v>
      </c>
      <c r="Z146" s="42">
        <v>0</v>
      </c>
      <c r="AA146" s="43">
        <f t="shared" si="10"/>
        <v>0</v>
      </c>
    </row>
    <row r="147" spans="2:27" s="44" customFormat="1" ht="12.75" customHeight="1">
      <c r="B147" s="39">
        <v>213030103</v>
      </c>
      <c r="C147" s="45" t="s">
        <v>622</v>
      </c>
      <c r="D147" s="40">
        <f>-VLOOKUP(B147,'BG 2023'!A:C,3,FALSE)</f>
        <v>-200213534</v>
      </c>
      <c r="E147" s="43"/>
      <c r="F147" s="43"/>
      <c r="G147" s="42">
        <v>0</v>
      </c>
      <c r="H147" s="42">
        <f t="shared" si="9"/>
        <v>-200213534</v>
      </c>
      <c r="I147" s="42">
        <v>0</v>
      </c>
      <c r="J147" s="42">
        <v>0</v>
      </c>
      <c r="K147" s="42">
        <v>0</v>
      </c>
      <c r="L147" s="42">
        <v>0</v>
      </c>
      <c r="M147" s="42" t="s">
        <v>133</v>
      </c>
      <c r="N147" s="42">
        <v>0</v>
      </c>
      <c r="O147" s="42">
        <v>0</v>
      </c>
      <c r="P147" s="42">
        <f t="shared" si="11"/>
        <v>200213534</v>
      </c>
      <c r="Q147" s="42">
        <v>0</v>
      </c>
      <c r="R147" s="42">
        <v>0</v>
      </c>
      <c r="S147" s="42">
        <v>0</v>
      </c>
      <c r="T147" s="42">
        <v>0</v>
      </c>
      <c r="U147" s="42">
        <v>0</v>
      </c>
      <c r="V147" s="42">
        <v>0</v>
      </c>
      <c r="W147" s="42">
        <v>0</v>
      </c>
      <c r="X147" s="42">
        <v>0</v>
      </c>
      <c r="Y147" s="42">
        <v>0</v>
      </c>
      <c r="Z147" s="42">
        <v>0</v>
      </c>
      <c r="AA147" s="43">
        <f t="shared" si="10"/>
        <v>0</v>
      </c>
    </row>
    <row r="148" spans="2:27" s="44" customFormat="1" ht="12.75" customHeight="1">
      <c r="B148" s="39">
        <v>213030105</v>
      </c>
      <c r="C148" s="45" t="s">
        <v>623</v>
      </c>
      <c r="D148" s="40">
        <f>-VLOOKUP(B148,'BG 2023'!A:C,3,FALSE)</f>
        <v>-12880502</v>
      </c>
      <c r="E148" s="41"/>
      <c r="F148" s="41"/>
      <c r="G148" s="42">
        <v>0</v>
      </c>
      <c r="H148" s="42">
        <f t="shared" si="9"/>
        <v>-12880502</v>
      </c>
      <c r="I148" s="42">
        <v>0</v>
      </c>
      <c r="J148" s="42">
        <v>0</v>
      </c>
      <c r="K148" s="42">
        <v>0</v>
      </c>
      <c r="L148" s="42">
        <v>0</v>
      </c>
      <c r="M148" s="42" t="s">
        <v>133</v>
      </c>
      <c r="N148" s="42">
        <v>0</v>
      </c>
      <c r="O148" s="42">
        <v>0</v>
      </c>
      <c r="P148" s="42">
        <f t="shared" si="11"/>
        <v>12880502</v>
      </c>
      <c r="Q148" s="42">
        <v>0</v>
      </c>
      <c r="R148" s="42">
        <v>0</v>
      </c>
      <c r="S148" s="42">
        <v>0</v>
      </c>
      <c r="T148" s="42">
        <v>0</v>
      </c>
      <c r="U148" s="42">
        <v>0</v>
      </c>
      <c r="V148" s="42">
        <v>0</v>
      </c>
      <c r="W148" s="42">
        <v>0</v>
      </c>
      <c r="X148" s="42">
        <v>0</v>
      </c>
      <c r="Y148" s="42">
        <v>0</v>
      </c>
      <c r="Z148" s="42">
        <v>0</v>
      </c>
      <c r="AA148" s="43">
        <f t="shared" si="10"/>
        <v>0</v>
      </c>
    </row>
    <row r="149" spans="2:27" s="44" customFormat="1" ht="12.75" customHeight="1">
      <c r="B149" s="39">
        <v>213030106</v>
      </c>
      <c r="C149" s="45" t="s">
        <v>624</v>
      </c>
      <c r="D149" s="40">
        <f>-VLOOKUP(B149,'BG 2023'!A:C,3,FALSE)</f>
        <v>-5891865.8903999999</v>
      </c>
      <c r="E149" s="43"/>
      <c r="F149" s="43"/>
      <c r="G149" s="42">
        <v>0</v>
      </c>
      <c r="H149" s="42">
        <f t="shared" si="9"/>
        <v>-5891865.8903999999</v>
      </c>
      <c r="I149" s="42">
        <v>0</v>
      </c>
      <c r="J149" s="42">
        <v>0</v>
      </c>
      <c r="K149" s="42">
        <v>0</v>
      </c>
      <c r="L149" s="42">
        <v>0</v>
      </c>
      <c r="M149" s="42" t="s">
        <v>133</v>
      </c>
      <c r="N149" s="42">
        <v>0</v>
      </c>
      <c r="O149" s="42">
        <v>0</v>
      </c>
      <c r="P149" s="42">
        <f t="shared" si="11"/>
        <v>5891865.8903999999</v>
      </c>
      <c r="Q149" s="42">
        <v>0</v>
      </c>
      <c r="R149" s="42">
        <v>0</v>
      </c>
      <c r="S149" s="42">
        <v>0</v>
      </c>
      <c r="T149" s="42">
        <v>0</v>
      </c>
      <c r="U149" s="42">
        <v>0</v>
      </c>
      <c r="V149" s="42">
        <v>0</v>
      </c>
      <c r="W149" s="42">
        <v>0</v>
      </c>
      <c r="X149" s="42">
        <v>0</v>
      </c>
      <c r="Y149" s="42">
        <v>0</v>
      </c>
      <c r="Z149" s="42">
        <v>0</v>
      </c>
      <c r="AA149" s="43">
        <f t="shared" si="10"/>
        <v>0</v>
      </c>
    </row>
    <row r="150" spans="2:27" s="44" customFormat="1" ht="12.75" customHeight="1">
      <c r="B150" s="39">
        <v>213030107</v>
      </c>
      <c r="C150" s="45" t="s">
        <v>625</v>
      </c>
      <c r="D150" s="40">
        <f>-VLOOKUP(B150,'BG 2023'!A:C,3,FALSE)</f>
        <v>-15489856.145400001</v>
      </c>
      <c r="E150" s="43"/>
      <c r="F150" s="43"/>
      <c r="G150" s="42">
        <v>0</v>
      </c>
      <c r="H150" s="42">
        <f t="shared" si="9"/>
        <v>-15489856.145400001</v>
      </c>
      <c r="I150" s="42">
        <v>0</v>
      </c>
      <c r="J150" s="42">
        <v>0</v>
      </c>
      <c r="K150" s="42">
        <v>0</v>
      </c>
      <c r="L150" s="42">
        <v>0</v>
      </c>
      <c r="M150" s="42" t="s">
        <v>133</v>
      </c>
      <c r="N150" s="42">
        <v>0</v>
      </c>
      <c r="O150" s="42">
        <v>0</v>
      </c>
      <c r="P150" s="42">
        <f t="shared" si="11"/>
        <v>15489856.145400001</v>
      </c>
      <c r="Q150" s="42">
        <v>0</v>
      </c>
      <c r="R150" s="42">
        <v>0</v>
      </c>
      <c r="S150" s="42">
        <v>0</v>
      </c>
      <c r="T150" s="42">
        <v>0</v>
      </c>
      <c r="U150" s="42">
        <v>0</v>
      </c>
      <c r="V150" s="42">
        <v>0</v>
      </c>
      <c r="W150" s="42">
        <v>0</v>
      </c>
      <c r="X150" s="42">
        <v>0</v>
      </c>
      <c r="Y150" s="42">
        <v>0</v>
      </c>
      <c r="Z150" s="42">
        <v>0</v>
      </c>
      <c r="AA150" s="43">
        <f t="shared" si="10"/>
        <v>0</v>
      </c>
    </row>
    <row r="151" spans="2:27" s="44" customFormat="1" ht="12.75" customHeight="1">
      <c r="B151" s="39">
        <v>213030108</v>
      </c>
      <c r="C151" s="45" t="s">
        <v>626</v>
      </c>
      <c r="D151" s="40">
        <f>-VLOOKUP(B151,'BG 2023'!A:C,3,FALSE)</f>
        <v>-6399679.8767999997</v>
      </c>
      <c r="E151" s="43"/>
      <c r="F151" s="43"/>
      <c r="G151" s="42">
        <v>0</v>
      </c>
      <c r="H151" s="42">
        <f t="shared" si="9"/>
        <v>-6399679.8767999997</v>
      </c>
      <c r="I151" s="42">
        <v>0</v>
      </c>
      <c r="J151" s="42">
        <v>0</v>
      </c>
      <c r="K151" s="42">
        <v>0</v>
      </c>
      <c r="L151" s="42">
        <v>0</v>
      </c>
      <c r="M151" s="42" t="s">
        <v>133</v>
      </c>
      <c r="N151" s="42">
        <v>0</v>
      </c>
      <c r="O151" s="42">
        <v>0</v>
      </c>
      <c r="P151" s="42">
        <f t="shared" si="11"/>
        <v>6399679.8767999997</v>
      </c>
      <c r="Q151" s="42">
        <v>0</v>
      </c>
      <c r="R151" s="42">
        <v>0</v>
      </c>
      <c r="S151" s="42">
        <v>0</v>
      </c>
      <c r="T151" s="42">
        <v>0</v>
      </c>
      <c r="U151" s="42">
        <v>0</v>
      </c>
      <c r="V151" s="42">
        <v>0</v>
      </c>
      <c r="W151" s="42">
        <v>0</v>
      </c>
      <c r="X151" s="42">
        <v>0</v>
      </c>
      <c r="Y151" s="42">
        <v>0</v>
      </c>
      <c r="Z151" s="42">
        <v>0</v>
      </c>
      <c r="AA151" s="43">
        <f t="shared" si="10"/>
        <v>0</v>
      </c>
    </row>
    <row r="152" spans="2:27" s="44" customFormat="1" ht="12.75" customHeight="1">
      <c r="B152" s="39">
        <v>2130302</v>
      </c>
      <c r="C152" s="45" t="s">
        <v>349</v>
      </c>
      <c r="D152" s="40"/>
      <c r="E152" s="43"/>
      <c r="F152" s="43">
        <f>+E154</f>
        <v>0</v>
      </c>
      <c r="G152" s="42">
        <v>0</v>
      </c>
      <c r="H152" s="42">
        <f t="shared" si="9"/>
        <v>0</v>
      </c>
      <c r="I152" s="42">
        <v>0</v>
      </c>
      <c r="J152" s="42">
        <v>0</v>
      </c>
      <c r="K152" s="42">
        <v>0</v>
      </c>
      <c r="L152" s="42">
        <v>0</v>
      </c>
      <c r="M152" s="42" t="s">
        <v>133</v>
      </c>
      <c r="N152" s="42">
        <v>0</v>
      </c>
      <c r="O152" s="42">
        <v>0</v>
      </c>
      <c r="P152" s="42">
        <v>0</v>
      </c>
      <c r="Q152" s="42">
        <v>0</v>
      </c>
      <c r="R152" s="42">
        <v>0</v>
      </c>
      <c r="S152" s="42">
        <v>0</v>
      </c>
      <c r="T152" s="42">
        <v>0</v>
      </c>
      <c r="U152" s="42">
        <v>0</v>
      </c>
      <c r="V152" s="42">
        <v>0</v>
      </c>
      <c r="W152" s="42">
        <v>0</v>
      </c>
      <c r="X152" s="42">
        <v>0</v>
      </c>
      <c r="Y152" s="42">
        <v>0</v>
      </c>
      <c r="Z152" s="42">
        <v>0</v>
      </c>
      <c r="AA152" s="43">
        <f t="shared" si="10"/>
        <v>0</v>
      </c>
    </row>
    <row r="153" spans="2:27" s="44" customFormat="1" ht="12.75" customHeight="1">
      <c r="B153" s="39">
        <v>213030201</v>
      </c>
      <c r="C153" s="45" t="s">
        <v>350</v>
      </c>
      <c r="D153" s="40">
        <f>-VLOOKUP(B153,'BG 2023'!A:C,3,FALSE)</f>
        <v>46890033</v>
      </c>
      <c r="E153" s="43"/>
      <c r="F153" s="43"/>
      <c r="G153" s="42">
        <v>0</v>
      </c>
      <c r="H153" s="42">
        <f t="shared" si="9"/>
        <v>46890033</v>
      </c>
      <c r="I153" s="42">
        <v>0</v>
      </c>
      <c r="J153" s="42">
        <v>0</v>
      </c>
      <c r="K153" s="42">
        <v>0</v>
      </c>
      <c r="L153" s="42">
        <v>0</v>
      </c>
      <c r="M153" s="42" t="s">
        <v>133</v>
      </c>
      <c r="N153" s="42">
        <v>0</v>
      </c>
      <c r="O153" s="42">
        <v>0</v>
      </c>
      <c r="P153" s="42">
        <f t="shared" si="11"/>
        <v>-46890033</v>
      </c>
      <c r="Q153" s="42">
        <v>0</v>
      </c>
      <c r="R153" s="42">
        <v>0</v>
      </c>
      <c r="S153" s="42">
        <v>0</v>
      </c>
      <c r="T153" s="42">
        <v>0</v>
      </c>
      <c r="U153" s="42">
        <v>0</v>
      </c>
      <c r="V153" s="42">
        <v>0</v>
      </c>
      <c r="W153" s="42">
        <v>0</v>
      </c>
      <c r="X153" s="42">
        <v>0</v>
      </c>
      <c r="Y153" s="42">
        <v>0</v>
      </c>
      <c r="Z153" s="42">
        <v>0</v>
      </c>
      <c r="AA153" s="43">
        <f t="shared" si="10"/>
        <v>0</v>
      </c>
    </row>
    <row r="154" spans="2:27" s="44" customFormat="1" ht="12.75" customHeight="1">
      <c r="B154" s="39">
        <v>213030202</v>
      </c>
      <c r="C154" s="45" t="s">
        <v>351</v>
      </c>
      <c r="D154" s="40">
        <f>-VLOOKUP(B154,'BG 2023'!A:C,3,FALSE)</f>
        <v>534327455.74299997</v>
      </c>
      <c r="E154" s="41"/>
      <c r="F154" s="41"/>
      <c r="G154" s="42">
        <v>0</v>
      </c>
      <c r="H154" s="42">
        <f t="shared" si="9"/>
        <v>534327455.74299997</v>
      </c>
      <c r="I154" s="42">
        <v>0</v>
      </c>
      <c r="J154" s="42">
        <v>0</v>
      </c>
      <c r="K154" s="42">
        <v>0</v>
      </c>
      <c r="L154" s="42">
        <v>0</v>
      </c>
      <c r="M154" s="42" t="s">
        <v>133</v>
      </c>
      <c r="N154" s="42">
        <v>0</v>
      </c>
      <c r="O154" s="42">
        <v>0</v>
      </c>
      <c r="P154" s="42">
        <f t="shared" si="11"/>
        <v>-534327455.74299997</v>
      </c>
      <c r="Q154" s="42">
        <v>0</v>
      </c>
      <c r="R154" s="42">
        <v>0</v>
      </c>
      <c r="S154" s="42">
        <v>0</v>
      </c>
      <c r="T154" s="42">
        <v>0</v>
      </c>
      <c r="U154" s="42">
        <v>0</v>
      </c>
      <c r="V154" s="42">
        <v>0</v>
      </c>
      <c r="W154" s="42">
        <v>0</v>
      </c>
      <c r="X154" s="42">
        <v>0</v>
      </c>
      <c r="Y154" s="42">
        <v>0</v>
      </c>
      <c r="Z154" s="42">
        <v>0</v>
      </c>
      <c r="AA154" s="43">
        <f t="shared" si="10"/>
        <v>0</v>
      </c>
    </row>
    <row r="155" spans="2:27" s="44" customFormat="1" ht="12.75" customHeight="1">
      <c r="B155" s="39">
        <v>213030203</v>
      </c>
      <c r="C155" s="45" t="s">
        <v>627</v>
      </c>
      <c r="D155" s="40">
        <f>-VLOOKUP(B155,'BG 2023'!A:C,3,FALSE)</f>
        <v>178473973</v>
      </c>
      <c r="E155" s="43"/>
      <c r="F155" s="43"/>
      <c r="G155" s="42">
        <v>0</v>
      </c>
      <c r="H155" s="42">
        <f t="shared" si="9"/>
        <v>178473973</v>
      </c>
      <c r="I155" s="42">
        <v>0</v>
      </c>
      <c r="J155" s="42">
        <v>0</v>
      </c>
      <c r="K155" s="42">
        <v>0</v>
      </c>
      <c r="L155" s="42">
        <v>0</v>
      </c>
      <c r="M155" s="42" t="s">
        <v>133</v>
      </c>
      <c r="N155" s="42">
        <v>0</v>
      </c>
      <c r="O155" s="42">
        <v>0</v>
      </c>
      <c r="P155" s="42">
        <f t="shared" si="11"/>
        <v>-178473973</v>
      </c>
      <c r="Q155" s="42">
        <v>0</v>
      </c>
      <c r="R155" s="42">
        <v>0</v>
      </c>
      <c r="S155" s="42">
        <v>0</v>
      </c>
      <c r="T155" s="42">
        <v>0</v>
      </c>
      <c r="U155" s="42">
        <v>0</v>
      </c>
      <c r="V155" s="42">
        <v>0</v>
      </c>
      <c r="W155" s="42">
        <v>0</v>
      </c>
      <c r="X155" s="42">
        <v>0</v>
      </c>
      <c r="Y155" s="42">
        <v>0</v>
      </c>
      <c r="Z155" s="42">
        <v>0</v>
      </c>
      <c r="AA155" s="43">
        <f t="shared" si="10"/>
        <v>0</v>
      </c>
    </row>
    <row r="156" spans="2:27" s="44" customFormat="1" ht="12.75" customHeight="1">
      <c r="B156" s="39">
        <v>213030205</v>
      </c>
      <c r="C156" s="45" t="s">
        <v>628</v>
      </c>
      <c r="D156" s="40">
        <f>-VLOOKUP(B156,'BG 2023'!A:C,3,FALSE)</f>
        <v>6868337</v>
      </c>
      <c r="E156" s="43"/>
      <c r="F156" s="43"/>
      <c r="G156" s="42">
        <v>0</v>
      </c>
      <c r="H156" s="42">
        <f t="shared" si="9"/>
        <v>6868337</v>
      </c>
      <c r="I156" s="42">
        <v>0</v>
      </c>
      <c r="J156" s="42">
        <v>0</v>
      </c>
      <c r="K156" s="42">
        <v>0</v>
      </c>
      <c r="L156" s="42">
        <v>0</v>
      </c>
      <c r="M156" s="42" t="s">
        <v>133</v>
      </c>
      <c r="N156" s="42">
        <v>0</v>
      </c>
      <c r="O156" s="42">
        <v>0</v>
      </c>
      <c r="P156" s="42">
        <f t="shared" si="11"/>
        <v>-6868337</v>
      </c>
      <c r="Q156" s="42">
        <v>0</v>
      </c>
      <c r="R156" s="42">
        <v>0</v>
      </c>
      <c r="S156" s="42">
        <v>0</v>
      </c>
      <c r="T156" s="42">
        <v>0</v>
      </c>
      <c r="U156" s="42">
        <v>0</v>
      </c>
      <c r="V156" s="42">
        <v>0</v>
      </c>
      <c r="W156" s="42">
        <v>0</v>
      </c>
      <c r="X156" s="42">
        <v>0</v>
      </c>
      <c r="Y156" s="42">
        <v>0</v>
      </c>
      <c r="Z156" s="42">
        <v>0</v>
      </c>
      <c r="AA156" s="43">
        <f t="shared" si="10"/>
        <v>0</v>
      </c>
    </row>
    <row r="157" spans="2:27" s="44" customFormat="1" ht="12.75" customHeight="1">
      <c r="B157" s="39">
        <v>213030206</v>
      </c>
      <c r="C157" s="45" t="s">
        <v>629</v>
      </c>
      <c r="D157" s="40">
        <f>-VLOOKUP(B157,'BG 2023'!A:C,3,FALSE)</f>
        <v>2645337.9477999997</v>
      </c>
      <c r="E157" s="43"/>
      <c r="F157" s="43"/>
      <c r="G157" s="42">
        <v>0</v>
      </c>
      <c r="H157" s="42">
        <f t="shared" si="9"/>
        <v>2645337.9477999997</v>
      </c>
      <c r="I157" s="42">
        <v>0</v>
      </c>
      <c r="J157" s="42">
        <v>0</v>
      </c>
      <c r="K157" s="42">
        <v>0</v>
      </c>
      <c r="L157" s="42">
        <v>0</v>
      </c>
      <c r="M157" s="42" t="s">
        <v>133</v>
      </c>
      <c r="N157" s="42">
        <v>0</v>
      </c>
      <c r="O157" s="42">
        <v>0</v>
      </c>
      <c r="P157" s="42">
        <f t="shared" si="11"/>
        <v>-2645337.9477999997</v>
      </c>
      <c r="Q157" s="42">
        <v>0</v>
      </c>
      <c r="R157" s="42">
        <v>0</v>
      </c>
      <c r="S157" s="42">
        <v>0</v>
      </c>
      <c r="T157" s="42">
        <v>0</v>
      </c>
      <c r="U157" s="42">
        <v>0</v>
      </c>
      <c r="V157" s="42">
        <v>0</v>
      </c>
      <c r="W157" s="42">
        <v>0</v>
      </c>
      <c r="X157" s="42">
        <v>0</v>
      </c>
      <c r="Y157" s="42">
        <v>0</v>
      </c>
      <c r="Z157" s="42">
        <v>0</v>
      </c>
      <c r="AA157" s="43">
        <f t="shared" si="10"/>
        <v>0</v>
      </c>
    </row>
    <row r="158" spans="2:27" s="44" customFormat="1" ht="12.75" customHeight="1">
      <c r="B158" s="39">
        <v>213030207</v>
      </c>
      <c r="C158" s="45" t="s">
        <v>630</v>
      </c>
      <c r="D158" s="40">
        <f>-VLOOKUP(B158,'BG 2023'!A:C,3,FALSE)</f>
        <v>8985364.9768000003</v>
      </c>
      <c r="E158" s="41"/>
      <c r="F158" s="41"/>
      <c r="G158" s="42">
        <v>0</v>
      </c>
      <c r="H158" s="42">
        <f t="shared" si="9"/>
        <v>8985364.9768000003</v>
      </c>
      <c r="I158" s="42">
        <v>0</v>
      </c>
      <c r="J158" s="42">
        <v>0</v>
      </c>
      <c r="K158" s="42">
        <v>0</v>
      </c>
      <c r="L158" s="42">
        <v>0</v>
      </c>
      <c r="M158" s="42" t="s">
        <v>133</v>
      </c>
      <c r="N158" s="42">
        <v>0</v>
      </c>
      <c r="O158" s="42">
        <v>0</v>
      </c>
      <c r="P158" s="42">
        <f t="shared" si="11"/>
        <v>-8985364.9768000003</v>
      </c>
      <c r="Q158" s="42">
        <v>0</v>
      </c>
      <c r="R158" s="42">
        <v>0</v>
      </c>
      <c r="S158" s="42">
        <v>0</v>
      </c>
      <c r="T158" s="42">
        <v>0</v>
      </c>
      <c r="U158" s="42">
        <v>0</v>
      </c>
      <c r="V158" s="42">
        <v>0</v>
      </c>
      <c r="W158" s="42">
        <v>0</v>
      </c>
      <c r="X158" s="42">
        <v>0</v>
      </c>
      <c r="Y158" s="42">
        <v>0</v>
      </c>
      <c r="Z158" s="42">
        <v>0</v>
      </c>
      <c r="AA158" s="43">
        <f t="shared" si="10"/>
        <v>0</v>
      </c>
    </row>
    <row r="159" spans="2:27" s="44" customFormat="1" ht="12.75" customHeight="1">
      <c r="B159" s="39">
        <v>213030208</v>
      </c>
      <c r="C159" s="45" t="s">
        <v>631</v>
      </c>
      <c r="D159" s="40">
        <f>-VLOOKUP(B159,'BG 2023'!A:C,3,FALSE)</f>
        <v>406353.15979999996</v>
      </c>
      <c r="E159" s="43"/>
      <c r="F159" s="43"/>
      <c r="G159" s="42">
        <v>0</v>
      </c>
      <c r="H159" s="42">
        <f t="shared" si="9"/>
        <v>406353.15979999996</v>
      </c>
      <c r="I159" s="42">
        <v>0</v>
      </c>
      <c r="J159" s="42">
        <v>0</v>
      </c>
      <c r="K159" s="42">
        <v>0</v>
      </c>
      <c r="L159" s="42">
        <v>0</v>
      </c>
      <c r="M159" s="42" t="s">
        <v>133</v>
      </c>
      <c r="N159" s="42">
        <v>0</v>
      </c>
      <c r="O159" s="42">
        <v>0</v>
      </c>
      <c r="P159" s="42">
        <f t="shared" si="11"/>
        <v>-406353.15979999996</v>
      </c>
      <c r="Q159" s="42">
        <v>0</v>
      </c>
      <c r="R159" s="42">
        <v>0</v>
      </c>
      <c r="S159" s="42">
        <v>0</v>
      </c>
      <c r="T159" s="42">
        <v>0</v>
      </c>
      <c r="U159" s="42">
        <v>0</v>
      </c>
      <c r="V159" s="42">
        <v>0</v>
      </c>
      <c r="W159" s="42">
        <v>0</v>
      </c>
      <c r="X159" s="42">
        <v>0</v>
      </c>
      <c r="Y159" s="42">
        <v>0</v>
      </c>
      <c r="Z159" s="42">
        <v>0</v>
      </c>
      <c r="AA159" s="43">
        <f t="shared" si="10"/>
        <v>0</v>
      </c>
    </row>
    <row r="160" spans="2:27" s="44" customFormat="1" ht="12.75" customHeight="1">
      <c r="B160" s="39">
        <v>2130303</v>
      </c>
      <c r="C160" s="45" t="s">
        <v>352</v>
      </c>
      <c r="D160" s="40"/>
      <c r="E160" s="43"/>
      <c r="F160" s="43"/>
      <c r="G160" s="42">
        <v>0</v>
      </c>
      <c r="H160" s="42">
        <f t="shared" si="9"/>
        <v>0</v>
      </c>
      <c r="I160" s="42">
        <v>0</v>
      </c>
      <c r="J160" s="42">
        <v>0</v>
      </c>
      <c r="K160" s="42">
        <v>0</v>
      </c>
      <c r="L160" s="42">
        <v>0</v>
      </c>
      <c r="M160" s="42" t="s">
        <v>133</v>
      </c>
      <c r="N160" s="42">
        <v>0</v>
      </c>
      <c r="O160" s="42">
        <v>0</v>
      </c>
      <c r="P160" s="42">
        <v>0</v>
      </c>
      <c r="Q160" s="42">
        <v>0</v>
      </c>
      <c r="R160" s="42">
        <v>0</v>
      </c>
      <c r="S160" s="42">
        <v>0</v>
      </c>
      <c r="T160" s="42">
        <v>0</v>
      </c>
      <c r="U160" s="42">
        <v>0</v>
      </c>
      <c r="V160" s="42">
        <v>0</v>
      </c>
      <c r="W160" s="42">
        <v>0</v>
      </c>
      <c r="X160" s="42">
        <v>0</v>
      </c>
      <c r="Y160" s="42">
        <v>0</v>
      </c>
      <c r="Z160" s="42">
        <v>0</v>
      </c>
      <c r="AA160" s="43">
        <f t="shared" si="10"/>
        <v>0</v>
      </c>
    </row>
    <row r="161" spans="2:27" s="44" customFormat="1" ht="12.75" customHeight="1">
      <c r="B161" s="39">
        <v>213030301</v>
      </c>
      <c r="C161" s="45" t="s">
        <v>353</v>
      </c>
      <c r="D161" s="40">
        <f>-VLOOKUP(B161,'BG 2023'!A:C,3,FALSE)</f>
        <v>-12520704452</v>
      </c>
      <c r="E161" s="43"/>
      <c r="F161" s="43"/>
      <c r="G161" s="42">
        <v>0</v>
      </c>
      <c r="H161" s="42">
        <f t="shared" si="9"/>
        <v>-12520704452</v>
      </c>
      <c r="I161" s="42">
        <v>0</v>
      </c>
      <c r="J161" s="42">
        <v>0</v>
      </c>
      <c r="K161" s="42">
        <v>0</v>
      </c>
      <c r="L161" s="42">
        <v>0</v>
      </c>
      <c r="M161" s="42" t="s">
        <v>133</v>
      </c>
      <c r="N161" s="42">
        <v>0</v>
      </c>
      <c r="O161" s="42">
        <v>0</v>
      </c>
      <c r="P161" s="42">
        <f t="shared" si="11"/>
        <v>12520704452</v>
      </c>
      <c r="Q161" s="42">
        <v>0</v>
      </c>
      <c r="R161" s="42">
        <v>0</v>
      </c>
      <c r="S161" s="42">
        <v>0</v>
      </c>
      <c r="T161" s="42">
        <v>0</v>
      </c>
      <c r="U161" s="42">
        <v>0</v>
      </c>
      <c r="V161" s="42">
        <v>0</v>
      </c>
      <c r="W161" s="42">
        <v>0</v>
      </c>
      <c r="X161" s="42">
        <v>0</v>
      </c>
      <c r="Y161" s="42">
        <v>0</v>
      </c>
      <c r="Z161" s="42">
        <v>0</v>
      </c>
      <c r="AA161" s="43">
        <f t="shared" si="10"/>
        <v>0</v>
      </c>
    </row>
    <row r="162" spans="2:27" s="44" customFormat="1" ht="12.75" customHeight="1">
      <c r="B162" s="39">
        <v>213030302</v>
      </c>
      <c r="C162" s="45" t="s">
        <v>354</v>
      </c>
      <c r="D162" s="40">
        <f>-VLOOKUP(B162,'BG 2023'!A:C,3,FALSE)</f>
        <v>-39853940297.502396</v>
      </c>
      <c r="E162" s="43"/>
      <c r="F162" s="43">
        <f>+E164</f>
        <v>0</v>
      </c>
      <c r="G162" s="42">
        <v>0</v>
      </c>
      <c r="H162" s="42">
        <f t="shared" si="9"/>
        <v>-39853940297.502396</v>
      </c>
      <c r="I162" s="42">
        <v>0</v>
      </c>
      <c r="J162" s="42">
        <v>0</v>
      </c>
      <c r="K162" s="42">
        <v>0</v>
      </c>
      <c r="L162" s="42">
        <v>0</v>
      </c>
      <c r="M162" s="42" t="s">
        <v>133</v>
      </c>
      <c r="N162" s="42">
        <v>0</v>
      </c>
      <c r="O162" s="42">
        <v>0</v>
      </c>
      <c r="P162" s="42">
        <f t="shared" si="11"/>
        <v>39853940297.502396</v>
      </c>
      <c r="Q162" s="42">
        <v>0</v>
      </c>
      <c r="R162" s="42">
        <v>0</v>
      </c>
      <c r="S162" s="42">
        <v>0</v>
      </c>
      <c r="T162" s="42">
        <v>0</v>
      </c>
      <c r="U162" s="42">
        <v>0</v>
      </c>
      <c r="V162" s="42">
        <v>0</v>
      </c>
      <c r="W162" s="42">
        <v>0</v>
      </c>
      <c r="X162" s="42">
        <v>0</v>
      </c>
      <c r="Y162" s="42">
        <v>0</v>
      </c>
      <c r="Z162" s="42">
        <v>0</v>
      </c>
      <c r="AA162" s="43">
        <f t="shared" si="10"/>
        <v>0</v>
      </c>
    </row>
    <row r="163" spans="2:27" s="44" customFormat="1" ht="12.75" customHeight="1">
      <c r="B163" s="39">
        <v>214</v>
      </c>
      <c r="C163" s="45" t="s">
        <v>355</v>
      </c>
      <c r="D163" s="40"/>
      <c r="E163" s="43"/>
      <c r="F163" s="43"/>
      <c r="G163" s="42">
        <v>0</v>
      </c>
      <c r="H163" s="42">
        <f t="shared" si="9"/>
        <v>0</v>
      </c>
      <c r="I163" s="42">
        <v>0</v>
      </c>
      <c r="J163" s="42">
        <v>0</v>
      </c>
      <c r="K163" s="42">
        <v>0</v>
      </c>
      <c r="L163" s="42">
        <v>0</v>
      </c>
      <c r="M163" s="42" t="s">
        <v>133</v>
      </c>
      <c r="N163" s="42">
        <v>0</v>
      </c>
      <c r="O163" s="42">
        <v>0</v>
      </c>
      <c r="P163" s="42">
        <v>0</v>
      </c>
      <c r="Q163" s="42">
        <v>0</v>
      </c>
      <c r="R163" s="42">
        <v>0</v>
      </c>
      <c r="S163" s="42">
        <v>0</v>
      </c>
      <c r="T163" s="42">
        <v>0</v>
      </c>
      <c r="U163" s="42">
        <v>0</v>
      </c>
      <c r="V163" s="42">
        <v>0</v>
      </c>
      <c r="W163" s="42">
        <v>0</v>
      </c>
      <c r="X163" s="42">
        <v>0</v>
      </c>
      <c r="Y163" s="42">
        <v>0</v>
      </c>
      <c r="Z163" s="42">
        <v>0</v>
      </c>
      <c r="AA163" s="43">
        <f t="shared" si="10"/>
        <v>0</v>
      </c>
    </row>
    <row r="164" spans="2:27" s="44" customFormat="1" ht="12.75" customHeight="1">
      <c r="B164" s="39">
        <v>21401</v>
      </c>
      <c r="C164" s="45" t="s">
        <v>356</v>
      </c>
      <c r="D164" s="40"/>
      <c r="E164" s="41"/>
      <c r="F164" s="41"/>
      <c r="G164" s="42">
        <v>0</v>
      </c>
      <c r="H164" s="42">
        <f t="shared" si="9"/>
        <v>0</v>
      </c>
      <c r="I164" s="42">
        <v>0</v>
      </c>
      <c r="J164" s="42">
        <v>0</v>
      </c>
      <c r="K164" s="42">
        <v>0</v>
      </c>
      <c r="L164" s="42">
        <v>0</v>
      </c>
      <c r="M164" s="42" t="s">
        <v>133</v>
      </c>
      <c r="N164" s="42">
        <v>0</v>
      </c>
      <c r="O164" s="42">
        <v>0</v>
      </c>
      <c r="P164" s="42">
        <v>0</v>
      </c>
      <c r="Q164" s="42">
        <v>0</v>
      </c>
      <c r="R164" s="42">
        <v>0</v>
      </c>
      <c r="S164" s="42">
        <v>0</v>
      </c>
      <c r="T164" s="42">
        <v>0</v>
      </c>
      <c r="U164" s="42">
        <v>0</v>
      </c>
      <c r="V164" s="42">
        <v>0</v>
      </c>
      <c r="W164" s="42">
        <v>0</v>
      </c>
      <c r="X164" s="42">
        <v>0</v>
      </c>
      <c r="Y164" s="42">
        <v>0</v>
      </c>
      <c r="Z164" s="42">
        <v>0</v>
      </c>
      <c r="AA164" s="43">
        <f t="shared" si="10"/>
        <v>0</v>
      </c>
    </row>
    <row r="165" spans="2:27" s="44" customFormat="1" ht="12.75" customHeight="1">
      <c r="B165" s="39">
        <v>2140105</v>
      </c>
      <c r="C165" s="45" t="s">
        <v>357</v>
      </c>
      <c r="D165" s="40">
        <f>-VLOOKUP(B165,'BG 2023'!A:C,3,FALSE)</f>
        <v>-11702780</v>
      </c>
      <c r="E165" s="43"/>
      <c r="F165" s="43"/>
      <c r="G165" s="42">
        <v>0</v>
      </c>
      <c r="H165" s="42">
        <f t="shared" si="9"/>
        <v>-11702780</v>
      </c>
      <c r="I165" s="42">
        <v>0</v>
      </c>
      <c r="J165" s="42">
        <f>-H165</f>
        <v>11702780</v>
      </c>
      <c r="K165" s="42">
        <v>0</v>
      </c>
      <c r="L165" s="42">
        <v>0</v>
      </c>
      <c r="M165" s="42" t="s">
        <v>133</v>
      </c>
      <c r="N165" s="42">
        <v>0</v>
      </c>
      <c r="O165" s="42">
        <v>0</v>
      </c>
      <c r="P165" s="42">
        <v>0</v>
      </c>
      <c r="Q165" s="42">
        <v>0</v>
      </c>
      <c r="R165" s="42">
        <v>0</v>
      </c>
      <c r="S165" s="42">
        <v>0</v>
      </c>
      <c r="T165" s="42">
        <v>0</v>
      </c>
      <c r="U165" s="42">
        <v>0</v>
      </c>
      <c r="V165" s="42">
        <v>0</v>
      </c>
      <c r="W165" s="42">
        <v>0</v>
      </c>
      <c r="X165" s="42">
        <v>0</v>
      </c>
      <c r="Y165" s="42">
        <v>0</v>
      </c>
      <c r="Z165" s="42">
        <v>0</v>
      </c>
      <c r="AA165" s="43">
        <f t="shared" si="10"/>
        <v>0</v>
      </c>
    </row>
    <row r="166" spans="2:27" s="44" customFormat="1" ht="12.75" customHeight="1">
      <c r="B166" s="39">
        <v>2140107</v>
      </c>
      <c r="C166" s="45" t="s">
        <v>106</v>
      </c>
      <c r="D166" s="40">
        <f>-VLOOKUP(B166,'BG 2023'!A:C,3,FALSE)</f>
        <v>-9633416</v>
      </c>
      <c r="E166" s="43"/>
      <c r="F166" s="43"/>
      <c r="G166" s="42">
        <v>0</v>
      </c>
      <c r="H166" s="42">
        <f t="shared" si="9"/>
        <v>-9633416</v>
      </c>
      <c r="I166" s="42">
        <v>0</v>
      </c>
      <c r="J166" s="42">
        <v>0</v>
      </c>
      <c r="K166" s="42">
        <v>0</v>
      </c>
      <c r="L166" s="42">
        <v>0</v>
      </c>
      <c r="M166" s="42">
        <f>-H166</f>
        <v>9633416</v>
      </c>
      <c r="N166" s="42">
        <v>0</v>
      </c>
      <c r="O166" s="42">
        <v>0</v>
      </c>
      <c r="P166" s="42">
        <v>0</v>
      </c>
      <c r="Q166" s="42">
        <v>0</v>
      </c>
      <c r="R166" s="42">
        <v>0</v>
      </c>
      <c r="S166" s="42">
        <v>0</v>
      </c>
      <c r="T166" s="42">
        <v>0</v>
      </c>
      <c r="U166" s="42">
        <v>0</v>
      </c>
      <c r="V166" s="42">
        <v>0</v>
      </c>
      <c r="W166" s="42">
        <v>0</v>
      </c>
      <c r="X166" s="42">
        <v>0</v>
      </c>
      <c r="Y166" s="42">
        <v>0</v>
      </c>
      <c r="Z166" s="42">
        <v>0</v>
      </c>
      <c r="AA166" s="43">
        <f t="shared" si="10"/>
        <v>0</v>
      </c>
    </row>
    <row r="167" spans="2:27" s="44" customFormat="1" ht="12.75" customHeight="1">
      <c r="B167" s="39">
        <v>2140108</v>
      </c>
      <c r="C167" s="45" t="s">
        <v>632</v>
      </c>
      <c r="D167" s="40">
        <f>-VLOOKUP(B167,'BG 2023'!A:C,3,FALSE)</f>
        <v>-254243</v>
      </c>
      <c r="E167" s="43"/>
      <c r="F167" s="43"/>
      <c r="G167" s="42">
        <v>0</v>
      </c>
      <c r="H167" s="42">
        <f t="shared" si="9"/>
        <v>-254243</v>
      </c>
      <c r="I167" s="42">
        <v>0</v>
      </c>
      <c r="J167" s="42">
        <v>0</v>
      </c>
      <c r="K167" s="42">
        <v>0</v>
      </c>
      <c r="L167" s="42">
        <v>0</v>
      </c>
      <c r="M167" s="42">
        <f>-H167</f>
        <v>254243</v>
      </c>
      <c r="N167" s="42">
        <v>0</v>
      </c>
      <c r="O167" s="42">
        <v>0</v>
      </c>
      <c r="P167" s="42">
        <v>0</v>
      </c>
      <c r="Q167" s="42">
        <v>0</v>
      </c>
      <c r="R167" s="42">
        <v>0</v>
      </c>
      <c r="S167" s="42">
        <v>0</v>
      </c>
      <c r="T167" s="42">
        <v>0</v>
      </c>
      <c r="U167" s="42">
        <v>0</v>
      </c>
      <c r="V167" s="42">
        <v>0</v>
      </c>
      <c r="W167" s="42">
        <v>0</v>
      </c>
      <c r="X167" s="42">
        <v>0</v>
      </c>
      <c r="Y167" s="42">
        <v>0</v>
      </c>
      <c r="Z167" s="42">
        <v>0</v>
      </c>
      <c r="AA167" s="43">
        <f t="shared" si="10"/>
        <v>0</v>
      </c>
    </row>
    <row r="168" spans="2:27" s="44" customFormat="1" ht="12.75" customHeight="1">
      <c r="B168" s="39">
        <v>21402</v>
      </c>
      <c r="C168" s="45" t="s">
        <v>361</v>
      </c>
      <c r="D168" s="40"/>
      <c r="E168" s="43"/>
      <c r="F168" s="43"/>
      <c r="G168" s="42">
        <v>0</v>
      </c>
      <c r="H168" s="42">
        <f t="shared" si="9"/>
        <v>0</v>
      </c>
      <c r="I168" s="42">
        <v>0</v>
      </c>
      <c r="J168" s="42">
        <v>0</v>
      </c>
      <c r="K168" s="42">
        <v>0</v>
      </c>
      <c r="L168" s="42">
        <v>0</v>
      </c>
      <c r="M168" s="42" t="s">
        <v>133</v>
      </c>
      <c r="N168" s="42">
        <v>0</v>
      </c>
      <c r="O168" s="42">
        <v>0</v>
      </c>
      <c r="P168" s="42">
        <v>0</v>
      </c>
      <c r="Q168" s="42">
        <v>0</v>
      </c>
      <c r="R168" s="42">
        <v>0</v>
      </c>
      <c r="S168" s="42">
        <v>0</v>
      </c>
      <c r="T168" s="42">
        <v>0</v>
      </c>
      <c r="U168" s="42">
        <v>0</v>
      </c>
      <c r="V168" s="42">
        <v>0</v>
      </c>
      <c r="W168" s="42">
        <v>0</v>
      </c>
      <c r="X168" s="42">
        <v>0</v>
      </c>
      <c r="Y168" s="42">
        <v>0</v>
      </c>
      <c r="Z168" s="42">
        <v>0</v>
      </c>
      <c r="AA168" s="43">
        <f t="shared" si="10"/>
        <v>0</v>
      </c>
    </row>
    <row r="169" spans="2:27" s="44" customFormat="1" ht="12.75" customHeight="1">
      <c r="B169" s="39">
        <v>214020301</v>
      </c>
      <c r="C169" s="45" t="s">
        <v>633</v>
      </c>
      <c r="D169" s="40">
        <f>-VLOOKUP(B169,'BG 2023'!A:C,3,FALSE)</f>
        <v>-814016</v>
      </c>
      <c r="E169" s="43"/>
      <c r="F169" s="43"/>
      <c r="G169" s="42">
        <v>0</v>
      </c>
      <c r="H169" s="42">
        <f t="shared" si="9"/>
        <v>-814016</v>
      </c>
      <c r="I169" s="42">
        <v>0</v>
      </c>
      <c r="J169" s="42">
        <v>0</v>
      </c>
      <c r="K169" s="42">
        <v>0</v>
      </c>
      <c r="L169" s="42">
        <v>0</v>
      </c>
      <c r="M169" s="42">
        <f t="shared" ref="M169:M174" si="12">-H169</f>
        <v>814016</v>
      </c>
      <c r="N169" s="42">
        <v>0</v>
      </c>
      <c r="O169" s="42">
        <v>0</v>
      </c>
      <c r="P169" s="42">
        <v>0</v>
      </c>
      <c r="Q169" s="42">
        <v>0</v>
      </c>
      <c r="R169" s="42">
        <v>0</v>
      </c>
      <c r="S169" s="42">
        <v>0</v>
      </c>
      <c r="T169" s="42">
        <v>0</v>
      </c>
      <c r="U169" s="42">
        <v>0</v>
      </c>
      <c r="V169" s="42">
        <v>0</v>
      </c>
      <c r="W169" s="42">
        <v>0</v>
      </c>
      <c r="X169" s="42">
        <v>0</v>
      </c>
      <c r="Y169" s="42">
        <v>0</v>
      </c>
      <c r="Z169" s="42">
        <v>0</v>
      </c>
      <c r="AA169" s="43">
        <f t="shared" si="10"/>
        <v>0</v>
      </c>
    </row>
    <row r="170" spans="2:27" s="44" customFormat="1" ht="12.75" customHeight="1">
      <c r="B170" s="39">
        <v>214020302</v>
      </c>
      <c r="C170" s="45" t="s">
        <v>634</v>
      </c>
      <c r="D170" s="40">
        <f>-VLOOKUP(B170,'BG 2023'!A:C,3,FALSE)</f>
        <v>-383566</v>
      </c>
      <c r="E170" s="43"/>
      <c r="F170" s="43"/>
      <c r="G170" s="42">
        <v>0</v>
      </c>
      <c r="H170" s="42">
        <f t="shared" si="9"/>
        <v>-383566</v>
      </c>
      <c r="I170" s="42">
        <v>0</v>
      </c>
      <c r="J170" s="42">
        <v>0</v>
      </c>
      <c r="K170" s="42">
        <v>0</v>
      </c>
      <c r="L170" s="42">
        <v>0</v>
      </c>
      <c r="M170" s="42">
        <f t="shared" si="12"/>
        <v>383566</v>
      </c>
      <c r="N170" s="42">
        <v>0</v>
      </c>
      <c r="O170" s="42">
        <v>0</v>
      </c>
      <c r="P170" s="42">
        <v>0</v>
      </c>
      <c r="Q170" s="42">
        <v>0</v>
      </c>
      <c r="R170" s="42">
        <v>0</v>
      </c>
      <c r="S170" s="42">
        <v>0</v>
      </c>
      <c r="T170" s="42">
        <v>0</v>
      </c>
      <c r="U170" s="42">
        <v>0</v>
      </c>
      <c r="V170" s="42">
        <v>0</v>
      </c>
      <c r="W170" s="42">
        <v>0</v>
      </c>
      <c r="X170" s="42">
        <v>0</v>
      </c>
      <c r="Y170" s="42">
        <v>0</v>
      </c>
      <c r="Z170" s="42">
        <v>0</v>
      </c>
      <c r="AA170" s="43">
        <f t="shared" si="10"/>
        <v>0</v>
      </c>
    </row>
    <row r="171" spans="2:27" s="44" customFormat="1" ht="12.75" customHeight="1">
      <c r="B171" s="39">
        <v>21404</v>
      </c>
      <c r="C171" s="45" t="s">
        <v>358</v>
      </c>
      <c r="D171" s="40"/>
      <c r="E171" s="43"/>
      <c r="F171" s="43"/>
      <c r="G171" s="42">
        <v>0</v>
      </c>
      <c r="H171" s="42">
        <f t="shared" si="9"/>
        <v>0</v>
      </c>
      <c r="I171" s="42">
        <v>0</v>
      </c>
      <c r="J171" s="42">
        <v>0</v>
      </c>
      <c r="K171" s="42">
        <v>0</v>
      </c>
      <c r="L171" s="42">
        <v>0</v>
      </c>
      <c r="M171" s="42" t="s">
        <v>133</v>
      </c>
      <c r="N171" s="42">
        <v>0</v>
      </c>
      <c r="O171" s="42">
        <v>0</v>
      </c>
      <c r="P171" s="42">
        <v>0</v>
      </c>
      <c r="Q171" s="42">
        <v>0</v>
      </c>
      <c r="R171" s="42">
        <v>0</v>
      </c>
      <c r="S171" s="42">
        <v>0</v>
      </c>
      <c r="T171" s="42">
        <v>0</v>
      </c>
      <c r="U171" s="42">
        <v>0</v>
      </c>
      <c r="V171" s="42">
        <v>0</v>
      </c>
      <c r="W171" s="42">
        <v>0</v>
      </c>
      <c r="X171" s="42">
        <v>0</v>
      </c>
      <c r="Y171" s="42">
        <v>0</v>
      </c>
      <c r="Z171" s="42">
        <v>0</v>
      </c>
      <c r="AA171" s="43">
        <f t="shared" si="10"/>
        <v>0</v>
      </c>
    </row>
    <row r="172" spans="2:27" s="44" customFormat="1" ht="12.75" customHeight="1">
      <c r="B172" s="39">
        <v>2140404</v>
      </c>
      <c r="C172" s="45" t="s">
        <v>635</v>
      </c>
      <c r="D172" s="40">
        <f>-VLOOKUP(B172,'BG 2023'!A:C,3,FALSE)</f>
        <v>-46615168</v>
      </c>
      <c r="E172" s="43"/>
      <c r="F172" s="43"/>
      <c r="G172" s="42">
        <v>0</v>
      </c>
      <c r="H172" s="42">
        <f t="shared" si="9"/>
        <v>-46615168</v>
      </c>
      <c r="I172" s="42">
        <v>0</v>
      </c>
      <c r="J172" s="42">
        <v>0</v>
      </c>
      <c r="K172" s="42">
        <v>0</v>
      </c>
      <c r="L172" s="42">
        <v>0</v>
      </c>
      <c r="M172" s="42">
        <f t="shared" si="12"/>
        <v>46615168</v>
      </c>
      <c r="N172" s="42">
        <v>0</v>
      </c>
      <c r="O172" s="42">
        <v>0</v>
      </c>
      <c r="P172" s="42">
        <v>0</v>
      </c>
      <c r="Q172" s="42">
        <v>0</v>
      </c>
      <c r="R172" s="42">
        <v>0</v>
      </c>
      <c r="S172" s="42">
        <v>0</v>
      </c>
      <c r="T172" s="42">
        <v>0</v>
      </c>
      <c r="U172" s="42">
        <v>0</v>
      </c>
      <c r="V172" s="42">
        <v>0</v>
      </c>
      <c r="W172" s="42">
        <v>0</v>
      </c>
      <c r="X172" s="42">
        <v>0</v>
      </c>
      <c r="Y172" s="42">
        <v>0</v>
      </c>
      <c r="Z172" s="42">
        <v>0</v>
      </c>
      <c r="AA172" s="43">
        <f t="shared" si="10"/>
        <v>0</v>
      </c>
    </row>
    <row r="173" spans="2:27" s="44" customFormat="1" ht="12.75" customHeight="1">
      <c r="B173" s="39">
        <v>2140413</v>
      </c>
      <c r="C173" s="45" t="s">
        <v>359</v>
      </c>
      <c r="D173" s="40">
        <f>-VLOOKUP(B173,'BG 2023'!A:C,3,FALSE)</f>
        <v>-276806</v>
      </c>
      <c r="E173" s="43"/>
      <c r="F173" s="43"/>
      <c r="G173" s="42">
        <v>0</v>
      </c>
      <c r="H173" s="42">
        <f t="shared" si="9"/>
        <v>-276806</v>
      </c>
      <c r="I173" s="42">
        <v>0</v>
      </c>
      <c r="J173" s="42">
        <v>0</v>
      </c>
      <c r="K173" s="42">
        <v>0</v>
      </c>
      <c r="L173" s="42">
        <v>0</v>
      </c>
      <c r="M173" s="42">
        <f t="shared" si="12"/>
        <v>276806</v>
      </c>
      <c r="N173" s="42">
        <v>0</v>
      </c>
      <c r="O173" s="42">
        <v>0</v>
      </c>
      <c r="P173" s="42">
        <v>0</v>
      </c>
      <c r="Q173" s="42">
        <v>0</v>
      </c>
      <c r="R173" s="42">
        <v>0</v>
      </c>
      <c r="S173" s="42">
        <v>0</v>
      </c>
      <c r="T173" s="42">
        <v>0</v>
      </c>
      <c r="U173" s="42">
        <v>0</v>
      </c>
      <c r="V173" s="42">
        <v>0</v>
      </c>
      <c r="W173" s="42">
        <v>0</v>
      </c>
      <c r="X173" s="42">
        <v>0</v>
      </c>
      <c r="Y173" s="42">
        <v>0</v>
      </c>
      <c r="Z173" s="42">
        <v>0</v>
      </c>
      <c r="AA173" s="43">
        <f t="shared" si="10"/>
        <v>0</v>
      </c>
    </row>
    <row r="174" spans="2:27" s="44" customFormat="1" ht="12.75" customHeight="1">
      <c r="B174" s="39">
        <v>2140414</v>
      </c>
      <c r="C174" s="45" t="s">
        <v>360</v>
      </c>
      <c r="D174" s="40">
        <f>-VLOOKUP(B174,'BG 2023'!A:C,3,FALSE)</f>
        <v>-485162</v>
      </c>
      <c r="E174" s="43"/>
      <c r="F174" s="43"/>
      <c r="G174" s="42">
        <v>0</v>
      </c>
      <c r="H174" s="42">
        <f t="shared" si="9"/>
        <v>-485162</v>
      </c>
      <c r="I174" s="42">
        <v>0</v>
      </c>
      <c r="J174" s="42">
        <v>0</v>
      </c>
      <c r="K174" s="42">
        <v>0</v>
      </c>
      <c r="L174" s="42">
        <v>0</v>
      </c>
      <c r="M174" s="42">
        <f t="shared" si="12"/>
        <v>485162</v>
      </c>
      <c r="N174" s="42">
        <v>0</v>
      </c>
      <c r="O174" s="42">
        <v>0</v>
      </c>
      <c r="P174" s="42">
        <v>0</v>
      </c>
      <c r="Q174" s="42">
        <v>0</v>
      </c>
      <c r="R174" s="42">
        <v>0</v>
      </c>
      <c r="S174" s="42">
        <v>0</v>
      </c>
      <c r="T174" s="42">
        <v>0</v>
      </c>
      <c r="U174" s="42">
        <v>0</v>
      </c>
      <c r="V174" s="42">
        <v>0</v>
      </c>
      <c r="W174" s="42">
        <v>0</v>
      </c>
      <c r="X174" s="42">
        <v>0</v>
      </c>
      <c r="Y174" s="42">
        <v>0</v>
      </c>
      <c r="Z174" s="42">
        <v>0</v>
      </c>
      <c r="AA174" s="43">
        <f t="shared" si="10"/>
        <v>0</v>
      </c>
    </row>
    <row r="175" spans="2:27" s="44" customFormat="1" ht="12.75" customHeight="1">
      <c r="B175" s="39"/>
      <c r="C175" s="45"/>
      <c r="D175" s="40"/>
      <c r="E175" s="43"/>
      <c r="F175" s="43"/>
      <c r="G175" s="42">
        <v>0</v>
      </c>
      <c r="H175" s="42">
        <f>+D175-G175-E175+F175</f>
        <v>0</v>
      </c>
      <c r="I175" s="42">
        <v>0</v>
      </c>
      <c r="J175" s="42">
        <v>0</v>
      </c>
      <c r="K175" s="42">
        <v>0</v>
      </c>
      <c r="L175" s="42">
        <v>0</v>
      </c>
      <c r="M175" s="42" t="s">
        <v>133</v>
      </c>
      <c r="N175" s="42">
        <v>0</v>
      </c>
      <c r="O175" s="42">
        <v>0</v>
      </c>
      <c r="P175" s="42">
        <v>0</v>
      </c>
      <c r="Q175" s="42">
        <v>0</v>
      </c>
      <c r="R175" s="42">
        <v>0</v>
      </c>
      <c r="S175" s="42">
        <v>0</v>
      </c>
      <c r="T175" s="42">
        <v>0</v>
      </c>
      <c r="U175" s="42">
        <v>0</v>
      </c>
      <c r="V175" s="42">
        <v>0</v>
      </c>
      <c r="W175" s="42">
        <v>0</v>
      </c>
      <c r="X175" s="42">
        <v>0</v>
      </c>
      <c r="Y175" s="42">
        <v>0</v>
      </c>
      <c r="Z175" s="42">
        <v>0</v>
      </c>
      <c r="AA175" s="43">
        <f t="shared" si="10"/>
        <v>0</v>
      </c>
    </row>
    <row r="176" spans="2:27" s="44" customFormat="1" ht="12.75" customHeight="1">
      <c r="B176" s="39">
        <v>3</v>
      </c>
      <c r="C176" s="45" t="s">
        <v>11</v>
      </c>
      <c r="D176" s="40"/>
      <c r="E176" s="43"/>
      <c r="F176" s="43"/>
      <c r="G176" s="42">
        <v>0</v>
      </c>
      <c r="H176" s="42">
        <f t="shared" ref="H176:H182" si="13">+D176+E176-F176+G176</f>
        <v>0</v>
      </c>
      <c r="I176" s="42">
        <v>0</v>
      </c>
      <c r="J176" s="42">
        <v>0</v>
      </c>
      <c r="K176" s="42">
        <v>0</v>
      </c>
      <c r="L176" s="42">
        <v>0</v>
      </c>
      <c r="M176" s="42" t="s">
        <v>133</v>
      </c>
      <c r="N176" s="42">
        <v>0</v>
      </c>
      <c r="O176" s="42">
        <v>0</v>
      </c>
      <c r="P176" s="42">
        <v>0</v>
      </c>
      <c r="Q176" s="42">
        <v>0</v>
      </c>
      <c r="R176" s="42">
        <v>0</v>
      </c>
      <c r="S176" s="42">
        <v>0</v>
      </c>
      <c r="T176" s="42">
        <v>0</v>
      </c>
      <c r="U176" s="42">
        <v>0</v>
      </c>
      <c r="V176" s="42">
        <v>0</v>
      </c>
      <c r="W176" s="42">
        <v>0</v>
      </c>
      <c r="X176" s="42">
        <v>0</v>
      </c>
      <c r="Y176" s="42">
        <v>0</v>
      </c>
      <c r="Z176" s="42">
        <v>0</v>
      </c>
      <c r="AA176" s="43">
        <f t="shared" si="10"/>
        <v>0</v>
      </c>
    </row>
    <row r="177" spans="2:27" s="44" customFormat="1" ht="12.75" customHeight="1">
      <c r="B177" s="39">
        <v>310</v>
      </c>
      <c r="C177" s="45" t="s">
        <v>362</v>
      </c>
      <c r="D177" s="40"/>
      <c r="E177" s="43"/>
      <c r="F177" s="43">
        <f>+E179</f>
        <v>0</v>
      </c>
      <c r="G177" s="42">
        <v>0</v>
      </c>
      <c r="H177" s="42">
        <f t="shared" si="13"/>
        <v>0</v>
      </c>
      <c r="I177" s="42">
        <v>0</v>
      </c>
      <c r="J177" s="42">
        <v>0</v>
      </c>
      <c r="K177" s="42">
        <v>0</v>
      </c>
      <c r="L177" s="42">
        <v>0</v>
      </c>
      <c r="M177" s="42" t="s">
        <v>133</v>
      </c>
      <c r="N177" s="42">
        <v>0</v>
      </c>
      <c r="O177" s="42">
        <v>0</v>
      </c>
      <c r="P177" s="42">
        <v>0</v>
      </c>
      <c r="Q177" s="42">
        <v>0</v>
      </c>
      <c r="R177" s="42">
        <v>0</v>
      </c>
      <c r="S177" s="42">
        <v>0</v>
      </c>
      <c r="T177" s="42">
        <v>0</v>
      </c>
      <c r="U177" s="42">
        <v>0</v>
      </c>
      <c r="V177" s="42">
        <v>0</v>
      </c>
      <c r="W177" s="42">
        <v>0</v>
      </c>
      <c r="X177" s="42">
        <v>0</v>
      </c>
      <c r="Y177" s="42">
        <v>0</v>
      </c>
      <c r="Z177" s="42">
        <v>0</v>
      </c>
      <c r="AA177" s="43">
        <f t="shared" si="10"/>
        <v>0</v>
      </c>
    </row>
    <row r="178" spans="2:27" s="44" customFormat="1" ht="12.75" customHeight="1">
      <c r="B178" s="39">
        <v>310101</v>
      </c>
      <c r="C178" s="45" t="s">
        <v>108</v>
      </c>
      <c r="D178" s="40"/>
      <c r="E178" s="43"/>
      <c r="F178" s="43"/>
      <c r="G178" s="42">
        <v>0</v>
      </c>
      <c r="H178" s="42">
        <f t="shared" si="13"/>
        <v>0</v>
      </c>
      <c r="I178" s="42">
        <v>0</v>
      </c>
      <c r="J178" s="42">
        <v>0</v>
      </c>
      <c r="K178" s="42">
        <v>0</v>
      </c>
      <c r="L178" s="42">
        <v>0</v>
      </c>
      <c r="M178" s="42" t="s">
        <v>133</v>
      </c>
      <c r="N178" s="42">
        <v>0</v>
      </c>
      <c r="O178" s="42">
        <v>0</v>
      </c>
      <c r="P178" s="42">
        <v>0</v>
      </c>
      <c r="Q178" s="42">
        <v>0</v>
      </c>
      <c r="R178" s="42">
        <v>0</v>
      </c>
      <c r="S178" s="42">
        <v>0</v>
      </c>
      <c r="T178" s="42">
        <v>0</v>
      </c>
      <c r="U178" s="42">
        <v>0</v>
      </c>
      <c r="V178" s="42">
        <v>0</v>
      </c>
      <c r="W178" s="42">
        <v>0</v>
      </c>
      <c r="X178" s="42">
        <v>0</v>
      </c>
      <c r="Y178" s="42">
        <v>0</v>
      </c>
      <c r="Z178" s="42">
        <v>0</v>
      </c>
      <c r="AA178" s="43">
        <f t="shared" si="10"/>
        <v>0</v>
      </c>
    </row>
    <row r="179" spans="2:27" s="44" customFormat="1" ht="12.75" customHeight="1">
      <c r="B179" s="39">
        <v>31010101</v>
      </c>
      <c r="C179" s="45" t="s">
        <v>363</v>
      </c>
      <c r="D179" s="40">
        <f>-VLOOKUP(B179,'BG 2023'!A:C,3,FALSE)</f>
        <v>-50000000000</v>
      </c>
      <c r="E179" s="41"/>
      <c r="F179" s="41"/>
      <c r="G179" s="42">
        <v>0</v>
      </c>
      <c r="H179" s="42">
        <f t="shared" si="13"/>
        <v>-50000000000</v>
      </c>
      <c r="I179" s="42">
        <v>0</v>
      </c>
      <c r="J179" s="42">
        <v>0</v>
      </c>
      <c r="K179" s="42">
        <v>0</v>
      </c>
      <c r="L179" s="42">
        <v>0</v>
      </c>
      <c r="M179" s="42" t="s">
        <v>133</v>
      </c>
      <c r="N179" s="42">
        <v>0</v>
      </c>
      <c r="O179" s="42">
        <v>0</v>
      </c>
      <c r="P179" s="42">
        <v>0</v>
      </c>
      <c r="Q179" s="42">
        <v>0</v>
      </c>
      <c r="R179" s="42">
        <v>0</v>
      </c>
      <c r="S179" s="42">
        <v>0</v>
      </c>
      <c r="T179" s="42">
        <v>0</v>
      </c>
      <c r="U179" s="42">
        <v>0</v>
      </c>
      <c r="V179" s="42">
        <f>-H179</f>
        <v>50000000000</v>
      </c>
      <c r="W179" s="42">
        <v>0</v>
      </c>
      <c r="X179" s="42">
        <v>0</v>
      </c>
      <c r="Y179" s="42">
        <v>0</v>
      </c>
      <c r="Z179" s="42">
        <v>0</v>
      </c>
      <c r="AA179" s="43">
        <f t="shared" si="10"/>
        <v>0</v>
      </c>
    </row>
    <row r="180" spans="2:27" s="44" customFormat="1" ht="12.75" customHeight="1">
      <c r="B180" s="39">
        <v>31010102</v>
      </c>
      <c r="C180" s="45" t="s">
        <v>364</v>
      </c>
      <c r="D180" s="40">
        <f>-VLOOKUP(B180,'BG 2023'!A:C,3,FALSE)</f>
        <v>45000000000</v>
      </c>
      <c r="E180" s="43"/>
      <c r="F180" s="43"/>
      <c r="G180" s="42">
        <v>0</v>
      </c>
      <c r="H180" s="42">
        <f t="shared" si="13"/>
        <v>45000000000</v>
      </c>
      <c r="I180" s="42">
        <v>0</v>
      </c>
      <c r="J180" s="42">
        <v>0</v>
      </c>
      <c r="K180" s="42">
        <v>0</v>
      </c>
      <c r="L180" s="42">
        <v>0</v>
      </c>
      <c r="M180" s="42" t="s">
        <v>133</v>
      </c>
      <c r="N180" s="42">
        <v>0</v>
      </c>
      <c r="O180" s="42">
        <v>0</v>
      </c>
      <c r="P180" s="42">
        <v>0</v>
      </c>
      <c r="Q180" s="42">
        <v>0</v>
      </c>
      <c r="R180" s="42">
        <v>0</v>
      </c>
      <c r="S180" s="42">
        <v>0</v>
      </c>
      <c r="T180" s="42">
        <v>0</v>
      </c>
      <c r="U180" s="42">
        <v>0</v>
      </c>
      <c r="V180" s="42">
        <f>-H180</f>
        <v>-45000000000</v>
      </c>
      <c r="W180" s="42">
        <v>0</v>
      </c>
      <c r="X180" s="42">
        <v>0</v>
      </c>
      <c r="Y180" s="42">
        <v>0</v>
      </c>
      <c r="Z180" s="42">
        <v>0</v>
      </c>
      <c r="AA180" s="43">
        <f t="shared" si="10"/>
        <v>0</v>
      </c>
    </row>
    <row r="181" spans="2:27" s="44" customFormat="1" ht="12.75" customHeight="1">
      <c r="B181" s="39">
        <v>311</v>
      </c>
      <c r="C181" s="45" t="s">
        <v>87</v>
      </c>
      <c r="D181" s="40"/>
      <c r="E181" s="43"/>
      <c r="F181" s="43"/>
      <c r="G181" s="42">
        <v>0</v>
      </c>
      <c r="H181" s="42">
        <f t="shared" si="13"/>
        <v>0</v>
      </c>
      <c r="I181" s="42">
        <v>0</v>
      </c>
      <c r="J181" s="42">
        <v>0</v>
      </c>
      <c r="K181" s="42">
        <v>0</v>
      </c>
      <c r="L181" s="42">
        <v>0</v>
      </c>
      <c r="M181" s="42" t="s">
        <v>133</v>
      </c>
      <c r="N181" s="42">
        <v>0</v>
      </c>
      <c r="O181" s="42">
        <v>0</v>
      </c>
      <c r="P181" s="42">
        <v>0</v>
      </c>
      <c r="Q181" s="42">
        <v>0</v>
      </c>
      <c r="R181" s="42">
        <v>0</v>
      </c>
      <c r="S181" s="42">
        <v>0</v>
      </c>
      <c r="T181" s="42">
        <v>0</v>
      </c>
      <c r="U181" s="42">
        <v>0</v>
      </c>
      <c r="V181" s="42">
        <v>0</v>
      </c>
      <c r="W181" s="42">
        <v>0</v>
      </c>
      <c r="X181" s="42">
        <v>0</v>
      </c>
      <c r="Y181" s="42">
        <v>0</v>
      </c>
      <c r="Z181" s="42">
        <v>0</v>
      </c>
      <c r="AA181" s="43">
        <f t="shared" si="10"/>
        <v>0</v>
      </c>
    </row>
    <row r="182" spans="2:27" s="44" customFormat="1" ht="12.75" customHeight="1">
      <c r="B182" s="39">
        <v>311101</v>
      </c>
      <c r="C182" s="45" t="s">
        <v>110</v>
      </c>
      <c r="D182" s="40">
        <f>-VLOOKUP(B182,'BG 2023'!A:C,3,FALSE)</f>
        <v>627295182.0938952</v>
      </c>
      <c r="E182" s="43"/>
      <c r="F182" s="43">
        <f>+D182</f>
        <v>627295182.0938952</v>
      </c>
      <c r="G182" s="42">
        <v>0</v>
      </c>
      <c r="H182" s="42">
        <f t="shared" si="13"/>
        <v>0</v>
      </c>
      <c r="I182" s="42">
        <v>0</v>
      </c>
      <c r="J182" s="42">
        <v>0</v>
      </c>
      <c r="K182" s="42">
        <v>0</v>
      </c>
      <c r="L182" s="42">
        <v>0</v>
      </c>
      <c r="M182" s="42" t="s">
        <v>133</v>
      </c>
      <c r="N182" s="42">
        <v>0</v>
      </c>
      <c r="O182" s="42">
        <v>0</v>
      </c>
      <c r="P182" s="42">
        <v>0</v>
      </c>
      <c r="Q182" s="42">
        <v>0</v>
      </c>
      <c r="R182" s="42">
        <v>0</v>
      </c>
      <c r="S182" s="42">
        <v>0</v>
      </c>
      <c r="T182" s="42">
        <v>0</v>
      </c>
      <c r="U182" s="42">
        <v>0</v>
      </c>
      <c r="V182" s="42">
        <v>0</v>
      </c>
      <c r="W182" s="42">
        <v>0</v>
      </c>
      <c r="X182" s="42">
        <v>0</v>
      </c>
      <c r="Y182" s="42">
        <v>0</v>
      </c>
      <c r="Z182" s="42">
        <v>0</v>
      </c>
      <c r="AA182" s="43">
        <f t="shared" si="10"/>
        <v>0</v>
      </c>
    </row>
    <row r="183" spans="2:27" s="44" customFormat="1" ht="12.75" customHeight="1">
      <c r="B183" s="39"/>
      <c r="C183" s="45"/>
      <c r="D183" s="40"/>
      <c r="E183" s="43"/>
      <c r="F183" s="43"/>
      <c r="G183" s="42">
        <v>0</v>
      </c>
      <c r="H183" s="42">
        <f>+D183-G183-E183+F183</f>
        <v>0</v>
      </c>
      <c r="I183" s="42">
        <v>0</v>
      </c>
      <c r="J183" s="42">
        <v>0</v>
      </c>
      <c r="K183" s="42">
        <v>0</v>
      </c>
      <c r="L183" s="42">
        <v>0</v>
      </c>
      <c r="M183" s="42" t="s">
        <v>133</v>
      </c>
      <c r="N183" s="42">
        <v>0</v>
      </c>
      <c r="O183" s="42">
        <v>0</v>
      </c>
      <c r="P183" s="42">
        <v>0</v>
      </c>
      <c r="Q183" s="42">
        <v>0</v>
      </c>
      <c r="R183" s="42">
        <v>0</v>
      </c>
      <c r="S183" s="42">
        <v>0</v>
      </c>
      <c r="T183" s="42">
        <v>0</v>
      </c>
      <c r="U183" s="42">
        <v>0</v>
      </c>
      <c r="V183" s="42">
        <v>0</v>
      </c>
      <c r="W183" s="42">
        <v>0</v>
      </c>
      <c r="X183" s="42">
        <v>0</v>
      </c>
      <c r="Y183" s="42">
        <v>0</v>
      </c>
      <c r="Z183" s="42">
        <v>0</v>
      </c>
      <c r="AA183" s="43">
        <f t="shared" si="10"/>
        <v>0</v>
      </c>
    </row>
    <row r="184" spans="2:27" s="44" customFormat="1" ht="12.75" customHeight="1">
      <c r="B184" s="39"/>
      <c r="C184" s="45"/>
      <c r="D184" s="40"/>
      <c r="E184" s="43"/>
      <c r="F184" s="43">
        <f>+E207</f>
        <v>0</v>
      </c>
      <c r="G184" s="42">
        <v>0</v>
      </c>
      <c r="H184" s="42">
        <f>+D184-G184-E184+F184</f>
        <v>0</v>
      </c>
      <c r="I184" s="42">
        <v>0</v>
      </c>
      <c r="J184" s="42">
        <v>0</v>
      </c>
      <c r="K184" s="42">
        <v>0</v>
      </c>
      <c r="L184" s="42">
        <v>0</v>
      </c>
      <c r="M184" s="42" t="s">
        <v>133</v>
      </c>
      <c r="N184" s="42">
        <v>0</v>
      </c>
      <c r="O184" s="42">
        <v>0</v>
      </c>
      <c r="P184" s="42">
        <v>0</v>
      </c>
      <c r="Q184" s="42">
        <v>0</v>
      </c>
      <c r="R184" s="42">
        <v>0</v>
      </c>
      <c r="S184" s="42">
        <v>0</v>
      </c>
      <c r="T184" s="42">
        <v>0</v>
      </c>
      <c r="U184" s="42">
        <v>0</v>
      </c>
      <c r="V184" s="42">
        <v>0</v>
      </c>
      <c r="W184" s="42">
        <v>0</v>
      </c>
      <c r="X184" s="42">
        <v>0</v>
      </c>
      <c r="Y184" s="42">
        <v>0</v>
      </c>
      <c r="Z184" s="42">
        <v>0</v>
      </c>
      <c r="AA184" s="43">
        <f t="shared" si="10"/>
        <v>0</v>
      </c>
    </row>
    <row r="185" spans="2:27" s="44" customFormat="1" ht="12.75" customHeight="1">
      <c r="B185" s="39">
        <v>41</v>
      </c>
      <c r="C185" s="45" t="s">
        <v>365</v>
      </c>
      <c r="D185" s="40"/>
      <c r="E185" s="43"/>
      <c r="F185" s="43"/>
      <c r="G185" s="42">
        <v>0</v>
      </c>
      <c r="H185" s="42">
        <f t="shared" ref="H185:H237" si="14">+D185+E185-F185+G185</f>
        <v>0</v>
      </c>
      <c r="I185" s="42">
        <v>0</v>
      </c>
      <c r="J185" s="42">
        <v>0</v>
      </c>
      <c r="K185" s="42">
        <v>0</v>
      </c>
      <c r="L185" s="42">
        <v>0</v>
      </c>
      <c r="M185" s="42" t="s">
        <v>133</v>
      </c>
      <c r="N185" s="42">
        <v>0</v>
      </c>
      <c r="O185" s="42">
        <v>0</v>
      </c>
      <c r="P185" s="42">
        <v>0</v>
      </c>
      <c r="Q185" s="42">
        <v>0</v>
      </c>
      <c r="R185" s="42">
        <v>0</v>
      </c>
      <c r="S185" s="42">
        <v>0</v>
      </c>
      <c r="T185" s="42">
        <v>0</v>
      </c>
      <c r="U185" s="42">
        <v>0</v>
      </c>
      <c r="V185" s="42">
        <v>0</v>
      </c>
      <c r="W185" s="42">
        <v>0</v>
      </c>
      <c r="X185" s="42">
        <v>0</v>
      </c>
      <c r="Y185" s="42">
        <v>0</v>
      </c>
      <c r="Z185" s="42">
        <v>0</v>
      </c>
      <c r="AA185" s="43">
        <f t="shared" si="10"/>
        <v>0</v>
      </c>
    </row>
    <row r="186" spans="2:27" s="44" customFormat="1" ht="12.75" customHeight="1">
      <c r="B186" s="39">
        <v>413</v>
      </c>
      <c r="C186" s="45" t="s">
        <v>366</v>
      </c>
      <c r="D186" s="40"/>
      <c r="E186" s="41"/>
      <c r="F186" s="41"/>
      <c r="G186" s="42">
        <v>0</v>
      </c>
      <c r="H186" s="42">
        <f t="shared" si="14"/>
        <v>0</v>
      </c>
      <c r="I186" s="42">
        <v>0</v>
      </c>
      <c r="J186" s="42">
        <v>0</v>
      </c>
      <c r="K186" s="42">
        <v>0</v>
      </c>
      <c r="L186" s="42">
        <v>0</v>
      </c>
      <c r="M186" s="42" t="s">
        <v>133</v>
      </c>
      <c r="N186" s="42">
        <v>0</v>
      </c>
      <c r="O186" s="42">
        <v>0</v>
      </c>
      <c r="P186" s="42">
        <v>0</v>
      </c>
      <c r="Q186" s="42">
        <v>0</v>
      </c>
      <c r="R186" s="42">
        <v>0</v>
      </c>
      <c r="S186" s="42">
        <v>0</v>
      </c>
      <c r="T186" s="42">
        <v>0</v>
      </c>
      <c r="U186" s="42">
        <v>0</v>
      </c>
      <c r="V186" s="42">
        <v>0</v>
      </c>
      <c r="W186" s="42">
        <v>0</v>
      </c>
      <c r="X186" s="42">
        <v>0</v>
      </c>
      <c r="Y186" s="42">
        <v>0</v>
      </c>
      <c r="Z186" s="42">
        <v>0</v>
      </c>
      <c r="AA186" s="43">
        <f t="shared" si="10"/>
        <v>0</v>
      </c>
    </row>
    <row r="187" spans="2:27" s="44" customFormat="1" ht="12.75" customHeight="1">
      <c r="B187" s="39">
        <v>41101</v>
      </c>
      <c r="C187" s="45" t="s">
        <v>367</v>
      </c>
      <c r="D187" s="40"/>
      <c r="E187" s="43"/>
      <c r="F187" s="43"/>
      <c r="G187" s="42">
        <v>0</v>
      </c>
      <c r="H187" s="42">
        <f t="shared" si="14"/>
        <v>0</v>
      </c>
      <c r="I187" s="42">
        <v>0</v>
      </c>
      <c r="J187" s="42">
        <v>0</v>
      </c>
      <c r="K187" s="42">
        <v>0</v>
      </c>
      <c r="L187" s="42">
        <v>0</v>
      </c>
      <c r="M187" s="42" t="s">
        <v>133</v>
      </c>
      <c r="N187" s="42">
        <v>0</v>
      </c>
      <c r="O187" s="42">
        <v>0</v>
      </c>
      <c r="P187" s="42">
        <v>0</v>
      </c>
      <c r="Q187" s="42">
        <v>0</v>
      </c>
      <c r="R187" s="42">
        <v>0</v>
      </c>
      <c r="S187" s="42">
        <v>0</v>
      </c>
      <c r="T187" s="42">
        <v>0</v>
      </c>
      <c r="U187" s="42">
        <v>0</v>
      </c>
      <c r="V187" s="42">
        <v>0</v>
      </c>
      <c r="W187" s="42">
        <v>0</v>
      </c>
      <c r="X187" s="42">
        <v>0</v>
      </c>
      <c r="Y187" s="42">
        <v>0</v>
      </c>
      <c r="Z187" s="42">
        <v>0</v>
      </c>
      <c r="AA187" s="43">
        <f t="shared" si="10"/>
        <v>0</v>
      </c>
    </row>
    <row r="188" spans="2:27" s="44" customFormat="1" ht="12.75" customHeight="1">
      <c r="B188" s="39">
        <v>411010201</v>
      </c>
      <c r="C188" s="45" t="s">
        <v>368</v>
      </c>
      <c r="D188" s="40">
        <f>-VLOOKUP(B188,'BG 2023'!A:C,3,FALSE)</f>
        <v>-48855208.32</v>
      </c>
      <c r="E188" s="43"/>
      <c r="F188" s="43"/>
      <c r="G188" s="42">
        <v>0</v>
      </c>
      <c r="H188" s="42">
        <f t="shared" si="14"/>
        <v>-48855208.32</v>
      </c>
      <c r="I188" s="42">
        <f>-H188</f>
        <v>48855208.32</v>
      </c>
      <c r="J188" s="42">
        <v>0</v>
      </c>
      <c r="K188" s="42">
        <v>0</v>
      </c>
      <c r="L188" s="42">
        <v>0</v>
      </c>
      <c r="M188" s="42" t="s">
        <v>133</v>
      </c>
      <c r="N188" s="42">
        <v>0</v>
      </c>
      <c r="O188" s="42">
        <v>0</v>
      </c>
      <c r="P188" s="42">
        <v>0</v>
      </c>
      <c r="Q188" s="42">
        <v>0</v>
      </c>
      <c r="R188" s="42">
        <v>0</v>
      </c>
      <c r="S188" s="42">
        <v>0</v>
      </c>
      <c r="T188" s="42">
        <v>0</v>
      </c>
      <c r="U188" s="42">
        <v>0</v>
      </c>
      <c r="V188" s="42">
        <v>0</v>
      </c>
      <c r="W188" s="42">
        <v>0</v>
      </c>
      <c r="X188" s="42">
        <v>0</v>
      </c>
      <c r="Y188" s="42">
        <v>0</v>
      </c>
      <c r="Z188" s="42">
        <v>0</v>
      </c>
      <c r="AA188" s="43">
        <f t="shared" si="10"/>
        <v>0</v>
      </c>
    </row>
    <row r="189" spans="2:27" s="44" customFormat="1" ht="12.75" customHeight="1">
      <c r="B189" s="39">
        <v>411010202</v>
      </c>
      <c r="C189" s="45" t="s">
        <v>636</v>
      </c>
      <c r="D189" s="40">
        <f>-VLOOKUP(B189,'BG 2023'!A:C,3,FALSE)</f>
        <v>-828735.19</v>
      </c>
      <c r="E189" s="43"/>
      <c r="F189" s="43"/>
      <c r="G189" s="42">
        <v>0</v>
      </c>
      <c r="H189" s="42">
        <f t="shared" si="14"/>
        <v>-828735.19</v>
      </c>
      <c r="I189" s="42">
        <f>-H189</f>
        <v>828735.19</v>
      </c>
      <c r="J189" s="42">
        <v>0</v>
      </c>
      <c r="K189" s="42">
        <v>0</v>
      </c>
      <c r="L189" s="42">
        <v>0</v>
      </c>
      <c r="M189" s="42" t="s">
        <v>133</v>
      </c>
      <c r="N189" s="42">
        <v>0</v>
      </c>
      <c r="O189" s="42">
        <v>0</v>
      </c>
      <c r="P189" s="42">
        <v>0</v>
      </c>
      <c r="Q189" s="42">
        <v>0</v>
      </c>
      <c r="R189" s="42">
        <v>0</v>
      </c>
      <c r="S189" s="42">
        <v>0</v>
      </c>
      <c r="T189" s="42">
        <v>0</v>
      </c>
      <c r="U189" s="42">
        <v>0</v>
      </c>
      <c r="V189" s="42">
        <v>0</v>
      </c>
      <c r="W189" s="42">
        <v>0</v>
      </c>
      <c r="X189" s="42">
        <v>0</v>
      </c>
      <c r="Y189" s="42">
        <v>0</v>
      </c>
      <c r="Z189" s="42">
        <v>0</v>
      </c>
      <c r="AA189" s="43">
        <f t="shared" si="10"/>
        <v>0</v>
      </c>
    </row>
    <row r="190" spans="2:27" s="44" customFormat="1" ht="12.75" customHeight="1">
      <c r="B190" s="39">
        <v>41102</v>
      </c>
      <c r="C190" s="45" t="s">
        <v>637</v>
      </c>
      <c r="D190" s="40"/>
      <c r="E190" s="43"/>
      <c r="F190" s="43"/>
      <c r="G190" s="42">
        <v>0</v>
      </c>
      <c r="H190" s="42">
        <f t="shared" si="14"/>
        <v>0</v>
      </c>
      <c r="I190" s="42">
        <v>0</v>
      </c>
      <c r="J190" s="42">
        <v>0</v>
      </c>
      <c r="K190" s="42">
        <v>0</v>
      </c>
      <c r="L190" s="42">
        <v>0</v>
      </c>
      <c r="M190" s="42" t="s">
        <v>133</v>
      </c>
      <c r="N190" s="42">
        <v>0</v>
      </c>
      <c r="O190" s="42">
        <v>0</v>
      </c>
      <c r="P190" s="42">
        <v>0</v>
      </c>
      <c r="Q190" s="42">
        <v>0</v>
      </c>
      <c r="R190" s="42">
        <v>0</v>
      </c>
      <c r="S190" s="42">
        <v>0</v>
      </c>
      <c r="T190" s="42">
        <v>0</v>
      </c>
      <c r="U190" s="42">
        <v>0</v>
      </c>
      <c r="V190" s="42">
        <v>0</v>
      </c>
      <c r="W190" s="42">
        <v>0</v>
      </c>
      <c r="X190" s="42">
        <v>0</v>
      </c>
      <c r="Y190" s="42">
        <v>0</v>
      </c>
      <c r="Z190" s="42">
        <v>0</v>
      </c>
      <c r="AA190" s="43">
        <f t="shared" si="10"/>
        <v>0</v>
      </c>
    </row>
    <row r="191" spans="2:27" s="44" customFormat="1" ht="12.75" customHeight="1">
      <c r="B191" s="39">
        <v>411020102</v>
      </c>
      <c r="C191" s="45" t="s">
        <v>638</v>
      </c>
      <c r="D191" s="40">
        <f>-VLOOKUP(B191,'BG 2023'!A:C,3,FALSE)</f>
        <v>-3688840.9</v>
      </c>
      <c r="E191" s="43"/>
      <c r="F191" s="43"/>
      <c r="G191" s="42">
        <v>0</v>
      </c>
      <c r="H191" s="42">
        <f t="shared" si="14"/>
        <v>-3688840.9</v>
      </c>
      <c r="I191" s="42">
        <f>-H191</f>
        <v>3688840.9</v>
      </c>
      <c r="J191" s="42">
        <v>0</v>
      </c>
      <c r="K191" s="42">
        <v>0</v>
      </c>
      <c r="L191" s="42">
        <v>0</v>
      </c>
      <c r="M191" s="42" t="s">
        <v>133</v>
      </c>
      <c r="N191" s="42">
        <v>0</v>
      </c>
      <c r="O191" s="42">
        <v>0</v>
      </c>
      <c r="P191" s="42">
        <v>0</v>
      </c>
      <c r="Q191" s="42">
        <v>0</v>
      </c>
      <c r="R191" s="42">
        <v>0</v>
      </c>
      <c r="S191" s="42">
        <v>0</v>
      </c>
      <c r="T191" s="42">
        <v>0</v>
      </c>
      <c r="U191" s="42">
        <v>0</v>
      </c>
      <c r="V191" s="42">
        <v>0</v>
      </c>
      <c r="W191" s="42">
        <v>0</v>
      </c>
      <c r="X191" s="42">
        <v>0</v>
      </c>
      <c r="Y191" s="42">
        <v>0</v>
      </c>
      <c r="Z191" s="42">
        <v>0</v>
      </c>
      <c r="AA191" s="43">
        <f t="shared" si="10"/>
        <v>0</v>
      </c>
    </row>
    <row r="192" spans="2:27" s="44" customFormat="1" ht="12.75" customHeight="1">
      <c r="B192" s="39">
        <v>41103</v>
      </c>
      <c r="C192" s="45" t="s">
        <v>639</v>
      </c>
      <c r="D192" s="40"/>
      <c r="E192" s="41"/>
      <c r="F192" s="41"/>
      <c r="G192" s="42">
        <v>0</v>
      </c>
      <c r="H192" s="42">
        <f t="shared" si="14"/>
        <v>0</v>
      </c>
      <c r="I192" s="42">
        <v>0</v>
      </c>
      <c r="J192" s="42">
        <v>0</v>
      </c>
      <c r="K192" s="42">
        <v>0</v>
      </c>
      <c r="L192" s="42">
        <v>0</v>
      </c>
      <c r="M192" s="42" t="s">
        <v>133</v>
      </c>
      <c r="N192" s="42">
        <v>0</v>
      </c>
      <c r="O192" s="42">
        <v>0</v>
      </c>
      <c r="P192" s="42">
        <v>0</v>
      </c>
      <c r="Q192" s="42">
        <v>0</v>
      </c>
      <c r="R192" s="42">
        <v>0</v>
      </c>
      <c r="S192" s="42">
        <v>0</v>
      </c>
      <c r="T192" s="42">
        <v>0</v>
      </c>
      <c r="U192" s="42">
        <v>0</v>
      </c>
      <c r="V192" s="42">
        <v>0</v>
      </c>
      <c r="W192" s="42">
        <v>0</v>
      </c>
      <c r="X192" s="42">
        <v>0</v>
      </c>
      <c r="Y192" s="42">
        <v>0</v>
      </c>
      <c r="Z192" s="42">
        <v>0</v>
      </c>
      <c r="AA192" s="43">
        <f t="shared" si="10"/>
        <v>0</v>
      </c>
    </row>
    <row r="193" spans="2:27" s="44" customFormat="1" ht="12.75" customHeight="1">
      <c r="B193" s="39">
        <v>4010301</v>
      </c>
      <c r="C193" s="45" t="s">
        <v>640</v>
      </c>
      <c r="D193" s="40">
        <f>-VLOOKUP(B193,'BG 2023'!A:C,3,FALSE)</f>
        <v>-86780822</v>
      </c>
      <c r="E193" s="43"/>
      <c r="F193" s="43"/>
      <c r="G193" s="42">
        <v>0</v>
      </c>
      <c r="H193" s="42">
        <f t="shared" si="14"/>
        <v>-86780822</v>
      </c>
      <c r="I193" s="42">
        <f>-H193</f>
        <v>86780822</v>
      </c>
      <c r="J193" s="42">
        <v>0</v>
      </c>
      <c r="K193" s="42">
        <v>0</v>
      </c>
      <c r="L193" s="42">
        <v>0</v>
      </c>
      <c r="M193" s="42" t="s">
        <v>133</v>
      </c>
      <c r="N193" s="42">
        <v>0</v>
      </c>
      <c r="O193" s="42">
        <v>0</v>
      </c>
      <c r="P193" s="42">
        <v>0</v>
      </c>
      <c r="Q193" s="42">
        <v>0</v>
      </c>
      <c r="R193" s="42">
        <v>0</v>
      </c>
      <c r="S193" s="42">
        <v>0</v>
      </c>
      <c r="T193" s="42">
        <v>0</v>
      </c>
      <c r="U193" s="42">
        <v>0</v>
      </c>
      <c r="V193" s="42">
        <v>0</v>
      </c>
      <c r="W193" s="42">
        <v>0</v>
      </c>
      <c r="X193" s="42">
        <v>0</v>
      </c>
      <c r="Y193" s="42">
        <v>0</v>
      </c>
      <c r="Z193" s="42">
        <v>0</v>
      </c>
      <c r="AA193" s="43">
        <f t="shared" si="10"/>
        <v>0</v>
      </c>
    </row>
    <row r="194" spans="2:27" s="44" customFormat="1" ht="12.75" customHeight="1">
      <c r="B194" s="39">
        <v>41301</v>
      </c>
      <c r="C194" s="45" t="s">
        <v>369</v>
      </c>
      <c r="D194" s="40"/>
      <c r="E194" s="43"/>
      <c r="F194" s="43"/>
      <c r="G194" s="42">
        <v>0</v>
      </c>
      <c r="H194" s="42">
        <f t="shared" si="14"/>
        <v>0</v>
      </c>
      <c r="I194" s="42">
        <v>0</v>
      </c>
      <c r="J194" s="42">
        <v>0</v>
      </c>
      <c r="K194" s="42">
        <v>0</v>
      </c>
      <c r="L194" s="42">
        <v>0</v>
      </c>
      <c r="M194" s="42" t="s">
        <v>133</v>
      </c>
      <c r="N194" s="42">
        <v>0</v>
      </c>
      <c r="O194" s="42">
        <v>0</v>
      </c>
      <c r="P194" s="42">
        <v>0</v>
      </c>
      <c r="Q194" s="42">
        <v>0</v>
      </c>
      <c r="R194" s="42">
        <v>0</v>
      </c>
      <c r="S194" s="42">
        <v>0</v>
      </c>
      <c r="T194" s="42">
        <v>0</v>
      </c>
      <c r="U194" s="42">
        <v>0</v>
      </c>
      <c r="V194" s="42">
        <v>0</v>
      </c>
      <c r="W194" s="42">
        <v>0</v>
      </c>
      <c r="X194" s="42">
        <v>0</v>
      </c>
      <c r="Y194" s="42">
        <v>0</v>
      </c>
      <c r="Z194" s="42">
        <v>0</v>
      </c>
      <c r="AA194" s="43">
        <f t="shared" si="10"/>
        <v>0</v>
      </c>
    </row>
    <row r="195" spans="2:27" s="44" customFormat="1" ht="12.75" customHeight="1">
      <c r="B195" s="39">
        <v>413010101</v>
      </c>
      <c r="C195" s="45" t="s">
        <v>370</v>
      </c>
      <c r="D195" s="40">
        <f>-VLOOKUP(B195,'BG 2023'!A:C,3,FALSE)</f>
        <v>-17147479</v>
      </c>
      <c r="E195" s="43"/>
      <c r="F195" s="43"/>
      <c r="G195" s="42">
        <v>0</v>
      </c>
      <c r="H195" s="42">
        <f t="shared" si="14"/>
        <v>-17147479</v>
      </c>
      <c r="I195" s="42">
        <v>0</v>
      </c>
      <c r="J195" s="42">
        <v>0</v>
      </c>
      <c r="K195" s="42">
        <v>0</v>
      </c>
      <c r="L195" s="42">
        <v>0</v>
      </c>
      <c r="M195" s="42" t="s">
        <v>133</v>
      </c>
      <c r="N195" s="42">
        <v>0</v>
      </c>
      <c r="O195" s="42">
        <v>0</v>
      </c>
      <c r="P195" s="42">
        <v>0</v>
      </c>
      <c r="Q195" s="42">
        <v>0</v>
      </c>
      <c r="R195" s="42">
        <v>0</v>
      </c>
      <c r="S195" s="42">
        <v>0</v>
      </c>
      <c r="T195" s="42">
        <f>-H195</f>
        <v>17147479</v>
      </c>
      <c r="U195" s="42">
        <v>0</v>
      </c>
      <c r="V195" s="42">
        <v>0</v>
      </c>
      <c r="W195" s="42">
        <v>0</v>
      </c>
      <c r="X195" s="42">
        <v>0</v>
      </c>
      <c r="Y195" s="42">
        <v>0</v>
      </c>
      <c r="Z195" s="42">
        <v>0</v>
      </c>
      <c r="AA195" s="43">
        <f t="shared" si="10"/>
        <v>0</v>
      </c>
    </row>
    <row r="196" spans="2:27" s="44" customFormat="1" ht="12.75" customHeight="1">
      <c r="B196" s="39">
        <v>413010102</v>
      </c>
      <c r="C196" s="45" t="s">
        <v>641</v>
      </c>
      <c r="D196" s="40">
        <f>-VLOOKUP(B196,'BG 2023'!A:C,3,FALSE)</f>
        <v>-1332597.4099999999</v>
      </c>
      <c r="E196" s="43"/>
      <c r="F196" s="43">
        <f>+E198</f>
        <v>0</v>
      </c>
      <c r="G196" s="42">
        <v>0</v>
      </c>
      <c r="H196" s="42">
        <f t="shared" si="14"/>
        <v>-1332597.4099999999</v>
      </c>
      <c r="I196" s="42">
        <v>0</v>
      </c>
      <c r="J196" s="42">
        <v>0</v>
      </c>
      <c r="K196" s="42">
        <v>0</v>
      </c>
      <c r="L196" s="42">
        <v>0</v>
      </c>
      <c r="M196" s="42" t="s">
        <v>133</v>
      </c>
      <c r="N196" s="42">
        <v>0</v>
      </c>
      <c r="O196" s="42">
        <v>0</v>
      </c>
      <c r="P196" s="42">
        <v>0</v>
      </c>
      <c r="Q196" s="42">
        <v>0</v>
      </c>
      <c r="R196" s="42">
        <v>0</v>
      </c>
      <c r="S196" s="42">
        <v>0</v>
      </c>
      <c r="T196" s="42">
        <f t="shared" ref="T196:T201" si="15">-H196</f>
        <v>1332597.4099999999</v>
      </c>
      <c r="U196" s="42">
        <v>0</v>
      </c>
      <c r="V196" s="42">
        <v>0</v>
      </c>
      <c r="W196" s="42">
        <v>0</v>
      </c>
      <c r="X196" s="42">
        <v>0</v>
      </c>
      <c r="Y196" s="42">
        <v>0</v>
      </c>
      <c r="Z196" s="42">
        <v>0</v>
      </c>
      <c r="AA196" s="43">
        <f t="shared" si="10"/>
        <v>0</v>
      </c>
    </row>
    <row r="197" spans="2:27" s="44" customFormat="1" ht="12.75" customHeight="1">
      <c r="B197" s="39">
        <v>413010103</v>
      </c>
      <c r="C197" s="45" t="s">
        <v>642</v>
      </c>
      <c r="D197" s="40">
        <f>-VLOOKUP(B197,'BG 2023'!A:C,3,FALSE)</f>
        <v>-2925041</v>
      </c>
      <c r="E197" s="43"/>
      <c r="F197" s="43"/>
      <c r="G197" s="42">
        <v>0</v>
      </c>
      <c r="H197" s="42">
        <f t="shared" si="14"/>
        <v>-2925041</v>
      </c>
      <c r="I197" s="42">
        <v>0</v>
      </c>
      <c r="J197" s="42">
        <v>0</v>
      </c>
      <c r="K197" s="42">
        <v>0</v>
      </c>
      <c r="L197" s="42">
        <v>0</v>
      </c>
      <c r="M197" s="42" t="s">
        <v>133</v>
      </c>
      <c r="N197" s="42">
        <v>0</v>
      </c>
      <c r="O197" s="42">
        <v>0</v>
      </c>
      <c r="P197" s="42">
        <v>0</v>
      </c>
      <c r="Q197" s="42">
        <v>0</v>
      </c>
      <c r="R197" s="42">
        <v>0</v>
      </c>
      <c r="S197" s="42">
        <v>0</v>
      </c>
      <c r="T197" s="42">
        <f t="shared" si="15"/>
        <v>2925041</v>
      </c>
      <c r="U197" s="42">
        <v>0</v>
      </c>
      <c r="V197" s="42">
        <v>0</v>
      </c>
      <c r="W197" s="42">
        <v>0</v>
      </c>
      <c r="X197" s="42">
        <v>0</v>
      </c>
      <c r="Y197" s="42">
        <v>0</v>
      </c>
      <c r="Z197" s="42">
        <v>0</v>
      </c>
      <c r="AA197" s="43">
        <f t="shared" ref="AA197:AA260" si="16">SUM(H197:Z197)</f>
        <v>0</v>
      </c>
    </row>
    <row r="198" spans="2:27" s="44" customFormat="1" ht="12.75" customHeight="1">
      <c r="B198" s="39">
        <v>413010105</v>
      </c>
      <c r="C198" s="45" t="s">
        <v>371</v>
      </c>
      <c r="D198" s="40">
        <f>-VLOOKUP(B198,'BG 2023'!A:C,3,FALSE)</f>
        <v>-25288357</v>
      </c>
      <c r="E198" s="41"/>
      <c r="F198" s="41"/>
      <c r="G198" s="42">
        <v>0</v>
      </c>
      <c r="H198" s="42">
        <f t="shared" si="14"/>
        <v>-25288357</v>
      </c>
      <c r="I198" s="42">
        <v>0</v>
      </c>
      <c r="J198" s="42">
        <v>0</v>
      </c>
      <c r="K198" s="42">
        <v>0</v>
      </c>
      <c r="L198" s="42">
        <v>0</v>
      </c>
      <c r="M198" s="42" t="s">
        <v>133</v>
      </c>
      <c r="N198" s="42">
        <v>0</v>
      </c>
      <c r="O198" s="42">
        <v>0</v>
      </c>
      <c r="P198" s="42">
        <v>0</v>
      </c>
      <c r="Q198" s="42">
        <v>0</v>
      </c>
      <c r="R198" s="42">
        <v>0</v>
      </c>
      <c r="S198" s="42">
        <v>0</v>
      </c>
      <c r="T198" s="42">
        <f t="shared" si="15"/>
        <v>25288357</v>
      </c>
      <c r="U198" s="42">
        <v>0</v>
      </c>
      <c r="V198" s="42">
        <v>0</v>
      </c>
      <c r="W198" s="42">
        <v>0</v>
      </c>
      <c r="X198" s="42">
        <v>0</v>
      </c>
      <c r="Y198" s="42">
        <v>0</v>
      </c>
      <c r="Z198" s="42">
        <v>0</v>
      </c>
      <c r="AA198" s="43">
        <f t="shared" si="16"/>
        <v>0</v>
      </c>
    </row>
    <row r="199" spans="2:27" s="44" customFormat="1" ht="12.75" customHeight="1">
      <c r="B199" s="39">
        <v>413010106</v>
      </c>
      <c r="C199" s="45" t="s">
        <v>372</v>
      </c>
      <c r="D199" s="40">
        <f>-VLOOKUP(B199,'BG 2023'!A:C,3,FALSE)</f>
        <v>-8350028.8499999996</v>
      </c>
      <c r="E199" s="43"/>
      <c r="F199" s="43"/>
      <c r="G199" s="42">
        <v>0</v>
      </c>
      <c r="H199" s="42">
        <f t="shared" si="14"/>
        <v>-8350028.8499999996</v>
      </c>
      <c r="I199" s="42">
        <v>0</v>
      </c>
      <c r="J199" s="42">
        <v>0</v>
      </c>
      <c r="K199" s="42">
        <v>0</v>
      </c>
      <c r="L199" s="42">
        <v>0</v>
      </c>
      <c r="M199" s="42" t="s">
        <v>133</v>
      </c>
      <c r="N199" s="42">
        <v>0</v>
      </c>
      <c r="O199" s="42">
        <v>0</v>
      </c>
      <c r="P199" s="42">
        <v>0</v>
      </c>
      <c r="Q199" s="42">
        <v>0</v>
      </c>
      <c r="R199" s="42">
        <v>0</v>
      </c>
      <c r="S199" s="42">
        <v>0</v>
      </c>
      <c r="T199" s="42">
        <f t="shared" si="15"/>
        <v>8350028.8499999996</v>
      </c>
      <c r="U199" s="42">
        <v>0</v>
      </c>
      <c r="V199" s="42">
        <v>0</v>
      </c>
      <c r="W199" s="42">
        <v>0</v>
      </c>
      <c r="X199" s="42">
        <v>0</v>
      </c>
      <c r="Y199" s="42">
        <v>0</v>
      </c>
      <c r="Z199" s="42">
        <v>0</v>
      </c>
      <c r="AA199" s="43">
        <f t="shared" si="16"/>
        <v>0</v>
      </c>
    </row>
    <row r="200" spans="2:27" s="44" customFormat="1" ht="12.75" customHeight="1">
      <c r="B200" s="39">
        <v>413010107</v>
      </c>
      <c r="C200" s="45" t="s">
        <v>373</v>
      </c>
      <c r="D200" s="40">
        <f>-VLOOKUP(B200,'BG 2023'!A:C,3,FALSE)</f>
        <v>-7056316</v>
      </c>
      <c r="E200" s="43"/>
      <c r="F200" s="43">
        <f>+E202</f>
        <v>0</v>
      </c>
      <c r="G200" s="42">
        <v>0</v>
      </c>
      <c r="H200" s="42">
        <f t="shared" si="14"/>
        <v>-7056316</v>
      </c>
      <c r="I200" s="42">
        <v>0</v>
      </c>
      <c r="J200" s="42">
        <v>0</v>
      </c>
      <c r="K200" s="42">
        <v>0</v>
      </c>
      <c r="L200" s="42">
        <v>0</v>
      </c>
      <c r="M200" s="42" t="s">
        <v>133</v>
      </c>
      <c r="N200" s="42">
        <v>0</v>
      </c>
      <c r="O200" s="42">
        <v>0</v>
      </c>
      <c r="P200" s="42">
        <v>0</v>
      </c>
      <c r="Q200" s="42">
        <v>0</v>
      </c>
      <c r="R200" s="42">
        <v>0</v>
      </c>
      <c r="S200" s="42">
        <v>0</v>
      </c>
      <c r="T200" s="42">
        <f t="shared" si="15"/>
        <v>7056316</v>
      </c>
      <c r="U200" s="42">
        <v>0</v>
      </c>
      <c r="V200" s="42">
        <v>0</v>
      </c>
      <c r="W200" s="42">
        <v>0</v>
      </c>
      <c r="X200" s="42">
        <v>0</v>
      </c>
      <c r="Y200" s="42">
        <v>0</v>
      </c>
      <c r="Z200" s="42">
        <v>0</v>
      </c>
      <c r="AA200" s="43">
        <f t="shared" si="16"/>
        <v>0</v>
      </c>
    </row>
    <row r="201" spans="2:27" s="44" customFormat="1" ht="12.75" customHeight="1">
      <c r="B201" s="39">
        <v>413010118</v>
      </c>
      <c r="C201" s="45" t="s">
        <v>643</v>
      </c>
      <c r="D201" s="40">
        <f>-VLOOKUP(B201,'BG 2023'!A:C,3,FALSE)</f>
        <v>-542371.67000000004</v>
      </c>
      <c r="E201" s="43"/>
      <c r="F201" s="43"/>
      <c r="G201" s="42">
        <v>0</v>
      </c>
      <c r="H201" s="42">
        <f t="shared" si="14"/>
        <v>-542371.67000000004</v>
      </c>
      <c r="I201" s="42">
        <v>0</v>
      </c>
      <c r="J201" s="42">
        <v>0</v>
      </c>
      <c r="K201" s="42">
        <v>0</v>
      </c>
      <c r="L201" s="42">
        <v>0</v>
      </c>
      <c r="M201" s="42" t="s">
        <v>133</v>
      </c>
      <c r="N201" s="42">
        <v>0</v>
      </c>
      <c r="O201" s="42">
        <v>0</v>
      </c>
      <c r="P201" s="42">
        <v>0</v>
      </c>
      <c r="Q201" s="42">
        <v>0</v>
      </c>
      <c r="R201" s="42">
        <v>0</v>
      </c>
      <c r="S201" s="42">
        <v>0</v>
      </c>
      <c r="T201" s="42">
        <f t="shared" si="15"/>
        <v>542371.67000000004</v>
      </c>
      <c r="U201" s="42">
        <v>0</v>
      </c>
      <c r="V201" s="42">
        <v>0</v>
      </c>
      <c r="W201" s="42">
        <v>0</v>
      </c>
      <c r="X201" s="42">
        <v>0</v>
      </c>
      <c r="Y201" s="42">
        <v>0</v>
      </c>
      <c r="Z201" s="42">
        <v>0</v>
      </c>
      <c r="AA201" s="43">
        <f t="shared" si="16"/>
        <v>0</v>
      </c>
    </row>
    <row r="202" spans="2:27" s="44" customFormat="1" ht="12.75" customHeight="1">
      <c r="B202" s="39">
        <v>4130102</v>
      </c>
      <c r="C202" s="45" t="s">
        <v>374</v>
      </c>
      <c r="D202" s="40"/>
      <c r="E202" s="41"/>
      <c r="F202" s="41"/>
      <c r="G202" s="42">
        <v>0</v>
      </c>
      <c r="H202" s="42">
        <f t="shared" si="14"/>
        <v>0</v>
      </c>
      <c r="I202" s="42">
        <v>0</v>
      </c>
      <c r="J202" s="42">
        <v>0</v>
      </c>
      <c r="K202" s="42">
        <v>0</v>
      </c>
      <c r="L202" s="42">
        <v>0</v>
      </c>
      <c r="M202" s="42" t="s">
        <v>133</v>
      </c>
      <c r="N202" s="42">
        <v>0</v>
      </c>
      <c r="O202" s="42">
        <v>0</v>
      </c>
      <c r="P202" s="42">
        <v>0</v>
      </c>
      <c r="Q202" s="42">
        <v>0</v>
      </c>
      <c r="R202" s="42">
        <v>0</v>
      </c>
      <c r="S202" s="42">
        <v>0</v>
      </c>
      <c r="T202" s="42">
        <v>0</v>
      </c>
      <c r="U202" s="42">
        <v>0</v>
      </c>
      <c r="V202" s="42">
        <v>0</v>
      </c>
      <c r="W202" s="42">
        <v>0</v>
      </c>
      <c r="X202" s="42">
        <v>0</v>
      </c>
      <c r="Y202" s="42">
        <v>0</v>
      </c>
      <c r="Z202" s="42">
        <v>0</v>
      </c>
      <c r="AA202" s="43">
        <f t="shared" si="16"/>
        <v>0</v>
      </c>
    </row>
    <row r="203" spans="2:27" s="44" customFormat="1" ht="12.75" customHeight="1">
      <c r="B203" s="39">
        <v>413010201</v>
      </c>
      <c r="C203" s="45" t="s">
        <v>373</v>
      </c>
      <c r="D203" s="40">
        <f>-VLOOKUP(B203,'BG 2023'!A:C,3,FALSE)</f>
        <v>-158696746</v>
      </c>
      <c r="E203" s="43"/>
      <c r="F203" s="43"/>
      <c r="G203" s="42">
        <v>0</v>
      </c>
      <c r="H203" s="42">
        <f t="shared" si="14"/>
        <v>-158696746</v>
      </c>
      <c r="I203" s="42">
        <v>0</v>
      </c>
      <c r="J203" s="42">
        <v>0</v>
      </c>
      <c r="K203" s="42">
        <v>0</v>
      </c>
      <c r="L203" s="42">
        <v>0</v>
      </c>
      <c r="M203" s="42" t="s">
        <v>133</v>
      </c>
      <c r="N203" s="42">
        <v>0</v>
      </c>
      <c r="O203" s="42">
        <v>0</v>
      </c>
      <c r="P203" s="42">
        <f>-H203</f>
        <v>158696746</v>
      </c>
      <c r="Q203" s="42">
        <v>0</v>
      </c>
      <c r="R203" s="42">
        <v>0</v>
      </c>
      <c r="S203" s="42">
        <v>0</v>
      </c>
      <c r="T203" s="42">
        <v>0</v>
      </c>
      <c r="U203" s="42">
        <v>0</v>
      </c>
      <c r="V203" s="42">
        <v>0</v>
      </c>
      <c r="W203" s="42">
        <v>0</v>
      </c>
      <c r="X203" s="42">
        <v>0</v>
      </c>
      <c r="Y203" s="42">
        <v>0</v>
      </c>
      <c r="Z203" s="42">
        <v>0</v>
      </c>
      <c r="AA203" s="43">
        <f t="shared" si="16"/>
        <v>0</v>
      </c>
    </row>
    <row r="204" spans="2:27" s="44" customFormat="1" ht="12.75" customHeight="1">
      <c r="B204" s="39">
        <v>413010202</v>
      </c>
      <c r="C204" s="45" t="s">
        <v>372</v>
      </c>
      <c r="D204" s="40">
        <f>-VLOOKUP(B204,'BG 2023'!A:C,3,FALSE)</f>
        <v>-168056315.69999999</v>
      </c>
      <c r="E204" s="43"/>
      <c r="F204" s="43"/>
      <c r="G204" s="42">
        <v>0</v>
      </c>
      <c r="H204" s="42">
        <f t="shared" si="14"/>
        <v>-168056315.69999999</v>
      </c>
      <c r="I204" s="42">
        <v>0</v>
      </c>
      <c r="J204" s="42">
        <v>0</v>
      </c>
      <c r="K204" s="42">
        <v>0</v>
      </c>
      <c r="L204" s="42">
        <v>0</v>
      </c>
      <c r="M204" s="42" t="s">
        <v>133</v>
      </c>
      <c r="N204" s="42">
        <v>0</v>
      </c>
      <c r="O204" s="42">
        <v>0</v>
      </c>
      <c r="P204" s="42">
        <f t="shared" ref="P204:P209" si="17">-H204</f>
        <v>168056315.69999999</v>
      </c>
      <c r="Q204" s="42">
        <v>0</v>
      </c>
      <c r="R204" s="42">
        <v>0</v>
      </c>
      <c r="S204" s="42">
        <v>0</v>
      </c>
      <c r="T204" s="42">
        <v>0</v>
      </c>
      <c r="U204" s="42">
        <v>0</v>
      </c>
      <c r="V204" s="42">
        <v>0</v>
      </c>
      <c r="W204" s="42">
        <v>0</v>
      </c>
      <c r="X204" s="42">
        <v>0</v>
      </c>
      <c r="Y204" s="42">
        <v>0</v>
      </c>
      <c r="Z204" s="42">
        <v>0</v>
      </c>
      <c r="AA204" s="43">
        <f t="shared" si="16"/>
        <v>0</v>
      </c>
    </row>
    <row r="205" spans="2:27" s="44" customFormat="1" ht="12.75" customHeight="1">
      <c r="B205" s="39">
        <v>413010203</v>
      </c>
      <c r="C205" s="45" t="s">
        <v>644</v>
      </c>
      <c r="D205" s="40">
        <f>-VLOOKUP(B205,'BG 2023'!A:C,3,FALSE)</f>
        <v>-16780417.609999999</v>
      </c>
      <c r="E205" s="43"/>
      <c r="F205" s="43"/>
      <c r="G205" s="42">
        <v>0</v>
      </c>
      <c r="H205" s="42">
        <f t="shared" si="14"/>
        <v>-16780417.609999999</v>
      </c>
      <c r="I205" s="42">
        <v>0</v>
      </c>
      <c r="J205" s="42">
        <v>0</v>
      </c>
      <c r="K205" s="42">
        <v>0</v>
      </c>
      <c r="L205" s="42">
        <v>0</v>
      </c>
      <c r="M205" s="42" t="s">
        <v>133</v>
      </c>
      <c r="N205" s="42">
        <v>0</v>
      </c>
      <c r="O205" s="42">
        <v>0</v>
      </c>
      <c r="P205" s="42">
        <f t="shared" si="17"/>
        <v>16780417.609999999</v>
      </c>
      <c r="Q205" s="42">
        <v>0</v>
      </c>
      <c r="R205" s="42">
        <v>0</v>
      </c>
      <c r="S205" s="42">
        <v>0</v>
      </c>
      <c r="T205" s="42">
        <v>0</v>
      </c>
      <c r="U205" s="42">
        <v>0</v>
      </c>
      <c r="V205" s="42">
        <v>0</v>
      </c>
      <c r="W205" s="42">
        <v>0</v>
      </c>
      <c r="X205" s="42">
        <v>0</v>
      </c>
      <c r="Y205" s="42">
        <v>0</v>
      </c>
      <c r="Z205" s="42">
        <v>0</v>
      </c>
      <c r="AA205" s="43">
        <f t="shared" si="16"/>
        <v>0</v>
      </c>
    </row>
    <row r="206" spans="2:27" s="44" customFormat="1" ht="12.75" customHeight="1">
      <c r="B206" s="39">
        <v>413010204</v>
      </c>
      <c r="C206" s="45" t="s">
        <v>645</v>
      </c>
      <c r="D206" s="40">
        <f>-VLOOKUP(B206,'BG 2023'!A:C,3,FALSE)</f>
        <v>-9866090.0399999991</v>
      </c>
      <c r="E206" s="43"/>
      <c r="F206" s="43"/>
      <c r="G206" s="42">
        <v>0</v>
      </c>
      <c r="H206" s="42">
        <f t="shared" si="14"/>
        <v>-9866090.0399999991</v>
      </c>
      <c r="I206" s="42">
        <v>0</v>
      </c>
      <c r="J206" s="42">
        <v>0</v>
      </c>
      <c r="K206" s="42">
        <v>0</v>
      </c>
      <c r="L206" s="42">
        <v>0</v>
      </c>
      <c r="M206" s="42" t="s">
        <v>133</v>
      </c>
      <c r="N206" s="42">
        <v>0</v>
      </c>
      <c r="O206" s="42">
        <v>0</v>
      </c>
      <c r="P206" s="42">
        <f t="shared" si="17"/>
        <v>9866090.0399999991</v>
      </c>
      <c r="Q206" s="42">
        <v>0</v>
      </c>
      <c r="R206" s="42">
        <v>0</v>
      </c>
      <c r="S206" s="42">
        <v>0</v>
      </c>
      <c r="T206" s="42">
        <v>0</v>
      </c>
      <c r="U206" s="42">
        <v>0</v>
      </c>
      <c r="V206" s="42">
        <v>0</v>
      </c>
      <c r="W206" s="42">
        <v>0</v>
      </c>
      <c r="X206" s="42">
        <v>0</v>
      </c>
      <c r="Y206" s="42">
        <v>0</v>
      </c>
      <c r="Z206" s="42">
        <v>0</v>
      </c>
      <c r="AA206" s="43">
        <f t="shared" si="16"/>
        <v>0</v>
      </c>
    </row>
    <row r="207" spans="2:27" s="44" customFormat="1" ht="12.75" customHeight="1">
      <c r="B207" s="39">
        <v>413010205</v>
      </c>
      <c r="C207" s="45" t="s">
        <v>646</v>
      </c>
      <c r="D207" s="40">
        <f>-VLOOKUP(B207,'BG 2023'!A:C,3,FALSE)</f>
        <v>-20937122</v>
      </c>
      <c r="E207" s="41"/>
      <c r="F207" s="41"/>
      <c r="G207" s="42">
        <v>0</v>
      </c>
      <c r="H207" s="42">
        <f t="shared" si="14"/>
        <v>-20937122</v>
      </c>
      <c r="I207" s="42">
        <v>0</v>
      </c>
      <c r="J207" s="42">
        <v>0</v>
      </c>
      <c r="K207" s="42">
        <v>0</v>
      </c>
      <c r="L207" s="42">
        <v>0</v>
      </c>
      <c r="M207" s="42" t="s">
        <v>133</v>
      </c>
      <c r="N207" s="42">
        <v>0</v>
      </c>
      <c r="O207" s="42">
        <v>0</v>
      </c>
      <c r="P207" s="42">
        <f t="shared" si="17"/>
        <v>20937122</v>
      </c>
      <c r="Q207" s="42">
        <v>0</v>
      </c>
      <c r="R207" s="42">
        <v>0</v>
      </c>
      <c r="S207" s="42">
        <v>0</v>
      </c>
      <c r="T207" s="42">
        <v>0</v>
      </c>
      <c r="U207" s="42">
        <v>0</v>
      </c>
      <c r="V207" s="42">
        <v>0</v>
      </c>
      <c r="W207" s="42">
        <v>0</v>
      </c>
      <c r="X207" s="42">
        <v>0</v>
      </c>
      <c r="Y207" s="42">
        <v>0</v>
      </c>
      <c r="Z207" s="42">
        <v>0</v>
      </c>
      <c r="AA207" s="43">
        <f t="shared" si="16"/>
        <v>0</v>
      </c>
    </row>
    <row r="208" spans="2:27" s="44" customFormat="1" ht="12.75" customHeight="1">
      <c r="B208" s="39">
        <v>413010206</v>
      </c>
      <c r="C208" s="45" t="s">
        <v>647</v>
      </c>
      <c r="D208" s="40">
        <f>-VLOOKUP(B208,'BG 2023'!A:C,3,FALSE)</f>
        <v>-59851324</v>
      </c>
      <c r="E208" s="43"/>
      <c r="F208" s="43"/>
      <c r="G208" s="42">
        <v>0</v>
      </c>
      <c r="H208" s="42">
        <f t="shared" si="14"/>
        <v>-59851324</v>
      </c>
      <c r="I208" s="42">
        <v>0</v>
      </c>
      <c r="J208" s="42">
        <v>0</v>
      </c>
      <c r="K208" s="42">
        <v>0</v>
      </c>
      <c r="L208" s="42">
        <v>0</v>
      </c>
      <c r="M208" s="42" t="s">
        <v>133</v>
      </c>
      <c r="N208" s="42">
        <v>0</v>
      </c>
      <c r="O208" s="42">
        <v>0</v>
      </c>
      <c r="P208" s="42">
        <f t="shared" si="17"/>
        <v>59851324</v>
      </c>
      <c r="Q208" s="42">
        <v>0</v>
      </c>
      <c r="R208" s="42">
        <v>0</v>
      </c>
      <c r="S208" s="42">
        <v>0</v>
      </c>
      <c r="T208" s="42">
        <v>0</v>
      </c>
      <c r="U208" s="42">
        <v>0</v>
      </c>
      <c r="V208" s="42">
        <v>0</v>
      </c>
      <c r="W208" s="42">
        <v>0</v>
      </c>
      <c r="X208" s="42">
        <v>0</v>
      </c>
      <c r="Y208" s="42">
        <v>0</v>
      </c>
      <c r="Z208" s="42">
        <v>0</v>
      </c>
      <c r="AA208" s="43">
        <f t="shared" si="16"/>
        <v>0</v>
      </c>
    </row>
    <row r="209" spans="2:27" s="44" customFormat="1" ht="12.75" customHeight="1">
      <c r="B209" s="39">
        <v>413010207</v>
      </c>
      <c r="C209" s="45" t="s">
        <v>648</v>
      </c>
      <c r="D209" s="40">
        <f>-VLOOKUP(B209,'BG 2023'!A:C,3,FALSE)</f>
        <v>-7257544.5</v>
      </c>
      <c r="E209" s="43"/>
      <c r="F209" s="43"/>
      <c r="G209" s="42">
        <v>0</v>
      </c>
      <c r="H209" s="42">
        <f t="shared" si="14"/>
        <v>-7257544.5</v>
      </c>
      <c r="I209" s="42">
        <v>0</v>
      </c>
      <c r="J209" s="42">
        <v>0</v>
      </c>
      <c r="K209" s="42">
        <v>0</v>
      </c>
      <c r="L209" s="42">
        <v>0</v>
      </c>
      <c r="M209" s="42" t="s">
        <v>133</v>
      </c>
      <c r="N209" s="42">
        <v>0</v>
      </c>
      <c r="O209" s="42">
        <v>0</v>
      </c>
      <c r="P209" s="42">
        <f t="shared" si="17"/>
        <v>7257544.5</v>
      </c>
      <c r="Q209" s="42">
        <v>0</v>
      </c>
      <c r="R209" s="42">
        <v>0</v>
      </c>
      <c r="S209" s="42">
        <v>0</v>
      </c>
      <c r="T209" s="42">
        <v>0</v>
      </c>
      <c r="U209" s="42">
        <v>0</v>
      </c>
      <c r="V209" s="42">
        <v>0</v>
      </c>
      <c r="W209" s="42">
        <v>0</v>
      </c>
      <c r="X209" s="42">
        <v>0</v>
      </c>
      <c r="Y209" s="42">
        <v>0</v>
      </c>
      <c r="Z209" s="42">
        <v>0</v>
      </c>
      <c r="AA209" s="43">
        <f t="shared" si="16"/>
        <v>0</v>
      </c>
    </row>
    <row r="210" spans="2:27" s="44" customFormat="1" ht="12.75" customHeight="1">
      <c r="B210" s="39">
        <v>41302</v>
      </c>
      <c r="C210" s="45" t="s">
        <v>375</v>
      </c>
      <c r="D210" s="40"/>
      <c r="E210" s="43"/>
      <c r="F210" s="43"/>
      <c r="G210" s="42">
        <v>0</v>
      </c>
      <c r="H210" s="42">
        <f t="shared" si="14"/>
        <v>0</v>
      </c>
      <c r="I210" s="42">
        <v>0</v>
      </c>
      <c r="J210" s="42">
        <v>0</v>
      </c>
      <c r="K210" s="42">
        <v>0</v>
      </c>
      <c r="L210" s="42">
        <v>0</v>
      </c>
      <c r="M210" s="42" t="s">
        <v>133</v>
      </c>
      <c r="N210" s="42">
        <v>0</v>
      </c>
      <c r="O210" s="42">
        <v>0</v>
      </c>
      <c r="P210" s="42">
        <v>0</v>
      </c>
      <c r="Q210" s="42">
        <v>0</v>
      </c>
      <c r="R210" s="42">
        <v>0</v>
      </c>
      <c r="S210" s="42">
        <v>0</v>
      </c>
      <c r="T210" s="42">
        <v>0</v>
      </c>
      <c r="U210" s="42">
        <v>0</v>
      </c>
      <c r="V210" s="42">
        <v>0</v>
      </c>
      <c r="W210" s="42">
        <v>0</v>
      </c>
      <c r="X210" s="42">
        <v>0</v>
      </c>
      <c r="Y210" s="42">
        <v>0</v>
      </c>
      <c r="Z210" s="42">
        <v>0</v>
      </c>
      <c r="AA210" s="43">
        <f t="shared" si="16"/>
        <v>0</v>
      </c>
    </row>
    <row r="211" spans="2:27" s="44" customFormat="1" ht="12.75" customHeight="1">
      <c r="B211" s="39">
        <v>4130201</v>
      </c>
      <c r="C211" s="45" t="s">
        <v>376</v>
      </c>
      <c r="D211" s="40"/>
      <c r="E211" s="43"/>
      <c r="F211" s="43"/>
      <c r="G211" s="42">
        <v>0</v>
      </c>
      <c r="H211" s="42">
        <f t="shared" si="14"/>
        <v>0</v>
      </c>
      <c r="I211" s="42">
        <v>0</v>
      </c>
      <c r="J211" s="42">
        <v>0</v>
      </c>
      <c r="K211" s="42">
        <v>0</v>
      </c>
      <c r="L211" s="42">
        <v>0</v>
      </c>
      <c r="M211" s="42" t="s">
        <v>133</v>
      </c>
      <c r="N211" s="42">
        <v>0</v>
      </c>
      <c r="O211" s="42">
        <v>0</v>
      </c>
      <c r="P211" s="42">
        <v>0</v>
      </c>
      <c r="Q211" s="42">
        <v>0</v>
      </c>
      <c r="R211" s="42">
        <v>0</v>
      </c>
      <c r="S211" s="42">
        <v>0</v>
      </c>
      <c r="T211" s="42">
        <v>0</v>
      </c>
      <c r="U211" s="42">
        <v>0</v>
      </c>
      <c r="V211" s="42">
        <v>0</v>
      </c>
      <c r="W211" s="42">
        <v>0</v>
      </c>
      <c r="X211" s="42">
        <v>0</v>
      </c>
      <c r="Y211" s="42">
        <v>0</v>
      </c>
      <c r="Z211" s="42">
        <v>0</v>
      </c>
      <c r="AA211" s="43">
        <f t="shared" si="16"/>
        <v>0</v>
      </c>
    </row>
    <row r="212" spans="2:27" s="44" customFormat="1" ht="12.75" customHeight="1">
      <c r="B212" s="39">
        <v>413020101</v>
      </c>
      <c r="C212" s="45" t="s">
        <v>649</v>
      </c>
      <c r="D212" s="40">
        <f>-VLOOKUP(B212,'BG 2023'!A:C,3,FALSE)</f>
        <v>-523</v>
      </c>
      <c r="E212" s="43"/>
      <c r="F212" s="43"/>
      <c r="G212" s="42">
        <v>0</v>
      </c>
      <c r="H212" s="42">
        <f t="shared" si="14"/>
        <v>-523</v>
      </c>
      <c r="I212" s="42">
        <v>0</v>
      </c>
      <c r="J212" s="42">
        <v>0</v>
      </c>
      <c r="K212" s="42">
        <v>0</v>
      </c>
      <c r="L212" s="42">
        <v>0</v>
      </c>
      <c r="M212" s="42" t="s">
        <v>133</v>
      </c>
      <c r="N212" s="42">
        <v>0</v>
      </c>
      <c r="O212" s="42">
        <v>0</v>
      </c>
      <c r="P212" s="42">
        <v>0</v>
      </c>
      <c r="Q212" s="42">
        <v>0</v>
      </c>
      <c r="R212" s="42">
        <v>0</v>
      </c>
      <c r="S212" s="42">
        <f>-H212</f>
        <v>523</v>
      </c>
      <c r="T212" s="42">
        <v>0</v>
      </c>
      <c r="U212" s="42">
        <v>0</v>
      </c>
      <c r="V212" s="42">
        <v>0</v>
      </c>
      <c r="W212" s="42">
        <v>0</v>
      </c>
      <c r="X212" s="42">
        <v>0</v>
      </c>
      <c r="Y212" s="42">
        <v>0</v>
      </c>
      <c r="Z212" s="42">
        <v>0</v>
      </c>
      <c r="AA212" s="43">
        <f t="shared" si="16"/>
        <v>0</v>
      </c>
    </row>
    <row r="213" spans="2:27" s="44" customFormat="1" ht="12.75" customHeight="1">
      <c r="B213" s="39">
        <v>413020102</v>
      </c>
      <c r="C213" s="45" t="s">
        <v>377</v>
      </c>
      <c r="D213" s="40">
        <f>-VLOOKUP(B213,'BG 2023'!A:C,3,FALSE)</f>
        <v>-1098902.4099999999</v>
      </c>
      <c r="E213" s="41"/>
      <c r="F213" s="41"/>
      <c r="G213" s="42">
        <v>0</v>
      </c>
      <c r="H213" s="42">
        <f t="shared" si="14"/>
        <v>-1098902.4099999999</v>
      </c>
      <c r="I213" s="42">
        <v>0</v>
      </c>
      <c r="J213" s="42">
        <v>0</v>
      </c>
      <c r="K213" s="42">
        <v>0</v>
      </c>
      <c r="L213" s="42">
        <v>0</v>
      </c>
      <c r="M213" s="42" t="s">
        <v>133</v>
      </c>
      <c r="N213" s="42">
        <v>0</v>
      </c>
      <c r="O213" s="42">
        <v>0</v>
      </c>
      <c r="P213" s="42">
        <v>0</v>
      </c>
      <c r="Q213" s="42">
        <v>0</v>
      </c>
      <c r="R213" s="42">
        <v>0</v>
      </c>
      <c r="S213" s="42">
        <f t="shared" ref="S213:S223" si="18">-H213</f>
        <v>1098902.4099999999</v>
      </c>
      <c r="T213" s="42">
        <v>0</v>
      </c>
      <c r="U213" s="42">
        <v>0</v>
      </c>
      <c r="V213" s="42">
        <v>0</v>
      </c>
      <c r="W213" s="42">
        <v>0</v>
      </c>
      <c r="X213" s="42">
        <v>0</v>
      </c>
      <c r="Y213" s="42">
        <v>0</v>
      </c>
      <c r="Z213" s="42">
        <v>0</v>
      </c>
      <c r="AA213" s="43">
        <f t="shared" si="16"/>
        <v>0</v>
      </c>
    </row>
    <row r="214" spans="2:27" s="44" customFormat="1" ht="12.75" customHeight="1">
      <c r="B214" s="39">
        <v>413020104</v>
      </c>
      <c r="C214" s="45" t="s">
        <v>650</v>
      </c>
      <c r="D214" s="40">
        <f>-VLOOKUP(B214,'BG 2023'!A:C,3,FALSE)</f>
        <v>-429093.37</v>
      </c>
      <c r="E214" s="43"/>
      <c r="F214" s="43"/>
      <c r="G214" s="42">
        <v>0</v>
      </c>
      <c r="H214" s="42">
        <f t="shared" si="14"/>
        <v>-429093.37</v>
      </c>
      <c r="I214" s="42">
        <v>0</v>
      </c>
      <c r="J214" s="42">
        <v>0</v>
      </c>
      <c r="K214" s="42">
        <v>0</v>
      </c>
      <c r="L214" s="42">
        <v>0</v>
      </c>
      <c r="M214" s="42" t="s">
        <v>133</v>
      </c>
      <c r="N214" s="42">
        <v>0</v>
      </c>
      <c r="O214" s="42">
        <v>0</v>
      </c>
      <c r="P214" s="42">
        <v>0</v>
      </c>
      <c r="Q214" s="42">
        <v>0</v>
      </c>
      <c r="R214" s="42">
        <v>0</v>
      </c>
      <c r="S214" s="42">
        <f t="shared" si="18"/>
        <v>429093.37</v>
      </c>
      <c r="T214" s="42">
        <v>0</v>
      </c>
      <c r="U214" s="42">
        <v>0</v>
      </c>
      <c r="V214" s="42">
        <v>0</v>
      </c>
      <c r="W214" s="42">
        <v>0</v>
      </c>
      <c r="X214" s="42">
        <v>0</v>
      </c>
      <c r="Y214" s="42">
        <v>0</v>
      </c>
      <c r="Z214" s="42">
        <v>0</v>
      </c>
      <c r="AA214" s="43">
        <f t="shared" si="16"/>
        <v>0</v>
      </c>
    </row>
    <row r="215" spans="2:27" s="44" customFormat="1" ht="12.75" customHeight="1">
      <c r="B215" s="39">
        <v>413020105</v>
      </c>
      <c r="C215" s="45" t="s">
        <v>378</v>
      </c>
      <c r="D215" s="40">
        <f>-VLOOKUP(B215,'BG 2023'!A:C,3,FALSE)</f>
        <v>-89697921</v>
      </c>
      <c r="E215" s="43"/>
      <c r="F215" s="43"/>
      <c r="G215" s="42">
        <v>0</v>
      </c>
      <c r="H215" s="42">
        <f t="shared" si="14"/>
        <v>-89697921</v>
      </c>
      <c r="I215" s="42">
        <v>0</v>
      </c>
      <c r="J215" s="42">
        <v>0</v>
      </c>
      <c r="K215" s="42">
        <v>0</v>
      </c>
      <c r="L215" s="42">
        <v>0</v>
      </c>
      <c r="M215" s="42" t="s">
        <v>133</v>
      </c>
      <c r="N215" s="42">
        <v>0</v>
      </c>
      <c r="O215" s="42">
        <v>0</v>
      </c>
      <c r="P215" s="42">
        <v>0</v>
      </c>
      <c r="Q215" s="42">
        <v>0</v>
      </c>
      <c r="R215" s="42">
        <v>0</v>
      </c>
      <c r="S215" s="42">
        <f t="shared" si="18"/>
        <v>89697921</v>
      </c>
      <c r="T215" s="42">
        <v>0</v>
      </c>
      <c r="U215" s="42">
        <v>0</v>
      </c>
      <c r="V215" s="42">
        <v>0</v>
      </c>
      <c r="W215" s="42">
        <v>0</v>
      </c>
      <c r="X215" s="42">
        <v>0</v>
      </c>
      <c r="Y215" s="42">
        <v>0</v>
      </c>
      <c r="Z215" s="42">
        <v>0</v>
      </c>
      <c r="AA215" s="43">
        <f t="shared" si="16"/>
        <v>0</v>
      </c>
    </row>
    <row r="216" spans="2:27" s="44" customFormat="1" ht="12.75" customHeight="1">
      <c r="B216" s="39">
        <v>413020106</v>
      </c>
      <c r="C216" s="45" t="s">
        <v>379</v>
      </c>
      <c r="D216" s="40">
        <f>-VLOOKUP(B216,'BG 2023'!A:C,3,FALSE)</f>
        <v>-35900839.43</v>
      </c>
      <c r="E216" s="43"/>
      <c r="F216" s="43"/>
      <c r="G216" s="42">
        <v>0</v>
      </c>
      <c r="H216" s="42">
        <f t="shared" si="14"/>
        <v>-35900839.43</v>
      </c>
      <c r="I216" s="42">
        <v>0</v>
      </c>
      <c r="J216" s="42">
        <v>0</v>
      </c>
      <c r="K216" s="42">
        <v>0</v>
      </c>
      <c r="L216" s="42">
        <v>0</v>
      </c>
      <c r="M216" s="42" t="s">
        <v>133</v>
      </c>
      <c r="N216" s="42">
        <v>0</v>
      </c>
      <c r="O216" s="42">
        <v>0</v>
      </c>
      <c r="P216" s="42">
        <v>0</v>
      </c>
      <c r="Q216" s="42">
        <v>0</v>
      </c>
      <c r="R216" s="42">
        <v>0</v>
      </c>
      <c r="S216" s="42">
        <f t="shared" si="18"/>
        <v>35900839.43</v>
      </c>
      <c r="T216" s="42">
        <v>0</v>
      </c>
      <c r="U216" s="42">
        <v>0</v>
      </c>
      <c r="V216" s="42">
        <v>0</v>
      </c>
      <c r="W216" s="42">
        <v>0</v>
      </c>
      <c r="X216" s="42">
        <v>0</v>
      </c>
      <c r="Y216" s="42">
        <v>0</v>
      </c>
      <c r="Z216" s="42">
        <v>0</v>
      </c>
      <c r="AA216" s="43">
        <f t="shared" si="16"/>
        <v>0</v>
      </c>
    </row>
    <row r="217" spans="2:27" s="44" customFormat="1" ht="12.75" customHeight="1">
      <c r="B217" s="39">
        <v>413020107</v>
      </c>
      <c r="C217" s="45" t="s">
        <v>380</v>
      </c>
      <c r="D217" s="40">
        <f>-VLOOKUP(B217,'BG 2023'!A:C,3,FALSE)</f>
        <v>-3874637</v>
      </c>
      <c r="E217" s="43"/>
      <c r="F217" s="43">
        <f>+E219</f>
        <v>0</v>
      </c>
      <c r="G217" s="42">
        <v>0</v>
      </c>
      <c r="H217" s="42">
        <f t="shared" si="14"/>
        <v>-3874637</v>
      </c>
      <c r="I217" s="42">
        <v>0</v>
      </c>
      <c r="J217" s="42">
        <v>0</v>
      </c>
      <c r="K217" s="42">
        <v>0</v>
      </c>
      <c r="L217" s="42">
        <v>0</v>
      </c>
      <c r="M217" s="42" t="s">
        <v>133</v>
      </c>
      <c r="N217" s="42">
        <v>0</v>
      </c>
      <c r="O217" s="42">
        <v>0</v>
      </c>
      <c r="P217" s="42">
        <v>0</v>
      </c>
      <c r="Q217" s="42">
        <v>0</v>
      </c>
      <c r="R217" s="42">
        <v>0</v>
      </c>
      <c r="S217" s="42">
        <f t="shared" si="18"/>
        <v>3874637</v>
      </c>
      <c r="T217" s="42">
        <v>0</v>
      </c>
      <c r="U217" s="42">
        <v>0</v>
      </c>
      <c r="V217" s="42">
        <v>0</v>
      </c>
      <c r="W217" s="42">
        <v>0</v>
      </c>
      <c r="X217" s="42">
        <v>0</v>
      </c>
      <c r="Y217" s="42">
        <v>0</v>
      </c>
      <c r="Z217" s="42">
        <v>0</v>
      </c>
      <c r="AA217" s="43">
        <f t="shared" si="16"/>
        <v>0</v>
      </c>
    </row>
    <row r="218" spans="2:27" s="44" customFormat="1" ht="12.75" customHeight="1">
      <c r="B218" s="39">
        <v>413020108</v>
      </c>
      <c r="C218" s="45" t="s">
        <v>651</v>
      </c>
      <c r="D218" s="40">
        <f>-VLOOKUP(B218,'BG 2023'!A:C,3,FALSE)</f>
        <v>-390647.4</v>
      </c>
      <c r="E218" s="43"/>
      <c r="F218" s="43"/>
      <c r="G218" s="42">
        <v>0</v>
      </c>
      <c r="H218" s="42">
        <f t="shared" si="14"/>
        <v>-390647.4</v>
      </c>
      <c r="I218" s="42">
        <v>0</v>
      </c>
      <c r="J218" s="42">
        <v>0</v>
      </c>
      <c r="K218" s="42">
        <v>0</v>
      </c>
      <c r="L218" s="42">
        <v>0</v>
      </c>
      <c r="M218" s="42" t="s">
        <v>133</v>
      </c>
      <c r="N218" s="42">
        <v>0</v>
      </c>
      <c r="O218" s="42">
        <v>0</v>
      </c>
      <c r="P218" s="42">
        <v>0</v>
      </c>
      <c r="Q218" s="42">
        <v>0</v>
      </c>
      <c r="R218" s="42">
        <v>0</v>
      </c>
      <c r="S218" s="42">
        <f t="shared" si="18"/>
        <v>390647.4</v>
      </c>
      <c r="T218" s="42">
        <v>0</v>
      </c>
      <c r="U218" s="42">
        <v>0</v>
      </c>
      <c r="V218" s="42">
        <v>0</v>
      </c>
      <c r="W218" s="42">
        <v>0</v>
      </c>
      <c r="X218" s="42">
        <v>0</v>
      </c>
      <c r="Y218" s="42">
        <v>0</v>
      </c>
      <c r="Z218" s="42">
        <v>0</v>
      </c>
      <c r="AA218" s="43">
        <f t="shared" si="16"/>
        <v>0</v>
      </c>
    </row>
    <row r="219" spans="2:27" s="44" customFormat="1" ht="12.75" customHeight="1">
      <c r="B219" s="39">
        <v>413020109</v>
      </c>
      <c r="C219" s="45" t="s">
        <v>652</v>
      </c>
      <c r="D219" s="40">
        <f>-VLOOKUP(B219,'BG 2023'!A:C,3,FALSE)</f>
        <v>-10088686</v>
      </c>
      <c r="E219" s="41"/>
      <c r="F219" s="41"/>
      <c r="G219" s="42">
        <v>0</v>
      </c>
      <c r="H219" s="42">
        <f t="shared" si="14"/>
        <v>-10088686</v>
      </c>
      <c r="I219" s="42">
        <v>0</v>
      </c>
      <c r="J219" s="42">
        <v>0</v>
      </c>
      <c r="K219" s="42">
        <v>0</v>
      </c>
      <c r="L219" s="42">
        <v>0</v>
      </c>
      <c r="M219" s="42" t="s">
        <v>133</v>
      </c>
      <c r="N219" s="42">
        <v>0</v>
      </c>
      <c r="O219" s="42">
        <v>0</v>
      </c>
      <c r="P219" s="42">
        <v>0</v>
      </c>
      <c r="Q219" s="42">
        <v>0</v>
      </c>
      <c r="R219" s="42">
        <v>0</v>
      </c>
      <c r="S219" s="42">
        <f t="shared" si="18"/>
        <v>10088686</v>
      </c>
      <c r="T219" s="42">
        <v>0</v>
      </c>
      <c r="U219" s="42">
        <v>0</v>
      </c>
      <c r="V219" s="42">
        <v>0</v>
      </c>
      <c r="W219" s="42">
        <v>0</v>
      </c>
      <c r="X219" s="42">
        <v>0</v>
      </c>
      <c r="Y219" s="42">
        <v>0</v>
      </c>
      <c r="Z219" s="42">
        <v>0</v>
      </c>
      <c r="AA219" s="43">
        <f t="shared" si="16"/>
        <v>0</v>
      </c>
    </row>
    <row r="220" spans="2:27" s="44" customFormat="1" ht="12.75" customHeight="1">
      <c r="B220" s="39">
        <v>413020117</v>
      </c>
      <c r="C220" s="45" t="s">
        <v>381</v>
      </c>
      <c r="D220" s="40">
        <f>-VLOOKUP(B220,'BG 2023'!A:C,3,FALSE)</f>
        <v>-9752094</v>
      </c>
      <c r="E220" s="43"/>
      <c r="F220" s="43"/>
      <c r="G220" s="42">
        <v>0</v>
      </c>
      <c r="H220" s="42">
        <f t="shared" si="14"/>
        <v>-9752094</v>
      </c>
      <c r="I220" s="42">
        <v>0</v>
      </c>
      <c r="J220" s="42">
        <v>0</v>
      </c>
      <c r="K220" s="42">
        <v>0</v>
      </c>
      <c r="L220" s="42">
        <v>0</v>
      </c>
      <c r="M220" s="42" t="s">
        <v>133</v>
      </c>
      <c r="N220" s="42">
        <v>0</v>
      </c>
      <c r="O220" s="42">
        <v>0</v>
      </c>
      <c r="P220" s="42">
        <v>0</v>
      </c>
      <c r="Q220" s="42">
        <v>0</v>
      </c>
      <c r="R220" s="42">
        <v>0</v>
      </c>
      <c r="S220" s="42">
        <f t="shared" si="18"/>
        <v>9752094</v>
      </c>
      <c r="T220" s="42">
        <v>0</v>
      </c>
      <c r="U220" s="42">
        <v>0</v>
      </c>
      <c r="V220" s="42">
        <v>0</v>
      </c>
      <c r="W220" s="42">
        <v>0</v>
      </c>
      <c r="X220" s="42">
        <v>0</v>
      </c>
      <c r="Y220" s="42">
        <v>0</v>
      </c>
      <c r="Z220" s="42">
        <v>0</v>
      </c>
      <c r="AA220" s="43">
        <f t="shared" si="16"/>
        <v>0</v>
      </c>
    </row>
    <row r="221" spans="2:27" s="44" customFormat="1" ht="12.75" customHeight="1">
      <c r="B221" s="39">
        <v>413020118</v>
      </c>
      <c r="C221" s="45" t="s">
        <v>382</v>
      </c>
      <c r="D221" s="40">
        <f>-VLOOKUP(B221,'BG 2023'!A:C,3,FALSE)</f>
        <v>-25601132.219999999</v>
      </c>
      <c r="E221" s="43"/>
      <c r="F221" s="43">
        <f>+E223</f>
        <v>0</v>
      </c>
      <c r="G221" s="42">
        <v>0</v>
      </c>
      <c r="H221" s="42">
        <f t="shared" si="14"/>
        <v>-25601132.219999999</v>
      </c>
      <c r="I221" s="42">
        <v>0</v>
      </c>
      <c r="J221" s="42">
        <v>0</v>
      </c>
      <c r="K221" s="42">
        <v>0</v>
      </c>
      <c r="L221" s="42">
        <v>0</v>
      </c>
      <c r="M221" s="42" t="s">
        <v>133</v>
      </c>
      <c r="N221" s="42">
        <v>0</v>
      </c>
      <c r="O221" s="42">
        <v>0</v>
      </c>
      <c r="P221" s="42">
        <v>0</v>
      </c>
      <c r="Q221" s="42">
        <v>0</v>
      </c>
      <c r="R221" s="42">
        <v>0</v>
      </c>
      <c r="S221" s="42">
        <f t="shared" si="18"/>
        <v>25601132.219999999</v>
      </c>
      <c r="T221" s="42">
        <v>0</v>
      </c>
      <c r="U221" s="42">
        <v>0</v>
      </c>
      <c r="V221" s="42">
        <v>0</v>
      </c>
      <c r="W221" s="42">
        <v>0</v>
      </c>
      <c r="X221" s="42">
        <v>0</v>
      </c>
      <c r="Y221" s="42">
        <v>0</v>
      </c>
      <c r="Z221" s="42">
        <v>0</v>
      </c>
      <c r="AA221" s="43">
        <f t="shared" si="16"/>
        <v>0</v>
      </c>
    </row>
    <row r="222" spans="2:27" s="44" customFormat="1" ht="12.75" customHeight="1">
      <c r="B222" s="39">
        <v>413020121</v>
      </c>
      <c r="C222" s="45" t="s">
        <v>653</v>
      </c>
      <c r="D222" s="40">
        <f>-VLOOKUP(B222,'BG 2023'!A:C,3,FALSE)</f>
        <v>-19215</v>
      </c>
      <c r="E222" s="43"/>
      <c r="F222" s="43"/>
      <c r="G222" s="42">
        <v>0</v>
      </c>
      <c r="H222" s="42">
        <f t="shared" si="14"/>
        <v>-19215</v>
      </c>
      <c r="I222" s="42">
        <v>0</v>
      </c>
      <c r="J222" s="42">
        <v>0</v>
      </c>
      <c r="K222" s="42">
        <v>0</v>
      </c>
      <c r="L222" s="42">
        <v>0</v>
      </c>
      <c r="M222" s="42" t="s">
        <v>133</v>
      </c>
      <c r="N222" s="42">
        <v>0</v>
      </c>
      <c r="O222" s="42">
        <v>0</v>
      </c>
      <c r="P222" s="42">
        <v>0</v>
      </c>
      <c r="Q222" s="42">
        <v>0</v>
      </c>
      <c r="R222" s="42">
        <v>0</v>
      </c>
      <c r="S222" s="42">
        <f t="shared" si="18"/>
        <v>19215</v>
      </c>
      <c r="T222" s="42">
        <v>0</v>
      </c>
      <c r="U222" s="42">
        <v>0</v>
      </c>
      <c r="V222" s="42">
        <v>0</v>
      </c>
      <c r="W222" s="42">
        <v>0</v>
      </c>
      <c r="X222" s="42">
        <v>0</v>
      </c>
      <c r="Y222" s="42">
        <v>0</v>
      </c>
      <c r="Z222" s="42">
        <v>0</v>
      </c>
      <c r="AA222" s="43">
        <f t="shared" si="16"/>
        <v>0</v>
      </c>
    </row>
    <row r="223" spans="2:27" s="44" customFormat="1" ht="12.75" customHeight="1">
      <c r="B223" s="39">
        <v>413020135</v>
      </c>
      <c r="C223" s="45" t="s">
        <v>383</v>
      </c>
      <c r="D223" s="40">
        <f>-VLOOKUP(B223,'BG 2023'!A:C,3,FALSE)</f>
        <v>-39906889</v>
      </c>
      <c r="E223" s="41"/>
      <c r="F223" s="41"/>
      <c r="G223" s="42">
        <v>0</v>
      </c>
      <c r="H223" s="42">
        <f t="shared" si="14"/>
        <v>-39906889</v>
      </c>
      <c r="I223" s="42">
        <v>0</v>
      </c>
      <c r="J223" s="42">
        <v>0</v>
      </c>
      <c r="K223" s="42">
        <v>0</v>
      </c>
      <c r="L223" s="42">
        <v>0</v>
      </c>
      <c r="M223" s="42" t="s">
        <v>133</v>
      </c>
      <c r="N223" s="42">
        <v>0</v>
      </c>
      <c r="O223" s="42">
        <v>0</v>
      </c>
      <c r="P223" s="42">
        <v>0</v>
      </c>
      <c r="Q223" s="42">
        <v>0</v>
      </c>
      <c r="R223" s="42">
        <v>0</v>
      </c>
      <c r="S223" s="42">
        <f t="shared" si="18"/>
        <v>39906889</v>
      </c>
      <c r="T223" s="42">
        <v>0</v>
      </c>
      <c r="U223" s="42">
        <v>0</v>
      </c>
      <c r="V223" s="42">
        <v>0</v>
      </c>
      <c r="W223" s="42">
        <v>0</v>
      </c>
      <c r="X223" s="42">
        <v>0</v>
      </c>
      <c r="Y223" s="42">
        <v>0</v>
      </c>
      <c r="Z223" s="42">
        <v>0</v>
      </c>
      <c r="AA223" s="43">
        <f t="shared" si="16"/>
        <v>0</v>
      </c>
    </row>
    <row r="224" spans="2:27" s="44" customFormat="1" ht="12.75" customHeight="1">
      <c r="B224" s="39">
        <v>4130202</v>
      </c>
      <c r="C224" s="45" t="s">
        <v>654</v>
      </c>
      <c r="D224" s="40"/>
      <c r="E224" s="43"/>
      <c r="F224" s="43"/>
      <c r="G224" s="42">
        <v>0</v>
      </c>
      <c r="H224" s="42">
        <f t="shared" si="14"/>
        <v>0</v>
      </c>
      <c r="I224" s="42">
        <v>0</v>
      </c>
      <c r="J224" s="42">
        <v>0</v>
      </c>
      <c r="K224" s="42">
        <v>0</v>
      </c>
      <c r="L224" s="42">
        <v>0</v>
      </c>
      <c r="M224" s="42" t="s">
        <v>133</v>
      </c>
      <c r="N224" s="42">
        <v>0</v>
      </c>
      <c r="O224" s="42">
        <v>0</v>
      </c>
      <c r="P224" s="42">
        <v>0</v>
      </c>
      <c r="Q224" s="42">
        <v>0</v>
      </c>
      <c r="R224" s="42">
        <v>0</v>
      </c>
      <c r="S224" s="42">
        <v>0</v>
      </c>
      <c r="T224" s="42">
        <v>0</v>
      </c>
      <c r="U224" s="42">
        <v>0</v>
      </c>
      <c r="V224" s="42">
        <v>0</v>
      </c>
      <c r="W224" s="42">
        <v>0</v>
      </c>
      <c r="X224" s="42">
        <v>0</v>
      </c>
      <c r="Y224" s="42">
        <v>0</v>
      </c>
      <c r="Z224" s="42">
        <v>0</v>
      </c>
      <c r="AA224" s="43">
        <f t="shared" si="16"/>
        <v>0</v>
      </c>
    </row>
    <row r="225" spans="2:27" s="44" customFormat="1" ht="12.75" customHeight="1">
      <c r="B225" s="39">
        <v>413020203</v>
      </c>
      <c r="C225" s="45" t="s">
        <v>655</v>
      </c>
      <c r="D225" s="40">
        <f>-VLOOKUP(B225,'BG 2023'!A:C,3,FALSE)</f>
        <v>-2219178</v>
      </c>
      <c r="E225" s="43"/>
      <c r="F225" s="43"/>
      <c r="G225" s="42">
        <v>0</v>
      </c>
      <c r="H225" s="42">
        <f t="shared" si="14"/>
        <v>-2219178</v>
      </c>
      <c r="I225" s="42">
        <v>0</v>
      </c>
      <c r="J225" s="42">
        <v>0</v>
      </c>
      <c r="K225" s="42">
        <v>0</v>
      </c>
      <c r="L225" s="42">
        <v>0</v>
      </c>
      <c r="M225" s="42" t="s">
        <v>133</v>
      </c>
      <c r="N225" s="42">
        <v>0</v>
      </c>
      <c r="O225" s="42">
        <v>0</v>
      </c>
      <c r="P225" s="42">
        <f>-H225</f>
        <v>2219178</v>
      </c>
      <c r="Q225" s="42">
        <v>0</v>
      </c>
      <c r="R225" s="42">
        <v>0</v>
      </c>
      <c r="S225" s="42">
        <v>0</v>
      </c>
      <c r="T225" s="42">
        <v>0</v>
      </c>
      <c r="U225" s="42">
        <v>0</v>
      </c>
      <c r="V225" s="42">
        <v>0</v>
      </c>
      <c r="W225" s="42">
        <v>0</v>
      </c>
      <c r="X225" s="42">
        <v>0</v>
      </c>
      <c r="Y225" s="42">
        <v>0</v>
      </c>
      <c r="Z225" s="42">
        <v>0</v>
      </c>
      <c r="AA225" s="43">
        <f t="shared" si="16"/>
        <v>0</v>
      </c>
    </row>
    <row r="226" spans="2:27" s="44" customFormat="1" ht="12.75" customHeight="1">
      <c r="B226" s="39">
        <v>416</v>
      </c>
      <c r="C226" s="45" t="s">
        <v>384</v>
      </c>
      <c r="D226" s="40"/>
      <c r="E226" s="43"/>
      <c r="F226" s="43"/>
      <c r="G226" s="42">
        <v>0</v>
      </c>
      <c r="H226" s="42">
        <f t="shared" si="14"/>
        <v>0</v>
      </c>
      <c r="I226" s="42">
        <v>0</v>
      </c>
      <c r="J226" s="42">
        <v>0</v>
      </c>
      <c r="K226" s="42">
        <v>0</v>
      </c>
      <c r="L226" s="42">
        <v>0</v>
      </c>
      <c r="M226" s="42" t="s">
        <v>133</v>
      </c>
      <c r="N226" s="42">
        <v>0</v>
      </c>
      <c r="O226" s="42">
        <v>0</v>
      </c>
      <c r="P226" s="42">
        <v>0</v>
      </c>
      <c r="Q226" s="42">
        <v>0</v>
      </c>
      <c r="R226" s="42">
        <v>0</v>
      </c>
      <c r="S226" s="42">
        <v>0</v>
      </c>
      <c r="T226" s="42">
        <v>0</v>
      </c>
      <c r="U226" s="42">
        <v>0</v>
      </c>
      <c r="V226" s="42">
        <v>0</v>
      </c>
      <c r="W226" s="42">
        <v>0</v>
      </c>
      <c r="X226" s="42">
        <v>0</v>
      </c>
      <c r="Y226" s="42">
        <v>0</v>
      </c>
      <c r="Z226" s="42">
        <v>0</v>
      </c>
      <c r="AA226" s="43">
        <f t="shared" si="16"/>
        <v>0</v>
      </c>
    </row>
    <row r="227" spans="2:27" s="44" customFormat="1" ht="12.75" customHeight="1">
      <c r="B227" s="39">
        <v>4160101</v>
      </c>
      <c r="C227" s="45" t="s">
        <v>385</v>
      </c>
      <c r="D227" s="40">
        <f>-VLOOKUP(B227,'BG 2023'!A:C,3,FALSE)</f>
        <v>-1579665</v>
      </c>
      <c r="E227" s="43"/>
      <c r="F227" s="43"/>
      <c r="G227" s="42">
        <v>0</v>
      </c>
      <c r="H227" s="42">
        <f t="shared" si="14"/>
        <v>-1579665</v>
      </c>
      <c r="I227" s="42">
        <v>0</v>
      </c>
      <c r="J227" s="42">
        <v>0</v>
      </c>
      <c r="K227" s="42">
        <v>0</v>
      </c>
      <c r="L227" s="42">
        <v>0</v>
      </c>
      <c r="M227" s="42">
        <f>-H227</f>
        <v>1579665</v>
      </c>
      <c r="N227" s="42">
        <v>0</v>
      </c>
      <c r="O227" s="42">
        <v>0</v>
      </c>
      <c r="P227" s="42">
        <v>0</v>
      </c>
      <c r="Q227" s="42">
        <v>0</v>
      </c>
      <c r="R227" s="42">
        <v>0</v>
      </c>
      <c r="S227" s="42">
        <v>0</v>
      </c>
      <c r="T227" s="42">
        <v>0</v>
      </c>
      <c r="U227" s="42">
        <v>0</v>
      </c>
      <c r="V227" s="42">
        <v>0</v>
      </c>
      <c r="W227" s="42">
        <v>0</v>
      </c>
      <c r="X227" s="42">
        <v>0</v>
      </c>
      <c r="Y227" s="42">
        <v>0</v>
      </c>
      <c r="Z227" s="42">
        <v>0</v>
      </c>
      <c r="AA227" s="43">
        <f t="shared" si="16"/>
        <v>0</v>
      </c>
    </row>
    <row r="228" spans="2:27" s="44" customFormat="1" ht="12.75" customHeight="1">
      <c r="B228" s="39">
        <v>4160102</v>
      </c>
      <c r="C228" s="45" t="s">
        <v>656</v>
      </c>
      <c r="D228" s="40">
        <f>-VLOOKUP(B228,'BG 2023'!A:C,3,FALSE)</f>
        <v>-21166.87</v>
      </c>
      <c r="E228" s="43"/>
      <c r="F228" s="43">
        <f>+E230</f>
        <v>0</v>
      </c>
      <c r="G228" s="42">
        <v>0</v>
      </c>
      <c r="H228" s="42">
        <f t="shared" si="14"/>
        <v>-21166.87</v>
      </c>
      <c r="I228" s="42">
        <v>0</v>
      </c>
      <c r="J228" s="42">
        <v>0</v>
      </c>
      <c r="K228" s="42">
        <v>0</v>
      </c>
      <c r="L228" s="42">
        <v>0</v>
      </c>
      <c r="M228" s="42">
        <f>-H228</f>
        <v>21166.87</v>
      </c>
      <c r="N228" s="42">
        <v>0</v>
      </c>
      <c r="O228" s="42">
        <v>0</v>
      </c>
      <c r="P228" s="42">
        <v>0</v>
      </c>
      <c r="Q228" s="42">
        <v>0</v>
      </c>
      <c r="R228" s="42">
        <v>0</v>
      </c>
      <c r="S228" s="42">
        <v>0</v>
      </c>
      <c r="T228" s="42">
        <v>0</v>
      </c>
      <c r="U228" s="42">
        <v>0</v>
      </c>
      <c r="V228" s="42">
        <v>0</v>
      </c>
      <c r="W228" s="42">
        <v>0</v>
      </c>
      <c r="X228" s="42">
        <v>0</v>
      </c>
      <c r="Y228" s="42">
        <v>0</v>
      </c>
      <c r="Z228" s="42">
        <v>0</v>
      </c>
      <c r="AA228" s="43">
        <f t="shared" si="16"/>
        <v>0</v>
      </c>
    </row>
    <row r="229" spans="2:27" s="44" customFormat="1" ht="12.75" customHeight="1">
      <c r="B229" s="39">
        <v>4160201</v>
      </c>
      <c r="C229" s="45" t="s">
        <v>386</v>
      </c>
      <c r="D229" s="40">
        <f>-VLOOKUP(B229,'BG 2023'!A:C,3,FALSE)</f>
        <v>-434002</v>
      </c>
      <c r="E229" s="43"/>
      <c r="F229" s="43"/>
      <c r="G229" s="42">
        <v>0</v>
      </c>
      <c r="H229" s="42">
        <f t="shared" si="14"/>
        <v>-434002</v>
      </c>
      <c r="I229" s="42">
        <v>0</v>
      </c>
      <c r="J229" s="42">
        <v>0</v>
      </c>
      <c r="K229" s="42">
        <v>0</v>
      </c>
      <c r="L229" s="42">
        <v>0</v>
      </c>
      <c r="M229" s="42">
        <f>-H229</f>
        <v>434002</v>
      </c>
      <c r="N229" s="42">
        <v>0</v>
      </c>
      <c r="O229" s="42">
        <v>0</v>
      </c>
      <c r="P229" s="42">
        <v>0</v>
      </c>
      <c r="Q229" s="42">
        <v>0</v>
      </c>
      <c r="R229" s="42">
        <v>0</v>
      </c>
      <c r="S229" s="42">
        <v>0</v>
      </c>
      <c r="T229" s="42">
        <v>0</v>
      </c>
      <c r="U229" s="42">
        <v>0</v>
      </c>
      <c r="V229" s="42">
        <v>0</v>
      </c>
      <c r="W229" s="42">
        <v>0</v>
      </c>
      <c r="X229" s="42">
        <v>0</v>
      </c>
      <c r="Y229" s="42">
        <v>0</v>
      </c>
      <c r="Z229" s="42">
        <v>0</v>
      </c>
      <c r="AA229" s="43">
        <f t="shared" si="16"/>
        <v>0</v>
      </c>
    </row>
    <row r="230" spans="2:27" s="44" customFormat="1" ht="12.75" customHeight="1">
      <c r="B230" s="39">
        <v>4160202</v>
      </c>
      <c r="C230" s="45" t="s">
        <v>657</v>
      </c>
      <c r="D230" s="40">
        <f>-VLOOKUP(B230,'BG 2023'!A:C,3,FALSE)</f>
        <v>-5579.24</v>
      </c>
      <c r="E230" s="41"/>
      <c r="F230" s="41"/>
      <c r="G230" s="42">
        <v>0</v>
      </c>
      <c r="H230" s="42">
        <f t="shared" si="14"/>
        <v>-5579.24</v>
      </c>
      <c r="I230" s="42">
        <v>0</v>
      </c>
      <c r="J230" s="42">
        <v>0</v>
      </c>
      <c r="K230" s="42">
        <v>0</v>
      </c>
      <c r="L230" s="42">
        <v>0</v>
      </c>
      <c r="M230" s="42">
        <f>-H230</f>
        <v>5579.24</v>
      </c>
      <c r="N230" s="42">
        <v>0</v>
      </c>
      <c r="O230" s="42">
        <v>0</v>
      </c>
      <c r="P230" s="42">
        <v>0</v>
      </c>
      <c r="Q230" s="42">
        <v>0</v>
      </c>
      <c r="R230" s="42">
        <v>0</v>
      </c>
      <c r="S230" s="42">
        <v>0</v>
      </c>
      <c r="T230" s="42">
        <v>0</v>
      </c>
      <c r="U230" s="42">
        <v>0</v>
      </c>
      <c r="V230" s="42">
        <v>0</v>
      </c>
      <c r="W230" s="42">
        <v>0</v>
      </c>
      <c r="X230" s="42">
        <v>0</v>
      </c>
      <c r="Y230" s="42">
        <v>0</v>
      </c>
      <c r="Z230" s="42">
        <v>0</v>
      </c>
      <c r="AA230" s="43">
        <f t="shared" si="16"/>
        <v>0</v>
      </c>
    </row>
    <row r="231" spans="2:27" s="44" customFormat="1" ht="12.75" customHeight="1">
      <c r="B231" s="39">
        <v>417</v>
      </c>
      <c r="C231" s="45" t="s">
        <v>387</v>
      </c>
      <c r="D231" s="40"/>
      <c r="E231" s="43"/>
      <c r="F231" s="43"/>
      <c r="G231" s="42">
        <v>0</v>
      </c>
      <c r="H231" s="42">
        <f t="shared" si="14"/>
        <v>0</v>
      </c>
      <c r="I231" s="42">
        <v>0</v>
      </c>
      <c r="J231" s="42">
        <v>0</v>
      </c>
      <c r="K231" s="42">
        <v>0</v>
      </c>
      <c r="L231" s="42">
        <v>0</v>
      </c>
      <c r="M231" s="42" t="s">
        <v>133</v>
      </c>
      <c r="N231" s="42">
        <v>0</v>
      </c>
      <c r="O231" s="42">
        <v>0</v>
      </c>
      <c r="P231" s="42">
        <v>0</v>
      </c>
      <c r="Q231" s="42">
        <v>0</v>
      </c>
      <c r="R231" s="42">
        <v>0</v>
      </c>
      <c r="S231" s="42">
        <v>0</v>
      </c>
      <c r="T231" s="42">
        <v>0</v>
      </c>
      <c r="U231" s="42">
        <v>0</v>
      </c>
      <c r="V231" s="42">
        <v>0</v>
      </c>
      <c r="W231" s="42">
        <v>0</v>
      </c>
      <c r="X231" s="42">
        <v>0</v>
      </c>
      <c r="Y231" s="42">
        <v>0</v>
      </c>
      <c r="Z231" s="42">
        <v>0</v>
      </c>
      <c r="AA231" s="43">
        <f t="shared" si="16"/>
        <v>0</v>
      </c>
    </row>
    <row r="232" spans="2:27" s="44" customFormat="1" ht="12.75" customHeight="1">
      <c r="B232" s="39">
        <v>41701</v>
      </c>
      <c r="C232" s="45" t="s">
        <v>388</v>
      </c>
      <c r="D232" s="40">
        <f>-VLOOKUP(B232,'BG 2023'!A:C,3,FALSE)</f>
        <v>-34624109.770000003</v>
      </c>
      <c r="E232" s="43"/>
      <c r="F232" s="43"/>
      <c r="G232" s="42">
        <v>0</v>
      </c>
      <c r="H232" s="42">
        <f t="shared" si="14"/>
        <v>-34624109.770000003</v>
      </c>
      <c r="I232" s="42">
        <f>-H232</f>
        <v>34624109.770000003</v>
      </c>
      <c r="J232" s="42">
        <v>0</v>
      </c>
      <c r="K232" s="42">
        <v>0</v>
      </c>
      <c r="L232" s="42">
        <v>0</v>
      </c>
      <c r="M232" s="42" t="s">
        <v>133</v>
      </c>
      <c r="N232" s="42">
        <v>0</v>
      </c>
      <c r="O232" s="42">
        <v>0</v>
      </c>
      <c r="P232" s="42">
        <v>0</v>
      </c>
      <c r="Q232" s="42">
        <v>0</v>
      </c>
      <c r="R232" s="42">
        <v>0</v>
      </c>
      <c r="S232" s="42">
        <v>0</v>
      </c>
      <c r="T232" s="42">
        <v>0</v>
      </c>
      <c r="U232" s="42">
        <v>0</v>
      </c>
      <c r="V232" s="42">
        <v>0</v>
      </c>
      <c r="W232" s="42">
        <v>0</v>
      </c>
      <c r="X232" s="42">
        <v>0</v>
      </c>
      <c r="Y232" s="42">
        <v>0</v>
      </c>
      <c r="Z232" s="42">
        <v>0</v>
      </c>
      <c r="AA232" s="43">
        <f t="shared" si="16"/>
        <v>0</v>
      </c>
    </row>
    <row r="233" spans="2:27" s="44" customFormat="1" ht="12.75" customHeight="1">
      <c r="B233" s="39">
        <v>4170201</v>
      </c>
      <c r="C233" s="45" t="s">
        <v>389</v>
      </c>
      <c r="D233" s="40">
        <f>-VLOOKUP(B233,'BG 2023'!A:C,3,FALSE)</f>
        <v>-32168938.246704273</v>
      </c>
      <c r="E233" s="43"/>
      <c r="F233" s="43"/>
      <c r="G233" s="42">
        <v>0</v>
      </c>
      <c r="H233" s="42">
        <f t="shared" si="14"/>
        <v>-32168938.246704273</v>
      </c>
      <c r="I233" s="42">
        <v>0</v>
      </c>
      <c r="J233" s="42">
        <v>0</v>
      </c>
      <c r="K233" s="42">
        <v>0</v>
      </c>
      <c r="L233" s="42">
        <v>0</v>
      </c>
      <c r="M233" s="42" t="s">
        <v>133</v>
      </c>
      <c r="N233" s="42">
        <v>0</v>
      </c>
      <c r="O233" s="42">
        <v>0</v>
      </c>
      <c r="P233" s="42">
        <v>0</v>
      </c>
      <c r="Q233" s="42">
        <v>0</v>
      </c>
      <c r="R233" s="42">
        <v>0</v>
      </c>
      <c r="S233" s="42">
        <v>0</v>
      </c>
      <c r="T233" s="42">
        <v>0</v>
      </c>
      <c r="U233" s="42">
        <v>0</v>
      </c>
      <c r="V233" s="42">
        <v>0</v>
      </c>
      <c r="W233" s="42">
        <v>0</v>
      </c>
      <c r="X233" s="42">
        <v>0</v>
      </c>
      <c r="Y233" s="42">
        <v>0</v>
      </c>
      <c r="Z233" s="42">
        <f>-H233</f>
        <v>32168938.246704273</v>
      </c>
      <c r="AA233" s="43">
        <f t="shared" si="16"/>
        <v>0</v>
      </c>
    </row>
    <row r="234" spans="2:27" s="44" customFormat="1" ht="12.75" customHeight="1">
      <c r="B234" s="39">
        <v>4170202</v>
      </c>
      <c r="C234" s="45" t="s">
        <v>390</v>
      </c>
      <c r="D234" s="40">
        <f>-VLOOKUP(B234,'BG 2023'!A:C,3,FALSE)</f>
        <v>-483763293.67000002</v>
      </c>
      <c r="E234" s="43"/>
      <c r="F234" s="43">
        <f>+E235</f>
        <v>0</v>
      </c>
      <c r="G234" s="42">
        <v>0</v>
      </c>
      <c r="H234" s="42">
        <f t="shared" si="14"/>
        <v>-483763293.67000002</v>
      </c>
      <c r="I234" s="42">
        <v>0</v>
      </c>
      <c r="J234" s="42">
        <v>0</v>
      </c>
      <c r="K234" s="42">
        <v>0</v>
      </c>
      <c r="L234" s="42">
        <v>0</v>
      </c>
      <c r="M234" s="42" t="s">
        <v>133</v>
      </c>
      <c r="N234" s="42">
        <v>0</v>
      </c>
      <c r="O234" s="42">
        <v>0</v>
      </c>
      <c r="P234" s="42">
        <v>0</v>
      </c>
      <c r="Q234" s="42">
        <v>0</v>
      </c>
      <c r="R234" s="42">
        <v>0</v>
      </c>
      <c r="S234" s="42">
        <v>0</v>
      </c>
      <c r="T234" s="42">
        <v>0</v>
      </c>
      <c r="U234" s="42">
        <v>0</v>
      </c>
      <c r="V234" s="42">
        <v>0</v>
      </c>
      <c r="W234" s="42">
        <v>0</v>
      </c>
      <c r="X234" s="42">
        <v>0</v>
      </c>
      <c r="Y234" s="42">
        <v>0</v>
      </c>
      <c r="Z234" s="42">
        <f>-H234</f>
        <v>483763293.67000002</v>
      </c>
      <c r="AA234" s="43">
        <f t="shared" si="16"/>
        <v>0</v>
      </c>
    </row>
    <row r="235" spans="2:27" s="44" customFormat="1" ht="12.75" customHeight="1">
      <c r="B235" s="39">
        <v>418</v>
      </c>
      <c r="C235" s="45" t="s">
        <v>391</v>
      </c>
      <c r="D235" s="40"/>
      <c r="E235" s="41"/>
      <c r="F235" s="41"/>
      <c r="G235" s="42">
        <v>0</v>
      </c>
      <c r="H235" s="42">
        <f t="shared" si="14"/>
        <v>0</v>
      </c>
      <c r="I235" s="42">
        <v>0</v>
      </c>
      <c r="J235" s="42">
        <v>0</v>
      </c>
      <c r="K235" s="42">
        <v>0</v>
      </c>
      <c r="L235" s="42">
        <v>0</v>
      </c>
      <c r="M235" s="42" t="s">
        <v>133</v>
      </c>
      <c r="N235" s="42">
        <v>0</v>
      </c>
      <c r="O235" s="42">
        <v>0</v>
      </c>
      <c r="P235" s="42">
        <v>0</v>
      </c>
      <c r="Q235" s="42">
        <v>0</v>
      </c>
      <c r="R235" s="42">
        <v>0</v>
      </c>
      <c r="S235" s="42">
        <v>0</v>
      </c>
      <c r="T235" s="42">
        <v>0</v>
      </c>
      <c r="U235" s="42">
        <v>0</v>
      </c>
      <c r="V235" s="42">
        <v>0</v>
      </c>
      <c r="W235" s="42">
        <v>0</v>
      </c>
      <c r="X235" s="42">
        <v>0</v>
      </c>
      <c r="Y235" s="42">
        <v>0</v>
      </c>
      <c r="Z235" s="42">
        <v>0</v>
      </c>
      <c r="AA235" s="43">
        <f t="shared" si="16"/>
        <v>0</v>
      </c>
    </row>
    <row r="236" spans="2:27" s="44" customFormat="1" ht="12.75" customHeight="1">
      <c r="B236" s="39">
        <v>41802</v>
      </c>
      <c r="C236" s="45" t="s">
        <v>392</v>
      </c>
      <c r="D236" s="40">
        <f>-VLOOKUP(B236,'BG 2023'!A:C,3,FALSE)</f>
        <v>-410.11</v>
      </c>
      <c r="E236" s="43"/>
      <c r="F236" s="43"/>
      <c r="G236" s="42">
        <v>0</v>
      </c>
      <c r="H236" s="42">
        <f t="shared" si="14"/>
        <v>-410.11</v>
      </c>
      <c r="I236" s="42">
        <v>0</v>
      </c>
      <c r="J236" s="42">
        <v>0</v>
      </c>
      <c r="K236" s="42">
        <v>0</v>
      </c>
      <c r="L236" s="42">
        <v>0</v>
      </c>
      <c r="M236" s="42">
        <f>-H236</f>
        <v>410.11</v>
      </c>
      <c r="N236" s="42">
        <v>0</v>
      </c>
      <c r="O236" s="42">
        <v>0</v>
      </c>
      <c r="P236" s="42">
        <v>0</v>
      </c>
      <c r="Q236" s="42">
        <v>0</v>
      </c>
      <c r="R236" s="42">
        <v>0</v>
      </c>
      <c r="S236" s="42">
        <v>0</v>
      </c>
      <c r="T236" s="42">
        <v>0</v>
      </c>
      <c r="U236" s="42">
        <v>0</v>
      </c>
      <c r="V236" s="42">
        <v>0</v>
      </c>
      <c r="W236" s="42">
        <v>0</v>
      </c>
      <c r="X236" s="42">
        <v>0</v>
      </c>
      <c r="Y236" s="42">
        <v>0</v>
      </c>
      <c r="Z236" s="42">
        <v>0</v>
      </c>
      <c r="AA236" s="43">
        <f t="shared" si="16"/>
        <v>0</v>
      </c>
    </row>
    <row r="237" spans="2:27" s="44" customFormat="1" ht="12.75" customHeight="1">
      <c r="B237" s="39">
        <v>41803</v>
      </c>
      <c r="C237" s="45" t="s">
        <v>658</v>
      </c>
      <c r="D237" s="40">
        <f>-VLOOKUP(B237,'BG 2023'!A:C,3,FALSE)</f>
        <v>-347</v>
      </c>
      <c r="E237" s="43"/>
      <c r="F237" s="43"/>
      <c r="G237" s="42">
        <v>0</v>
      </c>
      <c r="H237" s="42">
        <f t="shared" si="14"/>
        <v>-347</v>
      </c>
      <c r="I237" s="42">
        <v>0</v>
      </c>
      <c r="J237" s="42">
        <v>0</v>
      </c>
      <c r="K237" s="42">
        <v>0</v>
      </c>
      <c r="L237" s="42">
        <v>0</v>
      </c>
      <c r="M237" s="42">
        <f>-H237</f>
        <v>347</v>
      </c>
      <c r="N237" s="42">
        <v>0</v>
      </c>
      <c r="O237" s="42">
        <v>0</v>
      </c>
      <c r="P237" s="42">
        <v>0</v>
      </c>
      <c r="Q237" s="42">
        <v>0</v>
      </c>
      <c r="R237" s="42">
        <v>0</v>
      </c>
      <c r="S237" s="42">
        <v>0</v>
      </c>
      <c r="T237" s="42">
        <v>0</v>
      </c>
      <c r="U237" s="42">
        <v>0</v>
      </c>
      <c r="V237" s="42">
        <v>0</v>
      </c>
      <c r="W237" s="42">
        <v>0</v>
      </c>
      <c r="X237" s="42">
        <v>0</v>
      </c>
      <c r="Y237" s="42">
        <v>0</v>
      </c>
      <c r="Z237" s="42">
        <v>0</v>
      </c>
      <c r="AA237" s="43">
        <f t="shared" si="16"/>
        <v>0</v>
      </c>
    </row>
    <row r="238" spans="2:27" s="44" customFormat="1" ht="12.75" customHeight="1">
      <c r="B238" s="39">
        <v>41805</v>
      </c>
      <c r="C238" s="45" t="s">
        <v>659</v>
      </c>
      <c r="D238" s="40">
        <f>-VLOOKUP(B238,'BG 2023'!A:C,3,FALSE)</f>
        <v>-37267786</v>
      </c>
      <c r="E238" s="43">
        <f>-D238</f>
        <v>37267786</v>
      </c>
      <c r="F238" s="43"/>
      <c r="G238" s="42">
        <v>0</v>
      </c>
      <c r="H238" s="42">
        <f>+D238+E238-F238+G238</f>
        <v>0</v>
      </c>
      <c r="I238" s="42">
        <v>0</v>
      </c>
      <c r="J238" s="42">
        <v>0</v>
      </c>
      <c r="K238" s="42">
        <v>0</v>
      </c>
      <c r="L238" s="42">
        <v>0</v>
      </c>
      <c r="M238" s="42">
        <f>-H238</f>
        <v>0</v>
      </c>
      <c r="N238" s="42">
        <v>0</v>
      </c>
      <c r="O238" s="42">
        <v>0</v>
      </c>
      <c r="P238" s="42">
        <v>0</v>
      </c>
      <c r="Q238" s="42">
        <v>0</v>
      </c>
      <c r="R238" s="42">
        <v>0</v>
      </c>
      <c r="S238" s="42">
        <v>0</v>
      </c>
      <c r="T238" s="42">
        <v>0</v>
      </c>
      <c r="U238" s="42">
        <v>0</v>
      </c>
      <c r="V238" s="42">
        <v>0</v>
      </c>
      <c r="W238" s="42">
        <v>0</v>
      </c>
      <c r="X238" s="42">
        <v>0</v>
      </c>
      <c r="Y238" s="42">
        <v>0</v>
      </c>
      <c r="Z238" s="42">
        <v>0</v>
      </c>
      <c r="AA238" s="43">
        <f t="shared" si="16"/>
        <v>0</v>
      </c>
    </row>
    <row r="239" spans="2:27" s="44" customFormat="1" ht="12.75" customHeight="1">
      <c r="B239" s="39"/>
      <c r="C239" s="45"/>
      <c r="D239" s="40"/>
      <c r="E239" s="43"/>
      <c r="F239" s="43">
        <f>+E293</f>
        <v>0</v>
      </c>
      <c r="G239" s="42">
        <v>0</v>
      </c>
      <c r="H239" s="42">
        <f>+D239-G239-E239+F239</f>
        <v>0</v>
      </c>
      <c r="I239" s="42">
        <v>0</v>
      </c>
      <c r="J239" s="42">
        <v>0</v>
      </c>
      <c r="K239" s="42">
        <v>0</v>
      </c>
      <c r="L239" s="42">
        <v>0</v>
      </c>
      <c r="M239" s="42" t="s">
        <v>133</v>
      </c>
      <c r="N239" s="42">
        <v>0</v>
      </c>
      <c r="O239" s="42">
        <v>0</v>
      </c>
      <c r="P239" s="42">
        <v>0</v>
      </c>
      <c r="Q239" s="42">
        <v>0</v>
      </c>
      <c r="R239" s="42">
        <v>0</v>
      </c>
      <c r="S239" s="42">
        <v>0</v>
      </c>
      <c r="T239" s="42">
        <v>0</v>
      </c>
      <c r="U239" s="42">
        <v>0</v>
      </c>
      <c r="V239" s="42">
        <v>0</v>
      </c>
      <c r="W239" s="42">
        <v>0</v>
      </c>
      <c r="X239" s="42">
        <v>0</v>
      </c>
      <c r="Y239" s="42">
        <v>0</v>
      </c>
      <c r="Z239" s="42">
        <v>0</v>
      </c>
      <c r="AA239" s="43">
        <f t="shared" si="16"/>
        <v>0</v>
      </c>
    </row>
    <row r="240" spans="2:27" s="44" customFormat="1" ht="12.75" customHeight="1">
      <c r="B240" s="39">
        <v>51</v>
      </c>
      <c r="C240" s="45" t="s">
        <v>393</v>
      </c>
      <c r="D240" s="40"/>
      <c r="E240" s="43"/>
      <c r="F240" s="43"/>
      <c r="G240" s="42">
        <v>0</v>
      </c>
      <c r="H240" s="42">
        <f t="shared" ref="H240:H303" si="19">+D240+E240-F240-G240</f>
        <v>0</v>
      </c>
      <c r="I240" s="42">
        <v>0</v>
      </c>
      <c r="J240" s="42">
        <v>0</v>
      </c>
      <c r="K240" s="42">
        <v>0</v>
      </c>
      <c r="L240" s="42">
        <v>0</v>
      </c>
      <c r="M240" s="42" t="s">
        <v>133</v>
      </c>
      <c r="N240" s="42">
        <v>0</v>
      </c>
      <c r="O240" s="42">
        <v>0</v>
      </c>
      <c r="P240" s="42">
        <v>0</v>
      </c>
      <c r="Q240" s="42">
        <v>0</v>
      </c>
      <c r="R240" s="42">
        <v>0</v>
      </c>
      <c r="S240" s="42">
        <v>0</v>
      </c>
      <c r="T240" s="42">
        <v>0</v>
      </c>
      <c r="U240" s="42">
        <v>0</v>
      </c>
      <c r="V240" s="42">
        <v>0</v>
      </c>
      <c r="W240" s="42">
        <v>0</v>
      </c>
      <c r="X240" s="42">
        <v>0</v>
      </c>
      <c r="Y240" s="42">
        <v>0</v>
      </c>
      <c r="Z240" s="42">
        <v>0</v>
      </c>
      <c r="AA240" s="43">
        <f t="shared" si="16"/>
        <v>0</v>
      </c>
    </row>
    <row r="241" spans="2:27" s="44" customFormat="1" ht="12.75" customHeight="1">
      <c r="B241" s="39">
        <v>511</v>
      </c>
      <c r="C241" s="45" t="s">
        <v>394</v>
      </c>
      <c r="D241" s="40"/>
      <c r="E241" s="41"/>
      <c r="F241" s="41"/>
      <c r="G241" s="42">
        <v>0</v>
      </c>
      <c r="H241" s="42">
        <f t="shared" si="19"/>
        <v>0</v>
      </c>
      <c r="I241" s="42">
        <v>0</v>
      </c>
      <c r="J241" s="42">
        <v>0</v>
      </c>
      <c r="K241" s="42">
        <v>0</v>
      </c>
      <c r="L241" s="42">
        <v>0</v>
      </c>
      <c r="M241" s="42" t="s">
        <v>133</v>
      </c>
      <c r="N241" s="42">
        <v>0</v>
      </c>
      <c r="O241" s="42">
        <v>0</v>
      </c>
      <c r="P241" s="42">
        <v>0</v>
      </c>
      <c r="Q241" s="42">
        <v>0</v>
      </c>
      <c r="R241" s="42">
        <v>0</v>
      </c>
      <c r="S241" s="42">
        <v>0</v>
      </c>
      <c r="T241" s="42">
        <v>0</v>
      </c>
      <c r="U241" s="42">
        <v>0</v>
      </c>
      <c r="V241" s="42">
        <v>0</v>
      </c>
      <c r="W241" s="42">
        <v>0</v>
      </c>
      <c r="X241" s="42">
        <v>0</v>
      </c>
      <c r="Y241" s="42">
        <v>0</v>
      </c>
      <c r="Z241" s="42">
        <v>0</v>
      </c>
      <c r="AA241" s="43">
        <f t="shared" si="16"/>
        <v>0</v>
      </c>
    </row>
    <row r="242" spans="2:27" s="44" customFormat="1" ht="12.75" customHeight="1">
      <c r="B242" s="39">
        <v>5111</v>
      </c>
      <c r="C242" s="45" t="s">
        <v>395</v>
      </c>
      <c r="D242" s="40"/>
      <c r="E242" s="43"/>
      <c r="F242" s="43"/>
      <c r="G242" s="42">
        <v>0</v>
      </c>
      <c r="H242" s="42">
        <f t="shared" si="19"/>
        <v>0</v>
      </c>
      <c r="I242" s="42">
        <v>0</v>
      </c>
      <c r="J242" s="42">
        <v>0</v>
      </c>
      <c r="K242" s="42">
        <v>0</v>
      </c>
      <c r="L242" s="42">
        <v>0</v>
      </c>
      <c r="M242" s="42" t="s">
        <v>133</v>
      </c>
      <c r="N242" s="42">
        <v>0</v>
      </c>
      <c r="O242" s="42">
        <v>0</v>
      </c>
      <c r="P242" s="42">
        <v>0</v>
      </c>
      <c r="Q242" s="42">
        <v>0</v>
      </c>
      <c r="R242" s="42">
        <v>0</v>
      </c>
      <c r="S242" s="42">
        <v>0</v>
      </c>
      <c r="T242" s="42">
        <v>0</v>
      </c>
      <c r="U242" s="42">
        <v>0</v>
      </c>
      <c r="V242" s="42">
        <v>0</v>
      </c>
      <c r="W242" s="42">
        <v>0</v>
      </c>
      <c r="X242" s="42">
        <v>0</v>
      </c>
      <c r="Y242" s="42">
        <v>0</v>
      </c>
      <c r="Z242" s="42">
        <v>0</v>
      </c>
      <c r="AA242" s="43">
        <f t="shared" si="16"/>
        <v>0</v>
      </c>
    </row>
    <row r="243" spans="2:27" s="44" customFormat="1" ht="12.75" customHeight="1">
      <c r="B243" s="39">
        <v>51111</v>
      </c>
      <c r="C243" s="45" t="s">
        <v>396</v>
      </c>
      <c r="D243" s="40"/>
      <c r="E243" s="43"/>
      <c r="F243" s="43"/>
      <c r="G243" s="42">
        <v>0</v>
      </c>
      <c r="H243" s="42">
        <f t="shared" si="19"/>
        <v>0</v>
      </c>
      <c r="I243" s="42">
        <v>0</v>
      </c>
      <c r="J243" s="42">
        <v>0</v>
      </c>
      <c r="K243" s="42">
        <v>0</v>
      </c>
      <c r="L243" s="42">
        <v>0</v>
      </c>
      <c r="M243" s="42" t="s">
        <v>133</v>
      </c>
      <c r="N243" s="42">
        <v>0</v>
      </c>
      <c r="O243" s="42">
        <v>0</v>
      </c>
      <c r="P243" s="42">
        <v>0</v>
      </c>
      <c r="Q243" s="42">
        <v>0</v>
      </c>
      <c r="R243" s="42">
        <v>0</v>
      </c>
      <c r="S243" s="42">
        <v>0</v>
      </c>
      <c r="T243" s="42">
        <v>0</v>
      </c>
      <c r="U243" s="42">
        <v>0</v>
      </c>
      <c r="V243" s="42">
        <v>0</v>
      </c>
      <c r="W243" s="42">
        <v>0</v>
      </c>
      <c r="X243" s="42">
        <v>0</v>
      </c>
      <c r="Y243" s="42">
        <v>0</v>
      </c>
      <c r="Z243" s="42">
        <v>0</v>
      </c>
      <c r="AA243" s="43">
        <f t="shared" si="16"/>
        <v>0</v>
      </c>
    </row>
    <row r="244" spans="2:27" s="44" customFormat="1" ht="12.75" customHeight="1">
      <c r="B244" s="39">
        <v>5111102</v>
      </c>
      <c r="C244" s="45" t="s">
        <v>397</v>
      </c>
      <c r="D244" s="40">
        <f>-VLOOKUP(B244,'BG 2023'!A:C,3,FALSE)</f>
        <v>487402.27</v>
      </c>
      <c r="E244" s="43"/>
      <c r="F244" s="43"/>
      <c r="G244" s="42">
        <v>0</v>
      </c>
      <c r="H244" s="42">
        <f t="shared" si="19"/>
        <v>487402.27</v>
      </c>
      <c r="I244" s="42">
        <v>0</v>
      </c>
      <c r="J244" s="42">
        <v>0</v>
      </c>
      <c r="K244" s="42">
        <v>0</v>
      </c>
      <c r="L244" s="42">
        <v>0</v>
      </c>
      <c r="M244" s="42">
        <f>-H244</f>
        <v>-487402.27</v>
      </c>
      <c r="N244" s="42">
        <v>0</v>
      </c>
      <c r="O244" s="42">
        <v>0</v>
      </c>
      <c r="P244" s="42">
        <v>0</v>
      </c>
      <c r="Q244" s="42">
        <v>0</v>
      </c>
      <c r="R244" s="42">
        <v>0</v>
      </c>
      <c r="S244" s="42">
        <v>0</v>
      </c>
      <c r="T244" s="42">
        <v>0</v>
      </c>
      <c r="U244" s="42">
        <v>0</v>
      </c>
      <c r="V244" s="42">
        <v>0</v>
      </c>
      <c r="W244" s="42">
        <v>0</v>
      </c>
      <c r="X244" s="42">
        <v>0</v>
      </c>
      <c r="Y244" s="42">
        <v>0</v>
      </c>
      <c r="Z244" s="42">
        <v>0</v>
      </c>
      <c r="AA244" s="43">
        <f t="shared" si="16"/>
        <v>0</v>
      </c>
    </row>
    <row r="245" spans="2:27" s="44" customFormat="1" ht="12.75" customHeight="1">
      <c r="B245" s="39">
        <v>51112</v>
      </c>
      <c r="C245" s="45" t="s">
        <v>398</v>
      </c>
      <c r="D245" s="40"/>
      <c r="E245" s="43"/>
      <c r="F245" s="43">
        <f>+E246</f>
        <v>0</v>
      </c>
      <c r="G245" s="42">
        <v>0</v>
      </c>
      <c r="H245" s="42">
        <f t="shared" si="19"/>
        <v>0</v>
      </c>
      <c r="I245" s="42">
        <v>0</v>
      </c>
      <c r="J245" s="42">
        <v>0</v>
      </c>
      <c r="K245" s="42">
        <v>0</v>
      </c>
      <c r="L245" s="42">
        <v>0</v>
      </c>
      <c r="M245" s="42" t="s">
        <v>133</v>
      </c>
      <c r="N245" s="42">
        <v>0</v>
      </c>
      <c r="O245" s="42">
        <v>0</v>
      </c>
      <c r="P245" s="42">
        <v>0</v>
      </c>
      <c r="Q245" s="42">
        <v>0</v>
      </c>
      <c r="R245" s="42">
        <v>0</v>
      </c>
      <c r="S245" s="42">
        <v>0</v>
      </c>
      <c r="T245" s="42">
        <v>0</v>
      </c>
      <c r="U245" s="42">
        <v>0</v>
      </c>
      <c r="V245" s="42">
        <v>0</v>
      </c>
      <c r="W245" s="42">
        <v>0</v>
      </c>
      <c r="X245" s="42">
        <v>0</v>
      </c>
      <c r="Y245" s="42">
        <v>0</v>
      </c>
      <c r="Z245" s="42">
        <v>0</v>
      </c>
      <c r="AA245" s="43">
        <f t="shared" si="16"/>
        <v>0</v>
      </c>
    </row>
    <row r="246" spans="2:27" s="44" customFormat="1" ht="12.75" customHeight="1">
      <c r="B246" s="39">
        <v>511120101</v>
      </c>
      <c r="C246" s="45" t="s">
        <v>399</v>
      </c>
      <c r="D246" s="40">
        <f>-VLOOKUP(B246,'BG 2023'!A:C,3,FALSE)</f>
        <v>3639706</v>
      </c>
      <c r="E246" s="41"/>
      <c r="F246" s="41"/>
      <c r="G246" s="42">
        <v>0</v>
      </c>
      <c r="H246" s="42">
        <f t="shared" si="19"/>
        <v>3639706</v>
      </c>
      <c r="I246" s="42">
        <v>0</v>
      </c>
      <c r="J246" s="42">
        <v>0</v>
      </c>
      <c r="K246" s="42">
        <v>0</v>
      </c>
      <c r="L246" s="42">
        <v>0</v>
      </c>
      <c r="M246" s="42">
        <f>-H246</f>
        <v>-3639706</v>
      </c>
      <c r="N246" s="42">
        <v>0</v>
      </c>
      <c r="O246" s="42">
        <v>0</v>
      </c>
      <c r="P246" s="42">
        <v>0</v>
      </c>
      <c r="Q246" s="42">
        <v>0</v>
      </c>
      <c r="R246" s="42">
        <v>0</v>
      </c>
      <c r="S246" s="42">
        <v>0</v>
      </c>
      <c r="T246" s="42">
        <v>0</v>
      </c>
      <c r="U246" s="42">
        <v>0</v>
      </c>
      <c r="V246" s="42">
        <v>0</v>
      </c>
      <c r="W246" s="42">
        <v>0</v>
      </c>
      <c r="X246" s="42">
        <v>0</v>
      </c>
      <c r="Y246" s="42">
        <v>0</v>
      </c>
      <c r="Z246" s="42">
        <v>0</v>
      </c>
      <c r="AA246" s="43">
        <f t="shared" si="16"/>
        <v>0</v>
      </c>
    </row>
    <row r="247" spans="2:27" s="44" customFormat="1" ht="12.75" customHeight="1">
      <c r="B247" s="39">
        <v>511120102</v>
      </c>
      <c r="C247" s="45" t="s">
        <v>400</v>
      </c>
      <c r="D247" s="40">
        <f>-VLOOKUP(B247,'BG 2023'!A:C,3,FALSE)</f>
        <v>39014121.240000002</v>
      </c>
      <c r="E247" s="43"/>
      <c r="F247" s="43"/>
      <c r="G247" s="42">
        <v>0</v>
      </c>
      <c r="H247" s="42">
        <f t="shared" si="19"/>
        <v>39014121.240000002</v>
      </c>
      <c r="I247" s="42">
        <v>0</v>
      </c>
      <c r="J247" s="42">
        <v>0</v>
      </c>
      <c r="K247" s="42">
        <v>0</v>
      </c>
      <c r="L247" s="42">
        <v>0</v>
      </c>
      <c r="M247" s="42">
        <f>-H247</f>
        <v>-39014121.240000002</v>
      </c>
      <c r="N247" s="42">
        <v>0</v>
      </c>
      <c r="O247" s="42">
        <v>0</v>
      </c>
      <c r="P247" s="42">
        <v>0</v>
      </c>
      <c r="Q247" s="42">
        <v>0</v>
      </c>
      <c r="R247" s="42">
        <v>0</v>
      </c>
      <c r="S247" s="42">
        <v>0</v>
      </c>
      <c r="T247" s="42">
        <v>0</v>
      </c>
      <c r="U247" s="42">
        <v>0</v>
      </c>
      <c r="V247" s="42">
        <v>0</v>
      </c>
      <c r="W247" s="42">
        <v>0</v>
      </c>
      <c r="X247" s="42">
        <v>0</v>
      </c>
      <c r="Y247" s="42">
        <v>0</v>
      </c>
      <c r="Z247" s="42">
        <v>0</v>
      </c>
      <c r="AA247" s="43">
        <f t="shared" si="16"/>
        <v>0</v>
      </c>
    </row>
    <row r="248" spans="2:27" s="44" customFormat="1" ht="12.75" customHeight="1">
      <c r="B248" s="39">
        <v>5111202</v>
      </c>
      <c r="C248" s="45" t="s">
        <v>401</v>
      </c>
      <c r="D248" s="40"/>
      <c r="E248" s="43"/>
      <c r="F248" s="43"/>
      <c r="G248" s="42">
        <v>0</v>
      </c>
      <c r="H248" s="42">
        <f t="shared" si="19"/>
        <v>0</v>
      </c>
      <c r="I248" s="42">
        <v>0</v>
      </c>
      <c r="J248" s="42">
        <v>0</v>
      </c>
      <c r="K248" s="42">
        <v>0</v>
      </c>
      <c r="L248" s="42">
        <v>0</v>
      </c>
      <c r="M248" s="42" t="s">
        <v>133</v>
      </c>
      <c r="N248" s="42">
        <v>0</v>
      </c>
      <c r="O248" s="42">
        <v>0</v>
      </c>
      <c r="P248" s="42">
        <v>0</v>
      </c>
      <c r="Q248" s="42">
        <v>0</v>
      </c>
      <c r="R248" s="42">
        <v>0</v>
      </c>
      <c r="S248" s="42">
        <v>0</v>
      </c>
      <c r="T248" s="42">
        <v>0</v>
      </c>
      <c r="U248" s="42">
        <v>0</v>
      </c>
      <c r="V248" s="42">
        <v>0</v>
      </c>
      <c r="W248" s="42">
        <v>0</v>
      </c>
      <c r="X248" s="42">
        <v>0</v>
      </c>
      <c r="Y248" s="42">
        <v>0</v>
      </c>
      <c r="Z248" s="42">
        <v>0</v>
      </c>
      <c r="AA248" s="43">
        <f t="shared" si="16"/>
        <v>0</v>
      </c>
    </row>
    <row r="249" spans="2:27" s="44" customFormat="1" ht="12.75" customHeight="1">
      <c r="B249" s="39">
        <v>511120201</v>
      </c>
      <c r="C249" s="45" t="s">
        <v>402</v>
      </c>
      <c r="D249" s="40">
        <f>-VLOOKUP(B249,'BG 2023'!A:C,3,FALSE)</f>
        <v>4458407</v>
      </c>
      <c r="E249" s="43"/>
      <c r="F249" s="43"/>
      <c r="G249" s="42">
        <v>0</v>
      </c>
      <c r="H249" s="42">
        <f t="shared" si="19"/>
        <v>4458407</v>
      </c>
      <c r="I249" s="42">
        <v>0</v>
      </c>
      <c r="J249" s="42">
        <v>0</v>
      </c>
      <c r="K249" s="42">
        <v>0</v>
      </c>
      <c r="L249" s="42">
        <v>0</v>
      </c>
      <c r="M249" s="42">
        <f>-H249</f>
        <v>-4458407</v>
      </c>
      <c r="N249" s="42">
        <v>0</v>
      </c>
      <c r="O249" s="42">
        <v>0</v>
      </c>
      <c r="P249" s="42">
        <v>0</v>
      </c>
      <c r="Q249" s="42">
        <v>0</v>
      </c>
      <c r="R249" s="42">
        <v>0</v>
      </c>
      <c r="S249" s="42">
        <v>0</v>
      </c>
      <c r="T249" s="42">
        <v>0</v>
      </c>
      <c r="U249" s="42">
        <v>0</v>
      </c>
      <c r="V249" s="42">
        <v>0</v>
      </c>
      <c r="W249" s="42">
        <v>0</v>
      </c>
      <c r="X249" s="42">
        <v>0</v>
      </c>
      <c r="Y249" s="42">
        <v>0</v>
      </c>
      <c r="Z249" s="42">
        <v>0</v>
      </c>
      <c r="AA249" s="43">
        <f t="shared" si="16"/>
        <v>0</v>
      </c>
    </row>
    <row r="250" spans="2:27" s="44" customFormat="1" ht="12.75" customHeight="1">
      <c r="B250" s="39">
        <v>511120202</v>
      </c>
      <c r="C250" s="45" t="s">
        <v>403</v>
      </c>
      <c r="D250" s="40">
        <f>-VLOOKUP(B250,'BG 2023'!A:C,3,FALSE)</f>
        <v>764102.44</v>
      </c>
      <c r="E250" s="43"/>
      <c r="F250" s="43"/>
      <c r="G250" s="42">
        <v>0</v>
      </c>
      <c r="H250" s="42">
        <f t="shared" si="19"/>
        <v>764102.44</v>
      </c>
      <c r="I250" s="42">
        <v>0</v>
      </c>
      <c r="J250" s="42">
        <v>0</v>
      </c>
      <c r="K250" s="42">
        <v>0</v>
      </c>
      <c r="L250" s="42">
        <v>0</v>
      </c>
      <c r="M250" s="42">
        <f>-H250</f>
        <v>-764102.44</v>
      </c>
      <c r="N250" s="42">
        <v>0</v>
      </c>
      <c r="O250" s="42">
        <v>0</v>
      </c>
      <c r="P250" s="42">
        <v>0</v>
      </c>
      <c r="Q250" s="42">
        <v>0</v>
      </c>
      <c r="R250" s="42">
        <v>0</v>
      </c>
      <c r="S250" s="42">
        <v>0</v>
      </c>
      <c r="T250" s="42">
        <v>0</v>
      </c>
      <c r="U250" s="42">
        <v>0</v>
      </c>
      <c r="V250" s="42">
        <v>0</v>
      </c>
      <c r="W250" s="42">
        <v>0</v>
      </c>
      <c r="X250" s="42">
        <v>0</v>
      </c>
      <c r="Y250" s="42">
        <v>0</v>
      </c>
      <c r="Z250" s="42">
        <v>0</v>
      </c>
      <c r="AA250" s="43">
        <f t="shared" si="16"/>
        <v>0</v>
      </c>
    </row>
    <row r="251" spans="2:27" s="44" customFormat="1" ht="12.75" customHeight="1">
      <c r="B251" s="39">
        <v>5111301</v>
      </c>
      <c r="C251" s="45" t="s">
        <v>404</v>
      </c>
      <c r="D251" s="40"/>
      <c r="E251" s="43"/>
      <c r="F251" s="43">
        <f>+E253</f>
        <v>0</v>
      </c>
      <c r="G251" s="42">
        <v>0</v>
      </c>
      <c r="H251" s="42">
        <f t="shared" si="19"/>
        <v>0</v>
      </c>
      <c r="I251" s="42">
        <v>0</v>
      </c>
      <c r="J251" s="42">
        <v>0</v>
      </c>
      <c r="K251" s="42">
        <v>0</v>
      </c>
      <c r="L251" s="42">
        <v>0</v>
      </c>
      <c r="M251" s="42" t="s">
        <v>133</v>
      </c>
      <c r="N251" s="42">
        <v>0</v>
      </c>
      <c r="O251" s="42">
        <v>0</v>
      </c>
      <c r="P251" s="42">
        <v>0</v>
      </c>
      <c r="Q251" s="42">
        <v>0</v>
      </c>
      <c r="R251" s="42">
        <v>0</v>
      </c>
      <c r="S251" s="42">
        <v>0</v>
      </c>
      <c r="T251" s="42">
        <v>0</v>
      </c>
      <c r="U251" s="42">
        <v>0</v>
      </c>
      <c r="V251" s="42">
        <v>0</v>
      </c>
      <c r="W251" s="42">
        <v>0</v>
      </c>
      <c r="X251" s="42">
        <v>0</v>
      </c>
      <c r="Y251" s="42">
        <v>0</v>
      </c>
      <c r="Z251" s="42">
        <v>0</v>
      </c>
      <c r="AA251" s="43">
        <f t="shared" si="16"/>
        <v>0</v>
      </c>
    </row>
    <row r="252" spans="2:27" s="44" customFormat="1" ht="12.75" customHeight="1">
      <c r="B252" s="39">
        <v>511130101</v>
      </c>
      <c r="C252" s="45" t="s">
        <v>405</v>
      </c>
      <c r="D252" s="40"/>
      <c r="E252" s="43"/>
      <c r="F252" s="43"/>
      <c r="G252" s="42">
        <v>0</v>
      </c>
      <c r="H252" s="42">
        <f t="shared" si="19"/>
        <v>0</v>
      </c>
      <c r="I252" s="42">
        <v>0</v>
      </c>
      <c r="J252" s="42">
        <v>0</v>
      </c>
      <c r="K252" s="42">
        <v>0</v>
      </c>
      <c r="L252" s="42">
        <v>0</v>
      </c>
      <c r="M252" s="42" t="s">
        <v>133</v>
      </c>
      <c r="N252" s="42">
        <v>0</v>
      </c>
      <c r="O252" s="42">
        <v>0</v>
      </c>
      <c r="P252" s="42">
        <v>0</v>
      </c>
      <c r="Q252" s="42">
        <v>0</v>
      </c>
      <c r="R252" s="42">
        <v>0</v>
      </c>
      <c r="S252" s="42">
        <v>0</v>
      </c>
      <c r="T252" s="42">
        <v>0</v>
      </c>
      <c r="U252" s="42">
        <v>0</v>
      </c>
      <c r="V252" s="42">
        <v>0</v>
      </c>
      <c r="W252" s="42">
        <v>0</v>
      </c>
      <c r="X252" s="42">
        <v>0</v>
      </c>
      <c r="Y252" s="42">
        <v>0</v>
      </c>
      <c r="Z252" s="42">
        <v>0</v>
      </c>
      <c r="AA252" s="43">
        <f t="shared" si="16"/>
        <v>0</v>
      </c>
    </row>
    <row r="253" spans="2:27" s="44" customFormat="1" ht="12.75" customHeight="1">
      <c r="B253" s="39">
        <v>51113010101</v>
      </c>
      <c r="C253" s="45" t="s">
        <v>660</v>
      </c>
      <c r="D253" s="40">
        <f>-VLOOKUP(B253,'BG 2023'!A:C,3,FALSE)</f>
        <v>61446410</v>
      </c>
      <c r="E253" s="41"/>
      <c r="F253" s="41"/>
      <c r="G253" s="42">
        <v>0</v>
      </c>
      <c r="H253" s="42">
        <f t="shared" si="19"/>
        <v>61446410</v>
      </c>
      <c r="I253" s="42">
        <v>0</v>
      </c>
      <c r="J253" s="42">
        <v>0</v>
      </c>
      <c r="K253" s="42">
        <v>0</v>
      </c>
      <c r="L253" s="42">
        <v>0</v>
      </c>
      <c r="M253" s="42" t="s">
        <v>133</v>
      </c>
      <c r="N253" s="42">
        <v>0</v>
      </c>
      <c r="O253" s="42">
        <v>0</v>
      </c>
      <c r="P253" s="42">
        <f>-H253</f>
        <v>-61446410</v>
      </c>
      <c r="Q253" s="42">
        <v>0</v>
      </c>
      <c r="R253" s="42">
        <v>0</v>
      </c>
      <c r="S253" s="42">
        <v>0</v>
      </c>
      <c r="T253" s="42">
        <v>0</v>
      </c>
      <c r="U253" s="42">
        <v>0</v>
      </c>
      <c r="V253" s="42">
        <v>0</v>
      </c>
      <c r="W253" s="42">
        <v>0</v>
      </c>
      <c r="X253" s="42">
        <v>0</v>
      </c>
      <c r="Y253" s="42">
        <v>0</v>
      </c>
      <c r="Z253" s="42">
        <v>0</v>
      </c>
      <c r="AA253" s="43">
        <f t="shared" si="16"/>
        <v>0</v>
      </c>
    </row>
    <row r="254" spans="2:27" s="44" customFormat="1" ht="12.75" customHeight="1">
      <c r="B254" s="39">
        <v>51113010102</v>
      </c>
      <c r="C254" s="45" t="s">
        <v>406</v>
      </c>
      <c r="D254" s="40">
        <f>-VLOOKUP(B254,'BG 2023'!A:C,3,FALSE)</f>
        <v>153458652.15000001</v>
      </c>
      <c r="E254" s="43"/>
      <c r="F254" s="43"/>
      <c r="G254" s="42">
        <v>0</v>
      </c>
      <c r="H254" s="42">
        <f t="shared" si="19"/>
        <v>153458652.15000001</v>
      </c>
      <c r="I254" s="42">
        <v>0</v>
      </c>
      <c r="J254" s="42">
        <v>0</v>
      </c>
      <c r="K254" s="42">
        <v>0</v>
      </c>
      <c r="L254" s="42">
        <v>0</v>
      </c>
      <c r="M254" s="42" t="s">
        <v>133</v>
      </c>
      <c r="N254" s="42">
        <v>0</v>
      </c>
      <c r="O254" s="42">
        <v>0</v>
      </c>
      <c r="P254" s="42">
        <f t="shared" ref="P254:P268" si="20">-H254</f>
        <v>-153458652.15000001</v>
      </c>
      <c r="Q254" s="42">
        <v>0</v>
      </c>
      <c r="R254" s="42">
        <v>0</v>
      </c>
      <c r="S254" s="42">
        <v>0</v>
      </c>
      <c r="T254" s="42">
        <v>0</v>
      </c>
      <c r="U254" s="42">
        <v>0</v>
      </c>
      <c r="V254" s="42">
        <v>0</v>
      </c>
      <c r="W254" s="42">
        <v>0</v>
      </c>
      <c r="X254" s="42">
        <v>0</v>
      </c>
      <c r="Y254" s="42">
        <v>0</v>
      </c>
      <c r="Z254" s="42">
        <v>0</v>
      </c>
      <c r="AA254" s="43">
        <f t="shared" si="16"/>
        <v>0</v>
      </c>
    </row>
    <row r="255" spans="2:27" s="44" customFormat="1" ht="12.75" customHeight="1">
      <c r="B255" s="39">
        <v>51113010104</v>
      </c>
      <c r="C255" s="45" t="s">
        <v>661</v>
      </c>
      <c r="D255" s="40">
        <f>-VLOOKUP(B255,'BG 2023'!A:C,3,FALSE)</f>
        <v>18560025</v>
      </c>
      <c r="E255" s="43"/>
      <c r="F255" s="43"/>
      <c r="G255" s="42">
        <v>0</v>
      </c>
      <c r="H255" s="42">
        <f t="shared" si="19"/>
        <v>18560025</v>
      </c>
      <c r="I255" s="42">
        <v>0</v>
      </c>
      <c r="J255" s="42">
        <v>0</v>
      </c>
      <c r="K255" s="42">
        <v>0</v>
      </c>
      <c r="L255" s="42">
        <v>0</v>
      </c>
      <c r="M255" s="42" t="s">
        <v>133</v>
      </c>
      <c r="N255" s="42">
        <v>0</v>
      </c>
      <c r="O255" s="42">
        <v>0</v>
      </c>
      <c r="P255" s="42">
        <f t="shared" si="20"/>
        <v>-18560025</v>
      </c>
      <c r="Q255" s="42">
        <v>0</v>
      </c>
      <c r="R255" s="42">
        <v>0</v>
      </c>
      <c r="S255" s="42">
        <v>0</v>
      </c>
      <c r="T255" s="42">
        <v>0</v>
      </c>
      <c r="U255" s="42">
        <v>0</v>
      </c>
      <c r="V255" s="42">
        <v>0</v>
      </c>
      <c r="W255" s="42">
        <v>0</v>
      </c>
      <c r="X255" s="42">
        <v>0</v>
      </c>
      <c r="Y255" s="42">
        <v>0</v>
      </c>
      <c r="Z255" s="42">
        <v>0</v>
      </c>
      <c r="AA255" s="43">
        <f t="shared" si="16"/>
        <v>0</v>
      </c>
    </row>
    <row r="256" spans="2:27" s="44" customFormat="1" ht="12.75" customHeight="1">
      <c r="B256" s="39">
        <v>51113010105</v>
      </c>
      <c r="C256" s="45" t="s">
        <v>407</v>
      </c>
      <c r="D256" s="40">
        <f>-VLOOKUP(B256,'BG 2023'!A:C,3,FALSE)</f>
        <v>140467243</v>
      </c>
      <c r="E256" s="43"/>
      <c r="F256" s="43"/>
      <c r="G256" s="42">
        <v>0</v>
      </c>
      <c r="H256" s="42">
        <f t="shared" si="19"/>
        <v>140467243</v>
      </c>
      <c r="I256" s="42">
        <v>0</v>
      </c>
      <c r="J256" s="42">
        <v>0</v>
      </c>
      <c r="K256" s="42">
        <v>0</v>
      </c>
      <c r="L256" s="42">
        <v>0</v>
      </c>
      <c r="M256" s="42" t="s">
        <v>133</v>
      </c>
      <c r="N256" s="42">
        <v>0</v>
      </c>
      <c r="O256" s="42">
        <v>0</v>
      </c>
      <c r="P256" s="42">
        <f t="shared" si="20"/>
        <v>-140467243</v>
      </c>
      <c r="Q256" s="42">
        <v>0</v>
      </c>
      <c r="R256" s="42">
        <v>0</v>
      </c>
      <c r="S256" s="42">
        <v>0</v>
      </c>
      <c r="T256" s="42">
        <v>0</v>
      </c>
      <c r="U256" s="42">
        <v>0</v>
      </c>
      <c r="V256" s="42">
        <v>0</v>
      </c>
      <c r="W256" s="42">
        <v>0</v>
      </c>
      <c r="X256" s="42">
        <v>0</v>
      </c>
      <c r="Y256" s="42">
        <v>0</v>
      </c>
      <c r="Z256" s="42">
        <v>0</v>
      </c>
      <c r="AA256" s="43">
        <f t="shared" si="16"/>
        <v>0</v>
      </c>
    </row>
    <row r="257" spans="2:27" s="44" customFormat="1" ht="12.75" customHeight="1">
      <c r="B257" s="39">
        <v>51113010106</v>
      </c>
      <c r="C257" s="45" t="s">
        <v>662</v>
      </c>
      <c r="D257" s="40">
        <f>-VLOOKUP(B257,'BG 2023'!A:C,3,FALSE)</f>
        <v>6061459.9199999999</v>
      </c>
      <c r="E257" s="43"/>
      <c r="F257" s="43"/>
      <c r="G257" s="42">
        <v>0</v>
      </c>
      <c r="H257" s="42">
        <f t="shared" si="19"/>
        <v>6061459.9199999999</v>
      </c>
      <c r="I257" s="42">
        <v>0</v>
      </c>
      <c r="J257" s="42">
        <v>0</v>
      </c>
      <c r="K257" s="42">
        <v>0</v>
      </c>
      <c r="L257" s="42">
        <v>0</v>
      </c>
      <c r="M257" s="42" t="s">
        <v>133</v>
      </c>
      <c r="N257" s="42">
        <v>0</v>
      </c>
      <c r="O257" s="42">
        <v>0</v>
      </c>
      <c r="P257" s="42">
        <f t="shared" si="20"/>
        <v>-6061459.9199999999</v>
      </c>
      <c r="Q257" s="42">
        <v>0</v>
      </c>
      <c r="R257" s="42">
        <v>0</v>
      </c>
      <c r="S257" s="42">
        <v>0</v>
      </c>
      <c r="T257" s="42">
        <v>0</v>
      </c>
      <c r="U257" s="42">
        <v>0</v>
      </c>
      <c r="V257" s="42">
        <v>0</v>
      </c>
      <c r="W257" s="42">
        <v>0</v>
      </c>
      <c r="X257" s="42">
        <v>0</v>
      </c>
      <c r="Y257" s="42">
        <v>0</v>
      </c>
      <c r="Z257" s="42">
        <v>0</v>
      </c>
      <c r="AA257" s="43">
        <f t="shared" si="16"/>
        <v>0</v>
      </c>
    </row>
    <row r="258" spans="2:27" s="44" customFormat="1" ht="12.75" customHeight="1">
      <c r="B258" s="39">
        <v>51113010107</v>
      </c>
      <c r="C258" s="45" t="s">
        <v>663</v>
      </c>
      <c r="D258" s="40">
        <f>-VLOOKUP(B258,'BG 2023'!A:C,3,FALSE)</f>
        <v>9177255.8399999999</v>
      </c>
      <c r="E258" s="43"/>
      <c r="F258" s="43">
        <f>+E260</f>
        <v>0</v>
      </c>
      <c r="G258" s="42">
        <v>0</v>
      </c>
      <c r="H258" s="42">
        <f t="shared" si="19"/>
        <v>9177255.8399999999</v>
      </c>
      <c r="I258" s="42">
        <v>0</v>
      </c>
      <c r="J258" s="42">
        <v>0</v>
      </c>
      <c r="K258" s="42">
        <v>0</v>
      </c>
      <c r="L258" s="42">
        <v>0</v>
      </c>
      <c r="M258" s="42" t="s">
        <v>133</v>
      </c>
      <c r="N258" s="42">
        <v>0</v>
      </c>
      <c r="O258" s="42">
        <v>0</v>
      </c>
      <c r="P258" s="42">
        <f t="shared" si="20"/>
        <v>-9177255.8399999999</v>
      </c>
      <c r="Q258" s="42">
        <v>0</v>
      </c>
      <c r="R258" s="42">
        <v>0</v>
      </c>
      <c r="S258" s="42">
        <v>0</v>
      </c>
      <c r="T258" s="42">
        <v>0</v>
      </c>
      <c r="U258" s="42">
        <v>0</v>
      </c>
      <c r="V258" s="42">
        <v>0</v>
      </c>
      <c r="W258" s="42">
        <v>0</v>
      </c>
      <c r="X258" s="42">
        <v>0</v>
      </c>
      <c r="Y258" s="42">
        <v>0</v>
      </c>
      <c r="Z258" s="42">
        <v>0</v>
      </c>
      <c r="AA258" s="43">
        <f t="shared" si="16"/>
        <v>0</v>
      </c>
    </row>
    <row r="259" spans="2:27" s="44" customFormat="1" ht="12.75" customHeight="1">
      <c r="B259" s="39">
        <v>51113010109</v>
      </c>
      <c r="C259" s="45" t="s">
        <v>664</v>
      </c>
      <c r="D259" s="40">
        <f>-VLOOKUP(B259,'BG 2023'!A:C,3,FALSE)</f>
        <v>13228430.029999999</v>
      </c>
      <c r="E259" s="43"/>
      <c r="F259" s="43"/>
      <c r="G259" s="42">
        <v>0</v>
      </c>
      <c r="H259" s="42">
        <f t="shared" si="19"/>
        <v>13228430.029999999</v>
      </c>
      <c r="I259" s="42">
        <v>0</v>
      </c>
      <c r="J259" s="42">
        <v>0</v>
      </c>
      <c r="K259" s="42">
        <v>0</v>
      </c>
      <c r="L259" s="42">
        <v>0</v>
      </c>
      <c r="M259" s="42" t="s">
        <v>133</v>
      </c>
      <c r="N259" s="42">
        <v>0</v>
      </c>
      <c r="O259" s="42">
        <v>0</v>
      </c>
      <c r="P259" s="42">
        <f t="shared" si="20"/>
        <v>-13228430.029999999</v>
      </c>
      <c r="Q259" s="42">
        <v>0</v>
      </c>
      <c r="R259" s="42">
        <v>0</v>
      </c>
      <c r="S259" s="42">
        <v>0</v>
      </c>
      <c r="T259" s="42">
        <v>0</v>
      </c>
      <c r="U259" s="42">
        <v>0</v>
      </c>
      <c r="V259" s="42">
        <v>0</v>
      </c>
      <c r="W259" s="42">
        <v>0</v>
      </c>
      <c r="X259" s="42">
        <v>0</v>
      </c>
      <c r="Y259" s="42">
        <v>0</v>
      </c>
      <c r="Z259" s="42">
        <v>0</v>
      </c>
      <c r="AA259" s="43">
        <f t="shared" si="16"/>
        <v>0</v>
      </c>
    </row>
    <row r="260" spans="2:27" s="44" customFormat="1" ht="12.75" customHeight="1">
      <c r="B260" s="39">
        <v>511130102</v>
      </c>
      <c r="C260" s="45" t="s">
        <v>408</v>
      </c>
      <c r="D260" s="40"/>
      <c r="E260" s="41"/>
      <c r="F260" s="41"/>
      <c r="G260" s="42">
        <v>0</v>
      </c>
      <c r="H260" s="42">
        <f t="shared" si="19"/>
        <v>0</v>
      </c>
      <c r="I260" s="42">
        <v>0</v>
      </c>
      <c r="J260" s="42">
        <v>0</v>
      </c>
      <c r="K260" s="42">
        <v>0</v>
      </c>
      <c r="L260" s="42">
        <v>0</v>
      </c>
      <c r="M260" s="42" t="s">
        <v>133</v>
      </c>
      <c r="N260" s="42">
        <v>0</v>
      </c>
      <c r="O260" s="42">
        <v>0</v>
      </c>
      <c r="P260" s="42">
        <v>0</v>
      </c>
      <c r="Q260" s="42">
        <v>0</v>
      </c>
      <c r="R260" s="42">
        <v>0</v>
      </c>
      <c r="S260" s="42">
        <v>0</v>
      </c>
      <c r="T260" s="42">
        <v>0</v>
      </c>
      <c r="U260" s="42">
        <v>0</v>
      </c>
      <c r="V260" s="42">
        <v>0</v>
      </c>
      <c r="W260" s="42">
        <v>0</v>
      </c>
      <c r="X260" s="42">
        <v>0</v>
      </c>
      <c r="Y260" s="42">
        <v>0</v>
      </c>
      <c r="Z260" s="42">
        <v>0</v>
      </c>
      <c r="AA260" s="43">
        <f t="shared" si="16"/>
        <v>0</v>
      </c>
    </row>
    <row r="261" spans="2:27" s="44" customFormat="1" ht="12.75" customHeight="1">
      <c r="B261" s="39">
        <v>51113010201</v>
      </c>
      <c r="C261" s="45" t="s">
        <v>409</v>
      </c>
      <c r="D261" s="40">
        <f>-VLOOKUP(B261,'BG 2023'!A:C,3,FALSE)</f>
        <v>1871956</v>
      </c>
      <c r="E261" s="43"/>
      <c r="F261" s="43"/>
      <c r="G261" s="42">
        <v>0</v>
      </c>
      <c r="H261" s="42">
        <f t="shared" si="19"/>
        <v>1871956</v>
      </c>
      <c r="I261" s="42">
        <v>0</v>
      </c>
      <c r="J261" s="42">
        <v>0</v>
      </c>
      <c r="K261" s="42">
        <v>0</v>
      </c>
      <c r="L261" s="42">
        <v>0</v>
      </c>
      <c r="M261" s="42" t="s">
        <v>133</v>
      </c>
      <c r="N261" s="42">
        <v>0</v>
      </c>
      <c r="O261" s="42">
        <v>0</v>
      </c>
      <c r="P261" s="42">
        <f t="shared" si="20"/>
        <v>-1871956</v>
      </c>
      <c r="Q261" s="42">
        <v>0</v>
      </c>
      <c r="R261" s="42">
        <v>0</v>
      </c>
      <c r="S261" s="42">
        <v>0</v>
      </c>
      <c r="T261" s="42">
        <v>0</v>
      </c>
      <c r="U261" s="42">
        <v>0</v>
      </c>
      <c r="V261" s="42">
        <v>0</v>
      </c>
      <c r="W261" s="42">
        <v>0</v>
      </c>
      <c r="X261" s="42">
        <v>0</v>
      </c>
      <c r="Y261" s="42">
        <v>0</v>
      </c>
      <c r="Z261" s="42">
        <v>0</v>
      </c>
      <c r="AA261" s="43">
        <f t="shared" ref="AA261:AA320" si="21">SUM(H261:Z261)</f>
        <v>0</v>
      </c>
    </row>
    <row r="262" spans="2:27" s="44" customFormat="1" ht="12.75" customHeight="1">
      <c r="B262" s="39">
        <v>51113010202</v>
      </c>
      <c r="C262" s="45" t="s">
        <v>665</v>
      </c>
      <c r="D262" s="40">
        <f>-VLOOKUP(B262,'BG 2023'!A:C,3,FALSE)</f>
        <v>662436.71</v>
      </c>
      <c r="E262" s="43"/>
      <c r="F262" s="43"/>
      <c r="G262" s="42">
        <v>0</v>
      </c>
      <c r="H262" s="42">
        <f t="shared" si="19"/>
        <v>662436.71</v>
      </c>
      <c r="I262" s="42">
        <v>0</v>
      </c>
      <c r="J262" s="42">
        <v>0</v>
      </c>
      <c r="K262" s="42">
        <v>0</v>
      </c>
      <c r="L262" s="42">
        <v>0</v>
      </c>
      <c r="M262" s="42" t="s">
        <v>133</v>
      </c>
      <c r="N262" s="42">
        <v>0</v>
      </c>
      <c r="O262" s="42">
        <v>0</v>
      </c>
      <c r="P262" s="42">
        <f t="shared" si="20"/>
        <v>-662436.71</v>
      </c>
      <c r="Q262" s="42">
        <v>0</v>
      </c>
      <c r="R262" s="42">
        <v>0</v>
      </c>
      <c r="S262" s="42">
        <v>0</v>
      </c>
      <c r="T262" s="42">
        <v>0</v>
      </c>
      <c r="U262" s="42">
        <v>0</v>
      </c>
      <c r="V262" s="42">
        <v>0</v>
      </c>
      <c r="W262" s="42">
        <v>0</v>
      </c>
      <c r="X262" s="42">
        <v>0</v>
      </c>
      <c r="Y262" s="42">
        <v>0</v>
      </c>
      <c r="Z262" s="42">
        <v>0</v>
      </c>
      <c r="AA262" s="43">
        <f t="shared" si="21"/>
        <v>0</v>
      </c>
    </row>
    <row r="263" spans="2:27" s="44" customFormat="1" ht="12.75" customHeight="1">
      <c r="B263" s="39">
        <v>51113010203</v>
      </c>
      <c r="C263" s="45" t="s">
        <v>666</v>
      </c>
      <c r="D263" s="40">
        <f>-VLOOKUP(B263,'BG 2023'!A:C,3,FALSE)</f>
        <v>623432</v>
      </c>
      <c r="E263" s="43"/>
      <c r="F263" s="43"/>
      <c r="G263" s="42">
        <v>0</v>
      </c>
      <c r="H263" s="42">
        <f t="shared" si="19"/>
        <v>623432</v>
      </c>
      <c r="I263" s="42">
        <v>0</v>
      </c>
      <c r="J263" s="42">
        <v>0</v>
      </c>
      <c r="K263" s="42">
        <v>0</v>
      </c>
      <c r="L263" s="42">
        <v>0</v>
      </c>
      <c r="M263" s="42" t="s">
        <v>133</v>
      </c>
      <c r="N263" s="42">
        <v>0</v>
      </c>
      <c r="O263" s="42">
        <v>0</v>
      </c>
      <c r="P263" s="42">
        <f t="shared" si="20"/>
        <v>-623432</v>
      </c>
      <c r="Q263" s="42">
        <v>0</v>
      </c>
      <c r="R263" s="42">
        <v>0</v>
      </c>
      <c r="S263" s="42">
        <v>0</v>
      </c>
      <c r="T263" s="42">
        <v>0</v>
      </c>
      <c r="U263" s="42">
        <v>0</v>
      </c>
      <c r="V263" s="42">
        <v>0</v>
      </c>
      <c r="W263" s="42">
        <v>0</v>
      </c>
      <c r="X263" s="42">
        <v>0</v>
      </c>
      <c r="Y263" s="42">
        <v>0</v>
      </c>
      <c r="Z263" s="42">
        <v>0</v>
      </c>
      <c r="AA263" s="43">
        <f t="shared" si="21"/>
        <v>0</v>
      </c>
    </row>
    <row r="264" spans="2:27" s="44" customFormat="1" ht="12.75" customHeight="1">
      <c r="B264" s="39">
        <v>51113010205</v>
      </c>
      <c r="C264" s="45" t="s">
        <v>410</v>
      </c>
      <c r="D264" s="40">
        <f>-VLOOKUP(B264,'BG 2023'!A:C,3,FALSE)</f>
        <v>2476704</v>
      </c>
      <c r="E264" s="43"/>
      <c r="F264" s="43"/>
      <c r="G264" s="42">
        <v>0</v>
      </c>
      <c r="H264" s="42">
        <f t="shared" si="19"/>
        <v>2476704</v>
      </c>
      <c r="I264" s="42">
        <v>0</v>
      </c>
      <c r="J264" s="42">
        <v>0</v>
      </c>
      <c r="K264" s="42">
        <v>0</v>
      </c>
      <c r="L264" s="42">
        <v>0</v>
      </c>
      <c r="M264" s="42" t="s">
        <v>133</v>
      </c>
      <c r="N264" s="42">
        <v>0</v>
      </c>
      <c r="O264" s="42">
        <v>0</v>
      </c>
      <c r="P264" s="42">
        <f t="shared" si="20"/>
        <v>-2476704</v>
      </c>
      <c r="Q264" s="42">
        <v>0</v>
      </c>
      <c r="R264" s="42">
        <v>0</v>
      </c>
      <c r="S264" s="42">
        <v>0</v>
      </c>
      <c r="T264" s="42">
        <v>0</v>
      </c>
      <c r="U264" s="42">
        <v>0</v>
      </c>
      <c r="V264" s="42">
        <v>0</v>
      </c>
      <c r="W264" s="42">
        <v>0</v>
      </c>
      <c r="X264" s="42">
        <v>0</v>
      </c>
      <c r="Y264" s="42">
        <v>0</v>
      </c>
      <c r="Z264" s="42">
        <v>0</v>
      </c>
      <c r="AA264" s="43">
        <f t="shared" si="21"/>
        <v>0</v>
      </c>
    </row>
    <row r="265" spans="2:27" s="44" customFormat="1" ht="12.75" customHeight="1">
      <c r="B265" s="39">
        <v>51113010206</v>
      </c>
      <c r="C265" s="45" t="s">
        <v>411</v>
      </c>
      <c r="D265" s="40">
        <f>-VLOOKUP(B265,'BG 2023'!A:C,3,FALSE)</f>
        <v>834674.76</v>
      </c>
      <c r="E265" s="43"/>
      <c r="F265" s="43">
        <f>+E267</f>
        <v>0</v>
      </c>
      <c r="G265" s="42">
        <v>0</v>
      </c>
      <c r="H265" s="42">
        <f t="shared" si="19"/>
        <v>834674.76</v>
      </c>
      <c r="I265" s="42">
        <v>0</v>
      </c>
      <c r="J265" s="42">
        <v>0</v>
      </c>
      <c r="K265" s="42">
        <v>0</v>
      </c>
      <c r="L265" s="42">
        <v>0</v>
      </c>
      <c r="M265" s="42" t="s">
        <v>133</v>
      </c>
      <c r="N265" s="42">
        <v>0</v>
      </c>
      <c r="O265" s="42">
        <v>0</v>
      </c>
      <c r="P265" s="42">
        <f t="shared" si="20"/>
        <v>-834674.76</v>
      </c>
      <c r="Q265" s="42">
        <v>0</v>
      </c>
      <c r="R265" s="42">
        <v>0</v>
      </c>
      <c r="S265" s="42">
        <v>0</v>
      </c>
      <c r="T265" s="42">
        <v>0</v>
      </c>
      <c r="U265" s="42">
        <v>0</v>
      </c>
      <c r="V265" s="42">
        <v>0</v>
      </c>
      <c r="W265" s="42">
        <v>0</v>
      </c>
      <c r="X265" s="42">
        <v>0</v>
      </c>
      <c r="Y265" s="42">
        <v>0</v>
      </c>
      <c r="Z265" s="42">
        <v>0</v>
      </c>
      <c r="AA265" s="43">
        <f t="shared" si="21"/>
        <v>0</v>
      </c>
    </row>
    <row r="266" spans="2:27" s="44" customFormat="1" ht="12.75" customHeight="1">
      <c r="B266" s="39">
        <v>51113010207</v>
      </c>
      <c r="C266" s="45" t="s">
        <v>412</v>
      </c>
      <c r="D266" s="40">
        <f>-VLOOKUP(B266,'BG 2023'!A:C,3,FALSE)</f>
        <v>3143810</v>
      </c>
      <c r="E266" s="43"/>
      <c r="F266" s="43"/>
      <c r="G266" s="42">
        <v>0</v>
      </c>
      <c r="H266" s="42">
        <f t="shared" si="19"/>
        <v>3143810</v>
      </c>
      <c r="I266" s="42">
        <v>0</v>
      </c>
      <c r="J266" s="42">
        <v>0</v>
      </c>
      <c r="K266" s="42">
        <v>0</v>
      </c>
      <c r="L266" s="42">
        <v>0</v>
      </c>
      <c r="M266" s="42" t="s">
        <v>133</v>
      </c>
      <c r="N266" s="42">
        <v>0</v>
      </c>
      <c r="O266" s="42">
        <v>0</v>
      </c>
      <c r="P266" s="42">
        <f t="shared" si="20"/>
        <v>-3143810</v>
      </c>
      <c r="Q266" s="42">
        <v>0</v>
      </c>
      <c r="R266" s="42">
        <v>0</v>
      </c>
      <c r="S266" s="42">
        <v>0</v>
      </c>
      <c r="T266" s="42">
        <v>0</v>
      </c>
      <c r="U266" s="42">
        <v>0</v>
      </c>
      <c r="V266" s="42">
        <v>0</v>
      </c>
      <c r="W266" s="42">
        <v>0</v>
      </c>
      <c r="X266" s="42">
        <v>0</v>
      </c>
      <c r="Y266" s="42">
        <v>0</v>
      </c>
      <c r="Z266" s="42">
        <v>0</v>
      </c>
      <c r="AA266" s="43">
        <f t="shared" si="21"/>
        <v>0</v>
      </c>
    </row>
    <row r="267" spans="2:27" s="44" customFormat="1" ht="12.75" customHeight="1">
      <c r="B267" s="39">
        <v>51113010208</v>
      </c>
      <c r="C267" s="45" t="s">
        <v>667</v>
      </c>
      <c r="D267" s="40">
        <f>-VLOOKUP(B267,'BG 2023'!A:C,3,FALSE)</f>
        <v>370.68</v>
      </c>
      <c r="E267" s="41"/>
      <c r="F267" s="41"/>
      <c r="G267" s="42">
        <v>0</v>
      </c>
      <c r="H267" s="42">
        <f t="shared" si="19"/>
        <v>370.68</v>
      </c>
      <c r="I267" s="42">
        <v>0</v>
      </c>
      <c r="J267" s="42">
        <v>0</v>
      </c>
      <c r="K267" s="42">
        <v>0</v>
      </c>
      <c r="L267" s="42">
        <v>0</v>
      </c>
      <c r="M267" s="42" t="s">
        <v>133</v>
      </c>
      <c r="N267" s="42">
        <v>0</v>
      </c>
      <c r="O267" s="42">
        <v>0</v>
      </c>
      <c r="P267" s="42">
        <f t="shared" si="20"/>
        <v>-370.68</v>
      </c>
      <c r="Q267" s="42">
        <v>0</v>
      </c>
      <c r="R267" s="42">
        <v>0</v>
      </c>
      <c r="S267" s="42">
        <v>0</v>
      </c>
      <c r="T267" s="42">
        <v>0</v>
      </c>
      <c r="U267" s="42">
        <v>0</v>
      </c>
      <c r="V267" s="42">
        <v>0</v>
      </c>
      <c r="W267" s="42">
        <v>0</v>
      </c>
      <c r="X267" s="42">
        <v>0</v>
      </c>
      <c r="Y267" s="42">
        <v>0</v>
      </c>
      <c r="Z267" s="42">
        <v>0</v>
      </c>
      <c r="AA267" s="43">
        <f t="shared" si="21"/>
        <v>0</v>
      </c>
    </row>
    <row r="268" spans="2:27" s="44" customFormat="1" ht="12.75" customHeight="1">
      <c r="B268" s="39">
        <v>51113010209</v>
      </c>
      <c r="C268" s="45" t="s">
        <v>668</v>
      </c>
      <c r="D268" s="40">
        <f>-VLOOKUP(B268,'BG 2023'!A:C,3,FALSE)</f>
        <v>18441</v>
      </c>
      <c r="E268" s="43"/>
      <c r="F268" s="43"/>
      <c r="G268" s="42">
        <v>0</v>
      </c>
      <c r="H268" s="42">
        <f t="shared" si="19"/>
        <v>18441</v>
      </c>
      <c r="I268" s="42">
        <v>0</v>
      </c>
      <c r="J268" s="42">
        <v>0</v>
      </c>
      <c r="K268" s="42">
        <v>0</v>
      </c>
      <c r="L268" s="42">
        <v>0</v>
      </c>
      <c r="M268" s="42" t="s">
        <v>133</v>
      </c>
      <c r="N268" s="42">
        <v>0</v>
      </c>
      <c r="O268" s="42">
        <v>0</v>
      </c>
      <c r="P268" s="42">
        <f t="shared" si="20"/>
        <v>-18441</v>
      </c>
      <c r="Q268" s="42">
        <v>0</v>
      </c>
      <c r="R268" s="42">
        <v>0</v>
      </c>
      <c r="S268" s="42">
        <v>0</v>
      </c>
      <c r="T268" s="42">
        <v>0</v>
      </c>
      <c r="U268" s="42">
        <v>0</v>
      </c>
      <c r="V268" s="42">
        <v>0</v>
      </c>
      <c r="W268" s="42">
        <v>0</v>
      </c>
      <c r="X268" s="42">
        <v>0</v>
      </c>
      <c r="Y268" s="42">
        <v>0</v>
      </c>
      <c r="Z268" s="42">
        <v>0</v>
      </c>
      <c r="AA268" s="43">
        <f t="shared" si="21"/>
        <v>0</v>
      </c>
    </row>
    <row r="269" spans="2:27" s="44" customFormat="1" ht="12.75" customHeight="1">
      <c r="B269" s="39">
        <v>51114</v>
      </c>
      <c r="C269" s="45" t="s">
        <v>413</v>
      </c>
      <c r="D269" s="40"/>
      <c r="E269" s="43"/>
      <c r="F269" s="43"/>
      <c r="G269" s="42">
        <v>0</v>
      </c>
      <c r="H269" s="42">
        <f t="shared" si="19"/>
        <v>0</v>
      </c>
      <c r="I269" s="42">
        <v>0</v>
      </c>
      <c r="J269" s="42">
        <v>0</v>
      </c>
      <c r="K269" s="42">
        <v>0</v>
      </c>
      <c r="L269" s="42">
        <v>0</v>
      </c>
      <c r="M269" s="42" t="s">
        <v>133</v>
      </c>
      <c r="N269" s="42">
        <v>0</v>
      </c>
      <c r="O269" s="42">
        <v>0</v>
      </c>
      <c r="P269" s="42">
        <v>0</v>
      </c>
      <c r="Q269" s="42">
        <v>0</v>
      </c>
      <c r="R269" s="42">
        <v>0</v>
      </c>
      <c r="S269" s="42">
        <v>0</v>
      </c>
      <c r="T269" s="42">
        <v>0</v>
      </c>
      <c r="U269" s="42">
        <v>0</v>
      </c>
      <c r="V269" s="42">
        <v>0</v>
      </c>
      <c r="W269" s="42">
        <v>0</v>
      </c>
      <c r="X269" s="42">
        <v>0</v>
      </c>
      <c r="Y269" s="42">
        <v>0</v>
      </c>
      <c r="Z269" s="42">
        <v>0</v>
      </c>
      <c r="AA269" s="43">
        <f t="shared" si="21"/>
        <v>0</v>
      </c>
    </row>
    <row r="270" spans="2:27" s="44" customFormat="1" ht="12.75" customHeight="1">
      <c r="B270" s="39">
        <v>5111401</v>
      </c>
      <c r="C270" s="45" t="s">
        <v>414</v>
      </c>
      <c r="D270" s="40">
        <f>-VLOOKUP(B270,'BG 2023'!A:C,3,FALSE)</f>
        <v>3936689</v>
      </c>
      <c r="E270" s="43"/>
      <c r="F270" s="43"/>
      <c r="G270" s="42">
        <v>0</v>
      </c>
      <c r="H270" s="42">
        <f t="shared" si="19"/>
        <v>3936689</v>
      </c>
      <c r="I270" s="42">
        <v>0</v>
      </c>
      <c r="J270" s="42">
        <v>0</v>
      </c>
      <c r="K270" s="42">
        <v>0</v>
      </c>
      <c r="L270" s="42">
        <v>0</v>
      </c>
      <c r="M270" s="42">
        <f>-H270</f>
        <v>-3936689</v>
      </c>
      <c r="N270" s="42">
        <v>0</v>
      </c>
      <c r="O270" s="42">
        <v>0</v>
      </c>
      <c r="P270" s="42">
        <v>0</v>
      </c>
      <c r="Q270" s="42">
        <v>0</v>
      </c>
      <c r="R270" s="42">
        <v>0</v>
      </c>
      <c r="S270" s="42">
        <v>0</v>
      </c>
      <c r="T270" s="42">
        <v>0</v>
      </c>
      <c r="U270" s="42">
        <v>0</v>
      </c>
      <c r="V270" s="42">
        <v>0</v>
      </c>
      <c r="W270" s="42">
        <v>0</v>
      </c>
      <c r="X270" s="42">
        <v>0</v>
      </c>
      <c r="Y270" s="42">
        <v>0</v>
      </c>
      <c r="Z270" s="42">
        <v>0</v>
      </c>
      <c r="AA270" s="43">
        <f t="shared" si="21"/>
        <v>0</v>
      </c>
    </row>
    <row r="271" spans="2:27" s="44" customFormat="1" ht="12.75" customHeight="1">
      <c r="B271" s="39">
        <v>5111203</v>
      </c>
      <c r="C271" s="45" t="s">
        <v>415</v>
      </c>
      <c r="D271" s="40">
        <f>-VLOOKUP(B271,'BG 2023'!A:C,3,FALSE)</f>
        <v>2942670</v>
      </c>
      <c r="E271" s="43"/>
      <c r="F271" s="43">
        <f>+E272</f>
        <v>0</v>
      </c>
      <c r="G271" s="42">
        <v>0</v>
      </c>
      <c r="H271" s="42">
        <f t="shared" si="19"/>
        <v>2942670</v>
      </c>
      <c r="I271" s="42">
        <v>0</v>
      </c>
      <c r="J271" s="42">
        <v>0</v>
      </c>
      <c r="K271" s="42">
        <v>0</v>
      </c>
      <c r="L271" s="42">
        <v>0</v>
      </c>
      <c r="M271" s="42">
        <f>-H271</f>
        <v>-2942670</v>
      </c>
      <c r="N271" s="42">
        <v>0</v>
      </c>
      <c r="O271" s="42">
        <v>0</v>
      </c>
      <c r="P271" s="42">
        <v>0</v>
      </c>
      <c r="Q271" s="42">
        <v>0</v>
      </c>
      <c r="R271" s="42">
        <v>0</v>
      </c>
      <c r="S271" s="42">
        <v>0</v>
      </c>
      <c r="T271" s="42">
        <v>0</v>
      </c>
      <c r="U271" s="42">
        <v>0</v>
      </c>
      <c r="V271" s="42">
        <v>0</v>
      </c>
      <c r="W271" s="42">
        <v>0</v>
      </c>
      <c r="X271" s="42">
        <v>0</v>
      </c>
      <c r="Y271" s="42">
        <v>0</v>
      </c>
      <c r="Z271" s="42">
        <v>0</v>
      </c>
      <c r="AA271" s="43">
        <f t="shared" si="21"/>
        <v>0</v>
      </c>
    </row>
    <row r="272" spans="2:27" s="44" customFormat="1" ht="12.75" customHeight="1">
      <c r="B272" s="39">
        <v>5112</v>
      </c>
      <c r="C272" s="45" t="s">
        <v>416</v>
      </c>
      <c r="D272" s="40"/>
      <c r="E272" s="41"/>
      <c r="F272" s="41"/>
      <c r="G272" s="42">
        <v>0</v>
      </c>
      <c r="H272" s="42">
        <f t="shared" si="19"/>
        <v>0</v>
      </c>
      <c r="I272" s="42">
        <v>0</v>
      </c>
      <c r="J272" s="42">
        <v>0</v>
      </c>
      <c r="K272" s="42">
        <v>0</v>
      </c>
      <c r="L272" s="42">
        <v>0</v>
      </c>
      <c r="M272" s="42" t="s">
        <v>133</v>
      </c>
      <c r="N272" s="42">
        <v>0</v>
      </c>
      <c r="O272" s="42">
        <v>0</v>
      </c>
      <c r="P272" s="42">
        <v>0</v>
      </c>
      <c r="Q272" s="42">
        <v>0</v>
      </c>
      <c r="R272" s="42">
        <v>0</v>
      </c>
      <c r="S272" s="42">
        <v>0</v>
      </c>
      <c r="T272" s="42">
        <v>0</v>
      </c>
      <c r="U272" s="42">
        <v>0</v>
      </c>
      <c r="V272" s="42">
        <v>0</v>
      </c>
      <c r="W272" s="42">
        <v>0</v>
      </c>
      <c r="X272" s="42">
        <v>0</v>
      </c>
      <c r="Y272" s="42">
        <v>0</v>
      </c>
      <c r="Z272" s="42">
        <v>0</v>
      </c>
      <c r="AA272" s="43">
        <f t="shared" si="21"/>
        <v>0</v>
      </c>
    </row>
    <row r="273" spans="2:27" s="44" customFormat="1" ht="12.75" customHeight="1">
      <c r="B273" s="39">
        <v>511201</v>
      </c>
      <c r="C273" s="45" t="s">
        <v>669</v>
      </c>
      <c r="D273" s="40">
        <f>-VLOOKUP(B273,'BG 2023'!A:C,3,FALSE)</f>
        <v>26000000</v>
      </c>
      <c r="E273" s="43"/>
      <c r="F273" s="43"/>
      <c r="G273" s="42">
        <v>0</v>
      </c>
      <c r="H273" s="42">
        <f t="shared" si="19"/>
        <v>26000000</v>
      </c>
      <c r="I273" s="42">
        <v>0</v>
      </c>
      <c r="J273" s="42">
        <v>0</v>
      </c>
      <c r="K273" s="42">
        <v>0</v>
      </c>
      <c r="L273" s="42">
        <v>0</v>
      </c>
      <c r="M273" s="42">
        <f>-H273</f>
        <v>-26000000</v>
      </c>
      <c r="N273" s="42">
        <v>0</v>
      </c>
      <c r="O273" s="42">
        <v>0</v>
      </c>
      <c r="P273" s="42">
        <v>0</v>
      </c>
      <c r="Q273" s="42">
        <v>0</v>
      </c>
      <c r="R273" s="42">
        <v>0</v>
      </c>
      <c r="S273" s="42">
        <v>0</v>
      </c>
      <c r="T273" s="42">
        <v>0</v>
      </c>
      <c r="U273" s="42">
        <v>0</v>
      </c>
      <c r="V273" s="42">
        <v>0</v>
      </c>
      <c r="W273" s="42">
        <v>0</v>
      </c>
      <c r="X273" s="42">
        <v>0</v>
      </c>
      <c r="Y273" s="42">
        <v>0</v>
      </c>
      <c r="Z273" s="42">
        <v>0</v>
      </c>
      <c r="AA273" s="43">
        <f t="shared" si="21"/>
        <v>0</v>
      </c>
    </row>
    <row r="274" spans="2:27" s="44" customFormat="1" ht="12.75" customHeight="1">
      <c r="B274" s="39">
        <v>511206</v>
      </c>
      <c r="C274" s="45" t="s">
        <v>417</v>
      </c>
      <c r="D274" s="40">
        <f>-VLOOKUP(B274,'BG 2023'!A:C,3,FALSE)</f>
        <v>5514704</v>
      </c>
      <c r="E274" s="43"/>
      <c r="F274" s="43"/>
      <c r="G274" s="42">
        <v>0</v>
      </c>
      <c r="H274" s="42">
        <f t="shared" si="19"/>
        <v>5514704</v>
      </c>
      <c r="I274" s="42">
        <v>0</v>
      </c>
      <c r="J274" s="42">
        <v>0</v>
      </c>
      <c r="K274" s="42">
        <v>0</v>
      </c>
      <c r="L274" s="42">
        <v>0</v>
      </c>
      <c r="M274" s="42">
        <f>-H274</f>
        <v>-5514704</v>
      </c>
      <c r="N274" s="42">
        <v>0</v>
      </c>
      <c r="O274" s="42">
        <v>0</v>
      </c>
      <c r="P274" s="42">
        <v>0</v>
      </c>
      <c r="Q274" s="42">
        <v>0</v>
      </c>
      <c r="R274" s="42">
        <v>0</v>
      </c>
      <c r="S274" s="42">
        <v>0</v>
      </c>
      <c r="T274" s="42">
        <v>0</v>
      </c>
      <c r="U274" s="42">
        <v>0</v>
      </c>
      <c r="V274" s="42">
        <v>0</v>
      </c>
      <c r="W274" s="42">
        <v>0</v>
      </c>
      <c r="X274" s="42">
        <v>0</v>
      </c>
      <c r="Y274" s="42">
        <v>0</v>
      </c>
      <c r="Z274" s="42">
        <v>0</v>
      </c>
      <c r="AA274" s="43">
        <f t="shared" si="21"/>
        <v>0</v>
      </c>
    </row>
    <row r="275" spans="2:27" s="44" customFormat="1" ht="12.75" customHeight="1">
      <c r="B275" s="39">
        <v>5113</v>
      </c>
      <c r="C275" s="45" t="s">
        <v>418</v>
      </c>
      <c r="D275" s="40"/>
      <c r="E275" s="43"/>
      <c r="F275" s="43"/>
      <c r="G275" s="42">
        <v>0</v>
      </c>
      <c r="H275" s="42">
        <f t="shared" si="19"/>
        <v>0</v>
      </c>
      <c r="I275" s="42">
        <v>0</v>
      </c>
      <c r="J275" s="42">
        <v>0</v>
      </c>
      <c r="K275" s="42">
        <v>0</v>
      </c>
      <c r="L275" s="42">
        <v>0</v>
      </c>
      <c r="M275" s="42" t="s">
        <v>133</v>
      </c>
      <c r="N275" s="42">
        <v>0</v>
      </c>
      <c r="O275" s="42">
        <v>0</v>
      </c>
      <c r="P275" s="42">
        <v>0</v>
      </c>
      <c r="Q275" s="42">
        <v>0</v>
      </c>
      <c r="R275" s="42">
        <v>0</v>
      </c>
      <c r="S275" s="42">
        <v>0</v>
      </c>
      <c r="T275" s="42">
        <v>0</v>
      </c>
      <c r="U275" s="42">
        <v>0</v>
      </c>
      <c r="V275" s="42">
        <v>0</v>
      </c>
      <c r="W275" s="42">
        <v>0</v>
      </c>
      <c r="X275" s="42">
        <v>0</v>
      </c>
      <c r="Y275" s="42">
        <v>0</v>
      </c>
      <c r="Z275" s="42">
        <v>0</v>
      </c>
      <c r="AA275" s="43">
        <f t="shared" si="21"/>
        <v>0</v>
      </c>
    </row>
    <row r="276" spans="2:27" s="44" customFormat="1" ht="12.75" customHeight="1">
      <c r="B276" s="39">
        <v>511301</v>
      </c>
      <c r="C276" s="45" t="s">
        <v>419</v>
      </c>
      <c r="D276" s="40"/>
      <c r="E276" s="43"/>
      <c r="F276" s="43"/>
      <c r="G276" s="42">
        <v>0</v>
      </c>
      <c r="H276" s="42">
        <f t="shared" si="19"/>
        <v>0</v>
      </c>
      <c r="I276" s="42">
        <v>0</v>
      </c>
      <c r="J276" s="42">
        <v>0</v>
      </c>
      <c r="K276" s="42">
        <v>0</v>
      </c>
      <c r="L276" s="42">
        <v>0</v>
      </c>
      <c r="M276" s="42" t="s">
        <v>133</v>
      </c>
      <c r="N276" s="42">
        <v>0</v>
      </c>
      <c r="O276" s="42">
        <v>0</v>
      </c>
      <c r="P276" s="42">
        <v>0</v>
      </c>
      <c r="Q276" s="42">
        <v>0</v>
      </c>
      <c r="R276" s="42">
        <v>0</v>
      </c>
      <c r="S276" s="42">
        <v>0</v>
      </c>
      <c r="T276" s="42">
        <v>0</v>
      </c>
      <c r="U276" s="42">
        <v>0</v>
      </c>
      <c r="V276" s="42">
        <v>0</v>
      </c>
      <c r="W276" s="42">
        <v>0</v>
      </c>
      <c r="X276" s="42">
        <v>0</v>
      </c>
      <c r="Y276" s="42">
        <v>0</v>
      </c>
      <c r="Z276" s="42">
        <v>0</v>
      </c>
      <c r="AA276" s="43">
        <f t="shared" si="21"/>
        <v>0</v>
      </c>
    </row>
    <row r="277" spans="2:27" s="44" customFormat="1" ht="12.75" customHeight="1">
      <c r="B277" s="39">
        <v>51130101</v>
      </c>
      <c r="C277" s="45" t="s">
        <v>420</v>
      </c>
      <c r="D277" s="40">
        <f>-VLOOKUP(B277,'BG 2023'!A:C,3,FALSE)</f>
        <v>157600000</v>
      </c>
      <c r="E277" s="43"/>
      <c r="F277" s="43">
        <f>+E279</f>
        <v>0</v>
      </c>
      <c r="G277" s="42">
        <v>0</v>
      </c>
      <c r="H277" s="42">
        <f t="shared" si="19"/>
        <v>157600000</v>
      </c>
      <c r="I277" s="42">
        <v>0</v>
      </c>
      <c r="J277" s="42">
        <f>-H277</f>
        <v>-157600000</v>
      </c>
      <c r="K277" s="42">
        <v>0</v>
      </c>
      <c r="L277" s="42">
        <v>0</v>
      </c>
      <c r="M277" s="42" t="s">
        <v>133</v>
      </c>
      <c r="N277" s="42">
        <v>0</v>
      </c>
      <c r="O277" s="42">
        <v>0</v>
      </c>
      <c r="P277" s="42">
        <v>0</v>
      </c>
      <c r="Q277" s="42">
        <v>0</v>
      </c>
      <c r="R277" s="42">
        <v>0</v>
      </c>
      <c r="S277" s="42">
        <v>0</v>
      </c>
      <c r="T277" s="42">
        <v>0</v>
      </c>
      <c r="U277" s="42">
        <v>0</v>
      </c>
      <c r="V277" s="42">
        <v>0</v>
      </c>
      <c r="W277" s="42">
        <v>0</v>
      </c>
      <c r="X277" s="42">
        <v>0</v>
      </c>
      <c r="Y277" s="42">
        <v>0</v>
      </c>
      <c r="Z277" s="42">
        <v>0</v>
      </c>
      <c r="AA277" s="43">
        <f t="shared" si="21"/>
        <v>0</v>
      </c>
    </row>
    <row r="278" spans="2:27" s="44" customFormat="1" ht="12.75" customHeight="1">
      <c r="B278" s="39">
        <v>51130104</v>
      </c>
      <c r="C278" s="45" t="s">
        <v>421</v>
      </c>
      <c r="D278" s="40">
        <f>-VLOOKUP(B278,'BG 2023'!A:C,3,FALSE)</f>
        <v>25295671</v>
      </c>
      <c r="E278" s="43"/>
      <c r="F278" s="43"/>
      <c r="G278" s="42">
        <v>0</v>
      </c>
      <c r="H278" s="42">
        <f t="shared" si="19"/>
        <v>25295671</v>
      </c>
      <c r="I278" s="42">
        <v>0</v>
      </c>
      <c r="J278" s="42">
        <f>-H278</f>
        <v>-25295671</v>
      </c>
      <c r="K278" s="42">
        <v>0</v>
      </c>
      <c r="L278" s="42">
        <v>0</v>
      </c>
      <c r="M278" s="42" t="s">
        <v>133</v>
      </c>
      <c r="N278" s="42">
        <v>0</v>
      </c>
      <c r="O278" s="42">
        <v>0</v>
      </c>
      <c r="P278" s="42">
        <v>0</v>
      </c>
      <c r="Q278" s="42">
        <v>0</v>
      </c>
      <c r="R278" s="42">
        <v>0</v>
      </c>
      <c r="S278" s="42">
        <v>0</v>
      </c>
      <c r="T278" s="42">
        <v>0</v>
      </c>
      <c r="U278" s="42">
        <v>0</v>
      </c>
      <c r="V278" s="42">
        <v>0</v>
      </c>
      <c r="W278" s="42">
        <v>0</v>
      </c>
      <c r="X278" s="42">
        <v>0</v>
      </c>
      <c r="Y278" s="42">
        <v>0</v>
      </c>
      <c r="Z278" s="42">
        <v>0</v>
      </c>
      <c r="AA278" s="43">
        <f t="shared" si="21"/>
        <v>0</v>
      </c>
    </row>
    <row r="279" spans="2:27" s="44" customFormat="1" ht="12.75" customHeight="1">
      <c r="B279" s="39">
        <v>51130107</v>
      </c>
      <c r="C279" s="45" t="s">
        <v>422</v>
      </c>
      <c r="D279" s="40">
        <f>-VLOOKUP(B279,'BG 2023'!A:C,3,FALSE)</f>
        <v>26913926</v>
      </c>
      <c r="E279" s="41"/>
      <c r="F279" s="41"/>
      <c r="G279" s="42">
        <v>0</v>
      </c>
      <c r="H279" s="42">
        <f t="shared" si="19"/>
        <v>26913926</v>
      </c>
      <c r="I279" s="42">
        <v>0</v>
      </c>
      <c r="J279" s="42">
        <v>0</v>
      </c>
      <c r="K279" s="42">
        <v>0</v>
      </c>
      <c r="L279" s="42">
        <v>0</v>
      </c>
      <c r="M279" s="42">
        <f>-H279</f>
        <v>-26913926</v>
      </c>
      <c r="N279" s="42">
        <v>0</v>
      </c>
      <c r="O279" s="42">
        <v>0</v>
      </c>
      <c r="P279" s="42">
        <v>0</v>
      </c>
      <c r="Q279" s="42">
        <v>0</v>
      </c>
      <c r="R279" s="42">
        <v>0</v>
      </c>
      <c r="S279" s="42">
        <v>0</v>
      </c>
      <c r="T279" s="42">
        <v>0</v>
      </c>
      <c r="U279" s="42">
        <v>0</v>
      </c>
      <c r="V279" s="42">
        <v>0</v>
      </c>
      <c r="W279" s="42">
        <v>0</v>
      </c>
      <c r="X279" s="42">
        <v>0</v>
      </c>
      <c r="Y279" s="42">
        <v>0</v>
      </c>
      <c r="Z279" s="42">
        <v>0</v>
      </c>
      <c r="AA279" s="43">
        <f t="shared" si="21"/>
        <v>0</v>
      </c>
    </row>
    <row r="280" spans="2:27" s="44" customFormat="1" ht="12.75" customHeight="1">
      <c r="B280" s="39">
        <v>51130110</v>
      </c>
      <c r="C280" s="45" t="s">
        <v>670</v>
      </c>
      <c r="D280" s="40">
        <f>-VLOOKUP(B280,'BG 2023'!A:C,3,FALSE)</f>
        <v>5650000</v>
      </c>
      <c r="E280" s="43"/>
      <c r="F280" s="43"/>
      <c r="G280" s="42">
        <v>0</v>
      </c>
      <c r="H280" s="42">
        <f t="shared" si="19"/>
        <v>5650000</v>
      </c>
      <c r="I280" s="42">
        <v>0</v>
      </c>
      <c r="J280" s="42">
        <v>0</v>
      </c>
      <c r="K280" s="42">
        <v>0</v>
      </c>
      <c r="L280" s="42">
        <v>0</v>
      </c>
      <c r="M280" s="42">
        <f>-H280</f>
        <v>-5650000</v>
      </c>
      <c r="N280" s="42">
        <v>0</v>
      </c>
      <c r="O280" s="42">
        <v>0</v>
      </c>
      <c r="P280" s="42">
        <v>0</v>
      </c>
      <c r="Q280" s="42">
        <v>0</v>
      </c>
      <c r="R280" s="42">
        <v>0</v>
      </c>
      <c r="S280" s="42">
        <v>0</v>
      </c>
      <c r="T280" s="42">
        <v>0</v>
      </c>
      <c r="U280" s="42">
        <v>0</v>
      </c>
      <c r="V280" s="42">
        <v>0</v>
      </c>
      <c r="W280" s="42">
        <v>0</v>
      </c>
      <c r="X280" s="42">
        <v>0</v>
      </c>
      <c r="Y280" s="42">
        <v>0</v>
      </c>
      <c r="Z280" s="42">
        <v>0</v>
      </c>
      <c r="AA280" s="43">
        <f t="shared" si="21"/>
        <v>0</v>
      </c>
    </row>
    <row r="281" spans="2:27" s="44" customFormat="1" ht="12.75" customHeight="1">
      <c r="B281" s="39">
        <v>51130112</v>
      </c>
      <c r="C281" s="45" t="s">
        <v>423</v>
      </c>
      <c r="D281" s="40">
        <f>-VLOOKUP(B281,'BG 2023'!A:C,3,FALSE)</f>
        <v>7678630.9199999999</v>
      </c>
      <c r="E281" s="43"/>
      <c r="F281" s="43"/>
      <c r="G281" s="42">
        <v>0</v>
      </c>
      <c r="H281" s="42">
        <f t="shared" si="19"/>
        <v>7678630.9199999999</v>
      </c>
      <c r="I281" s="42">
        <v>0</v>
      </c>
      <c r="J281" s="42">
        <v>0</v>
      </c>
      <c r="K281" s="42">
        <v>0</v>
      </c>
      <c r="L281" s="42">
        <v>0</v>
      </c>
      <c r="M281" s="42">
        <f>-H281</f>
        <v>-7678630.9199999999</v>
      </c>
      <c r="N281" s="42">
        <v>0</v>
      </c>
      <c r="O281" s="42">
        <v>0</v>
      </c>
      <c r="P281" s="42">
        <v>0</v>
      </c>
      <c r="Q281" s="42">
        <v>0</v>
      </c>
      <c r="R281" s="42">
        <v>0</v>
      </c>
      <c r="S281" s="42">
        <v>0</v>
      </c>
      <c r="T281" s="42">
        <v>0</v>
      </c>
      <c r="U281" s="42">
        <v>0</v>
      </c>
      <c r="V281" s="42">
        <v>0</v>
      </c>
      <c r="W281" s="42">
        <v>0</v>
      </c>
      <c r="X281" s="42">
        <v>0</v>
      </c>
      <c r="Y281" s="42">
        <v>0</v>
      </c>
      <c r="Z281" s="42">
        <v>0</v>
      </c>
      <c r="AA281" s="43">
        <f t="shared" si="21"/>
        <v>0</v>
      </c>
    </row>
    <row r="282" spans="2:27" s="44" customFormat="1" ht="12.75" customHeight="1">
      <c r="B282" s="39">
        <v>51130113</v>
      </c>
      <c r="C282" s="45" t="s">
        <v>424</v>
      </c>
      <c r="D282" s="40">
        <f>-VLOOKUP(B282,'BG 2023'!A:C,3,FALSE)</f>
        <v>15658500</v>
      </c>
      <c r="E282" s="43"/>
      <c r="F282" s="43"/>
      <c r="G282" s="42">
        <v>0</v>
      </c>
      <c r="H282" s="42">
        <f t="shared" si="19"/>
        <v>15658500</v>
      </c>
      <c r="I282" s="42">
        <v>0</v>
      </c>
      <c r="J282" s="42">
        <f>-H282</f>
        <v>-15658500</v>
      </c>
      <c r="K282" s="42">
        <v>0</v>
      </c>
      <c r="L282" s="42">
        <v>0</v>
      </c>
      <c r="M282" s="42" t="s">
        <v>133</v>
      </c>
      <c r="N282" s="42">
        <v>0</v>
      </c>
      <c r="O282" s="42">
        <v>0</v>
      </c>
      <c r="P282" s="42">
        <v>0</v>
      </c>
      <c r="Q282" s="42">
        <v>0</v>
      </c>
      <c r="R282" s="42">
        <v>0</v>
      </c>
      <c r="S282" s="42">
        <v>0</v>
      </c>
      <c r="T282" s="42">
        <v>0</v>
      </c>
      <c r="U282" s="42">
        <v>0</v>
      </c>
      <c r="V282" s="42">
        <v>0</v>
      </c>
      <c r="W282" s="42">
        <v>0</v>
      </c>
      <c r="X282" s="42">
        <v>0</v>
      </c>
      <c r="Y282" s="42">
        <v>0</v>
      </c>
      <c r="Z282" s="42">
        <v>0</v>
      </c>
      <c r="AA282" s="43">
        <f t="shared" si="21"/>
        <v>0</v>
      </c>
    </row>
    <row r="283" spans="2:27" s="44" customFormat="1" ht="12.75" customHeight="1">
      <c r="B283" s="39">
        <v>511303</v>
      </c>
      <c r="C283" s="45" t="s">
        <v>425</v>
      </c>
      <c r="D283" s="40"/>
      <c r="E283" s="43"/>
      <c r="F283" s="43"/>
      <c r="G283" s="42">
        <v>0</v>
      </c>
      <c r="H283" s="42">
        <f t="shared" si="19"/>
        <v>0</v>
      </c>
      <c r="I283" s="42">
        <v>0</v>
      </c>
      <c r="J283" s="42">
        <v>0</v>
      </c>
      <c r="K283" s="42">
        <v>0</v>
      </c>
      <c r="L283" s="42">
        <v>0</v>
      </c>
      <c r="M283" s="42" t="s">
        <v>133</v>
      </c>
      <c r="N283" s="42">
        <v>0</v>
      </c>
      <c r="O283" s="42">
        <v>0</v>
      </c>
      <c r="P283" s="42">
        <v>0</v>
      </c>
      <c r="Q283" s="42">
        <v>0</v>
      </c>
      <c r="R283" s="42">
        <v>0</v>
      </c>
      <c r="S283" s="42">
        <v>0</v>
      </c>
      <c r="T283" s="42">
        <v>0</v>
      </c>
      <c r="U283" s="42">
        <v>0</v>
      </c>
      <c r="V283" s="42">
        <v>0</v>
      </c>
      <c r="W283" s="42">
        <v>0</v>
      </c>
      <c r="X283" s="42">
        <v>0</v>
      </c>
      <c r="Y283" s="42">
        <v>0</v>
      </c>
      <c r="Z283" s="42">
        <v>0</v>
      </c>
      <c r="AA283" s="43">
        <f t="shared" si="21"/>
        <v>0</v>
      </c>
    </row>
    <row r="284" spans="2:27" s="44" customFormat="1" ht="12.75" customHeight="1">
      <c r="B284" s="39">
        <v>51130301</v>
      </c>
      <c r="C284" s="45" t="s">
        <v>671</v>
      </c>
      <c r="D284" s="40">
        <f>-VLOOKUP(B284,'BG 2023'!A:C,3,FALSE)</f>
        <v>97843798</v>
      </c>
      <c r="E284" s="43"/>
      <c r="F284" s="43">
        <f>+E286</f>
        <v>0</v>
      </c>
      <c r="G284" s="42">
        <v>0</v>
      </c>
      <c r="H284" s="42">
        <f t="shared" si="19"/>
        <v>97843798</v>
      </c>
      <c r="I284" s="42">
        <v>0</v>
      </c>
      <c r="J284" s="42">
        <v>0</v>
      </c>
      <c r="K284" s="42">
        <v>0</v>
      </c>
      <c r="L284" s="42">
        <v>0</v>
      </c>
      <c r="M284" s="42">
        <f>-H284</f>
        <v>-97843798</v>
      </c>
      <c r="N284" s="42">
        <v>0</v>
      </c>
      <c r="O284" s="42">
        <v>0</v>
      </c>
      <c r="P284" s="42">
        <v>0</v>
      </c>
      <c r="Q284" s="42">
        <v>0</v>
      </c>
      <c r="R284" s="42">
        <v>0</v>
      </c>
      <c r="S284" s="42">
        <v>0</v>
      </c>
      <c r="T284" s="42">
        <v>0</v>
      </c>
      <c r="U284" s="42">
        <v>0</v>
      </c>
      <c r="V284" s="42">
        <v>0</v>
      </c>
      <c r="W284" s="42">
        <v>0</v>
      </c>
      <c r="X284" s="42">
        <v>0</v>
      </c>
      <c r="Y284" s="42">
        <v>0</v>
      </c>
      <c r="Z284" s="42">
        <v>0</v>
      </c>
      <c r="AA284" s="43">
        <f t="shared" si="21"/>
        <v>0</v>
      </c>
    </row>
    <row r="285" spans="2:27" s="44" customFormat="1" ht="12.75" customHeight="1">
      <c r="B285" s="39">
        <v>51130303</v>
      </c>
      <c r="C285" s="45" t="s">
        <v>426</v>
      </c>
      <c r="D285" s="40">
        <f>-VLOOKUP(B285,'BG 2023'!A:C,3,FALSE)</f>
        <v>1529405.72</v>
      </c>
      <c r="E285" s="43"/>
      <c r="F285" s="43"/>
      <c r="G285" s="42">
        <v>0</v>
      </c>
      <c r="H285" s="42">
        <f t="shared" si="19"/>
        <v>1529405.72</v>
      </c>
      <c r="I285" s="42">
        <v>0</v>
      </c>
      <c r="J285" s="42">
        <v>0</v>
      </c>
      <c r="K285" s="42">
        <v>0</v>
      </c>
      <c r="L285" s="42">
        <v>0</v>
      </c>
      <c r="M285" s="42">
        <f t="shared" ref="M285:M301" si="22">-H285</f>
        <v>-1529405.72</v>
      </c>
      <c r="N285" s="42">
        <v>0</v>
      </c>
      <c r="O285" s="42">
        <v>0</v>
      </c>
      <c r="P285" s="42">
        <v>0</v>
      </c>
      <c r="Q285" s="42">
        <v>0</v>
      </c>
      <c r="R285" s="42">
        <v>0</v>
      </c>
      <c r="S285" s="42">
        <v>0</v>
      </c>
      <c r="T285" s="42">
        <v>0</v>
      </c>
      <c r="U285" s="42">
        <v>0</v>
      </c>
      <c r="V285" s="42">
        <v>0</v>
      </c>
      <c r="W285" s="42">
        <v>0</v>
      </c>
      <c r="X285" s="42">
        <v>0</v>
      </c>
      <c r="Y285" s="42">
        <v>0</v>
      </c>
      <c r="Z285" s="42">
        <v>0</v>
      </c>
      <c r="AA285" s="43">
        <f t="shared" si="21"/>
        <v>0</v>
      </c>
    </row>
    <row r="286" spans="2:27" s="44" customFormat="1" ht="12.75" customHeight="1">
      <c r="B286" s="39">
        <v>51130304</v>
      </c>
      <c r="C286" s="45" t="s">
        <v>427</v>
      </c>
      <c r="D286" s="40">
        <f>-VLOOKUP(B286,'BG 2023'!A:C,3,FALSE)</f>
        <v>12660868.689999999</v>
      </c>
      <c r="E286" s="41"/>
      <c r="F286" s="41"/>
      <c r="G286" s="42">
        <v>0</v>
      </c>
      <c r="H286" s="42">
        <f t="shared" si="19"/>
        <v>12660868.689999999</v>
      </c>
      <c r="I286" s="42">
        <v>0</v>
      </c>
      <c r="J286" s="42">
        <v>0</v>
      </c>
      <c r="K286" s="42">
        <v>0</v>
      </c>
      <c r="L286" s="42">
        <v>0</v>
      </c>
      <c r="M286" s="42">
        <f t="shared" si="22"/>
        <v>-12660868.689999999</v>
      </c>
      <c r="N286" s="42">
        <v>0</v>
      </c>
      <c r="O286" s="42">
        <v>0</v>
      </c>
      <c r="P286" s="42">
        <v>0</v>
      </c>
      <c r="Q286" s="42">
        <v>0</v>
      </c>
      <c r="R286" s="42">
        <v>0</v>
      </c>
      <c r="S286" s="42">
        <v>0</v>
      </c>
      <c r="T286" s="42">
        <v>0</v>
      </c>
      <c r="U286" s="42">
        <v>0</v>
      </c>
      <c r="V286" s="42">
        <v>0</v>
      </c>
      <c r="W286" s="42">
        <v>0</v>
      </c>
      <c r="X286" s="42">
        <v>0</v>
      </c>
      <c r="Y286" s="42">
        <v>0</v>
      </c>
      <c r="Z286" s="42">
        <v>0</v>
      </c>
      <c r="AA286" s="43">
        <f t="shared" si="21"/>
        <v>0</v>
      </c>
    </row>
    <row r="287" spans="2:27" s="44" customFormat="1" ht="12.75" customHeight="1">
      <c r="B287" s="39">
        <v>51130305</v>
      </c>
      <c r="C287" s="45" t="s">
        <v>672</v>
      </c>
      <c r="D287" s="40">
        <f>-VLOOKUP(B287,'BG 2023'!A:C,3,FALSE)</f>
        <v>895830</v>
      </c>
      <c r="E287" s="43"/>
      <c r="F287" s="43"/>
      <c r="G287" s="42">
        <v>0</v>
      </c>
      <c r="H287" s="42">
        <f t="shared" si="19"/>
        <v>895830</v>
      </c>
      <c r="I287" s="42">
        <v>0</v>
      </c>
      <c r="J287" s="42">
        <v>0</v>
      </c>
      <c r="K287" s="42">
        <v>0</v>
      </c>
      <c r="L287" s="42">
        <v>0</v>
      </c>
      <c r="M287" s="42">
        <f t="shared" si="22"/>
        <v>-895830</v>
      </c>
      <c r="N287" s="42">
        <v>0</v>
      </c>
      <c r="O287" s="42">
        <v>0</v>
      </c>
      <c r="P287" s="42">
        <v>0</v>
      </c>
      <c r="Q287" s="42">
        <v>0</v>
      </c>
      <c r="R287" s="42">
        <v>0</v>
      </c>
      <c r="S287" s="42">
        <v>0</v>
      </c>
      <c r="T287" s="42">
        <v>0</v>
      </c>
      <c r="U287" s="42">
        <v>0</v>
      </c>
      <c r="V287" s="42">
        <v>0</v>
      </c>
      <c r="W287" s="42">
        <v>0</v>
      </c>
      <c r="X287" s="42">
        <v>0</v>
      </c>
      <c r="Y287" s="42">
        <v>0</v>
      </c>
      <c r="Z287" s="42">
        <v>0</v>
      </c>
      <c r="AA287" s="43">
        <f t="shared" si="21"/>
        <v>0</v>
      </c>
    </row>
    <row r="288" spans="2:27" s="44" customFormat="1" ht="12.75" customHeight="1">
      <c r="B288" s="39">
        <v>51130306</v>
      </c>
      <c r="C288" s="45" t="s">
        <v>673</v>
      </c>
      <c r="D288" s="40">
        <f>-VLOOKUP(B288,'BG 2023'!A:C,3,FALSE)</f>
        <v>3863636.36</v>
      </c>
      <c r="E288" s="43"/>
      <c r="F288" s="43"/>
      <c r="G288" s="42">
        <v>0</v>
      </c>
      <c r="H288" s="42">
        <f t="shared" si="19"/>
        <v>3863636.36</v>
      </c>
      <c r="I288" s="42">
        <v>0</v>
      </c>
      <c r="J288" s="42">
        <v>0</v>
      </c>
      <c r="K288" s="42">
        <v>0</v>
      </c>
      <c r="L288" s="42">
        <v>0</v>
      </c>
      <c r="M288" s="42">
        <f t="shared" si="22"/>
        <v>-3863636.36</v>
      </c>
      <c r="N288" s="42">
        <v>0</v>
      </c>
      <c r="O288" s="42">
        <v>0</v>
      </c>
      <c r="P288" s="42">
        <v>0</v>
      </c>
      <c r="Q288" s="42">
        <v>0</v>
      </c>
      <c r="R288" s="42">
        <v>0</v>
      </c>
      <c r="S288" s="42">
        <v>0</v>
      </c>
      <c r="T288" s="42">
        <v>0</v>
      </c>
      <c r="U288" s="42">
        <v>0</v>
      </c>
      <c r="V288" s="42">
        <v>0</v>
      </c>
      <c r="W288" s="42">
        <v>0</v>
      </c>
      <c r="X288" s="42">
        <v>0</v>
      </c>
      <c r="Y288" s="42">
        <v>0</v>
      </c>
      <c r="Z288" s="42">
        <v>0</v>
      </c>
      <c r="AA288" s="43">
        <f t="shared" si="21"/>
        <v>0</v>
      </c>
    </row>
    <row r="289" spans="2:27" s="44" customFormat="1" ht="12.75" customHeight="1">
      <c r="B289" s="39">
        <v>511307</v>
      </c>
      <c r="C289" s="45" t="s">
        <v>34</v>
      </c>
      <c r="D289" s="40"/>
      <c r="E289" s="43"/>
      <c r="F289" s="43"/>
      <c r="G289" s="42">
        <v>0</v>
      </c>
      <c r="H289" s="42">
        <f t="shared" si="19"/>
        <v>0</v>
      </c>
      <c r="I289" s="42">
        <v>0</v>
      </c>
      <c r="J289" s="42">
        <v>0</v>
      </c>
      <c r="K289" s="42">
        <v>0</v>
      </c>
      <c r="L289" s="42">
        <v>0</v>
      </c>
      <c r="M289" s="42">
        <f t="shared" si="22"/>
        <v>0</v>
      </c>
      <c r="N289" s="42">
        <v>0</v>
      </c>
      <c r="O289" s="42">
        <v>0</v>
      </c>
      <c r="P289" s="42">
        <v>0</v>
      </c>
      <c r="Q289" s="42">
        <v>0</v>
      </c>
      <c r="R289" s="42">
        <v>0</v>
      </c>
      <c r="S289" s="42">
        <v>0</v>
      </c>
      <c r="T289" s="42">
        <v>0</v>
      </c>
      <c r="U289" s="42">
        <v>0</v>
      </c>
      <c r="V289" s="42">
        <v>0</v>
      </c>
      <c r="W289" s="42">
        <v>0</v>
      </c>
      <c r="X289" s="42">
        <v>0</v>
      </c>
      <c r="Y289" s="42">
        <v>0</v>
      </c>
      <c r="Z289" s="42">
        <v>0</v>
      </c>
      <c r="AA289" s="43">
        <f t="shared" si="21"/>
        <v>0</v>
      </c>
    </row>
    <row r="290" spans="2:27" s="44" customFormat="1" ht="12.75" customHeight="1">
      <c r="B290" s="39">
        <v>51130701</v>
      </c>
      <c r="C290" s="45" t="s">
        <v>428</v>
      </c>
      <c r="D290" s="40">
        <f>-VLOOKUP(B290,'BG 2023'!A:C,3,FALSE)</f>
        <v>3483690</v>
      </c>
      <c r="E290" s="43"/>
      <c r="F290" s="43"/>
      <c r="G290" s="42">
        <v>0</v>
      </c>
      <c r="H290" s="42">
        <f t="shared" si="19"/>
        <v>3483690</v>
      </c>
      <c r="I290" s="42">
        <v>0</v>
      </c>
      <c r="J290" s="42">
        <v>0</v>
      </c>
      <c r="K290" s="42">
        <v>0</v>
      </c>
      <c r="L290" s="42">
        <v>0</v>
      </c>
      <c r="M290" s="42">
        <f t="shared" si="22"/>
        <v>-3483690</v>
      </c>
      <c r="N290" s="42">
        <v>0</v>
      </c>
      <c r="O290" s="42">
        <v>0</v>
      </c>
      <c r="P290" s="42">
        <v>0</v>
      </c>
      <c r="Q290" s="42">
        <v>0</v>
      </c>
      <c r="R290" s="42">
        <v>0</v>
      </c>
      <c r="S290" s="42">
        <v>0</v>
      </c>
      <c r="T290" s="42">
        <v>0</v>
      </c>
      <c r="U290" s="42">
        <v>0</v>
      </c>
      <c r="V290" s="42">
        <v>0</v>
      </c>
      <c r="W290" s="42">
        <v>0</v>
      </c>
      <c r="X290" s="42">
        <v>0</v>
      </c>
      <c r="Y290" s="42">
        <v>0</v>
      </c>
      <c r="Z290" s="42">
        <v>0</v>
      </c>
      <c r="AA290" s="43">
        <f t="shared" si="21"/>
        <v>0</v>
      </c>
    </row>
    <row r="291" spans="2:27" s="44" customFormat="1" ht="12.75" customHeight="1">
      <c r="B291" s="39">
        <v>511308</v>
      </c>
      <c r="C291" s="45" t="s">
        <v>37</v>
      </c>
      <c r="D291" s="40"/>
      <c r="E291" s="43"/>
      <c r="F291" s="43">
        <f>+E293</f>
        <v>0</v>
      </c>
      <c r="G291" s="42">
        <v>0</v>
      </c>
      <c r="H291" s="42">
        <f t="shared" si="19"/>
        <v>0</v>
      </c>
      <c r="I291" s="42">
        <v>0</v>
      </c>
      <c r="J291" s="42">
        <v>0</v>
      </c>
      <c r="K291" s="42">
        <v>0</v>
      </c>
      <c r="L291" s="42">
        <v>0</v>
      </c>
      <c r="M291" s="42">
        <f t="shared" si="22"/>
        <v>0</v>
      </c>
      <c r="N291" s="42">
        <v>0</v>
      </c>
      <c r="O291" s="42">
        <v>0</v>
      </c>
      <c r="P291" s="42">
        <v>0</v>
      </c>
      <c r="Q291" s="42">
        <v>0</v>
      </c>
      <c r="R291" s="42">
        <v>0</v>
      </c>
      <c r="S291" s="42">
        <v>0</v>
      </c>
      <c r="T291" s="42">
        <v>0</v>
      </c>
      <c r="U291" s="42">
        <v>0</v>
      </c>
      <c r="V291" s="42">
        <v>0</v>
      </c>
      <c r="W291" s="42">
        <v>0</v>
      </c>
      <c r="X291" s="42">
        <v>0</v>
      </c>
      <c r="Y291" s="42">
        <v>0</v>
      </c>
      <c r="Z291" s="42">
        <v>0</v>
      </c>
      <c r="AA291" s="43">
        <f t="shared" si="21"/>
        <v>0</v>
      </c>
    </row>
    <row r="292" spans="2:27" s="44" customFormat="1" ht="12.75" customHeight="1">
      <c r="B292" s="39">
        <v>51130802</v>
      </c>
      <c r="C292" s="45" t="s">
        <v>429</v>
      </c>
      <c r="D292" s="40">
        <f>-VLOOKUP(B292,'BG 2023'!A:C,3,FALSE)</f>
        <v>4862300</v>
      </c>
      <c r="E292" s="43"/>
      <c r="F292" s="43"/>
      <c r="G292" s="42">
        <v>0</v>
      </c>
      <c r="H292" s="42">
        <f t="shared" si="19"/>
        <v>4862300</v>
      </c>
      <c r="I292" s="42">
        <v>0</v>
      </c>
      <c r="J292" s="42">
        <v>0</v>
      </c>
      <c r="K292" s="42">
        <v>0</v>
      </c>
      <c r="L292" s="42">
        <v>0</v>
      </c>
      <c r="M292" s="42">
        <f t="shared" si="22"/>
        <v>-4862300</v>
      </c>
      <c r="N292" s="42">
        <v>0</v>
      </c>
      <c r="O292" s="42">
        <v>0</v>
      </c>
      <c r="P292" s="42">
        <v>0</v>
      </c>
      <c r="Q292" s="42">
        <v>0</v>
      </c>
      <c r="R292" s="42">
        <v>0</v>
      </c>
      <c r="S292" s="42">
        <v>0</v>
      </c>
      <c r="T292" s="42">
        <v>0</v>
      </c>
      <c r="U292" s="42">
        <v>0</v>
      </c>
      <c r="V292" s="42">
        <v>0</v>
      </c>
      <c r="W292" s="42">
        <v>0</v>
      </c>
      <c r="X292" s="42">
        <v>0</v>
      </c>
      <c r="Y292" s="42">
        <v>0</v>
      </c>
      <c r="Z292" s="42">
        <v>0</v>
      </c>
      <c r="AA292" s="43">
        <f t="shared" si="21"/>
        <v>0</v>
      </c>
    </row>
    <row r="293" spans="2:27" s="44" customFormat="1" ht="12.75" customHeight="1">
      <c r="B293" s="39">
        <v>511309</v>
      </c>
      <c r="C293" s="45" t="s">
        <v>430</v>
      </c>
      <c r="D293" s="40"/>
      <c r="E293" s="41"/>
      <c r="F293" s="41"/>
      <c r="G293" s="42">
        <v>0</v>
      </c>
      <c r="H293" s="42">
        <f t="shared" si="19"/>
        <v>0</v>
      </c>
      <c r="I293" s="42">
        <v>0</v>
      </c>
      <c r="J293" s="42">
        <v>0</v>
      </c>
      <c r="K293" s="42">
        <v>0</v>
      </c>
      <c r="L293" s="42">
        <v>0</v>
      </c>
      <c r="M293" s="42">
        <f t="shared" si="22"/>
        <v>0</v>
      </c>
      <c r="N293" s="42">
        <v>0</v>
      </c>
      <c r="O293" s="42">
        <v>0</v>
      </c>
      <c r="P293" s="42">
        <v>0</v>
      </c>
      <c r="Q293" s="42">
        <v>0</v>
      </c>
      <c r="R293" s="42">
        <v>0</v>
      </c>
      <c r="S293" s="42">
        <v>0</v>
      </c>
      <c r="T293" s="42">
        <v>0</v>
      </c>
      <c r="U293" s="42">
        <v>0</v>
      </c>
      <c r="V293" s="42">
        <v>0</v>
      </c>
      <c r="W293" s="42">
        <v>0</v>
      </c>
      <c r="X293" s="42">
        <v>0</v>
      </c>
      <c r="Y293" s="42">
        <v>0</v>
      </c>
      <c r="Z293" s="42">
        <v>0</v>
      </c>
      <c r="AA293" s="43">
        <f t="shared" si="21"/>
        <v>0</v>
      </c>
    </row>
    <row r="294" spans="2:27" s="44" customFormat="1" ht="12.75" customHeight="1">
      <c r="B294" s="39">
        <v>51130906</v>
      </c>
      <c r="C294" s="45" t="s">
        <v>431</v>
      </c>
      <c r="D294" s="40">
        <f>-VLOOKUP(B294,'BG 2023'!A:C,3,FALSE)</f>
        <v>2628181.8199999998</v>
      </c>
      <c r="E294" s="43"/>
      <c r="F294" s="43"/>
      <c r="G294" s="42">
        <v>0</v>
      </c>
      <c r="H294" s="42">
        <f t="shared" si="19"/>
        <v>2628181.8199999998</v>
      </c>
      <c r="I294" s="42">
        <v>0</v>
      </c>
      <c r="J294" s="42">
        <v>0</v>
      </c>
      <c r="K294" s="42">
        <v>0</v>
      </c>
      <c r="L294" s="42">
        <v>0</v>
      </c>
      <c r="M294" s="42">
        <f t="shared" si="22"/>
        <v>-2628181.8199999998</v>
      </c>
      <c r="N294" s="42">
        <v>0</v>
      </c>
      <c r="O294" s="42">
        <v>0</v>
      </c>
      <c r="P294" s="42">
        <v>0</v>
      </c>
      <c r="Q294" s="42">
        <v>0</v>
      </c>
      <c r="R294" s="42">
        <v>0</v>
      </c>
      <c r="S294" s="42">
        <v>0</v>
      </c>
      <c r="T294" s="42">
        <v>0</v>
      </c>
      <c r="U294" s="42">
        <v>0</v>
      </c>
      <c r="V294" s="42">
        <v>0</v>
      </c>
      <c r="W294" s="42">
        <v>0</v>
      </c>
      <c r="X294" s="42">
        <v>0</v>
      </c>
      <c r="Y294" s="42">
        <v>0</v>
      </c>
      <c r="Z294" s="42">
        <v>0</v>
      </c>
      <c r="AA294" s="43">
        <f t="shared" si="21"/>
        <v>0</v>
      </c>
    </row>
    <row r="295" spans="2:27" s="44" customFormat="1" ht="12.75" customHeight="1">
      <c r="B295" s="39">
        <v>51130910</v>
      </c>
      <c r="C295" s="45" t="s">
        <v>674</v>
      </c>
      <c r="D295" s="40">
        <f>-VLOOKUP(B295,'BG 2023'!A:C,3,FALSE)</f>
        <v>3027259.08</v>
      </c>
      <c r="E295" s="43"/>
      <c r="F295" s="43"/>
      <c r="G295" s="42">
        <v>0</v>
      </c>
      <c r="H295" s="42">
        <f t="shared" si="19"/>
        <v>3027259.08</v>
      </c>
      <c r="I295" s="42">
        <v>0</v>
      </c>
      <c r="J295" s="42">
        <v>0</v>
      </c>
      <c r="K295" s="42">
        <v>0</v>
      </c>
      <c r="L295" s="42">
        <v>0</v>
      </c>
      <c r="M295" s="42">
        <f t="shared" si="22"/>
        <v>-3027259.08</v>
      </c>
      <c r="N295" s="42">
        <v>0</v>
      </c>
      <c r="O295" s="42">
        <v>0</v>
      </c>
      <c r="P295" s="42">
        <v>0</v>
      </c>
      <c r="Q295" s="42">
        <v>0</v>
      </c>
      <c r="R295" s="42">
        <v>0</v>
      </c>
      <c r="S295" s="42">
        <v>0</v>
      </c>
      <c r="T295" s="42">
        <v>0</v>
      </c>
      <c r="U295" s="42">
        <v>0</v>
      </c>
      <c r="V295" s="42">
        <v>0</v>
      </c>
      <c r="W295" s="42">
        <v>0</v>
      </c>
      <c r="X295" s="42">
        <v>0</v>
      </c>
      <c r="Y295" s="42">
        <v>0</v>
      </c>
      <c r="Z295" s="42">
        <v>0</v>
      </c>
      <c r="AA295" s="43">
        <f t="shared" si="21"/>
        <v>0</v>
      </c>
    </row>
    <row r="296" spans="2:27" s="44" customFormat="1" ht="12.75" customHeight="1">
      <c r="B296" s="39">
        <v>51130912</v>
      </c>
      <c r="C296" s="45" t="s">
        <v>432</v>
      </c>
      <c r="D296" s="40">
        <f>-VLOOKUP(B296,'BG 2023'!A:C,3,FALSE)</f>
        <v>2177727.27</v>
      </c>
      <c r="E296" s="43"/>
      <c r="F296" s="43"/>
      <c r="G296" s="42">
        <v>0</v>
      </c>
      <c r="H296" s="42">
        <f t="shared" si="19"/>
        <v>2177727.27</v>
      </c>
      <c r="I296" s="42">
        <v>0</v>
      </c>
      <c r="J296" s="42">
        <v>0</v>
      </c>
      <c r="K296" s="42">
        <v>0</v>
      </c>
      <c r="L296" s="42">
        <v>0</v>
      </c>
      <c r="M296" s="42">
        <f t="shared" si="22"/>
        <v>-2177727.27</v>
      </c>
      <c r="N296" s="42">
        <v>0</v>
      </c>
      <c r="O296" s="42">
        <v>0</v>
      </c>
      <c r="P296" s="42">
        <v>0</v>
      </c>
      <c r="Q296" s="42">
        <v>0</v>
      </c>
      <c r="R296" s="42">
        <v>0</v>
      </c>
      <c r="S296" s="42">
        <v>0</v>
      </c>
      <c r="T296" s="42">
        <v>0</v>
      </c>
      <c r="U296" s="42">
        <v>0</v>
      </c>
      <c r="V296" s="42">
        <v>0</v>
      </c>
      <c r="W296" s="42">
        <v>0</v>
      </c>
      <c r="X296" s="42">
        <v>0</v>
      </c>
      <c r="Y296" s="42">
        <v>0</v>
      </c>
      <c r="Z296" s="42">
        <v>0</v>
      </c>
      <c r="AA296" s="43">
        <f t="shared" si="21"/>
        <v>0</v>
      </c>
    </row>
    <row r="297" spans="2:27" s="44" customFormat="1" ht="12.75" customHeight="1">
      <c r="B297" s="39">
        <v>51130913</v>
      </c>
      <c r="C297" s="45" t="s">
        <v>675</v>
      </c>
      <c r="D297" s="40">
        <f>-VLOOKUP(B297,'BG 2023'!A:C,3,FALSE)</f>
        <v>3000000</v>
      </c>
      <c r="E297" s="43"/>
      <c r="F297" s="43">
        <f>+E298</f>
        <v>0</v>
      </c>
      <c r="G297" s="42">
        <v>0</v>
      </c>
      <c r="H297" s="42">
        <f t="shared" si="19"/>
        <v>3000000</v>
      </c>
      <c r="I297" s="42">
        <v>0</v>
      </c>
      <c r="J297" s="42">
        <v>0</v>
      </c>
      <c r="K297" s="42">
        <v>0</v>
      </c>
      <c r="L297" s="42">
        <v>0</v>
      </c>
      <c r="M297" s="42">
        <f t="shared" si="22"/>
        <v>-3000000</v>
      </c>
      <c r="N297" s="42">
        <v>0</v>
      </c>
      <c r="O297" s="42">
        <v>0</v>
      </c>
      <c r="P297" s="42">
        <v>0</v>
      </c>
      <c r="Q297" s="42">
        <v>0</v>
      </c>
      <c r="R297" s="42">
        <v>0</v>
      </c>
      <c r="S297" s="42">
        <v>0</v>
      </c>
      <c r="T297" s="42">
        <v>0</v>
      </c>
      <c r="U297" s="42">
        <v>0</v>
      </c>
      <c r="V297" s="42">
        <v>0</v>
      </c>
      <c r="W297" s="42">
        <v>0</v>
      </c>
      <c r="X297" s="42">
        <v>0</v>
      </c>
      <c r="Y297" s="42">
        <v>0</v>
      </c>
      <c r="Z297" s="42">
        <v>0</v>
      </c>
      <c r="AA297" s="43">
        <f t="shared" si="21"/>
        <v>0</v>
      </c>
    </row>
    <row r="298" spans="2:27" s="44" customFormat="1" ht="12.75" customHeight="1">
      <c r="B298" s="39">
        <v>51130914</v>
      </c>
      <c r="C298" s="45" t="s">
        <v>433</v>
      </c>
      <c r="D298" s="40">
        <f>-VLOOKUP(B298,'BG 2023'!A:C,3,FALSE)</f>
        <v>842870.13</v>
      </c>
      <c r="E298" s="41"/>
      <c r="F298" s="41"/>
      <c r="G298" s="42">
        <v>0</v>
      </c>
      <c r="H298" s="42">
        <f t="shared" si="19"/>
        <v>842870.13</v>
      </c>
      <c r="I298" s="42">
        <v>0</v>
      </c>
      <c r="J298" s="42">
        <v>0</v>
      </c>
      <c r="K298" s="42">
        <v>0</v>
      </c>
      <c r="L298" s="42">
        <v>0</v>
      </c>
      <c r="M298" s="42">
        <f t="shared" si="22"/>
        <v>-842870.13</v>
      </c>
      <c r="N298" s="42">
        <v>0</v>
      </c>
      <c r="O298" s="42">
        <v>0</v>
      </c>
      <c r="P298" s="42">
        <v>0</v>
      </c>
      <c r="Q298" s="42">
        <v>0</v>
      </c>
      <c r="R298" s="42">
        <v>0</v>
      </c>
      <c r="S298" s="42">
        <v>0</v>
      </c>
      <c r="T298" s="42">
        <v>0</v>
      </c>
      <c r="U298" s="42">
        <v>0</v>
      </c>
      <c r="V298" s="42">
        <v>0</v>
      </c>
      <c r="W298" s="42">
        <v>0</v>
      </c>
      <c r="X298" s="42">
        <v>0</v>
      </c>
      <c r="Y298" s="42">
        <v>0</v>
      </c>
      <c r="Z298" s="42">
        <v>0</v>
      </c>
      <c r="AA298" s="43">
        <f t="shared" si="21"/>
        <v>0</v>
      </c>
    </row>
    <row r="299" spans="2:27" s="44" customFormat="1" ht="12.75" customHeight="1">
      <c r="B299" s="39">
        <v>51130917</v>
      </c>
      <c r="C299" s="45" t="s">
        <v>676</v>
      </c>
      <c r="D299" s="40">
        <f>-VLOOKUP(B299,'BG 2023'!A:C,3,FALSE)</f>
        <v>7312670</v>
      </c>
      <c r="E299" s="43"/>
      <c r="F299" s="43"/>
      <c r="G299" s="42">
        <v>0</v>
      </c>
      <c r="H299" s="42">
        <f t="shared" si="19"/>
        <v>7312670</v>
      </c>
      <c r="I299" s="42">
        <v>0</v>
      </c>
      <c r="J299" s="42">
        <v>0</v>
      </c>
      <c r="K299" s="42">
        <v>0</v>
      </c>
      <c r="L299" s="42">
        <v>0</v>
      </c>
      <c r="M299" s="42">
        <f t="shared" si="22"/>
        <v>-7312670</v>
      </c>
      <c r="N299" s="42">
        <v>0</v>
      </c>
      <c r="O299" s="42">
        <v>0</v>
      </c>
      <c r="P299" s="42">
        <v>0</v>
      </c>
      <c r="Q299" s="42">
        <v>0</v>
      </c>
      <c r="R299" s="42">
        <v>0</v>
      </c>
      <c r="S299" s="42">
        <v>0</v>
      </c>
      <c r="T299" s="42">
        <v>0</v>
      </c>
      <c r="U299" s="42">
        <v>0</v>
      </c>
      <c r="V299" s="42">
        <v>0</v>
      </c>
      <c r="W299" s="42">
        <v>0</v>
      </c>
      <c r="X299" s="42">
        <v>0</v>
      </c>
      <c r="Y299" s="42">
        <v>0</v>
      </c>
      <c r="Z299" s="42">
        <v>0</v>
      </c>
      <c r="AA299" s="43">
        <f t="shared" si="21"/>
        <v>0</v>
      </c>
    </row>
    <row r="300" spans="2:27" s="44" customFormat="1" ht="12.75" customHeight="1">
      <c r="B300" s="39">
        <v>51130918</v>
      </c>
      <c r="C300" s="45" t="s">
        <v>677</v>
      </c>
      <c r="D300" s="40">
        <f>-VLOOKUP(B300,'BG 2023'!A:C,3,FALSE)</f>
        <v>445864843.02999997</v>
      </c>
      <c r="E300" s="43"/>
      <c r="F300" s="43"/>
      <c r="G300" s="42">
        <v>0</v>
      </c>
      <c r="H300" s="42">
        <f t="shared" si="19"/>
        <v>445864843.02999997</v>
      </c>
      <c r="I300" s="42">
        <v>0</v>
      </c>
      <c r="J300" s="42">
        <v>0</v>
      </c>
      <c r="K300" s="42">
        <v>0</v>
      </c>
      <c r="L300" s="42">
        <v>0</v>
      </c>
      <c r="M300" s="42">
        <f t="shared" si="22"/>
        <v>-445864843.02999997</v>
      </c>
      <c r="N300" s="42">
        <v>0</v>
      </c>
      <c r="O300" s="42">
        <v>0</v>
      </c>
      <c r="P300" s="42">
        <v>0</v>
      </c>
      <c r="Q300" s="42">
        <v>0</v>
      </c>
      <c r="R300" s="42">
        <v>0</v>
      </c>
      <c r="S300" s="42">
        <v>0</v>
      </c>
      <c r="T300" s="42">
        <v>0</v>
      </c>
      <c r="U300" s="42">
        <v>0</v>
      </c>
      <c r="V300" s="42">
        <v>0</v>
      </c>
      <c r="W300" s="42">
        <v>0</v>
      </c>
      <c r="X300" s="42">
        <v>0</v>
      </c>
      <c r="Y300" s="42">
        <v>0</v>
      </c>
      <c r="Z300" s="42">
        <v>0</v>
      </c>
      <c r="AA300" s="43">
        <f t="shared" si="21"/>
        <v>0</v>
      </c>
    </row>
    <row r="301" spans="2:27" s="44" customFormat="1" ht="12.75" customHeight="1">
      <c r="B301" s="39">
        <v>51130999</v>
      </c>
      <c r="C301" s="45" t="s">
        <v>434</v>
      </c>
      <c r="D301" s="40">
        <f>-VLOOKUP(B301,'BG 2023'!A:C,3,FALSE)</f>
        <v>195818.18</v>
      </c>
      <c r="E301" s="43"/>
      <c r="F301" s="43"/>
      <c r="G301" s="42">
        <v>0</v>
      </c>
      <c r="H301" s="42">
        <f t="shared" si="19"/>
        <v>195818.18</v>
      </c>
      <c r="I301" s="42">
        <v>0</v>
      </c>
      <c r="J301" s="42">
        <v>0</v>
      </c>
      <c r="K301" s="42">
        <v>0</v>
      </c>
      <c r="L301" s="42">
        <v>0</v>
      </c>
      <c r="M301" s="42">
        <f t="shared" si="22"/>
        <v>-195818.18</v>
      </c>
      <c r="N301" s="42">
        <v>0</v>
      </c>
      <c r="O301" s="42">
        <v>0</v>
      </c>
      <c r="P301" s="42">
        <v>0</v>
      </c>
      <c r="Q301" s="42">
        <v>0</v>
      </c>
      <c r="R301" s="42">
        <v>0</v>
      </c>
      <c r="S301" s="42">
        <v>0</v>
      </c>
      <c r="T301" s="42">
        <v>0</v>
      </c>
      <c r="U301" s="42">
        <v>0</v>
      </c>
      <c r="V301" s="42">
        <v>0</v>
      </c>
      <c r="W301" s="42">
        <v>0</v>
      </c>
      <c r="X301" s="42">
        <v>0</v>
      </c>
      <c r="Y301" s="42">
        <v>0</v>
      </c>
      <c r="Z301" s="42">
        <v>0</v>
      </c>
      <c r="AA301" s="43">
        <f t="shared" si="21"/>
        <v>0</v>
      </c>
    </row>
    <row r="302" spans="2:27" s="44" customFormat="1" ht="12.75" customHeight="1">
      <c r="B302" s="39">
        <v>5114</v>
      </c>
      <c r="C302" s="45" t="s">
        <v>435</v>
      </c>
      <c r="D302" s="40"/>
      <c r="E302" s="43"/>
      <c r="F302" s="43"/>
      <c r="G302" s="42">
        <v>0</v>
      </c>
      <c r="H302" s="42">
        <f t="shared" si="19"/>
        <v>0</v>
      </c>
      <c r="I302" s="42">
        <v>0</v>
      </c>
      <c r="J302" s="42">
        <v>0</v>
      </c>
      <c r="K302" s="42">
        <v>0</v>
      </c>
      <c r="L302" s="42">
        <v>0</v>
      </c>
      <c r="M302" s="42" t="s">
        <v>133</v>
      </c>
      <c r="N302" s="42">
        <v>0</v>
      </c>
      <c r="O302" s="42">
        <v>0</v>
      </c>
      <c r="P302" s="42">
        <v>0</v>
      </c>
      <c r="Q302" s="42">
        <v>0</v>
      </c>
      <c r="R302" s="42">
        <v>0</v>
      </c>
      <c r="S302" s="42">
        <v>0</v>
      </c>
      <c r="T302" s="42">
        <v>0</v>
      </c>
      <c r="U302" s="42">
        <v>0</v>
      </c>
      <c r="V302" s="42">
        <v>0</v>
      </c>
      <c r="W302" s="42">
        <v>0</v>
      </c>
      <c r="X302" s="42">
        <v>0</v>
      </c>
      <c r="Y302" s="42">
        <v>0</v>
      </c>
      <c r="Z302" s="42">
        <v>0</v>
      </c>
      <c r="AA302" s="43">
        <f t="shared" si="21"/>
        <v>0</v>
      </c>
    </row>
    <row r="303" spans="2:27" s="44" customFormat="1" ht="12.75" customHeight="1">
      <c r="B303" s="39">
        <v>511403</v>
      </c>
      <c r="C303" s="45" t="s">
        <v>436</v>
      </c>
      <c r="D303" s="40">
        <f>-VLOOKUP(B303,'BG 2023'!A:C,3,FALSE)</f>
        <v>13309617.17</v>
      </c>
      <c r="E303" s="43"/>
      <c r="F303" s="43">
        <f>+E305</f>
        <v>0</v>
      </c>
      <c r="G303" s="42">
        <v>0</v>
      </c>
      <c r="H303" s="42">
        <f t="shared" si="19"/>
        <v>13309617.17</v>
      </c>
      <c r="I303" s="42">
        <v>0</v>
      </c>
      <c r="J303" s="42">
        <v>0</v>
      </c>
      <c r="K303" s="42">
        <v>0</v>
      </c>
      <c r="L303" s="42">
        <v>0</v>
      </c>
      <c r="M303" s="42" t="s">
        <v>133</v>
      </c>
      <c r="N303" s="42">
        <v>0</v>
      </c>
      <c r="O303" s="42">
        <v>0</v>
      </c>
      <c r="P303" s="42">
        <v>0</v>
      </c>
      <c r="Q303" s="42">
        <v>0</v>
      </c>
      <c r="R303" s="42">
        <v>0</v>
      </c>
      <c r="S303" s="42">
        <v>0</v>
      </c>
      <c r="T303" s="42">
        <v>0</v>
      </c>
      <c r="U303" s="42">
        <v>0</v>
      </c>
      <c r="V303" s="42">
        <v>0</v>
      </c>
      <c r="W303" s="42">
        <v>0</v>
      </c>
      <c r="X303" s="42">
        <v>0</v>
      </c>
      <c r="Y303" s="42">
        <f>-H303</f>
        <v>-13309617.17</v>
      </c>
      <c r="Z303" s="42">
        <v>0</v>
      </c>
      <c r="AA303" s="43">
        <f t="shared" si="21"/>
        <v>0</v>
      </c>
    </row>
    <row r="304" spans="2:27" s="44" customFormat="1" ht="12.75" customHeight="1">
      <c r="B304" s="39">
        <v>511404</v>
      </c>
      <c r="C304" s="45" t="s">
        <v>678</v>
      </c>
      <c r="D304" s="40">
        <f>-VLOOKUP(B304,'BG 2023'!A:C,3,FALSE)</f>
        <v>5971389.0899999999</v>
      </c>
      <c r="E304" s="43"/>
      <c r="F304" s="43"/>
      <c r="G304" s="42">
        <v>0</v>
      </c>
      <c r="H304" s="42">
        <f t="shared" ref="H304:H321" si="23">+D304+E304-F304-G304</f>
        <v>5971389.0899999999</v>
      </c>
      <c r="I304" s="42">
        <v>0</v>
      </c>
      <c r="J304" s="42">
        <v>0</v>
      </c>
      <c r="K304" s="42">
        <v>0</v>
      </c>
      <c r="L304" s="42">
        <v>0</v>
      </c>
      <c r="M304" s="42" t="s">
        <v>133</v>
      </c>
      <c r="N304" s="42">
        <v>0</v>
      </c>
      <c r="O304" s="42">
        <v>0</v>
      </c>
      <c r="P304" s="42">
        <v>0</v>
      </c>
      <c r="Q304" s="42">
        <v>0</v>
      </c>
      <c r="R304" s="42">
        <v>0</v>
      </c>
      <c r="S304" s="42">
        <v>0</v>
      </c>
      <c r="T304" s="42">
        <v>0</v>
      </c>
      <c r="U304" s="42">
        <v>0</v>
      </c>
      <c r="V304" s="42">
        <v>0</v>
      </c>
      <c r="W304" s="42">
        <v>0</v>
      </c>
      <c r="X304" s="42">
        <v>0</v>
      </c>
      <c r="Y304" s="42">
        <f>-H304</f>
        <v>-5971389.0899999999</v>
      </c>
      <c r="Z304" s="42">
        <v>0</v>
      </c>
      <c r="AA304" s="43">
        <f t="shared" si="21"/>
        <v>0</v>
      </c>
    </row>
    <row r="305" spans="2:27" s="44" customFormat="1" ht="12.75" customHeight="1">
      <c r="B305" s="39">
        <v>511406</v>
      </c>
      <c r="C305" s="45" t="s">
        <v>437</v>
      </c>
      <c r="D305" s="40">
        <f>-VLOOKUP(B305,'BG 2023'!A:C,3,FALSE)</f>
        <v>1193835.45</v>
      </c>
      <c r="E305" s="41"/>
      <c r="F305" s="41"/>
      <c r="G305" s="42">
        <v>0</v>
      </c>
      <c r="H305" s="42">
        <f t="shared" si="23"/>
        <v>1193835.45</v>
      </c>
      <c r="I305" s="42">
        <v>0</v>
      </c>
      <c r="J305" s="42">
        <v>0</v>
      </c>
      <c r="K305" s="42">
        <v>0</v>
      </c>
      <c r="L305" s="42">
        <v>0</v>
      </c>
      <c r="M305" s="42">
        <f>-H305</f>
        <v>-1193835.45</v>
      </c>
      <c r="N305" s="42">
        <v>0</v>
      </c>
      <c r="O305" s="42">
        <v>0</v>
      </c>
      <c r="P305" s="42">
        <v>0</v>
      </c>
      <c r="Q305" s="42">
        <v>0</v>
      </c>
      <c r="R305" s="42">
        <v>0</v>
      </c>
      <c r="S305" s="42">
        <v>0</v>
      </c>
      <c r="T305" s="42">
        <v>0</v>
      </c>
      <c r="U305" s="42">
        <v>0</v>
      </c>
      <c r="V305" s="42">
        <v>0</v>
      </c>
      <c r="W305" s="42">
        <v>0</v>
      </c>
      <c r="X305" s="42">
        <v>0</v>
      </c>
      <c r="Y305" s="42">
        <v>0</v>
      </c>
      <c r="Z305" s="42">
        <v>0</v>
      </c>
      <c r="AA305" s="43">
        <f t="shared" si="21"/>
        <v>0</v>
      </c>
    </row>
    <row r="306" spans="2:27" s="44" customFormat="1" ht="12.75" customHeight="1">
      <c r="B306" s="39">
        <v>511405</v>
      </c>
      <c r="C306" s="45" t="s">
        <v>438</v>
      </c>
      <c r="D306" s="40">
        <f>-VLOOKUP(B306,'BG 2023'!A:C,3,FALSE)</f>
        <v>2517701.27</v>
      </c>
      <c r="E306" s="43"/>
      <c r="F306" s="43"/>
      <c r="G306" s="42">
        <v>0</v>
      </c>
      <c r="H306" s="42">
        <f t="shared" si="23"/>
        <v>2517701.27</v>
      </c>
      <c r="I306" s="42">
        <v>0</v>
      </c>
      <c r="J306" s="42">
        <v>0</v>
      </c>
      <c r="K306" s="42">
        <v>0</v>
      </c>
      <c r="L306" s="42">
        <v>0</v>
      </c>
      <c r="M306" s="42">
        <f>-H306</f>
        <v>-2517701.27</v>
      </c>
      <c r="N306" s="42">
        <v>0</v>
      </c>
      <c r="O306" s="42">
        <v>0</v>
      </c>
      <c r="P306" s="42">
        <v>0</v>
      </c>
      <c r="Q306" s="42">
        <v>0</v>
      </c>
      <c r="R306" s="42">
        <v>0</v>
      </c>
      <c r="S306" s="42">
        <v>0</v>
      </c>
      <c r="T306" s="42">
        <v>0</v>
      </c>
      <c r="U306" s="42">
        <v>0</v>
      </c>
      <c r="V306" s="42">
        <v>0</v>
      </c>
      <c r="W306" s="42">
        <v>0</v>
      </c>
      <c r="X306" s="42">
        <v>0</v>
      </c>
      <c r="Y306" s="42">
        <v>0</v>
      </c>
      <c r="Z306" s="42">
        <v>0</v>
      </c>
      <c r="AA306" s="43">
        <f t="shared" si="21"/>
        <v>0</v>
      </c>
    </row>
    <row r="307" spans="2:27" s="44" customFormat="1" ht="12.75" customHeight="1">
      <c r="B307" s="39">
        <v>511408</v>
      </c>
      <c r="C307" s="45" t="s">
        <v>679</v>
      </c>
      <c r="D307" s="40">
        <f>-VLOOKUP(B307,'BG 2023'!A:C,3,FALSE)</f>
        <v>1165718.8600000001</v>
      </c>
      <c r="E307" s="43"/>
      <c r="F307" s="43"/>
      <c r="G307" s="42">
        <v>0</v>
      </c>
      <c r="H307" s="42">
        <f t="shared" si="23"/>
        <v>1165718.8600000001</v>
      </c>
      <c r="I307" s="42">
        <v>0</v>
      </c>
      <c r="J307" s="42">
        <v>0</v>
      </c>
      <c r="K307" s="42">
        <v>0</v>
      </c>
      <c r="L307" s="42">
        <v>0</v>
      </c>
      <c r="M307" s="42">
        <f>-H307</f>
        <v>-1165718.8600000001</v>
      </c>
      <c r="N307" s="42">
        <v>0</v>
      </c>
      <c r="O307" s="42">
        <v>0</v>
      </c>
      <c r="P307" s="42">
        <v>0</v>
      </c>
      <c r="Q307" s="42">
        <v>0</v>
      </c>
      <c r="R307" s="42">
        <v>0</v>
      </c>
      <c r="S307" s="42">
        <v>0</v>
      </c>
      <c r="T307" s="42">
        <v>0</v>
      </c>
      <c r="U307" s="42">
        <v>0</v>
      </c>
      <c r="V307" s="42">
        <v>0</v>
      </c>
      <c r="W307" s="42">
        <v>0</v>
      </c>
      <c r="X307" s="42">
        <v>0</v>
      </c>
      <c r="Y307" s="42">
        <v>0</v>
      </c>
      <c r="Z307" s="42">
        <v>0</v>
      </c>
      <c r="AA307" s="43">
        <f t="shared" si="21"/>
        <v>0</v>
      </c>
    </row>
    <row r="308" spans="2:27" s="44" customFormat="1" ht="12.75" customHeight="1">
      <c r="B308" s="39">
        <v>511410</v>
      </c>
      <c r="C308" s="45" t="s">
        <v>680</v>
      </c>
      <c r="D308" s="40">
        <f>-VLOOKUP(B308,'BG 2023'!A:C,3,FALSE)</f>
        <v>394050.9</v>
      </c>
      <c r="E308" s="43"/>
      <c r="F308" s="43"/>
      <c r="G308" s="42">
        <v>0</v>
      </c>
      <c r="H308" s="42">
        <f t="shared" si="23"/>
        <v>394050.9</v>
      </c>
      <c r="I308" s="42">
        <v>0</v>
      </c>
      <c r="J308" s="42">
        <v>0</v>
      </c>
      <c r="K308" s="42">
        <v>0</v>
      </c>
      <c r="L308" s="42">
        <v>0</v>
      </c>
      <c r="M308" s="42">
        <f>-H308</f>
        <v>-394050.9</v>
      </c>
      <c r="N308" s="42">
        <v>0</v>
      </c>
      <c r="O308" s="42">
        <v>0</v>
      </c>
      <c r="P308" s="42">
        <v>0</v>
      </c>
      <c r="Q308" s="42">
        <v>0</v>
      </c>
      <c r="R308" s="42">
        <v>0</v>
      </c>
      <c r="S308" s="42">
        <v>0</v>
      </c>
      <c r="T308" s="42">
        <v>0</v>
      </c>
      <c r="U308" s="42">
        <v>0</v>
      </c>
      <c r="V308" s="42">
        <v>0</v>
      </c>
      <c r="W308" s="42">
        <v>0</v>
      </c>
      <c r="X308" s="42">
        <v>0</v>
      </c>
      <c r="Y308" s="42">
        <v>0</v>
      </c>
      <c r="Z308" s="42">
        <v>0</v>
      </c>
      <c r="AA308" s="43">
        <f t="shared" si="21"/>
        <v>0</v>
      </c>
    </row>
    <row r="309" spans="2:27" s="44" customFormat="1" ht="12.75" customHeight="1">
      <c r="B309" s="39">
        <v>511409</v>
      </c>
      <c r="C309" s="45" t="s">
        <v>681</v>
      </c>
      <c r="D309" s="40">
        <f>-VLOOKUP(B309,'BG 2023'!A:C,3,FALSE)</f>
        <v>20000000</v>
      </c>
      <c r="E309" s="43"/>
      <c r="F309" s="43"/>
      <c r="G309" s="42">
        <v>0</v>
      </c>
      <c r="H309" s="42">
        <f t="shared" si="23"/>
        <v>20000000</v>
      </c>
      <c r="I309" s="42">
        <v>0</v>
      </c>
      <c r="J309" s="42">
        <v>0</v>
      </c>
      <c r="K309" s="42">
        <v>0</v>
      </c>
      <c r="L309" s="42">
        <v>0</v>
      </c>
      <c r="M309" s="42">
        <f>-H309</f>
        <v>-20000000</v>
      </c>
      <c r="N309" s="42">
        <v>0</v>
      </c>
      <c r="O309" s="42">
        <v>0</v>
      </c>
      <c r="P309" s="42">
        <v>0</v>
      </c>
      <c r="Q309" s="42">
        <v>0</v>
      </c>
      <c r="R309" s="42">
        <v>0</v>
      </c>
      <c r="S309" s="42">
        <v>0</v>
      </c>
      <c r="T309" s="42">
        <v>0</v>
      </c>
      <c r="U309" s="42">
        <v>0</v>
      </c>
      <c r="V309" s="42">
        <v>0</v>
      </c>
      <c r="W309" s="42">
        <v>0</v>
      </c>
      <c r="X309" s="42">
        <v>0</v>
      </c>
      <c r="Y309" s="42">
        <v>0</v>
      </c>
      <c r="Z309" s="42">
        <v>0</v>
      </c>
      <c r="AA309" s="43">
        <f t="shared" si="21"/>
        <v>0</v>
      </c>
    </row>
    <row r="310" spans="2:27" s="44" customFormat="1" ht="12.75" customHeight="1">
      <c r="B310" s="39">
        <v>511407</v>
      </c>
      <c r="C310" s="45" t="s">
        <v>439</v>
      </c>
      <c r="D310" s="40"/>
      <c r="E310" s="43"/>
      <c r="F310" s="43">
        <f>+E312</f>
        <v>0</v>
      </c>
      <c r="G310" s="42">
        <v>0</v>
      </c>
      <c r="H310" s="42">
        <f t="shared" si="23"/>
        <v>0</v>
      </c>
      <c r="I310" s="42">
        <v>0</v>
      </c>
      <c r="J310" s="42">
        <v>0</v>
      </c>
      <c r="K310" s="42">
        <v>0</v>
      </c>
      <c r="L310" s="42">
        <v>0</v>
      </c>
      <c r="M310" s="42" t="s">
        <v>133</v>
      </c>
      <c r="N310" s="42">
        <v>0</v>
      </c>
      <c r="O310" s="42">
        <v>0</v>
      </c>
      <c r="P310" s="42">
        <v>0</v>
      </c>
      <c r="Q310" s="42">
        <v>0</v>
      </c>
      <c r="R310" s="42">
        <v>0</v>
      </c>
      <c r="S310" s="42">
        <v>0</v>
      </c>
      <c r="T310" s="42">
        <v>0</v>
      </c>
      <c r="U310" s="42">
        <v>0</v>
      </c>
      <c r="V310" s="42">
        <v>0</v>
      </c>
      <c r="W310" s="42">
        <v>0</v>
      </c>
      <c r="X310" s="42">
        <v>0</v>
      </c>
      <c r="Y310" s="42">
        <v>0</v>
      </c>
      <c r="Z310" s="42">
        <v>0</v>
      </c>
      <c r="AA310" s="43">
        <f t="shared" si="21"/>
        <v>0</v>
      </c>
    </row>
    <row r="311" spans="2:27" s="44" customFormat="1" ht="12.75" customHeight="1">
      <c r="B311" s="39">
        <v>51140701</v>
      </c>
      <c r="C311" s="45" t="s">
        <v>440</v>
      </c>
      <c r="D311" s="40">
        <f>-VLOOKUP(B311,'BG 2023'!A:C,3,FALSE)</f>
        <v>595674957.13999999</v>
      </c>
      <c r="E311" s="43"/>
      <c r="F311" s="43"/>
      <c r="G311" s="42">
        <v>0</v>
      </c>
      <c r="H311" s="42">
        <f t="shared" si="23"/>
        <v>595674957.13999999</v>
      </c>
      <c r="I311" s="42">
        <v>0</v>
      </c>
      <c r="J311" s="42">
        <v>0</v>
      </c>
      <c r="K311" s="42">
        <v>0</v>
      </c>
      <c r="L311" s="42">
        <v>0</v>
      </c>
      <c r="M311" s="42" t="s">
        <v>133</v>
      </c>
      <c r="N311" s="42">
        <v>0</v>
      </c>
      <c r="O311" s="42">
        <v>0</v>
      </c>
      <c r="P311" s="42">
        <v>0</v>
      </c>
      <c r="Q311" s="42">
        <v>0</v>
      </c>
      <c r="R311" s="42">
        <v>0</v>
      </c>
      <c r="S311" s="42">
        <v>0</v>
      </c>
      <c r="T311" s="42">
        <v>0</v>
      </c>
      <c r="U311" s="42">
        <v>0</v>
      </c>
      <c r="V311" s="42">
        <v>0</v>
      </c>
      <c r="W311" s="42">
        <v>0</v>
      </c>
      <c r="X311" s="42">
        <v>0</v>
      </c>
      <c r="Y311" s="42">
        <v>0</v>
      </c>
      <c r="Z311" s="42">
        <f>-H311</f>
        <v>-595674957.13999999</v>
      </c>
      <c r="AA311" s="43">
        <f t="shared" si="21"/>
        <v>0</v>
      </c>
    </row>
    <row r="312" spans="2:27" s="44" customFormat="1" ht="12.75" customHeight="1">
      <c r="B312" s="39">
        <v>51140702</v>
      </c>
      <c r="C312" s="45" t="s">
        <v>441</v>
      </c>
      <c r="D312" s="40">
        <f>-VLOOKUP(B312,'BG 2023'!A:C,3,FALSE)</f>
        <v>34039604.52059938</v>
      </c>
      <c r="E312" s="41"/>
      <c r="F312" s="41"/>
      <c r="G312" s="42">
        <v>0</v>
      </c>
      <c r="H312" s="42">
        <f t="shared" si="23"/>
        <v>34039604.52059938</v>
      </c>
      <c r="I312" s="42">
        <v>0</v>
      </c>
      <c r="J312" s="42">
        <v>0</v>
      </c>
      <c r="K312" s="42">
        <v>0</v>
      </c>
      <c r="L312" s="42">
        <v>0</v>
      </c>
      <c r="M312" s="42" t="s">
        <v>133</v>
      </c>
      <c r="N312" s="42">
        <v>0</v>
      </c>
      <c r="O312" s="42">
        <v>0</v>
      </c>
      <c r="P312" s="42">
        <v>0</v>
      </c>
      <c r="Q312" s="42">
        <v>0</v>
      </c>
      <c r="R312" s="42">
        <v>0</v>
      </c>
      <c r="S312" s="42">
        <v>0</v>
      </c>
      <c r="T312" s="42">
        <v>0</v>
      </c>
      <c r="U312" s="42">
        <v>0</v>
      </c>
      <c r="V312" s="42">
        <v>0</v>
      </c>
      <c r="W312" s="42">
        <v>0</v>
      </c>
      <c r="X312" s="42">
        <v>0</v>
      </c>
      <c r="Y312" s="42">
        <v>0</v>
      </c>
      <c r="Z312" s="42">
        <f>-H312</f>
        <v>-34039604.52059938</v>
      </c>
      <c r="AA312" s="43">
        <f t="shared" si="21"/>
        <v>0</v>
      </c>
    </row>
    <row r="313" spans="2:27" s="44" customFormat="1" ht="12.75" customHeight="1">
      <c r="B313" s="39">
        <v>5115</v>
      </c>
      <c r="C313" s="45" t="s">
        <v>442</v>
      </c>
      <c r="D313" s="40"/>
      <c r="E313" s="43"/>
      <c r="F313" s="43"/>
      <c r="G313" s="42">
        <v>0</v>
      </c>
      <c r="H313" s="42">
        <f t="shared" si="23"/>
        <v>0</v>
      </c>
      <c r="I313" s="42">
        <v>0</v>
      </c>
      <c r="J313" s="42">
        <v>0</v>
      </c>
      <c r="K313" s="42">
        <v>0</v>
      </c>
      <c r="L313" s="42">
        <v>0</v>
      </c>
      <c r="M313" s="42" t="s">
        <v>133</v>
      </c>
      <c r="N313" s="42">
        <v>0</v>
      </c>
      <c r="O313" s="42">
        <v>0</v>
      </c>
      <c r="P313" s="42">
        <v>0</v>
      </c>
      <c r="Q313" s="42">
        <v>0</v>
      </c>
      <c r="R313" s="42">
        <v>0</v>
      </c>
      <c r="S313" s="42">
        <v>0</v>
      </c>
      <c r="T313" s="42">
        <v>0</v>
      </c>
      <c r="U313" s="42">
        <v>0</v>
      </c>
      <c r="V313" s="42">
        <v>0</v>
      </c>
      <c r="W313" s="42">
        <v>0</v>
      </c>
      <c r="X313" s="42">
        <v>0</v>
      </c>
      <c r="Y313" s="42">
        <v>0</v>
      </c>
      <c r="Z313" s="42">
        <v>0</v>
      </c>
      <c r="AA313" s="43">
        <f t="shared" si="21"/>
        <v>0</v>
      </c>
    </row>
    <row r="314" spans="2:27" s="44" customFormat="1" ht="12.75" customHeight="1">
      <c r="B314" s="39">
        <v>511501</v>
      </c>
      <c r="C314" s="45" t="s">
        <v>58</v>
      </c>
      <c r="D314" s="40">
        <f>-VLOOKUP(B314,'BG 2023'!A:C,3,FALSE)</f>
        <v>0</v>
      </c>
      <c r="E314" s="43"/>
      <c r="F314" s="43"/>
      <c r="G314" s="42">
        <v>0</v>
      </c>
      <c r="H314" s="42">
        <f t="shared" si="23"/>
        <v>0</v>
      </c>
      <c r="I314" s="42">
        <v>0</v>
      </c>
      <c r="J314" s="42">
        <v>0</v>
      </c>
      <c r="K314" s="42">
        <v>0</v>
      </c>
      <c r="L314" s="42">
        <v>0</v>
      </c>
      <c r="M314" s="42" t="s">
        <v>133</v>
      </c>
      <c r="N314" s="42">
        <v>0</v>
      </c>
      <c r="O314" s="42">
        <v>0</v>
      </c>
      <c r="P314" s="42">
        <v>0</v>
      </c>
      <c r="Q314" s="42">
        <v>0</v>
      </c>
      <c r="R314" s="42">
        <v>0</v>
      </c>
      <c r="S314" s="42">
        <v>0</v>
      </c>
      <c r="T314" s="42">
        <v>0</v>
      </c>
      <c r="U314" s="42">
        <v>0</v>
      </c>
      <c r="V314" s="42">
        <v>0</v>
      </c>
      <c r="W314" s="42">
        <v>0</v>
      </c>
      <c r="X314" s="42">
        <v>0</v>
      </c>
      <c r="Y314" s="42">
        <v>0</v>
      </c>
      <c r="Z314" s="42">
        <v>0</v>
      </c>
      <c r="AA314" s="43">
        <f t="shared" si="21"/>
        <v>0</v>
      </c>
    </row>
    <row r="315" spans="2:27" s="44" customFormat="1" ht="12.75" customHeight="1">
      <c r="B315" s="39">
        <v>511502</v>
      </c>
      <c r="C315" s="45" t="s">
        <v>682</v>
      </c>
      <c r="D315" s="40">
        <f>-VLOOKUP(B315,'BG 2023'!A:C,3,FALSE)</f>
        <v>383566</v>
      </c>
      <c r="E315" s="43"/>
      <c r="F315" s="43"/>
      <c r="G315" s="42">
        <v>0</v>
      </c>
      <c r="H315" s="42">
        <f t="shared" si="23"/>
        <v>383566</v>
      </c>
      <c r="I315" s="42">
        <v>0</v>
      </c>
      <c r="J315" s="42">
        <v>0</v>
      </c>
      <c r="K315" s="42">
        <v>0</v>
      </c>
      <c r="L315" s="42">
        <v>0</v>
      </c>
      <c r="M315" s="42">
        <f>-H315</f>
        <v>-383566</v>
      </c>
      <c r="N315" s="42">
        <v>0</v>
      </c>
      <c r="O315" s="42">
        <v>0</v>
      </c>
      <c r="P315" s="42">
        <v>0</v>
      </c>
      <c r="Q315" s="42">
        <v>0</v>
      </c>
      <c r="R315" s="42">
        <v>0</v>
      </c>
      <c r="S315" s="42">
        <v>0</v>
      </c>
      <c r="T315" s="42">
        <v>0</v>
      </c>
      <c r="U315" s="42">
        <v>0</v>
      </c>
      <c r="V315" s="42">
        <v>0</v>
      </c>
      <c r="W315" s="42">
        <v>0</v>
      </c>
      <c r="X315" s="42">
        <v>0</v>
      </c>
      <c r="Y315" s="42">
        <v>0</v>
      </c>
      <c r="Z315" s="42">
        <v>0</v>
      </c>
      <c r="AA315" s="43">
        <f t="shared" si="21"/>
        <v>0</v>
      </c>
    </row>
    <row r="316" spans="2:27" s="44" customFormat="1" ht="12.75" customHeight="1">
      <c r="B316" s="39">
        <v>511503</v>
      </c>
      <c r="C316" s="45" t="s">
        <v>683</v>
      </c>
      <c r="D316" s="40">
        <f>-VLOOKUP(B316,'BG 2023'!A:C,3,FALSE)</f>
        <v>2160000</v>
      </c>
      <c r="E316" s="43"/>
      <c r="F316" s="43"/>
      <c r="G316" s="42">
        <v>0</v>
      </c>
      <c r="H316" s="42">
        <f t="shared" si="23"/>
        <v>2160000</v>
      </c>
      <c r="I316" s="42">
        <v>0</v>
      </c>
      <c r="J316" s="42">
        <v>0</v>
      </c>
      <c r="K316" s="42">
        <v>0</v>
      </c>
      <c r="L316" s="42">
        <v>0</v>
      </c>
      <c r="M316" s="42">
        <f>-H316</f>
        <v>-2160000</v>
      </c>
      <c r="N316" s="42">
        <v>0</v>
      </c>
      <c r="O316" s="42">
        <v>0</v>
      </c>
      <c r="P316" s="42">
        <v>0</v>
      </c>
      <c r="Q316" s="42">
        <v>0</v>
      </c>
      <c r="R316" s="42">
        <v>0</v>
      </c>
      <c r="S316" s="42">
        <v>0</v>
      </c>
      <c r="T316" s="42">
        <v>0</v>
      </c>
      <c r="U316" s="42">
        <v>0</v>
      </c>
      <c r="V316" s="42">
        <v>0</v>
      </c>
      <c r="W316" s="42">
        <v>0</v>
      </c>
      <c r="X316" s="42">
        <v>0</v>
      </c>
      <c r="Y316" s="42">
        <v>0</v>
      </c>
      <c r="Z316" s="42">
        <v>0</v>
      </c>
      <c r="AA316" s="43">
        <f t="shared" si="21"/>
        <v>0</v>
      </c>
    </row>
    <row r="317" spans="2:27" s="44" customFormat="1" ht="12.75" customHeight="1">
      <c r="B317" s="39">
        <v>511504</v>
      </c>
      <c r="C317" s="45" t="s">
        <v>443</v>
      </c>
      <c r="D317" s="40">
        <f>-VLOOKUP(B317,'BG 2023'!A:C,3,FALSE)</f>
        <v>75736996</v>
      </c>
      <c r="E317" s="43"/>
      <c r="F317" s="43">
        <f>+E319</f>
        <v>0</v>
      </c>
      <c r="G317" s="42">
        <v>0</v>
      </c>
      <c r="H317" s="42">
        <f t="shared" si="23"/>
        <v>75736996</v>
      </c>
      <c r="I317" s="42">
        <v>0</v>
      </c>
      <c r="J317" s="42">
        <v>0</v>
      </c>
      <c r="K317" s="42">
        <v>0</v>
      </c>
      <c r="L317" s="42">
        <v>0</v>
      </c>
      <c r="M317" s="42">
        <f>-H317</f>
        <v>-75736996</v>
      </c>
      <c r="N317" s="42">
        <v>0</v>
      </c>
      <c r="O317" s="42">
        <v>0</v>
      </c>
      <c r="P317" s="42">
        <v>0</v>
      </c>
      <c r="Q317" s="42">
        <v>0</v>
      </c>
      <c r="R317" s="42">
        <v>0</v>
      </c>
      <c r="S317" s="42">
        <v>0</v>
      </c>
      <c r="T317" s="42">
        <v>0</v>
      </c>
      <c r="U317" s="42">
        <v>0</v>
      </c>
      <c r="V317" s="42">
        <v>0</v>
      </c>
      <c r="W317" s="42">
        <v>0</v>
      </c>
      <c r="X317" s="42">
        <v>0</v>
      </c>
      <c r="Y317" s="42">
        <v>0</v>
      </c>
      <c r="Z317" s="42">
        <v>0</v>
      </c>
      <c r="AA317" s="43">
        <f t="shared" si="21"/>
        <v>0</v>
      </c>
    </row>
    <row r="318" spans="2:27" s="44" customFormat="1" ht="12.75" customHeight="1">
      <c r="B318" s="39">
        <v>511505</v>
      </c>
      <c r="C318" s="45" t="s">
        <v>444</v>
      </c>
      <c r="D318" s="40">
        <f>-VLOOKUP(B318,'BG 2023'!A:C,3,FALSE)</f>
        <v>58650</v>
      </c>
      <c r="E318" s="43"/>
      <c r="F318" s="43"/>
      <c r="G318" s="42">
        <v>0</v>
      </c>
      <c r="H318" s="42">
        <f t="shared" si="23"/>
        <v>58650</v>
      </c>
      <c r="I318" s="42">
        <v>0</v>
      </c>
      <c r="J318" s="42">
        <v>0</v>
      </c>
      <c r="K318" s="42">
        <v>0</v>
      </c>
      <c r="L318" s="42">
        <v>0</v>
      </c>
      <c r="M318" s="42">
        <f>-H318</f>
        <v>-58650</v>
      </c>
      <c r="N318" s="42">
        <v>0</v>
      </c>
      <c r="O318" s="42">
        <v>0</v>
      </c>
      <c r="P318" s="42">
        <v>0</v>
      </c>
      <c r="Q318" s="42">
        <v>0</v>
      </c>
      <c r="R318" s="42">
        <v>0</v>
      </c>
      <c r="S318" s="42">
        <v>0</v>
      </c>
      <c r="T318" s="42">
        <v>0</v>
      </c>
      <c r="U318" s="42">
        <v>0</v>
      </c>
      <c r="V318" s="42">
        <v>0</v>
      </c>
      <c r="W318" s="42">
        <v>0</v>
      </c>
      <c r="X318" s="42">
        <v>0</v>
      </c>
      <c r="Y318" s="42">
        <v>0</v>
      </c>
      <c r="Z318" s="42">
        <v>0</v>
      </c>
      <c r="AA318" s="43">
        <f t="shared" si="21"/>
        <v>0</v>
      </c>
    </row>
    <row r="319" spans="2:27" s="44" customFormat="1" ht="12.75" customHeight="1">
      <c r="B319" s="39">
        <v>512</v>
      </c>
      <c r="C319" s="45" t="s">
        <v>445</v>
      </c>
      <c r="D319" s="40"/>
      <c r="E319" s="41"/>
      <c r="F319" s="41"/>
      <c r="G319" s="42">
        <v>0</v>
      </c>
      <c r="H319" s="42">
        <f t="shared" si="23"/>
        <v>0</v>
      </c>
      <c r="I319" s="42">
        <v>0</v>
      </c>
      <c r="J319" s="42">
        <v>0</v>
      </c>
      <c r="K319" s="42">
        <v>0</v>
      </c>
      <c r="L319" s="42">
        <v>0</v>
      </c>
      <c r="M319" s="42" t="s">
        <v>133</v>
      </c>
      <c r="N319" s="42">
        <v>0</v>
      </c>
      <c r="O319" s="42">
        <v>0</v>
      </c>
      <c r="P319" s="42">
        <v>0</v>
      </c>
      <c r="Q319" s="42">
        <v>0</v>
      </c>
      <c r="R319" s="42">
        <v>0</v>
      </c>
      <c r="S319" s="42">
        <v>0</v>
      </c>
      <c r="T319" s="42">
        <v>0</v>
      </c>
      <c r="U319" s="42">
        <v>0</v>
      </c>
      <c r="V319" s="42">
        <v>0</v>
      </c>
      <c r="W319" s="42">
        <v>0</v>
      </c>
      <c r="X319" s="42">
        <v>0</v>
      </c>
      <c r="Y319" s="42">
        <v>0</v>
      </c>
      <c r="Z319" s="42">
        <v>0</v>
      </c>
      <c r="AA319" s="43">
        <f t="shared" si="21"/>
        <v>0</v>
      </c>
    </row>
    <row r="320" spans="2:27" s="44" customFormat="1" ht="12.75" customHeight="1">
      <c r="B320" s="39">
        <v>51204</v>
      </c>
      <c r="C320" s="45" t="s">
        <v>446</v>
      </c>
      <c r="D320" s="40">
        <f>-VLOOKUP(B320,'BG 2023'!A:C,3,FALSE)</f>
        <v>779.38</v>
      </c>
      <c r="E320" s="43"/>
      <c r="F320" s="43"/>
      <c r="G320" s="42">
        <v>0</v>
      </c>
      <c r="H320" s="42">
        <f t="shared" si="23"/>
        <v>779.38</v>
      </c>
      <c r="I320" s="42">
        <v>0</v>
      </c>
      <c r="J320" s="42">
        <v>0</v>
      </c>
      <c r="K320" s="42">
        <v>0</v>
      </c>
      <c r="L320" s="42">
        <v>0</v>
      </c>
      <c r="M320" s="42">
        <f>-H320</f>
        <v>-779.38</v>
      </c>
      <c r="N320" s="42">
        <v>0</v>
      </c>
      <c r="O320" s="42">
        <v>0</v>
      </c>
      <c r="P320" s="42">
        <v>0</v>
      </c>
      <c r="Q320" s="42">
        <v>0</v>
      </c>
      <c r="R320" s="42">
        <v>0</v>
      </c>
      <c r="S320" s="42">
        <v>0</v>
      </c>
      <c r="T320" s="42">
        <v>0</v>
      </c>
      <c r="U320" s="42">
        <v>0</v>
      </c>
      <c r="V320" s="42">
        <v>0</v>
      </c>
      <c r="W320" s="42">
        <v>0</v>
      </c>
      <c r="X320" s="42">
        <v>0</v>
      </c>
      <c r="Y320" s="42">
        <v>0</v>
      </c>
      <c r="Z320" s="42">
        <v>0</v>
      </c>
      <c r="AA320" s="43">
        <f t="shared" si="21"/>
        <v>0</v>
      </c>
    </row>
    <row r="321" spans="2:27" s="50" customFormat="1" ht="10.199999999999999">
      <c r="B321" s="46"/>
      <c r="C321" s="59" t="s">
        <v>470</v>
      </c>
      <c r="D321" s="47">
        <f>-D182</f>
        <v>-627295182.0938952</v>
      </c>
      <c r="E321" s="48">
        <f>-D321</f>
        <v>627295182.0938952</v>
      </c>
      <c r="F321" s="47"/>
      <c r="G321" s="47"/>
      <c r="H321" s="48">
        <f t="shared" si="23"/>
        <v>0</v>
      </c>
      <c r="I321" s="49"/>
      <c r="J321" s="49"/>
      <c r="K321" s="49"/>
      <c r="L321" s="49"/>
      <c r="M321" s="49"/>
      <c r="N321" s="49"/>
      <c r="O321" s="49"/>
      <c r="P321" s="49"/>
      <c r="Q321" s="49"/>
      <c r="R321" s="49"/>
      <c r="S321" s="49"/>
      <c r="T321" s="49"/>
      <c r="U321" s="49"/>
      <c r="V321" s="49"/>
      <c r="W321" s="49"/>
      <c r="X321" s="49"/>
      <c r="Y321" s="49"/>
      <c r="Z321" s="49"/>
      <c r="AA321" s="48"/>
    </row>
    <row r="322" spans="2:27" s="39" customFormat="1" ht="10.8" thickBot="1">
      <c r="C322" s="60" t="s">
        <v>471</v>
      </c>
      <c r="D322" s="51">
        <f>+SUM(D4:D321)</f>
        <v>0.18039774894714355</v>
      </c>
      <c r="E322" s="51">
        <f>+SUM(E64:E321)</f>
        <v>664562968.0938952</v>
      </c>
      <c r="F322" s="51">
        <f>+SUM(F64:F321)</f>
        <v>664562968.0938952</v>
      </c>
      <c r="G322" s="51">
        <f>+SUM(G64:G321)</f>
        <v>0</v>
      </c>
      <c r="H322" s="51">
        <f>+SUM(H64:H321)</f>
        <v>-8646381605.6375065</v>
      </c>
      <c r="I322" s="51">
        <f>+SUM(I4:I321)</f>
        <v>174777716.18000001</v>
      </c>
      <c r="J322" s="51">
        <f t="shared" ref="J322:AA322" si="24">+SUM(J4:J321)</f>
        <v>-186851391</v>
      </c>
      <c r="K322" s="51">
        <f t="shared" si="24"/>
        <v>0</v>
      </c>
      <c r="L322" s="51">
        <f t="shared" si="24"/>
        <v>0</v>
      </c>
      <c r="M322" s="51">
        <f t="shared" si="24"/>
        <v>-752076321.18999994</v>
      </c>
      <c r="N322" s="51">
        <f t="shared" si="24"/>
        <v>0</v>
      </c>
      <c r="O322" s="51">
        <f t="shared" si="24"/>
        <v>-1003000000</v>
      </c>
      <c r="P322" s="51">
        <f t="shared" si="24"/>
        <v>-961062829.25699055</v>
      </c>
      <c r="Q322" s="51">
        <f t="shared" si="24"/>
        <v>0</v>
      </c>
      <c r="R322" s="51">
        <f t="shared" si="24"/>
        <v>-127004938.15000001</v>
      </c>
      <c r="S322" s="51">
        <f t="shared" si="24"/>
        <v>-2466114855.3780007</v>
      </c>
      <c r="T322" s="51">
        <f t="shared" si="24"/>
        <v>42926133.740099989</v>
      </c>
      <c r="U322" s="51">
        <f t="shared" si="24"/>
        <v>0</v>
      </c>
      <c r="V322" s="51">
        <f t="shared" si="24"/>
        <v>5000000000</v>
      </c>
      <c r="W322" s="51">
        <f t="shared" si="24"/>
        <v>486963065.13840002</v>
      </c>
      <c r="X322" s="51">
        <f t="shared" si="24"/>
        <v>0</v>
      </c>
      <c r="Y322" s="51">
        <f t="shared" si="24"/>
        <v>-19281006.259999998</v>
      </c>
      <c r="Z322" s="51">
        <f t="shared" si="24"/>
        <v>-113782329.74389507</v>
      </c>
      <c r="AA322" s="51">
        <f t="shared" si="24"/>
        <v>75493244.260000005</v>
      </c>
    </row>
    <row r="323" spans="2:27" thickTop="1">
      <c r="D323" s="52"/>
      <c r="E323" s="52"/>
      <c r="F323" s="52">
        <f>E322-F322</f>
        <v>0</v>
      </c>
      <c r="I323" s="53"/>
      <c r="J323" s="53"/>
      <c r="K323" s="53"/>
      <c r="L323" s="53"/>
      <c r="M323" s="53"/>
      <c r="N323" s="53">
        <f>+SUM(I322:N322)</f>
        <v>-764149996.00999999</v>
      </c>
      <c r="O323" s="53"/>
      <c r="P323" s="53"/>
      <c r="Q323" s="53"/>
      <c r="R323" s="53"/>
      <c r="S323" s="53"/>
      <c r="T323" s="53"/>
      <c r="U323" s="53">
        <f>+SUM(O322:U322)</f>
        <v>-4514256489.0448914</v>
      </c>
      <c r="V323" s="53"/>
      <c r="W323" s="53"/>
      <c r="X323" s="53"/>
      <c r="Y323" s="53">
        <f>+SUM(V322:Y322)</f>
        <v>5467682058.8783998</v>
      </c>
      <c r="Z323" s="53">
        <f>Z322</f>
        <v>-113782329.74389507</v>
      </c>
      <c r="AA323" s="53">
        <f>SUM(I322:Z322)</f>
        <v>75493244.079613373</v>
      </c>
    </row>
    <row r="324" spans="2:27" ht="14.4">
      <c r="C324" s="54"/>
      <c r="D324" s="54"/>
      <c r="E324" s="54"/>
      <c r="F324" s="55"/>
      <c r="G324" s="56"/>
      <c r="H324" s="56"/>
      <c r="I324" s="57"/>
      <c r="J324" s="57"/>
      <c r="K324" s="57"/>
      <c r="L324" s="57"/>
      <c r="M324" s="58"/>
      <c r="N324" s="58"/>
      <c r="O324" s="57"/>
      <c r="P324" s="57"/>
      <c r="Q324" s="57"/>
      <c r="R324" s="57"/>
      <c r="S324" s="57"/>
      <c r="T324" s="57"/>
      <c r="U324" s="57"/>
      <c r="V324" s="57"/>
      <c r="W324" s="57"/>
      <c r="X324" s="57"/>
      <c r="Y324" s="57"/>
      <c r="Z324" s="57"/>
      <c r="AA324" s="57">
        <f>+AA322-AA323</f>
        <v>0.18038663268089294</v>
      </c>
    </row>
  </sheetData>
  <customSheetViews>
    <customSheetView guid="{5CD60C77-55E7-4AA2-90FD-7F75B4C225F4}" scale="90" showGridLines="0" state="hidden">
      <pane xSplit="7" ySplit="2.5762711864406782" topLeftCell="I305" activePane="bottomRight" state="frozen"/>
      <selection pane="bottomRight" activeCell="E316" sqref="E316"/>
      <pageMargins left="0.7" right="0.7" top="0.75" bottom="0.75" header="0.3" footer="0.3"/>
      <pageSetup orientation="portrait" r:id="rId1"/>
    </customSheetView>
    <customSheetView guid="{4133D567-D179-4165-A1CE-29197E7C2C67}" scale="90" showGridLines="0" state="hidden">
      <pane xSplit="8" ySplit="3" topLeftCell="I305" activePane="bottomRight" state="frozen"/>
      <selection pane="bottomRight" activeCell="E316" sqref="E316"/>
      <pageMargins left="0.7" right="0.7" top="0.75" bottom="0.75" header="0.3" footer="0.3"/>
      <pageSetup orientation="portrait" r:id="rId2"/>
    </customSheetView>
  </customSheetViews>
  <mergeCells count="8">
    <mergeCell ref="C1:AA1"/>
    <mergeCell ref="C2:C3"/>
    <mergeCell ref="E2:F2"/>
    <mergeCell ref="I2:N2"/>
    <mergeCell ref="O2:U2"/>
    <mergeCell ref="V2:Y2"/>
    <mergeCell ref="Z2:Z3"/>
    <mergeCell ref="AA2:AA3"/>
  </mergeCell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sheetPr>
  <dimension ref="B3:L110"/>
  <sheetViews>
    <sheetView showGridLines="0" zoomScale="90" zoomScaleNormal="90" workbookViewId="0">
      <selection activeCell="D14" sqref="D14"/>
    </sheetView>
  </sheetViews>
  <sheetFormatPr baseColWidth="10" defaultColWidth="8.6640625" defaultRowHeight="13.2"/>
  <cols>
    <col min="1" max="1" width="2.44140625" style="63" customWidth="1"/>
    <col min="2" max="2" width="14.44140625" style="63" customWidth="1"/>
    <col min="3" max="3" width="33.109375" style="63" customWidth="1"/>
    <col min="4" max="4" width="35.33203125" style="63" customWidth="1"/>
    <col min="5" max="5" width="22.33203125" style="63" customWidth="1"/>
    <col min="6" max="6" width="17.109375" style="63" customWidth="1"/>
    <col min="7" max="7" width="14.6640625" style="63" customWidth="1"/>
    <col min="8" max="8" width="17.6640625" style="63" customWidth="1"/>
    <col min="9" max="9" width="15.109375" style="63" customWidth="1"/>
    <col min="10" max="10" width="12.109375" style="63" customWidth="1"/>
    <col min="11" max="11" width="8.6640625" style="63"/>
    <col min="12" max="12" width="13.6640625" style="63" bestFit="1" customWidth="1"/>
    <col min="13" max="13" width="8.6640625" style="63"/>
    <col min="14" max="14" width="8.88671875" style="63" bestFit="1" customWidth="1"/>
    <col min="15" max="15" width="11.88671875" style="63" bestFit="1" customWidth="1"/>
    <col min="16" max="16384" width="8.6640625" style="63"/>
  </cols>
  <sheetData>
    <row r="3" spans="2:12" s="61" customFormat="1">
      <c r="B3" s="673"/>
      <c r="C3" s="673"/>
      <c r="D3" s="673"/>
      <c r="E3" s="673"/>
      <c r="F3" s="673"/>
      <c r="G3" s="673"/>
      <c r="H3" s="673"/>
      <c r="I3" s="673"/>
      <c r="J3" s="673"/>
      <c r="K3" s="673"/>
      <c r="L3" s="673"/>
    </row>
    <row r="4" spans="2:12" s="61" customFormat="1">
      <c r="B4" s="673"/>
      <c r="C4" s="673"/>
      <c r="D4" s="673"/>
      <c r="E4" s="673"/>
      <c r="F4" s="673"/>
      <c r="G4" s="673"/>
      <c r="H4" s="673"/>
      <c r="I4" s="673"/>
      <c r="J4" s="673"/>
      <c r="K4" s="673"/>
      <c r="L4" s="673"/>
    </row>
    <row r="5" spans="2:12" s="61" customFormat="1" ht="20.399999999999999" customHeight="1">
      <c r="B5" s="62"/>
      <c r="C5" s="62"/>
      <c r="D5" s="62"/>
      <c r="E5" s="62"/>
      <c r="F5" s="62"/>
      <c r="G5" s="62"/>
      <c r="H5" s="62"/>
      <c r="I5" s="62"/>
      <c r="J5" s="62"/>
      <c r="K5" s="62"/>
      <c r="L5" s="62"/>
    </row>
    <row r="6" spans="2:12" ht="16.95" customHeight="1">
      <c r="B6" s="675" t="s">
        <v>255</v>
      </c>
      <c r="C6" s="675"/>
      <c r="D6" s="675"/>
      <c r="E6" s="675"/>
      <c r="F6" s="675"/>
      <c r="G6" s="675"/>
      <c r="H6" s="675"/>
      <c r="I6" s="675"/>
    </row>
    <row r="7" spans="2:12" ht="16.95" customHeight="1">
      <c r="B7" s="676" t="s">
        <v>154</v>
      </c>
      <c r="C7" s="676"/>
      <c r="D7" s="676"/>
      <c r="E7" s="676"/>
      <c r="F7" s="676"/>
      <c r="G7" s="676"/>
      <c r="H7" s="676"/>
      <c r="I7" s="676"/>
      <c r="J7" s="61"/>
    </row>
    <row r="8" spans="2:12" ht="16.95" customHeight="1">
      <c r="B8" s="677" t="s">
        <v>3142</v>
      </c>
      <c r="C8" s="677"/>
      <c r="D8" s="677"/>
      <c r="E8" s="677"/>
      <c r="F8" s="677"/>
      <c r="G8" s="677"/>
      <c r="H8" s="677"/>
      <c r="I8" s="677"/>
      <c r="J8" s="61"/>
    </row>
    <row r="9" spans="2:12">
      <c r="B9" s="64"/>
      <c r="C9" s="64"/>
      <c r="D9" s="61"/>
      <c r="E9" s="61"/>
      <c r="F9" s="61"/>
      <c r="G9" s="61"/>
      <c r="H9" s="61"/>
      <c r="I9" s="61"/>
      <c r="J9" s="61"/>
    </row>
    <row r="10" spans="2:12">
      <c r="B10" s="7" t="s">
        <v>155</v>
      </c>
      <c r="C10" s="7"/>
      <c r="D10" s="61"/>
      <c r="E10" s="61"/>
      <c r="F10" s="61"/>
      <c r="G10" s="61"/>
      <c r="H10" s="61"/>
      <c r="I10" s="61"/>
      <c r="J10" s="61"/>
    </row>
    <row r="11" spans="2:12">
      <c r="B11" s="64"/>
      <c r="C11" s="64"/>
      <c r="D11" s="61"/>
      <c r="E11" s="61"/>
      <c r="F11" s="61"/>
      <c r="G11" s="61"/>
      <c r="H11" s="61"/>
      <c r="I11" s="61"/>
      <c r="J11" s="61"/>
    </row>
    <row r="12" spans="2:12">
      <c r="B12" s="65" t="s">
        <v>156</v>
      </c>
      <c r="C12" s="65"/>
      <c r="D12" s="66" t="s">
        <v>256</v>
      </c>
      <c r="E12" s="61"/>
      <c r="F12" s="61"/>
      <c r="G12" s="61"/>
      <c r="H12" s="61"/>
      <c r="I12" s="61"/>
      <c r="J12" s="61"/>
    </row>
    <row r="13" spans="2:12">
      <c r="B13" s="65" t="s">
        <v>157</v>
      </c>
      <c r="C13" s="65"/>
      <c r="D13" s="66" t="s">
        <v>4143</v>
      </c>
      <c r="E13" s="61"/>
      <c r="F13" s="61"/>
      <c r="G13" s="61"/>
      <c r="H13" s="61"/>
      <c r="I13" s="61"/>
      <c r="J13" s="61"/>
    </row>
    <row r="14" spans="2:12">
      <c r="B14" s="65" t="s">
        <v>158</v>
      </c>
      <c r="C14" s="65"/>
      <c r="D14" s="6">
        <v>37</v>
      </c>
      <c r="E14" s="61"/>
      <c r="F14" s="61"/>
      <c r="G14" s="61"/>
      <c r="H14" s="61"/>
      <c r="I14" s="61"/>
      <c r="J14" s="61"/>
    </row>
    <row r="15" spans="2:12">
      <c r="B15" s="65" t="s">
        <v>159</v>
      </c>
      <c r="C15" s="65"/>
      <c r="D15" s="66" t="s">
        <v>257</v>
      </c>
      <c r="E15" s="61"/>
      <c r="F15" s="61"/>
      <c r="G15" s="61"/>
      <c r="H15" s="61"/>
      <c r="I15" s="61"/>
      <c r="J15" s="61"/>
    </row>
    <row r="16" spans="2:12">
      <c r="B16" s="65" t="s">
        <v>160</v>
      </c>
      <c r="C16" s="65"/>
      <c r="D16" s="66" t="s">
        <v>259</v>
      </c>
      <c r="E16" s="61"/>
      <c r="F16" s="61"/>
      <c r="G16" s="61"/>
      <c r="H16" s="61"/>
      <c r="I16" s="61"/>
      <c r="J16" s="61"/>
    </row>
    <row r="17" spans="2:4">
      <c r="B17" s="65" t="s">
        <v>161</v>
      </c>
      <c r="C17" s="65"/>
      <c r="D17" s="67" t="s">
        <v>258</v>
      </c>
    </row>
    <row r="18" spans="2:4">
      <c r="B18" s="65" t="s">
        <v>162</v>
      </c>
      <c r="C18" s="65"/>
      <c r="D18" s="67" t="s">
        <v>537</v>
      </c>
    </row>
    <row r="19" spans="2:4">
      <c r="B19" s="65" t="s">
        <v>163</v>
      </c>
      <c r="C19" s="65"/>
      <c r="D19" s="66" t="s">
        <v>257</v>
      </c>
    </row>
    <row r="20" spans="2:4">
      <c r="B20" s="64"/>
      <c r="C20" s="64"/>
      <c r="D20" s="61"/>
    </row>
    <row r="21" spans="2:4">
      <c r="B21" s="64"/>
      <c r="C21" s="64"/>
      <c r="D21" s="61"/>
    </row>
    <row r="22" spans="2:4">
      <c r="B22" s="7" t="s">
        <v>164</v>
      </c>
      <c r="C22" s="7"/>
      <c r="D22" s="61"/>
    </row>
    <row r="23" spans="2:4">
      <c r="B23" s="64"/>
      <c r="C23" s="64"/>
      <c r="D23" s="61"/>
    </row>
    <row r="24" spans="2:4">
      <c r="B24" s="65" t="s">
        <v>165</v>
      </c>
      <c r="C24" s="65"/>
      <c r="D24" s="66" t="s">
        <v>260</v>
      </c>
    </row>
    <row r="25" spans="2:4">
      <c r="B25" s="65" t="s">
        <v>166</v>
      </c>
      <c r="C25" s="65"/>
      <c r="D25" s="68" t="s">
        <v>262</v>
      </c>
    </row>
    <row r="26" spans="2:4">
      <c r="B26" s="65" t="s">
        <v>167</v>
      </c>
      <c r="C26" s="65"/>
      <c r="D26" s="68" t="s">
        <v>261</v>
      </c>
    </row>
    <row r="27" spans="2:4">
      <c r="B27" s="65" t="s">
        <v>165</v>
      </c>
      <c r="C27" s="65"/>
      <c r="D27" s="68" t="s">
        <v>261</v>
      </c>
    </row>
    <row r="28" spans="2:4">
      <c r="B28" s="65" t="s">
        <v>166</v>
      </c>
      <c r="C28" s="65"/>
      <c r="D28" s="68" t="s">
        <v>261</v>
      </c>
    </row>
    <row r="29" spans="2:4">
      <c r="B29" s="65"/>
      <c r="C29" s="65"/>
      <c r="D29" s="68"/>
    </row>
    <row r="30" spans="2:4">
      <c r="B30" s="69"/>
    </row>
    <row r="31" spans="2:4">
      <c r="B31" s="7" t="s">
        <v>168</v>
      </c>
      <c r="C31" s="64"/>
    </row>
    <row r="33" spans="2:4" ht="23.4" customHeight="1">
      <c r="B33" s="678" t="s">
        <v>169</v>
      </c>
      <c r="C33" s="679"/>
      <c r="D33" s="499" t="s">
        <v>170</v>
      </c>
    </row>
    <row r="34" spans="2:4" ht="13.95" customHeight="1">
      <c r="B34" s="680" t="s">
        <v>171</v>
      </c>
      <c r="C34" s="681"/>
      <c r="D34" s="500" t="s">
        <v>3143</v>
      </c>
    </row>
    <row r="35" spans="2:4" ht="13.95" customHeight="1">
      <c r="B35" s="682"/>
      <c r="C35" s="683"/>
      <c r="D35" s="500" t="s">
        <v>3144</v>
      </c>
    </row>
    <row r="36" spans="2:4" ht="19.95" customHeight="1">
      <c r="B36" s="674" t="s">
        <v>538</v>
      </c>
      <c r="C36" s="674"/>
      <c r="D36" s="674"/>
    </row>
    <row r="37" spans="2:4" ht="15.75" customHeight="1">
      <c r="B37" s="501" t="s">
        <v>66</v>
      </c>
      <c r="C37" s="501"/>
      <c r="D37" s="500" t="s">
        <v>3143</v>
      </c>
    </row>
    <row r="38" spans="2:4" ht="15.75" customHeight="1">
      <c r="B38" s="501" t="s">
        <v>264</v>
      </c>
      <c r="C38" s="501"/>
      <c r="D38" s="500" t="s">
        <v>3144</v>
      </c>
    </row>
    <row r="39" spans="2:4" ht="15.75" customHeight="1">
      <c r="B39" s="501" t="s">
        <v>266</v>
      </c>
      <c r="C39" s="501"/>
      <c r="D39" s="500" t="s">
        <v>3145</v>
      </c>
    </row>
    <row r="40" spans="2:4" ht="15.75" customHeight="1">
      <c r="B40" s="501" t="s">
        <v>267</v>
      </c>
      <c r="C40" s="501"/>
      <c r="D40" s="500" t="s">
        <v>3146</v>
      </c>
    </row>
    <row r="41" spans="2:4" ht="15.75" customHeight="1">
      <c r="B41" s="501" t="s">
        <v>267</v>
      </c>
      <c r="C41" s="501"/>
      <c r="D41" s="500" t="s">
        <v>3147</v>
      </c>
    </row>
    <row r="42" spans="2:4">
      <c r="B42" s="501" t="s">
        <v>268</v>
      </c>
      <c r="C42" s="501"/>
      <c r="D42" s="500" t="s">
        <v>269</v>
      </c>
    </row>
    <row r="43" spans="2:4" ht="15.75" customHeight="1">
      <c r="B43" s="501" t="s">
        <v>270</v>
      </c>
      <c r="C43" s="501"/>
      <c r="D43" s="500" t="s">
        <v>271</v>
      </c>
    </row>
    <row r="44" spans="2:4" ht="19.95" customHeight="1">
      <c r="B44" s="674" t="s">
        <v>539</v>
      </c>
      <c r="C44" s="674"/>
      <c r="D44" s="674"/>
    </row>
    <row r="45" spans="2:4" ht="15.75" customHeight="1">
      <c r="B45" s="501" t="s">
        <v>172</v>
      </c>
      <c r="C45" s="501"/>
      <c r="D45" s="500" t="s">
        <v>263</v>
      </c>
    </row>
    <row r="46" spans="2:4" ht="15" customHeight="1">
      <c r="B46" s="501" t="s">
        <v>272</v>
      </c>
      <c r="C46" s="501"/>
      <c r="D46" s="500" t="s">
        <v>273</v>
      </c>
    </row>
    <row r="47" spans="2:4" ht="15.75" customHeight="1">
      <c r="B47" s="501" t="s">
        <v>230</v>
      </c>
      <c r="C47" s="501"/>
      <c r="D47" s="500" t="s">
        <v>276</v>
      </c>
    </row>
    <row r="48" spans="2:4" ht="15.75" customHeight="1">
      <c r="B48" s="501" t="s">
        <v>173</v>
      </c>
      <c r="C48" s="501"/>
      <c r="D48" s="500" t="s">
        <v>773</v>
      </c>
    </row>
    <row r="49" spans="2:9" ht="15.75" customHeight="1">
      <c r="B49" s="501" t="s">
        <v>274</v>
      </c>
      <c r="C49" s="501"/>
      <c r="D49" s="500" t="s">
        <v>275</v>
      </c>
    </row>
    <row r="50" spans="2:9" ht="27.6" customHeight="1"/>
    <row r="51" spans="2:9">
      <c r="B51" s="684" t="s">
        <v>174</v>
      </c>
      <c r="C51" s="684"/>
    </row>
    <row r="53" spans="2:9">
      <c r="B53" s="72" t="s">
        <v>3148</v>
      </c>
      <c r="C53" s="72"/>
    </row>
    <row r="55" spans="2:9">
      <c r="B55" s="73" t="s">
        <v>175</v>
      </c>
      <c r="C55" s="73"/>
      <c r="D55" s="74">
        <v>50000000000</v>
      </c>
    </row>
    <row r="56" spans="2:9">
      <c r="B56" s="73" t="s">
        <v>176</v>
      </c>
      <c r="C56" s="73"/>
      <c r="D56" s="74">
        <v>50000000000</v>
      </c>
    </row>
    <row r="57" spans="2:9">
      <c r="B57" s="73" t="s">
        <v>153</v>
      </c>
      <c r="C57" s="73"/>
      <c r="D57" s="74">
        <v>5000000000</v>
      </c>
    </row>
    <row r="58" spans="2:9">
      <c r="B58" s="73" t="s">
        <v>177</v>
      </c>
      <c r="C58" s="73"/>
      <c r="D58" s="74">
        <v>1000000</v>
      </c>
    </row>
    <row r="61" spans="2:9" ht="15" customHeight="1">
      <c r="B61" s="667" t="s">
        <v>178</v>
      </c>
      <c r="C61" s="668"/>
      <c r="D61" s="668"/>
      <c r="E61" s="668"/>
      <c r="F61" s="668"/>
      <c r="G61" s="668"/>
      <c r="H61" s="668"/>
      <c r="I61" s="669"/>
    </row>
    <row r="62" spans="2:9" ht="52.8">
      <c r="B62" s="5" t="s">
        <v>179</v>
      </c>
      <c r="C62" s="5" t="s">
        <v>134</v>
      </c>
      <c r="D62" s="5" t="s">
        <v>180</v>
      </c>
      <c r="E62" s="5" t="s">
        <v>181</v>
      </c>
      <c r="F62" s="5" t="s">
        <v>141</v>
      </c>
      <c r="G62" s="5" t="s">
        <v>182</v>
      </c>
      <c r="H62" s="5" t="s">
        <v>142</v>
      </c>
      <c r="I62" s="5" t="s">
        <v>183</v>
      </c>
    </row>
    <row r="63" spans="2:9">
      <c r="B63" s="70">
        <v>1</v>
      </c>
      <c r="C63" s="75" t="s">
        <v>277</v>
      </c>
      <c r="D63" s="76" t="s">
        <v>278</v>
      </c>
      <c r="E63" s="76">
        <v>4950</v>
      </c>
      <c r="F63" s="70" t="s">
        <v>279</v>
      </c>
      <c r="G63" s="76" t="s">
        <v>280</v>
      </c>
      <c r="H63" s="77">
        <v>4950000000</v>
      </c>
      <c r="I63" s="78">
        <v>0.99</v>
      </c>
    </row>
    <row r="64" spans="2:9">
      <c r="B64" s="70">
        <v>2</v>
      </c>
      <c r="C64" s="75" t="s">
        <v>281</v>
      </c>
      <c r="D64" s="70" t="s">
        <v>282</v>
      </c>
      <c r="E64" s="70">
        <v>50</v>
      </c>
      <c r="F64" s="70" t="s">
        <v>279</v>
      </c>
      <c r="G64" s="70" t="s">
        <v>280</v>
      </c>
      <c r="H64" s="77">
        <v>50000000</v>
      </c>
      <c r="I64" s="78">
        <v>0.01</v>
      </c>
    </row>
    <row r="66" spans="2:9">
      <c r="B66" s="667" t="s">
        <v>184</v>
      </c>
      <c r="C66" s="668"/>
      <c r="D66" s="668"/>
      <c r="E66" s="668"/>
      <c r="F66" s="668"/>
      <c r="G66" s="668"/>
      <c r="H66" s="668"/>
      <c r="I66" s="669"/>
    </row>
    <row r="67" spans="2:9" ht="52.8">
      <c r="B67" s="5" t="s">
        <v>179</v>
      </c>
      <c r="C67" s="5" t="s">
        <v>134</v>
      </c>
      <c r="D67" s="5" t="s">
        <v>180</v>
      </c>
      <c r="E67" s="5" t="s">
        <v>181</v>
      </c>
      <c r="F67" s="5" t="s">
        <v>141</v>
      </c>
      <c r="G67" s="5" t="s">
        <v>182</v>
      </c>
      <c r="H67" s="5" t="s">
        <v>142</v>
      </c>
      <c r="I67" s="5" t="s">
        <v>185</v>
      </c>
    </row>
    <row r="68" spans="2:9">
      <c r="B68" s="70">
        <v>1</v>
      </c>
      <c r="C68" s="75" t="s">
        <v>277</v>
      </c>
      <c r="D68" s="76" t="s">
        <v>283</v>
      </c>
      <c r="E68" s="76">
        <v>49500</v>
      </c>
      <c r="F68" s="70" t="s">
        <v>279</v>
      </c>
      <c r="G68" s="76" t="s">
        <v>280</v>
      </c>
      <c r="H68" s="77">
        <v>49500000000</v>
      </c>
      <c r="I68" s="78">
        <v>0.99</v>
      </c>
    </row>
    <row r="69" spans="2:9">
      <c r="B69" s="70">
        <v>2</v>
      </c>
      <c r="C69" s="75" t="s">
        <v>281</v>
      </c>
      <c r="D69" s="70" t="s">
        <v>284</v>
      </c>
      <c r="E69" s="70">
        <v>500</v>
      </c>
      <c r="F69" s="70" t="s">
        <v>279</v>
      </c>
      <c r="G69" s="70" t="s">
        <v>280</v>
      </c>
      <c r="H69" s="77">
        <v>500000000</v>
      </c>
      <c r="I69" s="78">
        <v>0.01</v>
      </c>
    </row>
    <row r="72" spans="2:9">
      <c r="B72" s="80" t="s">
        <v>531</v>
      </c>
      <c r="C72" s="65"/>
    </row>
    <row r="74" spans="2:9">
      <c r="B74" s="81" t="s">
        <v>3191</v>
      </c>
      <c r="C74" s="65"/>
    </row>
    <row r="75" spans="2:9">
      <c r="B75" s="81" t="s">
        <v>532</v>
      </c>
      <c r="C75" s="65"/>
    </row>
    <row r="78" spans="2:9">
      <c r="B78" s="65" t="s">
        <v>186</v>
      </c>
      <c r="C78" s="65"/>
    </row>
    <row r="80" spans="2:9" ht="25.2" customHeight="1">
      <c r="B80" s="82" t="s">
        <v>187</v>
      </c>
      <c r="C80" s="82"/>
      <c r="D80" s="5" t="s">
        <v>188</v>
      </c>
    </row>
    <row r="81" spans="2:4">
      <c r="B81" s="71" t="s">
        <v>3143</v>
      </c>
      <c r="C81" s="71"/>
      <c r="D81" s="83" t="s">
        <v>66</v>
      </c>
    </row>
    <row r="82" spans="2:4">
      <c r="B82" s="71" t="s">
        <v>3144</v>
      </c>
      <c r="C82" s="71"/>
      <c r="D82" s="83" t="s">
        <v>264</v>
      </c>
    </row>
    <row r="83" spans="2:4">
      <c r="B83" s="71" t="s">
        <v>3145</v>
      </c>
      <c r="C83" s="71"/>
      <c r="D83" s="83" t="s">
        <v>266</v>
      </c>
    </row>
    <row r="84" spans="2:4">
      <c r="B84" s="71" t="s">
        <v>3146</v>
      </c>
      <c r="C84" s="71"/>
      <c r="D84" s="83" t="s">
        <v>267</v>
      </c>
    </row>
    <row r="85" spans="2:4">
      <c r="B85" s="71" t="s">
        <v>3147</v>
      </c>
      <c r="C85" s="71"/>
      <c r="D85" s="83" t="s">
        <v>267</v>
      </c>
    </row>
    <row r="86" spans="2:4">
      <c r="B86" s="71" t="s">
        <v>269</v>
      </c>
      <c r="C86" s="71"/>
      <c r="D86" s="83" t="s">
        <v>268</v>
      </c>
    </row>
    <row r="87" spans="2:4">
      <c r="B87" s="71" t="s">
        <v>271</v>
      </c>
      <c r="C87" s="71"/>
      <c r="D87" s="83" t="s">
        <v>270</v>
      </c>
    </row>
    <row r="88" spans="2:4" ht="15.75" customHeight="1">
      <c r="B88" s="71" t="s">
        <v>263</v>
      </c>
      <c r="C88" s="71"/>
      <c r="D88" s="83" t="s">
        <v>172</v>
      </c>
    </row>
    <row r="89" spans="2:4" ht="15.75" customHeight="1">
      <c r="B89" s="71" t="s">
        <v>273</v>
      </c>
      <c r="C89" s="71"/>
      <c r="D89" s="83" t="s">
        <v>272</v>
      </c>
    </row>
    <row r="90" spans="2:4" ht="15.75" customHeight="1">
      <c r="B90" s="71" t="s">
        <v>276</v>
      </c>
      <c r="C90" s="71"/>
      <c r="D90" s="83" t="s">
        <v>230</v>
      </c>
    </row>
    <row r="91" spans="2:4" ht="15.75" customHeight="1">
      <c r="B91" s="71" t="s">
        <v>773</v>
      </c>
      <c r="C91" s="71"/>
      <c r="D91" s="83" t="s">
        <v>173</v>
      </c>
    </row>
    <row r="92" spans="2:4" ht="15.75" customHeight="1">
      <c r="B92" s="71" t="s">
        <v>275</v>
      </c>
      <c r="C92" s="71"/>
      <c r="D92" s="83" t="s">
        <v>274</v>
      </c>
    </row>
    <row r="93" spans="2:4" ht="15.75" customHeight="1">
      <c r="B93" s="71" t="s">
        <v>277</v>
      </c>
      <c r="C93" s="71"/>
      <c r="D93" s="83" t="s">
        <v>3149</v>
      </c>
    </row>
    <row r="94" spans="2:4">
      <c r="B94" s="71" t="s">
        <v>286</v>
      </c>
      <c r="C94" s="71"/>
      <c r="D94" s="83" t="s">
        <v>285</v>
      </c>
    </row>
    <row r="95" spans="2:4">
      <c r="B95" s="84"/>
      <c r="C95" s="84"/>
      <c r="D95" s="85"/>
    </row>
    <row r="96" spans="2:4">
      <c r="B96" s="86" t="s">
        <v>533</v>
      </c>
      <c r="C96" s="65"/>
    </row>
    <row r="97" spans="2:4">
      <c r="B97" s="86" t="s">
        <v>534</v>
      </c>
      <c r="C97" s="65"/>
    </row>
    <row r="98" spans="2:4">
      <c r="B98" s="81" t="s">
        <v>535</v>
      </c>
      <c r="C98" s="65"/>
    </row>
    <row r="99" spans="2:4">
      <c r="B99" s="86" t="s">
        <v>536</v>
      </c>
      <c r="C99" s="65"/>
    </row>
    <row r="101" spans="2:4">
      <c r="B101" s="670" t="s">
        <v>292</v>
      </c>
      <c r="C101" s="671"/>
      <c r="D101" s="672"/>
    </row>
    <row r="102" spans="2:4" ht="25.2" customHeight="1">
      <c r="B102" s="665" t="s">
        <v>249</v>
      </c>
      <c r="C102" s="666"/>
      <c r="D102" s="502" t="s">
        <v>251</v>
      </c>
    </row>
    <row r="103" spans="2:4" ht="16.95" customHeight="1">
      <c r="B103" s="503" t="s">
        <v>281</v>
      </c>
      <c r="C103" s="507"/>
      <c r="D103" s="504">
        <v>0.18340000000000001</v>
      </c>
    </row>
    <row r="104" spans="2:4" ht="16.95" customHeight="1">
      <c r="B104" s="503" t="s">
        <v>287</v>
      </c>
      <c r="C104" s="507"/>
      <c r="D104" s="504">
        <v>0.1361</v>
      </c>
    </row>
    <row r="105" spans="2:4" ht="16.95" customHeight="1">
      <c r="B105" s="503" t="s">
        <v>288</v>
      </c>
      <c r="C105" s="507"/>
      <c r="D105" s="504">
        <v>0.1361</v>
      </c>
    </row>
    <row r="106" spans="2:4" ht="16.95" customHeight="1">
      <c r="B106" s="503" t="s">
        <v>289</v>
      </c>
      <c r="C106" s="507"/>
      <c r="D106" s="504">
        <v>0.1361</v>
      </c>
    </row>
    <row r="107" spans="2:4" ht="16.95" customHeight="1">
      <c r="B107" s="503" t="s">
        <v>290</v>
      </c>
      <c r="C107" s="507"/>
      <c r="D107" s="504">
        <v>0.1361</v>
      </c>
    </row>
    <row r="108" spans="2:4" ht="16.95" customHeight="1">
      <c r="B108" s="503" t="s">
        <v>291</v>
      </c>
      <c r="C108" s="507"/>
      <c r="D108" s="504">
        <v>0.1361</v>
      </c>
    </row>
    <row r="109" spans="2:4" ht="16.95" customHeight="1">
      <c r="B109" s="503" t="s">
        <v>265</v>
      </c>
      <c r="C109" s="507"/>
      <c r="D109" s="504">
        <v>0.1361</v>
      </c>
    </row>
    <row r="110" spans="2:4">
      <c r="B110" s="505" t="s">
        <v>55</v>
      </c>
      <c r="C110" s="8"/>
      <c r="D110" s="506">
        <f>+SUM(D103:D109)</f>
        <v>1</v>
      </c>
    </row>
  </sheetData>
  <customSheetViews>
    <customSheetView guid="{5CD60C77-55E7-4AA2-90FD-7F75B4C225F4}" scale="90" showGridLines="0">
      <selection activeCell="C105" sqref="C105"/>
      <pageMargins left="0.75" right="0.75" top="1" bottom="1" header="0.5" footer="0.5"/>
      <pageSetup orientation="portrait" r:id="rId1"/>
      <headerFooter alignWithMargins="0"/>
    </customSheetView>
    <customSheetView guid="{4133D567-D179-4165-A1CE-29197E7C2C67}" scale="90" showGridLines="0">
      <selection activeCell="C105" sqref="C105"/>
      <pageMargins left="0.75" right="0.75" top="1" bottom="1" header="0.5" footer="0.5"/>
      <pageSetup orientation="portrait" r:id="rId2"/>
      <headerFooter alignWithMargins="0"/>
    </customSheetView>
  </customSheetViews>
  <mergeCells count="14">
    <mergeCell ref="B102:C102"/>
    <mergeCell ref="B66:I66"/>
    <mergeCell ref="B101:D101"/>
    <mergeCell ref="B3:L3"/>
    <mergeCell ref="B4:L4"/>
    <mergeCell ref="B36:D36"/>
    <mergeCell ref="B44:D44"/>
    <mergeCell ref="B6:I6"/>
    <mergeCell ref="B7:I7"/>
    <mergeCell ref="B8:I8"/>
    <mergeCell ref="B33:C33"/>
    <mergeCell ref="B61:I61"/>
    <mergeCell ref="B34:C35"/>
    <mergeCell ref="B51:C51"/>
  </mergeCells>
  <hyperlinks>
    <hyperlink ref="D18" r:id="rId3" xr:uid="{67D39859-EFBB-4EA4-AFE2-55A077F3E461}"/>
  </hyperlinks>
  <pageMargins left="0.75" right="0.75" top="1" bottom="1" header="0.5" footer="0.5"/>
  <pageSetup orientation="portrait"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pageSetUpPr fitToPage="1"/>
  </sheetPr>
  <dimension ref="B3:L88"/>
  <sheetViews>
    <sheetView showGridLines="0" zoomScale="91" zoomScaleNormal="91" zoomScaleSheetLayoutView="80" workbookViewId="0">
      <pane ySplit="13" topLeftCell="A14" activePane="bottomLeft" state="frozen"/>
      <selection pane="bottomLeft" activeCell="K49" sqref="K49"/>
    </sheetView>
  </sheetViews>
  <sheetFormatPr baseColWidth="10" defaultColWidth="11.44140625" defaultRowHeight="13.2"/>
  <cols>
    <col min="1" max="1" width="1.44140625" style="61" customWidth="1"/>
    <col min="2" max="2" width="59.109375" style="61" customWidth="1"/>
    <col min="3" max="3" width="13.33203125" style="61" customWidth="1"/>
    <col min="4" max="5" width="18.6640625" style="61" customWidth="1"/>
    <col min="6" max="6" width="55.109375" style="61" customWidth="1"/>
    <col min="7" max="7" width="11.109375" style="61" customWidth="1"/>
    <col min="8" max="9" width="18.6640625" style="61" customWidth="1"/>
    <col min="10" max="10" width="2.5546875" style="61" customWidth="1"/>
    <col min="11" max="11" width="17.6640625" style="87" customWidth="1"/>
    <col min="12" max="12" width="16.6640625" style="87" customWidth="1"/>
    <col min="13" max="13" width="18.88671875" style="61" bestFit="1" customWidth="1"/>
    <col min="14" max="14" width="13.5546875" style="61" bestFit="1" customWidth="1"/>
    <col min="15" max="16384" width="11.44140625" style="61"/>
  </cols>
  <sheetData>
    <row r="3" spans="2:9">
      <c r="B3" s="673"/>
      <c r="C3" s="673"/>
      <c r="D3" s="673"/>
      <c r="E3" s="673"/>
      <c r="F3" s="673"/>
      <c r="G3" s="673"/>
      <c r="H3" s="673"/>
      <c r="I3" s="673"/>
    </row>
    <row r="4" spans="2:9">
      <c r="B4" s="673"/>
      <c r="C4" s="673"/>
      <c r="D4" s="673"/>
      <c r="E4" s="673"/>
      <c r="F4" s="673"/>
      <c r="G4" s="673"/>
      <c r="H4" s="673"/>
      <c r="I4" s="673"/>
    </row>
    <row r="5" spans="2:9">
      <c r="B5" s="1"/>
      <c r="C5" s="1"/>
      <c r="D5" s="1"/>
      <c r="E5" s="1"/>
      <c r="F5" s="1"/>
      <c r="G5" s="1"/>
      <c r="H5" s="1"/>
      <c r="I5" s="1"/>
    </row>
    <row r="6" spans="2:9">
      <c r="B6" s="1"/>
      <c r="C6" s="1"/>
      <c r="D6" s="1"/>
      <c r="E6" s="1"/>
      <c r="F6" s="1"/>
      <c r="G6" s="1"/>
      <c r="H6" s="1"/>
      <c r="I6" s="1"/>
    </row>
    <row r="7" spans="2:9">
      <c r="B7" s="7"/>
      <c r="C7" s="1"/>
      <c r="D7" s="1"/>
      <c r="E7" s="1"/>
      <c r="F7" s="1"/>
      <c r="G7" s="1"/>
      <c r="H7" s="1"/>
      <c r="I7" s="1"/>
    </row>
    <row r="8" spans="2:9" s="66" customFormat="1">
      <c r="B8" s="7" t="s">
        <v>255</v>
      </c>
      <c r="C8" s="88"/>
      <c r="D8" s="89"/>
      <c r="E8" s="175"/>
      <c r="F8" s="89"/>
      <c r="G8" s="89"/>
      <c r="H8" s="89"/>
      <c r="I8" s="90"/>
    </row>
    <row r="9" spans="2:9" s="66" customFormat="1">
      <c r="B9" s="652" t="s">
        <v>4093</v>
      </c>
      <c r="C9" s="88"/>
      <c r="D9" s="89"/>
      <c r="E9" s="89"/>
      <c r="F9" s="89"/>
      <c r="G9" s="89"/>
      <c r="H9" s="89"/>
      <c r="I9" s="90"/>
    </row>
    <row r="10" spans="2:9" s="66" customFormat="1">
      <c r="B10" s="652" t="s">
        <v>4094</v>
      </c>
      <c r="C10" s="88"/>
      <c r="D10" s="88"/>
      <c r="E10" s="88"/>
      <c r="F10" s="88"/>
      <c r="G10" s="88"/>
      <c r="H10" s="88"/>
      <c r="I10" s="90"/>
    </row>
    <row r="11" spans="2:9" ht="12.75" customHeight="1">
      <c r="B11" s="653" t="s">
        <v>4095</v>
      </c>
    </row>
    <row r="12" spans="2:9" ht="9.6" customHeight="1"/>
    <row r="13" spans="2:9" ht="30" customHeight="1">
      <c r="B13" s="452" t="s">
        <v>1</v>
      </c>
      <c r="C13" s="453"/>
      <c r="D13" s="459">
        <v>45657</v>
      </c>
      <c r="E13" s="459">
        <v>45291</v>
      </c>
      <c r="F13" s="452" t="s">
        <v>4</v>
      </c>
      <c r="G13" s="454"/>
      <c r="H13" s="459">
        <v>45657</v>
      </c>
      <c r="I13" s="459">
        <v>45291</v>
      </c>
    </row>
    <row r="14" spans="2:9" ht="8.4" customHeight="1">
      <c r="B14" s="94"/>
      <c r="C14" s="95"/>
      <c r="D14" s="96"/>
      <c r="E14" s="96"/>
      <c r="F14" s="97"/>
      <c r="G14" s="98"/>
      <c r="H14" s="99"/>
      <c r="I14" s="100"/>
    </row>
    <row r="15" spans="2:9">
      <c r="B15" s="94" t="s">
        <v>2</v>
      </c>
      <c r="C15" s="95"/>
      <c r="D15" s="96"/>
      <c r="E15" s="96"/>
      <c r="F15" s="97" t="s">
        <v>5</v>
      </c>
      <c r="G15" s="98"/>
      <c r="H15" s="99"/>
      <c r="I15" s="100"/>
    </row>
    <row r="16" spans="2:9">
      <c r="B16" s="94" t="s">
        <v>129</v>
      </c>
      <c r="C16" s="101" t="s">
        <v>202</v>
      </c>
      <c r="D16" s="151">
        <v>492664891</v>
      </c>
      <c r="E16" s="151">
        <v>75493244</v>
      </c>
      <c r="F16" s="97" t="s">
        <v>59</v>
      </c>
      <c r="G16" s="102"/>
      <c r="H16" s="151">
        <v>16182401928</v>
      </c>
      <c r="I16" s="151">
        <v>1444338833</v>
      </c>
    </row>
    <row r="17" spans="2:9">
      <c r="B17" s="103" t="s">
        <v>9</v>
      </c>
      <c r="C17" s="95"/>
      <c r="D17" s="152">
        <v>492664891</v>
      </c>
      <c r="E17" s="152">
        <v>75493244</v>
      </c>
      <c r="F17" s="104" t="s">
        <v>213</v>
      </c>
      <c r="G17" s="105" t="s">
        <v>510</v>
      </c>
      <c r="H17" s="152">
        <v>283694714</v>
      </c>
      <c r="I17" s="152">
        <v>918296870</v>
      </c>
    </row>
    <row r="18" spans="2:9">
      <c r="B18" s="103"/>
      <c r="C18" s="95"/>
      <c r="D18" s="151"/>
      <c r="E18" s="152"/>
      <c r="F18" s="104" t="s">
        <v>131</v>
      </c>
      <c r="G18" s="105" t="s">
        <v>722</v>
      </c>
      <c r="H18" s="152">
        <v>8625752</v>
      </c>
      <c r="I18" s="152">
        <v>34637778</v>
      </c>
    </row>
    <row r="19" spans="2:9">
      <c r="B19" s="94" t="s">
        <v>97</v>
      </c>
      <c r="C19" s="101" t="s">
        <v>208</v>
      </c>
      <c r="D19" s="151">
        <v>550521186243</v>
      </c>
      <c r="E19" s="151">
        <v>57398841596.888542</v>
      </c>
      <c r="F19" s="104" t="s">
        <v>232</v>
      </c>
      <c r="G19" s="105" t="s">
        <v>737</v>
      </c>
      <c r="H19" s="152">
        <v>15890081462</v>
      </c>
      <c r="I19" s="152">
        <v>491404185</v>
      </c>
    </row>
    <row r="20" spans="2:9">
      <c r="B20" s="103" t="s">
        <v>61</v>
      </c>
      <c r="C20" s="95"/>
      <c r="D20" s="152">
        <v>24319103197</v>
      </c>
      <c r="E20" s="152">
        <v>3687977713.8885446</v>
      </c>
      <c r="F20" s="104" t="s">
        <v>125</v>
      </c>
      <c r="G20" s="105"/>
      <c r="H20" s="152">
        <v>0</v>
      </c>
      <c r="I20" s="152">
        <v>0</v>
      </c>
    </row>
    <row r="21" spans="2:9">
      <c r="B21" s="103" t="s">
        <v>447</v>
      </c>
      <c r="C21" s="101" t="s">
        <v>768</v>
      </c>
      <c r="D21" s="152">
        <v>526202083046</v>
      </c>
      <c r="E21" s="152">
        <v>53710863883</v>
      </c>
      <c r="F21" s="104" t="s">
        <v>60</v>
      </c>
      <c r="G21" s="105"/>
      <c r="H21" s="152">
        <v>0</v>
      </c>
      <c r="I21" s="152">
        <v>0</v>
      </c>
    </row>
    <row r="22" spans="2:9">
      <c r="B22" s="103"/>
      <c r="C22" s="95"/>
      <c r="D22" s="152"/>
      <c r="E22" s="152"/>
      <c r="F22" s="103"/>
      <c r="G22" s="108"/>
      <c r="H22" s="151"/>
      <c r="I22" s="152"/>
    </row>
    <row r="23" spans="2:9">
      <c r="B23" s="94" t="s">
        <v>224</v>
      </c>
      <c r="C23" s="101" t="s">
        <v>714</v>
      </c>
      <c r="D23" s="151">
        <v>55600890</v>
      </c>
      <c r="E23" s="151">
        <v>0</v>
      </c>
      <c r="F23" s="97" t="s">
        <v>126</v>
      </c>
      <c r="G23" s="105"/>
      <c r="H23" s="151">
        <v>11051126130</v>
      </c>
      <c r="I23" s="151">
        <v>0</v>
      </c>
    </row>
    <row r="24" spans="2:9">
      <c r="B24" s="104" t="s">
        <v>3132</v>
      </c>
      <c r="C24" s="101"/>
      <c r="D24" s="152">
        <v>479822</v>
      </c>
      <c r="E24" s="152">
        <v>0</v>
      </c>
      <c r="F24" s="104" t="s">
        <v>214</v>
      </c>
      <c r="G24" s="105" t="s">
        <v>4142</v>
      </c>
      <c r="H24" s="152">
        <v>11051126130</v>
      </c>
      <c r="I24" s="152">
        <v>0</v>
      </c>
    </row>
    <row r="25" spans="2:9">
      <c r="B25" s="104" t="s">
        <v>4022</v>
      </c>
      <c r="C25" s="101"/>
      <c r="D25" s="152">
        <v>39889992</v>
      </c>
      <c r="E25" s="152">
        <v>0</v>
      </c>
      <c r="F25" s="97"/>
      <c r="G25" s="105"/>
      <c r="H25" s="151"/>
      <c r="I25" s="152"/>
    </row>
    <row r="26" spans="2:9">
      <c r="B26" s="104" t="s">
        <v>3130</v>
      </c>
      <c r="C26" s="101"/>
      <c r="D26" s="152">
        <v>15231076</v>
      </c>
      <c r="E26" s="152">
        <v>0</v>
      </c>
      <c r="F26" s="97"/>
      <c r="G26" s="105"/>
      <c r="H26" s="151"/>
      <c r="I26" s="152"/>
    </row>
    <row r="27" spans="2:9">
      <c r="B27" s="110"/>
      <c r="C27" s="108"/>
      <c r="D27" s="153"/>
      <c r="E27" s="153"/>
      <c r="F27" s="104"/>
      <c r="G27" s="105"/>
      <c r="H27" s="152"/>
      <c r="I27" s="152"/>
    </row>
    <row r="28" spans="2:9">
      <c r="B28" s="94" t="s">
        <v>64</v>
      </c>
      <c r="C28" s="101"/>
      <c r="D28" s="151">
        <v>28239112</v>
      </c>
      <c r="E28" s="151">
        <v>4858212</v>
      </c>
      <c r="F28" s="97" t="s">
        <v>210</v>
      </c>
      <c r="G28" s="105"/>
      <c r="H28" s="151">
        <v>22885812</v>
      </c>
      <c r="I28" s="151">
        <v>10830998</v>
      </c>
    </row>
    <row r="29" spans="2:9">
      <c r="B29" s="103" t="s">
        <v>211</v>
      </c>
      <c r="C29" s="101" t="s">
        <v>511</v>
      </c>
      <c r="D29" s="152">
        <v>28239112</v>
      </c>
      <c r="E29" s="152">
        <v>4858212</v>
      </c>
      <c r="F29" s="104" t="s">
        <v>62</v>
      </c>
      <c r="G29" s="108"/>
      <c r="H29" s="152">
        <v>0</v>
      </c>
      <c r="I29" s="152">
        <v>0</v>
      </c>
    </row>
    <row r="30" spans="2:9">
      <c r="B30" s="103"/>
      <c r="C30" s="101"/>
      <c r="D30" s="152"/>
      <c r="E30" s="152"/>
      <c r="F30" s="104" t="s">
        <v>63</v>
      </c>
      <c r="G30" s="111"/>
      <c r="H30" s="152">
        <v>2315073</v>
      </c>
      <c r="I30" s="152">
        <v>0</v>
      </c>
    </row>
    <row r="31" spans="2:9">
      <c r="B31" s="94" t="s">
        <v>10</v>
      </c>
      <c r="C31" s="95"/>
      <c r="D31" s="151">
        <v>551097691136</v>
      </c>
      <c r="E31" s="151">
        <v>57479193052.888542</v>
      </c>
      <c r="F31" s="104" t="s">
        <v>18</v>
      </c>
      <c r="G31" s="108"/>
      <c r="H31" s="152">
        <v>2305394</v>
      </c>
      <c r="I31" s="152">
        <v>1197582</v>
      </c>
    </row>
    <row r="32" spans="2:9">
      <c r="B32" s="103"/>
      <c r="C32" s="95"/>
      <c r="D32" s="152"/>
      <c r="E32" s="152"/>
      <c r="F32" s="104" t="s">
        <v>106</v>
      </c>
      <c r="G32" s="111"/>
      <c r="H32" s="152">
        <v>18265345</v>
      </c>
      <c r="I32" s="152">
        <v>9633416</v>
      </c>
    </row>
    <row r="33" spans="2:9">
      <c r="B33" s="103"/>
      <c r="C33" s="101"/>
      <c r="D33" s="152"/>
      <c r="E33" s="152"/>
      <c r="F33" s="104"/>
      <c r="G33" s="111"/>
      <c r="H33" s="151"/>
      <c r="I33" s="152"/>
    </row>
    <row r="34" spans="2:9">
      <c r="B34" s="94" t="s">
        <v>3</v>
      </c>
      <c r="C34" s="95"/>
      <c r="D34" s="151"/>
      <c r="E34" s="152"/>
      <c r="F34" s="97" t="s">
        <v>14</v>
      </c>
      <c r="G34" s="102"/>
      <c r="H34" s="151">
        <v>520984819697</v>
      </c>
      <c r="I34" s="151">
        <v>52844591128.268997</v>
      </c>
    </row>
    <row r="35" spans="2:9">
      <c r="B35" s="94" t="s">
        <v>212</v>
      </c>
      <c r="C35" s="101" t="s">
        <v>208</v>
      </c>
      <c r="D35" s="151">
        <v>1003000000</v>
      </c>
      <c r="E35" s="151">
        <v>1003000000</v>
      </c>
      <c r="F35" s="104" t="s">
        <v>215</v>
      </c>
      <c r="G35" s="105" t="s">
        <v>740</v>
      </c>
      <c r="H35" s="152">
        <v>149430977</v>
      </c>
      <c r="I35" s="152">
        <v>59334159</v>
      </c>
    </row>
    <row r="36" spans="2:9">
      <c r="B36" s="103" t="s">
        <v>56</v>
      </c>
      <c r="C36" s="95"/>
      <c r="D36" s="152">
        <v>1003000000</v>
      </c>
      <c r="E36" s="152">
        <v>1003000000</v>
      </c>
      <c r="F36" s="104" t="s">
        <v>198</v>
      </c>
      <c r="G36" s="101" t="s">
        <v>768</v>
      </c>
      <c r="H36" s="152">
        <v>520814600581</v>
      </c>
      <c r="I36" s="152">
        <v>52661791328</v>
      </c>
    </row>
    <row r="37" spans="2:9">
      <c r="B37" s="103"/>
      <c r="C37" s="95"/>
      <c r="D37" s="152"/>
      <c r="E37" s="152"/>
      <c r="F37" s="104" t="s">
        <v>4074</v>
      </c>
      <c r="G37" s="101" t="s">
        <v>208</v>
      </c>
      <c r="H37" s="152">
        <v>20788139</v>
      </c>
      <c r="I37" s="152">
        <v>123465641.26899999</v>
      </c>
    </row>
    <row r="38" spans="2:9">
      <c r="B38" s="94" t="s">
        <v>127</v>
      </c>
      <c r="C38" s="95"/>
      <c r="D38" s="151">
        <v>0</v>
      </c>
      <c r="E38" s="151">
        <v>0</v>
      </c>
      <c r="F38" s="104"/>
      <c r="G38" s="105"/>
      <c r="H38" s="151"/>
      <c r="I38" s="152"/>
    </row>
    <row r="39" spans="2:9">
      <c r="B39" s="103"/>
      <c r="C39" s="95"/>
      <c r="D39" s="151"/>
      <c r="E39" s="152"/>
      <c r="F39" s="97" t="s">
        <v>15</v>
      </c>
      <c r="G39" s="102"/>
      <c r="H39" s="151">
        <v>548241233567</v>
      </c>
      <c r="I39" s="151">
        <v>54299760959.268997</v>
      </c>
    </row>
    <row r="40" spans="2:9">
      <c r="B40" s="115" t="s">
        <v>253</v>
      </c>
      <c r="C40" s="95" t="s">
        <v>513</v>
      </c>
      <c r="D40" s="151">
        <v>107248156</v>
      </c>
      <c r="E40" s="151">
        <v>127004938</v>
      </c>
      <c r="F40" s="104"/>
      <c r="G40" s="111"/>
      <c r="H40" s="151"/>
      <c r="I40" s="152"/>
    </row>
    <row r="41" spans="2:9">
      <c r="B41" s="110"/>
      <c r="C41" s="95"/>
      <c r="D41" s="151"/>
      <c r="E41" s="151"/>
      <c r="F41" s="97" t="s">
        <v>757</v>
      </c>
      <c r="G41" s="111"/>
      <c r="H41" s="151"/>
      <c r="I41" s="152"/>
    </row>
    <row r="42" spans="2:9">
      <c r="B42" s="94" t="s">
        <v>717</v>
      </c>
      <c r="C42" s="95" t="s">
        <v>512</v>
      </c>
      <c r="D42" s="151">
        <v>114106277</v>
      </c>
      <c r="E42" s="151">
        <v>26000000</v>
      </c>
      <c r="F42" s="113"/>
      <c r="G42" s="114"/>
      <c r="H42" s="152"/>
      <c r="I42" s="152"/>
    </row>
    <row r="43" spans="2:9">
      <c r="B43" s="103" t="s">
        <v>223</v>
      </c>
      <c r="C43" s="101"/>
      <c r="D43" s="152">
        <v>119306273</v>
      </c>
      <c r="E43" s="152">
        <v>26000000</v>
      </c>
      <c r="F43" s="97" t="s">
        <v>65</v>
      </c>
      <c r="G43" s="102"/>
      <c r="H43" s="151">
        <v>0</v>
      </c>
      <c r="I43" s="151">
        <v>0</v>
      </c>
    </row>
    <row r="44" spans="2:9">
      <c r="B44" s="368" t="s">
        <v>231</v>
      </c>
      <c r="C44" s="372"/>
      <c r="D44" s="188">
        <v>-5199996</v>
      </c>
      <c r="E44" s="152">
        <v>0</v>
      </c>
      <c r="F44" s="97" t="s">
        <v>16</v>
      </c>
      <c r="G44" s="102"/>
      <c r="H44" s="151">
        <v>548241233567</v>
      </c>
      <c r="I44" s="151">
        <v>54299760959.268997</v>
      </c>
    </row>
    <row r="45" spans="2:9">
      <c r="B45" s="103"/>
      <c r="C45" s="101"/>
      <c r="D45" s="152"/>
      <c r="E45" s="152"/>
      <c r="F45" s="103"/>
      <c r="G45" s="108"/>
      <c r="H45" s="151"/>
      <c r="I45" s="152"/>
    </row>
    <row r="46" spans="2:9">
      <c r="B46" s="94" t="s">
        <v>229</v>
      </c>
      <c r="C46" s="101" t="s">
        <v>511</v>
      </c>
      <c r="D46" s="151">
        <v>168790099</v>
      </c>
      <c r="E46" s="151">
        <v>37267786</v>
      </c>
      <c r="F46" s="115" t="s">
        <v>11</v>
      </c>
      <c r="G46" s="116" t="s">
        <v>4096</v>
      </c>
      <c r="H46" s="151">
        <v>4249602100.906105</v>
      </c>
      <c r="I46" s="151">
        <v>4372704818</v>
      </c>
    </row>
    <row r="47" spans="2:9" ht="26.4">
      <c r="B47" s="94" t="s">
        <v>12</v>
      </c>
      <c r="C47" s="95"/>
      <c r="D47" s="151">
        <v>1393144532</v>
      </c>
      <c r="E47" s="151">
        <v>1193272724</v>
      </c>
      <c r="F47" s="115" t="s">
        <v>4097</v>
      </c>
      <c r="H47" s="154">
        <v>4249602100.906105</v>
      </c>
      <c r="I47" s="154">
        <v>4372704818</v>
      </c>
    </row>
    <row r="48" spans="2:9">
      <c r="B48" s="94"/>
      <c r="C48" s="120"/>
      <c r="D48" s="151"/>
      <c r="E48" s="152"/>
      <c r="F48" s="118"/>
      <c r="G48" s="119"/>
      <c r="H48" s="151"/>
      <c r="I48" s="151"/>
    </row>
    <row r="49" spans="2:12">
      <c r="B49" s="94" t="s">
        <v>13</v>
      </c>
      <c r="C49" s="120"/>
      <c r="D49" s="151">
        <v>552490835668</v>
      </c>
      <c r="E49" s="151">
        <v>58672465776.888542</v>
      </c>
      <c r="F49" s="97" t="s">
        <v>17</v>
      </c>
      <c r="G49" s="117"/>
      <c r="H49" s="151">
        <v>552490835667.90613</v>
      </c>
      <c r="I49" s="151">
        <v>58672465777.268997</v>
      </c>
      <c r="K49" s="369"/>
      <c r="L49" s="369"/>
    </row>
    <row r="50" spans="2:12">
      <c r="B50" s="122"/>
      <c r="C50" s="123"/>
      <c r="D50" s="155"/>
      <c r="E50" s="156"/>
      <c r="F50" s="124"/>
      <c r="G50" s="125"/>
      <c r="H50" s="126"/>
      <c r="I50" s="127"/>
    </row>
    <row r="51" spans="2:12">
      <c r="D51" s="128"/>
      <c r="E51" s="128"/>
      <c r="K51" s="109"/>
    </row>
    <row r="52" spans="2:12">
      <c r="B52" s="6" t="s">
        <v>4071</v>
      </c>
      <c r="C52" s="130"/>
      <c r="D52" s="130"/>
      <c r="E52" s="130"/>
      <c r="L52" s="106"/>
    </row>
    <row r="53" spans="2:12">
      <c r="K53" s="61"/>
      <c r="L53" s="61"/>
    </row>
    <row r="54" spans="2:12" ht="26.4">
      <c r="B54" s="642" t="s">
        <v>4076</v>
      </c>
      <c r="C54" s="92"/>
      <c r="D54" s="459">
        <v>45657</v>
      </c>
      <c r="E54" s="459">
        <v>45291</v>
      </c>
      <c r="F54" s="642" t="s">
        <v>4077</v>
      </c>
      <c r="G54" s="93"/>
      <c r="H54" s="459">
        <v>45657</v>
      </c>
      <c r="I54" s="459">
        <v>45291</v>
      </c>
      <c r="L54" s="106"/>
    </row>
    <row r="55" spans="2:12">
      <c r="B55" s="103" t="s">
        <v>4075</v>
      </c>
      <c r="C55" s="95"/>
      <c r="D55" s="152">
        <v>731712940530.44995</v>
      </c>
      <c r="E55" s="152">
        <v>76315161956</v>
      </c>
      <c r="F55" s="103" t="s">
        <v>4075</v>
      </c>
      <c r="G55" s="552"/>
      <c r="H55" s="152">
        <v>731712940530.44995</v>
      </c>
      <c r="I55" s="152">
        <v>76315161956</v>
      </c>
      <c r="L55" s="106"/>
    </row>
    <row r="56" spans="2:12">
      <c r="B56" s="553" t="s">
        <v>4078</v>
      </c>
      <c r="C56" s="554"/>
      <c r="D56" s="555">
        <v>0</v>
      </c>
      <c r="E56" s="555">
        <v>0</v>
      </c>
      <c r="F56" s="556" t="s">
        <v>4078</v>
      </c>
      <c r="G56" s="557"/>
      <c r="H56" s="555">
        <v>0</v>
      </c>
      <c r="I56" s="555">
        <v>0</v>
      </c>
    </row>
    <row r="57" spans="2:12">
      <c r="H57" s="128"/>
    </row>
    <row r="58" spans="2:12">
      <c r="H58" s="128"/>
    </row>
    <row r="59" spans="2:12">
      <c r="B59" s="131" t="s">
        <v>133</v>
      </c>
      <c r="C59" s="131"/>
      <c r="H59" s="132"/>
    </row>
    <row r="60" spans="2:12">
      <c r="B60" s="131"/>
      <c r="C60" s="131"/>
      <c r="H60" s="132"/>
    </row>
    <row r="61" spans="2:12">
      <c r="B61" s="131"/>
      <c r="C61" s="131"/>
      <c r="H61" s="132"/>
    </row>
    <row r="62" spans="2:12">
      <c r="B62" s="133"/>
      <c r="C62" s="134"/>
      <c r="D62" s="133"/>
      <c r="E62" s="133"/>
      <c r="F62" s="133"/>
      <c r="G62" s="133"/>
      <c r="H62" s="133"/>
      <c r="I62" s="133"/>
    </row>
    <row r="63" spans="2:12">
      <c r="B63" s="135"/>
      <c r="C63" s="136"/>
      <c r="D63" s="137"/>
      <c r="E63" s="138"/>
      <c r="F63" s="137"/>
      <c r="G63" s="139"/>
      <c r="H63" s="137"/>
      <c r="I63" s="140"/>
    </row>
    <row r="64" spans="2:12">
      <c r="B64" s="141"/>
      <c r="C64" s="136"/>
      <c r="D64" s="142"/>
      <c r="E64" s="134"/>
      <c r="F64" s="142"/>
      <c r="G64" s="130"/>
      <c r="H64" s="142"/>
      <c r="I64" s="142"/>
      <c r="K64" s="109"/>
    </row>
    <row r="65" spans="2:12">
      <c r="B65" s="131"/>
      <c r="C65" s="131"/>
    </row>
    <row r="66" spans="2:12">
      <c r="B66" s="131"/>
      <c r="C66" s="131"/>
    </row>
    <row r="67" spans="2:12">
      <c r="B67" s="131"/>
      <c r="C67" s="131"/>
    </row>
    <row r="68" spans="2:12">
      <c r="E68" s="143"/>
    </row>
    <row r="72" spans="2:12">
      <c r="H72" s="107"/>
    </row>
    <row r="73" spans="2:12">
      <c r="K73" s="121">
        <v>9.38720703125E-2</v>
      </c>
      <c r="L73" s="121">
        <v>0.38045501708984375</v>
      </c>
    </row>
    <row r="74" spans="2:12">
      <c r="K74" s="121"/>
      <c r="L74" s="121"/>
    </row>
    <row r="75" spans="2:12">
      <c r="K75" s="129"/>
      <c r="L75" s="129"/>
    </row>
    <row r="78" spans="2:12" ht="30" customHeight="1"/>
    <row r="87" spans="2:9" s="139" customFormat="1">
      <c r="B87" s="61"/>
      <c r="C87" s="61"/>
      <c r="D87" s="61"/>
      <c r="E87" s="61"/>
      <c r="F87" s="61"/>
      <c r="G87" s="61"/>
      <c r="H87" s="61"/>
      <c r="I87" s="61"/>
    </row>
    <row r="88" spans="2:9" s="130" customFormat="1">
      <c r="B88" s="61"/>
      <c r="C88" s="61"/>
      <c r="D88" s="61"/>
      <c r="E88" s="61"/>
      <c r="F88" s="61"/>
      <c r="G88" s="61"/>
      <c r="H88" s="61"/>
      <c r="I88" s="61"/>
    </row>
  </sheetData>
  <customSheetViews>
    <customSheetView guid="{5CD60C77-55E7-4AA2-90FD-7F75B4C225F4}" scale="91" showPageBreaks="1" showGridLines="0" fitToPage="1" printArea="1">
      <pane ySplit="13" topLeftCell="A14" activePane="bottomLeft" state="frozen"/>
      <selection pane="bottomLeft" activeCell="E18" sqref="E18"/>
      <colBreaks count="1" manualBreakCount="1">
        <brk id="9" max="1048575" man="1"/>
      </colBreaks>
      <pageMargins left="0.62992125984251968" right="0.23622047244094491" top="0.74803149606299213" bottom="0.74803149606299213" header="0.31496062992125984" footer="0.31496062992125984"/>
      <printOptions horizontalCentered="1" verticalCentered="1"/>
      <pageSetup paperSize="9" scale="44" orientation="portrait" r:id="rId1"/>
    </customSheetView>
    <customSheetView guid="{B9F63820-5C32-455A-BC9D-0BE84D6B0867}" scale="80" showGridLines="0" state="hidden">
      <pane ySplit="7" topLeftCell="A62" activePane="bottomLeft" state="frozen"/>
      <selection pane="bottomLeft" activeCell="F77" sqref="F77"/>
      <colBreaks count="1" manualBreakCount="1">
        <brk id="7" max="1048575" man="1"/>
      </colBreaks>
      <pageMargins left="0.7" right="0.7" top="0.75" bottom="0.75" header="0.3" footer="0.3"/>
      <pageSetup paperSize="9" scale="46" orientation="portrait" r:id="rId2"/>
    </customSheetView>
    <customSheetView guid="{7015FC6D-0680-4B00-AA0E-B83DA1D0B666}" scale="80" showPageBreaks="1" showGridLines="0" printArea="1">
      <pane ySplit="7" topLeftCell="A62" activePane="bottomLeft" state="frozen"/>
      <selection pane="bottomLeft" activeCell="F77" sqref="F77"/>
      <colBreaks count="1" manualBreakCount="1">
        <brk id="7" max="1048575" man="1"/>
      </colBreaks>
      <pageMargins left="0.7" right="0.7" top="0.75" bottom="0.75" header="0.3" footer="0.3"/>
      <pageSetup paperSize="9" scale="46" orientation="portrait" r:id="rId3"/>
    </customSheetView>
    <customSheetView guid="{5FCC9217-B3E9-4B91-A943-5F21728EBEE9}" scale="80" showPageBreaks="1" showGridLines="0" printArea="1">
      <pane ySplit="7" topLeftCell="A8" activePane="bottomLeft" state="frozen"/>
      <selection pane="bottomLeft" activeCell="B7" sqref="B7:G72"/>
      <colBreaks count="1" manualBreakCount="1">
        <brk id="7" max="1048575" man="1"/>
      </colBreaks>
      <pageMargins left="0.7" right="0.7" top="0.75" bottom="0.75" header="0.3" footer="0.3"/>
      <pageSetup paperSize="9" scale="46" orientation="portrait" r:id="rId4"/>
    </customSheetView>
    <customSheetView guid="{F3648BCD-1CED-4BBB-AE63-37BDB925883F}" scale="80" showGridLines="0">
      <pane ySplit="7" topLeftCell="A8" activePane="bottomLeft" state="frozen"/>
      <selection pane="bottomLeft" activeCell="B38" sqref="B38"/>
      <colBreaks count="1" manualBreakCount="1">
        <brk id="7" max="1048575" man="1"/>
      </colBreaks>
      <pageMargins left="0.7" right="0.7" top="0.75" bottom="0.75" header="0.3" footer="0.3"/>
      <pageSetup paperSize="9" scale="46" orientation="portrait" r:id="rId5"/>
    </customSheetView>
    <customSheetView guid="{4133D567-D179-4165-A1CE-29197E7C2C67}" scale="91" showPageBreaks="1" showGridLines="0" fitToPage="1" printArea="1">
      <pane ySplit="13" topLeftCell="A14" activePane="bottomLeft" state="frozen"/>
      <selection pane="bottomLeft" activeCell="D20" sqref="D20:D21"/>
      <colBreaks count="1" manualBreakCount="1">
        <brk id="9" max="1048575" man="1"/>
      </colBreaks>
      <pageMargins left="0.62992125984251968" right="0.23622047244094491" top="0.74803149606299213" bottom="0.74803149606299213" header="0.31496062992125984" footer="0.31496062992125984"/>
      <printOptions horizontalCentered="1" verticalCentered="1"/>
      <pageSetup paperSize="9" scale="44" orientation="portrait" r:id="rId6"/>
    </customSheetView>
  </customSheetViews>
  <mergeCells count="2">
    <mergeCell ref="B3:I3"/>
    <mergeCell ref="B4:I4"/>
  </mergeCells>
  <printOptions horizontalCentered="1" verticalCentered="1"/>
  <pageMargins left="0.62992125984251968" right="0.23622047244094491" top="0.74803149606299213" bottom="0.74803149606299213" header="0.31496062992125984" footer="0.31496062992125984"/>
  <pageSetup paperSize="9" scale="44" orientation="portrait" r:id="rId7"/>
  <colBreaks count="1" manualBreakCount="1">
    <brk id="9" max="1048575" man="1"/>
  </colBreaks>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755A1-E1FE-44E0-8AA0-F9D30887CEDF}">
  <sheetPr codeName="Hoja3">
    <tabColor theme="0"/>
    <pageSetUpPr fitToPage="1"/>
  </sheetPr>
  <dimension ref="B3:H98"/>
  <sheetViews>
    <sheetView showGridLines="0" zoomScale="90" zoomScaleNormal="90" zoomScaleSheetLayoutView="90" workbookViewId="0">
      <pane ySplit="12" topLeftCell="A13" activePane="bottomLeft" state="frozen"/>
      <selection pane="bottomLeft" activeCell="F60" sqref="F60"/>
    </sheetView>
  </sheetViews>
  <sheetFormatPr baseColWidth="10" defaultColWidth="11.44140625" defaultRowHeight="13.2"/>
  <cols>
    <col min="1" max="1" width="2.6640625" style="61" customWidth="1"/>
    <col min="2" max="2" width="63.6640625" style="61" customWidth="1"/>
    <col min="3" max="3" width="8.88671875" style="61" customWidth="1"/>
    <col min="4" max="4" width="10.109375" style="61" customWidth="1"/>
    <col min="5" max="5" width="13.5546875" style="61" customWidth="1"/>
    <col min="6" max="7" width="18.6640625" style="204" customWidth="1"/>
    <col min="8" max="8" width="14.6640625" style="181" bestFit="1" customWidth="1"/>
    <col min="9" max="16384" width="11.44140625" style="61"/>
  </cols>
  <sheetData>
    <row r="3" spans="2:8">
      <c r="B3" s="673"/>
      <c r="C3" s="673"/>
      <c r="D3" s="673"/>
      <c r="E3" s="673"/>
      <c r="F3" s="673"/>
      <c r="G3" s="673"/>
      <c r="H3" s="673"/>
    </row>
    <row r="4" spans="2:8">
      <c r="B4" s="1"/>
      <c r="C4" s="1"/>
      <c r="D4" s="1"/>
      <c r="E4" s="1"/>
      <c r="F4" s="1"/>
      <c r="G4" s="1"/>
      <c r="H4" s="1"/>
    </row>
    <row r="5" spans="2:8">
      <c r="B5" s="1"/>
      <c r="C5" s="1"/>
      <c r="D5" s="1"/>
      <c r="E5" s="1"/>
      <c r="F5" s="1"/>
      <c r="G5" s="1"/>
      <c r="H5" s="1"/>
    </row>
    <row r="6" spans="2:8">
      <c r="B6" s="1"/>
      <c r="C6" s="1"/>
      <c r="D6" s="1"/>
      <c r="E6" s="1"/>
      <c r="F6" s="1"/>
      <c r="G6" s="1"/>
      <c r="H6" s="1"/>
    </row>
    <row r="7" spans="2:8">
      <c r="B7" s="1"/>
      <c r="C7" s="1"/>
      <c r="D7" s="1"/>
      <c r="E7" s="1"/>
      <c r="F7" s="1"/>
      <c r="G7" s="1"/>
      <c r="H7" s="1"/>
    </row>
    <row r="8" spans="2:8">
      <c r="B8" s="175" t="s">
        <v>255</v>
      </c>
      <c r="C8" s="89"/>
      <c r="D8" s="89"/>
      <c r="E8" s="89"/>
      <c r="F8" s="173"/>
      <c r="G8" s="173"/>
      <c r="H8" s="174"/>
    </row>
    <row r="9" spans="2:8" ht="38.25" customHeight="1">
      <c r="B9" s="686" t="s">
        <v>4098</v>
      </c>
      <c r="C9" s="686"/>
      <c r="D9" s="686"/>
      <c r="E9" s="686"/>
      <c r="F9" s="686"/>
      <c r="G9" s="686"/>
      <c r="H9" s="174"/>
    </row>
    <row r="10" spans="2:8">
      <c r="B10" s="653" t="s">
        <v>4095</v>
      </c>
      <c r="C10" s="88"/>
      <c r="D10" s="89"/>
      <c r="E10" s="89"/>
      <c r="F10" s="173"/>
      <c r="G10" s="173"/>
      <c r="H10" s="174"/>
    </row>
    <row r="11" spans="2:8" ht="15" customHeight="1">
      <c r="B11" s="176"/>
      <c r="C11" s="177"/>
      <c r="D11" s="177"/>
      <c r="E11" s="177"/>
      <c r="F11" s="178"/>
      <c r="G11" s="179"/>
      <c r="H11" s="180"/>
    </row>
    <row r="12" spans="2:8" ht="31.2" customHeight="1">
      <c r="B12" s="558"/>
      <c r="C12" s="558"/>
      <c r="D12" s="558"/>
      <c r="E12" s="559"/>
      <c r="F12" s="560">
        <v>45657</v>
      </c>
      <c r="G12" s="560">
        <v>45291</v>
      </c>
    </row>
    <row r="13" spans="2:8" ht="7.2" customHeight="1">
      <c r="B13" s="94"/>
      <c r="C13" s="172"/>
      <c r="D13" s="172"/>
      <c r="E13" s="112"/>
      <c r="F13" s="182"/>
      <c r="G13" s="182"/>
      <c r="H13" s="183"/>
    </row>
    <row r="14" spans="2:8" ht="15" customHeight="1">
      <c r="B14" s="94" t="s">
        <v>19</v>
      </c>
      <c r="C14" s="172"/>
      <c r="D14" s="172"/>
      <c r="E14" s="112"/>
      <c r="F14" s="182">
        <v>22727467420</v>
      </c>
      <c r="G14" s="182">
        <v>865261528</v>
      </c>
      <c r="H14" s="183"/>
    </row>
    <row r="15" spans="2:8" ht="7.2" customHeight="1">
      <c r="B15" s="94"/>
      <c r="C15" s="172"/>
      <c r="D15" s="172"/>
      <c r="E15" s="112"/>
      <c r="F15" s="182"/>
      <c r="G15" s="182"/>
      <c r="H15" s="183"/>
    </row>
    <row r="16" spans="2:8" ht="15" customHeight="1">
      <c r="B16" s="184" t="s">
        <v>67</v>
      </c>
      <c r="C16" s="185"/>
      <c r="D16" s="172"/>
      <c r="E16" s="112"/>
      <c r="F16" s="182">
        <v>0</v>
      </c>
      <c r="G16" s="182">
        <v>0</v>
      </c>
      <c r="H16" s="183"/>
    </row>
    <row r="17" spans="2:7" ht="15" customHeight="1">
      <c r="B17" s="186" t="s">
        <v>72</v>
      </c>
      <c r="C17" s="187"/>
      <c r="D17" s="172"/>
      <c r="E17" s="112"/>
      <c r="F17" s="188">
        <v>0</v>
      </c>
      <c r="G17" s="188">
        <v>0</v>
      </c>
    </row>
    <row r="18" spans="2:7" ht="15" customHeight="1">
      <c r="B18" s="186" t="s">
        <v>73</v>
      </c>
      <c r="C18" s="187"/>
      <c r="D18" s="172"/>
      <c r="E18" s="112"/>
      <c r="F18" s="188">
        <v>0</v>
      </c>
      <c r="G18" s="188">
        <v>0</v>
      </c>
    </row>
    <row r="19" spans="2:7" ht="7.2" customHeight="1">
      <c r="B19" s="94"/>
      <c r="C19" s="172"/>
      <c r="D19" s="172"/>
      <c r="E19" s="112"/>
      <c r="F19" s="182"/>
      <c r="G19" s="182"/>
    </row>
    <row r="20" spans="2:7" ht="15" customHeight="1">
      <c r="B20" s="184" t="s">
        <v>68</v>
      </c>
      <c r="C20" s="185"/>
      <c r="D20" s="172"/>
      <c r="E20" s="112"/>
      <c r="F20" s="182">
        <v>98537177</v>
      </c>
      <c r="G20" s="182">
        <v>53372784</v>
      </c>
    </row>
    <row r="21" spans="2:7" ht="15" customHeight="1">
      <c r="B21" s="186" t="s">
        <v>448</v>
      </c>
      <c r="C21" s="187"/>
      <c r="D21" s="172"/>
      <c r="E21" s="112"/>
      <c r="F21" s="188">
        <v>0</v>
      </c>
      <c r="G21" s="188">
        <v>0</v>
      </c>
    </row>
    <row r="22" spans="2:7" ht="15" customHeight="1">
      <c r="B22" s="186" t="s">
        <v>449</v>
      </c>
      <c r="C22" s="187"/>
      <c r="D22" s="172"/>
      <c r="E22" s="112"/>
      <c r="F22" s="188">
        <v>98537177</v>
      </c>
      <c r="G22" s="188">
        <v>53372784</v>
      </c>
    </row>
    <row r="23" spans="2:7" ht="7.2" customHeight="1">
      <c r="B23" s="94"/>
      <c r="C23" s="172"/>
      <c r="D23" s="172"/>
      <c r="E23" s="112"/>
      <c r="F23" s="182"/>
      <c r="G23" s="182"/>
    </row>
    <row r="24" spans="2:7" ht="15" customHeight="1">
      <c r="B24" s="184" t="s">
        <v>71</v>
      </c>
      <c r="C24" s="185"/>
      <c r="D24" s="189"/>
      <c r="E24" s="190"/>
      <c r="F24" s="182">
        <v>62266500</v>
      </c>
      <c r="G24" s="182">
        <v>86780822</v>
      </c>
    </row>
    <row r="25" spans="2:7" ht="15" customHeight="1">
      <c r="B25" s="191" t="s">
        <v>70</v>
      </c>
      <c r="C25" s="192"/>
      <c r="D25" s="193"/>
      <c r="E25" s="105"/>
      <c r="F25" s="188">
        <v>0</v>
      </c>
      <c r="G25" s="188">
        <v>0</v>
      </c>
    </row>
    <row r="26" spans="2:7" ht="15" customHeight="1">
      <c r="B26" s="191" t="s">
        <v>69</v>
      </c>
      <c r="C26" s="192"/>
      <c r="D26" s="194"/>
      <c r="E26" s="105"/>
      <c r="F26" s="188">
        <v>62266500</v>
      </c>
      <c r="G26" s="188">
        <v>86780822</v>
      </c>
    </row>
    <row r="27" spans="2:7" ht="7.2" customHeight="1">
      <c r="B27" s="94"/>
      <c r="C27" s="172"/>
      <c r="D27" s="172"/>
      <c r="E27" s="112"/>
      <c r="F27" s="182"/>
      <c r="G27" s="182"/>
    </row>
    <row r="28" spans="2:7" ht="15" customHeight="1">
      <c r="B28" s="195" t="s">
        <v>21</v>
      </c>
      <c r="C28" s="194"/>
      <c r="D28" s="194"/>
      <c r="E28" s="105"/>
      <c r="F28" s="188">
        <v>0</v>
      </c>
      <c r="G28" s="188">
        <v>725107922</v>
      </c>
    </row>
    <row r="29" spans="2:7" ht="15" customHeight="1">
      <c r="B29" s="195" t="s">
        <v>22</v>
      </c>
      <c r="C29" s="194"/>
      <c r="D29" s="194"/>
      <c r="E29" s="105"/>
      <c r="F29" s="188">
        <v>0</v>
      </c>
      <c r="G29" s="188">
        <v>0</v>
      </c>
    </row>
    <row r="30" spans="2:7" ht="15" customHeight="1">
      <c r="B30" s="195" t="s">
        <v>74</v>
      </c>
      <c r="C30" s="194"/>
      <c r="D30" s="194"/>
      <c r="E30" s="105"/>
      <c r="F30" s="188">
        <v>0</v>
      </c>
      <c r="G30" s="188">
        <v>0</v>
      </c>
    </row>
    <row r="31" spans="2:7" ht="15" customHeight="1">
      <c r="B31" s="195" t="s">
        <v>75</v>
      </c>
      <c r="C31" s="194"/>
      <c r="D31" s="194"/>
      <c r="E31" s="105"/>
      <c r="F31" s="188">
        <v>21677884097</v>
      </c>
      <c r="G31" s="188">
        <v>504087751</v>
      </c>
    </row>
    <row r="32" spans="2:7" ht="15" customHeight="1">
      <c r="B32" s="195" t="s">
        <v>20</v>
      </c>
      <c r="C32" s="194"/>
      <c r="D32" s="194"/>
      <c r="E32" s="105"/>
      <c r="F32" s="188">
        <v>418621714</v>
      </c>
      <c r="G32" s="188">
        <v>141481250</v>
      </c>
    </row>
    <row r="33" spans="2:7" ht="15" customHeight="1">
      <c r="B33" s="195" t="s">
        <v>76</v>
      </c>
      <c r="C33" s="194"/>
      <c r="E33" s="105"/>
      <c r="F33" s="188">
        <v>35947460</v>
      </c>
      <c r="G33" s="188">
        <v>77498508</v>
      </c>
    </row>
    <row r="34" spans="2:7" ht="15" customHeight="1">
      <c r="B34" s="195" t="s">
        <v>128</v>
      </c>
      <c r="C34" s="194"/>
      <c r="E34" s="108"/>
      <c r="F34" s="188">
        <v>21433597</v>
      </c>
      <c r="G34" s="188">
        <v>0</v>
      </c>
    </row>
    <row r="35" spans="2:7" ht="15" customHeight="1">
      <c r="B35" s="195" t="s">
        <v>216</v>
      </c>
      <c r="C35" s="194"/>
      <c r="D35" s="194"/>
      <c r="E35" s="105"/>
      <c r="F35" s="188">
        <v>108327718</v>
      </c>
      <c r="G35" s="188">
        <v>0</v>
      </c>
    </row>
    <row r="36" spans="2:7" ht="15" customHeight="1">
      <c r="B36" s="195" t="s">
        <v>111</v>
      </c>
      <c r="C36" s="194"/>
      <c r="D36" s="194"/>
      <c r="E36" s="105" t="s">
        <v>770</v>
      </c>
      <c r="F36" s="188">
        <v>304449157</v>
      </c>
      <c r="G36" s="188">
        <v>2040413</v>
      </c>
    </row>
    <row r="37" spans="2:7" ht="7.2" customHeight="1">
      <c r="B37" s="94"/>
      <c r="C37" s="172"/>
      <c r="D37" s="172"/>
      <c r="E37" s="112"/>
      <c r="F37" s="182"/>
      <c r="G37" s="182"/>
    </row>
    <row r="38" spans="2:7" ht="15" customHeight="1">
      <c r="B38" s="94" t="s">
        <v>23</v>
      </c>
      <c r="C38" s="172"/>
      <c r="D38" s="172"/>
      <c r="E38" s="112"/>
      <c r="F38" s="182">
        <v>-20301818388</v>
      </c>
      <c r="G38" s="182">
        <v>-460395040</v>
      </c>
    </row>
    <row r="39" spans="2:7" ht="15" customHeight="1">
      <c r="B39" s="103" t="s">
        <v>25</v>
      </c>
      <c r="E39" s="108"/>
      <c r="F39" s="188">
        <v>-63641524</v>
      </c>
      <c r="G39" s="188">
        <v>-487402</v>
      </c>
    </row>
    <row r="40" spans="2:7" ht="15" customHeight="1">
      <c r="B40" s="103" t="s">
        <v>24</v>
      </c>
      <c r="E40" s="108"/>
      <c r="F40" s="188">
        <v>-245573382</v>
      </c>
      <c r="G40" s="188">
        <v>-47876337</v>
      </c>
    </row>
    <row r="41" spans="2:7" ht="15" customHeight="1">
      <c r="B41" s="103" t="s">
        <v>217</v>
      </c>
      <c r="E41" s="105" t="s">
        <v>771</v>
      </c>
      <c r="F41" s="188">
        <v>-19992603482</v>
      </c>
      <c r="G41" s="188">
        <v>-412031301</v>
      </c>
    </row>
    <row r="42" spans="2:7" ht="7.2" customHeight="1">
      <c r="B42" s="94"/>
      <c r="C42" s="172"/>
      <c r="D42" s="172"/>
      <c r="E42" s="112"/>
      <c r="F42" s="182"/>
      <c r="G42" s="182"/>
    </row>
    <row r="43" spans="2:7" ht="15" customHeight="1">
      <c r="B43" s="94" t="s">
        <v>26</v>
      </c>
      <c r="C43" s="172"/>
      <c r="D43" s="172"/>
      <c r="E43" s="112"/>
      <c r="F43" s="182">
        <v>2425649032</v>
      </c>
      <c r="G43" s="182">
        <v>404866488</v>
      </c>
    </row>
    <row r="44" spans="2:7" ht="7.2" customHeight="1">
      <c r="B44" s="94"/>
      <c r="C44" s="172"/>
      <c r="D44" s="172"/>
      <c r="E44" s="112"/>
      <c r="F44" s="182"/>
      <c r="G44" s="182"/>
    </row>
    <row r="45" spans="2:7" ht="15" customHeight="1">
      <c r="B45" s="94" t="s">
        <v>27</v>
      </c>
      <c r="C45" s="172"/>
      <c r="D45" s="172"/>
      <c r="E45" s="112"/>
      <c r="F45" s="182">
        <v>-216408224</v>
      </c>
      <c r="G45" s="182">
        <v>-31514704</v>
      </c>
    </row>
    <row r="46" spans="2:7" ht="15" customHeight="1">
      <c r="B46" s="103" t="s">
        <v>28</v>
      </c>
      <c r="E46" s="108"/>
      <c r="F46" s="188">
        <v>-32545456</v>
      </c>
      <c r="G46" s="188">
        <v>-26000000</v>
      </c>
    </row>
    <row r="47" spans="2:7" ht="15" customHeight="1">
      <c r="B47" s="103" t="s">
        <v>30</v>
      </c>
      <c r="E47" s="108"/>
      <c r="F47" s="188">
        <v>0</v>
      </c>
      <c r="G47" s="188">
        <v>0</v>
      </c>
    </row>
    <row r="48" spans="2:7" ht="15" customHeight="1">
      <c r="B48" s="103" t="s">
        <v>29</v>
      </c>
      <c r="E48" s="105" t="s">
        <v>771</v>
      </c>
      <c r="F48" s="188">
        <v>-183862768</v>
      </c>
      <c r="G48" s="188">
        <v>-5514704</v>
      </c>
    </row>
    <row r="49" spans="2:7" ht="7.2" customHeight="1">
      <c r="B49" s="94"/>
      <c r="C49" s="172"/>
      <c r="D49" s="172"/>
      <c r="E49" s="112"/>
      <c r="F49" s="182"/>
      <c r="G49" s="182"/>
    </row>
    <row r="50" spans="2:7" ht="15" customHeight="1">
      <c r="B50" s="94" t="s">
        <v>31</v>
      </c>
      <c r="C50" s="172"/>
      <c r="D50" s="172"/>
      <c r="E50" s="112"/>
      <c r="F50" s="182">
        <v>-2100026474</v>
      </c>
      <c r="G50" s="182">
        <v>-939475504</v>
      </c>
    </row>
    <row r="51" spans="2:7" ht="15" customHeight="1">
      <c r="B51" s="103" t="s">
        <v>77</v>
      </c>
      <c r="D51" s="172"/>
      <c r="E51" s="112"/>
      <c r="F51" s="188">
        <v>-1202901605</v>
      </c>
      <c r="G51" s="188">
        <v>-287028341</v>
      </c>
    </row>
    <row r="52" spans="2:7" ht="15" customHeight="1">
      <c r="B52" s="103" t="s">
        <v>78</v>
      </c>
      <c r="E52" s="108"/>
      <c r="F52" s="188">
        <v>-45621473</v>
      </c>
      <c r="G52" s="188">
        <v>0</v>
      </c>
    </row>
    <row r="53" spans="2:7" ht="15" customHeight="1">
      <c r="B53" s="103" t="s">
        <v>35</v>
      </c>
      <c r="E53" s="108"/>
      <c r="F53" s="188">
        <v>-262690642</v>
      </c>
      <c r="G53" s="188">
        <v>-7312670</v>
      </c>
    </row>
    <row r="54" spans="2:7" ht="15" customHeight="1">
      <c r="B54" s="103" t="s">
        <v>33</v>
      </c>
      <c r="E54" s="108"/>
      <c r="F54" s="188">
        <v>0</v>
      </c>
      <c r="G54" s="188">
        <v>0</v>
      </c>
    </row>
    <row r="55" spans="2:7" ht="15" customHeight="1">
      <c r="B55" s="103" t="s">
        <v>36</v>
      </c>
      <c r="E55" s="108"/>
      <c r="F55" s="188">
        <v>-49393952</v>
      </c>
      <c r="G55" s="188">
        <v>-18309648</v>
      </c>
    </row>
    <row r="56" spans="2:7" ht="15" customHeight="1">
      <c r="B56" s="103" t="s">
        <v>34</v>
      </c>
      <c r="E56" s="108"/>
      <c r="F56" s="188">
        <v>-6674367</v>
      </c>
      <c r="G56" s="188">
        <v>-3483690</v>
      </c>
    </row>
    <row r="57" spans="2:7" ht="15" customHeight="1">
      <c r="B57" s="103" t="s">
        <v>79</v>
      </c>
      <c r="E57" s="108"/>
      <c r="F57" s="188">
        <v>-613612</v>
      </c>
      <c r="G57" s="188">
        <v>-58650</v>
      </c>
    </row>
    <row r="58" spans="2:7" ht="15" customHeight="1">
      <c r="B58" s="103" t="s">
        <v>37</v>
      </c>
      <c r="E58" s="108"/>
      <c r="F58" s="188">
        <v>-8594124</v>
      </c>
      <c r="G58" s="188">
        <v>-5245866</v>
      </c>
    </row>
    <row r="59" spans="2:7" ht="15" customHeight="1">
      <c r="B59" s="103" t="s">
        <v>218</v>
      </c>
      <c r="E59" s="105" t="s">
        <v>771</v>
      </c>
      <c r="F59" s="188">
        <v>-523536699</v>
      </c>
      <c r="G59" s="188">
        <v>-618036639</v>
      </c>
    </row>
    <row r="60" spans="2:7" ht="7.2" customHeight="1">
      <c r="B60" s="94"/>
      <c r="C60" s="172"/>
      <c r="D60" s="172"/>
      <c r="E60" s="112"/>
      <c r="F60" s="182"/>
      <c r="G60" s="182"/>
    </row>
    <row r="61" spans="2:7" ht="15" customHeight="1">
      <c r="B61" s="94" t="s">
        <v>38</v>
      </c>
      <c r="C61" s="172"/>
      <c r="D61" s="172"/>
      <c r="E61" s="112"/>
      <c r="F61" s="182">
        <v>109214334</v>
      </c>
      <c r="G61" s="182">
        <v>-566123720</v>
      </c>
    </row>
    <row r="62" spans="2:7" ht="7.2" customHeight="1">
      <c r="B62" s="94"/>
      <c r="C62" s="172"/>
      <c r="D62" s="172"/>
      <c r="E62" s="112"/>
      <c r="F62" s="182"/>
      <c r="G62" s="182"/>
    </row>
    <row r="63" spans="2:7" ht="15" customHeight="1">
      <c r="B63" s="94" t="s">
        <v>219</v>
      </c>
      <c r="C63" s="172"/>
      <c r="D63" s="172"/>
      <c r="E63" s="112"/>
      <c r="F63" s="182">
        <v>-267763</v>
      </c>
      <c r="G63" s="182">
        <v>-22</v>
      </c>
    </row>
    <row r="64" spans="2:7" ht="15" customHeight="1">
      <c r="B64" s="103" t="s">
        <v>107</v>
      </c>
      <c r="D64" s="194"/>
      <c r="E64" s="105"/>
      <c r="F64" s="188">
        <v>54817</v>
      </c>
      <c r="G64" s="188">
        <v>757</v>
      </c>
    </row>
    <row r="65" spans="2:7" ht="15" customHeight="1">
      <c r="B65" s="103" t="s">
        <v>112</v>
      </c>
      <c r="D65" s="194"/>
      <c r="E65" s="105"/>
      <c r="F65" s="188">
        <v>-322580</v>
      </c>
      <c r="G65" s="188">
        <v>-779</v>
      </c>
    </row>
    <row r="66" spans="2:7" ht="7.2" customHeight="1">
      <c r="B66" s="94"/>
      <c r="C66" s="172"/>
      <c r="D66" s="172"/>
      <c r="E66" s="112"/>
      <c r="F66" s="182"/>
      <c r="G66" s="182"/>
    </row>
    <row r="67" spans="2:7" ht="15" customHeight="1">
      <c r="B67" s="94" t="s">
        <v>220</v>
      </c>
      <c r="C67" s="172"/>
      <c r="D67" s="172"/>
      <c r="E67" s="112"/>
      <c r="F67" s="182">
        <v>-374974011</v>
      </c>
      <c r="G67" s="182">
        <v>-98439226</v>
      </c>
    </row>
    <row r="68" spans="2:7" ht="15" customHeight="1">
      <c r="B68" s="94" t="s">
        <v>113</v>
      </c>
      <c r="D68" s="194"/>
      <c r="E68" s="105"/>
      <c r="F68" s="182">
        <v>14375675386</v>
      </c>
      <c r="G68" s="182">
        <v>-528881909</v>
      </c>
    </row>
    <row r="69" spans="2:7" ht="15" customHeight="1">
      <c r="B69" s="103" t="s">
        <v>80</v>
      </c>
      <c r="E69" s="108" t="s">
        <v>4084</v>
      </c>
      <c r="F69" s="188">
        <v>27563942</v>
      </c>
      <c r="G69" s="188">
        <v>34624110</v>
      </c>
    </row>
    <row r="70" spans="2:7" ht="15" customHeight="1">
      <c r="B70" s="103" t="s">
        <v>3138</v>
      </c>
      <c r="D70" s="194"/>
      <c r="E70" s="108" t="s">
        <v>4084</v>
      </c>
      <c r="F70" s="188">
        <v>14348111444</v>
      </c>
      <c r="G70" s="188">
        <v>-563506019</v>
      </c>
    </row>
    <row r="71" spans="2:7" ht="15" customHeight="1">
      <c r="B71" s="94" t="s">
        <v>114</v>
      </c>
      <c r="D71" s="194"/>
      <c r="E71" s="105"/>
      <c r="F71" s="182">
        <v>-14750649397</v>
      </c>
      <c r="G71" s="182">
        <v>430442683</v>
      </c>
    </row>
    <row r="72" spans="2:7" ht="15" customHeight="1">
      <c r="B72" s="103" t="s">
        <v>115</v>
      </c>
      <c r="E72" s="108" t="s">
        <v>4084</v>
      </c>
      <c r="F72" s="188">
        <v>-554666918</v>
      </c>
      <c r="G72" s="188">
        <v>-19281006</v>
      </c>
    </row>
    <row r="73" spans="2:7" ht="15" customHeight="1">
      <c r="B73" s="103" t="s">
        <v>252</v>
      </c>
      <c r="D73" s="194"/>
      <c r="E73" s="108" t="s">
        <v>4084</v>
      </c>
      <c r="F73" s="188">
        <v>-14195982479</v>
      </c>
      <c r="G73" s="188">
        <v>449723689</v>
      </c>
    </row>
    <row r="74" spans="2:7" ht="7.2" customHeight="1">
      <c r="B74" s="94"/>
      <c r="C74" s="172"/>
      <c r="D74" s="172"/>
      <c r="E74" s="112"/>
      <c r="F74" s="182"/>
      <c r="G74" s="182"/>
    </row>
    <row r="75" spans="2:7" ht="15" customHeight="1">
      <c r="B75" s="94" t="s">
        <v>116</v>
      </c>
      <c r="D75" s="172"/>
      <c r="E75" s="112"/>
      <c r="F75" s="182">
        <v>11402410</v>
      </c>
      <c r="G75" s="182">
        <v>0</v>
      </c>
    </row>
    <row r="76" spans="2:7" ht="15" customHeight="1">
      <c r="B76" s="103" t="s">
        <v>221</v>
      </c>
      <c r="D76" s="194"/>
      <c r="E76" s="105"/>
      <c r="F76" s="188">
        <v>11402410</v>
      </c>
      <c r="G76" s="188">
        <v>0</v>
      </c>
    </row>
    <row r="77" spans="2:7" ht="15" customHeight="1">
      <c r="B77" s="103" t="s">
        <v>117</v>
      </c>
      <c r="D77" s="194"/>
      <c r="E77" s="108"/>
      <c r="F77" s="188">
        <v>0</v>
      </c>
      <c r="G77" s="188">
        <v>0</v>
      </c>
    </row>
    <row r="78" spans="2:7" ht="7.2" customHeight="1">
      <c r="B78" s="94"/>
      <c r="C78" s="172"/>
      <c r="D78" s="172"/>
      <c r="E78" s="112"/>
      <c r="F78" s="182"/>
      <c r="G78" s="182"/>
    </row>
    <row r="79" spans="2:7" ht="15" customHeight="1">
      <c r="B79" s="94" t="s">
        <v>118</v>
      </c>
      <c r="C79" s="172"/>
      <c r="E79" s="108"/>
      <c r="F79" s="182">
        <v>0</v>
      </c>
      <c r="G79" s="182">
        <v>0</v>
      </c>
    </row>
    <row r="80" spans="2:7" ht="15" customHeight="1">
      <c r="B80" s="103" t="s">
        <v>119</v>
      </c>
      <c r="D80" s="181"/>
      <c r="E80" s="108"/>
      <c r="F80" s="188">
        <v>0</v>
      </c>
      <c r="G80" s="188">
        <v>0</v>
      </c>
    </row>
    <row r="81" spans="2:8" ht="15" customHeight="1">
      <c r="B81" s="103" t="s">
        <v>120</v>
      </c>
      <c r="D81" s="181"/>
      <c r="E81" s="108"/>
      <c r="F81" s="188">
        <v>0</v>
      </c>
      <c r="G81" s="188">
        <v>0</v>
      </c>
    </row>
    <row r="82" spans="2:8" ht="7.2" customHeight="1">
      <c r="B82" s="94"/>
      <c r="C82" s="172"/>
      <c r="D82" s="172"/>
      <c r="E82" s="112"/>
      <c r="F82" s="182"/>
      <c r="G82" s="182"/>
      <c r="H82" s="183"/>
    </row>
    <row r="83" spans="2:8" ht="15" customHeight="1">
      <c r="B83" s="94" t="s">
        <v>39</v>
      </c>
      <c r="C83" s="172"/>
      <c r="D83" s="196"/>
      <c r="E83" s="112"/>
      <c r="F83" s="182">
        <v>-254625030</v>
      </c>
      <c r="G83" s="182">
        <v>-664562968</v>
      </c>
    </row>
    <row r="84" spans="2:8" ht="7.2" customHeight="1">
      <c r="B84" s="94"/>
      <c r="C84" s="172"/>
      <c r="D84" s="172"/>
      <c r="E84" s="112"/>
      <c r="F84" s="182"/>
      <c r="G84" s="182"/>
      <c r="H84" s="183"/>
    </row>
    <row r="85" spans="2:8" ht="15" customHeight="1">
      <c r="B85" s="94" t="s">
        <v>222</v>
      </c>
      <c r="C85" s="172"/>
      <c r="D85" s="194"/>
      <c r="E85" s="105"/>
      <c r="F85" s="188">
        <v>131522313</v>
      </c>
      <c r="G85" s="188">
        <v>37267786</v>
      </c>
    </row>
    <row r="86" spans="2:8" ht="7.2" customHeight="1">
      <c r="B86" s="94"/>
      <c r="C86" s="172"/>
      <c r="D86" s="172"/>
      <c r="E86" s="112"/>
      <c r="F86" s="182"/>
      <c r="G86" s="182"/>
      <c r="H86" s="183"/>
    </row>
    <row r="87" spans="2:8" ht="15" customHeight="1" thickBot="1">
      <c r="B87" s="94" t="s">
        <v>8</v>
      </c>
      <c r="C87" s="172"/>
      <c r="D87" s="172"/>
      <c r="E87" s="112"/>
      <c r="F87" s="197">
        <v>-123102717</v>
      </c>
      <c r="G87" s="197">
        <v>-627295182</v>
      </c>
      <c r="H87" s="198"/>
    </row>
    <row r="88" spans="2:8" ht="15" customHeight="1" thickTop="1">
      <c r="B88" s="199"/>
      <c r="C88" s="200"/>
      <c r="D88" s="200"/>
      <c r="E88" s="201"/>
      <c r="F88" s="202"/>
      <c r="G88" s="202"/>
    </row>
    <row r="89" spans="2:8" ht="15" customHeight="1">
      <c r="F89" s="203"/>
    </row>
    <row r="90" spans="2:8" ht="15" customHeight="1">
      <c r="B90" s="685" t="s">
        <v>4071</v>
      </c>
      <c r="C90" s="685"/>
      <c r="D90" s="685"/>
      <c r="E90" s="685"/>
      <c r="F90" s="685"/>
      <c r="G90" s="685"/>
    </row>
    <row r="91" spans="2:8" ht="15" customHeight="1">
      <c r="H91" s="87"/>
    </row>
    <row r="92" spans="2:8" ht="15" customHeight="1">
      <c r="H92" s="87"/>
    </row>
    <row r="93" spans="2:8" ht="15" customHeight="1">
      <c r="H93" s="87"/>
    </row>
    <row r="94" spans="2:8" ht="15" customHeight="1">
      <c r="H94" s="87"/>
    </row>
    <row r="95" spans="2:8" ht="15" customHeight="1">
      <c r="H95" s="87"/>
    </row>
    <row r="96" spans="2:8" s="136" customFormat="1">
      <c r="B96" s="135"/>
      <c r="D96" s="137"/>
      <c r="F96" s="138"/>
      <c r="G96" s="137"/>
    </row>
    <row r="97" spans="2:7" s="136" customFormat="1">
      <c r="B97" s="141"/>
      <c r="D97" s="142"/>
      <c r="F97" s="134"/>
      <c r="G97" s="142"/>
    </row>
    <row r="98" spans="2:7" s="136" customFormat="1">
      <c r="B98" s="205"/>
    </row>
  </sheetData>
  <customSheetViews>
    <customSheetView guid="{5CD60C77-55E7-4AA2-90FD-7F75B4C225F4}" scale="90" showPageBreaks="1" showGridLines="0" fitToPage="1" printArea="1">
      <pane ySplit="12" topLeftCell="A13" activePane="bottomLeft" state="frozen"/>
      <selection pane="bottomLeft" activeCell="B8" sqref="B8"/>
      <pageMargins left="0.48" right="0.39" top="0.74803149606299213" bottom="0.74803149606299213" header="0.31496062992125984" footer="0.31496062992125984"/>
      <printOptions horizontalCentered="1"/>
      <pageSetup paperSize="9" scale="59" orientation="portrait" r:id="rId1"/>
    </customSheetView>
    <customSheetView guid="{4133D567-D179-4165-A1CE-29197E7C2C67}" scale="90" showPageBreaks="1" showGridLines="0" fitToPage="1" printArea="1">
      <pane ySplit="12" topLeftCell="A32" activePane="bottomLeft" state="frozen"/>
      <selection pane="bottomLeft" activeCell="B41" sqref="B41"/>
      <pageMargins left="0.48" right="0.39" top="0.74803149606299213" bottom="0.74803149606299213" header="0.31496062992125984" footer="0.31496062992125984"/>
      <printOptions horizontalCentered="1"/>
      <pageSetup paperSize="9" scale="59" orientation="portrait" r:id="rId2"/>
    </customSheetView>
  </customSheetViews>
  <mergeCells count="3">
    <mergeCell ref="B90:G90"/>
    <mergeCell ref="B3:H3"/>
    <mergeCell ref="B9:G9"/>
  </mergeCells>
  <printOptions horizontalCentered="1"/>
  <pageMargins left="0.48" right="0.39" top="0.74803149606299213" bottom="0.74803149606299213" header="0.31496062992125984" footer="0.31496062992125984"/>
  <pageSetup paperSize="9" scale="5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tabColor theme="0"/>
  </sheetPr>
  <dimension ref="B3:N77"/>
  <sheetViews>
    <sheetView showGridLines="0" zoomScale="80" zoomScaleNormal="80" zoomScaleSheetLayoutView="80" workbookViewId="0">
      <pane ySplit="14" topLeftCell="A15" activePane="bottomLeft" state="frozen"/>
      <selection pane="bottomLeft"/>
    </sheetView>
  </sheetViews>
  <sheetFormatPr baseColWidth="10" defaultColWidth="11.44140625" defaultRowHeight="13.2"/>
  <cols>
    <col min="1" max="1" width="1.88671875" style="61" customWidth="1"/>
    <col min="2" max="2" width="37.6640625" style="131" customWidth="1"/>
    <col min="3" max="13" width="17.6640625" style="61" customWidth="1"/>
    <col min="14" max="14" width="19" style="61" bestFit="1" customWidth="1"/>
    <col min="15" max="15" width="15.109375" style="61" bestFit="1" customWidth="1"/>
    <col min="16" max="16" width="15.44140625" style="61" bestFit="1" customWidth="1"/>
    <col min="17" max="17" width="21.88671875" style="61" bestFit="1" customWidth="1"/>
    <col min="18" max="16384" width="11.44140625" style="61"/>
  </cols>
  <sheetData>
    <row r="3" spans="2:14">
      <c r="B3" s="673"/>
      <c r="C3" s="673"/>
      <c r="D3" s="673"/>
      <c r="E3" s="673"/>
      <c r="F3" s="673"/>
      <c r="G3" s="673"/>
      <c r="H3" s="673"/>
      <c r="I3" s="673"/>
      <c r="J3" s="673"/>
      <c r="K3" s="673"/>
      <c r="L3" s="673"/>
      <c r="M3" s="673"/>
    </row>
    <row r="4" spans="2:14">
      <c r="B4" s="1"/>
      <c r="C4" s="1"/>
      <c r="D4" s="1"/>
      <c r="E4" s="1"/>
      <c r="F4" s="1"/>
      <c r="G4" s="1"/>
      <c r="H4" s="1"/>
      <c r="I4" s="1"/>
      <c r="J4" s="1"/>
      <c r="K4" s="1"/>
      <c r="L4" s="1"/>
      <c r="M4" s="1"/>
    </row>
    <row r="5" spans="2:14">
      <c r="B5" s="1"/>
      <c r="C5" s="1"/>
      <c r="D5" s="1"/>
      <c r="E5" s="1"/>
      <c r="F5" s="1"/>
      <c r="G5" s="1"/>
      <c r="H5" s="1"/>
      <c r="I5" s="1"/>
      <c r="J5" s="1"/>
      <c r="K5" s="1"/>
      <c r="L5" s="1"/>
      <c r="M5" s="1"/>
    </row>
    <row r="6" spans="2:14">
      <c r="B6" s="1"/>
      <c r="C6" s="1"/>
      <c r="D6" s="1"/>
      <c r="E6" s="1"/>
      <c r="F6" s="1"/>
      <c r="G6" s="1"/>
      <c r="H6" s="1"/>
      <c r="I6" s="1"/>
      <c r="J6" s="1"/>
      <c r="K6" s="1"/>
      <c r="L6" s="1"/>
      <c r="M6" s="1"/>
    </row>
    <row r="7" spans="2:14">
      <c r="B7" s="1"/>
      <c r="C7" s="1"/>
      <c r="D7" s="1"/>
      <c r="E7" s="1"/>
      <c r="F7" s="1"/>
      <c r="G7" s="1"/>
      <c r="H7" s="1"/>
      <c r="I7" s="1"/>
      <c r="J7" s="1"/>
      <c r="K7" s="1"/>
      <c r="L7" s="1"/>
      <c r="M7" s="1"/>
    </row>
    <row r="8" spans="2:14">
      <c r="B8" s="691" t="s">
        <v>255</v>
      </c>
      <c r="C8" s="691"/>
      <c r="D8" s="691"/>
      <c r="E8" s="691"/>
      <c r="F8" s="691"/>
      <c r="G8" s="691"/>
      <c r="H8" s="691"/>
      <c r="I8" s="691"/>
      <c r="J8" s="691"/>
      <c r="K8" s="691"/>
      <c r="L8" s="691"/>
      <c r="M8" s="691"/>
      <c r="N8" s="158"/>
    </row>
    <row r="9" spans="2:14">
      <c r="B9" s="692" t="s">
        <v>192</v>
      </c>
      <c r="C9" s="692"/>
      <c r="D9" s="692"/>
      <c r="E9" s="692"/>
      <c r="F9" s="692"/>
      <c r="G9" s="692"/>
      <c r="H9" s="692"/>
      <c r="I9" s="692"/>
      <c r="J9" s="692"/>
      <c r="K9" s="692"/>
      <c r="L9" s="692"/>
      <c r="M9" s="692"/>
    </row>
    <row r="10" spans="2:14" ht="43.5" customHeight="1">
      <c r="B10" s="687" t="s">
        <v>4098</v>
      </c>
      <c r="C10" s="688"/>
      <c r="D10" s="688"/>
      <c r="E10" s="688"/>
      <c r="F10" s="688"/>
      <c r="G10" s="688"/>
      <c r="H10" s="688"/>
      <c r="I10" s="688"/>
      <c r="J10" s="688"/>
      <c r="K10" s="688"/>
      <c r="L10" s="688"/>
      <c r="M10" s="688"/>
    </row>
    <row r="11" spans="2:14">
      <c r="B11" s="687" t="s">
        <v>4095</v>
      </c>
      <c r="C11" s="688"/>
      <c r="D11" s="688"/>
      <c r="E11" s="688"/>
      <c r="F11" s="688"/>
      <c r="G11" s="688"/>
      <c r="H11" s="688"/>
      <c r="I11" s="688"/>
      <c r="J11" s="688"/>
      <c r="K11" s="688"/>
      <c r="L11" s="688"/>
      <c r="M11" s="688"/>
    </row>
    <row r="12" spans="2:14">
      <c r="B12" s="66"/>
      <c r="C12" s="65"/>
      <c r="D12" s="65"/>
      <c r="E12" s="65"/>
      <c r="F12" s="65"/>
      <c r="G12" s="65"/>
      <c r="H12" s="65"/>
      <c r="I12" s="65"/>
      <c r="J12" s="65"/>
      <c r="K12" s="65"/>
      <c r="L12" s="65"/>
      <c r="M12" s="65"/>
    </row>
    <row r="13" spans="2:14" s="159" customFormat="1" ht="31.5" customHeight="1">
      <c r="B13" s="690" t="s">
        <v>40</v>
      </c>
      <c r="C13" s="690" t="s">
        <v>6</v>
      </c>
      <c r="D13" s="690"/>
      <c r="E13" s="690"/>
      <c r="F13" s="690" t="s">
        <v>189</v>
      </c>
      <c r="G13" s="690" t="s">
        <v>7</v>
      </c>
      <c r="H13" s="690"/>
      <c r="I13" s="690"/>
      <c r="J13" s="690" t="s">
        <v>87</v>
      </c>
      <c r="K13" s="690"/>
      <c r="L13" s="693" t="s">
        <v>11</v>
      </c>
      <c r="M13" s="693"/>
    </row>
    <row r="14" spans="2:14" s="159" customFormat="1" ht="30" customHeight="1">
      <c r="B14" s="690"/>
      <c r="C14" s="5" t="s">
        <v>81</v>
      </c>
      <c r="D14" s="5" t="s">
        <v>82</v>
      </c>
      <c r="E14" s="5" t="s">
        <v>83</v>
      </c>
      <c r="F14" s="690"/>
      <c r="G14" s="5" t="s">
        <v>84</v>
      </c>
      <c r="H14" s="5" t="s">
        <v>85</v>
      </c>
      <c r="I14" s="5" t="s">
        <v>86</v>
      </c>
      <c r="J14" s="5" t="s">
        <v>88</v>
      </c>
      <c r="K14" s="5" t="s">
        <v>89</v>
      </c>
      <c r="L14" s="561">
        <v>45657</v>
      </c>
      <c r="M14" s="561">
        <v>45291</v>
      </c>
    </row>
    <row r="15" spans="2:14" ht="30" customHeight="1">
      <c r="B15" s="160" t="s">
        <v>190</v>
      </c>
      <c r="C15" s="161">
        <v>50000000000</v>
      </c>
      <c r="D15" s="161">
        <v>-45000000000</v>
      </c>
      <c r="E15" s="162">
        <v>5000000000</v>
      </c>
      <c r="F15" s="161">
        <v>0</v>
      </c>
      <c r="G15" s="161">
        <v>0</v>
      </c>
      <c r="H15" s="161">
        <v>0</v>
      </c>
      <c r="I15" s="161">
        <v>0</v>
      </c>
      <c r="J15" s="161">
        <v>0</v>
      </c>
      <c r="K15" s="161">
        <v>-627295182.09389496</v>
      </c>
      <c r="L15" s="163">
        <v>4372704817.9061098</v>
      </c>
      <c r="M15" s="163">
        <v>0</v>
      </c>
      <c r="N15" s="164"/>
    </row>
    <row r="16" spans="2:14" ht="30" customHeight="1">
      <c r="B16" s="165" t="s">
        <v>90</v>
      </c>
      <c r="C16" s="161"/>
      <c r="D16" s="161"/>
      <c r="E16" s="161"/>
      <c r="F16" s="161"/>
      <c r="G16" s="161"/>
      <c r="H16" s="161"/>
      <c r="I16" s="161"/>
      <c r="J16" s="161"/>
      <c r="K16" s="161"/>
      <c r="L16" s="163"/>
      <c r="M16" s="163"/>
      <c r="N16" s="166"/>
    </row>
    <row r="17" spans="2:14" ht="30" customHeight="1">
      <c r="B17" s="167" t="s">
        <v>191</v>
      </c>
      <c r="C17" s="168">
        <v>0</v>
      </c>
      <c r="D17" s="168">
        <v>0</v>
      </c>
      <c r="E17" s="168">
        <v>0</v>
      </c>
      <c r="F17" s="161">
        <v>0</v>
      </c>
      <c r="G17" s="161">
        <v>0</v>
      </c>
      <c r="H17" s="161">
        <v>0</v>
      </c>
      <c r="I17" s="161">
        <v>0</v>
      </c>
      <c r="J17" s="161">
        <v>0</v>
      </c>
      <c r="K17" s="161">
        <v>0</v>
      </c>
      <c r="L17" s="163">
        <v>0</v>
      </c>
      <c r="M17" s="163">
        <v>0</v>
      </c>
      <c r="N17" s="166"/>
    </row>
    <row r="18" spans="2:14" ht="30" customHeight="1">
      <c r="B18" s="167" t="s">
        <v>189</v>
      </c>
      <c r="C18" s="161">
        <v>0</v>
      </c>
      <c r="D18" s="161">
        <v>0</v>
      </c>
      <c r="E18" s="161">
        <v>0</v>
      </c>
      <c r="F18" s="161">
        <v>0</v>
      </c>
      <c r="G18" s="161">
        <v>0</v>
      </c>
      <c r="H18" s="161">
        <v>0</v>
      </c>
      <c r="I18" s="161">
        <v>0</v>
      </c>
      <c r="J18" s="161">
        <v>0</v>
      </c>
      <c r="K18" s="161">
        <v>0</v>
      </c>
      <c r="L18" s="163">
        <v>0</v>
      </c>
      <c r="M18" s="163">
        <v>0</v>
      </c>
      <c r="N18" s="169"/>
    </row>
    <row r="19" spans="2:14" ht="30" customHeight="1">
      <c r="B19" s="167" t="s">
        <v>199</v>
      </c>
      <c r="C19" s="161">
        <v>0</v>
      </c>
      <c r="D19" s="161">
        <v>0</v>
      </c>
      <c r="E19" s="162">
        <v>0</v>
      </c>
      <c r="F19" s="161">
        <v>0</v>
      </c>
      <c r="G19" s="161">
        <v>0</v>
      </c>
      <c r="H19" s="161">
        <v>0</v>
      </c>
      <c r="I19" s="161">
        <v>0</v>
      </c>
      <c r="J19" s="161">
        <v>-627295182.09389496</v>
      </c>
      <c r="K19" s="161">
        <v>627295182.09389496</v>
      </c>
      <c r="L19" s="163">
        <v>0</v>
      </c>
      <c r="M19" s="163">
        <v>0</v>
      </c>
      <c r="N19" s="169"/>
    </row>
    <row r="20" spans="2:14" ht="30" customHeight="1">
      <c r="B20" s="160" t="s">
        <v>41</v>
      </c>
      <c r="C20" s="161">
        <v>0</v>
      </c>
      <c r="D20" s="161"/>
      <c r="E20" s="161">
        <v>0</v>
      </c>
      <c r="F20" s="161">
        <v>0</v>
      </c>
      <c r="G20" s="161">
        <v>0</v>
      </c>
      <c r="H20" s="161">
        <v>0</v>
      </c>
      <c r="I20" s="161">
        <v>0</v>
      </c>
      <c r="J20" s="161">
        <v>0</v>
      </c>
      <c r="K20" s="161">
        <v>-123102717</v>
      </c>
      <c r="L20" s="161">
        <v>-123102717</v>
      </c>
      <c r="M20" s="161">
        <v>-627295182.09389496</v>
      </c>
      <c r="N20" s="128"/>
    </row>
    <row r="21" spans="2:14" ht="30" customHeight="1">
      <c r="B21" s="165" t="s">
        <v>3133</v>
      </c>
      <c r="C21" s="161">
        <v>50000000000</v>
      </c>
      <c r="D21" s="161">
        <v>-45000000000</v>
      </c>
      <c r="E21" s="161">
        <v>5000000000</v>
      </c>
      <c r="F21" s="161">
        <v>0</v>
      </c>
      <c r="G21" s="161">
        <v>0</v>
      </c>
      <c r="H21" s="161">
        <v>0</v>
      </c>
      <c r="I21" s="161">
        <v>0</v>
      </c>
      <c r="J21" s="161">
        <v>-627295182.09389496</v>
      </c>
      <c r="K21" s="161">
        <v>-123102717</v>
      </c>
      <c r="L21" s="163">
        <v>4249602100.906105</v>
      </c>
      <c r="M21" s="163">
        <v>0</v>
      </c>
      <c r="N21" s="170"/>
    </row>
    <row r="22" spans="2:14" ht="30" customHeight="1">
      <c r="B22" s="165" t="s">
        <v>685</v>
      </c>
      <c r="C22" s="161">
        <v>50000000000</v>
      </c>
      <c r="D22" s="161">
        <v>-45000000000</v>
      </c>
      <c r="E22" s="161">
        <v>5000000000</v>
      </c>
      <c r="F22" s="161">
        <v>0</v>
      </c>
      <c r="G22" s="161">
        <v>0</v>
      </c>
      <c r="H22" s="161">
        <v>0</v>
      </c>
      <c r="I22" s="161">
        <v>0</v>
      </c>
      <c r="J22" s="161">
        <v>0</v>
      </c>
      <c r="K22" s="161">
        <v>-627295182.0938952</v>
      </c>
      <c r="L22" s="163">
        <v>0</v>
      </c>
      <c r="M22" s="163">
        <v>4372704817.9061098</v>
      </c>
      <c r="N22" s="164"/>
    </row>
    <row r="23" spans="2:14">
      <c r="E23" s="164"/>
      <c r="F23" s="171"/>
      <c r="G23" s="171"/>
      <c r="H23" s="171"/>
    </row>
    <row r="24" spans="2:14">
      <c r="B24" s="689" t="s">
        <v>4071</v>
      </c>
      <c r="C24" s="689"/>
      <c r="D24" s="689"/>
      <c r="E24" s="689"/>
      <c r="F24" s="689"/>
      <c r="G24" s="689"/>
      <c r="H24" s="689"/>
      <c r="I24" s="689"/>
      <c r="J24" s="689"/>
      <c r="K24" s="689"/>
      <c r="L24" s="689"/>
      <c r="M24" s="689"/>
    </row>
    <row r="77" spans="4:4">
      <c r="D77" s="61">
        <v>0</v>
      </c>
    </row>
  </sheetData>
  <customSheetViews>
    <customSheetView guid="{5CD60C77-55E7-4AA2-90FD-7F75B4C225F4}" scale="80" showGridLines="0">
      <pane ySplit="14" topLeftCell="A15" activePane="bottomLeft" state="frozen"/>
      <selection pane="bottomLeft" activeCell="B8" sqref="B8:M8"/>
      <pageMargins left="0.25" right="0.25" top="0.75" bottom="0.75" header="0.3" footer="0.3"/>
      <pageSetup scale="47" orientation="portrait" r:id="rId1"/>
      <headerFooter alignWithMargins="0"/>
    </customSheetView>
    <customSheetView guid="{B9F63820-5C32-455A-BC9D-0BE84D6B0867}" scale="80" showGridLines="0" state="hidden">
      <pane ySplit="7" topLeftCell="A8" activePane="bottomLeft" state="frozen"/>
      <selection pane="bottomLeft" sqref="A1:K15"/>
      <pageMargins left="0.75" right="0.75" top="1" bottom="1" header="0.5" footer="0.5"/>
      <pageSetup scale="47" orientation="portrait" r:id="rId2"/>
      <headerFooter alignWithMargins="0"/>
    </customSheetView>
    <customSheetView guid="{7015FC6D-0680-4B00-AA0E-B83DA1D0B666}" scale="80" showPageBreaks="1" showGridLines="0" printArea="1">
      <pane ySplit="7" topLeftCell="A8" activePane="bottomLeft" state="frozen"/>
      <selection pane="bottomLeft" activeCell="I11" sqref="I9:I11"/>
      <pageMargins left="0.75" right="0.75" top="1" bottom="1" header="0.5" footer="0.5"/>
      <pageSetup scale="47" orientation="portrait" r:id="rId3"/>
      <headerFooter alignWithMargins="0"/>
    </customSheetView>
    <customSheetView guid="{5FCC9217-B3E9-4B91-A943-5F21728EBEE9}" scale="80" showPageBreaks="1" showGridLines="0" printArea="1">
      <pane ySplit="7" topLeftCell="A47" activePane="bottomLeft" state="frozen"/>
      <selection pane="bottomLeft" activeCell="K71" sqref="K71"/>
      <pageMargins left="0.75" right="0.75" top="1" bottom="1" header="0.5" footer="0.5"/>
      <pageSetup scale="47" orientation="portrait" r:id="rId4"/>
      <headerFooter alignWithMargins="0"/>
    </customSheetView>
    <customSheetView guid="{F3648BCD-1CED-4BBB-AE63-37BDB925883F}" scale="80" showGridLines="0">
      <pane ySplit="7" topLeftCell="A8" activePane="bottomLeft" state="frozen"/>
      <selection pane="bottomLeft" activeCell="N12" sqref="N12"/>
      <pageMargins left="0.75" right="0.75" top="1" bottom="1" header="0.5" footer="0.5"/>
      <pageSetup scale="47" orientation="portrait" r:id="rId5"/>
      <headerFooter alignWithMargins="0"/>
    </customSheetView>
    <customSheetView guid="{4133D567-D179-4165-A1CE-29197E7C2C67}" scale="80" showGridLines="0">
      <pane ySplit="14" topLeftCell="A15" activePane="bottomLeft" state="frozen"/>
      <selection pane="bottomLeft" activeCell="K20" sqref="K20"/>
      <pageMargins left="0.25" right="0.25" top="0.75" bottom="0.75" header="0.3" footer="0.3"/>
      <pageSetup scale="47" orientation="portrait" r:id="rId6"/>
      <headerFooter alignWithMargins="0"/>
    </customSheetView>
  </customSheetViews>
  <mergeCells count="12">
    <mergeCell ref="B11:M11"/>
    <mergeCell ref="B3:M3"/>
    <mergeCell ref="B24:M24"/>
    <mergeCell ref="F13:F14"/>
    <mergeCell ref="B8:M8"/>
    <mergeCell ref="B9:M9"/>
    <mergeCell ref="B10:M10"/>
    <mergeCell ref="C13:E13"/>
    <mergeCell ref="G13:I13"/>
    <mergeCell ref="J13:K13"/>
    <mergeCell ref="L13:M13"/>
    <mergeCell ref="B13:B14"/>
  </mergeCells>
  <pageMargins left="0.25" right="0.25" top="0.75" bottom="0.75" header="0.3" footer="0.3"/>
  <pageSetup scale="47" orientation="portrait" r:id="rId7"/>
  <headerFooter alignWithMargins="0"/>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0"/>
    <pageSetUpPr fitToPage="1"/>
  </sheetPr>
  <dimension ref="B8:J52"/>
  <sheetViews>
    <sheetView showGridLines="0" zoomScale="80" zoomScaleNormal="80" zoomScaleSheetLayoutView="90" workbookViewId="0">
      <pane ySplit="15" topLeftCell="A16" activePane="bottomLeft" state="frozen"/>
      <selection pane="bottomLeft" activeCell="K43" sqref="K43"/>
    </sheetView>
  </sheetViews>
  <sheetFormatPr baseColWidth="10" defaultColWidth="11.44140625" defaultRowHeight="13.2"/>
  <cols>
    <col min="1" max="1" width="1.88671875" style="136" customWidth="1"/>
    <col min="2" max="2" width="57.6640625" style="205" customWidth="1"/>
    <col min="3" max="3" width="17" style="205" bestFit="1" customWidth="1"/>
    <col min="4" max="4" width="10.44140625" style="205" customWidth="1"/>
    <col min="5" max="5" width="18.109375" style="205" customWidth="1"/>
    <col min="6" max="6" width="2.5546875" style="205" customWidth="1"/>
    <col min="7" max="7" width="19.6640625" style="236" customWidth="1"/>
    <col min="8" max="8" width="19.6640625" style="136" customWidth="1"/>
    <col min="9" max="9" width="5.109375" style="136" customWidth="1"/>
    <col min="10" max="10" width="17.33203125" style="136" bestFit="1" customWidth="1"/>
    <col min="11" max="16384" width="11.44140625" style="136"/>
  </cols>
  <sheetData>
    <row r="8" spans="2:8">
      <c r="B8" s="175" t="s">
        <v>255</v>
      </c>
      <c r="C8" s="175"/>
      <c r="D8" s="89"/>
      <c r="E8" s="89"/>
      <c r="F8" s="89"/>
      <c r="G8" s="89"/>
      <c r="H8" s="212"/>
    </row>
    <row r="9" spans="2:8">
      <c r="B9" s="175" t="s">
        <v>130</v>
      </c>
      <c r="C9" s="175"/>
      <c r="D9" s="89"/>
      <c r="E9" s="89"/>
      <c r="F9" s="89"/>
      <c r="G9" s="89"/>
      <c r="H9" s="212"/>
    </row>
    <row r="10" spans="2:8">
      <c r="B10" s="651" t="s">
        <v>4099</v>
      </c>
      <c r="C10" s="89"/>
      <c r="D10" s="89"/>
      <c r="E10" s="89"/>
      <c r="F10" s="89"/>
      <c r="G10" s="89"/>
      <c r="H10" s="212"/>
    </row>
    <row r="11" spans="2:8">
      <c r="B11" s="651" t="s">
        <v>4100</v>
      </c>
      <c r="C11" s="88"/>
      <c r="D11" s="88"/>
      <c r="E11" s="88"/>
      <c r="F11" s="88"/>
      <c r="G11" s="88"/>
      <c r="H11" s="212"/>
    </row>
    <row r="12" spans="2:8">
      <c r="B12" s="651" t="s">
        <v>4101</v>
      </c>
      <c r="C12" s="157"/>
      <c r="D12" s="157"/>
      <c r="E12" s="157"/>
      <c r="F12" s="157"/>
      <c r="G12" s="157"/>
      <c r="H12" s="213"/>
    </row>
    <row r="13" spans="2:8">
      <c r="B13" s="651" t="s">
        <v>4095</v>
      </c>
      <c r="C13" s="157"/>
      <c r="D13" s="157"/>
      <c r="E13" s="157"/>
      <c r="F13" s="157"/>
      <c r="G13" s="157"/>
      <c r="H13" s="213"/>
    </row>
    <row r="14" spans="2:8">
      <c r="B14" s="651"/>
      <c r="C14" s="157"/>
      <c r="D14" s="157"/>
      <c r="E14" s="157"/>
      <c r="F14" s="157"/>
      <c r="G14" s="157"/>
      <c r="H14" s="213"/>
    </row>
    <row r="15" spans="2:8" ht="37.950000000000003" customHeight="1">
      <c r="B15" s="214"/>
      <c r="C15" s="215"/>
      <c r="D15" s="215"/>
      <c r="E15" s="216"/>
      <c r="F15" s="216"/>
      <c r="G15" s="461">
        <v>45657</v>
      </c>
      <c r="H15" s="461">
        <v>45291</v>
      </c>
    </row>
    <row r="16" spans="2:8" ht="31.5" customHeight="1">
      <c r="B16" s="696" t="s">
        <v>42</v>
      </c>
      <c r="C16" s="697"/>
      <c r="D16" s="697"/>
      <c r="E16" s="217"/>
      <c r="F16" s="217"/>
      <c r="G16" s="218"/>
      <c r="H16" s="219"/>
    </row>
    <row r="17" spans="2:8" s="68" customFormat="1">
      <c r="B17" s="220" t="s">
        <v>91</v>
      </c>
      <c r="C17" s="209"/>
      <c r="D17" s="209"/>
      <c r="E17" s="221"/>
      <c r="F17" s="221"/>
      <c r="G17" s="222">
        <v>429062692</v>
      </c>
      <c r="H17" s="222">
        <v>174777716.18000001</v>
      </c>
    </row>
    <row r="18" spans="2:8" s="68" customFormat="1">
      <c r="B18" s="220" t="s">
        <v>43</v>
      </c>
      <c r="C18" s="209"/>
      <c r="D18" s="209"/>
      <c r="E18" s="221"/>
      <c r="F18" s="221"/>
      <c r="G18" s="222">
        <v>-762141663</v>
      </c>
      <c r="H18" s="222">
        <v>-186851391</v>
      </c>
    </row>
    <row r="19" spans="2:8" s="68" customFormat="1" ht="31.5" customHeight="1">
      <c r="B19" s="694" t="s">
        <v>44</v>
      </c>
      <c r="C19" s="695"/>
      <c r="D19" s="695"/>
      <c r="E19" s="223"/>
      <c r="F19" s="223"/>
      <c r="G19" s="224">
        <v>-333078971</v>
      </c>
      <c r="H19" s="224">
        <v>-12073674.819999993</v>
      </c>
    </row>
    <row r="20" spans="2:8" s="68" customFormat="1">
      <c r="B20" s="225" t="s">
        <v>92</v>
      </c>
      <c r="C20" s="211"/>
      <c r="D20" s="211"/>
      <c r="E20" s="223"/>
      <c r="F20" s="223"/>
      <c r="G20" s="224">
        <v>0</v>
      </c>
      <c r="H20" s="224">
        <v>0</v>
      </c>
    </row>
    <row r="21" spans="2:8" s="68" customFormat="1">
      <c r="B21" s="220" t="s">
        <v>93</v>
      </c>
      <c r="C21" s="209"/>
      <c r="D21" s="211"/>
      <c r="E21" s="223"/>
      <c r="F21" s="223"/>
      <c r="G21" s="224">
        <v>0</v>
      </c>
      <c r="H21" s="224">
        <v>0</v>
      </c>
    </row>
    <row r="22" spans="2:8" s="68" customFormat="1">
      <c r="B22" s="225" t="s">
        <v>94</v>
      </c>
      <c r="C22" s="211"/>
      <c r="D22" s="211"/>
      <c r="E22" s="223"/>
      <c r="F22" s="223"/>
      <c r="G22" s="224">
        <v>-1755618293</v>
      </c>
      <c r="H22" s="224">
        <v>-752076321.18999994</v>
      </c>
    </row>
    <row r="23" spans="2:8" s="68" customFormat="1">
      <c r="B23" s="220" t="s">
        <v>45</v>
      </c>
      <c r="C23" s="209"/>
      <c r="D23" s="211"/>
      <c r="E23" s="221"/>
      <c r="F23" s="221"/>
      <c r="G23" s="222">
        <v>-1755618293</v>
      </c>
      <c r="H23" s="222">
        <v>-752076321.18999994</v>
      </c>
    </row>
    <row r="24" spans="2:8" s="68" customFormat="1">
      <c r="B24" s="694" t="s">
        <v>95</v>
      </c>
      <c r="C24" s="695"/>
      <c r="D24" s="695"/>
      <c r="E24" s="223"/>
      <c r="F24" s="223"/>
      <c r="G24" s="224">
        <v>-2088697264</v>
      </c>
      <c r="H24" s="224">
        <v>-764149996.00999999</v>
      </c>
    </row>
    <row r="25" spans="2:8" s="68" customFormat="1">
      <c r="B25" s="220" t="s">
        <v>58</v>
      </c>
      <c r="C25" s="209"/>
      <c r="D25" s="211"/>
      <c r="E25" s="221"/>
      <c r="F25" s="221"/>
      <c r="G25" s="222">
        <v>0</v>
      </c>
      <c r="H25" s="222">
        <v>0</v>
      </c>
    </row>
    <row r="26" spans="2:8" s="68" customFormat="1">
      <c r="B26" s="225" t="s">
        <v>46</v>
      </c>
      <c r="C26" s="211"/>
      <c r="D26" s="211"/>
      <c r="E26" s="223"/>
      <c r="F26" s="223"/>
      <c r="G26" s="224">
        <v>-2088697264</v>
      </c>
      <c r="H26" s="224">
        <v>-764149996.00999999</v>
      </c>
    </row>
    <row r="27" spans="2:8" s="68" customFormat="1">
      <c r="B27" s="225"/>
      <c r="C27" s="211"/>
      <c r="D27" s="211"/>
      <c r="E27" s="223"/>
      <c r="F27" s="223"/>
      <c r="G27" s="224"/>
      <c r="H27" s="224"/>
    </row>
    <row r="28" spans="2:8" s="68" customFormat="1" ht="31.5" customHeight="1">
      <c r="B28" s="696" t="s">
        <v>47</v>
      </c>
      <c r="C28" s="697"/>
      <c r="D28" s="697"/>
      <c r="E28" s="226"/>
      <c r="F28" s="226"/>
      <c r="G28" s="227"/>
      <c r="H28" s="227"/>
    </row>
    <row r="29" spans="2:8" s="68" customFormat="1">
      <c r="B29" s="4" t="s">
        <v>96</v>
      </c>
      <c r="C29" s="3"/>
      <c r="D29" s="211"/>
      <c r="E29" s="221"/>
      <c r="F29" s="221"/>
      <c r="G29" s="222">
        <v>0</v>
      </c>
      <c r="H29" s="222">
        <v>-1003000000</v>
      </c>
    </row>
    <row r="30" spans="2:8" s="68" customFormat="1">
      <c r="B30" s="4" t="s">
        <v>97</v>
      </c>
      <c r="C30" s="3"/>
      <c r="D30" s="211"/>
      <c r="E30" s="221"/>
      <c r="F30" s="221"/>
      <c r="G30" s="222">
        <v>-2963422697</v>
      </c>
      <c r="H30" s="222">
        <v>-961062829</v>
      </c>
    </row>
    <row r="31" spans="2:8" s="68" customFormat="1">
      <c r="B31" s="4" t="s">
        <v>98</v>
      </c>
      <c r="C31" s="3"/>
      <c r="D31" s="211"/>
      <c r="E31" s="221"/>
      <c r="F31" s="221"/>
      <c r="G31" s="222">
        <v>0</v>
      </c>
      <c r="H31" s="222">
        <v>0</v>
      </c>
    </row>
    <row r="32" spans="2:8" s="68" customFormat="1">
      <c r="B32" s="220" t="s">
        <v>225</v>
      </c>
      <c r="C32" s="209"/>
      <c r="D32" s="209"/>
      <c r="E32" s="221"/>
      <c r="F32" s="221"/>
      <c r="G32" s="222">
        <v>-20664695</v>
      </c>
      <c r="H32" s="222">
        <v>-127004938</v>
      </c>
    </row>
    <row r="33" spans="2:10" s="68" customFormat="1">
      <c r="B33" s="699" t="s">
        <v>99</v>
      </c>
      <c r="C33" s="700"/>
      <c r="D33" s="700"/>
      <c r="E33" s="221"/>
      <c r="F33" s="221"/>
      <c r="G33" s="222">
        <v>-20488639763</v>
      </c>
      <c r="H33" s="222">
        <v>-2466114855</v>
      </c>
    </row>
    <row r="34" spans="2:10" s="68" customFormat="1">
      <c r="B34" s="220" t="s">
        <v>100</v>
      </c>
      <c r="C34" s="209"/>
      <c r="D34" s="209"/>
      <c r="E34" s="221"/>
      <c r="F34" s="221"/>
      <c r="G34" s="222">
        <v>225253499</v>
      </c>
      <c r="H34" s="222">
        <v>42926133</v>
      </c>
    </row>
    <row r="35" spans="2:10" s="68" customFormat="1" ht="15.6" customHeight="1">
      <c r="B35" s="220" t="s">
        <v>48</v>
      </c>
      <c r="C35" s="209"/>
      <c r="D35" s="209"/>
      <c r="E35" s="221"/>
      <c r="F35" s="221"/>
      <c r="G35" s="222">
        <v>0</v>
      </c>
      <c r="H35" s="222">
        <v>0</v>
      </c>
    </row>
    <row r="36" spans="2:10" s="68" customFormat="1">
      <c r="B36" s="220" t="s">
        <v>101</v>
      </c>
      <c r="C36" s="209"/>
      <c r="D36" s="209"/>
      <c r="E36" s="221"/>
      <c r="F36" s="221"/>
      <c r="G36" s="222">
        <v>0</v>
      </c>
      <c r="H36" s="222">
        <v>0</v>
      </c>
      <c r="J36" s="644">
        <v>0</v>
      </c>
    </row>
    <row r="37" spans="2:10" s="68" customFormat="1">
      <c r="B37" s="228" t="s">
        <v>102</v>
      </c>
      <c r="C37" s="211"/>
      <c r="D37" s="211"/>
      <c r="E37" s="223"/>
      <c r="F37" s="223"/>
      <c r="G37" s="224">
        <v>-23247473656</v>
      </c>
      <c r="H37" s="224">
        <v>-4514256489</v>
      </c>
    </row>
    <row r="38" spans="2:10" s="68" customFormat="1" ht="7.5" customHeight="1">
      <c r="B38" s="225"/>
      <c r="C38" s="211"/>
      <c r="D38" s="211"/>
      <c r="E38" s="221"/>
      <c r="F38" s="221"/>
      <c r="G38" s="222"/>
      <c r="H38" s="222"/>
    </row>
    <row r="39" spans="2:10" s="68" customFormat="1" ht="31.5" customHeight="1">
      <c r="B39" s="696" t="s">
        <v>49</v>
      </c>
      <c r="C39" s="697"/>
      <c r="D39" s="697"/>
      <c r="E39" s="221"/>
      <c r="F39" s="221"/>
      <c r="G39" s="222"/>
      <c r="H39" s="222"/>
    </row>
    <row r="40" spans="2:10" s="68" customFormat="1">
      <c r="B40" s="220" t="s">
        <v>103</v>
      </c>
      <c r="C40" s="209"/>
      <c r="D40" s="209"/>
      <c r="E40" s="221"/>
      <c r="F40" s="221"/>
      <c r="G40" s="222">
        <v>0</v>
      </c>
      <c r="H40" s="222">
        <v>5000000000</v>
      </c>
    </row>
    <row r="41" spans="2:10" s="68" customFormat="1">
      <c r="B41" s="220" t="s">
        <v>50</v>
      </c>
      <c r="C41" s="209"/>
      <c r="D41" s="209"/>
      <c r="E41" s="221"/>
      <c r="F41" s="221"/>
      <c r="G41" s="222">
        <v>26155880520</v>
      </c>
      <c r="H41" s="222">
        <v>486963065.13840002</v>
      </c>
    </row>
    <row r="42" spans="2:10" s="68" customFormat="1">
      <c r="B42" s="220" t="s">
        <v>104</v>
      </c>
      <c r="C42" s="209"/>
      <c r="D42" s="209"/>
      <c r="E42" s="221"/>
      <c r="F42" s="221"/>
      <c r="G42" s="222">
        <v>0</v>
      </c>
      <c r="H42" s="222">
        <v>0</v>
      </c>
      <c r="I42" s="229"/>
    </row>
    <row r="43" spans="2:10" s="68" customFormat="1">
      <c r="B43" s="220" t="s">
        <v>57</v>
      </c>
      <c r="C43" s="209"/>
      <c r="D43" s="209"/>
      <c r="E43" s="221"/>
      <c r="F43" s="221"/>
      <c r="G43" s="222">
        <v>-554666918</v>
      </c>
      <c r="H43" s="222">
        <v>-19281006.259999998</v>
      </c>
      <c r="I43" s="230"/>
    </row>
    <row r="44" spans="2:10" s="68" customFormat="1">
      <c r="B44" s="225" t="s">
        <v>51</v>
      </c>
      <c r="C44" s="211"/>
      <c r="D44" s="211"/>
      <c r="E44" s="223"/>
      <c r="F44" s="223"/>
      <c r="G44" s="224">
        <v>25601213602</v>
      </c>
      <c r="H44" s="224">
        <v>5467682058.8783998</v>
      </c>
      <c r="I44" s="230"/>
      <c r="J44" s="159"/>
    </row>
    <row r="45" spans="2:10" s="68" customFormat="1" ht="9.6" customHeight="1">
      <c r="B45" s="225"/>
      <c r="C45" s="211"/>
      <c r="D45" s="211"/>
      <c r="E45" s="223"/>
      <c r="F45" s="223"/>
      <c r="G45" s="224"/>
      <c r="H45" s="227"/>
      <c r="I45" s="230"/>
      <c r="J45" s="159"/>
    </row>
    <row r="46" spans="2:10" s="68" customFormat="1">
      <c r="B46" s="220" t="s">
        <v>4102</v>
      </c>
      <c r="C46" s="209"/>
      <c r="D46" s="209"/>
      <c r="E46" s="221"/>
      <c r="F46" s="221"/>
      <c r="G46" s="222">
        <v>152128965</v>
      </c>
      <c r="H46" s="222">
        <v>-113782329.74389507</v>
      </c>
      <c r="I46" s="230"/>
    </row>
    <row r="47" spans="2:10" s="68" customFormat="1" ht="9" customHeight="1">
      <c r="B47" s="220"/>
      <c r="C47" s="209"/>
      <c r="D47" s="209"/>
      <c r="E47" s="221"/>
      <c r="F47" s="221"/>
      <c r="G47" s="222"/>
      <c r="H47" s="222"/>
      <c r="I47" s="230"/>
    </row>
    <row r="48" spans="2:10" s="68" customFormat="1">
      <c r="B48" s="694" t="s">
        <v>52</v>
      </c>
      <c r="C48" s="695"/>
      <c r="D48" s="695"/>
      <c r="E48" s="223"/>
      <c r="F48" s="223"/>
      <c r="G48" s="224">
        <v>417171647</v>
      </c>
      <c r="H48" s="224">
        <v>75493244.079613194</v>
      </c>
      <c r="J48" s="159"/>
    </row>
    <row r="49" spans="2:10" s="68" customFormat="1">
      <c r="B49" s="225" t="s">
        <v>53</v>
      </c>
      <c r="C49" s="211"/>
      <c r="D49" s="211"/>
      <c r="E49" s="221"/>
      <c r="F49" s="221"/>
      <c r="G49" s="222">
        <v>75493244</v>
      </c>
      <c r="H49" s="222">
        <v>0</v>
      </c>
      <c r="J49" s="159"/>
    </row>
    <row r="50" spans="2:10" s="68" customFormat="1">
      <c r="B50" s="231" t="s">
        <v>4103</v>
      </c>
      <c r="C50" s="232"/>
      <c r="D50" s="232"/>
      <c r="E50" s="233"/>
      <c r="F50" s="233"/>
      <c r="G50" s="234">
        <v>492664891</v>
      </c>
      <c r="H50" s="234">
        <v>75493244.079613194</v>
      </c>
      <c r="J50" s="235"/>
    </row>
    <row r="52" spans="2:10" s="68" customFormat="1">
      <c r="B52" s="698" t="s">
        <v>4071</v>
      </c>
      <c r="C52" s="698"/>
      <c r="D52" s="698"/>
      <c r="E52" s="698"/>
      <c r="F52" s="698"/>
      <c r="G52" s="698"/>
    </row>
  </sheetData>
  <customSheetViews>
    <customSheetView guid="{5CD60C77-55E7-4AA2-90FD-7F75B4C225F4}" scale="80" showGridLines="0" fitToPage="1">
      <pane ySplit="13" topLeftCell="A14" activePane="bottomLeft" state="frozen"/>
      <selection pane="bottomLeft" activeCell="D8" sqref="D8"/>
      <pageMargins left="0.7" right="0.7" top="0.75" bottom="0.75" header="0.3" footer="0.3"/>
      <pageSetup paperSize="9" scale="30" fitToHeight="0" orientation="portrait" r:id="rId1"/>
    </customSheetView>
    <customSheetView guid="{B9F63820-5C32-455A-BC9D-0BE84D6B0867}" scale="80" showGridLines="0" fitToPage="1" hiddenRows="1" state="hidden">
      <pane ySplit="7" topLeftCell="A25" activePane="bottomLeft" state="frozen"/>
      <selection pane="bottomLeft" activeCell="B2" sqref="B2:G44"/>
      <pageMargins left="0.7" right="0.7" top="0.75" bottom="0.75" header="0.3" footer="0.3"/>
      <pageSetup paperSize="9" scale="71" fitToHeight="0" orientation="portrait" r:id="rId2"/>
    </customSheetView>
    <customSheetView guid="{7015FC6D-0680-4B00-AA0E-B83DA1D0B666}" scale="80" showPageBreaks="1" showGridLines="0" fitToPage="1" printArea="1" hiddenRows="1">
      <pane ySplit="7" topLeftCell="A25" activePane="bottomLeft" state="frozen"/>
      <selection pane="bottomLeft" activeCell="B2" sqref="B2:G44"/>
      <pageMargins left="0.7" right="0.7" top="0.75" bottom="0.75" header="0.3" footer="0.3"/>
      <pageSetup paperSize="9" scale="71" fitToHeight="0" orientation="portrait" r:id="rId3"/>
    </customSheetView>
    <customSheetView guid="{5FCC9217-B3E9-4B91-A943-5F21728EBEE9}" scale="80" showPageBreaks="1" showGridLines="0" fitToPage="1" printArea="1" hiddenRows="1">
      <pane ySplit="7" topLeftCell="A33" activePane="bottomLeft" state="frozen"/>
      <selection pane="bottomLeft" activeCell="B7" sqref="B7:F42"/>
      <pageMargins left="0.7" right="0.7" top="0.75" bottom="0.75" header="0.3" footer="0.3"/>
      <pageSetup paperSize="9" scale="71" fitToHeight="0" orientation="portrait" r:id="rId4"/>
    </customSheetView>
    <customSheetView guid="{F3648BCD-1CED-4BBB-AE63-37BDB925883F}" scale="80" showGridLines="0" fitToPage="1" hiddenRows="1">
      <pane ySplit="7" topLeftCell="A25" activePane="bottomLeft" state="frozen"/>
      <selection pane="bottomLeft" activeCell="B2" sqref="B2:G44"/>
      <pageMargins left="0.7" right="0.7" top="0.75" bottom="0.75" header="0.3" footer="0.3"/>
      <pageSetup paperSize="9" scale="71" fitToHeight="0" orientation="portrait" r:id="rId5"/>
    </customSheetView>
    <customSheetView guid="{4133D567-D179-4165-A1CE-29197E7C2C67}" scale="80" showGridLines="0" fitToPage="1">
      <pane ySplit="13" topLeftCell="A14" activePane="bottomLeft" state="frozen"/>
      <selection pane="bottomLeft" activeCell="J48" sqref="J48"/>
      <pageMargins left="0.7" right="0.7" top="0.75" bottom="0.75" header="0.3" footer="0.3"/>
      <pageSetup paperSize="9" scale="30" fitToHeight="0" orientation="portrait" r:id="rId6"/>
    </customSheetView>
  </customSheetViews>
  <mergeCells count="8">
    <mergeCell ref="B48:D48"/>
    <mergeCell ref="B16:D16"/>
    <mergeCell ref="B52:G52"/>
    <mergeCell ref="B19:D19"/>
    <mergeCell ref="B24:D24"/>
    <mergeCell ref="B33:D33"/>
    <mergeCell ref="B39:D39"/>
    <mergeCell ref="B28:D28"/>
  </mergeCells>
  <pageMargins left="0.7" right="0.7" top="0.75" bottom="0.75" header="0.3" footer="0.3"/>
  <pageSetup paperSize="9" scale="30" fitToHeight="0"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theme="0"/>
  </sheetPr>
  <dimension ref="B8:P312"/>
  <sheetViews>
    <sheetView showGridLines="0" zoomScale="85" zoomScaleNormal="85" zoomScaleSheetLayoutView="90" workbookViewId="0">
      <pane ySplit="11" topLeftCell="A12" activePane="bottomLeft" state="frozen"/>
      <selection pane="bottomLeft" activeCell="O113" sqref="O113"/>
    </sheetView>
  </sheetViews>
  <sheetFormatPr baseColWidth="10" defaultColWidth="11.44140625" defaultRowHeight="13.2"/>
  <cols>
    <col min="1" max="1" width="3.5546875" style="68" customWidth="1"/>
    <col min="2" max="3" width="11.44140625" style="68"/>
    <col min="4" max="4" width="13.5546875" style="68" bestFit="1" customWidth="1"/>
    <col min="5" max="5" width="15" style="68" customWidth="1"/>
    <col min="6" max="6" width="19.6640625" style="68" customWidth="1"/>
    <col min="7" max="7" width="18" style="68" customWidth="1"/>
    <col min="8" max="8" width="13.109375" style="68" customWidth="1"/>
    <col min="9" max="10" width="11.44140625" style="68"/>
    <col min="11" max="11" width="12.5546875" style="68" customWidth="1"/>
    <col min="12" max="12" width="4.44140625" style="68" customWidth="1"/>
    <col min="13" max="14" width="11.44140625" style="68"/>
    <col min="15" max="15" width="36.88671875" style="91" customWidth="1"/>
    <col min="16" max="16" width="29.5546875" style="208" customWidth="1"/>
    <col min="17" max="16384" width="11.44140625" style="68"/>
  </cols>
  <sheetData>
    <row r="8" spans="2:12" ht="19.2" customHeight="1">
      <c r="B8" s="704" t="s">
        <v>255</v>
      </c>
      <c r="C8" s="704"/>
      <c r="D8" s="704"/>
      <c r="E8" s="704"/>
      <c r="F8" s="704"/>
      <c r="G8" s="704"/>
      <c r="H8" s="704"/>
      <c r="I8" s="704"/>
      <c r="J8" s="704"/>
      <c r="K8" s="704"/>
      <c r="L8" s="704"/>
    </row>
    <row r="9" spans="2:12" ht="19.2" customHeight="1">
      <c r="B9" s="704" t="s">
        <v>3150</v>
      </c>
      <c r="C9" s="704"/>
      <c r="D9" s="704"/>
      <c r="E9" s="704"/>
      <c r="F9" s="704"/>
      <c r="G9" s="704"/>
      <c r="H9" s="704"/>
      <c r="I9" s="704"/>
      <c r="J9" s="704"/>
      <c r="K9" s="704"/>
      <c r="L9" s="704"/>
    </row>
    <row r="10" spans="2:12" ht="24" customHeight="1">
      <c r="B10" s="700" t="s">
        <v>4115</v>
      </c>
      <c r="C10" s="705"/>
      <c r="D10" s="705"/>
      <c r="E10" s="705"/>
      <c r="F10" s="705"/>
      <c r="G10" s="705"/>
      <c r="H10" s="705"/>
      <c r="I10" s="705"/>
      <c r="J10" s="705"/>
      <c r="K10" s="705"/>
      <c r="L10" s="705"/>
    </row>
    <row r="11" spans="2:12" ht="19.2" customHeight="1">
      <c r="B11" s="705" t="s">
        <v>4095</v>
      </c>
      <c r="C11" s="705"/>
      <c r="D11" s="705"/>
      <c r="E11" s="705"/>
      <c r="F11" s="705"/>
      <c r="G11" s="705"/>
      <c r="H11" s="705"/>
      <c r="I11" s="705"/>
      <c r="J11" s="705"/>
      <c r="K11" s="705"/>
      <c r="L11" s="705"/>
    </row>
    <row r="13" spans="2:12">
      <c r="B13" s="86" t="s">
        <v>194</v>
      </c>
    </row>
    <row r="14" spans="2:12" s="3" customFormat="1" ht="42" customHeight="1">
      <c r="B14" s="701" t="s">
        <v>4144</v>
      </c>
      <c r="C14" s="701"/>
      <c r="D14" s="701"/>
      <c r="E14" s="701"/>
      <c r="F14" s="701"/>
      <c r="G14" s="701"/>
      <c r="H14" s="701"/>
      <c r="I14" s="701"/>
      <c r="J14" s="701"/>
      <c r="K14" s="701"/>
      <c r="L14" s="701"/>
    </row>
    <row r="15" spans="2:12">
      <c r="B15" s="3"/>
      <c r="C15" s="3"/>
      <c r="D15" s="3"/>
      <c r="E15" s="3"/>
      <c r="F15" s="3"/>
      <c r="G15" s="3"/>
      <c r="H15" s="3"/>
      <c r="I15" s="3"/>
      <c r="J15" s="3"/>
      <c r="K15" s="3"/>
    </row>
    <row r="16" spans="2:12">
      <c r="B16" s="86" t="s">
        <v>195</v>
      </c>
    </row>
    <row r="18" spans="2:12">
      <c r="B18" s="86" t="s">
        <v>4079</v>
      </c>
    </row>
    <row r="19" spans="2:12" ht="9" customHeight="1"/>
    <row r="20" spans="2:12" s="3" customFormat="1" ht="76.2" customHeight="1">
      <c r="B20" s="701" t="s">
        <v>4104</v>
      </c>
      <c r="C20" s="701"/>
      <c r="D20" s="701"/>
      <c r="E20" s="701"/>
      <c r="F20" s="701"/>
      <c r="G20" s="701"/>
      <c r="H20" s="701"/>
      <c r="I20" s="701"/>
      <c r="J20" s="701"/>
      <c r="K20" s="701"/>
      <c r="L20" s="701"/>
    </row>
    <row r="21" spans="2:12" s="3" customFormat="1" ht="40.200000000000003" customHeight="1">
      <c r="B21" s="701" t="s">
        <v>4080</v>
      </c>
      <c r="C21" s="701"/>
      <c r="D21" s="701"/>
      <c r="E21" s="701"/>
      <c r="F21" s="701"/>
      <c r="G21" s="701"/>
      <c r="H21" s="701"/>
      <c r="I21" s="701"/>
      <c r="J21" s="701"/>
      <c r="K21" s="701"/>
      <c r="L21" s="701"/>
    </row>
    <row r="22" spans="2:12" s="3" customFormat="1"/>
    <row r="23" spans="2:12" ht="13.95" customHeight="1">
      <c r="B23" s="210" t="s">
        <v>135</v>
      </c>
    </row>
    <row r="24" spans="2:12" s="3" customFormat="1" ht="42" customHeight="1">
      <c r="B24" s="701" t="s">
        <v>4105</v>
      </c>
      <c r="C24" s="701"/>
      <c r="D24" s="701"/>
      <c r="E24" s="701"/>
      <c r="F24" s="701"/>
      <c r="G24" s="701"/>
      <c r="H24" s="701"/>
      <c r="I24" s="701"/>
      <c r="J24" s="701"/>
      <c r="K24" s="701"/>
      <c r="L24" s="701"/>
    </row>
    <row r="25" spans="2:12" s="3" customFormat="1"/>
    <row r="26" spans="2:12" s="3" customFormat="1"/>
    <row r="27" spans="2:12">
      <c r="B27" s="86" t="s">
        <v>196</v>
      </c>
    </row>
    <row r="29" spans="2:12">
      <c r="B29" s="86" t="s">
        <v>136</v>
      </c>
    </row>
    <row r="30" spans="2:12" s="3" customFormat="1" ht="42" customHeight="1">
      <c r="B30" s="701" t="s">
        <v>4106</v>
      </c>
      <c r="C30" s="701"/>
      <c r="D30" s="701"/>
      <c r="E30" s="701"/>
      <c r="F30" s="701"/>
      <c r="G30" s="701"/>
      <c r="H30" s="701"/>
      <c r="I30" s="701"/>
      <c r="J30" s="701"/>
      <c r="K30" s="701"/>
      <c r="L30" s="701"/>
    </row>
    <row r="31" spans="2:12" s="3" customFormat="1" ht="79.95" customHeight="1">
      <c r="B31" s="701" t="s">
        <v>4107</v>
      </c>
      <c r="C31" s="701"/>
      <c r="D31" s="701"/>
      <c r="E31" s="701"/>
      <c r="F31" s="701"/>
      <c r="G31" s="701"/>
      <c r="H31" s="701"/>
      <c r="I31" s="701"/>
      <c r="J31" s="701"/>
      <c r="K31" s="701"/>
      <c r="L31" s="701"/>
    </row>
    <row r="32" spans="2:12" s="3" customFormat="1" ht="36" customHeight="1">
      <c r="B32" s="701" t="s">
        <v>4108</v>
      </c>
      <c r="C32" s="701"/>
      <c r="D32" s="701"/>
      <c r="E32" s="701"/>
      <c r="F32" s="701"/>
      <c r="G32" s="701"/>
      <c r="H32" s="701"/>
      <c r="I32" s="701"/>
      <c r="J32" s="701"/>
      <c r="K32" s="701"/>
      <c r="L32" s="701"/>
    </row>
    <row r="34" spans="2:12">
      <c r="B34" s="86" t="s">
        <v>4081</v>
      </c>
      <c r="C34" s="3"/>
      <c r="D34" s="3"/>
      <c r="E34" s="3"/>
      <c r="F34" s="3"/>
      <c r="G34" s="3"/>
      <c r="H34" s="3"/>
      <c r="I34" s="3"/>
      <c r="J34" s="3"/>
      <c r="K34" s="3"/>
    </row>
    <row r="35" spans="2:12" ht="12" customHeight="1">
      <c r="B35" s="86"/>
      <c r="C35" s="3"/>
      <c r="D35" s="3"/>
      <c r="E35" s="3"/>
      <c r="F35" s="3"/>
      <c r="G35" s="3"/>
      <c r="H35" s="3"/>
      <c r="I35" s="3"/>
      <c r="J35" s="3"/>
      <c r="K35" s="3"/>
    </row>
    <row r="36" spans="2:12">
      <c r="B36" s="86" t="s">
        <v>200</v>
      </c>
      <c r="C36" s="3"/>
      <c r="D36" s="3"/>
      <c r="E36" s="3"/>
      <c r="F36" s="3"/>
      <c r="G36" s="3"/>
      <c r="H36" s="3"/>
      <c r="I36" s="3"/>
      <c r="J36" s="3"/>
      <c r="K36" s="3"/>
    </row>
    <row r="37" spans="2:12" s="3" customFormat="1" ht="24.6" customHeight="1">
      <c r="B37" s="701" t="s">
        <v>3151</v>
      </c>
      <c r="C37" s="701"/>
      <c r="D37" s="701"/>
      <c r="E37" s="701"/>
      <c r="F37" s="701"/>
      <c r="G37" s="701"/>
      <c r="H37" s="701"/>
      <c r="I37" s="701"/>
      <c r="J37" s="701"/>
      <c r="K37" s="701"/>
      <c r="L37" s="701"/>
    </row>
    <row r="38" spans="2:12" s="3" customFormat="1" ht="36" customHeight="1">
      <c r="B38" s="701" t="s">
        <v>3152</v>
      </c>
      <c r="C38" s="701"/>
      <c r="D38" s="701"/>
      <c r="E38" s="701"/>
      <c r="F38" s="701"/>
      <c r="G38" s="701"/>
      <c r="H38" s="701"/>
      <c r="I38" s="701"/>
      <c r="J38" s="701"/>
      <c r="K38" s="701"/>
      <c r="L38" s="701"/>
    </row>
    <row r="39" spans="2:12" ht="12" customHeight="1">
      <c r="B39" s="86"/>
      <c r="C39" s="3"/>
      <c r="D39" s="3"/>
      <c r="E39" s="3"/>
      <c r="F39" s="3"/>
      <c r="G39" s="3"/>
      <c r="H39" s="3"/>
      <c r="I39" s="3"/>
      <c r="J39" s="3"/>
      <c r="K39" s="3"/>
    </row>
    <row r="40" spans="2:12" ht="15.6" customHeight="1">
      <c r="B40" s="238" t="s">
        <v>226</v>
      </c>
      <c r="C40" s="3"/>
      <c r="D40" s="3"/>
      <c r="E40" s="3"/>
      <c r="F40" s="3"/>
      <c r="G40" s="3"/>
      <c r="H40" s="3"/>
      <c r="I40" s="3"/>
      <c r="J40" s="3"/>
      <c r="K40" s="3"/>
    </row>
    <row r="41" spans="2:12" ht="22.95" customHeight="1">
      <c r="B41" s="237" t="s">
        <v>686</v>
      </c>
      <c r="C41" s="3"/>
      <c r="D41" s="3"/>
      <c r="E41" s="3"/>
      <c r="F41" s="3"/>
      <c r="G41" s="3"/>
      <c r="H41" s="3"/>
      <c r="I41" s="3"/>
      <c r="J41" s="3"/>
      <c r="K41" s="3"/>
    </row>
    <row r="42" spans="2:12" s="3" customFormat="1" ht="61.2" customHeight="1">
      <c r="B42" s="701" t="s">
        <v>3153</v>
      </c>
      <c r="C42" s="701"/>
      <c r="D42" s="701"/>
      <c r="E42" s="701"/>
      <c r="F42" s="701"/>
      <c r="G42" s="701"/>
      <c r="H42" s="701"/>
      <c r="I42" s="701"/>
      <c r="J42" s="701"/>
      <c r="K42" s="701"/>
      <c r="L42" s="701"/>
    </row>
    <row r="43" spans="2:12" ht="18.600000000000001" customHeight="1">
      <c r="B43" s="237" t="s">
        <v>687</v>
      </c>
      <c r="C43" s="3"/>
      <c r="D43" s="3"/>
      <c r="E43" s="3"/>
      <c r="F43" s="3"/>
      <c r="G43" s="3"/>
      <c r="H43" s="3"/>
      <c r="I43" s="3"/>
      <c r="J43" s="3"/>
      <c r="K43" s="3"/>
    </row>
    <row r="44" spans="2:12" s="3" customFormat="1" ht="35.4" customHeight="1">
      <c r="B44" s="701" t="s">
        <v>201</v>
      </c>
      <c r="C44" s="701"/>
      <c r="D44" s="701"/>
      <c r="E44" s="701"/>
      <c r="F44" s="701"/>
      <c r="G44" s="701"/>
      <c r="H44" s="701"/>
      <c r="I44" s="701"/>
      <c r="J44" s="701"/>
      <c r="K44" s="701"/>
      <c r="L44" s="701"/>
    </row>
    <row r="45" spans="2:12">
      <c r="B45" s="3"/>
      <c r="C45" s="3"/>
      <c r="D45" s="3"/>
      <c r="E45" s="3"/>
      <c r="F45" s="3"/>
      <c r="G45" s="3"/>
      <c r="H45" s="3"/>
      <c r="I45" s="3"/>
      <c r="J45" s="3"/>
      <c r="K45" s="3"/>
    </row>
    <row r="46" spans="2:12" ht="16.5" customHeight="1">
      <c r="B46" s="80" t="s">
        <v>293</v>
      </c>
      <c r="C46" s="3"/>
      <c r="E46" s="3"/>
      <c r="F46" s="3"/>
      <c r="G46" s="3"/>
      <c r="H46" s="3"/>
      <c r="I46" s="3"/>
      <c r="J46" s="3"/>
      <c r="K46" s="3"/>
    </row>
    <row r="47" spans="2:12" s="3" customFormat="1" ht="34.950000000000003" customHeight="1">
      <c r="B47" s="701" t="s">
        <v>294</v>
      </c>
      <c r="C47" s="701"/>
      <c r="D47" s="701"/>
      <c r="E47" s="701"/>
      <c r="F47" s="701"/>
      <c r="G47" s="701"/>
      <c r="H47" s="701"/>
      <c r="I47" s="701"/>
      <c r="J47" s="701"/>
      <c r="K47" s="701"/>
      <c r="L47" s="701"/>
    </row>
    <row r="48" spans="2:12" s="3" customFormat="1" ht="34.950000000000003" customHeight="1">
      <c r="B48" s="701" t="s">
        <v>193</v>
      </c>
      <c r="C48" s="701"/>
      <c r="D48" s="701"/>
      <c r="E48" s="701"/>
      <c r="F48" s="701"/>
      <c r="G48" s="701"/>
      <c r="H48" s="701"/>
      <c r="I48" s="701"/>
      <c r="J48" s="701"/>
      <c r="K48" s="701"/>
      <c r="L48" s="701"/>
    </row>
    <row r="50" spans="2:12" ht="20.7" customHeight="1">
      <c r="B50" s="86" t="s">
        <v>688</v>
      </c>
      <c r="C50" s="211"/>
      <c r="D50" s="211"/>
      <c r="E50" s="211"/>
      <c r="F50" s="211"/>
      <c r="G50" s="211"/>
      <c r="H50" s="211"/>
      <c r="I50" s="211"/>
      <c r="J50" s="211"/>
      <c r="K50" s="211"/>
    </row>
    <row r="51" spans="2:12" s="3" customFormat="1" ht="34.950000000000003" customHeight="1">
      <c r="B51" s="701" t="s">
        <v>692</v>
      </c>
      <c r="C51" s="701"/>
      <c r="D51" s="701"/>
      <c r="E51" s="701"/>
      <c r="F51" s="701"/>
      <c r="G51" s="701"/>
      <c r="H51" s="701"/>
      <c r="I51" s="701"/>
      <c r="J51" s="701"/>
      <c r="K51" s="701"/>
      <c r="L51" s="701"/>
    </row>
    <row r="52" spans="2:12">
      <c r="B52" s="3"/>
      <c r="C52" s="3"/>
      <c r="D52" s="3"/>
      <c r="E52" s="3"/>
      <c r="F52" s="3"/>
      <c r="G52" s="3"/>
      <c r="H52" s="3"/>
      <c r="I52" s="3"/>
      <c r="J52" s="3"/>
      <c r="K52" s="3"/>
    </row>
    <row r="53" spans="2:12">
      <c r="B53" s="86" t="s">
        <v>689</v>
      </c>
    </row>
    <row r="54" spans="2:12" s="3" customFormat="1" ht="53.4" customHeight="1">
      <c r="B54" s="701" t="s">
        <v>4145</v>
      </c>
      <c r="C54" s="701"/>
      <c r="D54" s="701"/>
      <c r="E54" s="701"/>
      <c r="F54" s="701"/>
      <c r="G54" s="701"/>
      <c r="H54" s="701"/>
      <c r="I54" s="701"/>
      <c r="J54" s="701"/>
      <c r="K54" s="701"/>
      <c r="L54" s="701"/>
    </row>
    <row r="56" spans="2:12">
      <c r="B56" s="86" t="s">
        <v>690</v>
      </c>
    </row>
    <row r="57" spans="2:12" s="3" customFormat="1" ht="42" customHeight="1">
      <c r="B57" s="701" t="s">
        <v>4109</v>
      </c>
      <c r="C57" s="701"/>
      <c r="D57" s="701"/>
      <c r="E57" s="701"/>
      <c r="F57" s="701"/>
      <c r="G57" s="701"/>
      <c r="H57" s="701"/>
      <c r="I57" s="701"/>
      <c r="J57" s="701"/>
      <c r="K57" s="701"/>
      <c r="L57" s="701"/>
    </row>
    <row r="58" spans="2:12" s="3" customFormat="1" ht="8.4" customHeight="1">
      <c r="B58" s="2"/>
      <c r="C58" s="2"/>
      <c r="D58" s="2"/>
      <c r="E58" s="2"/>
      <c r="F58" s="2"/>
      <c r="G58" s="2"/>
      <c r="H58" s="2"/>
      <c r="I58" s="2"/>
      <c r="J58" s="2"/>
      <c r="K58" s="2"/>
      <c r="L58" s="2"/>
    </row>
    <row r="59" spans="2:12" s="3" customFormat="1" ht="42" customHeight="1">
      <c r="B59" s="2"/>
      <c r="C59" s="2"/>
      <c r="D59" s="702" t="s">
        <v>693</v>
      </c>
      <c r="E59" s="702"/>
      <c r="F59" s="259" t="s">
        <v>694</v>
      </c>
      <c r="G59" s="259" t="s">
        <v>695</v>
      </c>
      <c r="H59" s="2"/>
      <c r="I59" s="2"/>
      <c r="J59" s="2"/>
      <c r="K59" s="2"/>
      <c r="L59" s="2"/>
    </row>
    <row r="60" spans="2:12" s="3" customFormat="1" ht="19.95" customHeight="1">
      <c r="B60" s="2"/>
      <c r="C60" s="2"/>
      <c r="D60" s="703" t="s">
        <v>608</v>
      </c>
      <c r="E60" s="703"/>
      <c r="F60" s="264">
        <v>5</v>
      </c>
      <c r="G60" s="260">
        <v>0.1</v>
      </c>
      <c r="H60" s="2"/>
      <c r="I60" s="2"/>
      <c r="J60" s="2"/>
      <c r="K60" s="2"/>
      <c r="L60" s="2"/>
    </row>
    <row r="61" spans="2:12" s="3" customFormat="1" ht="19.95" customHeight="1">
      <c r="B61" s="2"/>
      <c r="C61" s="2"/>
      <c r="D61" s="703" t="s">
        <v>609</v>
      </c>
      <c r="E61" s="703"/>
      <c r="F61" s="264">
        <v>2</v>
      </c>
      <c r="G61" s="260">
        <v>0.1</v>
      </c>
      <c r="H61" s="2"/>
      <c r="I61" s="2"/>
      <c r="J61" s="2"/>
      <c r="K61" s="2"/>
      <c r="L61" s="2"/>
    </row>
    <row r="62" spans="2:12" s="3" customFormat="1" ht="15" customHeight="1">
      <c r="B62" s="2"/>
      <c r="C62" s="2"/>
      <c r="D62" s="2"/>
      <c r="E62" s="2"/>
      <c r="F62" s="2"/>
      <c r="G62" s="2"/>
      <c r="H62" s="2"/>
      <c r="I62" s="2"/>
      <c r="J62" s="2"/>
      <c r="K62" s="2"/>
      <c r="L62" s="2"/>
    </row>
    <row r="63" spans="2:12" s="3" customFormat="1" ht="35.4" customHeight="1">
      <c r="B63" s="701" t="s">
        <v>696</v>
      </c>
      <c r="C63" s="701"/>
      <c r="D63" s="701"/>
      <c r="E63" s="701"/>
      <c r="F63" s="701"/>
      <c r="G63" s="701"/>
      <c r="H63" s="701"/>
      <c r="I63" s="701"/>
      <c r="J63" s="701"/>
      <c r="K63" s="701"/>
      <c r="L63" s="701"/>
    </row>
    <row r="65" spans="2:12">
      <c r="B65" s="86" t="s">
        <v>691</v>
      </c>
    </row>
    <row r="66" spans="2:12" s="3" customFormat="1" ht="30.6" customHeight="1">
      <c r="B66" s="701" t="s">
        <v>233</v>
      </c>
      <c r="C66" s="701"/>
      <c r="D66" s="701"/>
      <c r="E66" s="701"/>
      <c r="F66" s="701"/>
      <c r="G66" s="701"/>
      <c r="H66" s="701"/>
      <c r="I66" s="701"/>
      <c r="J66" s="701"/>
      <c r="K66" s="701"/>
      <c r="L66" s="701"/>
    </row>
    <row r="67" spans="2:12" s="3" customFormat="1" ht="21.6" customHeight="1">
      <c r="B67" s="701" t="s">
        <v>137</v>
      </c>
      <c r="C67" s="701"/>
      <c r="D67" s="701"/>
      <c r="E67" s="701"/>
      <c r="F67" s="701"/>
      <c r="G67" s="701"/>
      <c r="H67" s="701"/>
      <c r="I67" s="701"/>
      <c r="J67" s="701"/>
      <c r="K67" s="701"/>
      <c r="L67" s="701"/>
    </row>
    <row r="68" spans="2:12" ht="13.5" customHeight="1">
      <c r="B68" s="3"/>
      <c r="C68" s="3"/>
      <c r="D68" s="3"/>
      <c r="E68" s="3"/>
      <c r="F68" s="3"/>
      <c r="G68" s="3"/>
      <c r="H68" s="3"/>
      <c r="I68" s="3"/>
      <c r="J68" s="3"/>
      <c r="K68" s="3"/>
    </row>
    <row r="69" spans="2:12">
      <c r="B69" s="86" t="s">
        <v>3154</v>
      </c>
    </row>
    <row r="70" spans="2:12" s="3" customFormat="1" ht="42.6" customHeight="1">
      <c r="B70" s="701" t="s">
        <v>4146</v>
      </c>
      <c r="C70" s="701"/>
      <c r="D70" s="701"/>
      <c r="E70" s="701"/>
      <c r="F70" s="701"/>
      <c r="G70" s="701"/>
      <c r="H70" s="701"/>
      <c r="I70" s="701"/>
      <c r="J70" s="701"/>
      <c r="K70" s="701"/>
      <c r="L70" s="701"/>
    </row>
    <row r="71" spans="2:12">
      <c r="B71" s="3"/>
      <c r="C71" s="3"/>
      <c r="D71" s="3"/>
      <c r="E71" s="3"/>
      <c r="F71" s="3"/>
      <c r="G71" s="3"/>
      <c r="H71" s="3"/>
      <c r="I71" s="3"/>
      <c r="J71" s="3"/>
      <c r="K71" s="3"/>
    </row>
    <row r="72" spans="2:12">
      <c r="B72" s="86" t="s">
        <v>3155</v>
      </c>
      <c r="C72" s="3"/>
      <c r="D72" s="3"/>
      <c r="E72" s="3"/>
      <c r="F72" s="3"/>
      <c r="G72" s="3"/>
      <c r="H72" s="3"/>
      <c r="I72" s="3"/>
      <c r="J72" s="3"/>
      <c r="K72" s="3"/>
    </row>
    <row r="73" spans="2:12" s="3" customFormat="1" ht="40.950000000000003" customHeight="1">
      <c r="B73" s="701" t="s">
        <v>3156</v>
      </c>
      <c r="C73" s="701"/>
      <c r="D73" s="701"/>
      <c r="E73" s="701"/>
      <c r="F73" s="701"/>
      <c r="G73" s="701"/>
      <c r="H73" s="701"/>
      <c r="I73" s="701"/>
      <c r="J73" s="701"/>
      <c r="K73" s="701"/>
      <c r="L73" s="701"/>
    </row>
    <row r="74" spans="2:12" s="3" customFormat="1" ht="40.950000000000003" customHeight="1">
      <c r="B74" s="701" t="s">
        <v>3157</v>
      </c>
      <c r="C74" s="701"/>
      <c r="D74" s="701"/>
      <c r="E74" s="701"/>
      <c r="F74" s="701"/>
      <c r="G74" s="701"/>
      <c r="H74" s="701"/>
      <c r="I74" s="701"/>
      <c r="J74" s="701"/>
      <c r="K74" s="701"/>
      <c r="L74" s="701"/>
    </row>
    <row r="75" spans="2:12" s="3" customFormat="1" ht="16.2" customHeight="1">
      <c r="B75" s="2"/>
      <c r="C75" s="2"/>
      <c r="D75" s="2"/>
      <c r="E75" s="2"/>
      <c r="F75" s="2"/>
      <c r="G75" s="2"/>
      <c r="H75" s="2"/>
      <c r="I75" s="2"/>
      <c r="J75" s="2"/>
      <c r="K75" s="2"/>
      <c r="L75" s="2"/>
    </row>
    <row r="76" spans="2:12" s="3" customFormat="1">
      <c r="B76" s="86" t="s">
        <v>3158</v>
      </c>
      <c r="L76" s="68"/>
    </row>
    <row r="77" spans="2:12" s="3" customFormat="1" ht="42" customHeight="1">
      <c r="B77" s="701" t="s">
        <v>4110</v>
      </c>
      <c r="C77" s="701"/>
      <c r="D77" s="701"/>
      <c r="E77" s="701"/>
      <c r="F77" s="701"/>
      <c r="G77" s="701"/>
      <c r="H77" s="701"/>
      <c r="I77" s="701"/>
      <c r="J77" s="701"/>
      <c r="K77" s="701"/>
      <c r="L77" s="701"/>
    </row>
    <row r="78" spans="2:12" s="3" customFormat="1" ht="42" customHeight="1">
      <c r="B78" s="701" t="s">
        <v>3159</v>
      </c>
      <c r="C78" s="701"/>
      <c r="D78" s="701"/>
      <c r="E78" s="701"/>
      <c r="F78" s="701"/>
      <c r="G78" s="701"/>
      <c r="H78" s="701"/>
      <c r="I78" s="701"/>
      <c r="J78" s="701"/>
      <c r="K78" s="701"/>
      <c r="L78" s="701"/>
    </row>
    <row r="80" spans="2:12" s="3" customFormat="1">
      <c r="B80" s="86" t="s">
        <v>3160</v>
      </c>
      <c r="L80" s="68"/>
    </row>
    <row r="81" spans="2:12" s="3" customFormat="1" ht="42" customHeight="1">
      <c r="B81" s="701" t="s">
        <v>4111</v>
      </c>
      <c r="C81" s="701"/>
      <c r="D81" s="701"/>
      <c r="E81" s="701"/>
      <c r="F81" s="701"/>
      <c r="G81" s="701"/>
      <c r="H81" s="701"/>
      <c r="I81" s="701"/>
      <c r="J81" s="701"/>
      <c r="K81" s="701"/>
      <c r="L81" s="701"/>
    </row>
    <row r="83" spans="2:12">
      <c r="B83" s="86" t="s">
        <v>197</v>
      </c>
    </row>
    <row r="84" spans="2:12" s="3" customFormat="1" ht="58.2" customHeight="1">
      <c r="B84" s="701" t="s">
        <v>4126</v>
      </c>
      <c r="C84" s="701"/>
      <c r="D84" s="701"/>
      <c r="E84" s="701"/>
      <c r="F84" s="701"/>
      <c r="G84" s="701"/>
      <c r="H84" s="701"/>
      <c r="I84" s="701"/>
      <c r="J84" s="701"/>
      <c r="K84" s="701"/>
      <c r="L84" s="701"/>
    </row>
    <row r="312" spans="3:3">
      <c r="C312" s="68">
        <f>SUM(C310:C311)</f>
        <v>0</v>
      </c>
    </row>
  </sheetData>
  <customSheetViews>
    <customSheetView guid="{5CD60C77-55E7-4AA2-90FD-7F75B4C225F4}" scale="85" showGridLines="0">
      <pane ySplit="11" topLeftCell="A12" activePane="bottomLeft" state="frozen"/>
      <selection pane="bottomLeft" activeCell="B13" sqref="B13"/>
      <pageMargins left="0.7" right="0.7" top="0.75" bottom="0.75" header="0.3" footer="0.3"/>
      <pageSetup scale="66" orientation="portrait" r:id="rId1"/>
    </customSheetView>
    <customSheetView guid="{7015FC6D-0680-4B00-AA0E-B83DA1D0B666}" scale="80" showPageBreaks="1" showGridLines="0" printArea="1" view="pageBreakPreview" topLeftCell="A79">
      <selection activeCell="H119" sqref="H119"/>
      <pageMargins left="0.7" right="0.7" top="0.75" bottom="0.75" header="0.3" footer="0.3"/>
      <pageSetup scale="67" orientation="portrait" r:id="rId2"/>
    </customSheetView>
    <customSheetView guid="{5FCC9217-B3E9-4B91-A943-5F21728EBEE9}" scale="80" showPageBreaks="1" showGridLines="0" printArea="1" view="pageBreakPreview" topLeftCell="A79">
      <selection activeCell="H119" sqref="H119"/>
      <pageMargins left="0.7" right="0.7" top="0.75" bottom="0.75" header="0.3" footer="0.3"/>
      <pageSetup scale="67" orientation="portrait" r:id="rId3"/>
    </customSheetView>
    <customSheetView guid="{F3648BCD-1CED-4BBB-AE63-37BDB925883F}" scale="80" showPageBreaks="1" showGridLines="0" printArea="1" view="pageBreakPreview">
      <selection activeCell="G307" sqref="G306:G307"/>
      <pageMargins left="0.7" right="0.7" top="0.75" bottom="0.75" header="0.3" footer="0.3"/>
      <pageSetup scale="67" orientation="portrait" r:id="rId4"/>
    </customSheetView>
    <customSheetView guid="{4133D567-D179-4165-A1CE-29197E7C2C67}" scale="85" showGridLines="0">
      <pane ySplit="11" topLeftCell="A12" activePane="bottomLeft" state="frozen"/>
      <selection pane="bottomLeft" activeCell="B13" sqref="B13"/>
      <pageMargins left="0.7" right="0.7" top="0.75" bottom="0.75" header="0.3" footer="0.3"/>
      <pageSetup scale="66" orientation="portrait" r:id="rId5"/>
    </customSheetView>
  </customSheetViews>
  <mergeCells count="33">
    <mergeCell ref="B21:L21"/>
    <mergeCell ref="B8:L8"/>
    <mergeCell ref="B11:L11"/>
    <mergeCell ref="B14:L14"/>
    <mergeCell ref="B20:L20"/>
    <mergeCell ref="B9:L9"/>
    <mergeCell ref="B10:L10"/>
    <mergeCell ref="B38:L38"/>
    <mergeCell ref="B42:L42"/>
    <mergeCell ref="B37:L37"/>
    <mergeCell ref="B24:L24"/>
    <mergeCell ref="B30:L30"/>
    <mergeCell ref="B31:L31"/>
    <mergeCell ref="B32:L32"/>
    <mergeCell ref="B51:L51"/>
    <mergeCell ref="B54:L54"/>
    <mergeCell ref="B44:L44"/>
    <mergeCell ref="B47:L47"/>
    <mergeCell ref="B48:L48"/>
    <mergeCell ref="B57:L57"/>
    <mergeCell ref="B63:L63"/>
    <mergeCell ref="D59:E59"/>
    <mergeCell ref="D60:E60"/>
    <mergeCell ref="D61:E61"/>
    <mergeCell ref="B78:L78"/>
    <mergeCell ref="B84:L84"/>
    <mergeCell ref="B66:L66"/>
    <mergeCell ref="B67:L67"/>
    <mergeCell ref="B70:L70"/>
    <mergeCell ref="B74:L74"/>
    <mergeCell ref="B73:L73"/>
    <mergeCell ref="B81:L81"/>
    <mergeCell ref="B77:L77"/>
  </mergeCells>
  <pageMargins left="0.7" right="0.7" top="0.75" bottom="0.75" header="0.3" footer="0.3"/>
  <pageSetup scale="66" orientation="portrait" r:id="rId6"/>
  <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0"/>
    <pageSetUpPr fitToPage="1"/>
  </sheetPr>
  <dimension ref="A3:Q2473"/>
  <sheetViews>
    <sheetView showGridLines="0" zoomScale="85" zoomScaleNormal="85" zoomScaleSheetLayoutView="100" workbookViewId="0">
      <pane ySplit="10" topLeftCell="A11" activePane="bottomLeft" state="frozen"/>
      <selection pane="bottomLeft" activeCell="C13" sqref="C13"/>
    </sheetView>
  </sheetViews>
  <sheetFormatPr baseColWidth="10" defaultColWidth="9.33203125" defaultRowHeight="13.2"/>
  <cols>
    <col min="1" max="1" width="1.6640625" style="283" customWidth="1"/>
    <col min="2" max="2" width="9.6640625" style="283" customWidth="1"/>
    <col min="3" max="3" width="57.88671875" style="268" customWidth="1"/>
    <col min="4" max="4" width="20.33203125" style="268" customWidth="1"/>
    <col min="5" max="5" width="19.6640625" style="268" customWidth="1"/>
    <col min="6" max="6" width="19.33203125" style="268" customWidth="1"/>
    <col min="7" max="7" width="19.5546875" style="274" customWidth="1"/>
    <col min="8" max="8" width="17.88671875" style="268" customWidth="1"/>
    <col min="9" max="9" width="18.6640625" style="268" customWidth="1"/>
    <col min="10" max="10" width="21" style="272" customWidth="1"/>
    <col min="11" max="11" width="18.6640625" style="268" customWidth="1"/>
    <col min="12" max="12" width="19.88671875" style="268" customWidth="1"/>
    <col min="13" max="14" width="16.88671875" style="263" customWidth="1"/>
    <col min="15" max="15" width="20.6640625" style="268" customWidth="1"/>
    <col min="16" max="16" width="18.6640625" style="268" bestFit="1" customWidth="1"/>
    <col min="17" max="17" width="12.44140625" style="268" bestFit="1" customWidth="1"/>
    <col min="18" max="22" width="9.33203125" style="268"/>
    <col min="23" max="23" width="21.33203125" style="268" customWidth="1"/>
    <col min="24" max="16384" width="9.33203125" style="268"/>
  </cols>
  <sheetData>
    <row r="3" spans="1:15" s="61" customFormat="1">
      <c r="A3" s="585"/>
      <c r="B3" s="585"/>
      <c r="C3" s="673"/>
      <c r="D3" s="673"/>
      <c r="E3" s="673"/>
      <c r="F3" s="673"/>
      <c r="G3" s="673"/>
      <c r="H3" s="673"/>
      <c r="I3" s="673"/>
      <c r="J3" s="673"/>
      <c r="K3" s="673"/>
      <c r="L3" s="673"/>
      <c r="M3" s="673"/>
      <c r="N3" s="673"/>
      <c r="O3" s="673"/>
    </row>
    <row r="4" spans="1:15" s="61" customFormat="1">
      <c r="A4" s="585"/>
      <c r="B4" s="585"/>
      <c r="C4" s="673"/>
      <c r="D4" s="673"/>
      <c r="E4" s="673"/>
      <c r="F4" s="673"/>
      <c r="G4" s="673"/>
      <c r="H4" s="673"/>
      <c r="I4" s="673"/>
      <c r="J4" s="673"/>
      <c r="K4" s="673"/>
      <c r="L4" s="673"/>
      <c r="M4" s="673"/>
      <c r="N4" s="673"/>
      <c r="O4" s="673"/>
    </row>
    <row r="5" spans="1:15" s="61" customFormat="1">
      <c r="A5" s="585"/>
      <c r="B5" s="585"/>
      <c r="C5" s="673"/>
      <c r="D5" s="673"/>
      <c r="E5" s="673"/>
      <c r="F5" s="673"/>
      <c r="G5" s="673"/>
      <c r="H5" s="673"/>
      <c r="I5" s="673"/>
      <c r="J5" s="673"/>
      <c r="K5" s="673"/>
      <c r="L5" s="673"/>
      <c r="M5" s="673"/>
      <c r="N5" s="673"/>
      <c r="O5" s="673"/>
    </row>
    <row r="6" spans="1:15" s="61" customFormat="1">
      <c r="A6" s="585"/>
      <c r="B6" s="585"/>
      <c r="C6" s="1"/>
      <c r="D6" s="1"/>
      <c r="E6" s="1"/>
      <c r="F6" s="1"/>
      <c r="G6" s="1"/>
      <c r="H6" s="1"/>
      <c r="I6" s="1"/>
      <c r="J6" s="1"/>
      <c r="K6" s="1"/>
      <c r="L6" s="1"/>
      <c r="M6" s="1"/>
      <c r="N6" s="1"/>
      <c r="O6" s="1"/>
    </row>
    <row r="7" spans="1:15" s="68" customFormat="1" ht="19.2" customHeight="1">
      <c r="A7" s="159"/>
      <c r="B7" s="159"/>
      <c r="C7" s="725" t="s">
        <v>255</v>
      </c>
      <c r="D7" s="725"/>
      <c r="E7" s="725"/>
      <c r="F7" s="725"/>
      <c r="G7" s="725"/>
      <c r="H7" s="725"/>
      <c r="I7" s="725"/>
      <c r="J7" s="86"/>
      <c r="K7" s="86"/>
      <c r="L7" s="86"/>
      <c r="M7" s="86"/>
      <c r="N7" s="86"/>
      <c r="O7" s="86"/>
    </row>
    <row r="8" spans="1:15" s="68" customFormat="1" ht="19.2" customHeight="1">
      <c r="A8" s="159"/>
      <c r="B8" s="159"/>
      <c r="C8" s="725" t="s">
        <v>3150</v>
      </c>
      <c r="D8" s="725"/>
      <c r="E8" s="725"/>
      <c r="F8" s="725"/>
      <c r="G8" s="725"/>
      <c r="H8" s="725"/>
      <c r="I8" s="725"/>
      <c r="J8" s="86"/>
      <c r="K8" s="86"/>
      <c r="L8" s="86"/>
      <c r="M8" s="86"/>
      <c r="N8" s="86"/>
      <c r="O8" s="86"/>
    </row>
    <row r="9" spans="1:15" s="68" customFormat="1" ht="27.75" customHeight="1">
      <c r="A9" s="159"/>
      <c r="B9" s="159"/>
      <c r="C9" s="727" t="s">
        <v>4115</v>
      </c>
      <c r="D9" s="726"/>
      <c r="E9" s="726"/>
      <c r="F9" s="726"/>
      <c r="G9" s="726"/>
      <c r="H9" s="726"/>
      <c r="I9" s="726"/>
      <c r="J9" s="86"/>
      <c r="K9" s="86"/>
      <c r="L9" s="86"/>
      <c r="M9" s="86"/>
      <c r="N9" s="86"/>
      <c r="O9" s="86"/>
    </row>
    <row r="10" spans="1:15" s="68" customFormat="1" ht="19.2" customHeight="1">
      <c r="A10" s="159"/>
      <c r="B10" s="159"/>
      <c r="C10" s="726" t="s">
        <v>4095</v>
      </c>
      <c r="D10" s="726"/>
      <c r="E10" s="726"/>
      <c r="F10" s="726"/>
      <c r="G10" s="726"/>
      <c r="H10" s="726"/>
      <c r="I10" s="726"/>
      <c r="O10" s="86"/>
    </row>
    <row r="11" spans="1:15" s="61" customFormat="1">
      <c r="A11" s="585"/>
      <c r="B11" s="585"/>
      <c r="C11" s="1"/>
      <c r="D11" s="1"/>
      <c r="E11" s="1"/>
      <c r="F11" s="1"/>
      <c r="G11" s="1"/>
      <c r="H11" s="1"/>
      <c r="I11" s="1"/>
      <c r="J11" s="1"/>
      <c r="K11" s="1"/>
      <c r="L11" s="1"/>
      <c r="M11" s="1"/>
      <c r="N11" s="1"/>
      <c r="O11" s="1"/>
    </row>
    <row r="12" spans="1:15" s="61" customFormat="1">
      <c r="A12" s="585"/>
      <c r="B12" s="585"/>
      <c r="C12" s="673"/>
      <c r="D12" s="673"/>
      <c r="E12" s="673"/>
      <c r="F12" s="673"/>
      <c r="G12" s="673"/>
      <c r="H12" s="673"/>
      <c r="I12" s="673"/>
      <c r="J12" s="673"/>
      <c r="K12" s="673"/>
      <c r="L12" s="673"/>
      <c r="M12" s="673"/>
      <c r="N12" s="673"/>
      <c r="O12" s="673"/>
    </row>
    <row r="13" spans="1:15">
      <c r="B13" s="271" t="s">
        <v>4070</v>
      </c>
      <c r="C13" s="271" t="s">
        <v>4069</v>
      </c>
    </row>
    <row r="15" spans="1:15">
      <c r="C15" s="271" t="s">
        <v>138</v>
      </c>
    </row>
    <row r="16" spans="1:15" ht="39.6" customHeight="1">
      <c r="C16" s="701" t="s">
        <v>3161</v>
      </c>
      <c r="D16" s="701"/>
      <c r="E16" s="701"/>
      <c r="F16" s="701"/>
      <c r="G16" s="701"/>
      <c r="H16" s="701"/>
      <c r="I16" s="701"/>
      <c r="J16" s="209"/>
      <c r="K16" s="209"/>
      <c r="L16" s="209"/>
    </row>
    <row r="17" spans="1:10">
      <c r="C17" s="271"/>
    </row>
    <row r="18" spans="1:10" s="274" customFormat="1" ht="28.95" customHeight="1">
      <c r="A18" s="586"/>
      <c r="B18" s="586"/>
      <c r="C18" s="262"/>
      <c r="D18" s="239">
        <v>45657</v>
      </c>
      <c r="E18" s="239">
        <v>45291</v>
      </c>
      <c r="F18" s="268"/>
      <c r="H18" s="273"/>
    </row>
    <row r="19" spans="1:10" ht="26.4" customHeight="1">
      <c r="C19" s="243" t="s">
        <v>236</v>
      </c>
      <c r="D19" s="266">
        <v>7831.26</v>
      </c>
      <c r="E19" s="266">
        <v>7263.59</v>
      </c>
      <c r="G19" s="268"/>
      <c r="H19" s="272"/>
      <c r="J19" s="268"/>
    </row>
    <row r="20" spans="1:10" ht="26.4" customHeight="1">
      <c r="C20" s="243" t="s">
        <v>237</v>
      </c>
      <c r="D20" s="266">
        <v>7831.26</v>
      </c>
      <c r="E20" s="266">
        <v>7283.62</v>
      </c>
      <c r="G20" s="268"/>
      <c r="H20" s="272"/>
      <c r="J20" s="268"/>
    </row>
    <row r="21" spans="1:10">
      <c r="E21" s="284"/>
      <c r="G21" s="268"/>
      <c r="H21" s="272"/>
      <c r="J21" s="268"/>
    </row>
    <row r="22" spans="1:10">
      <c r="E22" s="284"/>
      <c r="F22" s="284"/>
    </row>
    <row r="23" spans="1:10">
      <c r="C23" s="271" t="s">
        <v>139</v>
      </c>
      <c r="D23" s="261"/>
    </row>
    <row r="24" spans="1:10" ht="16.2" customHeight="1">
      <c r="C24" s="705" t="s">
        <v>4112</v>
      </c>
      <c r="D24" s="705"/>
      <c r="E24" s="705"/>
      <c r="F24" s="705"/>
      <c r="G24" s="705"/>
      <c r="H24" s="705"/>
      <c r="I24" s="705"/>
    </row>
    <row r="25" spans="1:10" ht="16.2" customHeight="1">
      <c r="C25" s="72"/>
      <c r="D25" s="72"/>
      <c r="E25" s="72"/>
      <c r="F25" s="72"/>
      <c r="G25" s="72"/>
      <c r="H25" s="72"/>
      <c r="I25" s="72"/>
    </row>
    <row r="26" spans="1:10" ht="17.399999999999999" customHeight="1">
      <c r="C26" s="242" t="s">
        <v>474</v>
      </c>
      <c r="D26" s="242"/>
      <c r="E26" s="267"/>
      <c r="F26" s="267"/>
      <c r="G26" s="244"/>
      <c r="H26" s="267"/>
      <c r="I26" s="267"/>
      <c r="J26" s="268"/>
    </row>
    <row r="27" spans="1:10" s="276" customFormat="1" ht="36" customHeight="1">
      <c r="A27" s="587"/>
      <c r="B27" s="587"/>
      <c r="C27" s="715" t="s">
        <v>140</v>
      </c>
      <c r="D27" s="715" t="s">
        <v>234</v>
      </c>
      <c r="E27" s="715" t="s">
        <v>235</v>
      </c>
      <c r="F27" s="715" t="s">
        <v>3162</v>
      </c>
      <c r="G27" s="715" t="s">
        <v>3163</v>
      </c>
      <c r="H27" s="715" t="s">
        <v>754</v>
      </c>
      <c r="I27" s="715" t="s">
        <v>753</v>
      </c>
    </row>
    <row r="28" spans="1:10" ht="15.6" customHeight="1">
      <c r="C28" s="715"/>
      <c r="D28" s="715"/>
      <c r="E28" s="715"/>
      <c r="F28" s="715"/>
      <c r="G28" s="715"/>
      <c r="H28" s="715"/>
      <c r="I28" s="715"/>
      <c r="J28" s="268"/>
    </row>
    <row r="29" spans="1:10" ht="13.95" customHeight="1">
      <c r="C29" s="277" t="s">
        <v>1</v>
      </c>
      <c r="D29" s="251"/>
      <c r="E29" s="249"/>
      <c r="F29" s="249"/>
      <c r="G29" s="249"/>
      <c r="H29" s="249"/>
      <c r="I29" s="249"/>
      <c r="J29" s="268"/>
    </row>
    <row r="30" spans="1:10" ht="13.95" customHeight="1">
      <c r="C30" s="277" t="s">
        <v>2</v>
      </c>
      <c r="D30" s="251"/>
      <c r="E30" s="249"/>
      <c r="F30" s="249"/>
      <c r="G30" s="249"/>
      <c r="H30" s="249"/>
      <c r="I30" s="249"/>
      <c r="J30" s="268"/>
    </row>
    <row r="31" spans="1:10" ht="13.95" customHeight="1">
      <c r="C31" s="278" t="s">
        <v>9</v>
      </c>
      <c r="D31" s="251" t="s">
        <v>475</v>
      </c>
      <c r="E31" s="533">
        <v>57325.680000000008</v>
      </c>
      <c r="F31" s="246">
        <v>7831.26</v>
      </c>
      <c r="G31" s="249">
        <v>448932305</v>
      </c>
      <c r="H31" s="246">
        <v>7263.59</v>
      </c>
      <c r="I31" s="249">
        <v>24158700.34</v>
      </c>
      <c r="J31" s="268"/>
    </row>
    <row r="32" spans="1:10" ht="13.95" customHeight="1">
      <c r="C32" s="278" t="s">
        <v>698</v>
      </c>
      <c r="D32" s="251" t="s">
        <v>475</v>
      </c>
      <c r="E32" s="533">
        <v>75000</v>
      </c>
      <c r="F32" s="246">
        <v>7831.26</v>
      </c>
      <c r="G32" s="249">
        <v>587344500</v>
      </c>
      <c r="H32" s="246">
        <v>7263.59</v>
      </c>
      <c r="I32" s="249">
        <v>145271800</v>
      </c>
      <c r="J32" s="268"/>
    </row>
    <row r="33" spans="1:10" ht="13.95" customHeight="1">
      <c r="C33" s="535" t="s">
        <v>709</v>
      </c>
      <c r="D33" s="251" t="s">
        <v>475</v>
      </c>
      <c r="E33" s="533">
        <v>185000</v>
      </c>
      <c r="F33" s="246">
        <v>7831.26</v>
      </c>
      <c r="G33" s="249">
        <v>1448783100</v>
      </c>
      <c r="H33" s="246">
        <v>7263.59</v>
      </c>
      <c r="I33" s="564">
        <v>0</v>
      </c>
      <c r="J33" s="268"/>
    </row>
    <row r="34" spans="1:10" ht="13.95" customHeight="1">
      <c r="C34" s="278" t="s">
        <v>484</v>
      </c>
      <c r="D34" s="251" t="s">
        <v>475</v>
      </c>
      <c r="E34" s="563">
        <v>0</v>
      </c>
      <c r="F34" s="246">
        <v>7831.26</v>
      </c>
      <c r="G34" s="564">
        <v>0</v>
      </c>
      <c r="H34" s="246">
        <v>7263.59</v>
      </c>
      <c r="I34" s="249">
        <v>915212340</v>
      </c>
      <c r="J34" s="268"/>
    </row>
    <row r="35" spans="1:10" ht="13.95" customHeight="1">
      <c r="C35" s="278" t="s">
        <v>699</v>
      </c>
      <c r="D35" s="251" t="s">
        <v>475</v>
      </c>
      <c r="E35" s="533">
        <v>62602.27</v>
      </c>
      <c r="F35" s="246">
        <v>7831.26</v>
      </c>
      <c r="G35" s="249">
        <v>490254653</v>
      </c>
      <c r="H35" s="246">
        <v>7263.59</v>
      </c>
      <c r="I35" s="249">
        <v>33437137.570100002</v>
      </c>
      <c r="J35" s="268"/>
    </row>
    <row r="36" spans="1:10" ht="13.95" customHeight="1">
      <c r="C36" s="278" t="s">
        <v>132</v>
      </c>
      <c r="D36" s="251" t="s">
        <v>475</v>
      </c>
      <c r="E36" s="533">
        <v>-61247.17</v>
      </c>
      <c r="F36" s="246">
        <v>7831.26</v>
      </c>
      <c r="G36" s="356">
        <v>-479642513</v>
      </c>
      <c r="H36" s="246">
        <v>7263.59</v>
      </c>
      <c r="I36" s="356">
        <v>-24280583.380199999</v>
      </c>
      <c r="J36" s="268"/>
    </row>
    <row r="37" spans="1:10" ht="13.95" customHeight="1">
      <c r="C37" s="278" t="s">
        <v>700</v>
      </c>
      <c r="D37" s="251" t="s">
        <v>475</v>
      </c>
      <c r="E37" s="563">
        <v>0</v>
      </c>
      <c r="F37" s="246">
        <v>7831.26</v>
      </c>
      <c r="G37" s="564">
        <v>0</v>
      </c>
      <c r="H37" s="246">
        <v>7263.59</v>
      </c>
      <c r="I37" s="356">
        <v>-2896719.6920000003</v>
      </c>
      <c r="J37" s="268"/>
    </row>
    <row r="38" spans="1:10" ht="13.95" customHeight="1">
      <c r="C38" s="278" t="s">
        <v>315</v>
      </c>
      <c r="D38" s="251" t="s">
        <v>475</v>
      </c>
      <c r="E38" s="533">
        <v>40785228.770000003</v>
      </c>
      <c r="F38" s="246">
        <v>7831.26</v>
      </c>
      <c r="G38" s="249">
        <v>319399730657</v>
      </c>
      <c r="H38" s="246">
        <v>7263.59</v>
      </c>
      <c r="I38" s="249">
        <v>40013347318.388794</v>
      </c>
      <c r="J38" s="268"/>
    </row>
    <row r="39" spans="1:10" s="271" customFormat="1" ht="13.95" customHeight="1">
      <c r="A39" s="256"/>
      <c r="B39" s="256"/>
      <c r="C39" s="277" t="s">
        <v>702</v>
      </c>
      <c r="D39" s="241"/>
      <c r="E39" s="240">
        <v>41103909.550000004</v>
      </c>
      <c r="F39" s="240"/>
      <c r="G39" s="265">
        <v>321895402702</v>
      </c>
      <c r="H39" s="240"/>
      <c r="I39" s="265">
        <v>41104249993.226692</v>
      </c>
    </row>
    <row r="40" spans="1:10" ht="13.95" customHeight="1">
      <c r="C40" s="277" t="s">
        <v>4</v>
      </c>
      <c r="D40" s="251"/>
      <c r="E40" s="249"/>
      <c r="F40" s="249"/>
      <c r="G40" s="249"/>
      <c r="H40" s="249"/>
      <c r="I40" s="249"/>
      <c r="J40" s="268"/>
    </row>
    <row r="41" spans="1:10" ht="13.95" customHeight="1">
      <c r="C41" s="277" t="s">
        <v>5</v>
      </c>
      <c r="D41" s="251"/>
      <c r="E41" s="249"/>
      <c r="F41" s="249"/>
      <c r="G41" s="249"/>
      <c r="H41" s="249"/>
      <c r="I41" s="249"/>
      <c r="J41" s="268"/>
    </row>
    <row r="42" spans="1:10" ht="13.95" customHeight="1">
      <c r="C42" s="278" t="s">
        <v>213</v>
      </c>
      <c r="D42" s="251" t="s">
        <v>475</v>
      </c>
      <c r="E42" s="533">
        <v>-19983.280000000002</v>
      </c>
      <c r="F42" s="246">
        <v>7831.26</v>
      </c>
      <c r="G42" s="356">
        <v>-156494261</v>
      </c>
      <c r="H42" s="246">
        <v>7283.62</v>
      </c>
      <c r="I42" s="509">
        <v>-842997511</v>
      </c>
      <c r="J42" s="268"/>
    </row>
    <row r="43" spans="1:10" ht="13.95" customHeight="1">
      <c r="C43" s="278" t="s">
        <v>703</v>
      </c>
      <c r="D43" s="251" t="s">
        <v>475</v>
      </c>
      <c r="E43" s="533">
        <v>-463874.94</v>
      </c>
      <c r="F43" s="246">
        <v>7831.26</v>
      </c>
      <c r="G43" s="356">
        <v>-3632725263</v>
      </c>
      <c r="H43" s="246">
        <v>7283.62</v>
      </c>
      <c r="I43" s="509">
        <v>-276044245</v>
      </c>
      <c r="J43" s="268"/>
    </row>
    <row r="44" spans="1:10" ht="13.95" customHeight="1">
      <c r="C44" s="278" t="s">
        <v>476</v>
      </c>
      <c r="D44" s="251" t="s">
        <v>475</v>
      </c>
      <c r="E44" s="533">
        <v>-40457914.390000008</v>
      </c>
      <c r="F44" s="246">
        <v>7831.26</v>
      </c>
      <c r="G44" s="356">
        <v>-316836446646</v>
      </c>
      <c r="H44" s="246">
        <v>7283.62</v>
      </c>
      <c r="I44" s="509">
        <v>-40016924915</v>
      </c>
      <c r="J44" s="268"/>
    </row>
    <row r="45" spans="1:10" ht="13.95" customHeight="1">
      <c r="C45" s="278" t="s">
        <v>143</v>
      </c>
      <c r="D45" s="251" t="s">
        <v>475</v>
      </c>
      <c r="E45" s="533">
        <v>-12852.25</v>
      </c>
      <c r="F45" s="246">
        <v>7831.26</v>
      </c>
      <c r="G45" s="356">
        <v>-100649311</v>
      </c>
      <c r="H45" s="246">
        <v>7283.62</v>
      </c>
      <c r="I45" s="509">
        <v>-47100330</v>
      </c>
      <c r="J45" s="268"/>
    </row>
    <row r="46" spans="1:10" ht="13.95" customHeight="1">
      <c r="C46" s="277" t="s">
        <v>704</v>
      </c>
      <c r="D46" s="241"/>
      <c r="E46" s="536">
        <v>-40954624.860000007</v>
      </c>
      <c r="F46" s="240"/>
      <c r="G46" s="357">
        <v>-320726315481</v>
      </c>
      <c r="H46" s="240"/>
      <c r="I46" s="357">
        <v>-41183067001</v>
      </c>
      <c r="J46" s="268"/>
    </row>
    <row r="47" spans="1:10" s="271" customFormat="1" ht="13.95" customHeight="1">
      <c r="A47" s="256"/>
      <c r="B47" s="256"/>
      <c r="C47" s="277" t="s">
        <v>477</v>
      </c>
      <c r="D47" s="241"/>
      <c r="E47" s="536">
        <v>149284.68999999762</v>
      </c>
      <c r="F47" s="265"/>
      <c r="G47" s="357">
        <v>1169087221</v>
      </c>
      <c r="H47" s="265"/>
      <c r="I47" s="357">
        <v>-78817007.7733078</v>
      </c>
    </row>
    <row r="48" spans="1:10">
      <c r="G48" s="268"/>
    </row>
    <row r="50" spans="1:10">
      <c r="C50" s="271" t="s">
        <v>144</v>
      </c>
      <c r="I50" s="272"/>
    </row>
    <row r="51" spans="1:10" ht="29.4" customHeight="1">
      <c r="C51" s="724" t="s">
        <v>4113</v>
      </c>
      <c r="D51" s="724"/>
      <c r="E51" s="724"/>
      <c r="F51" s="724"/>
      <c r="G51" s="724"/>
      <c r="H51" s="724"/>
      <c r="I51" s="724"/>
    </row>
    <row r="52" spans="1:10">
      <c r="I52" s="272"/>
    </row>
    <row r="53" spans="1:10" s="282" customFormat="1" ht="20.399999999999999" customHeight="1">
      <c r="A53" s="588"/>
      <c r="B53" s="588"/>
      <c r="C53" s="709" t="s">
        <v>54</v>
      </c>
      <c r="D53" s="714" t="s">
        <v>3165</v>
      </c>
      <c r="E53" s="714" t="s">
        <v>3166</v>
      </c>
      <c r="F53" s="714" t="s">
        <v>3164</v>
      </c>
      <c r="G53" s="714" t="s">
        <v>3167</v>
      </c>
      <c r="I53" s="272"/>
      <c r="J53" s="272"/>
    </row>
    <row r="54" spans="1:10" ht="36.6" customHeight="1">
      <c r="C54" s="710"/>
      <c r="D54" s="710"/>
      <c r="E54" s="710"/>
      <c r="F54" s="710"/>
      <c r="G54" s="710"/>
      <c r="H54" s="280"/>
      <c r="I54" s="272"/>
    </row>
    <row r="55" spans="1:10" ht="34.950000000000003" customHeight="1">
      <c r="A55" s="514">
        <v>610507580080199</v>
      </c>
      <c r="B55" s="514"/>
      <c r="C55" s="269" t="s">
        <v>145</v>
      </c>
      <c r="D55" s="258">
        <v>7831.26</v>
      </c>
      <c r="E55" s="254">
        <v>46084503210</v>
      </c>
      <c r="F55" s="258">
        <v>7263.59</v>
      </c>
      <c r="G55" s="510">
        <v>32168938.246704273</v>
      </c>
      <c r="I55" s="272"/>
    </row>
    <row r="56" spans="1:10" ht="34.950000000000003" customHeight="1">
      <c r="A56" s="514">
        <v>610507580090199</v>
      </c>
      <c r="B56" s="514"/>
      <c r="C56" s="269" t="s">
        <v>146</v>
      </c>
      <c r="D56" s="258">
        <v>7831.26</v>
      </c>
      <c r="E56" s="254">
        <v>23638949442</v>
      </c>
      <c r="F56" s="258">
        <v>7283.62</v>
      </c>
      <c r="G56" s="510">
        <v>483763293.67000002</v>
      </c>
      <c r="I56" s="272"/>
    </row>
    <row r="57" spans="1:10" s="275" customFormat="1" ht="20.399999999999999" customHeight="1">
      <c r="A57" s="515"/>
      <c r="B57" s="515"/>
      <c r="C57" s="270" t="s">
        <v>147</v>
      </c>
      <c r="D57" s="250"/>
      <c r="E57" s="248">
        <v>69723452652</v>
      </c>
      <c r="F57" s="250"/>
      <c r="G57" s="511">
        <v>515932231.9167043</v>
      </c>
      <c r="I57" s="257"/>
      <c r="J57" s="253"/>
    </row>
    <row r="58" spans="1:10" ht="34.950000000000003" customHeight="1">
      <c r="A58" s="514">
        <v>710407350070199</v>
      </c>
      <c r="B58" s="514"/>
      <c r="C58" s="269" t="s">
        <v>148</v>
      </c>
      <c r="D58" s="258">
        <v>7831.26</v>
      </c>
      <c r="E58" s="512">
        <v>-31736391766</v>
      </c>
      <c r="F58" s="258">
        <v>7263.59</v>
      </c>
      <c r="G58" s="512">
        <v>-595674957.13999999</v>
      </c>
      <c r="I58" s="272"/>
    </row>
    <row r="59" spans="1:10" ht="34.950000000000003" customHeight="1">
      <c r="A59" s="514">
        <v>710407350080199</v>
      </c>
      <c r="B59" s="514"/>
      <c r="C59" s="269" t="s">
        <v>149</v>
      </c>
      <c r="D59" s="258">
        <v>7831.26</v>
      </c>
      <c r="E59" s="512">
        <v>-37834931921</v>
      </c>
      <c r="F59" s="258">
        <v>7283.62</v>
      </c>
      <c r="G59" s="512">
        <v>-34039604.52059938</v>
      </c>
      <c r="I59" s="272"/>
    </row>
    <row r="60" spans="1:10" s="275" customFormat="1" ht="20.399999999999999" customHeight="1">
      <c r="A60" s="515"/>
      <c r="B60" s="515"/>
      <c r="C60" s="270" t="s">
        <v>150</v>
      </c>
      <c r="D60" s="250"/>
      <c r="E60" s="359">
        <v>-69571323687</v>
      </c>
      <c r="F60" s="250"/>
      <c r="G60" s="513">
        <v>-629714561.66059935</v>
      </c>
      <c r="I60" s="257"/>
      <c r="J60" s="253"/>
    </row>
    <row r="61" spans="1:10" s="275" customFormat="1" ht="20.399999999999999" customHeight="1">
      <c r="A61" s="515"/>
      <c r="B61" s="515"/>
      <c r="C61" s="270" t="s">
        <v>4147</v>
      </c>
      <c r="D61" s="250"/>
      <c r="E61" s="359">
        <v>152128965</v>
      </c>
      <c r="F61" s="250"/>
      <c r="G61" s="513">
        <v>-113782329.74389505</v>
      </c>
      <c r="H61" s="379">
        <v>0</v>
      </c>
      <c r="I61" s="257"/>
      <c r="J61" s="253"/>
    </row>
    <row r="62" spans="1:10">
      <c r="E62" s="247"/>
    </row>
    <row r="63" spans="1:10">
      <c r="E63" s="247"/>
    </row>
    <row r="64" spans="1:10">
      <c r="C64" s="271" t="s">
        <v>151</v>
      </c>
      <c r="D64" s="245"/>
      <c r="I64" s="204"/>
      <c r="J64" s="204"/>
    </row>
    <row r="65" spans="1:14">
      <c r="C65" s="72" t="s">
        <v>4114</v>
      </c>
      <c r="J65" s="204"/>
    </row>
    <row r="66" spans="1:14">
      <c r="C66" s="256"/>
      <c r="D66" s="283"/>
      <c r="E66" s="283"/>
    </row>
    <row r="67" spans="1:14" ht="28.95" customHeight="1">
      <c r="C67" s="252" t="s">
        <v>0</v>
      </c>
      <c r="D67" s="252" t="s">
        <v>238</v>
      </c>
      <c r="E67" s="508">
        <v>45657</v>
      </c>
      <c r="F67" s="508">
        <v>45291</v>
      </c>
    </row>
    <row r="68" spans="1:14" s="275" customFormat="1" ht="16.95" customHeight="1">
      <c r="A68" s="159">
        <v>110201050010199</v>
      </c>
      <c r="B68" s="159"/>
      <c r="C68" s="612" t="s">
        <v>798</v>
      </c>
      <c r="D68" s="615" t="s">
        <v>706</v>
      </c>
      <c r="E68" s="627">
        <v>2378747</v>
      </c>
      <c r="F68" s="628">
        <v>0</v>
      </c>
      <c r="G68" s="610"/>
      <c r="J68" s="605"/>
      <c r="M68" s="606"/>
      <c r="N68" s="606"/>
    </row>
    <row r="69" spans="1:14" s="275" customFormat="1" ht="16.95" customHeight="1">
      <c r="A69" s="159">
        <v>110201050010301</v>
      </c>
      <c r="B69" s="159"/>
      <c r="C69" s="612" t="s">
        <v>799</v>
      </c>
      <c r="D69" s="615" t="s">
        <v>239</v>
      </c>
      <c r="E69" s="627">
        <v>38294861</v>
      </c>
      <c r="F69" s="628">
        <v>0</v>
      </c>
      <c r="G69" s="610"/>
      <c r="J69" s="605"/>
      <c r="M69" s="606"/>
      <c r="N69" s="606"/>
    </row>
    <row r="70" spans="1:14" s="275" customFormat="1" ht="16.95" customHeight="1">
      <c r="A70" s="159">
        <v>110201050010399</v>
      </c>
      <c r="B70" s="159"/>
      <c r="C70" s="612" t="s">
        <v>800</v>
      </c>
      <c r="D70" s="615" t="s">
        <v>239</v>
      </c>
      <c r="E70" s="627">
        <v>4000000</v>
      </c>
      <c r="F70" s="628">
        <v>0</v>
      </c>
      <c r="G70" s="610"/>
      <c r="J70" s="605"/>
      <c r="M70" s="606"/>
      <c r="N70" s="606"/>
    </row>
    <row r="71" spans="1:14" s="275" customFormat="1" ht="16.95" customHeight="1">
      <c r="A71" s="159">
        <v>110201050010401</v>
      </c>
      <c r="B71" s="159"/>
      <c r="C71" s="612" t="s">
        <v>801</v>
      </c>
      <c r="D71" s="615" t="s">
        <v>239</v>
      </c>
      <c r="E71" s="627">
        <v>9260700</v>
      </c>
      <c r="F71" s="628">
        <v>0</v>
      </c>
      <c r="G71" s="610"/>
      <c r="J71" s="605"/>
      <c r="M71" s="606"/>
      <c r="N71" s="606"/>
    </row>
    <row r="72" spans="1:14" s="275" customFormat="1" ht="16.95" customHeight="1">
      <c r="A72" s="159">
        <v>110201050010501</v>
      </c>
      <c r="B72" s="159"/>
      <c r="C72" s="612" t="s">
        <v>802</v>
      </c>
      <c r="D72" s="615" t="s">
        <v>239</v>
      </c>
      <c r="E72" s="627">
        <v>1424350</v>
      </c>
      <c r="F72" s="628">
        <v>0</v>
      </c>
      <c r="G72" s="610"/>
      <c r="J72" s="605"/>
      <c r="M72" s="606"/>
      <c r="N72" s="606"/>
    </row>
    <row r="73" spans="1:14" s="275" customFormat="1" ht="16.95" customHeight="1">
      <c r="A73" s="159">
        <v>110201050010601</v>
      </c>
      <c r="B73" s="159"/>
      <c r="C73" s="612" t="s">
        <v>803</v>
      </c>
      <c r="D73" s="615" t="s">
        <v>239</v>
      </c>
      <c r="E73" s="627">
        <v>39156300</v>
      </c>
      <c r="F73" s="628">
        <v>0</v>
      </c>
      <c r="G73" s="610"/>
      <c r="J73" s="605"/>
      <c r="M73" s="606"/>
      <c r="N73" s="606"/>
    </row>
    <row r="74" spans="1:14" s="275" customFormat="1" ht="16.95" customHeight="1">
      <c r="A74" s="159">
        <v>110201050010699</v>
      </c>
      <c r="B74" s="159"/>
      <c r="C74" s="612" t="s">
        <v>804</v>
      </c>
      <c r="D74" s="615" t="s">
        <v>239</v>
      </c>
      <c r="E74" s="627">
        <v>5000000</v>
      </c>
      <c r="F74" s="628">
        <v>0</v>
      </c>
      <c r="G74" s="610"/>
      <c r="J74" s="605"/>
      <c r="M74" s="606"/>
      <c r="N74" s="606"/>
    </row>
    <row r="75" spans="1:14" s="275" customFormat="1" ht="16.95" customHeight="1">
      <c r="A75" s="159">
        <v>110201050010299</v>
      </c>
      <c r="B75" s="159"/>
      <c r="C75" s="613" t="s">
        <v>4127</v>
      </c>
      <c r="D75" s="615" t="s">
        <v>706</v>
      </c>
      <c r="E75" s="629">
        <v>0</v>
      </c>
      <c r="F75" s="630">
        <v>32711089</v>
      </c>
      <c r="G75" s="610"/>
      <c r="J75" s="605"/>
      <c r="M75" s="606"/>
      <c r="N75" s="606"/>
    </row>
    <row r="76" spans="1:14" s="275" customFormat="1" ht="16.95" customHeight="1">
      <c r="A76" s="159">
        <v>110201070010101</v>
      </c>
      <c r="B76" s="159"/>
      <c r="C76" s="612" t="s">
        <v>4128</v>
      </c>
      <c r="D76" s="615" t="s">
        <v>239</v>
      </c>
      <c r="E76" s="627">
        <v>150830</v>
      </c>
      <c r="F76" s="628">
        <v>0</v>
      </c>
      <c r="G76" s="610"/>
      <c r="J76" s="605"/>
      <c r="M76" s="606"/>
      <c r="N76" s="606"/>
    </row>
    <row r="77" spans="1:14" s="275" customFormat="1" ht="16.95" customHeight="1">
      <c r="A77" s="159">
        <v>110201070010199</v>
      </c>
      <c r="B77" s="159"/>
      <c r="C77" s="612" t="s">
        <v>4148</v>
      </c>
      <c r="D77" s="615" t="s">
        <v>239</v>
      </c>
      <c r="E77" s="627">
        <v>458361</v>
      </c>
      <c r="F77" s="627">
        <v>2765360</v>
      </c>
      <c r="G77" s="610"/>
      <c r="J77" s="605"/>
      <c r="M77" s="606"/>
      <c r="N77" s="606"/>
    </row>
    <row r="78" spans="1:14" s="275" customFormat="1" ht="16.95" customHeight="1">
      <c r="A78" s="159">
        <v>110201070010201</v>
      </c>
      <c r="B78" s="159"/>
      <c r="C78" s="612" t="s">
        <v>4149</v>
      </c>
      <c r="D78" s="615" t="s">
        <v>239</v>
      </c>
      <c r="E78" s="627">
        <v>9036099</v>
      </c>
      <c r="F78" s="627">
        <v>6319323.2999999998</v>
      </c>
      <c r="G78" s="610"/>
      <c r="J78" s="605"/>
      <c r="M78" s="606"/>
      <c r="N78" s="606"/>
    </row>
    <row r="79" spans="1:14" s="275" customFormat="1" ht="16.95" customHeight="1">
      <c r="A79" s="159">
        <v>110201070010299</v>
      </c>
      <c r="B79" s="159"/>
      <c r="C79" s="612" t="s">
        <v>4150</v>
      </c>
      <c r="D79" s="615" t="s">
        <v>239</v>
      </c>
      <c r="E79" s="627">
        <v>1082974</v>
      </c>
      <c r="F79" s="627">
        <v>1000000</v>
      </c>
      <c r="G79" s="610"/>
      <c r="J79" s="605"/>
      <c r="M79" s="606"/>
      <c r="N79" s="606"/>
    </row>
    <row r="80" spans="1:14" s="275" customFormat="1" ht="16.95" customHeight="1">
      <c r="A80" s="159">
        <v>110201070010301</v>
      </c>
      <c r="B80" s="159"/>
      <c r="C80" s="612" t="s">
        <v>4151</v>
      </c>
      <c r="D80" s="615" t="s">
        <v>239</v>
      </c>
      <c r="E80" s="627">
        <v>22591384</v>
      </c>
      <c r="F80" s="627">
        <v>17839377.039999999</v>
      </c>
      <c r="G80" s="610"/>
      <c r="J80" s="605"/>
      <c r="M80" s="606"/>
      <c r="N80" s="606"/>
    </row>
    <row r="81" spans="1:14" s="275" customFormat="1" ht="16.95" customHeight="1">
      <c r="A81" s="159">
        <v>110201070010399</v>
      </c>
      <c r="B81" s="159"/>
      <c r="C81" s="612" t="s">
        <v>4152</v>
      </c>
      <c r="D81" s="615" t="s">
        <v>239</v>
      </c>
      <c r="E81" s="627">
        <v>7200111</v>
      </c>
      <c r="F81" s="627">
        <v>7188021</v>
      </c>
      <c r="G81" s="610"/>
      <c r="J81" s="605"/>
      <c r="M81" s="606"/>
      <c r="N81" s="606"/>
    </row>
    <row r="82" spans="1:14" s="275" customFormat="1" ht="16.95" customHeight="1">
      <c r="A82" s="159">
        <v>110201070010401</v>
      </c>
      <c r="B82" s="159"/>
      <c r="C82" s="612" t="s">
        <v>4153</v>
      </c>
      <c r="D82" s="615" t="s">
        <v>239</v>
      </c>
      <c r="E82" s="627">
        <v>49750898</v>
      </c>
      <c r="F82" s="628">
        <v>0</v>
      </c>
      <c r="G82" s="610"/>
      <c r="J82" s="605"/>
      <c r="M82" s="606"/>
      <c r="N82" s="606"/>
    </row>
    <row r="83" spans="1:14" s="275" customFormat="1" ht="16.95" customHeight="1">
      <c r="A83" s="159">
        <v>110201070010499</v>
      </c>
      <c r="B83" s="159"/>
      <c r="C83" s="612" t="s">
        <v>4154</v>
      </c>
      <c r="D83" s="615" t="s">
        <v>239</v>
      </c>
      <c r="E83" s="627">
        <v>8105792</v>
      </c>
      <c r="F83" s="627">
        <v>7670042</v>
      </c>
      <c r="G83" s="610"/>
      <c r="J83" s="605"/>
      <c r="M83" s="606"/>
      <c r="N83" s="606"/>
    </row>
    <row r="84" spans="1:14" s="275" customFormat="1" ht="16.95" customHeight="1">
      <c r="A84" s="159">
        <v>110201070010599</v>
      </c>
      <c r="B84" s="159"/>
      <c r="C84" s="612" t="s">
        <v>4155</v>
      </c>
      <c r="D84" s="615" t="s">
        <v>239</v>
      </c>
      <c r="E84" s="627">
        <v>2123</v>
      </c>
      <c r="F84" s="627">
        <v>32</v>
      </c>
      <c r="G84" s="610"/>
      <c r="J84" s="605"/>
      <c r="M84" s="606"/>
      <c r="N84" s="606"/>
    </row>
    <row r="85" spans="1:14" s="275" customFormat="1" ht="16.95" customHeight="1">
      <c r="A85" s="159">
        <v>110201070010801</v>
      </c>
      <c r="B85" s="159"/>
      <c r="C85" s="612" t="s">
        <v>815</v>
      </c>
      <c r="D85" s="615" t="s">
        <v>239</v>
      </c>
      <c r="E85" s="627">
        <v>4433433</v>
      </c>
      <c r="F85" s="628">
        <v>0</v>
      </c>
      <c r="G85" s="610"/>
      <c r="J85" s="605"/>
      <c r="M85" s="606"/>
      <c r="N85" s="606"/>
    </row>
    <row r="86" spans="1:14" s="275" customFormat="1" ht="16.95" customHeight="1">
      <c r="A86" s="159">
        <v>110201070010899</v>
      </c>
      <c r="B86" s="159"/>
      <c r="C86" s="612" t="s">
        <v>816</v>
      </c>
      <c r="D86" s="615" t="s">
        <v>239</v>
      </c>
      <c r="E86" s="627">
        <v>1016581</v>
      </c>
      <c r="F86" s="628">
        <v>0</v>
      </c>
      <c r="G86" s="610"/>
      <c r="J86" s="605"/>
      <c r="M86" s="606"/>
      <c r="N86" s="606"/>
    </row>
    <row r="87" spans="1:14" s="275" customFormat="1" ht="16.95" customHeight="1">
      <c r="A87" s="159">
        <v>110201070010901</v>
      </c>
      <c r="B87" s="159"/>
      <c r="C87" s="612" t="s">
        <v>817</v>
      </c>
      <c r="D87" s="615" t="s">
        <v>239</v>
      </c>
      <c r="E87" s="627">
        <v>783126</v>
      </c>
      <c r="F87" s="628">
        <v>0</v>
      </c>
      <c r="G87" s="610"/>
      <c r="J87" s="605"/>
      <c r="M87" s="606"/>
      <c r="N87" s="606"/>
    </row>
    <row r="88" spans="1:14" s="275" customFormat="1" ht="16.95" customHeight="1">
      <c r="A88" s="159">
        <v>110201070010999</v>
      </c>
      <c r="B88" s="159"/>
      <c r="C88" s="612" t="s">
        <v>818</v>
      </c>
      <c r="D88" s="615" t="s">
        <v>239</v>
      </c>
      <c r="E88" s="627">
        <v>104110</v>
      </c>
      <c r="F88" s="628">
        <v>0</v>
      </c>
      <c r="G88" s="610"/>
      <c r="J88" s="605"/>
      <c r="M88" s="606"/>
      <c r="N88" s="606"/>
    </row>
    <row r="89" spans="1:14" s="275" customFormat="1" ht="16.95" customHeight="1">
      <c r="A89" s="159">
        <v>110201070011101</v>
      </c>
      <c r="B89" s="159"/>
      <c r="C89" s="612" t="s">
        <v>819</v>
      </c>
      <c r="D89" s="615" t="s">
        <v>239</v>
      </c>
      <c r="E89" s="627">
        <v>274050323</v>
      </c>
      <c r="F89" s="628">
        <v>0</v>
      </c>
      <c r="G89" s="610"/>
      <c r="J89" s="605"/>
      <c r="M89" s="606"/>
      <c r="N89" s="606"/>
    </row>
    <row r="90" spans="1:14" s="275" customFormat="1" ht="16.95" customHeight="1">
      <c r="A90" s="159">
        <v>110201070011199</v>
      </c>
      <c r="B90" s="159"/>
      <c r="C90" s="612" t="s">
        <v>820</v>
      </c>
      <c r="D90" s="615" t="s">
        <v>239</v>
      </c>
      <c r="E90" s="627">
        <v>151762</v>
      </c>
      <c r="F90" s="628">
        <v>0</v>
      </c>
      <c r="G90" s="610"/>
      <c r="J90" s="605"/>
      <c r="M90" s="606"/>
      <c r="N90" s="606"/>
    </row>
    <row r="91" spans="1:14" s="275" customFormat="1" ht="16.95" customHeight="1">
      <c r="A91" s="159">
        <v>110201090010199</v>
      </c>
      <c r="B91" s="159"/>
      <c r="C91" s="612" t="s">
        <v>823</v>
      </c>
      <c r="D91" s="615" t="s">
        <v>239</v>
      </c>
      <c r="E91" s="627">
        <v>14232026</v>
      </c>
      <c r="F91" s="628">
        <v>0</v>
      </c>
      <c r="G91" s="610"/>
      <c r="J91" s="605"/>
      <c r="M91" s="606"/>
      <c r="N91" s="606"/>
    </row>
    <row r="92" spans="1:14" s="275" customFormat="1" ht="16.95" customHeight="1">
      <c r="A92" s="515"/>
      <c r="B92" s="515"/>
      <c r="C92" s="306" t="s">
        <v>32</v>
      </c>
      <c r="D92" s="306"/>
      <c r="E92" s="631">
        <v>492664891</v>
      </c>
      <c r="F92" s="631">
        <v>75493244.340000004</v>
      </c>
      <c r="G92" s="576"/>
      <c r="H92" s="611"/>
      <c r="I92" s="257"/>
      <c r="J92" s="605"/>
      <c r="M92" s="606"/>
      <c r="N92" s="606"/>
    </row>
    <row r="93" spans="1:14">
      <c r="D93" s="286"/>
      <c r="E93" s="286"/>
    </row>
    <row r="94" spans="1:14">
      <c r="E94" s="287"/>
    </row>
    <row r="95" spans="1:14" s="63" customFormat="1">
      <c r="A95" s="517"/>
      <c r="B95" s="517"/>
      <c r="C95" s="271" t="s">
        <v>121</v>
      </c>
      <c r="D95" s="288"/>
      <c r="G95" s="289"/>
      <c r="J95" s="290"/>
    </row>
    <row r="96" spans="1:14" s="63" customFormat="1">
      <c r="A96" s="517"/>
      <c r="B96" s="517"/>
      <c r="C96" s="271"/>
      <c r="G96" s="289"/>
      <c r="J96" s="290"/>
    </row>
    <row r="97" spans="1:13" s="63" customFormat="1">
      <c r="A97" s="517"/>
      <c r="B97" s="517"/>
      <c r="C97" s="271" t="s">
        <v>152</v>
      </c>
      <c r="G97" s="289"/>
      <c r="J97" s="290"/>
    </row>
    <row r="98" spans="1:13" s="63" customFormat="1">
      <c r="A98" s="517"/>
      <c r="B98" s="517"/>
      <c r="C98" s="268" t="s">
        <v>4156</v>
      </c>
      <c r="G98" s="289"/>
      <c r="J98" s="290"/>
    </row>
    <row r="99" spans="1:13" s="63" customFormat="1">
      <c r="A99" s="517"/>
      <c r="B99" s="517"/>
      <c r="C99" s="268"/>
      <c r="G99" s="289"/>
      <c r="J99" s="290"/>
    </row>
    <row r="100" spans="1:13" s="63" customFormat="1" ht="18" customHeight="1">
      <c r="A100" s="517"/>
      <c r="B100" s="517"/>
      <c r="C100" s="706" t="s">
        <v>122</v>
      </c>
      <c r="D100" s="707"/>
      <c r="E100" s="707"/>
      <c r="F100" s="707"/>
      <c r="G100" s="707"/>
      <c r="H100" s="707"/>
      <c r="I100" s="708"/>
      <c r="J100" s="637" t="s">
        <v>4003</v>
      </c>
      <c r="K100" s="638"/>
      <c r="L100" s="639"/>
    </row>
    <row r="101" spans="1:13" s="63" customFormat="1" ht="15" customHeight="1">
      <c r="A101" s="517"/>
      <c r="B101" s="517"/>
      <c r="C101" s="712" t="s">
        <v>227</v>
      </c>
      <c r="D101" s="712" t="s">
        <v>203</v>
      </c>
      <c r="E101" s="709" t="s">
        <v>204</v>
      </c>
      <c r="F101" s="722" t="s">
        <v>205</v>
      </c>
      <c r="G101" s="723"/>
      <c r="H101" s="709" t="s">
        <v>4073</v>
      </c>
      <c r="I101" s="709" t="s">
        <v>4072</v>
      </c>
      <c r="J101" s="712" t="s">
        <v>206</v>
      </c>
      <c r="K101" s="712" t="s">
        <v>207</v>
      </c>
      <c r="L101" s="709" t="s">
        <v>240</v>
      </c>
    </row>
    <row r="102" spans="1:13" s="63" customFormat="1" ht="20.399999999999999" customHeight="1">
      <c r="A102" s="517"/>
      <c r="B102" s="517"/>
      <c r="C102" s="713"/>
      <c r="D102" s="713"/>
      <c r="E102" s="710"/>
      <c r="F102" s="252" t="s">
        <v>241</v>
      </c>
      <c r="G102" s="255" t="s">
        <v>242</v>
      </c>
      <c r="H102" s="710"/>
      <c r="I102" s="710"/>
      <c r="J102" s="713"/>
      <c r="K102" s="713"/>
      <c r="L102" s="710"/>
    </row>
    <row r="103" spans="1:13" s="63" customFormat="1" ht="15" customHeight="1">
      <c r="A103" s="517"/>
      <c r="B103" s="517"/>
      <c r="C103" s="292" t="s">
        <v>123</v>
      </c>
      <c r="D103" s="293"/>
      <c r="E103" s="294"/>
      <c r="F103" s="294"/>
      <c r="G103" s="295"/>
      <c r="H103" s="294"/>
      <c r="I103" s="294"/>
      <c r="J103" s="294"/>
      <c r="K103" s="294"/>
      <c r="L103" s="296"/>
    </row>
    <row r="104" spans="1:13" s="63" customFormat="1">
      <c r="A104" s="517"/>
      <c r="B104" s="517"/>
      <c r="C104" s="297" t="s">
        <v>482</v>
      </c>
      <c r="D104" s="298"/>
      <c r="E104" s="299"/>
      <c r="F104" s="299"/>
      <c r="G104" s="300"/>
      <c r="H104" s="299"/>
      <c r="I104" s="640"/>
      <c r="J104" s="299"/>
      <c r="K104" s="299"/>
      <c r="L104" s="299"/>
    </row>
    <row r="105" spans="1:13" s="63" customFormat="1">
      <c r="A105" s="517"/>
      <c r="B105" s="517"/>
      <c r="C105" s="301" t="s">
        <v>4004</v>
      </c>
      <c r="D105" s="302" t="s">
        <v>485</v>
      </c>
      <c r="E105" s="303">
        <v>100</v>
      </c>
      <c r="F105" s="303">
        <v>1000000</v>
      </c>
      <c r="G105" s="304" t="s">
        <v>478</v>
      </c>
      <c r="H105" s="303">
        <v>103924189</v>
      </c>
      <c r="I105" s="303">
        <v>0</v>
      </c>
      <c r="J105" s="303">
        <v>327245000000</v>
      </c>
      <c r="K105" s="303">
        <v>134308000000</v>
      </c>
      <c r="L105" s="303">
        <v>829025800000</v>
      </c>
      <c r="M105" s="323"/>
    </row>
    <row r="106" spans="1:13" s="63" customFormat="1">
      <c r="A106" s="517"/>
      <c r="B106" s="517"/>
      <c r="C106" s="301" t="s">
        <v>4004</v>
      </c>
      <c r="D106" s="302" t="s">
        <v>485</v>
      </c>
      <c r="E106" s="303">
        <v>180</v>
      </c>
      <c r="F106" s="303">
        <v>1000000</v>
      </c>
      <c r="G106" s="304" t="s">
        <v>478</v>
      </c>
      <c r="H106" s="303">
        <v>180066082</v>
      </c>
      <c r="I106" s="303">
        <v>4917894</v>
      </c>
      <c r="J106" s="303">
        <v>327245000000</v>
      </c>
      <c r="K106" s="303">
        <v>134308000000</v>
      </c>
      <c r="L106" s="303">
        <v>829025800000</v>
      </c>
      <c r="M106" s="323"/>
    </row>
    <row r="107" spans="1:13" s="63" customFormat="1">
      <c r="A107" s="517"/>
      <c r="B107" s="517"/>
      <c r="C107" s="301" t="s">
        <v>4004</v>
      </c>
      <c r="D107" s="302" t="s">
        <v>485</v>
      </c>
      <c r="E107" s="303">
        <v>19</v>
      </c>
      <c r="F107" s="303">
        <v>1000000</v>
      </c>
      <c r="G107" s="304" t="s">
        <v>478</v>
      </c>
      <c r="H107" s="303">
        <v>19745492</v>
      </c>
      <c r="I107" s="303">
        <v>0</v>
      </c>
      <c r="J107" s="303">
        <v>327245000000</v>
      </c>
      <c r="K107" s="303">
        <v>134308000000</v>
      </c>
      <c r="L107" s="303">
        <v>829025800000</v>
      </c>
      <c r="M107" s="323"/>
    </row>
    <row r="108" spans="1:13" s="63" customFormat="1">
      <c r="A108" s="517"/>
      <c r="B108" s="517"/>
      <c r="C108" s="301" t="s">
        <v>4004</v>
      </c>
      <c r="D108" s="302" t="s">
        <v>485</v>
      </c>
      <c r="E108" s="303">
        <v>30</v>
      </c>
      <c r="F108" s="303">
        <v>1000000</v>
      </c>
      <c r="G108" s="304" t="s">
        <v>478</v>
      </c>
      <c r="H108" s="303">
        <v>32196679</v>
      </c>
      <c r="I108" s="303">
        <v>0</v>
      </c>
      <c r="J108" s="303">
        <v>327245000000</v>
      </c>
      <c r="K108" s="303">
        <v>134308000000</v>
      </c>
      <c r="L108" s="303">
        <v>829025800000</v>
      </c>
      <c r="M108" s="323"/>
    </row>
    <row r="109" spans="1:13" s="63" customFormat="1">
      <c r="A109" s="517"/>
      <c r="B109" s="517"/>
      <c r="C109" s="301" t="s">
        <v>4005</v>
      </c>
      <c r="D109" s="302" t="s">
        <v>485</v>
      </c>
      <c r="E109" s="303">
        <v>28</v>
      </c>
      <c r="F109" s="303">
        <v>1000000</v>
      </c>
      <c r="G109" s="304" t="s">
        <v>478</v>
      </c>
      <c r="H109" s="303">
        <v>28303322</v>
      </c>
      <c r="I109" s="303">
        <v>0</v>
      </c>
      <c r="J109" s="303">
        <v>43700000000</v>
      </c>
      <c r="K109" s="303">
        <v>23678207083</v>
      </c>
      <c r="L109" s="303">
        <v>161898414829</v>
      </c>
      <c r="M109" s="323"/>
    </row>
    <row r="110" spans="1:13" s="63" customFormat="1">
      <c r="A110" s="517"/>
      <c r="B110" s="517"/>
      <c r="C110" s="301" t="s">
        <v>4006</v>
      </c>
      <c r="D110" s="302" t="s">
        <v>485</v>
      </c>
      <c r="E110" s="303">
        <v>300</v>
      </c>
      <c r="F110" s="303">
        <v>1000000</v>
      </c>
      <c r="G110" s="304" t="s">
        <v>478</v>
      </c>
      <c r="H110" s="303">
        <v>307974866</v>
      </c>
      <c r="I110" s="303">
        <v>0</v>
      </c>
      <c r="J110" s="303">
        <v>182000000000</v>
      </c>
      <c r="K110" s="303">
        <v>28149162749</v>
      </c>
      <c r="L110" s="303">
        <v>239480283866</v>
      </c>
      <c r="M110" s="323"/>
    </row>
    <row r="111" spans="1:13" s="63" customFormat="1">
      <c r="A111" s="517"/>
      <c r="B111" s="517"/>
      <c r="C111" s="301" t="s">
        <v>4007</v>
      </c>
      <c r="D111" s="302" t="s">
        <v>485</v>
      </c>
      <c r="E111" s="303">
        <v>170</v>
      </c>
      <c r="F111" s="303">
        <v>1000000</v>
      </c>
      <c r="G111" s="304" t="s">
        <v>478</v>
      </c>
      <c r="H111" s="303">
        <v>175525837</v>
      </c>
      <c r="I111" s="303">
        <v>0</v>
      </c>
      <c r="J111" s="303">
        <v>107500000000.41095</v>
      </c>
      <c r="K111" s="303">
        <v>1035225057.7489958</v>
      </c>
      <c r="L111" s="303">
        <v>197010260389.57092</v>
      </c>
      <c r="M111" s="323"/>
    </row>
    <row r="112" spans="1:13" s="63" customFormat="1">
      <c r="A112" s="517"/>
      <c r="B112" s="517"/>
      <c r="C112" s="301" t="s">
        <v>4008</v>
      </c>
      <c r="D112" s="302" t="s">
        <v>485</v>
      </c>
      <c r="E112" s="303">
        <v>109</v>
      </c>
      <c r="F112" s="303">
        <v>1000000</v>
      </c>
      <c r="G112" s="304" t="s">
        <v>478</v>
      </c>
      <c r="H112" s="303">
        <v>111269048</v>
      </c>
      <c r="I112" s="303">
        <v>0</v>
      </c>
      <c r="J112" s="303">
        <v>41000000000</v>
      </c>
      <c r="K112" s="303">
        <v>1874206799.1130998</v>
      </c>
      <c r="L112" s="303">
        <v>46423714163.813889</v>
      </c>
      <c r="M112" s="323"/>
    </row>
    <row r="113" spans="1:13" s="63" customFormat="1">
      <c r="A113" s="517"/>
      <c r="B113" s="517"/>
      <c r="C113" s="301" t="s">
        <v>4004</v>
      </c>
      <c r="D113" s="302" t="s">
        <v>485</v>
      </c>
      <c r="E113" s="303">
        <v>362</v>
      </c>
      <c r="F113" s="303">
        <v>1000000</v>
      </c>
      <c r="G113" s="304" t="s">
        <v>478</v>
      </c>
      <c r="H113" s="303">
        <v>385187390</v>
      </c>
      <c r="I113" s="303">
        <v>0</v>
      </c>
      <c r="J113" s="303">
        <v>327245000000</v>
      </c>
      <c r="K113" s="303">
        <v>134308000000</v>
      </c>
      <c r="L113" s="303">
        <v>829025800000</v>
      </c>
      <c r="M113" s="323"/>
    </row>
    <row r="114" spans="1:13" s="63" customFormat="1">
      <c r="A114" s="517"/>
      <c r="B114" s="517"/>
      <c r="C114" s="301" t="s">
        <v>4005</v>
      </c>
      <c r="D114" s="302" t="s">
        <v>485</v>
      </c>
      <c r="E114" s="303">
        <v>369</v>
      </c>
      <c r="F114" s="303">
        <v>1000000</v>
      </c>
      <c r="G114" s="304" t="s">
        <v>478</v>
      </c>
      <c r="H114" s="303">
        <v>373031532</v>
      </c>
      <c r="I114" s="303">
        <v>0</v>
      </c>
      <c r="J114" s="303">
        <v>43700000000</v>
      </c>
      <c r="K114" s="303">
        <v>23678207083</v>
      </c>
      <c r="L114" s="303">
        <v>161898414829</v>
      </c>
      <c r="M114" s="323"/>
    </row>
    <row r="115" spans="1:13" s="63" customFormat="1">
      <c r="A115" s="517"/>
      <c r="B115" s="517"/>
      <c r="C115" s="301" t="s">
        <v>480</v>
      </c>
      <c r="D115" s="302" t="s">
        <v>484</v>
      </c>
      <c r="E115" s="303">
        <v>1500</v>
      </c>
      <c r="F115" s="303">
        <v>1000000</v>
      </c>
      <c r="G115" s="304" t="s">
        <v>478</v>
      </c>
      <c r="H115" s="303">
        <v>1509147933</v>
      </c>
      <c r="I115" s="303">
        <v>0</v>
      </c>
      <c r="J115" s="303">
        <v>570000000000</v>
      </c>
      <c r="K115" s="303">
        <v>330146119577</v>
      </c>
      <c r="L115" s="303">
        <v>1373940759565</v>
      </c>
      <c r="M115" s="323"/>
    </row>
    <row r="116" spans="1:13" s="63" customFormat="1">
      <c r="A116" s="517"/>
      <c r="B116" s="517"/>
      <c r="C116" s="301" t="s">
        <v>3190</v>
      </c>
      <c r="D116" s="302" t="s">
        <v>484</v>
      </c>
      <c r="E116" s="303">
        <v>100</v>
      </c>
      <c r="F116" s="303">
        <v>1000000</v>
      </c>
      <c r="G116" s="304" t="s">
        <v>478</v>
      </c>
      <c r="H116" s="303">
        <v>105559563</v>
      </c>
      <c r="I116" s="303">
        <v>0</v>
      </c>
      <c r="J116" s="303">
        <v>286379900000</v>
      </c>
      <c r="K116" s="303">
        <v>41012732513</v>
      </c>
      <c r="L116" s="303">
        <v>366065148140.00006</v>
      </c>
      <c r="M116" s="323"/>
    </row>
    <row r="117" spans="1:13" s="63" customFormat="1">
      <c r="A117" s="517"/>
      <c r="B117" s="517"/>
      <c r="C117" s="301" t="s">
        <v>3190</v>
      </c>
      <c r="D117" s="302" t="s">
        <v>484</v>
      </c>
      <c r="E117" s="303">
        <v>150</v>
      </c>
      <c r="F117" s="303">
        <v>1000000</v>
      </c>
      <c r="G117" s="304" t="s">
        <v>478</v>
      </c>
      <c r="H117" s="303">
        <v>158062330</v>
      </c>
      <c r="I117" s="303">
        <v>0</v>
      </c>
      <c r="J117" s="303">
        <v>286379900000</v>
      </c>
      <c r="K117" s="303">
        <v>41012732513</v>
      </c>
      <c r="L117" s="303">
        <v>366065148140.00006</v>
      </c>
      <c r="M117" s="323"/>
    </row>
    <row r="118" spans="1:13" s="63" customFormat="1">
      <c r="A118" s="517"/>
      <c r="B118" s="517"/>
      <c r="C118" s="301" t="s">
        <v>711</v>
      </c>
      <c r="D118" s="302" t="s">
        <v>484</v>
      </c>
      <c r="E118" s="303">
        <v>70</v>
      </c>
      <c r="F118" s="303">
        <v>1000000</v>
      </c>
      <c r="G118" s="304" t="s">
        <v>478</v>
      </c>
      <c r="H118" s="303">
        <v>72394737</v>
      </c>
      <c r="I118" s="303">
        <v>0</v>
      </c>
      <c r="J118" s="303">
        <v>133770000000</v>
      </c>
      <c r="K118" s="303">
        <v>5156546159</v>
      </c>
      <c r="L118" s="303">
        <v>149171661841.99997</v>
      </c>
      <c r="M118" s="323"/>
    </row>
    <row r="119" spans="1:13" s="63" customFormat="1">
      <c r="A119" s="517"/>
      <c r="B119" s="517"/>
      <c r="C119" s="301" t="s">
        <v>708</v>
      </c>
      <c r="D119" s="302" t="s">
        <v>484</v>
      </c>
      <c r="E119" s="303">
        <v>100</v>
      </c>
      <c r="F119" s="303">
        <v>1000000</v>
      </c>
      <c r="G119" s="304" t="s">
        <v>478</v>
      </c>
      <c r="H119" s="303">
        <v>102308357</v>
      </c>
      <c r="I119" s="303">
        <v>0</v>
      </c>
      <c r="J119" s="303">
        <v>2597686176000</v>
      </c>
      <c r="K119" s="303">
        <v>674886927756</v>
      </c>
      <c r="L119" s="303">
        <v>3767694936282</v>
      </c>
      <c r="M119" s="323"/>
    </row>
    <row r="120" spans="1:13" s="63" customFormat="1">
      <c r="A120" s="517"/>
      <c r="B120" s="517"/>
      <c r="C120" s="301" t="s">
        <v>711</v>
      </c>
      <c r="D120" s="302" t="s">
        <v>484</v>
      </c>
      <c r="E120" s="303">
        <v>350</v>
      </c>
      <c r="F120" s="303">
        <v>1000000</v>
      </c>
      <c r="G120" s="304" t="s">
        <v>478</v>
      </c>
      <c r="H120" s="303">
        <v>361230807</v>
      </c>
      <c r="I120" s="303">
        <v>0</v>
      </c>
      <c r="J120" s="303">
        <v>133770000000</v>
      </c>
      <c r="K120" s="303">
        <v>5156546159</v>
      </c>
      <c r="L120" s="303">
        <v>149171661841.99997</v>
      </c>
      <c r="M120" s="323"/>
    </row>
    <row r="121" spans="1:13" s="63" customFormat="1">
      <c r="A121" s="517"/>
      <c r="B121" s="517"/>
      <c r="C121" s="301" t="s">
        <v>3190</v>
      </c>
      <c r="D121" s="302" t="s">
        <v>484</v>
      </c>
      <c r="E121" s="303">
        <v>300</v>
      </c>
      <c r="F121" s="303">
        <v>1000000</v>
      </c>
      <c r="G121" s="304" t="s">
        <v>478</v>
      </c>
      <c r="H121" s="303">
        <v>315146085</v>
      </c>
      <c r="I121" s="303">
        <v>0</v>
      </c>
      <c r="J121" s="303">
        <v>286379900000</v>
      </c>
      <c r="K121" s="303">
        <v>41012732513</v>
      </c>
      <c r="L121" s="303">
        <v>366065148140.00006</v>
      </c>
      <c r="M121" s="323"/>
    </row>
    <row r="122" spans="1:13" s="63" customFormat="1">
      <c r="A122" s="517"/>
      <c r="B122" s="517"/>
      <c r="C122" s="301" t="s">
        <v>708</v>
      </c>
      <c r="D122" s="302" t="s">
        <v>709</v>
      </c>
      <c r="E122" s="303">
        <v>750</v>
      </c>
      <c r="F122" s="303">
        <v>1000000</v>
      </c>
      <c r="G122" s="304" t="s">
        <v>478</v>
      </c>
      <c r="H122" s="303">
        <v>781371651</v>
      </c>
      <c r="I122" s="303">
        <v>0</v>
      </c>
      <c r="J122" s="303">
        <v>2597686176000</v>
      </c>
      <c r="K122" s="303">
        <v>674886927756</v>
      </c>
      <c r="L122" s="303">
        <v>3767694936282</v>
      </c>
      <c r="M122" s="323"/>
    </row>
    <row r="123" spans="1:13" s="63" customFormat="1">
      <c r="A123" s="517"/>
      <c r="B123" s="517"/>
      <c r="C123" s="301" t="s">
        <v>708</v>
      </c>
      <c r="D123" s="302" t="s">
        <v>709</v>
      </c>
      <c r="E123" s="303">
        <v>275</v>
      </c>
      <c r="F123" s="303">
        <v>1000000</v>
      </c>
      <c r="G123" s="304" t="s">
        <v>478</v>
      </c>
      <c r="H123" s="303">
        <v>290282120</v>
      </c>
      <c r="I123" s="303">
        <v>0</v>
      </c>
      <c r="J123" s="303">
        <v>2597686176000</v>
      </c>
      <c r="K123" s="303">
        <v>674886927756</v>
      </c>
      <c r="L123" s="303">
        <v>3767694936282</v>
      </c>
      <c r="M123" s="323"/>
    </row>
    <row r="124" spans="1:13" s="63" customFormat="1">
      <c r="A124" s="517"/>
      <c r="B124" s="517"/>
      <c r="C124" s="301" t="s">
        <v>708</v>
      </c>
      <c r="D124" s="302" t="s">
        <v>709</v>
      </c>
      <c r="E124" s="303">
        <v>475</v>
      </c>
      <c r="F124" s="303">
        <v>1000000</v>
      </c>
      <c r="G124" s="304" t="s">
        <v>478</v>
      </c>
      <c r="H124" s="303">
        <v>501437748</v>
      </c>
      <c r="I124" s="303">
        <v>0</v>
      </c>
      <c r="J124" s="303">
        <v>2597686176000</v>
      </c>
      <c r="K124" s="303">
        <v>674886927756</v>
      </c>
      <c r="L124" s="303">
        <v>3767694936282</v>
      </c>
      <c r="M124" s="323"/>
    </row>
    <row r="125" spans="1:13" s="63" customFormat="1">
      <c r="A125" s="517"/>
      <c r="B125" s="517"/>
      <c r="C125" s="301" t="s">
        <v>4009</v>
      </c>
      <c r="D125" s="302" t="s">
        <v>709</v>
      </c>
      <c r="E125" s="303">
        <v>17</v>
      </c>
      <c r="F125" s="303">
        <v>1000000</v>
      </c>
      <c r="G125" s="304" t="s">
        <v>478</v>
      </c>
      <c r="H125" s="303">
        <v>17160218</v>
      </c>
      <c r="I125" s="303">
        <v>291650</v>
      </c>
      <c r="J125" s="303">
        <v>124500000000</v>
      </c>
      <c r="K125" s="303">
        <v>25301176447</v>
      </c>
      <c r="L125" s="303">
        <v>186344724353</v>
      </c>
      <c r="M125" s="323"/>
    </row>
    <row r="126" spans="1:13" s="63" customFormat="1">
      <c r="A126" s="517"/>
      <c r="B126" s="517"/>
      <c r="C126" s="301" t="s">
        <v>708</v>
      </c>
      <c r="D126" s="302" t="s">
        <v>709</v>
      </c>
      <c r="E126" s="303">
        <v>20</v>
      </c>
      <c r="F126" s="303">
        <v>1000000</v>
      </c>
      <c r="G126" s="304" t="s">
        <v>478</v>
      </c>
      <c r="H126" s="303">
        <v>20873873</v>
      </c>
      <c r="I126" s="303">
        <v>0</v>
      </c>
      <c r="J126" s="303">
        <v>2597686176000</v>
      </c>
      <c r="K126" s="303">
        <v>674886927756</v>
      </c>
      <c r="L126" s="303">
        <v>3767694936282</v>
      </c>
      <c r="M126" s="323"/>
    </row>
    <row r="127" spans="1:13" s="63" customFormat="1">
      <c r="A127" s="517"/>
      <c r="B127" s="517"/>
      <c r="C127" s="301" t="s">
        <v>708</v>
      </c>
      <c r="D127" s="302" t="s">
        <v>709</v>
      </c>
      <c r="E127" s="303">
        <v>100</v>
      </c>
      <c r="F127" s="303">
        <v>1000000</v>
      </c>
      <c r="G127" s="304" t="s">
        <v>478</v>
      </c>
      <c r="H127" s="303">
        <v>106517208</v>
      </c>
      <c r="I127" s="303">
        <v>0</v>
      </c>
      <c r="J127" s="303">
        <v>2597686176000</v>
      </c>
      <c r="K127" s="303">
        <v>674886927756</v>
      </c>
      <c r="L127" s="303">
        <v>3767694936282</v>
      </c>
      <c r="M127" s="323"/>
    </row>
    <row r="128" spans="1:13" s="63" customFormat="1">
      <c r="A128" s="517"/>
      <c r="B128" s="517"/>
      <c r="C128" s="301" t="s">
        <v>4010</v>
      </c>
      <c r="D128" s="302" t="s">
        <v>481</v>
      </c>
      <c r="E128" s="303">
        <v>1</v>
      </c>
      <c r="F128" s="303">
        <v>500000000</v>
      </c>
      <c r="G128" s="304" t="s">
        <v>478</v>
      </c>
      <c r="H128" s="303">
        <v>511602690</v>
      </c>
      <c r="I128" s="303">
        <v>0</v>
      </c>
      <c r="J128" s="303">
        <v>1751406377751</v>
      </c>
      <c r="K128" s="303">
        <v>340085289606</v>
      </c>
      <c r="L128" s="303">
        <v>3171025395687.0005</v>
      </c>
      <c r="M128" s="323"/>
    </row>
    <row r="129" spans="1:13" s="63" customFormat="1">
      <c r="A129" s="517"/>
      <c r="B129" s="517"/>
      <c r="C129" s="301" t="s">
        <v>710</v>
      </c>
      <c r="D129" s="302" t="s">
        <v>481</v>
      </c>
      <c r="E129" s="303">
        <v>1</v>
      </c>
      <c r="F129" s="303">
        <v>100000000</v>
      </c>
      <c r="G129" s="304" t="s">
        <v>478</v>
      </c>
      <c r="H129" s="303">
        <v>100488418</v>
      </c>
      <c r="I129" s="303">
        <v>0</v>
      </c>
      <c r="J129" s="303">
        <v>86196000000</v>
      </c>
      <c r="K129" s="303">
        <v>79210090714.589996</v>
      </c>
      <c r="L129" s="303">
        <v>230158207600.59003</v>
      </c>
      <c r="M129" s="323"/>
    </row>
    <row r="130" spans="1:13" s="63" customFormat="1">
      <c r="A130" s="517"/>
      <c r="B130" s="517"/>
      <c r="C130" s="301" t="s">
        <v>710</v>
      </c>
      <c r="D130" s="302" t="s">
        <v>481</v>
      </c>
      <c r="E130" s="303">
        <v>1</v>
      </c>
      <c r="F130" s="303">
        <v>100000000</v>
      </c>
      <c r="G130" s="304" t="s">
        <v>478</v>
      </c>
      <c r="H130" s="303">
        <v>100488418</v>
      </c>
      <c r="I130" s="303">
        <v>0</v>
      </c>
      <c r="J130" s="303">
        <v>86196000000</v>
      </c>
      <c r="K130" s="303">
        <v>79210090714.589996</v>
      </c>
      <c r="L130" s="303">
        <v>230158207600.59003</v>
      </c>
      <c r="M130" s="323"/>
    </row>
    <row r="131" spans="1:13" s="63" customFormat="1">
      <c r="A131" s="517"/>
      <c r="B131" s="517"/>
      <c r="C131" s="301" t="s">
        <v>710</v>
      </c>
      <c r="D131" s="302" t="s">
        <v>481</v>
      </c>
      <c r="E131" s="303">
        <v>1</v>
      </c>
      <c r="F131" s="303">
        <v>100000000</v>
      </c>
      <c r="G131" s="304" t="s">
        <v>478</v>
      </c>
      <c r="H131" s="303">
        <v>100488418</v>
      </c>
      <c r="I131" s="303">
        <v>0</v>
      </c>
      <c r="J131" s="303">
        <v>86196000000</v>
      </c>
      <c r="K131" s="303">
        <v>79210090714.589996</v>
      </c>
      <c r="L131" s="303">
        <v>230158207600.59003</v>
      </c>
      <c r="M131" s="323"/>
    </row>
    <row r="132" spans="1:13" s="63" customFormat="1">
      <c r="A132" s="517"/>
      <c r="B132" s="517"/>
      <c r="C132" s="301" t="s">
        <v>710</v>
      </c>
      <c r="D132" s="302" t="s">
        <v>481</v>
      </c>
      <c r="E132" s="303">
        <v>1</v>
      </c>
      <c r="F132" s="303">
        <v>100000000</v>
      </c>
      <c r="G132" s="304" t="s">
        <v>478</v>
      </c>
      <c r="H132" s="303">
        <v>100488418</v>
      </c>
      <c r="I132" s="303">
        <v>0</v>
      </c>
      <c r="J132" s="303">
        <v>86196000000</v>
      </c>
      <c r="K132" s="303">
        <v>79210090714.589996</v>
      </c>
      <c r="L132" s="303">
        <v>230158207600.59003</v>
      </c>
      <c r="M132" s="323"/>
    </row>
    <row r="133" spans="1:13" s="63" customFormat="1">
      <c r="A133" s="517"/>
      <c r="B133" s="517"/>
      <c r="C133" s="301" t="s">
        <v>710</v>
      </c>
      <c r="D133" s="302" t="s">
        <v>481</v>
      </c>
      <c r="E133" s="303">
        <v>1</v>
      </c>
      <c r="F133" s="303">
        <v>100000000</v>
      </c>
      <c r="G133" s="304" t="s">
        <v>478</v>
      </c>
      <c r="H133" s="303">
        <v>100488418</v>
      </c>
      <c r="I133" s="303">
        <v>0</v>
      </c>
      <c r="J133" s="303">
        <v>86196000000</v>
      </c>
      <c r="K133" s="303">
        <v>79210090714.589996</v>
      </c>
      <c r="L133" s="303">
        <v>230158207600.59003</v>
      </c>
      <c r="M133" s="323"/>
    </row>
    <row r="134" spans="1:13" s="63" customFormat="1">
      <c r="A134" s="517"/>
      <c r="B134" s="517"/>
      <c r="C134" s="301" t="s">
        <v>710</v>
      </c>
      <c r="D134" s="302" t="s">
        <v>481</v>
      </c>
      <c r="E134" s="303">
        <v>1</v>
      </c>
      <c r="F134" s="303">
        <v>100000000</v>
      </c>
      <c r="G134" s="304" t="s">
        <v>478</v>
      </c>
      <c r="H134" s="303">
        <v>100488418</v>
      </c>
      <c r="I134" s="303">
        <v>0</v>
      </c>
      <c r="J134" s="303">
        <v>86196000000</v>
      </c>
      <c r="K134" s="303">
        <v>79210090714.589996</v>
      </c>
      <c r="L134" s="303">
        <v>230158207600.59003</v>
      </c>
      <c r="M134" s="323"/>
    </row>
    <row r="135" spans="1:13" s="63" customFormat="1">
      <c r="A135" s="517"/>
      <c r="B135" s="517"/>
      <c r="C135" s="301" t="s">
        <v>710</v>
      </c>
      <c r="D135" s="302" t="s">
        <v>481</v>
      </c>
      <c r="E135" s="303">
        <v>1</v>
      </c>
      <c r="F135" s="303">
        <v>100000000</v>
      </c>
      <c r="G135" s="304" t="s">
        <v>478</v>
      </c>
      <c r="H135" s="303">
        <v>100488418</v>
      </c>
      <c r="I135" s="303">
        <v>0</v>
      </c>
      <c r="J135" s="303">
        <v>86196000000</v>
      </c>
      <c r="K135" s="303">
        <v>79210090714.589996</v>
      </c>
      <c r="L135" s="303">
        <v>230158207600.59003</v>
      </c>
      <c r="M135" s="323"/>
    </row>
    <row r="136" spans="1:13" s="63" customFormat="1">
      <c r="A136" s="517"/>
      <c r="B136" s="517"/>
      <c r="C136" s="301" t="s">
        <v>710</v>
      </c>
      <c r="D136" s="302" t="s">
        <v>481</v>
      </c>
      <c r="E136" s="303">
        <v>1</v>
      </c>
      <c r="F136" s="303">
        <v>100000000</v>
      </c>
      <c r="G136" s="304" t="s">
        <v>478</v>
      </c>
      <c r="H136" s="303">
        <v>100488418</v>
      </c>
      <c r="I136" s="303">
        <v>0</v>
      </c>
      <c r="J136" s="303">
        <v>86196000000</v>
      </c>
      <c r="K136" s="303">
        <v>79210090714.589996</v>
      </c>
      <c r="L136" s="303">
        <v>230158207600.59003</v>
      </c>
      <c r="M136" s="323"/>
    </row>
    <row r="137" spans="1:13" s="63" customFormat="1">
      <c r="A137" s="517"/>
      <c r="B137" s="517"/>
      <c r="C137" s="301" t="s">
        <v>710</v>
      </c>
      <c r="D137" s="302" t="s">
        <v>481</v>
      </c>
      <c r="E137" s="303">
        <v>1</v>
      </c>
      <c r="F137" s="303">
        <v>100000000</v>
      </c>
      <c r="G137" s="304" t="s">
        <v>478</v>
      </c>
      <c r="H137" s="303">
        <v>100488418</v>
      </c>
      <c r="I137" s="303">
        <v>0</v>
      </c>
      <c r="J137" s="303">
        <v>86196000000</v>
      </c>
      <c r="K137" s="303">
        <v>79210090714.589996</v>
      </c>
      <c r="L137" s="303">
        <v>230158207600.59003</v>
      </c>
      <c r="M137" s="323"/>
    </row>
    <row r="138" spans="1:13" s="63" customFormat="1">
      <c r="A138" s="517"/>
      <c r="B138" s="517"/>
      <c r="C138" s="301" t="s">
        <v>710</v>
      </c>
      <c r="D138" s="302" t="s">
        <v>481</v>
      </c>
      <c r="E138" s="303">
        <v>1</v>
      </c>
      <c r="F138" s="303">
        <v>100000000</v>
      </c>
      <c r="G138" s="304" t="s">
        <v>478</v>
      </c>
      <c r="H138" s="303">
        <v>100488418</v>
      </c>
      <c r="I138" s="303">
        <v>0</v>
      </c>
      <c r="J138" s="303">
        <v>86196000000</v>
      </c>
      <c r="K138" s="303">
        <v>79210090714.589996</v>
      </c>
      <c r="L138" s="303">
        <v>230158207600.59003</v>
      </c>
      <c r="M138" s="323"/>
    </row>
    <row r="139" spans="1:13" s="63" customFormat="1">
      <c r="A139" s="517"/>
      <c r="B139" s="517"/>
      <c r="C139" s="301" t="s">
        <v>710</v>
      </c>
      <c r="D139" s="302" t="s">
        <v>481</v>
      </c>
      <c r="E139" s="303">
        <v>1</v>
      </c>
      <c r="F139" s="303">
        <v>100000000</v>
      </c>
      <c r="G139" s="304" t="s">
        <v>478</v>
      </c>
      <c r="H139" s="303">
        <v>100488418</v>
      </c>
      <c r="I139" s="303">
        <v>0</v>
      </c>
      <c r="J139" s="303">
        <v>86196000000</v>
      </c>
      <c r="K139" s="303">
        <v>79210090714.589996</v>
      </c>
      <c r="L139" s="303">
        <v>230158207600.59003</v>
      </c>
      <c r="M139" s="323"/>
    </row>
    <row r="140" spans="1:13" s="63" customFormat="1">
      <c r="A140" s="517"/>
      <c r="B140" s="517"/>
      <c r="C140" s="301" t="s">
        <v>710</v>
      </c>
      <c r="D140" s="302" t="s">
        <v>481</v>
      </c>
      <c r="E140" s="303">
        <v>1</v>
      </c>
      <c r="F140" s="303">
        <v>100000000</v>
      </c>
      <c r="G140" s="304" t="s">
        <v>478</v>
      </c>
      <c r="H140" s="303">
        <v>100488418</v>
      </c>
      <c r="I140" s="303">
        <v>0</v>
      </c>
      <c r="J140" s="303">
        <v>86196000000</v>
      </c>
      <c r="K140" s="303">
        <v>79210090714.589996</v>
      </c>
      <c r="L140" s="303">
        <v>230158207600.59003</v>
      </c>
      <c r="M140" s="323"/>
    </row>
    <row r="141" spans="1:13" s="63" customFormat="1">
      <c r="A141" s="517"/>
      <c r="B141" s="517"/>
      <c r="C141" s="301" t="s">
        <v>710</v>
      </c>
      <c r="D141" s="302" t="s">
        <v>481</v>
      </c>
      <c r="E141" s="303">
        <v>1</v>
      </c>
      <c r="F141" s="303">
        <v>100000000</v>
      </c>
      <c r="G141" s="304" t="s">
        <v>478</v>
      </c>
      <c r="H141" s="303">
        <v>100488418</v>
      </c>
      <c r="I141" s="303">
        <v>0</v>
      </c>
      <c r="J141" s="303">
        <v>86196000000</v>
      </c>
      <c r="K141" s="303">
        <v>79210090714.589996</v>
      </c>
      <c r="L141" s="303">
        <v>230158207600.59003</v>
      </c>
      <c r="M141" s="323"/>
    </row>
    <row r="142" spans="1:13" s="63" customFormat="1">
      <c r="A142" s="517"/>
      <c r="B142" s="517"/>
      <c r="C142" s="301" t="s">
        <v>710</v>
      </c>
      <c r="D142" s="302" t="s">
        <v>481</v>
      </c>
      <c r="E142" s="303">
        <v>1</v>
      </c>
      <c r="F142" s="303">
        <v>100000000</v>
      </c>
      <c r="G142" s="304" t="s">
        <v>478</v>
      </c>
      <c r="H142" s="303">
        <v>100488418</v>
      </c>
      <c r="I142" s="303">
        <v>0</v>
      </c>
      <c r="J142" s="303">
        <v>86196000000</v>
      </c>
      <c r="K142" s="303">
        <v>79210090714.589996</v>
      </c>
      <c r="L142" s="303">
        <v>230158207600.59003</v>
      </c>
      <c r="M142" s="323"/>
    </row>
    <row r="143" spans="1:13" s="63" customFormat="1">
      <c r="A143" s="517"/>
      <c r="B143" s="517"/>
      <c r="C143" s="301" t="s">
        <v>710</v>
      </c>
      <c r="D143" s="302" t="s">
        <v>481</v>
      </c>
      <c r="E143" s="303">
        <v>1</v>
      </c>
      <c r="F143" s="303">
        <v>100000000</v>
      </c>
      <c r="G143" s="304" t="s">
        <v>478</v>
      </c>
      <c r="H143" s="303">
        <v>100488418</v>
      </c>
      <c r="I143" s="303">
        <v>0</v>
      </c>
      <c r="J143" s="303">
        <v>86196000000</v>
      </c>
      <c r="K143" s="303">
        <v>79210090714.589996</v>
      </c>
      <c r="L143" s="303">
        <v>230158207600.59003</v>
      </c>
      <c r="M143" s="323"/>
    </row>
    <row r="144" spans="1:13" s="63" customFormat="1">
      <c r="A144" s="517"/>
      <c r="B144" s="517"/>
      <c r="C144" s="301" t="s">
        <v>710</v>
      </c>
      <c r="D144" s="302" t="s">
        <v>481</v>
      </c>
      <c r="E144" s="303">
        <v>1</v>
      </c>
      <c r="F144" s="303">
        <v>100000000</v>
      </c>
      <c r="G144" s="304" t="s">
        <v>478</v>
      </c>
      <c r="H144" s="303">
        <v>100488418</v>
      </c>
      <c r="I144" s="303">
        <v>0</v>
      </c>
      <c r="J144" s="303">
        <v>86196000000</v>
      </c>
      <c r="K144" s="303">
        <v>79210090714.589996</v>
      </c>
      <c r="L144" s="303">
        <v>230158207600.59003</v>
      </c>
      <c r="M144" s="323"/>
    </row>
    <row r="145" spans="1:13" s="63" customFormat="1">
      <c r="A145" s="517"/>
      <c r="B145" s="517"/>
      <c r="C145" s="301" t="s">
        <v>710</v>
      </c>
      <c r="D145" s="302" t="s">
        <v>481</v>
      </c>
      <c r="E145" s="303">
        <v>1</v>
      </c>
      <c r="F145" s="303">
        <v>100000000</v>
      </c>
      <c r="G145" s="304" t="s">
        <v>478</v>
      </c>
      <c r="H145" s="303">
        <v>100488418</v>
      </c>
      <c r="I145" s="303">
        <v>0</v>
      </c>
      <c r="J145" s="303">
        <v>86196000000</v>
      </c>
      <c r="K145" s="303">
        <v>79210090714.589996</v>
      </c>
      <c r="L145" s="303">
        <v>230158207600.59003</v>
      </c>
      <c r="M145" s="323"/>
    </row>
    <row r="146" spans="1:13" s="63" customFormat="1">
      <c r="A146" s="517"/>
      <c r="B146" s="517"/>
      <c r="C146" s="301" t="s">
        <v>710</v>
      </c>
      <c r="D146" s="302" t="s">
        <v>481</v>
      </c>
      <c r="E146" s="303">
        <v>1</v>
      </c>
      <c r="F146" s="303">
        <v>100000000</v>
      </c>
      <c r="G146" s="304" t="s">
        <v>478</v>
      </c>
      <c r="H146" s="303">
        <v>100488418</v>
      </c>
      <c r="I146" s="303">
        <v>0</v>
      </c>
      <c r="J146" s="303">
        <v>86196000000</v>
      </c>
      <c r="K146" s="303">
        <v>79210090714.589996</v>
      </c>
      <c r="L146" s="303">
        <v>230158207600.59003</v>
      </c>
      <c r="M146" s="323"/>
    </row>
    <row r="147" spans="1:13" s="63" customFormat="1">
      <c r="A147" s="517"/>
      <c r="B147" s="517"/>
      <c r="C147" s="301" t="s">
        <v>710</v>
      </c>
      <c r="D147" s="302" t="s">
        <v>481</v>
      </c>
      <c r="E147" s="303">
        <v>1</v>
      </c>
      <c r="F147" s="303">
        <v>100000000</v>
      </c>
      <c r="G147" s="304" t="s">
        <v>478</v>
      </c>
      <c r="H147" s="303">
        <v>100488418</v>
      </c>
      <c r="I147" s="303">
        <v>0</v>
      </c>
      <c r="J147" s="303">
        <v>86196000000</v>
      </c>
      <c r="K147" s="303">
        <v>79210090714.589996</v>
      </c>
      <c r="L147" s="303">
        <v>230158207600.59003</v>
      </c>
      <c r="M147" s="323"/>
    </row>
    <row r="148" spans="1:13" s="63" customFormat="1">
      <c r="A148" s="517"/>
      <c r="B148" s="517"/>
      <c r="C148" s="301" t="s">
        <v>710</v>
      </c>
      <c r="D148" s="302" t="s">
        <v>481</v>
      </c>
      <c r="E148" s="303">
        <v>1</v>
      </c>
      <c r="F148" s="303">
        <v>100000000</v>
      </c>
      <c r="G148" s="304" t="s">
        <v>478</v>
      </c>
      <c r="H148" s="303">
        <v>100488418</v>
      </c>
      <c r="I148" s="303">
        <v>0</v>
      </c>
      <c r="J148" s="303">
        <v>86196000000</v>
      </c>
      <c r="K148" s="303">
        <v>79210090714.589996</v>
      </c>
      <c r="L148" s="303">
        <v>230158207600.59003</v>
      </c>
      <c r="M148" s="323"/>
    </row>
    <row r="149" spans="1:13" s="63" customFormat="1">
      <c r="A149" s="517"/>
      <c r="B149" s="517"/>
      <c r="C149" s="301" t="s">
        <v>711</v>
      </c>
      <c r="D149" s="302" t="s">
        <v>481</v>
      </c>
      <c r="E149" s="303">
        <v>1</v>
      </c>
      <c r="F149" s="303">
        <v>100000000</v>
      </c>
      <c r="G149" s="304" t="s">
        <v>478</v>
      </c>
      <c r="H149" s="303">
        <v>100560832</v>
      </c>
      <c r="I149" s="303">
        <v>0</v>
      </c>
      <c r="J149" s="303">
        <v>133770000000</v>
      </c>
      <c r="K149" s="303">
        <v>5156546159</v>
      </c>
      <c r="L149" s="303">
        <v>149171661841.99997</v>
      </c>
      <c r="M149" s="323"/>
    </row>
    <row r="150" spans="1:13" s="63" customFormat="1">
      <c r="A150" s="517"/>
      <c r="B150" s="517"/>
      <c r="C150" s="301" t="s">
        <v>711</v>
      </c>
      <c r="D150" s="302" t="s">
        <v>481</v>
      </c>
      <c r="E150" s="303">
        <v>1</v>
      </c>
      <c r="F150" s="303">
        <v>100000000</v>
      </c>
      <c r="G150" s="304" t="s">
        <v>478</v>
      </c>
      <c r="H150" s="303">
        <v>100560832</v>
      </c>
      <c r="I150" s="303">
        <v>0</v>
      </c>
      <c r="J150" s="303">
        <v>133770000000</v>
      </c>
      <c r="K150" s="303">
        <v>5156546159</v>
      </c>
      <c r="L150" s="303">
        <v>149171661841.99997</v>
      </c>
      <c r="M150" s="323"/>
    </row>
    <row r="151" spans="1:13" s="63" customFormat="1">
      <c r="A151" s="517"/>
      <c r="B151" s="517"/>
      <c r="C151" s="301" t="s">
        <v>712</v>
      </c>
      <c r="D151" s="302" t="s">
        <v>481</v>
      </c>
      <c r="E151" s="303">
        <v>1</v>
      </c>
      <c r="F151" s="303">
        <v>500000000</v>
      </c>
      <c r="G151" s="304" t="s">
        <v>478</v>
      </c>
      <c r="H151" s="303">
        <v>501298628</v>
      </c>
      <c r="I151" s="303">
        <v>0</v>
      </c>
      <c r="J151" s="303">
        <v>450707300000</v>
      </c>
      <c r="K151" s="303">
        <v>70026773646</v>
      </c>
      <c r="L151" s="303">
        <v>584260272972</v>
      </c>
      <c r="M151" s="323"/>
    </row>
    <row r="152" spans="1:13" s="63" customFormat="1">
      <c r="A152" s="517"/>
      <c r="B152" s="517"/>
      <c r="C152" s="301" t="s">
        <v>712</v>
      </c>
      <c r="D152" s="302" t="s">
        <v>481</v>
      </c>
      <c r="E152" s="303">
        <v>1</v>
      </c>
      <c r="F152" s="303">
        <v>500000000</v>
      </c>
      <c r="G152" s="304" t="s">
        <v>478</v>
      </c>
      <c r="H152" s="303">
        <v>501298628</v>
      </c>
      <c r="I152" s="303">
        <v>0</v>
      </c>
      <c r="J152" s="303">
        <v>450707300000</v>
      </c>
      <c r="K152" s="303">
        <v>70026773646</v>
      </c>
      <c r="L152" s="303">
        <v>584260272972</v>
      </c>
      <c r="M152" s="323"/>
    </row>
    <row r="153" spans="1:13" s="63" customFormat="1">
      <c r="A153" s="517"/>
      <c r="B153" s="517"/>
      <c r="C153" s="301" t="s">
        <v>712</v>
      </c>
      <c r="D153" s="302" t="s">
        <v>481</v>
      </c>
      <c r="E153" s="303">
        <v>1</v>
      </c>
      <c r="F153" s="303">
        <v>500000000</v>
      </c>
      <c r="G153" s="304" t="s">
        <v>478</v>
      </c>
      <c r="H153" s="303">
        <v>501298628</v>
      </c>
      <c r="I153" s="303">
        <v>0</v>
      </c>
      <c r="J153" s="303">
        <v>450707300000</v>
      </c>
      <c r="K153" s="303">
        <v>70026773646</v>
      </c>
      <c r="L153" s="303">
        <v>584260272972</v>
      </c>
      <c r="M153" s="323"/>
    </row>
    <row r="154" spans="1:13" s="63" customFormat="1">
      <c r="A154" s="517"/>
      <c r="B154" s="517"/>
      <c r="C154" s="301" t="s">
        <v>712</v>
      </c>
      <c r="D154" s="302" t="s">
        <v>481</v>
      </c>
      <c r="E154" s="303">
        <v>1</v>
      </c>
      <c r="F154" s="303">
        <v>500000000</v>
      </c>
      <c r="G154" s="304" t="s">
        <v>478</v>
      </c>
      <c r="H154" s="303">
        <v>501298628</v>
      </c>
      <c r="I154" s="303">
        <v>0</v>
      </c>
      <c r="J154" s="303">
        <v>450707300000</v>
      </c>
      <c r="K154" s="303">
        <v>70026773646</v>
      </c>
      <c r="L154" s="303">
        <v>584260272972</v>
      </c>
      <c r="M154" s="323"/>
    </row>
    <row r="155" spans="1:13" s="63" customFormat="1">
      <c r="A155" s="517"/>
      <c r="B155" s="517"/>
      <c r="C155" s="301" t="s">
        <v>712</v>
      </c>
      <c r="D155" s="302" t="s">
        <v>481</v>
      </c>
      <c r="E155" s="303">
        <v>1</v>
      </c>
      <c r="F155" s="303">
        <v>500000000</v>
      </c>
      <c r="G155" s="304" t="s">
        <v>478</v>
      </c>
      <c r="H155" s="303">
        <v>501298628</v>
      </c>
      <c r="I155" s="303">
        <v>0</v>
      </c>
      <c r="J155" s="303">
        <v>450707300000</v>
      </c>
      <c r="K155" s="303">
        <v>70026773646</v>
      </c>
      <c r="L155" s="303">
        <v>584260272972</v>
      </c>
      <c r="M155" s="323"/>
    </row>
    <row r="156" spans="1:13" s="63" customFormat="1">
      <c r="A156" s="517"/>
      <c r="B156" s="517"/>
      <c r="C156" s="301" t="s">
        <v>712</v>
      </c>
      <c r="D156" s="302" t="s">
        <v>481</v>
      </c>
      <c r="E156" s="303">
        <v>1</v>
      </c>
      <c r="F156" s="303">
        <v>500000000</v>
      </c>
      <c r="G156" s="304" t="s">
        <v>478</v>
      </c>
      <c r="H156" s="303">
        <v>501298628</v>
      </c>
      <c r="I156" s="303">
        <v>0</v>
      </c>
      <c r="J156" s="303">
        <v>450707300000</v>
      </c>
      <c r="K156" s="303">
        <v>70026773646</v>
      </c>
      <c r="L156" s="303">
        <v>584260272972</v>
      </c>
      <c r="M156" s="323"/>
    </row>
    <row r="157" spans="1:13" s="63" customFormat="1">
      <c r="A157" s="517"/>
      <c r="B157" s="517"/>
      <c r="C157" s="301" t="s">
        <v>712</v>
      </c>
      <c r="D157" s="302" t="s">
        <v>481</v>
      </c>
      <c r="E157" s="303">
        <v>1</v>
      </c>
      <c r="F157" s="303">
        <v>500000000</v>
      </c>
      <c r="G157" s="304" t="s">
        <v>478</v>
      </c>
      <c r="H157" s="303">
        <v>501298628</v>
      </c>
      <c r="I157" s="303">
        <v>0</v>
      </c>
      <c r="J157" s="303">
        <v>450707300000</v>
      </c>
      <c r="K157" s="303">
        <v>70026773646</v>
      </c>
      <c r="L157" s="303">
        <v>584260272972</v>
      </c>
      <c r="M157" s="323"/>
    </row>
    <row r="158" spans="1:13" s="63" customFormat="1">
      <c r="A158" s="517"/>
      <c r="B158" s="517"/>
      <c r="C158" s="301" t="s">
        <v>712</v>
      </c>
      <c r="D158" s="302" t="s">
        <v>481</v>
      </c>
      <c r="E158" s="303">
        <v>1</v>
      </c>
      <c r="F158" s="303">
        <v>500000000</v>
      </c>
      <c r="G158" s="304" t="s">
        <v>478</v>
      </c>
      <c r="H158" s="303">
        <v>501298628</v>
      </c>
      <c r="I158" s="303">
        <v>0</v>
      </c>
      <c r="J158" s="303">
        <v>450707300000</v>
      </c>
      <c r="K158" s="303">
        <v>70026773646</v>
      </c>
      <c r="L158" s="303">
        <v>584260272972</v>
      </c>
      <c r="M158" s="323"/>
    </row>
    <row r="159" spans="1:13" s="63" customFormat="1">
      <c r="A159" s="517"/>
      <c r="B159" s="517"/>
      <c r="C159" s="301" t="s">
        <v>712</v>
      </c>
      <c r="D159" s="302" t="s">
        <v>481</v>
      </c>
      <c r="E159" s="303">
        <v>1</v>
      </c>
      <c r="F159" s="303">
        <v>500000000</v>
      </c>
      <c r="G159" s="304" t="s">
        <v>478</v>
      </c>
      <c r="H159" s="303">
        <v>501298628</v>
      </c>
      <c r="I159" s="303">
        <v>0</v>
      </c>
      <c r="J159" s="303">
        <v>450707300000</v>
      </c>
      <c r="K159" s="303">
        <v>70026773646</v>
      </c>
      <c r="L159" s="303">
        <v>584260272972</v>
      </c>
      <c r="M159" s="323"/>
    </row>
    <row r="160" spans="1:13" s="63" customFormat="1">
      <c r="A160" s="517"/>
      <c r="B160" s="517"/>
      <c r="C160" s="301" t="s">
        <v>712</v>
      </c>
      <c r="D160" s="302" t="s">
        <v>481</v>
      </c>
      <c r="E160" s="303">
        <v>1</v>
      </c>
      <c r="F160" s="303">
        <v>500000000</v>
      </c>
      <c r="G160" s="304" t="s">
        <v>478</v>
      </c>
      <c r="H160" s="303">
        <v>501298628</v>
      </c>
      <c r="I160" s="303">
        <v>0</v>
      </c>
      <c r="J160" s="303">
        <v>450707300000</v>
      </c>
      <c r="K160" s="303">
        <v>70026773646</v>
      </c>
      <c r="L160" s="303">
        <v>584260272972</v>
      </c>
      <c r="M160" s="323"/>
    </row>
    <row r="161" spans="1:13" s="63" customFormat="1">
      <c r="A161" s="517"/>
      <c r="B161" s="517"/>
      <c r="C161" s="301" t="s">
        <v>712</v>
      </c>
      <c r="D161" s="302" t="s">
        <v>481</v>
      </c>
      <c r="E161" s="303">
        <v>1</v>
      </c>
      <c r="F161" s="303">
        <v>500000000</v>
      </c>
      <c r="G161" s="304" t="s">
        <v>478</v>
      </c>
      <c r="H161" s="303">
        <v>501298628</v>
      </c>
      <c r="I161" s="303">
        <v>0</v>
      </c>
      <c r="J161" s="303">
        <v>450707300000</v>
      </c>
      <c r="K161" s="303">
        <v>70026773646</v>
      </c>
      <c r="L161" s="303">
        <v>584260272972</v>
      </c>
      <c r="M161" s="323"/>
    </row>
    <row r="162" spans="1:13" s="63" customFormat="1">
      <c r="A162" s="517"/>
      <c r="B162" s="517"/>
      <c r="C162" s="301" t="s">
        <v>712</v>
      </c>
      <c r="D162" s="302" t="s">
        <v>481</v>
      </c>
      <c r="E162" s="303">
        <v>1</v>
      </c>
      <c r="F162" s="303">
        <v>500000000</v>
      </c>
      <c r="G162" s="304" t="s">
        <v>478</v>
      </c>
      <c r="H162" s="303">
        <v>501298628</v>
      </c>
      <c r="I162" s="303">
        <v>0</v>
      </c>
      <c r="J162" s="303">
        <v>450707300000</v>
      </c>
      <c r="K162" s="303">
        <v>70026773646</v>
      </c>
      <c r="L162" s="303">
        <v>584260272972</v>
      </c>
      <c r="M162" s="323"/>
    </row>
    <row r="163" spans="1:13" s="63" customFormat="1">
      <c r="A163" s="517"/>
      <c r="B163" s="517"/>
      <c r="C163" s="301" t="s">
        <v>712</v>
      </c>
      <c r="D163" s="302" t="s">
        <v>481</v>
      </c>
      <c r="E163" s="303">
        <v>1</v>
      </c>
      <c r="F163" s="303">
        <v>500000000</v>
      </c>
      <c r="G163" s="304" t="s">
        <v>478</v>
      </c>
      <c r="H163" s="303">
        <v>501298628</v>
      </c>
      <c r="I163" s="303">
        <v>0</v>
      </c>
      <c r="J163" s="303">
        <v>450707300000</v>
      </c>
      <c r="K163" s="303">
        <v>70026773646</v>
      </c>
      <c r="L163" s="303">
        <v>584260272972</v>
      </c>
      <c r="M163" s="323"/>
    </row>
    <row r="164" spans="1:13" s="63" customFormat="1">
      <c r="A164" s="517"/>
      <c r="B164" s="517"/>
      <c r="C164" s="301" t="s">
        <v>712</v>
      </c>
      <c r="D164" s="302" t="s">
        <v>481</v>
      </c>
      <c r="E164" s="303">
        <v>1</v>
      </c>
      <c r="F164" s="303">
        <v>500000000</v>
      </c>
      <c r="G164" s="304" t="s">
        <v>478</v>
      </c>
      <c r="H164" s="303">
        <v>501298628</v>
      </c>
      <c r="I164" s="303">
        <v>0</v>
      </c>
      <c r="J164" s="303">
        <v>450707300000</v>
      </c>
      <c r="K164" s="303">
        <v>70026773646</v>
      </c>
      <c r="L164" s="303">
        <v>584260272972</v>
      </c>
      <c r="M164" s="323"/>
    </row>
    <row r="165" spans="1:13" s="63" customFormat="1">
      <c r="A165" s="517"/>
      <c r="B165" s="517"/>
      <c r="C165" s="301" t="s">
        <v>710</v>
      </c>
      <c r="D165" s="302" t="s">
        <v>481</v>
      </c>
      <c r="E165" s="303">
        <v>1</v>
      </c>
      <c r="F165" s="303">
        <v>150000000</v>
      </c>
      <c r="G165" s="304" t="s">
        <v>478</v>
      </c>
      <c r="H165" s="303">
        <v>156776808</v>
      </c>
      <c r="I165" s="303">
        <v>0</v>
      </c>
      <c r="J165" s="303">
        <v>86196000000</v>
      </c>
      <c r="K165" s="303">
        <v>79210090714.589996</v>
      </c>
      <c r="L165" s="303">
        <v>230158207600.59003</v>
      </c>
      <c r="M165" s="323"/>
    </row>
    <row r="166" spans="1:13" s="63" customFormat="1">
      <c r="A166" s="517"/>
      <c r="B166" s="517"/>
      <c r="C166" s="301" t="s">
        <v>710</v>
      </c>
      <c r="D166" s="302" t="s">
        <v>481</v>
      </c>
      <c r="E166" s="303">
        <v>1</v>
      </c>
      <c r="F166" s="303">
        <v>150000000</v>
      </c>
      <c r="G166" s="304" t="s">
        <v>478</v>
      </c>
      <c r="H166" s="303">
        <v>156776808</v>
      </c>
      <c r="I166" s="303">
        <v>0</v>
      </c>
      <c r="J166" s="303">
        <v>86196000000</v>
      </c>
      <c r="K166" s="303">
        <v>79210090714.589996</v>
      </c>
      <c r="L166" s="303">
        <v>230158207600.59003</v>
      </c>
      <c r="M166" s="323"/>
    </row>
    <row r="167" spans="1:13" s="63" customFormat="1">
      <c r="A167" s="517"/>
      <c r="B167" s="517"/>
      <c r="C167" s="301" t="s">
        <v>710</v>
      </c>
      <c r="D167" s="302" t="s">
        <v>481</v>
      </c>
      <c r="E167" s="303">
        <v>1</v>
      </c>
      <c r="F167" s="303">
        <v>150000000</v>
      </c>
      <c r="G167" s="304" t="s">
        <v>478</v>
      </c>
      <c r="H167" s="303">
        <v>156776808</v>
      </c>
      <c r="I167" s="303">
        <v>0</v>
      </c>
      <c r="J167" s="303">
        <v>86196000000</v>
      </c>
      <c r="K167" s="303">
        <v>79210090714.589996</v>
      </c>
      <c r="L167" s="303">
        <v>230158207600.59003</v>
      </c>
      <c r="M167" s="323"/>
    </row>
    <row r="168" spans="1:13" s="63" customFormat="1">
      <c r="A168" s="517"/>
      <c r="B168" s="517"/>
      <c r="C168" s="301" t="s">
        <v>710</v>
      </c>
      <c r="D168" s="302" t="s">
        <v>481</v>
      </c>
      <c r="E168" s="303">
        <v>1</v>
      </c>
      <c r="F168" s="303">
        <v>150000000</v>
      </c>
      <c r="G168" s="304" t="s">
        <v>478</v>
      </c>
      <c r="H168" s="303">
        <v>156776808</v>
      </c>
      <c r="I168" s="303">
        <v>0</v>
      </c>
      <c r="J168" s="303">
        <v>86196000000</v>
      </c>
      <c r="K168" s="303">
        <v>79210090714.589996</v>
      </c>
      <c r="L168" s="303">
        <v>230158207600.59003</v>
      </c>
      <c r="M168" s="323"/>
    </row>
    <row r="169" spans="1:13" s="63" customFormat="1">
      <c r="A169" s="517"/>
      <c r="B169" s="517"/>
      <c r="C169" s="301" t="s">
        <v>710</v>
      </c>
      <c r="D169" s="302" t="s">
        <v>481</v>
      </c>
      <c r="E169" s="303">
        <v>1</v>
      </c>
      <c r="F169" s="303">
        <v>200000000</v>
      </c>
      <c r="G169" s="304" t="s">
        <v>478</v>
      </c>
      <c r="H169" s="303">
        <v>208895825</v>
      </c>
      <c r="I169" s="303">
        <v>0</v>
      </c>
      <c r="J169" s="303">
        <v>86196000000</v>
      </c>
      <c r="K169" s="303">
        <v>79210090714.589996</v>
      </c>
      <c r="L169" s="303">
        <v>230158207600.59003</v>
      </c>
      <c r="M169" s="323"/>
    </row>
    <row r="170" spans="1:13" s="63" customFormat="1">
      <c r="A170" s="517"/>
      <c r="B170" s="517"/>
      <c r="C170" s="301" t="s">
        <v>710</v>
      </c>
      <c r="D170" s="302" t="s">
        <v>481</v>
      </c>
      <c r="E170" s="303">
        <v>1</v>
      </c>
      <c r="F170" s="303">
        <v>200000000</v>
      </c>
      <c r="G170" s="304" t="s">
        <v>478</v>
      </c>
      <c r="H170" s="303">
        <v>208895825</v>
      </c>
      <c r="I170" s="303">
        <v>0</v>
      </c>
      <c r="J170" s="303">
        <v>86196000000</v>
      </c>
      <c r="K170" s="303">
        <v>79210090714.589996</v>
      </c>
      <c r="L170" s="303">
        <v>230158207600.59003</v>
      </c>
      <c r="M170" s="323"/>
    </row>
    <row r="171" spans="1:13" s="63" customFormat="1">
      <c r="A171" s="517"/>
      <c r="B171" s="517"/>
      <c r="C171" s="301" t="s">
        <v>710</v>
      </c>
      <c r="D171" s="302" t="s">
        <v>481</v>
      </c>
      <c r="E171" s="303">
        <v>1</v>
      </c>
      <c r="F171" s="303">
        <v>200000000</v>
      </c>
      <c r="G171" s="304" t="s">
        <v>478</v>
      </c>
      <c r="H171" s="303">
        <v>208895825</v>
      </c>
      <c r="I171" s="303">
        <v>0</v>
      </c>
      <c r="J171" s="303">
        <v>86196000000</v>
      </c>
      <c r="K171" s="303">
        <v>79210090714.589996</v>
      </c>
      <c r="L171" s="303">
        <v>230158207600.59003</v>
      </c>
      <c r="M171" s="323"/>
    </row>
    <row r="172" spans="1:13" s="63" customFormat="1">
      <c r="A172" s="517"/>
      <c r="B172" s="517"/>
      <c r="C172" s="301" t="s">
        <v>710</v>
      </c>
      <c r="D172" s="302" t="s">
        <v>481</v>
      </c>
      <c r="E172" s="303">
        <v>1</v>
      </c>
      <c r="F172" s="303">
        <v>200000000</v>
      </c>
      <c r="G172" s="304" t="s">
        <v>478</v>
      </c>
      <c r="H172" s="303">
        <v>208895825</v>
      </c>
      <c r="I172" s="303">
        <v>0</v>
      </c>
      <c r="J172" s="303">
        <v>86196000000</v>
      </c>
      <c r="K172" s="303">
        <v>79210090714.589996</v>
      </c>
      <c r="L172" s="303">
        <v>230158207600.59003</v>
      </c>
      <c r="M172" s="323"/>
    </row>
    <row r="173" spans="1:13" s="63" customFormat="1">
      <c r="A173" s="517"/>
      <c r="B173" s="517"/>
      <c r="C173" s="301" t="s">
        <v>710</v>
      </c>
      <c r="D173" s="302" t="s">
        <v>481</v>
      </c>
      <c r="E173" s="303">
        <v>1</v>
      </c>
      <c r="F173" s="303">
        <v>200000000</v>
      </c>
      <c r="G173" s="304" t="s">
        <v>478</v>
      </c>
      <c r="H173" s="303">
        <v>208895825</v>
      </c>
      <c r="I173" s="303">
        <v>0</v>
      </c>
      <c r="J173" s="303">
        <v>86196000000</v>
      </c>
      <c r="K173" s="303">
        <v>79210090714.589996</v>
      </c>
      <c r="L173" s="303">
        <v>230158207600.59003</v>
      </c>
      <c r="M173" s="323"/>
    </row>
    <row r="174" spans="1:13" s="63" customFormat="1">
      <c r="A174" s="517"/>
      <c r="B174" s="517"/>
      <c r="C174" s="301" t="s">
        <v>710</v>
      </c>
      <c r="D174" s="302" t="s">
        <v>481</v>
      </c>
      <c r="E174" s="303">
        <v>1</v>
      </c>
      <c r="F174" s="303">
        <v>200000000</v>
      </c>
      <c r="G174" s="304" t="s">
        <v>478</v>
      </c>
      <c r="H174" s="303">
        <v>208895825</v>
      </c>
      <c r="I174" s="303">
        <v>0</v>
      </c>
      <c r="J174" s="303">
        <v>86196000000</v>
      </c>
      <c r="K174" s="303">
        <v>79210090714.589996</v>
      </c>
      <c r="L174" s="303">
        <v>230158207600.59003</v>
      </c>
      <c r="M174" s="323"/>
    </row>
    <row r="175" spans="1:13" s="63" customFormat="1">
      <c r="A175" s="517"/>
      <c r="B175" s="517"/>
      <c r="C175" s="301" t="s">
        <v>710</v>
      </c>
      <c r="D175" s="302" t="s">
        <v>481</v>
      </c>
      <c r="E175" s="303">
        <v>1</v>
      </c>
      <c r="F175" s="303">
        <v>200000000</v>
      </c>
      <c r="G175" s="304" t="s">
        <v>478</v>
      </c>
      <c r="H175" s="303">
        <v>208895825</v>
      </c>
      <c r="I175" s="303">
        <v>0</v>
      </c>
      <c r="J175" s="303">
        <v>86196000000</v>
      </c>
      <c r="K175" s="303">
        <v>79210090714.589996</v>
      </c>
      <c r="L175" s="303">
        <v>230158207600.59003</v>
      </c>
      <c r="M175" s="323"/>
    </row>
    <row r="176" spans="1:13" s="63" customFormat="1">
      <c r="A176" s="517"/>
      <c r="B176" s="517"/>
      <c r="C176" s="301" t="s">
        <v>710</v>
      </c>
      <c r="D176" s="302" t="s">
        <v>481</v>
      </c>
      <c r="E176" s="303">
        <v>1</v>
      </c>
      <c r="F176" s="303">
        <v>200000000</v>
      </c>
      <c r="G176" s="304" t="s">
        <v>478</v>
      </c>
      <c r="H176" s="303">
        <v>208895825</v>
      </c>
      <c r="I176" s="303">
        <v>0</v>
      </c>
      <c r="J176" s="303">
        <v>86196000000</v>
      </c>
      <c r="K176" s="303">
        <v>79210090714.589996</v>
      </c>
      <c r="L176" s="303">
        <v>230158207600.59003</v>
      </c>
      <c r="M176" s="323"/>
    </row>
    <row r="177" spans="1:13" s="63" customFormat="1">
      <c r="A177" s="517"/>
      <c r="B177" s="517"/>
      <c r="C177" s="301" t="s">
        <v>710</v>
      </c>
      <c r="D177" s="302" t="s">
        <v>481</v>
      </c>
      <c r="E177" s="303">
        <v>1</v>
      </c>
      <c r="F177" s="303">
        <v>200000000</v>
      </c>
      <c r="G177" s="304" t="s">
        <v>478</v>
      </c>
      <c r="H177" s="303">
        <v>208895825</v>
      </c>
      <c r="I177" s="303">
        <v>0</v>
      </c>
      <c r="J177" s="303">
        <v>86196000000</v>
      </c>
      <c r="K177" s="303">
        <v>79210090714.589996</v>
      </c>
      <c r="L177" s="303">
        <v>230158207600.59003</v>
      </c>
      <c r="M177" s="323"/>
    </row>
    <row r="178" spans="1:13" s="63" customFormat="1">
      <c r="A178" s="517"/>
      <c r="B178" s="517"/>
      <c r="C178" s="301" t="s">
        <v>710</v>
      </c>
      <c r="D178" s="302" t="s">
        <v>481</v>
      </c>
      <c r="E178" s="303">
        <v>1</v>
      </c>
      <c r="F178" s="303">
        <v>200000000</v>
      </c>
      <c r="G178" s="304" t="s">
        <v>478</v>
      </c>
      <c r="H178" s="303">
        <v>208895825</v>
      </c>
      <c r="I178" s="303">
        <v>0</v>
      </c>
      <c r="J178" s="303">
        <v>86196000000</v>
      </c>
      <c r="K178" s="303">
        <v>79210090714.589996</v>
      </c>
      <c r="L178" s="303">
        <v>230158207600.59003</v>
      </c>
      <c r="M178" s="323"/>
    </row>
    <row r="179" spans="1:13" s="63" customFormat="1">
      <c r="A179" s="517"/>
      <c r="B179" s="517"/>
      <c r="C179" s="301" t="s">
        <v>710</v>
      </c>
      <c r="D179" s="302" t="s">
        <v>481</v>
      </c>
      <c r="E179" s="303">
        <v>1</v>
      </c>
      <c r="F179" s="303">
        <v>200000000</v>
      </c>
      <c r="G179" s="304" t="s">
        <v>478</v>
      </c>
      <c r="H179" s="303">
        <v>207267790</v>
      </c>
      <c r="I179" s="303">
        <v>0</v>
      </c>
      <c r="J179" s="303">
        <v>86196000000</v>
      </c>
      <c r="K179" s="303">
        <v>79210090714.589996</v>
      </c>
      <c r="L179" s="303">
        <v>230158207600.59003</v>
      </c>
      <c r="M179" s="323"/>
    </row>
    <row r="180" spans="1:13" s="63" customFormat="1">
      <c r="A180" s="517"/>
      <c r="B180" s="517"/>
      <c r="C180" s="301" t="s">
        <v>712</v>
      </c>
      <c r="D180" s="302" t="s">
        <v>481</v>
      </c>
      <c r="E180" s="303">
        <v>1</v>
      </c>
      <c r="F180" s="303">
        <v>500000000</v>
      </c>
      <c r="G180" s="304" t="s">
        <v>478</v>
      </c>
      <c r="H180" s="303">
        <v>500649314</v>
      </c>
      <c r="I180" s="303">
        <v>0</v>
      </c>
      <c r="J180" s="303">
        <v>450707300000</v>
      </c>
      <c r="K180" s="303">
        <v>70026773646</v>
      </c>
      <c r="L180" s="303">
        <v>584260272972</v>
      </c>
      <c r="M180" s="323"/>
    </row>
    <row r="181" spans="1:13" s="63" customFormat="1">
      <c r="A181" s="517"/>
      <c r="B181" s="517"/>
      <c r="C181" s="301" t="s">
        <v>712</v>
      </c>
      <c r="D181" s="302" t="s">
        <v>481</v>
      </c>
      <c r="E181" s="303">
        <v>1</v>
      </c>
      <c r="F181" s="303">
        <v>500000000</v>
      </c>
      <c r="G181" s="304" t="s">
        <v>478</v>
      </c>
      <c r="H181" s="303">
        <v>500649314</v>
      </c>
      <c r="I181" s="303">
        <v>0</v>
      </c>
      <c r="J181" s="303">
        <v>450707300000</v>
      </c>
      <c r="K181" s="303">
        <v>70026773646</v>
      </c>
      <c r="L181" s="303">
        <v>584260272972</v>
      </c>
      <c r="M181" s="323"/>
    </row>
    <row r="182" spans="1:13" s="63" customFormat="1">
      <c r="A182" s="517"/>
      <c r="B182" s="517"/>
      <c r="C182" s="301" t="s">
        <v>712</v>
      </c>
      <c r="D182" s="302" t="s">
        <v>481</v>
      </c>
      <c r="E182" s="303">
        <v>1</v>
      </c>
      <c r="F182" s="303">
        <v>500000000</v>
      </c>
      <c r="G182" s="304" t="s">
        <v>478</v>
      </c>
      <c r="H182" s="303">
        <v>500649314</v>
      </c>
      <c r="I182" s="303">
        <v>0</v>
      </c>
      <c r="J182" s="303">
        <v>450707300000</v>
      </c>
      <c r="K182" s="303">
        <v>70026773646</v>
      </c>
      <c r="L182" s="303">
        <v>584260272972</v>
      </c>
      <c r="M182" s="323"/>
    </row>
    <row r="183" spans="1:13" s="63" customFormat="1">
      <c r="A183" s="517"/>
      <c r="B183" s="517"/>
      <c r="C183" s="301" t="s">
        <v>712</v>
      </c>
      <c r="D183" s="302" t="s">
        <v>481</v>
      </c>
      <c r="E183" s="303">
        <v>1</v>
      </c>
      <c r="F183" s="303">
        <v>500000000</v>
      </c>
      <c r="G183" s="304" t="s">
        <v>478</v>
      </c>
      <c r="H183" s="303">
        <v>500649314</v>
      </c>
      <c r="I183" s="303">
        <v>0</v>
      </c>
      <c r="J183" s="303">
        <v>450707300000</v>
      </c>
      <c r="K183" s="303">
        <v>70026773646</v>
      </c>
      <c r="L183" s="303">
        <v>584260272972</v>
      </c>
      <c r="M183" s="323"/>
    </row>
    <row r="184" spans="1:13" s="63" customFormat="1">
      <c r="A184" s="517"/>
      <c r="B184" s="517"/>
      <c r="C184" s="301" t="s">
        <v>712</v>
      </c>
      <c r="D184" s="302" t="s">
        <v>481</v>
      </c>
      <c r="E184" s="303">
        <v>1</v>
      </c>
      <c r="F184" s="303">
        <v>500000000</v>
      </c>
      <c r="G184" s="304" t="s">
        <v>478</v>
      </c>
      <c r="H184" s="303">
        <v>500649314</v>
      </c>
      <c r="I184" s="303">
        <v>0</v>
      </c>
      <c r="J184" s="303">
        <v>450707300000</v>
      </c>
      <c r="K184" s="303">
        <v>70026773646</v>
      </c>
      <c r="L184" s="303">
        <v>584260272972</v>
      </c>
      <c r="M184" s="323"/>
    </row>
    <row r="185" spans="1:13" s="63" customFormat="1">
      <c r="A185" s="517"/>
      <c r="B185" s="517"/>
      <c r="C185" s="301" t="s">
        <v>710</v>
      </c>
      <c r="D185" s="302" t="s">
        <v>481</v>
      </c>
      <c r="E185" s="303">
        <v>1</v>
      </c>
      <c r="F185" s="303">
        <v>200000000</v>
      </c>
      <c r="G185" s="304" t="s">
        <v>478</v>
      </c>
      <c r="H185" s="303">
        <v>208258134</v>
      </c>
      <c r="I185" s="303">
        <v>0</v>
      </c>
      <c r="J185" s="303">
        <v>86196000000</v>
      </c>
      <c r="K185" s="303">
        <v>79210090714.589996</v>
      </c>
      <c r="L185" s="303">
        <v>230158207600.59003</v>
      </c>
      <c r="M185" s="323"/>
    </row>
    <row r="186" spans="1:13" s="63" customFormat="1">
      <c r="A186" s="517"/>
      <c r="B186" s="517"/>
      <c r="C186" s="301" t="s">
        <v>710</v>
      </c>
      <c r="D186" s="302" t="s">
        <v>481</v>
      </c>
      <c r="E186" s="303">
        <v>1</v>
      </c>
      <c r="F186" s="303">
        <v>200000000</v>
      </c>
      <c r="G186" s="304" t="s">
        <v>478</v>
      </c>
      <c r="H186" s="303">
        <v>208258134</v>
      </c>
      <c r="I186" s="303">
        <v>0</v>
      </c>
      <c r="J186" s="303">
        <v>86196000000</v>
      </c>
      <c r="K186" s="303">
        <v>79210090714.589996</v>
      </c>
      <c r="L186" s="303">
        <v>230158207600.59003</v>
      </c>
      <c r="M186" s="323"/>
    </row>
    <row r="187" spans="1:13" s="63" customFormat="1">
      <c r="A187" s="517"/>
      <c r="B187" s="517"/>
      <c r="C187" s="301" t="s">
        <v>710</v>
      </c>
      <c r="D187" s="302" t="s">
        <v>481</v>
      </c>
      <c r="E187" s="303">
        <v>1</v>
      </c>
      <c r="F187" s="303">
        <v>200000000</v>
      </c>
      <c r="G187" s="304" t="s">
        <v>478</v>
      </c>
      <c r="H187" s="303">
        <v>208258134</v>
      </c>
      <c r="I187" s="303">
        <v>0</v>
      </c>
      <c r="J187" s="303">
        <v>86196000000</v>
      </c>
      <c r="K187" s="303">
        <v>79210090714.589996</v>
      </c>
      <c r="L187" s="303">
        <v>230158207600.59003</v>
      </c>
      <c r="M187" s="323"/>
    </row>
    <row r="188" spans="1:13" s="63" customFormat="1">
      <c r="A188" s="517"/>
      <c r="B188" s="517"/>
      <c r="C188" s="301" t="s">
        <v>710</v>
      </c>
      <c r="D188" s="302" t="s">
        <v>481</v>
      </c>
      <c r="E188" s="303">
        <v>1</v>
      </c>
      <c r="F188" s="303">
        <v>200000000</v>
      </c>
      <c r="G188" s="304" t="s">
        <v>478</v>
      </c>
      <c r="H188" s="303">
        <v>208258134</v>
      </c>
      <c r="I188" s="303">
        <v>0</v>
      </c>
      <c r="J188" s="303">
        <v>86196000000</v>
      </c>
      <c r="K188" s="303">
        <v>79210090714.589996</v>
      </c>
      <c r="L188" s="303">
        <v>230158207600.59003</v>
      </c>
      <c r="M188" s="323"/>
    </row>
    <row r="189" spans="1:13" s="63" customFormat="1">
      <c r="A189" s="517"/>
      <c r="B189" s="517"/>
      <c r="C189" s="301" t="s">
        <v>710</v>
      </c>
      <c r="D189" s="302" t="s">
        <v>481</v>
      </c>
      <c r="E189" s="303">
        <v>1</v>
      </c>
      <c r="F189" s="303">
        <v>200000000</v>
      </c>
      <c r="G189" s="304" t="s">
        <v>478</v>
      </c>
      <c r="H189" s="303">
        <v>208258134</v>
      </c>
      <c r="I189" s="303">
        <v>0</v>
      </c>
      <c r="J189" s="303">
        <v>86196000000</v>
      </c>
      <c r="K189" s="303">
        <v>79210090714.589996</v>
      </c>
      <c r="L189" s="303">
        <v>230158207600.59003</v>
      </c>
      <c r="M189" s="323"/>
    </row>
    <row r="190" spans="1:13" s="63" customFormat="1">
      <c r="A190" s="517"/>
      <c r="B190" s="517"/>
      <c r="C190" s="301" t="s">
        <v>707</v>
      </c>
      <c r="D190" s="302" t="s">
        <v>481</v>
      </c>
      <c r="E190" s="303">
        <v>1</v>
      </c>
      <c r="F190" s="303">
        <v>5000000</v>
      </c>
      <c r="G190" s="304" t="s">
        <v>478</v>
      </c>
      <c r="H190" s="303">
        <v>5084384</v>
      </c>
      <c r="I190" s="303">
        <v>142480</v>
      </c>
      <c r="J190" s="303">
        <v>696666670000</v>
      </c>
      <c r="K190" s="303">
        <v>304744009772</v>
      </c>
      <c r="L190" s="303">
        <v>1399821745482.9998</v>
      </c>
      <c r="M190" s="323"/>
    </row>
    <row r="191" spans="1:13" s="63" customFormat="1">
      <c r="A191" s="517"/>
      <c r="B191" s="517"/>
      <c r="C191" s="301" t="s">
        <v>3190</v>
      </c>
      <c r="D191" s="302" t="s">
        <v>709</v>
      </c>
      <c r="E191" s="303">
        <v>6</v>
      </c>
      <c r="F191" s="303">
        <v>0</v>
      </c>
      <c r="G191" s="304">
        <v>1000</v>
      </c>
      <c r="H191" s="303">
        <v>47759644</v>
      </c>
      <c r="I191" s="303">
        <v>0</v>
      </c>
      <c r="J191" s="303">
        <v>286379900000</v>
      </c>
      <c r="K191" s="303">
        <v>41012732513</v>
      </c>
      <c r="L191" s="303">
        <v>366065148140.00006</v>
      </c>
      <c r="M191" s="323"/>
    </row>
    <row r="192" spans="1:13" s="63" customFormat="1">
      <c r="A192" s="517"/>
      <c r="B192" s="517"/>
      <c r="C192" s="301" t="s">
        <v>3190</v>
      </c>
      <c r="D192" s="302" t="s">
        <v>709</v>
      </c>
      <c r="E192" s="303">
        <v>4</v>
      </c>
      <c r="F192" s="303">
        <v>0</v>
      </c>
      <c r="G192" s="304">
        <v>1000</v>
      </c>
      <c r="H192" s="303">
        <v>31838692</v>
      </c>
      <c r="I192" s="303">
        <v>0</v>
      </c>
      <c r="J192" s="303">
        <v>286379900000</v>
      </c>
      <c r="K192" s="303">
        <v>41012732513</v>
      </c>
      <c r="L192" s="303">
        <v>366065148140.00006</v>
      </c>
      <c r="M192" s="323"/>
    </row>
    <row r="193" spans="1:13" s="63" customFormat="1">
      <c r="A193" s="517"/>
      <c r="B193" s="517"/>
      <c r="C193" s="301" t="s">
        <v>712</v>
      </c>
      <c r="D193" s="302" t="s">
        <v>709</v>
      </c>
      <c r="E193" s="303">
        <v>175</v>
      </c>
      <c r="F193" s="303">
        <v>0</v>
      </c>
      <c r="G193" s="304">
        <v>1000</v>
      </c>
      <c r="H193" s="303">
        <v>1378229452</v>
      </c>
      <c r="I193" s="303">
        <v>0</v>
      </c>
      <c r="J193" s="303">
        <v>450707300000</v>
      </c>
      <c r="K193" s="303">
        <v>70026773646</v>
      </c>
      <c r="L193" s="303">
        <v>584260272972</v>
      </c>
      <c r="M193" s="323"/>
    </row>
    <row r="194" spans="1:13" s="63" customFormat="1">
      <c r="A194" s="517"/>
      <c r="B194" s="517"/>
      <c r="C194" s="301" t="s">
        <v>711</v>
      </c>
      <c r="D194" s="302" t="s">
        <v>481</v>
      </c>
      <c r="E194" s="303">
        <v>1</v>
      </c>
      <c r="F194" s="303">
        <v>0</v>
      </c>
      <c r="G194" s="304">
        <v>25000</v>
      </c>
      <c r="H194" s="303">
        <v>196309014</v>
      </c>
      <c r="I194" s="303">
        <v>0</v>
      </c>
      <c r="J194" s="303">
        <v>133770000000</v>
      </c>
      <c r="K194" s="303">
        <v>5156546159</v>
      </c>
      <c r="L194" s="303">
        <v>149171661841.99997</v>
      </c>
      <c r="M194" s="323"/>
    </row>
    <row r="195" spans="1:13" s="63" customFormat="1">
      <c r="A195" s="517"/>
      <c r="B195" s="517"/>
      <c r="C195" s="301" t="s">
        <v>711</v>
      </c>
      <c r="D195" s="302" t="s">
        <v>481</v>
      </c>
      <c r="E195" s="303">
        <v>1</v>
      </c>
      <c r="F195" s="303">
        <v>0</v>
      </c>
      <c r="G195" s="304">
        <v>25000</v>
      </c>
      <c r="H195" s="303">
        <v>196309014</v>
      </c>
      <c r="I195" s="303">
        <v>0</v>
      </c>
      <c r="J195" s="303">
        <v>133770000000</v>
      </c>
      <c r="K195" s="303">
        <v>5156546159</v>
      </c>
      <c r="L195" s="303">
        <v>149171661841.99997</v>
      </c>
      <c r="M195" s="323"/>
    </row>
    <row r="196" spans="1:13" s="63" customFormat="1">
      <c r="A196" s="517"/>
      <c r="B196" s="517"/>
      <c r="C196" s="301" t="s">
        <v>711</v>
      </c>
      <c r="D196" s="302" t="s">
        <v>481</v>
      </c>
      <c r="E196" s="303">
        <v>1</v>
      </c>
      <c r="F196" s="303">
        <v>0</v>
      </c>
      <c r="G196" s="304">
        <v>25000</v>
      </c>
      <c r="H196" s="303">
        <v>196309014</v>
      </c>
      <c r="I196" s="303">
        <v>0</v>
      </c>
      <c r="J196" s="303">
        <v>133770000000</v>
      </c>
      <c r="K196" s="303">
        <v>5156546159</v>
      </c>
      <c r="L196" s="303">
        <v>149171661841.99997</v>
      </c>
      <c r="M196" s="323"/>
    </row>
    <row r="197" spans="1:13" s="63" customFormat="1">
      <c r="A197" s="517"/>
      <c r="B197" s="517"/>
      <c r="C197" s="297" t="s">
        <v>316</v>
      </c>
      <c r="D197" s="298"/>
      <c r="E197" s="299"/>
      <c r="F197" s="299"/>
      <c r="G197" s="300"/>
      <c r="H197" s="299"/>
      <c r="I197" s="640"/>
      <c r="J197" s="299"/>
      <c r="K197" s="299"/>
      <c r="L197" s="299"/>
      <c r="M197" s="323"/>
    </row>
    <row r="198" spans="1:13" s="63" customFormat="1">
      <c r="A198" s="517"/>
      <c r="B198" s="517"/>
      <c r="C198" s="301" t="s">
        <v>483</v>
      </c>
      <c r="D198" s="302" t="s">
        <v>485</v>
      </c>
      <c r="E198" s="303">
        <v>500</v>
      </c>
      <c r="F198" s="303">
        <v>1000000</v>
      </c>
      <c r="G198" s="304">
        <v>0</v>
      </c>
      <c r="H198" s="303">
        <v>515077366</v>
      </c>
      <c r="I198" s="303">
        <v>0</v>
      </c>
      <c r="J198" s="636" t="s">
        <v>478</v>
      </c>
      <c r="K198" s="636" t="s">
        <v>478</v>
      </c>
      <c r="L198" s="636" t="s">
        <v>478</v>
      </c>
      <c r="M198" s="323"/>
    </row>
    <row r="199" spans="1:13" s="63" customFormat="1">
      <c r="A199" s="517"/>
      <c r="B199" s="517"/>
      <c r="C199" s="301" t="s">
        <v>483</v>
      </c>
      <c r="D199" s="302" t="s">
        <v>485</v>
      </c>
      <c r="E199" s="303">
        <v>1200</v>
      </c>
      <c r="F199" s="303">
        <v>1000000</v>
      </c>
      <c r="G199" s="304">
        <v>0</v>
      </c>
      <c r="H199" s="303">
        <v>1236347086</v>
      </c>
      <c r="I199" s="303">
        <v>0</v>
      </c>
      <c r="J199" s="636" t="s">
        <v>478</v>
      </c>
      <c r="K199" s="636" t="s">
        <v>478</v>
      </c>
      <c r="L199" s="636" t="s">
        <v>478</v>
      </c>
      <c r="M199" s="323"/>
    </row>
    <row r="200" spans="1:13" s="63" customFormat="1">
      <c r="A200" s="517"/>
      <c r="B200" s="517"/>
      <c r="C200" s="301" t="s">
        <v>483</v>
      </c>
      <c r="D200" s="302" t="s">
        <v>485</v>
      </c>
      <c r="E200" s="303">
        <v>300</v>
      </c>
      <c r="F200" s="303">
        <v>1000000</v>
      </c>
      <c r="G200" s="304">
        <v>0</v>
      </c>
      <c r="H200" s="303">
        <v>302961875</v>
      </c>
      <c r="I200" s="303">
        <v>0</v>
      </c>
      <c r="J200" s="636" t="s">
        <v>478</v>
      </c>
      <c r="K200" s="636" t="s">
        <v>478</v>
      </c>
      <c r="L200" s="636" t="s">
        <v>478</v>
      </c>
      <c r="M200" s="323"/>
    </row>
    <row r="201" spans="1:13" s="63" customFormat="1">
      <c r="A201" s="517"/>
      <c r="B201" s="517"/>
      <c r="C201" s="301" t="s">
        <v>4004</v>
      </c>
      <c r="D201" s="302" t="s">
        <v>485</v>
      </c>
      <c r="E201" s="303">
        <v>392</v>
      </c>
      <c r="F201" s="303">
        <v>1000000</v>
      </c>
      <c r="G201" s="304">
        <v>0</v>
      </c>
      <c r="H201" s="303">
        <v>436215186</v>
      </c>
      <c r="I201" s="303">
        <v>0</v>
      </c>
      <c r="J201" s="303">
        <v>327245000000</v>
      </c>
      <c r="K201" s="303">
        <v>134308000000</v>
      </c>
      <c r="L201" s="303">
        <v>829025800000</v>
      </c>
      <c r="M201" s="323"/>
    </row>
    <row r="202" spans="1:13" s="63" customFormat="1">
      <c r="A202" s="517"/>
      <c r="B202" s="517"/>
      <c r="C202" s="301" t="s">
        <v>4004</v>
      </c>
      <c r="D202" s="302" t="s">
        <v>485</v>
      </c>
      <c r="E202" s="303">
        <v>500</v>
      </c>
      <c r="F202" s="303">
        <v>1000000</v>
      </c>
      <c r="G202" s="304">
        <v>0</v>
      </c>
      <c r="H202" s="303">
        <v>531610585</v>
      </c>
      <c r="I202" s="303">
        <v>0</v>
      </c>
      <c r="J202" s="303">
        <v>327245000000</v>
      </c>
      <c r="K202" s="303">
        <v>134308000000</v>
      </c>
      <c r="L202" s="303">
        <v>829025800000</v>
      </c>
      <c r="M202" s="323"/>
    </row>
    <row r="203" spans="1:13" s="63" customFormat="1">
      <c r="A203" s="517"/>
      <c r="B203" s="517"/>
      <c r="C203" s="301" t="s">
        <v>4007</v>
      </c>
      <c r="D203" s="302" t="s">
        <v>485</v>
      </c>
      <c r="E203" s="303">
        <v>100</v>
      </c>
      <c r="F203" s="303">
        <v>1000000</v>
      </c>
      <c r="G203" s="304">
        <v>0</v>
      </c>
      <c r="H203" s="303">
        <v>103065755</v>
      </c>
      <c r="I203" s="303">
        <v>0</v>
      </c>
      <c r="J203" s="303">
        <v>107500000000.41095</v>
      </c>
      <c r="K203" s="303">
        <v>1035225057.7489958</v>
      </c>
      <c r="L203" s="303">
        <v>197010260389.57092</v>
      </c>
      <c r="M203" s="323"/>
    </row>
    <row r="204" spans="1:13" s="63" customFormat="1">
      <c r="A204" s="517"/>
      <c r="B204" s="517"/>
      <c r="C204" s="301" t="s">
        <v>4007</v>
      </c>
      <c r="D204" s="302" t="s">
        <v>485</v>
      </c>
      <c r="E204" s="303">
        <v>195</v>
      </c>
      <c r="F204" s="303">
        <v>1000000</v>
      </c>
      <c r="G204" s="304">
        <v>0</v>
      </c>
      <c r="H204" s="303">
        <v>200882497</v>
      </c>
      <c r="I204" s="303">
        <v>0</v>
      </c>
      <c r="J204" s="303">
        <v>107500000000.41095</v>
      </c>
      <c r="K204" s="303">
        <v>1035225057.7489958</v>
      </c>
      <c r="L204" s="303">
        <v>197010260389.57092</v>
      </c>
      <c r="M204" s="323"/>
    </row>
    <row r="205" spans="1:13" s="63" customFormat="1">
      <c r="A205" s="517"/>
      <c r="B205" s="517"/>
      <c r="C205" s="301" t="s">
        <v>4013</v>
      </c>
      <c r="D205" s="302" t="s">
        <v>485</v>
      </c>
      <c r="E205" s="303">
        <v>350</v>
      </c>
      <c r="F205" s="303">
        <v>1000000</v>
      </c>
      <c r="G205" s="304">
        <v>0</v>
      </c>
      <c r="H205" s="303">
        <v>350524834</v>
      </c>
      <c r="I205" s="303">
        <v>1816287</v>
      </c>
      <c r="J205" s="303">
        <v>50000000000</v>
      </c>
      <c r="K205" s="303">
        <v>2057363097</v>
      </c>
      <c r="L205" s="303">
        <v>63665614914</v>
      </c>
      <c r="M205" s="323"/>
    </row>
    <row r="206" spans="1:13" s="63" customFormat="1">
      <c r="A206" s="517"/>
      <c r="B206" s="517"/>
      <c r="C206" s="301" t="s">
        <v>4014</v>
      </c>
      <c r="D206" s="302" t="s">
        <v>485</v>
      </c>
      <c r="E206" s="303">
        <v>250</v>
      </c>
      <c r="F206" s="303">
        <v>1000000</v>
      </c>
      <c r="G206" s="304">
        <v>0</v>
      </c>
      <c r="H206" s="303">
        <v>254991833</v>
      </c>
      <c r="I206" s="303">
        <v>0</v>
      </c>
      <c r="J206" s="303">
        <v>220434748855</v>
      </c>
      <c r="K206" s="303">
        <v>11659727432</v>
      </c>
      <c r="L206" s="303">
        <v>246790770802</v>
      </c>
      <c r="M206" s="323"/>
    </row>
    <row r="207" spans="1:13" s="63" customFormat="1">
      <c r="A207" s="517"/>
      <c r="B207" s="517"/>
      <c r="C207" s="301" t="s">
        <v>4005</v>
      </c>
      <c r="D207" s="302" t="s">
        <v>485</v>
      </c>
      <c r="E207" s="303">
        <v>1667</v>
      </c>
      <c r="F207" s="303">
        <v>1000000</v>
      </c>
      <c r="G207" s="304">
        <v>0</v>
      </c>
      <c r="H207" s="303">
        <v>1685231240</v>
      </c>
      <c r="I207" s="303">
        <v>0</v>
      </c>
      <c r="J207" s="303">
        <v>43700000000</v>
      </c>
      <c r="K207" s="303">
        <v>23678207083</v>
      </c>
      <c r="L207" s="303">
        <v>161898414829</v>
      </c>
      <c r="M207" s="323"/>
    </row>
    <row r="208" spans="1:13" s="63" customFormat="1">
      <c r="A208" s="517"/>
      <c r="B208" s="517"/>
      <c r="C208" s="301" t="s">
        <v>4006</v>
      </c>
      <c r="D208" s="302" t="s">
        <v>485</v>
      </c>
      <c r="E208" s="303">
        <v>400</v>
      </c>
      <c r="F208" s="303">
        <v>1000000</v>
      </c>
      <c r="G208" s="304">
        <v>0</v>
      </c>
      <c r="H208" s="303">
        <v>410633214</v>
      </c>
      <c r="I208" s="303">
        <v>0</v>
      </c>
      <c r="J208" s="303">
        <v>182000000000</v>
      </c>
      <c r="K208" s="303">
        <v>28149162749</v>
      </c>
      <c r="L208" s="303">
        <v>239480283866</v>
      </c>
      <c r="M208" s="323"/>
    </row>
    <row r="209" spans="1:13" s="63" customFormat="1">
      <c r="A209" s="517"/>
      <c r="B209" s="517"/>
      <c r="C209" s="301" t="s">
        <v>4007</v>
      </c>
      <c r="D209" s="302" t="s">
        <v>485</v>
      </c>
      <c r="E209" s="303">
        <v>10</v>
      </c>
      <c r="F209" s="303">
        <v>1000000</v>
      </c>
      <c r="G209" s="304">
        <v>0</v>
      </c>
      <c r="H209" s="303">
        <v>10327094</v>
      </c>
      <c r="I209" s="303">
        <v>0</v>
      </c>
      <c r="J209" s="303">
        <v>107500000000.41095</v>
      </c>
      <c r="K209" s="303">
        <v>1035225057.7489958</v>
      </c>
      <c r="L209" s="303">
        <v>197010260389.57092</v>
      </c>
      <c r="M209" s="323"/>
    </row>
    <row r="210" spans="1:13" s="63" customFormat="1">
      <c r="A210" s="517"/>
      <c r="B210" s="517"/>
      <c r="C210" s="301" t="s">
        <v>4008</v>
      </c>
      <c r="D210" s="302" t="s">
        <v>485</v>
      </c>
      <c r="E210" s="303">
        <v>15</v>
      </c>
      <c r="F210" s="303">
        <v>1000000</v>
      </c>
      <c r="G210" s="304">
        <v>0</v>
      </c>
      <c r="H210" s="303">
        <v>15312256</v>
      </c>
      <c r="I210" s="303">
        <v>0</v>
      </c>
      <c r="J210" s="303">
        <v>41000000000</v>
      </c>
      <c r="K210" s="303">
        <v>1874206799.1130998</v>
      </c>
      <c r="L210" s="303">
        <v>46423714163.813889</v>
      </c>
      <c r="M210" s="323"/>
    </row>
    <row r="211" spans="1:13" s="63" customFormat="1">
      <c r="A211" s="517"/>
      <c r="B211" s="517"/>
      <c r="C211" s="301" t="s">
        <v>4004</v>
      </c>
      <c r="D211" s="302" t="s">
        <v>485</v>
      </c>
      <c r="E211" s="303">
        <v>608</v>
      </c>
      <c r="F211" s="303">
        <v>1000000</v>
      </c>
      <c r="G211" s="304">
        <v>0</v>
      </c>
      <c r="H211" s="303">
        <v>646944589</v>
      </c>
      <c r="I211" s="303">
        <v>0</v>
      </c>
      <c r="J211" s="303">
        <v>327245000000</v>
      </c>
      <c r="K211" s="303">
        <v>134308000000</v>
      </c>
      <c r="L211" s="303">
        <v>829025800000</v>
      </c>
      <c r="M211" s="323"/>
    </row>
    <row r="212" spans="1:13" s="63" customFormat="1">
      <c r="A212" s="517"/>
      <c r="B212" s="517"/>
      <c r="C212" s="301" t="s">
        <v>4005</v>
      </c>
      <c r="D212" s="302" t="s">
        <v>485</v>
      </c>
      <c r="E212" s="303">
        <v>481</v>
      </c>
      <c r="F212" s="303">
        <v>1000000</v>
      </c>
      <c r="G212" s="304">
        <v>0</v>
      </c>
      <c r="H212" s="303">
        <v>486257093</v>
      </c>
      <c r="I212" s="303">
        <v>0</v>
      </c>
      <c r="J212" s="303">
        <v>43700000000</v>
      </c>
      <c r="K212" s="303">
        <v>23678207083</v>
      </c>
      <c r="L212" s="303">
        <v>161898414829</v>
      </c>
      <c r="M212" s="323"/>
    </row>
    <row r="213" spans="1:13" s="63" customFormat="1">
      <c r="A213" s="517"/>
      <c r="B213" s="517"/>
      <c r="C213" s="301" t="s">
        <v>4015</v>
      </c>
      <c r="D213" s="302" t="s">
        <v>4020</v>
      </c>
      <c r="E213" s="303">
        <v>15000</v>
      </c>
      <c r="F213" s="303">
        <v>1000000</v>
      </c>
      <c r="G213" s="304">
        <v>0</v>
      </c>
      <c r="H213" s="303">
        <v>15019876447</v>
      </c>
      <c r="I213" s="303">
        <v>0</v>
      </c>
      <c r="J213" s="636" t="s">
        <v>478</v>
      </c>
      <c r="K213" s="636" t="s">
        <v>478</v>
      </c>
      <c r="L213" s="636" t="s">
        <v>478</v>
      </c>
      <c r="M213" s="323"/>
    </row>
    <row r="214" spans="1:13" s="63" customFormat="1">
      <c r="A214" s="517"/>
      <c r="B214" s="517"/>
      <c r="C214" s="301" t="s">
        <v>708</v>
      </c>
      <c r="D214" s="302" t="s">
        <v>484</v>
      </c>
      <c r="E214" s="303">
        <v>500</v>
      </c>
      <c r="F214" s="303">
        <v>1000000</v>
      </c>
      <c r="G214" s="304">
        <v>0</v>
      </c>
      <c r="H214" s="303">
        <v>509095497</v>
      </c>
      <c r="I214" s="303">
        <v>0</v>
      </c>
      <c r="J214" s="303">
        <v>2597686176000</v>
      </c>
      <c r="K214" s="303">
        <v>674886927756</v>
      </c>
      <c r="L214" s="303">
        <v>3767694936282</v>
      </c>
      <c r="M214" s="323"/>
    </row>
    <row r="215" spans="1:13" s="63" customFormat="1">
      <c r="A215" s="517"/>
      <c r="B215" s="517"/>
      <c r="C215" s="301" t="s">
        <v>480</v>
      </c>
      <c r="D215" s="302" t="s">
        <v>484</v>
      </c>
      <c r="E215" s="303">
        <v>1500</v>
      </c>
      <c r="F215" s="303">
        <v>1000000</v>
      </c>
      <c r="G215" s="304">
        <v>0</v>
      </c>
      <c r="H215" s="303">
        <v>1509147967</v>
      </c>
      <c r="I215" s="303">
        <v>0</v>
      </c>
      <c r="J215" s="303">
        <v>570000000000</v>
      </c>
      <c r="K215" s="303">
        <v>330146119577</v>
      </c>
      <c r="L215" s="303">
        <v>1373940759565</v>
      </c>
      <c r="M215" s="323"/>
    </row>
    <row r="216" spans="1:13" s="63" customFormat="1">
      <c r="A216" s="517"/>
      <c r="B216" s="517"/>
      <c r="C216" s="301" t="s">
        <v>480</v>
      </c>
      <c r="D216" s="302" t="s">
        <v>484</v>
      </c>
      <c r="E216" s="303">
        <v>1000</v>
      </c>
      <c r="F216" s="303">
        <v>1000000</v>
      </c>
      <c r="G216" s="304">
        <v>0</v>
      </c>
      <c r="H216" s="303">
        <v>1007515814</v>
      </c>
      <c r="I216" s="303">
        <v>0</v>
      </c>
      <c r="J216" s="303">
        <v>570000000000</v>
      </c>
      <c r="K216" s="303">
        <v>330146119577</v>
      </c>
      <c r="L216" s="303">
        <v>1373940759565</v>
      </c>
      <c r="M216" s="323"/>
    </row>
    <row r="217" spans="1:13" s="63" customFormat="1">
      <c r="A217" s="517"/>
      <c r="B217" s="517"/>
      <c r="C217" s="301" t="s">
        <v>3190</v>
      </c>
      <c r="D217" s="302" t="s">
        <v>484</v>
      </c>
      <c r="E217" s="303">
        <v>1485</v>
      </c>
      <c r="F217" s="303">
        <v>1000000</v>
      </c>
      <c r="G217" s="304">
        <v>0</v>
      </c>
      <c r="H217" s="303">
        <v>1545896754</v>
      </c>
      <c r="I217" s="303">
        <v>0</v>
      </c>
      <c r="J217" s="303">
        <v>286379900000</v>
      </c>
      <c r="K217" s="303">
        <v>41012732513</v>
      </c>
      <c r="L217" s="303">
        <v>366065148140.00006</v>
      </c>
      <c r="M217" s="323"/>
    </row>
    <row r="218" spans="1:13" s="63" customFormat="1">
      <c r="A218" s="517"/>
      <c r="B218" s="517"/>
      <c r="C218" s="301" t="s">
        <v>3190</v>
      </c>
      <c r="D218" s="302" t="s">
        <v>484</v>
      </c>
      <c r="E218" s="303">
        <v>139</v>
      </c>
      <c r="F218" s="303">
        <v>1000000</v>
      </c>
      <c r="G218" s="304">
        <v>0</v>
      </c>
      <c r="H218" s="303">
        <v>146033037</v>
      </c>
      <c r="I218" s="303">
        <v>0</v>
      </c>
      <c r="J218" s="303">
        <v>286379900000</v>
      </c>
      <c r="K218" s="303">
        <v>41012732513</v>
      </c>
      <c r="L218" s="303">
        <v>366065148140.00006</v>
      </c>
      <c r="M218" s="323"/>
    </row>
    <row r="219" spans="1:13" s="63" customFormat="1">
      <c r="A219" s="517"/>
      <c r="B219" s="517"/>
      <c r="C219" s="301" t="s">
        <v>711</v>
      </c>
      <c r="D219" s="302" t="s">
        <v>484</v>
      </c>
      <c r="E219" s="303">
        <v>400</v>
      </c>
      <c r="F219" s="303">
        <v>1000000</v>
      </c>
      <c r="G219" s="304">
        <v>0</v>
      </c>
      <c r="H219" s="303">
        <v>413379052</v>
      </c>
      <c r="I219" s="303">
        <v>0</v>
      </c>
      <c r="J219" s="303">
        <v>133770000000</v>
      </c>
      <c r="K219" s="303">
        <v>5156546159</v>
      </c>
      <c r="L219" s="303">
        <v>149171661841.99997</v>
      </c>
      <c r="M219" s="323"/>
    </row>
    <row r="220" spans="1:13" s="63" customFormat="1">
      <c r="A220" s="517"/>
      <c r="B220" s="517"/>
      <c r="C220" s="301" t="s">
        <v>3190</v>
      </c>
      <c r="D220" s="302" t="s">
        <v>484</v>
      </c>
      <c r="E220" s="303">
        <v>15</v>
      </c>
      <c r="F220" s="303">
        <v>1000000</v>
      </c>
      <c r="G220" s="304">
        <v>0</v>
      </c>
      <c r="H220" s="303">
        <v>15833917</v>
      </c>
      <c r="I220" s="303">
        <v>0</v>
      </c>
      <c r="J220" s="303">
        <v>286379900000</v>
      </c>
      <c r="K220" s="303">
        <v>41012732513</v>
      </c>
      <c r="L220" s="303">
        <v>366065148140.00006</v>
      </c>
      <c r="M220" s="323"/>
    </row>
    <row r="221" spans="1:13" s="63" customFormat="1">
      <c r="A221" s="517"/>
      <c r="B221" s="517"/>
      <c r="C221" s="301" t="s">
        <v>711</v>
      </c>
      <c r="D221" s="302" t="s">
        <v>484</v>
      </c>
      <c r="E221" s="303">
        <v>997</v>
      </c>
      <c r="F221" s="303">
        <v>1000000</v>
      </c>
      <c r="G221" s="304">
        <v>0</v>
      </c>
      <c r="H221" s="303">
        <v>1029725152</v>
      </c>
      <c r="I221" s="303">
        <v>0</v>
      </c>
      <c r="J221" s="303">
        <v>133770000000</v>
      </c>
      <c r="K221" s="303">
        <v>5156546159</v>
      </c>
      <c r="L221" s="303">
        <v>149171661841.99997</v>
      </c>
      <c r="M221" s="323"/>
    </row>
    <row r="222" spans="1:13" s="63" customFormat="1">
      <c r="A222" s="517"/>
      <c r="B222" s="517"/>
      <c r="C222" s="301" t="s">
        <v>711</v>
      </c>
      <c r="D222" s="302" t="s">
        <v>484</v>
      </c>
      <c r="E222" s="303">
        <v>3</v>
      </c>
      <c r="F222" s="303">
        <v>1000000</v>
      </c>
      <c r="G222" s="304">
        <v>0</v>
      </c>
      <c r="H222" s="303">
        <v>3102513</v>
      </c>
      <c r="I222" s="303">
        <v>0</v>
      </c>
      <c r="J222" s="303">
        <v>133770000000</v>
      </c>
      <c r="K222" s="303">
        <v>5156546159</v>
      </c>
      <c r="L222" s="303">
        <v>149171661841.99997</v>
      </c>
      <c r="M222" s="323"/>
    </row>
    <row r="223" spans="1:13" s="63" customFormat="1">
      <c r="A223" s="517"/>
      <c r="B223" s="517"/>
      <c r="C223" s="301" t="s">
        <v>3190</v>
      </c>
      <c r="D223" s="302" t="s">
        <v>484</v>
      </c>
      <c r="E223" s="303">
        <v>35</v>
      </c>
      <c r="F223" s="303">
        <v>1000000</v>
      </c>
      <c r="G223" s="304">
        <v>0</v>
      </c>
      <c r="H223" s="303">
        <v>36881210</v>
      </c>
      <c r="I223" s="303">
        <v>0</v>
      </c>
      <c r="J223" s="303">
        <v>286379900000</v>
      </c>
      <c r="K223" s="303">
        <v>41012732513</v>
      </c>
      <c r="L223" s="303">
        <v>366065148140.00006</v>
      </c>
      <c r="M223" s="323"/>
    </row>
    <row r="224" spans="1:13" s="63" customFormat="1">
      <c r="A224" s="517"/>
      <c r="B224" s="517"/>
      <c r="C224" s="301" t="s">
        <v>711</v>
      </c>
      <c r="D224" s="302" t="s">
        <v>484</v>
      </c>
      <c r="E224" s="303">
        <v>350</v>
      </c>
      <c r="F224" s="303">
        <v>1000000</v>
      </c>
      <c r="G224" s="304">
        <v>0</v>
      </c>
      <c r="H224" s="303">
        <v>361973687</v>
      </c>
      <c r="I224" s="303">
        <v>0</v>
      </c>
      <c r="J224" s="303">
        <v>133770000000</v>
      </c>
      <c r="K224" s="303">
        <v>5156546159</v>
      </c>
      <c r="L224" s="303">
        <v>149171661841.99997</v>
      </c>
      <c r="M224" s="323"/>
    </row>
    <row r="225" spans="1:13" s="63" customFormat="1">
      <c r="A225" s="517"/>
      <c r="B225" s="517"/>
      <c r="C225" s="301" t="s">
        <v>3190</v>
      </c>
      <c r="D225" s="302" t="s">
        <v>484</v>
      </c>
      <c r="E225" s="303">
        <v>67</v>
      </c>
      <c r="F225" s="303">
        <v>1000000</v>
      </c>
      <c r="G225" s="304">
        <v>0</v>
      </c>
      <c r="H225" s="303">
        <v>70517186</v>
      </c>
      <c r="I225" s="303">
        <v>0</v>
      </c>
      <c r="J225" s="303">
        <v>286379900000</v>
      </c>
      <c r="K225" s="303">
        <v>41012732513</v>
      </c>
      <c r="L225" s="303">
        <v>366065148140.00006</v>
      </c>
      <c r="M225" s="323"/>
    </row>
    <row r="226" spans="1:13" s="63" customFormat="1">
      <c r="A226" s="517"/>
      <c r="B226" s="517"/>
      <c r="C226" s="301" t="s">
        <v>3190</v>
      </c>
      <c r="D226" s="302" t="s">
        <v>484</v>
      </c>
      <c r="E226" s="303">
        <v>70</v>
      </c>
      <c r="F226" s="303">
        <v>1000000</v>
      </c>
      <c r="G226" s="304">
        <v>0</v>
      </c>
      <c r="H226" s="303">
        <v>73721893</v>
      </c>
      <c r="I226" s="303">
        <v>0</v>
      </c>
      <c r="J226" s="303">
        <v>286379900000</v>
      </c>
      <c r="K226" s="303">
        <v>41012732513</v>
      </c>
      <c r="L226" s="303">
        <v>366065148140.00006</v>
      </c>
      <c r="M226" s="323"/>
    </row>
    <row r="227" spans="1:13" s="63" customFormat="1">
      <c r="A227" s="517"/>
      <c r="B227" s="517"/>
      <c r="C227" s="301" t="s">
        <v>3190</v>
      </c>
      <c r="D227" s="302" t="s">
        <v>484</v>
      </c>
      <c r="E227" s="303">
        <v>50</v>
      </c>
      <c r="F227" s="303">
        <v>1000000</v>
      </c>
      <c r="G227" s="304">
        <v>0</v>
      </c>
      <c r="H227" s="303">
        <v>52533424</v>
      </c>
      <c r="I227" s="303">
        <v>0</v>
      </c>
      <c r="J227" s="303">
        <v>286379900000</v>
      </c>
      <c r="K227" s="303">
        <v>41012732513</v>
      </c>
      <c r="L227" s="303">
        <v>366065148140.00006</v>
      </c>
      <c r="M227" s="323"/>
    </row>
    <row r="228" spans="1:13" s="63" customFormat="1">
      <c r="A228" s="517"/>
      <c r="B228" s="517"/>
      <c r="C228" s="301" t="s">
        <v>711</v>
      </c>
      <c r="D228" s="302" t="s">
        <v>484</v>
      </c>
      <c r="E228" s="303">
        <v>405</v>
      </c>
      <c r="F228" s="303">
        <v>1000000</v>
      </c>
      <c r="G228" s="304">
        <v>0</v>
      </c>
      <c r="H228" s="303">
        <v>422065878</v>
      </c>
      <c r="I228" s="303">
        <v>0</v>
      </c>
      <c r="J228" s="303">
        <v>133770000000</v>
      </c>
      <c r="K228" s="303">
        <v>5156546159</v>
      </c>
      <c r="L228" s="303">
        <v>149171661841.99997</v>
      </c>
      <c r="M228" s="323"/>
    </row>
    <row r="229" spans="1:13" s="63" customFormat="1">
      <c r="A229" s="517"/>
      <c r="B229" s="517"/>
      <c r="C229" s="301" t="s">
        <v>711</v>
      </c>
      <c r="D229" s="302" t="s">
        <v>484</v>
      </c>
      <c r="E229" s="303">
        <v>454</v>
      </c>
      <c r="F229" s="303">
        <v>1000000</v>
      </c>
      <c r="G229" s="304">
        <v>0</v>
      </c>
      <c r="H229" s="303">
        <v>468900700</v>
      </c>
      <c r="I229" s="303">
        <v>0</v>
      </c>
      <c r="J229" s="303">
        <v>133770000000</v>
      </c>
      <c r="K229" s="303">
        <v>5156546159</v>
      </c>
      <c r="L229" s="303">
        <v>149171661841.99997</v>
      </c>
      <c r="M229" s="323"/>
    </row>
    <row r="230" spans="1:13" s="63" customFormat="1">
      <c r="A230" s="517"/>
      <c r="B230" s="517"/>
      <c r="C230" s="301" t="s">
        <v>4016</v>
      </c>
      <c r="D230" s="302" t="s">
        <v>484</v>
      </c>
      <c r="E230" s="303">
        <v>10000</v>
      </c>
      <c r="F230" s="303">
        <v>1000000</v>
      </c>
      <c r="G230" s="304">
        <v>0</v>
      </c>
      <c r="H230" s="303">
        <v>10098632934</v>
      </c>
      <c r="I230" s="303">
        <v>0</v>
      </c>
      <c r="J230" s="303">
        <v>1133000000000</v>
      </c>
      <c r="K230" s="303">
        <v>1275405268927</v>
      </c>
      <c r="L230" s="303">
        <v>5827383065736.001</v>
      </c>
      <c r="M230" s="323"/>
    </row>
    <row r="231" spans="1:13" s="63" customFormat="1">
      <c r="A231" s="517"/>
      <c r="B231" s="517"/>
      <c r="C231" s="301" t="s">
        <v>3190</v>
      </c>
      <c r="D231" s="302" t="s">
        <v>484</v>
      </c>
      <c r="E231" s="303">
        <v>296</v>
      </c>
      <c r="F231" s="303">
        <v>1000000</v>
      </c>
      <c r="G231" s="304">
        <v>0</v>
      </c>
      <c r="H231" s="303">
        <v>310944163</v>
      </c>
      <c r="I231" s="303">
        <v>0</v>
      </c>
      <c r="J231" s="303">
        <v>286379900000</v>
      </c>
      <c r="K231" s="303">
        <v>41012732513</v>
      </c>
      <c r="L231" s="303">
        <v>366065148140.00006</v>
      </c>
      <c r="M231" s="323"/>
    </row>
    <row r="232" spans="1:13" s="63" customFormat="1">
      <c r="A232" s="517"/>
      <c r="B232" s="517"/>
      <c r="C232" s="301" t="s">
        <v>711</v>
      </c>
      <c r="D232" s="302" t="s">
        <v>484</v>
      </c>
      <c r="E232" s="303">
        <v>905</v>
      </c>
      <c r="F232" s="303">
        <v>1000000</v>
      </c>
      <c r="G232" s="304">
        <v>0</v>
      </c>
      <c r="H232" s="303">
        <v>935420685</v>
      </c>
      <c r="I232" s="303">
        <v>0</v>
      </c>
      <c r="J232" s="303">
        <v>133770000000</v>
      </c>
      <c r="K232" s="303">
        <v>5156546159</v>
      </c>
      <c r="L232" s="303">
        <v>149171661841.99997</v>
      </c>
      <c r="M232" s="323"/>
    </row>
    <row r="233" spans="1:13" s="63" customFormat="1">
      <c r="A233" s="517"/>
      <c r="B233" s="517"/>
      <c r="C233" s="301" t="s">
        <v>708</v>
      </c>
      <c r="D233" s="302" t="s">
        <v>709</v>
      </c>
      <c r="E233" s="303">
        <v>750</v>
      </c>
      <c r="F233" s="303">
        <v>1000000</v>
      </c>
      <c r="G233" s="304">
        <v>0</v>
      </c>
      <c r="H233" s="303">
        <v>781371549</v>
      </c>
      <c r="I233" s="303">
        <v>0</v>
      </c>
      <c r="J233" s="303">
        <v>2597686176000</v>
      </c>
      <c r="K233" s="303">
        <v>674886927756</v>
      </c>
      <c r="L233" s="303">
        <v>3767694936282</v>
      </c>
      <c r="M233" s="323"/>
    </row>
    <row r="234" spans="1:13" s="63" customFormat="1">
      <c r="A234" s="517"/>
      <c r="B234" s="517"/>
      <c r="C234" s="301" t="s">
        <v>479</v>
      </c>
      <c r="D234" s="302" t="s">
        <v>481</v>
      </c>
      <c r="E234" s="303">
        <v>1</v>
      </c>
      <c r="F234" s="303">
        <v>1000000000</v>
      </c>
      <c r="G234" s="304">
        <v>0</v>
      </c>
      <c r="H234" s="303">
        <v>1031520514</v>
      </c>
      <c r="I234" s="303">
        <v>948843</v>
      </c>
      <c r="J234" s="303">
        <v>1651946130000</v>
      </c>
      <c r="K234" s="303">
        <v>1060227888577</v>
      </c>
      <c r="L234" s="303">
        <v>5322552078375.001</v>
      </c>
      <c r="M234" s="323"/>
    </row>
    <row r="235" spans="1:13" s="63" customFormat="1">
      <c r="A235" s="517"/>
      <c r="B235" s="517"/>
      <c r="C235" s="301" t="s">
        <v>4017</v>
      </c>
      <c r="D235" s="302" t="s">
        <v>481</v>
      </c>
      <c r="E235" s="303">
        <v>1</v>
      </c>
      <c r="F235" s="303">
        <v>100000000</v>
      </c>
      <c r="G235" s="304">
        <v>0</v>
      </c>
      <c r="H235" s="303">
        <v>102657297</v>
      </c>
      <c r="I235" s="303">
        <v>0</v>
      </c>
      <c r="J235" s="303">
        <v>2317139769229</v>
      </c>
      <c r="K235" s="303">
        <v>514185658559</v>
      </c>
      <c r="L235" s="303">
        <v>3699425509152</v>
      </c>
      <c r="M235" s="323"/>
    </row>
    <row r="236" spans="1:13" s="63" customFormat="1">
      <c r="A236" s="517"/>
      <c r="B236" s="517"/>
      <c r="C236" s="301" t="s">
        <v>4017</v>
      </c>
      <c r="D236" s="302" t="s">
        <v>481</v>
      </c>
      <c r="E236" s="303">
        <v>1</v>
      </c>
      <c r="F236" s="303">
        <v>100000000</v>
      </c>
      <c r="G236" s="304">
        <v>0</v>
      </c>
      <c r="H236" s="303">
        <v>102657297</v>
      </c>
      <c r="I236" s="303">
        <v>0</v>
      </c>
      <c r="J236" s="303">
        <v>2317139769229</v>
      </c>
      <c r="K236" s="303">
        <v>514185658559</v>
      </c>
      <c r="L236" s="303">
        <v>3699425509152</v>
      </c>
      <c r="M236" s="323"/>
    </row>
    <row r="237" spans="1:13" s="63" customFormat="1">
      <c r="A237" s="517"/>
      <c r="B237" s="517"/>
      <c r="C237" s="301" t="s">
        <v>4017</v>
      </c>
      <c r="D237" s="302" t="s">
        <v>481</v>
      </c>
      <c r="E237" s="303">
        <v>1</v>
      </c>
      <c r="F237" s="303">
        <v>100000000</v>
      </c>
      <c r="G237" s="304">
        <v>0</v>
      </c>
      <c r="H237" s="303">
        <v>102657297</v>
      </c>
      <c r="I237" s="303">
        <v>0</v>
      </c>
      <c r="J237" s="303">
        <v>2317139769229</v>
      </c>
      <c r="K237" s="303">
        <v>514185658559</v>
      </c>
      <c r="L237" s="303">
        <v>3699425509152</v>
      </c>
      <c r="M237" s="323"/>
    </row>
    <row r="238" spans="1:13" s="63" customFormat="1">
      <c r="A238" s="517"/>
      <c r="B238" s="517"/>
      <c r="C238" s="301" t="s">
        <v>4017</v>
      </c>
      <c r="D238" s="302" t="s">
        <v>481</v>
      </c>
      <c r="E238" s="303">
        <v>1</v>
      </c>
      <c r="F238" s="303">
        <v>100000000</v>
      </c>
      <c r="G238" s="304">
        <v>0</v>
      </c>
      <c r="H238" s="303">
        <v>102657297</v>
      </c>
      <c r="I238" s="303">
        <v>0</v>
      </c>
      <c r="J238" s="303">
        <v>2317139769229</v>
      </c>
      <c r="K238" s="303">
        <v>514185658559</v>
      </c>
      <c r="L238" s="303">
        <v>3699425509152</v>
      </c>
      <c r="M238" s="323"/>
    </row>
    <row r="239" spans="1:13" s="63" customFormat="1">
      <c r="A239" s="517"/>
      <c r="B239" s="517"/>
      <c r="C239" s="301" t="s">
        <v>4017</v>
      </c>
      <c r="D239" s="302" t="s">
        <v>481</v>
      </c>
      <c r="E239" s="303">
        <v>1</v>
      </c>
      <c r="F239" s="303">
        <v>100000000</v>
      </c>
      <c r="G239" s="304">
        <v>0</v>
      </c>
      <c r="H239" s="303">
        <v>102657297</v>
      </c>
      <c r="I239" s="303">
        <v>0</v>
      </c>
      <c r="J239" s="303">
        <v>2317139769229</v>
      </c>
      <c r="K239" s="303">
        <v>514185658559</v>
      </c>
      <c r="L239" s="303">
        <v>3699425509152</v>
      </c>
      <c r="M239" s="323"/>
    </row>
    <row r="240" spans="1:13" s="63" customFormat="1">
      <c r="A240" s="517"/>
      <c r="B240" s="517"/>
      <c r="C240" s="301" t="s">
        <v>4017</v>
      </c>
      <c r="D240" s="302" t="s">
        <v>481</v>
      </c>
      <c r="E240" s="303">
        <v>1</v>
      </c>
      <c r="F240" s="303">
        <v>100000000</v>
      </c>
      <c r="G240" s="304">
        <v>0</v>
      </c>
      <c r="H240" s="303">
        <v>102657297</v>
      </c>
      <c r="I240" s="303">
        <v>0</v>
      </c>
      <c r="J240" s="303">
        <v>2317139769229</v>
      </c>
      <c r="K240" s="303">
        <v>514185658559</v>
      </c>
      <c r="L240" s="303">
        <v>3699425509152</v>
      </c>
      <c r="M240" s="323"/>
    </row>
    <row r="241" spans="1:13" s="63" customFormat="1">
      <c r="A241" s="517"/>
      <c r="B241" s="517"/>
      <c r="C241" s="301" t="s">
        <v>4017</v>
      </c>
      <c r="D241" s="302" t="s">
        <v>481</v>
      </c>
      <c r="E241" s="303">
        <v>1</v>
      </c>
      <c r="F241" s="303">
        <v>100000000</v>
      </c>
      <c r="G241" s="304">
        <v>0</v>
      </c>
      <c r="H241" s="303">
        <v>102657297</v>
      </c>
      <c r="I241" s="303">
        <v>0</v>
      </c>
      <c r="J241" s="303">
        <v>2317139769229</v>
      </c>
      <c r="K241" s="303">
        <v>514185658559</v>
      </c>
      <c r="L241" s="303">
        <v>3699425509152</v>
      </c>
      <c r="M241" s="323"/>
    </row>
    <row r="242" spans="1:13" s="63" customFormat="1">
      <c r="A242" s="517"/>
      <c r="B242" s="517"/>
      <c r="C242" s="301" t="s">
        <v>4017</v>
      </c>
      <c r="D242" s="302" t="s">
        <v>481</v>
      </c>
      <c r="E242" s="303">
        <v>1</v>
      </c>
      <c r="F242" s="303">
        <v>100000000</v>
      </c>
      <c r="G242" s="304">
        <v>0</v>
      </c>
      <c r="H242" s="303">
        <v>102657297</v>
      </c>
      <c r="I242" s="303">
        <v>0</v>
      </c>
      <c r="J242" s="303">
        <v>2317139769229</v>
      </c>
      <c r="K242" s="303">
        <v>514185658559</v>
      </c>
      <c r="L242" s="303">
        <v>3699425509152</v>
      </c>
      <c r="M242" s="323"/>
    </row>
    <row r="243" spans="1:13" s="63" customFormat="1">
      <c r="A243" s="517"/>
      <c r="B243" s="517"/>
      <c r="C243" s="301" t="s">
        <v>4017</v>
      </c>
      <c r="D243" s="302" t="s">
        <v>481</v>
      </c>
      <c r="E243" s="303">
        <v>1</v>
      </c>
      <c r="F243" s="303">
        <v>100000000</v>
      </c>
      <c r="G243" s="304">
        <v>0</v>
      </c>
      <c r="H243" s="303">
        <v>102657297</v>
      </c>
      <c r="I243" s="303">
        <v>0</v>
      </c>
      <c r="J243" s="303">
        <v>2317139769229</v>
      </c>
      <c r="K243" s="303">
        <v>514185658559</v>
      </c>
      <c r="L243" s="303">
        <v>3699425509152</v>
      </c>
      <c r="M243" s="323"/>
    </row>
    <row r="244" spans="1:13" s="63" customFormat="1">
      <c r="A244" s="517"/>
      <c r="B244" s="517"/>
      <c r="C244" s="301" t="s">
        <v>4017</v>
      </c>
      <c r="D244" s="302" t="s">
        <v>481</v>
      </c>
      <c r="E244" s="303">
        <v>1</v>
      </c>
      <c r="F244" s="303">
        <v>100000000</v>
      </c>
      <c r="G244" s="304">
        <v>0</v>
      </c>
      <c r="H244" s="303">
        <v>102657297</v>
      </c>
      <c r="I244" s="303">
        <v>0</v>
      </c>
      <c r="J244" s="303">
        <v>2317139769229</v>
      </c>
      <c r="K244" s="303">
        <v>514185658559</v>
      </c>
      <c r="L244" s="303">
        <v>3699425509152</v>
      </c>
      <c r="M244" s="323"/>
    </row>
    <row r="245" spans="1:13" s="63" customFormat="1">
      <c r="A245" s="517"/>
      <c r="B245" s="517"/>
      <c r="C245" s="301" t="s">
        <v>4017</v>
      </c>
      <c r="D245" s="302" t="s">
        <v>481</v>
      </c>
      <c r="E245" s="303">
        <v>1</v>
      </c>
      <c r="F245" s="303">
        <v>100000000</v>
      </c>
      <c r="G245" s="304">
        <v>0</v>
      </c>
      <c r="H245" s="303">
        <v>103173793</v>
      </c>
      <c r="I245" s="303">
        <v>0</v>
      </c>
      <c r="J245" s="303">
        <v>2317139769229</v>
      </c>
      <c r="K245" s="303">
        <v>514185658559</v>
      </c>
      <c r="L245" s="303">
        <v>3699425509152</v>
      </c>
      <c r="M245" s="323"/>
    </row>
    <row r="246" spans="1:13" s="63" customFormat="1">
      <c r="A246" s="517"/>
      <c r="B246" s="517"/>
      <c r="C246" s="301" t="s">
        <v>4017</v>
      </c>
      <c r="D246" s="302" t="s">
        <v>481</v>
      </c>
      <c r="E246" s="303">
        <v>1</v>
      </c>
      <c r="F246" s="303">
        <v>100000000</v>
      </c>
      <c r="G246" s="304">
        <v>0</v>
      </c>
      <c r="H246" s="303">
        <v>103173793</v>
      </c>
      <c r="I246" s="303">
        <v>0</v>
      </c>
      <c r="J246" s="303">
        <v>2317139769229</v>
      </c>
      <c r="K246" s="303">
        <v>514185658559</v>
      </c>
      <c r="L246" s="303">
        <v>3699425509152</v>
      </c>
      <c r="M246" s="323"/>
    </row>
    <row r="247" spans="1:13" s="63" customFormat="1">
      <c r="A247" s="517"/>
      <c r="B247" s="517"/>
      <c r="C247" s="301" t="s">
        <v>4017</v>
      </c>
      <c r="D247" s="302" t="s">
        <v>481</v>
      </c>
      <c r="E247" s="303">
        <v>1</v>
      </c>
      <c r="F247" s="303">
        <v>100000000</v>
      </c>
      <c r="G247" s="304">
        <v>0</v>
      </c>
      <c r="H247" s="303">
        <v>103173793</v>
      </c>
      <c r="I247" s="303">
        <v>0</v>
      </c>
      <c r="J247" s="303">
        <v>2317139769229</v>
      </c>
      <c r="K247" s="303">
        <v>514185658559</v>
      </c>
      <c r="L247" s="303">
        <v>3699425509152</v>
      </c>
      <c r="M247" s="323"/>
    </row>
    <row r="248" spans="1:13" s="63" customFormat="1">
      <c r="A248" s="517"/>
      <c r="B248" s="517"/>
      <c r="C248" s="301" t="s">
        <v>4017</v>
      </c>
      <c r="D248" s="302" t="s">
        <v>481</v>
      </c>
      <c r="E248" s="303">
        <v>1</v>
      </c>
      <c r="F248" s="303">
        <v>100000000</v>
      </c>
      <c r="G248" s="304">
        <v>0</v>
      </c>
      <c r="H248" s="303">
        <v>103173793</v>
      </c>
      <c r="I248" s="303">
        <v>0</v>
      </c>
      <c r="J248" s="303">
        <v>2317139769229</v>
      </c>
      <c r="K248" s="303">
        <v>514185658559</v>
      </c>
      <c r="L248" s="303">
        <v>3699425509152</v>
      </c>
      <c r="M248" s="323"/>
    </row>
    <row r="249" spans="1:13" s="63" customFormat="1">
      <c r="A249" s="517"/>
      <c r="B249" s="517"/>
      <c r="C249" s="301" t="s">
        <v>4017</v>
      </c>
      <c r="D249" s="302" t="s">
        <v>481</v>
      </c>
      <c r="E249" s="303">
        <v>1</v>
      </c>
      <c r="F249" s="303">
        <v>100000000</v>
      </c>
      <c r="G249" s="304">
        <v>0</v>
      </c>
      <c r="H249" s="303">
        <v>103173793</v>
      </c>
      <c r="I249" s="303">
        <v>0</v>
      </c>
      <c r="J249" s="303">
        <v>2317139769229</v>
      </c>
      <c r="K249" s="303">
        <v>514185658559</v>
      </c>
      <c r="L249" s="303">
        <v>3699425509152</v>
      </c>
      <c r="M249" s="323"/>
    </row>
    <row r="250" spans="1:13" s="63" customFormat="1">
      <c r="A250" s="517"/>
      <c r="B250" s="517"/>
      <c r="C250" s="301" t="s">
        <v>4017</v>
      </c>
      <c r="D250" s="302" t="s">
        <v>481</v>
      </c>
      <c r="E250" s="303">
        <v>1</v>
      </c>
      <c r="F250" s="303">
        <v>500000000</v>
      </c>
      <c r="G250" s="304">
        <v>0</v>
      </c>
      <c r="H250" s="303">
        <v>527140515</v>
      </c>
      <c r="I250" s="303">
        <v>0</v>
      </c>
      <c r="J250" s="303">
        <v>2317139769229</v>
      </c>
      <c r="K250" s="303">
        <v>514185658559</v>
      </c>
      <c r="L250" s="303">
        <v>3699425509152</v>
      </c>
      <c r="M250" s="323"/>
    </row>
    <row r="251" spans="1:13" s="63" customFormat="1">
      <c r="A251" s="517"/>
      <c r="B251" s="517"/>
      <c r="C251" s="301" t="s">
        <v>4017</v>
      </c>
      <c r="D251" s="302" t="s">
        <v>481</v>
      </c>
      <c r="E251" s="303">
        <v>1</v>
      </c>
      <c r="F251" s="303">
        <v>500000000</v>
      </c>
      <c r="G251" s="304">
        <v>0</v>
      </c>
      <c r="H251" s="303">
        <v>527140515</v>
      </c>
      <c r="I251" s="303">
        <v>0</v>
      </c>
      <c r="J251" s="303">
        <v>2317139769229</v>
      </c>
      <c r="K251" s="303">
        <v>514185658559</v>
      </c>
      <c r="L251" s="303">
        <v>3699425509152</v>
      </c>
      <c r="M251" s="323"/>
    </row>
    <row r="252" spans="1:13" s="63" customFormat="1">
      <c r="A252" s="517"/>
      <c r="B252" s="517"/>
      <c r="C252" s="301" t="s">
        <v>4017</v>
      </c>
      <c r="D252" s="302" t="s">
        <v>481</v>
      </c>
      <c r="E252" s="303">
        <v>1</v>
      </c>
      <c r="F252" s="303">
        <v>500000000</v>
      </c>
      <c r="G252" s="304">
        <v>0</v>
      </c>
      <c r="H252" s="303">
        <v>527140515</v>
      </c>
      <c r="I252" s="303">
        <v>0</v>
      </c>
      <c r="J252" s="303">
        <v>2317139769229</v>
      </c>
      <c r="K252" s="303">
        <v>514185658559</v>
      </c>
      <c r="L252" s="303">
        <v>3699425509152</v>
      </c>
      <c r="M252" s="323"/>
    </row>
    <row r="253" spans="1:13" s="63" customFormat="1">
      <c r="A253" s="517"/>
      <c r="B253" s="517"/>
      <c r="C253" s="301" t="s">
        <v>4017</v>
      </c>
      <c r="D253" s="302" t="s">
        <v>481</v>
      </c>
      <c r="E253" s="303">
        <v>1</v>
      </c>
      <c r="F253" s="303">
        <v>500000000</v>
      </c>
      <c r="G253" s="304">
        <v>0</v>
      </c>
      <c r="H253" s="303">
        <v>527140515</v>
      </c>
      <c r="I253" s="303">
        <v>0</v>
      </c>
      <c r="J253" s="303">
        <v>2317139769229</v>
      </c>
      <c r="K253" s="303">
        <v>514185658559</v>
      </c>
      <c r="L253" s="303">
        <v>3699425509152</v>
      </c>
      <c r="M253" s="323"/>
    </row>
    <row r="254" spans="1:13" s="63" customFormat="1">
      <c r="A254" s="517"/>
      <c r="B254" s="517"/>
      <c r="C254" s="301" t="s">
        <v>708</v>
      </c>
      <c r="D254" s="302" t="s">
        <v>481</v>
      </c>
      <c r="E254" s="303">
        <v>1</v>
      </c>
      <c r="F254" s="303">
        <v>500000000</v>
      </c>
      <c r="G254" s="304">
        <v>0</v>
      </c>
      <c r="H254" s="303">
        <v>510041653</v>
      </c>
      <c r="I254" s="303">
        <v>0</v>
      </c>
      <c r="J254" s="303">
        <v>2597686176000</v>
      </c>
      <c r="K254" s="303">
        <v>674886927756</v>
      </c>
      <c r="L254" s="303">
        <v>3767694936282</v>
      </c>
      <c r="M254" s="323"/>
    </row>
    <row r="255" spans="1:13" s="63" customFormat="1">
      <c r="A255" s="517"/>
      <c r="B255" s="517"/>
      <c r="C255" s="301" t="s">
        <v>4010</v>
      </c>
      <c r="D255" s="302" t="s">
        <v>481</v>
      </c>
      <c r="E255" s="303">
        <v>1</v>
      </c>
      <c r="F255" s="303">
        <v>1000000000</v>
      </c>
      <c r="G255" s="304">
        <v>0</v>
      </c>
      <c r="H255" s="303">
        <v>1015475310</v>
      </c>
      <c r="I255" s="303">
        <v>0</v>
      </c>
      <c r="J255" s="303">
        <v>1751406377751</v>
      </c>
      <c r="K255" s="303">
        <v>340085289606</v>
      </c>
      <c r="L255" s="303">
        <v>3171025395687.0005</v>
      </c>
      <c r="M255" s="323"/>
    </row>
    <row r="256" spans="1:13" s="63" customFormat="1">
      <c r="A256" s="517"/>
      <c r="B256" s="517"/>
      <c r="C256" s="301" t="s">
        <v>4010</v>
      </c>
      <c r="D256" s="302" t="s">
        <v>481</v>
      </c>
      <c r="E256" s="303">
        <v>1</v>
      </c>
      <c r="F256" s="303">
        <v>1000000000</v>
      </c>
      <c r="G256" s="304">
        <v>0</v>
      </c>
      <c r="H256" s="303">
        <v>1015475310</v>
      </c>
      <c r="I256" s="303">
        <v>0</v>
      </c>
      <c r="J256" s="303">
        <v>1751406377751</v>
      </c>
      <c r="K256" s="303">
        <v>340085289606</v>
      </c>
      <c r="L256" s="303">
        <v>3171025395687.0005</v>
      </c>
      <c r="M256" s="323"/>
    </row>
    <row r="257" spans="1:13" s="63" customFormat="1">
      <c r="A257" s="517"/>
      <c r="B257" s="517"/>
      <c r="C257" s="301" t="s">
        <v>4010</v>
      </c>
      <c r="D257" s="302" t="s">
        <v>481</v>
      </c>
      <c r="E257" s="303">
        <v>1</v>
      </c>
      <c r="F257" s="303">
        <v>1000000000</v>
      </c>
      <c r="G257" s="304">
        <v>0</v>
      </c>
      <c r="H257" s="303">
        <v>1015475310</v>
      </c>
      <c r="I257" s="303">
        <v>0</v>
      </c>
      <c r="J257" s="303">
        <v>1751406377751</v>
      </c>
      <c r="K257" s="303">
        <v>340085289606</v>
      </c>
      <c r="L257" s="303">
        <v>3171025395687.0005</v>
      </c>
      <c r="M257" s="323"/>
    </row>
    <row r="258" spans="1:13" s="63" customFormat="1">
      <c r="A258" s="517"/>
      <c r="B258" s="517"/>
      <c r="C258" s="301" t="s">
        <v>4010</v>
      </c>
      <c r="D258" s="302" t="s">
        <v>481</v>
      </c>
      <c r="E258" s="303">
        <v>1</v>
      </c>
      <c r="F258" s="303">
        <v>1000000000</v>
      </c>
      <c r="G258" s="304">
        <v>0</v>
      </c>
      <c r="H258" s="303">
        <v>1015475310</v>
      </c>
      <c r="I258" s="303">
        <v>0</v>
      </c>
      <c r="J258" s="303">
        <v>1751406377751</v>
      </c>
      <c r="K258" s="303">
        <v>340085289606</v>
      </c>
      <c r="L258" s="303">
        <v>3171025395687.0005</v>
      </c>
      <c r="M258" s="323"/>
    </row>
    <row r="259" spans="1:13" s="63" customFormat="1">
      <c r="A259" s="517"/>
      <c r="B259" s="517"/>
      <c r="C259" s="301" t="s">
        <v>710</v>
      </c>
      <c r="D259" s="302" t="s">
        <v>481</v>
      </c>
      <c r="E259" s="303">
        <v>1</v>
      </c>
      <c r="F259" s="303">
        <v>100000000</v>
      </c>
      <c r="G259" s="304">
        <v>0</v>
      </c>
      <c r="H259" s="303">
        <v>101840680</v>
      </c>
      <c r="I259" s="303">
        <v>0</v>
      </c>
      <c r="J259" s="303">
        <v>86196000000</v>
      </c>
      <c r="K259" s="303">
        <v>79210090714.589996</v>
      </c>
      <c r="L259" s="303">
        <v>230158207600.59003</v>
      </c>
      <c r="M259" s="323"/>
    </row>
    <row r="260" spans="1:13" s="63" customFormat="1">
      <c r="A260" s="517"/>
      <c r="B260" s="517"/>
      <c r="C260" s="301" t="s">
        <v>710</v>
      </c>
      <c r="D260" s="302" t="s">
        <v>481</v>
      </c>
      <c r="E260" s="303">
        <v>1</v>
      </c>
      <c r="F260" s="303">
        <v>100000000</v>
      </c>
      <c r="G260" s="304">
        <v>0</v>
      </c>
      <c r="H260" s="303">
        <v>101840680</v>
      </c>
      <c r="I260" s="303">
        <v>0</v>
      </c>
      <c r="J260" s="303">
        <v>86196000000</v>
      </c>
      <c r="K260" s="303">
        <v>79210090714.589996</v>
      </c>
      <c r="L260" s="303">
        <v>230158207600.59003</v>
      </c>
      <c r="M260" s="323"/>
    </row>
    <row r="261" spans="1:13" s="63" customFormat="1">
      <c r="A261" s="517"/>
      <c r="B261" s="517"/>
      <c r="C261" s="301" t="s">
        <v>710</v>
      </c>
      <c r="D261" s="302" t="s">
        <v>481</v>
      </c>
      <c r="E261" s="303">
        <v>1</v>
      </c>
      <c r="F261" s="303">
        <v>100000000</v>
      </c>
      <c r="G261" s="304">
        <v>0</v>
      </c>
      <c r="H261" s="303">
        <v>101840680</v>
      </c>
      <c r="I261" s="303">
        <v>0</v>
      </c>
      <c r="J261" s="303">
        <v>86196000000</v>
      </c>
      <c r="K261" s="303">
        <v>79210090714.589996</v>
      </c>
      <c r="L261" s="303">
        <v>230158207600.59003</v>
      </c>
      <c r="M261" s="323"/>
    </row>
    <row r="262" spans="1:13" s="63" customFormat="1">
      <c r="A262" s="517"/>
      <c r="B262" s="517"/>
      <c r="C262" s="301" t="s">
        <v>710</v>
      </c>
      <c r="D262" s="302" t="s">
        <v>481</v>
      </c>
      <c r="E262" s="303">
        <v>1</v>
      </c>
      <c r="F262" s="303">
        <v>100000000</v>
      </c>
      <c r="G262" s="304">
        <v>0</v>
      </c>
      <c r="H262" s="303">
        <v>101840680</v>
      </c>
      <c r="I262" s="303">
        <v>0</v>
      </c>
      <c r="J262" s="303">
        <v>86196000000</v>
      </c>
      <c r="K262" s="303">
        <v>79210090714.589996</v>
      </c>
      <c r="L262" s="303">
        <v>230158207600.59003</v>
      </c>
      <c r="M262" s="323"/>
    </row>
    <row r="263" spans="1:13" s="63" customFormat="1">
      <c r="A263" s="517"/>
      <c r="B263" s="517"/>
      <c r="C263" s="301" t="s">
        <v>710</v>
      </c>
      <c r="D263" s="302" t="s">
        <v>481</v>
      </c>
      <c r="E263" s="303">
        <v>1</v>
      </c>
      <c r="F263" s="303">
        <v>100000000</v>
      </c>
      <c r="G263" s="304">
        <v>0</v>
      </c>
      <c r="H263" s="303">
        <v>101840680</v>
      </c>
      <c r="I263" s="303">
        <v>0</v>
      </c>
      <c r="J263" s="303">
        <v>86196000000</v>
      </c>
      <c r="K263" s="303">
        <v>79210090714.589996</v>
      </c>
      <c r="L263" s="303">
        <v>230158207600.59003</v>
      </c>
      <c r="M263" s="323"/>
    </row>
    <row r="264" spans="1:13" s="63" customFormat="1">
      <c r="A264" s="517"/>
      <c r="B264" s="517"/>
      <c r="C264" s="301" t="s">
        <v>4018</v>
      </c>
      <c r="D264" s="302" t="s">
        <v>481</v>
      </c>
      <c r="E264" s="303">
        <v>1</v>
      </c>
      <c r="F264" s="303">
        <v>250000000</v>
      </c>
      <c r="G264" s="304">
        <v>0</v>
      </c>
      <c r="H264" s="303">
        <v>253039026</v>
      </c>
      <c r="I264" s="303">
        <v>0</v>
      </c>
      <c r="J264" s="303">
        <v>442643583884</v>
      </c>
      <c r="K264" s="303">
        <v>68458815053</v>
      </c>
      <c r="L264" s="303">
        <v>578661654058.00012</v>
      </c>
      <c r="M264" s="323"/>
    </row>
    <row r="265" spans="1:13" s="63" customFormat="1">
      <c r="A265" s="517"/>
      <c r="B265" s="517"/>
      <c r="C265" s="301" t="s">
        <v>4018</v>
      </c>
      <c r="D265" s="302" t="s">
        <v>481</v>
      </c>
      <c r="E265" s="303">
        <v>1</v>
      </c>
      <c r="F265" s="303">
        <v>250000000</v>
      </c>
      <c r="G265" s="304">
        <v>0</v>
      </c>
      <c r="H265" s="303">
        <v>253039026</v>
      </c>
      <c r="I265" s="303">
        <v>0</v>
      </c>
      <c r="J265" s="303">
        <v>442643583884</v>
      </c>
      <c r="K265" s="303">
        <v>68458815053</v>
      </c>
      <c r="L265" s="303">
        <v>578661654058.00012</v>
      </c>
      <c r="M265" s="323"/>
    </row>
    <row r="266" spans="1:13" s="63" customFormat="1">
      <c r="A266" s="517"/>
      <c r="B266" s="517"/>
      <c r="C266" s="301" t="s">
        <v>4018</v>
      </c>
      <c r="D266" s="302" t="s">
        <v>481</v>
      </c>
      <c r="E266" s="303">
        <v>1</v>
      </c>
      <c r="F266" s="303">
        <v>250000000</v>
      </c>
      <c r="G266" s="304">
        <v>0</v>
      </c>
      <c r="H266" s="303">
        <v>253039026</v>
      </c>
      <c r="I266" s="303">
        <v>0</v>
      </c>
      <c r="J266" s="303">
        <v>442643583884</v>
      </c>
      <c r="K266" s="303">
        <v>68458815053</v>
      </c>
      <c r="L266" s="303">
        <v>578661654058.00012</v>
      </c>
      <c r="M266" s="323"/>
    </row>
    <row r="267" spans="1:13" s="63" customFormat="1">
      <c r="A267" s="517"/>
      <c r="B267" s="517"/>
      <c r="C267" s="301" t="s">
        <v>4018</v>
      </c>
      <c r="D267" s="302" t="s">
        <v>481</v>
      </c>
      <c r="E267" s="303">
        <v>1</v>
      </c>
      <c r="F267" s="303">
        <v>250000000</v>
      </c>
      <c r="G267" s="304">
        <v>0</v>
      </c>
      <c r="H267" s="303">
        <v>253039026</v>
      </c>
      <c r="I267" s="303">
        <v>0</v>
      </c>
      <c r="J267" s="303">
        <v>442643583884</v>
      </c>
      <c r="K267" s="303">
        <v>68458815053</v>
      </c>
      <c r="L267" s="303">
        <v>578661654058.00012</v>
      </c>
      <c r="M267" s="323"/>
    </row>
    <row r="268" spans="1:13" s="63" customFormat="1">
      <c r="A268" s="517"/>
      <c r="B268" s="517"/>
      <c r="C268" s="301" t="s">
        <v>4018</v>
      </c>
      <c r="D268" s="302" t="s">
        <v>481</v>
      </c>
      <c r="E268" s="303">
        <v>1</v>
      </c>
      <c r="F268" s="303">
        <v>250000000</v>
      </c>
      <c r="G268" s="304">
        <v>0</v>
      </c>
      <c r="H268" s="303">
        <v>253039026</v>
      </c>
      <c r="I268" s="303">
        <v>0</v>
      </c>
      <c r="J268" s="303">
        <v>442643583884</v>
      </c>
      <c r="K268" s="303">
        <v>68458815053</v>
      </c>
      <c r="L268" s="303">
        <v>578661654058.00012</v>
      </c>
      <c r="M268" s="323"/>
    </row>
    <row r="269" spans="1:13" s="63" customFormat="1">
      <c r="A269" s="517"/>
      <c r="B269" s="517"/>
      <c r="C269" s="301" t="s">
        <v>4018</v>
      </c>
      <c r="D269" s="302" t="s">
        <v>481</v>
      </c>
      <c r="E269" s="303">
        <v>1</v>
      </c>
      <c r="F269" s="303">
        <v>250000000</v>
      </c>
      <c r="G269" s="304">
        <v>0</v>
      </c>
      <c r="H269" s="303">
        <v>253039026</v>
      </c>
      <c r="I269" s="303">
        <v>0</v>
      </c>
      <c r="J269" s="303">
        <v>442643583884</v>
      </c>
      <c r="K269" s="303">
        <v>68458815053</v>
      </c>
      <c r="L269" s="303">
        <v>578661654058.00012</v>
      </c>
      <c r="M269" s="323"/>
    </row>
    <row r="270" spans="1:13" s="63" customFormat="1">
      <c r="A270" s="517"/>
      <c r="B270" s="517"/>
      <c r="C270" s="301" t="s">
        <v>4018</v>
      </c>
      <c r="D270" s="302" t="s">
        <v>481</v>
      </c>
      <c r="E270" s="303">
        <v>1</v>
      </c>
      <c r="F270" s="303">
        <v>250000000</v>
      </c>
      <c r="G270" s="304">
        <v>0</v>
      </c>
      <c r="H270" s="303">
        <v>253039026</v>
      </c>
      <c r="I270" s="303">
        <v>0</v>
      </c>
      <c r="J270" s="303">
        <v>442643583884</v>
      </c>
      <c r="K270" s="303">
        <v>68458815053</v>
      </c>
      <c r="L270" s="303">
        <v>578661654058.00012</v>
      </c>
      <c r="M270" s="323"/>
    </row>
    <row r="271" spans="1:13" s="63" customFormat="1">
      <c r="A271" s="517"/>
      <c r="B271" s="517"/>
      <c r="C271" s="301" t="s">
        <v>4018</v>
      </c>
      <c r="D271" s="302" t="s">
        <v>481</v>
      </c>
      <c r="E271" s="303">
        <v>1</v>
      </c>
      <c r="F271" s="303">
        <v>250000000</v>
      </c>
      <c r="G271" s="304">
        <v>0</v>
      </c>
      <c r="H271" s="303">
        <v>253039026</v>
      </c>
      <c r="I271" s="303">
        <v>0</v>
      </c>
      <c r="J271" s="303">
        <v>442643583884</v>
      </c>
      <c r="K271" s="303">
        <v>68458815053</v>
      </c>
      <c r="L271" s="303">
        <v>578661654058.00012</v>
      </c>
      <c r="M271" s="323"/>
    </row>
    <row r="272" spans="1:13" s="63" customFormat="1">
      <c r="A272" s="517"/>
      <c r="B272" s="517"/>
      <c r="C272" s="301" t="s">
        <v>4018</v>
      </c>
      <c r="D272" s="302" t="s">
        <v>481</v>
      </c>
      <c r="E272" s="303">
        <v>1</v>
      </c>
      <c r="F272" s="303">
        <v>250000000</v>
      </c>
      <c r="G272" s="304">
        <v>0</v>
      </c>
      <c r="H272" s="303">
        <v>253039026</v>
      </c>
      <c r="I272" s="303">
        <v>0</v>
      </c>
      <c r="J272" s="303">
        <v>442643583884</v>
      </c>
      <c r="K272" s="303">
        <v>68458815053</v>
      </c>
      <c r="L272" s="303">
        <v>578661654058.00012</v>
      </c>
      <c r="M272" s="323"/>
    </row>
    <row r="273" spans="1:15" s="63" customFormat="1">
      <c r="A273" s="517"/>
      <c r="B273" s="517"/>
      <c r="C273" s="301" t="s">
        <v>4018</v>
      </c>
      <c r="D273" s="302" t="s">
        <v>481</v>
      </c>
      <c r="E273" s="303">
        <v>1</v>
      </c>
      <c r="F273" s="303">
        <v>250000000</v>
      </c>
      <c r="G273" s="304">
        <v>0</v>
      </c>
      <c r="H273" s="303">
        <v>253039026</v>
      </c>
      <c r="I273" s="303">
        <v>0</v>
      </c>
      <c r="J273" s="303">
        <v>442643583884</v>
      </c>
      <c r="K273" s="303">
        <v>68458815053</v>
      </c>
      <c r="L273" s="303">
        <v>578661654058.00012</v>
      </c>
      <c r="M273" s="323"/>
    </row>
    <row r="274" spans="1:15" s="63" customFormat="1">
      <c r="A274" s="517"/>
      <c r="B274" s="517"/>
      <c r="C274" s="301" t="s">
        <v>4018</v>
      </c>
      <c r="D274" s="302" t="s">
        <v>481</v>
      </c>
      <c r="E274" s="303">
        <v>1</v>
      </c>
      <c r="F274" s="303">
        <v>250000000</v>
      </c>
      <c r="G274" s="304">
        <v>0</v>
      </c>
      <c r="H274" s="303">
        <v>253039026</v>
      </c>
      <c r="I274" s="303">
        <v>0</v>
      </c>
      <c r="J274" s="303">
        <v>442643583884</v>
      </c>
      <c r="K274" s="303">
        <v>68458815053</v>
      </c>
      <c r="L274" s="303">
        <v>578661654058.00012</v>
      </c>
      <c r="M274" s="323"/>
      <c r="N274" s="291"/>
      <c r="O274" s="380"/>
    </row>
    <row r="275" spans="1:15" s="63" customFormat="1">
      <c r="A275" s="517"/>
      <c r="B275" s="517"/>
      <c r="C275" s="301" t="s">
        <v>4018</v>
      </c>
      <c r="D275" s="302" t="s">
        <v>481</v>
      </c>
      <c r="E275" s="303">
        <v>1</v>
      </c>
      <c r="F275" s="303">
        <v>250000000</v>
      </c>
      <c r="G275" s="304">
        <v>0</v>
      </c>
      <c r="H275" s="303">
        <v>253039026</v>
      </c>
      <c r="I275" s="303">
        <v>0</v>
      </c>
      <c r="J275" s="303">
        <v>442643583884</v>
      </c>
      <c r="K275" s="303">
        <v>68458815053</v>
      </c>
      <c r="L275" s="303">
        <v>578661654058.00012</v>
      </c>
      <c r="M275" s="323"/>
      <c r="N275" s="291"/>
      <c r="O275" s="380"/>
    </row>
    <row r="276" spans="1:15" s="63" customFormat="1">
      <c r="A276" s="517"/>
      <c r="B276" s="517"/>
      <c r="C276" s="301" t="s">
        <v>4018</v>
      </c>
      <c r="D276" s="302" t="s">
        <v>481</v>
      </c>
      <c r="E276" s="303">
        <v>1</v>
      </c>
      <c r="F276" s="303">
        <v>100000000</v>
      </c>
      <c r="G276" s="304">
        <v>0</v>
      </c>
      <c r="H276" s="303">
        <v>101047948</v>
      </c>
      <c r="I276" s="303">
        <v>0</v>
      </c>
      <c r="J276" s="303">
        <v>442643583884</v>
      </c>
      <c r="K276" s="303">
        <v>68458815053</v>
      </c>
      <c r="L276" s="303">
        <v>578661654058.00012</v>
      </c>
      <c r="M276" s="323"/>
      <c r="N276" s="291"/>
      <c r="O276" s="380"/>
    </row>
    <row r="277" spans="1:15" s="63" customFormat="1">
      <c r="A277" s="517"/>
      <c r="B277" s="517"/>
      <c r="C277" s="301" t="s">
        <v>4018</v>
      </c>
      <c r="D277" s="302" t="s">
        <v>481</v>
      </c>
      <c r="E277" s="303">
        <v>1</v>
      </c>
      <c r="F277" s="303">
        <v>100000000</v>
      </c>
      <c r="G277" s="304">
        <v>0</v>
      </c>
      <c r="H277" s="303">
        <v>101047948</v>
      </c>
      <c r="I277" s="303">
        <v>0</v>
      </c>
      <c r="J277" s="303">
        <v>442643583884</v>
      </c>
      <c r="K277" s="303">
        <v>68458815053</v>
      </c>
      <c r="L277" s="303">
        <v>578661654058.00012</v>
      </c>
      <c r="M277" s="323"/>
      <c r="N277" s="291"/>
      <c r="O277" s="380"/>
    </row>
    <row r="278" spans="1:15" s="63" customFormat="1">
      <c r="A278" s="517"/>
      <c r="B278" s="517"/>
      <c r="C278" s="301" t="s">
        <v>4018</v>
      </c>
      <c r="D278" s="302" t="s">
        <v>481</v>
      </c>
      <c r="E278" s="303">
        <v>1</v>
      </c>
      <c r="F278" s="303">
        <v>100000000</v>
      </c>
      <c r="G278" s="304">
        <v>0</v>
      </c>
      <c r="H278" s="303">
        <v>101047948</v>
      </c>
      <c r="I278" s="303">
        <v>0</v>
      </c>
      <c r="J278" s="303">
        <v>442643583884</v>
      </c>
      <c r="K278" s="303">
        <v>68458815053</v>
      </c>
      <c r="L278" s="303">
        <v>578661654058.00012</v>
      </c>
      <c r="M278" s="323"/>
      <c r="N278" s="291"/>
      <c r="O278" s="380"/>
    </row>
    <row r="279" spans="1:15" s="63" customFormat="1">
      <c r="A279" s="517"/>
      <c r="B279" s="517"/>
      <c r="C279" s="301" t="s">
        <v>4018</v>
      </c>
      <c r="D279" s="302" t="s">
        <v>481</v>
      </c>
      <c r="E279" s="303">
        <v>1</v>
      </c>
      <c r="F279" s="303">
        <v>100000000</v>
      </c>
      <c r="G279" s="304">
        <v>0</v>
      </c>
      <c r="H279" s="303">
        <v>101047948</v>
      </c>
      <c r="I279" s="303">
        <v>0</v>
      </c>
      <c r="J279" s="303">
        <v>442643583884</v>
      </c>
      <c r="K279" s="303">
        <v>68458815053</v>
      </c>
      <c r="L279" s="303">
        <v>578661654058.00012</v>
      </c>
      <c r="M279" s="323"/>
    </row>
    <row r="280" spans="1:15" s="63" customFormat="1">
      <c r="A280" s="517"/>
      <c r="B280" s="517"/>
      <c r="C280" s="301" t="s">
        <v>4018</v>
      </c>
      <c r="D280" s="302" t="s">
        <v>481</v>
      </c>
      <c r="E280" s="303">
        <v>1</v>
      </c>
      <c r="F280" s="303">
        <v>100000000</v>
      </c>
      <c r="G280" s="304">
        <v>0</v>
      </c>
      <c r="H280" s="303">
        <v>101047948</v>
      </c>
      <c r="I280" s="303">
        <v>0</v>
      </c>
      <c r="J280" s="303">
        <v>442643583884</v>
      </c>
      <c r="K280" s="303">
        <v>68458815053</v>
      </c>
      <c r="L280" s="303">
        <v>578661654058.00012</v>
      </c>
      <c r="M280" s="323"/>
    </row>
    <row r="281" spans="1:15" s="63" customFormat="1">
      <c r="A281" s="517"/>
      <c r="B281" s="517"/>
      <c r="C281" s="301" t="s">
        <v>4018</v>
      </c>
      <c r="D281" s="302" t="s">
        <v>481</v>
      </c>
      <c r="E281" s="303">
        <v>1</v>
      </c>
      <c r="F281" s="303">
        <v>100000000</v>
      </c>
      <c r="G281" s="304">
        <v>0</v>
      </c>
      <c r="H281" s="303">
        <v>101047948</v>
      </c>
      <c r="I281" s="303">
        <v>0</v>
      </c>
      <c r="J281" s="303">
        <v>442643583884</v>
      </c>
      <c r="K281" s="303">
        <v>68458815053</v>
      </c>
      <c r="L281" s="303">
        <v>578661654058.00012</v>
      </c>
      <c r="M281" s="323"/>
    </row>
    <row r="282" spans="1:15" s="63" customFormat="1">
      <c r="A282" s="517"/>
      <c r="B282" s="517"/>
      <c r="C282" s="301" t="s">
        <v>4018</v>
      </c>
      <c r="D282" s="302" t="s">
        <v>481</v>
      </c>
      <c r="E282" s="303">
        <v>1</v>
      </c>
      <c r="F282" s="303">
        <v>100000000</v>
      </c>
      <c r="G282" s="304">
        <v>0</v>
      </c>
      <c r="H282" s="303">
        <v>101047948</v>
      </c>
      <c r="I282" s="303">
        <v>0</v>
      </c>
      <c r="J282" s="303">
        <v>442643583884</v>
      </c>
      <c r="K282" s="303">
        <v>68458815053</v>
      </c>
      <c r="L282" s="303">
        <v>578661654058.00012</v>
      </c>
      <c r="M282" s="323"/>
    </row>
    <row r="283" spans="1:15" s="63" customFormat="1">
      <c r="A283" s="517"/>
      <c r="B283" s="517"/>
      <c r="C283" s="301" t="s">
        <v>4018</v>
      </c>
      <c r="D283" s="302" t="s">
        <v>481</v>
      </c>
      <c r="E283" s="303">
        <v>1</v>
      </c>
      <c r="F283" s="303">
        <v>100000000</v>
      </c>
      <c r="G283" s="304">
        <v>0</v>
      </c>
      <c r="H283" s="303">
        <v>101047948</v>
      </c>
      <c r="I283" s="303">
        <v>0</v>
      </c>
      <c r="J283" s="303">
        <v>442643583884</v>
      </c>
      <c r="K283" s="303">
        <v>68458815053</v>
      </c>
      <c r="L283" s="303">
        <v>578661654058.00012</v>
      </c>
      <c r="M283" s="323"/>
    </row>
    <row r="284" spans="1:15" s="63" customFormat="1">
      <c r="A284" s="517"/>
      <c r="B284" s="517"/>
      <c r="C284" s="301" t="s">
        <v>4018</v>
      </c>
      <c r="D284" s="302" t="s">
        <v>481</v>
      </c>
      <c r="E284" s="303">
        <v>1</v>
      </c>
      <c r="F284" s="303">
        <v>100000000</v>
      </c>
      <c r="G284" s="304">
        <v>0</v>
      </c>
      <c r="H284" s="303">
        <v>101047948</v>
      </c>
      <c r="I284" s="303">
        <v>0</v>
      </c>
      <c r="J284" s="303">
        <v>442643583884</v>
      </c>
      <c r="K284" s="303">
        <v>68458815053</v>
      </c>
      <c r="L284" s="303">
        <v>578661654058.00012</v>
      </c>
      <c r="M284" s="323"/>
    </row>
    <row r="285" spans="1:15" s="63" customFormat="1">
      <c r="A285" s="517"/>
      <c r="B285" s="517"/>
      <c r="C285" s="301" t="s">
        <v>4018</v>
      </c>
      <c r="D285" s="302" t="s">
        <v>481</v>
      </c>
      <c r="E285" s="303">
        <v>1</v>
      </c>
      <c r="F285" s="303">
        <v>100000000</v>
      </c>
      <c r="G285" s="304">
        <v>0</v>
      </c>
      <c r="H285" s="303">
        <v>101047948</v>
      </c>
      <c r="I285" s="303">
        <v>0</v>
      </c>
      <c r="J285" s="303">
        <v>442643583884</v>
      </c>
      <c r="K285" s="303">
        <v>68458815053</v>
      </c>
      <c r="L285" s="303">
        <v>578661654058.00012</v>
      </c>
      <c r="M285" s="323"/>
    </row>
    <row r="286" spans="1:15" s="63" customFormat="1">
      <c r="A286" s="517"/>
      <c r="B286" s="517"/>
      <c r="C286" s="301" t="s">
        <v>4018</v>
      </c>
      <c r="D286" s="302" t="s">
        <v>481</v>
      </c>
      <c r="E286" s="303">
        <v>1</v>
      </c>
      <c r="F286" s="303">
        <v>100000000</v>
      </c>
      <c r="G286" s="304">
        <v>0</v>
      </c>
      <c r="H286" s="303">
        <v>101047948</v>
      </c>
      <c r="I286" s="303">
        <v>0</v>
      </c>
      <c r="J286" s="303">
        <v>442643583884</v>
      </c>
      <c r="K286" s="303">
        <v>68458815053</v>
      </c>
      <c r="L286" s="303">
        <v>578661654058.00012</v>
      </c>
      <c r="M286" s="323"/>
    </row>
    <row r="287" spans="1:15" s="63" customFormat="1">
      <c r="A287" s="517"/>
      <c r="B287" s="517"/>
      <c r="C287" s="301" t="s">
        <v>4017</v>
      </c>
      <c r="D287" s="302" t="s">
        <v>481</v>
      </c>
      <c r="E287" s="303">
        <v>1</v>
      </c>
      <c r="F287" s="303">
        <v>200000000</v>
      </c>
      <c r="G287" s="304">
        <v>0</v>
      </c>
      <c r="H287" s="303">
        <v>206260467</v>
      </c>
      <c r="I287" s="303">
        <v>0</v>
      </c>
      <c r="J287" s="303">
        <v>2317139769229</v>
      </c>
      <c r="K287" s="303">
        <v>514185658559</v>
      </c>
      <c r="L287" s="303">
        <v>3699425509152</v>
      </c>
      <c r="M287" s="323"/>
    </row>
    <row r="288" spans="1:15" s="63" customFormat="1">
      <c r="A288" s="517"/>
      <c r="B288" s="517"/>
      <c r="C288" s="301" t="s">
        <v>4017</v>
      </c>
      <c r="D288" s="302" t="s">
        <v>481</v>
      </c>
      <c r="E288" s="303">
        <v>1</v>
      </c>
      <c r="F288" s="303">
        <v>200000000</v>
      </c>
      <c r="G288" s="304">
        <v>0</v>
      </c>
      <c r="H288" s="303">
        <v>206260467</v>
      </c>
      <c r="I288" s="303">
        <v>0</v>
      </c>
      <c r="J288" s="303">
        <v>2317139769229</v>
      </c>
      <c r="K288" s="303">
        <v>514185658559</v>
      </c>
      <c r="L288" s="303">
        <v>3699425509152</v>
      </c>
      <c r="M288" s="323"/>
    </row>
    <row r="289" spans="1:13" s="63" customFormat="1">
      <c r="A289" s="517"/>
      <c r="B289" s="517"/>
      <c r="C289" s="301" t="s">
        <v>4017</v>
      </c>
      <c r="D289" s="302" t="s">
        <v>481</v>
      </c>
      <c r="E289" s="303">
        <v>1</v>
      </c>
      <c r="F289" s="303">
        <v>200000000</v>
      </c>
      <c r="G289" s="304">
        <v>0</v>
      </c>
      <c r="H289" s="303">
        <v>206260467</v>
      </c>
      <c r="I289" s="303">
        <v>0</v>
      </c>
      <c r="J289" s="303">
        <v>2317139769229</v>
      </c>
      <c r="K289" s="303">
        <v>514185658559</v>
      </c>
      <c r="L289" s="303">
        <v>3699425509152</v>
      </c>
      <c r="M289" s="323"/>
    </row>
    <row r="290" spans="1:13" s="63" customFormat="1">
      <c r="A290" s="517"/>
      <c r="B290" s="517"/>
      <c r="C290" s="301" t="s">
        <v>4017</v>
      </c>
      <c r="D290" s="302" t="s">
        <v>481</v>
      </c>
      <c r="E290" s="303">
        <v>1</v>
      </c>
      <c r="F290" s="303">
        <v>200000000</v>
      </c>
      <c r="G290" s="304">
        <v>0</v>
      </c>
      <c r="H290" s="303">
        <v>206260467</v>
      </c>
      <c r="I290" s="303">
        <v>0</v>
      </c>
      <c r="J290" s="303">
        <v>2317139769229</v>
      </c>
      <c r="K290" s="303">
        <v>514185658559</v>
      </c>
      <c r="L290" s="303">
        <v>3699425509152</v>
      </c>
      <c r="M290" s="323"/>
    </row>
    <row r="291" spans="1:13" s="63" customFormat="1">
      <c r="A291" s="517"/>
      <c r="B291" s="517"/>
      <c r="C291" s="301" t="s">
        <v>4017</v>
      </c>
      <c r="D291" s="302" t="s">
        <v>481</v>
      </c>
      <c r="E291" s="303">
        <v>1</v>
      </c>
      <c r="F291" s="303">
        <v>200000000</v>
      </c>
      <c r="G291" s="304">
        <v>0</v>
      </c>
      <c r="H291" s="303">
        <v>206260467</v>
      </c>
      <c r="I291" s="303">
        <v>0</v>
      </c>
      <c r="J291" s="303">
        <v>2317139769229</v>
      </c>
      <c r="K291" s="303">
        <v>514185658559</v>
      </c>
      <c r="L291" s="303">
        <v>3699425509152</v>
      </c>
      <c r="M291" s="323"/>
    </row>
    <row r="292" spans="1:13" s="63" customFormat="1">
      <c r="A292" s="517"/>
      <c r="B292" s="517"/>
      <c r="C292" s="301" t="s">
        <v>479</v>
      </c>
      <c r="D292" s="302" t="s">
        <v>481</v>
      </c>
      <c r="E292" s="303">
        <v>1</v>
      </c>
      <c r="F292" s="303">
        <v>500000000</v>
      </c>
      <c r="G292" s="304">
        <v>0</v>
      </c>
      <c r="H292" s="303">
        <v>503643820</v>
      </c>
      <c r="I292" s="303">
        <v>0</v>
      </c>
      <c r="J292" s="303">
        <v>1651946130000</v>
      </c>
      <c r="K292" s="303">
        <v>1060227888577</v>
      </c>
      <c r="L292" s="303">
        <v>5322552078375.001</v>
      </c>
      <c r="M292" s="323"/>
    </row>
    <row r="293" spans="1:13" s="63" customFormat="1">
      <c r="A293" s="517"/>
      <c r="B293" s="517"/>
      <c r="C293" s="301" t="s">
        <v>479</v>
      </c>
      <c r="D293" s="302" t="s">
        <v>481</v>
      </c>
      <c r="E293" s="303">
        <v>1</v>
      </c>
      <c r="F293" s="303">
        <v>500000000</v>
      </c>
      <c r="G293" s="304">
        <v>0</v>
      </c>
      <c r="H293" s="303">
        <v>503643820</v>
      </c>
      <c r="I293" s="303">
        <v>0</v>
      </c>
      <c r="J293" s="303">
        <v>1651946130000</v>
      </c>
      <c r="K293" s="303">
        <v>1060227888577</v>
      </c>
      <c r="L293" s="303">
        <v>5322552078375.001</v>
      </c>
      <c r="M293" s="323"/>
    </row>
    <row r="294" spans="1:13" s="63" customFormat="1">
      <c r="A294" s="517"/>
      <c r="B294" s="517"/>
      <c r="C294" s="301" t="s">
        <v>479</v>
      </c>
      <c r="D294" s="302" t="s">
        <v>481</v>
      </c>
      <c r="E294" s="303">
        <v>1</v>
      </c>
      <c r="F294" s="303">
        <v>2500000000</v>
      </c>
      <c r="G294" s="304">
        <v>0</v>
      </c>
      <c r="H294" s="303">
        <v>2544701127</v>
      </c>
      <c r="I294" s="303">
        <v>0</v>
      </c>
      <c r="J294" s="303">
        <v>1651946130000</v>
      </c>
      <c r="K294" s="303">
        <v>1060227888577</v>
      </c>
      <c r="L294" s="303">
        <v>5322552078375.001</v>
      </c>
      <c r="M294" s="323"/>
    </row>
    <row r="295" spans="1:13" s="63" customFormat="1">
      <c r="A295" s="517"/>
      <c r="B295" s="517"/>
      <c r="C295" s="301" t="s">
        <v>4010</v>
      </c>
      <c r="D295" s="302" t="s">
        <v>481</v>
      </c>
      <c r="E295" s="303">
        <v>1</v>
      </c>
      <c r="F295" s="303">
        <v>500000000</v>
      </c>
      <c r="G295" s="304">
        <v>0</v>
      </c>
      <c r="H295" s="303">
        <v>511602690</v>
      </c>
      <c r="I295" s="303">
        <v>0</v>
      </c>
      <c r="J295" s="303">
        <v>1751406377751</v>
      </c>
      <c r="K295" s="303">
        <v>340085289606</v>
      </c>
      <c r="L295" s="303">
        <v>3171025395687.0005</v>
      </c>
      <c r="M295" s="323"/>
    </row>
    <row r="296" spans="1:13" s="63" customFormat="1">
      <c r="A296" s="517"/>
      <c r="B296" s="517"/>
      <c r="C296" s="301" t="s">
        <v>4010</v>
      </c>
      <c r="D296" s="302" t="s">
        <v>481</v>
      </c>
      <c r="E296" s="303">
        <v>1</v>
      </c>
      <c r="F296" s="303">
        <v>500000000</v>
      </c>
      <c r="G296" s="304">
        <v>0</v>
      </c>
      <c r="H296" s="303">
        <v>511602690</v>
      </c>
      <c r="I296" s="303">
        <v>0</v>
      </c>
      <c r="J296" s="303">
        <v>1751406377751</v>
      </c>
      <c r="K296" s="303">
        <v>340085289606</v>
      </c>
      <c r="L296" s="303">
        <v>3171025395687.0005</v>
      </c>
      <c r="M296" s="323"/>
    </row>
    <row r="297" spans="1:13" s="63" customFormat="1">
      <c r="A297" s="517"/>
      <c r="B297" s="517"/>
      <c r="C297" s="301" t="s">
        <v>4010</v>
      </c>
      <c r="D297" s="302" t="s">
        <v>481</v>
      </c>
      <c r="E297" s="303">
        <v>1</v>
      </c>
      <c r="F297" s="303">
        <v>500000000</v>
      </c>
      <c r="G297" s="304">
        <v>0</v>
      </c>
      <c r="H297" s="303">
        <v>511602690</v>
      </c>
      <c r="I297" s="303">
        <v>0</v>
      </c>
      <c r="J297" s="303">
        <v>1751406377751</v>
      </c>
      <c r="K297" s="303">
        <v>340085289606</v>
      </c>
      <c r="L297" s="303">
        <v>3171025395687.0005</v>
      </c>
      <c r="M297" s="323"/>
    </row>
    <row r="298" spans="1:13" s="63" customFormat="1">
      <c r="A298" s="517"/>
      <c r="B298" s="517"/>
      <c r="C298" s="301" t="s">
        <v>4010</v>
      </c>
      <c r="D298" s="302" t="s">
        <v>481</v>
      </c>
      <c r="E298" s="303">
        <v>1</v>
      </c>
      <c r="F298" s="303">
        <v>500000000</v>
      </c>
      <c r="G298" s="304">
        <v>0</v>
      </c>
      <c r="H298" s="303">
        <v>511602690</v>
      </c>
      <c r="I298" s="303">
        <v>0</v>
      </c>
      <c r="J298" s="303">
        <v>1751406377751</v>
      </c>
      <c r="K298" s="303">
        <v>340085289606</v>
      </c>
      <c r="L298" s="303">
        <v>3171025395687.0005</v>
      </c>
      <c r="M298" s="323"/>
    </row>
    <row r="299" spans="1:13" s="63" customFormat="1">
      <c r="A299" s="517"/>
      <c r="B299" s="517"/>
      <c r="C299" s="301" t="s">
        <v>4010</v>
      </c>
      <c r="D299" s="302" t="s">
        <v>481</v>
      </c>
      <c r="E299" s="303">
        <v>1</v>
      </c>
      <c r="F299" s="303">
        <v>500000000</v>
      </c>
      <c r="G299" s="304">
        <v>0</v>
      </c>
      <c r="H299" s="303">
        <v>511602690</v>
      </c>
      <c r="I299" s="303">
        <v>0</v>
      </c>
      <c r="J299" s="303">
        <v>1751406377751</v>
      </c>
      <c r="K299" s="303">
        <v>340085289606</v>
      </c>
      <c r="L299" s="303">
        <v>3171025395687.0005</v>
      </c>
      <c r="M299" s="323"/>
    </row>
    <row r="300" spans="1:13" s="63" customFormat="1">
      <c r="A300" s="517"/>
      <c r="B300" s="517"/>
      <c r="C300" s="301" t="s">
        <v>4010</v>
      </c>
      <c r="D300" s="302" t="s">
        <v>481</v>
      </c>
      <c r="E300" s="303">
        <v>1</v>
      </c>
      <c r="F300" s="303">
        <v>500000000</v>
      </c>
      <c r="G300" s="304">
        <v>0</v>
      </c>
      <c r="H300" s="303">
        <v>511602690</v>
      </c>
      <c r="I300" s="303">
        <v>0</v>
      </c>
      <c r="J300" s="303">
        <v>1751406377751</v>
      </c>
      <c r="K300" s="303">
        <v>340085289606</v>
      </c>
      <c r="L300" s="303">
        <v>3171025395687.0005</v>
      </c>
      <c r="M300" s="323"/>
    </row>
    <row r="301" spans="1:13" s="63" customFormat="1">
      <c r="A301" s="517"/>
      <c r="B301" s="517"/>
      <c r="C301" s="301" t="s">
        <v>4010</v>
      </c>
      <c r="D301" s="302" t="s">
        <v>481</v>
      </c>
      <c r="E301" s="303">
        <v>1</v>
      </c>
      <c r="F301" s="303">
        <v>500000000</v>
      </c>
      <c r="G301" s="304">
        <v>0</v>
      </c>
      <c r="H301" s="303">
        <v>511602690</v>
      </c>
      <c r="I301" s="303">
        <v>0</v>
      </c>
      <c r="J301" s="303">
        <v>1751406377751</v>
      </c>
      <c r="K301" s="303">
        <v>340085289606</v>
      </c>
      <c r="L301" s="303">
        <v>3171025395687.0005</v>
      </c>
      <c r="M301" s="323"/>
    </row>
    <row r="302" spans="1:13" s="63" customFormat="1">
      <c r="A302" s="517"/>
      <c r="B302" s="517"/>
      <c r="C302" s="301" t="s">
        <v>4010</v>
      </c>
      <c r="D302" s="302" t="s">
        <v>481</v>
      </c>
      <c r="E302" s="303">
        <v>1</v>
      </c>
      <c r="F302" s="303">
        <v>500000000</v>
      </c>
      <c r="G302" s="304">
        <v>0</v>
      </c>
      <c r="H302" s="303">
        <v>511602690</v>
      </c>
      <c r="I302" s="303">
        <v>0</v>
      </c>
      <c r="J302" s="303">
        <v>1751406377751</v>
      </c>
      <c r="K302" s="303">
        <v>340085289606</v>
      </c>
      <c r="L302" s="303">
        <v>3171025395687.0005</v>
      </c>
      <c r="M302" s="323"/>
    </row>
    <row r="303" spans="1:13" s="63" customFormat="1">
      <c r="A303" s="517"/>
      <c r="B303" s="517"/>
      <c r="C303" s="301" t="s">
        <v>4010</v>
      </c>
      <c r="D303" s="302" t="s">
        <v>481</v>
      </c>
      <c r="E303" s="303">
        <v>1</v>
      </c>
      <c r="F303" s="303">
        <v>500000000</v>
      </c>
      <c r="G303" s="304">
        <v>0</v>
      </c>
      <c r="H303" s="303">
        <v>511602690</v>
      </c>
      <c r="I303" s="303">
        <v>0</v>
      </c>
      <c r="J303" s="303">
        <v>1751406377751</v>
      </c>
      <c r="K303" s="303">
        <v>340085289606</v>
      </c>
      <c r="L303" s="303">
        <v>3171025395687.0005</v>
      </c>
      <c r="M303" s="323"/>
    </row>
    <row r="304" spans="1:13" s="63" customFormat="1">
      <c r="A304" s="517"/>
      <c r="B304" s="517"/>
      <c r="C304" s="301" t="s">
        <v>4010</v>
      </c>
      <c r="D304" s="302" t="s">
        <v>481</v>
      </c>
      <c r="E304" s="303">
        <v>1</v>
      </c>
      <c r="F304" s="303">
        <v>500000000</v>
      </c>
      <c r="G304" s="304">
        <v>0</v>
      </c>
      <c r="H304" s="303">
        <v>511602690</v>
      </c>
      <c r="I304" s="303">
        <v>0</v>
      </c>
      <c r="J304" s="303">
        <v>1751406377751</v>
      </c>
      <c r="K304" s="303">
        <v>340085289606</v>
      </c>
      <c r="L304" s="303">
        <v>3171025395687.0005</v>
      </c>
      <c r="M304" s="323"/>
    </row>
    <row r="305" spans="1:13" s="63" customFormat="1">
      <c r="A305" s="517"/>
      <c r="B305" s="517"/>
      <c r="C305" s="301" t="s">
        <v>4010</v>
      </c>
      <c r="D305" s="302" t="s">
        <v>481</v>
      </c>
      <c r="E305" s="303">
        <v>1</v>
      </c>
      <c r="F305" s="303">
        <v>500000000</v>
      </c>
      <c r="G305" s="304">
        <v>0</v>
      </c>
      <c r="H305" s="303">
        <v>511602690</v>
      </c>
      <c r="I305" s="303">
        <v>0</v>
      </c>
      <c r="J305" s="303">
        <v>1751406377751</v>
      </c>
      <c r="K305" s="303">
        <v>340085289606</v>
      </c>
      <c r="L305" s="303">
        <v>3171025395687.0005</v>
      </c>
      <c r="M305" s="323"/>
    </row>
    <row r="306" spans="1:13" s="63" customFormat="1">
      <c r="A306" s="517"/>
      <c r="B306" s="517"/>
      <c r="C306" s="301" t="s">
        <v>479</v>
      </c>
      <c r="D306" s="302" t="s">
        <v>481</v>
      </c>
      <c r="E306" s="303">
        <v>1</v>
      </c>
      <c r="F306" s="303">
        <v>300000000</v>
      </c>
      <c r="G306" s="304">
        <v>0</v>
      </c>
      <c r="H306" s="303">
        <v>305443792</v>
      </c>
      <c r="I306" s="303">
        <v>0</v>
      </c>
      <c r="J306" s="303">
        <v>1651946130000</v>
      </c>
      <c r="K306" s="303">
        <v>1060227888577</v>
      </c>
      <c r="L306" s="303">
        <v>5322552078375.001</v>
      </c>
      <c r="M306" s="323"/>
    </row>
    <row r="307" spans="1:13" s="63" customFormat="1">
      <c r="A307" s="517"/>
      <c r="B307" s="517"/>
      <c r="C307" s="301" t="s">
        <v>4018</v>
      </c>
      <c r="D307" s="302" t="s">
        <v>481</v>
      </c>
      <c r="E307" s="303">
        <v>1</v>
      </c>
      <c r="F307" s="303">
        <v>500000000</v>
      </c>
      <c r="G307" s="304">
        <v>0</v>
      </c>
      <c r="H307" s="303">
        <v>511818485</v>
      </c>
      <c r="I307" s="303">
        <v>0</v>
      </c>
      <c r="J307" s="303">
        <v>442643583884</v>
      </c>
      <c r="K307" s="303">
        <v>68458815053</v>
      </c>
      <c r="L307" s="303">
        <v>578661654058.00012</v>
      </c>
      <c r="M307" s="323"/>
    </row>
    <row r="308" spans="1:13" s="63" customFormat="1">
      <c r="A308" s="517"/>
      <c r="B308" s="517"/>
      <c r="C308" s="301" t="s">
        <v>4018</v>
      </c>
      <c r="D308" s="302" t="s">
        <v>481</v>
      </c>
      <c r="E308" s="303">
        <v>1</v>
      </c>
      <c r="F308" s="303">
        <v>500000000</v>
      </c>
      <c r="G308" s="304">
        <v>0</v>
      </c>
      <c r="H308" s="303">
        <v>511818485</v>
      </c>
      <c r="I308" s="303">
        <v>0</v>
      </c>
      <c r="J308" s="303">
        <v>442643583884</v>
      </c>
      <c r="K308" s="303">
        <v>68458815053</v>
      </c>
      <c r="L308" s="303">
        <v>578661654058.00012</v>
      </c>
      <c r="M308" s="323"/>
    </row>
    <row r="309" spans="1:13" s="63" customFormat="1">
      <c r="A309" s="517"/>
      <c r="B309" s="517"/>
      <c r="C309" s="301" t="s">
        <v>4018</v>
      </c>
      <c r="D309" s="302" t="s">
        <v>481</v>
      </c>
      <c r="E309" s="303">
        <v>1</v>
      </c>
      <c r="F309" s="303">
        <v>500000000</v>
      </c>
      <c r="G309" s="304">
        <v>0</v>
      </c>
      <c r="H309" s="303">
        <v>511818485</v>
      </c>
      <c r="I309" s="303">
        <v>0</v>
      </c>
      <c r="J309" s="303">
        <v>442643583884</v>
      </c>
      <c r="K309" s="303">
        <v>68458815053</v>
      </c>
      <c r="L309" s="303">
        <v>578661654058.00012</v>
      </c>
      <c r="M309" s="323"/>
    </row>
    <row r="310" spans="1:13" s="63" customFormat="1">
      <c r="A310" s="517"/>
      <c r="B310" s="517"/>
      <c r="C310" s="301" t="s">
        <v>4018</v>
      </c>
      <c r="D310" s="302" t="s">
        <v>481</v>
      </c>
      <c r="E310" s="303">
        <v>1</v>
      </c>
      <c r="F310" s="303">
        <v>500000000</v>
      </c>
      <c r="G310" s="304">
        <v>0</v>
      </c>
      <c r="H310" s="303">
        <v>511818485</v>
      </c>
      <c r="I310" s="303">
        <v>0</v>
      </c>
      <c r="J310" s="303">
        <v>442643583884</v>
      </c>
      <c r="K310" s="303">
        <v>68458815053</v>
      </c>
      <c r="L310" s="303">
        <v>578661654058.00012</v>
      </c>
      <c r="M310" s="323"/>
    </row>
    <row r="311" spans="1:13" s="63" customFormat="1">
      <c r="A311" s="517"/>
      <c r="B311" s="517"/>
      <c r="C311" s="301" t="s">
        <v>4018</v>
      </c>
      <c r="D311" s="302" t="s">
        <v>481</v>
      </c>
      <c r="E311" s="303">
        <v>1</v>
      </c>
      <c r="F311" s="303">
        <v>500000000</v>
      </c>
      <c r="G311" s="304">
        <v>0</v>
      </c>
      <c r="H311" s="303">
        <v>511818485</v>
      </c>
      <c r="I311" s="303">
        <v>0</v>
      </c>
      <c r="J311" s="303">
        <v>442643583884</v>
      </c>
      <c r="K311" s="303">
        <v>68458815053</v>
      </c>
      <c r="L311" s="303">
        <v>578661654058.00012</v>
      </c>
      <c r="M311" s="323"/>
    </row>
    <row r="312" spans="1:13" s="63" customFormat="1">
      <c r="A312" s="517"/>
      <c r="B312" s="517"/>
      <c r="C312" s="301" t="s">
        <v>4018</v>
      </c>
      <c r="D312" s="302" t="s">
        <v>481</v>
      </c>
      <c r="E312" s="303">
        <v>1</v>
      </c>
      <c r="F312" s="303">
        <v>500000000</v>
      </c>
      <c r="G312" s="304">
        <v>0</v>
      </c>
      <c r="H312" s="303">
        <v>511818485</v>
      </c>
      <c r="I312" s="303">
        <v>0</v>
      </c>
      <c r="J312" s="303">
        <v>442643583884</v>
      </c>
      <c r="K312" s="303">
        <v>68458815053</v>
      </c>
      <c r="L312" s="303">
        <v>578661654058.00012</v>
      </c>
      <c r="M312" s="323"/>
    </row>
    <row r="313" spans="1:13" s="63" customFormat="1">
      <c r="A313" s="517"/>
      <c r="B313" s="517"/>
      <c r="C313" s="301" t="s">
        <v>4018</v>
      </c>
      <c r="D313" s="302" t="s">
        <v>481</v>
      </c>
      <c r="E313" s="303">
        <v>1</v>
      </c>
      <c r="F313" s="303">
        <v>500000000</v>
      </c>
      <c r="G313" s="304">
        <v>0</v>
      </c>
      <c r="H313" s="303">
        <v>511818485</v>
      </c>
      <c r="I313" s="303">
        <v>0</v>
      </c>
      <c r="J313" s="303">
        <v>442643583884</v>
      </c>
      <c r="K313" s="303">
        <v>68458815053</v>
      </c>
      <c r="L313" s="303">
        <v>578661654058.00012</v>
      </c>
      <c r="M313" s="323"/>
    </row>
    <row r="314" spans="1:13" s="63" customFormat="1">
      <c r="A314" s="517"/>
      <c r="B314" s="517"/>
      <c r="C314" s="301" t="s">
        <v>4018</v>
      </c>
      <c r="D314" s="302" t="s">
        <v>481</v>
      </c>
      <c r="E314" s="303">
        <v>1</v>
      </c>
      <c r="F314" s="303">
        <v>500000000</v>
      </c>
      <c r="G314" s="304">
        <v>0</v>
      </c>
      <c r="H314" s="303">
        <v>511818485</v>
      </c>
      <c r="I314" s="303">
        <v>0</v>
      </c>
      <c r="J314" s="303">
        <v>442643583884</v>
      </c>
      <c r="K314" s="303">
        <v>68458815053</v>
      </c>
      <c r="L314" s="303">
        <v>578661654058.00012</v>
      </c>
      <c r="M314" s="323"/>
    </row>
    <row r="315" spans="1:13" s="63" customFormat="1">
      <c r="A315" s="517"/>
      <c r="B315" s="517"/>
      <c r="C315" s="301" t="s">
        <v>4018</v>
      </c>
      <c r="D315" s="302" t="s">
        <v>481</v>
      </c>
      <c r="E315" s="303">
        <v>1</v>
      </c>
      <c r="F315" s="303">
        <v>500000000</v>
      </c>
      <c r="G315" s="304">
        <v>0</v>
      </c>
      <c r="H315" s="303">
        <v>511818485</v>
      </c>
      <c r="I315" s="303">
        <v>0</v>
      </c>
      <c r="J315" s="303">
        <v>442643583884</v>
      </c>
      <c r="K315" s="303">
        <v>68458815053</v>
      </c>
      <c r="L315" s="303">
        <v>578661654058.00012</v>
      </c>
      <c r="M315" s="323"/>
    </row>
    <row r="316" spans="1:13" s="63" customFormat="1">
      <c r="A316" s="517"/>
      <c r="B316" s="517"/>
      <c r="C316" s="301" t="s">
        <v>4018</v>
      </c>
      <c r="D316" s="302" t="s">
        <v>481</v>
      </c>
      <c r="E316" s="303">
        <v>1</v>
      </c>
      <c r="F316" s="303">
        <v>500000000</v>
      </c>
      <c r="G316" s="304">
        <v>0</v>
      </c>
      <c r="H316" s="303">
        <v>511818485</v>
      </c>
      <c r="I316" s="303">
        <v>0</v>
      </c>
      <c r="J316" s="303">
        <v>442643583884</v>
      </c>
      <c r="K316" s="303">
        <v>68458815053</v>
      </c>
      <c r="L316" s="303">
        <v>578661654058.00012</v>
      </c>
      <c r="M316" s="323"/>
    </row>
    <row r="317" spans="1:13" s="63" customFormat="1">
      <c r="A317" s="517"/>
      <c r="B317" s="517"/>
      <c r="C317" s="301" t="s">
        <v>4018</v>
      </c>
      <c r="D317" s="302" t="s">
        <v>481</v>
      </c>
      <c r="E317" s="303">
        <v>1</v>
      </c>
      <c r="F317" s="303">
        <v>500000000</v>
      </c>
      <c r="G317" s="304">
        <v>0</v>
      </c>
      <c r="H317" s="303">
        <v>511818485</v>
      </c>
      <c r="I317" s="303">
        <v>0</v>
      </c>
      <c r="J317" s="303">
        <v>442643583884</v>
      </c>
      <c r="K317" s="303">
        <v>68458815053</v>
      </c>
      <c r="L317" s="303">
        <v>578661654058.00012</v>
      </c>
      <c r="M317" s="323"/>
    </row>
    <row r="318" spans="1:13" s="63" customFormat="1">
      <c r="A318" s="517"/>
      <c r="B318" s="517"/>
      <c r="C318" s="301" t="s">
        <v>4018</v>
      </c>
      <c r="D318" s="302" t="s">
        <v>481</v>
      </c>
      <c r="E318" s="303">
        <v>1</v>
      </c>
      <c r="F318" s="303">
        <v>500000000</v>
      </c>
      <c r="G318" s="304">
        <v>0</v>
      </c>
      <c r="H318" s="303">
        <v>511818485</v>
      </c>
      <c r="I318" s="303">
        <v>0</v>
      </c>
      <c r="J318" s="303">
        <v>442643583884</v>
      </c>
      <c r="K318" s="303">
        <v>68458815053</v>
      </c>
      <c r="L318" s="303">
        <v>578661654058.00012</v>
      </c>
      <c r="M318" s="323"/>
    </row>
    <row r="319" spans="1:13" s="63" customFormat="1">
      <c r="A319" s="517"/>
      <c r="B319" s="517"/>
      <c r="C319" s="301" t="s">
        <v>4018</v>
      </c>
      <c r="D319" s="302" t="s">
        <v>481</v>
      </c>
      <c r="E319" s="303">
        <v>1</v>
      </c>
      <c r="F319" s="303">
        <v>500000000</v>
      </c>
      <c r="G319" s="304">
        <v>0</v>
      </c>
      <c r="H319" s="303">
        <v>511818485</v>
      </c>
      <c r="I319" s="303">
        <v>0</v>
      </c>
      <c r="J319" s="303">
        <v>442643583884</v>
      </c>
      <c r="K319" s="303">
        <v>68458815053</v>
      </c>
      <c r="L319" s="303">
        <v>578661654058.00012</v>
      </c>
      <c r="M319" s="323"/>
    </row>
    <row r="320" spans="1:13" s="63" customFormat="1">
      <c r="A320" s="517"/>
      <c r="B320" s="517"/>
      <c r="C320" s="301" t="s">
        <v>4018</v>
      </c>
      <c r="D320" s="302" t="s">
        <v>481</v>
      </c>
      <c r="E320" s="303">
        <v>1</v>
      </c>
      <c r="F320" s="303">
        <v>500000000</v>
      </c>
      <c r="G320" s="304">
        <v>0</v>
      </c>
      <c r="H320" s="303">
        <v>511818485</v>
      </c>
      <c r="I320" s="303">
        <v>0</v>
      </c>
      <c r="J320" s="303">
        <v>442643583884</v>
      </c>
      <c r="K320" s="303">
        <v>68458815053</v>
      </c>
      <c r="L320" s="303">
        <v>578661654058.00012</v>
      </c>
      <c r="M320" s="323"/>
    </row>
    <row r="321" spans="1:13" s="63" customFormat="1">
      <c r="A321" s="517"/>
      <c r="B321" s="517"/>
      <c r="C321" s="301" t="s">
        <v>4018</v>
      </c>
      <c r="D321" s="302" t="s">
        <v>481</v>
      </c>
      <c r="E321" s="303">
        <v>1</v>
      </c>
      <c r="F321" s="303">
        <v>500000000</v>
      </c>
      <c r="G321" s="304">
        <v>0</v>
      </c>
      <c r="H321" s="303">
        <v>511818485</v>
      </c>
      <c r="I321" s="303">
        <v>0</v>
      </c>
      <c r="J321" s="303">
        <v>442643583884</v>
      </c>
      <c r="K321" s="303">
        <v>68458815053</v>
      </c>
      <c r="L321" s="303">
        <v>578661654058.00012</v>
      </c>
      <c r="M321" s="323"/>
    </row>
    <row r="322" spans="1:13" s="63" customFormat="1">
      <c r="A322" s="517"/>
      <c r="B322" s="517"/>
      <c r="C322" s="301" t="s">
        <v>4018</v>
      </c>
      <c r="D322" s="302" t="s">
        <v>481</v>
      </c>
      <c r="E322" s="303">
        <v>1</v>
      </c>
      <c r="F322" s="303">
        <v>500000000</v>
      </c>
      <c r="G322" s="304">
        <v>0</v>
      </c>
      <c r="H322" s="303">
        <v>511818485</v>
      </c>
      <c r="I322" s="303">
        <v>0</v>
      </c>
      <c r="J322" s="303">
        <v>442643583884</v>
      </c>
      <c r="K322" s="303">
        <v>68458815053</v>
      </c>
      <c r="L322" s="303">
        <v>578661654058.00012</v>
      </c>
      <c r="M322" s="323"/>
    </row>
    <row r="323" spans="1:13" s="63" customFormat="1">
      <c r="A323" s="517"/>
      <c r="B323" s="517"/>
      <c r="C323" s="301" t="s">
        <v>4018</v>
      </c>
      <c r="D323" s="302" t="s">
        <v>481</v>
      </c>
      <c r="E323" s="303">
        <v>1</v>
      </c>
      <c r="F323" s="303">
        <v>500000000</v>
      </c>
      <c r="G323" s="304">
        <v>0</v>
      </c>
      <c r="H323" s="303">
        <v>511818485</v>
      </c>
      <c r="I323" s="303">
        <v>0</v>
      </c>
      <c r="J323" s="303">
        <v>442643583884</v>
      </c>
      <c r="K323" s="303">
        <v>68458815053</v>
      </c>
      <c r="L323" s="303">
        <v>578661654058.00012</v>
      </c>
      <c r="M323" s="323"/>
    </row>
    <row r="324" spans="1:13" s="63" customFormat="1">
      <c r="A324" s="517"/>
      <c r="B324" s="517"/>
      <c r="C324" s="301" t="s">
        <v>4018</v>
      </c>
      <c r="D324" s="302" t="s">
        <v>481</v>
      </c>
      <c r="E324" s="303">
        <v>1</v>
      </c>
      <c r="F324" s="303">
        <v>500000000</v>
      </c>
      <c r="G324" s="304">
        <v>0</v>
      </c>
      <c r="H324" s="303">
        <v>511818485</v>
      </c>
      <c r="I324" s="303">
        <v>0</v>
      </c>
      <c r="J324" s="303">
        <v>442643583884</v>
      </c>
      <c r="K324" s="303">
        <v>68458815053</v>
      </c>
      <c r="L324" s="303">
        <v>578661654058.00012</v>
      </c>
      <c r="M324" s="323"/>
    </row>
    <row r="325" spans="1:13" s="63" customFormat="1">
      <c r="A325" s="517"/>
      <c r="B325" s="517"/>
      <c r="C325" s="301" t="s">
        <v>479</v>
      </c>
      <c r="D325" s="302" t="s">
        <v>481</v>
      </c>
      <c r="E325" s="303">
        <v>1</v>
      </c>
      <c r="F325" s="303">
        <v>1000000000</v>
      </c>
      <c r="G325" s="304">
        <v>0</v>
      </c>
      <c r="H325" s="303">
        <v>1002535588</v>
      </c>
      <c r="I325" s="303">
        <v>0</v>
      </c>
      <c r="J325" s="303">
        <v>1651946130000</v>
      </c>
      <c r="K325" s="303">
        <v>1060227888577</v>
      </c>
      <c r="L325" s="303">
        <v>5322552078375.001</v>
      </c>
      <c r="M325" s="323"/>
    </row>
    <row r="326" spans="1:13" s="63" customFormat="1">
      <c r="A326" s="517"/>
      <c r="B326" s="517"/>
      <c r="C326" s="301" t="s">
        <v>4017</v>
      </c>
      <c r="D326" s="302" t="s">
        <v>481</v>
      </c>
      <c r="E326" s="303">
        <v>1</v>
      </c>
      <c r="F326" s="303">
        <v>500000000</v>
      </c>
      <c r="G326" s="304">
        <v>0</v>
      </c>
      <c r="H326" s="303">
        <v>509779734</v>
      </c>
      <c r="I326" s="303">
        <v>0</v>
      </c>
      <c r="J326" s="303">
        <v>2317139769229</v>
      </c>
      <c r="K326" s="303">
        <v>514185658559</v>
      </c>
      <c r="L326" s="303">
        <v>3699425509152</v>
      </c>
      <c r="M326" s="323"/>
    </row>
    <row r="327" spans="1:13" s="63" customFormat="1">
      <c r="A327" s="517"/>
      <c r="B327" s="517"/>
      <c r="C327" s="301" t="s">
        <v>4017</v>
      </c>
      <c r="D327" s="302" t="s">
        <v>481</v>
      </c>
      <c r="E327" s="303">
        <v>1</v>
      </c>
      <c r="F327" s="303">
        <v>500000000</v>
      </c>
      <c r="G327" s="304">
        <v>0</v>
      </c>
      <c r="H327" s="303">
        <v>509779734</v>
      </c>
      <c r="I327" s="303">
        <v>0</v>
      </c>
      <c r="J327" s="303">
        <v>2317139769229</v>
      </c>
      <c r="K327" s="303">
        <v>514185658559</v>
      </c>
      <c r="L327" s="303">
        <v>3699425509152</v>
      </c>
      <c r="M327" s="323"/>
    </row>
    <row r="328" spans="1:13" s="63" customFormat="1">
      <c r="A328" s="517"/>
      <c r="B328" s="517"/>
      <c r="C328" s="301" t="s">
        <v>4017</v>
      </c>
      <c r="D328" s="302" t="s">
        <v>481</v>
      </c>
      <c r="E328" s="303">
        <v>1</v>
      </c>
      <c r="F328" s="303">
        <v>500000000</v>
      </c>
      <c r="G328" s="304">
        <v>0</v>
      </c>
      <c r="H328" s="303">
        <v>509779734</v>
      </c>
      <c r="I328" s="303">
        <v>0</v>
      </c>
      <c r="J328" s="303">
        <v>2317139769229</v>
      </c>
      <c r="K328" s="303">
        <v>514185658559</v>
      </c>
      <c r="L328" s="303">
        <v>3699425509152</v>
      </c>
      <c r="M328" s="323"/>
    </row>
    <row r="329" spans="1:13" s="63" customFormat="1">
      <c r="A329" s="517"/>
      <c r="B329" s="517"/>
      <c r="C329" s="301" t="s">
        <v>4017</v>
      </c>
      <c r="D329" s="302" t="s">
        <v>481</v>
      </c>
      <c r="E329" s="303">
        <v>1</v>
      </c>
      <c r="F329" s="303">
        <v>500000000</v>
      </c>
      <c r="G329" s="304">
        <v>0</v>
      </c>
      <c r="H329" s="303">
        <v>509779734</v>
      </c>
      <c r="I329" s="303">
        <v>0</v>
      </c>
      <c r="J329" s="303">
        <v>2317139769229</v>
      </c>
      <c r="K329" s="303">
        <v>514185658559</v>
      </c>
      <c r="L329" s="303">
        <v>3699425509152</v>
      </c>
      <c r="M329" s="323"/>
    </row>
    <row r="330" spans="1:13" s="63" customFormat="1">
      <c r="A330" s="517"/>
      <c r="B330" s="517"/>
      <c r="C330" s="301" t="s">
        <v>4017</v>
      </c>
      <c r="D330" s="302" t="s">
        <v>481</v>
      </c>
      <c r="E330" s="303">
        <v>1</v>
      </c>
      <c r="F330" s="303">
        <v>500000000</v>
      </c>
      <c r="G330" s="304">
        <v>0</v>
      </c>
      <c r="H330" s="303">
        <v>509779734</v>
      </c>
      <c r="I330" s="303">
        <v>0</v>
      </c>
      <c r="J330" s="303">
        <v>2317139769229</v>
      </c>
      <c r="K330" s="303">
        <v>514185658559</v>
      </c>
      <c r="L330" s="303">
        <v>3699425509152</v>
      </c>
      <c r="M330" s="323"/>
    </row>
    <row r="331" spans="1:13" s="63" customFormat="1">
      <c r="A331" s="517"/>
      <c r="B331" s="517"/>
      <c r="C331" s="301" t="s">
        <v>4017</v>
      </c>
      <c r="D331" s="302" t="s">
        <v>481</v>
      </c>
      <c r="E331" s="303">
        <v>1</v>
      </c>
      <c r="F331" s="303">
        <v>500000000</v>
      </c>
      <c r="G331" s="304">
        <v>0</v>
      </c>
      <c r="H331" s="303">
        <v>509779734</v>
      </c>
      <c r="I331" s="303">
        <v>0</v>
      </c>
      <c r="J331" s="303">
        <v>2317139769229</v>
      </c>
      <c r="K331" s="303">
        <v>514185658559</v>
      </c>
      <c r="L331" s="303">
        <v>3699425509152</v>
      </c>
      <c r="M331" s="323"/>
    </row>
    <row r="332" spans="1:13" s="63" customFormat="1">
      <c r="A332" s="517"/>
      <c r="B332" s="517"/>
      <c r="C332" s="301" t="s">
        <v>4017</v>
      </c>
      <c r="D332" s="302" t="s">
        <v>481</v>
      </c>
      <c r="E332" s="303">
        <v>1</v>
      </c>
      <c r="F332" s="303">
        <v>1000000000</v>
      </c>
      <c r="G332" s="304">
        <v>0</v>
      </c>
      <c r="H332" s="303">
        <v>1018349604</v>
      </c>
      <c r="I332" s="303">
        <v>0</v>
      </c>
      <c r="J332" s="303">
        <v>2317139769229</v>
      </c>
      <c r="K332" s="303">
        <v>514185658559</v>
      </c>
      <c r="L332" s="303">
        <v>3699425509152</v>
      </c>
      <c r="M332" s="323"/>
    </row>
    <row r="333" spans="1:13" s="63" customFormat="1">
      <c r="A333" s="517"/>
      <c r="B333" s="517"/>
      <c r="C333" s="301" t="s">
        <v>4017</v>
      </c>
      <c r="D333" s="302" t="s">
        <v>481</v>
      </c>
      <c r="E333" s="303">
        <v>1</v>
      </c>
      <c r="F333" s="303">
        <v>1000000000</v>
      </c>
      <c r="G333" s="304">
        <v>0</v>
      </c>
      <c r="H333" s="303">
        <v>1018349604</v>
      </c>
      <c r="I333" s="303">
        <v>0</v>
      </c>
      <c r="J333" s="303">
        <v>2317139769229</v>
      </c>
      <c r="K333" s="303">
        <v>514185658559</v>
      </c>
      <c r="L333" s="303">
        <v>3699425509152</v>
      </c>
      <c r="M333" s="323"/>
    </row>
    <row r="334" spans="1:13" s="63" customFormat="1">
      <c r="A334" s="517"/>
      <c r="B334" s="517"/>
      <c r="C334" s="301" t="s">
        <v>4017</v>
      </c>
      <c r="D334" s="302" t="s">
        <v>481</v>
      </c>
      <c r="E334" s="303">
        <v>1</v>
      </c>
      <c r="F334" s="303">
        <v>1000000000</v>
      </c>
      <c r="G334" s="304">
        <v>0</v>
      </c>
      <c r="H334" s="303">
        <v>1018349604</v>
      </c>
      <c r="I334" s="303">
        <v>0</v>
      </c>
      <c r="J334" s="303">
        <v>2317139769229</v>
      </c>
      <c r="K334" s="303">
        <v>514185658559</v>
      </c>
      <c r="L334" s="303">
        <v>3699425509152</v>
      </c>
      <c r="M334" s="323"/>
    </row>
    <row r="335" spans="1:13" s="63" customFormat="1">
      <c r="A335" s="517"/>
      <c r="B335" s="517"/>
      <c r="C335" s="301" t="s">
        <v>4017</v>
      </c>
      <c r="D335" s="302" t="s">
        <v>481</v>
      </c>
      <c r="E335" s="303">
        <v>1</v>
      </c>
      <c r="F335" s="303">
        <v>1000000000</v>
      </c>
      <c r="G335" s="304">
        <v>0</v>
      </c>
      <c r="H335" s="303">
        <v>1018349604</v>
      </c>
      <c r="I335" s="303">
        <v>0</v>
      </c>
      <c r="J335" s="303">
        <v>2317139769229</v>
      </c>
      <c r="K335" s="303">
        <v>514185658559</v>
      </c>
      <c r="L335" s="303">
        <v>3699425509152</v>
      </c>
      <c r="M335" s="323"/>
    </row>
    <row r="336" spans="1:13" s="63" customFormat="1">
      <c r="A336" s="517"/>
      <c r="B336" s="517"/>
      <c r="C336" s="301" t="s">
        <v>710</v>
      </c>
      <c r="D336" s="302" t="s">
        <v>481</v>
      </c>
      <c r="E336" s="303">
        <v>1</v>
      </c>
      <c r="F336" s="303">
        <v>100000000</v>
      </c>
      <c r="G336" s="304">
        <v>0</v>
      </c>
      <c r="H336" s="303">
        <v>101610399</v>
      </c>
      <c r="I336" s="303">
        <v>0</v>
      </c>
      <c r="J336" s="303">
        <v>86196000000</v>
      </c>
      <c r="K336" s="303">
        <v>79210090714.589996</v>
      </c>
      <c r="L336" s="303">
        <v>230158207600.59003</v>
      </c>
      <c r="M336" s="323"/>
    </row>
    <row r="337" spans="1:13" s="63" customFormat="1">
      <c r="A337" s="517"/>
      <c r="B337" s="517"/>
      <c r="C337" s="301" t="s">
        <v>4017</v>
      </c>
      <c r="D337" s="302" t="s">
        <v>481</v>
      </c>
      <c r="E337" s="303">
        <v>1</v>
      </c>
      <c r="F337" s="303">
        <v>1000000000</v>
      </c>
      <c r="G337" s="304">
        <v>0</v>
      </c>
      <c r="H337" s="303">
        <v>1017341384</v>
      </c>
      <c r="I337" s="303">
        <v>0</v>
      </c>
      <c r="J337" s="303">
        <v>2317139769229</v>
      </c>
      <c r="K337" s="303">
        <v>514185658559</v>
      </c>
      <c r="L337" s="303">
        <v>3699425509152</v>
      </c>
      <c r="M337" s="323"/>
    </row>
    <row r="338" spans="1:13" s="63" customFormat="1">
      <c r="A338" s="517"/>
      <c r="B338" s="517"/>
      <c r="C338" s="301" t="s">
        <v>4017</v>
      </c>
      <c r="D338" s="302" t="s">
        <v>481</v>
      </c>
      <c r="E338" s="303">
        <v>1</v>
      </c>
      <c r="F338" s="303">
        <v>1000000000</v>
      </c>
      <c r="G338" s="304">
        <v>0</v>
      </c>
      <c r="H338" s="303">
        <v>1017341384</v>
      </c>
      <c r="I338" s="303">
        <v>0</v>
      </c>
      <c r="J338" s="303">
        <v>2317139769229</v>
      </c>
      <c r="K338" s="303">
        <v>514185658559</v>
      </c>
      <c r="L338" s="303">
        <v>3699425509152</v>
      </c>
      <c r="M338" s="323"/>
    </row>
    <row r="339" spans="1:13" s="63" customFormat="1">
      <c r="A339" s="517"/>
      <c r="B339" s="517"/>
      <c r="C339" s="301" t="s">
        <v>4017</v>
      </c>
      <c r="D339" s="302" t="s">
        <v>481</v>
      </c>
      <c r="E339" s="303">
        <v>1</v>
      </c>
      <c r="F339" s="303">
        <v>1000000000</v>
      </c>
      <c r="G339" s="304">
        <v>0</v>
      </c>
      <c r="H339" s="303">
        <v>1017341384</v>
      </c>
      <c r="I339" s="303">
        <v>0</v>
      </c>
      <c r="J339" s="303">
        <v>2317139769229</v>
      </c>
      <c r="K339" s="303">
        <v>514185658559</v>
      </c>
      <c r="L339" s="303">
        <v>3699425509152</v>
      </c>
      <c r="M339" s="323"/>
    </row>
    <row r="340" spans="1:13" s="63" customFormat="1">
      <c r="A340" s="517"/>
      <c r="B340" s="517"/>
      <c r="C340" s="301" t="s">
        <v>480</v>
      </c>
      <c r="D340" s="302" t="s">
        <v>481</v>
      </c>
      <c r="E340" s="303">
        <v>1</v>
      </c>
      <c r="F340" s="303">
        <v>500000000</v>
      </c>
      <c r="G340" s="304">
        <v>0</v>
      </c>
      <c r="H340" s="303">
        <v>508054760</v>
      </c>
      <c r="I340" s="303">
        <v>0</v>
      </c>
      <c r="J340" s="303">
        <v>570000000000</v>
      </c>
      <c r="K340" s="303">
        <v>330146119577</v>
      </c>
      <c r="L340" s="303">
        <v>1373940759565</v>
      </c>
      <c r="M340" s="323"/>
    </row>
    <row r="341" spans="1:13" s="63" customFormat="1">
      <c r="A341" s="517"/>
      <c r="B341" s="517"/>
      <c r="C341" s="301" t="s">
        <v>480</v>
      </c>
      <c r="D341" s="302" t="s">
        <v>481</v>
      </c>
      <c r="E341" s="303">
        <v>1</v>
      </c>
      <c r="F341" s="303">
        <v>500000000</v>
      </c>
      <c r="G341" s="304">
        <v>0</v>
      </c>
      <c r="H341" s="303">
        <v>508054760</v>
      </c>
      <c r="I341" s="303">
        <v>0</v>
      </c>
      <c r="J341" s="303">
        <v>570000000000</v>
      </c>
      <c r="K341" s="303">
        <v>330146119577</v>
      </c>
      <c r="L341" s="303">
        <v>1373940759565</v>
      </c>
      <c r="M341" s="323"/>
    </row>
    <row r="342" spans="1:13" s="63" customFormat="1">
      <c r="A342" s="517"/>
      <c r="B342" s="517"/>
      <c r="C342" s="301" t="s">
        <v>480</v>
      </c>
      <c r="D342" s="302" t="s">
        <v>481</v>
      </c>
      <c r="E342" s="303">
        <v>1</v>
      </c>
      <c r="F342" s="303">
        <v>500000000</v>
      </c>
      <c r="G342" s="304">
        <v>0</v>
      </c>
      <c r="H342" s="303">
        <v>508054760</v>
      </c>
      <c r="I342" s="303">
        <v>0</v>
      </c>
      <c r="J342" s="303">
        <v>570000000000</v>
      </c>
      <c r="K342" s="303">
        <v>330146119577</v>
      </c>
      <c r="L342" s="303">
        <v>1373940759565</v>
      </c>
      <c r="M342" s="323"/>
    </row>
    <row r="343" spans="1:13" s="63" customFormat="1">
      <c r="A343" s="517"/>
      <c r="B343" s="517"/>
      <c r="C343" s="301" t="s">
        <v>480</v>
      </c>
      <c r="D343" s="302" t="s">
        <v>481</v>
      </c>
      <c r="E343" s="303">
        <v>1</v>
      </c>
      <c r="F343" s="303">
        <v>500000000</v>
      </c>
      <c r="G343" s="304">
        <v>0</v>
      </c>
      <c r="H343" s="303">
        <v>508054760</v>
      </c>
      <c r="I343" s="303">
        <v>0</v>
      </c>
      <c r="J343" s="303">
        <v>570000000000</v>
      </c>
      <c r="K343" s="303">
        <v>330146119577</v>
      </c>
      <c r="L343" s="303">
        <v>1373940759565</v>
      </c>
      <c r="M343" s="323"/>
    </row>
    <row r="344" spans="1:13" s="63" customFormat="1">
      <c r="A344" s="517"/>
      <c r="B344" s="517"/>
      <c r="C344" s="301" t="s">
        <v>480</v>
      </c>
      <c r="D344" s="302" t="s">
        <v>481</v>
      </c>
      <c r="E344" s="303">
        <v>1</v>
      </c>
      <c r="F344" s="303">
        <v>500000000</v>
      </c>
      <c r="G344" s="304">
        <v>0</v>
      </c>
      <c r="H344" s="303">
        <v>508054760</v>
      </c>
      <c r="I344" s="303">
        <v>0</v>
      </c>
      <c r="J344" s="303">
        <v>570000000000</v>
      </c>
      <c r="K344" s="303">
        <v>330146119577</v>
      </c>
      <c r="L344" s="303">
        <v>1373940759565</v>
      </c>
      <c r="M344" s="323"/>
    </row>
    <row r="345" spans="1:13" s="63" customFormat="1">
      <c r="A345" s="517"/>
      <c r="B345" s="517"/>
      <c r="C345" s="301" t="s">
        <v>4010</v>
      </c>
      <c r="D345" s="302" t="s">
        <v>481</v>
      </c>
      <c r="E345" s="303">
        <v>1</v>
      </c>
      <c r="F345" s="303">
        <v>1000000000</v>
      </c>
      <c r="G345" s="304">
        <v>0</v>
      </c>
      <c r="H345" s="303">
        <v>1050054841</v>
      </c>
      <c r="I345" s="303">
        <v>0</v>
      </c>
      <c r="J345" s="303">
        <v>1751406377751</v>
      </c>
      <c r="K345" s="303">
        <v>340085289606</v>
      </c>
      <c r="L345" s="303">
        <v>3171025395687.0005</v>
      </c>
      <c r="M345" s="323"/>
    </row>
    <row r="346" spans="1:13" s="63" customFormat="1">
      <c r="A346" s="517"/>
      <c r="B346" s="517"/>
      <c r="C346" s="301" t="s">
        <v>4010</v>
      </c>
      <c r="D346" s="302" t="s">
        <v>481</v>
      </c>
      <c r="E346" s="303">
        <v>1</v>
      </c>
      <c r="F346" s="303">
        <v>1000000000</v>
      </c>
      <c r="G346" s="304">
        <v>0</v>
      </c>
      <c r="H346" s="303">
        <v>1050054841</v>
      </c>
      <c r="I346" s="303">
        <v>0</v>
      </c>
      <c r="J346" s="303">
        <v>1751406377751</v>
      </c>
      <c r="K346" s="303">
        <v>340085289606</v>
      </c>
      <c r="L346" s="303">
        <v>3171025395687.0005</v>
      </c>
      <c r="M346" s="323"/>
    </row>
    <row r="347" spans="1:13" s="63" customFormat="1">
      <c r="A347" s="517"/>
      <c r="B347" s="517"/>
      <c r="C347" s="301" t="s">
        <v>4010</v>
      </c>
      <c r="D347" s="302" t="s">
        <v>481</v>
      </c>
      <c r="E347" s="303">
        <v>1</v>
      </c>
      <c r="F347" s="303">
        <v>1000000000</v>
      </c>
      <c r="G347" s="304">
        <v>0</v>
      </c>
      <c r="H347" s="303">
        <v>1050054841</v>
      </c>
      <c r="I347" s="303">
        <v>0</v>
      </c>
      <c r="J347" s="303">
        <v>1751406377751</v>
      </c>
      <c r="K347" s="303">
        <v>340085289606</v>
      </c>
      <c r="L347" s="303">
        <v>3171025395687.0005</v>
      </c>
      <c r="M347" s="323"/>
    </row>
    <row r="348" spans="1:13" s="63" customFormat="1">
      <c r="A348" s="517"/>
      <c r="B348" s="517"/>
      <c r="C348" s="301" t="s">
        <v>4010</v>
      </c>
      <c r="D348" s="302" t="s">
        <v>481</v>
      </c>
      <c r="E348" s="303">
        <v>1</v>
      </c>
      <c r="F348" s="303">
        <v>1000000000</v>
      </c>
      <c r="G348" s="304">
        <v>0</v>
      </c>
      <c r="H348" s="303">
        <v>1050054841</v>
      </c>
      <c r="I348" s="303">
        <v>0</v>
      </c>
      <c r="J348" s="303">
        <v>1751406377751</v>
      </c>
      <c r="K348" s="303">
        <v>340085289606</v>
      </c>
      <c r="L348" s="303">
        <v>3171025395687.0005</v>
      </c>
      <c r="M348" s="323"/>
    </row>
    <row r="349" spans="1:13" s="63" customFormat="1">
      <c r="A349" s="517"/>
      <c r="B349" s="517"/>
      <c r="C349" s="301" t="s">
        <v>4010</v>
      </c>
      <c r="D349" s="302" t="s">
        <v>481</v>
      </c>
      <c r="E349" s="303">
        <v>1</v>
      </c>
      <c r="F349" s="303">
        <v>1000000000</v>
      </c>
      <c r="G349" s="304">
        <v>0</v>
      </c>
      <c r="H349" s="303">
        <v>1050054841</v>
      </c>
      <c r="I349" s="303">
        <v>0</v>
      </c>
      <c r="J349" s="303">
        <v>1751406377751</v>
      </c>
      <c r="K349" s="303">
        <v>340085289606</v>
      </c>
      <c r="L349" s="303">
        <v>3171025395687.0005</v>
      </c>
      <c r="M349" s="323"/>
    </row>
    <row r="350" spans="1:13" s="63" customFormat="1">
      <c r="A350" s="517"/>
      <c r="B350" s="517"/>
      <c r="C350" s="301" t="s">
        <v>4017</v>
      </c>
      <c r="D350" s="302" t="s">
        <v>481</v>
      </c>
      <c r="E350" s="303">
        <v>1</v>
      </c>
      <c r="F350" s="303">
        <v>1000000000</v>
      </c>
      <c r="G350" s="304">
        <v>0</v>
      </c>
      <c r="H350" s="303">
        <v>1015728232</v>
      </c>
      <c r="I350" s="303">
        <v>0</v>
      </c>
      <c r="J350" s="303">
        <v>2317139769229</v>
      </c>
      <c r="K350" s="303">
        <v>514185658559</v>
      </c>
      <c r="L350" s="303">
        <v>3699425509152</v>
      </c>
      <c r="M350" s="323"/>
    </row>
    <row r="351" spans="1:13" s="63" customFormat="1">
      <c r="A351" s="517"/>
      <c r="B351" s="517"/>
      <c r="C351" s="301" t="s">
        <v>4017</v>
      </c>
      <c r="D351" s="302" t="s">
        <v>481</v>
      </c>
      <c r="E351" s="303">
        <v>1</v>
      </c>
      <c r="F351" s="303">
        <v>1000000000</v>
      </c>
      <c r="G351" s="304">
        <v>0</v>
      </c>
      <c r="H351" s="303">
        <v>1015728232</v>
      </c>
      <c r="I351" s="303">
        <v>0</v>
      </c>
      <c r="J351" s="303">
        <v>2317139769229</v>
      </c>
      <c r="K351" s="303">
        <v>514185658559</v>
      </c>
      <c r="L351" s="303">
        <v>3699425509152</v>
      </c>
      <c r="M351" s="323"/>
    </row>
    <row r="352" spans="1:13" s="63" customFormat="1">
      <c r="A352" s="517"/>
      <c r="B352" s="517"/>
      <c r="C352" s="301" t="s">
        <v>4017</v>
      </c>
      <c r="D352" s="302" t="s">
        <v>481</v>
      </c>
      <c r="E352" s="303">
        <v>1</v>
      </c>
      <c r="F352" s="303">
        <v>1000000000</v>
      </c>
      <c r="G352" s="304">
        <v>0</v>
      </c>
      <c r="H352" s="303">
        <v>1015728232</v>
      </c>
      <c r="I352" s="303">
        <v>0</v>
      </c>
      <c r="J352" s="303">
        <v>2317139769229</v>
      </c>
      <c r="K352" s="303">
        <v>514185658559</v>
      </c>
      <c r="L352" s="303">
        <v>3699425509152</v>
      </c>
      <c r="M352" s="323"/>
    </row>
    <row r="353" spans="1:15" s="63" customFormat="1">
      <c r="A353" s="517"/>
      <c r="B353" s="517"/>
      <c r="C353" s="301" t="s">
        <v>4017</v>
      </c>
      <c r="D353" s="302" t="s">
        <v>481</v>
      </c>
      <c r="E353" s="303">
        <v>1</v>
      </c>
      <c r="F353" s="303">
        <v>1000000000</v>
      </c>
      <c r="G353" s="304">
        <v>0</v>
      </c>
      <c r="H353" s="303">
        <v>1015728232</v>
      </c>
      <c r="I353" s="303">
        <v>0</v>
      </c>
      <c r="J353" s="303">
        <v>2317139769229</v>
      </c>
      <c r="K353" s="303">
        <v>514185658559</v>
      </c>
      <c r="L353" s="303">
        <v>3699425509152</v>
      </c>
      <c r="M353" s="323"/>
    </row>
    <row r="354" spans="1:15" s="63" customFormat="1">
      <c r="A354" s="517"/>
      <c r="B354" s="517"/>
      <c r="C354" s="301" t="s">
        <v>710</v>
      </c>
      <c r="D354" s="302" t="s">
        <v>481</v>
      </c>
      <c r="E354" s="303">
        <v>1</v>
      </c>
      <c r="F354" s="303">
        <v>100000000</v>
      </c>
      <c r="G354" s="304">
        <v>0</v>
      </c>
      <c r="H354" s="303">
        <v>101550498</v>
      </c>
      <c r="I354" s="303">
        <v>0</v>
      </c>
      <c r="J354" s="303">
        <v>86196000000</v>
      </c>
      <c r="K354" s="303">
        <v>79210090714.589996</v>
      </c>
      <c r="L354" s="303">
        <v>230158207600.59003</v>
      </c>
      <c r="M354" s="323"/>
    </row>
    <row r="355" spans="1:15" s="63" customFormat="1">
      <c r="A355" s="517"/>
      <c r="B355" s="517"/>
      <c r="C355" s="301" t="s">
        <v>710</v>
      </c>
      <c r="D355" s="302" t="s">
        <v>481</v>
      </c>
      <c r="E355" s="303">
        <v>1</v>
      </c>
      <c r="F355" s="303">
        <v>100000000</v>
      </c>
      <c r="G355" s="304">
        <v>0</v>
      </c>
      <c r="H355" s="303">
        <v>101550498</v>
      </c>
      <c r="I355" s="303">
        <v>0</v>
      </c>
      <c r="J355" s="303">
        <v>86196000000</v>
      </c>
      <c r="K355" s="303">
        <v>79210090714.589996</v>
      </c>
      <c r="L355" s="303">
        <v>230158207600.59003</v>
      </c>
      <c r="M355" s="323"/>
      <c r="N355" s="291"/>
      <c r="O355" s="380"/>
    </row>
    <row r="356" spans="1:15" s="63" customFormat="1">
      <c r="A356" s="517"/>
      <c r="B356" s="517"/>
      <c r="C356" s="301" t="s">
        <v>710</v>
      </c>
      <c r="D356" s="302" t="s">
        <v>481</v>
      </c>
      <c r="E356" s="303">
        <v>1</v>
      </c>
      <c r="F356" s="303">
        <v>100000000</v>
      </c>
      <c r="G356" s="304">
        <v>0</v>
      </c>
      <c r="H356" s="303">
        <v>101550498</v>
      </c>
      <c r="I356" s="303">
        <v>0</v>
      </c>
      <c r="J356" s="303">
        <v>86196000000</v>
      </c>
      <c r="K356" s="303">
        <v>79210090714.589996</v>
      </c>
      <c r="L356" s="303">
        <v>230158207600.59003</v>
      </c>
      <c r="M356" s="323"/>
      <c r="N356" s="291"/>
      <c r="O356" s="380"/>
    </row>
    <row r="357" spans="1:15" s="63" customFormat="1">
      <c r="A357" s="517"/>
      <c r="B357" s="517"/>
      <c r="C357" s="301" t="s">
        <v>710</v>
      </c>
      <c r="D357" s="302" t="s">
        <v>481</v>
      </c>
      <c r="E357" s="303">
        <v>1</v>
      </c>
      <c r="F357" s="303">
        <v>100000000</v>
      </c>
      <c r="G357" s="304">
        <v>0</v>
      </c>
      <c r="H357" s="303">
        <v>101550498</v>
      </c>
      <c r="I357" s="303">
        <v>0</v>
      </c>
      <c r="J357" s="303">
        <v>86196000000</v>
      </c>
      <c r="K357" s="303">
        <v>79210090714.589996</v>
      </c>
      <c r="L357" s="303">
        <v>230158207600.59003</v>
      </c>
      <c r="M357" s="323"/>
      <c r="N357" s="291"/>
      <c r="O357" s="380"/>
    </row>
    <row r="358" spans="1:15" s="63" customFormat="1">
      <c r="A358" s="517"/>
      <c r="B358" s="517"/>
      <c r="C358" s="301" t="s">
        <v>708</v>
      </c>
      <c r="D358" s="302" t="s">
        <v>481</v>
      </c>
      <c r="E358" s="303">
        <v>1</v>
      </c>
      <c r="F358" s="303">
        <v>500000000</v>
      </c>
      <c r="G358" s="304">
        <v>0</v>
      </c>
      <c r="H358" s="303">
        <v>529797606</v>
      </c>
      <c r="I358" s="303">
        <v>0</v>
      </c>
      <c r="J358" s="303">
        <v>2597686176000</v>
      </c>
      <c r="K358" s="303">
        <v>674886927756</v>
      </c>
      <c r="L358" s="303">
        <v>3767694936282</v>
      </c>
      <c r="M358" s="323"/>
      <c r="N358" s="291"/>
      <c r="O358" s="380"/>
    </row>
    <row r="359" spans="1:15" s="63" customFormat="1">
      <c r="A359" s="517"/>
      <c r="B359" s="517"/>
      <c r="C359" s="301" t="s">
        <v>708</v>
      </c>
      <c r="D359" s="302" t="s">
        <v>481</v>
      </c>
      <c r="E359" s="303">
        <v>1</v>
      </c>
      <c r="F359" s="303">
        <v>500000000</v>
      </c>
      <c r="G359" s="304">
        <v>0</v>
      </c>
      <c r="H359" s="303">
        <v>529797606</v>
      </c>
      <c r="I359" s="303">
        <v>0</v>
      </c>
      <c r="J359" s="303">
        <v>2597686176000</v>
      </c>
      <c r="K359" s="303">
        <v>674886927756</v>
      </c>
      <c r="L359" s="303">
        <v>3767694936282</v>
      </c>
      <c r="M359" s="323"/>
      <c r="N359" s="291"/>
      <c r="O359" s="380"/>
    </row>
    <row r="360" spans="1:15" s="63" customFormat="1">
      <c r="A360" s="517"/>
      <c r="B360" s="517"/>
      <c r="C360" s="301" t="s">
        <v>708</v>
      </c>
      <c r="D360" s="302" t="s">
        <v>481</v>
      </c>
      <c r="E360" s="303">
        <v>1</v>
      </c>
      <c r="F360" s="303">
        <v>500000000</v>
      </c>
      <c r="G360" s="304">
        <v>0</v>
      </c>
      <c r="H360" s="303">
        <v>529797606</v>
      </c>
      <c r="I360" s="303">
        <v>0</v>
      </c>
      <c r="J360" s="303">
        <v>2597686176000</v>
      </c>
      <c r="K360" s="303">
        <v>674886927756</v>
      </c>
      <c r="L360" s="303">
        <v>3767694936282</v>
      </c>
      <c r="M360" s="323"/>
    </row>
    <row r="361" spans="1:15" s="63" customFormat="1">
      <c r="A361" s="517"/>
      <c r="B361" s="517"/>
      <c r="C361" s="301" t="s">
        <v>708</v>
      </c>
      <c r="D361" s="302" t="s">
        <v>481</v>
      </c>
      <c r="E361" s="303">
        <v>1</v>
      </c>
      <c r="F361" s="303">
        <v>500000000</v>
      </c>
      <c r="G361" s="304">
        <v>0</v>
      </c>
      <c r="H361" s="303">
        <v>529797606</v>
      </c>
      <c r="I361" s="303">
        <v>0</v>
      </c>
      <c r="J361" s="303">
        <v>2597686176000</v>
      </c>
      <c r="K361" s="303">
        <v>674886927756</v>
      </c>
      <c r="L361" s="303">
        <v>3767694936282</v>
      </c>
      <c r="M361" s="323"/>
    </row>
    <row r="362" spans="1:15" s="63" customFormat="1">
      <c r="A362" s="517"/>
      <c r="B362" s="517"/>
      <c r="C362" s="301" t="s">
        <v>708</v>
      </c>
      <c r="D362" s="302" t="s">
        <v>481</v>
      </c>
      <c r="E362" s="303">
        <v>1</v>
      </c>
      <c r="F362" s="303">
        <v>500000000</v>
      </c>
      <c r="G362" s="304">
        <v>0</v>
      </c>
      <c r="H362" s="303">
        <v>529797606</v>
      </c>
      <c r="I362" s="303">
        <v>0</v>
      </c>
      <c r="J362" s="303">
        <v>2597686176000</v>
      </c>
      <c r="K362" s="303">
        <v>674886927756</v>
      </c>
      <c r="L362" s="303">
        <v>3767694936282</v>
      </c>
      <c r="M362" s="323"/>
    </row>
    <row r="363" spans="1:15" s="63" customFormat="1">
      <c r="A363" s="517"/>
      <c r="B363" s="517"/>
      <c r="C363" s="301" t="s">
        <v>708</v>
      </c>
      <c r="D363" s="302" t="s">
        <v>481</v>
      </c>
      <c r="E363" s="303">
        <v>1</v>
      </c>
      <c r="F363" s="303">
        <v>500000000</v>
      </c>
      <c r="G363" s="304">
        <v>0</v>
      </c>
      <c r="H363" s="303">
        <v>529797606</v>
      </c>
      <c r="I363" s="303">
        <v>0</v>
      </c>
      <c r="J363" s="303">
        <v>2597686176000</v>
      </c>
      <c r="K363" s="303">
        <v>674886927756</v>
      </c>
      <c r="L363" s="303">
        <v>3767694936282</v>
      </c>
      <c r="M363" s="323"/>
    </row>
    <row r="364" spans="1:15" s="63" customFormat="1">
      <c r="A364" s="517"/>
      <c r="B364" s="517"/>
      <c r="C364" s="301" t="s">
        <v>708</v>
      </c>
      <c r="D364" s="302" t="s">
        <v>481</v>
      </c>
      <c r="E364" s="303">
        <v>1</v>
      </c>
      <c r="F364" s="303">
        <v>500000000</v>
      </c>
      <c r="G364" s="304">
        <v>0</v>
      </c>
      <c r="H364" s="303">
        <v>529797606</v>
      </c>
      <c r="I364" s="303">
        <v>0</v>
      </c>
      <c r="J364" s="303">
        <v>2597686176000</v>
      </c>
      <c r="K364" s="303">
        <v>674886927756</v>
      </c>
      <c r="L364" s="303">
        <v>3767694936282</v>
      </c>
      <c r="M364" s="323"/>
    </row>
    <row r="365" spans="1:15" s="63" customFormat="1">
      <c r="A365" s="517"/>
      <c r="B365" s="517"/>
      <c r="C365" s="301" t="s">
        <v>708</v>
      </c>
      <c r="D365" s="302" t="s">
        <v>481</v>
      </c>
      <c r="E365" s="303">
        <v>1</v>
      </c>
      <c r="F365" s="303">
        <v>500000000</v>
      </c>
      <c r="G365" s="304">
        <v>0</v>
      </c>
      <c r="H365" s="303">
        <v>529797606</v>
      </c>
      <c r="I365" s="303">
        <v>0</v>
      </c>
      <c r="J365" s="303">
        <v>2597686176000</v>
      </c>
      <c r="K365" s="303">
        <v>674886927756</v>
      </c>
      <c r="L365" s="303">
        <v>3767694936282</v>
      </c>
      <c r="M365" s="323"/>
    </row>
    <row r="366" spans="1:15" s="63" customFormat="1">
      <c r="A366" s="517"/>
      <c r="B366" s="517"/>
      <c r="C366" s="301" t="s">
        <v>708</v>
      </c>
      <c r="D366" s="302" t="s">
        <v>481</v>
      </c>
      <c r="E366" s="303">
        <v>1</v>
      </c>
      <c r="F366" s="303">
        <v>500000000</v>
      </c>
      <c r="G366" s="304">
        <v>0</v>
      </c>
      <c r="H366" s="303">
        <v>529797606</v>
      </c>
      <c r="I366" s="303">
        <v>0</v>
      </c>
      <c r="J366" s="303">
        <v>2597686176000</v>
      </c>
      <c r="K366" s="303">
        <v>674886927756</v>
      </c>
      <c r="L366" s="303">
        <v>3767694936282</v>
      </c>
      <c r="M366" s="323"/>
    </row>
    <row r="367" spans="1:15" s="63" customFormat="1">
      <c r="A367" s="517"/>
      <c r="B367" s="517"/>
      <c r="C367" s="301" t="s">
        <v>708</v>
      </c>
      <c r="D367" s="302" t="s">
        <v>481</v>
      </c>
      <c r="E367" s="303">
        <v>1</v>
      </c>
      <c r="F367" s="303">
        <v>500000000</v>
      </c>
      <c r="G367" s="304">
        <v>0</v>
      </c>
      <c r="H367" s="303">
        <v>529797606</v>
      </c>
      <c r="I367" s="303">
        <v>0</v>
      </c>
      <c r="J367" s="303">
        <v>2597686176000</v>
      </c>
      <c r="K367" s="303">
        <v>674886927756</v>
      </c>
      <c r="L367" s="303">
        <v>3767694936282</v>
      </c>
      <c r="M367" s="323"/>
    </row>
    <row r="368" spans="1:15" s="63" customFormat="1">
      <c r="A368" s="517"/>
      <c r="B368" s="517"/>
      <c r="C368" s="301" t="s">
        <v>708</v>
      </c>
      <c r="D368" s="302" t="s">
        <v>481</v>
      </c>
      <c r="E368" s="303">
        <v>1</v>
      </c>
      <c r="F368" s="303">
        <v>500000000</v>
      </c>
      <c r="G368" s="304">
        <v>0</v>
      </c>
      <c r="H368" s="303">
        <v>529797606</v>
      </c>
      <c r="I368" s="303">
        <v>0</v>
      </c>
      <c r="J368" s="303">
        <v>2597686176000</v>
      </c>
      <c r="K368" s="303">
        <v>674886927756</v>
      </c>
      <c r="L368" s="303">
        <v>3767694936282</v>
      </c>
      <c r="M368" s="323"/>
    </row>
    <row r="369" spans="1:13" s="63" customFormat="1">
      <c r="A369" s="517"/>
      <c r="B369" s="517"/>
      <c r="C369" s="301" t="s">
        <v>708</v>
      </c>
      <c r="D369" s="302" t="s">
        <v>481</v>
      </c>
      <c r="E369" s="303">
        <v>1</v>
      </c>
      <c r="F369" s="303">
        <v>500000000</v>
      </c>
      <c r="G369" s="304">
        <v>0</v>
      </c>
      <c r="H369" s="303">
        <v>529797606</v>
      </c>
      <c r="I369" s="303">
        <v>0</v>
      </c>
      <c r="J369" s="303">
        <v>2597686176000</v>
      </c>
      <c r="K369" s="303">
        <v>674886927756</v>
      </c>
      <c r="L369" s="303">
        <v>3767694936282</v>
      </c>
      <c r="M369" s="323"/>
    </row>
    <row r="370" spans="1:13" s="63" customFormat="1">
      <c r="A370" s="517"/>
      <c r="B370" s="517"/>
      <c r="C370" s="301" t="s">
        <v>708</v>
      </c>
      <c r="D370" s="302" t="s">
        <v>481</v>
      </c>
      <c r="E370" s="303">
        <v>1</v>
      </c>
      <c r="F370" s="303">
        <v>500000000</v>
      </c>
      <c r="G370" s="304">
        <v>0</v>
      </c>
      <c r="H370" s="303">
        <v>529797606</v>
      </c>
      <c r="I370" s="303">
        <v>0</v>
      </c>
      <c r="J370" s="303">
        <v>2597686176000</v>
      </c>
      <c r="K370" s="303">
        <v>674886927756</v>
      </c>
      <c r="L370" s="303">
        <v>3767694936282</v>
      </c>
      <c r="M370" s="323"/>
    </row>
    <row r="371" spans="1:13" s="63" customFormat="1">
      <c r="A371" s="517"/>
      <c r="B371" s="517"/>
      <c r="C371" s="301" t="s">
        <v>708</v>
      </c>
      <c r="D371" s="302" t="s">
        <v>481</v>
      </c>
      <c r="E371" s="303">
        <v>1</v>
      </c>
      <c r="F371" s="303">
        <v>500000000</v>
      </c>
      <c r="G371" s="304">
        <v>0</v>
      </c>
      <c r="H371" s="303">
        <v>529797606</v>
      </c>
      <c r="I371" s="303">
        <v>0</v>
      </c>
      <c r="J371" s="303">
        <v>2597686176000</v>
      </c>
      <c r="K371" s="303">
        <v>674886927756</v>
      </c>
      <c r="L371" s="303">
        <v>3767694936282</v>
      </c>
      <c r="M371" s="323"/>
    </row>
    <row r="372" spans="1:13" s="63" customFormat="1">
      <c r="A372" s="517"/>
      <c r="B372" s="517"/>
      <c r="C372" s="301" t="s">
        <v>710</v>
      </c>
      <c r="D372" s="302" t="s">
        <v>481</v>
      </c>
      <c r="E372" s="303">
        <v>1</v>
      </c>
      <c r="F372" s="303">
        <v>100000000</v>
      </c>
      <c r="G372" s="304">
        <v>0</v>
      </c>
      <c r="H372" s="303">
        <v>101509582</v>
      </c>
      <c r="I372" s="303">
        <v>0</v>
      </c>
      <c r="J372" s="303">
        <v>86196000000</v>
      </c>
      <c r="K372" s="303">
        <v>79210090714.589996</v>
      </c>
      <c r="L372" s="303">
        <v>230158207600.59003</v>
      </c>
      <c r="M372" s="323"/>
    </row>
    <row r="373" spans="1:13" s="63" customFormat="1">
      <c r="A373" s="517"/>
      <c r="B373" s="517"/>
      <c r="C373" s="301" t="s">
        <v>710</v>
      </c>
      <c r="D373" s="302" t="s">
        <v>481</v>
      </c>
      <c r="E373" s="303">
        <v>1</v>
      </c>
      <c r="F373" s="303">
        <v>100000000</v>
      </c>
      <c r="G373" s="304">
        <v>0</v>
      </c>
      <c r="H373" s="303">
        <v>101509582</v>
      </c>
      <c r="I373" s="303">
        <v>0</v>
      </c>
      <c r="J373" s="303">
        <v>86196000000</v>
      </c>
      <c r="K373" s="303">
        <v>79210090714.589996</v>
      </c>
      <c r="L373" s="303">
        <v>230158207600.59003</v>
      </c>
      <c r="M373" s="323"/>
    </row>
    <row r="374" spans="1:13" s="63" customFormat="1">
      <c r="A374" s="517"/>
      <c r="B374" s="517"/>
      <c r="C374" s="301" t="s">
        <v>710</v>
      </c>
      <c r="D374" s="302" t="s">
        <v>481</v>
      </c>
      <c r="E374" s="303">
        <v>1</v>
      </c>
      <c r="F374" s="303">
        <v>100000000</v>
      </c>
      <c r="G374" s="304">
        <v>0</v>
      </c>
      <c r="H374" s="303">
        <v>101509582</v>
      </c>
      <c r="I374" s="303">
        <v>0</v>
      </c>
      <c r="J374" s="303">
        <v>86196000000</v>
      </c>
      <c r="K374" s="303">
        <v>79210090714.589996</v>
      </c>
      <c r="L374" s="303">
        <v>230158207600.59003</v>
      </c>
      <c r="M374" s="323"/>
    </row>
    <row r="375" spans="1:13" s="63" customFormat="1">
      <c r="A375" s="517"/>
      <c r="B375" s="517"/>
      <c r="C375" s="301" t="s">
        <v>710</v>
      </c>
      <c r="D375" s="302" t="s">
        <v>481</v>
      </c>
      <c r="E375" s="303">
        <v>1</v>
      </c>
      <c r="F375" s="303">
        <v>100000000</v>
      </c>
      <c r="G375" s="304">
        <v>0</v>
      </c>
      <c r="H375" s="303">
        <v>101509582</v>
      </c>
      <c r="I375" s="303">
        <v>0</v>
      </c>
      <c r="J375" s="303">
        <v>86196000000</v>
      </c>
      <c r="K375" s="303">
        <v>79210090714.589996</v>
      </c>
      <c r="L375" s="303">
        <v>230158207600.59003</v>
      </c>
      <c r="M375" s="323"/>
    </row>
    <row r="376" spans="1:13" s="63" customFormat="1">
      <c r="A376" s="517"/>
      <c r="B376" s="517"/>
      <c r="C376" s="301" t="s">
        <v>480</v>
      </c>
      <c r="D376" s="302" t="s">
        <v>481</v>
      </c>
      <c r="E376" s="303">
        <v>1</v>
      </c>
      <c r="F376" s="303">
        <v>500000000</v>
      </c>
      <c r="G376" s="304">
        <v>0</v>
      </c>
      <c r="H376" s="303">
        <v>506904080</v>
      </c>
      <c r="I376" s="303">
        <v>0</v>
      </c>
      <c r="J376" s="303">
        <v>570000000000</v>
      </c>
      <c r="K376" s="303">
        <v>330146119577</v>
      </c>
      <c r="L376" s="303">
        <v>1373940759565</v>
      </c>
      <c r="M376" s="323"/>
    </row>
    <row r="377" spans="1:13" s="63" customFormat="1">
      <c r="A377" s="517"/>
      <c r="B377" s="517"/>
      <c r="C377" s="301" t="s">
        <v>480</v>
      </c>
      <c r="D377" s="302" t="s">
        <v>481</v>
      </c>
      <c r="E377" s="303">
        <v>1</v>
      </c>
      <c r="F377" s="303">
        <v>500000000</v>
      </c>
      <c r="G377" s="304">
        <v>0</v>
      </c>
      <c r="H377" s="303">
        <v>506904080</v>
      </c>
      <c r="I377" s="303">
        <v>0</v>
      </c>
      <c r="J377" s="303">
        <v>570000000000</v>
      </c>
      <c r="K377" s="303">
        <v>330146119577</v>
      </c>
      <c r="L377" s="303">
        <v>1373940759565</v>
      </c>
      <c r="M377" s="323"/>
    </row>
    <row r="378" spans="1:13" s="63" customFormat="1">
      <c r="A378" s="517"/>
      <c r="B378" s="517"/>
      <c r="C378" s="301" t="s">
        <v>480</v>
      </c>
      <c r="D378" s="302" t="s">
        <v>481</v>
      </c>
      <c r="E378" s="303">
        <v>1</v>
      </c>
      <c r="F378" s="303">
        <v>500000000</v>
      </c>
      <c r="G378" s="304">
        <v>0</v>
      </c>
      <c r="H378" s="303">
        <v>506904080</v>
      </c>
      <c r="I378" s="303">
        <v>0</v>
      </c>
      <c r="J378" s="303">
        <v>570000000000</v>
      </c>
      <c r="K378" s="303">
        <v>330146119577</v>
      </c>
      <c r="L378" s="303">
        <v>1373940759565</v>
      </c>
      <c r="M378" s="323"/>
    </row>
    <row r="379" spans="1:13" s="63" customFormat="1">
      <c r="A379" s="517"/>
      <c r="B379" s="517"/>
      <c r="C379" s="301" t="s">
        <v>480</v>
      </c>
      <c r="D379" s="302" t="s">
        <v>481</v>
      </c>
      <c r="E379" s="303">
        <v>1</v>
      </c>
      <c r="F379" s="303">
        <v>500000000</v>
      </c>
      <c r="G379" s="304">
        <v>0</v>
      </c>
      <c r="H379" s="303">
        <v>506904080</v>
      </c>
      <c r="I379" s="303">
        <v>0</v>
      </c>
      <c r="J379" s="303">
        <v>570000000000</v>
      </c>
      <c r="K379" s="303">
        <v>330146119577</v>
      </c>
      <c r="L379" s="303">
        <v>1373940759565</v>
      </c>
      <c r="M379" s="323"/>
    </row>
    <row r="380" spans="1:13" s="63" customFormat="1">
      <c r="A380" s="517"/>
      <c r="B380" s="517"/>
      <c r="C380" s="301" t="s">
        <v>480</v>
      </c>
      <c r="D380" s="302" t="s">
        <v>481</v>
      </c>
      <c r="E380" s="303">
        <v>1</v>
      </c>
      <c r="F380" s="303">
        <v>500000000</v>
      </c>
      <c r="G380" s="304">
        <v>0</v>
      </c>
      <c r="H380" s="303">
        <v>506904080</v>
      </c>
      <c r="I380" s="303">
        <v>0</v>
      </c>
      <c r="J380" s="303">
        <v>570000000000</v>
      </c>
      <c r="K380" s="303">
        <v>330146119577</v>
      </c>
      <c r="L380" s="303">
        <v>1373940759565</v>
      </c>
      <c r="M380" s="323"/>
    </row>
    <row r="381" spans="1:13" s="63" customFormat="1">
      <c r="A381" s="517"/>
      <c r="B381" s="517"/>
      <c r="C381" s="301" t="s">
        <v>480</v>
      </c>
      <c r="D381" s="302" t="s">
        <v>481</v>
      </c>
      <c r="E381" s="303">
        <v>1</v>
      </c>
      <c r="F381" s="303">
        <v>500000000</v>
      </c>
      <c r="G381" s="304">
        <v>0</v>
      </c>
      <c r="H381" s="303">
        <v>506904080</v>
      </c>
      <c r="I381" s="303">
        <v>0</v>
      </c>
      <c r="J381" s="303">
        <v>570000000000</v>
      </c>
      <c r="K381" s="303">
        <v>330146119577</v>
      </c>
      <c r="L381" s="303">
        <v>1373940759565</v>
      </c>
      <c r="M381" s="323"/>
    </row>
    <row r="382" spans="1:13" s="63" customFormat="1">
      <c r="A382" s="517"/>
      <c r="B382" s="517"/>
      <c r="C382" s="301" t="s">
        <v>480</v>
      </c>
      <c r="D382" s="302" t="s">
        <v>481</v>
      </c>
      <c r="E382" s="303">
        <v>1</v>
      </c>
      <c r="F382" s="303">
        <v>500000000</v>
      </c>
      <c r="G382" s="304">
        <v>0</v>
      </c>
      <c r="H382" s="303">
        <v>506904080</v>
      </c>
      <c r="I382" s="303">
        <v>0</v>
      </c>
      <c r="J382" s="303">
        <v>570000000000</v>
      </c>
      <c r="K382" s="303">
        <v>330146119577</v>
      </c>
      <c r="L382" s="303">
        <v>1373940759565</v>
      </c>
      <c r="M382" s="323"/>
    </row>
    <row r="383" spans="1:13" s="63" customFormat="1">
      <c r="A383" s="517"/>
      <c r="B383" s="517"/>
      <c r="C383" s="301" t="s">
        <v>480</v>
      </c>
      <c r="D383" s="302" t="s">
        <v>481</v>
      </c>
      <c r="E383" s="303">
        <v>1</v>
      </c>
      <c r="F383" s="303">
        <v>500000000</v>
      </c>
      <c r="G383" s="304">
        <v>0</v>
      </c>
      <c r="H383" s="303">
        <v>506904080</v>
      </c>
      <c r="I383" s="303">
        <v>0</v>
      </c>
      <c r="J383" s="303">
        <v>570000000000</v>
      </c>
      <c r="K383" s="303">
        <v>330146119577</v>
      </c>
      <c r="L383" s="303">
        <v>1373940759565</v>
      </c>
      <c r="M383" s="323"/>
    </row>
    <row r="384" spans="1:13" s="63" customFormat="1">
      <c r="A384" s="517"/>
      <c r="B384" s="517"/>
      <c r="C384" s="301" t="s">
        <v>480</v>
      </c>
      <c r="D384" s="302" t="s">
        <v>481</v>
      </c>
      <c r="E384" s="303">
        <v>1</v>
      </c>
      <c r="F384" s="303">
        <v>500000000</v>
      </c>
      <c r="G384" s="304">
        <v>0</v>
      </c>
      <c r="H384" s="303">
        <v>506904080</v>
      </c>
      <c r="I384" s="303">
        <v>0</v>
      </c>
      <c r="J384" s="303">
        <v>570000000000</v>
      </c>
      <c r="K384" s="303">
        <v>330146119577</v>
      </c>
      <c r="L384" s="303">
        <v>1373940759565</v>
      </c>
      <c r="M384" s="323"/>
    </row>
    <row r="385" spans="1:13" s="63" customFormat="1">
      <c r="A385" s="517"/>
      <c r="B385" s="517"/>
      <c r="C385" s="301" t="s">
        <v>710</v>
      </c>
      <c r="D385" s="302" t="s">
        <v>481</v>
      </c>
      <c r="E385" s="303">
        <v>1</v>
      </c>
      <c r="F385" s="303">
        <v>100000000</v>
      </c>
      <c r="G385" s="304">
        <v>0</v>
      </c>
      <c r="H385" s="303">
        <v>101509582</v>
      </c>
      <c r="I385" s="303">
        <v>0</v>
      </c>
      <c r="J385" s="303">
        <v>86196000000</v>
      </c>
      <c r="K385" s="303">
        <v>79210090714.589996</v>
      </c>
      <c r="L385" s="303">
        <v>230158207600.59003</v>
      </c>
      <c r="M385" s="323"/>
    </row>
    <row r="386" spans="1:13" s="63" customFormat="1">
      <c r="A386" s="517"/>
      <c r="B386" s="517"/>
      <c r="C386" s="301" t="s">
        <v>480</v>
      </c>
      <c r="D386" s="302" t="s">
        <v>481</v>
      </c>
      <c r="E386" s="303">
        <v>1</v>
      </c>
      <c r="F386" s="303">
        <v>500000000</v>
      </c>
      <c r="G386" s="304">
        <v>0</v>
      </c>
      <c r="H386" s="303">
        <v>506904080</v>
      </c>
      <c r="I386" s="303">
        <v>0</v>
      </c>
      <c r="J386" s="303">
        <v>570000000000</v>
      </c>
      <c r="K386" s="303">
        <v>330146119577</v>
      </c>
      <c r="L386" s="303">
        <v>1373940759565</v>
      </c>
      <c r="M386" s="323"/>
    </row>
    <row r="387" spans="1:13" s="63" customFormat="1">
      <c r="A387" s="517"/>
      <c r="B387" s="517"/>
      <c r="C387" s="301" t="s">
        <v>710</v>
      </c>
      <c r="D387" s="302" t="s">
        <v>481</v>
      </c>
      <c r="E387" s="303">
        <v>1</v>
      </c>
      <c r="F387" s="303">
        <v>100000000</v>
      </c>
      <c r="G387" s="304">
        <v>0</v>
      </c>
      <c r="H387" s="303">
        <v>100932832</v>
      </c>
      <c r="I387" s="303">
        <v>0</v>
      </c>
      <c r="J387" s="303">
        <v>86196000000</v>
      </c>
      <c r="K387" s="303">
        <v>79210090714.589996</v>
      </c>
      <c r="L387" s="303">
        <v>230158207600.59003</v>
      </c>
      <c r="M387" s="323"/>
    </row>
    <row r="388" spans="1:13" s="63" customFormat="1">
      <c r="A388" s="517"/>
      <c r="B388" s="517"/>
      <c r="C388" s="301" t="s">
        <v>710</v>
      </c>
      <c r="D388" s="302" t="s">
        <v>481</v>
      </c>
      <c r="E388" s="303">
        <v>1</v>
      </c>
      <c r="F388" s="303">
        <v>100000000</v>
      </c>
      <c r="G388" s="304">
        <v>0</v>
      </c>
      <c r="H388" s="303">
        <v>100932832</v>
      </c>
      <c r="I388" s="303">
        <v>0</v>
      </c>
      <c r="J388" s="303">
        <v>86196000000</v>
      </c>
      <c r="K388" s="303">
        <v>79210090714.589996</v>
      </c>
      <c r="L388" s="303">
        <v>230158207600.59003</v>
      </c>
      <c r="M388" s="323"/>
    </row>
    <row r="389" spans="1:13" s="63" customFormat="1">
      <c r="A389" s="517"/>
      <c r="B389" s="517"/>
      <c r="C389" s="301" t="s">
        <v>710</v>
      </c>
      <c r="D389" s="302" t="s">
        <v>481</v>
      </c>
      <c r="E389" s="303">
        <v>1</v>
      </c>
      <c r="F389" s="303">
        <v>100000000</v>
      </c>
      <c r="G389" s="304">
        <v>0</v>
      </c>
      <c r="H389" s="303">
        <v>100932832</v>
      </c>
      <c r="I389" s="303">
        <v>0</v>
      </c>
      <c r="J389" s="303">
        <v>86196000000</v>
      </c>
      <c r="K389" s="303">
        <v>79210090714.589996</v>
      </c>
      <c r="L389" s="303">
        <v>230158207600.59003</v>
      </c>
      <c r="M389" s="323"/>
    </row>
    <row r="390" spans="1:13" s="63" customFormat="1">
      <c r="A390" s="517"/>
      <c r="B390" s="517"/>
      <c r="C390" s="301" t="s">
        <v>4017</v>
      </c>
      <c r="D390" s="302" t="s">
        <v>481</v>
      </c>
      <c r="E390" s="303">
        <v>1</v>
      </c>
      <c r="F390" s="303">
        <v>500000000</v>
      </c>
      <c r="G390" s="304">
        <v>0</v>
      </c>
      <c r="H390" s="303">
        <v>531373064</v>
      </c>
      <c r="I390" s="303">
        <v>0</v>
      </c>
      <c r="J390" s="303">
        <v>2317139769229</v>
      </c>
      <c r="K390" s="303">
        <v>514185658559</v>
      </c>
      <c r="L390" s="303">
        <v>3699425509152</v>
      </c>
      <c r="M390" s="323"/>
    </row>
    <row r="391" spans="1:13" s="63" customFormat="1">
      <c r="A391" s="517"/>
      <c r="B391" s="517"/>
      <c r="C391" s="301" t="s">
        <v>4017</v>
      </c>
      <c r="D391" s="302" t="s">
        <v>481</v>
      </c>
      <c r="E391" s="303">
        <v>1</v>
      </c>
      <c r="F391" s="303">
        <v>500000000</v>
      </c>
      <c r="G391" s="304">
        <v>0</v>
      </c>
      <c r="H391" s="303">
        <v>531373064</v>
      </c>
      <c r="I391" s="303">
        <v>0</v>
      </c>
      <c r="J391" s="303">
        <v>2317139769229</v>
      </c>
      <c r="K391" s="303">
        <v>514185658559</v>
      </c>
      <c r="L391" s="303">
        <v>3699425509152</v>
      </c>
      <c r="M391" s="323"/>
    </row>
    <row r="392" spans="1:13" s="63" customFormat="1">
      <c r="A392" s="517"/>
      <c r="B392" s="517"/>
      <c r="C392" s="301" t="s">
        <v>4017</v>
      </c>
      <c r="D392" s="302" t="s">
        <v>481</v>
      </c>
      <c r="E392" s="303">
        <v>1</v>
      </c>
      <c r="F392" s="303">
        <v>500000000</v>
      </c>
      <c r="G392" s="304">
        <v>0</v>
      </c>
      <c r="H392" s="303">
        <v>531373064</v>
      </c>
      <c r="I392" s="303">
        <v>0</v>
      </c>
      <c r="J392" s="303">
        <v>2317139769229</v>
      </c>
      <c r="K392" s="303">
        <v>514185658559</v>
      </c>
      <c r="L392" s="303">
        <v>3699425509152</v>
      </c>
      <c r="M392" s="323"/>
    </row>
    <row r="393" spans="1:13" s="63" customFormat="1">
      <c r="A393" s="517"/>
      <c r="B393" s="517"/>
      <c r="C393" s="301" t="s">
        <v>4017</v>
      </c>
      <c r="D393" s="302" t="s">
        <v>481</v>
      </c>
      <c r="E393" s="303">
        <v>1</v>
      </c>
      <c r="F393" s="303">
        <v>500000000</v>
      </c>
      <c r="G393" s="304">
        <v>0</v>
      </c>
      <c r="H393" s="303">
        <v>531373064</v>
      </c>
      <c r="I393" s="303">
        <v>0</v>
      </c>
      <c r="J393" s="303">
        <v>2317139769229</v>
      </c>
      <c r="K393" s="303">
        <v>514185658559</v>
      </c>
      <c r="L393" s="303">
        <v>3699425509152</v>
      </c>
      <c r="M393" s="323"/>
    </row>
    <row r="394" spans="1:13" s="63" customFormat="1">
      <c r="A394" s="517"/>
      <c r="B394" s="517"/>
      <c r="C394" s="301" t="s">
        <v>4017</v>
      </c>
      <c r="D394" s="302" t="s">
        <v>481</v>
      </c>
      <c r="E394" s="303">
        <v>1</v>
      </c>
      <c r="F394" s="303">
        <v>500000000</v>
      </c>
      <c r="G394" s="304">
        <v>0</v>
      </c>
      <c r="H394" s="303">
        <v>531373064</v>
      </c>
      <c r="I394" s="303">
        <v>0</v>
      </c>
      <c r="J394" s="303">
        <v>2317139769229</v>
      </c>
      <c r="K394" s="303">
        <v>514185658559</v>
      </c>
      <c r="L394" s="303">
        <v>3699425509152</v>
      </c>
      <c r="M394" s="323"/>
    </row>
    <row r="395" spans="1:13" s="63" customFormat="1">
      <c r="A395" s="517"/>
      <c r="B395" s="517"/>
      <c r="C395" s="301" t="s">
        <v>4017</v>
      </c>
      <c r="D395" s="302" t="s">
        <v>481</v>
      </c>
      <c r="E395" s="303">
        <v>1</v>
      </c>
      <c r="F395" s="303">
        <v>500000000</v>
      </c>
      <c r="G395" s="304">
        <v>0</v>
      </c>
      <c r="H395" s="303">
        <v>531373064</v>
      </c>
      <c r="I395" s="303">
        <v>0</v>
      </c>
      <c r="J395" s="303">
        <v>2317139769229</v>
      </c>
      <c r="K395" s="303">
        <v>514185658559</v>
      </c>
      <c r="L395" s="303">
        <v>3699425509152</v>
      </c>
      <c r="M395" s="323"/>
    </row>
    <row r="396" spans="1:13" s="63" customFormat="1">
      <c r="A396" s="517"/>
      <c r="B396" s="517"/>
      <c r="C396" s="301" t="s">
        <v>4017</v>
      </c>
      <c r="D396" s="302" t="s">
        <v>481</v>
      </c>
      <c r="E396" s="303">
        <v>1</v>
      </c>
      <c r="F396" s="303">
        <v>500000000</v>
      </c>
      <c r="G396" s="304">
        <v>0</v>
      </c>
      <c r="H396" s="303">
        <v>531373064</v>
      </c>
      <c r="I396" s="303">
        <v>0</v>
      </c>
      <c r="J396" s="303">
        <v>2317139769229</v>
      </c>
      <c r="K396" s="303">
        <v>514185658559</v>
      </c>
      <c r="L396" s="303">
        <v>3699425509152</v>
      </c>
      <c r="M396" s="323"/>
    </row>
    <row r="397" spans="1:13" s="63" customFormat="1">
      <c r="A397" s="517"/>
      <c r="B397" s="517"/>
      <c r="C397" s="301" t="s">
        <v>4017</v>
      </c>
      <c r="D397" s="302" t="s">
        <v>481</v>
      </c>
      <c r="E397" s="303">
        <v>1</v>
      </c>
      <c r="F397" s="303">
        <v>500000000</v>
      </c>
      <c r="G397" s="304">
        <v>0</v>
      </c>
      <c r="H397" s="303">
        <v>531373064</v>
      </c>
      <c r="I397" s="303">
        <v>0</v>
      </c>
      <c r="J397" s="303">
        <v>2317139769229</v>
      </c>
      <c r="K397" s="303">
        <v>514185658559</v>
      </c>
      <c r="L397" s="303">
        <v>3699425509152</v>
      </c>
      <c r="M397" s="323"/>
    </row>
    <row r="398" spans="1:13" s="63" customFormat="1">
      <c r="A398" s="517"/>
      <c r="B398" s="517"/>
      <c r="C398" s="301" t="s">
        <v>4017</v>
      </c>
      <c r="D398" s="302" t="s">
        <v>481</v>
      </c>
      <c r="E398" s="303">
        <v>1</v>
      </c>
      <c r="F398" s="303">
        <v>500000000</v>
      </c>
      <c r="G398" s="304">
        <v>0</v>
      </c>
      <c r="H398" s="303">
        <v>531373064</v>
      </c>
      <c r="I398" s="303">
        <v>0</v>
      </c>
      <c r="J398" s="303">
        <v>2317139769229</v>
      </c>
      <c r="K398" s="303">
        <v>514185658559</v>
      </c>
      <c r="L398" s="303">
        <v>3699425509152</v>
      </c>
      <c r="M398" s="323"/>
    </row>
    <row r="399" spans="1:13" s="63" customFormat="1">
      <c r="A399" s="517"/>
      <c r="B399" s="517"/>
      <c r="C399" s="301" t="s">
        <v>4017</v>
      </c>
      <c r="D399" s="302" t="s">
        <v>481</v>
      </c>
      <c r="E399" s="303">
        <v>1</v>
      </c>
      <c r="F399" s="303">
        <v>500000000</v>
      </c>
      <c r="G399" s="304">
        <v>0</v>
      </c>
      <c r="H399" s="303">
        <v>531373064</v>
      </c>
      <c r="I399" s="303">
        <v>0</v>
      </c>
      <c r="J399" s="303">
        <v>2317139769229</v>
      </c>
      <c r="K399" s="303">
        <v>514185658559</v>
      </c>
      <c r="L399" s="303">
        <v>3699425509152</v>
      </c>
      <c r="M399" s="323"/>
    </row>
    <row r="400" spans="1:13" s="63" customFormat="1">
      <c r="A400" s="517"/>
      <c r="B400" s="517"/>
      <c r="C400" s="301" t="s">
        <v>4017</v>
      </c>
      <c r="D400" s="302" t="s">
        <v>481</v>
      </c>
      <c r="E400" s="303">
        <v>1</v>
      </c>
      <c r="F400" s="303">
        <v>500000000</v>
      </c>
      <c r="G400" s="304">
        <v>0</v>
      </c>
      <c r="H400" s="303">
        <v>531365088</v>
      </c>
      <c r="I400" s="303">
        <v>0</v>
      </c>
      <c r="J400" s="303">
        <v>2317139769229</v>
      </c>
      <c r="K400" s="303">
        <v>514185658559</v>
      </c>
      <c r="L400" s="303">
        <v>3699425509152</v>
      </c>
      <c r="M400" s="323"/>
    </row>
    <row r="401" spans="1:13" s="63" customFormat="1">
      <c r="A401" s="517"/>
      <c r="B401" s="517"/>
      <c r="C401" s="301" t="s">
        <v>4017</v>
      </c>
      <c r="D401" s="302" t="s">
        <v>481</v>
      </c>
      <c r="E401" s="303">
        <v>1</v>
      </c>
      <c r="F401" s="303">
        <v>500000000</v>
      </c>
      <c r="G401" s="304">
        <v>0</v>
      </c>
      <c r="H401" s="303">
        <v>531365088</v>
      </c>
      <c r="I401" s="303">
        <v>0</v>
      </c>
      <c r="J401" s="303">
        <v>2317139769229</v>
      </c>
      <c r="K401" s="303">
        <v>514185658559</v>
      </c>
      <c r="L401" s="303">
        <v>3699425509152</v>
      </c>
      <c r="M401" s="323"/>
    </row>
    <row r="402" spans="1:13" s="63" customFormat="1">
      <c r="A402" s="517"/>
      <c r="B402" s="517"/>
      <c r="C402" s="301" t="s">
        <v>4017</v>
      </c>
      <c r="D402" s="302" t="s">
        <v>481</v>
      </c>
      <c r="E402" s="303">
        <v>1</v>
      </c>
      <c r="F402" s="303">
        <v>500000000</v>
      </c>
      <c r="G402" s="304">
        <v>0</v>
      </c>
      <c r="H402" s="303">
        <v>531365088</v>
      </c>
      <c r="I402" s="303">
        <v>0</v>
      </c>
      <c r="J402" s="303">
        <v>2317139769229</v>
      </c>
      <c r="K402" s="303">
        <v>514185658559</v>
      </c>
      <c r="L402" s="303">
        <v>3699425509152</v>
      </c>
      <c r="M402" s="323"/>
    </row>
    <row r="403" spans="1:13" s="63" customFormat="1">
      <c r="A403" s="517"/>
      <c r="B403" s="517"/>
      <c r="C403" s="301" t="s">
        <v>4017</v>
      </c>
      <c r="D403" s="302" t="s">
        <v>481</v>
      </c>
      <c r="E403" s="303">
        <v>1</v>
      </c>
      <c r="F403" s="303">
        <v>500000000</v>
      </c>
      <c r="G403" s="304">
        <v>0</v>
      </c>
      <c r="H403" s="303">
        <v>531365088</v>
      </c>
      <c r="I403" s="303">
        <v>0</v>
      </c>
      <c r="J403" s="303">
        <v>2317139769229</v>
      </c>
      <c r="K403" s="303">
        <v>514185658559</v>
      </c>
      <c r="L403" s="303">
        <v>3699425509152</v>
      </c>
      <c r="M403" s="323"/>
    </row>
    <row r="404" spans="1:13" s="63" customFormat="1">
      <c r="A404" s="517"/>
      <c r="B404" s="517"/>
      <c r="C404" s="301" t="s">
        <v>4017</v>
      </c>
      <c r="D404" s="302" t="s">
        <v>481</v>
      </c>
      <c r="E404" s="303">
        <v>1</v>
      </c>
      <c r="F404" s="303">
        <v>500000000</v>
      </c>
      <c r="G404" s="304">
        <v>0</v>
      </c>
      <c r="H404" s="303">
        <v>531365088</v>
      </c>
      <c r="I404" s="303">
        <v>0</v>
      </c>
      <c r="J404" s="303">
        <v>2317139769229</v>
      </c>
      <c r="K404" s="303">
        <v>514185658559</v>
      </c>
      <c r="L404" s="303">
        <v>3699425509152</v>
      </c>
      <c r="M404" s="323"/>
    </row>
    <row r="405" spans="1:13" s="63" customFormat="1">
      <c r="A405" s="517"/>
      <c r="B405" s="517"/>
      <c r="C405" s="301" t="s">
        <v>4017</v>
      </c>
      <c r="D405" s="302" t="s">
        <v>481</v>
      </c>
      <c r="E405" s="303">
        <v>1</v>
      </c>
      <c r="F405" s="303">
        <v>500000000</v>
      </c>
      <c r="G405" s="304">
        <v>0</v>
      </c>
      <c r="H405" s="303">
        <v>531365088</v>
      </c>
      <c r="I405" s="303">
        <v>0</v>
      </c>
      <c r="J405" s="303">
        <v>2317139769229</v>
      </c>
      <c r="K405" s="303">
        <v>514185658559</v>
      </c>
      <c r="L405" s="303">
        <v>3699425509152</v>
      </c>
      <c r="M405" s="323"/>
    </row>
    <row r="406" spans="1:13" s="63" customFormat="1">
      <c r="A406" s="517"/>
      <c r="B406" s="517"/>
      <c r="C406" s="301" t="s">
        <v>710</v>
      </c>
      <c r="D406" s="302" t="s">
        <v>481</v>
      </c>
      <c r="E406" s="303">
        <v>1</v>
      </c>
      <c r="F406" s="303">
        <v>100000000</v>
      </c>
      <c r="G406" s="304">
        <v>0</v>
      </c>
      <c r="H406" s="303">
        <v>100530495</v>
      </c>
      <c r="I406" s="303">
        <v>0</v>
      </c>
      <c r="J406" s="303">
        <v>86196000000</v>
      </c>
      <c r="K406" s="303">
        <v>79210090714.589996</v>
      </c>
      <c r="L406" s="303">
        <v>230158207600.59003</v>
      </c>
      <c r="M406" s="323"/>
    </row>
    <row r="407" spans="1:13" s="63" customFormat="1">
      <c r="A407" s="517"/>
      <c r="B407" s="517"/>
      <c r="C407" s="301" t="s">
        <v>710</v>
      </c>
      <c r="D407" s="302" t="s">
        <v>481</v>
      </c>
      <c r="E407" s="303">
        <v>1</v>
      </c>
      <c r="F407" s="303">
        <v>100000000</v>
      </c>
      <c r="G407" s="304">
        <v>0</v>
      </c>
      <c r="H407" s="303">
        <v>100530495</v>
      </c>
      <c r="I407" s="303">
        <v>0</v>
      </c>
      <c r="J407" s="303">
        <v>86196000000</v>
      </c>
      <c r="K407" s="303">
        <v>79210090714.589996</v>
      </c>
      <c r="L407" s="303">
        <v>230158207600.59003</v>
      </c>
      <c r="M407" s="323"/>
    </row>
    <row r="408" spans="1:13" s="63" customFormat="1">
      <c r="A408" s="517"/>
      <c r="B408" s="517"/>
      <c r="C408" s="301" t="s">
        <v>710</v>
      </c>
      <c r="D408" s="302" t="s">
        <v>481</v>
      </c>
      <c r="E408" s="303">
        <v>1</v>
      </c>
      <c r="F408" s="303">
        <v>100000000</v>
      </c>
      <c r="G408" s="304">
        <v>0</v>
      </c>
      <c r="H408" s="303">
        <v>100530495</v>
      </c>
      <c r="I408" s="303">
        <v>0</v>
      </c>
      <c r="J408" s="303">
        <v>86196000000</v>
      </c>
      <c r="K408" s="303">
        <v>79210090714.589996</v>
      </c>
      <c r="L408" s="303">
        <v>230158207600.59003</v>
      </c>
      <c r="M408" s="323"/>
    </row>
    <row r="409" spans="1:13" s="63" customFormat="1">
      <c r="A409" s="517"/>
      <c r="B409" s="517"/>
      <c r="C409" s="301" t="s">
        <v>710</v>
      </c>
      <c r="D409" s="302" t="s">
        <v>481</v>
      </c>
      <c r="E409" s="303">
        <v>1</v>
      </c>
      <c r="F409" s="303">
        <v>100000000</v>
      </c>
      <c r="G409" s="304">
        <v>0</v>
      </c>
      <c r="H409" s="303">
        <v>100530495</v>
      </c>
      <c r="I409" s="303">
        <v>0</v>
      </c>
      <c r="J409" s="303">
        <v>86196000000</v>
      </c>
      <c r="K409" s="303">
        <v>79210090714.589996</v>
      </c>
      <c r="L409" s="303">
        <v>230158207600.59003</v>
      </c>
      <c r="M409" s="323"/>
    </row>
    <row r="410" spans="1:13" s="63" customFormat="1">
      <c r="A410" s="517"/>
      <c r="B410" s="517"/>
      <c r="C410" s="301" t="s">
        <v>710</v>
      </c>
      <c r="D410" s="302" t="s">
        <v>481</v>
      </c>
      <c r="E410" s="303">
        <v>1</v>
      </c>
      <c r="F410" s="303">
        <v>100000000</v>
      </c>
      <c r="G410" s="304">
        <v>0</v>
      </c>
      <c r="H410" s="303">
        <v>100530495</v>
      </c>
      <c r="I410" s="303">
        <v>0</v>
      </c>
      <c r="J410" s="303">
        <v>86196000000</v>
      </c>
      <c r="K410" s="303">
        <v>79210090714.589996</v>
      </c>
      <c r="L410" s="303">
        <v>230158207600.59003</v>
      </c>
      <c r="M410" s="323"/>
    </row>
    <row r="411" spans="1:13" s="63" customFormat="1">
      <c r="A411" s="517"/>
      <c r="B411" s="517"/>
      <c r="C411" s="301" t="s">
        <v>710</v>
      </c>
      <c r="D411" s="302" t="s">
        <v>481</v>
      </c>
      <c r="E411" s="303">
        <v>1</v>
      </c>
      <c r="F411" s="303">
        <v>100000000</v>
      </c>
      <c r="G411" s="304">
        <v>0</v>
      </c>
      <c r="H411" s="303">
        <v>100530495</v>
      </c>
      <c r="I411" s="303">
        <v>0</v>
      </c>
      <c r="J411" s="303">
        <v>86196000000</v>
      </c>
      <c r="K411" s="303">
        <v>79210090714.589996</v>
      </c>
      <c r="L411" s="303">
        <v>230158207600.59003</v>
      </c>
      <c r="M411" s="323"/>
    </row>
    <row r="412" spans="1:13" s="63" customFormat="1">
      <c r="A412" s="517"/>
      <c r="B412" s="517"/>
      <c r="C412" s="301" t="s">
        <v>710</v>
      </c>
      <c r="D412" s="302" t="s">
        <v>481</v>
      </c>
      <c r="E412" s="303">
        <v>1</v>
      </c>
      <c r="F412" s="303">
        <v>100000000</v>
      </c>
      <c r="G412" s="304">
        <v>0</v>
      </c>
      <c r="H412" s="303">
        <v>100530495</v>
      </c>
      <c r="I412" s="303">
        <v>0</v>
      </c>
      <c r="J412" s="303">
        <v>86196000000</v>
      </c>
      <c r="K412" s="303">
        <v>79210090714.589996</v>
      </c>
      <c r="L412" s="303">
        <v>230158207600.59003</v>
      </c>
      <c r="M412" s="323"/>
    </row>
    <row r="413" spans="1:13" s="63" customFormat="1">
      <c r="A413" s="517"/>
      <c r="B413" s="517"/>
      <c r="C413" s="301" t="s">
        <v>710</v>
      </c>
      <c r="D413" s="302" t="s">
        <v>481</v>
      </c>
      <c r="E413" s="303">
        <v>1</v>
      </c>
      <c r="F413" s="303">
        <v>100000000</v>
      </c>
      <c r="G413" s="304">
        <v>0</v>
      </c>
      <c r="H413" s="303">
        <v>100530495</v>
      </c>
      <c r="I413" s="303">
        <v>0</v>
      </c>
      <c r="J413" s="303">
        <v>86196000000</v>
      </c>
      <c r="K413" s="303">
        <v>79210090714.589996</v>
      </c>
      <c r="L413" s="303">
        <v>230158207600.59003</v>
      </c>
      <c r="M413" s="323"/>
    </row>
    <row r="414" spans="1:13" s="63" customFormat="1">
      <c r="A414" s="517"/>
      <c r="B414" s="517"/>
      <c r="C414" s="301" t="s">
        <v>710</v>
      </c>
      <c r="D414" s="302" t="s">
        <v>481</v>
      </c>
      <c r="E414" s="303">
        <v>1</v>
      </c>
      <c r="F414" s="303">
        <v>100000000</v>
      </c>
      <c r="G414" s="304">
        <v>0</v>
      </c>
      <c r="H414" s="303">
        <v>100530495</v>
      </c>
      <c r="I414" s="303">
        <v>0</v>
      </c>
      <c r="J414" s="303">
        <v>86196000000</v>
      </c>
      <c r="K414" s="303">
        <v>79210090714.589996</v>
      </c>
      <c r="L414" s="303">
        <v>230158207600.59003</v>
      </c>
      <c r="M414" s="323"/>
    </row>
    <row r="415" spans="1:13" s="63" customFormat="1">
      <c r="A415" s="517"/>
      <c r="B415" s="517"/>
      <c r="C415" s="301" t="s">
        <v>710</v>
      </c>
      <c r="D415" s="302" t="s">
        <v>481</v>
      </c>
      <c r="E415" s="303">
        <v>1</v>
      </c>
      <c r="F415" s="303">
        <v>100000000</v>
      </c>
      <c r="G415" s="304">
        <v>0</v>
      </c>
      <c r="H415" s="303">
        <v>100530495</v>
      </c>
      <c r="I415" s="303">
        <v>0</v>
      </c>
      <c r="J415" s="303">
        <v>86196000000</v>
      </c>
      <c r="K415" s="303">
        <v>79210090714.589996</v>
      </c>
      <c r="L415" s="303">
        <v>230158207600.59003</v>
      </c>
      <c r="M415" s="323"/>
    </row>
    <row r="416" spans="1:13" s="63" customFormat="1">
      <c r="A416" s="517"/>
      <c r="B416" s="517"/>
      <c r="C416" s="301" t="s">
        <v>710</v>
      </c>
      <c r="D416" s="302" t="s">
        <v>481</v>
      </c>
      <c r="E416" s="303">
        <v>1</v>
      </c>
      <c r="F416" s="303">
        <v>100000000</v>
      </c>
      <c r="G416" s="304">
        <v>0</v>
      </c>
      <c r="H416" s="303">
        <v>100530495</v>
      </c>
      <c r="I416" s="303">
        <v>0</v>
      </c>
      <c r="J416" s="303">
        <v>86196000000</v>
      </c>
      <c r="K416" s="303">
        <v>79210090714.589996</v>
      </c>
      <c r="L416" s="303">
        <v>230158207600.59003</v>
      </c>
      <c r="M416" s="323"/>
    </row>
    <row r="417" spans="1:13" s="63" customFormat="1">
      <c r="A417" s="517"/>
      <c r="B417" s="517"/>
      <c r="C417" s="301" t="s">
        <v>710</v>
      </c>
      <c r="D417" s="302" t="s">
        <v>481</v>
      </c>
      <c r="E417" s="303">
        <v>1</v>
      </c>
      <c r="F417" s="303">
        <v>100000000</v>
      </c>
      <c r="G417" s="304">
        <v>0</v>
      </c>
      <c r="H417" s="303">
        <v>100530495</v>
      </c>
      <c r="I417" s="303">
        <v>0</v>
      </c>
      <c r="J417" s="303">
        <v>86196000000</v>
      </c>
      <c r="K417" s="303">
        <v>79210090714.589996</v>
      </c>
      <c r="L417" s="303">
        <v>230158207600.59003</v>
      </c>
      <c r="M417" s="323"/>
    </row>
    <row r="418" spans="1:13" s="63" customFormat="1">
      <c r="A418" s="517"/>
      <c r="B418" s="517"/>
      <c r="C418" s="301" t="s">
        <v>710</v>
      </c>
      <c r="D418" s="302" t="s">
        <v>481</v>
      </c>
      <c r="E418" s="303">
        <v>1</v>
      </c>
      <c r="F418" s="303">
        <v>100000000</v>
      </c>
      <c r="G418" s="304">
        <v>0</v>
      </c>
      <c r="H418" s="303">
        <v>100530495</v>
      </c>
      <c r="I418" s="303">
        <v>0</v>
      </c>
      <c r="J418" s="303">
        <v>86196000000</v>
      </c>
      <c r="K418" s="303">
        <v>79210090714.589996</v>
      </c>
      <c r="L418" s="303">
        <v>230158207600.59003</v>
      </c>
      <c r="M418" s="323"/>
    </row>
    <row r="419" spans="1:13" s="63" customFormat="1">
      <c r="A419" s="517"/>
      <c r="B419" s="517"/>
      <c r="C419" s="301" t="s">
        <v>710</v>
      </c>
      <c r="D419" s="302" t="s">
        <v>481</v>
      </c>
      <c r="E419" s="303">
        <v>1</v>
      </c>
      <c r="F419" s="303">
        <v>100000000</v>
      </c>
      <c r="G419" s="304">
        <v>0</v>
      </c>
      <c r="H419" s="303">
        <v>100530495</v>
      </c>
      <c r="I419" s="303">
        <v>0</v>
      </c>
      <c r="J419" s="303">
        <v>86196000000</v>
      </c>
      <c r="K419" s="303">
        <v>79210090714.589996</v>
      </c>
      <c r="L419" s="303">
        <v>230158207600.59003</v>
      </c>
      <c r="M419" s="323"/>
    </row>
    <row r="420" spans="1:13" s="63" customFormat="1">
      <c r="A420" s="517"/>
      <c r="B420" s="517"/>
      <c r="C420" s="301" t="s">
        <v>710</v>
      </c>
      <c r="D420" s="302" t="s">
        <v>481</v>
      </c>
      <c r="E420" s="303">
        <v>1</v>
      </c>
      <c r="F420" s="303">
        <v>100000000</v>
      </c>
      <c r="G420" s="304">
        <v>0</v>
      </c>
      <c r="H420" s="303">
        <v>100530495</v>
      </c>
      <c r="I420" s="303">
        <v>0</v>
      </c>
      <c r="J420" s="303">
        <v>86196000000</v>
      </c>
      <c r="K420" s="303">
        <v>79210090714.589996</v>
      </c>
      <c r="L420" s="303">
        <v>230158207600.59003</v>
      </c>
      <c r="M420" s="323"/>
    </row>
    <row r="421" spans="1:13" s="63" customFormat="1">
      <c r="A421" s="517"/>
      <c r="B421" s="517"/>
      <c r="C421" s="301" t="s">
        <v>710</v>
      </c>
      <c r="D421" s="302" t="s">
        <v>481</v>
      </c>
      <c r="E421" s="303">
        <v>1</v>
      </c>
      <c r="F421" s="303">
        <v>100000000</v>
      </c>
      <c r="G421" s="304">
        <v>0</v>
      </c>
      <c r="H421" s="303">
        <v>100530495</v>
      </c>
      <c r="I421" s="303">
        <v>0</v>
      </c>
      <c r="J421" s="303">
        <v>86196000000</v>
      </c>
      <c r="K421" s="303">
        <v>79210090714.589996</v>
      </c>
      <c r="L421" s="303">
        <v>230158207600.59003</v>
      </c>
      <c r="M421" s="323"/>
    </row>
    <row r="422" spans="1:13" s="63" customFormat="1">
      <c r="A422" s="517"/>
      <c r="B422" s="517"/>
      <c r="C422" s="301" t="s">
        <v>710</v>
      </c>
      <c r="D422" s="302" t="s">
        <v>481</v>
      </c>
      <c r="E422" s="303">
        <v>1</v>
      </c>
      <c r="F422" s="303">
        <v>100000000</v>
      </c>
      <c r="G422" s="304">
        <v>0</v>
      </c>
      <c r="H422" s="303">
        <v>100530495</v>
      </c>
      <c r="I422" s="303">
        <v>0</v>
      </c>
      <c r="J422" s="303">
        <v>86196000000</v>
      </c>
      <c r="K422" s="303">
        <v>79210090714.589996</v>
      </c>
      <c r="L422" s="303">
        <v>230158207600.59003</v>
      </c>
      <c r="M422" s="323"/>
    </row>
    <row r="423" spans="1:13" s="63" customFormat="1">
      <c r="A423" s="517"/>
      <c r="B423" s="517"/>
      <c r="C423" s="301" t="s">
        <v>710</v>
      </c>
      <c r="D423" s="302" t="s">
        <v>481</v>
      </c>
      <c r="E423" s="303">
        <v>1</v>
      </c>
      <c r="F423" s="303">
        <v>100000000</v>
      </c>
      <c r="G423" s="304">
        <v>0</v>
      </c>
      <c r="H423" s="303">
        <v>100530495</v>
      </c>
      <c r="I423" s="303">
        <v>0</v>
      </c>
      <c r="J423" s="303">
        <v>86196000000</v>
      </c>
      <c r="K423" s="303">
        <v>79210090714.589996</v>
      </c>
      <c r="L423" s="303">
        <v>230158207600.59003</v>
      </c>
      <c r="M423" s="323"/>
    </row>
    <row r="424" spans="1:13" s="63" customFormat="1">
      <c r="A424" s="517"/>
      <c r="B424" s="517"/>
      <c r="C424" s="301" t="s">
        <v>710</v>
      </c>
      <c r="D424" s="302" t="s">
        <v>481</v>
      </c>
      <c r="E424" s="303">
        <v>1</v>
      </c>
      <c r="F424" s="303">
        <v>100000000</v>
      </c>
      <c r="G424" s="304">
        <v>0</v>
      </c>
      <c r="H424" s="303">
        <v>100530495</v>
      </c>
      <c r="I424" s="303">
        <v>0</v>
      </c>
      <c r="J424" s="303">
        <v>86196000000</v>
      </c>
      <c r="K424" s="303">
        <v>79210090714.589996</v>
      </c>
      <c r="L424" s="303">
        <v>230158207600.59003</v>
      </c>
      <c r="M424" s="323"/>
    </row>
    <row r="425" spans="1:13" s="63" customFormat="1">
      <c r="A425" s="517"/>
      <c r="B425" s="517"/>
      <c r="C425" s="301" t="s">
        <v>710</v>
      </c>
      <c r="D425" s="302" t="s">
        <v>481</v>
      </c>
      <c r="E425" s="303">
        <v>1</v>
      </c>
      <c r="F425" s="303">
        <v>100000000</v>
      </c>
      <c r="G425" s="304">
        <v>0</v>
      </c>
      <c r="H425" s="303">
        <v>100530495</v>
      </c>
      <c r="I425" s="303">
        <v>0</v>
      </c>
      <c r="J425" s="303">
        <v>86196000000</v>
      </c>
      <c r="K425" s="303">
        <v>79210090714.589996</v>
      </c>
      <c r="L425" s="303">
        <v>230158207600.59003</v>
      </c>
      <c r="M425" s="323"/>
    </row>
    <row r="426" spans="1:13" s="63" customFormat="1">
      <c r="A426" s="517"/>
      <c r="B426" s="517"/>
      <c r="C426" s="301" t="s">
        <v>710</v>
      </c>
      <c r="D426" s="302" t="s">
        <v>481</v>
      </c>
      <c r="E426" s="303">
        <v>1</v>
      </c>
      <c r="F426" s="303">
        <v>100000000</v>
      </c>
      <c r="G426" s="304">
        <v>0</v>
      </c>
      <c r="H426" s="303">
        <v>100530495</v>
      </c>
      <c r="I426" s="303">
        <v>0</v>
      </c>
      <c r="J426" s="303">
        <v>86196000000</v>
      </c>
      <c r="K426" s="303">
        <v>79210090714.589996</v>
      </c>
      <c r="L426" s="303">
        <v>230158207600.59003</v>
      </c>
      <c r="M426" s="323"/>
    </row>
    <row r="427" spans="1:13" s="63" customFormat="1">
      <c r="A427" s="517"/>
      <c r="B427" s="517"/>
      <c r="C427" s="301" t="s">
        <v>710</v>
      </c>
      <c r="D427" s="302" t="s">
        <v>481</v>
      </c>
      <c r="E427" s="303">
        <v>1</v>
      </c>
      <c r="F427" s="303">
        <v>100000000</v>
      </c>
      <c r="G427" s="304">
        <v>0</v>
      </c>
      <c r="H427" s="303">
        <v>100530495</v>
      </c>
      <c r="I427" s="303">
        <v>0</v>
      </c>
      <c r="J427" s="303">
        <v>86196000000</v>
      </c>
      <c r="K427" s="303">
        <v>79210090714.589996</v>
      </c>
      <c r="L427" s="303">
        <v>230158207600.59003</v>
      </c>
      <c r="M427" s="323"/>
    </row>
    <row r="428" spans="1:13" s="63" customFormat="1">
      <c r="A428" s="517"/>
      <c r="B428" s="517"/>
      <c r="C428" s="301" t="s">
        <v>710</v>
      </c>
      <c r="D428" s="302" t="s">
        <v>481</v>
      </c>
      <c r="E428" s="303">
        <v>1</v>
      </c>
      <c r="F428" s="303">
        <v>100000000</v>
      </c>
      <c r="G428" s="304">
        <v>0</v>
      </c>
      <c r="H428" s="303">
        <v>100530495</v>
      </c>
      <c r="I428" s="303">
        <v>0</v>
      </c>
      <c r="J428" s="303">
        <v>86196000000</v>
      </c>
      <c r="K428" s="303">
        <v>79210090714.589996</v>
      </c>
      <c r="L428" s="303">
        <v>230158207600.59003</v>
      </c>
      <c r="M428" s="323"/>
    </row>
    <row r="429" spans="1:13" s="63" customFormat="1">
      <c r="A429" s="517"/>
      <c r="B429" s="517"/>
      <c r="C429" s="301" t="s">
        <v>710</v>
      </c>
      <c r="D429" s="302" t="s">
        <v>481</v>
      </c>
      <c r="E429" s="303">
        <v>1</v>
      </c>
      <c r="F429" s="303">
        <v>100000000</v>
      </c>
      <c r="G429" s="304">
        <v>0</v>
      </c>
      <c r="H429" s="303">
        <v>100530495</v>
      </c>
      <c r="I429" s="303">
        <v>0</v>
      </c>
      <c r="J429" s="303">
        <v>86196000000</v>
      </c>
      <c r="K429" s="303">
        <v>79210090714.589996</v>
      </c>
      <c r="L429" s="303">
        <v>230158207600.59003</v>
      </c>
      <c r="M429" s="323"/>
    </row>
    <row r="430" spans="1:13" s="63" customFormat="1">
      <c r="A430" s="517"/>
      <c r="B430" s="517"/>
      <c r="C430" s="301" t="s">
        <v>710</v>
      </c>
      <c r="D430" s="302" t="s">
        <v>481</v>
      </c>
      <c r="E430" s="303">
        <v>1</v>
      </c>
      <c r="F430" s="303">
        <v>100000000</v>
      </c>
      <c r="G430" s="304">
        <v>0</v>
      </c>
      <c r="H430" s="303">
        <v>100530495</v>
      </c>
      <c r="I430" s="303">
        <v>0</v>
      </c>
      <c r="J430" s="303">
        <v>86196000000</v>
      </c>
      <c r="K430" s="303">
        <v>79210090714.589996</v>
      </c>
      <c r="L430" s="303">
        <v>230158207600.59003</v>
      </c>
      <c r="M430" s="323"/>
    </row>
    <row r="431" spans="1:13" s="63" customFormat="1">
      <c r="A431" s="517"/>
      <c r="B431" s="517"/>
      <c r="C431" s="301" t="s">
        <v>710</v>
      </c>
      <c r="D431" s="302" t="s">
        <v>481</v>
      </c>
      <c r="E431" s="303">
        <v>1</v>
      </c>
      <c r="F431" s="303">
        <v>100000000</v>
      </c>
      <c r="G431" s="304">
        <v>0</v>
      </c>
      <c r="H431" s="303">
        <v>100530495</v>
      </c>
      <c r="I431" s="303">
        <v>0</v>
      </c>
      <c r="J431" s="303">
        <v>86196000000</v>
      </c>
      <c r="K431" s="303">
        <v>79210090714.589996</v>
      </c>
      <c r="L431" s="303">
        <v>230158207600.59003</v>
      </c>
      <c r="M431" s="323"/>
    </row>
    <row r="432" spans="1:13" s="63" customFormat="1">
      <c r="A432" s="517"/>
      <c r="B432" s="517"/>
      <c r="C432" s="301" t="s">
        <v>710</v>
      </c>
      <c r="D432" s="302" t="s">
        <v>481</v>
      </c>
      <c r="E432" s="303">
        <v>1</v>
      </c>
      <c r="F432" s="303">
        <v>100000000</v>
      </c>
      <c r="G432" s="304">
        <v>0</v>
      </c>
      <c r="H432" s="303">
        <v>100530495</v>
      </c>
      <c r="I432" s="303">
        <v>0</v>
      </c>
      <c r="J432" s="303">
        <v>86196000000</v>
      </c>
      <c r="K432" s="303">
        <v>79210090714.589996</v>
      </c>
      <c r="L432" s="303">
        <v>230158207600.59003</v>
      </c>
      <c r="M432" s="323"/>
    </row>
    <row r="433" spans="1:15" s="63" customFormat="1">
      <c r="A433" s="517"/>
      <c r="B433" s="517"/>
      <c r="C433" s="301" t="s">
        <v>710</v>
      </c>
      <c r="D433" s="302" t="s">
        <v>481</v>
      </c>
      <c r="E433" s="303">
        <v>1</v>
      </c>
      <c r="F433" s="303">
        <v>100000000</v>
      </c>
      <c r="G433" s="304">
        <v>0</v>
      </c>
      <c r="H433" s="303">
        <v>100530495</v>
      </c>
      <c r="I433" s="303">
        <v>0</v>
      </c>
      <c r="J433" s="303">
        <v>86196000000</v>
      </c>
      <c r="K433" s="303">
        <v>79210090714.589996</v>
      </c>
      <c r="L433" s="303">
        <v>230158207600.59003</v>
      </c>
      <c r="M433" s="323"/>
    </row>
    <row r="434" spans="1:15" s="63" customFormat="1">
      <c r="A434" s="517"/>
      <c r="B434" s="517"/>
      <c r="C434" s="301" t="s">
        <v>710</v>
      </c>
      <c r="D434" s="302" t="s">
        <v>481</v>
      </c>
      <c r="E434" s="303">
        <v>1</v>
      </c>
      <c r="F434" s="303">
        <v>100000000</v>
      </c>
      <c r="G434" s="304">
        <v>0</v>
      </c>
      <c r="H434" s="303">
        <v>100488418</v>
      </c>
      <c r="I434" s="303">
        <v>0</v>
      </c>
      <c r="J434" s="303">
        <v>86196000000</v>
      </c>
      <c r="K434" s="303">
        <v>79210090714.589996</v>
      </c>
      <c r="L434" s="303">
        <v>230158207600.59003</v>
      </c>
      <c r="M434" s="323"/>
    </row>
    <row r="435" spans="1:15" s="63" customFormat="1">
      <c r="A435" s="517"/>
      <c r="B435" s="517"/>
      <c r="C435" s="301" t="s">
        <v>710</v>
      </c>
      <c r="D435" s="302" t="s">
        <v>481</v>
      </c>
      <c r="E435" s="303">
        <v>1</v>
      </c>
      <c r="F435" s="303">
        <v>100000000</v>
      </c>
      <c r="G435" s="304">
        <v>0</v>
      </c>
      <c r="H435" s="303">
        <v>100488418</v>
      </c>
      <c r="I435" s="303">
        <v>0</v>
      </c>
      <c r="J435" s="303">
        <v>86196000000</v>
      </c>
      <c r="K435" s="303">
        <v>79210090714.589996</v>
      </c>
      <c r="L435" s="303">
        <v>230158207600.59003</v>
      </c>
      <c r="M435" s="323"/>
    </row>
    <row r="436" spans="1:15" s="63" customFormat="1">
      <c r="A436" s="517"/>
      <c r="B436" s="517"/>
      <c r="C436" s="301" t="s">
        <v>710</v>
      </c>
      <c r="D436" s="302" t="s">
        <v>481</v>
      </c>
      <c r="E436" s="303">
        <v>1</v>
      </c>
      <c r="F436" s="303">
        <v>100000000</v>
      </c>
      <c r="G436" s="304">
        <v>0</v>
      </c>
      <c r="H436" s="303">
        <v>100488418</v>
      </c>
      <c r="I436" s="303">
        <v>0</v>
      </c>
      <c r="J436" s="303">
        <v>86196000000</v>
      </c>
      <c r="K436" s="303">
        <v>79210090714.589996</v>
      </c>
      <c r="L436" s="303">
        <v>230158207600.59003</v>
      </c>
      <c r="M436" s="323"/>
      <c r="N436" s="291"/>
      <c r="O436" s="380"/>
    </row>
    <row r="437" spans="1:15" s="63" customFormat="1">
      <c r="A437" s="517"/>
      <c r="B437" s="517"/>
      <c r="C437" s="301" t="s">
        <v>710</v>
      </c>
      <c r="D437" s="302" t="s">
        <v>481</v>
      </c>
      <c r="E437" s="303">
        <v>1</v>
      </c>
      <c r="F437" s="303">
        <v>100000000</v>
      </c>
      <c r="G437" s="304">
        <v>0</v>
      </c>
      <c r="H437" s="303">
        <v>100488418</v>
      </c>
      <c r="I437" s="303">
        <v>0</v>
      </c>
      <c r="J437" s="303">
        <v>86196000000</v>
      </c>
      <c r="K437" s="303">
        <v>79210090714.589996</v>
      </c>
      <c r="L437" s="303">
        <v>230158207600.59003</v>
      </c>
      <c r="M437" s="323"/>
      <c r="N437" s="291"/>
      <c r="O437" s="380"/>
    </row>
    <row r="438" spans="1:15" s="63" customFormat="1">
      <c r="A438" s="517"/>
      <c r="B438" s="517"/>
      <c r="C438" s="301" t="s">
        <v>710</v>
      </c>
      <c r="D438" s="302" t="s">
        <v>481</v>
      </c>
      <c r="E438" s="303">
        <v>1</v>
      </c>
      <c r="F438" s="303">
        <v>100000000</v>
      </c>
      <c r="G438" s="304">
        <v>0</v>
      </c>
      <c r="H438" s="303">
        <v>100488418</v>
      </c>
      <c r="I438" s="303">
        <v>0</v>
      </c>
      <c r="J438" s="303">
        <v>86196000000</v>
      </c>
      <c r="K438" s="303">
        <v>79210090714.589996</v>
      </c>
      <c r="L438" s="303">
        <v>230158207600.59003</v>
      </c>
      <c r="M438" s="323"/>
      <c r="N438" s="291"/>
      <c r="O438" s="380"/>
    </row>
    <row r="439" spans="1:15" s="63" customFormat="1">
      <c r="A439" s="517"/>
      <c r="B439" s="517"/>
      <c r="C439" s="301" t="s">
        <v>710</v>
      </c>
      <c r="D439" s="302" t="s">
        <v>481</v>
      </c>
      <c r="E439" s="303">
        <v>1</v>
      </c>
      <c r="F439" s="303">
        <v>100000000</v>
      </c>
      <c r="G439" s="304">
        <v>0</v>
      </c>
      <c r="H439" s="303">
        <v>100488418</v>
      </c>
      <c r="I439" s="303">
        <v>0</v>
      </c>
      <c r="J439" s="303">
        <v>86196000000</v>
      </c>
      <c r="K439" s="303">
        <v>79210090714.589996</v>
      </c>
      <c r="L439" s="303">
        <v>230158207600.59003</v>
      </c>
      <c r="M439" s="323"/>
      <c r="N439" s="291"/>
      <c r="O439" s="380"/>
    </row>
    <row r="440" spans="1:15" s="63" customFormat="1">
      <c r="A440" s="517"/>
      <c r="B440" s="517"/>
      <c r="C440" s="301" t="s">
        <v>710</v>
      </c>
      <c r="D440" s="302" t="s">
        <v>481</v>
      </c>
      <c r="E440" s="303">
        <v>1</v>
      </c>
      <c r="F440" s="303">
        <v>100000000</v>
      </c>
      <c r="G440" s="304">
        <v>0</v>
      </c>
      <c r="H440" s="303">
        <v>100488418</v>
      </c>
      <c r="I440" s="303">
        <v>0</v>
      </c>
      <c r="J440" s="303">
        <v>86196000000</v>
      </c>
      <c r="K440" s="303">
        <v>79210090714.589996</v>
      </c>
      <c r="L440" s="303">
        <v>230158207600.59003</v>
      </c>
      <c r="M440" s="323"/>
      <c r="N440" s="291"/>
      <c r="O440" s="380"/>
    </row>
    <row r="441" spans="1:15" s="63" customFormat="1">
      <c r="A441" s="517"/>
      <c r="B441" s="517"/>
      <c r="C441" s="301" t="s">
        <v>710</v>
      </c>
      <c r="D441" s="302" t="s">
        <v>481</v>
      </c>
      <c r="E441" s="303">
        <v>1</v>
      </c>
      <c r="F441" s="303">
        <v>100000000</v>
      </c>
      <c r="G441" s="304">
        <v>0</v>
      </c>
      <c r="H441" s="303">
        <v>100488418</v>
      </c>
      <c r="I441" s="303">
        <v>0</v>
      </c>
      <c r="J441" s="303">
        <v>86196000000</v>
      </c>
      <c r="K441" s="303">
        <v>79210090714.589996</v>
      </c>
      <c r="L441" s="303">
        <v>230158207600.59003</v>
      </c>
      <c r="M441" s="323"/>
    </row>
    <row r="442" spans="1:15" s="63" customFormat="1">
      <c r="A442" s="517"/>
      <c r="B442" s="517"/>
      <c r="C442" s="301" t="s">
        <v>710</v>
      </c>
      <c r="D442" s="302" t="s">
        <v>481</v>
      </c>
      <c r="E442" s="303">
        <v>1</v>
      </c>
      <c r="F442" s="303">
        <v>100000000</v>
      </c>
      <c r="G442" s="304">
        <v>0</v>
      </c>
      <c r="H442" s="303">
        <v>100488418</v>
      </c>
      <c r="I442" s="303">
        <v>0</v>
      </c>
      <c r="J442" s="303">
        <v>86196000000</v>
      </c>
      <c r="K442" s="303">
        <v>79210090714.589996</v>
      </c>
      <c r="L442" s="303">
        <v>230158207600.59003</v>
      </c>
      <c r="M442" s="323"/>
    </row>
    <row r="443" spans="1:15" s="63" customFormat="1">
      <c r="A443" s="517"/>
      <c r="B443" s="517"/>
      <c r="C443" s="301" t="s">
        <v>710</v>
      </c>
      <c r="D443" s="302" t="s">
        <v>481</v>
      </c>
      <c r="E443" s="303">
        <v>1</v>
      </c>
      <c r="F443" s="303">
        <v>100000000</v>
      </c>
      <c r="G443" s="304">
        <v>0</v>
      </c>
      <c r="H443" s="303">
        <v>100488418</v>
      </c>
      <c r="I443" s="303">
        <v>0</v>
      </c>
      <c r="J443" s="303">
        <v>86196000000</v>
      </c>
      <c r="K443" s="303">
        <v>79210090714.589996</v>
      </c>
      <c r="L443" s="303">
        <v>230158207600.59003</v>
      </c>
      <c r="M443" s="323"/>
    </row>
    <row r="444" spans="1:15" s="63" customFormat="1">
      <c r="A444" s="517"/>
      <c r="B444" s="517"/>
      <c r="C444" s="301" t="s">
        <v>710</v>
      </c>
      <c r="D444" s="302" t="s">
        <v>481</v>
      </c>
      <c r="E444" s="303">
        <v>1</v>
      </c>
      <c r="F444" s="303">
        <v>100000000</v>
      </c>
      <c r="G444" s="304">
        <v>0</v>
      </c>
      <c r="H444" s="303">
        <v>100488418</v>
      </c>
      <c r="I444" s="303">
        <v>0</v>
      </c>
      <c r="J444" s="303">
        <v>86196000000</v>
      </c>
      <c r="K444" s="303">
        <v>79210090714.589996</v>
      </c>
      <c r="L444" s="303">
        <v>230158207600.59003</v>
      </c>
      <c r="M444" s="323"/>
    </row>
    <row r="445" spans="1:15" s="63" customFormat="1">
      <c r="A445" s="517"/>
      <c r="B445" s="517"/>
      <c r="C445" s="301" t="s">
        <v>710</v>
      </c>
      <c r="D445" s="302" t="s">
        <v>481</v>
      </c>
      <c r="E445" s="303">
        <v>1</v>
      </c>
      <c r="F445" s="303">
        <v>100000000</v>
      </c>
      <c r="G445" s="304">
        <v>0</v>
      </c>
      <c r="H445" s="303">
        <v>100488418</v>
      </c>
      <c r="I445" s="303">
        <v>0</v>
      </c>
      <c r="J445" s="303">
        <v>86196000000</v>
      </c>
      <c r="K445" s="303">
        <v>79210090714.589996</v>
      </c>
      <c r="L445" s="303">
        <v>230158207600.59003</v>
      </c>
      <c r="M445" s="323"/>
    </row>
    <row r="446" spans="1:15" s="63" customFormat="1">
      <c r="A446" s="517"/>
      <c r="B446" s="517"/>
      <c r="C446" s="301" t="s">
        <v>710</v>
      </c>
      <c r="D446" s="302" t="s">
        <v>481</v>
      </c>
      <c r="E446" s="303">
        <v>1</v>
      </c>
      <c r="F446" s="303">
        <v>100000000</v>
      </c>
      <c r="G446" s="304">
        <v>0</v>
      </c>
      <c r="H446" s="303">
        <v>100488418</v>
      </c>
      <c r="I446" s="303">
        <v>0</v>
      </c>
      <c r="J446" s="303">
        <v>86196000000</v>
      </c>
      <c r="K446" s="303">
        <v>79210090714.589996</v>
      </c>
      <c r="L446" s="303">
        <v>230158207600.59003</v>
      </c>
      <c r="M446" s="323"/>
    </row>
    <row r="447" spans="1:15" s="63" customFormat="1">
      <c r="A447" s="517"/>
      <c r="B447" s="517"/>
      <c r="C447" s="301" t="s">
        <v>710</v>
      </c>
      <c r="D447" s="302" t="s">
        <v>481</v>
      </c>
      <c r="E447" s="303">
        <v>1</v>
      </c>
      <c r="F447" s="303">
        <v>100000000</v>
      </c>
      <c r="G447" s="304">
        <v>0</v>
      </c>
      <c r="H447" s="303">
        <v>100488418</v>
      </c>
      <c r="I447" s="303">
        <v>0</v>
      </c>
      <c r="J447" s="303">
        <v>86196000000</v>
      </c>
      <c r="K447" s="303">
        <v>79210090714.589996</v>
      </c>
      <c r="L447" s="303">
        <v>230158207600.59003</v>
      </c>
      <c r="M447" s="323"/>
    </row>
    <row r="448" spans="1:15" s="63" customFormat="1">
      <c r="A448" s="517"/>
      <c r="B448" s="517"/>
      <c r="C448" s="301" t="s">
        <v>710</v>
      </c>
      <c r="D448" s="302" t="s">
        <v>481</v>
      </c>
      <c r="E448" s="303">
        <v>1</v>
      </c>
      <c r="F448" s="303">
        <v>100000000</v>
      </c>
      <c r="G448" s="304">
        <v>0</v>
      </c>
      <c r="H448" s="303">
        <v>100488418</v>
      </c>
      <c r="I448" s="303">
        <v>0</v>
      </c>
      <c r="J448" s="303">
        <v>86196000000</v>
      </c>
      <c r="K448" s="303">
        <v>79210090714.589996</v>
      </c>
      <c r="L448" s="303">
        <v>230158207600.59003</v>
      </c>
      <c r="M448" s="323"/>
    </row>
    <row r="449" spans="1:13" s="63" customFormat="1">
      <c r="A449" s="517"/>
      <c r="B449" s="517"/>
      <c r="C449" s="301" t="s">
        <v>710</v>
      </c>
      <c r="D449" s="302" t="s">
        <v>481</v>
      </c>
      <c r="E449" s="303">
        <v>1</v>
      </c>
      <c r="F449" s="303">
        <v>100000000</v>
      </c>
      <c r="G449" s="304">
        <v>0</v>
      </c>
      <c r="H449" s="303">
        <v>100488418</v>
      </c>
      <c r="I449" s="303">
        <v>0</v>
      </c>
      <c r="J449" s="303">
        <v>86196000000</v>
      </c>
      <c r="K449" s="303">
        <v>79210090714.589996</v>
      </c>
      <c r="L449" s="303">
        <v>230158207600.59003</v>
      </c>
      <c r="M449" s="323"/>
    </row>
    <row r="450" spans="1:13" s="63" customFormat="1">
      <c r="A450" s="517"/>
      <c r="B450" s="517"/>
      <c r="C450" s="301" t="s">
        <v>710</v>
      </c>
      <c r="D450" s="302" t="s">
        <v>481</v>
      </c>
      <c r="E450" s="303">
        <v>1</v>
      </c>
      <c r="F450" s="303">
        <v>100000000</v>
      </c>
      <c r="G450" s="304">
        <v>0</v>
      </c>
      <c r="H450" s="303">
        <v>100488418</v>
      </c>
      <c r="I450" s="303">
        <v>0</v>
      </c>
      <c r="J450" s="303">
        <v>86196000000</v>
      </c>
      <c r="K450" s="303">
        <v>79210090714.589996</v>
      </c>
      <c r="L450" s="303">
        <v>230158207600.59003</v>
      </c>
      <c r="M450" s="323"/>
    </row>
    <row r="451" spans="1:13" s="63" customFormat="1">
      <c r="A451" s="517"/>
      <c r="B451" s="517"/>
      <c r="C451" s="301" t="s">
        <v>710</v>
      </c>
      <c r="D451" s="302" t="s">
        <v>481</v>
      </c>
      <c r="E451" s="303">
        <v>1</v>
      </c>
      <c r="F451" s="303">
        <v>100000000</v>
      </c>
      <c r="G451" s="304">
        <v>0</v>
      </c>
      <c r="H451" s="303">
        <v>100488418</v>
      </c>
      <c r="I451" s="303">
        <v>0</v>
      </c>
      <c r="J451" s="303">
        <v>86196000000</v>
      </c>
      <c r="K451" s="303">
        <v>79210090714.589996</v>
      </c>
      <c r="L451" s="303">
        <v>230158207600.59003</v>
      </c>
      <c r="M451" s="323"/>
    </row>
    <row r="452" spans="1:13" s="63" customFormat="1">
      <c r="A452" s="517"/>
      <c r="B452" s="517"/>
      <c r="C452" s="301" t="s">
        <v>710</v>
      </c>
      <c r="D452" s="302" t="s">
        <v>481</v>
      </c>
      <c r="E452" s="303">
        <v>1</v>
      </c>
      <c r="F452" s="303">
        <v>100000000</v>
      </c>
      <c r="G452" s="304">
        <v>0</v>
      </c>
      <c r="H452" s="303">
        <v>100488418</v>
      </c>
      <c r="I452" s="303">
        <v>0</v>
      </c>
      <c r="J452" s="303">
        <v>86196000000</v>
      </c>
      <c r="K452" s="303">
        <v>79210090714.589996</v>
      </c>
      <c r="L452" s="303">
        <v>230158207600.59003</v>
      </c>
      <c r="M452" s="323"/>
    </row>
    <row r="453" spans="1:13" s="63" customFormat="1">
      <c r="A453" s="517"/>
      <c r="B453" s="517"/>
      <c r="C453" s="301" t="s">
        <v>710</v>
      </c>
      <c r="D453" s="302" t="s">
        <v>481</v>
      </c>
      <c r="E453" s="303">
        <v>1</v>
      </c>
      <c r="F453" s="303">
        <v>100000000</v>
      </c>
      <c r="G453" s="304">
        <v>0</v>
      </c>
      <c r="H453" s="303">
        <v>100488418</v>
      </c>
      <c r="I453" s="303">
        <v>0</v>
      </c>
      <c r="J453" s="303">
        <v>86196000000</v>
      </c>
      <c r="K453" s="303">
        <v>79210090714.589996</v>
      </c>
      <c r="L453" s="303">
        <v>230158207600.59003</v>
      </c>
      <c r="M453" s="323"/>
    </row>
    <row r="454" spans="1:13" s="63" customFormat="1">
      <c r="A454" s="517"/>
      <c r="B454" s="517"/>
      <c r="C454" s="301" t="s">
        <v>710</v>
      </c>
      <c r="D454" s="302" t="s">
        <v>481</v>
      </c>
      <c r="E454" s="303">
        <v>1</v>
      </c>
      <c r="F454" s="303">
        <v>100000000</v>
      </c>
      <c r="G454" s="304">
        <v>0</v>
      </c>
      <c r="H454" s="303">
        <v>100488418</v>
      </c>
      <c r="I454" s="303">
        <v>0</v>
      </c>
      <c r="J454" s="303">
        <v>86196000000</v>
      </c>
      <c r="K454" s="303">
        <v>79210090714.589996</v>
      </c>
      <c r="L454" s="303">
        <v>230158207600.59003</v>
      </c>
      <c r="M454" s="323"/>
    </row>
    <row r="455" spans="1:13" s="63" customFormat="1">
      <c r="A455" s="517"/>
      <c r="B455" s="517"/>
      <c r="C455" s="301" t="s">
        <v>710</v>
      </c>
      <c r="D455" s="302" t="s">
        <v>481</v>
      </c>
      <c r="E455" s="303">
        <v>1</v>
      </c>
      <c r="F455" s="303">
        <v>100000000</v>
      </c>
      <c r="G455" s="304">
        <v>0</v>
      </c>
      <c r="H455" s="303">
        <v>100488418</v>
      </c>
      <c r="I455" s="303">
        <v>0</v>
      </c>
      <c r="J455" s="303">
        <v>86196000000</v>
      </c>
      <c r="K455" s="303">
        <v>79210090714.589996</v>
      </c>
      <c r="L455" s="303">
        <v>230158207600.59003</v>
      </c>
      <c r="M455" s="323"/>
    </row>
    <row r="456" spans="1:13" s="63" customFormat="1">
      <c r="A456" s="517"/>
      <c r="B456" s="517"/>
      <c r="C456" s="301" t="s">
        <v>710</v>
      </c>
      <c r="D456" s="302" t="s">
        <v>481</v>
      </c>
      <c r="E456" s="303">
        <v>1</v>
      </c>
      <c r="F456" s="303">
        <v>100000000</v>
      </c>
      <c r="G456" s="304">
        <v>0</v>
      </c>
      <c r="H456" s="303">
        <v>100488418</v>
      </c>
      <c r="I456" s="303">
        <v>0</v>
      </c>
      <c r="J456" s="303">
        <v>86196000000</v>
      </c>
      <c r="K456" s="303">
        <v>79210090714.589996</v>
      </c>
      <c r="L456" s="303">
        <v>230158207600.59003</v>
      </c>
      <c r="M456" s="323"/>
    </row>
    <row r="457" spans="1:13" s="63" customFormat="1">
      <c r="A457" s="517"/>
      <c r="B457" s="517"/>
      <c r="C457" s="301" t="s">
        <v>710</v>
      </c>
      <c r="D457" s="302" t="s">
        <v>481</v>
      </c>
      <c r="E457" s="303">
        <v>1</v>
      </c>
      <c r="F457" s="303">
        <v>100000000</v>
      </c>
      <c r="G457" s="304">
        <v>0</v>
      </c>
      <c r="H457" s="303">
        <v>100488418</v>
      </c>
      <c r="I457" s="303">
        <v>0</v>
      </c>
      <c r="J457" s="303">
        <v>86196000000</v>
      </c>
      <c r="K457" s="303">
        <v>79210090714.589996</v>
      </c>
      <c r="L457" s="303">
        <v>230158207600.59003</v>
      </c>
      <c r="M457" s="323"/>
    </row>
    <row r="458" spans="1:13" s="63" customFormat="1">
      <c r="A458" s="517"/>
      <c r="B458" s="517"/>
      <c r="C458" s="301" t="s">
        <v>710</v>
      </c>
      <c r="D458" s="302" t="s">
        <v>481</v>
      </c>
      <c r="E458" s="303">
        <v>1</v>
      </c>
      <c r="F458" s="303">
        <v>100000000</v>
      </c>
      <c r="G458" s="304">
        <v>0</v>
      </c>
      <c r="H458" s="303">
        <v>100488418</v>
      </c>
      <c r="I458" s="303">
        <v>0</v>
      </c>
      <c r="J458" s="303">
        <v>86196000000</v>
      </c>
      <c r="K458" s="303">
        <v>79210090714.589996</v>
      </c>
      <c r="L458" s="303">
        <v>230158207600.59003</v>
      </c>
      <c r="M458" s="323"/>
    </row>
    <row r="459" spans="1:13" s="63" customFormat="1">
      <c r="A459" s="517"/>
      <c r="B459" s="517"/>
      <c r="C459" s="301" t="s">
        <v>710</v>
      </c>
      <c r="D459" s="302" t="s">
        <v>481</v>
      </c>
      <c r="E459" s="303">
        <v>1</v>
      </c>
      <c r="F459" s="303">
        <v>100000000</v>
      </c>
      <c r="G459" s="304">
        <v>0</v>
      </c>
      <c r="H459" s="303">
        <v>100488418</v>
      </c>
      <c r="I459" s="303">
        <v>0</v>
      </c>
      <c r="J459" s="303">
        <v>86196000000</v>
      </c>
      <c r="K459" s="303">
        <v>79210090714.589996</v>
      </c>
      <c r="L459" s="303">
        <v>230158207600.59003</v>
      </c>
      <c r="M459" s="323"/>
    </row>
    <row r="460" spans="1:13" s="63" customFormat="1">
      <c r="A460" s="517"/>
      <c r="B460" s="517"/>
      <c r="C460" s="301" t="s">
        <v>711</v>
      </c>
      <c r="D460" s="302" t="s">
        <v>481</v>
      </c>
      <c r="E460" s="303">
        <v>1</v>
      </c>
      <c r="F460" s="303">
        <v>100000000</v>
      </c>
      <c r="G460" s="304">
        <v>0</v>
      </c>
      <c r="H460" s="303">
        <v>100560832</v>
      </c>
      <c r="I460" s="303">
        <v>0</v>
      </c>
      <c r="J460" s="303">
        <v>133770000000</v>
      </c>
      <c r="K460" s="303">
        <v>5156546159</v>
      </c>
      <c r="L460" s="303">
        <v>149171661841.99997</v>
      </c>
      <c r="M460" s="323"/>
    </row>
    <row r="461" spans="1:13" s="63" customFormat="1">
      <c r="A461" s="517"/>
      <c r="B461" s="517"/>
      <c r="C461" s="301" t="s">
        <v>711</v>
      </c>
      <c r="D461" s="302" t="s">
        <v>481</v>
      </c>
      <c r="E461" s="303">
        <v>1</v>
      </c>
      <c r="F461" s="303">
        <v>100000000</v>
      </c>
      <c r="G461" s="304">
        <v>0</v>
      </c>
      <c r="H461" s="303">
        <v>100560832</v>
      </c>
      <c r="I461" s="303">
        <v>0</v>
      </c>
      <c r="J461" s="303">
        <v>133770000000</v>
      </c>
      <c r="K461" s="303">
        <v>5156546159</v>
      </c>
      <c r="L461" s="303">
        <v>149171661841.99997</v>
      </c>
      <c r="M461" s="323"/>
    </row>
    <row r="462" spans="1:13" s="63" customFormat="1">
      <c r="A462" s="517"/>
      <c r="B462" s="517"/>
      <c r="C462" s="301" t="s">
        <v>711</v>
      </c>
      <c r="D462" s="302" t="s">
        <v>481</v>
      </c>
      <c r="E462" s="303">
        <v>1</v>
      </c>
      <c r="F462" s="303">
        <v>100000000</v>
      </c>
      <c r="G462" s="304">
        <v>0</v>
      </c>
      <c r="H462" s="303">
        <v>100560832</v>
      </c>
      <c r="I462" s="303">
        <v>0</v>
      </c>
      <c r="J462" s="303">
        <v>133770000000</v>
      </c>
      <c r="K462" s="303">
        <v>5156546159</v>
      </c>
      <c r="L462" s="303">
        <v>149171661841.99997</v>
      </c>
      <c r="M462" s="323"/>
    </row>
    <row r="463" spans="1:13" s="63" customFormat="1">
      <c r="A463" s="517"/>
      <c r="B463" s="517"/>
      <c r="C463" s="301" t="s">
        <v>711</v>
      </c>
      <c r="D463" s="302" t="s">
        <v>481</v>
      </c>
      <c r="E463" s="303">
        <v>1</v>
      </c>
      <c r="F463" s="303">
        <v>100000000</v>
      </c>
      <c r="G463" s="304">
        <v>0</v>
      </c>
      <c r="H463" s="303">
        <v>100560832</v>
      </c>
      <c r="I463" s="303">
        <v>0</v>
      </c>
      <c r="J463" s="303">
        <v>133770000000</v>
      </c>
      <c r="K463" s="303">
        <v>5156546159</v>
      </c>
      <c r="L463" s="303">
        <v>149171661841.99997</v>
      </c>
      <c r="M463" s="323"/>
    </row>
    <row r="464" spans="1:13" s="63" customFormat="1">
      <c r="A464" s="517"/>
      <c r="B464" s="517"/>
      <c r="C464" s="301" t="s">
        <v>4017</v>
      </c>
      <c r="D464" s="302" t="s">
        <v>481</v>
      </c>
      <c r="E464" s="303">
        <v>1</v>
      </c>
      <c r="F464" s="303">
        <v>150000000</v>
      </c>
      <c r="G464" s="304">
        <v>0</v>
      </c>
      <c r="H464" s="303">
        <v>155335519</v>
      </c>
      <c r="I464" s="303">
        <v>0</v>
      </c>
      <c r="J464" s="303">
        <v>2317139769229</v>
      </c>
      <c r="K464" s="303">
        <v>514185658559</v>
      </c>
      <c r="L464" s="303">
        <v>3699425509152</v>
      </c>
      <c r="M464" s="323"/>
    </row>
    <row r="465" spans="1:13" s="63" customFormat="1">
      <c r="A465" s="517"/>
      <c r="B465" s="517"/>
      <c r="C465" s="301" t="s">
        <v>4017</v>
      </c>
      <c r="D465" s="302" t="s">
        <v>481</v>
      </c>
      <c r="E465" s="303">
        <v>1</v>
      </c>
      <c r="F465" s="303">
        <v>150000000</v>
      </c>
      <c r="G465" s="304">
        <v>0</v>
      </c>
      <c r="H465" s="303">
        <v>155335519</v>
      </c>
      <c r="I465" s="303">
        <v>0</v>
      </c>
      <c r="J465" s="303">
        <v>2317139769229</v>
      </c>
      <c r="K465" s="303">
        <v>514185658559</v>
      </c>
      <c r="L465" s="303">
        <v>3699425509152</v>
      </c>
      <c r="M465" s="323"/>
    </row>
    <row r="466" spans="1:13" s="63" customFormat="1">
      <c r="A466" s="517"/>
      <c r="B466" s="517"/>
      <c r="C466" s="301" t="s">
        <v>4017</v>
      </c>
      <c r="D466" s="302" t="s">
        <v>481</v>
      </c>
      <c r="E466" s="303">
        <v>1</v>
      </c>
      <c r="F466" s="303">
        <v>150000000</v>
      </c>
      <c r="G466" s="304">
        <v>0</v>
      </c>
      <c r="H466" s="303">
        <v>155335519</v>
      </c>
      <c r="I466" s="303">
        <v>0</v>
      </c>
      <c r="J466" s="303">
        <v>2317139769229</v>
      </c>
      <c r="K466" s="303">
        <v>514185658559</v>
      </c>
      <c r="L466" s="303">
        <v>3699425509152</v>
      </c>
      <c r="M466" s="323"/>
    </row>
    <row r="467" spans="1:13" s="63" customFormat="1">
      <c r="A467" s="517"/>
      <c r="B467" s="517"/>
      <c r="C467" s="301" t="s">
        <v>4017</v>
      </c>
      <c r="D467" s="302" t="s">
        <v>481</v>
      </c>
      <c r="E467" s="303">
        <v>1</v>
      </c>
      <c r="F467" s="303">
        <v>150000000</v>
      </c>
      <c r="G467" s="304">
        <v>0</v>
      </c>
      <c r="H467" s="303">
        <v>155335519</v>
      </c>
      <c r="I467" s="303">
        <v>0</v>
      </c>
      <c r="J467" s="303">
        <v>2317139769229</v>
      </c>
      <c r="K467" s="303">
        <v>514185658559</v>
      </c>
      <c r="L467" s="303">
        <v>3699425509152</v>
      </c>
      <c r="M467" s="323"/>
    </row>
    <row r="468" spans="1:13" s="63" customFormat="1">
      <c r="A468" s="517"/>
      <c r="B468" s="517"/>
      <c r="C468" s="301" t="s">
        <v>4017</v>
      </c>
      <c r="D468" s="302" t="s">
        <v>481</v>
      </c>
      <c r="E468" s="303">
        <v>1</v>
      </c>
      <c r="F468" s="303">
        <v>150000000</v>
      </c>
      <c r="G468" s="304">
        <v>0</v>
      </c>
      <c r="H468" s="303">
        <v>155335519</v>
      </c>
      <c r="I468" s="303">
        <v>0</v>
      </c>
      <c r="J468" s="303">
        <v>2317139769229</v>
      </c>
      <c r="K468" s="303">
        <v>514185658559</v>
      </c>
      <c r="L468" s="303">
        <v>3699425509152</v>
      </c>
      <c r="M468" s="323"/>
    </row>
    <row r="469" spans="1:13" s="63" customFormat="1">
      <c r="A469" s="517"/>
      <c r="B469" s="517"/>
      <c r="C469" s="301" t="s">
        <v>4017</v>
      </c>
      <c r="D469" s="302" t="s">
        <v>481</v>
      </c>
      <c r="E469" s="303">
        <v>1</v>
      </c>
      <c r="F469" s="303">
        <v>150000000</v>
      </c>
      <c r="G469" s="304">
        <v>0</v>
      </c>
      <c r="H469" s="303">
        <v>155335519</v>
      </c>
      <c r="I469" s="303">
        <v>0</v>
      </c>
      <c r="J469" s="303">
        <v>2317139769229</v>
      </c>
      <c r="K469" s="303">
        <v>514185658559</v>
      </c>
      <c r="L469" s="303">
        <v>3699425509152</v>
      </c>
      <c r="M469" s="323"/>
    </row>
    <row r="470" spans="1:13" s="63" customFormat="1">
      <c r="A470" s="517"/>
      <c r="B470" s="517"/>
      <c r="C470" s="301" t="s">
        <v>4017</v>
      </c>
      <c r="D470" s="302" t="s">
        <v>481</v>
      </c>
      <c r="E470" s="303">
        <v>1</v>
      </c>
      <c r="F470" s="303">
        <v>150000000</v>
      </c>
      <c r="G470" s="304">
        <v>0</v>
      </c>
      <c r="H470" s="303">
        <v>155335519</v>
      </c>
      <c r="I470" s="303">
        <v>0</v>
      </c>
      <c r="J470" s="303">
        <v>2317139769229</v>
      </c>
      <c r="K470" s="303">
        <v>514185658559</v>
      </c>
      <c r="L470" s="303">
        <v>3699425509152</v>
      </c>
      <c r="M470" s="323"/>
    </row>
    <row r="471" spans="1:13" s="63" customFormat="1">
      <c r="A471" s="517"/>
      <c r="B471" s="517"/>
      <c r="C471" s="301" t="s">
        <v>4017</v>
      </c>
      <c r="D471" s="302" t="s">
        <v>481</v>
      </c>
      <c r="E471" s="303">
        <v>1</v>
      </c>
      <c r="F471" s="303">
        <v>150000000</v>
      </c>
      <c r="G471" s="304">
        <v>0</v>
      </c>
      <c r="H471" s="303">
        <v>155335519</v>
      </c>
      <c r="I471" s="303">
        <v>0</v>
      </c>
      <c r="J471" s="303">
        <v>2317139769229</v>
      </c>
      <c r="K471" s="303">
        <v>514185658559</v>
      </c>
      <c r="L471" s="303">
        <v>3699425509152</v>
      </c>
      <c r="M471" s="323"/>
    </row>
    <row r="472" spans="1:13" s="63" customFormat="1">
      <c r="A472" s="517"/>
      <c r="B472" s="517"/>
      <c r="C472" s="301" t="s">
        <v>4017</v>
      </c>
      <c r="D472" s="302" t="s">
        <v>481</v>
      </c>
      <c r="E472" s="303">
        <v>1</v>
      </c>
      <c r="F472" s="303">
        <v>250000000</v>
      </c>
      <c r="G472" s="304">
        <v>0</v>
      </c>
      <c r="H472" s="303">
        <v>266030109</v>
      </c>
      <c r="I472" s="303">
        <v>0</v>
      </c>
      <c r="J472" s="303">
        <v>2317139769229</v>
      </c>
      <c r="K472" s="303">
        <v>514185658559</v>
      </c>
      <c r="L472" s="303">
        <v>3699425509152</v>
      </c>
      <c r="M472" s="323"/>
    </row>
    <row r="473" spans="1:13" s="63" customFormat="1">
      <c r="A473" s="517"/>
      <c r="B473" s="517"/>
      <c r="C473" s="301" t="s">
        <v>4017</v>
      </c>
      <c r="D473" s="302" t="s">
        <v>481</v>
      </c>
      <c r="E473" s="303">
        <v>1</v>
      </c>
      <c r="F473" s="303">
        <v>250000000</v>
      </c>
      <c r="G473" s="304">
        <v>0</v>
      </c>
      <c r="H473" s="303">
        <v>266030109</v>
      </c>
      <c r="I473" s="303">
        <v>0</v>
      </c>
      <c r="J473" s="303">
        <v>2317139769229</v>
      </c>
      <c r="K473" s="303">
        <v>514185658559</v>
      </c>
      <c r="L473" s="303">
        <v>3699425509152</v>
      </c>
      <c r="M473" s="323"/>
    </row>
    <row r="474" spans="1:13" s="63" customFormat="1">
      <c r="A474" s="517"/>
      <c r="B474" s="517"/>
      <c r="C474" s="301" t="s">
        <v>4017</v>
      </c>
      <c r="D474" s="302" t="s">
        <v>481</v>
      </c>
      <c r="E474" s="303">
        <v>1</v>
      </c>
      <c r="F474" s="303">
        <v>250000000</v>
      </c>
      <c r="G474" s="304">
        <v>0</v>
      </c>
      <c r="H474" s="303">
        <v>266030109</v>
      </c>
      <c r="I474" s="303">
        <v>0</v>
      </c>
      <c r="J474" s="303">
        <v>2317139769229</v>
      </c>
      <c r="K474" s="303">
        <v>514185658559</v>
      </c>
      <c r="L474" s="303">
        <v>3699425509152</v>
      </c>
      <c r="M474" s="323"/>
    </row>
    <row r="475" spans="1:13" s="63" customFormat="1">
      <c r="A475" s="517"/>
      <c r="B475" s="517"/>
      <c r="C475" s="301" t="s">
        <v>4017</v>
      </c>
      <c r="D475" s="302" t="s">
        <v>481</v>
      </c>
      <c r="E475" s="303">
        <v>1</v>
      </c>
      <c r="F475" s="303">
        <v>250000000</v>
      </c>
      <c r="G475" s="304">
        <v>0</v>
      </c>
      <c r="H475" s="303">
        <v>266030109</v>
      </c>
      <c r="I475" s="303">
        <v>0</v>
      </c>
      <c r="J475" s="303">
        <v>2317139769229</v>
      </c>
      <c r="K475" s="303">
        <v>514185658559</v>
      </c>
      <c r="L475" s="303">
        <v>3699425509152</v>
      </c>
      <c r="M475" s="323"/>
    </row>
    <row r="476" spans="1:13" s="63" customFormat="1">
      <c r="A476" s="517"/>
      <c r="B476" s="517"/>
      <c r="C476" s="301" t="s">
        <v>4017</v>
      </c>
      <c r="D476" s="302" t="s">
        <v>481</v>
      </c>
      <c r="E476" s="303">
        <v>1</v>
      </c>
      <c r="F476" s="303">
        <v>250000000</v>
      </c>
      <c r="G476" s="304">
        <v>0</v>
      </c>
      <c r="H476" s="303">
        <v>266030109</v>
      </c>
      <c r="I476" s="303">
        <v>0</v>
      </c>
      <c r="J476" s="303">
        <v>2317139769229</v>
      </c>
      <c r="K476" s="303">
        <v>514185658559</v>
      </c>
      <c r="L476" s="303">
        <v>3699425509152</v>
      </c>
      <c r="M476" s="323"/>
    </row>
    <row r="477" spans="1:13" s="63" customFormat="1">
      <c r="A477" s="517"/>
      <c r="B477" s="517"/>
      <c r="C477" s="301" t="s">
        <v>4017</v>
      </c>
      <c r="D477" s="302" t="s">
        <v>481</v>
      </c>
      <c r="E477" s="303">
        <v>1</v>
      </c>
      <c r="F477" s="303">
        <v>250000000</v>
      </c>
      <c r="G477" s="304">
        <v>0</v>
      </c>
      <c r="H477" s="303">
        <v>266030109</v>
      </c>
      <c r="I477" s="303">
        <v>0</v>
      </c>
      <c r="J477" s="303">
        <v>2317139769229</v>
      </c>
      <c r="K477" s="303">
        <v>514185658559</v>
      </c>
      <c r="L477" s="303">
        <v>3699425509152</v>
      </c>
      <c r="M477" s="323"/>
    </row>
    <row r="478" spans="1:13" s="63" customFormat="1">
      <c r="A478" s="517"/>
      <c r="B478" s="517"/>
      <c r="C478" s="301" t="s">
        <v>4017</v>
      </c>
      <c r="D478" s="302" t="s">
        <v>481</v>
      </c>
      <c r="E478" s="303">
        <v>1</v>
      </c>
      <c r="F478" s="303">
        <v>500000000</v>
      </c>
      <c r="G478" s="304">
        <v>0</v>
      </c>
      <c r="H478" s="303">
        <v>529501185</v>
      </c>
      <c r="I478" s="303">
        <v>0</v>
      </c>
      <c r="J478" s="303">
        <v>2317139769229</v>
      </c>
      <c r="K478" s="303">
        <v>514185658559</v>
      </c>
      <c r="L478" s="303">
        <v>3699425509152</v>
      </c>
      <c r="M478" s="323"/>
    </row>
    <row r="479" spans="1:13" s="63" customFormat="1">
      <c r="A479" s="517"/>
      <c r="B479" s="517"/>
      <c r="C479" s="301" t="s">
        <v>4017</v>
      </c>
      <c r="D479" s="302" t="s">
        <v>481</v>
      </c>
      <c r="E479" s="303">
        <v>1</v>
      </c>
      <c r="F479" s="303">
        <v>500000000</v>
      </c>
      <c r="G479" s="304">
        <v>0</v>
      </c>
      <c r="H479" s="303">
        <v>529501185</v>
      </c>
      <c r="I479" s="303">
        <v>0</v>
      </c>
      <c r="J479" s="303">
        <v>2317139769229</v>
      </c>
      <c r="K479" s="303">
        <v>514185658559</v>
      </c>
      <c r="L479" s="303">
        <v>3699425509152</v>
      </c>
      <c r="M479" s="323"/>
    </row>
    <row r="480" spans="1:13" s="63" customFormat="1">
      <c r="A480" s="517"/>
      <c r="B480" s="517"/>
      <c r="C480" s="301" t="s">
        <v>4017</v>
      </c>
      <c r="D480" s="302" t="s">
        <v>481</v>
      </c>
      <c r="E480" s="303">
        <v>1</v>
      </c>
      <c r="F480" s="303">
        <v>500000000</v>
      </c>
      <c r="G480" s="304">
        <v>0</v>
      </c>
      <c r="H480" s="303">
        <v>529501185</v>
      </c>
      <c r="I480" s="303">
        <v>0</v>
      </c>
      <c r="J480" s="303">
        <v>2317139769229</v>
      </c>
      <c r="K480" s="303">
        <v>514185658559</v>
      </c>
      <c r="L480" s="303">
        <v>3699425509152</v>
      </c>
      <c r="M480" s="323"/>
    </row>
    <row r="481" spans="1:13" s="63" customFormat="1">
      <c r="A481" s="517"/>
      <c r="B481" s="517"/>
      <c r="C481" s="301" t="s">
        <v>4017</v>
      </c>
      <c r="D481" s="302" t="s">
        <v>481</v>
      </c>
      <c r="E481" s="303">
        <v>1</v>
      </c>
      <c r="F481" s="303">
        <v>500000000</v>
      </c>
      <c r="G481" s="304">
        <v>0</v>
      </c>
      <c r="H481" s="303">
        <v>529501185</v>
      </c>
      <c r="I481" s="303">
        <v>0</v>
      </c>
      <c r="J481" s="303">
        <v>2317139769229</v>
      </c>
      <c r="K481" s="303">
        <v>514185658559</v>
      </c>
      <c r="L481" s="303">
        <v>3699425509152</v>
      </c>
      <c r="M481" s="323"/>
    </row>
    <row r="482" spans="1:13" s="63" customFormat="1">
      <c r="A482" s="517"/>
      <c r="B482" s="517"/>
      <c r="C482" s="301" t="s">
        <v>4017</v>
      </c>
      <c r="D482" s="302" t="s">
        <v>481</v>
      </c>
      <c r="E482" s="303">
        <v>1</v>
      </c>
      <c r="F482" s="303">
        <v>500000000</v>
      </c>
      <c r="G482" s="304">
        <v>0</v>
      </c>
      <c r="H482" s="303">
        <v>529501185</v>
      </c>
      <c r="I482" s="303">
        <v>0</v>
      </c>
      <c r="J482" s="303">
        <v>2317139769229</v>
      </c>
      <c r="K482" s="303">
        <v>514185658559</v>
      </c>
      <c r="L482" s="303">
        <v>3699425509152</v>
      </c>
      <c r="M482" s="323"/>
    </row>
    <row r="483" spans="1:13" s="63" customFormat="1">
      <c r="A483" s="517"/>
      <c r="B483" s="517"/>
      <c r="C483" s="301" t="s">
        <v>4017</v>
      </c>
      <c r="D483" s="302" t="s">
        <v>481</v>
      </c>
      <c r="E483" s="303">
        <v>1</v>
      </c>
      <c r="F483" s="303">
        <v>500000000</v>
      </c>
      <c r="G483" s="304">
        <v>0</v>
      </c>
      <c r="H483" s="303">
        <v>529501185</v>
      </c>
      <c r="I483" s="303">
        <v>0</v>
      </c>
      <c r="J483" s="303">
        <v>2317139769229</v>
      </c>
      <c r="K483" s="303">
        <v>514185658559</v>
      </c>
      <c r="L483" s="303">
        <v>3699425509152</v>
      </c>
      <c r="M483" s="323"/>
    </row>
    <row r="484" spans="1:13" s="63" customFormat="1">
      <c r="A484" s="517"/>
      <c r="B484" s="517"/>
      <c r="C484" s="301" t="s">
        <v>4017</v>
      </c>
      <c r="D484" s="302" t="s">
        <v>481</v>
      </c>
      <c r="E484" s="303">
        <v>1</v>
      </c>
      <c r="F484" s="303">
        <v>500000000</v>
      </c>
      <c r="G484" s="304">
        <v>0</v>
      </c>
      <c r="H484" s="303">
        <v>529501185</v>
      </c>
      <c r="I484" s="303">
        <v>0</v>
      </c>
      <c r="J484" s="303">
        <v>2317139769229</v>
      </c>
      <c r="K484" s="303">
        <v>514185658559</v>
      </c>
      <c r="L484" s="303">
        <v>3699425509152</v>
      </c>
      <c r="M484" s="323"/>
    </row>
    <row r="485" spans="1:13" s="63" customFormat="1">
      <c r="A485" s="517"/>
      <c r="B485" s="517"/>
      <c r="C485" s="301" t="s">
        <v>4017</v>
      </c>
      <c r="D485" s="302" t="s">
        <v>481</v>
      </c>
      <c r="E485" s="303">
        <v>1</v>
      </c>
      <c r="F485" s="303">
        <v>500000000</v>
      </c>
      <c r="G485" s="304">
        <v>0</v>
      </c>
      <c r="H485" s="303">
        <v>529501185</v>
      </c>
      <c r="I485" s="303">
        <v>0</v>
      </c>
      <c r="J485" s="303">
        <v>2317139769229</v>
      </c>
      <c r="K485" s="303">
        <v>514185658559</v>
      </c>
      <c r="L485" s="303">
        <v>3699425509152</v>
      </c>
      <c r="M485" s="323"/>
    </row>
    <row r="486" spans="1:13" s="63" customFormat="1">
      <c r="A486" s="517"/>
      <c r="B486" s="517"/>
      <c r="C486" s="301" t="s">
        <v>4017</v>
      </c>
      <c r="D486" s="302" t="s">
        <v>481</v>
      </c>
      <c r="E486" s="303">
        <v>1</v>
      </c>
      <c r="F486" s="303">
        <v>500000000</v>
      </c>
      <c r="G486" s="304">
        <v>0</v>
      </c>
      <c r="H486" s="303">
        <v>529501185</v>
      </c>
      <c r="I486" s="303">
        <v>0</v>
      </c>
      <c r="J486" s="303">
        <v>2317139769229</v>
      </c>
      <c r="K486" s="303">
        <v>514185658559</v>
      </c>
      <c r="L486" s="303">
        <v>3699425509152</v>
      </c>
      <c r="M486" s="323"/>
    </row>
    <row r="487" spans="1:13" s="63" customFormat="1">
      <c r="A487" s="517"/>
      <c r="B487" s="517"/>
      <c r="C487" s="301" t="s">
        <v>4017</v>
      </c>
      <c r="D487" s="302" t="s">
        <v>481</v>
      </c>
      <c r="E487" s="303">
        <v>1</v>
      </c>
      <c r="F487" s="303">
        <v>500000000</v>
      </c>
      <c r="G487" s="304">
        <v>0</v>
      </c>
      <c r="H487" s="303">
        <v>529501185</v>
      </c>
      <c r="I487" s="303">
        <v>0</v>
      </c>
      <c r="J487" s="303">
        <v>2317139769229</v>
      </c>
      <c r="K487" s="303">
        <v>514185658559</v>
      </c>
      <c r="L487" s="303">
        <v>3699425509152</v>
      </c>
      <c r="M487" s="323"/>
    </row>
    <row r="488" spans="1:13" s="63" customFormat="1">
      <c r="A488" s="517"/>
      <c r="B488" s="517"/>
      <c r="C488" s="301" t="s">
        <v>4017</v>
      </c>
      <c r="D488" s="302" t="s">
        <v>481</v>
      </c>
      <c r="E488" s="303">
        <v>1</v>
      </c>
      <c r="F488" s="303">
        <v>500000000</v>
      </c>
      <c r="G488" s="304">
        <v>0</v>
      </c>
      <c r="H488" s="303">
        <v>529501185</v>
      </c>
      <c r="I488" s="303">
        <v>0</v>
      </c>
      <c r="J488" s="303">
        <v>2317139769229</v>
      </c>
      <c r="K488" s="303">
        <v>514185658559</v>
      </c>
      <c r="L488" s="303">
        <v>3699425509152</v>
      </c>
      <c r="M488" s="323"/>
    </row>
    <row r="489" spans="1:13" s="63" customFormat="1">
      <c r="A489" s="517"/>
      <c r="B489" s="517"/>
      <c r="C489" s="301" t="s">
        <v>710</v>
      </c>
      <c r="D489" s="302" t="s">
        <v>481</v>
      </c>
      <c r="E489" s="303">
        <v>1</v>
      </c>
      <c r="F489" s="303">
        <v>100000000</v>
      </c>
      <c r="G489" s="304">
        <v>0</v>
      </c>
      <c r="H489" s="303">
        <v>100325612</v>
      </c>
      <c r="I489" s="303">
        <v>0</v>
      </c>
      <c r="J489" s="303">
        <v>86196000000</v>
      </c>
      <c r="K489" s="303">
        <v>79210090714.589996</v>
      </c>
      <c r="L489" s="303">
        <v>230158207600.59003</v>
      </c>
      <c r="M489" s="323"/>
    </row>
    <row r="490" spans="1:13" s="63" customFormat="1">
      <c r="A490" s="517"/>
      <c r="B490" s="517"/>
      <c r="C490" s="301" t="s">
        <v>710</v>
      </c>
      <c r="D490" s="302" t="s">
        <v>481</v>
      </c>
      <c r="E490" s="303">
        <v>1</v>
      </c>
      <c r="F490" s="303">
        <v>100000000</v>
      </c>
      <c r="G490" s="304">
        <v>0</v>
      </c>
      <c r="H490" s="303">
        <v>100325612</v>
      </c>
      <c r="I490" s="303">
        <v>0</v>
      </c>
      <c r="J490" s="303">
        <v>86196000000</v>
      </c>
      <c r="K490" s="303">
        <v>79210090714.589996</v>
      </c>
      <c r="L490" s="303">
        <v>230158207600.59003</v>
      </c>
      <c r="M490" s="323"/>
    </row>
    <row r="491" spans="1:13" s="63" customFormat="1">
      <c r="A491" s="517"/>
      <c r="B491" s="517"/>
      <c r="C491" s="301" t="s">
        <v>710</v>
      </c>
      <c r="D491" s="302" t="s">
        <v>481</v>
      </c>
      <c r="E491" s="303">
        <v>1</v>
      </c>
      <c r="F491" s="303">
        <v>100000000</v>
      </c>
      <c r="G491" s="304">
        <v>0</v>
      </c>
      <c r="H491" s="303">
        <v>100325612</v>
      </c>
      <c r="I491" s="303">
        <v>0</v>
      </c>
      <c r="J491" s="303">
        <v>86196000000</v>
      </c>
      <c r="K491" s="303">
        <v>79210090714.589996</v>
      </c>
      <c r="L491" s="303">
        <v>230158207600.59003</v>
      </c>
      <c r="M491" s="323"/>
    </row>
    <row r="492" spans="1:13" s="63" customFormat="1">
      <c r="A492" s="517"/>
      <c r="B492" s="517"/>
      <c r="C492" s="301" t="s">
        <v>710</v>
      </c>
      <c r="D492" s="302" t="s">
        <v>481</v>
      </c>
      <c r="E492" s="303">
        <v>1</v>
      </c>
      <c r="F492" s="303">
        <v>100000000</v>
      </c>
      <c r="G492" s="304">
        <v>0</v>
      </c>
      <c r="H492" s="303">
        <v>100325612</v>
      </c>
      <c r="I492" s="303">
        <v>0</v>
      </c>
      <c r="J492" s="303">
        <v>86196000000</v>
      </c>
      <c r="K492" s="303">
        <v>79210090714.589996</v>
      </c>
      <c r="L492" s="303">
        <v>230158207600.59003</v>
      </c>
      <c r="M492" s="323"/>
    </row>
    <row r="493" spans="1:13" s="63" customFormat="1">
      <c r="A493" s="517"/>
      <c r="B493" s="517"/>
      <c r="C493" s="301" t="s">
        <v>710</v>
      </c>
      <c r="D493" s="302" t="s">
        <v>481</v>
      </c>
      <c r="E493" s="303">
        <v>1</v>
      </c>
      <c r="F493" s="303">
        <v>100000000</v>
      </c>
      <c r="G493" s="304">
        <v>0</v>
      </c>
      <c r="H493" s="303">
        <v>100325612</v>
      </c>
      <c r="I493" s="303">
        <v>0</v>
      </c>
      <c r="J493" s="303">
        <v>86196000000</v>
      </c>
      <c r="K493" s="303">
        <v>79210090714.589996</v>
      </c>
      <c r="L493" s="303">
        <v>230158207600.59003</v>
      </c>
      <c r="M493" s="323"/>
    </row>
    <row r="494" spans="1:13" s="63" customFormat="1">
      <c r="A494" s="517"/>
      <c r="B494" s="517"/>
      <c r="C494" s="301" t="s">
        <v>710</v>
      </c>
      <c r="D494" s="302" t="s">
        <v>481</v>
      </c>
      <c r="E494" s="303">
        <v>1</v>
      </c>
      <c r="F494" s="303">
        <v>100000000</v>
      </c>
      <c r="G494" s="304">
        <v>0</v>
      </c>
      <c r="H494" s="303">
        <v>100325612</v>
      </c>
      <c r="I494" s="303">
        <v>0</v>
      </c>
      <c r="J494" s="303">
        <v>86196000000</v>
      </c>
      <c r="K494" s="303">
        <v>79210090714.589996</v>
      </c>
      <c r="L494" s="303">
        <v>230158207600.59003</v>
      </c>
      <c r="M494" s="323"/>
    </row>
    <row r="495" spans="1:13" s="63" customFormat="1">
      <c r="A495" s="517"/>
      <c r="B495" s="517"/>
      <c r="C495" s="301" t="s">
        <v>710</v>
      </c>
      <c r="D495" s="302" t="s">
        <v>481</v>
      </c>
      <c r="E495" s="303">
        <v>1</v>
      </c>
      <c r="F495" s="303">
        <v>100000000</v>
      </c>
      <c r="G495" s="304">
        <v>0</v>
      </c>
      <c r="H495" s="303">
        <v>100325612</v>
      </c>
      <c r="I495" s="303">
        <v>0</v>
      </c>
      <c r="J495" s="303">
        <v>86196000000</v>
      </c>
      <c r="K495" s="303">
        <v>79210090714.589996</v>
      </c>
      <c r="L495" s="303">
        <v>230158207600.59003</v>
      </c>
      <c r="M495" s="323"/>
    </row>
    <row r="496" spans="1:13" s="63" customFormat="1">
      <c r="A496" s="517"/>
      <c r="B496" s="517"/>
      <c r="C496" s="301" t="s">
        <v>710</v>
      </c>
      <c r="D496" s="302" t="s">
        <v>481</v>
      </c>
      <c r="E496" s="303">
        <v>1</v>
      </c>
      <c r="F496" s="303">
        <v>100000000</v>
      </c>
      <c r="G496" s="304">
        <v>0</v>
      </c>
      <c r="H496" s="303">
        <v>100325612</v>
      </c>
      <c r="I496" s="303">
        <v>0</v>
      </c>
      <c r="J496" s="303">
        <v>86196000000</v>
      </c>
      <c r="K496" s="303">
        <v>79210090714.589996</v>
      </c>
      <c r="L496" s="303">
        <v>230158207600.59003</v>
      </c>
      <c r="M496" s="323"/>
    </row>
    <row r="497" spans="1:13" s="63" customFormat="1">
      <c r="A497" s="517"/>
      <c r="B497" s="517"/>
      <c r="C497" s="301" t="s">
        <v>710</v>
      </c>
      <c r="D497" s="302" t="s">
        <v>481</v>
      </c>
      <c r="E497" s="303">
        <v>1</v>
      </c>
      <c r="F497" s="303">
        <v>100000000</v>
      </c>
      <c r="G497" s="304">
        <v>0</v>
      </c>
      <c r="H497" s="303">
        <v>100325612</v>
      </c>
      <c r="I497" s="303">
        <v>0</v>
      </c>
      <c r="J497" s="303">
        <v>86196000000</v>
      </c>
      <c r="K497" s="303">
        <v>79210090714.589996</v>
      </c>
      <c r="L497" s="303">
        <v>230158207600.59003</v>
      </c>
      <c r="M497" s="323"/>
    </row>
    <row r="498" spans="1:13" s="63" customFormat="1">
      <c r="A498" s="517"/>
      <c r="B498" s="517"/>
      <c r="C498" s="301" t="s">
        <v>710</v>
      </c>
      <c r="D498" s="302" t="s">
        <v>481</v>
      </c>
      <c r="E498" s="303">
        <v>1</v>
      </c>
      <c r="F498" s="303">
        <v>100000000</v>
      </c>
      <c r="G498" s="304">
        <v>0</v>
      </c>
      <c r="H498" s="303">
        <v>100325612</v>
      </c>
      <c r="I498" s="303">
        <v>0</v>
      </c>
      <c r="J498" s="303">
        <v>86196000000</v>
      </c>
      <c r="K498" s="303">
        <v>79210090714.589996</v>
      </c>
      <c r="L498" s="303">
        <v>230158207600.59003</v>
      </c>
      <c r="M498" s="323"/>
    </row>
    <row r="499" spans="1:13" s="63" customFormat="1">
      <c r="A499" s="517"/>
      <c r="B499" s="517"/>
      <c r="C499" s="301" t="s">
        <v>710</v>
      </c>
      <c r="D499" s="302" t="s">
        <v>481</v>
      </c>
      <c r="E499" s="303">
        <v>1</v>
      </c>
      <c r="F499" s="303">
        <v>100000000</v>
      </c>
      <c r="G499" s="304">
        <v>0</v>
      </c>
      <c r="H499" s="303">
        <v>100478522</v>
      </c>
      <c r="I499" s="303">
        <v>749589</v>
      </c>
      <c r="J499" s="303">
        <v>86196000000</v>
      </c>
      <c r="K499" s="303">
        <v>79210090714.589996</v>
      </c>
      <c r="L499" s="303">
        <v>230158207600.59003</v>
      </c>
      <c r="M499" s="323"/>
    </row>
    <row r="500" spans="1:13" s="63" customFormat="1">
      <c r="A500" s="517"/>
      <c r="B500" s="517"/>
      <c r="C500" s="301" t="s">
        <v>4019</v>
      </c>
      <c r="D500" s="302" t="s">
        <v>481</v>
      </c>
      <c r="E500" s="303">
        <v>1</v>
      </c>
      <c r="F500" s="303">
        <v>200000000</v>
      </c>
      <c r="G500" s="304">
        <v>0</v>
      </c>
      <c r="H500" s="303">
        <v>200608220</v>
      </c>
      <c r="I500" s="303">
        <v>0</v>
      </c>
      <c r="J500" s="303">
        <v>163528000000</v>
      </c>
      <c r="K500" s="303">
        <v>32705618446</v>
      </c>
      <c r="L500" s="303">
        <v>258258428231</v>
      </c>
      <c r="M500" s="323"/>
    </row>
    <row r="501" spans="1:13" s="63" customFormat="1">
      <c r="A501" s="517"/>
      <c r="B501" s="517"/>
      <c r="C501" s="301" t="s">
        <v>4019</v>
      </c>
      <c r="D501" s="302" t="s">
        <v>481</v>
      </c>
      <c r="E501" s="303">
        <v>1</v>
      </c>
      <c r="F501" s="303">
        <v>200000000</v>
      </c>
      <c r="G501" s="304">
        <v>0</v>
      </c>
      <c r="H501" s="303">
        <v>200608220</v>
      </c>
      <c r="I501" s="303">
        <v>0</v>
      </c>
      <c r="J501" s="303">
        <v>163528000000</v>
      </c>
      <c r="K501" s="303">
        <v>32705618446</v>
      </c>
      <c r="L501" s="303">
        <v>258258428231</v>
      </c>
      <c r="M501" s="323"/>
    </row>
    <row r="502" spans="1:13" s="63" customFormat="1">
      <c r="A502" s="517"/>
      <c r="B502" s="517"/>
      <c r="C502" s="301" t="s">
        <v>4019</v>
      </c>
      <c r="D502" s="302" t="s">
        <v>481</v>
      </c>
      <c r="E502" s="303">
        <v>1</v>
      </c>
      <c r="F502" s="303">
        <v>200000000</v>
      </c>
      <c r="G502" s="304">
        <v>0</v>
      </c>
      <c r="H502" s="303">
        <v>200608220</v>
      </c>
      <c r="I502" s="303">
        <v>0</v>
      </c>
      <c r="J502" s="303">
        <v>163528000000</v>
      </c>
      <c r="K502" s="303">
        <v>32705618446</v>
      </c>
      <c r="L502" s="303">
        <v>258258428231</v>
      </c>
      <c r="M502" s="323"/>
    </row>
    <row r="503" spans="1:13" s="63" customFormat="1">
      <c r="A503" s="517"/>
      <c r="B503" s="517"/>
      <c r="C503" s="301" t="s">
        <v>4019</v>
      </c>
      <c r="D503" s="302" t="s">
        <v>481</v>
      </c>
      <c r="E503" s="303">
        <v>1</v>
      </c>
      <c r="F503" s="303">
        <v>200000000</v>
      </c>
      <c r="G503" s="304">
        <v>0</v>
      </c>
      <c r="H503" s="303">
        <v>200608220</v>
      </c>
      <c r="I503" s="303">
        <v>0</v>
      </c>
      <c r="J503" s="303">
        <v>163528000000</v>
      </c>
      <c r="K503" s="303">
        <v>32705618446</v>
      </c>
      <c r="L503" s="303">
        <v>258258428231</v>
      </c>
      <c r="M503" s="323"/>
    </row>
    <row r="504" spans="1:13" s="63" customFormat="1">
      <c r="A504" s="517"/>
      <c r="B504" s="517"/>
      <c r="C504" s="301" t="s">
        <v>4019</v>
      </c>
      <c r="D504" s="302" t="s">
        <v>481</v>
      </c>
      <c r="E504" s="303">
        <v>1</v>
      </c>
      <c r="F504" s="303">
        <v>200000000</v>
      </c>
      <c r="G504" s="304">
        <v>0</v>
      </c>
      <c r="H504" s="303">
        <v>200608220</v>
      </c>
      <c r="I504" s="303">
        <v>0</v>
      </c>
      <c r="J504" s="303">
        <v>163528000000</v>
      </c>
      <c r="K504" s="303">
        <v>32705618446</v>
      </c>
      <c r="L504" s="303">
        <v>258258428231</v>
      </c>
      <c r="M504" s="323"/>
    </row>
    <row r="505" spans="1:13" s="63" customFormat="1">
      <c r="A505" s="517"/>
      <c r="B505" s="517"/>
      <c r="C505" s="301" t="s">
        <v>4019</v>
      </c>
      <c r="D505" s="302" t="s">
        <v>481</v>
      </c>
      <c r="E505" s="303">
        <v>1</v>
      </c>
      <c r="F505" s="303">
        <v>200000000</v>
      </c>
      <c r="G505" s="304">
        <v>0</v>
      </c>
      <c r="H505" s="303">
        <v>200608220</v>
      </c>
      <c r="I505" s="303">
        <v>0</v>
      </c>
      <c r="J505" s="303">
        <v>163528000000</v>
      </c>
      <c r="K505" s="303">
        <v>32705618446</v>
      </c>
      <c r="L505" s="303">
        <v>258258428231</v>
      </c>
      <c r="M505" s="323"/>
    </row>
    <row r="506" spans="1:13" s="63" customFormat="1">
      <c r="A506" s="517"/>
      <c r="B506" s="517"/>
      <c r="C506" s="301" t="s">
        <v>4019</v>
      </c>
      <c r="D506" s="302" t="s">
        <v>481</v>
      </c>
      <c r="E506" s="303">
        <v>1</v>
      </c>
      <c r="F506" s="303">
        <v>200000000</v>
      </c>
      <c r="G506" s="304">
        <v>0</v>
      </c>
      <c r="H506" s="303">
        <v>200608220</v>
      </c>
      <c r="I506" s="303">
        <v>0</v>
      </c>
      <c r="J506" s="303">
        <v>163528000000</v>
      </c>
      <c r="K506" s="303">
        <v>32705618446</v>
      </c>
      <c r="L506" s="303">
        <v>258258428231</v>
      </c>
      <c r="M506" s="323"/>
    </row>
    <row r="507" spans="1:13" s="63" customFormat="1">
      <c r="A507" s="517"/>
      <c r="B507" s="517"/>
      <c r="C507" s="301" t="s">
        <v>4019</v>
      </c>
      <c r="D507" s="302" t="s">
        <v>481</v>
      </c>
      <c r="E507" s="303">
        <v>1</v>
      </c>
      <c r="F507" s="303">
        <v>200000000</v>
      </c>
      <c r="G507" s="304">
        <v>0</v>
      </c>
      <c r="H507" s="303">
        <v>200608220</v>
      </c>
      <c r="I507" s="303">
        <v>0</v>
      </c>
      <c r="J507" s="303">
        <v>163528000000</v>
      </c>
      <c r="K507" s="303">
        <v>32705618446</v>
      </c>
      <c r="L507" s="303">
        <v>258258428231</v>
      </c>
      <c r="M507" s="323"/>
    </row>
    <row r="508" spans="1:13" s="63" customFormat="1">
      <c r="A508" s="517"/>
      <c r="B508" s="517"/>
      <c r="C508" s="301" t="s">
        <v>4019</v>
      </c>
      <c r="D508" s="302" t="s">
        <v>481</v>
      </c>
      <c r="E508" s="303">
        <v>1</v>
      </c>
      <c r="F508" s="303">
        <v>200000000</v>
      </c>
      <c r="G508" s="304">
        <v>0</v>
      </c>
      <c r="H508" s="303">
        <v>200608220</v>
      </c>
      <c r="I508" s="303">
        <v>0</v>
      </c>
      <c r="J508" s="303">
        <v>163528000000</v>
      </c>
      <c r="K508" s="303">
        <v>32705618446</v>
      </c>
      <c r="L508" s="303">
        <v>258258428231</v>
      </c>
      <c r="M508" s="323"/>
    </row>
    <row r="509" spans="1:13" s="63" customFormat="1">
      <c r="A509" s="517"/>
      <c r="B509" s="517"/>
      <c r="C509" s="301" t="s">
        <v>4019</v>
      </c>
      <c r="D509" s="302" t="s">
        <v>481</v>
      </c>
      <c r="E509" s="303">
        <v>1</v>
      </c>
      <c r="F509" s="303">
        <v>200000000</v>
      </c>
      <c r="G509" s="304">
        <v>0</v>
      </c>
      <c r="H509" s="303">
        <v>200608220</v>
      </c>
      <c r="I509" s="303">
        <v>0</v>
      </c>
      <c r="J509" s="303">
        <v>163528000000</v>
      </c>
      <c r="K509" s="303">
        <v>32705618446</v>
      </c>
      <c r="L509" s="303">
        <v>258258428231</v>
      </c>
      <c r="M509" s="323"/>
    </row>
    <row r="510" spans="1:13" s="63" customFormat="1">
      <c r="A510" s="517"/>
      <c r="B510" s="517"/>
      <c r="C510" s="301" t="s">
        <v>710</v>
      </c>
      <c r="D510" s="302" t="s">
        <v>481</v>
      </c>
      <c r="E510" s="303">
        <v>1</v>
      </c>
      <c r="F510" s="303">
        <v>150000000</v>
      </c>
      <c r="G510" s="304">
        <v>0</v>
      </c>
      <c r="H510" s="303">
        <v>156776808</v>
      </c>
      <c r="I510" s="303">
        <v>0</v>
      </c>
      <c r="J510" s="303">
        <v>86196000000</v>
      </c>
      <c r="K510" s="303">
        <v>79210090714.589996</v>
      </c>
      <c r="L510" s="303">
        <v>230158207600.59003</v>
      </c>
      <c r="M510" s="323"/>
    </row>
    <row r="511" spans="1:13" s="63" customFormat="1">
      <c r="A511" s="517"/>
      <c r="B511" s="517"/>
      <c r="C511" s="301" t="s">
        <v>710</v>
      </c>
      <c r="D511" s="302" t="s">
        <v>481</v>
      </c>
      <c r="E511" s="303">
        <v>1</v>
      </c>
      <c r="F511" s="303">
        <v>150000000</v>
      </c>
      <c r="G511" s="304">
        <v>0</v>
      </c>
      <c r="H511" s="303">
        <v>156776808</v>
      </c>
      <c r="I511" s="303">
        <v>0</v>
      </c>
      <c r="J511" s="303">
        <v>86196000000</v>
      </c>
      <c r="K511" s="303">
        <v>79210090714.589996</v>
      </c>
      <c r="L511" s="303">
        <v>230158207600.59003</v>
      </c>
      <c r="M511" s="323"/>
    </row>
    <row r="512" spans="1:13" s="63" customFormat="1">
      <c r="A512" s="517"/>
      <c r="B512" s="517"/>
      <c r="C512" s="301" t="s">
        <v>710</v>
      </c>
      <c r="D512" s="302" t="s">
        <v>481</v>
      </c>
      <c r="E512" s="303">
        <v>1</v>
      </c>
      <c r="F512" s="303">
        <v>150000000</v>
      </c>
      <c r="G512" s="304">
        <v>0</v>
      </c>
      <c r="H512" s="303">
        <v>156776808</v>
      </c>
      <c r="I512" s="303">
        <v>0</v>
      </c>
      <c r="J512" s="303">
        <v>86196000000</v>
      </c>
      <c r="K512" s="303">
        <v>79210090714.589996</v>
      </c>
      <c r="L512" s="303">
        <v>230158207600.59003</v>
      </c>
      <c r="M512" s="323"/>
    </row>
    <row r="513" spans="1:15" s="63" customFormat="1">
      <c r="A513" s="517"/>
      <c r="B513" s="517"/>
      <c r="C513" s="301" t="s">
        <v>710</v>
      </c>
      <c r="D513" s="302" t="s">
        <v>481</v>
      </c>
      <c r="E513" s="303">
        <v>1</v>
      </c>
      <c r="F513" s="303">
        <v>150000000</v>
      </c>
      <c r="G513" s="304">
        <v>0</v>
      </c>
      <c r="H513" s="303">
        <v>156776808</v>
      </c>
      <c r="I513" s="303">
        <v>0</v>
      </c>
      <c r="J513" s="303">
        <v>86196000000</v>
      </c>
      <c r="K513" s="303">
        <v>79210090714.589996</v>
      </c>
      <c r="L513" s="303">
        <v>230158207600.59003</v>
      </c>
      <c r="M513" s="323"/>
    </row>
    <row r="514" spans="1:15" s="63" customFormat="1">
      <c r="A514" s="517"/>
      <c r="B514" s="517"/>
      <c r="C514" s="301" t="s">
        <v>710</v>
      </c>
      <c r="D514" s="302" t="s">
        <v>481</v>
      </c>
      <c r="E514" s="303">
        <v>1</v>
      </c>
      <c r="F514" s="303">
        <v>150000000</v>
      </c>
      <c r="G514" s="304">
        <v>0</v>
      </c>
      <c r="H514" s="303">
        <v>156776808</v>
      </c>
      <c r="I514" s="303">
        <v>0</v>
      </c>
      <c r="J514" s="303">
        <v>86196000000</v>
      </c>
      <c r="K514" s="303">
        <v>79210090714.589996</v>
      </c>
      <c r="L514" s="303">
        <v>230158207600.59003</v>
      </c>
      <c r="M514" s="323"/>
    </row>
    <row r="515" spans="1:15" s="63" customFormat="1">
      <c r="A515" s="517"/>
      <c r="B515" s="517"/>
      <c r="C515" s="301" t="s">
        <v>710</v>
      </c>
      <c r="D515" s="302" t="s">
        <v>481</v>
      </c>
      <c r="E515" s="303">
        <v>1</v>
      </c>
      <c r="F515" s="303">
        <v>150000000</v>
      </c>
      <c r="G515" s="304">
        <v>0</v>
      </c>
      <c r="H515" s="303">
        <v>156776808</v>
      </c>
      <c r="I515" s="303">
        <v>0</v>
      </c>
      <c r="J515" s="303">
        <v>86196000000</v>
      </c>
      <c r="K515" s="303">
        <v>79210090714.589996</v>
      </c>
      <c r="L515" s="303">
        <v>230158207600.59003</v>
      </c>
      <c r="M515" s="323"/>
    </row>
    <row r="516" spans="1:15" s="63" customFormat="1">
      <c r="A516" s="517"/>
      <c r="B516" s="517"/>
      <c r="C516" s="301" t="s">
        <v>710</v>
      </c>
      <c r="D516" s="302" t="s">
        <v>481</v>
      </c>
      <c r="E516" s="303">
        <v>1</v>
      </c>
      <c r="F516" s="303">
        <v>150000000</v>
      </c>
      <c r="G516" s="304">
        <v>0</v>
      </c>
      <c r="H516" s="303">
        <v>156776808</v>
      </c>
      <c r="I516" s="303">
        <v>0</v>
      </c>
      <c r="J516" s="303">
        <v>86196000000</v>
      </c>
      <c r="K516" s="303">
        <v>79210090714.589996</v>
      </c>
      <c r="L516" s="303">
        <v>230158207600.59003</v>
      </c>
      <c r="M516" s="323"/>
    </row>
    <row r="517" spans="1:15" s="63" customFormat="1">
      <c r="A517" s="517"/>
      <c r="B517" s="517"/>
      <c r="C517" s="301" t="s">
        <v>710</v>
      </c>
      <c r="D517" s="302" t="s">
        <v>481</v>
      </c>
      <c r="E517" s="303">
        <v>1</v>
      </c>
      <c r="F517" s="303">
        <v>150000000</v>
      </c>
      <c r="G517" s="304">
        <v>0</v>
      </c>
      <c r="H517" s="303">
        <v>156776808</v>
      </c>
      <c r="I517" s="303">
        <v>0</v>
      </c>
      <c r="J517" s="303">
        <v>86196000000</v>
      </c>
      <c r="K517" s="303">
        <v>79210090714.589996</v>
      </c>
      <c r="L517" s="303">
        <v>230158207600.59003</v>
      </c>
      <c r="M517" s="323"/>
      <c r="N517" s="291"/>
      <c r="O517" s="380"/>
    </row>
    <row r="518" spans="1:15" s="63" customFormat="1">
      <c r="A518" s="517"/>
      <c r="B518" s="517"/>
      <c r="C518" s="301" t="s">
        <v>710</v>
      </c>
      <c r="D518" s="302" t="s">
        <v>481</v>
      </c>
      <c r="E518" s="303">
        <v>1</v>
      </c>
      <c r="F518" s="303">
        <v>150000000</v>
      </c>
      <c r="G518" s="304">
        <v>0</v>
      </c>
      <c r="H518" s="303">
        <v>156776808</v>
      </c>
      <c r="I518" s="303">
        <v>0</v>
      </c>
      <c r="J518" s="303">
        <v>86196000000</v>
      </c>
      <c r="K518" s="303">
        <v>79210090714.589996</v>
      </c>
      <c r="L518" s="303">
        <v>230158207600.59003</v>
      </c>
      <c r="M518" s="323"/>
      <c r="N518" s="291"/>
      <c r="O518" s="380"/>
    </row>
    <row r="519" spans="1:15" s="63" customFormat="1">
      <c r="A519" s="517"/>
      <c r="B519" s="517"/>
      <c r="C519" s="301" t="s">
        <v>710</v>
      </c>
      <c r="D519" s="302" t="s">
        <v>481</v>
      </c>
      <c r="E519" s="303">
        <v>1</v>
      </c>
      <c r="F519" s="303">
        <v>150000000</v>
      </c>
      <c r="G519" s="304">
        <v>0</v>
      </c>
      <c r="H519" s="303">
        <v>156776808</v>
      </c>
      <c r="I519" s="303">
        <v>0</v>
      </c>
      <c r="J519" s="303">
        <v>86196000000</v>
      </c>
      <c r="K519" s="303">
        <v>79210090714.589996</v>
      </c>
      <c r="L519" s="303">
        <v>230158207600.59003</v>
      </c>
      <c r="M519" s="323"/>
      <c r="N519" s="291"/>
      <c r="O519" s="380"/>
    </row>
    <row r="520" spans="1:15" s="63" customFormat="1">
      <c r="A520" s="517"/>
      <c r="B520" s="517"/>
      <c r="C520" s="301" t="s">
        <v>710</v>
      </c>
      <c r="D520" s="302" t="s">
        <v>481</v>
      </c>
      <c r="E520" s="303">
        <v>1</v>
      </c>
      <c r="F520" s="303">
        <v>150000000</v>
      </c>
      <c r="G520" s="304">
        <v>0</v>
      </c>
      <c r="H520" s="303">
        <v>156776808</v>
      </c>
      <c r="I520" s="303">
        <v>0</v>
      </c>
      <c r="J520" s="303">
        <v>86196000000</v>
      </c>
      <c r="K520" s="303">
        <v>79210090714.589996</v>
      </c>
      <c r="L520" s="303">
        <v>230158207600.59003</v>
      </c>
      <c r="M520" s="323"/>
      <c r="N520" s="291"/>
      <c r="O520" s="380"/>
    </row>
    <row r="521" spans="1:15" s="63" customFormat="1">
      <c r="A521" s="517"/>
      <c r="B521" s="517"/>
      <c r="C521" s="301" t="s">
        <v>710</v>
      </c>
      <c r="D521" s="302" t="s">
        <v>481</v>
      </c>
      <c r="E521" s="303">
        <v>1</v>
      </c>
      <c r="F521" s="303">
        <v>150000000</v>
      </c>
      <c r="G521" s="304">
        <v>0</v>
      </c>
      <c r="H521" s="303">
        <v>156776808</v>
      </c>
      <c r="I521" s="303">
        <v>0</v>
      </c>
      <c r="J521" s="303">
        <v>86196000000</v>
      </c>
      <c r="K521" s="303">
        <v>79210090714.589996</v>
      </c>
      <c r="L521" s="303">
        <v>230158207600.59003</v>
      </c>
      <c r="M521" s="323"/>
      <c r="N521" s="291"/>
      <c r="O521" s="380"/>
    </row>
    <row r="522" spans="1:15" s="63" customFormat="1">
      <c r="A522" s="517"/>
      <c r="B522" s="517"/>
      <c r="C522" s="301" t="s">
        <v>710</v>
      </c>
      <c r="D522" s="302" t="s">
        <v>481</v>
      </c>
      <c r="E522" s="303">
        <v>1</v>
      </c>
      <c r="F522" s="303">
        <v>150000000</v>
      </c>
      <c r="G522" s="304">
        <v>0</v>
      </c>
      <c r="H522" s="303">
        <v>156776808</v>
      </c>
      <c r="I522" s="303">
        <v>0</v>
      </c>
      <c r="J522" s="303">
        <v>86196000000</v>
      </c>
      <c r="K522" s="303">
        <v>79210090714.589996</v>
      </c>
      <c r="L522" s="303">
        <v>230158207600.59003</v>
      </c>
      <c r="M522" s="323"/>
    </row>
    <row r="523" spans="1:15" s="63" customFormat="1">
      <c r="A523" s="517"/>
      <c r="B523" s="517"/>
      <c r="C523" s="301" t="s">
        <v>710</v>
      </c>
      <c r="D523" s="302" t="s">
        <v>481</v>
      </c>
      <c r="E523" s="303">
        <v>1</v>
      </c>
      <c r="F523" s="303">
        <v>150000000</v>
      </c>
      <c r="G523" s="304">
        <v>0</v>
      </c>
      <c r="H523" s="303">
        <v>156776808</v>
      </c>
      <c r="I523" s="303">
        <v>0</v>
      </c>
      <c r="J523" s="303">
        <v>86196000000</v>
      </c>
      <c r="K523" s="303">
        <v>79210090714.589996</v>
      </c>
      <c r="L523" s="303">
        <v>230158207600.59003</v>
      </c>
      <c r="M523" s="323"/>
    </row>
    <row r="524" spans="1:15" s="63" customFormat="1">
      <c r="A524" s="517"/>
      <c r="B524" s="517"/>
      <c r="C524" s="301" t="s">
        <v>710</v>
      </c>
      <c r="D524" s="302" t="s">
        <v>481</v>
      </c>
      <c r="E524" s="303">
        <v>1</v>
      </c>
      <c r="F524" s="303">
        <v>150000000</v>
      </c>
      <c r="G524" s="304">
        <v>0</v>
      </c>
      <c r="H524" s="303">
        <v>156776808</v>
      </c>
      <c r="I524" s="303">
        <v>0</v>
      </c>
      <c r="J524" s="303">
        <v>86196000000</v>
      </c>
      <c r="K524" s="303">
        <v>79210090714.589996</v>
      </c>
      <c r="L524" s="303">
        <v>230158207600.59003</v>
      </c>
      <c r="M524" s="323"/>
    </row>
    <row r="525" spans="1:15" s="63" customFormat="1">
      <c r="A525" s="517"/>
      <c r="B525" s="517"/>
      <c r="C525" s="301" t="s">
        <v>710</v>
      </c>
      <c r="D525" s="302" t="s">
        <v>481</v>
      </c>
      <c r="E525" s="303">
        <v>1</v>
      </c>
      <c r="F525" s="303">
        <v>150000000</v>
      </c>
      <c r="G525" s="304">
        <v>0</v>
      </c>
      <c r="H525" s="303">
        <v>156776808</v>
      </c>
      <c r="I525" s="303">
        <v>0</v>
      </c>
      <c r="J525" s="303">
        <v>86196000000</v>
      </c>
      <c r="K525" s="303">
        <v>79210090714.589996</v>
      </c>
      <c r="L525" s="303">
        <v>230158207600.59003</v>
      </c>
      <c r="M525" s="323"/>
    </row>
    <row r="526" spans="1:15" s="63" customFormat="1">
      <c r="A526" s="517"/>
      <c r="B526" s="517"/>
      <c r="C526" s="301" t="s">
        <v>710</v>
      </c>
      <c r="D526" s="302" t="s">
        <v>481</v>
      </c>
      <c r="E526" s="303">
        <v>1</v>
      </c>
      <c r="F526" s="303">
        <v>100000000</v>
      </c>
      <c r="G526" s="304">
        <v>0</v>
      </c>
      <c r="H526" s="303">
        <v>102141230</v>
      </c>
      <c r="I526" s="303">
        <v>0</v>
      </c>
      <c r="J526" s="303">
        <v>86196000000</v>
      </c>
      <c r="K526" s="303">
        <v>79210090714.589996</v>
      </c>
      <c r="L526" s="303">
        <v>230158207600.59003</v>
      </c>
      <c r="M526" s="323"/>
    </row>
    <row r="527" spans="1:15" s="63" customFormat="1">
      <c r="A527" s="517"/>
      <c r="B527" s="517"/>
      <c r="C527" s="301" t="s">
        <v>710</v>
      </c>
      <c r="D527" s="302" t="s">
        <v>481</v>
      </c>
      <c r="E527" s="303">
        <v>1</v>
      </c>
      <c r="F527" s="303">
        <v>100000000</v>
      </c>
      <c r="G527" s="304">
        <v>0</v>
      </c>
      <c r="H527" s="303">
        <v>102141230</v>
      </c>
      <c r="I527" s="303">
        <v>0</v>
      </c>
      <c r="J527" s="303">
        <v>86196000000</v>
      </c>
      <c r="K527" s="303">
        <v>79210090714.589996</v>
      </c>
      <c r="L527" s="303">
        <v>230158207600.59003</v>
      </c>
      <c r="M527" s="323"/>
    </row>
    <row r="528" spans="1:15" s="63" customFormat="1">
      <c r="A528" s="517"/>
      <c r="B528" s="517"/>
      <c r="C528" s="301" t="s">
        <v>710</v>
      </c>
      <c r="D528" s="302" t="s">
        <v>481</v>
      </c>
      <c r="E528" s="303">
        <v>1</v>
      </c>
      <c r="F528" s="303">
        <v>100000000</v>
      </c>
      <c r="G528" s="304">
        <v>0</v>
      </c>
      <c r="H528" s="303">
        <v>102141230</v>
      </c>
      <c r="I528" s="303">
        <v>0</v>
      </c>
      <c r="J528" s="303">
        <v>86196000000</v>
      </c>
      <c r="K528" s="303">
        <v>79210090714.589996</v>
      </c>
      <c r="L528" s="303">
        <v>230158207600.59003</v>
      </c>
      <c r="M528" s="323"/>
    </row>
    <row r="529" spans="1:13" s="63" customFormat="1">
      <c r="A529" s="517"/>
      <c r="B529" s="517"/>
      <c r="C529" s="301" t="s">
        <v>710</v>
      </c>
      <c r="D529" s="302" t="s">
        <v>481</v>
      </c>
      <c r="E529" s="303">
        <v>1</v>
      </c>
      <c r="F529" s="303">
        <v>100000000</v>
      </c>
      <c r="G529" s="304">
        <v>0</v>
      </c>
      <c r="H529" s="303">
        <v>102141230</v>
      </c>
      <c r="I529" s="303">
        <v>0</v>
      </c>
      <c r="J529" s="303">
        <v>86196000000</v>
      </c>
      <c r="K529" s="303">
        <v>79210090714.589996</v>
      </c>
      <c r="L529" s="303">
        <v>230158207600.59003</v>
      </c>
      <c r="M529" s="323"/>
    </row>
    <row r="530" spans="1:13" s="63" customFormat="1">
      <c r="A530" s="517"/>
      <c r="B530" s="517"/>
      <c r="C530" s="301" t="s">
        <v>710</v>
      </c>
      <c r="D530" s="302" t="s">
        <v>481</v>
      </c>
      <c r="E530" s="303">
        <v>1</v>
      </c>
      <c r="F530" s="303">
        <v>100000000</v>
      </c>
      <c r="G530" s="304">
        <v>0</v>
      </c>
      <c r="H530" s="303">
        <v>102141230</v>
      </c>
      <c r="I530" s="303">
        <v>0</v>
      </c>
      <c r="J530" s="303">
        <v>86196000000</v>
      </c>
      <c r="K530" s="303">
        <v>79210090714.589996</v>
      </c>
      <c r="L530" s="303">
        <v>230158207600.59003</v>
      </c>
      <c r="M530" s="323"/>
    </row>
    <row r="531" spans="1:13" s="63" customFormat="1">
      <c r="A531" s="517"/>
      <c r="B531" s="517"/>
      <c r="C531" s="301" t="s">
        <v>710</v>
      </c>
      <c r="D531" s="302" t="s">
        <v>481</v>
      </c>
      <c r="E531" s="303">
        <v>1</v>
      </c>
      <c r="F531" s="303">
        <v>100000000</v>
      </c>
      <c r="G531" s="304">
        <v>0</v>
      </c>
      <c r="H531" s="303">
        <v>102141230</v>
      </c>
      <c r="I531" s="303">
        <v>0</v>
      </c>
      <c r="J531" s="303">
        <v>86196000000</v>
      </c>
      <c r="K531" s="303">
        <v>79210090714.589996</v>
      </c>
      <c r="L531" s="303">
        <v>230158207600.59003</v>
      </c>
      <c r="M531" s="323"/>
    </row>
    <row r="532" spans="1:13" s="63" customFormat="1">
      <c r="A532" s="517"/>
      <c r="B532" s="517"/>
      <c r="C532" s="301" t="s">
        <v>710</v>
      </c>
      <c r="D532" s="302" t="s">
        <v>481</v>
      </c>
      <c r="E532" s="303">
        <v>1</v>
      </c>
      <c r="F532" s="303">
        <v>100000000</v>
      </c>
      <c r="G532" s="304">
        <v>0</v>
      </c>
      <c r="H532" s="303">
        <v>102141230</v>
      </c>
      <c r="I532" s="303">
        <v>0</v>
      </c>
      <c r="J532" s="303">
        <v>86196000000</v>
      </c>
      <c r="K532" s="303">
        <v>79210090714.589996</v>
      </c>
      <c r="L532" s="303">
        <v>230158207600.59003</v>
      </c>
      <c r="M532" s="323"/>
    </row>
    <row r="533" spans="1:13" s="63" customFormat="1">
      <c r="A533" s="517"/>
      <c r="B533" s="517"/>
      <c r="C533" s="301" t="s">
        <v>710</v>
      </c>
      <c r="D533" s="302" t="s">
        <v>481</v>
      </c>
      <c r="E533" s="303">
        <v>1</v>
      </c>
      <c r="F533" s="303">
        <v>185000000</v>
      </c>
      <c r="G533" s="304">
        <v>0</v>
      </c>
      <c r="H533" s="303">
        <v>188961230</v>
      </c>
      <c r="I533" s="303">
        <v>0</v>
      </c>
      <c r="J533" s="303">
        <v>86196000000</v>
      </c>
      <c r="K533" s="303">
        <v>79210090714.589996</v>
      </c>
      <c r="L533" s="303">
        <v>230158207600.59003</v>
      </c>
      <c r="M533" s="323"/>
    </row>
    <row r="534" spans="1:13" s="63" customFormat="1">
      <c r="A534" s="517"/>
      <c r="B534" s="517"/>
      <c r="C534" s="301" t="s">
        <v>710</v>
      </c>
      <c r="D534" s="302" t="s">
        <v>481</v>
      </c>
      <c r="E534" s="303">
        <v>1</v>
      </c>
      <c r="F534" s="303">
        <v>100000000</v>
      </c>
      <c r="G534" s="304">
        <v>0</v>
      </c>
      <c r="H534" s="303">
        <v>102141230</v>
      </c>
      <c r="I534" s="303">
        <v>0</v>
      </c>
      <c r="J534" s="303">
        <v>86196000000</v>
      </c>
      <c r="K534" s="303">
        <v>79210090714.589996</v>
      </c>
      <c r="L534" s="303">
        <v>230158207600.59003</v>
      </c>
      <c r="M534" s="323"/>
    </row>
    <row r="535" spans="1:13" s="63" customFormat="1">
      <c r="A535" s="517"/>
      <c r="B535" s="517"/>
      <c r="C535" s="301" t="s">
        <v>710</v>
      </c>
      <c r="D535" s="302" t="s">
        <v>481</v>
      </c>
      <c r="E535" s="303">
        <v>1</v>
      </c>
      <c r="F535" s="303">
        <v>100000000</v>
      </c>
      <c r="G535" s="304">
        <v>0</v>
      </c>
      <c r="H535" s="303">
        <v>102117700</v>
      </c>
      <c r="I535" s="303">
        <v>0</v>
      </c>
      <c r="J535" s="303">
        <v>86196000000</v>
      </c>
      <c r="K535" s="303">
        <v>79210090714.589996</v>
      </c>
      <c r="L535" s="303">
        <v>230158207600.59003</v>
      </c>
      <c r="M535" s="323"/>
    </row>
    <row r="536" spans="1:13" s="63" customFormat="1">
      <c r="A536" s="517"/>
      <c r="B536" s="517"/>
      <c r="C536" s="301" t="s">
        <v>710</v>
      </c>
      <c r="D536" s="302" t="s">
        <v>481</v>
      </c>
      <c r="E536" s="303">
        <v>1</v>
      </c>
      <c r="F536" s="303">
        <v>100000000</v>
      </c>
      <c r="G536" s="304">
        <v>0</v>
      </c>
      <c r="H536" s="303">
        <v>102117700</v>
      </c>
      <c r="I536" s="303">
        <v>0</v>
      </c>
      <c r="J536" s="303">
        <v>86196000000</v>
      </c>
      <c r="K536" s="303">
        <v>79210090714.589996</v>
      </c>
      <c r="L536" s="303">
        <v>230158207600.59003</v>
      </c>
      <c r="M536" s="323"/>
    </row>
    <row r="537" spans="1:13" s="63" customFormat="1">
      <c r="A537" s="517"/>
      <c r="B537" s="517"/>
      <c r="C537" s="301" t="s">
        <v>710</v>
      </c>
      <c r="D537" s="302" t="s">
        <v>481</v>
      </c>
      <c r="E537" s="303">
        <v>1</v>
      </c>
      <c r="F537" s="303">
        <v>100000000</v>
      </c>
      <c r="G537" s="304">
        <v>0</v>
      </c>
      <c r="H537" s="303">
        <v>102117700</v>
      </c>
      <c r="I537" s="303">
        <v>0</v>
      </c>
      <c r="J537" s="303">
        <v>86196000000</v>
      </c>
      <c r="K537" s="303">
        <v>79210090714.589996</v>
      </c>
      <c r="L537" s="303">
        <v>230158207600.59003</v>
      </c>
      <c r="M537" s="323"/>
    </row>
    <row r="538" spans="1:13" s="63" customFormat="1">
      <c r="A538" s="517"/>
      <c r="B538" s="517"/>
      <c r="C538" s="301" t="s">
        <v>710</v>
      </c>
      <c r="D538" s="302" t="s">
        <v>481</v>
      </c>
      <c r="E538" s="303">
        <v>1</v>
      </c>
      <c r="F538" s="303">
        <v>100000000</v>
      </c>
      <c r="G538" s="304">
        <v>0</v>
      </c>
      <c r="H538" s="303">
        <v>102117700</v>
      </c>
      <c r="I538" s="303">
        <v>0</v>
      </c>
      <c r="J538" s="303">
        <v>86196000000</v>
      </c>
      <c r="K538" s="303">
        <v>79210090714.589996</v>
      </c>
      <c r="L538" s="303">
        <v>230158207600.59003</v>
      </c>
      <c r="M538" s="323"/>
    </row>
    <row r="539" spans="1:13" s="63" customFormat="1">
      <c r="A539" s="517"/>
      <c r="B539" s="517"/>
      <c r="C539" s="301" t="s">
        <v>710</v>
      </c>
      <c r="D539" s="302" t="s">
        <v>481</v>
      </c>
      <c r="E539" s="303">
        <v>1</v>
      </c>
      <c r="F539" s="303">
        <v>100000000</v>
      </c>
      <c r="G539" s="304">
        <v>0</v>
      </c>
      <c r="H539" s="303">
        <v>102117700</v>
      </c>
      <c r="I539" s="303">
        <v>0</v>
      </c>
      <c r="J539" s="303">
        <v>86196000000</v>
      </c>
      <c r="K539" s="303">
        <v>79210090714.589996</v>
      </c>
      <c r="L539" s="303">
        <v>230158207600.59003</v>
      </c>
      <c r="M539" s="323"/>
    </row>
    <row r="540" spans="1:13" s="63" customFormat="1">
      <c r="A540" s="517"/>
      <c r="B540" s="517"/>
      <c r="C540" s="301" t="s">
        <v>710</v>
      </c>
      <c r="D540" s="302" t="s">
        <v>481</v>
      </c>
      <c r="E540" s="303">
        <v>1</v>
      </c>
      <c r="F540" s="303">
        <v>100000000</v>
      </c>
      <c r="G540" s="304">
        <v>0</v>
      </c>
      <c r="H540" s="303">
        <v>102117700</v>
      </c>
      <c r="I540" s="303">
        <v>0</v>
      </c>
      <c r="J540" s="303">
        <v>86196000000</v>
      </c>
      <c r="K540" s="303">
        <v>79210090714.589996</v>
      </c>
      <c r="L540" s="303">
        <v>230158207600.59003</v>
      </c>
      <c r="M540" s="323"/>
    </row>
    <row r="541" spans="1:13" s="63" customFormat="1">
      <c r="A541" s="517"/>
      <c r="B541" s="517"/>
      <c r="C541" s="301" t="s">
        <v>710</v>
      </c>
      <c r="D541" s="302" t="s">
        <v>481</v>
      </c>
      <c r="E541" s="303">
        <v>1</v>
      </c>
      <c r="F541" s="303">
        <v>100000000</v>
      </c>
      <c r="G541" s="304">
        <v>0</v>
      </c>
      <c r="H541" s="303">
        <v>102117700</v>
      </c>
      <c r="I541" s="303">
        <v>0</v>
      </c>
      <c r="J541" s="303">
        <v>86196000000</v>
      </c>
      <c r="K541" s="303">
        <v>79210090714.589996</v>
      </c>
      <c r="L541" s="303">
        <v>230158207600.59003</v>
      </c>
      <c r="M541" s="323"/>
    </row>
    <row r="542" spans="1:13" s="63" customFormat="1">
      <c r="A542" s="517"/>
      <c r="B542" s="517"/>
      <c r="C542" s="301" t="s">
        <v>710</v>
      </c>
      <c r="D542" s="302" t="s">
        <v>481</v>
      </c>
      <c r="E542" s="303">
        <v>1</v>
      </c>
      <c r="F542" s="303">
        <v>100000000</v>
      </c>
      <c r="G542" s="304">
        <v>0</v>
      </c>
      <c r="H542" s="303">
        <v>102117700</v>
      </c>
      <c r="I542" s="303">
        <v>0</v>
      </c>
      <c r="J542" s="303">
        <v>86196000000</v>
      </c>
      <c r="K542" s="303">
        <v>79210090714.589996</v>
      </c>
      <c r="L542" s="303">
        <v>230158207600.59003</v>
      </c>
      <c r="M542" s="323"/>
    </row>
    <row r="543" spans="1:13" s="63" customFormat="1">
      <c r="A543" s="517"/>
      <c r="B543" s="517"/>
      <c r="C543" s="301" t="s">
        <v>710</v>
      </c>
      <c r="D543" s="302" t="s">
        <v>481</v>
      </c>
      <c r="E543" s="303">
        <v>1</v>
      </c>
      <c r="F543" s="303">
        <v>100000000</v>
      </c>
      <c r="G543" s="304">
        <v>0</v>
      </c>
      <c r="H543" s="303">
        <v>102117700</v>
      </c>
      <c r="I543" s="303">
        <v>0</v>
      </c>
      <c r="J543" s="303">
        <v>86196000000</v>
      </c>
      <c r="K543" s="303">
        <v>79210090714.589996</v>
      </c>
      <c r="L543" s="303">
        <v>230158207600.59003</v>
      </c>
      <c r="M543" s="323"/>
    </row>
    <row r="544" spans="1:13" s="63" customFormat="1">
      <c r="A544" s="517"/>
      <c r="B544" s="517"/>
      <c r="C544" s="301" t="s">
        <v>710</v>
      </c>
      <c r="D544" s="302" t="s">
        <v>481</v>
      </c>
      <c r="E544" s="303">
        <v>1</v>
      </c>
      <c r="F544" s="303">
        <v>100000000</v>
      </c>
      <c r="G544" s="304">
        <v>0</v>
      </c>
      <c r="H544" s="303">
        <v>102117700</v>
      </c>
      <c r="I544" s="303">
        <v>0</v>
      </c>
      <c r="J544" s="303">
        <v>86196000000</v>
      </c>
      <c r="K544" s="303">
        <v>79210090714.589996</v>
      </c>
      <c r="L544" s="303">
        <v>230158207600.59003</v>
      </c>
      <c r="M544" s="323"/>
    </row>
    <row r="545" spans="1:13" s="63" customFormat="1">
      <c r="A545" s="517"/>
      <c r="B545" s="517"/>
      <c r="C545" s="301" t="s">
        <v>710</v>
      </c>
      <c r="D545" s="302" t="s">
        <v>481</v>
      </c>
      <c r="E545" s="303">
        <v>1</v>
      </c>
      <c r="F545" s="303">
        <v>150000000</v>
      </c>
      <c r="G545" s="304">
        <v>0</v>
      </c>
      <c r="H545" s="303">
        <v>153074416</v>
      </c>
      <c r="I545" s="303">
        <v>0</v>
      </c>
      <c r="J545" s="303">
        <v>86196000000</v>
      </c>
      <c r="K545" s="303">
        <v>79210090714.589996</v>
      </c>
      <c r="L545" s="303">
        <v>230158207600.59003</v>
      </c>
      <c r="M545" s="323"/>
    </row>
    <row r="546" spans="1:13" s="63" customFormat="1">
      <c r="A546" s="517"/>
      <c r="B546" s="517"/>
      <c r="C546" s="301" t="s">
        <v>4010</v>
      </c>
      <c r="D546" s="302" t="s">
        <v>481</v>
      </c>
      <c r="E546" s="303">
        <v>1</v>
      </c>
      <c r="F546" s="303">
        <v>1000000000</v>
      </c>
      <c r="G546" s="304">
        <v>0</v>
      </c>
      <c r="H546" s="303">
        <v>1035506800</v>
      </c>
      <c r="I546" s="303">
        <v>0</v>
      </c>
      <c r="J546" s="303">
        <v>1751406377751</v>
      </c>
      <c r="K546" s="303">
        <v>340085289606</v>
      </c>
      <c r="L546" s="303">
        <v>3171025395687.0005</v>
      </c>
      <c r="M546" s="323"/>
    </row>
    <row r="547" spans="1:13" s="63" customFormat="1">
      <c r="A547" s="517"/>
      <c r="B547" s="517"/>
      <c r="C547" s="301" t="s">
        <v>4010</v>
      </c>
      <c r="D547" s="302" t="s">
        <v>481</v>
      </c>
      <c r="E547" s="303">
        <v>1</v>
      </c>
      <c r="F547" s="303">
        <v>1000000000</v>
      </c>
      <c r="G547" s="304">
        <v>0</v>
      </c>
      <c r="H547" s="303">
        <v>1035506800</v>
      </c>
      <c r="I547" s="303">
        <v>0</v>
      </c>
      <c r="J547" s="303">
        <v>1751406377751</v>
      </c>
      <c r="K547" s="303">
        <v>340085289606</v>
      </c>
      <c r="L547" s="303">
        <v>3171025395687.0005</v>
      </c>
      <c r="M547" s="323"/>
    </row>
    <row r="548" spans="1:13" s="63" customFormat="1">
      <c r="A548" s="517"/>
      <c r="B548" s="517"/>
      <c r="C548" s="301" t="s">
        <v>4010</v>
      </c>
      <c r="D548" s="302" t="s">
        <v>481</v>
      </c>
      <c r="E548" s="303">
        <v>1</v>
      </c>
      <c r="F548" s="303">
        <v>1000000000</v>
      </c>
      <c r="G548" s="304">
        <v>0</v>
      </c>
      <c r="H548" s="303">
        <v>1035506800</v>
      </c>
      <c r="I548" s="303">
        <v>0</v>
      </c>
      <c r="J548" s="303">
        <v>1751406377751</v>
      </c>
      <c r="K548" s="303">
        <v>340085289606</v>
      </c>
      <c r="L548" s="303">
        <v>3171025395687.0005</v>
      </c>
      <c r="M548" s="323"/>
    </row>
    <row r="549" spans="1:13" s="63" customFormat="1">
      <c r="A549" s="517"/>
      <c r="B549" s="517"/>
      <c r="C549" s="301" t="s">
        <v>4010</v>
      </c>
      <c r="D549" s="302" t="s">
        <v>481</v>
      </c>
      <c r="E549" s="303">
        <v>1</v>
      </c>
      <c r="F549" s="303">
        <v>1000000000</v>
      </c>
      <c r="G549" s="304">
        <v>0</v>
      </c>
      <c r="H549" s="303">
        <v>1035506800</v>
      </c>
      <c r="I549" s="303">
        <v>0</v>
      </c>
      <c r="J549" s="303">
        <v>1751406377751</v>
      </c>
      <c r="K549" s="303">
        <v>340085289606</v>
      </c>
      <c r="L549" s="303">
        <v>3171025395687.0005</v>
      </c>
      <c r="M549" s="323"/>
    </row>
    <row r="550" spans="1:13" s="63" customFormat="1">
      <c r="A550" s="517"/>
      <c r="B550" s="517"/>
      <c r="C550" s="301" t="s">
        <v>4010</v>
      </c>
      <c r="D550" s="302" t="s">
        <v>481</v>
      </c>
      <c r="E550" s="303">
        <v>1</v>
      </c>
      <c r="F550" s="303">
        <v>1000000000</v>
      </c>
      <c r="G550" s="304">
        <v>0</v>
      </c>
      <c r="H550" s="303">
        <v>1035506800</v>
      </c>
      <c r="I550" s="303">
        <v>0</v>
      </c>
      <c r="J550" s="303">
        <v>1751406377751</v>
      </c>
      <c r="K550" s="303">
        <v>340085289606</v>
      </c>
      <c r="L550" s="303">
        <v>3171025395687.0005</v>
      </c>
      <c r="M550" s="323"/>
    </row>
    <row r="551" spans="1:13" s="63" customFormat="1">
      <c r="A551" s="517"/>
      <c r="B551" s="517"/>
      <c r="C551" s="301" t="s">
        <v>4010</v>
      </c>
      <c r="D551" s="302" t="s">
        <v>481</v>
      </c>
      <c r="E551" s="303">
        <v>1</v>
      </c>
      <c r="F551" s="303">
        <v>1000000000</v>
      </c>
      <c r="G551" s="304">
        <v>0</v>
      </c>
      <c r="H551" s="303">
        <v>1035506800</v>
      </c>
      <c r="I551" s="303">
        <v>0</v>
      </c>
      <c r="J551" s="303">
        <v>1751406377751</v>
      </c>
      <c r="K551" s="303">
        <v>340085289606</v>
      </c>
      <c r="L551" s="303">
        <v>3171025395687.0005</v>
      </c>
      <c r="M551" s="323"/>
    </row>
    <row r="552" spans="1:13" s="63" customFormat="1">
      <c r="A552" s="517"/>
      <c r="B552" s="517"/>
      <c r="C552" s="301" t="s">
        <v>4010</v>
      </c>
      <c r="D552" s="302" t="s">
        <v>481</v>
      </c>
      <c r="E552" s="303">
        <v>1</v>
      </c>
      <c r="F552" s="303">
        <v>1000000000</v>
      </c>
      <c r="G552" s="304">
        <v>0</v>
      </c>
      <c r="H552" s="303">
        <v>1035506800</v>
      </c>
      <c r="I552" s="303">
        <v>0</v>
      </c>
      <c r="J552" s="303">
        <v>1751406377751</v>
      </c>
      <c r="K552" s="303">
        <v>340085289606</v>
      </c>
      <c r="L552" s="303">
        <v>3171025395687.0005</v>
      </c>
      <c r="M552" s="323"/>
    </row>
    <row r="553" spans="1:13" s="63" customFormat="1">
      <c r="A553" s="517"/>
      <c r="B553" s="517"/>
      <c r="C553" s="301" t="s">
        <v>4010</v>
      </c>
      <c r="D553" s="302" t="s">
        <v>481</v>
      </c>
      <c r="E553" s="303">
        <v>1</v>
      </c>
      <c r="F553" s="303">
        <v>1000000000</v>
      </c>
      <c r="G553" s="304">
        <v>0</v>
      </c>
      <c r="H553" s="303">
        <v>1035506800</v>
      </c>
      <c r="I553" s="303">
        <v>0</v>
      </c>
      <c r="J553" s="303">
        <v>1751406377751</v>
      </c>
      <c r="K553" s="303">
        <v>340085289606</v>
      </c>
      <c r="L553" s="303">
        <v>3171025395687.0005</v>
      </c>
      <c r="M553" s="323"/>
    </row>
    <row r="554" spans="1:13" s="63" customFormat="1">
      <c r="A554" s="517"/>
      <c r="B554" s="517"/>
      <c r="C554" s="301" t="s">
        <v>4010</v>
      </c>
      <c r="D554" s="302" t="s">
        <v>481</v>
      </c>
      <c r="E554" s="303">
        <v>1</v>
      </c>
      <c r="F554" s="303">
        <v>1000000000</v>
      </c>
      <c r="G554" s="304">
        <v>0</v>
      </c>
      <c r="H554" s="303">
        <v>1035506800</v>
      </c>
      <c r="I554" s="303">
        <v>0</v>
      </c>
      <c r="J554" s="303">
        <v>1751406377751</v>
      </c>
      <c r="K554" s="303">
        <v>340085289606</v>
      </c>
      <c r="L554" s="303">
        <v>3171025395687.0005</v>
      </c>
      <c r="M554" s="323"/>
    </row>
    <row r="555" spans="1:13" s="63" customFormat="1">
      <c r="A555" s="517"/>
      <c r="B555" s="517"/>
      <c r="C555" s="301" t="s">
        <v>4010</v>
      </c>
      <c r="D555" s="302" t="s">
        <v>481</v>
      </c>
      <c r="E555" s="303">
        <v>1</v>
      </c>
      <c r="F555" s="303">
        <v>1000000000</v>
      </c>
      <c r="G555" s="304">
        <v>0</v>
      </c>
      <c r="H555" s="303">
        <v>1035506800</v>
      </c>
      <c r="I555" s="303">
        <v>0</v>
      </c>
      <c r="J555" s="303">
        <v>1751406377751</v>
      </c>
      <c r="K555" s="303">
        <v>340085289606</v>
      </c>
      <c r="L555" s="303">
        <v>3171025395687.0005</v>
      </c>
      <c r="M555" s="323"/>
    </row>
    <row r="556" spans="1:13" s="63" customFormat="1">
      <c r="A556" s="517"/>
      <c r="B556" s="517"/>
      <c r="C556" s="301" t="s">
        <v>4017</v>
      </c>
      <c r="D556" s="302" t="s">
        <v>481</v>
      </c>
      <c r="E556" s="303">
        <v>1</v>
      </c>
      <c r="F556" s="303">
        <v>1000000000</v>
      </c>
      <c r="G556" s="304">
        <v>0</v>
      </c>
      <c r="H556" s="303">
        <v>1035260200</v>
      </c>
      <c r="I556" s="303">
        <v>0</v>
      </c>
      <c r="J556" s="303">
        <v>2317139769229</v>
      </c>
      <c r="K556" s="303">
        <v>514185658559</v>
      </c>
      <c r="L556" s="303">
        <v>3699425509152</v>
      </c>
      <c r="M556" s="323"/>
    </row>
    <row r="557" spans="1:13" s="63" customFormat="1">
      <c r="A557" s="517"/>
      <c r="B557" s="517"/>
      <c r="C557" s="301" t="s">
        <v>4017</v>
      </c>
      <c r="D557" s="302" t="s">
        <v>481</v>
      </c>
      <c r="E557" s="303">
        <v>1</v>
      </c>
      <c r="F557" s="303">
        <v>1000000000</v>
      </c>
      <c r="G557" s="304">
        <v>0</v>
      </c>
      <c r="H557" s="303">
        <v>1035260200</v>
      </c>
      <c r="I557" s="303">
        <v>0</v>
      </c>
      <c r="J557" s="303">
        <v>2317139769229</v>
      </c>
      <c r="K557" s="303">
        <v>514185658559</v>
      </c>
      <c r="L557" s="303">
        <v>3699425509152</v>
      </c>
      <c r="M557" s="323"/>
    </row>
    <row r="558" spans="1:13" s="63" customFormat="1">
      <c r="A558" s="517"/>
      <c r="B558" s="517"/>
      <c r="C558" s="301" t="s">
        <v>4017</v>
      </c>
      <c r="D558" s="302" t="s">
        <v>481</v>
      </c>
      <c r="E558" s="303">
        <v>1</v>
      </c>
      <c r="F558" s="303">
        <v>1000000000</v>
      </c>
      <c r="G558" s="304">
        <v>0</v>
      </c>
      <c r="H558" s="303">
        <v>1035260200</v>
      </c>
      <c r="I558" s="303">
        <v>0</v>
      </c>
      <c r="J558" s="303">
        <v>2317139769229</v>
      </c>
      <c r="K558" s="303">
        <v>514185658559</v>
      </c>
      <c r="L558" s="303">
        <v>3699425509152</v>
      </c>
      <c r="M558" s="323"/>
    </row>
    <row r="559" spans="1:13" s="63" customFormat="1">
      <c r="A559" s="517"/>
      <c r="B559" s="517"/>
      <c r="C559" s="301" t="s">
        <v>4017</v>
      </c>
      <c r="D559" s="302" t="s">
        <v>481</v>
      </c>
      <c r="E559" s="303">
        <v>1</v>
      </c>
      <c r="F559" s="303">
        <v>1000000000</v>
      </c>
      <c r="G559" s="304">
        <v>0</v>
      </c>
      <c r="H559" s="303">
        <v>1035260200</v>
      </c>
      <c r="I559" s="303">
        <v>0</v>
      </c>
      <c r="J559" s="303">
        <v>2317139769229</v>
      </c>
      <c r="K559" s="303">
        <v>514185658559</v>
      </c>
      <c r="L559" s="303">
        <v>3699425509152</v>
      </c>
      <c r="M559" s="323"/>
    </row>
    <row r="560" spans="1:13" s="63" customFormat="1">
      <c r="A560" s="517"/>
      <c r="B560" s="517"/>
      <c r="C560" s="301" t="s">
        <v>4017</v>
      </c>
      <c r="D560" s="302" t="s">
        <v>481</v>
      </c>
      <c r="E560" s="303">
        <v>1</v>
      </c>
      <c r="F560" s="303">
        <v>1000000000</v>
      </c>
      <c r="G560" s="304">
        <v>0</v>
      </c>
      <c r="H560" s="303">
        <v>1035260200</v>
      </c>
      <c r="I560" s="303">
        <v>0</v>
      </c>
      <c r="J560" s="303">
        <v>2317139769229</v>
      </c>
      <c r="K560" s="303">
        <v>514185658559</v>
      </c>
      <c r="L560" s="303">
        <v>3699425509152</v>
      </c>
      <c r="M560" s="323"/>
    </row>
    <row r="561" spans="1:13" s="63" customFormat="1">
      <c r="A561" s="517"/>
      <c r="B561" s="517"/>
      <c r="C561" s="301" t="s">
        <v>480</v>
      </c>
      <c r="D561" s="302" t="s">
        <v>481</v>
      </c>
      <c r="E561" s="303">
        <v>1</v>
      </c>
      <c r="F561" s="303">
        <v>1000000000</v>
      </c>
      <c r="G561" s="304">
        <v>0</v>
      </c>
      <c r="H561" s="303">
        <v>1018123288</v>
      </c>
      <c r="I561" s="303">
        <v>0</v>
      </c>
      <c r="J561" s="303">
        <v>570000000000</v>
      </c>
      <c r="K561" s="303">
        <v>330146119577</v>
      </c>
      <c r="L561" s="303">
        <v>1373940759565</v>
      </c>
      <c r="M561" s="323"/>
    </row>
    <row r="562" spans="1:13" s="63" customFormat="1">
      <c r="A562" s="517"/>
      <c r="B562" s="517"/>
      <c r="C562" s="301" t="s">
        <v>480</v>
      </c>
      <c r="D562" s="302" t="s">
        <v>481</v>
      </c>
      <c r="E562" s="303">
        <v>1</v>
      </c>
      <c r="F562" s="303">
        <v>1000000000</v>
      </c>
      <c r="G562" s="304">
        <v>0</v>
      </c>
      <c r="H562" s="303">
        <v>1018123288</v>
      </c>
      <c r="I562" s="303">
        <v>0</v>
      </c>
      <c r="J562" s="303">
        <v>570000000000</v>
      </c>
      <c r="K562" s="303">
        <v>330146119577</v>
      </c>
      <c r="L562" s="303">
        <v>1373940759565</v>
      </c>
      <c r="M562" s="323"/>
    </row>
    <row r="563" spans="1:13" s="63" customFormat="1">
      <c r="A563" s="517"/>
      <c r="B563" s="517"/>
      <c r="C563" s="301" t="s">
        <v>480</v>
      </c>
      <c r="D563" s="302" t="s">
        <v>481</v>
      </c>
      <c r="E563" s="303">
        <v>1</v>
      </c>
      <c r="F563" s="303">
        <v>1000000000</v>
      </c>
      <c r="G563" s="304">
        <v>0</v>
      </c>
      <c r="H563" s="303">
        <v>1018123288</v>
      </c>
      <c r="I563" s="303">
        <v>0</v>
      </c>
      <c r="J563" s="303">
        <v>570000000000</v>
      </c>
      <c r="K563" s="303">
        <v>330146119577</v>
      </c>
      <c r="L563" s="303">
        <v>1373940759565</v>
      </c>
      <c r="M563" s="323"/>
    </row>
    <row r="564" spans="1:13" s="63" customFormat="1">
      <c r="A564" s="517"/>
      <c r="B564" s="517"/>
      <c r="C564" s="301" t="s">
        <v>480</v>
      </c>
      <c r="D564" s="302" t="s">
        <v>481</v>
      </c>
      <c r="E564" s="303">
        <v>1</v>
      </c>
      <c r="F564" s="303">
        <v>1000000000</v>
      </c>
      <c r="G564" s="304">
        <v>0</v>
      </c>
      <c r="H564" s="303">
        <v>1018123288</v>
      </c>
      <c r="I564" s="303">
        <v>0</v>
      </c>
      <c r="J564" s="303">
        <v>570000000000</v>
      </c>
      <c r="K564" s="303">
        <v>330146119577</v>
      </c>
      <c r="L564" s="303">
        <v>1373940759565</v>
      </c>
      <c r="M564" s="323"/>
    </row>
    <row r="565" spans="1:13" s="63" customFormat="1">
      <c r="A565" s="517"/>
      <c r="B565" s="517"/>
      <c r="C565" s="301" t="s">
        <v>480</v>
      </c>
      <c r="D565" s="302" t="s">
        <v>481</v>
      </c>
      <c r="E565" s="303">
        <v>1</v>
      </c>
      <c r="F565" s="303">
        <v>1000000000</v>
      </c>
      <c r="G565" s="304">
        <v>0</v>
      </c>
      <c r="H565" s="303">
        <v>1018123288</v>
      </c>
      <c r="I565" s="303">
        <v>0</v>
      </c>
      <c r="J565" s="303">
        <v>570000000000</v>
      </c>
      <c r="K565" s="303">
        <v>330146119577</v>
      </c>
      <c r="L565" s="303">
        <v>1373940759565</v>
      </c>
      <c r="M565" s="323"/>
    </row>
    <row r="566" spans="1:13" s="63" customFormat="1">
      <c r="A566" s="517"/>
      <c r="B566" s="517"/>
      <c r="C566" s="301" t="s">
        <v>480</v>
      </c>
      <c r="D566" s="302" t="s">
        <v>481</v>
      </c>
      <c r="E566" s="303">
        <v>1</v>
      </c>
      <c r="F566" s="303">
        <v>1000000000</v>
      </c>
      <c r="G566" s="304">
        <v>0</v>
      </c>
      <c r="H566" s="303">
        <v>1018123288</v>
      </c>
      <c r="I566" s="303">
        <v>0</v>
      </c>
      <c r="J566" s="303">
        <v>570000000000</v>
      </c>
      <c r="K566" s="303">
        <v>330146119577</v>
      </c>
      <c r="L566" s="303">
        <v>1373940759565</v>
      </c>
      <c r="M566" s="323"/>
    </row>
    <row r="567" spans="1:13" s="63" customFormat="1">
      <c r="A567" s="517"/>
      <c r="B567" s="517"/>
      <c r="C567" s="301" t="s">
        <v>480</v>
      </c>
      <c r="D567" s="302" t="s">
        <v>481</v>
      </c>
      <c r="E567" s="303">
        <v>1</v>
      </c>
      <c r="F567" s="303">
        <v>1000000000</v>
      </c>
      <c r="G567" s="304">
        <v>0</v>
      </c>
      <c r="H567" s="303">
        <v>1018123288</v>
      </c>
      <c r="I567" s="303">
        <v>0</v>
      </c>
      <c r="J567" s="303">
        <v>570000000000</v>
      </c>
      <c r="K567" s="303">
        <v>330146119577</v>
      </c>
      <c r="L567" s="303">
        <v>1373940759565</v>
      </c>
      <c r="M567" s="323"/>
    </row>
    <row r="568" spans="1:13" s="63" customFormat="1">
      <c r="A568" s="517"/>
      <c r="B568" s="517"/>
      <c r="C568" s="301" t="s">
        <v>480</v>
      </c>
      <c r="D568" s="302" t="s">
        <v>481</v>
      </c>
      <c r="E568" s="303">
        <v>1</v>
      </c>
      <c r="F568" s="303">
        <v>1000000000</v>
      </c>
      <c r="G568" s="304">
        <v>0</v>
      </c>
      <c r="H568" s="303">
        <v>1018123288</v>
      </c>
      <c r="I568" s="303">
        <v>0</v>
      </c>
      <c r="J568" s="303">
        <v>570000000000</v>
      </c>
      <c r="K568" s="303">
        <v>330146119577</v>
      </c>
      <c r="L568" s="303">
        <v>1373940759565</v>
      </c>
      <c r="M568" s="323"/>
    </row>
    <row r="569" spans="1:13" s="63" customFormat="1">
      <c r="A569" s="517"/>
      <c r="B569" s="517"/>
      <c r="C569" s="301" t="s">
        <v>480</v>
      </c>
      <c r="D569" s="302" t="s">
        <v>481</v>
      </c>
      <c r="E569" s="303">
        <v>1</v>
      </c>
      <c r="F569" s="303">
        <v>1000000000</v>
      </c>
      <c r="G569" s="304">
        <v>0</v>
      </c>
      <c r="H569" s="303">
        <v>1018123288</v>
      </c>
      <c r="I569" s="303">
        <v>0</v>
      </c>
      <c r="J569" s="303">
        <v>570000000000</v>
      </c>
      <c r="K569" s="303">
        <v>330146119577</v>
      </c>
      <c r="L569" s="303">
        <v>1373940759565</v>
      </c>
      <c r="M569" s="323"/>
    </row>
    <row r="570" spans="1:13" s="63" customFormat="1">
      <c r="A570" s="517"/>
      <c r="B570" s="517"/>
      <c r="C570" s="301" t="s">
        <v>480</v>
      </c>
      <c r="D570" s="302" t="s">
        <v>481</v>
      </c>
      <c r="E570" s="303">
        <v>1</v>
      </c>
      <c r="F570" s="303">
        <v>1000000000</v>
      </c>
      <c r="G570" s="304">
        <v>0</v>
      </c>
      <c r="H570" s="303">
        <v>1018123288</v>
      </c>
      <c r="I570" s="303">
        <v>0</v>
      </c>
      <c r="J570" s="303">
        <v>570000000000</v>
      </c>
      <c r="K570" s="303">
        <v>330146119577</v>
      </c>
      <c r="L570" s="303">
        <v>1373940759565</v>
      </c>
      <c r="M570" s="323"/>
    </row>
    <row r="571" spans="1:13" s="63" customFormat="1">
      <c r="A571" s="517"/>
      <c r="B571" s="517"/>
      <c r="C571" s="301" t="s">
        <v>480</v>
      </c>
      <c r="D571" s="302" t="s">
        <v>481</v>
      </c>
      <c r="E571" s="303">
        <v>1</v>
      </c>
      <c r="F571" s="303">
        <v>1000000000</v>
      </c>
      <c r="G571" s="304">
        <v>0</v>
      </c>
      <c r="H571" s="303">
        <v>1018123288</v>
      </c>
      <c r="I571" s="303">
        <v>0</v>
      </c>
      <c r="J571" s="303">
        <v>570000000000</v>
      </c>
      <c r="K571" s="303">
        <v>330146119577</v>
      </c>
      <c r="L571" s="303">
        <v>1373940759565</v>
      </c>
      <c r="M571" s="323"/>
    </row>
    <row r="572" spans="1:13" s="63" customFormat="1">
      <c r="A572" s="517"/>
      <c r="B572" s="517"/>
      <c r="C572" s="301" t="s">
        <v>480</v>
      </c>
      <c r="D572" s="302" t="s">
        <v>481</v>
      </c>
      <c r="E572" s="303">
        <v>1</v>
      </c>
      <c r="F572" s="303">
        <v>1000000000</v>
      </c>
      <c r="G572" s="304">
        <v>0</v>
      </c>
      <c r="H572" s="303">
        <v>1018123288</v>
      </c>
      <c r="I572" s="303">
        <v>0</v>
      </c>
      <c r="J572" s="303">
        <v>570000000000</v>
      </c>
      <c r="K572" s="303">
        <v>330146119577</v>
      </c>
      <c r="L572" s="303">
        <v>1373940759565</v>
      </c>
      <c r="M572" s="323"/>
    </row>
    <row r="573" spans="1:13" s="63" customFormat="1">
      <c r="A573" s="517"/>
      <c r="B573" s="517"/>
      <c r="C573" s="301" t="s">
        <v>480</v>
      </c>
      <c r="D573" s="302" t="s">
        <v>481</v>
      </c>
      <c r="E573" s="303">
        <v>1</v>
      </c>
      <c r="F573" s="303">
        <v>1000000000</v>
      </c>
      <c r="G573" s="304">
        <v>0</v>
      </c>
      <c r="H573" s="303">
        <v>1018123288</v>
      </c>
      <c r="I573" s="303">
        <v>0</v>
      </c>
      <c r="J573" s="303">
        <v>570000000000</v>
      </c>
      <c r="K573" s="303">
        <v>330146119577</v>
      </c>
      <c r="L573" s="303">
        <v>1373940759565</v>
      </c>
      <c r="M573" s="323"/>
    </row>
    <row r="574" spans="1:13" s="63" customFormat="1">
      <c r="A574" s="517"/>
      <c r="B574" s="517"/>
      <c r="C574" s="301" t="s">
        <v>480</v>
      </c>
      <c r="D574" s="302" t="s">
        <v>481</v>
      </c>
      <c r="E574" s="303">
        <v>1</v>
      </c>
      <c r="F574" s="303">
        <v>1000000000</v>
      </c>
      <c r="G574" s="304">
        <v>0</v>
      </c>
      <c r="H574" s="303">
        <v>1018123288</v>
      </c>
      <c r="I574" s="303">
        <v>0</v>
      </c>
      <c r="J574" s="303">
        <v>570000000000</v>
      </c>
      <c r="K574" s="303">
        <v>330146119577</v>
      </c>
      <c r="L574" s="303">
        <v>1373940759565</v>
      </c>
      <c r="M574" s="323"/>
    </row>
    <row r="575" spans="1:13" s="63" customFormat="1">
      <c r="A575" s="517"/>
      <c r="B575" s="517"/>
      <c r="C575" s="301" t="s">
        <v>480</v>
      </c>
      <c r="D575" s="302" t="s">
        <v>481</v>
      </c>
      <c r="E575" s="303">
        <v>1</v>
      </c>
      <c r="F575" s="303">
        <v>1000000000</v>
      </c>
      <c r="G575" s="304">
        <v>0</v>
      </c>
      <c r="H575" s="303">
        <v>1018123288</v>
      </c>
      <c r="I575" s="303">
        <v>0</v>
      </c>
      <c r="J575" s="303">
        <v>570000000000</v>
      </c>
      <c r="K575" s="303">
        <v>330146119577</v>
      </c>
      <c r="L575" s="303">
        <v>1373940759565</v>
      </c>
      <c r="M575" s="323"/>
    </row>
    <row r="576" spans="1:13" s="63" customFormat="1">
      <c r="A576" s="517"/>
      <c r="B576" s="517"/>
      <c r="C576" s="301" t="s">
        <v>710</v>
      </c>
      <c r="D576" s="302" t="s">
        <v>481</v>
      </c>
      <c r="E576" s="303">
        <v>1</v>
      </c>
      <c r="F576" s="303">
        <v>100000000</v>
      </c>
      <c r="G576" s="304">
        <v>0</v>
      </c>
      <c r="H576" s="303">
        <v>104196192</v>
      </c>
      <c r="I576" s="303">
        <v>0</v>
      </c>
      <c r="J576" s="303">
        <v>86196000000</v>
      </c>
      <c r="K576" s="303">
        <v>79210090714.589996</v>
      </c>
      <c r="L576" s="303">
        <v>230158207600.59003</v>
      </c>
      <c r="M576" s="323"/>
    </row>
    <row r="577" spans="1:13" s="63" customFormat="1">
      <c r="A577" s="517"/>
      <c r="B577" s="517"/>
      <c r="C577" s="301" t="s">
        <v>710</v>
      </c>
      <c r="D577" s="302" t="s">
        <v>481</v>
      </c>
      <c r="E577" s="303">
        <v>1</v>
      </c>
      <c r="F577" s="303">
        <v>100000000</v>
      </c>
      <c r="G577" s="304">
        <v>0</v>
      </c>
      <c r="H577" s="303">
        <v>104196192</v>
      </c>
      <c r="I577" s="303">
        <v>0</v>
      </c>
      <c r="J577" s="303">
        <v>86196000000</v>
      </c>
      <c r="K577" s="303">
        <v>79210090714.589996</v>
      </c>
      <c r="L577" s="303">
        <v>230158207600.59003</v>
      </c>
      <c r="M577" s="323"/>
    </row>
    <row r="578" spans="1:13" s="63" customFormat="1">
      <c r="A578" s="517"/>
      <c r="B578" s="517"/>
      <c r="C578" s="301" t="s">
        <v>710</v>
      </c>
      <c r="D578" s="302" t="s">
        <v>481</v>
      </c>
      <c r="E578" s="303">
        <v>1</v>
      </c>
      <c r="F578" s="303">
        <v>100000000</v>
      </c>
      <c r="G578" s="304">
        <v>0</v>
      </c>
      <c r="H578" s="303">
        <v>104196192</v>
      </c>
      <c r="I578" s="303">
        <v>0</v>
      </c>
      <c r="J578" s="303">
        <v>86196000000</v>
      </c>
      <c r="K578" s="303">
        <v>79210090714.589996</v>
      </c>
      <c r="L578" s="303">
        <v>230158207600.59003</v>
      </c>
      <c r="M578" s="323"/>
    </row>
    <row r="579" spans="1:13" s="63" customFormat="1">
      <c r="A579" s="517"/>
      <c r="B579" s="517"/>
      <c r="C579" s="301" t="s">
        <v>710</v>
      </c>
      <c r="D579" s="302" t="s">
        <v>481</v>
      </c>
      <c r="E579" s="303">
        <v>1</v>
      </c>
      <c r="F579" s="303">
        <v>100000000</v>
      </c>
      <c r="G579" s="304">
        <v>0</v>
      </c>
      <c r="H579" s="303">
        <v>104196192</v>
      </c>
      <c r="I579" s="303">
        <v>0</v>
      </c>
      <c r="J579" s="303">
        <v>86196000000</v>
      </c>
      <c r="K579" s="303">
        <v>79210090714.589996</v>
      </c>
      <c r="L579" s="303">
        <v>230158207600.59003</v>
      </c>
      <c r="M579" s="323"/>
    </row>
    <row r="580" spans="1:13" s="63" customFormat="1">
      <c r="A580" s="517"/>
      <c r="B580" s="517"/>
      <c r="C580" s="301" t="s">
        <v>710</v>
      </c>
      <c r="D580" s="302" t="s">
        <v>481</v>
      </c>
      <c r="E580" s="303">
        <v>1</v>
      </c>
      <c r="F580" s="303">
        <v>100000000</v>
      </c>
      <c r="G580" s="304">
        <v>0</v>
      </c>
      <c r="H580" s="303">
        <v>104196192</v>
      </c>
      <c r="I580" s="303">
        <v>0</v>
      </c>
      <c r="J580" s="303">
        <v>86196000000</v>
      </c>
      <c r="K580" s="303">
        <v>79210090714.589996</v>
      </c>
      <c r="L580" s="303">
        <v>230158207600.59003</v>
      </c>
      <c r="M580" s="323"/>
    </row>
    <row r="581" spans="1:13" s="63" customFormat="1">
      <c r="A581" s="517"/>
      <c r="B581" s="517"/>
      <c r="C581" s="301" t="s">
        <v>710</v>
      </c>
      <c r="D581" s="302" t="s">
        <v>481</v>
      </c>
      <c r="E581" s="303">
        <v>1</v>
      </c>
      <c r="F581" s="303">
        <v>100000000</v>
      </c>
      <c r="G581" s="304">
        <v>0</v>
      </c>
      <c r="H581" s="303">
        <v>104196192</v>
      </c>
      <c r="I581" s="303">
        <v>0</v>
      </c>
      <c r="J581" s="303">
        <v>86196000000</v>
      </c>
      <c r="K581" s="303">
        <v>79210090714.589996</v>
      </c>
      <c r="L581" s="303">
        <v>230158207600.59003</v>
      </c>
      <c r="M581" s="323"/>
    </row>
    <row r="582" spans="1:13" s="63" customFormat="1">
      <c r="A582" s="517"/>
      <c r="B582" s="517"/>
      <c r="C582" s="301" t="s">
        <v>710</v>
      </c>
      <c r="D582" s="302" t="s">
        <v>481</v>
      </c>
      <c r="E582" s="303">
        <v>1</v>
      </c>
      <c r="F582" s="303">
        <v>100000000</v>
      </c>
      <c r="G582" s="304">
        <v>0</v>
      </c>
      <c r="H582" s="303">
        <v>104196192</v>
      </c>
      <c r="I582" s="303">
        <v>0</v>
      </c>
      <c r="J582" s="303">
        <v>86196000000</v>
      </c>
      <c r="K582" s="303">
        <v>79210090714.589996</v>
      </c>
      <c r="L582" s="303">
        <v>230158207600.59003</v>
      </c>
      <c r="M582" s="323"/>
    </row>
    <row r="583" spans="1:13" s="63" customFormat="1">
      <c r="A583" s="517"/>
      <c r="B583" s="517"/>
      <c r="C583" s="301" t="s">
        <v>710</v>
      </c>
      <c r="D583" s="302" t="s">
        <v>481</v>
      </c>
      <c r="E583" s="303">
        <v>1</v>
      </c>
      <c r="F583" s="303">
        <v>100000000</v>
      </c>
      <c r="G583" s="304">
        <v>0</v>
      </c>
      <c r="H583" s="303">
        <v>104196192</v>
      </c>
      <c r="I583" s="303">
        <v>0</v>
      </c>
      <c r="J583" s="303">
        <v>86196000000</v>
      </c>
      <c r="K583" s="303">
        <v>79210090714.589996</v>
      </c>
      <c r="L583" s="303">
        <v>230158207600.59003</v>
      </c>
      <c r="M583" s="323"/>
    </row>
    <row r="584" spans="1:13" s="63" customFormat="1">
      <c r="A584" s="517"/>
      <c r="B584" s="517"/>
      <c r="C584" s="301" t="s">
        <v>710</v>
      </c>
      <c r="D584" s="302" t="s">
        <v>481</v>
      </c>
      <c r="E584" s="303">
        <v>1</v>
      </c>
      <c r="F584" s="303">
        <v>100000000</v>
      </c>
      <c r="G584" s="304">
        <v>0</v>
      </c>
      <c r="H584" s="303">
        <v>104196192</v>
      </c>
      <c r="I584" s="303">
        <v>0</v>
      </c>
      <c r="J584" s="303">
        <v>86196000000</v>
      </c>
      <c r="K584" s="303">
        <v>79210090714.589996</v>
      </c>
      <c r="L584" s="303">
        <v>230158207600.59003</v>
      </c>
      <c r="M584" s="323"/>
    </row>
    <row r="585" spans="1:13" s="63" customFormat="1">
      <c r="A585" s="517"/>
      <c r="B585" s="517"/>
      <c r="C585" s="301" t="s">
        <v>710</v>
      </c>
      <c r="D585" s="302" t="s">
        <v>481</v>
      </c>
      <c r="E585" s="303">
        <v>1</v>
      </c>
      <c r="F585" s="303">
        <v>100000000</v>
      </c>
      <c r="G585" s="304">
        <v>0</v>
      </c>
      <c r="H585" s="303">
        <v>104196192</v>
      </c>
      <c r="I585" s="303">
        <v>0</v>
      </c>
      <c r="J585" s="303">
        <v>86196000000</v>
      </c>
      <c r="K585" s="303">
        <v>79210090714.589996</v>
      </c>
      <c r="L585" s="303">
        <v>230158207600.59003</v>
      </c>
      <c r="M585" s="323"/>
    </row>
    <row r="586" spans="1:13" s="63" customFormat="1">
      <c r="A586" s="517"/>
      <c r="B586" s="517"/>
      <c r="C586" s="301" t="s">
        <v>710</v>
      </c>
      <c r="D586" s="302" t="s">
        <v>481</v>
      </c>
      <c r="E586" s="303">
        <v>1</v>
      </c>
      <c r="F586" s="303">
        <v>100000000</v>
      </c>
      <c r="G586" s="304">
        <v>0</v>
      </c>
      <c r="H586" s="303">
        <v>104196192</v>
      </c>
      <c r="I586" s="303">
        <v>0</v>
      </c>
      <c r="J586" s="303">
        <v>86196000000</v>
      </c>
      <c r="K586" s="303">
        <v>79210090714.589996</v>
      </c>
      <c r="L586" s="303">
        <v>230158207600.59003</v>
      </c>
      <c r="M586" s="323"/>
    </row>
    <row r="587" spans="1:13" s="63" customFormat="1">
      <c r="A587" s="517"/>
      <c r="B587" s="517"/>
      <c r="C587" s="301" t="s">
        <v>710</v>
      </c>
      <c r="D587" s="302" t="s">
        <v>481</v>
      </c>
      <c r="E587" s="303">
        <v>1</v>
      </c>
      <c r="F587" s="303">
        <v>100000000</v>
      </c>
      <c r="G587" s="304">
        <v>0</v>
      </c>
      <c r="H587" s="303">
        <v>104196192</v>
      </c>
      <c r="I587" s="303">
        <v>0</v>
      </c>
      <c r="J587" s="303">
        <v>86196000000</v>
      </c>
      <c r="K587" s="303">
        <v>79210090714.589996</v>
      </c>
      <c r="L587" s="303">
        <v>230158207600.59003</v>
      </c>
      <c r="M587" s="323"/>
    </row>
    <row r="588" spans="1:13" s="63" customFormat="1">
      <c r="A588" s="517"/>
      <c r="B588" s="517"/>
      <c r="C588" s="301" t="s">
        <v>710</v>
      </c>
      <c r="D588" s="302" t="s">
        <v>481</v>
      </c>
      <c r="E588" s="303">
        <v>1</v>
      </c>
      <c r="F588" s="303">
        <v>100000000</v>
      </c>
      <c r="G588" s="304">
        <v>0</v>
      </c>
      <c r="H588" s="303">
        <v>104196192</v>
      </c>
      <c r="I588" s="303">
        <v>0</v>
      </c>
      <c r="J588" s="303">
        <v>86196000000</v>
      </c>
      <c r="K588" s="303">
        <v>79210090714.589996</v>
      </c>
      <c r="L588" s="303">
        <v>230158207600.59003</v>
      </c>
      <c r="M588" s="323"/>
    </row>
    <row r="589" spans="1:13" s="63" customFormat="1">
      <c r="A589" s="517"/>
      <c r="B589" s="517"/>
      <c r="C589" s="301" t="s">
        <v>710</v>
      </c>
      <c r="D589" s="302" t="s">
        <v>481</v>
      </c>
      <c r="E589" s="303">
        <v>1</v>
      </c>
      <c r="F589" s="303">
        <v>100000000</v>
      </c>
      <c r="G589" s="304">
        <v>0</v>
      </c>
      <c r="H589" s="303">
        <v>104196192</v>
      </c>
      <c r="I589" s="303">
        <v>0</v>
      </c>
      <c r="J589" s="303">
        <v>86196000000</v>
      </c>
      <c r="K589" s="303">
        <v>79210090714.589996</v>
      </c>
      <c r="L589" s="303">
        <v>230158207600.59003</v>
      </c>
      <c r="M589" s="323"/>
    </row>
    <row r="590" spans="1:13" s="63" customFormat="1">
      <c r="A590" s="517"/>
      <c r="B590" s="517"/>
      <c r="C590" s="301" t="s">
        <v>710</v>
      </c>
      <c r="D590" s="302" t="s">
        <v>481</v>
      </c>
      <c r="E590" s="303">
        <v>1</v>
      </c>
      <c r="F590" s="303">
        <v>100000000</v>
      </c>
      <c r="G590" s="304">
        <v>0</v>
      </c>
      <c r="H590" s="303">
        <v>104196192</v>
      </c>
      <c r="I590" s="303">
        <v>0</v>
      </c>
      <c r="J590" s="303">
        <v>86196000000</v>
      </c>
      <c r="K590" s="303">
        <v>79210090714.589996</v>
      </c>
      <c r="L590" s="303">
        <v>230158207600.59003</v>
      </c>
      <c r="M590" s="323"/>
    </row>
    <row r="591" spans="1:13" s="63" customFormat="1">
      <c r="A591" s="517"/>
      <c r="B591" s="517"/>
      <c r="C591" s="301" t="s">
        <v>710</v>
      </c>
      <c r="D591" s="302" t="s">
        <v>481</v>
      </c>
      <c r="E591" s="303">
        <v>1</v>
      </c>
      <c r="F591" s="303">
        <v>100000000</v>
      </c>
      <c r="G591" s="304">
        <v>0</v>
      </c>
      <c r="H591" s="303">
        <v>104196192</v>
      </c>
      <c r="I591" s="303">
        <v>0</v>
      </c>
      <c r="J591" s="303">
        <v>86196000000</v>
      </c>
      <c r="K591" s="303">
        <v>79210090714.589996</v>
      </c>
      <c r="L591" s="303">
        <v>230158207600.59003</v>
      </c>
      <c r="M591" s="323"/>
    </row>
    <row r="592" spans="1:13" s="63" customFormat="1">
      <c r="A592" s="517"/>
      <c r="B592" s="517"/>
      <c r="C592" s="301" t="s">
        <v>710</v>
      </c>
      <c r="D592" s="302" t="s">
        <v>481</v>
      </c>
      <c r="E592" s="303">
        <v>1</v>
      </c>
      <c r="F592" s="303">
        <v>100000000</v>
      </c>
      <c r="G592" s="304">
        <v>0</v>
      </c>
      <c r="H592" s="303">
        <v>104196192</v>
      </c>
      <c r="I592" s="303">
        <v>0</v>
      </c>
      <c r="J592" s="303">
        <v>86196000000</v>
      </c>
      <c r="K592" s="303">
        <v>79210090714.589996</v>
      </c>
      <c r="L592" s="303">
        <v>230158207600.59003</v>
      </c>
      <c r="M592" s="323"/>
    </row>
    <row r="593" spans="1:15" s="63" customFormat="1">
      <c r="A593" s="517"/>
      <c r="B593" s="517"/>
      <c r="C593" s="301" t="s">
        <v>710</v>
      </c>
      <c r="D593" s="302" t="s">
        <v>481</v>
      </c>
      <c r="E593" s="303">
        <v>1</v>
      </c>
      <c r="F593" s="303">
        <v>100000000</v>
      </c>
      <c r="G593" s="304">
        <v>0</v>
      </c>
      <c r="H593" s="303">
        <v>104196192</v>
      </c>
      <c r="I593" s="303">
        <v>0</v>
      </c>
      <c r="J593" s="303">
        <v>86196000000</v>
      </c>
      <c r="K593" s="303">
        <v>79210090714.589996</v>
      </c>
      <c r="L593" s="303">
        <v>230158207600.59003</v>
      </c>
      <c r="M593" s="323"/>
    </row>
    <row r="594" spans="1:15" s="63" customFormat="1">
      <c r="A594" s="517"/>
      <c r="B594" s="517"/>
      <c r="C594" s="301" t="s">
        <v>710</v>
      </c>
      <c r="D594" s="302" t="s">
        <v>481</v>
      </c>
      <c r="E594" s="303">
        <v>1</v>
      </c>
      <c r="F594" s="303">
        <v>100000000</v>
      </c>
      <c r="G594" s="304">
        <v>0</v>
      </c>
      <c r="H594" s="303">
        <v>104196192</v>
      </c>
      <c r="I594" s="303">
        <v>0</v>
      </c>
      <c r="J594" s="303">
        <v>86196000000</v>
      </c>
      <c r="K594" s="303">
        <v>79210090714.589996</v>
      </c>
      <c r="L594" s="303">
        <v>230158207600.59003</v>
      </c>
      <c r="M594" s="323"/>
    </row>
    <row r="595" spans="1:15" s="63" customFormat="1">
      <c r="A595" s="517"/>
      <c r="B595" s="517"/>
      <c r="C595" s="301" t="s">
        <v>710</v>
      </c>
      <c r="D595" s="302" t="s">
        <v>481</v>
      </c>
      <c r="E595" s="303">
        <v>1</v>
      </c>
      <c r="F595" s="303">
        <v>100000000</v>
      </c>
      <c r="G595" s="304">
        <v>0</v>
      </c>
      <c r="H595" s="303">
        <v>104196192</v>
      </c>
      <c r="I595" s="303">
        <v>0</v>
      </c>
      <c r="J595" s="303">
        <v>86196000000</v>
      </c>
      <c r="K595" s="303">
        <v>79210090714.589996</v>
      </c>
      <c r="L595" s="303">
        <v>230158207600.59003</v>
      </c>
      <c r="M595" s="323"/>
    </row>
    <row r="596" spans="1:15" s="63" customFormat="1">
      <c r="A596" s="517"/>
      <c r="B596" s="517"/>
      <c r="C596" s="301" t="s">
        <v>710</v>
      </c>
      <c r="D596" s="302" t="s">
        <v>481</v>
      </c>
      <c r="E596" s="303">
        <v>1</v>
      </c>
      <c r="F596" s="303">
        <v>100000000</v>
      </c>
      <c r="G596" s="304">
        <v>0</v>
      </c>
      <c r="H596" s="303">
        <v>104196192</v>
      </c>
      <c r="I596" s="303">
        <v>0</v>
      </c>
      <c r="J596" s="303">
        <v>86196000000</v>
      </c>
      <c r="K596" s="303">
        <v>79210090714.589996</v>
      </c>
      <c r="L596" s="303">
        <v>230158207600.59003</v>
      </c>
      <c r="M596" s="323"/>
    </row>
    <row r="597" spans="1:15" s="63" customFormat="1">
      <c r="A597" s="517"/>
      <c r="B597" s="517"/>
      <c r="C597" s="301" t="s">
        <v>710</v>
      </c>
      <c r="D597" s="302" t="s">
        <v>481</v>
      </c>
      <c r="E597" s="303">
        <v>1</v>
      </c>
      <c r="F597" s="303">
        <v>100000000</v>
      </c>
      <c r="G597" s="304">
        <v>0</v>
      </c>
      <c r="H597" s="303">
        <v>104196192</v>
      </c>
      <c r="I597" s="303">
        <v>0</v>
      </c>
      <c r="J597" s="303">
        <v>86196000000</v>
      </c>
      <c r="K597" s="303">
        <v>79210090714.589996</v>
      </c>
      <c r="L597" s="303">
        <v>230158207600.59003</v>
      </c>
      <c r="M597" s="323"/>
    </row>
    <row r="598" spans="1:15" s="63" customFormat="1">
      <c r="A598" s="517"/>
      <c r="B598" s="517"/>
      <c r="C598" s="301" t="s">
        <v>710</v>
      </c>
      <c r="D598" s="302" t="s">
        <v>481</v>
      </c>
      <c r="E598" s="303">
        <v>1</v>
      </c>
      <c r="F598" s="303">
        <v>100000000</v>
      </c>
      <c r="G598" s="304">
        <v>0</v>
      </c>
      <c r="H598" s="303">
        <v>104196192</v>
      </c>
      <c r="I598" s="303">
        <v>0</v>
      </c>
      <c r="J598" s="303">
        <v>86196000000</v>
      </c>
      <c r="K598" s="303">
        <v>79210090714.589996</v>
      </c>
      <c r="L598" s="303">
        <v>230158207600.59003</v>
      </c>
      <c r="M598" s="323"/>
      <c r="N598" s="291"/>
      <c r="O598" s="380"/>
    </row>
    <row r="599" spans="1:15" s="63" customFormat="1">
      <c r="A599" s="517"/>
      <c r="B599" s="517"/>
      <c r="C599" s="301" t="s">
        <v>710</v>
      </c>
      <c r="D599" s="302" t="s">
        <v>481</v>
      </c>
      <c r="E599" s="303">
        <v>1</v>
      </c>
      <c r="F599" s="303">
        <v>100000000</v>
      </c>
      <c r="G599" s="304">
        <v>0</v>
      </c>
      <c r="H599" s="303">
        <v>104196192</v>
      </c>
      <c r="I599" s="303">
        <v>0</v>
      </c>
      <c r="J599" s="303">
        <v>86196000000</v>
      </c>
      <c r="K599" s="303">
        <v>79210090714.589996</v>
      </c>
      <c r="L599" s="303">
        <v>230158207600.59003</v>
      </c>
      <c r="M599" s="323"/>
      <c r="N599" s="291"/>
      <c r="O599" s="380"/>
    </row>
    <row r="600" spans="1:15" s="63" customFormat="1">
      <c r="A600" s="517"/>
      <c r="B600" s="517"/>
      <c r="C600" s="301" t="s">
        <v>710</v>
      </c>
      <c r="D600" s="302" t="s">
        <v>481</v>
      </c>
      <c r="E600" s="303">
        <v>1</v>
      </c>
      <c r="F600" s="303">
        <v>100000000</v>
      </c>
      <c r="G600" s="304">
        <v>0</v>
      </c>
      <c r="H600" s="303">
        <v>104196192</v>
      </c>
      <c r="I600" s="303">
        <v>0</v>
      </c>
      <c r="J600" s="303">
        <v>86196000000</v>
      </c>
      <c r="K600" s="303">
        <v>79210090714.589996</v>
      </c>
      <c r="L600" s="303">
        <v>230158207600.59003</v>
      </c>
      <c r="M600" s="323"/>
      <c r="N600" s="291"/>
      <c r="O600" s="380"/>
    </row>
    <row r="601" spans="1:15" s="63" customFormat="1">
      <c r="A601" s="517"/>
      <c r="B601" s="517"/>
      <c r="C601" s="301" t="s">
        <v>710</v>
      </c>
      <c r="D601" s="302" t="s">
        <v>481</v>
      </c>
      <c r="E601" s="303">
        <v>1</v>
      </c>
      <c r="F601" s="303">
        <v>100000000</v>
      </c>
      <c r="G601" s="304">
        <v>0</v>
      </c>
      <c r="H601" s="303">
        <v>104196192</v>
      </c>
      <c r="I601" s="303">
        <v>0</v>
      </c>
      <c r="J601" s="303">
        <v>86196000000</v>
      </c>
      <c r="K601" s="303">
        <v>79210090714.589996</v>
      </c>
      <c r="L601" s="303">
        <v>230158207600.59003</v>
      </c>
      <c r="M601" s="323"/>
      <c r="N601" s="291"/>
      <c r="O601" s="380"/>
    </row>
    <row r="602" spans="1:15" s="63" customFormat="1">
      <c r="A602" s="517"/>
      <c r="B602" s="517"/>
      <c r="C602" s="301" t="s">
        <v>710</v>
      </c>
      <c r="D602" s="302" t="s">
        <v>481</v>
      </c>
      <c r="E602" s="303">
        <v>1</v>
      </c>
      <c r="F602" s="303">
        <v>100000000</v>
      </c>
      <c r="G602" s="304">
        <v>0</v>
      </c>
      <c r="H602" s="303">
        <v>104196192</v>
      </c>
      <c r="I602" s="303">
        <v>0</v>
      </c>
      <c r="J602" s="303">
        <v>86196000000</v>
      </c>
      <c r="K602" s="303">
        <v>79210090714.589996</v>
      </c>
      <c r="L602" s="303">
        <v>230158207600.59003</v>
      </c>
      <c r="M602" s="323"/>
      <c r="N602" s="291"/>
      <c r="O602" s="380"/>
    </row>
    <row r="603" spans="1:15" s="63" customFormat="1">
      <c r="A603" s="517"/>
      <c r="B603" s="517"/>
      <c r="C603" s="301" t="s">
        <v>710</v>
      </c>
      <c r="D603" s="302" t="s">
        <v>481</v>
      </c>
      <c r="E603" s="303">
        <v>1</v>
      </c>
      <c r="F603" s="303">
        <v>100000000</v>
      </c>
      <c r="G603" s="304">
        <v>0</v>
      </c>
      <c r="H603" s="303">
        <v>104196192</v>
      </c>
      <c r="I603" s="303">
        <v>0</v>
      </c>
      <c r="J603" s="303">
        <v>86196000000</v>
      </c>
      <c r="K603" s="303">
        <v>79210090714.589996</v>
      </c>
      <c r="L603" s="303">
        <v>230158207600.59003</v>
      </c>
      <c r="M603" s="323"/>
      <c r="N603" s="291"/>
      <c r="O603" s="380"/>
    </row>
    <row r="604" spans="1:15" s="63" customFormat="1">
      <c r="A604" s="517"/>
      <c r="B604" s="517"/>
      <c r="C604" s="301" t="s">
        <v>710</v>
      </c>
      <c r="D604" s="302" t="s">
        <v>481</v>
      </c>
      <c r="E604" s="303">
        <v>1</v>
      </c>
      <c r="F604" s="303">
        <v>100000000</v>
      </c>
      <c r="G604" s="304">
        <v>0</v>
      </c>
      <c r="H604" s="303">
        <v>104196192</v>
      </c>
      <c r="I604" s="303">
        <v>0</v>
      </c>
      <c r="J604" s="303">
        <v>86196000000</v>
      </c>
      <c r="K604" s="303">
        <v>79210090714.589996</v>
      </c>
      <c r="L604" s="303">
        <v>230158207600.59003</v>
      </c>
      <c r="M604" s="323"/>
    </row>
    <row r="605" spans="1:15" s="63" customFormat="1">
      <c r="A605" s="517"/>
      <c r="B605" s="517"/>
      <c r="C605" s="301" t="s">
        <v>710</v>
      </c>
      <c r="D605" s="302" t="s">
        <v>481</v>
      </c>
      <c r="E605" s="303">
        <v>1</v>
      </c>
      <c r="F605" s="303">
        <v>100000000</v>
      </c>
      <c r="G605" s="304">
        <v>0</v>
      </c>
      <c r="H605" s="303">
        <v>104196192</v>
      </c>
      <c r="I605" s="303">
        <v>0</v>
      </c>
      <c r="J605" s="303">
        <v>86196000000</v>
      </c>
      <c r="K605" s="303">
        <v>79210090714.589996</v>
      </c>
      <c r="L605" s="303">
        <v>230158207600.59003</v>
      </c>
      <c r="M605" s="323"/>
    </row>
    <row r="606" spans="1:15" s="63" customFormat="1">
      <c r="A606" s="517"/>
      <c r="B606" s="517"/>
      <c r="C606" s="301" t="s">
        <v>710</v>
      </c>
      <c r="D606" s="302" t="s">
        <v>481</v>
      </c>
      <c r="E606" s="303">
        <v>1</v>
      </c>
      <c r="F606" s="303">
        <v>100000000</v>
      </c>
      <c r="G606" s="304">
        <v>0</v>
      </c>
      <c r="H606" s="303">
        <v>104196192</v>
      </c>
      <c r="I606" s="303">
        <v>0</v>
      </c>
      <c r="J606" s="303">
        <v>86196000000</v>
      </c>
      <c r="K606" s="303">
        <v>79210090714.589996</v>
      </c>
      <c r="L606" s="303">
        <v>230158207600.59003</v>
      </c>
      <c r="M606" s="323"/>
    </row>
    <row r="607" spans="1:15" s="63" customFormat="1">
      <c r="A607" s="517"/>
      <c r="B607" s="517"/>
      <c r="C607" s="301" t="s">
        <v>710</v>
      </c>
      <c r="D607" s="302" t="s">
        <v>481</v>
      </c>
      <c r="E607" s="303">
        <v>1</v>
      </c>
      <c r="F607" s="303">
        <v>100000000</v>
      </c>
      <c r="G607" s="304">
        <v>0</v>
      </c>
      <c r="H607" s="303">
        <v>104196192</v>
      </c>
      <c r="I607" s="303">
        <v>0</v>
      </c>
      <c r="J607" s="303">
        <v>86196000000</v>
      </c>
      <c r="K607" s="303">
        <v>79210090714.589996</v>
      </c>
      <c r="L607" s="303">
        <v>230158207600.59003</v>
      </c>
      <c r="M607" s="323"/>
    </row>
    <row r="608" spans="1:15" s="63" customFormat="1">
      <c r="A608" s="517"/>
      <c r="B608" s="517"/>
      <c r="C608" s="301" t="s">
        <v>710</v>
      </c>
      <c r="D608" s="302" t="s">
        <v>481</v>
      </c>
      <c r="E608" s="303">
        <v>1</v>
      </c>
      <c r="F608" s="303">
        <v>100000000</v>
      </c>
      <c r="G608" s="304">
        <v>0</v>
      </c>
      <c r="H608" s="303">
        <v>104196192</v>
      </c>
      <c r="I608" s="303">
        <v>0</v>
      </c>
      <c r="J608" s="303">
        <v>86196000000</v>
      </c>
      <c r="K608" s="303">
        <v>79210090714.589996</v>
      </c>
      <c r="L608" s="303">
        <v>230158207600.59003</v>
      </c>
      <c r="M608" s="323"/>
    </row>
    <row r="609" spans="1:13" s="63" customFormat="1">
      <c r="A609" s="517"/>
      <c r="B609" s="517"/>
      <c r="C609" s="301" t="s">
        <v>710</v>
      </c>
      <c r="D609" s="302" t="s">
        <v>481</v>
      </c>
      <c r="E609" s="303">
        <v>1</v>
      </c>
      <c r="F609" s="303">
        <v>100000000</v>
      </c>
      <c r="G609" s="304">
        <v>0</v>
      </c>
      <c r="H609" s="303">
        <v>104196192</v>
      </c>
      <c r="I609" s="303">
        <v>0</v>
      </c>
      <c r="J609" s="303">
        <v>86196000000</v>
      </c>
      <c r="K609" s="303">
        <v>79210090714.589996</v>
      </c>
      <c r="L609" s="303">
        <v>230158207600.59003</v>
      </c>
      <c r="M609" s="323"/>
    </row>
    <row r="610" spans="1:13" s="63" customFormat="1">
      <c r="A610" s="517"/>
      <c r="B610" s="517"/>
      <c r="C610" s="301" t="s">
        <v>710</v>
      </c>
      <c r="D610" s="302" t="s">
        <v>481</v>
      </c>
      <c r="E610" s="303">
        <v>1</v>
      </c>
      <c r="F610" s="303">
        <v>100000000</v>
      </c>
      <c r="G610" s="304">
        <v>0</v>
      </c>
      <c r="H610" s="303">
        <v>104196192</v>
      </c>
      <c r="I610" s="303">
        <v>0</v>
      </c>
      <c r="J610" s="303">
        <v>86196000000</v>
      </c>
      <c r="K610" s="303">
        <v>79210090714.589996</v>
      </c>
      <c r="L610" s="303">
        <v>230158207600.59003</v>
      </c>
      <c r="M610" s="323"/>
    </row>
    <row r="611" spans="1:13" s="63" customFormat="1">
      <c r="A611" s="517"/>
      <c r="B611" s="517"/>
      <c r="C611" s="301" t="s">
        <v>710</v>
      </c>
      <c r="D611" s="302" t="s">
        <v>481</v>
      </c>
      <c r="E611" s="303">
        <v>1</v>
      </c>
      <c r="F611" s="303">
        <v>100000000</v>
      </c>
      <c r="G611" s="304">
        <v>0</v>
      </c>
      <c r="H611" s="303">
        <v>104196192</v>
      </c>
      <c r="I611" s="303">
        <v>0</v>
      </c>
      <c r="J611" s="303">
        <v>86196000000</v>
      </c>
      <c r="K611" s="303">
        <v>79210090714.589996</v>
      </c>
      <c r="L611" s="303">
        <v>230158207600.59003</v>
      </c>
      <c r="M611" s="323"/>
    </row>
    <row r="612" spans="1:13" s="63" customFormat="1">
      <c r="A612" s="517"/>
      <c r="B612" s="517"/>
      <c r="C612" s="301" t="s">
        <v>710</v>
      </c>
      <c r="D612" s="302" t="s">
        <v>481</v>
      </c>
      <c r="E612" s="303">
        <v>1</v>
      </c>
      <c r="F612" s="303">
        <v>100000000</v>
      </c>
      <c r="G612" s="304">
        <v>0</v>
      </c>
      <c r="H612" s="303">
        <v>104196192</v>
      </c>
      <c r="I612" s="303">
        <v>0</v>
      </c>
      <c r="J612" s="303">
        <v>86196000000</v>
      </c>
      <c r="K612" s="303">
        <v>79210090714.589996</v>
      </c>
      <c r="L612" s="303">
        <v>230158207600.59003</v>
      </c>
      <c r="M612" s="323"/>
    </row>
    <row r="613" spans="1:13" s="63" customFormat="1">
      <c r="A613" s="517"/>
      <c r="B613" s="517"/>
      <c r="C613" s="301" t="s">
        <v>710</v>
      </c>
      <c r="D613" s="302" t="s">
        <v>481</v>
      </c>
      <c r="E613" s="303">
        <v>1</v>
      </c>
      <c r="F613" s="303">
        <v>100000000</v>
      </c>
      <c r="G613" s="304">
        <v>0</v>
      </c>
      <c r="H613" s="303">
        <v>104196192</v>
      </c>
      <c r="I613" s="303">
        <v>0</v>
      </c>
      <c r="J613" s="303">
        <v>86196000000</v>
      </c>
      <c r="K613" s="303">
        <v>79210090714.589996</v>
      </c>
      <c r="L613" s="303">
        <v>230158207600.59003</v>
      </c>
      <c r="M613" s="323"/>
    </row>
    <row r="614" spans="1:13" s="63" customFormat="1">
      <c r="A614" s="517"/>
      <c r="B614" s="517"/>
      <c r="C614" s="301" t="s">
        <v>710</v>
      </c>
      <c r="D614" s="302" t="s">
        <v>481</v>
      </c>
      <c r="E614" s="303">
        <v>1</v>
      </c>
      <c r="F614" s="303">
        <v>100000000</v>
      </c>
      <c r="G614" s="304">
        <v>0</v>
      </c>
      <c r="H614" s="303">
        <v>104196192</v>
      </c>
      <c r="I614" s="303">
        <v>0</v>
      </c>
      <c r="J614" s="303">
        <v>86196000000</v>
      </c>
      <c r="K614" s="303">
        <v>79210090714.589996</v>
      </c>
      <c r="L614" s="303">
        <v>230158207600.59003</v>
      </c>
      <c r="M614" s="323"/>
    </row>
    <row r="615" spans="1:13" s="63" customFormat="1">
      <c r="A615" s="517"/>
      <c r="B615" s="517"/>
      <c r="C615" s="301" t="s">
        <v>710</v>
      </c>
      <c r="D615" s="302" t="s">
        <v>481</v>
      </c>
      <c r="E615" s="303">
        <v>1</v>
      </c>
      <c r="F615" s="303">
        <v>100000000</v>
      </c>
      <c r="G615" s="304">
        <v>0</v>
      </c>
      <c r="H615" s="303">
        <v>104196192</v>
      </c>
      <c r="I615" s="303">
        <v>0</v>
      </c>
      <c r="J615" s="303">
        <v>86196000000</v>
      </c>
      <c r="K615" s="303">
        <v>79210090714.589996</v>
      </c>
      <c r="L615" s="303">
        <v>230158207600.59003</v>
      </c>
      <c r="M615" s="323"/>
    </row>
    <row r="616" spans="1:13" s="63" customFormat="1">
      <c r="A616" s="517"/>
      <c r="B616" s="517"/>
      <c r="C616" s="301" t="s">
        <v>710</v>
      </c>
      <c r="D616" s="302" t="s">
        <v>481</v>
      </c>
      <c r="E616" s="303">
        <v>1</v>
      </c>
      <c r="F616" s="303">
        <v>100000000</v>
      </c>
      <c r="G616" s="304">
        <v>0</v>
      </c>
      <c r="H616" s="303">
        <v>104196192</v>
      </c>
      <c r="I616" s="303">
        <v>0</v>
      </c>
      <c r="J616" s="303">
        <v>86196000000</v>
      </c>
      <c r="K616" s="303">
        <v>79210090714.589996</v>
      </c>
      <c r="L616" s="303">
        <v>230158207600.59003</v>
      </c>
      <c r="M616" s="323"/>
    </row>
    <row r="617" spans="1:13" s="63" customFormat="1">
      <c r="A617" s="517"/>
      <c r="B617" s="517"/>
      <c r="C617" s="301" t="s">
        <v>710</v>
      </c>
      <c r="D617" s="302" t="s">
        <v>481</v>
      </c>
      <c r="E617" s="303">
        <v>1</v>
      </c>
      <c r="F617" s="303">
        <v>100000000</v>
      </c>
      <c r="G617" s="304">
        <v>0</v>
      </c>
      <c r="H617" s="303">
        <v>104196192</v>
      </c>
      <c r="I617" s="303">
        <v>0</v>
      </c>
      <c r="J617" s="303">
        <v>86196000000</v>
      </c>
      <c r="K617" s="303">
        <v>79210090714.589996</v>
      </c>
      <c r="L617" s="303">
        <v>230158207600.59003</v>
      </c>
      <c r="M617" s="323"/>
    </row>
    <row r="618" spans="1:13" s="63" customFormat="1">
      <c r="A618" s="517"/>
      <c r="B618" s="517"/>
      <c r="C618" s="301" t="s">
        <v>710</v>
      </c>
      <c r="D618" s="302" t="s">
        <v>481</v>
      </c>
      <c r="E618" s="303">
        <v>1</v>
      </c>
      <c r="F618" s="303">
        <v>100000000</v>
      </c>
      <c r="G618" s="304">
        <v>0</v>
      </c>
      <c r="H618" s="303">
        <v>104196192</v>
      </c>
      <c r="I618" s="303">
        <v>0</v>
      </c>
      <c r="J618" s="303">
        <v>86196000000</v>
      </c>
      <c r="K618" s="303">
        <v>79210090714.589996</v>
      </c>
      <c r="L618" s="303">
        <v>230158207600.59003</v>
      </c>
      <c r="M618" s="323"/>
    </row>
    <row r="619" spans="1:13" s="63" customFormat="1">
      <c r="A619" s="517"/>
      <c r="B619" s="517"/>
      <c r="C619" s="301" t="s">
        <v>710</v>
      </c>
      <c r="D619" s="302" t="s">
        <v>481</v>
      </c>
      <c r="E619" s="303">
        <v>1</v>
      </c>
      <c r="F619" s="303">
        <v>100000000</v>
      </c>
      <c r="G619" s="304">
        <v>0</v>
      </c>
      <c r="H619" s="303">
        <v>104196192</v>
      </c>
      <c r="I619" s="303">
        <v>0</v>
      </c>
      <c r="J619" s="303">
        <v>86196000000</v>
      </c>
      <c r="K619" s="303">
        <v>79210090714.589996</v>
      </c>
      <c r="L619" s="303">
        <v>230158207600.59003</v>
      </c>
      <c r="M619" s="323"/>
    </row>
    <row r="620" spans="1:13" s="63" customFormat="1">
      <c r="A620" s="517"/>
      <c r="B620" s="517"/>
      <c r="C620" s="301" t="s">
        <v>710</v>
      </c>
      <c r="D620" s="302" t="s">
        <v>481</v>
      </c>
      <c r="E620" s="303">
        <v>1</v>
      </c>
      <c r="F620" s="303">
        <v>100000000</v>
      </c>
      <c r="G620" s="304">
        <v>0</v>
      </c>
      <c r="H620" s="303">
        <v>104196192</v>
      </c>
      <c r="I620" s="303">
        <v>0</v>
      </c>
      <c r="J620" s="303">
        <v>86196000000</v>
      </c>
      <c r="K620" s="303">
        <v>79210090714.589996</v>
      </c>
      <c r="L620" s="303">
        <v>230158207600.59003</v>
      </c>
      <c r="M620" s="323"/>
    </row>
    <row r="621" spans="1:13" s="63" customFormat="1">
      <c r="A621" s="517"/>
      <c r="B621" s="517"/>
      <c r="C621" s="301" t="s">
        <v>710</v>
      </c>
      <c r="D621" s="302" t="s">
        <v>481</v>
      </c>
      <c r="E621" s="303">
        <v>1</v>
      </c>
      <c r="F621" s="303">
        <v>100000000</v>
      </c>
      <c r="G621" s="304">
        <v>0</v>
      </c>
      <c r="H621" s="303">
        <v>104196192</v>
      </c>
      <c r="I621" s="303">
        <v>0</v>
      </c>
      <c r="J621" s="303">
        <v>86196000000</v>
      </c>
      <c r="K621" s="303">
        <v>79210090714.589996</v>
      </c>
      <c r="L621" s="303">
        <v>230158207600.59003</v>
      </c>
      <c r="M621" s="323"/>
    </row>
    <row r="622" spans="1:13" s="63" customFormat="1">
      <c r="A622" s="517"/>
      <c r="B622" s="517"/>
      <c r="C622" s="301" t="s">
        <v>710</v>
      </c>
      <c r="D622" s="302" t="s">
        <v>481</v>
      </c>
      <c r="E622" s="303">
        <v>1</v>
      </c>
      <c r="F622" s="303">
        <v>100000000</v>
      </c>
      <c r="G622" s="304">
        <v>0</v>
      </c>
      <c r="H622" s="303">
        <v>104196192</v>
      </c>
      <c r="I622" s="303">
        <v>0</v>
      </c>
      <c r="J622" s="303">
        <v>86196000000</v>
      </c>
      <c r="K622" s="303">
        <v>79210090714.589996</v>
      </c>
      <c r="L622" s="303">
        <v>230158207600.59003</v>
      </c>
      <c r="M622" s="323"/>
    </row>
    <row r="623" spans="1:13" s="63" customFormat="1">
      <c r="A623" s="517"/>
      <c r="B623" s="517"/>
      <c r="C623" s="301" t="s">
        <v>710</v>
      </c>
      <c r="D623" s="302" t="s">
        <v>481</v>
      </c>
      <c r="E623" s="303">
        <v>1</v>
      </c>
      <c r="F623" s="303">
        <v>100000000</v>
      </c>
      <c r="G623" s="304">
        <v>0</v>
      </c>
      <c r="H623" s="303">
        <v>104094910</v>
      </c>
      <c r="I623" s="303">
        <v>0</v>
      </c>
      <c r="J623" s="303">
        <v>86196000000</v>
      </c>
      <c r="K623" s="303">
        <v>79210090714.589996</v>
      </c>
      <c r="L623" s="303">
        <v>230158207600.59003</v>
      </c>
      <c r="M623" s="323"/>
    </row>
    <row r="624" spans="1:13" s="63" customFormat="1">
      <c r="A624" s="517"/>
      <c r="B624" s="517"/>
      <c r="C624" s="301" t="s">
        <v>710</v>
      </c>
      <c r="D624" s="302" t="s">
        <v>481</v>
      </c>
      <c r="E624" s="303">
        <v>1</v>
      </c>
      <c r="F624" s="303">
        <v>100000000</v>
      </c>
      <c r="G624" s="304">
        <v>0</v>
      </c>
      <c r="H624" s="303">
        <v>104094910</v>
      </c>
      <c r="I624" s="303">
        <v>0</v>
      </c>
      <c r="J624" s="303">
        <v>86196000000</v>
      </c>
      <c r="K624" s="303">
        <v>79210090714.589996</v>
      </c>
      <c r="L624" s="303">
        <v>230158207600.59003</v>
      </c>
      <c r="M624" s="323"/>
    </row>
    <row r="625" spans="1:13" s="63" customFormat="1">
      <c r="A625" s="517"/>
      <c r="B625" s="517"/>
      <c r="C625" s="301" t="s">
        <v>710</v>
      </c>
      <c r="D625" s="302" t="s">
        <v>481</v>
      </c>
      <c r="E625" s="303">
        <v>1</v>
      </c>
      <c r="F625" s="303">
        <v>100000000</v>
      </c>
      <c r="G625" s="304">
        <v>0</v>
      </c>
      <c r="H625" s="303">
        <v>104094910</v>
      </c>
      <c r="I625" s="303">
        <v>0</v>
      </c>
      <c r="J625" s="303">
        <v>86196000000</v>
      </c>
      <c r="K625" s="303">
        <v>79210090714.589996</v>
      </c>
      <c r="L625" s="303">
        <v>230158207600.59003</v>
      </c>
      <c r="M625" s="323"/>
    </row>
    <row r="626" spans="1:13" s="63" customFormat="1">
      <c r="A626" s="517"/>
      <c r="B626" s="517"/>
      <c r="C626" s="301" t="s">
        <v>710</v>
      </c>
      <c r="D626" s="302" t="s">
        <v>481</v>
      </c>
      <c r="E626" s="303">
        <v>1</v>
      </c>
      <c r="F626" s="303">
        <v>100000000</v>
      </c>
      <c r="G626" s="304">
        <v>0</v>
      </c>
      <c r="H626" s="303">
        <v>104094910</v>
      </c>
      <c r="I626" s="303">
        <v>0</v>
      </c>
      <c r="J626" s="303">
        <v>86196000000</v>
      </c>
      <c r="K626" s="303">
        <v>79210090714.589996</v>
      </c>
      <c r="L626" s="303">
        <v>230158207600.59003</v>
      </c>
      <c r="M626" s="323"/>
    </row>
    <row r="627" spans="1:13" s="63" customFormat="1">
      <c r="A627" s="517"/>
      <c r="B627" s="517"/>
      <c r="C627" s="301" t="s">
        <v>710</v>
      </c>
      <c r="D627" s="302" t="s">
        <v>481</v>
      </c>
      <c r="E627" s="303">
        <v>1</v>
      </c>
      <c r="F627" s="303">
        <v>100000000</v>
      </c>
      <c r="G627" s="304">
        <v>0</v>
      </c>
      <c r="H627" s="303">
        <v>104094910</v>
      </c>
      <c r="I627" s="303">
        <v>0</v>
      </c>
      <c r="J627" s="303">
        <v>86196000000</v>
      </c>
      <c r="K627" s="303">
        <v>79210090714.589996</v>
      </c>
      <c r="L627" s="303">
        <v>230158207600.59003</v>
      </c>
      <c r="M627" s="323"/>
    </row>
    <row r="628" spans="1:13" s="63" customFormat="1">
      <c r="A628" s="517"/>
      <c r="B628" s="517"/>
      <c r="C628" s="301" t="s">
        <v>710</v>
      </c>
      <c r="D628" s="302" t="s">
        <v>481</v>
      </c>
      <c r="E628" s="303">
        <v>1</v>
      </c>
      <c r="F628" s="303">
        <v>100000000</v>
      </c>
      <c r="G628" s="304">
        <v>0</v>
      </c>
      <c r="H628" s="303">
        <v>104094910</v>
      </c>
      <c r="I628" s="303">
        <v>0</v>
      </c>
      <c r="J628" s="303">
        <v>86196000000</v>
      </c>
      <c r="K628" s="303">
        <v>79210090714.589996</v>
      </c>
      <c r="L628" s="303">
        <v>230158207600.59003</v>
      </c>
      <c r="M628" s="323"/>
    </row>
    <row r="629" spans="1:13" s="63" customFormat="1">
      <c r="A629" s="517"/>
      <c r="B629" s="517"/>
      <c r="C629" s="301" t="s">
        <v>710</v>
      </c>
      <c r="D629" s="302" t="s">
        <v>481</v>
      </c>
      <c r="E629" s="303">
        <v>1</v>
      </c>
      <c r="F629" s="303">
        <v>100000000</v>
      </c>
      <c r="G629" s="304">
        <v>0</v>
      </c>
      <c r="H629" s="303">
        <v>104094910</v>
      </c>
      <c r="I629" s="303">
        <v>0</v>
      </c>
      <c r="J629" s="303">
        <v>86196000000</v>
      </c>
      <c r="K629" s="303">
        <v>79210090714.589996</v>
      </c>
      <c r="L629" s="303">
        <v>230158207600.59003</v>
      </c>
      <c r="M629" s="323"/>
    </row>
    <row r="630" spans="1:13" s="63" customFormat="1">
      <c r="A630" s="517"/>
      <c r="B630" s="517"/>
      <c r="C630" s="301" t="s">
        <v>710</v>
      </c>
      <c r="D630" s="302" t="s">
        <v>481</v>
      </c>
      <c r="E630" s="303">
        <v>1</v>
      </c>
      <c r="F630" s="303">
        <v>100000000</v>
      </c>
      <c r="G630" s="304">
        <v>0</v>
      </c>
      <c r="H630" s="303">
        <v>104094910</v>
      </c>
      <c r="I630" s="303">
        <v>0</v>
      </c>
      <c r="J630" s="303">
        <v>86196000000</v>
      </c>
      <c r="K630" s="303">
        <v>79210090714.589996</v>
      </c>
      <c r="L630" s="303">
        <v>230158207600.59003</v>
      </c>
      <c r="M630" s="323"/>
    </row>
    <row r="631" spans="1:13" s="63" customFormat="1">
      <c r="A631" s="517"/>
      <c r="B631" s="517"/>
      <c r="C631" s="301" t="s">
        <v>710</v>
      </c>
      <c r="D631" s="302" t="s">
        <v>481</v>
      </c>
      <c r="E631" s="303">
        <v>1</v>
      </c>
      <c r="F631" s="303">
        <v>100000000</v>
      </c>
      <c r="G631" s="304">
        <v>0</v>
      </c>
      <c r="H631" s="303">
        <v>104094910</v>
      </c>
      <c r="I631" s="303">
        <v>0</v>
      </c>
      <c r="J631" s="303">
        <v>86196000000</v>
      </c>
      <c r="K631" s="303">
        <v>79210090714.589996</v>
      </c>
      <c r="L631" s="303">
        <v>230158207600.59003</v>
      </c>
      <c r="M631" s="323"/>
    </row>
    <row r="632" spans="1:13" s="63" customFormat="1">
      <c r="A632" s="517"/>
      <c r="B632" s="517"/>
      <c r="C632" s="301" t="s">
        <v>710</v>
      </c>
      <c r="D632" s="302" t="s">
        <v>481</v>
      </c>
      <c r="E632" s="303">
        <v>1</v>
      </c>
      <c r="F632" s="303">
        <v>100000000</v>
      </c>
      <c r="G632" s="304">
        <v>0</v>
      </c>
      <c r="H632" s="303">
        <v>104094910</v>
      </c>
      <c r="I632" s="303">
        <v>0</v>
      </c>
      <c r="J632" s="303">
        <v>86196000000</v>
      </c>
      <c r="K632" s="303">
        <v>79210090714.589996</v>
      </c>
      <c r="L632" s="303">
        <v>230158207600.59003</v>
      </c>
      <c r="M632" s="323"/>
    </row>
    <row r="633" spans="1:13" s="63" customFormat="1">
      <c r="A633" s="517"/>
      <c r="B633" s="517"/>
      <c r="C633" s="301" t="s">
        <v>710</v>
      </c>
      <c r="D633" s="302" t="s">
        <v>481</v>
      </c>
      <c r="E633" s="303">
        <v>1</v>
      </c>
      <c r="F633" s="303">
        <v>250000000</v>
      </c>
      <c r="G633" s="304">
        <v>0</v>
      </c>
      <c r="H633" s="303">
        <v>255589935</v>
      </c>
      <c r="I633" s="303">
        <v>0</v>
      </c>
      <c r="J633" s="303">
        <v>86196000000</v>
      </c>
      <c r="K633" s="303">
        <v>79210090714.589996</v>
      </c>
      <c r="L633" s="303">
        <v>230158207600.59003</v>
      </c>
      <c r="M633" s="323"/>
    </row>
    <row r="634" spans="1:13" s="63" customFormat="1">
      <c r="A634" s="517"/>
      <c r="B634" s="517"/>
      <c r="C634" s="301" t="s">
        <v>3190</v>
      </c>
      <c r="D634" s="302" t="s">
        <v>481</v>
      </c>
      <c r="E634" s="303">
        <v>1</v>
      </c>
      <c r="F634" s="303">
        <v>100000000</v>
      </c>
      <c r="G634" s="304">
        <v>0</v>
      </c>
      <c r="H634" s="303">
        <v>101152753</v>
      </c>
      <c r="I634" s="303">
        <v>0</v>
      </c>
      <c r="J634" s="303">
        <v>286379900000</v>
      </c>
      <c r="K634" s="303">
        <v>41012732513</v>
      </c>
      <c r="L634" s="303">
        <v>366065148140.00006</v>
      </c>
      <c r="M634" s="323"/>
    </row>
    <row r="635" spans="1:13" s="63" customFormat="1">
      <c r="A635" s="517"/>
      <c r="B635" s="517"/>
      <c r="C635" s="301" t="s">
        <v>3190</v>
      </c>
      <c r="D635" s="302" t="s">
        <v>481</v>
      </c>
      <c r="E635" s="303">
        <v>1</v>
      </c>
      <c r="F635" s="303">
        <v>100000000</v>
      </c>
      <c r="G635" s="304">
        <v>0</v>
      </c>
      <c r="H635" s="303">
        <v>101152753</v>
      </c>
      <c r="I635" s="303">
        <v>0</v>
      </c>
      <c r="J635" s="303">
        <v>286379900000</v>
      </c>
      <c r="K635" s="303">
        <v>41012732513</v>
      </c>
      <c r="L635" s="303">
        <v>366065148140.00006</v>
      </c>
      <c r="M635" s="323"/>
    </row>
    <row r="636" spans="1:13" s="63" customFormat="1">
      <c r="A636" s="517"/>
      <c r="B636" s="517"/>
      <c r="C636" s="301" t="s">
        <v>3190</v>
      </c>
      <c r="D636" s="302" t="s">
        <v>481</v>
      </c>
      <c r="E636" s="303">
        <v>1</v>
      </c>
      <c r="F636" s="303">
        <v>100000000</v>
      </c>
      <c r="G636" s="304">
        <v>0</v>
      </c>
      <c r="H636" s="303">
        <v>101152753</v>
      </c>
      <c r="I636" s="303">
        <v>0</v>
      </c>
      <c r="J636" s="303">
        <v>286379900000</v>
      </c>
      <c r="K636" s="303">
        <v>41012732513</v>
      </c>
      <c r="L636" s="303">
        <v>366065148140.00006</v>
      </c>
      <c r="M636" s="323"/>
    </row>
    <row r="637" spans="1:13" s="63" customFormat="1">
      <c r="A637" s="517"/>
      <c r="B637" s="517"/>
      <c r="C637" s="301" t="s">
        <v>3190</v>
      </c>
      <c r="D637" s="302" t="s">
        <v>481</v>
      </c>
      <c r="E637" s="303">
        <v>1</v>
      </c>
      <c r="F637" s="303">
        <v>100000000</v>
      </c>
      <c r="G637" s="304">
        <v>0</v>
      </c>
      <c r="H637" s="303">
        <v>101152753</v>
      </c>
      <c r="I637" s="303">
        <v>0</v>
      </c>
      <c r="J637" s="303">
        <v>286379900000</v>
      </c>
      <c r="K637" s="303">
        <v>41012732513</v>
      </c>
      <c r="L637" s="303">
        <v>366065148140.00006</v>
      </c>
      <c r="M637" s="323"/>
    </row>
    <row r="638" spans="1:13" s="63" customFormat="1">
      <c r="A638" s="517"/>
      <c r="B638" s="517"/>
      <c r="C638" s="301" t="s">
        <v>3190</v>
      </c>
      <c r="D638" s="302" t="s">
        <v>481</v>
      </c>
      <c r="E638" s="303">
        <v>1</v>
      </c>
      <c r="F638" s="303">
        <v>100000000</v>
      </c>
      <c r="G638" s="304">
        <v>0</v>
      </c>
      <c r="H638" s="303">
        <v>101152753</v>
      </c>
      <c r="I638" s="303">
        <v>0</v>
      </c>
      <c r="J638" s="303">
        <v>286379900000</v>
      </c>
      <c r="K638" s="303">
        <v>41012732513</v>
      </c>
      <c r="L638" s="303">
        <v>366065148140.00006</v>
      </c>
      <c r="M638" s="323"/>
    </row>
    <row r="639" spans="1:13" s="63" customFormat="1">
      <c r="A639" s="517"/>
      <c r="B639" s="517"/>
      <c r="C639" s="301" t="s">
        <v>3190</v>
      </c>
      <c r="D639" s="302" t="s">
        <v>481</v>
      </c>
      <c r="E639" s="303">
        <v>1</v>
      </c>
      <c r="F639" s="303">
        <v>100000000</v>
      </c>
      <c r="G639" s="304">
        <v>0</v>
      </c>
      <c r="H639" s="303">
        <v>101152753</v>
      </c>
      <c r="I639" s="303">
        <v>0</v>
      </c>
      <c r="J639" s="303">
        <v>286379900000</v>
      </c>
      <c r="K639" s="303">
        <v>41012732513</v>
      </c>
      <c r="L639" s="303">
        <v>366065148140.00006</v>
      </c>
      <c r="M639" s="323"/>
    </row>
    <row r="640" spans="1:13" s="63" customFormat="1">
      <c r="A640" s="517"/>
      <c r="B640" s="517"/>
      <c r="C640" s="301" t="s">
        <v>3190</v>
      </c>
      <c r="D640" s="302" t="s">
        <v>481</v>
      </c>
      <c r="E640" s="303">
        <v>1</v>
      </c>
      <c r="F640" s="303">
        <v>100000000</v>
      </c>
      <c r="G640" s="304">
        <v>0</v>
      </c>
      <c r="H640" s="303">
        <v>101152753</v>
      </c>
      <c r="I640" s="303">
        <v>0</v>
      </c>
      <c r="J640" s="303">
        <v>286379900000</v>
      </c>
      <c r="K640" s="303">
        <v>41012732513</v>
      </c>
      <c r="L640" s="303">
        <v>366065148140.00006</v>
      </c>
      <c r="M640" s="323"/>
    </row>
    <row r="641" spans="1:13" s="63" customFormat="1">
      <c r="A641" s="517"/>
      <c r="B641" s="517"/>
      <c r="C641" s="301" t="s">
        <v>3190</v>
      </c>
      <c r="D641" s="302" t="s">
        <v>481</v>
      </c>
      <c r="E641" s="303">
        <v>1</v>
      </c>
      <c r="F641" s="303">
        <v>100000000</v>
      </c>
      <c r="G641" s="304">
        <v>0</v>
      </c>
      <c r="H641" s="303">
        <v>101152753</v>
      </c>
      <c r="I641" s="303">
        <v>0</v>
      </c>
      <c r="J641" s="303">
        <v>286379900000</v>
      </c>
      <c r="K641" s="303">
        <v>41012732513</v>
      </c>
      <c r="L641" s="303">
        <v>366065148140.00006</v>
      </c>
      <c r="M641" s="323"/>
    </row>
    <row r="642" spans="1:13" s="63" customFormat="1">
      <c r="A642" s="517"/>
      <c r="B642" s="517"/>
      <c r="C642" s="301" t="s">
        <v>3190</v>
      </c>
      <c r="D642" s="302" t="s">
        <v>481</v>
      </c>
      <c r="E642" s="303">
        <v>1</v>
      </c>
      <c r="F642" s="303">
        <v>100000000</v>
      </c>
      <c r="G642" s="304">
        <v>0</v>
      </c>
      <c r="H642" s="303">
        <v>101152753</v>
      </c>
      <c r="I642" s="303">
        <v>0</v>
      </c>
      <c r="J642" s="303">
        <v>286379900000</v>
      </c>
      <c r="K642" s="303">
        <v>41012732513</v>
      </c>
      <c r="L642" s="303">
        <v>366065148140.00006</v>
      </c>
      <c r="M642" s="323"/>
    </row>
    <row r="643" spans="1:13" s="63" customFormat="1">
      <c r="A643" s="517"/>
      <c r="B643" s="517"/>
      <c r="C643" s="301" t="s">
        <v>3190</v>
      </c>
      <c r="D643" s="302" t="s">
        <v>481</v>
      </c>
      <c r="E643" s="303">
        <v>1</v>
      </c>
      <c r="F643" s="303">
        <v>100000000</v>
      </c>
      <c r="G643" s="304">
        <v>0</v>
      </c>
      <c r="H643" s="303">
        <v>101152753</v>
      </c>
      <c r="I643" s="303">
        <v>0</v>
      </c>
      <c r="J643" s="303">
        <v>286379900000</v>
      </c>
      <c r="K643" s="303">
        <v>41012732513</v>
      </c>
      <c r="L643" s="303">
        <v>366065148140.00006</v>
      </c>
      <c r="M643" s="323"/>
    </row>
    <row r="644" spans="1:13" s="63" customFormat="1">
      <c r="A644" s="517"/>
      <c r="B644" s="517"/>
      <c r="C644" s="301" t="s">
        <v>710</v>
      </c>
      <c r="D644" s="302" t="s">
        <v>481</v>
      </c>
      <c r="E644" s="303">
        <v>1</v>
      </c>
      <c r="F644" s="303">
        <v>200000000</v>
      </c>
      <c r="G644" s="304">
        <v>0</v>
      </c>
      <c r="H644" s="303">
        <v>208258134</v>
      </c>
      <c r="I644" s="303">
        <v>0</v>
      </c>
      <c r="J644" s="303">
        <v>86196000000</v>
      </c>
      <c r="K644" s="303">
        <v>79210090714.589996</v>
      </c>
      <c r="L644" s="303">
        <v>230158207600.59003</v>
      </c>
      <c r="M644" s="323"/>
    </row>
    <row r="645" spans="1:13" s="63" customFormat="1">
      <c r="A645" s="517"/>
      <c r="B645" s="517"/>
      <c r="C645" s="301" t="s">
        <v>710</v>
      </c>
      <c r="D645" s="302" t="s">
        <v>481</v>
      </c>
      <c r="E645" s="303">
        <v>1</v>
      </c>
      <c r="F645" s="303">
        <v>200000000</v>
      </c>
      <c r="G645" s="304">
        <v>0</v>
      </c>
      <c r="H645" s="303">
        <v>208258134</v>
      </c>
      <c r="I645" s="303">
        <v>0</v>
      </c>
      <c r="J645" s="303">
        <v>86196000000</v>
      </c>
      <c r="K645" s="303">
        <v>79210090714.589996</v>
      </c>
      <c r="L645" s="303">
        <v>230158207600.59003</v>
      </c>
      <c r="M645" s="323"/>
    </row>
    <row r="646" spans="1:13" s="63" customFormat="1">
      <c r="A646" s="517"/>
      <c r="B646" s="517"/>
      <c r="C646" s="301" t="s">
        <v>710</v>
      </c>
      <c r="D646" s="302" t="s">
        <v>481</v>
      </c>
      <c r="E646" s="303">
        <v>1</v>
      </c>
      <c r="F646" s="303">
        <v>200000000</v>
      </c>
      <c r="G646" s="304">
        <v>0</v>
      </c>
      <c r="H646" s="303">
        <v>208258134</v>
      </c>
      <c r="I646" s="303">
        <v>0</v>
      </c>
      <c r="J646" s="303">
        <v>86196000000</v>
      </c>
      <c r="K646" s="303">
        <v>79210090714.589996</v>
      </c>
      <c r="L646" s="303">
        <v>230158207600.59003</v>
      </c>
      <c r="M646" s="323"/>
    </row>
    <row r="647" spans="1:13" s="63" customFormat="1">
      <c r="A647" s="517"/>
      <c r="B647" s="517"/>
      <c r="C647" s="301" t="s">
        <v>710</v>
      </c>
      <c r="D647" s="302" t="s">
        <v>481</v>
      </c>
      <c r="E647" s="303">
        <v>1</v>
      </c>
      <c r="F647" s="303">
        <v>100000000</v>
      </c>
      <c r="G647" s="304">
        <v>0</v>
      </c>
      <c r="H647" s="303">
        <v>101764350</v>
      </c>
      <c r="I647" s="303">
        <v>11416</v>
      </c>
      <c r="J647" s="303">
        <v>86196000000</v>
      </c>
      <c r="K647" s="303">
        <v>79210090714.589996</v>
      </c>
      <c r="L647" s="303">
        <v>230158207600.59003</v>
      </c>
      <c r="M647" s="323"/>
    </row>
    <row r="648" spans="1:13" s="63" customFormat="1">
      <c r="A648" s="517"/>
      <c r="B648" s="517"/>
      <c r="C648" s="301" t="s">
        <v>711</v>
      </c>
      <c r="D648" s="302" t="s">
        <v>481</v>
      </c>
      <c r="E648" s="303">
        <v>1</v>
      </c>
      <c r="F648" s="303">
        <v>200000000</v>
      </c>
      <c r="G648" s="304">
        <v>0</v>
      </c>
      <c r="H648" s="303">
        <v>202196144</v>
      </c>
      <c r="I648" s="303">
        <v>0</v>
      </c>
      <c r="J648" s="303">
        <v>133770000000</v>
      </c>
      <c r="K648" s="303">
        <v>5156546159</v>
      </c>
      <c r="L648" s="303">
        <v>149171661841.99997</v>
      </c>
      <c r="M648" s="323"/>
    </row>
    <row r="649" spans="1:13" s="63" customFormat="1">
      <c r="A649" s="517"/>
      <c r="B649" s="517"/>
      <c r="C649" s="301" t="s">
        <v>711</v>
      </c>
      <c r="D649" s="302" t="s">
        <v>481</v>
      </c>
      <c r="E649" s="303">
        <v>1</v>
      </c>
      <c r="F649" s="303">
        <v>200000000</v>
      </c>
      <c r="G649" s="304">
        <v>0</v>
      </c>
      <c r="H649" s="303">
        <v>202196144</v>
      </c>
      <c r="I649" s="303">
        <v>0</v>
      </c>
      <c r="J649" s="303">
        <v>133770000000</v>
      </c>
      <c r="K649" s="303">
        <v>5156546159</v>
      </c>
      <c r="L649" s="303">
        <v>149171661841.99997</v>
      </c>
      <c r="M649" s="323"/>
    </row>
    <row r="650" spans="1:13" s="63" customFormat="1">
      <c r="A650" s="517"/>
      <c r="B650" s="517"/>
      <c r="C650" s="301" t="s">
        <v>711</v>
      </c>
      <c r="D650" s="302" t="s">
        <v>481</v>
      </c>
      <c r="E650" s="303">
        <v>1</v>
      </c>
      <c r="F650" s="303">
        <v>200000000</v>
      </c>
      <c r="G650" s="304">
        <v>0</v>
      </c>
      <c r="H650" s="303">
        <v>202196144</v>
      </c>
      <c r="I650" s="303">
        <v>0</v>
      </c>
      <c r="J650" s="303">
        <v>133770000000</v>
      </c>
      <c r="K650" s="303">
        <v>5156546159</v>
      </c>
      <c r="L650" s="303">
        <v>149171661841.99997</v>
      </c>
      <c r="M650" s="323"/>
    </row>
    <row r="651" spans="1:13" s="63" customFormat="1">
      <c r="A651" s="517"/>
      <c r="B651" s="517"/>
      <c r="C651" s="301" t="s">
        <v>711</v>
      </c>
      <c r="D651" s="302" t="s">
        <v>481</v>
      </c>
      <c r="E651" s="303">
        <v>1</v>
      </c>
      <c r="F651" s="303">
        <v>200000000</v>
      </c>
      <c r="G651" s="304">
        <v>0</v>
      </c>
      <c r="H651" s="303">
        <v>202196144</v>
      </c>
      <c r="I651" s="303">
        <v>0</v>
      </c>
      <c r="J651" s="303">
        <v>133770000000</v>
      </c>
      <c r="K651" s="303">
        <v>5156546159</v>
      </c>
      <c r="L651" s="303">
        <v>149171661841.99997</v>
      </c>
      <c r="M651" s="323"/>
    </row>
    <row r="652" spans="1:13" s="63" customFormat="1">
      <c r="A652" s="517"/>
      <c r="B652" s="517"/>
      <c r="C652" s="301" t="s">
        <v>711</v>
      </c>
      <c r="D652" s="302" t="s">
        <v>481</v>
      </c>
      <c r="E652" s="303">
        <v>1</v>
      </c>
      <c r="F652" s="303">
        <v>200000000</v>
      </c>
      <c r="G652" s="304">
        <v>0</v>
      </c>
      <c r="H652" s="303">
        <v>202196144</v>
      </c>
      <c r="I652" s="303">
        <v>0</v>
      </c>
      <c r="J652" s="303">
        <v>133770000000</v>
      </c>
      <c r="K652" s="303">
        <v>5156546159</v>
      </c>
      <c r="L652" s="303">
        <v>149171661841.99997</v>
      </c>
      <c r="M652" s="323"/>
    </row>
    <row r="653" spans="1:13" s="63" customFormat="1">
      <c r="A653" s="517"/>
      <c r="B653" s="517"/>
      <c r="C653" s="301" t="s">
        <v>711</v>
      </c>
      <c r="D653" s="302" t="s">
        <v>481</v>
      </c>
      <c r="E653" s="303">
        <v>1</v>
      </c>
      <c r="F653" s="303">
        <v>200000000</v>
      </c>
      <c r="G653" s="304">
        <v>0</v>
      </c>
      <c r="H653" s="303">
        <v>202196144</v>
      </c>
      <c r="I653" s="303">
        <v>0</v>
      </c>
      <c r="J653" s="303">
        <v>133770000000</v>
      </c>
      <c r="K653" s="303">
        <v>5156546159</v>
      </c>
      <c r="L653" s="303">
        <v>149171661841.99997</v>
      </c>
      <c r="M653" s="323"/>
    </row>
    <row r="654" spans="1:13" s="63" customFormat="1">
      <c r="A654" s="517"/>
      <c r="B654" s="517"/>
      <c r="C654" s="301" t="s">
        <v>711</v>
      </c>
      <c r="D654" s="302" t="s">
        <v>481</v>
      </c>
      <c r="E654" s="303">
        <v>1</v>
      </c>
      <c r="F654" s="303">
        <v>200000000</v>
      </c>
      <c r="G654" s="304">
        <v>0</v>
      </c>
      <c r="H654" s="303">
        <v>202196144</v>
      </c>
      <c r="I654" s="303">
        <v>0</v>
      </c>
      <c r="J654" s="303">
        <v>133770000000</v>
      </c>
      <c r="K654" s="303">
        <v>5156546159</v>
      </c>
      <c r="L654" s="303">
        <v>149171661841.99997</v>
      </c>
      <c r="M654" s="323"/>
    </row>
    <row r="655" spans="1:13" s="63" customFormat="1">
      <c r="A655" s="517"/>
      <c r="B655" s="517"/>
      <c r="C655" s="301" t="s">
        <v>711</v>
      </c>
      <c r="D655" s="302" t="s">
        <v>481</v>
      </c>
      <c r="E655" s="303">
        <v>1</v>
      </c>
      <c r="F655" s="303">
        <v>200000000</v>
      </c>
      <c r="G655" s="304">
        <v>0</v>
      </c>
      <c r="H655" s="303">
        <v>202196144</v>
      </c>
      <c r="I655" s="303">
        <v>0</v>
      </c>
      <c r="J655" s="303">
        <v>133770000000</v>
      </c>
      <c r="K655" s="303">
        <v>5156546159</v>
      </c>
      <c r="L655" s="303">
        <v>149171661841.99997</v>
      </c>
      <c r="M655" s="323"/>
    </row>
    <row r="656" spans="1:13" s="63" customFormat="1">
      <c r="A656" s="517"/>
      <c r="B656" s="517"/>
      <c r="C656" s="301" t="s">
        <v>711</v>
      </c>
      <c r="D656" s="302" t="s">
        <v>481</v>
      </c>
      <c r="E656" s="303">
        <v>1</v>
      </c>
      <c r="F656" s="303">
        <v>200000000</v>
      </c>
      <c r="G656" s="304">
        <v>0</v>
      </c>
      <c r="H656" s="303">
        <v>202196144</v>
      </c>
      <c r="I656" s="303">
        <v>0</v>
      </c>
      <c r="J656" s="303">
        <v>133770000000</v>
      </c>
      <c r="K656" s="303">
        <v>5156546159</v>
      </c>
      <c r="L656" s="303">
        <v>149171661841.99997</v>
      </c>
      <c r="M656" s="323"/>
    </row>
    <row r="657" spans="1:13" s="63" customFormat="1">
      <c r="A657" s="517"/>
      <c r="B657" s="517"/>
      <c r="C657" s="301" t="s">
        <v>711</v>
      </c>
      <c r="D657" s="302" t="s">
        <v>481</v>
      </c>
      <c r="E657" s="303">
        <v>1</v>
      </c>
      <c r="F657" s="303">
        <v>200000000</v>
      </c>
      <c r="G657" s="304">
        <v>0</v>
      </c>
      <c r="H657" s="303">
        <v>202196144</v>
      </c>
      <c r="I657" s="303">
        <v>0</v>
      </c>
      <c r="J657" s="303">
        <v>133770000000</v>
      </c>
      <c r="K657" s="303">
        <v>5156546159</v>
      </c>
      <c r="L657" s="303">
        <v>149171661841.99997</v>
      </c>
      <c r="M657" s="323"/>
    </row>
    <row r="658" spans="1:13" s="63" customFormat="1">
      <c r="A658" s="517"/>
      <c r="B658" s="517"/>
      <c r="C658" s="301" t="s">
        <v>3190</v>
      </c>
      <c r="D658" s="302" t="s">
        <v>481</v>
      </c>
      <c r="E658" s="303">
        <v>1</v>
      </c>
      <c r="F658" s="303">
        <v>200000000</v>
      </c>
      <c r="G658" s="304">
        <v>0</v>
      </c>
      <c r="H658" s="303">
        <v>206162804</v>
      </c>
      <c r="I658" s="303">
        <v>0</v>
      </c>
      <c r="J658" s="303">
        <v>286379900000</v>
      </c>
      <c r="K658" s="303">
        <v>41012732513</v>
      </c>
      <c r="L658" s="303">
        <v>366065148140.00006</v>
      </c>
      <c r="M658" s="323"/>
    </row>
    <row r="659" spans="1:13" s="63" customFormat="1">
      <c r="A659" s="517"/>
      <c r="B659" s="517"/>
      <c r="C659" s="301" t="s">
        <v>3190</v>
      </c>
      <c r="D659" s="302" t="s">
        <v>481</v>
      </c>
      <c r="E659" s="303">
        <v>1</v>
      </c>
      <c r="F659" s="303">
        <v>200000000</v>
      </c>
      <c r="G659" s="304">
        <v>0</v>
      </c>
      <c r="H659" s="303">
        <v>206162804</v>
      </c>
      <c r="I659" s="303">
        <v>0</v>
      </c>
      <c r="J659" s="303">
        <v>286379900000</v>
      </c>
      <c r="K659" s="303">
        <v>41012732513</v>
      </c>
      <c r="L659" s="303">
        <v>366065148140.00006</v>
      </c>
      <c r="M659" s="323"/>
    </row>
    <row r="660" spans="1:13" s="63" customFormat="1">
      <c r="A660" s="517"/>
      <c r="B660" s="517"/>
      <c r="C660" s="301" t="s">
        <v>3190</v>
      </c>
      <c r="D660" s="302" t="s">
        <v>481</v>
      </c>
      <c r="E660" s="303">
        <v>1</v>
      </c>
      <c r="F660" s="303">
        <v>200000000</v>
      </c>
      <c r="G660" s="304">
        <v>0</v>
      </c>
      <c r="H660" s="303">
        <v>206162804</v>
      </c>
      <c r="I660" s="303">
        <v>0</v>
      </c>
      <c r="J660" s="303">
        <v>286379900000</v>
      </c>
      <c r="K660" s="303">
        <v>41012732513</v>
      </c>
      <c r="L660" s="303">
        <v>366065148140.00006</v>
      </c>
      <c r="M660" s="323"/>
    </row>
    <row r="661" spans="1:13" s="63" customFormat="1">
      <c r="A661" s="517"/>
      <c r="B661" s="517"/>
      <c r="C661" s="301" t="s">
        <v>3190</v>
      </c>
      <c r="D661" s="302" t="s">
        <v>481</v>
      </c>
      <c r="E661" s="303">
        <v>1</v>
      </c>
      <c r="F661" s="303">
        <v>200000000</v>
      </c>
      <c r="G661" s="304">
        <v>0</v>
      </c>
      <c r="H661" s="303">
        <v>206162804</v>
      </c>
      <c r="I661" s="303">
        <v>0</v>
      </c>
      <c r="J661" s="303">
        <v>286379900000</v>
      </c>
      <c r="K661" s="303">
        <v>41012732513</v>
      </c>
      <c r="L661" s="303">
        <v>366065148140.00006</v>
      </c>
      <c r="M661" s="323"/>
    </row>
    <row r="662" spans="1:13" s="63" customFormat="1">
      <c r="A662" s="517"/>
      <c r="B662" s="517"/>
      <c r="C662" s="301" t="s">
        <v>3190</v>
      </c>
      <c r="D662" s="302" t="s">
        <v>481</v>
      </c>
      <c r="E662" s="303">
        <v>1</v>
      </c>
      <c r="F662" s="303">
        <v>200000000</v>
      </c>
      <c r="G662" s="304">
        <v>0</v>
      </c>
      <c r="H662" s="303">
        <v>206162804</v>
      </c>
      <c r="I662" s="303">
        <v>0</v>
      </c>
      <c r="J662" s="303">
        <v>286379900000</v>
      </c>
      <c r="K662" s="303">
        <v>41012732513</v>
      </c>
      <c r="L662" s="303">
        <v>366065148140.00006</v>
      </c>
      <c r="M662" s="323"/>
    </row>
    <row r="663" spans="1:13" s="63" customFormat="1">
      <c r="A663" s="517"/>
      <c r="B663" s="517"/>
      <c r="C663" s="301" t="s">
        <v>3190</v>
      </c>
      <c r="D663" s="302" t="s">
        <v>481</v>
      </c>
      <c r="E663" s="303">
        <v>1</v>
      </c>
      <c r="F663" s="303">
        <v>200000000</v>
      </c>
      <c r="G663" s="304">
        <v>0</v>
      </c>
      <c r="H663" s="303">
        <v>206162804</v>
      </c>
      <c r="I663" s="303">
        <v>0</v>
      </c>
      <c r="J663" s="303">
        <v>286379900000</v>
      </c>
      <c r="K663" s="303">
        <v>41012732513</v>
      </c>
      <c r="L663" s="303">
        <v>366065148140.00006</v>
      </c>
      <c r="M663" s="323"/>
    </row>
    <row r="664" spans="1:13" s="63" customFormat="1">
      <c r="A664" s="517"/>
      <c r="B664" s="517"/>
      <c r="C664" s="301" t="s">
        <v>3190</v>
      </c>
      <c r="D664" s="302" t="s">
        <v>481</v>
      </c>
      <c r="E664" s="303">
        <v>1</v>
      </c>
      <c r="F664" s="303">
        <v>200000000</v>
      </c>
      <c r="G664" s="304">
        <v>0</v>
      </c>
      <c r="H664" s="303">
        <v>206162804</v>
      </c>
      <c r="I664" s="303">
        <v>0</v>
      </c>
      <c r="J664" s="303">
        <v>286379900000</v>
      </c>
      <c r="K664" s="303">
        <v>41012732513</v>
      </c>
      <c r="L664" s="303">
        <v>366065148140.00006</v>
      </c>
      <c r="M664" s="323"/>
    </row>
    <row r="665" spans="1:13" s="63" customFormat="1">
      <c r="A665" s="517"/>
      <c r="B665" s="517"/>
      <c r="C665" s="301" t="s">
        <v>3190</v>
      </c>
      <c r="D665" s="302" t="s">
        <v>481</v>
      </c>
      <c r="E665" s="303">
        <v>1</v>
      </c>
      <c r="F665" s="303">
        <v>200000000</v>
      </c>
      <c r="G665" s="304">
        <v>0</v>
      </c>
      <c r="H665" s="303">
        <v>206162804</v>
      </c>
      <c r="I665" s="303">
        <v>0</v>
      </c>
      <c r="J665" s="303">
        <v>286379900000</v>
      </c>
      <c r="K665" s="303">
        <v>41012732513</v>
      </c>
      <c r="L665" s="303">
        <v>366065148140.00006</v>
      </c>
      <c r="M665" s="323"/>
    </row>
    <row r="666" spans="1:13" s="63" customFormat="1">
      <c r="A666" s="517"/>
      <c r="B666" s="517"/>
      <c r="C666" s="301" t="s">
        <v>3190</v>
      </c>
      <c r="D666" s="302" t="s">
        <v>481</v>
      </c>
      <c r="E666" s="303">
        <v>1</v>
      </c>
      <c r="F666" s="303">
        <v>200000000</v>
      </c>
      <c r="G666" s="304">
        <v>0</v>
      </c>
      <c r="H666" s="303">
        <v>206162804</v>
      </c>
      <c r="I666" s="303">
        <v>0</v>
      </c>
      <c r="J666" s="303">
        <v>286379900000</v>
      </c>
      <c r="K666" s="303">
        <v>41012732513</v>
      </c>
      <c r="L666" s="303">
        <v>366065148140.00006</v>
      </c>
      <c r="M666" s="323"/>
    </row>
    <row r="667" spans="1:13" s="63" customFormat="1">
      <c r="A667" s="517"/>
      <c r="B667" s="517"/>
      <c r="C667" s="301" t="s">
        <v>3190</v>
      </c>
      <c r="D667" s="302" t="s">
        <v>481</v>
      </c>
      <c r="E667" s="303">
        <v>1</v>
      </c>
      <c r="F667" s="303">
        <v>200000000</v>
      </c>
      <c r="G667" s="304">
        <v>0</v>
      </c>
      <c r="H667" s="303">
        <v>206162804</v>
      </c>
      <c r="I667" s="303">
        <v>0</v>
      </c>
      <c r="J667" s="303">
        <v>286379900000</v>
      </c>
      <c r="K667" s="303">
        <v>41012732513</v>
      </c>
      <c r="L667" s="303">
        <v>366065148140.00006</v>
      </c>
      <c r="M667" s="323"/>
    </row>
    <row r="668" spans="1:13" s="63" customFormat="1">
      <c r="A668" s="517"/>
      <c r="B668" s="517"/>
      <c r="C668" s="301" t="s">
        <v>710</v>
      </c>
      <c r="D668" s="302" t="s">
        <v>481</v>
      </c>
      <c r="E668" s="303">
        <v>1</v>
      </c>
      <c r="F668" s="303">
        <v>100000000</v>
      </c>
      <c r="G668" s="304">
        <v>0</v>
      </c>
      <c r="H668" s="303">
        <v>100576380</v>
      </c>
      <c r="I668" s="303">
        <v>0</v>
      </c>
      <c r="J668" s="303">
        <v>86196000000</v>
      </c>
      <c r="K668" s="303">
        <v>79210090714.589996</v>
      </c>
      <c r="L668" s="303">
        <v>230158207600.59003</v>
      </c>
      <c r="M668" s="323"/>
    </row>
    <row r="669" spans="1:13" s="63" customFormat="1">
      <c r="A669" s="517"/>
      <c r="B669" s="517"/>
      <c r="C669" s="301" t="s">
        <v>710</v>
      </c>
      <c r="D669" s="302" t="s">
        <v>481</v>
      </c>
      <c r="E669" s="303">
        <v>1</v>
      </c>
      <c r="F669" s="303">
        <v>100000000</v>
      </c>
      <c r="G669" s="304">
        <v>0</v>
      </c>
      <c r="H669" s="303">
        <v>100576380</v>
      </c>
      <c r="I669" s="303">
        <v>0</v>
      </c>
      <c r="J669" s="303">
        <v>86196000000</v>
      </c>
      <c r="K669" s="303">
        <v>79210090714.589996</v>
      </c>
      <c r="L669" s="303">
        <v>230158207600.59003</v>
      </c>
      <c r="M669" s="323"/>
    </row>
    <row r="670" spans="1:13" s="63" customFormat="1">
      <c r="A670" s="517"/>
      <c r="B670" s="517"/>
      <c r="C670" s="301" t="s">
        <v>710</v>
      </c>
      <c r="D670" s="302" t="s">
        <v>481</v>
      </c>
      <c r="E670" s="303">
        <v>1</v>
      </c>
      <c r="F670" s="303">
        <v>100000000</v>
      </c>
      <c r="G670" s="304">
        <v>0</v>
      </c>
      <c r="H670" s="303">
        <v>100576380</v>
      </c>
      <c r="I670" s="303">
        <v>0</v>
      </c>
      <c r="J670" s="303">
        <v>86196000000</v>
      </c>
      <c r="K670" s="303">
        <v>79210090714.589996</v>
      </c>
      <c r="L670" s="303">
        <v>230158207600.59003</v>
      </c>
      <c r="M670" s="323"/>
    </row>
    <row r="671" spans="1:13" s="63" customFormat="1">
      <c r="A671" s="517"/>
      <c r="B671" s="517"/>
      <c r="C671" s="301" t="s">
        <v>710</v>
      </c>
      <c r="D671" s="302" t="s">
        <v>481</v>
      </c>
      <c r="E671" s="303">
        <v>1</v>
      </c>
      <c r="F671" s="303">
        <v>100000000</v>
      </c>
      <c r="G671" s="304">
        <v>0</v>
      </c>
      <c r="H671" s="303">
        <v>100576380</v>
      </c>
      <c r="I671" s="303">
        <v>0</v>
      </c>
      <c r="J671" s="303">
        <v>86196000000</v>
      </c>
      <c r="K671" s="303">
        <v>79210090714.589996</v>
      </c>
      <c r="L671" s="303">
        <v>230158207600.59003</v>
      </c>
      <c r="M671" s="323"/>
    </row>
    <row r="672" spans="1:13" s="63" customFormat="1">
      <c r="A672" s="517"/>
      <c r="B672" s="517"/>
      <c r="C672" s="301" t="s">
        <v>710</v>
      </c>
      <c r="D672" s="302" t="s">
        <v>481</v>
      </c>
      <c r="E672" s="303">
        <v>1</v>
      </c>
      <c r="F672" s="303">
        <v>100000000</v>
      </c>
      <c r="G672" s="304">
        <v>0</v>
      </c>
      <c r="H672" s="303">
        <v>100576380</v>
      </c>
      <c r="I672" s="303">
        <v>0</v>
      </c>
      <c r="J672" s="303">
        <v>86196000000</v>
      </c>
      <c r="K672" s="303">
        <v>79210090714.589996</v>
      </c>
      <c r="L672" s="303">
        <v>230158207600.59003</v>
      </c>
      <c r="M672" s="323"/>
    </row>
    <row r="673" spans="1:15" s="63" customFormat="1">
      <c r="A673" s="517"/>
      <c r="B673" s="517"/>
      <c r="C673" s="301" t="s">
        <v>710</v>
      </c>
      <c r="D673" s="302" t="s">
        <v>481</v>
      </c>
      <c r="E673" s="303">
        <v>1</v>
      </c>
      <c r="F673" s="303">
        <v>100000000</v>
      </c>
      <c r="G673" s="304">
        <v>0</v>
      </c>
      <c r="H673" s="303">
        <v>100576380</v>
      </c>
      <c r="I673" s="303">
        <v>0</v>
      </c>
      <c r="J673" s="303">
        <v>86196000000</v>
      </c>
      <c r="K673" s="303">
        <v>79210090714.589996</v>
      </c>
      <c r="L673" s="303">
        <v>230158207600.59003</v>
      </c>
      <c r="M673" s="323"/>
    </row>
    <row r="674" spans="1:15" s="63" customFormat="1">
      <c r="A674" s="517"/>
      <c r="B674" s="517"/>
      <c r="C674" s="301" t="s">
        <v>710</v>
      </c>
      <c r="D674" s="302" t="s">
        <v>481</v>
      </c>
      <c r="E674" s="303">
        <v>1</v>
      </c>
      <c r="F674" s="303">
        <v>100000000</v>
      </c>
      <c r="G674" s="304">
        <v>0</v>
      </c>
      <c r="H674" s="303">
        <v>100576380</v>
      </c>
      <c r="I674" s="303">
        <v>0</v>
      </c>
      <c r="J674" s="303">
        <v>86196000000</v>
      </c>
      <c r="K674" s="303">
        <v>79210090714.589996</v>
      </c>
      <c r="L674" s="303">
        <v>230158207600.59003</v>
      </c>
      <c r="M674" s="323"/>
    </row>
    <row r="675" spans="1:15" s="63" customFormat="1">
      <c r="A675" s="517"/>
      <c r="B675" s="517"/>
      <c r="C675" s="301" t="s">
        <v>710</v>
      </c>
      <c r="D675" s="302" t="s">
        <v>481</v>
      </c>
      <c r="E675" s="303">
        <v>1</v>
      </c>
      <c r="F675" s="303">
        <v>100000000</v>
      </c>
      <c r="G675" s="304">
        <v>0</v>
      </c>
      <c r="H675" s="303">
        <v>100576380</v>
      </c>
      <c r="I675" s="303">
        <v>0</v>
      </c>
      <c r="J675" s="303">
        <v>86196000000</v>
      </c>
      <c r="K675" s="303">
        <v>79210090714.589996</v>
      </c>
      <c r="L675" s="303">
        <v>230158207600.59003</v>
      </c>
      <c r="M675" s="323"/>
    </row>
    <row r="676" spans="1:15" s="63" customFormat="1">
      <c r="A676" s="517"/>
      <c r="B676" s="517"/>
      <c r="C676" s="301" t="s">
        <v>710</v>
      </c>
      <c r="D676" s="302" t="s">
        <v>481</v>
      </c>
      <c r="E676" s="303">
        <v>1</v>
      </c>
      <c r="F676" s="303">
        <v>100000000</v>
      </c>
      <c r="G676" s="304">
        <v>0</v>
      </c>
      <c r="H676" s="303">
        <v>100576380</v>
      </c>
      <c r="I676" s="303">
        <v>0</v>
      </c>
      <c r="J676" s="303">
        <v>86196000000</v>
      </c>
      <c r="K676" s="303">
        <v>79210090714.589996</v>
      </c>
      <c r="L676" s="303">
        <v>230158207600.59003</v>
      </c>
      <c r="M676" s="323"/>
    </row>
    <row r="677" spans="1:15" s="63" customFormat="1">
      <c r="A677" s="517"/>
      <c r="B677" s="517"/>
      <c r="C677" s="301" t="s">
        <v>710</v>
      </c>
      <c r="D677" s="302" t="s">
        <v>481</v>
      </c>
      <c r="E677" s="303">
        <v>1</v>
      </c>
      <c r="F677" s="303">
        <v>100000000</v>
      </c>
      <c r="G677" s="304">
        <v>0</v>
      </c>
      <c r="H677" s="303">
        <v>100576380</v>
      </c>
      <c r="I677" s="303">
        <v>0</v>
      </c>
      <c r="J677" s="303">
        <v>86196000000</v>
      </c>
      <c r="K677" s="303">
        <v>79210090714.589996</v>
      </c>
      <c r="L677" s="303">
        <v>230158207600.59003</v>
      </c>
      <c r="M677" s="323"/>
    </row>
    <row r="678" spans="1:15" s="63" customFormat="1">
      <c r="A678" s="517"/>
      <c r="B678" s="517"/>
      <c r="C678" s="301" t="s">
        <v>710</v>
      </c>
      <c r="D678" s="302" t="s">
        <v>481</v>
      </c>
      <c r="E678" s="303">
        <v>1</v>
      </c>
      <c r="F678" s="303">
        <v>100000000</v>
      </c>
      <c r="G678" s="304">
        <v>0</v>
      </c>
      <c r="H678" s="303">
        <v>100538775</v>
      </c>
      <c r="I678" s="303">
        <v>0</v>
      </c>
      <c r="J678" s="303">
        <v>86196000000</v>
      </c>
      <c r="K678" s="303">
        <v>79210090714.589996</v>
      </c>
      <c r="L678" s="303">
        <v>230158207600.59003</v>
      </c>
      <c r="M678" s="323"/>
    </row>
    <row r="679" spans="1:15" s="63" customFormat="1">
      <c r="A679" s="517"/>
      <c r="B679" s="517"/>
      <c r="C679" s="301" t="s">
        <v>710</v>
      </c>
      <c r="D679" s="302" t="s">
        <v>481</v>
      </c>
      <c r="E679" s="303">
        <v>1</v>
      </c>
      <c r="F679" s="303">
        <v>100000000</v>
      </c>
      <c r="G679" s="304">
        <v>0</v>
      </c>
      <c r="H679" s="303">
        <v>100538775</v>
      </c>
      <c r="I679" s="303">
        <v>0</v>
      </c>
      <c r="J679" s="303">
        <v>86196000000</v>
      </c>
      <c r="K679" s="303">
        <v>79210090714.589996</v>
      </c>
      <c r="L679" s="303">
        <v>230158207600.59003</v>
      </c>
      <c r="M679" s="323"/>
    </row>
    <row r="680" spans="1:15" s="63" customFormat="1">
      <c r="A680" s="517"/>
      <c r="B680" s="517"/>
      <c r="C680" s="301" t="s">
        <v>710</v>
      </c>
      <c r="D680" s="302" t="s">
        <v>481</v>
      </c>
      <c r="E680" s="303">
        <v>1</v>
      </c>
      <c r="F680" s="303">
        <v>100000000</v>
      </c>
      <c r="G680" s="304">
        <v>0</v>
      </c>
      <c r="H680" s="303">
        <v>100538775</v>
      </c>
      <c r="I680" s="303">
        <v>0</v>
      </c>
      <c r="J680" s="303">
        <v>86196000000</v>
      </c>
      <c r="K680" s="303">
        <v>79210090714.589996</v>
      </c>
      <c r="L680" s="303">
        <v>230158207600.59003</v>
      </c>
      <c r="M680" s="323"/>
      <c r="N680" s="291"/>
      <c r="O680" s="380"/>
    </row>
    <row r="681" spans="1:15" s="63" customFormat="1">
      <c r="A681" s="517"/>
      <c r="B681" s="517"/>
      <c r="C681" s="301" t="s">
        <v>710</v>
      </c>
      <c r="D681" s="302" t="s">
        <v>481</v>
      </c>
      <c r="E681" s="303">
        <v>1</v>
      </c>
      <c r="F681" s="303">
        <v>100000000</v>
      </c>
      <c r="G681" s="304">
        <v>0</v>
      </c>
      <c r="H681" s="303">
        <v>100538775</v>
      </c>
      <c r="I681" s="303">
        <v>0</v>
      </c>
      <c r="J681" s="303">
        <v>86196000000</v>
      </c>
      <c r="K681" s="303">
        <v>79210090714.589996</v>
      </c>
      <c r="L681" s="303">
        <v>230158207600.59003</v>
      </c>
      <c r="M681" s="323"/>
      <c r="N681" s="291"/>
      <c r="O681" s="380"/>
    </row>
    <row r="682" spans="1:15" s="63" customFormat="1">
      <c r="A682" s="517"/>
      <c r="B682" s="517"/>
      <c r="C682" s="301" t="s">
        <v>710</v>
      </c>
      <c r="D682" s="302" t="s">
        <v>481</v>
      </c>
      <c r="E682" s="303">
        <v>1</v>
      </c>
      <c r="F682" s="303">
        <v>50000000</v>
      </c>
      <c r="G682" s="304">
        <v>0</v>
      </c>
      <c r="H682" s="303">
        <v>51852619</v>
      </c>
      <c r="I682" s="303">
        <v>728272</v>
      </c>
      <c r="J682" s="303">
        <v>86196000000</v>
      </c>
      <c r="K682" s="303">
        <v>79210090714.589996</v>
      </c>
      <c r="L682" s="303">
        <v>230158207600.59003</v>
      </c>
      <c r="M682" s="323"/>
      <c r="N682" s="291"/>
      <c r="O682" s="380"/>
    </row>
    <row r="683" spans="1:15" s="63" customFormat="1">
      <c r="A683" s="517"/>
      <c r="B683" s="517"/>
      <c r="C683" s="301" t="s">
        <v>712</v>
      </c>
      <c r="D683" s="302" t="s">
        <v>481</v>
      </c>
      <c r="E683" s="303">
        <v>1</v>
      </c>
      <c r="F683" s="303">
        <v>150000000</v>
      </c>
      <c r="G683" s="304">
        <v>0</v>
      </c>
      <c r="H683" s="303">
        <v>150429796</v>
      </c>
      <c r="I683" s="303">
        <v>0</v>
      </c>
      <c r="J683" s="303">
        <v>450707300000</v>
      </c>
      <c r="K683" s="303">
        <v>70026773646</v>
      </c>
      <c r="L683" s="303">
        <v>584260272972</v>
      </c>
      <c r="M683" s="323"/>
      <c r="N683" s="291"/>
      <c r="O683" s="380"/>
    </row>
    <row r="684" spans="1:15" s="63" customFormat="1">
      <c r="A684" s="517"/>
      <c r="B684" s="517"/>
      <c r="C684" s="301" t="s">
        <v>3190</v>
      </c>
      <c r="D684" s="302" t="s">
        <v>481</v>
      </c>
      <c r="E684" s="303">
        <v>1</v>
      </c>
      <c r="F684" s="303">
        <v>200000000</v>
      </c>
      <c r="G684" s="304">
        <v>0</v>
      </c>
      <c r="H684" s="303">
        <v>200361640</v>
      </c>
      <c r="I684" s="303">
        <v>0</v>
      </c>
      <c r="J684" s="303">
        <v>286379900000</v>
      </c>
      <c r="K684" s="303">
        <v>41012732513</v>
      </c>
      <c r="L684" s="303">
        <v>366065148140.00006</v>
      </c>
      <c r="M684" s="323"/>
      <c r="N684" s="291"/>
      <c r="O684" s="380"/>
    </row>
    <row r="685" spans="1:15" s="63" customFormat="1">
      <c r="A685" s="517"/>
      <c r="B685" s="517"/>
      <c r="C685" s="301" t="s">
        <v>3190</v>
      </c>
      <c r="D685" s="302" t="s">
        <v>481</v>
      </c>
      <c r="E685" s="303">
        <v>1</v>
      </c>
      <c r="F685" s="303">
        <v>200000000</v>
      </c>
      <c r="G685" s="304">
        <v>0</v>
      </c>
      <c r="H685" s="303">
        <v>200361640</v>
      </c>
      <c r="I685" s="303">
        <v>0</v>
      </c>
      <c r="J685" s="303">
        <v>286379900000</v>
      </c>
      <c r="K685" s="303">
        <v>41012732513</v>
      </c>
      <c r="L685" s="303">
        <v>366065148140.00006</v>
      </c>
      <c r="M685" s="323"/>
    </row>
    <row r="686" spans="1:15" s="63" customFormat="1">
      <c r="A686" s="517"/>
      <c r="B686" s="517"/>
      <c r="C686" s="301" t="s">
        <v>3190</v>
      </c>
      <c r="D686" s="302" t="s">
        <v>481</v>
      </c>
      <c r="E686" s="303">
        <v>1</v>
      </c>
      <c r="F686" s="303">
        <v>200000000</v>
      </c>
      <c r="G686" s="304">
        <v>0</v>
      </c>
      <c r="H686" s="303">
        <v>200361640</v>
      </c>
      <c r="I686" s="303">
        <v>0</v>
      </c>
      <c r="J686" s="303">
        <v>286379900000</v>
      </c>
      <c r="K686" s="303">
        <v>41012732513</v>
      </c>
      <c r="L686" s="303">
        <v>366065148140.00006</v>
      </c>
      <c r="M686" s="323"/>
    </row>
    <row r="687" spans="1:15" s="63" customFormat="1">
      <c r="A687" s="517"/>
      <c r="B687" s="517"/>
      <c r="C687" s="301" t="s">
        <v>3190</v>
      </c>
      <c r="D687" s="302" t="s">
        <v>481</v>
      </c>
      <c r="E687" s="303">
        <v>1</v>
      </c>
      <c r="F687" s="303">
        <v>200000000</v>
      </c>
      <c r="G687" s="304">
        <v>0</v>
      </c>
      <c r="H687" s="303">
        <v>200361640</v>
      </c>
      <c r="I687" s="303">
        <v>0</v>
      </c>
      <c r="J687" s="303">
        <v>286379900000</v>
      </c>
      <c r="K687" s="303">
        <v>41012732513</v>
      </c>
      <c r="L687" s="303">
        <v>366065148140.00006</v>
      </c>
      <c r="M687" s="323"/>
    </row>
    <row r="688" spans="1:15" s="63" customFormat="1">
      <c r="A688" s="517"/>
      <c r="B688" s="517"/>
      <c r="C688" s="301" t="s">
        <v>3190</v>
      </c>
      <c r="D688" s="302" t="s">
        <v>481</v>
      </c>
      <c r="E688" s="303">
        <v>1</v>
      </c>
      <c r="F688" s="303">
        <v>200000000</v>
      </c>
      <c r="G688" s="304">
        <v>0</v>
      </c>
      <c r="H688" s="303">
        <v>200361640</v>
      </c>
      <c r="I688" s="303">
        <v>0</v>
      </c>
      <c r="J688" s="303">
        <v>286379900000</v>
      </c>
      <c r="K688" s="303">
        <v>41012732513</v>
      </c>
      <c r="L688" s="303">
        <v>366065148140.00006</v>
      </c>
      <c r="M688" s="323"/>
    </row>
    <row r="689" spans="1:13" s="63" customFormat="1">
      <c r="A689" s="517"/>
      <c r="B689" s="517"/>
      <c r="C689" s="301" t="s">
        <v>3190</v>
      </c>
      <c r="D689" s="302" t="s">
        <v>481</v>
      </c>
      <c r="E689" s="303">
        <v>1</v>
      </c>
      <c r="F689" s="303">
        <v>200000000</v>
      </c>
      <c r="G689" s="304">
        <v>0</v>
      </c>
      <c r="H689" s="303">
        <v>200361640</v>
      </c>
      <c r="I689" s="303">
        <v>0</v>
      </c>
      <c r="J689" s="303">
        <v>286379900000</v>
      </c>
      <c r="K689" s="303">
        <v>41012732513</v>
      </c>
      <c r="L689" s="303">
        <v>366065148140.00006</v>
      </c>
      <c r="M689" s="323"/>
    </row>
    <row r="690" spans="1:13" s="63" customFormat="1">
      <c r="A690" s="517"/>
      <c r="B690" s="517"/>
      <c r="C690" s="301" t="s">
        <v>3190</v>
      </c>
      <c r="D690" s="302" t="s">
        <v>481</v>
      </c>
      <c r="E690" s="303">
        <v>1</v>
      </c>
      <c r="F690" s="303">
        <v>200000000</v>
      </c>
      <c r="G690" s="304">
        <v>0</v>
      </c>
      <c r="H690" s="303">
        <v>200361640</v>
      </c>
      <c r="I690" s="303">
        <v>0</v>
      </c>
      <c r="J690" s="303">
        <v>286379900000</v>
      </c>
      <c r="K690" s="303">
        <v>41012732513</v>
      </c>
      <c r="L690" s="303">
        <v>366065148140.00006</v>
      </c>
      <c r="M690" s="323"/>
    </row>
    <row r="691" spans="1:13" s="63" customFormat="1">
      <c r="A691" s="517"/>
      <c r="B691" s="517"/>
      <c r="C691" s="301" t="s">
        <v>3190</v>
      </c>
      <c r="D691" s="302" t="s">
        <v>481</v>
      </c>
      <c r="E691" s="303">
        <v>1</v>
      </c>
      <c r="F691" s="303">
        <v>200000000</v>
      </c>
      <c r="G691" s="304">
        <v>0</v>
      </c>
      <c r="H691" s="303">
        <v>200361640</v>
      </c>
      <c r="I691" s="303">
        <v>0</v>
      </c>
      <c r="J691" s="303">
        <v>286379900000</v>
      </c>
      <c r="K691" s="303">
        <v>41012732513</v>
      </c>
      <c r="L691" s="303">
        <v>366065148140.00006</v>
      </c>
      <c r="M691" s="323"/>
    </row>
    <row r="692" spans="1:13" s="63" customFormat="1">
      <c r="A692" s="517"/>
      <c r="B692" s="517"/>
      <c r="C692" s="301" t="s">
        <v>3190</v>
      </c>
      <c r="D692" s="302" t="s">
        <v>481</v>
      </c>
      <c r="E692" s="303">
        <v>1</v>
      </c>
      <c r="F692" s="303">
        <v>200000000</v>
      </c>
      <c r="G692" s="304">
        <v>0</v>
      </c>
      <c r="H692" s="303">
        <v>200361640</v>
      </c>
      <c r="I692" s="303">
        <v>0</v>
      </c>
      <c r="J692" s="303">
        <v>286379900000</v>
      </c>
      <c r="K692" s="303">
        <v>41012732513</v>
      </c>
      <c r="L692" s="303">
        <v>366065148140.00006</v>
      </c>
      <c r="M692" s="323"/>
    </row>
    <row r="693" spans="1:13" s="63" customFormat="1">
      <c r="A693" s="517"/>
      <c r="B693" s="517"/>
      <c r="C693" s="301" t="s">
        <v>3190</v>
      </c>
      <c r="D693" s="302" t="s">
        <v>481</v>
      </c>
      <c r="E693" s="303">
        <v>1</v>
      </c>
      <c r="F693" s="303">
        <v>200000000</v>
      </c>
      <c r="G693" s="304">
        <v>0</v>
      </c>
      <c r="H693" s="303">
        <v>200361640</v>
      </c>
      <c r="I693" s="303">
        <v>0</v>
      </c>
      <c r="J693" s="303">
        <v>286379900000</v>
      </c>
      <c r="K693" s="303">
        <v>41012732513</v>
      </c>
      <c r="L693" s="303">
        <v>366065148140.00006</v>
      </c>
      <c r="M693" s="323"/>
    </row>
    <row r="694" spans="1:13" s="63" customFormat="1">
      <c r="A694" s="517"/>
      <c r="B694" s="517"/>
      <c r="C694" s="301" t="s">
        <v>3190</v>
      </c>
      <c r="D694" s="302" t="s">
        <v>481</v>
      </c>
      <c r="E694" s="303">
        <v>1</v>
      </c>
      <c r="F694" s="303">
        <v>200000000</v>
      </c>
      <c r="G694" s="304">
        <v>0</v>
      </c>
      <c r="H694" s="303">
        <v>200361640</v>
      </c>
      <c r="I694" s="303">
        <v>0</v>
      </c>
      <c r="J694" s="303">
        <v>286379900000</v>
      </c>
      <c r="K694" s="303">
        <v>41012732513</v>
      </c>
      <c r="L694" s="303">
        <v>366065148140.00006</v>
      </c>
      <c r="M694" s="323"/>
    </row>
    <row r="695" spans="1:13" s="63" customFormat="1">
      <c r="A695" s="517"/>
      <c r="B695" s="517"/>
      <c r="C695" s="301" t="s">
        <v>3190</v>
      </c>
      <c r="D695" s="302" t="s">
        <v>481</v>
      </c>
      <c r="E695" s="303">
        <v>1</v>
      </c>
      <c r="F695" s="303">
        <v>200000000</v>
      </c>
      <c r="G695" s="304">
        <v>0</v>
      </c>
      <c r="H695" s="303">
        <v>200361640</v>
      </c>
      <c r="I695" s="303">
        <v>0</v>
      </c>
      <c r="J695" s="303">
        <v>286379900000</v>
      </c>
      <c r="K695" s="303">
        <v>41012732513</v>
      </c>
      <c r="L695" s="303">
        <v>366065148140.00006</v>
      </c>
      <c r="M695" s="323"/>
    </row>
    <row r="696" spans="1:13" s="63" customFormat="1">
      <c r="A696" s="517"/>
      <c r="B696" s="517"/>
      <c r="C696" s="301" t="s">
        <v>3190</v>
      </c>
      <c r="D696" s="302" t="s">
        <v>481</v>
      </c>
      <c r="E696" s="303">
        <v>1</v>
      </c>
      <c r="F696" s="303">
        <v>200000000</v>
      </c>
      <c r="G696" s="304">
        <v>0</v>
      </c>
      <c r="H696" s="303">
        <v>200361640</v>
      </c>
      <c r="I696" s="303">
        <v>0</v>
      </c>
      <c r="J696" s="303">
        <v>286379900000</v>
      </c>
      <c r="K696" s="303">
        <v>41012732513</v>
      </c>
      <c r="L696" s="303">
        <v>366065148140.00006</v>
      </c>
      <c r="M696" s="323"/>
    </row>
    <row r="697" spans="1:13" s="63" customFormat="1">
      <c r="A697" s="517"/>
      <c r="B697" s="517"/>
      <c r="C697" s="301" t="s">
        <v>3190</v>
      </c>
      <c r="D697" s="302" t="s">
        <v>481</v>
      </c>
      <c r="E697" s="303">
        <v>1</v>
      </c>
      <c r="F697" s="303">
        <v>200000000</v>
      </c>
      <c r="G697" s="304">
        <v>0</v>
      </c>
      <c r="H697" s="303">
        <v>200361640</v>
      </c>
      <c r="I697" s="303">
        <v>0</v>
      </c>
      <c r="J697" s="303">
        <v>286379900000</v>
      </c>
      <c r="K697" s="303">
        <v>41012732513</v>
      </c>
      <c r="L697" s="303">
        <v>366065148140.00006</v>
      </c>
      <c r="M697" s="323"/>
    </row>
    <row r="698" spans="1:13" s="63" customFormat="1">
      <c r="A698" s="517"/>
      <c r="B698" s="517"/>
      <c r="C698" s="301" t="s">
        <v>3190</v>
      </c>
      <c r="D698" s="302" t="s">
        <v>481</v>
      </c>
      <c r="E698" s="303">
        <v>1</v>
      </c>
      <c r="F698" s="303">
        <v>200000000</v>
      </c>
      <c r="G698" s="304">
        <v>0</v>
      </c>
      <c r="H698" s="303">
        <v>200361640</v>
      </c>
      <c r="I698" s="303">
        <v>0</v>
      </c>
      <c r="J698" s="303">
        <v>286379900000</v>
      </c>
      <c r="K698" s="303">
        <v>41012732513</v>
      </c>
      <c r="L698" s="303">
        <v>366065148140.00006</v>
      </c>
      <c r="M698" s="323"/>
    </row>
    <row r="699" spans="1:13" s="63" customFormat="1">
      <c r="A699" s="517"/>
      <c r="B699" s="517"/>
      <c r="C699" s="301" t="s">
        <v>3190</v>
      </c>
      <c r="D699" s="302" t="s">
        <v>481</v>
      </c>
      <c r="E699" s="303">
        <v>1</v>
      </c>
      <c r="F699" s="303">
        <v>200000000</v>
      </c>
      <c r="G699" s="304">
        <v>0</v>
      </c>
      <c r="H699" s="303">
        <v>200361640</v>
      </c>
      <c r="I699" s="303">
        <v>0</v>
      </c>
      <c r="J699" s="303">
        <v>286379900000</v>
      </c>
      <c r="K699" s="303">
        <v>41012732513</v>
      </c>
      <c r="L699" s="303">
        <v>366065148140.00006</v>
      </c>
      <c r="M699" s="323"/>
    </row>
    <row r="700" spans="1:13" s="63" customFormat="1">
      <c r="A700" s="517"/>
      <c r="B700" s="517"/>
      <c r="C700" s="301" t="s">
        <v>3190</v>
      </c>
      <c r="D700" s="302" t="s">
        <v>481</v>
      </c>
      <c r="E700" s="303">
        <v>1</v>
      </c>
      <c r="F700" s="303">
        <v>200000000</v>
      </c>
      <c r="G700" s="304">
        <v>0</v>
      </c>
      <c r="H700" s="303">
        <v>200361640</v>
      </c>
      <c r="I700" s="303">
        <v>0</v>
      </c>
      <c r="J700" s="303">
        <v>286379900000</v>
      </c>
      <c r="K700" s="303">
        <v>41012732513</v>
      </c>
      <c r="L700" s="303">
        <v>366065148140.00006</v>
      </c>
      <c r="M700" s="323"/>
    </row>
    <row r="701" spans="1:13" s="63" customFormat="1">
      <c r="A701" s="517"/>
      <c r="B701" s="517"/>
      <c r="C701" s="301" t="s">
        <v>3190</v>
      </c>
      <c r="D701" s="302" t="s">
        <v>481</v>
      </c>
      <c r="E701" s="303">
        <v>1</v>
      </c>
      <c r="F701" s="303">
        <v>200000000</v>
      </c>
      <c r="G701" s="304">
        <v>0</v>
      </c>
      <c r="H701" s="303">
        <v>200361640</v>
      </c>
      <c r="I701" s="303">
        <v>0</v>
      </c>
      <c r="J701" s="303">
        <v>286379900000</v>
      </c>
      <c r="K701" s="303">
        <v>41012732513</v>
      </c>
      <c r="L701" s="303">
        <v>366065148140.00006</v>
      </c>
      <c r="M701" s="323"/>
    </row>
    <row r="702" spans="1:13" s="63" customFormat="1">
      <c r="A702" s="517"/>
      <c r="B702" s="517"/>
      <c r="C702" s="301" t="s">
        <v>3190</v>
      </c>
      <c r="D702" s="302" t="s">
        <v>481</v>
      </c>
      <c r="E702" s="303">
        <v>1</v>
      </c>
      <c r="F702" s="303">
        <v>200000000</v>
      </c>
      <c r="G702" s="304">
        <v>0</v>
      </c>
      <c r="H702" s="303">
        <v>200361640</v>
      </c>
      <c r="I702" s="303">
        <v>0</v>
      </c>
      <c r="J702" s="303">
        <v>286379900000</v>
      </c>
      <c r="K702" s="303">
        <v>41012732513</v>
      </c>
      <c r="L702" s="303">
        <v>366065148140.00006</v>
      </c>
      <c r="M702" s="323"/>
    </row>
    <row r="703" spans="1:13" s="63" customFormat="1">
      <c r="A703" s="517"/>
      <c r="B703" s="517"/>
      <c r="C703" s="301" t="s">
        <v>3190</v>
      </c>
      <c r="D703" s="302" t="s">
        <v>481</v>
      </c>
      <c r="E703" s="303">
        <v>1</v>
      </c>
      <c r="F703" s="303">
        <v>200000000</v>
      </c>
      <c r="G703" s="304">
        <v>0</v>
      </c>
      <c r="H703" s="303">
        <v>200361640</v>
      </c>
      <c r="I703" s="303">
        <v>0</v>
      </c>
      <c r="J703" s="303">
        <v>286379900000</v>
      </c>
      <c r="K703" s="303">
        <v>41012732513</v>
      </c>
      <c r="L703" s="303">
        <v>366065148140.00006</v>
      </c>
      <c r="M703" s="323"/>
    </row>
    <row r="704" spans="1:13" s="63" customFormat="1">
      <c r="A704" s="517"/>
      <c r="B704" s="517"/>
      <c r="C704" s="301" t="s">
        <v>3190</v>
      </c>
      <c r="D704" s="302" t="s">
        <v>481</v>
      </c>
      <c r="E704" s="303">
        <v>1</v>
      </c>
      <c r="F704" s="303">
        <v>200000000</v>
      </c>
      <c r="G704" s="304">
        <v>0</v>
      </c>
      <c r="H704" s="303">
        <v>200361640</v>
      </c>
      <c r="I704" s="303">
        <v>0</v>
      </c>
      <c r="J704" s="303">
        <v>286379900000</v>
      </c>
      <c r="K704" s="303">
        <v>41012732513</v>
      </c>
      <c r="L704" s="303">
        <v>366065148140.00006</v>
      </c>
      <c r="M704" s="323"/>
    </row>
    <row r="705" spans="1:13" s="63" customFormat="1">
      <c r="A705" s="517"/>
      <c r="B705" s="517"/>
      <c r="C705" s="301" t="s">
        <v>3190</v>
      </c>
      <c r="D705" s="302" t="s">
        <v>481</v>
      </c>
      <c r="E705" s="303">
        <v>1</v>
      </c>
      <c r="F705" s="303">
        <v>200000000</v>
      </c>
      <c r="G705" s="304">
        <v>0</v>
      </c>
      <c r="H705" s="303">
        <v>200361640</v>
      </c>
      <c r="I705" s="303">
        <v>0</v>
      </c>
      <c r="J705" s="303">
        <v>286379900000</v>
      </c>
      <c r="K705" s="303">
        <v>41012732513</v>
      </c>
      <c r="L705" s="303">
        <v>366065148140.00006</v>
      </c>
      <c r="M705" s="323"/>
    </row>
    <row r="706" spans="1:13" s="63" customFormat="1">
      <c r="A706" s="517"/>
      <c r="B706" s="517"/>
      <c r="C706" s="301" t="s">
        <v>3190</v>
      </c>
      <c r="D706" s="302" t="s">
        <v>481</v>
      </c>
      <c r="E706" s="303">
        <v>1</v>
      </c>
      <c r="F706" s="303">
        <v>200000000</v>
      </c>
      <c r="G706" s="304">
        <v>0</v>
      </c>
      <c r="H706" s="303">
        <v>200361640</v>
      </c>
      <c r="I706" s="303">
        <v>0</v>
      </c>
      <c r="J706" s="303">
        <v>286379900000</v>
      </c>
      <c r="K706" s="303">
        <v>41012732513</v>
      </c>
      <c r="L706" s="303">
        <v>366065148140.00006</v>
      </c>
      <c r="M706" s="323"/>
    </row>
    <row r="707" spans="1:13" s="63" customFormat="1">
      <c r="A707" s="517"/>
      <c r="B707" s="517"/>
      <c r="C707" s="301" t="s">
        <v>3190</v>
      </c>
      <c r="D707" s="302" t="s">
        <v>481</v>
      </c>
      <c r="E707" s="303">
        <v>1</v>
      </c>
      <c r="F707" s="303">
        <v>200000000</v>
      </c>
      <c r="G707" s="304">
        <v>0</v>
      </c>
      <c r="H707" s="303">
        <v>200361640</v>
      </c>
      <c r="I707" s="303">
        <v>0</v>
      </c>
      <c r="J707" s="303">
        <v>286379900000</v>
      </c>
      <c r="K707" s="303">
        <v>41012732513</v>
      </c>
      <c r="L707" s="303">
        <v>366065148140.00006</v>
      </c>
      <c r="M707" s="323"/>
    </row>
    <row r="708" spans="1:13" s="63" customFormat="1">
      <c r="A708" s="517"/>
      <c r="B708" s="517"/>
      <c r="C708" s="301" t="s">
        <v>3190</v>
      </c>
      <c r="D708" s="302" t="s">
        <v>481</v>
      </c>
      <c r="E708" s="303">
        <v>1</v>
      </c>
      <c r="F708" s="303">
        <v>200000000</v>
      </c>
      <c r="G708" s="304">
        <v>0</v>
      </c>
      <c r="H708" s="303">
        <v>200361640</v>
      </c>
      <c r="I708" s="303">
        <v>0</v>
      </c>
      <c r="J708" s="303">
        <v>286379900000</v>
      </c>
      <c r="K708" s="303">
        <v>41012732513</v>
      </c>
      <c r="L708" s="303">
        <v>366065148140.00006</v>
      </c>
      <c r="M708" s="323"/>
    </row>
    <row r="709" spans="1:13" s="63" customFormat="1">
      <c r="A709" s="517"/>
      <c r="B709" s="517"/>
      <c r="C709" s="301" t="s">
        <v>711</v>
      </c>
      <c r="D709" s="302" t="s">
        <v>481</v>
      </c>
      <c r="E709" s="303">
        <v>1</v>
      </c>
      <c r="F709" s="303">
        <v>100000000</v>
      </c>
      <c r="G709" s="304">
        <v>0</v>
      </c>
      <c r="H709" s="303">
        <v>100651514</v>
      </c>
      <c r="I709" s="303">
        <v>0</v>
      </c>
      <c r="J709" s="303">
        <v>133770000000</v>
      </c>
      <c r="K709" s="303">
        <v>5156546159</v>
      </c>
      <c r="L709" s="303">
        <v>149171661841.99997</v>
      </c>
      <c r="M709" s="323"/>
    </row>
    <row r="710" spans="1:13" s="63" customFormat="1">
      <c r="A710" s="517"/>
      <c r="B710" s="517"/>
      <c r="C710" s="301" t="s">
        <v>711</v>
      </c>
      <c r="D710" s="302" t="s">
        <v>481</v>
      </c>
      <c r="E710" s="303">
        <v>1</v>
      </c>
      <c r="F710" s="303">
        <v>100000000</v>
      </c>
      <c r="G710" s="304">
        <v>0</v>
      </c>
      <c r="H710" s="303">
        <v>100651514</v>
      </c>
      <c r="I710" s="303">
        <v>0</v>
      </c>
      <c r="J710" s="303">
        <v>133770000000</v>
      </c>
      <c r="K710" s="303">
        <v>5156546159</v>
      </c>
      <c r="L710" s="303">
        <v>149171661841.99997</v>
      </c>
      <c r="M710" s="323"/>
    </row>
    <row r="711" spans="1:13" s="63" customFormat="1">
      <c r="A711" s="517"/>
      <c r="B711" s="517"/>
      <c r="C711" s="301" t="s">
        <v>711</v>
      </c>
      <c r="D711" s="302" t="s">
        <v>481</v>
      </c>
      <c r="E711" s="303">
        <v>1</v>
      </c>
      <c r="F711" s="303">
        <v>100000000</v>
      </c>
      <c r="G711" s="304">
        <v>0</v>
      </c>
      <c r="H711" s="303">
        <v>100651514</v>
      </c>
      <c r="I711" s="303">
        <v>0</v>
      </c>
      <c r="J711" s="303">
        <v>133770000000</v>
      </c>
      <c r="K711" s="303">
        <v>5156546159</v>
      </c>
      <c r="L711" s="303">
        <v>149171661841.99997</v>
      </c>
      <c r="M711" s="323"/>
    </row>
    <row r="712" spans="1:13" s="63" customFormat="1">
      <c r="A712" s="517"/>
      <c r="B712" s="517"/>
      <c r="C712" s="301" t="s">
        <v>711</v>
      </c>
      <c r="D712" s="302" t="s">
        <v>481</v>
      </c>
      <c r="E712" s="303">
        <v>1</v>
      </c>
      <c r="F712" s="303">
        <v>100000000</v>
      </c>
      <c r="G712" s="304">
        <v>0</v>
      </c>
      <c r="H712" s="303">
        <v>100651514</v>
      </c>
      <c r="I712" s="303">
        <v>0</v>
      </c>
      <c r="J712" s="303">
        <v>133770000000</v>
      </c>
      <c r="K712" s="303">
        <v>5156546159</v>
      </c>
      <c r="L712" s="303">
        <v>149171661841.99997</v>
      </c>
      <c r="M712" s="323"/>
    </row>
    <row r="713" spans="1:13" s="63" customFormat="1">
      <c r="A713" s="517"/>
      <c r="B713" s="517"/>
      <c r="C713" s="301" t="s">
        <v>711</v>
      </c>
      <c r="D713" s="302" t="s">
        <v>481</v>
      </c>
      <c r="E713" s="303">
        <v>1</v>
      </c>
      <c r="F713" s="303">
        <v>100000000</v>
      </c>
      <c r="G713" s="304">
        <v>0</v>
      </c>
      <c r="H713" s="303">
        <v>100651514</v>
      </c>
      <c r="I713" s="303">
        <v>0</v>
      </c>
      <c r="J713" s="303">
        <v>133770000000</v>
      </c>
      <c r="K713" s="303">
        <v>5156546159</v>
      </c>
      <c r="L713" s="303">
        <v>149171661841.99997</v>
      </c>
      <c r="M713" s="323"/>
    </row>
    <row r="714" spans="1:13" s="63" customFormat="1">
      <c r="A714" s="517"/>
      <c r="B714" s="517"/>
      <c r="C714" s="301" t="s">
        <v>711</v>
      </c>
      <c r="D714" s="302" t="s">
        <v>481</v>
      </c>
      <c r="E714" s="303">
        <v>1</v>
      </c>
      <c r="F714" s="303">
        <v>100000000</v>
      </c>
      <c r="G714" s="304">
        <v>0</v>
      </c>
      <c r="H714" s="303">
        <v>100651514</v>
      </c>
      <c r="I714" s="303">
        <v>0</v>
      </c>
      <c r="J714" s="303">
        <v>133770000000</v>
      </c>
      <c r="K714" s="303">
        <v>5156546159</v>
      </c>
      <c r="L714" s="303">
        <v>149171661841.99997</v>
      </c>
      <c r="M714" s="323"/>
    </row>
    <row r="715" spans="1:13" s="63" customFormat="1">
      <c r="A715" s="517"/>
      <c r="B715" s="517"/>
      <c r="C715" s="301" t="s">
        <v>711</v>
      </c>
      <c r="D715" s="302" t="s">
        <v>481</v>
      </c>
      <c r="E715" s="303">
        <v>1</v>
      </c>
      <c r="F715" s="303">
        <v>100000000</v>
      </c>
      <c r="G715" s="304">
        <v>0</v>
      </c>
      <c r="H715" s="303">
        <v>100651514</v>
      </c>
      <c r="I715" s="303">
        <v>0</v>
      </c>
      <c r="J715" s="303">
        <v>133770000000</v>
      </c>
      <c r="K715" s="303">
        <v>5156546159</v>
      </c>
      <c r="L715" s="303">
        <v>149171661841.99997</v>
      </c>
      <c r="M715" s="323"/>
    </row>
    <row r="716" spans="1:13" s="63" customFormat="1">
      <c r="A716" s="517"/>
      <c r="B716" s="517"/>
      <c r="C716" s="301" t="s">
        <v>711</v>
      </c>
      <c r="D716" s="302" t="s">
        <v>481</v>
      </c>
      <c r="E716" s="303">
        <v>1</v>
      </c>
      <c r="F716" s="303">
        <v>100000000</v>
      </c>
      <c r="G716" s="304">
        <v>0</v>
      </c>
      <c r="H716" s="303">
        <v>100651514</v>
      </c>
      <c r="I716" s="303">
        <v>0</v>
      </c>
      <c r="J716" s="303">
        <v>133770000000</v>
      </c>
      <c r="K716" s="303">
        <v>5156546159</v>
      </c>
      <c r="L716" s="303">
        <v>149171661841.99997</v>
      </c>
      <c r="M716" s="323"/>
    </row>
    <row r="717" spans="1:13" s="63" customFormat="1">
      <c r="A717" s="517"/>
      <c r="B717" s="517"/>
      <c r="C717" s="301" t="s">
        <v>711</v>
      </c>
      <c r="D717" s="302" t="s">
        <v>481</v>
      </c>
      <c r="E717" s="303">
        <v>1</v>
      </c>
      <c r="F717" s="303">
        <v>100000000</v>
      </c>
      <c r="G717" s="304">
        <v>0</v>
      </c>
      <c r="H717" s="303">
        <v>100651514</v>
      </c>
      <c r="I717" s="303">
        <v>0</v>
      </c>
      <c r="J717" s="303">
        <v>133770000000</v>
      </c>
      <c r="K717" s="303">
        <v>5156546159</v>
      </c>
      <c r="L717" s="303">
        <v>149171661841.99997</v>
      </c>
      <c r="M717" s="323"/>
    </row>
    <row r="718" spans="1:13" s="63" customFormat="1">
      <c r="A718" s="517"/>
      <c r="B718" s="517"/>
      <c r="C718" s="301" t="s">
        <v>711</v>
      </c>
      <c r="D718" s="302" t="s">
        <v>481</v>
      </c>
      <c r="E718" s="303">
        <v>1</v>
      </c>
      <c r="F718" s="303">
        <v>100000000</v>
      </c>
      <c r="G718" s="304">
        <v>0</v>
      </c>
      <c r="H718" s="303">
        <v>100651514</v>
      </c>
      <c r="I718" s="303">
        <v>0</v>
      </c>
      <c r="J718" s="303">
        <v>133770000000</v>
      </c>
      <c r="K718" s="303">
        <v>5156546159</v>
      </c>
      <c r="L718" s="303">
        <v>149171661841.99997</v>
      </c>
      <c r="M718" s="323"/>
    </row>
    <row r="719" spans="1:13" s="63" customFormat="1">
      <c r="A719" s="517"/>
      <c r="B719" s="517"/>
      <c r="C719" s="301" t="s">
        <v>711</v>
      </c>
      <c r="D719" s="302" t="s">
        <v>481</v>
      </c>
      <c r="E719" s="303">
        <v>1</v>
      </c>
      <c r="F719" s="303">
        <v>100000000</v>
      </c>
      <c r="G719" s="304">
        <v>0</v>
      </c>
      <c r="H719" s="303">
        <v>100651514</v>
      </c>
      <c r="I719" s="303">
        <v>0</v>
      </c>
      <c r="J719" s="303">
        <v>133770000000</v>
      </c>
      <c r="K719" s="303">
        <v>5156546159</v>
      </c>
      <c r="L719" s="303">
        <v>149171661841.99997</v>
      </c>
      <c r="M719" s="323"/>
    </row>
    <row r="720" spans="1:13" s="63" customFormat="1">
      <c r="A720" s="517"/>
      <c r="B720" s="517"/>
      <c r="C720" s="301" t="s">
        <v>711</v>
      </c>
      <c r="D720" s="302" t="s">
        <v>481</v>
      </c>
      <c r="E720" s="303">
        <v>1</v>
      </c>
      <c r="F720" s="303">
        <v>100000000</v>
      </c>
      <c r="G720" s="304">
        <v>0</v>
      </c>
      <c r="H720" s="303">
        <v>100651514</v>
      </c>
      <c r="I720" s="303">
        <v>0</v>
      </c>
      <c r="J720" s="303">
        <v>133770000000</v>
      </c>
      <c r="K720" s="303">
        <v>5156546159</v>
      </c>
      <c r="L720" s="303">
        <v>149171661841.99997</v>
      </c>
      <c r="M720" s="323"/>
    </row>
    <row r="721" spans="1:13" s="63" customFormat="1">
      <c r="A721" s="517"/>
      <c r="B721" s="517"/>
      <c r="C721" s="301" t="s">
        <v>711</v>
      </c>
      <c r="D721" s="302" t="s">
        <v>481</v>
      </c>
      <c r="E721" s="303">
        <v>1</v>
      </c>
      <c r="F721" s="303">
        <v>100000000</v>
      </c>
      <c r="G721" s="304">
        <v>0</v>
      </c>
      <c r="H721" s="303">
        <v>100651514</v>
      </c>
      <c r="I721" s="303">
        <v>0</v>
      </c>
      <c r="J721" s="303">
        <v>133770000000</v>
      </c>
      <c r="K721" s="303">
        <v>5156546159</v>
      </c>
      <c r="L721" s="303">
        <v>149171661841.99997</v>
      </c>
      <c r="M721" s="323"/>
    </row>
    <row r="722" spans="1:13" s="63" customFormat="1">
      <c r="A722" s="517"/>
      <c r="B722" s="517"/>
      <c r="C722" s="301" t="s">
        <v>711</v>
      </c>
      <c r="D722" s="302" t="s">
        <v>481</v>
      </c>
      <c r="E722" s="303">
        <v>1</v>
      </c>
      <c r="F722" s="303">
        <v>100000000</v>
      </c>
      <c r="G722" s="304">
        <v>0</v>
      </c>
      <c r="H722" s="303">
        <v>100651514</v>
      </c>
      <c r="I722" s="303">
        <v>0</v>
      </c>
      <c r="J722" s="303">
        <v>133770000000</v>
      </c>
      <c r="K722" s="303">
        <v>5156546159</v>
      </c>
      <c r="L722" s="303">
        <v>149171661841.99997</v>
      </c>
      <c r="M722" s="323"/>
    </row>
    <row r="723" spans="1:13" s="63" customFormat="1">
      <c r="A723" s="517"/>
      <c r="B723" s="517"/>
      <c r="C723" s="301" t="s">
        <v>711</v>
      </c>
      <c r="D723" s="302" t="s">
        <v>481</v>
      </c>
      <c r="E723" s="303">
        <v>1</v>
      </c>
      <c r="F723" s="303">
        <v>100000000</v>
      </c>
      <c r="G723" s="304">
        <v>0</v>
      </c>
      <c r="H723" s="303">
        <v>100651514</v>
      </c>
      <c r="I723" s="303">
        <v>0</v>
      </c>
      <c r="J723" s="303">
        <v>133770000000</v>
      </c>
      <c r="K723" s="303">
        <v>5156546159</v>
      </c>
      <c r="L723" s="303">
        <v>149171661841.99997</v>
      </c>
      <c r="M723" s="323"/>
    </row>
    <row r="724" spans="1:13" s="63" customFormat="1">
      <c r="A724" s="517"/>
      <c r="B724" s="517"/>
      <c r="C724" s="301" t="s">
        <v>711</v>
      </c>
      <c r="D724" s="302" t="s">
        <v>481</v>
      </c>
      <c r="E724" s="303">
        <v>1</v>
      </c>
      <c r="F724" s="303">
        <v>100000000</v>
      </c>
      <c r="G724" s="304">
        <v>0</v>
      </c>
      <c r="H724" s="303">
        <v>100651514</v>
      </c>
      <c r="I724" s="303">
        <v>0</v>
      </c>
      <c r="J724" s="303">
        <v>133770000000</v>
      </c>
      <c r="K724" s="303">
        <v>5156546159</v>
      </c>
      <c r="L724" s="303">
        <v>149171661841.99997</v>
      </c>
      <c r="M724" s="323"/>
    </row>
    <row r="725" spans="1:13" s="63" customFormat="1">
      <c r="A725" s="517"/>
      <c r="B725" s="517"/>
      <c r="C725" s="301" t="s">
        <v>711</v>
      </c>
      <c r="D725" s="302" t="s">
        <v>481</v>
      </c>
      <c r="E725" s="303">
        <v>1</v>
      </c>
      <c r="F725" s="303">
        <v>100000000</v>
      </c>
      <c r="G725" s="304">
        <v>0</v>
      </c>
      <c r="H725" s="303">
        <v>100651514</v>
      </c>
      <c r="I725" s="303">
        <v>0</v>
      </c>
      <c r="J725" s="303">
        <v>133770000000</v>
      </c>
      <c r="K725" s="303">
        <v>5156546159</v>
      </c>
      <c r="L725" s="303">
        <v>149171661841.99997</v>
      </c>
      <c r="M725" s="323"/>
    </row>
    <row r="726" spans="1:13" s="63" customFormat="1">
      <c r="A726" s="517"/>
      <c r="B726" s="517"/>
      <c r="C726" s="301" t="s">
        <v>711</v>
      </c>
      <c r="D726" s="302" t="s">
        <v>481</v>
      </c>
      <c r="E726" s="303">
        <v>1</v>
      </c>
      <c r="F726" s="303">
        <v>100000000</v>
      </c>
      <c r="G726" s="304">
        <v>0</v>
      </c>
      <c r="H726" s="303">
        <v>100651514</v>
      </c>
      <c r="I726" s="303">
        <v>0</v>
      </c>
      <c r="J726" s="303">
        <v>133770000000</v>
      </c>
      <c r="K726" s="303">
        <v>5156546159</v>
      </c>
      <c r="L726" s="303">
        <v>149171661841.99997</v>
      </c>
      <c r="M726" s="323"/>
    </row>
    <row r="727" spans="1:13" s="63" customFormat="1">
      <c r="A727" s="517"/>
      <c r="B727" s="517"/>
      <c r="C727" s="301" t="s">
        <v>711</v>
      </c>
      <c r="D727" s="302" t="s">
        <v>481</v>
      </c>
      <c r="E727" s="303">
        <v>1</v>
      </c>
      <c r="F727" s="303">
        <v>100000000</v>
      </c>
      <c r="G727" s="304">
        <v>0</v>
      </c>
      <c r="H727" s="303">
        <v>100651514</v>
      </c>
      <c r="I727" s="303">
        <v>0</v>
      </c>
      <c r="J727" s="303">
        <v>133770000000</v>
      </c>
      <c r="K727" s="303">
        <v>5156546159</v>
      </c>
      <c r="L727" s="303">
        <v>149171661841.99997</v>
      </c>
      <c r="M727" s="323"/>
    </row>
    <row r="728" spans="1:13" s="63" customFormat="1">
      <c r="A728" s="517"/>
      <c r="B728" s="517"/>
      <c r="C728" s="301" t="s">
        <v>711</v>
      </c>
      <c r="D728" s="302" t="s">
        <v>481</v>
      </c>
      <c r="E728" s="303">
        <v>1</v>
      </c>
      <c r="F728" s="303">
        <v>100000000</v>
      </c>
      <c r="G728" s="304">
        <v>0</v>
      </c>
      <c r="H728" s="303">
        <v>100651514</v>
      </c>
      <c r="I728" s="303">
        <v>0</v>
      </c>
      <c r="J728" s="303">
        <v>133770000000</v>
      </c>
      <c r="K728" s="303">
        <v>5156546159</v>
      </c>
      <c r="L728" s="303">
        <v>149171661841.99997</v>
      </c>
      <c r="M728" s="323"/>
    </row>
    <row r="729" spans="1:13" s="63" customFormat="1">
      <c r="A729" s="517"/>
      <c r="B729" s="517"/>
      <c r="C729" s="301" t="s">
        <v>712</v>
      </c>
      <c r="D729" s="302" t="s">
        <v>481</v>
      </c>
      <c r="E729" s="303">
        <v>1</v>
      </c>
      <c r="F729" s="303">
        <v>250000000</v>
      </c>
      <c r="G729" s="304">
        <v>0</v>
      </c>
      <c r="H729" s="303">
        <v>254419562</v>
      </c>
      <c r="I729" s="303">
        <v>0</v>
      </c>
      <c r="J729" s="303">
        <v>450707300000</v>
      </c>
      <c r="K729" s="303">
        <v>70026773646</v>
      </c>
      <c r="L729" s="303">
        <v>584260272972</v>
      </c>
      <c r="M729" s="323"/>
    </row>
    <row r="730" spans="1:13" s="63" customFormat="1">
      <c r="A730" s="517"/>
      <c r="B730" s="517"/>
      <c r="C730" s="301" t="s">
        <v>712</v>
      </c>
      <c r="D730" s="302" t="s">
        <v>481</v>
      </c>
      <c r="E730" s="303">
        <v>1</v>
      </c>
      <c r="F730" s="303">
        <v>250000000</v>
      </c>
      <c r="G730" s="304">
        <v>0</v>
      </c>
      <c r="H730" s="303">
        <v>254419562</v>
      </c>
      <c r="I730" s="303">
        <v>0</v>
      </c>
      <c r="J730" s="303">
        <v>450707300000</v>
      </c>
      <c r="K730" s="303">
        <v>70026773646</v>
      </c>
      <c r="L730" s="303">
        <v>584260272972</v>
      </c>
      <c r="M730" s="323"/>
    </row>
    <row r="731" spans="1:13" s="63" customFormat="1">
      <c r="A731" s="517"/>
      <c r="B731" s="517"/>
      <c r="C731" s="301" t="s">
        <v>712</v>
      </c>
      <c r="D731" s="302" t="s">
        <v>481</v>
      </c>
      <c r="E731" s="303">
        <v>1</v>
      </c>
      <c r="F731" s="303">
        <v>250000000</v>
      </c>
      <c r="G731" s="304">
        <v>0</v>
      </c>
      <c r="H731" s="303">
        <v>254419562</v>
      </c>
      <c r="I731" s="303">
        <v>0</v>
      </c>
      <c r="J731" s="303">
        <v>450707300000</v>
      </c>
      <c r="K731" s="303">
        <v>70026773646</v>
      </c>
      <c r="L731" s="303">
        <v>584260272972</v>
      </c>
      <c r="M731" s="323"/>
    </row>
    <row r="732" spans="1:13" s="63" customFormat="1">
      <c r="A732" s="517"/>
      <c r="B732" s="517"/>
      <c r="C732" s="301" t="s">
        <v>712</v>
      </c>
      <c r="D732" s="302" t="s">
        <v>481</v>
      </c>
      <c r="E732" s="303">
        <v>1</v>
      </c>
      <c r="F732" s="303">
        <v>250000000</v>
      </c>
      <c r="G732" s="304">
        <v>0</v>
      </c>
      <c r="H732" s="303">
        <v>254419562</v>
      </c>
      <c r="I732" s="303">
        <v>0</v>
      </c>
      <c r="J732" s="303">
        <v>450707300000</v>
      </c>
      <c r="K732" s="303">
        <v>70026773646</v>
      </c>
      <c r="L732" s="303">
        <v>584260272972</v>
      </c>
      <c r="M732" s="323"/>
    </row>
    <row r="733" spans="1:13" s="63" customFormat="1">
      <c r="A733" s="517"/>
      <c r="B733" s="517"/>
      <c r="C733" s="301" t="s">
        <v>712</v>
      </c>
      <c r="D733" s="302" t="s">
        <v>481</v>
      </c>
      <c r="E733" s="303">
        <v>1</v>
      </c>
      <c r="F733" s="303">
        <v>250000000</v>
      </c>
      <c r="G733" s="304">
        <v>0</v>
      </c>
      <c r="H733" s="303">
        <v>254419562</v>
      </c>
      <c r="I733" s="303">
        <v>0</v>
      </c>
      <c r="J733" s="303">
        <v>450707300000</v>
      </c>
      <c r="K733" s="303">
        <v>70026773646</v>
      </c>
      <c r="L733" s="303">
        <v>584260272972</v>
      </c>
      <c r="M733" s="323"/>
    </row>
    <row r="734" spans="1:13" s="63" customFormat="1">
      <c r="A734" s="517"/>
      <c r="B734" s="517"/>
      <c r="C734" s="301" t="s">
        <v>712</v>
      </c>
      <c r="D734" s="302" t="s">
        <v>481</v>
      </c>
      <c r="E734" s="303">
        <v>1</v>
      </c>
      <c r="F734" s="303">
        <v>250000000</v>
      </c>
      <c r="G734" s="304">
        <v>0</v>
      </c>
      <c r="H734" s="303">
        <v>254419562</v>
      </c>
      <c r="I734" s="303">
        <v>0</v>
      </c>
      <c r="J734" s="303">
        <v>450707300000</v>
      </c>
      <c r="K734" s="303">
        <v>70026773646</v>
      </c>
      <c r="L734" s="303">
        <v>584260272972</v>
      </c>
      <c r="M734" s="323"/>
    </row>
    <row r="735" spans="1:13" s="63" customFormat="1">
      <c r="A735" s="517"/>
      <c r="B735" s="517"/>
      <c r="C735" s="301" t="s">
        <v>712</v>
      </c>
      <c r="D735" s="302" t="s">
        <v>481</v>
      </c>
      <c r="E735" s="303">
        <v>1</v>
      </c>
      <c r="F735" s="303">
        <v>250000000</v>
      </c>
      <c r="G735" s="304">
        <v>0</v>
      </c>
      <c r="H735" s="303">
        <v>254419562</v>
      </c>
      <c r="I735" s="303">
        <v>0</v>
      </c>
      <c r="J735" s="303">
        <v>450707300000</v>
      </c>
      <c r="K735" s="303">
        <v>70026773646</v>
      </c>
      <c r="L735" s="303">
        <v>584260272972</v>
      </c>
      <c r="M735" s="323"/>
    </row>
    <row r="736" spans="1:13" s="63" customFormat="1">
      <c r="A736" s="517"/>
      <c r="B736" s="517"/>
      <c r="C736" s="301" t="s">
        <v>712</v>
      </c>
      <c r="D736" s="302" t="s">
        <v>481</v>
      </c>
      <c r="E736" s="303">
        <v>1</v>
      </c>
      <c r="F736" s="303">
        <v>250000000</v>
      </c>
      <c r="G736" s="304">
        <v>0</v>
      </c>
      <c r="H736" s="303">
        <v>254419562</v>
      </c>
      <c r="I736" s="303">
        <v>0</v>
      </c>
      <c r="J736" s="303">
        <v>450707300000</v>
      </c>
      <c r="K736" s="303">
        <v>70026773646</v>
      </c>
      <c r="L736" s="303">
        <v>584260272972</v>
      </c>
      <c r="M736" s="323"/>
    </row>
    <row r="737" spans="1:13" s="63" customFormat="1">
      <c r="A737" s="517"/>
      <c r="B737" s="517"/>
      <c r="C737" s="301" t="s">
        <v>4019</v>
      </c>
      <c r="D737" s="302" t="s">
        <v>481</v>
      </c>
      <c r="E737" s="303">
        <v>1</v>
      </c>
      <c r="F737" s="303">
        <v>200000000</v>
      </c>
      <c r="G737" s="304">
        <v>0</v>
      </c>
      <c r="H737" s="303">
        <v>203462456</v>
      </c>
      <c r="I737" s="303">
        <v>0</v>
      </c>
      <c r="J737" s="303">
        <v>163528000000</v>
      </c>
      <c r="K737" s="303">
        <v>32705618446</v>
      </c>
      <c r="L737" s="303">
        <v>258258428231</v>
      </c>
      <c r="M737" s="323"/>
    </row>
    <row r="738" spans="1:13" s="63" customFormat="1">
      <c r="A738" s="517"/>
      <c r="B738" s="517"/>
      <c r="C738" s="301" t="s">
        <v>4019</v>
      </c>
      <c r="D738" s="302" t="s">
        <v>481</v>
      </c>
      <c r="E738" s="303">
        <v>1</v>
      </c>
      <c r="F738" s="303">
        <v>200000000</v>
      </c>
      <c r="G738" s="304">
        <v>0</v>
      </c>
      <c r="H738" s="303">
        <v>203462456</v>
      </c>
      <c r="I738" s="303">
        <v>0</v>
      </c>
      <c r="J738" s="303">
        <v>163528000000</v>
      </c>
      <c r="K738" s="303">
        <v>32705618446</v>
      </c>
      <c r="L738" s="303">
        <v>258258428231</v>
      </c>
      <c r="M738" s="323"/>
    </row>
    <row r="739" spans="1:13" s="63" customFormat="1">
      <c r="A739" s="517"/>
      <c r="B739" s="517"/>
      <c r="C739" s="301" t="s">
        <v>4019</v>
      </c>
      <c r="D739" s="302" t="s">
        <v>481</v>
      </c>
      <c r="E739" s="303">
        <v>1</v>
      </c>
      <c r="F739" s="303">
        <v>200000000</v>
      </c>
      <c r="G739" s="304">
        <v>0</v>
      </c>
      <c r="H739" s="303">
        <v>203462456</v>
      </c>
      <c r="I739" s="303">
        <v>0</v>
      </c>
      <c r="J739" s="303">
        <v>163528000000</v>
      </c>
      <c r="K739" s="303">
        <v>32705618446</v>
      </c>
      <c r="L739" s="303">
        <v>258258428231</v>
      </c>
      <c r="M739" s="323"/>
    </row>
    <row r="740" spans="1:13" s="63" customFormat="1">
      <c r="A740" s="517"/>
      <c r="B740" s="517"/>
      <c r="C740" s="301" t="s">
        <v>4019</v>
      </c>
      <c r="D740" s="302" t="s">
        <v>481</v>
      </c>
      <c r="E740" s="303">
        <v>1</v>
      </c>
      <c r="F740" s="303">
        <v>200000000</v>
      </c>
      <c r="G740" s="304">
        <v>0</v>
      </c>
      <c r="H740" s="303">
        <v>203462456</v>
      </c>
      <c r="I740" s="303">
        <v>0</v>
      </c>
      <c r="J740" s="303">
        <v>163528000000</v>
      </c>
      <c r="K740" s="303">
        <v>32705618446</v>
      </c>
      <c r="L740" s="303">
        <v>258258428231</v>
      </c>
      <c r="M740" s="323"/>
    </row>
    <row r="741" spans="1:13" s="63" customFormat="1">
      <c r="A741" s="517"/>
      <c r="B741" s="517"/>
      <c r="C741" s="301" t="s">
        <v>4019</v>
      </c>
      <c r="D741" s="302" t="s">
        <v>481</v>
      </c>
      <c r="E741" s="303">
        <v>1</v>
      </c>
      <c r="F741" s="303">
        <v>200000000</v>
      </c>
      <c r="G741" s="304">
        <v>0</v>
      </c>
      <c r="H741" s="303">
        <v>203462456</v>
      </c>
      <c r="I741" s="303">
        <v>0</v>
      </c>
      <c r="J741" s="303">
        <v>163528000000</v>
      </c>
      <c r="K741" s="303">
        <v>32705618446</v>
      </c>
      <c r="L741" s="303">
        <v>258258428231</v>
      </c>
      <c r="M741" s="323"/>
    </row>
    <row r="742" spans="1:13" s="63" customFormat="1">
      <c r="A742" s="517"/>
      <c r="B742" s="517"/>
      <c r="C742" s="301" t="s">
        <v>4019</v>
      </c>
      <c r="D742" s="302" t="s">
        <v>481</v>
      </c>
      <c r="E742" s="303">
        <v>1</v>
      </c>
      <c r="F742" s="303">
        <v>150000000</v>
      </c>
      <c r="G742" s="304">
        <v>0</v>
      </c>
      <c r="H742" s="303">
        <v>150609045</v>
      </c>
      <c r="I742" s="303">
        <v>0</v>
      </c>
      <c r="J742" s="303">
        <v>163528000000</v>
      </c>
      <c r="K742" s="303">
        <v>32705618446</v>
      </c>
      <c r="L742" s="303">
        <v>258258428231</v>
      </c>
      <c r="M742" s="323"/>
    </row>
    <row r="743" spans="1:13" s="63" customFormat="1">
      <c r="A743" s="517"/>
      <c r="B743" s="517"/>
      <c r="C743" s="301" t="s">
        <v>4019</v>
      </c>
      <c r="D743" s="302" t="s">
        <v>481</v>
      </c>
      <c r="E743" s="303">
        <v>1</v>
      </c>
      <c r="F743" s="303">
        <v>150000000</v>
      </c>
      <c r="G743" s="304">
        <v>0</v>
      </c>
      <c r="H743" s="303">
        <v>150609045</v>
      </c>
      <c r="I743" s="303">
        <v>0</v>
      </c>
      <c r="J743" s="303">
        <v>163528000000</v>
      </c>
      <c r="K743" s="303">
        <v>32705618446</v>
      </c>
      <c r="L743" s="303">
        <v>258258428231</v>
      </c>
      <c r="M743" s="323"/>
    </row>
    <row r="744" spans="1:13" s="63" customFormat="1">
      <c r="A744" s="517"/>
      <c r="B744" s="517"/>
      <c r="C744" s="301" t="s">
        <v>4019</v>
      </c>
      <c r="D744" s="302" t="s">
        <v>481</v>
      </c>
      <c r="E744" s="303">
        <v>1</v>
      </c>
      <c r="F744" s="303">
        <v>150000000</v>
      </c>
      <c r="G744" s="304">
        <v>0</v>
      </c>
      <c r="H744" s="303">
        <v>150609045</v>
      </c>
      <c r="I744" s="303">
        <v>0</v>
      </c>
      <c r="J744" s="303">
        <v>163528000000</v>
      </c>
      <c r="K744" s="303">
        <v>32705618446</v>
      </c>
      <c r="L744" s="303">
        <v>258258428231</v>
      </c>
      <c r="M744" s="323"/>
    </row>
    <row r="745" spans="1:13" s="63" customFormat="1">
      <c r="A745" s="517"/>
      <c r="B745" s="517"/>
      <c r="C745" s="301" t="s">
        <v>4019</v>
      </c>
      <c r="D745" s="302" t="s">
        <v>481</v>
      </c>
      <c r="E745" s="303">
        <v>1</v>
      </c>
      <c r="F745" s="303">
        <v>150000000</v>
      </c>
      <c r="G745" s="304">
        <v>0</v>
      </c>
      <c r="H745" s="303">
        <v>150609045</v>
      </c>
      <c r="I745" s="303">
        <v>0</v>
      </c>
      <c r="J745" s="303">
        <v>163528000000</v>
      </c>
      <c r="K745" s="303">
        <v>32705618446</v>
      </c>
      <c r="L745" s="303">
        <v>258258428231</v>
      </c>
      <c r="M745" s="323"/>
    </row>
    <row r="746" spans="1:13" s="63" customFormat="1">
      <c r="A746" s="517"/>
      <c r="B746" s="517"/>
      <c r="C746" s="301" t="s">
        <v>4019</v>
      </c>
      <c r="D746" s="302" t="s">
        <v>481</v>
      </c>
      <c r="E746" s="303">
        <v>1</v>
      </c>
      <c r="F746" s="303">
        <v>200000000</v>
      </c>
      <c r="G746" s="304">
        <v>0</v>
      </c>
      <c r="H746" s="303">
        <v>200812060</v>
      </c>
      <c r="I746" s="303">
        <v>0</v>
      </c>
      <c r="J746" s="303">
        <v>163528000000</v>
      </c>
      <c r="K746" s="303">
        <v>32705618446</v>
      </c>
      <c r="L746" s="303">
        <v>258258428231</v>
      </c>
      <c r="M746" s="323"/>
    </row>
    <row r="747" spans="1:13" s="63" customFormat="1">
      <c r="A747" s="517"/>
      <c r="B747" s="517"/>
      <c r="C747" s="301" t="s">
        <v>4019</v>
      </c>
      <c r="D747" s="302" t="s">
        <v>481</v>
      </c>
      <c r="E747" s="303">
        <v>1</v>
      </c>
      <c r="F747" s="303">
        <v>200000000</v>
      </c>
      <c r="G747" s="304">
        <v>0</v>
      </c>
      <c r="H747" s="303">
        <v>200812060</v>
      </c>
      <c r="I747" s="303">
        <v>0</v>
      </c>
      <c r="J747" s="303">
        <v>163528000000</v>
      </c>
      <c r="K747" s="303">
        <v>32705618446</v>
      </c>
      <c r="L747" s="303">
        <v>258258428231</v>
      </c>
      <c r="M747" s="323"/>
    </row>
    <row r="748" spans="1:13" s="63" customFormat="1">
      <c r="A748" s="517"/>
      <c r="B748" s="517"/>
      <c r="C748" s="301" t="s">
        <v>3190</v>
      </c>
      <c r="D748" s="302" t="s">
        <v>481</v>
      </c>
      <c r="E748" s="303">
        <v>1</v>
      </c>
      <c r="F748" s="303">
        <v>500000000</v>
      </c>
      <c r="G748" s="304">
        <v>0</v>
      </c>
      <c r="H748" s="303">
        <v>508438353</v>
      </c>
      <c r="I748" s="303">
        <v>0</v>
      </c>
      <c r="J748" s="303">
        <v>286379900000</v>
      </c>
      <c r="K748" s="303">
        <v>41012732513</v>
      </c>
      <c r="L748" s="303">
        <v>366065148140.00006</v>
      </c>
      <c r="M748" s="323"/>
    </row>
    <row r="749" spans="1:13" s="63" customFormat="1">
      <c r="A749" s="517"/>
      <c r="B749" s="517"/>
      <c r="C749" s="301" t="s">
        <v>3190</v>
      </c>
      <c r="D749" s="302" t="s">
        <v>481</v>
      </c>
      <c r="E749" s="303">
        <v>1</v>
      </c>
      <c r="F749" s="303">
        <v>200000000</v>
      </c>
      <c r="G749" s="304">
        <v>0</v>
      </c>
      <c r="H749" s="303">
        <v>203375372</v>
      </c>
      <c r="I749" s="303">
        <v>0</v>
      </c>
      <c r="J749" s="303">
        <v>286379900000</v>
      </c>
      <c r="K749" s="303">
        <v>41012732513</v>
      </c>
      <c r="L749" s="303">
        <v>366065148140.00006</v>
      </c>
      <c r="M749" s="323"/>
    </row>
    <row r="750" spans="1:13" s="63" customFormat="1">
      <c r="A750" s="517"/>
      <c r="B750" s="517"/>
      <c r="C750" s="301" t="s">
        <v>3190</v>
      </c>
      <c r="D750" s="302" t="s">
        <v>481</v>
      </c>
      <c r="E750" s="303">
        <v>1</v>
      </c>
      <c r="F750" s="303">
        <v>200000000</v>
      </c>
      <c r="G750" s="304">
        <v>0</v>
      </c>
      <c r="H750" s="303">
        <v>203375372</v>
      </c>
      <c r="I750" s="303">
        <v>0</v>
      </c>
      <c r="J750" s="303">
        <v>286379900000</v>
      </c>
      <c r="K750" s="303">
        <v>41012732513</v>
      </c>
      <c r="L750" s="303">
        <v>366065148140.00006</v>
      </c>
      <c r="M750" s="323"/>
    </row>
    <row r="751" spans="1:13" s="63" customFormat="1">
      <c r="A751" s="517"/>
      <c r="B751" s="517"/>
      <c r="C751" s="301" t="s">
        <v>3190</v>
      </c>
      <c r="D751" s="302" t="s">
        <v>481</v>
      </c>
      <c r="E751" s="303">
        <v>1</v>
      </c>
      <c r="F751" s="303">
        <v>200000000</v>
      </c>
      <c r="G751" s="304">
        <v>0</v>
      </c>
      <c r="H751" s="303">
        <v>203375372</v>
      </c>
      <c r="I751" s="303">
        <v>0</v>
      </c>
      <c r="J751" s="303">
        <v>286379900000</v>
      </c>
      <c r="K751" s="303">
        <v>41012732513</v>
      </c>
      <c r="L751" s="303">
        <v>366065148140.00006</v>
      </c>
      <c r="M751" s="323"/>
    </row>
    <row r="752" spans="1:13" s="63" customFormat="1">
      <c r="A752" s="517"/>
      <c r="B752" s="517"/>
      <c r="C752" s="301" t="s">
        <v>3190</v>
      </c>
      <c r="D752" s="302" t="s">
        <v>481</v>
      </c>
      <c r="E752" s="303">
        <v>1</v>
      </c>
      <c r="F752" s="303">
        <v>200000000</v>
      </c>
      <c r="G752" s="304">
        <v>0</v>
      </c>
      <c r="H752" s="303">
        <v>203375372</v>
      </c>
      <c r="I752" s="303">
        <v>0</v>
      </c>
      <c r="J752" s="303">
        <v>286379900000</v>
      </c>
      <c r="K752" s="303">
        <v>41012732513</v>
      </c>
      <c r="L752" s="303">
        <v>366065148140.00006</v>
      </c>
      <c r="M752" s="323"/>
    </row>
    <row r="753" spans="1:15" s="63" customFormat="1">
      <c r="A753" s="517"/>
      <c r="B753" s="517"/>
      <c r="C753" s="301" t="s">
        <v>3190</v>
      </c>
      <c r="D753" s="302" t="s">
        <v>481</v>
      </c>
      <c r="E753" s="303">
        <v>1</v>
      </c>
      <c r="F753" s="303">
        <v>200000000</v>
      </c>
      <c r="G753" s="304">
        <v>0</v>
      </c>
      <c r="H753" s="303">
        <v>203375372</v>
      </c>
      <c r="I753" s="303">
        <v>0</v>
      </c>
      <c r="J753" s="303">
        <v>286379900000</v>
      </c>
      <c r="K753" s="303">
        <v>41012732513</v>
      </c>
      <c r="L753" s="303">
        <v>366065148140.00006</v>
      </c>
      <c r="M753" s="323"/>
    </row>
    <row r="754" spans="1:15" s="63" customFormat="1">
      <c r="A754" s="517"/>
      <c r="B754" s="517"/>
      <c r="C754" s="301" t="s">
        <v>3190</v>
      </c>
      <c r="D754" s="302" t="s">
        <v>481</v>
      </c>
      <c r="E754" s="303">
        <v>1</v>
      </c>
      <c r="F754" s="303">
        <v>200000000</v>
      </c>
      <c r="G754" s="304">
        <v>0</v>
      </c>
      <c r="H754" s="303">
        <v>203375372</v>
      </c>
      <c r="I754" s="303">
        <v>0</v>
      </c>
      <c r="J754" s="303">
        <v>286379900000</v>
      </c>
      <c r="K754" s="303">
        <v>41012732513</v>
      </c>
      <c r="L754" s="303">
        <v>366065148140.00006</v>
      </c>
      <c r="M754" s="323"/>
    </row>
    <row r="755" spans="1:15" s="63" customFormat="1">
      <c r="A755" s="517"/>
      <c r="B755" s="517"/>
      <c r="C755" s="301" t="s">
        <v>3190</v>
      </c>
      <c r="D755" s="302" t="s">
        <v>481</v>
      </c>
      <c r="E755" s="303">
        <v>1</v>
      </c>
      <c r="F755" s="303">
        <v>200000000</v>
      </c>
      <c r="G755" s="304">
        <v>0</v>
      </c>
      <c r="H755" s="303">
        <v>203375372</v>
      </c>
      <c r="I755" s="303">
        <v>0</v>
      </c>
      <c r="J755" s="303">
        <v>286379900000</v>
      </c>
      <c r="K755" s="303">
        <v>41012732513</v>
      </c>
      <c r="L755" s="303">
        <v>366065148140.00006</v>
      </c>
      <c r="M755" s="323"/>
    </row>
    <row r="756" spans="1:15" s="63" customFormat="1">
      <c r="A756" s="517"/>
      <c r="B756" s="517"/>
      <c r="C756" s="301" t="s">
        <v>3190</v>
      </c>
      <c r="D756" s="302" t="s">
        <v>481</v>
      </c>
      <c r="E756" s="303">
        <v>1</v>
      </c>
      <c r="F756" s="303">
        <v>200000000</v>
      </c>
      <c r="G756" s="304">
        <v>0</v>
      </c>
      <c r="H756" s="303">
        <v>203375372</v>
      </c>
      <c r="I756" s="303">
        <v>0</v>
      </c>
      <c r="J756" s="303">
        <v>286379900000</v>
      </c>
      <c r="K756" s="303">
        <v>41012732513</v>
      </c>
      <c r="L756" s="303">
        <v>366065148140.00006</v>
      </c>
      <c r="M756" s="323"/>
    </row>
    <row r="757" spans="1:15" s="63" customFormat="1">
      <c r="A757" s="517"/>
      <c r="B757" s="517"/>
      <c r="C757" s="301" t="s">
        <v>3190</v>
      </c>
      <c r="D757" s="302" t="s">
        <v>481</v>
      </c>
      <c r="E757" s="303">
        <v>1</v>
      </c>
      <c r="F757" s="303">
        <v>200000000</v>
      </c>
      <c r="G757" s="304">
        <v>0</v>
      </c>
      <c r="H757" s="303">
        <v>203375372</v>
      </c>
      <c r="I757" s="303">
        <v>0</v>
      </c>
      <c r="J757" s="303">
        <v>286379900000</v>
      </c>
      <c r="K757" s="303">
        <v>41012732513</v>
      </c>
      <c r="L757" s="303">
        <v>366065148140.00006</v>
      </c>
      <c r="M757" s="323"/>
    </row>
    <row r="758" spans="1:15" s="63" customFormat="1">
      <c r="A758" s="517"/>
      <c r="B758" s="517"/>
      <c r="C758" s="301" t="s">
        <v>3190</v>
      </c>
      <c r="D758" s="302" t="s">
        <v>481</v>
      </c>
      <c r="E758" s="303">
        <v>1</v>
      </c>
      <c r="F758" s="303">
        <v>200000000</v>
      </c>
      <c r="G758" s="304">
        <v>0</v>
      </c>
      <c r="H758" s="303">
        <v>203375372</v>
      </c>
      <c r="I758" s="303">
        <v>0</v>
      </c>
      <c r="J758" s="303">
        <v>286379900000</v>
      </c>
      <c r="K758" s="303">
        <v>41012732513</v>
      </c>
      <c r="L758" s="303">
        <v>366065148140.00006</v>
      </c>
      <c r="M758" s="323"/>
    </row>
    <row r="759" spans="1:15" s="63" customFormat="1">
      <c r="A759" s="517"/>
      <c r="B759" s="517"/>
      <c r="C759" s="301" t="s">
        <v>3190</v>
      </c>
      <c r="D759" s="302" t="s">
        <v>481</v>
      </c>
      <c r="E759" s="303">
        <v>1</v>
      </c>
      <c r="F759" s="303">
        <v>200000000</v>
      </c>
      <c r="G759" s="304">
        <v>0</v>
      </c>
      <c r="H759" s="303">
        <v>203375372</v>
      </c>
      <c r="I759" s="303">
        <v>0</v>
      </c>
      <c r="J759" s="303">
        <v>286379900000</v>
      </c>
      <c r="K759" s="303">
        <v>41012732513</v>
      </c>
      <c r="L759" s="303">
        <v>366065148140.00006</v>
      </c>
      <c r="M759" s="323"/>
    </row>
    <row r="760" spans="1:15" s="63" customFormat="1">
      <c r="A760" s="517"/>
      <c r="B760" s="517"/>
      <c r="C760" s="301" t="s">
        <v>3190</v>
      </c>
      <c r="D760" s="302" t="s">
        <v>481</v>
      </c>
      <c r="E760" s="303">
        <v>1</v>
      </c>
      <c r="F760" s="303">
        <v>200000000</v>
      </c>
      <c r="G760" s="304">
        <v>0</v>
      </c>
      <c r="H760" s="303">
        <v>203375372</v>
      </c>
      <c r="I760" s="303">
        <v>0</v>
      </c>
      <c r="J760" s="303">
        <v>286379900000</v>
      </c>
      <c r="K760" s="303">
        <v>41012732513</v>
      </c>
      <c r="L760" s="303">
        <v>366065148140.00006</v>
      </c>
      <c r="M760" s="323"/>
    </row>
    <row r="761" spans="1:15" s="63" customFormat="1">
      <c r="A761" s="517"/>
      <c r="B761" s="517"/>
      <c r="C761" s="301" t="s">
        <v>3190</v>
      </c>
      <c r="D761" s="302" t="s">
        <v>481</v>
      </c>
      <c r="E761" s="303">
        <v>1</v>
      </c>
      <c r="F761" s="303">
        <v>200000000</v>
      </c>
      <c r="G761" s="304">
        <v>0</v>
      </c>
      <c r="H761" s="303">
        <v>203375372</v>
      </c>
      <c r="I761" s="303">
        <v>0</v>
      </c>
      <c r="J761" s="303">
        <v>286379900000</v>
      </c>
      <c r="K761" s="303">
        <v>41012732513</v>
      </c>
      <c r="L761" s="303">
        <v>366065148140.00006</v>
      </c>
      <c r="M761" s="323"/>
      <c r="N761" s="291"/>
      <c r="O761" s="380"/>
    </row>
    <row r="762" spans="1:15" s="63" customFormat="1">
      <c r="A762" s="517"/>
      <c r="B762" s="517"/>
      <c r="C762" s="301" t="s">
        <v>3190</v>
      </c>
      <c r="D762" s="302" t="s">
        <v>481</v>
      </c>
      <c r="E762" s="303">
        <v>1</v>
      </c>
      <c r="F762" s="303">
        <v>200000000</v>
      </c>
      <c r="G762" s="304">
        <v>0</v>
      </c>
      <c r="H762" s="303">
        <v>203375372</v>
      </c>
      <c r="I762" s="303">
        <v>0</v>
      </c>
      <c r="J762" s="303">
        <v>286379900000</v>
      </c>
      <c r="K762" s="303">
        <v>41012732513</v>
      </c>
      <c r="L762" s="303">
        <v>366065148140.00006</v>
      </c>
      <c r="M762" s="323"/>
      <c r="N762" s="291"/>
      <c r="O762" s="380"/>
    </row>
    <row r="763" spans="1:15" s="63" customFormat="1">
      <c r="A763" s="517"/>
      <c r="B763" s="517"/>
      <c r="C763" s="301" t="s">
        <v>3190</v>
      </c>
      <c r="D763" s="302" t="s">
        <v>481</v>
      </c>
      <c r="E763" s="303">
        <v>1</v>
      </c>
      <c r="F763" s="303">
        <v>200000000</v>
      </c>
      <c r="G763" s="304">
        <v>0</v>
      </c>
      <c r="H763" s="303">
        <v>203375372</v>
      </c>
      <c r="I763" s="303">
        <v>0</v>
      </c>
      <c r="J763" s="303">
        <v>286379900000</v>
      </c>
      <c r="K763" s="303">
        <v>41012732513</v>
      </c>
      <c r="L763" s="303">
        <v>366065148140.00006</v>
      </c>
      <c r="M763" s="323"/>
      <c r="N763" s="291"/>
      <c r="O763" s="380"/>
    </row>
    <row r="764" spans="1:15" s="63" customFormat="1">
      <c r="A764" s="517"/>
      <c r="B764" s="517"/>
      <c r="C764" s="301" t="s">
        <v>3190</v>
      </c>
      <c r="D764" s="302" t="s">
        <v>481</v>
      </c>
      <c r="E764" s="303">
        <v>1</v>
      </c>
      <c r="F764" s="303">
        <v>200000000</v>
      </c>
      <c r="G764" s="304">
        <v>0</v>
      </c>
      <c r="H764" s="303">
        <v>203375372</v>
      </c>
      <c r="I764" s="303">
        <v>0</v>
      </c>
      <c r="J764" s="303">
        <v>286379900000</v>
      </c>
      <c r="K764" s="303">
        <v>41012732513</v>
      </c>
      <c r="L764" s="303">
        <v>366065148140.00006</v>
      </c>
      <c r="M764" s="323"/>
      <c r="N764" s="291"/>
      <c r="O764" s="380"/>
    </row>
    <row r="765" spans="1:15" s="63" customFormat="1">
      <c r="A765" s="517"/>
      <c r="B765" s="517"/>
      <c r="C765" s="301" t="s">
        <v>3190</v>
      </c>
      <c r="D765" s="302" t="s">
        <v>481</v>
      </c>
      <c r="E765" s="303">
        <v>1</v>
      </c>
      <c r="F765" s="303">
        <v>200000000</v>
      </c>
      <c r="G765" s="304">
        <v>0</v>
      </c>
      <c r="H765" s="303">
        <v>203375372</v>
      </c>
      <c r="I765" s="303">
        <v>0</v>
      </c>
      <c r="J765" s="303">
        <v>286379900000</v>
      </c>
      <c r="K765" s="303">
        <v>41012732513</v>
      </c>
      <c r="L765" s="303">
        <v>366065148140.00006</v>
      </c>
      <c r="M765" s="323"/>
      <c r="N765" s="291"/>
      <c r="O765" s="380"/>
    </row>
    <row r="766" spans="1:15" s="63" customFormat="1">
      <c r="A766" s="517"/>
      <c r="B766" s="517"/>
      <c r="C766" s="301" t="s">
        <v>3190</v>
      </c>
      <c r="D766" s="302" t="s">
        <v>481</v>
      </c>
      <c r="E766" s="303">
        <v>1</v>
      </c>
      <c r="F766" s="303">
        <v>200000000</v>
      </c>
      <c r="G766" s="304">
        <v>0</v>
      </c>
      <c r="H766" s="303">
        <v>203375372</v>
      </c>
      <c r="I766" s="303">
        <v>0</v>
      </c>
      <c r="J766" s="303">
        <v>286379900000</v>
      </c>
      <c r="K766" s="303">
        <v>41012732513</v>
      </c>
      <c r="L766" s="303">
        <v>366065148140.00006</v>
      </c>
      <c r="M766" s="323"/>
    </row>
    <row r="767" spans="1:15" s="63" customFormat="1">
      <c r="A767" s="517"/>
      <c r="B767" s="517"/>
      <c r="C767" s="301" t="s">
        <v>3190</v>
      </c>
      <c r="D767" s="302" t="s">
        <v>481</v>
      </c>
      <c r="E767" s="303">
        <v>1</v>
      </c>
      <c r="F767" s="303">
        <v>200000000</v>
      </c>
      <c r="G767" s="304">
        <v>0</v>
      </c>
      <c r="H767" s="303">
        <v>203375372</v>
      </c>
      <c r="I767" s="303">
        <v>0</v>
      </c>
      <c r="J767" s="303">
        <v>286379900000</v>
      </c>
      <c r="K767" s="303">
        <v>41012732513</v>
      </c>
      <c r="L767" s="303">
        <v>366065148140.00006</v>
      </c>
      <c r="M767" s="323"/>
    </row>
    <row r="768" spans="1:15" s="63" customFormat="1">
      <c r="A768" s="517"/>
      <c r="B768" s="517"/>
      <c r="C768" s="301" t="s">
        <v>3190</v>
      </c>
      <c r="D768" s="302" t="s">
        <v>481</v>
      </c>
      <c r="E768" s="303">
        <v>1</v>
      </c>
      <c r="F768" s="303">
        <v>145000000</v>
      </c>
      <c r="G768" s="304">
        <v>0</v>
      </c>
      <c r="H768" s="303">
        <v>147447137</v>
      </c>
      <c r="I768" s="303">
        <v>0</v>
      </c>
      <c r="J768" s="303">
        <v>286379900000</v>
      </c>
      <c r="K768" s="303">
        <v>41012732513</v>
      </c>
      <c r="L768" s="303">
        <v>366065148140.00006</v>
      </c>
      <c r="M768" s="323"/>
    </row>
    <row r="769" spans="1:13" s="63" customFormat="1">
      <c r="A769" s="517"/>
      <c r="B769" s="517"/>
      <c r="C769" s="301" t="s">
        <v>3190</v>
      </c>
      <c r="D769" s="302" t="s">
        <v>481</v>
      </c>
      <c r="E769" s="303">
        <v>1</v>
      </c>
      <c r="F769" s="303">
        <v>200000000</v>
      </c>
      <c r="G769" s="304">
        <v>0</v>
      </c>
      <c r="H769" s="303">
        <v>203375372</v>
      </c>
      <c r="I769" s="303">
        <v>0</v>
      </c>
      <c r="J769" s="303">
        <v>286379900000</v>
      </c>
      <c r="K769" s="303">
        <v>41012732513</v>
      </c>
      <c r="L769" s="303">
        <v>366065148140.00006</v>
      </c>
      <c r="M769" s="323"/>
    </row>
    <row r="770" spans="1:13" s="63" customFormat="1">
      <c r="A770" s="517"/>
      <c r="B770" s="517"/>
      <c r="C770" s="301" t="s">
        <v>710</v>
      </c>
      <c r="D770" s="302" t="s">
        <v>481</v>
      </c>
      <c r="E770" s="303">
        <v>1</v>
      </c>
      <c r="F770" s="303">
        <v>100000000</v>
      </c>
      <c r="G770" s="304">
        <v>0</v>
      </c>
      <c r="H770" s="303">
        <v>101156302</v>
      </c>
      <c r="I770" s="303">
        <v>0</v>
      </c>
      <c r="J770" s="303">
        <v>86196000000</v>
      </c>
      <c r="K770" s="303">
        <v>79210090714.589996</v>
      </c>
      <c r="L770" s="303">
        <v>230158207600.59003</v>
      </c>
      <c r="M770" s="323"/>
    </row>
    <row r="771" spans="1:13" s="63" customFormat="1">
      <c r="A771" s="517"/>
      <c r="B771" s="517"/>
      <c r="C771" s="301" t="s">
        <v>4017</v>
      </c>
      <c r="D771" s="302" t="s">
        <v>481</v>
      </c>
      <c r="E771" s="303">
        <v>1</v>
      </c>
      <c r="F771" s="303">
        <v>1000000000</v>
      </c>
      <c r="G771" s="304">
        <v>0</v>
      </c>
      <c r="H771" s="303">
        <v>1064098818</v>
      </c>
      <c r="I771" s="303">
        <v>0</v>
      </c>
      <c r="J771" s="303">
        <v>2317139769229</v>
      </c>
      <c r="K771" s="303">
        <v>514185658559</v>
      </c>
      <c r="L771" s="303">
        <v>3699425509152</v>
      </c>
      <c r="M771" s="323"/>
    </row>
    <row r="772" spans="1:13" s="63" customFormat="1">
      <c r="A772" s="517"/>
      <c r="B772" s="517"/>
      <c r="C772" s="301" t="s">
        <v>4017</v>
      </c>
      <c r="D772" s="302" t="s">
        <v>481</v>
      </c>
      <c r="E772" s="303">
        <v>1</v>
      </c>
      <c r="F772" s="303">
        <v>1000000000</v>
      </c>
      <c r="G772" s="304">
        <v>0</v>
      </c>
      <c r="H772" s="303">
        <v>1064096321</v>
      </c>
      <c r="I772" s="303">
        <v>0</v>
      </c>
      <c r="J772" s="303">
        <v>2317139769229</v>
      </c>
      <c r="K772" s="303">
        <v>514185658559</v>
      </c>
      <c r="L772" s="303">
        <v>3699425509152</v>
      </c>
      <c r="M772" s="323"/>
    </row>
    <row r="773" spans="1:13" s="63" customFormat="1">
      <c r="A773" s="517"/>
      <c r="B773" s="517"/>
      <c r="C773" s="301" t="s">
        <v>4017</v>
      </c>
      <c r="D773" s="302" t="s">
        <v>481</v>
      </c>
      <c r="E773" s="303">
        <v>1</v>
      </c>
      <c r="F773" s="303">
        <v>1000000000</v>
      </c>
      <c r="G773" s="304">
        <v>0</v>
      </c>
      <c r="H773" s="303">
        <v>1064096321</v>
      </c>
      <c r="I773" s="303">
        <v>0</v>
      </c>
      <c r="J773" s="303">
        <v>2317139769229</v>
      </c>
      <c r="K773" s="303">
        <v>514185658559</v>
      </c>
      <c r="L773" s="303">
        <v>3699425509152</v>
      </c>
      <c r="M773" s="323"/>
    </row>
    <row r="774" spans="1:13" s="63" customFormat="1">
      <c r="A774" s="517"/>
      <c r="B774" s="517"/>
      <c r="C774" s="301" t="s">
        <v>4014</v>
      </c>
      <c r="D774" s="302" t="s">
        <v>485</v>
      </c>
      <c r="E774" s="303">
        <v>70</v>
      </c>
      <c r="F774" s="303">
        <v>0</v>
      </c>
      <c r="G774" s="304">
        <v>1000</v>
      </c>
      <c r="H774" s="303">
        <v>550432717</v>
      </c>
      <c r="I774" s="303">
        <v>0</v>
      </c>
      <c r="J774" s="303">
        <v>220434748855</v>
      </c>
      <c r="K774" s="303">
        <v>11659727432</v>
      </c>
      <c r="L774" s="303">
        <v>246790770802</v>
      </c>
      <c r="M774" s="323"/>
    </row>
    <row r="775" spans="1:13" s="63" customFormat="1">
      <c r="A775" s="517"/>
      <c r="B775" s="517"/>
      <c r="C775" s="301" t="s">
        <v>480</v>
      </c>
      <c r="D775" s="302" t="s">
        <v>484</v>
      </c>
      <c r="E775" s="303">
        <v>35</v>
      </c>
      <c r="F775" s="303">
        <v>0</v>
      </c>
      <c r="G775" s="304">
        <v>1000</v>
      </c>
      <c r="H775" s="303">
        <v>276591567</v>
      </c>
      <c r="I775" s="303">
        <v>0</v>
      </c>
      <c r="J775" s="303">
        <v>570000000000</v>
      </c>
      <c r="K775" s="303">
        <v>330146119577</v>
      </c>
      <c r="L775" s="303">
        <v>1373940759565</v>
      </c>
      <c r="M775" s="323"/>
    </row>
    <row r="776" spans="1:13" s="63" customFormat="1">
      <c r="A776" s="517"/>
      <c r="B776" s="517"/>
      <c r="C776" s="301" t="s">
        <v>480</v>
      </c>
      <c r="D776" s="302" t="s">
        <v>484</v>
      </c>
      <c r="E776" s="303">
        <v>45</v>
      </c>
      <c r="F776" s="303">
        <v>0</v>
      </c>
      <c r="G776" s="304">
        <v>1000</v>
      </c>
      <c r="H776" s="303">
        <v>356156386</v>
      </c>
      <c r="I776" s="303">
        <v>0</v>
      </c>
      <c r="J776" s="303">
        <v>570000000000</v>
      </c>
      <c r="K776" s="303">
        <v>330146119577</v>
      </c>
      <c r="L776" s="303">
        <v>1373940759565</v>
      </c>
      <c r="M776" s="323"/>
    </row>
    <row r="777" spans="1:13" s="63" customFormat="1">
      <c r="A777" s="517"/>
      <c r="B777" s="517"/>
      <c r="C777" s="301" t="s">
        <v>712</v>
      </c>
      <c r="D777" s="302" t="s">
        <v>484</v>
      </c>
      <c r="E777" s="303">
        <v>1000</v>
      </c>
      <c r="F777" s="303">
        <v>0</v>
      </c>
      <c r="G777" s="304">
        <v>1000</v>
      </c>
      <c r="H777" s="303">
        <v>7920738292</v>
      </c>
      <c r="I777" s="303">
        <v>0</v>
      </c>
      <c r="J777" s="303">
        <v>450707300000</v>
      </c>
      <c r="K777" s="303">
        <v>70026773646</v>
      </c>
      <c r="L777" s="303">
        <v>584260272972</v>
      </c>
      <c r="M777" s="323"/>
    </row>
    <row r="778" spans="1:13" s="63" customFormat="1">
      <c r="A778" s="517"/>
      <c r="B778" s="517"/>
      <c r="C778" s="301" t="s">
        <v>4016</v>
      </c>
      <c r="D778" s="302" t="s">
        <v>484</v>
      </c>
      <c r="E778" s="303">
        <v>1000</v>
      </c>
      <c r="F778" s="303">
        <v>0</v>
      </c>
      <c r="G778" s="304">
        <v>1000</v>
      </c>
      <c r="H778" s="303">
        <v>7861676222</v>
      </c>
      <c r="I778" s="303">
        <v>0</v>
      </c>
      <c r="J778" s="303">
        <v>1133000000000</v>
      </c>
      <c r="K778" s="303">
        <v>1275405268927</v>
      </c>
      <c r="L778" s="303">
        <v>5827383065736.001</v>
      </c>
      <c r="M778" s="323"/>
    </row>
    <row r="779" spans="1:13" s="63" customFormat="1">
      <c r="A779" s="517"/>
      <c r="B779" s="517"/>
      <c r="C779" s="301" t="s">
        <v>4016</v>
      </c>
      <c r="D779" s="302" t="s">
        <v>484</v>
      </c>
      <c r="E779" s="303">
        <v>200</v>
      </c>
      <c r="F779" s="303">
        <v>0</v>
      </c>
      <c r="G779" s="304">
        <v>1000</v>
      </c>
      <c r="H779" s="303">
        <v>1569180970</v>
      </c>
      <c r="I779" s="303">
        <v>0</v>
      </c>
      <c r="J779" s="303">
        <v>1133000000000</v>
      </c>
      <c r="K779" s="303">
        <v>1275405268927</v>
      </c>
      <c r="L779" s="303">
        <v>5827383065736.001</v>
      </c>
      <c r="M779" s="323"/>
    </row>
    <row r="780" spans="1:13" s="63" customFormat="1">
      <c r="A780" s="517"/>
      <c r="B780" s="517"/>
      <c r="C780" s="301" t="s">
        <v>4016</v>
      </c>
      <c r="D780" s="302" t="s">
        <v>484</v>
      </c>
      <c r="E780" s="303">
        <v>500</v>
      </c>
      <c r="F780" s="303">
        <v>0</v>
      </c>
      <c r="G780" s="304">
        <v>1000</v>
      </c>
      <c r="H780" s="303">
        <v>3923161636</v>
      </c>
      <c r="I780" s="303">
        <v>0</v>
      </c>
      <c r="J780" s="303">
        <v>1133000000000</v>
      </c>
      <c r="K780" s="303">
        <v>1275405268927</v>
      </c>
      <c r="L780" s="303">
        <v>5827383065736.001</v>
      </c>
      <c r="M780" s="323"/>
    </row>
    <row r="781" spans="1:13" s="63" customFormat="1">
      <c r="A781" s="517"/>
      <c r="B781" s="517"/>
      <c r="C781" s="301" t="s">
        <v>708</v>
      </c>
      <c r="D781" s="302" t="s">
        <v>709</v>
      </c>
      <c r="E781" s="303">
        <v>106</v>
      </c>
      <c r="F781" s="303">
        <v>0</v>
      </c>
      <c r="G781" s="304">
        <v>1000</v>
      </c>
      <c r="H781" s="303">
        <v>835475624</v>
      </c>
      <c r="I781" s="303">
        <v>435496</v>
      </c>
      <c r="J781" s="303">
        <v>2597686176000</v>
      </c>
      <c r="K781" s="303">
        <v>674886927756</v>
      </c>
      <c r="L781" s="303">
        <v>3767694936282</v>
      </c>
      <c r="M781" s="323"/>
    </row>
    <row r="782" spans="1:13" s="63" customFormat="1">
      <c r="A782" s="517"/>
      <c r="B782" s="517"/>
      <c r="C782" s="301" t="s">
        <v>3190</v>
      </c>
      <c r="D782" s="302" t="s">
        <v>709</v>
      </c>
      <c r="E782" s="303">
        <v>60</v>
      </c>
      <c r="F782" s="303">
        <v>0</v>
      </c>
      <c r="G782" s="304">
        <v>1000</v>
      </c>
      <c r="H782" s="303">
        <v>473439685</v>
      </c>
      <c r="I782" s="303">
        <v>0</v>
      </c>
      <c r="J782" s="303">
        <v>286379900000</v>
      </c>
      <c r="K782" s="303">
        <v>41012732513</v>
      </c>
      <c r="L782" s="303">
        <v>366065148140.00006</v>
      </c>
      <c r="M782" s="323"/>
    </row>
    <row r="783" spans="1:13" s="63" customFormat="1">
      <c r="A783" s="517"/>
      <c r="B783" s="517"/>
      <c r="C783" s="301" t="s">
        <v>3190</v>
      </c>
      <c r="D783" s="302" t="s">
        <v>709</v>
      </c>
      <c r="E783" s="303">
        <v>50</v>
      </c>
      <c r="F783" s="303">
        <v>0</v>
      </c>
      <c r="G783" s="304">
        <v>1000</v>
      </c>
      <c r="H783" s="303">
        <v>399371079</v>
      </c>
      <c r="I783" s="303">
        <v>0</v>
      </c>
      <c r="J783" s="303">
        <v>286379900000</v>
      </c>
      <c r="K783" s="303">
        <v>41012732513</v>
      </c>
      <c r="L783" s="303">
        <v>366065148140.00006</v>
      </c>
      <c r="M783" s="323"/>
    </row>
    <row r="784" spans="1:13" s="63" customFormat="1">
      <c r="A784" s="517"/>
      <c r="B784" s="517"/>
      <c r="C784" s="301" t="s">
        <v>708</v>
      </c>
      <c r="D784" s="302" t="s">
        <v>709</v>
      </c>
      <c r="E784" s="303">
        <v>30</v>
      </c>
      <c r="F784" s="303">
        <v>0</v>
      </c>
      <c r="G784" s="304">
        <v>1000</v>
      </c>
      <c r="H784" s="303">
        <v>239086097</v>
      </c>
      <c r="I784" s="303">
        <v>0</v>
      </c>
      <c r="J784" s="303">
        <v>2597686176000</v>
      </c>
      <c r="K784" s="303">
        <v>674886927756</v>
      </c>
      <c r="L784" s="303">
        <v>3767694936282</v>
      </c>
      <c r="M784" s="323"/>
    </row>
    <row r="785" spans="1:13" s="63" customFormat="1">
      <c r="A785" s="517"/>
      <c r="B785" s="517"/>
      <c r="C785" s="301" t="s">
        <v>3190</v>
      </c>
      <c r="D785" s="302" t="s">
        <v>709</v>
      </c>
      <c r="E785" s="303">
        <v>24</v>
      </c>
      <c r="F785" s="303">
        <v>0</v>
      </c>
      <c r="G785" s="304">
        <v>1000</v>
      </c>
      <c r="H785" s="303">
        <v>191038576</v>
      </c>
      <c r="I785" s="303">
        <v>0</v>
      </c>
      <c r="J785" s="303">
        <v>286379900000</v>
      </c>
      <c r="K785" s="303">
        <v>41012732513</v>
      </c>
      <c r="L785" s="303">
        <v>366065148140.00006</v>
      </c>
      <c r="M785" s="323"/>
    </row>
    <row r="786" spans="1:13" s="63" customFormat="1">
      <c r="A786" s="517"/>
      <c r="B786" s="517"/>
      <c r="C786" s="301" t="s">
        <v>708</v>
      </c>
      <c r="D786" s="302" t="s">
        <v>709</v>
      </c>
      <c r="E786" s="303">
        <v>100</v>
      </c>
      <c r="F786" s="303">
        <v>0</v>
      </c>
      <c r="G786" s="304">
        <v>1000</v>
      </c>
      <c r="H786" s="303">
        <v>805006227</v>
      </c>
      <c r="I786" s="303">
        <v>0</v>
      </c>
      <c r="J786" s="303">
        <v>2597686176000</v>
      </c>
      <c r="K786" s="303">
        <v>674886927756</v>
      </c>
      <c r="L786" s="303">
        <v>3767694936282</v>
      </c>
      <c r="M786" s="323"/>
    </row>
    <row r="787" spans="1:13" s="63" customFormat="1">
      <c r="A787" s="517"/>
      <c r="B787" s="517"/>
      <c r="C787" s="301" t="s">
        <v>3190</v>
      </c>
      <c r="D787" s="302" t="s">
        <v>709</v>
      </c>
      <c r="E787" s="303">
        <v>80</v>
      </c>
      <c r="F787" s="303">
        <v>0</v>
      </c>
      <c r="G787" s="304">
        <v>1000</v>
      </c>
      <c r="H787" s="303">
        <v>636800238</v>
      </c>
      <c r="I787" s="303">
        <v>0</v>
      </c>
      <c r="J787" s="303">
        <v>286379900000</v>
      </c>
      <c r="K787" s="303">
        <v>41012732513</v>
      </c>
      <c r="L787" s="303">
        <v>366065148140.00006</v>
      </c>
      <c r="M787" s="323"/>
    </row>
    <row r="788" spans="1:13" s="63" customFormat="1">
      <c r="A788" s="517"/>
      <c r="B788" s="517"/>
      <c r="C788" s="301" t="s">
        <v>3190</v>
      </c>
      <c r="D788" s="302" t="s">
        <v>709</v>
      </c>
      <c r="E788" s="303">
        <v>500</v>
      </c>
      <c r="F788" s="303">
        <v>0</v>
      </c>
      <c r="G788" s="304">
        <v>1000</v>
      </c>
      <c r="H788" s="303">
        <v>3967077463</v>
      </c>
      <c r="I788" s="303">
        <v>0</v>
      </c>
      <c r="J788" s="303">
        <v>286379900000</v>
      </c>
      <c r="K788" s="303">
        <v>41012732513</v>
      </c>
      <c r="L788" s="303">
        <v>366065148140.00006</v>
      </c>
      <c r="M788" s="323"/>
    </row>
    <row r="789" spans="1:13" s="63" customFormat="1">
      <c r="A789" s="517"/>
      <c r="B789" s="517"/>
      <c r="C789" s="301" t="s">
        <v>708</v>
      </c>
      <c r="D789" s="302" t="s">
        <v>709</v>
      </c>
      <c r="E789" s="303">
        <v>45</v>
      </c>
      <c r="F789" s="303">
        <v>0</v>
      </c>
      <c r="G789" s="304">
        <v>1000</v>
      </c>
      <c r="H789" s="303">
        <v>354854204</v>
      </c>
      <c r="I789" s="303">
        <v>0</v>
      </c>
      <c r="J789" s="303">
        <v>2597686176000</v>
      </c>
      <c r="K789" s="303">
        <v>674886927756</v>
      </c>
      <c r="L789" s="303">
        <v>3767694936282</v>
      </c>
      <c r="M789" s="323"/>
    </row>
    <row r="790" spans="1:13" s="63" customFormat="1">
      <c r="A790" s="517"/>
      <c r="B790" s="517"/>
      <c r="C790" s="301" t="s">
        <v>708</v>
      </c>
      <c r="D790" s="302" t="s">
        <v>709</v>
      </c>
      <c r="E790" s="303">
        <v>230</v>
      </c>
      <c r="F790" s="303">
        <v>0</v>
      </c>
      <c r="G790" s="304">
        <v>1000</v>
      </c>
      <c r="H790" s="303">
        <v>1807562488</v>
      </c>
      <c r="I790" s="303">
        <v>5190950</v>
      </c>
      <c r="J790" s="303">
        <v>2597686176000</v>
      </c>
      <c r="K790" s="303">
        <v>674886927756</v>
      </c>
      <c r="L790" s="303">
        <v>3767694936282</v>
      </c>
      <c r="M790" s="323"/>
    </row>
    <row r="791" spans="1:13" s="63" customFormat="1">
      <c r="A791" s="517"/>
      <c r="B791" s="517"/>
      <c r="C791" s="301" t="s">
        <v>3190</v>
      </c>
      <c r="D791" s="302" t="s">
        <v>709</v>
      </c>
      <c r="E791" s="303">
        <v>35</v>
      </c>
      <c r="F791" s="303">
        <v>0</v>
      </c>
      <c r="G791" s="304">
        <v>1000</v>
      </c>
      <c r="H791" s="303">
        <v>278599972</v>
      </c>
      <c r="I791" s="303">
        <v>0</v>
      </c>
      <c r="J791" s="303">
        <v>286379900000</v>
      </c>
      <c r="K791" s="303">
        <v>41012732513</v>
      </c>
      <c r="L791" s="303">
        <v>366065148140.00006</v>
      </c>
      <c r="M791" s="323"/>
    </row>
    <row r="792" spans="1:13" s="63" customFormat="1">
      <c r="A792" s="517"/>
      <c r="B792" s="517"/>
      <c r="C792" s="301" t="s">
        <v>3190</v>
      </c>
      <c r="D792" s="302" t="s">
        <v>709</v>
      </c>
      <c r="E792" s="303">
        <v>20</v>
      </c>
      <c r="F792" s="303">
        <v>0</v>
      </c>
      <c r="G792" s="304">
        <v>1000</v>
      </c>
      <c r="H792" s="303">
        <v>159439442</v>
      </c>
      <c r="I792" s="303">
        <v>0</v>
      </c>
      <c r="J792" s="303">
        <v>286379900000</v>
      </c>
      <c r="K792" s="303">
        <v>41012732513</v>
      </c>
      <c r="L792" s="303">
        <v>366065148140.00006</v>
      </c>
      <c r="M792" s="323"/>
    </row>
    <row r="793" spans="1:13" s="63" customFormat="1">
      <c r="A793" s="517"/>
      <c r="B793" s="517"/>
      <c r="C793" s="301" t="s">
        <v>3190</v>
      </c>
      <c r="D793" s="302" t="s">
        <v>709</v>
      </c>
      <c r="E793" s="303">
        <v>30</v>
      </c>
      <c r="F793" s="303">
        <v>0</v>
      </c>
      <c r="G793" s="304">
        <v>1000</v>
      </c>
      <c r="H793" s="303">
        <v>239166132</v>
      </c>
      <c r="I793" s="303">
        <v>0</v>
      </c>
      <c r="J793" s="303">
        <v>286379900000</v>
      </c>
      <c r="K793" s="303">
        <v>41012732513</v>
      </c>
      <c r="L793" s="303">
        <v>366065148140.00006</v>
      </c>
      <c r="M793" s="323"/>
    </row>
    <row r="794" spans="1:13" s="63" customFormat="1">
      <c r="A794" s="517"/>
      <c r="B794" s="517"/>
      <c r="C794" s="301" t="s">
        <v>712</v>
      </c>
      <c r="D794" s="302" t="s">
        <v>709</v>
      </c>
      <c r="E794" s="303">
        <v>800</v>
      </c>
      <c r="F794" s="303">
        <v>0</v>
      </c>
      <c r="G794" s="304">
        <v>1000</v>
      </c>
      <c r="H794" s="303">
        <v>6303450089</v>
      </c>
      <c r="I794" s="303">
        <v>0</v>
      </c>
      <c r="J794" s="303">
        <v>450707300000</v>
      </c>
      <c r="K794" s="303">
        <v>70026773646</v>
      </c>
      <c r="L794" s="303">
        <v>584260272972</v>
      </c>
      <c r="M794" s="323"/>
    </row>
    <row r="795" spans="1:13" s="63" customFormat="1">
      <c r="A795" s="517"/>
      <c r="B795" s="517"/>
      <c r="C795" s="301" t="s">
        <v>4010</v>
      </c>
      <c r="D795" s="302" t="s">
        <v>481</v>
      </c>
      <c r="E795" s="303">
        <v>1</v>
      </c>
      <c r="F795" s="303">
        <v>0</v>
      </c>
      <c r="G795" s="304">
        <v>50000</v>
      </c>
      <c r="H795" s="303">
        <v>394904285</v>
      </c>
      <c r="I795" s="303">
        <v>0</v>
      </c>
      <c r="J795" s="303">
        <v>1751406377751</v>
      </c>
      <c r="K795" s="303">
        <v>340085289606</v>
      </c>
      <c r="L795" s="303">
        <v>3171025395687.0005</v>
      </c>
      <c r="M795" s="323"/>
    </row>
    <row r="796" spans="1:13" s="63" customFormat="1">
      <c r="A796" s="517"/>
      <c r="B796" s="517"/>
      <c r="C796" s="301" t="s">
        <v>4018</v>
      </c>
      <c r="D796" s="302" t="s">
        <v>481</v>
      </c>
      <c r="E796" s="303">
        <v>1</v>
      </c>
      <c r="F796" s="303">
        <v>0</v>
      </c>
      <c r="G796" s="304">
        <v>100000</v>
      </c>
      <c r="H796" s="303">
        <v>794968901</v>
      </c>
      <c r="I796" s="303">
        <v>0</v>
      </c>
      <c r="J796" s="303">
        <v>442643583884</v>
      </c>
      <c r="K796" s="303">
        <v>68458815053</v>
      </c>
      <c r="L796" s="303">
        <v>578661654058.00012</v>
      </c>
      <c r="M796" s="323"/>
    </row>
    <row r="797" spans="1:13" s="63" customFormat="1">
      <c r="A797" s="517"/>
      <c r="B797" s="517"/>
      <c r="C797" s="301" t="s">
        <v>710</v>
      </c>
      <c r="D797" s="302" t="s">
        <v>481</v>
      </c>
      <c r="E797" s="303">
        <v>1</v>
      </c>
      <c r="F797" s="303">
        <v>0</v>
      </c>
      <c r="G797" s="304">
        <v>100000</v>
      </c>
      <c r="H797" s="303">
        <v>791728796</v>
      </c>
      <c r="I797" s="303">
        <v>0</v>
      </c>
      <c r="J797" s="303">
        <v>86196000000</v>
      </c>
      <c r="K797" s="303">
        <v>79210090714.589996</v>
      </c>
      <c r="L797" s="303">
        <v>230158207600.59003</v>
      </c>
      <c r="M797" s="323"/>
    </row>
    <row r="798" spans="1:13" s="63" customFormat="1">
      <c r="A798" s="517"/>
      <c r="B798" s="517"/>
      <c r="C798" s="301" t="s">
        <v>710</v>
      </c>
      <c r="D798" s="302" t="s">
        <v>481</v>
      </c>
      <c r="E798" s="303">
        <v>1</v>
      </c>
      <c r="F798" s="303">
        <v>0</v>
      </c>
      <c r="G798" s="304">
        <v>100000</v>
      </c>
      <c r="H798" s="303">
        <v>791728796</v>
      </c>
      <c r="I798" s="303">
        <v>0</v>
      </c>
      <c r="J798" s="303">
        <v>86196000000</v>
      </c>
      <c r="K798" s="303">
        <v>79210090714.589996</v>
      </c>
      <c r="L798" s="303">
        <v>230158207600.59003</v>
      </c>
      <c r="M798" s="323"/>
    </row>
    <row r="799" spans="1:13" s="63" customFormat="1">
      <c r="A799" s="517"/>
      <c r="B799" s="517"/>
      <c r="C799" s="301" t="s">
        <v>710</v>
      </c>
      <c r="D799" s="302" t="s">
        <v>481</v>
      </c>
      <c r="E799" s="303">
        <v>1</v>
      </c>
      <c r="F799" s="303">
        <v>0</v>
      </c>
      <c r="G799" s="304">
        <v>100000</v>
      </c>
      <c r="H799" s="303">
        <v>791728796</v>
      </c>
      <c r="I799" s="303">
        <v>0</v>
      </c>
      <c r="J799" s="303">
        <v>86196000000</v>
      </c>
      <c r="K799" s="303">
        <v>79210090714.589996</v>
      </c>
      <c r="L799" s="303">
        <v>230158207600.59003</v>
      </c>
      <c r="M799" s="323"/>
    </row>
    <row r="800" spans="1:13" s="63" customFormat="1">
      <c r="A800" s="517"/>
      <c r="B800" s="517"/>
      <c r="C800" s="301" t="s">
        <v>710</v>
      </c>
      <c r="D800" s="302" t="s">
        <v>481</v>
      </c>
      <c r="E800" s="303">
        <v>1</v>
      </c>
      <c r="F800" s="303">
        <v>0</v>
      </c>
      <c r="G800" s="304">
        <v>100000</v>
      </c>
      <c r="H800" s="303">
        <v>791728796</v>
      </c>
      <c r="I800" s="303">
        <v>0</v>
      </c>
      <c r="J800" s="303">
        <v>86196000000</v>
      </c>
      <c r="K800" s="303">
        <v>79210090714.589996</v>
      </c>
      <c r="L800" s="303">
        <v>230158207600.59003</v>
      </c>
      <c r="M800" s="323"/>
    </row>
    <row r="801" spans="1:13" s="63" customFormat="1">
      <c r="A801" s="517"/>
      <c r="B801" s="517"/>
      <c r="C801" s="301" t="s">
        <v>710</v>
      </c>
      <c r="D801" s="302" t="s">
        <v>481</v>
      </c>
      <c r="E801" s="303">
        <v>1</v>
      </c>
      <c r="F801" s="303">
        <v>0</v>
      </c>
      <c r="G801" s="304">
        <v>100000</v>
      </c>
      <c r="H801" s="303">
        <v>791728796</v>
      </c>
      <c r="I801" s="303">
        <v>0</v>
      </c>
      <c r="J801" s="303">
        <v>86196000000</v>
      </c>
      <c r="K801" s="303">
        <v>79210090714.589996</v>
      </c>
      <c r="L801" s="303">
        <v>230158207600.59003</v>
      </c>
      <c r="M801" s="323"/>
    </row>
    <row r="802" spans="1:13" s="63" customFormat="1">
      <c r="A802" s="517"/>
      <c r="B802" s="517"/>
      <c r="C802" s="301" t="s">
        <v>710</v>
      </c>
      <c r="D802" s="302" t="s">
        <v>481</v>
      </c>
      <c r="E802" s="303">
        <v>1</v>
      </c>
      <c r="F802" s="303">
        <v>0</v>
      </c>
      <c r="G802" s="304">
        <v>100000</v>
      </c>
      <c r="H802" s="303">
        <v>791728796</v>
      </c>
      <c r="I802" s="303">
        <v>0</v>
      </c>
      <c r="J802" s="303">
        <v>86196000000</v>
      </c>
      <c r="K802" s="303">
        <v>79210090714.589996</v>
      </c>
      <c r="L802" s="303">
        <v>230158207600.59003</v>
      </c>
      <c r="M802" s="323"/>
    </row>
    <row r="803" spans="1:13" s="63" customFormat="1">
      <c r="A803" s="517"/>
      <c r="B803" s="517"/>
      <c r="C803" s="301" t="s">
        <v>710</v>
      </c>
      <c r="D803" s="302" t="s">
        <v>481</v>
      </c>
      <c r="E803" s="303">
        <v>1</v>
      </c>
      <c r="F803" s="303">
        <v>0</v>
      </c>
      <c r="G803" s="304">
        <v>100000</v>
      </c>
      <c r="H803" s="303">
        <v>791728796</v>
      </c>
      <c r="I803" s="303">
        <v>0</v>
      </c>
      <c r="J803" s="303">
        <v>86196000000</v>
      </c>
      <c r="K803" s="303">
        <v>79210090714.589996</v>
      </c>
      <c r="L803" s="303">
        <v>230158207600.59003</v>
      </c>
      <c r="M803" s="323"/>
    </row>
    <row r="804" spans="1:13" s="63" customFormat="1">
      <c r="A804" s="517"/>
      <c r="B804" s="517"/>
      <c r="C804" s="301" t="s">
        <v>710</v>
      </c>
      <c r="D804" s="302" t="s">
        <v>481</v>
      </c>
      <c r="E804" s="303">
        <v>1</v>
      </c>
      <c r="F804" s="303">
        <v>0</v>
      </c>
      <c r="G804" s="304">
        <v>100000</v>
      </c>
      <c r="H804" s="303">
        <v>791728796</v>
      </c>
      <c r="I804" s="303">
        <v>0</v>
      </c>
      <c r="J804" s="303">
        <v>86196000000</v>
      </c>
      <c r="K804" s="303">
        <v>79210090714.589996</v>
      </c>
      <c r="L804" s="303">
        <v>230158207600.59003</v>
      </c>
      <c r="M804" s="323"/>
    </row>
    <row r="805" spans="1:13" s="63" customFormat="1">
      <c r="A805" s="517"/>
      <c r="B805" s="517"/>
      <c r="C805" s="301" t="s">
        <v>711</v>
      </c>
      <c r="D805" s="302" t="s">
        <v>481</v>
      </c>
      <c r="E805" s="303">
        <v>1</v>
      </c>
      <c r="F805" s="303">
        <v>0</v>
      </c>
      <c r="G805" s="304">
        <v>25000</v>
      </c>
      <c r="H805" s="303">
        <v>197082507</v>
      </c>
      <c r="I805" s="303">
        <v>0</v>
      </c>
      <c r="J805" s="303">
        <v>133770000000</v>
      </c>
      <c r="K805" s="303">
        <v>5156546159</v>
      </c>
      <c r="L805" s="303">
        <v>149171661841.99997</v>
      </c>
      <c r="M805" s="323"/>
    </row>
    <row r="806" spans="1:13" s="63" customFormat="1">
      <c r="A806" s="517"/>
      <c r="B806" s="517"/>
      <c r="C806" s="301" t="s">
        <v>711</v>
      </c>
      <c r="D806" s="302" t="s">
        <v>481</v>
      </c>
      <c r="E806" s="303">
        <v>1</v>
      </c>
      <c r="F806" s="303">
        <v>0</v>
      </c>
      <c r="G806" s="304">
        <v>25000</v>
      </c>
      <c r="H806" s="303">
        <v>197082507</v>
      </c>
      <c r="I806" s="303">
        <v>0</v>
      </c>
      <c r="J806" s="303">
        <v>133770000000</v>
      </c>
      <c r="K806" s="303">
        <v>5156546159</v>
      </c>
      <c r="L806" s="303">
        <v>149171661841.99997</v>
      </c>
      <c r="M806" s="323"/>
    </row>
    <row r="807" spans="1:13" s="63" customFormat="1">
      <c r="A807" s="517"/>
      <c r="B807" s="517"/>
      <c r="C807" s="301" t="s">
        <v>711</v>
      </c>
      <c r="D807" s="302" t="s">
        <v>481</v>
      </c>
      <c r="E807" s="303">
        <v>1</v>
      </c>
      <c r="F807" s="303">
        <v>0</v>
      </c>
      <c r="G807" s="304">
        <v>25000</v>
      </c>
      <c r="H807" s="303">
        <v>197082507</v>
      </c>
      <c r="I807" s="303">
        <v>0</v>
      </c>
      <c r="J807" s="303">
        <v>133770000000</v>
      </c>
      <c r="K807" s="303">
        <v>5156546159</v>
      </c>
      <c r="L807" s="303">
        <v>149171661841.99997</v>
      </c>
      <c r="M807" s="323"/>
    </row>
    <row r="808" spans="1:13" s="63" customFormat="1">
      <c r="A808" s="517"/>
      <c r="B808" s="517"/>
      <c r="C808" s="301" t="s">
        <v>711</v>
      </c>
      <c r="D808" s="302" t="s">
        <v>481</v>
      </c>
      <c r="E808" s="303">
        <v>1</v>
      </c>
      <c r="F808" s="303">
        <v>0</v>
      </c>
      <c r="G808" s="304">
        <v>25000</v>
      </c>
      <c r="H808" s="303">
        <v>197082507</v>
      </c>
      <c r="I808" s="303">
        <v>0</v>
      </c>
      <c r="J808" s="303">
        <v>133770000000</v>
      </c>
      <c r="K808" s="303">
        <v>5156546159</v>
      </c>
      <c r="L808" s="303">
        <v>149171661841.99997</v>
      </c>
      <c r="M808" s="323"/>
    </row>
    <row r="809" spans="1:13" s="63" customFormat="1">
      <c r="A809" s="517"/>
      <c r="B809" s="517"/>
      <c r="C809" s="301" t="s">
        <v>711</v>
      </c>
      <c r="D809" s="302" t="s">
        <v>481</v>
      </c>
      <c r="E809" s="303">
        <v>1</v>
      </c>
      <c r="F809" s="303">
        <v>0</v>
      </c>
      <c r="G809" s="304">
        <v>25000</v>
      </c>
      <c r="H809" s="303">
        <v>197082507</v>
      </c>
      <c r="I809" s="303">
        <v>0</v>
      </c>
      <c r="J809" s="303">
        <v>133770000000</v>
      </c>
      <c r="K809" s="303">
        <v>5156546159</v>
      </c>
      <c r="L809" s="303">
        <v>149171661841.99997</v>
      </c>
      <c r="M809" s="323"/>
    </row>
    <row r="810" spans="1:13" s="63" customFormat="1">
      <c r="A810" s="517"/>
      <c r="B810" s="517"/>
      <c r="C810" s="301" t="s">
        <v>708</v>
      </c>
      <c r="D810" s="302" t="s">
        <v>481</v>
      </c>
      <c r="E810" s="303">
        <v>1</v>
      </c>
      <c r="F810" s="303">
        <v>0</v>
      </c>
      <c r="G810" s="304">
        <v>100000</v>
      </c>
      <c r="H810" s="303">
        <v>783898475</v>
      </c>
      <c r="I810" s="303">
        <v>2553304</v>
      </c>
      <c r="J810" s="303">
        <v>2597686176000</v>
      </c>
      <c r="K810" s="303">
        <v>674886927756</v>
      </c>
      <c r="L810" s="303">
        <v>3767694936282</v>
      </c>
      <c r="M810" s="323"/>
    </row>
    <row r="811" spans="1:13" s="63" customFormat="1">
      <c r="A811" s="517"/>
      <c r="B811" s="517"/>
      <c r="C811" s="301" t="s">
        <v>711</v>
      </c>
      <c r="D811" s="302" t="s">
        <v>481</v>
      </c>
      <c r="E811" s="303">
        <v>1</v>
      </c>
      <c r="F811" s="303">
        <v>0</v>
      </c>
      <c r="G811" s="304">
        <v>100000</v>
      </c>
      <c r="H811" s="303">
        <v>786333919</v>
      </c>
      <c r="I811" s="303">
        <v>0</v>
      </c>
      <c r="J811" s="303">
        <v>133770000000</v>
      </c>
      <c r="K811" s="303">
        <v>5156546159</v>
      </c>
      <c r="L811" s="303">
        <v>149171661841.99997</v>
      </c>
      <c r="M811" s="323"/>
    </row>
    <row r="812" spans="1:13" s="63" customFormat="1">
      <c r="A812" s="517"/>
      <c r="B812" s="517"/>
      <c r="C812" s="301" t="s">
        <v>711</v>
      </c>
      <c r="D812" s="302" t="s">
        <v>481</v>
      </c>
      <c r="E812" s="303">
        <v>1</v>
      </c>
      <c r="F812" s="303">
        <v>0</v>
      </c>
      <c r="G812" s="304">
        <v>100000</v>
      </c>
      <c r="H812" s="303">
        <v>786333919</v>
      </c>
      <c r="I812" s="303">
        <v>0</v>
      </c>
      <c r="J812" s="303">
        <v>133770000000</v>
      </c>
      <c r="K812" s="303">
        <v>5156546159</v>
      </c>
      <c r="L812" s="303">
        <v>149171661841.99997</v>
      </c>
      <c r="M812" s="323"/>
    </row>
    <row r="813" spans="1:13" s="63" customFormat="1">
      <c r="A813" s="517"/>
      <c r="B813" s="517"/>
      <c r="C813" s="301" t="s">
        <v>711</v>
      </c>
      <c r="D813" s="302" t="s">
        <v>481</v>
      </c>
      <c r="E813" s="303">
        <v>1</v>
      </c>
      <c r="F813" s="303">
        <v>0</v>
      </c>
      <c r="G813" s="304">
        <v>100000</v>
      </c>
      <c r="H813" s="303">
        <v>786333919</v>
      </c>
      <c r="I813" s="303">
        <v>0</v>
      </c>
      <c r="J813" s="303">
        <v>133770000000</v>
      </c>
      <c r="K813" s="303">
        <v>5156546159</v>
      </c>
      <c r="L813" s="303">
        <v>149171661841.99997</v>
      </c>
      <c r="M813" s="323"/>
    </row>
    <row r="814" spans="1:13" s="63" customFormat="1">
      <c r="A814" s="517"/>
      <c r="B814" s="517"/>
      <c r="C814" s="301" t="s">
        <v>711</v>
      </c>
      <c r="D814" s="302" t="s">
        <v>481</v>
      </c>
      <c r="E814" s="303">
        <v>1</v>
      </c>
      <c r="F814" s="303">
        <v>0</v>
      </c>
      <c r="G814" s="304">
        <v>100000</v>
      </c>
      <c r="H814" s="303">
        <v>786333919</v>
      </c>
      <c r="I814" s="303">
        <v>0</v>
      </c>
      <c r="J814" s="303">
        <v>133770000000</v>
      </c>
      <c r="K814" s="303">
        <v>5156546159</v>
      </c>
      <c r="L814" s="303">
        <v>149171661841.99997</v>
      </c>
      <c r="M814" s="323"/>
    </row>
    <row r="815" spans="1:13" s="63" customFormat="1">
      <c r="A815" s="517"/>
      <c r="B815" s="517"/>
      <c r="C815" s="301" t="s">
        <v>4018</v>
      </c>
      <c r="D815" s="302" t="s">
        <v>481</v>
      </c>
      <c r="E815" s="303">
        <v>1</v>
      </c>
      <c r="F815" s="303">
        <v>0</v>
      </c>
      <c r="G815" s="304">
        <v>100000</v>
      </c>
      <c r="H815" s="303">
        <v>786209637</v>
      </c>
      <c r="I815" s="303">
        <v>0</v>
      </c>
      <c r="J815" s="303">
        <v>442643583884</v>
      </c>
      <c r="K815" s="303">
        <v>68458815053</v>
      </c>
      <c r="L815" s="303">
        <v>578661654058.00012</v>
      </c>
      <c r="M815" s="323"/>
    </row>
    <row r="816" spans="1:13" s="63" customFormat="1">
      <c r="A816" s="517"/>
      <c r="B816" s="517"/>
      <c r="C816" s="301" t="s">
        <v>4018</v>
      </c>
      <c r="D816" s="302" t="s">
        <v>481</v>
      </c>
      <c r="E816" s="303">
        <v>1</v>
      </c>
      <c r="F816" s="303">
        <v>0</v>
      </c>
      <c r="G816" s="304">
        <v>100000</v>
      </c>
      <c r="H816" s="303">
        <v>786209637</v>
      </c>
      <c r="I816" s="303">
        <v>0</v>
      </c>
      <c r="J816" s="303">
        <v>442643583884</v>
      </c>
      <c r="K816" s="303">
        <v>68458815053</v>
      </c>
      <c r="L816" s="303">
        <v>578661654058.00012</v>
      </c>
      <c r="M816" s="323"/>
    </row>
    <row r="817" spans="1:13" s="63" customFormat="1">
      <c r="A817" s="517"/>
      <c r="B817" s="517"/>
      <c r="C817" s="301" t="s">
        <v>4018</v>
      </c>
      <c r="D817" s="302" t="s">
        <v>481</v>
      </c>
      <c r="E817" s="303">
        <v>1</v>
      </c>
      <c r="F817" s="303">
        <v>0</v>
      </c>
      <c r="G817" s="304">
        <v>100000</v>
      </c>
      <c r="H817" s="303">
        <v>786209637</v>
      </c>
      <c r="I817" s="303">
        <v>0</v>
      </c>
      <c r="J817" s="303">
        <v>442643583884</v>
      </c>
      <c r="K817" s="303">
        <v>68458815053</v>
      </c>
      <c r="L817" s="303">
        <v>578661654058.00012</v>
      </c>
      <c r="M817" s="323"/>
    </row>
    <row r="818" spans="1:13" s="63" customFormat="1">
      <c r="A818" s="517"/>
      <c r="B818" s="517"/>
      <c r="C818" s="301" t="s">
        <v>4018</v>
      </c>
      <c r="D818" s="302" t="s">
        <v>481</v>
      </c>
      <c r="E818" s="303">
        <v>1</v>
      </c>
      <c r="F818" s="303">
        <v>0</v>
      </c>
      <c r="G818" s="304">
        <v>100000</v>
      </c>
      <c r="H818" s="303">
        <v>786209637</v>
      </c>
      <c r="I818" s="303">
        <v>0</v>
      </c>
      <c r="J818" s="303">
        <v>442643583884</v>
      </c>
      <c r="K818" s="303">
        <v>68458815053</v>
      </c>
      <c r="L818" s="303">
        <v>578661654058.00012</v>
      </c>
      <c r="M818" s="323"/>
    </row>
    <row r="819" spans="1:13" s="63" customFormat="1">
      <c r="A819" s="517"/>
      <c r="B819" s="517"/>
      <c r="C819" s="301" t="s">
        <v>4018</v>
      </c>
      <c r="D819" s="302" t="s">
        <v>481</v>
      </c>
      <c r="E819" s="303">
        <v>1</v>
      </c>
      <c r="F819" s="303">
        <v>0</v>
      </c>
      <c r="G819" s="304">
        <v>100000</v>
      </c>
      <c r="H819" s="303">
        <v>786209637</v>
      </c>
      <c r="I819" s="303">
        <v>0</v>
      </c>
      <c r="J819" s="303">
        <v>442643583884</v>
      </c>
      <c r="K819" s="303">
        <v>68458815053</v>
      </c>
      <c r="L819" s="303">
        <v>578661654058.00012</v>
      </c>
      <c r="M819" s="323"/>
    </row>
    <row r="820" spans="1:13" s="63" customFormat="1">
      <c r="A820" s="517"/>
      <c r="B820" s="517"/>
      <c r="C820" s="301" t="s">
        <v>4018</v>
      </c>
      <c r="D820" s="302" t="s">
        <v>481</v>
      </c>
      <c r="E820" s="303">
        <v>1</v>
      </c>
      <c r="F820" s="303">
        <v>0</v>
      </c>
      <c r="G820" s="304">
        <v>100000</v>
      </c>
      <c r="H820" s="303">
        <v>786209637</v>
      </c>
      <c r="I820" s="303">
        <v>0</v>
      </c>
      <c r="J820" s="303">
        <v>442643583884</v>
      </c>
      <c r="K820" s="303">
        <v>68458815053</v>
      </c>
      <c r="L820" s="303">
        <v>578661654058.00012</v>
      </c>
      <c r="M820" s="323"/>
    </row>
    <row r="821" spans="1:13" s="63" customFormat="1">
      <c r="A821" s="517"/>
      <c r="B821" s="517"/>
      <c r="C821" s="301" t="s">
        <v>4018</v>
      </c>
      <c r="D821" s="302" t="s">
        <v>481</v>
      </c>
      <c r="E821" s="303">
        <v>1</v>
      </c>
      <c r="F821" s="303">
        <v>0</v>
      </c>
      <c r="G821" s="304">
        <v>100000</v>
      </c>
      <c r="H821" s="303">
        <v>786209637</v>
      </c>
      <c r="I821" s="303">
        <v>0</v>
      </c>
      <c r="J821" s="303">
        <v>442643583884</v>
      </c>
      <c r="K821" s="303">
        <v>68458815053</v>
      </c>
      <c r="L821" s="303">
        <v>578661654058.00012</v>
      </c>
      <c r="M821" s="323"/>
    </row>
    <row r="822" spans="1:13" s="63" customFormat="1">
      <c r="A822" s="517"/>
      <c r="B822" s="517"/>
      <c r="C822" s="301" t="s">
        <v>4018</v>
      </c>
      <c r="D822" s="302" t="s">
        <v>481</v>
      </c>
      <c r="E822" s="303">
        <v>1</v>
      </c>
      <c r="F822" s="303">
        <v>0</v>
      </c>
      <c r="G822" s="304">
        <v>100000</v>
      </c>
      <c r="H822" s="303">
        <v>786209637</v>
      </c>
      <c r="I822" s="303">
        <v>0</v>
      </c>
      <c r="J822" s="303">
        <v>442643583884</v>
      </c>
      <c r="K822" s="303">
        <v>68458815053</v>
      </c>
      <c r="L822" s="303">
        <v>578661654058.00012</v>
      </c>
      <c r="M822" s="323"/>
    </row>
    <row r="823" spans="1:13" s="63" customFormat="1">
      <c r="A823" s="517"/>
      <c r="B823" s="517"/>
      <c r="C823" s="301" t="s">
        <v>4018</v>
      </c>
      <c r="D823" s="302" t="s">
        <v>481</v>
      </c>
      <c r="E823" s="303">
        <v>1</v>
      </c>
      <c r="F823" s="303">
        <v>0</v>
      </c>
      <c r="G823" s="304">
        <v>100000</v>
      </c>
      <c r="H823" s="303">
        <v>786209637</v>
      </c>
      <c r="I823" s="303">
        <v>0</v>
      </c>
      <c r="J823" s="303">
        <v>442643583884</v>
      </c>
      <c r="K823" s="303">
        <v>68458815053</v>
      </c>
      <c r="L823" s="303">
        <v>578661654058.00012</v>
      </c>
      <c r="M823" s="323"/>
    </row>
    <row r="824" spans="1:13" s="63" customFormat="1">
      <c r="A824" s="517"/>
      <c r="B824" s="517"/>
      <c r="C824" s="301" t="s">
        <v>4018</v>
      </c>
      <c r="D824" s="302" t="s">
        <v>481</v>
      </c>
      <c r="E824" s="303">
        <v>1</v>
      </c>
      <c r="F824" s="303">
        <v>0</v>
      </c>
      <c r="G824" s="304">
        <v>100000</v>
      </c>
      <c r="H824" s="303">
        <v>786209637</v>
      </c>
      <c r="I824" s="303">
        <v>0</v>
      </c>
      <c r="J824" s="303">
        <v>442643583884</v>
      </c>
      <c r="K824" s="303">
        <v>68458815053</v>
      </c>
      <c r="L824" s="303">
        <v>578661654058.00012</v>
      </c>
      <c r="M824" s="323"/>
    </row>
    <row r="825" spans="1:13" s="63" customFormat="1">
      <c r="A825" s="517"/>
      <c r="B825" s="517"/>
      <c r="C825" s="301" t="s">
        <v>711</v>
      </c>
      <c r="D825" s="302" t="s">
        <v>481</v>
      </c>
      <c r="E825" s="303">
        <v>1</v>
      </c>
      <c r="F825" s="303">
        <v>0</v>
      </c>
      <c r="G825" s="304">
        <v>100000</v>
      </c>
      <c r="H825" s="303">
        <v>785375138</v>
      </c>
      <c r="I825" s="303">
        <v>0</v>
      </c>
      <c r="J825" s="303">
        <v>133770000000</v>
      </c>
      <c r="K825" s="303">
        <v>5156546159</v>
      </c>
      <c r="L825" s="303">
        <v>149171661841.99997</v>
      </c>
      <c r="M825" s="323"/>
    </row>
    <row r="826" spans="1:13" s="63" customFormat="1">
      <c r="A826" s="517"/>
      <c r="B826" s="517"/>
      <c r="C826" s="301" t="s">
        <v>4010</v>
      </c>
      <c r="D826" s="302" t="s">
        <v>481</v>
      </c>
      <c r="E826" s="303">
        <v>1</v>
      </c>
      <c r="F826" s="303">
        <v>0</v>
      </c>
      <c r="G826" s="304">
        <v>250000</v>
      </c>
      <c r="H826" s="303">
        <v>1977764822</v>
      </c>
      <c r="I826" s="303">
        <v>0</v>
      </c>
      <c r="J826" s="303">
        <v>1751406377751</v>
      </c>
      <c r="K826" s="303">
        <v>340085289606</v>
      </c>
      <c r="L826" s="303">
        <v>3171025395687.0005</v>
      </c>
      <c r="M826" s="323"/>
    </row>
    <row r="827" spans="1:13" s="63" customFormat="1">
      <c r="A827" s="517"/>
      <c r="B827" s="517"/>
      <c r="C827" s="301" t="s">
        <v>4010</v>
      </c>
      <c r="D827" s="302" t="s">
        <v>481</v>
      </c>
      <c r="E827" s="303">
        <v>1</v>
      </c>
      <c r="F827" s="303">
        <v>0</v>
      </c>
      <c r="G827" s="304">
        <v>250000</v>
      </c>
      <c r="H827" s="303">
        <v>1977764822</v>
      </c>
      <c r="I827" s="303">
        <v>0</v>
      </c>
      <c r="J827" s="303">
        <v>1751406377751</v>
      </c>
      <c r="K827" s="303">
        <v>340085289606</v>
      </c>
      <c r="L827" s="303">
        <v>3171025395687.0005</v>
      </c>
      <c r="M827" s="323"/>
    </row>
    <row r="828" spans="1:13" s="63" customFormat="1">
      <c r="A828" s="517"/>
      <c r="B828" s="517"/>
      <c r="C828" s="301" t="s">
        <v>4010</v>
      </c>
      <c r="D828" s="302" t="s">
        <v>481</v>
      </c>
      <c r="E828" s="303">
        <v>1</v>
      </c>
      <c r="F828" s="303">
        <v>0</v>
      </c>
      <c r="G828" s="304">
        <v>250000</v>
      </c>
      <c r="H828" s="303">
        <v>1977764822</v>
      </c>
      <c r="I828" s="303">
        <v>0</v>
      </c>
      <c r="J828" s="303">
        <v>1751406377751</v>
      </c>
      <c r="K828" s="303">
        <v>340085289606</v>
      </c>
      <c r="L828" s="303">
        <v>3171025395687.0005</v>
      </c>
      <c r="M828" s="323"/>
    </row>
    <row r="829" spans="1:13" s="63" customFormat="1">
      <c r="A829" s="517"/>
      <c r="B829" s="517"/>
      <c r="C829" s="301" t="s">
        <v>4010</v>
      </c>
      <c r="D829" s="302" t="s">
        <v>481</v>
      </c>
      <c r="E829" s="303">
        <v>1</v>
      </c>
      <c r="F829" s="303">
        <v>0</v>
      </c>
      <c r="G829" s="304">
        <v>250000</v>
      </c>
      <c r="H829" s="303">
        <v>1977764822</v>
      </c>
      <c r="I829" s="303">
        <v>0</v>
      </c>
      <c r="J829" s="303">
        <v>1751406377751</v>
      </c>
      <c r="K829" s="303">
        <v>340085289606</v>
      </c>
      <c r="L829" s="303">
        <v>3171025395687.0005</v>
      </c>
      <c r="M829" s="323"/>
    </row>
    <row r="830" spans="1:13" s="63" customFormat="1">
      <c r="A830" s="517"/>
      <c r="B830" s="517"/>
      <c r="C830" s="301" t="s">
        <v>479</v>
      </c>
      <c r="D830" s="302" t="s">
        <v>481</v>
      </c>
      <c r="E830" s="303">
        <v>1</v>
      </c>
      <c r="F830" s="303">
        <v>0</v>
      </c>
      <c r="G830" s="304">
        <v>100000</v>
      </c>
      <c r="H830" s="303">
        <v>794326895</v>
      </c>
      <c r="I830" s="303">
        <v>0</v>
      </c>
      <c r="J830" s="303">
        <v>1651946130000</v>
      </c>
      <c r="K830" s="303">
        <v>1060227888577</v>
      </c>
      <c r="L830" s="303">
        <v>5322552078375.001</v>
      </c>
      <c r="M830" s="323"/>
    </row>
    <row r="831" spans="1:13" s="63" customFormat="1">
      <c r="A831" s="517"/>
      <c r="B831" s="517"/>
      <c r="C831" s="301" t="s">
        <v>479</v>
      </c>
      <c r="D831" s="302" t="s">
        <v>481</v>
      </c>
      <c r="E831" s="303">
        <v>1</v>
      </c>
      <c r="F831" s="303">
        <v>0</v>
      </c>
      <c r="G831" s="304">
        <v>100000</v>
      </c>
      <c r="H831" s="303">
        <v>794326895</v>
      </c>
      <c r="I831" s="303">
        <v>0</v>
      </c>
      <c r="J831" s="303">
        <v>1651946130000</v>
      </c>
      <c r="K831" s="303">
        <v>1060227888577</v>
      </c>
      <c r="L831" s="303">
        <v>5322552078375.001</v>
      </c>
      <c r="M831" s="323"/>
    </row>
    <row r="832" spans="1:13" s="63" customFormat="1">
      <c r="A832" s="517"/>
      <c r="B832" s="517"/>
      <c r="C832" s="301" t="s">
        <v>479</v>
      </c>
      <c r="D832" s="302" t="s">
        <v>481</v>
      </c>
      <c r="E832" s="303">
        <v>1</v>
      </c>
      <c r="F832" s="303">
        <v>0</v>
      </c>
      <c r="G832" s="304">
        <v>100000</v>
      </c>
      <c r="H832" s="303">
        <v>794078409</v>
      </c>
      <c r="I832" s="303">
        <v>0</v>
      </c>
      <c r="J832" s="303">
        <v>1651946130000</v>
      </c>
      <c r="K832" s="303">
        <v>1060227888577</v>
      </c>
      <c r="L832" s="303">
        <v>5322552078375.001</v>
      </c>
      <c r="M832" s="323"/>
    </row>
    <row r="833" spans="1:15" s="63" customFormat="1">
      <c r="A833" s="517"/>
      <c r="B833" s="517"/>
      <c r="C833" s="301" t="s">
        <v>479</v>
      </c>
      <c r="D833" s="302" t="s">
        <v>481</v>
      </c>
      <c r="E833" s="303">
        <v>1</v>
      </c>
      <c r="F833" s="303">
        <v>0</v>
      </c>
      <c r="G833" s="304">
        <v>100000</v>
      </c>
      <c r="H833" s="303">
        <v>793022755</v>
      </c>
      <c r="I833" s="303">
        <v>0</v>
      </c>
      <c r="J833" s="303">
        <v>1651946130000</v>
      </c>
      <c r="K833" s="303">
        <v>1060227888577</v>
      </c>
      <c r="L833" s="303">
        <v>5322552078375.001</v>
      </c>
      <c r="M833" s="323"/>
    </row>
    <row r="834" spans="1:15" s="63" customFormat="1">
      <c r="A834" s="517"/>
      <c r="B834" s="517"/>
      <c r="C834" s="301" t="s">
        <v>479</v>
      </c>
      <c r="D834" s="302" t="s">
        <v>481</v>
      </c>
      <c r="E834" s="303">
        <v>1</v>
      </c>
      <c r="F834" s="303">
        <v>0</v>
      </c>
      <c r="G834" s="304">
        <v>100000</v>
      </c>
      <c r="H834" s="303">
        <v>793022755</v>
      </c>
      <c r="I834" s="303">
        <v>0</v>
      </c>
      <c r="J834" s="303">
        <v>1651946130000</v>
      </c>
      <c r="K834" s="303">
        <v>1060227888577</v>
      </c>
      <c r="L834" s="303">
        <v>5322552078375.001</v>
      </c>
      <c r="M834" s="323"/>
    </row>
    <row r="835" spans="1:15" s="63" customFormat="1">
      <c r="A835" s="517"/>
      <c r="B835" s="517"/>
      <c r="C835" s="301" t="s">
        <v>479</v>
      </c>
      <c r="D835" s="302" t="s">
        <v>481</v>
      </c>
      <c r="E835" s="303">
        <v>1</v>
      </c>
      <c r="F835" s="303">
        <v>0</v>
      </c>
      <c r="G835" s="304">
        <v>100000</v>
      </c>
      <c r="H835" s="303">
        <v>793022755</v>
      </c>
      <c r="I835" s="303">
        <v>0</v>
      </c>
      <c r="J835" s="303">
        <v>1651946130000</v>
      </c>
      <c r="K835" s="303">
        <v>1060227888577</v>
      </c>
      <c r="L835" s="303">
        <v>5322552078375.001</v>
      </c>
      <c r="M835" s="323"/>
    </row>
    <row r="836" spans="1:15" s="63" customFormat="1">
      <c r="A836" s="517"/>
      <c r="B836" s="517"/>
      <c r="C836" s="301" t="s">
        <v>4010</v>
      </c>
      <c r="D836" s="302" t="s">
        <v>481</v>
      </c>
      <c r="E836" s="303">
        <v>1</v>
      </c>
      <c r="F836" s="303">
        <v>0</v>
      </c>
      <c r="G836" s="304">
        <v>100000</v>
      </c>
      <c r="H836" s="303">
        <v>793296927</v>
      </c>
      <c r="I836" s="303">
        <v>0</v>
      </c>
      <c r="J836" s="303">
        <v>1751406377751</v>
      </c>
      <c r="K836" s="303">
        <v>340085289606</v>
      </c>
      <c r="L836" s="303">
        <v>3171025395687.0005</v>
      </c>
      <c r="M836" s="323"/>
    </row>
    <row r="837" spans="1:15" s="63" customFormat="1">
      <c r="A837" s="517"/>
      <c r="B837" s="517"/>
      <c r="C837" s="301" t="s">
        <v>4010</v>
      </c>
      <c r="D837" s="302" t="s">
        <v>481</v>
      </c>
      <c r="E837" s="303">
        <v>1</v>
      </c>
      <c r="F837" s="303">
        <v>0</v>
      </c>
      <c r="G837" s="304">
        <v>100000</v>
      </c>
      <c r="H837" s="303">
        <v>793296927</v>
      </c>
      <c r="I837" s="303">
        <v>0</v>
      </c>
      <c r="J837" s="303">
        <v>1751406377751</v>
      </c>
      <c r="K837" s="303">
        <v>340085289606</v>
      </c>
      <c r="L837" s="303">
        <v>3171025395687.0005</v>
      </c>
      <c r="M837" s="323"/>
    </row>
    <row r="838" spans="1:15" s="63" customFormat="1">
      <c r="A838" s="517"/>
      <c r="B838" s="517"/>
      <c r="C838" s="301" t="s">
        <v>4010</v>
      </c>
      <c r="D838" s="302" t="s">
        <v>481</v>
      </c>
      <c r="E838" s="303">
        <v>1</v>
      </c>
      <c r="F838" s="303">
        <v>0</v>
      </c>
      <c r="G838" s="304">
        <v>100000</v>
      </c>
      <c r="H838" s="303">
        <v>793296927</v>
      </c>
      <c r="I838" s="303">
        <v>0</v>
      </c>
      <c r="J838" s="303">
        <v>1751406377751</v>
      </c>
      <c r="K838" s="303">
        <v>340085289606</v>
      </c>
      <c r="L838" s="303">
        <v>3171025395687.0005</v>
      </c>
      <c r="M838" s="323"/>
    </row>
    <row r="839" spans="1:15" s="63" customFormat="1">
      <c r="A839" s="517"/>
      <c r="B839" s="517"/>
      <c r="C839" s="301" t="s">
        <v>4010</v>
      </c>
      <c r="D839" s="302" t="s">
        <v>481</v>
      </c>
      <c r="E839" s="303">
        <v>1</v>
      </c>
      <c r="F839" s="303">
        <v>0</v>
      </c>
      <c r="G839" s="304">
        <v>100000</v>
      </c>
      <c r="H839" s="303">
        <v>793296927</v>
      </c>
      <c r="I839" s="303">
        <v>0</v>
      </c>
      <c r="J839" s="303">
        <v>1751406377751</v>
      </c>
      <c r="K839" s="303">
        <v>340085289606</v>
      </c>
      <c r="L839" s="303">
        <v>3171025395687.0005</v>
      </c>
      <c r="M839" s="323"/>
    </row>
    <row r="840" spans="1:15" s="63" customFormat="1">
      <c r="A840" s="517"/>
      <c r="B840" s="517"/>
      <c r="C840" s="301" t="s">
        <v>4010</v>
      </c>
      <c r="D840" s="302" t="s">
        <v>481</v>
      </c>
      <c r="E840" s="303">
        <v>1</v>
      </c>
      <c r="F840" s="303">
        <v>0</v>
      </c>
      <c r="G840" s="304">
        <v>100000</v>
      </c>
      <c r="H840" s="303">
        <v>793296927</v>
      </c>
      <c r="I840" s="303">
        <v>0</v>
      </c>
      <c r="J840" s="303">
        <v>1751406377751</v>
      </c>
      <c r="K840" s="303">
        <v>340085289606</v>
      </c>
      <c r="L840" s="303">
        <v>3171025395687.0005</v>
      </c>
      <c r="M840" s="323"/>
    </row>
    <row r="841" spans="1:15" s="63" customFormat="1">
      <c r="A841" s="517"/>
      <c r="B841" s="517"/>
      <c r="C841" s="301" t="s">
        <v>4010</v>
      </c>
      <c r="D841" s="302" t="s">
        <v>481</v>
      </c>
      <c r="E841" s="303">
        <v>1</v>
      </c>
      <c r="F841" s="303">
        <v>0</v>
      </c>
      <c r="G841" s="304">
        <v>100000</v>
      </c>
      <c r="H841" s="303">
        <v>793296927</v>
      </c>
      <c r="I841" s="303">
        <v>0</v>
      </c>
      <c r="J841" s="303">
        <v>1751406377751</v>
      </c>
      <c r="K841" s="303">
        <v>340085289606</v>
      </c>
      <c r="L841" s="303">
        <v>3171025395687.0005</v>
      </c>
      <c r="M841" s="323"/>
    </row>
    <row r="842" spans="1:15" s="63" customFormat="1">
      <c r="A842" s="517"/>
      <c r="B842" s="517"/>
      <c r="C842" s="301" t="s">
        <v>4010</v>
      </c>
      <c r="D842" s="302" t="s">
        <v>481</v>
      </c>
      <c r="E842" s="303">
        <v>1</v>
      </c>
      <c r="F842" s="303">
        <v>0</v>
      </c>
      <c r="G842" s="304">
        <v>100000</v>
      </c>
      <c r="H842" s="303">
        <v>793296927</v>
      </c>
      <c r="I842" s="303">
        <v>0</v>
      </c>
      <c r="J842" s="303">
        <v>1751406377751</v>
      </c>
      <c r="K842" s="303">
        <v>340085289606</v>
      </c>
      <c r="L842" s="303">
        <v>3171025395687.0005</v>
      </c>
      <c r="M842" s="323"/>
      <c r="N842" s="291"/>
      <c r="O842" s="380"/>
    </row>
    <row r="843" spans="1:15" s="63" customFormat="1">
      <c r="A843" s="517"/>
      <c r="B843" s="517"/>
      <c r="C843" s="301" t="s">
        <v>4010</v>
      </c>
      <c r="D843" s="302" t="s">
        <v>481</v>
      </c>
      <c r="E843" s="303">
        <v>1</v>
      </c>
      <c r="F843" s="303">
        <v>0</v>
      </c>
      <c r="G843" s="304">
        <v>100000</v>
      </c>
      <c r="H843" s="303">
        <v>793296927</v>
      </c>
      <c r="I843" s="303">
        <v>0</v>
      </c>
      <c r="J843" s="303">
        <v>1751406377751</v>
      </c>
      <c r="K843" s="303">
        <v>340085289606</v>
      </c>
      <c r="L843" s="303">
        <v>3171025395687.0005</v>
      </c>
      <c r="M843" s="323"/>
      <c r="N843" s="291"/>
      <c r="O843" s="380"/>
    </row>
    <row r="844" spans="1:15" s="63" customFormat="1">
      <c r="A844" s="517"/>
      <c r="B844" s="517"/>
      <c r="C844" s="301" t="s">
        <v>4010</v>
      </c>
      <c r="D844" s="302" t="s">
        <v>481</v>
      </c>
      <c r="E844" s="303">
        <v>1</v>
      </c>
      <c r="F844" s="303">
        <v>0</v>
      </c>
      <c r="G844" s="304">
        <v>100000</v>
      </c>
      <c r="H844" s="303">
        <v>793296927</v>
      </c>
      <c r="I844" s="303">
        <v>0</v>
      </c>
      <c r="J844" s="303">
        <v>1751406377751</v>
      </c>
      <c r="K844" s="303">
        <v>340085289606</v>
      </c>
      <c r="L844" s="303">
        <v>3171025395687.0005</v>
      </c>
      <c r="M844" s="323"/>
      <c r="N844" s="291"/>
      <c r="O844" s="380"/>
    </row>
    <row r="845" spans="1:15" s="63" customFormat="1">
      <c r="A845" s="517"/>
      <c r="B845" s="517"/>
      <c r="C845" s="301" t="s">
        <v>4010</v>
      </c>
      <c r="D845" s="302" t="s">
        <v>481</v>
      </c>
      <c r="E845" s="303">
        <v>1</v>
      </c>
      <c r="F845" s="303">
        <v>0</v>
      </c>
      <c r="G845" s="304">
        <v>100000</v>
      </c>
      <c r="H845" s="303">
        <v>793296927</v>
      </c>
      <c r="I845" s="303">
        <v>0</v>
      </c>
      <c r="J845" s="303">
        <v>1751406377751</v>
      </c>
      <c r="K845" s="303">
        <v>340085289606</v>
      </c>
      <c r="L845" s="303">
        <v>3171025395687.0005</v>
      </c>
      <c r="M845" s="323"/>
      <c r="N845" s="291"/>
      <c r="O845" s="380"/>
    </row>
    <row r="846" spans="1:15" s="63" customFormat="1">
      <c r="A846" s="517"/>
      <c r="B846" s="517"/>
      <c r="C846" s="301" t="s">
        <v>4017</v>
      </c>
      <c r="D846" s="302" t="s">
        <v>481</v>
      </c>
      <c r="E846" s="303">
        <v>1</v>
      </c>
      <c r="F846" s="303">
        <v>0</v>
      </c>
      <c r="G846" s="304">
        <v>50000</v>
      </c>
      <c r="H846" s="303">
        <v>398892981</v>
      </c>
      <c r="I846" s="303">
        <v>0</v>
      </c>
      <c r="J846" s="303">
        <v>2317139769229</v>
      </c>
      <c r="K846" s="303">
        <v>514185658559</v>
      </c>
      <c r="L846" s="303">
        <v>3699425509152</v>
      </c>
      <c r="M846" s="323"/>
      <c r="N846" s="291"/>
      <c r="O846" s="380"/>
    </row>
    <row r="847" spans="1:15" s="63" customFormat="1">
      <c r="A847" s="517"/>
      <c r="B847" s="517"/>
      <c r="C847" s="301" t="s">
        <v>4017</v>
      </c>
      <c r="D847" s="302" t="s">
        <v>481</v>
      </c>
      <c r="E847" s="303">
        <v>1</v>
      </c>
      <c r="F847" s="303">
        <v>0</v>
      </c>
      <c r="G847" s="304">
        <v>50000</v>
      </c>
      <c r="H847" s="303">
        <v>398892981</v>
      </c>
      <c r="I847" s="303">
        <v>0</v>
      </c>
      <c r="J847" s="303">
        <v>2317139769229</v>
      </c>
      <c r="K847" s="303">
        <v>514185658559</v>
      </c>
      <c r="L847" s="303">
        <v>3699425509152</v>
      </c>
      <c r="M847" s="323"/>
    </row>
    <row r="848" spans="1:15" s="63" customFormat="1">
      <c r="A848" s="517"/>
      <c r="B848" s="517"/>
      <c r="C848" s="301" t="s">
        <v>4017</v>
      </c>
      <c r="D848" s="302" t="s">
        <v>481</v>
      </c>
      <c r="E848" s="303">
        <v>1</v>
      </c>
      <c r="F848" s="303">
        <v>0</v>
      </c>
      <c r="G848" s="304">
        <v>50000</v>
      </c>
      <c r="H848" s="303">
        <v>398892981</v>
      </c>
      <c r="I848" s="303">
        <v>0</v>
      </c>
      <c r="J848" s="303">
        <v>2317139769229</v>
      </c>
      <c r="K848" s="303">
        <v>514185658559</v>
      </c>
      <c r="L848" s="303">
        <v>3699425509152</v>
      </c>
      <c r="M848" s="323"/>
    </row>
    <row r="849" spans="1:13" s="63" customFormat="1">
      <c r="A849" s="517"/>
      <c r="B849" s="517"/>
      <c r="C849" s="301" t="s">
        <v>4017</v>
      </c>
      <c r="D849" s="302" t="s">
        <v>481</v>
      </c>
      <c r="E849" s="303">
        <v>1</v>
      </c>
      <c r="F849" s="303">
        <v>0</v>
      </c>
      <c r="G849" s="304">
        <v>50000</v>
      </c>
      <c r="H849" s="303">
        <v>398892981</v>
      </c>
      <c r="I849" s="303">
        <v>0</v>
      </c>
      <c r="J849" s="303">
        <v>2317139769229</v>
      </c>
      <c r="K849" s="303">
        <v>514185658559</v>
      </c>
      <c r="L849" s="303">
        <v>3699425509152</v>
      </c>
      <c r="M849" s="323"/>
    </row>
    <row r="850" spans="1:13" s="63" customFormat="1">
      <c r="A850" s="517"/>
      <c r="B850" s="517"/>
      <c r="C850" s="301" t="s">
        <v>4017</v>
      </c>
      <c r="D850" s="302" t="s">
        <v>481</v>
      </c>
      <c r="E850" s="303">
        <v>1</v>
      </c>
      <c r="F850" s="303">
        <v>0</v>
      </c>
      <c r="G850" s="304">
        <v>50000</v>
      </c>
      <c r="H850" s="303">
        <v>398892981</v>
      </c>
      <c r="I850" s="303">
        <v>0</v>
      </c>
      <c r="J850" s="303">
        <v>2317139769229</v>
      </c>
      <c r="K850" s="303">
        <v>514185658559</v>
      </c>
      <c r="L850" s="303">
        <v>3699425509152</v>
      </c>
      <c r="M850" s="323"/>
    </row>
    <row r="851" spans="1:13" s="63" customFormat="1">
      <c r="A851" s="517"/>
      <c r="B851" s="517"/>
      <c r="C851" s="301" t="s">
        <v>4017</v>
      </c>
      <c r="D851" s="302" t="s">
        <v>481</v>
      </c>
      <c r="E851" s="303">
        <v>1</v>
      </c>
      <c r="F851" s="303">
        <v>0</v>
      </c>
      <c r="G851" s="304">
        <v>50000</v>
      </c>
      <c r="H851" s="303">
        <v>400426890</v>
      </c>
      <c r="I851" s="303">
        <v>0</v>
      </c>
      <c r="J851" s="303">
        <v>2317139769229</v>
      </c>
      <c r="K851" s="303">
        <v>514185658559</v>
      </c>
      <c r="L851" s="303">
        <v>3699425509152</v>
      </c>
      <c r="M851" s="323"/>
    </row>
    <row r="852" spans="1:13" s="63" customFormat="1">
      <c r="A852" s="517"/>
      <c r="B852" s="517"/>
      <c r="C852" s="301" t="s">
        <v>479</v>
      </c>
      <c r="D852" s="302" t="s">
        <v>481</v>
      </c>
      <c r="E852" s="303">
        <v>1</v>
      </c>
      <c r="F852" s="303">
        <v>0</v>
      </c>
      <c r="G852" s="304">
        <v>100000</v>
      </c>
      <c r="H852" s="303">
        <v>785260097</v>
      </c>
      <c r="I852" s="303">
        <v>0</v>
      </c>
      <c r="J852" s="303">
        <v>1651946130000</v>
      </c>
      <c r="K852" s="303">
        <v>1060227888577</v>
      </c>
      <c r="L852" s="303">
        <v>5322552078375.001</v>
      </c>
      <c r="M852" s="323"/>
    </row>
    <row r="853" spans="1:13" s="63" customFormat="1">
      <c r="A853" s="517"/>
      <c r="B853" s="517"/>
      <c r="C853" s="301" t="s">
        <v>479</v>
      </c>
      <c r="D853" s="302" t="s">
        <v>481</v>
      </c>
      <c r="E853" s="303">
        <v>1</v>
      </c>
      <c r="F853" s="303">
        <v>0</v>
      </c>
      <c r="G853" s="304">
        <v>100000</v>
      </c>
      <c r="H853" s="303">
        <v>785260097</v>
      </c>
      <c r="I853" s="303">
        <v>0</v>
      </c>
      <c r="J853" s="303">
        <v>1651946130000</v>
      </c>
      <c r="K853" s="303">
        <v>1060227888577</v>
      </c>
      <c r="L853" s="303">
        <v>5322552078375.001</v>
      </c>
      <c r="M853" s="323"/>
    </row>
    <row r="854" spans="1:13" s="63" customFormat="1">
      <c r="A854" s="517"/>
      <c r="B854" s="517"/>
      <c r="C854" s="301" t="s">
        <v>479</v>
      </c>
      <c r="D854" s="302" t="s">
        <v>481</v>
      </c>
      <c r="E854" s="303">
        <v>1</v>
      </c>
      <c r="F854" s="303">
        <v>0</v>
      </c>
      <c r="G854" s="304">
        <v>100000</v>
      </c>
      <c r="H854" s="303">
        <v>785260097</v>
      </c>
      <c r="I854" s="303">
        <v>0</v>
      </c>
      <c r="J854" s="303">
        <v>1651946130000</v>
      </c>
      <c r="K854" s="303">
        <v>1060227888577</v>
      </c>
      <c r="L854" s="303">
        <v>5322552078375.001</v>
      </c>
      <c r="M854" s="323"/>
    </row>
    <row r="855" spans="1:13" s="63" customFormat="1">
      <c r="A855" s="517"/>
      <c r="B855" s="517"/>
      <c r="C855" s="301" t="s">
        <v>479</v>
      </c>
      <c r="D855" s="302" t="s">
        <v>481</v>
      </c>
      <c r="E855" s="303">
        <v>1</v>
      </c>
      <c r="F855" s="303">
        <v>0</v>
      </c>
      <c r="G855" s="304">
        <v>100000</v>
      </c>
      <c r="H855" s="303">
        <v>785260097</v>
      </c>
      <c r="I855" s="303">
        <v>0</v>
      </c>
      <c r="J855" s="303">
        <v>1651946130000</v>
      </c>
      <c r="K855" s="303">
        <v>1060227888577</v>
      </c>
      <c r="L855" s="303">
        <v>5322552078375.001</v>
      </c>
      <c r="M855" s="323"/>
    </row>
    <row r="856" spans="1:13" s="63" customFormat="1">
      <c r="A856" s="517"/>
      <c r="B856" s="517"/>
      <c r="C856" s="301" t="s">
        <v>479</v>
      </c>
      <c r="D856" s="302" t="s">
        <v>481</v>
      </c>
      <c r="E856" s="303">
        <v>1</v>
      </c>
      <c r="F856" s="303">
        <v>0</v>
      </c>
      <c r="G856" s="304">
        <v>100000</v>
      </c>
      <c r="H856" s="303">
        <v>785260097</v>
      </c>
      <c r="I856" s="303">
        <v>0</v>
      </c>
      <c r="J856" s="303">
        <v>1651946130000</v>
      </c>
      <c r="K856" s="303">
        <v>1060227888577</v>
      </c>
      <c r="L856" s="303">
        <v>5322552078375.001</v>
      </c>
      <c r="M856" s="323"/>
    </row>
    <row r="857" spans="1:13" s="63" customFormat="1">
      <c r="A857" s="517"/>
      <c r="B857" s="517"/>
      <c r="C857" s="301" t="s">
        <v>4010</v>
      </c>
      <c r="D857" s="302" t="s">
        <v>481</v>
      </c>
      <c r="E857" s="303">
        <v>1</v>
      </c>
      <c r="F857" s="303">
        <v>0</v>
      </c>
      <c r="G857" s="304">
        <v>100000</v>
      </c>
      <c r="H857" s="303">
        <v>797803034</v>
      </c>
      <c r="I857" s="303">
        <v>0</v>
      </c>
      <c r="J857" s="303">
        <v>1751406377751</v>
      </c>
      <c r="K857" s="303">
        <v>340085289606</v>
      </c>
      <c r="L857" s="303">
        <v>3171025395687.0005</v>
      </c>
      <c r="M857" s="323"/>
    </row>
    <row r="858" spans="1:13" s="63" customFormat="1">
      <c r="A858" s="517"/>
      <c r="B858" s="517"/>
      <c r="C858" s="301" t="s">
        <v>4010</v>
      </c>
      <c r="D858" s="302" t="s">
        <v>481</v>
      </c>
      <c r="E858" s="303">
        <v>1</v>
      </c>
      <c r="F858" s="303">
        <v>0</v>
      </c>
      <c r="G858" s="304">
        <v>100000</v>
      </c>
      <c r="H858" s="303">
        <v>797803034</v>
      </c>
      <c r="I858" s="303">
        <v>0</v>
      </c>
      <c r="J858" s="303">
        <v>1751406377751</v>
      </c>
      <c r="K858" s="303">
        <v>340085289606</v>
      </c>
      <c r="L858" s="303">
        <v>3171025395687.0005</v>
      </c>
      <c r="M858" s="323"/>
    </row>
    <row r="859" spans="1:13" s="63" customFormat="1">
      <c r="A859" s="517"/>
      <c r="B859" s="517"/>
      <c r="C859" s="301" t="s">
        <v>4010</v>
      </c>
      <c r="D859" s="302" t="s">
        <v>481</v>
      </c>
      <c r="E859" s="303">
        <v>1</v>
      </c>
      <c r="F859" s="303">
        <v>0</v>
      </c>
      <c r="G859" s="304">
        <v>100000</v>
      </c>
      <c r="H859" s="303">
        <v>797803034</v>
      </c>
      <c r="I859" s="303">
        <v>0</v>
      </c>
      <c r="J859" s="303">
        <v>1751406377751</v>
      </c>
      <c r="K859" s="303">
        <v>340085289606</v>
      </c>
      <c r="L859" s="303">
        <v>3171025395687.0005</v>
      </c>
      <c r="M859" s="323"/>
    </row>
    <row r="860" spans="1:13" s="63" customFormat="1">
      <c r="A860" s="517"/>
      <c r="B860" s="517"/>
      <c r="C860" s="301" t="s">
        <v>4010</v>
      </c>
      <c r="D860" s="302" t="s">
        <v>481</v>
      </c>
      <c r="E860" s="303">
        <v>1</v>
      </c>
      <c r="F860" s="303">
        <v>0</v>
      </c>
      <c r="G860" s="304">
        <v>100000</v>
      </c>
      <c r="H860" s="303">
        <v>797803034</v>
      </c>
      <c r="I860" s="303">
        <v>0</v>
      </c>
      <c r="J860" s="303">
        <v>1751406377751</v>
      </c>
      <c r="K860" s="303">
        <v>340085289606</v>
      </c>
      <c r="L860" s="303">
        <v>3171025395687.0005</v>
      </c>
      <c r="M860" s="323"/>
    </row>
    <row r="861" spans="1:13" s="63" customFormat="1">
      <c r="A861" s="517"/>
      <c r="B861" s="517"/>
      <c r="C861" s="301" t="s">
        <v>4010</v>
      </c>
      <c r="D861" s="302" t="s">
        <v>481</v>
      </c>
      <c r="E861" s="303">
        <v>1</v>
      </c>
      <c r="F861" s="303">
        <v>0</v>
      </c>
      <c r="G861" s="304">
        <v>100000</v>
      </c>
      <c r="H861" s="303">
        <v>797803034</v>
      </c>
      <c r="I861" s="303">
        <v>0</v>
      </c>
      <c r="J861" s="303">
        <v>1751406377751</v>
      </c>
      <c r="K861" s="303">
        <v>340085289606</v>
      </c>
      <c r="L861" s="303">
        <v>3171025395687.0005</v>
      </c>
      <c r="M861" s="323"/>
    </row>
    <row r="862" spans="1:13" s="63" customFormat="1">
      <c r="A862" s="517"/>
      <c r="B862" s="517"/>
      <c r="C862" s="301" t="s">
        <v>4010</v>
      </c>
      <c r="D862" s="302" t="s">
        <v>481</v>
      </c>
      <c r="E862" s="303">
        <v>1</v>
      </c>
      <c r="F862" s="303">
        <v>0</v>
      </c>
      <c r="G862" s="304">
        <v>50000</v>
      </c>
      <c r="H862" s="303">
        <v>398901517</v>
      </c>
      <c r="I862" s="303">
        <v>0</v>
      </c>
      <c r="J862" s="303">
        <v>1751406377751</v>
      </c>
      <c r="K862" s="303">
        <v>340085289606</v>
      </c>
      <c r="L862" s="303">
        <v>3171025395687.0005</v>
      </c>
      <c r="M862" s="323"/>
    </row>
    <row r="863" spans="1:13" s="63" customFormat="1">
      <c r="A863" s="517"/>
      <c r="B863" s="517"/>
      <c r="C863" s="301" t="s">
        <v>479</v>
      </c>
      <c r="D863" s="302" t="s">
        <v>481</v>
      </c>
      <c r="E863" s="303">
        <v>1</v>
      </c>
      <c r="F863" s="303">
        <v>0</v>
      </c>
      <c r="G863" s="304">
        <v>100000</v>
      </c>
      <c r="H863" s="303">
        <v>783377070</v>
      </c>
      <c r="I863" s="303">
        <v>0</v>
      </c>
      <c r="J863" s="303">
        <v>1651946130000</v>
      </c>
      <c r="K863" s="303">
        <v>1060227888577</v>
      </c>
      <c r="L863" s="303">
        <v>5322552078375.001</v>
      </c>
      <c r="M863" s="323"/>
    </row>
    <row r="864" spans="1:13" s="63" customFormat="1">
      <c r="A864" s="517"/>
      <c r="B864" s="517"/>
      <c r="C864" s="301" t="s">
        <v>480</v>
      </c>
      <c r="D864" s="302" t="s">
        <v>481</v>
      </c>
      <c r="E864" s="303">
        <v>1</v>
      </c>
      <c r="F864" s="303">
        <v>0</v>
      </c>
      <c r="G864" s="304">
        <v>250000</v>
      </c>
      <c r="H864" s="303">
        <v>1983335823</v>
      </c>
      <c r="I864" s="303">
        <v>0</v>
      </c>
      <c r="J864" s="303">
        <v>570000000000</v>
      </c>
      <c r="K864" s="303">
        <v>330146119577</v>
      </c>
      <c r="L864" s="303">
        <v>1373940759565</v>
      </c>
      <c r="M864" s="323"/>
    </row>
    <row r="865" spans="1:13" s="63" customFormat="1">
      <c r="A865" s="517"/>
      <c r="B865" s="517"/>
      <c r="C865" s="301" t="s">
        <v>480</v>
      </c>
      <c r="D865" s="302" t="s">
        <v>481</v>
      </c>
      <c r="E865" s="303">
        <v>1</v>
      </c>
      <c r="F865" s="303">
        <v>0</v>
      </c>
      <c r="G865" s="304">
        <v>250000</v>
      </c>
      <c r="H865" s="303">
        <v>1983335823</v>
      </c>
      <c r="I865" s="303">
        <v>0</v>
      </c>
      <c r="J865" s="303">
        <v>570000000000</v>
      </c>
      <c r="K865" s="303">
        <v>330146119577</v>
      </c>
      <c r="L865" s="303">
        <v>1373940759565</v>
      </c>
      <c r="M865" s="323"/>
    </row>
    <row r="866" spans="1:13" s="63" customFormat="1">
      <c r="A866" s="517"/>
      <c r="B866" s="517"/>
      <c r="C866" s="301" t="s">
        <v>4010</v>
      </c>
      <c r="D866" s="302" t="s">
        <v>481</v>
      </c>
      <c r="E866" s="303">
        <v>1</v>
      </c>
      <c r="F866" s="303">
        <v>0</v>
      </c>
      <c r="G866" s="304">
        <v>50000</v>
      </c>
      <c r="H866" s="303">
        <v>397706623</v>
      </c>
      <c r="I866" s="303">
        <v>0</v>
      </c>
      <c r="J866" s="303">
        <v>1751406377751</v>
      </c>
      <c r="K866" s="303">
        <v>340085289606</v>
      </c>
      <c r="L866" s="303">
        <v>3171025395687.0005</v>
      </c>
      <c r="M866" s="323"/>
    </row>
    <row r="867" spans="1:13" s="63" customFormat="1">
      <c r="A867" s="517"/>
      <c r="B867" s="517"/>
      <c r="C867" s="301" t="s">
        <v>4010</v>
      </c>
      <c r="D867" s="302" t="s">
        <v>481</v>
      </c>
      <c r="E867" s="303">
        <v>1</v>
      </c>
      <c r="F867" s="303">
        <v>0</v>
      </c>
      <c r="G867" s="304">
        <v>50000</v>
      </c>
      <c r="H867" s="303">
        <v>397706623</v>
      </c>
      <c r="I867" s="303">
        <v>0</v>
      </c>
      <c r="J867" s="303">
        <v>1751406377751</v>
      </c>
      <c r="K867" s="303">
        <v>340085289606</v>
      </c>
      <c r="L867" s="303">
        <v>3171025395687.0005</v>
      </c>
      <c r="M867" s="323"/>
    </row>
    <row r="868" spans="1:13" s="63" customFormat="1">
      <c r="A868" s="517"/>
      <c r="B868" s="517"/>
      <c r="C868" s="301" t="s">
        <v>4017</v>
      </c>
      <c r="D868" s="302" t="s">
        <v>481</v>
      </c>
      <c r="E868" s="303">
        <v>1</v>
      </c>
      <c r="F868" s="303">
        <v>0</v>
      </c>
      <c r="G868" s="304">
        <v>50000</v>
      </c>
      <c r="H868" s="303">
        <v>394842183</v>
      </c>
      <c r="I868" s="303">
        <v>0</v>
      </c>
      <c r="J868" s="303">
        <v>2317139769229</v>
      </c>
      <c r="K868" s="303">
        <v>514185658559</v>
      </c>
      <c r="L868" s="303">
        <v>3699425509152</v>
      </c>
      <c r="M868" s="323"/>
    </row>
    <row r="869" spans="1:13" s="63" customFormat="1">
      <c r="A869" s="517"/>
      <c r="B869" s="517"/>
      <c r="C869" s="301" t="s">
        <v>4017</v>
      </c>
      <c r="D869" s="302" t="s">
        <v>481</v>
      </c>
      <c r="E869" s="303">
        <v>1</v>
      </c>
      <c r="F869" s="303">
        <v>0</v>
      </c>
      <c r="G869" s="304">
        <v>50000</v>
      </c>
      <c r="H869" s="303">
        <v>394842183</v>
      </c>
      <c r="I869" s="303">
        <v>0</v>
      </c>
      <c r="J869" s="303">
        <v>2317139769229</v>
      </c>
      <c r="K869" s="303">
        <v>514185658559</v>
      </c>
      <c r="L869" s="303">
        <v>3699425509152</v>
      </c>
      <c r="M869" s="323"/>
    </row>
    <row r="870" spans="1:13" s="63" customFormat="1">
      <c r="A870" s="517"/>
      <c r="B870" s="517"/>
      <c r="C870" s="301" t="s">
        <v>480</v>
      </c>
      <c r="D870" s="302" t="s">
        <v>481</v>
      </c>
      <c r="E870" s="303">
        <v>1</v>
      </c>
      <c r="F870" s="303">
        <v>0</v>
      </c>
      <c r="G870" s="304">
        <v>250000</v>
      </c>
      <c r="H870" s="303">
        <v>1982027063</v>
      </c>
      <c r="I870" s="303">
        <v>0</v>
      </c>
      <c r="J870" s="303">
        <v>570000000000</v>
      </c>
      <c r="K870" s="303">
        <v>330146119577</v>
      </c>
      <c r="L870" s="303">
        <v>1373940759565</v>
      </c>
      <c r="M870" s="323"/>
    </row>
    <row r="871" spans="1:13" s="63" customFormat="1">
      <c r="A871" s="517"/>
      <c r="B871" s="517"/>
      <c r="C871" s="301" t="s">
        <v>480</v>
      </c>
      <c r="D871" s="302" t="s">
        <v>481</v>
      </c>
      <c r="E871" s="303">
        <v>1</v>
      </c>
      <c r="F871" s="303">
        <v>0</v>
      </c>
      <c r="G871" s="304">
        <v>250000</v>
      </c>
      <c r="H871" s="303">
        <v>1982027063</v>
      </c>
      <c r="I871" s="303">
        <v>0</v>
      </c>
      <c r="J871" s="303">
        <v>570000000000</v>
      </c>
      <c r="K871" s="303">
        <v>330146119577</v>
      </c>
      <c r="L871" s="303">
        <v>1373940759565</v>
      </c>
      <c r="M871" s="323"/>
    </row>
    <row r="872" spans="1:13" s="63" customFormat="1">
      <c r="A872" s="517"/>
      <c r="B872" s="517"/>
      <c r="C872" s="301" t="s">
        <v>480</v>
      </c>
      <c r="D872" s="302" t="s">
        <v>481</v>
      </c>
      <c r="E872" s="303">
        <v>1</v>
      </c>
      <c r="F872" s="303">
        <v>0</v>
      </c>
      <c r="G872" s="304">
        <v>250000</v>
      </c>
      <c r="H872" s="303">
        <v>1982027063</v>
      </c>
      <c r="I872" s="303">
        <v>0</v>
      </c>
      <c r="J872" s="303">
        <v>570000000000</v>
      </c>
      <c r="K872" s="303">
        <v>330146119577</v>
      </c>
      <c r="L872" s="303">
        <v>1373940759565</v>
      </c>
      <c r="M872" s="323"/>
    </row>
    <row r="873" spans="1:13" s="63" customFormat="1">
      <c r="A873" s="517"/>
      <c r="B873" s="517"/>
      <c r="C873" s="301" t="s">
        <v>480</v>
      </c>
      <c r="D873" s="302" t="s">
        <v>481</v>
      </c>
      <c r="E873" s="303">
        <v>1</v>
      </c>
      <c r="F873" s="303">
        <v>0</v>
      </c>
      <c r="G873" s="304">
        <v>150000</v>
      </c>
      <c r="H873" s="303">
        <v>1189217397</v>
      </c>
      <c r="I873" s="303">
        <v>0</v>
      </c>
      <c r="J873" s="303">
        <v>570000000000</v>
      </c>
      <c r="K873" s="303">
        <v>330146119577</v>
      </c>
      <c r="L873" s="303">
        <v>1373940759565</v>
      </c>
      <c r="M873" s="323"/>
    </row>
    <row r="874" spans="1:13" s="63" customFormat="1">
      <c r="A874" s="517"/>
      <c r="B874" s="517"/>
      <c r="C874" s="301" t="s">
        <v>480</v>
      </c>
      <c r="D874" s="302" t="s">
        <v>481</v>
      </c>
      <c r="E874" s="303">
        <v>1</v>
      </c>
      <c r="F874" s="303">
        <v>0</v>
      </c>
      <c r="G874" s="304">
        <v>150000</v>
      </c>
      <c r="H874" s="303">
        <v>1189217397</v>
      </c>
      <c r="I874" s="303">
        <v>0</v>
      </c>
      <c r="J874" s="303">
        <v>570000000000</v>
      </c>
      <c r="K874" s="303">
        <v>330146119577</v>
      </c>
      <c r="L874" s="303">
        <v>1373940759565</v>
      </c>
      <c r="M874" s="323"/>
    </row>
    <row r="875" spans="1:13" s="63" customFormat="1">
      <c r="A875" s="517"/>
      <c r="B875" s="517"/>
      <c r="C875" s="301" t="s">
        <v>4010</v>
      </c>
      <c r="D875" s="302" t="s">
        <v>481</v>
      </c>
      <c r="E875" s="303">
        <v>1</v>
      </c>
      <c r="F875" s="303">
        <v>0</v>
      </c>
      <c r="G875" s="304">
        <v>250000</v>
      </c>
      <c r="H875" s="303">
        <v>1981131402</v>
      </c>
      <c r="I875" s="303">
        <v>0</v>
      </c>
      <c r="J875" s="303">
        <v>1751406377751</v>
      </c>
      <c r="K875" s="303">
        <v>340085289606</v>
      </c>
      <c r="L875" s="303">
        <v>3171025395687.0005</v>
      </c>
      <c r="M875" s="323"/>
    </row>
    <row r="876" spans="1:13" s="63" customFormat="1">
      <c r="A876" s="517"/>
      <c r="B876" s="517"/>
      <c r="C876" s="301" t="s">
        <v>4010</v>
      </c>
      <c r="D876" s="302" t="s">
        <v>481</v>
      </c>
      <c r="E876" s="303">
        <v>1</v>
      </c>
      <c r="F876" s="303">
        <v>0</v>
      </c>
      <c r="G876" s="304">
        <v>250000</v>
      </c>
      <c r="H876" s="303">
        <v>1981131402</v>
      </c>
      <c r="I876" s="303">
        <v>0</v>
      </c>
      <c r="J876" s="303">
        <v>1751406377751</v>
      </c>
      <c r="K876" s="303">
        <v>340085289606</v>
      </c>
      <c r="L876" s="303">
        <v>3171025395687.0005</v>
      </c>
      <c r="M876" s="323"/>
    </row>
    <row r="877" spans="1:13" s="63" customFormat="1">
      <c r="A877" s="517"/>
      <c r="B877" s="517"/>
      <c r="C877" s="301" t="s">
        <v>4010</v>
      </c>
      <c r="D877" s="302" t="s">
        <v>481</v>
      </c>
      <c r="E877" s="303">
        <v>1</v>
      </c>
      <c r="F877" s="303">
        <v>0</v>
      </c>
      <c r="G877" s="304">
        <v>250000</v>
      </c>
      <c r="H877" s="303">
        <v>1981131402</v>
      </c>
      <c r="I877" s="303">
        <v>0</v>
      </c>
      <c r="J877" s="303">
        <v>1751406377751</v>
      </c>
      <c r="K877" s="303">
        <v>340085289606</v>
      </c>
      <c r="L877" s="303">
        <v>3171025395687.0005</v>
      </c>
      <c r="M877" s="323"/>
    </row>
    <row r="878" spans="1:13" s="63" customFormat="1">
      <c r="A878" s="517"/>
      <c r="B878" s="517"/>
      <c r="C878" s="301" t="s">
        <v>4010</v>
      </c>
      <c r="D878" s="302" t="s">
        <v>481</v>
      </c>
      <c r="E878" s="303">
        <v>1</v>
      </c>
      <c r="F878" s="303">
        <v>0</v>
      </c>
      <c r="G878" s="304">
        <v>250000</v>
      </c>
      <c r="H878" s="303">
        <v>1981131402</v>
      </c>
      <c r="I878" s="303">
        <v>0</v>
      </c>
      <c r="J878" s="303">
        <v>1751406377751</v>
      </c>
      <c r="K878" s="303">
        <v>340085289606</v>
      </c>
      <c r="L878" s="303">
        <v>3171025395687.0005</v>
      </c>
      <c r="M878" s="323"/>
    </row>
    <row r="879" spans="1:13" s="63" customFormat="1">
      <c r="A879" s="517"/>
      <c r="B879" s="517"/>
      <c r="C879" s="301" t="s">
        <v>4017</v>
      </c>
      <c r="D879" s="302" t="s">
        <v>481</v>
      </c>
      <c r="E879" s="303">
        <v>1</v>
      </c>
      <c r="F879" s="303">
        <v>0</v>
      </c>
      <c r="G879" s="304">
        <v>200000</v>
      </c>
      <c r="H879" s="303">
        <v>1638220653</v>
      </c>
      <c r="I879" s="303">
        <v>178083</v>
      </c>
      <c r="J879" s="303">
        <v>2317139769229</v>
      </c>
      <c r="K879" s="303">
        <v>514185658559</v>
      </c>
      <c r="L879" s="303">
        <v>3699425509152</v>
      </c>
      <c r="M879" s="323"/>
    </row>
    <row r="880" spans="1:13" s="63" customFormat="1">
      <c r="A880" s="517"/>
      <c r="B880" s="517"/>
      <c r="C880" s="301" t="s">
        <v>4017</v>
      </c>
      <c r="D880" s="302" t="s">
        <v>481</v>
      </c>
      <c r="E880" s="303">
        <v>1</v>
      </c>
      <c r="F880" s="303">
        <v>0</v>
      </c>
      <c r="G880" s="304">
        <v>200000</v>
      </c>
      <c r="H880" s="303">
        <v>1638220653</v>
      </c>
      <c r="I880" s="303">
        <v>178083</v>
      </c>
      <c r="J880" s="303">
        <v>2317139769229</v>
      </c>
      <c r="K880" s="303">
        <v>514185658559</v>
      </c>
      <c r="L880" s="303">
        <v>3699425509152</v>
      </c>
      <c r="M880" s="323"/>
    </row>
    <row r="881" spans="1:13" s="63" customFormat="1">
      <c r="A881" s="517"/>
      <c r="B881" s="517"/>
      <c r="C881" s="301" t="s">
        <v>4017</v>
      </c>
      <c r="D881" s="302" t="s">
        <v>481</v>
      </c>
      <c r="E881" s="303">
        <v>1</v>
      </c>
      <c r="F881" s="303">
        <v>0</v>
      </c>
      <c r="G881" s="304">
        <v>200000</v>
      </c>
      <c r="H881" s="303">
        <v>1638220653</v>
      </c>
      <c r="I881" s="303">
        <v>178083</v>
      </c>
      <c r="J881" s="303">
        <v>2317139769229</v>
      </c>
      <c r="K881" s="303">
        <v>514185658559</v>
      </c>
      <c r="L881" s="303">
        <v>3699425509152</v>
      </c>
      <c r="M881" s="323"/>
    </row>
    <row r="882" spans="1:13" s="63" customFormat="1">
      <c r="A882" s="517"/>
      <c r="B882" s="517"/>
      <c r="C882" s="301" t="s">
        <v>4017</v>
      </c>
      <c r="D882" s="302" t="s">
        <v>481</v>
      </c>
      <c r="E882" s="303">
        <v>1</v>
      </c>
      <c r="F882" s="303">
        <v>0</v>
      </c>
      <c r="G882" s="304">
        <v>200000</v>
      </c>
      <c r="H882" s="303">
        <v>1638220653</v>
      </c>
      <c r="I882" s="303">
        <v>178083</v>
      </c>
      <c r="J882" s="303">
        <v>2317139769229</v>
      </c>
      <c r="K882" s="303">
        <v>514185658559</v>
      </c>
      <c r="L882" s="303">
        <v>3699425509152</v>
      </c>
      <c r="M882" s="323"/>
    </row>
    <row r="883" spans="1:13" s="63" customFormat="1">
      <c r="A883" s="517"/>
      <c r="B883" s="517"/>
      <c r="C883" s="301" t="s">
        <v>4017</v>
      </c>
      <c r="D883" s="302" t="s">
        <v>481</v>
      </c>
      <c r="E883" s="303">
        <v>1</v>
      </c>
      <c r="F883" s="303">
        <v>0</v>
      </c>
      <c r="G883" s="304">
        <v>200000</v>
      </c>
      <c r="H883" s="303">
        <v>1638220653</v>
      </c>
      <c r="I883" s="303">
        <v>178083</v>
      </c>
      <c r="J883" s="303">
        <v>2317139769229</v>
      </c>
      <c r="K883" s="303">
        <v>514185658559</v>
      </c>
      <c r="L883" s="303">
        <v>3699425509152</v>
      </c>
      <c r="M883" s="323"/>
    </row>
    <row r="884" spans="1:13" s="63" customFormat="1">
      <c r="A884" s="517"/>
      <c r="B884" s="517"/>
      <c r="C884" s="301" t="s">
        <v>480</v>
      </c>
      <c r="D884" s="302" t="s">
        <v>481</v>
      </c>
      <c r="E884" s="303">
        <v>1</v>
      </c>
      <c r="F884" s="303">
        <v>0</v>
      </c>
      <c r="G884" s="304">
        <v>50000</v>
      </c>
      <c r="H884" s="303">
        <v>396753011</v>
      </c>
      <c r="I884" s="303">
        <v>0</v>
      </c>
      <c r="J884" s="303">
        <v>570000000000</v>
      </c>
      <c r="K884" s="303">
        <v>330146119577</v>
      </c>
      <c r="L884" s="303">
        <v>1373940759565</v>
      </c>
      <c r="M884" s="323"/>
    </row>
    <row r="885" spans="1:13" s="63" customFormat="1">
      <c r="A885" s="517"/>
      <c r="B885" s="517"/>
      <c r="C885" s="301" t="s">
        <v>480</v>
      </c>
      <c r="D885" s="302" t="s">
        <v>481</v>
      </c>
      <c r="E885" s="303">
        <v>1</v>
      </c>
      <c r="F885" s="303">
        <v>0</v>
      </c>
      <c r="G885" s="304">
        <v>50000</v>
      </c>
      <c r="H885" s="303">
        <v>396753011</v>
      </c>
      <c r="I885" s="303">
        <v>0</v>
      </c>
      <c r="J885" s="303">
        <v>570000000000</v>
      </c>
      <c r="K885" s="303">
        <v>330146119577</v>
      </c>
      <c r="L885" s="303">
        <v>1373940759565</v>
      </c>
      <c r="M885" s="323"/>
    </row>
    <row r="886" spans="1:13" s="63" customFormat="1">
      <c r="A886" s="517"/>
      <c r="B886" s="517"/>
      <c r="C886" s="301" t="s">
        <v>480</v>
      </c>
      <c r="D886" s="302" t="s">
        <v>481</v>
      </c>
      <c r="E886" s="303">
        <v>1</v>
      </c>
      <c r="F886" s="303">
        <v>0</v>
      </c>
      <c r="G886" s="304">
        <v>50000</v>
      </c>
      <c r="H886" s="303">
        <v>396753011</v>
      </c>
      <c r="I886" s="303">
        <v>0</v>
      </c>
      <c r="J886" s="303">
        <v>570000000000</v>
      </c>
      <c r="K886" s="303">
        <v>330146119577</v>
      </c>
      <c r="L886" s="303">
        <v>1373940759565</v>
      </c>
      <c r="M886" s="323"/>
    </row>
    <row r="887" spans="1:13" s="63" customFormat="1">
      <c r="A887" s="517"/>
      <c r="B887" s="517"/>
      <c r="C887" s="301" t="s">
        <v>480</v>
      </c>
      <c r="D887" s="302" t="s">
        <v>481</v>
      </c>
      <c r="E887" s="303">
        <v>1</v>
      </c>
      <c r="F887" s="303">
        <v>0</v>
      </c>
      <c r="G887" s="304">
        <v>50000</v>
      </c>
      <c r="H887" s="303">
        <v>396753011</v>
      </c>
      <c r="I887" s="303">
        <v>0</v>
      </c>
      <c r="J887" s="303">
        <v>570000000000</v>
      </c>
      <c r="K887" s="303">
        <v>330146119577</v>
      </c>
      <c r="L887" s="303">
        <v>1373940759565</v>
      </c>
      <c r="M887" s="323"/>
    </row>
    <row r="888" spans="1:13" s="63" customFormat="1">
      <c r="A888" s="517"/>
      <c r="B888" s="517"/>
      <c r="C888" s="301" t="s">
        <v>480</v>
      </c>
      <c r="D888" s="302" t="s">
        <v>481</v>
      </c>
      <c r="E888" s="303">
        <v>1</v>
      </c>
      <c r="F888" s="303">
        <v>0</v>
      </c>
      <c r="G888" s="304">
        <v>50000</v>
      </c>
      <c r="H888" s="303">
        <v>396753011</v>
      </c>
      <c r="I888" s="303">
        <v>0</v>
      </c>
      <c r="J888" s="303">
        <v>570000000000</v>
      </c>
      <c r="K888" s="303">
        <v>330146119577</v>
      </c>
      <c r="L888" s="303">
        <v>1373940759565</v>
      </c>
      <c r="M888" s="323"/>
    </row>
    <row r="889" spans="1:13" s="63" customFormat="1">
      <c r="A889" s="517"/>
      <c r="B889" s="517"/>
      <c r="C889" s="301" t="s">
        <v>480</v>
      </c>
      <c r="D889" s="302" t="s">
        <v>481</v>
      </c>
      <c r="E889" s="303">
        <v>1</v>
      </c>
      <c r="F889" s="303">
        <v>0</v>
      </c>
      <c r="G889" s="304">
        <v>50000</v>
      </c>
      <c r="H889" s="303">
        <v>396753011</v>
      </c>
      <c r="I889" s="303">
        <v>0</v>
      </c>
      <c r="J889" s="303">
        <v>570000000000</v>
      </c>
      <c r="K889" s="303">
        <v>330146119577</v>
      </c>
      <c r="L889" s="303">
        <v>1373940759565</v>
      </c>
      <c r="M889" s="323"/>
    </row>
    <row r="890" spans="1:13" s="63" customFormat="1">
      <c r="A890" s="517"/>
      <c r="B890" s="517"/>
      <c r="C890" s="301" t="s">
        <v>480</v>
      </c>
      <c r="D890" s="302" t="s">
        <v>481</v>
      </c>
      <c r="E890" s="303">
        <v>1</v>
      </c>
      <c r="F890" s="303">
        <v>0</v>
      </c>
      <c r="G890" s="304">
        <v>200000</v>
      </c>
      <c r="H890" s="303">
        <v>1587406269</v>
      </c>
      <c r="I890" s="303">
        <v>0</v>
      </c>
      <c r="J890" s="303">
        <v>570000000000</v>
      </c>
      <c r="K890" s="303">
        <v>330146119577</v>
      </c>
      <c r="L890" s="303">
        <v>1373940759565</v>
      </c>
      <c r="M890" s="323"/>
    </row>
    <row r="891" spans="1:13" s="63" customFormat="1">
      <c r="A891" s="517"/>
      <c r="B891" s="517"/>
      <c r="C891" s="301" t="s">
        <v>480</v>
      </c>
      <c r="D891" s="302" t="s">
        <v>481</v>
      </c>
      <c r="E891" s="303">
        <v>1</v>
      </c>
      <c r="F891" s="303">
        <v>0</v>
      </c>
      <c r="G891" s="304">
        <v>150000</v>
      </c>
      <c r="H891" s="303">
        <v>1187370394</v>
      </c>
      <c r="I891" s="303">
        <v>0</v>
      </c>
      <c r="J891" s="303">
        <v>570000000000</v>
      </c>
      <c r="K891" s="303">
        <v>330146119577</v>
      </c>
      <c r="L891" s="303">
        <v>1373940759565</v>
      </c>
      <c r="M891" s="323"/>
    </row>
    <row r="892" spans="1:13" s="63" customFormat="1">
      <c r="A892" s="517"/>
      <c r="B892" s="517"/>
      <c r="C892" s="301" t="s">
        <v>480</v>
      </c>
      <c r="D892" s="302" t="s">
        <v>481</v>
      </c>
      <c r="E892" s="303">
        <v>1</v>
      </c>
      <c r="F892" s="303">
        <v>0</v>
      </c>
      <c r="G892" s="304">
        <v>200000</v>
      </c>
      <c r="H892" s="303">
        <v>1583197359</v>
      </c>
      <c r="I892" s="303">
        <v>0</v>
      </c>
      <c r="J892" s="303">
        <v>570000000000</v>
      </c>
      <c r="K892" s="303">
        <v>330146119577</v>
      </c>
      <c r="L892" s="303">
        <v>1373940759565</v>
      </c>
      <c r="M892" s="323"/>
    </row>
    <row r="893" spans="1:13" s="63" customFormat="1">
      <c r="A893" s="517"/>
      <c r="B893" s="517"/>
      <c r="C893" s="301" t="s">
        <v>4017</v>
      </c>
      <c r="D893" s="302" t="s">
        <v>481</v>
      </c>
      <c r="E893" s="303">
        <v>1</v>
      </c>
      <c r="F893" s="303">
        <v>0</v>
      </c>
      <c r="G893" s="304">
        <v>100000</v>
      </c>
      <c r="H893" s="303">
        <v>792387875</v>
      </c>
      <c r="I893" s="303">
        <v>0</v>
      </c>
      <c r="J893" s="303">
        <v>2317139769229</v>
      </c>
      <c r="K893" s="303">
        <v>514185658559</v>
      </c>
      <c r="L893" s="303">
        <v>3699425509152</v>
      </c>
      <c r="M893" s="323"/>
    </row>
    <row r="894" spans="1:13" s="63" customFormat="1">
      <c r="A894" s="517"/>
      <c r="B894" s="517"/>
      <c r="C894" s="301" t="s">
        <v>4017</v>
      </c>
      <c r="D894" s="302" t="s">
        <v>481</v>
      </c>
      <c r="E894" s="303">
        <v>1</v>
      </c>
      <c r="F894" s="303">
        <v>0</v>
      </c>
      <c r="G894" s="304">
        <v>100000</v>
      </c>
      <c r="H894" s="303">
        <v>792524295</v>
      </c>
      <c r="I894" s="303">
        <v>0</v>
      </c>
      <c r="J894" s="303">
        <v>2317139769229</v>
      </c>
      <c r="K894" s="303">
        <v>514185658559</v>
      </c>
      <c r="L894" s="303">
        <v>3699425509152</v>
      </c>
      <c r="M894" s="323"/>
    </row>
    <row r="895" spans="1:13" s="63" customFormat="1">
      <c r="A895" s="517"/>
      <c r="B895" s="517"/>
      <c r="C895" s="301" t="s">
        <v>4017</v>
      </c>
      <c r="D895" s="302" t="s">
        <v>481</v>
      </c>
      <c r="E895" s="303">
        <v>1</v>
      </c>
      <c r="F895" s="303">
        <v>0</v>
      </c>
      <c r="G895" s="304">
        <v>100000</v>
      </c>
      <c r="H895" s="303">
        <v>792387875</v>
      </c>
      <c r="I895" s="303">
        <v>0</v>
      </c>
      <c r="J895" s="303">
        <v>2317139769229</v>
      </c>
      <c r="K895" s="303">
        <v>514185658559</v>
      </c>
      <c r="L895" s="303">
        <v>3699425509152</v>
      </c>
      <c r="M895" s="323"/>
    </row>
    <row r="896" spans="1:13" s="63" customFormat="1">
      <c r="A896" s="517"/>
      <c r="B896" s="517"/>
      <c r="C896" s="301" t="s">
        <v>4017</v>
      </c>
      <c r="D896" s="302" t="s">
        <v>481</v>
      </c>
      <c r="E896" s="303">
        <v>1</v>
      </c>
      <c r="F896" s="303">
        <v>0</v>
      </c>
      <c r="G896" s="304">
        <v>100000</v>
      </c>
      <c r="H896" s="303">
        <v>792387875</v>
      </c>
      <c r="I896" s="303">
        <v>0</v>
      </c>
      <c r="J896" s="303">
        <v>2317139769229</v>
      </c>
      <c r="K896" s="303">
        <v>514185658559</v>
      </c>
      <c r="L896" s="303">
        <v>3699425509152</v>
      </c>
      <c r="M896" s="323"/>
    </row>
    <row r="897" spans="1:13" s="63" customFormat="1">
      <c r="A897" s="517"/>
      <c r="B897" s="517"/>
      <c r="C897" s="301" t="s">
        <v>4017</v>
      </c>
      <c r="D897" s="302" t="s">
        <v>481</v>
      </c>
      <c r="E897" s="303">
        <v>1</v>
      </c>
      <c r="F897" s="303">
        <v>0</v>
      </c>
      <c r="G897" s="304">
        <v>100000</v>
      </c>
      <c r="H897" s="303">
        <v>789166407</v>
      </c>
      <c r="I897" s="303">
        <v>0</v>
      </c>
      <c r="J897" s="303">
        <v>2317139769229</v>
      </c>
      <c r="K897" s="303">
        <v>514185658559</v>
      </c>
      <c r="L897" s="303">
        <v>3699425509152</v>
      </c>
      <c r="M897" s="323"/>
    </row>
    <row r="898" spans="1:13" s="63" customFormat="1">
      <c r="A898" s="517"/>
      <c r="B898" s="517"/>
      <c r="C898" s="301" t="s">
        <v>4017</v>
      </c>
      <c r="D898" s="302" t="s">
        <v>481</v>
      </c>
      <c r="E898" s="303">
        <v>1</v>
      </c>
      <c r="F898" s="303">
        <v>0</v>
      </c>
      <c r="G898" s="304">
        <v>100000</v>
      </c>
      <c r="H898" s="303">
        <v>789166407</v>
      </c>
      <c r="I898" s="303">
        <v>0</v>
      </c>
      <c r="J898" s="303">
        <v>2317139769229</v>
      </c>
      <c r="K898" s="303">
        <v>514185658559</v>
      </c>
      <c r="L898" s="303">
        <v>3699425509152</v>
      </c>
      <c r="M898" s="323"/>
    </row>
    <row r="899" spans="1:13" s="63" customFormat="1">
      <c r="A899" s="517"/>
      <c r="B899" s="517"/>
      <c r="C899" s="301" t="s">
        <v>4017</v>
      </c>
      <c r="D899" s="302" t="s">
        <v>481</v>
      </c>
      <c r="E899" s="303">
        <v>1</v>
      </c>
      <c r="F899" s="303">
        <v>0</v>
      </c>
      <c r="G899" s="304">
        <v>100000</v>
      </c>
      <c r="H899" s="303">
        <v>789166407</v>
      </c>
      <c r="I899" s="303">
        <v>0</v>
      </c>
      <c r="J899" s="303">
        <v>2317139769229</v>
      </c>
      <c r="K899" s="303">
        <v>514185658559</v>
      </c>
      <c r="L899" s="303">
        <v>3699425509152</v>
      </c>
      <c r="M899" s="323"/>
    </row>
    <row r="900" spans="1:13" s="63" customFormat="1">
      <c r="A900" s="517"/>
      <c r="B900" s="517"/>
      <c r="C900" s="301" t="s">
        <v>4017</v>
      </c>
      <c r="D900" s="302" t="s">
        <v>481</v>
      </c>
      <c r="E900" s="303">
        <v>1</v>
      </c>
      <c r="F900" s="303">
        <v>0</v>
      </c>
      <c r="G900" s="304">
        <v>100000</v>
      </c>
      <c r="H900" s="303">
        <v>789166407</v>
      </c>
      <c r="I900" s="303">
        <v>0</v>
      </c>
      <c r="J900" s="303">
        <v>2317139769229</v>
      </c>
      <c r="K900" s="303">
        <v>514185658559</v>
      </c>
      <c r="L900" s="303">
        <v>3699425509152</v>
      </c>
      <c r="M900" s="323"/>
    </row>
    <row r="901" spans="1:13" s="63" customFormat="1">
      <c r="A901" s="517"/>
      <c r="B901" s="517"/>
      <c r="C901" s="301" t="s">
        <v>4017</v>
      </c>
      <c r="D901" s="302" t="s">
        <v>481</v>
      </c>
      <c r="E901" s="303">
        <v>1</v>
      </c>
      <c r="F901" s="303">
        <v>0</v>
      </c>
      <c r="G901" s="304">
        <v>100000</v>
      </c>
      <c r="H901" s="303">
        <v>788205434</v>
      </c>
      <c r="I901" s="303">
        <v>0</v>
      </c>
      <c r="J901" s="303">
        <v>2317139769229</v>
      </c>
      <c r="K901" s="303">
        <v>514185658559</v>
      </c>
      <c r="L901" s="303">
        <v>3699425509152</v>
      </c>
      <c r="M901" s="323"/>
    </row>
    <row r="902" spans="1:13" s="63" customFormat="1">
      <c r="A902" s="517"/>
      <c r="B902" s="517"/>
      <c r="C902" s="301" t="s">
        <v>4017</v>
      </c>
      <c r="D902" s="302" t="s">
        <v>481</v>
      </c>
      <c r="E902" s="303">
        <v>1</v>
      </c>
      <c r="F902" s="303">
        <v>0</v>
      </c>
      <c r="G902" s="304">
        <v>150000</v>
      </c>
      <c r="H902" s="303">
        <v>1182309599</v>
      </c>
      <c r="I902" s="303">
        <v>0</v>
      </c>
      <c r="J902" s="303">
        <v>2317139769229</v>
      </c>
      <c r="K902" s="303">
        <v>514185658559</v>
      </c>
      <c r="L902" s="303">
        <v>3699425509152</v>
      </c>
      <c r="M902" s="323"/>
    </row>
    <row r="903" spans="1:13" s="63" customFormat="1">
      <c r="A903" s="517"/>
      <c r="B903" s="517"/>
      <c r="C903" s="301" t="s">
        <v>4017</v>
      </c>
      <c r="D903" s="302" t="s">
        <v>481</v>
      </c>
      <c r="E903" s="303">
        <v>1</v>
      </c>
      <c r="F903" s="303">
        <v>0</v>
      </c>
      <c r="G903" s="304">
        <v>100000</v>
      </c>
      <c r="H903" s="303">
        <v>791103470</v>
      </c>
      <c r="I903" s="303">
        <v>0</v>
      </c>
      <c r="J903" s="303">
        <v>2317139769229</v>
      </c>
      <c r="K903" s="303">
        <v>514185658559</v>
      </c>
      <c r="L903" s="303">
        <v>3699425509152</v>
      </c>
      <c r="M903" s="323"/>
    </row>
    <row r="904" spans="1:13" s="63" customFormat="1">
      <c r="A904" s="517"/>
      <c r="B904" s="517"/>
      <c r="C904" s="301" t="s">
        <v>4017</v>
      </c>
      <c r="D904" s="302" t="s">
        <v>481</v>
      </c>
      <c r="E904" s="303">
        <v>1</v>
      </c>
      <c r="F904" s="303">
        <v>0</v>
      </c>
      <c r="G904" s="304">
        <v>100000</v>
      </c>
      <c r="H904" s="303">
        <v>791103470</v>
      </c>
      <c r="I904" s="303">
        <v>0</v>
      </c>
      <c r="J904" s="303">
        <v>2317139769229</v>
      </c>
      <c r="K904" s="303">
        <v>514185658559</v>
      </c>
      <c r="L904" s="303">
        <v>3699425509152</v>
      </c>
      <c r="M904" s="323"/>
    </row>
    <row r="905" spans="1:13" s="63" customFormat="1">
      <c r="A905" s="517"/>
      <c r="B905" s="517"/>
      <c r="C905" s="301" t="s">
        <v>4017</v>
      </c>
      <c r="D905" s="302" t="s">
        <v>481</v>
      </c>
      <c r="E905" s="303">
        <v>1</v>
      </c>
      <c r="F905" s="303">
        <v>0</v>
      </c>
      <c r="G905" s="304">
        <v>100000</v>
      </c>
      <c r="H905" s="303">
        <v>791103470</v>
      </c>
      <c r="I905" s="303">
        <v>0</v>
      </c>
      <c r="J905" s="303">
        <v>2317139769229</v>
      </c>
      <c r="K905" s="303">
        <v>514185658559</v>
      </c>
      <c r="L905" s="303">
        <v>3699425509152</v>
      </c>
      <c r="M905" s="323"/>
    </row>
    <row r="906" spans="1:13" s="63" customFormat="1">
      <c r="A906" s="517"/>
      <c r="B906" s="517"/>
      <c r="C906" s="301" t="s">
        <v>4017</v>
      </c>
      <c r="D906" s="302" t="s">
        <v>481</v>
      </c>
      <c r="E906" s="303">
        <v>1</v>
      </c>
      <c r="F906" s="303">
        <v>0</v>
      </c>
      <c r="G906" s="304">
        <v>100000</v>
      </c>
      <c r="H906" s="303">
        <v>791103470</v>
      </c>
      <c r="I906" s="303">
        <v>0</v>
      </c>
      <c r="J906" s="303">
        <v>2317139769229</v>
      </c>
      <c r="K906" s="303">
        <v>514185658559</v>
      </c>
      <c r="L906" s="303">
        <v>3699425509152</v>
      </c>
      <c r="M906" s="323"/>
    </row>
    <row r="907" spans="1:13" s="63" customFormat="1">
      <c r="A907" s="517"/>
      <c r="B907" s="517"/>
      <c r="C907" s="301" t="s">
        <v>4017</v>
      </c>
      <c r="D907" s="302" t="s">
        <v>481</v>
      </c>
      <c r="E907" s="303">
        <v>1</v>
      </c>
      <c r="F907" s="303">
        <v>0</v>
      </c>
      <c r="G907" s="304">
        <v>100000</v>
      </c>
      <c r="H907" s="303">
        <v>791103470</v>
      </c>
      <c r="I907" s="303">
        <v>0</v>
      </c>
      <c r="J907" s="303">
        <v>2317139769229</v>
      </c>
      <c r="K907" s="303">
        <v>514185658559</v>
      </c>
      <c r="L907" s="303">
        <v>3699425509152</v>
      </c>
      <c r="M907" s="323"/>
    </row>
    <row r="908" spans="1:13" s="63" customFormat="1">
      <c r="A908" s="517"/>
      <c r="B908" s="517"/>
      <c r="C908" s="301" t="s">
        <v>4010</v>
      </c>
      <c r="D908" s="302" t="s">
        <v>481</v>
      </c>
      <c r="E908" s="303">
        <v>1</v>
      </c>
      <c r="F908" s="303">
        <v>0</v>
      </c>
      <c r="G908" s="304">
        <v>500000</v>
      </c>
      <c r="H908" s="303">
        <v>3982145747</v>
      </c>
      <c r="I908" s="303">
        <v>0</v>
      </c>
      <c r="J908" s="303">
        <v>1751406377751</v>
      </c>
      <c r="K908" s="303">
        <v>340085289606</v>
      </c>
      <c r="L908" s="303">
        <v>3171025395687.0005</v>
      </c>
      <c r="M908" s="323"/>
    </row>
    <row r="909" spans="1:13" s="63" customFormat="1">
      <c r="A909" s="517"/>
      <c r="B909" s="517"/>
      <c r="C909" s="301" t="s">
        <v>4017</v>
      </c>
      <c r="D909" s="302" t="s">
        <v>481</v>
      </c>
      <c r="E909" s="303">
        <v>1</v>
      </c>
      <c r="F909" s="303">
        <v>0</v>
      </c>
      <c r="G909" s="304">
        <v>100000</v>
      </c>
      <c r="H909" s="303">
        <v>792391085</v>
      </c>
      <c r="I909" s="303">
        <v>0</v>
      </c>
      <c r="J909" s="303">
        <v>2317139769229</v>
      </c>
      <c r="K909" s="303">
        <v>514185658559</v>
      </c>
      <c r="L909" s="303">
        <v>3699425509152</v>
      </c>
      <c r="M909" s="323"/>
    </row>
    <row r="910" spans="1:13" s="63" customFormat="1">
      <c r="A910" s="517"/>
      <c r="B910" s="517"/>
      <c r="C910" s="301" t="s">
        <v>4017</v>
      </c>
      <c r="D910" s="302" t="s">
        <v>481</v>
      </c>
      <c r="E910" s="303">
        <v>1</v>
      </c>
      <c r="F910" s="303">
        <v>0</v>
      </c>
      <c r="G910" s="304">
        <v>100000</v>
      </c>
      <c r="H910" s="303">
        <v>792391085</v>
      </c>
      <c r="I910" s="303">
        <v>0</v>
      </c>
      <c r="J910" s="303">
        <v>2317139769229</v>
      </c>
      <c r="K910" s="303">
        <v>514185658559</v>
      </c>
      <c r="L910" s="303">
        <v>3699425509152</v>
      </c>
      <c r="M910" s="323"/>
    </row>
    <row r="911" spans="1:13" s="63" customFormat="1">
      <c r="A911" s="517"/>
      <c r="B911" s="517"/>
      <c r="C911" s="301" t="s">
        <v>4017</v>
      </c>
      <c r="D911" s="302" t="s">
        <v>481</v>
      </c>
      <c r="E911" s="303">
        <v>1</v>
      </c>
      <c r="F911" s="303">
        <v>0</v>
      </c>
      <c r="G911" s="304">
        <v>100000</v>
      </c>
      <c r="H911" s="303">
        <v>792391085</v>
      </c>
      <c r="I911" s="303">
        <v>0</v>
      </c>
      <c r="J911" s="303">
        <v>2317139769229</v>
      </c>
      <c r="K911" s="303">
        <v>514185658559</v>
      </c>
      <c r="L911" s="303">
        <v>3699425509152</v>
      </c>
      <c r="M911" s="323"/>
    </row>
    <row r="912" spans="1:13" s="63" customFormat="1">
      <c r="A912" s="517"/>
      <c r="B912" s="517"/>
      <c r="C912" s="301" t="s">
        <v>4017</v>
      </c>
      <c r="D912" s="302" t="s">
        <v>481</v>
      </c>
      <c r="E912" s="303">
        <v>1</v>
      </c>
      <c r="F912" s="303">
        <v>0</v>
      </c>
      <c r="G912" s="304">
        <v>100000</v>
      </c>
      <c r="H912" s="303">
        <v>792391085</v>
      </c>
      <c r="I912" s="303">
        <v>0</v>
      </c>
      <c r="J912" s="303">
        <v>2317139769229</v>
      </c>
      <c r="K912" s="303">
        <v>514185658559</v>
      </c>
      <c r="L912" s="303">
        <v>3699425509152</v>
      </c>
      <c r="M912" s="323"/>
    </row>
    <row r="913" spans="1:15" s="63" customFormat="1">
      <c r="A913" s="517"/>
      <c r="B913" s="517"/>
      <c r="C913" s="301" t="s">
        <v>4017</v>
      </c>
      <c r="D913" s="302" t="s">
        <v>481</v>
      </c>
      <c r="E913" s="303">
        <v>1</v>
      </c>
      <c r="F913" s="303">
        <v>0</v>
      </c>
      <c r="G913" s="304">
        <v>100000</v>
      </c>
      <c r="H913" s="303">
        <v>792391085</v>
      </c>
      <c r="I913" s="303">
        <v>0</v>
      </c>
      <c r="J913" s="303">
        <v>2317139769229</v>
      </c>
      <c r="K913" s="303">
        <v>514185658559</v>
      </c>
      <c r="L913" s="303">
        <v>3699425509152</v>
      </c>
      <c r="M913" s="323"/>
    </row>
    <row r="914" spans="1:15" s="63" customFormat="1">
      <c r="A914" s="517"/>
      <c r="B914" s="517"/>
      <c r="C914" s="301" t="s">
        <v>4017</v>
      </c>
      <c r="D914" s="302" t="s">
        <v>481</v>
      </c>
      <c r="E914" s="303">
        <v>1</v>
      </c>
      <c r="F914" s="303">
        <v>0</v>
      </c>
      <c r="G914" s="304">
        <v>100000</v>
      </c>
      <c r="H914" s="303">
        <v>792391085</v>
      </c>
      <c r="I914" s="303">
        <v>0</v>
      </c>
      <c r="J914" s="303">
        <v>2317139769229</v>
      </c>
      <c r="K914" s="303">
        <v>514185658559</v>
      </c>
      <c r="L914" s="303">
        <v>3699425509152</v>
      </c>
      <c r="M914" s="323"/>
    </row>
    <row r="915" spans="1:15" s="63" customFormat="1">
      <c r="A915" s="517"/>
      <c r="B915" s="517"/>
      <c r="C915" s="301" t="s">
        <v>4017</v>
      </c>
      <c r="D915" s="302" t="s">
        <v>481</v>
      </c>
      <c r="E915" s="303">
        <v>1</v>
      </c>
      <c r="F915" s="303">
        <v>0</v>
      </c>
      <c r="G915" s="304">
        <v>100000</v>
      </c>
      <c r="H915" s="303">
        <v>792391085</v>
      </c>
      <c r="I915" s="303">
        <v>0</v>
      </c>
      <c r="J915" s="303">
        <v>2317139769229</v>
      </c>
      <c r="K915" s="303">
        <v>514185658559</v>
      </c>
      <c r="L915" s="303">
        <v>3699425509152</v>
      </c>
      <c r="M915" s="323"/>
    </row>
    <row r="916" spans="1:15" s="63" customFormat="1">
      <c r="A916" s="517"/>
      <c r="B916" s="517"/>
      <c r="C916" s="301" t="s">
        <v>4017</v>
      </c>
      <c r="D916" s="302" t="s">
        <v>481</v>
      </c>
      <c r="E916" s="303">
        <v>1</v>
      </c>
      <c r="F916" s="303">
        <v>0</v>
      </c>
      <c r="G916" s="304">
        <v>100000</v>
      </c>
      <c r="H916" s="303">
        <v>792391085</v>
      </c>
      <c r="I916" s="303">
        <v>0</v>
      </c>
      <c r="J916" s="303">
        <v>2317139769229</v>
      </c>
      <c r="K916" s="303">
        <v>514185658559</v>
      </c>
      <c r="L916" s="303">
        <v>3699425509152</v>
      </c>
      <c r="M916" s="323"/>
    </row>
    <row r="917" spans="1:15" s="63" customFormat="1">
      <c r="A917" s="517"/>
      <c r="B917" s="517"/>
      <c r="C917" s="301" t="s">
        <v>4017</v>
      </c>
      <c r="D917" s="302" t="s">
        <v>481</v>
      </c>
      <c r="E917" s="303">
        <v>1</v>
      </c>
      <c r="F917" s="303">
        <v>0</v>
      </c>
      <c r="G917" s="304">
        <v>100000</v>
      </c>
      <c r="H917" s="303">
        <v>792391085</v>
      </c>
      <c r="I917" s="303">
        <v>0</v>
      </c>
      <c r="J917" s="303">
        <v>2317139769229</v>
      </c>
      <c r="K917" s="303">
        <v>514185658559</v>
      </c>
      <c r="L917" s="303">
        <v>3699425509152</v>
      </c>
      <c r="M917" s="323"/>
    </row>
    <row r="918" spans="1:15" s="63" customFormat="1">
      <c r="A918" s="517"/>
      <c r="B918" s="517"/>
      <c r="C918" s="301" t="s">
        <v>4017</v>
      </c>
      <c r="D918" s="302" t="s">
        <v>481</v>
      </c>
      <c r="E918" s="303">
        <v>1</v>
      </c>
      <c r="F918" s="303">
        <v>0</v>
      </c>
      <c r="G918" s="304">
        <v>100000</v>
      </c>
      <c r="H918" s="303">
        <v>792391085</v>
      </c>
      <c r="I918" s="303">
        <v>0</v>
      </c>
      <c r="J918" s="303">
        <v>2317139769229</v>
      </c>
      <c r="K918" s="303">
        <v>514185658559</v>
      </c>
      <c r="L918" s="303">
        <v>3699425509152</v>
      </c>
      <c r="M918" s="323"/>
    </row>
    <row r="919" spans="1:15" s="63" customFormat="1">
      <c r="A919" s="517"/>
      <c r="B919" s="517"/>
      <c r="C919" s="301" t="s">
        <v>4010</v>
      </c>
      <c r="D919" s="302" t="s">
        <v>481</v>
      </c>
      <c r="E919" s="303">
        <v>1</v>
      </c>
      <c r="F919" s="303">
        <v>0</v>
      </c>
      <c r="G919" s="304">
        <v>500000</v>
      </c>
      <c r="H919" s="303">
        <v>3986839882</v>
      </c>
      <c r="I919" s="303">
        <v>0</v>
      </c>
      <c r="J919" s="303">
        <v>1751406377751</v>
      </c>
      <c r="K919" s="303">
        <v>340085289606</v>
      </c>
      <c r="L919" s="303">
        <v>3171025395687.0005</v>
      </c>
      <c r="M919" s="323"/>
    </row>
    <row r="920" spans="1:15" s="63" customFormat="1">
      <c r="A920" s="517"/>
      <c r="B920" s="517"/>
      <c r="C920" s="301" t="s">
        <v>4010</v>
      </c>
      <c r="D920" s="302" t="s">
        <v>481</v>
      </c>
      <c r="E920" s="303">
        <v>1</v>
      </c>
      <c r="F920" s="303">
        <v>0</v>
      </c>
      <c r="G920" s="304">
        <v>500000</v>
      </c>
      <c r="H920" s="303">
        <v>3986839882</v>
      </c>
      <c r="I920" s="303">
        <v>0</v>
      </c>
      <c r="J920" s="303">
        <v>1751406377751</v>
      </c>
      <c r="K920" s="303">
        <v>340085289606</v>
      </c>
      <c r="L920" s="303">
        <v>3171025395687.0005</v>
      </c>
      <c r="M920" s="323"/>
    </row>
    <row r="921" spans="1:15" s="63" customFormat="1">
      <c r="A921" s="517"/>
      <c r="B921" s="517"/>
      <c r="C921" s="301" t="s">
        <v>4010</v>
      </c>
      <c r="D921" s="302" t="s">
        <v>481</v>
      </c>
      <c r="E921" s="303">
        <v>1</v>
      </c>
      <c r="F921" s="303">
        <v>0</v>
      </c>
      <c r="G921" s="304">
        <v>100000</v>
      </c>
      <c r="H921" s="303">
        <v>817698898</v>
      </c>
      <c r="I921" s="303">
        <v>0</v>
      </c>
      <c r="J921" s="303">
        <v>1751406377751</v>
      </c>
      <c r="K921" s="303">
        <v>340085289606</v>
      </c>
      <c r="L921" s="303">
        <v>3171025395687.0005</v>
      </c>
      <c r="M921" s="323"/>
    </row>
    <row r="922" spans="1:15" s="63" customFormat="1">
      <c r="A922" s="517"/>
      <c r="B922" s="517"/>
      <c r="C922" s="301" t="s">
        <v>4017</v>
      </c>
      <c r="D922" s="302" t="s">
        <v>481</v>
      </c>
      <c r="E922" s="303">
        <v>1</v>
      </c>
      <c r="F922" s="303">
        <v>0</v>
      </c>
      <c r="G922" s="304">
        <v>100000</v>
      </c>
      <c r="H922" s="303">
        <v>811955217</v>
      </c>
      <c r="I922" s="303">
        <v>0</v>
      </c>
      <c r="J922" s="303">
        <v>2317139769229</v>
      </c>
      <c r="K922" s="303">
        <v>514185658559</v>
      </c>
      <c r="L922" s="303">
        <v>3699425509152</v>
      </c>
      <c r="M922" s="323"/>
    </row>
    <row r="923" spans="1:15" s="63" customFormat="1">
      <c r="A923" s="517"/>
      <c r="B923" s="517"/>
      <c r="C923" s="301" t="s">
        <v>4017</v>
      </c>
      <c r="D923" s="302" t="s">
        <v>481</v>
      </c>
      <c r="E923" s="303">
        <v>1</v>
      </c>
      <c r="F923" s="303">
        <v>0</v>
      </c>
      <c r="G923" s="304">
        <v>100000</v>
      </c>
      <c r="H923" s="303">
        <v>811955217</v>
      </c>
      <c r="I923" s="303">
        <v>0</v>
      </c>
      <c r="J923" s="303">
        <v>2317139769229</v>
      </c>
      <c r="K923" s="303">
        <v>514185658559</v>
      </c>
      <c r="L923" s="303">
        <v>3699425509152</v>
      </c>
      <c r="M923" s="323"/>
      <c r="N923" s="291"/>
      <c r="O923" s="380"/>
    </row>
    <row r="924" spans="1:15" s="63" customFormat="1">
      <c r="A924" s="517"/>
      <c r="B924" s="517"/>
      <c r="C924" s="301" t="s">
        <v>4017</v>
      </c>
      <c r="D924" s="302" t="s">
        <v>481</v>
      </c>
      <c r="E924" s="303">
        <v>1</v>
      </c>
      <c r="F924" s="303">
        <v>0</v>
      </c>
      <c r="G924" s="304">
        <v>100000</v>
      </c>
      <c r="H924" s="303">
        <v>811955217</v>
      </c>
      <c r="I924" s="303">
        <v>0</v>
      </c>
      <c r="J924" s="303">
        <v>2317139769229</v>
      </c>
      <c r="K924" s="303">
        <v>514185658559</v>
      </c>
      <c r="L924" s="303">
        <v>3699425509152</v>
      </c>
      <c r="M924" s="323"/>
      <c r="N924" s="291"/>
      <c r="O924" s="380"/>
    </row>
    <row r="925" spans="1:15" s="63" customFormat="1">
      <c r="A925" s="517"/>
      <c r="B925" s="517"/>
      <c r="C925" s="301" t="s">
        <v>4017</v>
      </c>
      <c r="D925" s="302" t="s">
        <v>481</v>
      </c>
      <c r="E925" s="303">
        <v>1</v>
      </c>
      <c r="F925" s="303">
        <v>0</v>
      </c>
      <c r="G925" s="304">
        <v>100000</v>
      </c>
      <c r="H925" s="303">
        <v>811955217</v>
      </c>
      <c r="I925" s="303">
        <v>0</v>
      </c>
      <c r="J925" s="303">
        <v>2317139769229</v>
      </c>
      <c r="K925" s="303">
        <v>514185658559</v>
      </c>
      <c r="L925" s="303">
        <v>3699425509152</v>
      </c>
      <c r="M925" s="323"/>
      <c r="N925" s="291"/>
      <c r="O925" s="380"/>
    </row>
    <row r="926" spans="1:15" s="63" customFormat="1">
      <c r="A926" s="517"/>
      <c r="B926" s="517"/>
      <c r="C926" s="301" t="s">
        <v>4017</v>
      </c>
      <c r="D926" s="302" t="s">
        <v>481</v>
      </c>
      <c r="E926" s="303">
        <v>1</v>
      </c>
      <c r="F926" s="303">
        <v>0</v>
      </c>
      <c r="G926" s="304">
        <v>100000</v>
      </c>
      <c r="H926" s="303">
        <v>811955217</v>
      </c>
      <c r="I926" s="303">
        <v>0</v>
      </c>
      <c r="J926" s="303">
        <v>2317139769229</v>
      </c>
      <c r="K926" s="303">
        <v>514185658559</v>
      </c>
      <c r="L926" s="303">
        <v>3699425509152</v>
      </c>
      <c r="M926" s="323"/>
      <c r="N926" s="291"/>
      <c r="O926" s="380"/>
    </row>
    <row r="927" spans="1:15" s="63" customFormat="1">
      <c r="A927" s="517"/>
      <c r="B927" s="517"/>
      <c r="C927" s="301" t="s">
        <v>4017</v>
      </c>
      <c r="D927" s="302" t="s">
        <v>481</v>
      </c>
      <c r="E927" s="303">
        <v>1</v>
      </c>
      <c r="F927" s="303">
        <v>0</v>
      </c>
      <c r="G927" s="304">
        <v>100000</v>
      </c>
      <c r="H927" s="303">
        <v>811955217</v>
      </c>
      <c r="I927" s="303">
        <v>0</v>
      </c>
      <c r="J927" s="303">
        <v>2317139769229</v>
      </c>
      <c r="K927" s="303">
        <v>514185658559</v>
      </c>
      <c r="L927" s="303">
        <v>3699425509152</v>
      </c>
      <c r="M927" s="323"/>
      <c r="N927" s="291"/>
      <c r="O927" s="380"/>
    </row>
    <row r="928" spans="1:15" s="63" customFormat="1">
      <c r="A928" s="517"/>
      <c r="B928" s="517"/>
      <c r="C928" s="301" t="s">
        <v>4017</v>
      </c>
      <c r="D928" s="302" t="s">
        <v>481</v>
      </c>
      <c r="E928" s="303">
        <v>1</v>
      </c>
      <c r="F928" s="303">
        <v>0</v>
      </c>
      <c r="G928" s="304">
        <v>50000</v>
      </c>
      <c r="H928" s="303">
        <v>405985832</v>
      </c>
      <c r="I928" s="303">
        <v>0</v>
      </c>
      <c r="J928" s="303">
        <v>2317139769229</v>
      </c>
      <c r="K928" s="303">
        <v>514185658559</v>
      </c>
      <c r="L928" s="303">
        <v>3699425509152</v>
      </c>
      <c r="M928" s="323"/>
    </row>
    <row r="929" spans="1:13" s="63" customFormat="1">
      <c r="A929" s="517"/>
      <c r="B929" s="517"/>
      <c r="C929" s="301" t="s">
        <v>4010</v>
      </c>
      <c r="D929" s="302" t="s">
        <v>481</v>
      </c>
      <c r="E929" s="303">
        <v>1</v>
      </c>
      <c r="F929" s="303">
        <v>0</v>
      </c>
      <c r="G929" s="304">
        <v>100000</v>
      </c>
      <c r="H929" s="303">
        <v>818157575</v>
      </c>
      <c r="I929" s="303">
        <v>0</v>
      </c>
      <c r="J929" s="303">
        <v>1751406377751</v>
      </c>
      <c r="K929" s="303">
        <v>340085289606</v>
      </c>
      <c r="L929" s="303">
        <v>3171025395687.0005</v>
      </c>
      <c r="M929" s="323"/>
    </row>
    <row r="930" spans="1:13" s="63" customFormat="1">
      <c r="A930" s="517"/>
      <c r="B930" s="517"/>
      <c r="C930" s="301" t="s">
        <v>4010</v>
      </c>
      <c r="D930" s="302" t="s">
        <v>481</v>
      </c>
      <c r="E930" s="303">
        <v>1</v>
      </c>
      <c r="F930" s="303">
        <v>0</v>
      </c>
      <c r="G930" s="304">
        <v>100000</v>
      </c>
      <c r="H930" s="303">
        <v>818157575</v>
      </c>
      <c r="I930" s="303">
        <v>0</v>
      </c>
      <c r="J930" s="303">
        <v>1751406377751</v>
      </c>
      <c r="K930" s="303">
        <v>340085289606</v>
      </c>
      <c r="L930" s="303">
        <v>3171025395687.0005</v>
      </c>
      <c r="M930" s="323"/>
    </row>
    <row r="931" spans="1:13" s="63" customFormat="1">
      <c r="A931" s="517"/>
      <c r="B931" s="517"/>
      <c r="C931" s="301" t="s">
        <v>4019</v>
      </c>
      <c r="D931" s="302" t="s">
        <v>481</v>
      </c>
      <c r="E931" s="303">
        <v>1</v>
      </c>
      <c r="F931" s="303">
        <v>0</v>
      </c>
      <c r="G931" s="304">
        <v>100000</v>
      </c>
      <c r="H931" s="303">
        <v>787325200</v>
      </c>
      <c r="I931" s="303">
        <v>0</v>
      </c>
      <c r="J931" s="303">
        <v>163528000000</v>
      </c>
      <c r="K931" s="303">
        <v>32705618446</v>
      </c>
      <c r="L931" s="303">
        <v>258258428231</v>
      </c>
      <c r="M931" s="323"/>
    </row>
    <row r="932" spans="1:13" s="63" customFormat="1">
      <c r="A932" s="517"/>
      <c r="B932" s="517"/>
      <c r="C932" s="301" t="s">
        <v>4019</v>
      </c>
      <c r="D932" s="302" t="s">
        <v>481</v>
      </c>
      <c r="E932" s="303">
        <v>1</v>
      </c>
      <c r="F932" s="303">
        <v>0</v>
      </c>
      <c r="G932" s="304">
        <v>100000</v>
      </c>
      <c r="H932" s="303">
        <v>787325200</v>
      </c>
      <c r="I932" s="303">
        <v>0</v>
      </c>
      <c r="J932" s="303">
        <v>163528000000</v>
      </c>
      <c r="K932" s="303">
        <v>32705618446</v>
      </c>
      <c r="L932" s="303">
        <v>258258428231</v>
      </c>
      <c r="M932" s="323"/>
    </row>
    <row r="933" spans="1:13" s="63" customFormat="1">
      <c r="A933" s="517"/>
      <c r="B933" s="517"/>
      <c r="C933" s="301" t="s">
        <v>4019</v>
      </c>
      <c r="D933" s="302" t="s">
        <v>481</v>
      </c>
      <c r="E933" s="303">
        <v>1</v>
      </c>
      <c r="F933" s="303">
        <v>0</v>
      </c>
      <c r="G933" s="304">
        <v>100000</v>
      </c>
      <c r="H933" s="303">
        <v>787325200</v>
      </c>
      <c r="I933" s="303">
        <v>0</v>
      </c>
      <c r="J933" s="303">
        <v>163528000000</v>
      </c>
      <c r="K933" s="303">
        <v>32705618446</v>
      </c>
      <c r="L933" s="303">
        <v>258258428231</v>
      </c>
      <c r="M933" s="323"/>
    </row>
    <row r="934" spans="1:13" s="63" customFormat="1">
      <c r="A934" s="517"/>
      <c r="B934" s="517"/>
      <c r="C934" s="301" t="s">
        <v>4019</v>
      </c>
      <c r="D934" s="302" t="s">
        <v>481</v>
      </c>
      <c r="E934" s="303">
        <v>1</v>
      </c>
      <c r="F934" s="303">
        <v>0</v>
      </c>
      <c r="G934" s="304">
        <v>100000</v>
      </c>
      <c r="H934" s="303">
        <v>787325200</v>
      </c>
      <c r="I934" s="303">
        <v>0</v>
      </c>
      <c r="J934" s="303">
        <v>163528000000</v>
      </c>
      <c r="K934" s="303">
        <v>32705618446</v>
      </c>
      <c r="L934" s="303">
        <v>258258428231</v>
      </c>
      <c r="M934" s="323"/>
    </row>
    <row r="935" spans="1:13" s="63" customFormat="1">
      <c r="A935" s="517"/>
      <c r="B935" s="517"/>
      <c r="C935" s="301" t="s">
        <v>4019</v>
      </c>
      <c r="D935" s="302" t="s">
        <v>481</v>
      </c>
      <c r="E935" s="303">
        <v>1</v>
      </c>
      <c r="F935" s="303">
        <v>0</v>
      </c>
      <c r="G935" s="304">
        <v>100000</v>
      </c>
      <c r="H935" s="303">
        <v>787325200</v>
      </c>
      <c r="I935" s="303">
        <v>0</v>
      </c>
      <c r="J935" s="303">
        <v>163528000000</v>
      </c>
      <c r="K935" s="303">
        <v>32705618446</v>
      </c>
      <c r="L935" s="303">
        <v>258258428231</v>
      </c>
      <c r="M935" s="323"/>
    </row>
    <row r="936" spans="1:13" s="63" customFormat="1">
      <c r="A936" s="517"/>
      <c r="B936" s="517"/>
      <c r="C936" s="301" t="s">
        <v>4019</v>
      </c>
      <c r="D936" s="302" t="s">
        <v>481</v>
      </c>
      <c r="E936" s="303">
        <v>1</v>
      </c>
      <c r="F936" s="303">
        <v>0</v>
      </c>
      <c r="G936" s="304">
        <v>100000</v>
      </c>
      <c r="H936" s="303">
        <v>786333919</v>
      </c>
      <c r="I936" s="303">
        <v>0</v>
      </c>
      <c r="J936" s="303">
        <v>163528000000</v>
      </c>
      <c r="K936" s="303">
        <v>32705618446</v>
      </c>
      <c r="L936" s="303">
        <v>258258428231</v>
      </c>
      <c r="M936" s="323"/>
    </row>
    <row r="937" spans="1:13" s="63" customFormat="1">
      <c r="A937" s="517"/>
      <c r="B937" s="517"/>
      <c r="C937" s="301" t="s">
        <v>4019</v>
      </c>
      <c r="D937" s="302" t="s">
        <v>481</v>
      </c>
      <c r="E937" s="303">
        <v>1</v>
      </c>
      <c r="F937" s="303">
        <v>0</v>
      </c>
      <c r="G937" s="304">
        <v>100000</v>
      </c>
      <c r="H937" s="303">
        <v>786166800</v>
      </c>
      <c r="I937" s="303">
        <v>0</v>
      </c>
      <c r="J937" s="303">
        <v>163528000000</v>
      </c>
      <c r="K937" s="303">
        <v>32705618446</v>
      </c>
      <c r="L937" s="303">
        <v>258258428231</v>
      </c>
      <c r="M937" s="323"/>
    </row>
    <row r="938" spans="1:13" s="63" customFormat="1">
      <c r="A938" s="517"/>
      <c r="B938" s="517"/>
      <c r="C938" s="301" t="s">
        <v>4019</v>
      </c>
      <c r="D938" s="302" t="s">
        <v>481</v>
      </c>
      <c r="E938" s="303">
        <v>1</v>
      </c>
      <c r="F938" s="303">
        <v>0</v>
      </c>
      <c r="G938" s="304">
        <v>100000</v>
      </c>
      <c r="H938" s="303">
        <v>786166800</v>
      </c>
      <c r="I938" s="303">
        <v>0</v>
      </c>
      <c r="J938" s="303">
        <v>163528000000</v>
      </c>
      <c r="K938" s="303">
        <v>32705618446</v>
      </c>
      <c r="L938" s="303">
        <v>258258428231</v>
      </c>
      <c r="M938" s="323"/>
    </row>
    <row r="939" spans="1:13" s="63" customFormat="1">
      <c r="A939" s="517"/>
      <c r="B939" s="517"/>
      <c r="C939" s="301" t="s">
        <v>4019</v>
      </c>
      <c r="D939" s="302" t="s">
        <v>481</v>
      </c>
      <c r="E939" s="303">
        <v>1</v>
      </c>
      <c r="F939" s="303">
        <v>0</v>
      </c>
      <c r="G939" s="304">
        <v>100000</v>
      </c>
      <c r="H939" s="303">
        <v>786166800</v>
      </c>
      <c r="I939" s="303">
        <v>0</v>
      </c>
      <c r="J939" s="303">
        <v>163528000000</v>
      </c>
      <c r="K939" s="303">
        <v>32705618446</v>
      </c>
      <c r="L939" s="303">
        <v>258258428231</v>
      </c>
      <c r="M939" s="323"/>
    </row>
    <row r="940" spans="1:13" s="63" customFormat="1">
      <c r="A940" s="517"/>
      <c r="B940" s="517"/>
      <c r="C940" s="301" t="s">
        <v>4019</v>
      </c>
      <c r="D940" s="302" t="s">
        <v>481</v>
      </c>
      <c r="E940" s="303">
        <v>1</v>
      </c>
      <c r="F940" s="303">
        <v>0</v>
      </c>
      <c r="G940" s="304">
        <v>100000</v>
      </c>
      <c r="H940" s="303">
        <v>786166800</v>
      </c>
      <c r="I940" s="303">
        <v>0</v>
      </c>
      <c r="J940" s="303">
        <v>163528000000</v>
      </c>
      <c r="K940" s="303">
        <v>32705618446</v>
      </c>
      <c r="L940" s="303">
        <v>258258428231</v>
      </c>
      <c r="M940" s="323"/>
    </row>
    <row r="941" spans="1:13" s="63" customFormat="1">
      <c r="A941" s="517"/>
      <c r="B941" s="517"/>
      <c r="C941" s="301" t="s">
        <v>4019</v>
      </c>
      <c r="D941" s="302" t="s">
        <v>481</v>
      </c>
      <c r="E941" s="303">
        <v>1</v>
      </c>
      <c r="F941" s="303">
        <v>0</v>
      </c>
      <c r="G941" s="304">
        <v>100000</v>
      </c>
      <c r="H941" s="303">
        <v>786166800</v>
      </c>
      <c r="I941" s="303">
        <v>0</v>
      </c>
      <c r="J941" s="303">
        <v>163528000000</v>
      </c>
      <c r="K941" s="303">
        <v>32705618446</v>
      </c>
      <c r="L941" s="303">
        <v>258258428231</v>
      </c>
      <c r="M941" s="323"/>
    </row>
    <row r="942" spans="1:13" s="63" customFormat="1">
      <c r="A942" s="517"/>
      <c r="B942" s="517"/>
      <c r="C942" s="301" t="s">
        <v>4017</v>
      </c>
      <c r="D942" s="302" t="s">
        <v>481</v>
      </c>
      <c r="E942" s="303">
        <v>1</v>
      </c>
      <c r="F942" s="303">
        <v>0</v>
      </c>
      <c r="G942" s="304">
        <v>250000</v>
      </c>
      <c r="H942" s="303">
        <v>2033534435</v>
      </c>
      <c r="I942" s="303">
        <v>0</v>
      </c>
      <c r="J942" s="303">
        <v>2317139769229</v>
      </c>
      <c r="K942" s="303">
        <v>514185658559</v>
      </c>
      <c r="L942" s="303">
        <v>3699425509152</v>
      </c>
      <c r="M942" s="323"/>
    </row>
    <row r="943" spans="1:13" s="63" customFormat="1">
      <c r="A943" s="517"/>
      <c r="B943" s="517"/>
      <c r="C943" s="301" t="s">
        <v>4017</v>
      </c>
      <c r="D943" s="302" t="s">
        <v>481</v>
      </c>
      <c r="E943" s="303">
        <v>1</v>
      </c>
      <c r="F943" s="303">
        <v>0</v>
      </c>
      <c r="G943" s="304">
        <v>250000</v>
      </c>
      <c r="H943" s="303">
        <v>2033534435</v>
      </c>
      <c r="I943" s="303">
        <v>0</v>
      </c>
      <c r="J943" s="303">
        <v>2317139769229</v>
      </c>
      <c r="K943" s="303">
        <v>514185658559</v>
      </c>
      <c r="L943" s="303">
        <v>3699425509152</v>
      </c>
      <c r="M943" s="323"/>
    </row>
    <row r="944" spans="1:13" s="63" customFormat="1">
      <c r="A944" s="517"/>
      <c r="B944" s="517"/>
      <c r="C944" s="301" t="s">
        <v>4017</v>
      </c>
      <c r="D944" s="302" t="s">
        <v>481</v>
      </c>
      <c r="E944" s="303">
        <v>1</v>
      </c>
      <c r="F944" s="303">
        <v>0</v>
      </c>
      <c r="G944" s="304">
        <v>250000</v>
      </c>
      <c r="H944" s="303">
        <v>2033534435</v>
      </c>
      <c r="I944" s="303">
        <v>0</v>
      </c>
      <c r="J944" s="303">
        <v>2317139769229</v>
      </c>
      <c r="K944" s="303">
        <v>514185658559</v>
      </c>
      <c r="L944" s="303">
        <v>3699425509152</v>
      </c>
      <c r="M944" s="323"/>
    </row>
    <row r="945" spans="1:13" s="63" customFormat="1">
      <c r="A945" s="517"/>
      <c r="B945" s="517"/>
      <c r="C945" s="301" t="s">
        <v>4017</v>
      </c>
      <c r="D945" s="302" t="s">
        <v>481</v>
      </c>
      <c r="E945" s="303">
        <v>1</v>
      </c>
      <c r="F945" s="303">
        <v>0</v>
      </c>
      <c r="G945" s="304">
        <v>250000</v>
      </c>
      <c r="H945" s="303">
        <v>2033534435</v>
      </c>
      <c r="I945" s="303">
        <v>0</v>
      </c>
      <c r="J945" s="303">
        <v>2317139769229</v>
      </c>
      <c r="K945" s="303">
        <v>514185658559</v>
      </c>
      <c r="L945" s="303">
        <v>3699425509152</v>
      </c>
      <c r="M945" s="323"/>
    </row>
    <row r="946" spans="1:13" s="63" customFormat="1">
      <c r="A946" s="517"/>
      <c r="B946" s="517"/>
      <c r="C946" s="301" t="s">
        <v>4017</v>
      </c>
      <c r="D946" s="302" t="s">
        <v>481</v>
      </c>
      <c r="E946" s="303">
        <v>1</v>
      </c>
      <c r="F946" s="303">
        <v>0</v>
      </c>
      <c r="G946" s="304">
        <v>250000</v>
      </c>
      <c r="H946" s="303">
        <v>2032262638</v>
      </c>
      <c r="I946" s="303">
        <v>0</v>
      </c>
      <c r="J946" s="303">
        <v>2317139769229</v>
      </c>
      <c r="K946" s="303">
        <v>514185658559</v>
      </c>
      <c r="L946" s="303">
        <v>3699425509152</v>
      </c>
      <c r="M946" s="323"/>
    </row>
    <row r="947" spans="1:13" s="63" customFormat="1">
      <c r="A947" s="517"/>
      <c r="B947" s="517"/>
      <c r="C947" s="301" t="s">
        <v>4017</v>
      </c>
      <c r="D947" s="302" t="s">
        <v>481</v>
      </c>
      <c r="E947" s="303">
        <v>1</v>
      </c>
      <c r="F947" s="303">
        <v>0</v>
      </c>
      <c r="G947" s="304">
        <v>250000</v>
      </c>
      <c r="H947" s="303">
        <v>2032262638</v>
      </c>
      <c r="I947" s="303">
        <v>0</v>
      </c>
      <c r="J947" s="303">
        <v>2317139769229</v>
      </c>
      <c r="K947" s="303">
        <v>514185658559</v>
      </c>
      <c r="L947" s="303">
        <v>3699425509152</v>
      </c>
      <c r="M947" s="323"/>
    </row>
    <row r="948" spans="1:13" s="63" customFormat="1">
      <c r="A948" s="517"/>
      <c r="B948" s="517"/>
      <c r="C948" s="301" t="s">
        <v>4017</v>
      </c>
      <c r="D948" s="302" t="s">
        <v>481</v>
      </c>
      <c r="E948" s="303">
        <v>1</v>
      </c>
      <c r="F948" s="303">
        <v>0</v>
      </c>
      <c r="G948" s="304">
        <v>250000</v>
      </c>
      <c r="H948" s="303">
        <v>2032262638</v>
      </c>
      <c r="I948" s="303">
        <v>0</v>
      </c>
      <c r="J948" s="303">
        <v>2317139769229</v>
      </c>
      <c r="K948" s="303">
        <v>514185658559</v>
      </c>
      <c r="L948" s="303">
        <v>3699425509152</v>
      </c>
      <c r="M948" s="323"/>
    </row>
    <row r="949" spans="1:13" s="63" customFormat="1">
      <c r="A949" s="517"/>
      <c r="B949" s="517"/>
      <c r="C949" s="301" t="s">
        <v>4017</v>
      </c>
      <c r="D949" s="302" t="s">
        <v>481</v>
      </c>
      <c r="E949" s="303">
        <v>1</v>
      </c>
      <c r="F949" s="303">
        <v>0</v>
      </c>
      <c r="G949" s="304">
        <v>250000</v>
      </c>
      <c r="H949" s="303">
        <v>2032262638</v>
      </c>
      <c r="I949" s="303">
        <v>0</v>
      </c>
      <c r="J949" s="303">
        <v>2317139769229</v>
      </c>
      <c r="K949" s="303">
        <v>514185658559</v>
      </c>
      <c r="L949" s="303">
        <v>3699425509152</v>
      </c>
      <c r="M949" s="323"/>
    </row>
    <row r="950" spans="1:13" s="63" customFormat="1">
      <c r="A950" s="517"/>
      <c r="B950" s="517"/>
      <c r="C950" s="301" t="s">
        <v>4017</v>
      </c>
      <c r="D950" s="302" t="s">
        <v>481</v>
      </c>
      <c r="E950" s="303">
        <v>1</v>
      </c>
      <c r="F950" s="303">
        <v>0</v>
      </c>
      <c r="G950" s="304">
        <v>110000</v>
      </c>
      <c r="H950" s="303">
        <v>862628325</v>
      </c>
      <c r="I950" s="303">
        <v>0</v>
      </c>
      <c r="J950" s="303">
        <v>2317139769229</v>
      </c>
      <c r="K950" s="303">
        <v>514185658559</v>
      </c>
      <c r="L950" s="303">
        <v>3699425509152</v>
      </c>
      <c r="M950" s="323"/>
    </row>
    <row r="951" spans="1:13" s="63" customFormat="1">
      <c r="A951" s="517"/>
      <c r="B951" s="517"/>
      <c r="C951" s="301" t="s">
        <v>4017</v>
      </c>
      <c r="D951" s="302" t="s">
        <v>481</v>
      </c>
      <c r="E951" s="303">
        <v>1</v>
      </c>
      <c r="F951" s="303">
        <v>0</v>
      </c>
      <c r="G951" s="304">
        <v>100000</v>
      </c>
      <c r="H951" s="303">
        <v>784207340</v>
      </c>
      <c r="I951" s="303">
        <v>0</v>
      </c>
      <c r="J951" s="303">
        <v>2317139769229</v>
      </c>
      <c r="K951" s="303">
        <v>514185658559</v>
      </c>
      <c r="L951" s="303">
        <v>3699425509152</v>
      </c>
      <c r="M951" s="323"/>
    </row>
    <row r="952" spans="1:13" s="63" customFormat="1">
      <c r="A952" s="517"/>
      <c r="B952" s="517"/>
      <c r="C952" s="301" t="s">
        <v>4017</v>
      </c>
      <c r="D952" s="302" t="s">
        <v>481</v>
      </c>
      <c r="E952" s="303">
        <v>1</v>
      </c>
      <c r="F952" s="303">
        <v>0</v>
      </c>
      <c r="G952" s="304">
        <v>200000</v>
      </c>
      <c r="H952" s="303">
        <v>1644192772</v>
      </c>
      <c r="I952" s="303">
        <v>0</v>
      </c>
      <c r="J952" s="303">
        <v>2317139769229</v>
      </c>
      <c r="K952" s="303">
        <v>514185658559</v>
      </c>
      <c r="L952" s="303">
        <v>3699425509152</v>
      </c>
      <c r="M952" s="323"/>
    </row>
    <row r="953" spans="1:13" s="63" customFormat="1">
      <c r="A953" s="517"/>
      <c r="B953" s="517"/>
      <c r="C953" s="301" t="s">
        <v>4017</v>
      </c>
      <c r="D953" s="302" t="s">
        <v>481</v>
      </c>
      <c r="E953" s="303">
        <v>1</v>
      </c>
      <c r="F953" s="303">
        <v>0</v>
      </c>
      <c r="G953" s="304">
        <v>200000</v>
      </c>
      <c r="H953" s="303">
        <v>1644192772</v>
      </c>
      <c r="I953" s="303">
        <v>0</v>
      </c>
      <c r="J953" s="303">
        <v>2317139769229</v>
      </c>
      <c r="K953" s="303">
        <v>514185658559</v>
      </c>
      <c r="L953" s="303">
        <v>3699425509152</v>
      </c>
      <c r="M953" s="323"/>
    </row>
    <row r="954" spans="1:13" s="63" customFormat="1">
      <c r="A954" s="517"/>
      <c r="B954" s="517"/>
      <c r="C954" s="301" t="s">
        <v>4017</v>
      </c>
      <c r="D954" s="302" t="s">
        <v>481</v>
      </c>
      <c r="E954" s="303">
        <v>1</v>
      </c>
      <c r="F954" s="303">
        <v>0</v>
      </c>
      <c r="G954" s="304">
        <v>200000</v>
      </c>
      <c r="H954" s="303">
        <v>1644192772</v>
      </c>
      <c r="I954" s="303">
        <v>0</v>
      </c>
      <c r="J954" s="303">
        <v>2317139769229</v>
      </c>
      <c r="K954" s="303">
        <v>514185658559</v>
      </c>
      <c r="L954" s="303">
        <v>3699425509152</v>
      </c>
      <c r="M954" s="323"/>
    </row>
    <row r="955" spans="1:13" s="63" customFormat="1">
      <c r="A955" s="517"/>
      <c r="B955" s="517"/>
      <c r="C955" s="301" t="s">
        <v>711</v>
      </c>
      <c r="D955" s="302" t="s">
        <v>481</v>
      </c>
      <c r="E955" s="303">
        <v>1</v>
      </c>
      <c r="F955" s="303">
        <v>0</v>
      </c>
      <c r="G955" s="304">
        <v>25000</v>
      </c>
      <c r="H955" s="303">
        <v>202286301</v>
      </c>
      <c r="I955" s="303">
        <v>0</v>
      </c>
      <c r="J955" s="303">
        <v>133770000000</v>
      </c>
      <c r="K955" s="303">
        <v>5156546159</v>
      </c>
      <c r="L955" s="303">
        <v>149171661841.99997</v>
      </c>
      <c r="M955" s="323"/>
    </row>
    <row r="956" spans="1:13" s="63" customFormat="1">
      <c r="A956" s="517"/>
      <c r="B956" s="517"/>
      <c r="C956" s="301" t="s">
        <v>711</v>
      </c>
      <c r="D956" s="302" t="s">
        <v>481</v>
      </c>
      <c r="E956" s="303">
        <v>1</v>
      </c>
      <c r="F956" s="303">
        <v>0</v>
      </c>
      <c r="G956" s="304">
        <v>25000</v>
      </c>
      <c r="H956" s="303">
        <v>202286301</v>
      </c>
      <c r="I956" s="303">
        <v>0</v>
      </c>
      <c r="J956" s="303">
        <v>133770000000</v>
      </c>
      <c r="K956" s="303">
        <v>5156546159</v>
      </c>
      <c r="L956" s="303">
        <v>149171661841.99997</v>
      </c>
      <c r="M956" s="323"/>
    </row>
    <row r="957" spans="1:13" s="63" customFormat="1">
      <c r="A957" s="517"/>
      <c r="B957" s="517"/>
      <c r="C957" s="301" t="s">
        <v>711</v>
      </c>
      <c r="D957" s="302" t="s">
        <v>481</v>
      </c>
      <c r="E957" s="303">
        <v>1</v>
      </c>
      <c r="F957" s="303">
        <v>0</v>
      </c>
      <c r="G957" s="304">
        <v>25000</v>
      </c>
      <c r="H957" s="303">
        <v>202286301</v>
      </c>
      <c r="I957" s="303">
        <v>0</v>
      </c>
      <c r="J957" s="303">
        <v>133770000000</v>
      </c>
      <c r="K957" s="303">
        <v>5156546159</v>
      </c>
      <c r="L957" s="303">
        <v>149171661841.99997</v>
      </c>
      <c r="M957" s="323"/>
    </row>
    <row r="958" spans="1:13" s="63" customFormat="1">
      <c r="A958" s="517"/>
      <c r="B958" s="517"/>
      <c r="C958" s="301" t="s">
        <v>711</v>
      </c>
      <c r="D958" s="302" t="s">
        <v>481</v>
      </c>
      <c r="E958" s="303">
        <v>1</v>
      </c>
      <c r="F958" s="303">
        <v>0</v>
      </c>
      <c r="G958" s="304">
        <v>25000</v>
      </c>
      <c r="H958" s="303">
        <v>202286301</v>
      </c>
      <c r="I958" s="303">
        <v>0</v>
      </c>
      <c r="J958" s="303">
        <v>133770000000</v>
      </c>
      <c r="K958" s="303">
        <v>5156546159</v>
      </c>
      <c r="L958" s="303">
        <v>149171661841.99997</v>
      </c>
      <c r="M958" s="323"/>
    </row>
    <row r="959" spans="1:13" s="63" customFormat="1">
      <c r="A959" s="517"/>
      <c r="B959" s="517"/>
      <c r="C959" s="301" t="s">
        <v>711</v>
      </c>
      <c r="D959" s="302" t="s">
        <v>481</v>
      </c>
      <c r="E959" s="303">
        <v>1</v>
      </c>
      <c r="F959" s="303">
        <v>0</v>
      </c>
      <c r="G959" s="304">
        <v>25000</v>
      </c>
      <c r="H959" s="303">
        <v>202286301</v>
      </c>
      <c r="I959" s="303">
        <v>0</v>
      </c>
      <c r="J959" s="303">
        <v>133770000000</v>
      </c>
      <c r="K959" s="303">
        <v>5156546159</v>
      </c>
      <c r="L959" s="303">
        <v>149171661841.99997</v>
      </c>
      <c r="M959" s="323"/>
    </row>
    <row r="960" spans="1:13" s="63" customFormat="1">
      <c r="A960" s="517"/>
      <c r="B960" s="517"/>
      <c r="C960" s="301" t="s">
        <v>711</v>
      </c>
      <c r="D960" s="302" t="s">
        <v>481</v>
      </c>
      <c r="E960" s="303">
        <v>1</v>
      </c>
      <c r="F960" s="303">
        <v>0</v>
      </c>
      <c r="G960" s="304">
        <v>25000</v>
      </c>
      <c r="H960" s="303">
        <v>202286301</v>
      </c>
      <c r="I960" s="303">
        <v>0</v>
      </c>
      <c r="J960" s="303">
        <v>133770000000</v>
      </c>
      <c r="K960" s="303">
        <v>5156546159</v>
      </c>
      <c r="L960" s="303">
        <v>149171661841.99997</v>
      </c>
      <c r="M960" s="323"/>
    </row>
    <row r="961" spans="1:13" s="63" customFormat="1">
      <c r="A961" s="517"/>
      <c r="B961" s="517"/>
      <c r="C961" s="301" t="s">
        <v>711</v>
      </c>
      <c r="D961" s="302" t="s">
        <v>481</v>
      </c>
      <c r="E961" s="303">
        <v>1</v>
      </c>
      <c r="F961" s="303">
        <v>0</v>
      </c>
      <c r="G961" s="304">
        <v>25000</v>
      </c>
      <c r="H961" s="303">
        <v>202286301</v>
      </c>
      <c r="I961" s="303">
        <v>0</v>
      </c>
      <c r="J961" s="303">
        <v>133770000000</v>
      </c>
      <c r="K961" s="303">
        <v>5156546159</v>
      </c>
      <c r="L961" s="303">
        <v>149171661841.99997</v>
      </c>
      <c r="M961" s="323"/>
    </row>
    <row r="962" spans="1:13" s="63" customFormat="1">
      <c r="A962" s="517"/>
      <c r="B962" s="517"/>
      <c r="C962" s="301" t="s">
        <v>711</v>
      </c>
      <c r="D962" s="302" t="s">
        <v>481</v>
      </c>
      <c r="E962" s="303">
        <v>1</v>
      </c>
      <c r="F962" s="303">
        <v>0</v>
      </c>
      <c r="G962" s="304">
        <v>25000</v>
      </c>
      <c r="H962" s="303">
        <v>202286301</v>
      </c>
      <c r="I962" s="303">
        <v>0</v>
      </c>
      <c r="J962" s="303">
        <v>133770000000</v>
      </c>
      <c r="K962" s="303">
        <v>5156546159</v>
      </c>
      <c r="L962" s="303">
        <v>149171661841.99997</v>
      </c>
      <c r="M962" s="323"/>
    </row>
    <row r="963" spans="1:13" s="63" customFormat="1">
      <c r="A963" s="517"/>
      <c r="B963" s="517"/>
      <c r="C963" s="301" t="s">
        <v>711</v>
      </c>
      <c r="D963" s="302" t="s">
        <v>481</v>
      </c>
      <c r="E963" s="303">
        <v>1</v>
      </c>
      <c r="F963" s="303">
        <v>0</v>
      </c>
      <c r="G963" s="304">
        <v>25000</v>
      </c>
      <c r="H963" s="303">
        <v>202286301</v>
      </c>
      <c r="I963" s="303">
        <v>0</v>
      </c>
      <c r="J963" s="303">
        <v>133770000000</v>
      </c>
      <c r="K963" s="303">
        <v>5156546159</v>
      </c>
      <c r="L963" s="303">
        <v>149171661841.99997</v>
      </c>
      <c r="M963" s="323"/>
    </row>
    <row r="964" spans="1:13" s="63" customFormat="1">
      <c r="A964" s="517"/>
      <c r="B964" s="517"/>
      <c r="C964" s="301" t="s">
        <v>711</v>
      </c>
      <c r="D964" s="302" t="s">
        <v>481</v>
      </c>
      <c r="E964" s="303">
        <v>1</v>
      </c>
      <c r="F964" s="303">
        <v>0</v>
      </c>
      <c r="G964" s="304">
        <v>25000</v>
      </c>
      <c r="H964" s="303">
        <v>202286301</v>
      </c>
      <c r="I964" s="303">
        <v>0</v>
      </c>
      <c r="J964" s="303">
        <v>133770000000</v>
      </c>
      <c r="K964" s="303">
        <v>5156546159</v>
      </c>
      <c r="L964" s="303">
        <v>149171661841.99997</v>
      </c>
      <c r="M964" s="323"/>
    </row>
    <row r="965" spans="1:13" s="63" customFormat="1">
      <c r="A965" s="517"/>
      <c r="B965" s="517"/>
      <c r="C965" s="301" t="s">
        <v>711</v>
      </c>
      <c r="D965" s="302" t="s">
        <v>481</v>
      </c>
      <c r="E965" s="303">
        <v>1</v>
      </c>
      <c r="F965" s="303">
        <v>0</v>
      </c>
      <c r="G965" s="304">
        <v>25000</v>
      </c>
      <c r="H965" s="303">
        <v>202286301</v>
      </c>
      <c r="I965" s="303">
        <v>0</v>
      </c>
      <c r="J965" s="303">
        <v>133770000000</v>
      </c>
      <c r="K965" s="303">
        <v>5156546159</v>
      </c>
      <c r="L965" s="303">
        <v>149171661841.99997</v>
      </c>
      <c r="M965" s="323"/>
    </row>
    <row r="966" spans="1:13" s="63" customFormat="1">
      <c r="A966" s="517"/>
      <c r="B966" s="517"/>
      <c r="C966" s="301" t="s">
        <v>479</v>
      </c>
      <c r="D966" s="302" t="s">
        <v>481</v>
      </c>
      <c r="E966" s="303">
        <v>1</v>
      </c>
      <c r="F966" s="303">
        <v>0</v>
      </c>
      <c r="G966" s="304">
        <v>100000</v>
      </c>
      <c r="H966" s="303">
        <v>794584386</v>
      </c>
      <c r="I966" s="303">
        <v>0</v>
      </c>
      <c r="J966" s="303">
        <v>1651946130000</v>
      </c>
      <c r="K966" s="303">
        <v>1060227888577</v>
      </c>
      <c r="L966" s="303">
        <v>5322552078375.001</v>
      </c>
      <c r="M966" s="323"/>
    </row>
    <row r="967" spans="1:13" s="63" customFormat="1">
      <c r="A967" s="517"/>
      <c r="B967" s="517"/>
      <c r="C967" s="301" t="s">
        <v>479</v>
      </c>
      <c r="D967" s="302" t="s">
        <v>481</v>
      </c>
      <c r="E967" s="303">
        <v>1</v>
      </c>
      <c r="F967" s="303">
        <v>0</v>
      </c>
      <c r="G967" s="304">
        <v>100000</v>
      </c>
      <c r="H967" s="303">
        <v>794584386</v>
      </c>
      <c r="I967" s="303">
        <v>0</v>
      </c>
      <c r="J967" s="303">
        <v>1651946130000</v>
      </c>
      <c r="K967" s="303">
        <v>1060227888577</v>
      </c>
      <c r="L967" s="303">
        <v>5322552078375.001</v>
      </c>
      <c r="M967" s="323"/>
    </row>
    <row r="968" spans="1:13" s="63" customFormat="1">
      <c r="A968" s="517"/>
      <c r="B968" s="517"/>
      <c r="C968" s="301" t="s">
        <v>479</v>
      </c>
      <c r="D968" s="302" t="s">
        <v>481</v>
      </c>
      <c r="E968" s="303">
        <v>1</v>
      </c>
      <c r="F968" s="303">
        <v>0</v>
      </c>
      <c r="G968" s="304">
        <v>100000</v>
      </c>
      <c r="H968" s="303">
        <v>794584386</v>
      </c>
      <c r="I968" s="303">
        <v>0</v>
      </c>
      <c r="J968" s="303">
        <v>1651946130000</v>
      </c>
      <c r="K968" s="303">
        <v>1060227888577</v>
      </c>
      <c r="L968" s="303">
        <v>5322552078375.001</v>
      </c>
      <c r="M968" s="323"/>
    </row>
    <row r="969" spans="1:13" s="63" customFormat="1">
      <c r="A969" s="517"/>
      <c r="B969" s="517"/>
      <c r="C969" s="301" t="s">
        <v>479</v>
      </c>
      <c r="D969" s="302" t="s">
        <v>481</v>
      </c>
      <c r="E969" s="303">
        <v>1</v>
      </c>
      <c r="F969" s="303">
        <v>0</v>
      </c>
      <c r="G969" s="304">
        <v>100000</v>
      </c>
      <c r="H969" s="303">
        <v>794584386</v>
      </c>
      <c r="I969" s="303">
        <v>0</v>
      </c>
      <c r="J969" s="303">
        <v>1651946130000</v>
      </c>
      <c r="K969" s="303">
        <v>1060227888577</v>
      </c>
      <c r="L969" s="303">
        <v>5322552078375.001</v>
      </c>
      <c r="M969" s="323"/>
    </row>
    <row r="970" spans="1:13" s="63" customFormat="1">
      <c r="A970" s="517"/>
      <c r="B970" s="517"/>
      <c r="C970" s="301" t="s">
        <v>479</v>
      </c>
      <c r="D970" s="302" t="s">
        <v>481</v>
      </c>
      <c r="E970" s="303">
        <v>1</v>
      </c>
      <c r="F970" s="303">
        <v>0</v>
      </c>
      <c r="G970" s="304">
        <v>100000</v>
      </c>
      <c r="H970" s="303">
        <v>794584386</v>
      </c>
      <c r="I970" s="303">
        <v>0</v>
      </c>
      <c r="J970" s="303">
        <v>1651946130000</v>
      </c>
      <c r="K970" s="303">
        <v>1060227888577</v>
      </c>
      <c r="L970" s="303">
        <v>5322552078375.001</v>
      </c>
      <c r="M970" s="323"/>
    </row>
    <row r="971" spans="1:13" s="63" customFormat="1">
      <c r="A971" s="517"/>
      <c r="B971" s="517"/>
      <c r="C971" s="301" t="s">
        <v>479</v>
      </c>
      <c r="D971" s="302" t="s">
        <v>481</v>
      </c>
      <c r="E971" s="303">
        <v>1</v>
      </c>
      <c r="F971" s="303">
        <v>0</v>
      </c>
      <c r="G971" s="304">
        <v>100000</v>
      </c>
      <c r="H971" s="303">
        <v>793940657</v>
      </c>
      <c r="I971" s="303">
        <v>0</v>
      </c>
      <c r="J971" s="303">
        <v>1651946130000</v>
      </c>
      <c r="K971" s="303">
        <v>1060227888577</v>
      </c>
      <c r="L971" s="303">
        <v>5322552078375.001</v>
      </c>
      <c r="M971" s="323"/>
    </row>
    <row r="972" spans="1:13" s="63" customFormat="1">
      <c r="A972" s="517"/>
      <c r="B972" s="517"/>
      <c r="C972" s="301" t="s">
        <v>479</v>
      </c>
      <c r="D972" s="302" t="s">
        <v>481</v>
      </c>
      <c r="E972" s="303">
        <v>1</v>
      </c>
      <c r="F972" s="303">
        <v>0</v>
      </c>
      <c r="G972" s="304">
        <v>100000</v>
      </c>
      <c r="H972" s="303">
        <v>793940657</v>
      </c>
      <c r="I972" s="303">
        <v>0</v>
      </c>
      <c r="J972" s="303">
        <v>1651946130000</v>
      </c>
      <c r="K972" s="303">
        <v>1060227888577</v>
      </c>
      <c r="L972" s="303">
        <v>5322552078375.001</v>
      </c>
      <c r="M972" s="323"/>
    </row>
    <row r="973" spans="1:13" s="63" customFormat="1">
      <c r="A973" s="517"/>
      <c r="B973" s="517"/>
      <c r="C973" s="301" t="s">
        <v>479</v>
      </c>
      <c r="D973" s="302" t="s">
        <v>481</v>
      </c>
      <c r="E973" s="303">
        <v>1</v>
      </c>
      <c r="F973" s="303">
        <v>0</v>
      </c>
      <c r="G973" s="304">
        <v>100000</v>
      </c>
      <c r="H973" s="303">
        <v>793940657</v>
      </c>
      <c r="I973" s="303">
        <v>0</v>
      </c>
      <c r="J973" s="303">
        <v>1651946130000</v>
      </c>
      <c r="K973" s="303">
        <v>1060227888577</v>
      </c>
      <c r="L973" s="303">
        <v>5322552078375.001</v>
      </c>
      <c r="M973" s="323"/>
    </row>
    <row r="974" spans="1:13" s="63" customFormat="1">
      <c r="A974" s="517"/>
      <c r="B974" s="517"/>
      <c r="C974" s="301" t="s">
        <v>479</v>
      </c>
      <c r="D974" s="302" t="s">
        <v>481</v>
      </c>
      <c r="E974" s="303">
        <v>1</v>
      </c>
      <c r="F974" s="303">
        <v>0</v>
      </c>
      <c r="G974" s="304">
        <v>100000</v>
      </c>
      <c r="H974" s="303">
        <v>793940657</v>
      </c>
      <c r="I974" s="303">
        <v>0</v>
      </c>
      <c r="J974" s="303">
        <v>1651946130000</v>
      </c>
      <c r="K974" s="303">
        <v>1060227888577</v>
      </c>
      <c r="L974" s="303">
        <v>5322552078375.001</v>
      </c>
      <c r="M974" s="323"/>
    </row>
    <row r="975" spans="1:13" s="63" customFormat="1">
      <c r="A975" s="517"/>
      <c r="B975" s="517"/>
      <c r="C975" s="301" t="s">
        <v>479</v>
      </c>
      <c r="D975" s="302" t="s">
        <v>481</v>
      </c>
      <c r="E975" s="303">
        <v>1</v>
      </c>
      <c r="F975" s="303">
        <v>0</v>
      </c>
      <c r="G975" s="304">
        <v>100000</v>
      </c>
      <c r="H975" s="303">
        <v>793940657</v>
      </c>
      <c r="I975" s="303">
        <v>0</v>
      </c>
      <c r="J975" s="303">
        <v>1651946130000</v>
      </c>
      <c r="K975" s="303">
        <v>1060227888577</v>
      </c>
      <c r="L975" s="303">
        <v>5322552078375.001</v>
      </c>
      <c r="M975" s="323"/>
    </row>
    <row r="976" spans="1:13" s="63" customFormat="1">
      <c r="A976" s="517"/>
      <c r="B976" s="517"/>
      <c r="C976" s="301" t="s">
        <v>479</v>
      </c>
      <c r="D976" s="302" t="s">
        <v>481</v>
      </c>
      <c r="E976" s="303">
        <v>1</v>
      </c>
      <c r="F976" s="303">
        <v>0</v>
      </c>
      <c r="G976" s="304">
        <v>100000</v>
      </c>
      <c r="H976" s="303">
        <v>793940657</v>
      </c>
      <c r="I976" s="303">
        <v>0</v>
      </c>
      <c r="J976" s="303">
        <v>1651946130000</v>
      </c>
      <c r="K976" s="303">
        <v>1060227888577</v>
      </c>
      <c r="L976" s="303">
        <v>5322552078375.001</v>
      </c>
      <c r="M976" s="323"/>
    </row>
    <row r="977" spans="1:13" s="63" customFormat="1">
      <c r="A977" s="517"/>
      <c r="B977" s="517"/>
      <c r="C977" s="301" t="s">
        <v>479</v>
      </c>
      <c r="D977" s="302" t="s">
        <v>481</v>
      </c>
      <c r="E977" s="303">
        <v>1</v>
      </c>
      <c r="F977" s="303">
        <v>0</v>
      </c>
      <c r="G977" s="304">
        <v>100000</v>
      </c>
      <c r="H977" s="303">
        <v>793940657</v>
      </c>
      <c r="I977" s="303">
        <v>0</v>
      </c>
      <c r="J977" s="303">
        <v>1651946130000</v>
      </c>
      <c r="K977" s="303">
        <v>1060227888577</v>
      </c>
      <c r="L977" s="303">
        <v>5322552078375.001</v>
      </c>
      <c r="M977" s="323"/>
    </row>
    <row r="978" spans="1:13" s="63" customFormat="1">
      <c r="A978" s="517"/>
      <c r="B978" s="517"/>
      <c r="C978" s="301" t="s">
        <v>479</v>
      </c>
      <c r="D978" s="302" t="s">
        <v>481</v>
      </c>
      <c r="E978" s="303">
        <v>1</v>
      </c>
      <c r="F978" s="303">
        <v>0</v>
      </c>
      <c r="G978" s="304">
        <v>100000</v>
      </c>
      <c r="H978" s="303">
        <v>793940657</v>
      </c>
      <c r="I978" s="303">
        <v>0</v>
      </c>
      <c r="J978" s="303">
        <v>1651946130000</v>
      </c>
      <c r="K978" s="303">
        <v>1060227888577</v>
      </c>
      <c r="L978" s="303">
        <v>5322552078375.001</v>
      </c>
      <c r="M978" s="323"/>
    </row>
    <row r="979" spans="1:13" s="63" customFormat="1">
      <c r="A979" s="517"/>
      <c r="B979" s="517"/>
      <c r="C979" s="301" t="s">
        <v>479</v>
      </c>
      <c r="D979" s="302" t="s">
        <v>481</v>
      </c>
      <c r="E979" s="303">
        <v>1</v>
      </c>
      <c r="F979" s="303">
        <v>0</v>
      </c>
      <c r="G979" s="304">
        <v>100000</v>
      </c>
      <c r="H979" s="303">
        <v>793940657</v>
      </c>
      <c r="I979" s="303">
        <v>0</v>
      </c>
      <c r="J979" s="303">
        <v>1651946130000</v>
      </c>
      <c r="K979" s="303">
        <v>1060227888577</v>
      </c>
      <c r="L979" s="303">
        <v>5322552078375.001</v>
      </c>
      <c r="M979" s="323"/>
    </row>
    <row r="980" spans="1:13" s="63" customFormat="1">
      <c r="A980" s="517"/>
      <c r="B980" s="517"/>
      <c r="C980" s="301" t="s">
        <v>479</v>
      </c>
      <c r="D980" s="302" t="s">
        <v>481</v>
      </c>
      <c r="E980" s="303">
        <v>1</v>
      </c>
      <c r="F980" s="303">
        <v>0</v>
      </c>
      <c r="G980" s="304">
        <v>100000</v>
      </c>
      <c r="H980" s="303">
        <v>793940657</v>
      </c>
      <c r="I980" s="303">
        <v>0</v>
      </c>
      <c r="J980" s="303">
        <v>1651946130000</v>
      </c>
      <c r="K980" s="303">
        <v>1060227888577</v>
      </c>
      <c r="L980" s="303">
        <v>5322552078375.001</v>
      </c>
      <c r="M980" s="323"/>
    </row>
    <row r="981" spans="1:13" s="63" customFormat="1">
      <c r="A981" s="517"/>
      <c r="B981" s="517"/>
      <c r="C981" s="301" t="s">
        <v>479</v>
      </c>
      <c r="D981" s="302" t="s">
        <v>481</v>
      </c>
      <c r="E981" s="303">
        <v>1</v>
      </c>
      <c r="F981" s="303">
        <v>0</v>
      </c>
      <c r="G981" s="304">
        <v>100000</v>
      </c>
      <c r="H981" s="303">
        <v>793940657</v>
      </c>
      <c r="I981" s="303">
        <v>0</v>
      </c>
      <c r="J981" s="303">
        <v>1651946130000</v>
      </c>
      <c r="K981" s="303">
        <v>1060227888577</v>
      </c>
      <c r="L981" s="303">
        <v>5322552078375.001</v>
      </c>
      <c r="M981" s="323"/>
    </row>
    <row r="982" spans="1:13" s="63" customFormat="1">
      <c r="A982" s="517"/>
      <c r="B982" s="517"/>
      <c r="C982" s="301" t="s">
        <v>479</v>
      </c>
      <c r="D982" s="302" t="s">
        <v>481</v>
      </c>
      <c r="E982" s="303">
        <v>1</v>
      </c>
      <c r="F982" s="303">
        <v>0</v>
      </c>
      <c r="G982" s="304">
        <v>100000</v>
      </c>
      <c r="H982" s="303">
        <v>793940657</v>
      </c>
      <c r="I982" s="303">
        <v>0</v>
      </c>
      <c r="J982" s="303">
        <v>1651946130000</v>
      </c>
      <c r="K982" s="303">
        <v>1060227888577</v>
      </c>
      <c r="L982" s="303">
        <v>5322552078375.001</v>
      </c>
      <c r="M982" s="323"/>
    </row>
    <row r="983" spans="1:13" s="63" customFormat="1">
      <c r="A983" s="517"/>
      <c r="B983" s="517"/>
      <c r="C983" s="301" t="s">
        <v>479</v>
      </c>
      <c r="D983" s="302" t="s">
        <v>481</v>
      </c>
      <c r="E983" s="303">
        <v>1</v>
      </c>
      <c r="F983" s="303">
        <v>0</v>
      </c>
      <c r="G983" s="304">
        <v>100000</v>
      </c>
      <c r="H983" s="303">
        <v>793940657</v>
      </c>
      <c r="I983" s="303">
        <v>0</v>
      </c>
      <c r="J983" s="303">
        <v>1651946130000</v>
      </c>
      <c r="K983" s="303">
        <v>1060227888577</v>
      </c>
      <c r="L983" s="303">
        <v>5322552078375.001</v>
      </c>
      <c r="M983" s="323"/>
    </row>
    <row r="984" spans="1:13" s="63" customFormat="1">
      <c r="A984" s="517"/>
      <c r="B984" s="517"/>
      <c r="C984" s="301" t="s">
        <v>479</v>
      </c>
      <c r="D984" s="302" t="s">
        <v>481</v>
      </c>
      <c r="E984" s="303">
        <v>1</v>
      </c>
      <c r="F984" s="303">
        <v>0</v>
      </c>
      <c r="G984" s="304">
        <v>100000</v>
      </c>
      <c r="H984" s="303">
        <v>793940657</v>
      </c>
      <c r="I984" s="303">
        <v>0</v>
      </c>
      <c r="J984" s="303">
        <v>1651946130000</v>
      </c>
      <c r="K984" s="303">
        <v>1060227888577</v>
      </c>
      <c r="L984" s="303">
        <v>5322552078375.001</v>
      </c>
      <c r="M984" s="323"/>
    </row>
    <row r="985" spans="1:13" s="63" customFormat="1">
      <c r="A985" s="517"/>
      <c r="B985" s="517"/>
      <c r="C985" s="301" t="s">
        <v>479</v>
      </c>
      <c r="D985" s="302" t="s">
        <v>481</v>
      </c>
      <c r="E985" s="303">
        <v>1</v>
      </c>
      <c r="F985" s="303">
        <v>0</v>
      </c>
      <c r="G985" s="304">
        <v>100000</v>
      </c>
      <c r="H985" s="303">
        <v>792781944</v>
      </c>
      <c r="I985" s="303">
        <v>0</v>
      </c>
      <c r="J985" s="303">
        <v>1651946130000</v>
      </c>
      <c r="K985" s="303">
        <v>1060227888577</v>
      </c>
      <c r="L985" s="303">
        <v>5322552078375.001</v>
      </c>
      <c r="M985" s="323"/>
    </row>
    <row r="986" spans="1:13" s="63" customFormat="1">
      <c r="A986" s="517"/>
      <c r="B986" s="517"/>
      <c r="C986" s="301" t="s">
        <v>479</v>
      </c>
      <c r="D986" s="302" t="s">
        <v>481</v>
      </c>
      <c r="E986" s="303">
        <v>1</v>
      </c>
      <c r="F986" s="303">
        <v>0</v>
      </c>
      <c r="G986" s="304">
        <v>100000</v>
      </c>
      <c r="H986" s="303">
        <v>792781944</v>
      </c>
      <c r="I986" s="303">
        <v>0</v>
      </c>
      <c r="J986" s="303">
        <v>1651946130000</v>
      </c>
      <c r="K986" s="303">
        <v>1060227888577</v>
      </c>
      <c r="L986" s="303">
        <v>5322552078375.001</v>
      </c>
      <c r="M986" s="323"/>
    </row>
    <row r="987" spans="1:13" s="63" customFormat="1">
      <c r="A987" s="517"/>
      <c r="B987" s="517"/>
      <c r="C987" s="301" t="s">
        <v>479</v>
      </c>
      <c r="D987" s="302" t="s">
        <v>481</v>
      </c>
      <c r="E987" s="303">
        <v>1</v>
      </c>
      <c r="F987" s="303">
        <v>0</v>
      </c>
      <c r="G987" s="304">
        <v>100000</v>
      </c>
      <c r="H987" s="303">
        <v>792781944</v>
      </c>
      <c r="I987" s="303">
        <v>0</v>
      </c>
      <c r="J987" s="303">
        <v>1651946130000</v>
      </c>
      <c r="K987" s="303">
        <v>1060227888577</v>
      </c>
      <c r="L987" s="303">
        <v>5322552078375.001</v>
      </c>
      <c r="M987" s="323"/>
    </row>
    <row r="988" spans="1:13" s="63" customFormat="1">
      <c r="A988" s="517"/>
      <c r="B988" s="517"/>
      <c r="C988" s="301" t="s">
        <v>479</v>
      </c>
      <c r="D988" s="302" t="s">
        <v>481</v>
      </c>
      <c r="E988" s="303">
        <v>1</v>
      </c>
      <c r="F988" s="303">
        <v>0</v>
      </c>
      <c r="G988" s="304">
        <v>100000</v>
      </c>
      <c r="H988" s="303">
        <v>792781944</v>
      </c>
      <c r="I988" s="303">
        <v>0</v>
      </c>
      <c r="J988" s="303">
        <v>1651946130000</v>
      </c>
      <c r="K988" s="303">
        <v>1060227888577</v>
      </c>
      <c r="L988" s="303">
        <v>5322552078375.001</v>
      </c>
      <c r="M988" s="323"/>
    </row>
    <row r="989" spans="1:13" s="63" customFormat="1">
      <c r="A989" s="517"/>
      <c r="B989" s="517"/>
      <c r="C989" s="301" t="s">
        <v>479</v>
      </c>
      <c r="D989" s="302" t="s">
        <v>481</v>
      </c>
      <c r="E989" s="303">
        <v>1</v>
      </c>
      <c r="F989" s="303">
        <v>0</v>
      </c>
      <c r="G989" s="304">
        <v>100000</v>
      </c>
      <c r="H989" s="303">
        <v>792781944</v>
      </c>
      <c r="I989" s="303">
        <v>0</v>
      </c>
      <c r="J989" s="303">
        <v>1651946130000</v>
      </c>
      <c r="K989" s="303">
        <v>1060227888577</v>
      </c>
      <c r="L989" s="303">
        <v>5322552078375.001</v>
      </c>
      <c r="M989" s="323"/>
    </row>
    <row r="990" spans="1:13" s="63" customFormat="1">
      <c r="A990" s="517"/>
      <c r="B990" s="517"/>
      <c r="C990" s="301" t="s">
        <v>479</v>
      </c>
      <c r="D990" s="302" t="s">
        <v>481</v>
      </c>
      <c r="E990" s="303">
        <v>1</v>
      </c>
      <c r="F990" s="303">
        <v>0</v>
      </c>
      <c r="G990" s="304">
        <v>100000</v>
      </c>
      <c r="H990" s="303">
        <v>792781944</v>
      </c>
      <c r="I990" s="303">
        <v>0</v>
      </c>
      <c r="J990" s="303">
        <v>1651946130000</v>
      </c>
      <c r="K990" s="303">
        <v>1060227888577</v>
      </c>
      <c r="L990" s="303">
        <v>5322552078375.001</v>
      </c>
      <c r="M990" s="323"/>
    </row>
    <row r="991" spans="1:13" s="63" customFormat="1">
      <c r="A991" s="517"/>
      <c r="B991" s="517"/>
      <c r="C991" s="301" t="s">
        <v>479</v>
      </c>
      <c r="D991" s="302" t="s">
        <v>481</v>
      </c>
      <c r="E991" s="303">
        <v>1</v>
      </c>
      <c r="F991" s="303">
        <v>0</v>
      </c>
      <c r="G991" s="304">
        <v>100000</v>
      </c>
      <c r="H991" s="303">
        <v>792781944</v>
      </c>
      <c r="I991" s="303">
        <v>0</v>
      </c>
      <c r="J991" s="303">
        <v>1651946130000</v>
      </c>
      <c r="K991" s="303">
        <v>1060227888577</v>
      </c>
      <c r="L991" s="303">
        <v>5322552078375.001</v>
      </c>
      <c r="M991" s="323"/>
    </row>
    <row r="992" spans="1:13" s="63" customFormat="1">
      <c r="A992" s="517"/>
      <c r="B992" s="517"/>
      <c r="C992" s="301" t="s">
        <v>4017</v>
      </c>
      <c r="D992" s="302" t="s">
        <v>481</v>
      </c>
      <c r="E992" s="303">
        <v>1</v>
      </c>
      <c r="F992" s="303">
        <v>0</v>
      </c>
      <c r="G992" s="304">
        <v>100000</v>
      </c>
      <c r="H992" s="303">
        <v>792638318</v>
      </c>
      <c r="I992" s="303">
        <v>0</v>
      </c>
      <c r="J992" s="303">
        <v>2317139769229</v>
      </c>
      <c r="K992" s="303">
        <v>514185658559</v>
      </c>
      <c r="L992" s="303">
        <v>3699425509152</v>
      </c>
      <c r="M992" s="323"/>
    </row>
    <row r="993" spans="1:15" s="63" customFormat="1">
      <c r="A993" s="517"/>
      <c r="B993" s="517"/>
      <c r="C993" s="301" t="s">
        <v>4017</v>
      </c>
      <c r="D993" s="302" t="s">
        <v>481</v>
      </c>
      <c r="E993" s="303">
        <v>1</v>
      </c>
      <c r="F993" s="303">
        <v>0</v>
      </c>
      <c r="G993" s="304">
        <v>100000</v>
      </c>
      <c r="H993" s="303">
        <v>792638318</v>
      </c>
      <c r="I993" s="303">
        <v>0</v>
      </c>
      <c r="J993" s="303">
        <v>2317139769229</v>
      </c>
      <c r="K993" s="303">
        <v>514185658559</v>
      </c>
      <c r="L993" s="303">
        <v>3699425509152</v>
      </c>
      <c r="M993" s="323"/>
    </row>
    <row r="994" spans="1:15" s="63" customFormat="1">
      <c r="A994" s="517"/>
      <c r="B994" s="517"/>
      <c r="C994" s="301" t="s">
        <v>479</v>
      </c>
      <c r="D994" s="302" t="s">
        <v>481</v>
      </c>
      <c r="E994" s="303">
        <v>1</v>
      </c>
      <c r="F994" s="303">
        <v>0</v>
      </c>
      <c r="G994" s="304">
        <v>250000</v>
      </c>
      <c r="H994" s="303">
        <v>1974873834</v>
      </c>
      <c r="I994" s="303">
        <v>0</v>
      </c>
      <c r="J994" s="303">
        <v>1651946130000</v>
      </c>
      <c r="K994" s="303">
        <v>1060227888577</v>
      </c>
      <c r="L994" s="303">
        <v>5322552078375.001</v>
      </c>
      <c r="M994" s="323"/>
    </row>
    <row r="995" spans="1:15" s="63" customFormat="1">
      <c r="A995" s="517"/>
      <c r="B995" s="517"/>
      <c r="C995" s="301" t="s">
        <v>479</v>
      </c>
      <c r="D995" s="302" t="s">
        <v>481</v>
      </c>
      <c r="E995" s="303">
        <v>1</v>
      </c>
      <c r="F995" s="303">
        <v>0</v>
      </c>
      <c r="G995" s="304">
        <v>250000</v>
      </c>
      <c r="H995" s="303">
        <v>1974873834</v>
      </c>
      <c r="I995" s="303">
        <v>0</v>
      </c>
      <c r="J995" s="303">
        <v>1651946130000</v>
      </c>
      <c r="K995" s="303">
        <v>1060227888577</v>
      </c>
      <c r="L995" s="303">
        <v>5322552078375.001</v>
      </c>
      <c r="M995" s="323"/>
    </row>
    <row r="996" spans="1:15" s="63" customFormat="1">
      <c r="A996" s="517"/>
      <c r="B996" s="517"/>
      <c r="C996" s="301" t="s">
        <v>479</v>
      </c>
      <c r="D996" s="302" t="s">
        <v>481</v>
      </c>
      <c r="E996" s="303">
        <v>1</v>
      </c>
      <c r="F996" s="303">
        <v>0</v>
      </c>
      <c r="G996" s="304">
        <v>250000</v>
      </c>
      <c r="H996" s="303">
        <v>1974873834</v>
      </c>
      <c r="I996" s="303">
        <v>0</v>
      </c>
      <c r="J996" s="303">
        <v>1651946130000</v>
      </c>
      <c r="K996" s="303">
        <v>1060227888577</v>
      </c>
      <c r="L996" s="303">
        <v>5322552078375.001</v>
      </c>
      <c r="M996" s="323"/>
    </row>
    <row r="997" spans="1:15" s="63" customFormat="1">
      <c r="A997" s="517"/>
      <c r="B997" s="517"/>
      <c r="C997" s="301" t="s">
        <v>479</v>
      </c>
      <c r="D997" s="302" t="s">
        <v>481</v>
      </c>
      <c r="E997" s="303">
        <v>1</v>
      </c>
      <c r="F997" s="303">
        <v>0</v>
      </c>
      <c r="G997" s="304">
        <v>250000</v>
      </c>
      <c r="H997" s="303">
        <v>1974873834</v>
      </c>
      <c r="I997" s="303">
        <v>0</v>
      </c>
      <c r="J997" s="303">
        <v>1651946130000</v>
      </c>
      <c r="K997" s="303">
        <v>1060227888577</v>
      </c>
      <c r="L997" s="303">
        <v>5322552078375.001</v>
      </c>
      <c r="M997" s="323"/>
    </row>
    <row r="998" spans="1:15" s="63" customFormat="1">
      <c r="A998" s="517"/>
      <c r="B998" s="517"/>
      <c r="C998" s="301" t="s">
        <v>479</v>
      </c>
      <c r="D998" s="302" t="s">
        <v>481</v>
      </c>
      <c r="E998" s="303">
        <v>1</v>
      </c>
      <c r="F998" s="303">
        <v>0</v>
      </c>
      <c r="G998" s="304">
        <v>250000</v>
      </c>
      <c r="H998" s="303">
        <v>1974873834</v>
      </c>
      <c r="I998" s="303">
        <v>0</v>
      </c>
      <c r="J998" s="303">
        <v>1651946130000</v>
      </c>
      <c r="K998" s="303">
        <v>1060227888577</v>
      </c>
      <c r="L998" s="303">
        <v>5322552078375.001</v>
      </c>
      <c r="M998" s="323"/>
    </row>
    <row r="999" spans="1:15" s="63" customFormat="1">
      <c r="A999" s="517"/>
      <c r="B999" s="517"/>
      <c r="C999" s="301" t="s">
        <v>479</v>
      </c>
      <c r="D999" s="302" t="s">
        <v>481</v>
      </c>
      <c r="E999" s="303">
        <v>1</v>
      </c>
      <c r="F999" s="303">
        <v>0</v>
      </c>
      <c r="G999" s="304">
        <v>250000</v>
      </c>
      <c r="H999" s="303">
        <v>1974873834</v>
      </c>
      <c r="I999" s="303">
        <v>0</v>
      </c>
      <c r="J999" s="303">
        <v>1651946130000</v>
      </c>
      <c r="K999" s="303">
        <v>1060227888577</v>
      </c>
      <c r="L999" s="303">
        <v>5322552078375.001</v>
      </c>
      <c r="M999" s="323"/>
    </row>
    <row r="1000" spans="1:15" s="63" customFormat="1">
      <c r="A1000" s="517"/>
      <c r="B1000" s="517"/>
      <c r="C1000" s="301" t="s">
        <v>479</v>
      </c>
      <c r="D1000" s="302" t="s">
        <v>481</v>
      </c>
      <c r="E1000" s="303">
        <v>1</v>
      </c>
      <c r="F1000" s="303">
        <v>0</v>
      </c>
      <c r="G1000" s="304">
        <v>100000</v>
      </c>
      <c r="H1000" s="303">
        <v>789692042</v>
      </c>
      <c r="I1000" s="303">
        <v>0</v>
      </c>
      <c r="J1000" s="303">
        <v>1651946130000</v>
      </c>
      <c r="K1000" s="303">
        <v>1060227888577</v>
      </c>
      <c r="L1000" s="303">
        <v>5322552078375.001</v>
      </c>
      <c r="M1000" s="323"/>
    </row>
    <row r="1001" spans="1:15" s="63" customFormat="1">
      <c r="A1001" s="517"/>
      <c r="B1001" s="517"/>
      <c r="C1001" s="301" t="s">
        <v>479</v>
      </c>
      <c r="D1001" s="302" t="s">
        <v>481</v>
      </c>
      <c r="E1001" s="303">
        <v>1</v>
      </c>
      <c r="F1001" s="303">
        <v>0</v>
      </c>
      <c r="G1001" s="304">
        <v>100000</v>
      </c>
      <c r="H1001" s="303">
        <v>789692042</v>
      </c>
      <c r="I1001" s="303">
        <v>0</v>
      </c>
      <c r="J1001" s="303">
        <v>1651946130000</v>
      </c>
      <c r="K1001" s="303">
        <v>1060227888577</v>
      </c>
      <c r="L1001" s="303">
        <v>5322552078375.001</v>
      </c>
      <c r="M1001" s="323"/>
    </row>
    <row r="1002" spans="1:15" s="63" customFormat="1">
      <c r="A1002" s="517"/>
      <c r="B1002" s="517"/>
      <c r="C1002" s="301" t="s">
        <v>479</v>
      </c>
      <c r="D1002" s="302" t="s">
        <v>481</v>
      </c>
      <c r="E1002" s="303">
        <v>1</v>
      </c>
      <c r="F1002" s="303">
        <v>0</v>
      </c>
      <c r="G1002" s="304">
        <v>100000</v>
      </c>
      <c r="H1002" s="303">
        <v>789692042</v>
      </c>
      <c r="I1002" s="303">
        <v>0</v>
      </c>
      <c r="J1002" s="303">
        <v>1651946130000</v>
      </c>
      <c r="K1002" s="303">
        <v>1060227888577</v>
      </c>
      <c r="L1002" s="303">
        <v>5322552078375.001</v>
      </c>
      <c r="M1002" s="323"/>
    </row>
    <row r="1003" spans="1:15" s="63" customFormat="1">
      <c r="A1003" s="517"/>
      <c r="B1003" s="517"/>
      <c r="C1003" s="301" t="s">
        <v>479</v>
      </c>
      <c r="D1003" s="302" t="s">
        <v>481</v>
      </c>
      <c r="E1003" s="303">
        <v>1</v>
      </c>
      <c r="F1003" s="303">
        <v>0</v>
      </c>
      <c r="G1003" s="304">
        <v>100000</v>
      </c>
      <c r="H1003" s="303">
        <v>789692042</v>
      </c>
      <c r="I1003" s="303">
        <v>0</v>
      </c>
      <c r="J1003" s="303">
        <v>1651946130000</v>
      </c>
      <c r="K1003" s="303">
        <v>1060227888577</v>
      </c>
      <c r="L1003" s="303">
        <v>5322552078375.001</v>
      </c>
      <c r="M1003" s="323"/>
    </row>
    <row r="1004" spans="1:15" s="63" customFormat="1">
      <c r="A1004" s="517"/>
      <c r="B1004" s="517"/>
      <c r="C1004" s="301" t="s">
        <v>479</v>
      </c>
      <c r="D1004" s="302" t="s">
        <v>481</v>
      </c>
      <c r="E1004" s="303">
        <v>1</v>
      </c>
      <c r="F1004" s="303">
        <v>0</v>
      </c>
      <c r="G1004" s="304">
        <v>100000</v>
      </c>
      <c r="H1004" s="303">
        <v>789692042</v>
      </c>
      <c r="I1004" s="303">
        <v>0</v>
      </c>
      <c r="J1004" s="303">
        <v>1651946130000</v>
      </c>
      <c r="K1004" s="303">
        <v>1060227888577</v>
      </c>
      <c r="L1004" s="303">
        <v>5322552078375.001</v>
      </c>
      <c r="M1004" s="323"/>
      <c r="N1004" s="291"/>
      <c r="O1004" s="380"/>
    </row>
    <row r="1005" spans="1:15" s="63" customFormat="1">
      <c r="A1005" s="517"/>
      <c r="B1005" s="517"/>
      <c r="C1005" s="301" t="s">
        <v>479</v>
      </c>
      <c r="D1005" s="302" t="s">
        <v>481</v>
      </c>
      <c r="E1005" s="303">
        <v>1</v>
      </c>
      <c r="F1005" s="303">
        <v>0</v>
      </c>
      <c r="G1005" s="304">
        <v>100000</v>
      </c>
      <c r="H1005" s="303">
        <v>789434550</v>
      </c>
      <c r="I1005" s="303">
        <v>0</v>
      </c>
      <c r="J1005" s="303">
        <v>1651946130000</v>
      </c>
      <c r="K1005" s="303">
        <v>1060227888577</v>
      </c>
      <c r="L1005" s="303">
        <v>5322552078375.001</v>
      </c>
      <c r="M1005" s="323"/>
      <c r="N1005" s="291"/>
      <c r="O1005" s="380"/>
    </row>
    <row r="1006" spans="1:15" s="63" customFormat="1">
      <c r="A1006" s="517"/>
      <c r="B1006" s="517"/>
      <c r="C1006" s="301" t="s">
        <v>479</v>
      </c>
      <c r="D1006" s="302" t="s">
        <v>481</v>
      </c>
      <c r="E1006" s="303">
        <v>1</v>
      </c>
      <c r="F1006" s="303">
        <v>0</v>
      </c>
      <c r="G1006" s="304">
        <v>100000</v>
      </c>
      <c r="H1006" s="303">
        <v>789434550</v>
      </c>
      <c r="I1006" s="303">
        <v>0</v>
      </c>
      <c r="J1006" s="303">
        <v>1651946130000</v>
      </c>
      <c r="K1006" s="303">
        <v>1060227888577</v>
      </c>
      <c r="L1006" s="303">
        <v>5322552078375.001</v>
      </c>
      <c r="M1006" s="323"/>
      <c r="N1006" s="291"/>
      <c r="O1006" s="380"/>
    </row>
    <row r="1007" spans="1:15" s="63" customFormat="1">
      <c r="A1007" s="517"/>
      <c r="B1007" s="517"/>
      <c r="C1007" s="301" t="s">
        <v>479</v>
      </c>
      <c r="D1007" s="302" t="s">
        <v>481</v>
      </c>
      <c r="E1007" s="303">
        <v>1</v>
      </c>
      <c r="F1007" s="303">
        <v>0</v>
      </c>
      <c r="G1007" s="304">
        <v>100000</v>
      </c>
      <c r="H1007" s="303">
        <v>789434550</v>
      </c>
      <c r="I1007" s="303">
        <v>0</v>
      </c>
      <c r="J1007" s="303">
        <v>1651946130000</v>
      </c>
      <c r="K1007" s="303">
        <v>1060227888577</v>
      </c>
      <c r="L1007" s="303">
        <v>5322552078375.001</v>
      </c>
      <c r="M1007" s="323"/>
      <c r="N1007" s="291"/>
      <c r="O1007" s="380"/>
    </row>
    <row r="1008" spans="1:15" s="63" customFormat="1">
      <c r="A1008" s="517"/>
      <c r="B1008" s="517"/>
      <c r="C1008" s="301" t="s">
        <v>479</v>
      </c>
      <c r="D1008" s="302" t="s">
        <v>481</v>
      </c>
      <c r="E1008" s="303">
        <v>1</v>
      </c>
      <c r="F1008" s="303">
        <v>0</v>
      </c>
      <c r="G1008" s="304">
        <v>100000</v>
      </c>
      <c r="H1008" s="303">
        <v>789434550</v>
      </c>
      <c r="I1008" s="303">
        <v>0</v>
      </c>
      <c r="J1008" s="303">
        <v>1651946130000</v>
      </c>
      <c r="K1008" s="303">
        <v>1060227888577</v>
      </c>
      <c r="L1008" s="303">
        <v>5322552078375.001</v>
      </c>
      <c r="M1008" s="323"/>
      <c r="N1008" s="291"/>
      <c r="O1008" s="380"/>
    </row>
    <row r="1009" spans="1:15" s="63" customFormat="1">
      <c r="A1009" s="517"/>
      <c r="B1009" s="517"/>
      <c r="C1009" s="301" t="s">
        <v>479</v>
      </c>
      <c r="D1009" s="302" t="s">
        <v>481</v>
      </c>
      <c r="E1009" s="303">
        <v>1</v>
      </c>
      <c r="F1009" s="303">
        <v>0</v>
      </c>
      <c r="G1009" s="304">
        <v>100000</v>
      </c>
      <c r="H1009" s="303">
        <v>789434550</v>
      </c>
      <c r="I1009" s="303">
        <v>0</v>
      </c>
      <c r="J1009" s="303">
        <v>1651946130000</v>
      </c>
      <c r="K1009" s="303">
        <v>1060227888577</v>
      </c>
      <c r="L1009" s="303">
        <v>5322552078375.001</v>
      </c>
      <c r="M1009" s="323"/>
      <c r="N1009" s="291"/>
      <c r="O1009" s="380"/>
    </row>
    <row r="1010" spans="1:15" s="63" customFormat="1">
      <c r="A1010" s="517"/>
      <c r="B1010" s="517"/>
      <c r="C1010" s="301" t="s">
        <v>711</v>
      </c>
      <c r="D1010" s="302" t="s">
        <v>481</v>
      </c>
      <c r="E1010" s="303">
        <v>1</v>
      </c>
      <c r="F1010" s="303">
        <v>0</v>
      </c>
      <c r="G1010" s="304">
        <v>25000</v>
      </c>
      <c r="H1010" s="303">
        <v>198289696</v>
      </c>
      <c r="I1010" s="303">
        <v>0</v>
      </c>
      <c r="J1010" s="303">
        <v>133770000000</v>
      </c>
      <c r="K1010" s="303">
        <v>5156546159</v>
      </c>
      <c r="L1010" s="303">
        <v>149171661841.99997</v>
      </c>
      <c r="M1010" s="323"/>
    </row>
    <row r="1011" spans="1:15" s="63" customFormat="1">
      <c r="A1011" s="517"/>
      <c r="B1011" s="517"/>
      <c r="C1011" s="301" t="s">
        <v>711</v>
      </c>
      <c r="D1011" s="302" t="s">
        <v>481</v>
      </c>
      <c r="E1011" s="303">
        <v>1</v>
      </c>
      <c r="F1011" s="303">
        <v>0</v>
      </c>
      <c r="G1011" s="304">
        <v>25000</v>
      </c>
      <c r="H1011" s="303">
        <v>198289696</v>
      </c>
      <c r="I1011" s="303">
        <v>0</v>
      </c>
      <c r="J1011" s="303">
        <v>133770000000</v>
      </c>
      <c r="K1011" s="303">
        <v>5156546159</v>
      </c>
      <c r="L1011" s="303">
        <v>149171661841.99997</v>
      </c>
      <c r="M1011" s="323"/>
    </row>
    <row r="1012" spans="1:15" s="63" customFormat="1">
      <c r="A1012" s="517"/>
      <c r="B1012" s="517"/>
      <c r="C1012" s="301" t="s">
        <v>4009</v>
      </c>
      <c r="D1012" s="302" t="s">
        <v>481</v>
      </c>
      <c r="E1012" s="303">
        <v>1</v>
      </c>
      <c r="F1012" s="303">
        <v>0</v>
      </c>
      <c r="G1012" s="304">
        <v>20000</v>
      </c>
      <c r="H1012" s="303">
        <v>158553413</v>
      </c>
      <c r="I1012" s="303">
        <v>0</v>
      </c>
      <c r="J1012" s="303">
        <v>124500000000</v>
      </c>
      <c r="K1012" s="303">
        <v>25301176447</v>
      </c>
      <c r="L1012" s="303">
        <v>186344724353</v>
      </c>
      <c r="M1012" s="323"/>
    </row>
    <row r="1013" spans="1:15" s="63" customFormat="1">
      <c r="A1013" s="517"/>
      <c r="B1013" s="517"/>
      <c r="C1013" s="301" t="s">
        <v>4009</v>
      </c>
      <c r="D1013" s="302" t="s">
        <v>481</v>
      </c>
      <c r="E1013" s="303">
        <v>1</v>
      </c>
      <c r="F1013" s="303">
        <v>0</v>
      </c>
      <c r="G1013" s="304">
        <v>20000</v>
      </c>
      <c r="H1013" s="303">
        <v>158554118</v>
      </c>
      <c r="I1013" s="303">
        <v>0</v>
      </c>
      <c r="J1013" s="303">
        <v>124500000000</v>
      </c>
      <c r="K1013" s="303">
        <v>25301176447</v>
      </c>
      <c r="L1013" s="303">
        <v>186344724353</v>
      </c>
      <c r="M1013" s="323"/>
    </row>
    <row r="1014" spans="1:15" s="63" customFormat="1">
      <c r="A1014" s="517"/>
      <c r="B1014" s="517"/>
      <c r="C1014" s="301" t="s">
        <v>4017</v>
      </c>
      <c r="D1014" s="302" t="s">
        <v>481</v>
      </c>
      <c r="E1014" s="303">
        <v>1</v>
      </c>
      <c r="F1014" s="303">
        <v>0</v>
      </c>
      <c r="G1014" s="304">
        <v>500000</v>
      </c>
      <c r="H1014" s="303">
        <v>4147241472</v>
      </c>
      <c r="I1014" s="303">
        <v>0</v>
      </c>
      <c r="J1014" s="303">
        <v>2317139769229</v>
      </c>
      <c r="K1014" s="303">
        <v>514185658559</v>
      </c>
      <c r="L1014" s="303">
        <v>3699425509152</v>
      </c>
      <c r="M1014" s="323"/>
    </row>
    <row r="1015" spans="1:15" s="63" customFormat="1">
      <c r="A1015" s="517"/>
      <c r="B1015" s="517"/>
      <c r="C1015" s="301" t="s">
        <v>4017</v>
      </c>
      <c r="D1015" s="302" t="s">
        <v>481</v>
      </c>
      <c r="E1015" s="303">
        <v>1</v>
      </c>
      <c r="F1015" s="303">
        <v>0</v>
      </c>
      <c r="G1015" s="304">
        <v>250000</v>
      </c>
      <c r="H1015" s="303">
        <v>2074609942</v>
      </c>
      <c r="I1015" s="303">
        <v>0</v>
      </c>
      <c r="J1015" s="303">
        <v>2317139769229</v>
      </c>
      <c r="K1015" s="303">
        <v>514185658559</v>
      </c>
      <c r="L1015" s="303">
        <v>3699425509152</v>
      </c>
      <c r="M1015" s="323"/>
    </row>
    <row r="1016" spans="1:15" s="63" customFormat="1">
      <c r="A1016" s="517"/>
      <c r="B1016" s="517"/>
      <c r="C1016" s="301" t="s">
        <v>4017</v>
      </c>
      <c r="D1016" s="302" t="s">
        <v>481</v>
      </c>
      <c r="E1016" s="303">
        <v>1</v>
      </c>
      <c r="F1016" s="303">
        <v>0</v>
      </c>
      <c r="G1016" s="304">
        <v>250000</v>
      </c>
      <c r="H1016" s="303">
        <v>2074609942</v>
      </c>
      <c r="I1016" s="303">
        <v>0</v>
      </c>
      <c r="J1016" s="303">
        <v>2317139769229</v>
      </c>
      <c r="K1016" s="303">
        <v>514185658559</v>
      </c>
      <c r="L1016" s="303">
        <v>3699425509152</v>
      </c>
      <c r="M1016" s="323"/>
    </row>
    <row r="1017" spans="1:15" s="63" customFormat="1">
      <c r="A1017" s="517"/>
      <c r="B1017" s="517"/>
      <c r="C1017" s="301" t="s">
        <v>711</v>
      </c>
      <c r="D1017" s="302" t="s">
        <v>481</v>
      </c>
      <c r="E1017" s="303">
        <v>1</v>
      </c>
      <c r="F1017" s="303">
        <v>0</v>
      </c>
      <c r="G1017" s="304">
        <v>25000</v>
      </c>
      <c r="H1017" s="303">
        <v>198186167</v>
      </c>
      <c r="I1017" s="303">
        <v>0</v>
      </c>
      <c r="J1017" s="303">
        <v>133770000000</v>
      </c>
      <c r="K1017" s="303">
        <v>5156546159</v>
      </c>
      <c r="L1017" s="303">
        <v>149171661841.99997</v>
      </c>
      <c r="M1017" s="323"/>
    </row>
    <row r="1018" spans="1:15" s="63" customFormat="1">
      <c r="A1018" s="517"/>
      <c r="B1018" s="517"/>
      <c r="C1018" s="301" t="s">
        <v>711</v>
      </c>
      <c r="D1018" s="302" t="s">
        <v>481</v>
      </c>
      <c r="E1018" s="303">
        <v>1</v>
      </c>
      <c r="F1018" s="303">
        <v>0</v>
      </c>
      <c r="G1018" s="304">
        <v>25000</v>
      </c>
      <c r="H1018" s="303">
        <v>198186167</v>
      </c>
      <c r="I1018" s="303">
        <v>0</v>
      </c>
      <c r="J1018" s="303">
        <v>133770000000</v>
      </c>
      <c r="K1018" s="303">
        <v>5156546159</v>
      </c>
      <c r="L1018" s="303">
        <v>149171661841.99997</v>
      </c>
      <c r="M1018" s="323"/>
    </row>
    <row r="1019" spans="1:15" s="63" customFormat="1">
      <c r="A1019" s="517"/>
      <c r="B1019" s="517"/>
      <c r="C1019" s="301" t="s">
        <v>711</v>
      </c>
      <c r="D1019" s="302" t="s">
        <v>481</v>
      </c>
      <c r="E1019" s="303">
        <v>1</v>
      </c>
      <c r="F1019" s="303">
        <v>0</v>
      </c>
      <c r="G1019" s="304">
        <v>25000</v>
      </c>
      <c r="H1019" s="303">
        <v>198186167</v>
      </c>
      <c r="I1019" s="303">
        <v>0</v>
      </c>
      <c r="J1019" s="303">
        <v>133770000000</v>
      </c>
      <c r="K1019" s="303">
        <v>5156546159</v>
      </c>
      <c r="L1019" s="303">
        <v>149171661841.99997</v>
      </c>
      <c r="M1019" s="323"/>
    </row>
    <row r="1020" spans="1:15" s="63" customFormat="1">
      <c r="A1020" s="517"/>
      <c r="B1020" s="517"/>
      <c r="C1020" s="301" t="s">
        <v>711</v>
      </c>
      <c r="D1020" s="302" t="s">
        <v>481</v>
      </c>
      <c r="E1020" s="303">
        <v>1</v>
      </c>
      <c r="F1020" s="303">
        <v>0</v>
      </c>
      <c r="G1020" s="304">
        <v>25000</v>
      </c>
      <c r="H1020" s="303">
        <v>198186167</v>
      </c>
      <c r="I1020" s="303">
        <v>0</v>
      </c>
      <c r="J1020" s="303">
        <v>133770000000</v>
      </c>
      <c r="K1020" s="303">
        <v>5156546159</v>
      </c>
      <c r="L1020" s="303">
        <v>149171661841.99997</v>
      </c>
      <c r="M1020" s="323"/>
    </row>
    <row r="1021" spans="1:15" s="63" customFormat="1">
      <c r="A1021" s="517"/>
      <c r="B1021" s="517"/>
      <c r="C1021" s="301" t="s">
        <v>4009</v>
      </c>
      <c r="D1021" s="302" t="s">
        <v>481</v>
      </c>
      <c r="E1021" s="303">
        <v>1</v>
      </c>
      <c r="F1021" s="303">
        <v>0</v>
      </c>
      <c r="G1021" s="304">
        <v>20000</v>
      </c>
      <c r="H1021" s="303">
        <v>158466721</v>
      </c>
      <c r="I1021" s="303">
        <v>0</v>
      </c>
      <c r="J1021" s="303">
        <v>124500000000</v>
      </c>
      <c r="K1021" s="303">
        <v>25301176447</v>
      </c>
      <c r="L1021" s="303">
        <v>186344724353</v>
      </c>
      <c r="M1021" s="323"/>
    </row>
    <row r="1022" spans="1:15" s="63" customFormat="1">
      <c r="A1022" s="517"/>
      <c r="B1022" s="517"/>
      <c r="C1022" s="301" t="s">
        <v>4009</v>
      </c>
      <c r="D1022" s="302" t="s">
        <v>481</v>
      </c>
      <c r="E1022" s="303">
        <v>1</v>
      </c>
      <c r="F1022" s="303">
        <v>0</v>
      </c>
      <c r="G1022" s="304">
        <v>20000</v>
      </c>
      <c r="H1022" s="303">
        <v>158466721</v>
      </c>
      <c r="I1022" s="303">
        <v>0</v>
      </c>
      <c r="J1022" s="303">
        <v>124500000000</v>
      </c>
      <c r="K1022" s="303">
        <v>25301176447</v>
      </c>
      <c r="L1022" s="303">
        <v>186344724353</v>
      </c>
      <c r="M1022" s="323"/>
    </row>
    <row r="1023" spans="1:15" s="63" customFormat="1">
      <c r="A1023" s="517"/>
      <c r="B1023" s="517"/>
      <c r="C1023" s="301" t="s">
        <v>4009</v>
      </c>
      <c r="D1023" s="302" t="s">
        <v>481</v>
      </c>
      <c r="E1023" s="303">
        <v>1</v>
      </c>
      <c r="F1023" s="303">
        <v>0</v>
      </c>
      <c r="G1023" s="304">
        <v>20000</v>
      </c>
      <c r="H1023" s="303">
        <v>158466721</v>
      </c>
      <c r="I1023" s="303">
        <v>0</v>
      </c>
      <c r="J1023" s="303">
        <v>124500000000</v>
      </c>
      <c r="K1023" s="303">
        <v>25301176447</v>
      </c>
      <c r="L1023" s="303">
        <v>186344724353</v>
      </c>
      <c r="M1023" s="323"/>
    </row>
    <row r="1024" spans="1:15" s="63" customFormat="1">
      <c r="A1024" s="517"/>
      <c r="B1024" s="517"/>
      <c r="C1024" s="301" t="s">
        <v>4009</v>
      </c>
      <c r="D1024" s="302" t="s">
        <v>481</v>
      </c>
      <c r="E1024" s="303">
        <v>1</v>
      </c>
      <c r="F1024" s="303">
        <v>0</v>
      </c>
      <c r="G1024" s="304">
        <v>20000</v>
      </c>
      <c r="H1024" s="303">
        <v>158466721</v>
      </c>
      <c r="I1024" s="303">
        <v>0</v>
      </c>
      <c r="J1024" s="303">
        <v>124500000000</v>
      </c>
      <c r="K1024" s="303">
        <v>25301176447</v>
      </c>
      <c r="L1024" s="303">
        <v>186344724353</v>
      </c>
      <c r="M1024" s="323"/>
    </row>
    <row r="1025" spans="1:13" s="63" customFormat="1">
      <c r="A1025" s="517"/>
      <c r="B1025" s="517"/>
      <c r="C1025" s="301" t="s">
        <v>4009</v>
      </c>
      <c r="D1025" s="302" t="s">
        <v>481</v>
      </c>
      <c r="E1025" s="303">
        <v>1</v>
      </c>
      <c r="F1025" s="303">
        <v>0</v>
      </c>
      <c r="G1025" s="304">
        <v>20000</v>
      </c>
      <c r="H1025" s="303">
        <v>158466721</v>
      </c>
      <c r="I1025" s="303">
        <v>0</v>
      </c>
      <c r="J1025" s="303">
        <v>124500000000</v>
      </c>
      <c r="K1025" s="303">
        <v>25301176447</v>
      </c>
      <c r="L1025" s="303">
        <v>186344724353</v>
      </c>
      <c r="M1025" s="323"/>
    </row>
    <row r="1026" spans="1:13" s="63" customFormat="1">
      <c r="A1026" s="517"/>
      <c r="B1026" s="517"/>
      <c r="C1026" s="301" t="s">
        <v>4009</v>
      </c>
      <c r="D1026" s="302" t="s">
        <v>481</v>
      </c>
      <c r="E1026" s="303">
        <v>1</v>
      </c>
      <c r="F1026" s="303">
        <v>0</v>
      </c>
      <c r="G1026" s="304">
        <v>20000</v>
      </c>
      <c r="H1026" s="303">
        <v>158466721</v>
      </c>
      <c r="I1026" s="303">
        <v>0</v>
      </c>
      <c r="J1026" s="303">
        <v>124500000000</v>
      </c>
      <c r="K1026" s="303">
        <v>25301176447</v>
      </c>
      <c r="L1026" s="303">
        <v>186344724353</v>
      </c>
      <c r="M1026" s="323"/>
    </row>
    <row r="1027" spans="1:13" s="63" customFormat="1">
      <c r="A1027" s="517"/>
      <c r="B1027" s="517"/>
      <c r="C1027" s="301" t="s">
        <v>4009</v>
      </c>
      <c r="D1027" s="302" t="s">
        <v>481</v>
      </c>
      <c r="E1027" s="303">
        <v>1</v>
      </c>
      <c r="F1027" s="303">
        <v>0</v>
      </c>
      <c r="G1027" s="304">
        <v>20000</v>
      </c>
      <c r="H1027" s="303">
        <v>158466721</v>
      </c>
      <c r="I1027" s="303">
        <v>0</v>
      </c>
      <c r="J1027" s="303">
        <v>124500000000</v>
      </c>
      <c r="K1027" s="303">
        <v>25301176447</v>
      </c>
      <c r="L1027" s="303">
        <v>186344724353</v>
      </c>
      <c r="M1027" s="323"/>
    </row>
    <row r="1028" spans="1:13" s="63" customFormat="1">
      <c r="A1028" s="517"/>
      <c r="B1028" s="517"/>
      <c r="C1028" s="301" t="s">
        <v>4009</v>
      </c>
      <c r="D1028" s="302" t="s">
        <v>481</v>
      </c>
      <c r="E1028" s="303">
        <v>1</v>
      </c>
      <c r="F1028" s="303">
        <v>0</v>
      </c>
      <c r="G1028" s="304">
        <v>20000</v>
      </c>
      <c r="H1028" s="303">
        <v>158466721</v>
      </c>
      <c r="I1028" s="303">
        <v>0</v>
      </c>
      <c r="J1028" s="303">
        <v>124500000000</v>
      </c>
      <c r="K1028" s="303">
        <v>25301176447</v>
      </c>
      <c r="L1028" s="303">
        <v>186344724353</v>
      </c>
      <c r="M1028" s="323"/>
    </row>
    <row r="1029" spans="1:13" s="63" customFormat="1">
      <c r="A1029" s="517"/>
      <c r="B1029" s="517"/>
      <c r="C1029" s="301" t="s">
        <v>4009</v>
      </c>
      <c r="D1029" s="302" t="s">
        <v>481</v>
      </c>
      <c r="E1029" s="303">
        <v>1</v>
      </c>
      <c r="F1029" s="303">
        <v>0</v>
      </c>
      <c r="G1029" s="304">
        <v>20000</v>
      </c>
      <c r="H1029" s="303">
        <v>158466721</v>
      </c>
      <c r="I1029" s="303">
        <v>0</v>
      </c>
      <c r="J1029" s="303">
        <v>124500000000</v>
      </c>
      <c r="K1029" s="303">
        <v>25301176447</v>
      </c>
      <c r="L1029" s="303">
        <v>186344724353</v>
      </c>
      <c r="M1029" s="323"/>
    </row>
    <row r="1030" spans="1:13" s="63" customFormat="1">
      <c r="A1030" s="517"/>
      <c r="B1030" s="517"/>
      <c r="C1030" s="301" t="s">
        <v>4009</v>
      </c>
      <c r="D1030" s="302" t="s">
        <v>481</v>
      </c>
      <c r="E1030" s="303">
        <v>1</v>
      </c>
      <c r="F1030" s="303">
        <v>0</v>
      </c>
      <c r="G1030" s="304">
        <v>20000</v>
      </c>
      <c r="H1030" s="303">
        <v>158466721</v>
      </c>
      <c r="I1030" s="303">
        <v>0</v>
      </c>
      <c r="J1030" s="303">
        <v>124500000000</v>
      </c>
      <c r="K1030" s="303">
        <v>25301176447</v>
      </c>
      <c r="L1030" s="303">
        <v>186344724353</v>
      </c>
      <c r="M1030" s="323"/>
    </row>
    <row r="1031" spans="1:13" s="63" customFormat="1">
      <c r="A1031" s="517"/>
      <c r="B1031" s="517"/>
      <c r="C1031" s="301" t="s">
        <v>4017</v>
      </c>
      <c r="D1031" s="302" t="s">
        <v>481</v>
      </c>
      <c r="E1031" s="303">
        <v>1</v>
      </c>
      <c r="F1031" s="303">
        <v>0</v>
      </c>
      <c r="G1031" s="304">
        <v>50000</v>
      </c>
      <c r="H1031" s="303">
        <v>395307830</v>
      </c>
      <c r="I1031" s="303">
        <v>0</v>
      </c>
      <c r="J1031" s="303">
        <v>2317139769229</v>
      </c>
      <c r="K1031" s="303">
        <v>514185658559</v>
      </c>
      <c r="L1031" s="303">
        <v>3699425509152</v>
      </c>
      <c r="M1031" s="323"/>
    </row>
    <row r="1032" spans="1:13" s="63" customFormat="1">
      <c r="A1032" s="517"/>
      <c r="B1032" s="517"/>
      <c r="C1032" s="301" t="s">
        <v>480</v>
      </c>
      <c r="D1032" s="302" t="s">
        <v>481</v>
      </c>
      <c r="E1032" s="303">
        <v>1</v>
      </c>
      <c r="F1032" s="303">
        <v>0</v>
      </c>
      <c r="G1032" s="304">
        <v>20000</v>
      </c>
      <c r="H1032" s="303">
        <v>172857288</v>
      </c>
      <c r="I1032" s="303">
        <v>2111543</v>
      </c>
      <c r="J1032" s="303">
        <v>570000000000</v>
      </c>
      <c r="K1032" s="303">
        <v>330146119577</v>
      </c>
      <c r="L1032" s="303">
        <v>1373940759565</v>
      </c>
      <c r="M1032" s="323"/>
    </row>
    <row r="1033" spans="1:13" s="63" customFormat="1">
      <c r="A1033" s="517"/>
      <c r="B1033" s="517"/>
      <c r="C1033" s="301" t="s">
        <v>711</v>
      </c>
      <c r="D1033" s="302" t="s">
        <v>481</v>
      </c>
      <c r="E1033" s="303">
        <v>1</v>
      </c>
      <c r="F1033" s="303">
        <v>0</v>
      </c>
      <c r="G1033" s="304">
        <v>50000</v>
      </c>
      <c r="H1033" s="303">
        <v>392447697</v>
      </c>
      <c r="I1033" s="303">
        <v>0</v>
      </c>
      <c r="J1033" s="303">
        <v>133770000000</v>
      </c>
      <c r="K1033" s="303">
        <v>5156546159</v>
      </c>
      <c r="L1033" s="303">
        <v>149171661841.99997</v>
      </c>
      <c r="M1033" s="323"/>
    </row>
    <row r="1034" spans="1:13" s="63" customFormat="1">
      <c r="A1034" s="517"/>
      <c r="B1034" s="517"/>
      <c r="C1034" s="301" t="s">
        <v>711</v>
      </c>
      <c r="D1034" s="302" t="s">
        <v>481</v>
      </c>
      <c r="E1034" s="303">
        <v>1</v>
      </c>
      <c r="F1034" s="303">
        <v>0</v>
      </c>
      <c r="G1034" s="304">
        <v>50000</v>
      </c>
      <c r="H1034" s="303">
        <v>392447697</v>
      </c>
      <c r="I1034" s="303">
        <v>0</v>
      </c>
      <c r="J1034" s="303">
        <v>133770000000</v>
      </c>
      <c r="K1034" s="303">
        <v>5156546159</v>
      </c>
      <c r="L1034" s="303">
        <v>149171661841.99997</v>
      </c>
      <c r="M1034" s="323"/>
    </row>
    <row r="1035" spans="1:13" s="63" customFormat="1">
      <c r="A1035" s="517"/>
      <c r="B1035" s="517"/>
      <c r="C1035" s="301" t="s">
        <v>711</v>
      </c>
      <c r="D1035" s="302" t="s">
        <v>481</v>
      </c>
      <c r="E1035" s="303">
        <v>1</v>
      </c>
      <c r="F1035" s="303">
        <v>0</v>
      </c>
      <c r="G1035" s="304">
        <v>50000</v>
      </c>
      <c r="H1035" s="303">
        <v>392447697</v>
      </c>
      <c r="I1035" s="303">
        <v>0</v>
      </c>
      <c r="J1035" s="303">
        <v>133770000000</v>
      </c>
      <c r="K1035" s="303">
        <v>5156546159</v>
      </c>
      <c r="L1035" s="303">
        <v>149171661841.99997</v>
      </c>
      <c r="M1035" s="323"/>
    </row>
    <row r="1036" spans="1:13" s="63" customFormat="1">
      <c r="A1036" s="517"/>
      <c r="B1036" s="517"/>
      <c r="C1036" s="301" t="s">
        <v>711</v>
      </c>
      <c r="D1036" s="302" t="s">
        <v>481</v>
      </c>
      <c r="E1036" s="303">
        <v>1</v>
      </c>
      <c r="F1036" s="303">
        <v>0</v>
      </c>
      <c r="G1036" s="304">
        <v>50000</v>
      </c>
      <c r="H1036" s="303">
        <v>392447697</v>
      </c>
      <c r="I1036" s="303">
        <v>0</v>
      </c>
      <c r="J1036" s="303">
        <v>133770000000</v>
      </c>
      <c r="K1036" s="303">
        <v>5156546159</v>
      </c>
      <c r="L1036" s="303">
        <v>149171661841.99997</v>
      </c>
      <c r="M1036" s="323"/>
    </row>
    <row r="1037" spans="1:13" s="63" customFormat="1">
      <c r="A1037" s="517"/>
      <c r="B1037" s="517"/>
      <c r="C1037" s="301" t="s">
        <v>711</v>
      </c>
      <c r="D1037" s="302" t="s">
        <v>481</v>
      </c>
      <c r="E1037" s="303">
        <v>1</v>
      </c>
      <c r="F1037" s="303">
        <v>0</v>
      </c>
      <c r="G1037" s="304">
        <v>50000</v>
      </c>
      <c r="H1037" s="303">
        <v>392447697</v>
      </c>
      <c r="I1037" s="303">
        <v>0</v>
      </c>
      <c r="J1037" s="303">
        <v>133770000000</v>
      </c>
      <c r="K1037" s="303">
        <v>5156546159</v>
      </c>
      <c r="L1037" s="303">
        <v>149171661841.99997</v>
      </c>
      <c r="M1037" s="323"/>
    </row>
    <row r="1038" spans="1:13" s="63" customFormat="1">
      <c r="A1038" s="517"/>
      <c r="B1038" s="517"/>
      <c r="C1038" s="301" t="s">
        <v>711</v>
      </c>
      <c r="D1038" s="302" t="s">
        <v>481</v>
      </c>
      <c r="E1038" s="303">
        <v>1</v>
      </c>
      <c r="F1038" s="303">
        <v>0</v>
      </c>
      <c r="G1038" s="304">
        <v>50000</v>
      </c>
      <c r="H1038" s="303">
        <v>392447697</v>
      </c>
      <c r="I1038" s="303">
        <v>0</v>
      </c>
      <c r="J1038" s="303">
        <v>133770000000</v>
      </c>
      <c r="K1038" s="303">
        <v>5156546159</v>
      </c>
      <c r="L1038" s="303">
        <v>149171661841.99997</v>
      </c>
      <c r="M1038" s="323"/>
    </row>
    <row r="1039" spans="1:13" s="63" customFormat="1">
      <c r="A1039" s="517"/>
      <c r="B1039" s="517"/>
      <c r="C1039" s="301" t="s">
        <v>4017</v>
      </c>
      <c r="D1039" s="302" t="s">
        <v>481</v>
      </c>
      <c r="E1039" s="303">
        <v>1</v>
      </c>
      <c r="F1039" s="303">
        <v>0</v>
      </c>
      <c r="G1039" s="304">
        <v>250000</v>
      </c>
      <c r="H1039" s="303">
        <v>2014955789</v>
      </c>
      <c r="I1039" s="303">
        <v>0</v>
      </c>
      <c r="J1039" s="303">
        <v>2317139769229</v>
      </c>
      <c r="K1039" s="303">
        <v>514185658559</v>
      </c>
      <c r="L1039" s="303">
        <v>3699425509152</v>
      </c>
      <c r="M1039" s="323"/>
    </row>
    <row r="1040" spans="1:13" s="63" customFormat="1">
      <c r="A1040" s="517"/>
      <c r="B1040" s="517"/>
      <c r="C1040" s="301" t="s">
        <v>4017</v>
      </c>
      <c r="D1040" s="302" t="s">
        <v>481</v>
      </c>
      <c r="E1040" s="303">
        <v>1</v>
      </c>
      <c r="F1040" s="303">
        <v>0</v>
      </c>
      <c r="G1040" s="304">
        <v>100000</v>
      </c>
      <c r="H1040" s="303">
        <v>805748552</v>
      </c>
      <c r="I1040" s="303">
        <v>0</v>
      </c>
      <c r="J1040" s="303">
        <v>2317139769229</v>
      </c>
      <c r="K1040" s="303">
        <v>514185658559</v>
      </c>
      <c r="L1040" s="303">
        <v>3699425509152</v>
      </c>
      <c r="M1040" s="323"/>
    </row>
    <row r="1041" spans="1:13" s="63" customFormat="1">
      <c r="A1041" s="517"/>
      <c r="B1041" s="517"/>
      <c r="C1041" s="301" t="s">
        <v>4017</v>
      </c>
      <c r="D1041" s="302" t="s">
        <v>481</v>
      </c>
      <c r="E1041" s="303">
        <v>1</v>
      </c>
      <c r="F1041" s="303">
        <v>0</v>
      </c>
      <c r="G1041" s="304">
        <v>100000</v>
      </c>
      <c r="H1041" s="303">
        <v>805748552</v>
      </c>
      <c r="I1041" s="303">
        <v>0</v>
      </c>
      <c r="J1041" s="303">
        <v>2317139769229</v>
      </c>
      <c r="K1041" s="303">
        <v>514185658559</v>
      </c>
      <c r="L1041" s="303">
        <v>3699425509152</v>
      </c>
      <c r="M1041" s="323"/>
    </row>
    <row r="1042" spans="1:13" s="63" customFormat="1">
      <c r="A1042" s="517"/>
      <c r="B1042" s="517"/>
      <c r="C1042" s="301" t="s">
        <v>4019</v>
      </c>
      <c r="D1042" s="302" t="s">
        <v>481</v>
      </c>
      <c r="E1042" s="303">
        <v>1</v>
      </c>
      <c r="F1042" s="303">
        <v>0</v>
      </c>
      <c r="G1042" s="304">
        <v>100000</v>
      </c>
      <c r="H1042" s="303">
        <v>784353080</v>
      </c>
      <c r="I1042" s="303">
        <v>0</v>
      </c>
      <c r="J1042" s="303">
        <v>163528000000</v>
      </c>
      <c r="K1042" s="303">
        <v>32705618446</v>
      </c>
      <c r="L1042" s="303">
        <v>258258428231</v>
      </c>
      <c r="M1042" s="323"/>
    </row>
    <row r="1043" spans="1:13" s="63" customFormat="1">
      <c r="A1043" s="517"/>
      <c r="B1043" s="517"/>
      <c r="C1043" s="301" t="s">
        <v>4019</v>
      </c>
      <c r="D1043" s="302" t="s">
        <v>481</v>
      </c>
      <c r="E1043" s="303">
        <v>1</v>
      </c>
      <c r="F1043" s="303">
        <v>0</v>
      </c>
      <c r="G1043" s="304">
        <v>100000</v>
      </c>
      <c r="H1043" s="303">
        <v>784353080</v>
      </c>
      <c r="I1043" s="303">
        <v>0</v>
      </c>
      <c r="J1043" s="303">
        <v>163528000000</v>
      </c>
      <c r="K1043" s="303">
        <v>32705618446</v>
      </c>
      <c r="L1043" s="303">
        <v>258258428231</v>
      </c>
      <c r="M1043" s="323"/>
    </row>
    <row r="1044" spans="1:13" s="63" customFormat="1">
      <c r="A1044" s="517"/>
      <c r="B1044" s="517"/>
      <c r="C1044" s="301" t="s">
        <v>4019</v>
      </c>
      <c r="D1044" s="302" t="s">
        <v>481</v>
      </c>
      <c r="E1044" s="303">
        <v>1</v>
      </c>
      <c r="F1044" s="303">
        <v>0</v>
      </c>
      <c r="G1044" s="304">
        <v>100000</v>
      </c>
      <c r="H1044" s="303">
        <v>784353080</v>
      </c>
      <c r="I1044" s="303">
        <v>0</v>
      </c>
      <c r="J1044" s="303">
        <v>163528000000</v>
      </c>
      <c r="K1044" s="303">
        <v>32705618446</v>
      </c>
      <c r="L1044" s="303">
        <v>258258428231</v>
      </c>
      <c r="M1044" s="323"/>
    </row>
    <row r="1045" spans="1:13" s="63" customFormat="1">
      <c r="A1045" s="517"/>
      <c r="B1045" s="517"/>
      <c r="C1045" s="301" t="s">
        <v>4019</v>
      </c>
      <c r="D1045" s="302" t="s">
        <v>481</v>
      </c>
      <c r="E1045" s="303">
        <v>1</v>
      </c>
      <c r="F1045" s="303">
        <v>0</v>
      </c>
      <c r="G1045" s="304">
        <v>100000</v>
      </c>
      <c r="H1045" s="303">
        <v>784352375</v>
      </c>
      <c r="I1045" s="303">
        <v>0</v>
      </c>
      <c r="J1045" s="303">
        <v>163528000000</v>
      </c>
      <c r="K1045" s="303">
        <v>32705618446</v>
      </c>
      <c r="L1045" s="303">
        <v>258258428231</v>
      </c>
      <c r="M1045" s="323"/>
    </row>
    <row r="1046" spans="1:13" s="63" customFormat="1">
      <c r="A1046" s="517"/>
      <c r="B1046" s="517"/>
      <c r="C1046" s="301" t="s">
        <v>4019</v>
      </c>
      <c r="D1046" s="302" t="s">
        <v>481</v>
      </c>
      <c r="E1046" s="303">
        <v>1</v>
      </c>
      <c r="F1046" s="303">
        <v>0</v>
      </c>
      <c r="G1046" s="304">
        <v>150000</v>
      </c>
      <c r="H1046" s="303">
        <v>1176529973</v>
      </c>
      <c r="I1046" s="303">
        <v>0</v>
      </c>
      <c r="J1046" s="303">
        <v>163528000000</v>
      </c>
      <c r="K1046" s="303">
        <v>32705618446</v>
      </c>
      <c r="L1046" s="303">
        <v>258258428231</v>
      </c>
      <c r="M1046" s="323"/>
    </row>
    <row r="1047" spans="1:13" s="63" customFormat="1">
      <c r="A1047" s="517"/>
      <c r="B1047" s="517"/>
      <c r="C1047" s="301" t="s">
        <v>4009</v>
      </c>
      <c r="D1047" s="302" t="s">
        <v>481</v>
      </c>
      <c r="E1047" s="303">
        <v>1</v>
      </c>
      <c r="F1047" s="303">
        <v>0</v>
      </c>
      <c r="G1047" s="304">
        <v>20000</v>
      </c>
      <c r="H1047" s="303">
        <v>157943749</v>
      </c>
      <c r="I1047" s="303">
        <v>0</v>
      </c>
      <c r="J1047" s="303">
        <v>124500000000</v>
      </c>
      <c r="K1047" s="303">
        <v>25301176447</v>
      </c>
      <c r="L1047" s="303">
        <v>186344724353</v>
      </c>
      <c r="M1047" s="323"/>
    </row>
    <row r="1048" spans="1:13" s="63" customFormat="1">
      <c r="A1048" s="517"/>
      <c r="B1048" s="517"/>
      <c r="C1048" s="301" t="s">
        <v>711</v>
      </c>
      <c r="D1048" s="302" t="s">
        <v>481</v>
      </c>
      <c r="E1048" s="303">
        <v>1</v>
      </c>
      <c r="F1048" s="303">
        <v>0</v>
      </c>
      <c r="G1048" s="304">
        <v>25000</v>
      </c>
      <c r="H1048" s="303">
        <v>196309014</v>
      </c>
      <c r="I1048" s="303">
        <v>0</v>
      </c>
      <c r="J1048" s="303">
        <v>133770000000</v>
      </c>
      <c r="K1048" s="303">
        <v>5156546159</v>
      </c>
      <c r="L1048" s="303">
        <v>149171661841.99997</v>
      </c>
      <c r="M1048" s="323"/>
    </row>
    <row r="1049" spans="1:13" s="63" customFormat="1">
      <c r="A1049" s="517"/>
      <c r="B1049" s="517"/>
      <c r="C1049" s="301" t="s">
        <v>711</v>
      </c>
      <c r="D1049" s="302" t="s">
        <v>481</v>
      </c>
      <c r="E1049" s="303">
        <v>1</v>
      </c>
      <c r="F1049" s="303">
        <v>0</v>
      </c>
      <c r="G1049" s="304">
        <v>25000</v>
      </c>
      <c r="H1049" s="303">
        <v>196309014</v>
      </c>
      <c r="I1049" s="303">
        <v>0</v>
      </c>
      <c r="J1049" s="303">
        <v>133770000000</v>
      </c>
      <c r="K1049" s="303">
        <v>5156546159</v>
      </c>
      <c r="L1049" s="303">
        <v>149171661841.99997</v>
      </c>
      <c r="M1049" s="323"/>
    </row>
    <row r="1050" spans="1:13" s="63" customFormat="1">
      <c r="A1050" s="517"/>
      <c r="B1050" s="517"/>
      <c r="C1050" s="301" t="s">
        <v>711</v>
      </c>
      <c r="D1050" s="302" t="s">
        <v>481</v>
      </c>
      <c r="E1050" s="303">
        <v>1</v>
      </c>
      <c r="F1050" s="303">
        <v>0</v>
      </c>
      <c r="G1050" s="304">
        <v>25000</v>
      </c>
      <c r="H1050" s="303">
        <v>196309014</v>
      </c>
      <c r="I1050" s="303">
        <v>0</v>
      </c>
      <c r="J1050" s="303">
        <v>133770000000</v>
      </c>
      <c r="K1050" s="303">
        <v>5156546159</v>
      </c>
      <c r="L1050" s="303">
        <v>149171661841.99997</v>
      </c>
      <c r="M1050" s="323"/>
    </row>
    <row r="1051" spans="1:13" s="63" customFormat="1">
      <c r="A1051" s="517"/>
      <c r="B1051" s="517"/>
      <c r="C1051" s="301" t="s">
        <v>711</v>
      </c>
      <c r="D1051" s="302" t="s">
        <v>481</v>
      </c>
      <c r="E1051" s="303">
        <v>1</v>
      </c>
      <c r="F1051" s="303">
        <v>0</v>
      </c>
      <c r="G1051" s="304">
        <v>25000</v>
      </c>
      <c r="H1051" s="303">
        <v>196309014</v>
      </c>
      <c r="I1051" s="303">
        <v>0</v>
      </c>
      <c r="J1051" s="303">
        <v>133770000000</v>
      </c>
      <c r="K1051" s="303">
        <v>5156546159</v>
      </c>
      <c r="L1051" s="303">
        <v>149171661841.99997</v>
      </c>
      <c r="M1051" s="323"/>
    </row>
    <row r="1052" spans="1:13" s="63" customFormat="1">
      <c r="A1052" s="517"/>
      <c r="B1052" s="517"/>
      <c r="C1052" s="301" t="s">
        <v>711</v>
      </c>
      <c r="D1052" s="302" t="s">
        <v>481</v>
      </c>
      <c r="E1052" s="303">
        <v>1</v>
      </c>
      <c r="F1052" s="303">
        <v>0</v>
      </c>
      <c r="G1052" s="304">
        <v>25000</v>
      </c>
      <c r="H1052" s="303">
        <v>196309014</v>
      </c>
      <c r="I1052" s="303">
        <v>0</v>
      </c>
      <c r="J1052" s="303">
        <v>133770000000</v>
      </c>
      <c r="K1052" s="303">
        <v>5156546159</v>
      </c>
      <c r="L1052" s="303">
        <v>149171661841.99997</v>
      </c>
      <c r="M1052" s="323"/>
    </row>
    <row r="1053" spans="1:13" s="63" customFormat="1">
      <c r="A1053" s="517"/>
      <c r="B1053" s="517"/>
      <c r="C1053" s="301" t="s">
        <v>711</v>
      </c>
      <c r="D1053" s="302" t="s">
        <v>481</v>
      </c>
      <c r="E1053" s="303">
        <v>1</v>
      </c>
      <c r="F1053" s="303">
        <v>0</v>
      </c>
      <c r="G1053" s="304">
        <v>25000</v>
      </c>
      <c r="H1053" s="303">
        <v>196309014</v>
      </c>
      <c r="I1053" s="303">
        <v>0</v>
      </c>
      <c r="J1053" s="303">
        <v>133770000000</v>
      </c>
      <c r="K1053" s="303">
        <v>5156546159</v>
      </c>
      <c r="L1053" s="303">
        <v>149171661841.99997</v>
      </c>
      <c r="M1053" s="323"/>
    </row>
    <row r="1054" spans="1:13" s="63" customFormat="1">
      <c r="A1054" s="517"/>
      <c r="B1054" s="517"/>
      <c r="C1054" s="301" t="s">
        <v>711</v>
      </c>
      <c r="D1054" s="302" t="s">
        <v>481</v>
      </c>
      <c r="E1054" s="303">
        <v>1</v>
      </c>
      <c r="F1054" s="303">
        <v>0</v>
      </c>
      <c r="G1054" s="304">
        <v>25000</v>
      </c>
      <c r="H1054" s="303">
        <v>196309014</v>
      </c>
      <c r="I1054" s="303">
        <v>0</v>
      </c>
      <c r="J1054" s="303">
        <v>133770000000</v>
      </c>
      <c r="K1054" s="303">
        <v>5156546159</v>
      </c>
      <c r="L1054" s="303">
        <v>149171661841.99997</v>
      </c>
      <c r="M1054" s="323"/>
    </row>
    <row r="1055" spans="1:13" s="63" customFormat="1">
      <c r="A1055" s="517"/>
      <c r="B1055" s="517"/>
      <c r="C1055" s="301" t="s">
        <v>711</v>
      </c>
      <c r="D1055" s="302" t="s">
        <v>481</v>
      </c>
      <c r="E1055" s="303">
        <v>1</v>
      </c>
      <c r="F1055" s="303">
        <v>0</v>
      </c>
      <c r="G1055" s="304">
        <v>25000</v>
      </c>
      <c r="H1055" s="303">
        <v>196309014</v>
      </c>
      <c r="I1055" s="303">
        <v>0</v>
      </c>
      <c r="J1055" s="303">
        <v>133770000000</v>
      </c>
      <c r="K1055" s="303">
        <v>5156546159</v>
      </c>
      <c r="L1055" s="303">
        <v>149171661841.99997</v>
      </c>
      <c r="M1055" s="323"/>
    </row>
    <row r="1056" spans="1:13" s="63" customFormat="1">
      <c r="A1056" s="517"/>
      <c r="B1056" s="517"/>
      <c r="C1056" s="301" t="s">
        <v>711</v>
      </c>
      <c r="D1056" s="302" t="s">
        <v>481</v>
      </c>
      <c r="E1056" s="303">
        <v>1</v>
      </c>
      <c r="F1056" s="303">
        <v>0</v>
      </c>
      <c r="G1056" s="304">
        <v>25000</v>
      </c>
      <c r="H1056" s="303">
        <v>196309014</v>
      </c>
      <c r="I1056" s="303">
        <v>0</v>
      </c>
      <c r="J1056" s="303">
        <v>133770000000</v>
      </c>
      <c r="K1056" s="303">
        <v>5156546159</v>
      </c>
      <c r="L1056" s="303">
        <v>149171661841.99997</v>
      </c>
      <c r="M1056" s="323"/>
    </row>
    <row r="1057" spans="1:13" s="63" customFormat="1">
      <c r="A1057" s="517"/>
      <c r="B1057" s="517"/>
      <c r="C1057" s="301" t="s">
        <v>711</v>
      </c>
      <c r="D1057" s="302" t="s">
        <v>481</v>
      </c>
      <c r="E1057" s="303">
        <v>1</v>
      </c>
      <c r="F1057" s="303">
        <v>0</v>
      </c>
      <c r="G1057" s="304">
        <v>25000</v>
      </c>
      <c r="H1057" s="303">
        <v>196309014</v>
      </c>
      <c r="I1057" s="303">
        <v>0</v>
      </c>
      <c r="J1057" s="303">
        <v>133770000000</v>
      </c>
      <c r="K1057" s="303">
        <v>5156546159</v>
      </c>
      <c r="L1057" s="303">
        <v>149171661841.99997</v>
      </c>
      <c r="M1057" s="323"/>
    </row>
    <row r="1058" spans="1:13" s="63" customFormat="1">
      <c r="A1058" s="517"/>
      <c r="B1058" s="517"/>
      <c r="C1058" s="301" t="s">
        <v>711</v>
      </c>
      <c r="D1058" s="302" t="s">
        <v>481</v>
      </c>
      <c r="E1058" s="303">
        <v>1</v>
      </c>
      <c r="F1058" s="303">
        <v>0</v>
      </c>
      <c r="G1058" s="304">
        <v>25000</v>
      </c>
      <c r="H1058" s="303">
        <v>196309014</v>
      </c>
      <c r="I1058" s="303">
        <v>0</v>
      </c>
      <c r="J1058" s="303">
        <v>133770000000</v>
      </c>
      <c r="K1058" s="303">
        <v>5156546159</v>
      </c>
      <c r="L1058" s="303">
        <v>149171661841.99997</v>
      </c>
      <c r="M1058" s="323"/>
    </row>
    <row r="1059" spans="1:13" s="63" customFormat="1">
      <c r="A1059" s="517"/>
      <c r="B1059" s="517"/>
      <c r="C1059" s="301" t="s">
        <v>711</v>
      </c>
      <c r="D1059" s="302" t="s">
        <v>481</v>
      </c>
      <c r="E1059" s="303">
        <v>1</v>
      </c>
      <c r="F1059" s="303">
        <v>0</v>
      </c>
      <c r="G1059" s="304">
        <v>25000</v>
      </c>
      <c r="H1059" s="303">
        <v>196357411</v>
      </c>
      <c r="I1059" s="303">
        <v>0</v>
      </c>
      <c r="J1059" s="303">
        <v>133770000000</v>
      </c>
      <c r="K1059" s="303">
        <v>5156546159</v>
      </c>
      <c r="L1059" s="303">
        <v>149171661841.99997</v>
      </c>
      <c r="M1059" s="323"/>
    </row>
    <row r="1060" spans="1:13" s="63" customFormat="1">
      <c r="A1060" s="517"/>
      <c r="B1060" s="517"/>
      <c r="C1060" s="301" t="s">
        <v>711</v>
      </c>
      <c r="D1060" s="302" t="s">
        <v>481</v>
      </c>
      <c r="E1060" s="303">
        <v>1</v>
      </c>
      <c r="F1060" s="303">
        <v>0</v>
      </c>
      <c r="G1060" s="304">
        <v>25000</v>
      </c>
      <c r="H1060" s="303">
        <v>196309014</v>
      </c>
      <c r="I1060" s="303">
        <v>0</v>
      </c>
      <c r="J1060" s="303">
        <v>133770000000</v>
      </c>
      <c r="K1060" s="303">
        <v>5156546159</v>
      </c>
      <c r="L1060" s="303">
        <v>149171661841.99997</v>
      </c>
      <c r="M1060" s="323"/>
    </row>
    <row r="1061" spans="1:13" s="63" customFormat="1">
      <c r="A1061" s="517"/>
      <c r="B1061" s="517"/>
      <c r="C1061" s="301" t="s">
        <v>711</v>
      </c>
      <c r="D1061" s="302" t="s">
        <v>481</v>
      </c>
      <c r="E1061" s="303">
        <v>1</v>
      </c>
      <c r="F1061" s="303">
        <v>0</v>
      </c>
      <c r="G1061" s="304">
        <v>25000</v>
      </c>
      <c r="H1061" s="303">
        <v>196309014</v>
      </c>
      <c r="I1061" s="303">
        <v>0</v>
      </c>
      <c r="J1061" s="303">
        <v>133770000000</v>
      </c>
      <c r="K1061" s="303">
        <v>5156546159</v>
      </c>
      <c r="L1061" s="303">
        <v>149171661841.99997</v>
      </c>
      <c r="M1061" s="323"/>
    </row>
    <row r="1062" spans="1:13" s="63" customFormat="1">
      <c r="A1062" s="517"/>
      <c r="B1062" s="517"/>
      <c r="C1062" s="301" t="s">
        <v>711</v>
      </c>
      <c r="D1062" s="302" t="s">
        <v>481</v>
      </c>
      <c r="E1062" s="303">
        <v>1</v>
      </c>
      <c r="F1062" s="303">
        <v>0</v>
      </c>
      <c r="G1062" s="304">
        <v>25000</v>
      </c>
      <c r="H1062" s="303">
        <v>196309014</v>
      </c>
      <c r="I1062" s="303">
        <v>0</v>
      </c>
      <c r="J1062" s="303">
        <v>133770000000</v>
      </c>
      <c r="K1062" s="303">
        <v>5156546159</v>
      </c>
      <c r="L1062" s="303">
        <v>149171661841.99997</v>
      </c>
      <c r="M1062" s="323"/>
    </row>
    <row r="1063" spans="1:13" s="63" customFormat="1">
      <c r="A1063" s="517"/>
      <c r="B1063" s="517"/>
      <c r="C1063" s="301" t="s">
        <v>711</v>
      </c>
      <c r="D1063" s="302" t="s">
        <v>481</v>
      </c>
      <c r="E1063" s="303">
        <v>1</v>
      </c>
      <c r="F1063" s="303">
        <v>0</v>
      </c>
      <c r="G1063" s="304">
        <v>25000</v>
      </c>
      <c r="H1063" s="303">
        <v>196309014</v>
      </c>
      <c r="I1063" s="303">
        <v>0</v>
      </c>
      <c r="J1063" s="303">
        <v>133770000000</v>
      </c>
      <c r="K1063" s="303">
        <v>5156546159</v>
      </c>
      <c r="L1063" s="303">
        <v>149171661841.99997</v>
      </c>
      <c r="M1063" s="323"/>
    </row>
    <row r="1064" spans="1:13" s="63" customFormat="1">
      <c r="A1064" s="517"/>
      <c r="B1064" s="517"/>
      <c r="C1064" s="301" t="s">
        <v>711</v>
      </c>
      <c r="D1064" s="302" t="s">
        <v>481</v>
      </c>
      <c r="E1064" s="303">
        <v>1</v>
      </c>
      <c r="F1064" s="303">
        <v>0</v>
      </c>
      <c r="G1064" s="304">
        <v>25000</v>
      </c>
      <c r="H1064" s="303">
        <v>196309014</v>
      </c>
      <c r="I1064" s="303">
        <v>0</v>
      </c>
      <c r="J1064" s="303">
        <v>133770000000</v>
      </c>
      <c r="K1064" s="303">
        <v>5156546159</v>
      </c>
      <c r="L1064" s="303">
        <v>149171661841.99997</v>
      </c>
      <c r="M1064" s="323"/>
    </row>
    <row r="1065" spans="1:13" s="63" customFormat="1">
      <c r="A1065" s="517"/>
      <c r="B1065" s="517"/>
      <c r="C1065" s="301" t="s">
        <v>711</v>
      </c>
      <c r="D1065" s="302" t="s">
        <v>481</v>
      </c>
      <c r="E1065" s="303">
        <v>1</v>
      </c>
      <c r="F1065" s="303">
        <v>0</v>
      </c>
      <c r="G1065" s="304">
        <v>30000</v>
      </c>
      <c r="H1065" s="303">
        <v>235412374</v>
      </c>
      <c r="I1065" s="303">
        <v>0</v>
      </c>
      <c r="J1065" s="303">
        <v>133770000000</v>
      </c>
      <c r="K1065" s="303">
        <v>5156546159</v>
      </c>
      <c r="L1065" s="303">
        <v>149171661841.99997</v>
      </c>
      <c r="M1065" s="323"/>
    </row>
    <row r="1066" spans="1:13" s="63" customFormat="1">
      <c r="A1066" s="517"/>
      <c r="B1066" s="517"/>
      <c r="C1066" s="301" t="s">
        <v>4019</v>
      </c>
      <c r="D1066" s="302" t="s">
        <v>481</v>
      </c>
      <c r="E1066" s="303">
        <v>1</v>
      </c>
      <c r="F1066" s="303">
        <v>0</v>
      </c>
      <c r="G1066" s="304">
        <v>100000</v>
      </c>
      <c r="H1066" s="303">
        <v>791215535</v>
      </c>
      <c r="I1066" s="303">
        <v>0</v>
      </c>
      <c r="J1066" s="303">
        <v>163528000000</v>
      </c>
      <c r="K1066" s="303">
        <v>32705618446</v>
      </c>
      <c r="L1066" s="303">
        <v>258258428231</v>
      </c>
      <c r="M1066" s="323"/>
    </row>
    <row r="1067" spans="1:13" s="63" customFormat="1">
      <c r="A1067" s="517"/>
      <c r="B1067" s="517"/>
      <c r="C1067" s="301" t="s">
        <v>4019</v>
      </c>
      <c r="D1067" s="302" t="s">
        <v>481</v>
      </c>
      <c r="E1067" s="303">
        <v>1</v>
      </c>
      <c r="F1067" s="303">
        <v>0</v>
      </c>
      <c r="G1067" s="304">
        <v>100000</v>
      </c>
      <c r="H1067" s="303">
        <v>791215535</v>
      </c>
      <c r="I1067" s="303">
        <v>0</v>
      </c>
      <c r="J1067" s="303">
        <v>163528000000</v>
      </c>
      <c r="K1067" s="303">
        <v>32705618446</v>
      </c>
      <c r="L1067" s="303">
        <v>258258428231</v>
      </c>
      <c r="M1067" s="323"/>
    </row>
    <row r="1068" spans="1:13" s="63" customFormat="1">
      <c r="A1068" s="517"/>
      <c r="B1068" s="517"/>
      <c r="C1068" s="301" t="s">
        <v>4019</v>
      </c>
      <c r="D1068" s="302" t="s">
        <v>481</v>
      </c>
      <c r="E1068" s="303">
        <v>1</v>
      </c>
      <c r="F1068" s="303">
        <v>0</v>
      </c>
      <c r="G1068" s="304">
        <v>100000</v>
      </c>
      <c r="H1068" s="303">
        <v>791215535</v>
      </c>
      <c r="I1068" s="303">
        <v>0</v>
      </c>
      <c r="J1068" s="303">
        <v>163528000000</v>
      </c>
      <c r="K1068" s="303">
        <v>32705618446</v>
      </c>
      <c r="L1068" s="303">
        <v>258258428231</v>
      </c>
      <c r="M1068" s="323"/>
    </row>
    <row r="1069" spans="1:13" s="63" customFormat="1">
      <c r="A1069" s="517"/>
      <c r="B1069" s="517"/>
      <c r="C1069" s="301" t="s">
        <v>4019</v>
      </c>
      <c r="D1069" s="302" t="s">
        <v>481</v>
      </c>
      <c r="E1069" s="303">
        <v>1</v>
      </c>
      <c r="F1069" s="303">
        <v>0</v>
      </c>
      <c r="G1069" s="304">
        <v>100000</v>
      </c>
      <c r="H1069" s="303">
        <v>791215535</v>
      </c>
      <c r="I1069" s="303">
        <v>0</v>
      </c>
      <c r="J1069" s="303">
        <v>163528000000</v>
      </c>
      <c r="K1069" s="303">
        <v>32705618446</v>
      </c>
      <c r="L1069" s="303">
        <v>258258428231</v>
      </c>
      <c r="M1069" s="323"/>
    </row>
    <row r="1070" spans="1:13" s="63" customFormat="1">
      <c r="A1070" s="517"/>
      <c r="B1070" s="517"/>
      <c r="C1070" s="301" t="s">
        <v>4019</v>
      </c>
      <c r="D1070" s="302" t="s">
        <v>481</v>
      </c>
      <c r="E1070" s="303">
        <v>1</v>
      </c>
      <c r="F1070" s="303">
        <v>0</v>
      </c>
      <c r="G1070" s="304">
        <v>100000</v>
      </c>
      <c r="H1070" s="303">
        <v>791215535</v>
      </c>
      <c r="I1070" s="303">
        <v>0</v>
      </c>
      <c r="J1070" s="303">
        <v>163528000000</v>
      </c>
      <c r="K1070" s="303">
        <v>32705618446</v>
      </c>
      <c r="L1070" s="303">
        <v>258258428231</v>
      </c>
      <c r="M1070" s="323"/>
    </row>
    <row r="1071" spans="1:13" s="63" customFormat="1">
      <c r="A1071" s="517"/>
      <c r="B1071" s="517"/>
      <c r="C1071" s="301" t="s">
        <v>4019</v>
      </c>
      <c r="D1071" s="302" t="s">
        <v>481</v>
      </c>
      <c r="E1071" s="303">
        <v>1</v>
      </c>
      <c r="F1071" s="303">
        <v>0</v>
      </c>
      <c r="G1071" s="304">
        <v>100000</v>
      </c>
      <c r="H1071" s="303">
        <v>791215535</v>
      </c>
      <c r="I1071" s="303">
        <v>0</v>
      </c>
      <c r="J1071" s="303">
        <v>163528000000</v>
      </c>
      <c r="K1071" s="303">
        <v>32705618446</v>
      </c>
      <c r="L1071" s="303">
        <v>258258428231</v>
      </c>
      <c r="M1071" s="323"/>
    </row>
    <row r="1072" spans="1:13" s="63" customFormat="1">
      <c r="A1072" s="517"/>
      <c r="B1072" s="517"/>
      <c r="C1072" s="301" t="s">
        <v>4019</v>
      </c>
      <c r="D1072" s="302" t="s">
        <v>481</v>
      </c>
      <c r="E1072" s="303">
        <v>1</v>
      </c>
      <c r="F1072" s="303">
        <v>0</v>
      </c>
      <c r="G1072" s="304">
        <v>100000</v>
      </c>
      <c r="H1072" s="303">
        <v>791215535</v>
      </c>
      <c r="I1072" s="303">
        <v>0</v>
      </c>
      <c r="J1072" s="303">
        <v>163528000000</v>
      </c>
      <c r="K1072" s="303">
        <v>32705618446</v>
      </c>
      <c r="L1072" s="303">
        <v>258258428231</v>
      </c>
      <c r="M1072" s="323"/>
    </row>
    <row r="1073" spans="1:15" s="63" customFormat="1">
      <c r="A1073" s="517"/>
      <c r="B1073" s="517"/>
      <c r="C1073" s="301" t="s">
        <v>4019</v>
      </c>
      <c r="D1073" s="302" t="s">
        <v>481</v>
      </c>
      <c r="E1073" s="303">
        <v>1</v>
      </c>
      <c r="F1073" s="303">
        <v>0</v>
      </c>
      <c r="G1073" s="304">
        <v>100000</v>
      </c>
      <c r="H1073" s="303">
        <v>791215535</v>
      </c>
      <c r="I1073" s="303">
        <v>0</v>
      </c>
      <c r="J1073" s="303">
        <v>163528000000</v>
      </c>
      <c r="K1073" s="303">
        <v>32705618446</v>
      </c>
      <c r="L1073" s="303">
        <v>258258428231</v>
      </c>
      <c r="M1073" s="323"/>
    </row>
    <row r="1074" spans="1:15" s="63" customFormat="1">
      <c r="A1074" s="517"/>
      <c r="B1074" s="517"/>
      <c r="C1074" s="301" t="s">
        <v>4019</v>
      </c>
      <c r="D1074" s="302" t="s">
        <v>481</v>
      </c>
      <c r="E1074" s="303">
        <v>1</v>
      </c>
      <c r="F1074" s="303">
        <v>0</v>
      </c>
      <c r="G1074" s="304">
        <v>100000</v>
      </c>
      <c r="H1074" s="303">
        <v>791215535</v>
      </c>
      <c r="I1074" s="303">
        <v>0</v>
      </c>
      <c r="J1074" s="303">
        <v>163528000000</v>
      </c>
      <c r="K1074" s="303">
        <v>32705618446</v>
      </c>
      <c r="L1074" s="303">
        <v>258258428231</v>
      </c>
      <c r="M1074" s="323"/>
    </row>
    <row r="1075" spans="1:15" s="63" customFormat="1">
      <c r="A1075" s="517"/>
      <c r="B1075" s="517"/>
      <c r="C1075" s="301" t="s">
        <v>4019</v>
      </c>
      <c r="D1075" s="302" t="s">
        <v>481</v>
      </c>
      <c r="E1075" s="303">
        <v>1</v>
      </c>
      <c r="F1075" s="303">
        <v>0</v>
      </c>
      <c r="G1075" s="304">
        <v>100000</v>
      </c>
      <c r="H1075" s="303">
        <v>791215535</v>
      </c>
      <c r="I1075" s="303">
        <v>0</v>
      </c>
      <c r="J1075" s="303">
        <v>163528000000</v>
      </c>
      <c r="K1075" s="303">
        <v>32705618446</v>
      </c>
      <c r="L1075" s="303">
        <v>258258428231</v>
      </c>
      <c r="M1075" s="323"/>
    </row>
    <row r="1076" spans="1:15" s="63" customFormat="1">
      <c r="A1076" s="517"/>
      <c r="B1076" s="517"/>
      <c r="C1076" s="301" t="s">
        <v>712</v>
      </c>
      <c r="D1076" s="302" t="s">
        <v>481</v>
      </c>
      <c r="E1076" s="303">
        <v>1</v>
      </c>
      <c r="F1076" s="303">
        <v>0</v>
      </c>
      <c r="G1076" s="304">
        <v>200000</v>
      </c>
      <c r="H1076" s="303">
        <v>1582152120</v>
      </c>
      <c r="I1076" s="303">
        <v>0</v>
      </c>
      <c r="J1076" s="303">
        <v>450707300000</v>
      </c>
      <c r="K1076" s="303">
        <v>70026773646</v>
      </c>
      <c r="L1076" s="303">
        <v>584260272972</v>
      </c>
      <c r="M1076" s="323"/>
    </row>
    <row r="1077" spans="1:15" s="63" customFormat="1">
      <c r="A1077" s="517"/>
      <c r="B1077" s="517"/>
      <c r="C1077" s="301" t="s">
        <v>712</v>
      </c>
      <c r="D1077" s="302" t="s">
        <v>481</v>
      </c>
      <c r="E1077" s="303">
        <v>1</v>
      </c>
      <c r="F1077" s="303">
        <v>0</v>
      </c>
      <c r="G1077" s="304">
        <v>200000</v>
      </c>
      <c r="H1077" s="303">
        <v>1582152120</v>
      </c>
      <c r="I1077" s="303">
        <v>0</v>
      </c>
      <c r="J1077" s="303">
        <v>450707300000</v>
      </c>
      <c r="K1077" s="303">
        <v>70026773646</v>
      </c>
      <c r="L1077" s="303">
        <v>584260272972</v>
      </c>
      <c r="M1077" s="323"/>
    </row>
    <row r="1078" spans="1:15" s="63" customFormat="1">
      <c r="A1078" s="517"/>
      <c r="B1078" s="517"/>
      <c r="C1078" s="301" t="s">
        <v>712</v>
      </c>
      <c r="D1078" s="302" t="s">
        <v>481</v>
      </c>
      <c r="E1078" s="303">
        <v>1</v>
      </c>
      <c r="F1078" s="303">
        <v>0</v>
      </c>
      <c r="G1078" s="304">
        <v>200000</v>
      </c>
      <c r="H1078" s="303">
        <v>1582152120</v>
      </c>
      <c r="I1078" s="303">
        <v>0</v>
      </c>
      <c r="J1078" s="303">
        <v>450707300000</v>
      </c>
      <c r="K1078" s="303">
        <v>70026773646</v>
      </c>
      <c r="L1078" s="303">
        <v>584260272972</v>
      </c>
      <c r="M1078" s="323"/>
    </row>
    <row r="1079" spans="1:15" s="63" customFormat="1">
      <c r="A1079" s="517"/>
      <c r="B1079" s="517"/>
      <c r="C1079" s="301" t="s">
        <v>712</v>
      </c>
      <c r="D1079" s="302" t="s">
        <v>481</v>
      </c>
      <c r="E1079" s="303">
        <v>1</v>
      </c>
      <c r="F1079" s="303">
        <v>0</v>
      </c>
      <c r="G1079" s="304">
        <v>200000</v>
      </c>
      <c r="H1079" s="303">
        <v>1582152120</v>
      </c>
      <c r="I1079" s="303">
        <v>0</v>
      </c>
      <c r="J1079" s="303">
        <v>450707300000</v>
      </c>
      <c r="K1079" s="303">
        <v>70026773646</v>
      </c>
      <c r="L1079" s="303">
        <v>584260272972</v>
      </c>
      <c r="M1079" s="323"/>
    </row>
    <row r="1080" spans="1:15" s="63" customFormat="1">
      <c r="A1080" s="517"/>
      <c r="B1080" s="517"/>
      <c r="C1080" s="301" t="s">
        <v>712</v>
      </c>
      <c r="D1080" s="302" t="s">
        <v>481</v>
      </c>
      <c r="E1080" s="303">
        <v>1</v>
      </c>
      <c r="F1080" s="303">
        <v>0</v>
      </c>
      <c r="G1080" s="304">
        <v>200000</v>
      </c>
      <c r="H1080" s="303">
        <v>1582152120</v>
      </c>
      <c r="I1080" s="303">
        <v>0</v>
      </c>
      <c r="J1080" s="303">
        <v>450707300000</v>
      </c>
      <c r="K1080" s="303">
        <v>70026773646</v>
      </c>
      <c r="L1080" s="303">
        <v>584260272972</v>
      </c>
      <c r="M1080" s="323"/>
    </row>
    <row r="1081" spans="1:15" s="63" customFormat="1">
      <c r="A1081" s="517"/>
      <c r="B1081" s="517"/>
      <c r="C1081" s="301" t="s">
        <v>4019</v>
      </c>
      <c r="D1081" s="302" t="s">
        <v>481</v>
      </c>
      <c r="E1081" s="303">
        <v>1</v>
      </c>
      <c r="F1081" s="303">
        <v>0</v>
      </c>
      <c r="G1081" s="304">
        <v>40000</v>
      </c>
      <c r="H1081" s="303">
        <v>316084533</v>
      </c>
      <c r="I1081" s="303">
        <v>0</v>
      </c>
      <c r="J1081" s="303">
        <v>163528000000</v>
      </c>
      <c r="K1081" s="303">
        <v>32705618446</v>
      </c>
      <c r="L1081" s="303">
        <v>258258428231</v>
      </c>
      <c r="M1081" s="323"/>
    </row>
    <row r="1082" spans="1:15" s="63" customFormat="1">
      <c r="A1082" s="517"/>
      <c r="B1082" s="517"/>
      <c r="C1082" s="301" t="s">
        <v>710</v>
      </c>
      <c r="D1082" s="302" t="s">
        <v>481</v>
      </c>
      <c r="E1082" s="303">
        <v>1</v>
      </c>
      <c r="F1082" s="303">
        <v>0</v>
      </c>
      <c r="G1082" s="304">
        <v>25000</v>
      </c>
      <c r="H1082" s="303">
        <v>197477281</v>
      </c>
      <c r="I1082" s="303">
        <v>0</v>
      </c>
      <c r="J1082" s="303">
        <v>86196000000</v>
      </c>
      <c r="K1082" s="303">
        <v>79210090714.589996</v>
      </c>
      <c r="L1082" s="303">
        <v>230158207600.59003</v>
      </c>
      <c r="M1082" s="323"/>
    </row>
    <row r="1083" spans="1:15" s="63" customFormat="1">
      <c r="A1083" s="517"/>
      <c r="B1083" s="517"/>
      <c r="C1083" s="301" t="s">
        <v>710</v>
      </c>
      <c r="D1083" s="302" t="s">
        <v>481</v>
      </c>
      <c r="E1083" s="303">
        <v>1</v>
      </c>
      <c r="F1083" s="303">
        <v>0</v>
      </c>
      <c r="G1083" s="304">
        <v>25000</v>
      </c>
      <c r="H1083" s="303">
        <v>197477281</v>
      </c>
      <c r="I1083" s="303">
        <v>0</v>
      </c>
      <c r="J1083" s="303">
        <v>86196000000</v>
      </c>
      <c r="K1083" s="303">
        <v>79210090714.589996</v>
      </c>
      <c r="L1083" s="303">
        <v>230158207600.59003</v>
      </c>
      <c r="M1083" s="323"/>
    </row>
    <row r="1084" spans="1:15" s="63" customFormat="1">
      <c r="A1084" s="517"/>
      <c r="B1084" s="517"/>
      <c r="C1084" s="301" t="s">
        <v>4017</v>
      </c>
      <c r="D1084" s="302" t="s">
        <v>481</v>
      </c>
      <c r="E1084" s="303">
        <v>1</v>
      </c>
      <c r="F1084" s="303">
        <v>0</v>
      </c>
      <c r="G1084" s="304">
        <v>100000</v>
      </c>
      <c r="H1084" s="303">
        <v>787190816</v>
      </c>
      <c r="I1084" s="303">
        <v>0</v>
      </c>
      <c r="J1084" s="303">
        <v>2317139769229</v>
      </c>
      <c r="K1084" s="303">
        <v>514185658559</v>
      </c>
      <c r="L1084" s="303">
        <v>3699425509152</v>
      </c>
      <c r="M1084" s="323"/>
    </row>
    <row r="1085" spans="1:15" s="63" customFormat="1">
      <c r="A1085" s="517"/>
      <c r="B1085" s="517"/>
      <c r="C1085" s="301" t="s">
        <v>4017</v>
      </c>
      <c r="D1085" s="302" t="s">
        <v>481</v>
      </c>
      <c r="E1085" s="303">
        <v>1</v>
      </c>
      <c r="F1085" s="303">
        <v>0</v>
      </c>
      <c r="G1085" s="304">
        <v>100000</v>
      </c>
      <c r="H1085" s="303">
        <v>795561963</v>
      </c>
      <c r="I1085" s="303">
        <v>0</v>
      </c>
      <c r="J1085" s="303">
        <v>2317139769229</v>
      </c>
      <c r="K1085" s="303">
        <v>514185658559</v>
      </c>
      <c r="L1085" s="303">
        <v>3699425509152</v>
      </c>
      <c r="M1085" s="323"/>
    </row>
    <row r="1086" spans="1:15" s="63" customFormat="1">
      <c r="A1086" s="517"/>
      <c r="B1086" s="517"/>
      <c r="C1086" s="301" t="s">
        <v>4017</v>
      </c>
      <c r="D1086" s="302" t="s">
        <v>481</v>
      </c>
      <c r="E1086" s="303">
        <v>1</v>
      </c>
      <c r="F1086" s="303">
        <v>0</v>
      </c>
      <c r="G1086" s="304">
        <v>100000</v>
      </c>
      <c r="H1086" s="303">
        <v>795561963</v>
      </c>
      <c r="I1086" s="303">
        <v>0</v>
      </c>
      <c r="J1086" s="303">
        <v>2317139769229</v>
      </c>
      <c r="K1086" s="303">
        <v>514185658559</v>
      </c>
      <c r="L1086" s="303">
        <v>3699425509152</v>
      </c>
      <c r="M1086" s="323"/>
      <c r="N1086" s="291"/>
      <c r="O1086" s="380"/>
    </row>
    <row r="1087" spans="1:15" s="63" customFormat="1">
      <c r="A1087" s="517"/>
      <c r="B1087" s="517"/>
      <c r="C1087" s="301" t="s">
        <v>4017</v>
      </c>
      <c r="D1087" s="302" t="s">
        <v>481</v>
      </c>
      <c r="E1087" s="303">
        <v>1</v>
      </c>
      <c r="F1087" s="303">
        <v>0</v>
      </c>
      <c r="G1087" s="304">
        <v>100000</v>
      </c>
      <c r="H1087" s="303">
        <v>795561963</v>
      </c>
      <c r="I1087" s="303">
        <v>0</v>
      </c>
      <c r="J1087" s="303">
        <v>2317139769229</v>
      </c>
      <c r="K1087" s="303">
        <v>514185658559</v>
      </c>
      <c r="L1087" s="303">
        <v>3699425509152</v>
      </c>
      <c r="M1087" s="323"/>
      <c r="N1087" s="291"/>
      <c r="O1087" s="380"/>
    </row>
    <row r="1088" spans="1:15" s="63" customFormat="1">
      <c r="A1088" s="517"/>
      <c r="B1088" s="517"/>
      <c r="C1088" s="301" t="s">
        <v>4017</v>
      </c>
      <c r="D1088" s="302" t="s">
        <v>481</v>
      </c>
      <c r="E1088" s="303">
        <v>1</v>
      </c>
      <c r="F1088" s="303">
        <v>0</v>
      </c>
      <c r="G1088" s="304">
        <v>100000</v>
      </c>
      <c r="H1088" s="303">
        <v>795561963</v>
      </c>
      <c r="I1088" s="303">
        <v>0</v>
      </c>
      <c r="J1088" s="303">
        <v>2317139769229</v>
      </c>
      <c r="K1088" s="303">
        <v>514185658559</v>
      </c>
      <c r="L1088" s="303">
        <v>3699425509152</v>
      </c>
      <c r="M1088" s="323"/>
      <c r="N1088" s="291"/>
      <c r="O1088" s="380"/>
    </row>
    <row r="1089" spans="1:15" s="63" customFormat="1">
      <c r="A1089" s="517"/>
      <c r="B1089" s="517"/>
      <c r="C1089" s="301" t="s">
        <v>4017</v>
      </c>
      <c r="D1089" s="302" t="s">
        <v>481</v>
      </c>
      <c r="E1089" s="303">
        <v>1</v>
      </c>
      <c r="F1089" s="303">
        <v>0</v>
      </c>
      <c r="G1089" s="304">
        <v>200000</v>
      </c>
      <c r="H1089" s="303">
        <v>1591354086</v>
      </c>
      <c r="I1089" s="303">
        <v>0</v>
      </c>
      <c r="J1089" s="303">
        <v>2317139769229</v>
      </c>
      <c r="K1089" s="303">
        <v>514185658559</v>
      </c>
      <c r="L1089" s="303">
        <v>3699425509152</v>
      </c>
      <c r="M1089" s="323"/>
      <c r="N1089" s="291"/>
      <c r="O1089" s="380"/>
    </row>
    <row r="1090" spans="1:15" s="63" customFormat="1">
      <c r="A1090" s="517"/>
      <c r="B1090" s="517"/>
      <c r="C1090" s="301" t="s">
        <v>4017</v>
      </c>
      <c r="D1090" s="302" t="s">
        <v>481</v>
      </c>
      <c r="E1090" s="303">
        <v>1</v>
      </c>
      <c r="F1090" s="303">
        <v>0</v>
      </c>
      <c r="G1090" s="304">
        <v>200000</v>
      </c>
      <c r="H1090" s="303">
        <v>1591354086</v>
      </c>
      <c r="I1090" s="303">
        <v>0</v>
      </c>
      <c r="J1090" s="303">
        <v>2317139769229</v>
      </c>
      <c r="K1090" s="303">
        <v>514185658559</v>
      </c>
      <c r="L1090" s="303">
        <v>3699425509152</v>
      </c>
      <c r="M1090" s="323"/>
      <c r="N1090" s="291"/>
      <c r="O1090" s="380"/>
    </row>
    <row r="1091" spans="1:15" s="63" customFormat="1">
      <c r="A1091" s="517"/>
      <c r="B1091" s="517"/>
      <c r="C1091" s="301" t="s">
        <v>4017</v>
      </c>
      <c r="D1091" s="302" t="s">
        <v>481</v>
      </c>
      <c r="E1091" s="303">
        <v>1</v>
      </c>
      <c r="F1091" s="303">
        <v>0</v>
      </c>
      <c r="G1091" s="304">
        <v>200000</v>
      </c>
      <c r="H1091" s="303">
        <v>1591354086</v>
      </c>
      <c r="I1091" s="303">
        <v>0</v>
      </c>
      <c r="J1091" s="303">
        <v>2317139769229</v>
      </c>
      <c r="K1091" s="303">
        <v>514185658559</v>
      </c>
      <c r="L1091" s="303">
        <v>3699425509152</v>
      </c>
      <c r="M1091" s="323"/>
    </row>
    <row r="1092" spans="1:15" s="63" customFormat="1">
      <c r="A1092" s="517"/>
      <c r="B1092" s="517"/>
      <c r="C1092" s="301" t="s">
        <v>4019</v>
      </c>
      <c r="D1092" s="302" t="s">
        <v>481</v>
      </c>
      <c r="E1092" s="303">
        <v>1</v>
      </c>
      <c r="F1092" s="303">
        <v>0</v>
      </c>
      <c r="G1092" s="304">
        <v>50000</v>
      </c>
      <c r="H1092" s="303">
        <v>394469102</v>
      </c>
      <c r="I1092" s="303">
        <v>0</v>
      </c>
      <c r="J1092" s="303">
        <v>163528000000</v>
      </c>
      <c r="K1092" s="303">
        <v>32705618446</v>
      </c>
      <c r="L1092" s="303">
        <v>258258428231</v>
      </c>
      <c r="M1092" s="323"/>
    </row>
    <row r="1093" spans="1:15" s="63" customFormat="1">
      <c r="A1093" s="517"/>
      <c r="B1093" s="517"/>
      <c r="C1093" s="301" t="s">
        <v>4019</v>
      </c>
      <c r="D1093" s="302" t="s">
        <v>481</v>
      </c>
      <c r="E1093" s="303">
        <v>1</v>
      </c>
      <c r="F1093" s="303">
        <v>0</v>
      </c>
      <c r="G1093" s="304">
        <v>50000</v>
      </c>
      <c r="H1093" s="303">
        <v>394469102</v>
      </c>
      <c r="I1093" s="303">
        <v>0</v>
      </c>
      <c r="J1093" s="303">
        <v>163528000000</v>
      </c>
      <c r="K1093" s="303">
        <v>32705618446</v>
      </c>
      <c r="L1093" s="303">
        <v>258258428231</v>
      </c>
      <c r="M1093" s="323"/>
    </row>
    <row r="1094" spans="1:15" s="63" customFormat="1">
      <c r="A1094" s="517"/>
      <c r="B1094" s="517"/>
      <c r="C1094" s="301" t="s">
        <v>4019</v>
      </c>
      <c r="D1094" s="302" t="s">
        <v>481</v>
      </c>
      <c r="E1094" s="303">
        <v>1</v>
      </c>
      <c r="F1094" s="303">
        <v>0</v>
      </c>
      <c r="G1094" s="304">
        <v>50000</v>
      </c>
      <c r="H1094" s="303">
        <v>394469102</v>
      </c>
      <c r="I1094" s="303">
        <v>0</v>
      </c>
      <c r="J1094" s="303">
        <v>163528000000</v>
      </c>
      <c r="K1094" s="303">
        <v>32705618446</v>
      </c>
      <c r="L1094" s="303">
        <v>258258428231</v>
      </c>
      <c r="M1094" s="323"/>
    </row>
    <row r="1095" spans="1:15" s="63" customFormat="1">
      <c r="A1095" s="517"/>
      <c r="B1095" s="517"/>
      <c r="C1095" s="301" t="s">
        <v>4019</v>
      </c>
      <c r="D1095" s="302" t="s">
        <v>481</v>
      </c>
      <c r="E1095" s="303">
        <v>1</v>
      </c>
      <c r="F1095" s="303">
        <v>0</v>
      </c>
      <c r="G1095" s="304">
        <v>50000</v>
      </c>
      <c r="H1095" s="303">
        <v>394469102</v>
      </c>
      <c r="I1095" s="303">
        <v>0</v>
      </c>
      <c r="J1095" s="303">
        <v>163528000000</v>
      </c>
      <c r="K1095" s="303">
        <v>32705618446</v>
      </c>
      <c r="L1095" s="303">
        <v>258258428231</v>
      </c>
      <c r="M1095" s="323"/>
    </row>
    <row r="1096" spans="1:15" s="63" customFormat="1">
      <c r="A1096" s="517"/>
      <c r="B1096" s="517"/>
      <c r="C1096" s="301" t="s">
        <v>4019</v>
      </c>
      <c r="D1096" s="302" t="s">
        <v>481</v>
      </c>
      <c r="E1096" s="303">
        <v>1</v>
      </c>
      <c r="F1096" s="303">
        <v>0</v>
      </c>
      <c r="G1096" s="304">
        <v>50000</v>
      </c>
      <c r="H1096" s="303">
        <v>394469102</v>
      </c>
      <c r="I1096" s="303">
        <v>0</v>
      </c>
      <c r="J1096" s="303">
        <v>163528000000</v>
      </c>
      <c r="K1096" s="303">
        <v>32705618446</v>
      </c>
      <c r="L1096" s="303">
        <v>258258428231</v>
      </c>
      <c r="M1096" s="323"/>
    </row>
    <row r="1097" spans="1:15" s="63" customFormat="1">
      <c r="A1097" s="517"/>
      <c r="B1097" s="517"/>
      <c r="C1097" s="301" t="s">
        <v>4019</v>
      </c>
      <c r="D1097" s="302" t="s">
        <v>481</v>
      </c>
      <c r="E1097" s="303">
        <v>1</v>
      </c>
      <c r="F1097" s="303">
        <v>0</v>
      </c>
      <c r="G1097" s="304">
        <v>50000</v>
      </c>
      <c r="H1097" s="303">
        <v>394469102</v>
      </c>
      <c r="I1097" s="303">
        <v>0</v>
      </c>
      <c r="J1097" s="303">
        <v>163528000000</v>
      </c>
      <c r="K1097" s="303">
        <v>32705618446</v>
      </c>
      <c r="L1097" s="303">
        <v>258258428231</v>
      </c>
      <c r="M1097" s="323"/>
    </row>
    <row r="1098" spans="1:15" s="63" customFormat="1">
      <c r="A1098" s="517"/>
      <c r="B1098" s="517"/>
      <c r="C1098" s="301" t="s">
        <v>4019</v>
      </c>
      <c r="D1098" s="302" t="s">
        <v>481</v>
      </c>
      <c r="E1098" s="303">
        <v>1</v>
      </c>
      <c r="F1098" s="303">
        <v>0</v>
      </c>
      <c r="G1098" s="304">
        <v>50000</v>
      </c>
      <c r="H1098" s="303">
        <v>394469102</v>
      </c>
      <c r="I1098" s="303">
        <v>0</v>
      </c>
      <c r="J1098" s="303">
        <v>163528000000</v>
      </c>
      <c r="K1098" s="303">
        <v>32705618446</v>
      </c>
      <c r="L1098" s="303">
        <v>258258428231</v>
      </c>
      <c r="M1098" s="323"/>
    </row>
    <row r="1099" spans="1:15" s="63" customFormat="1">
      <c r="A1099" s="517"/>
      <c r="B1099" s="517"/>
      <c r="C1099" s="301" t="s">
        <v>4019</v>
      </c>
      <c r="D1099" s="302" t="s">
        <v>481</v>
      </c>
      <c r="E1099" s="303">
        <v>1</v>
      </c>
      <c r="F1099" s="303">
        <v>0</v>
      </c>
      <c r="G1099" s="304">
        <v>50000</v>
      </c>
      <c r="H1099" s="303">
        <v>394469102</v>
      </c>
      <c r="I1099" s="303">
        <v>0</v>
      </c>
      <c r="J1099" s="303">
        <v>163528000000</v>
      </c>
      <c r="K1099" s="303">
        <v>32705618446</v>
      </c>
      <c r="L1099" s="303">
        <v>258258428231</v>
      </c>
      <c r="M1099" s="323"/>
    </row>
    <row r="1100" spans="1:15" s="63" customFormat="1">
      <c r="A1100" s="517"/>
      <c r="B1100" s="517"/>
      <c r="C1100" s="301" t="s">
        <v>4019</v>
      </c>
      <c r="D1100" s="302" t="s">
        <v>481</v>
      </c>
      <c r="E1100" s="303">
        <v>1</v>
      </c>
      <c r="F1100" s="303">
        <v>0</v>
      </c>
      <c r="G1100" s="304">
        <v>50000</v>
      </c>
      <c r="H1100" s="303">
        <v>394469102</v>
      </c>
      <c r="I1100" s="303">
        <v>0</v>
      </c>
      <c r="J1100" s="303">
        <v>163528000000</v>
      </c>
      <c r="K1100" s="303">
        <v>32705618446</v>
      </c>
      <c r="L1100" s="303">
        <v>258258428231</v>
      </c>
      <c r="M1100" s="323"/>
    </row>
    <row r="1101" spans="1:15" s="63" customFormat="1">
      <c r="A1101" s="517"/>
      <c r="B1101" s="517"/>
      <c r="C1101" s="301" t="s">
        <v>4017</v>
      </c>
      <c r="D1101" s="302" t="s">
        <v>481</v>
      </c>
      <c r="E1101" s="303">
        <v>1</v>
      </c>
      <c r="F1101" s="303">
        <v>0</v>
      </c>
      <c r="G1101" s="304">
        <v>200000</v>
      </c>
      <c r="H1101" s="303">
        <v>1591333803</v>
      </c>
      <c r="I1101" s="303">
        <v>0</v>
      </c>
      <c r="J1101" s="303">
        <v>2317139769229</v>
      </c>
      <c r="K1101" s="303">
        <v>514185658559</v>
      </c>
      <c r="L1101" s="303">
        <v>3699425509152</v>
      </c>
      <c r="M1101" s="323"/>
    </row>
    <row r="1102" spans="1:15" s="63" customFormat="1">
      <c r="A1102" s="517"/>
      <c r="B1102" s="517"/>
      <c r="C1102" s="301" t="s">
        <v>4017</v>
      </c>
      <c r="D1102" s="302" t="s">
        <v>481</v>
      </c>
      <c r="E1102" s="303">
        <v>1</v>
      </c>
      <c r="F1102" s="303">
        <v>0</v>
      </c>
      <c r="G1102" s="304">
        <v>200000</v>
      </c>
      <c r="H1102" s="303">
        <v>1591333803</v>
      </c>
      <c r="I1102" s="303">
        <v>0</v>
      </c>
      <c r="J1102" s="303">
        <v>2317139769229</v>
      </c>
      <c r="K1102" s="303">
        <v>514185658559</v>
      </c>
      <c r="L1102" s="303">
        <v>3699425509152</v>
      </c>
      <c r="M1102" s="323"/>
    </row>
    <row r="1103" spans="1:15" s="63" customFormat="1">
      <c r="A1103" s="517"/>
      <c r="B1103" s="517"/>
      <c r="C1103" s="301" t="s">
        <v>4017</v>
      </c>
      <c r="D1103" s="302" t="s">
        <v>481</v>
      </c>
      <c r="E1103" s="303">
        <v>1</v>
      </c>
      <c r="F1103" s="303">
        <v>0</v>
      </c>
      <c r="G1103" s="304">
        <v>100000</v>
      </c>
      <c r="H1103" s="303">
        <v>788533328</v>
      </c>
      <c r="I1103" s="303">
        <v>0</v>
      </c>
      <c r="J1103" s="303">
        <v>2317139769229</v>
      </c>
      <c r="K1103" s="303">
        <v>514185658559</v>
      </c>
      <c r="L1103" s="303">
        <v>3699425509152</v>
      </c>
      <c r="M1103" s="323"/>
    </row>
    <row r="1104" spans="1:15" s="63" customFormat="1">
      <c r="A1104" s="517"/>
      <c r="B1104" s="517"/>
      <c r="C1104" s="301" t="s">
        <v>4017</v>
      </c>
      <c r="D1104" s="302" t="s">
        <v>481</v>
      </c>
      <c r="E1104" s="303">
        <v>1</v>
      </c>
      <c r="F1104" s="303">
        <v>0</v>
      </c>
      <c r="G1104" s="304">
        <v>100000</v>
      </c>
      <c r="H1104" s="303">
        <v>788533328</v>
      </c>
      <c r="I1104" s="303">
        <v>0</v>
      </c>
      <c r="J1104" s="303">
        <v>2317139769229</v>
      </c>
      <c r="K1104" s="303">
        <v>514185658559</v>
      </c>
      <c r="L1104" s="303">
        <v>3699425509152</v>
      </c>
      <c r="M1104" s="323"/>
    </row>
    <row r="1105" spans="1:13" s="63" customFormat="1">
      <c r="A1105" s="517"/>
      <c r="B1105" s="517"/>
      <c r="C1105" s="301" t="s">
        <v>4017</v>
      </c>
      <c r="D1105" s="302" t="s">
        <v>481</v>
      </c>
      <c r="E1105" s="303">
        <v>1</v>
      </c>
      <c r="F1105" s="303">
        <v>0</v>
      </c>
      <c r="G1105" s="304">
        <v>100000</v>
      </c>
      <c r="H1105" s="303">
        <v>788533328</v>
      </c>
      <c r="I1105" s="303">
        <v>0</v>
      </c>
      <c r="J1105" s="303">
        <v>2317139769229</v>
      </c>
      <c r="K1105" s="303">
        <v>514185658559</v>
      </c>
      <c r="L1105" s="303">
        <v>3699425509152</v>
      </c>
      <c r="M1105" s="323"/>
    </row>
    <row r="1106" spans="1:13" s="63" customFormat="1">
      <c r="A1106" s="517"/>
      <c r="B1106" s="517"/>
      <c r="C1106" s="301" t="s">
        <v>4017</v>
      </c>
      <c r="D1106" s="302" t="s">
        <v>481</v>
      </c>
      <c r="E1106" s="303">
        <v>1</v>
      </c>
      <c r="F1106" s="303">
        <v>0</v>
      </c>
      <c r="G1106" s="304">
        <v>100000</v>
      </c>
      <c r="H1106" s="303">
        <v>788533328</v>
      </c>
      <c r="I1106" s="303">
        <v>0</v>
      </c>
      <c r="J1106" s="303">
        <v>2317139769229</v>
      </c>
      <c r="K1106" s="303">
        <v>514185658559</v>
      </c>
      <c r="L1106" s="303">
        <v>3699425509152</v>
      </c>
      <c r="M1106" s="323"/>
    </row>
    <row r="1107" spans="1:13" s="63" customFormat="1">
      <c r="A1107" s="517"/>
      <c r="B1107" s="517"/>
      <c r="C1107" s="301" t="s">
        <v>4017</v>
      </c>
      <c r="D1107" s="302" t="s">
        <v>481</v>
      </c>
      <c r="E1107" s="303">
        <v>1</v>
      </c>
      <c r="F1107" s="303">
        <v>0</v>
      </c>
      <c r="G1107" s="304">
        <v>100000</v>
      </c>
      <c r="H1107" s="303">
        <v>788533328</v>
      </c>
      <c r="I1107" s="303">
        <v>0</v>
      </c>
      <c r="J1107" s="303">
        <v>2317139769229</v>
      </c>
      <c r="K1107" s="303">
        <v>514185658559</v>
      </c>
      <c r="L1107" s="303">
        <v>3699425509152</v>
      </c>
      <c r="M1107" s="323"/>
    </row>
    <row r="1108" spans="1:13" s="63" customFormat="1">
      <c r="A1108" s="517"/>
      <c r="B1108" s="517"/>
      <c r="C1108" s="301" t="s">
        <v>4017</v>
      </c>
      <c r="D1108" s="302" t="s">
        <v>481</v>
      </c>
      <c r="E1108" s="303">
        <v>1</v>
      </c>
      <c r="F1108" s="303">
        <v>0</v>
      </c>
      <c r="G1108" s="304">
        <v>100000</v>
      </c>
      <c r="H1108" s="303">
        <v>788533328</v>
      </c>
      <c r="I1108" s="303">
        <v>0</v>
      </c>
      <c r="J1108" s="303">
        <v>2317139769229</v>
      </c>
      <c r="K1108" s="303">
        <v>514185658559</v>
      </c>
      <c r="L1108" s="303">
        <v>3699425509152</v>
      </c>
      <c r="M1108" s="323"/>
    </row>
    <row r="1109" spans="1:13" s="63" customFormat="1">
      <c r="A1109" s="517"/>
      <c r="B1109" s="517"/>
      <c r="C1109" s="301" t="s">
        <v>4017</v>
      </c>
      <c r="D1109" s="302" t="s">
        <v>481</v>
      </c>
      <c r="E1109" s="303">
        <v>1</v>
      </c>
      <c r="F1109" s="303">
        <v>0</v>
      </c>
      <c r="G1109" s="304">
        <v>100000</v>
      </c>
      <c r="H1109" s="303">
        <v>788533328</v>
      </c>
      <c r="I1109" s="303">
        <v>0</v>
      </c>
      <c r="J1109" s="303">
        <v>2317139769229</v>
      </c>
      <c r="K1109" s="303">
        <v>514185658559</v>
      </c>
      <c r="L1109" s="303">
        <v>3699425509152</v>
      </c>
      <c r="M1109" s="323"/>
    </row>
    <row r="1110" spans="1:13" s="63" customFormat="1">
      <c r="A1110" s="517"/>
      <c r="B1110" s="517"/>
      <c r="C1110" s="301" t="s">
        <v>4017</v>
      </c>
      <c r="D1110" s="302" t="s">
        <v>481</v>
      </c>
      <c r="E1110" s="303">
        <v>1</v>
      </c>
      <c r="F1110" s="303">
        <v>0</v>
      </c>
      <c r="G1110" s="304">
        <v>100000</v>
      </c>
      <c r="H1110" s="303">
        <v>788533328</v>
      </c>
      <c r="I1110" s="303">
        <v>0</v>
      </c>
      <c r="J1110" s="303">
        <v>2317139769229</v>
      </c>
      <c r="K1110" s="303">
        <v>514185658559</v>
      </c>
      <c r="L1110" s="303">
        <v>3699425509152</v>
      </c>
      <c r="M1110" s="323"/>
    </row>
    <row r="1111" spans="1:13" s="63" customFormat="1">
      <c r="A1111" s="517"/>
      <c r="B1111" s="517"/>
      <c r="C1111" s="301" t="s">
        <v>4017</v>
      </c>
      <c r="D1111" s="302" t="s">
        <v>481</v>
      </c>
      <c r="E1111" s="303">
        <v>1</v>
      </c>
      <c r="F1111" s="303">
        <v>0</v>
      </c>
      <c r="G1111" s="304">
        <v>100000</v>
      </c>
      <c r="H1111" s="303">
        <v>788533328</v>
      </c>
      <c r="I1111" s="303">
        <v>0</v>
      </c>
      <c r="J1111" s="303">
        <v>2317139769229</v>
      </c>
      <c r="K1111" s="303">
        <v>514185658559</v>
      </c>
      <c r="L1111" s="303">
        <v>3699425509152</v>
      </c>
      <c r="M1111" s="323"/>
    </row>
    <row r="1112" spans="1:13" s="63" customFormat="1">
      <c r="A1112" s="517"/>
      <c r="B1112" s="517"/>
      <c r="C1112" s="301" t="s">
        <v>4017</v>
      </c>
      <c r="D1112" s="302" t="s">
        <v>481</v>
      </c>
      <c r="E1112" s="303">
        <v>1</v>
      </c>
      <c r="F1112" s="303">
        <v>0</v>
      </c>
      <c r="G1112" s="304">
        <v>100000</v>
      </c>
      <c r="H1112" s="303">
        <v>788533328</v>
      </c>
      <c r="I1112" s="303">
        <v>0</v>
      </c>
      <c r="J1112" s="303">
        <v>2317139769229</v>
      </c>
      <c r="K1112" s="303">
        <v>514185658559</v>
      </c>
      <c r="L1112" s="303">
        <v>3699425509152</v>
      </c>
      <c r="M1112" s="323"/>
    </row>
    <row r="1113" spans="1:13" s="63" customFormat="1">
      <c r="A1113" s="517"/>
      <c r="B1113" s="517"/>
      <c r="C1113" s="301" t="s">
        <v>4017</v>
      </c>
      <c r="D1113" s="302" t="s">
        <v>481</v>
      </c>
      <c r="E1113" s="303">
        <v>1</v>
      </c>
      <c r="F1113" s="303">
        <v>0</v>
      </c>
      <c r="G1113" s="304">
        <v>200000</v>
      </c>
      <c r="H1113" s="303">
        <v>1577066657</v>
      </c>
      <c r="I1113" s="303">
        <v>0</v>
      </c>
      <c r="J1113" s="303">
        <v>2317139769229</v>
      </c>
      <c r="K1113" s="303">
        <v>514185658559</v>
      </c>
      <c r="L1113" s="303">
        <v>3699425509152</v>
      </c>
      <c r="M1113" s="323"/>
    </row>
    <row r="1114" spans="1:13" s="63" customFormat="1">
      <c r="A1114" s="517"/>
      <c r="B1114" s="517"/>
      <c r="C1114" s="301" t="s">
        <v>4017</v>
      </c>
      <c r="D1114" s="302" t="s">
        <v>481</v>
      </c>
      <c r="E1114" s="303">
        <v>1</v>
      </c>
      <c r="F1114" s="303">
        <v>0</v>
      </c>
      <c r="G1114" s="304">
        <v>200000</v>
      </c>
      <c r="H1114" s="303">
        <v>1577066657</v>
      </c>
      <c r="I1114" s="303">
        <v>0</v>
      </c>
      <c r="J1114" s="303">
        <v>2317139769229</v>
      </c>
      <c r="K1114" s="303">
        <v>514185658559</v>
      </c>
      <c r="L1114" s="303">
        <v>3699425509152</v>
      </c>
      <c r="M1114" s="323"/>
    </row>
    <row r="1115" spans="1:13" s="63" customFormat="1">
      <c r="A1115" s="517"/>
      <c r="B1115" s="517"/>
      <c r="C1115" s="301" t="s">
        <v>4017</v>
      </c>
      <c r="D1115" s="302" t="s">
        <v>481</v>
      </c>
      <c r="E1115" s="303">
        <v>1</v>
      </c>
      <c r="F1115" s="303">
        <v>0</v>
      </c>
      <c r="G1115" s="304">
        <v>200000</v>
      </c>
      <c r="H1115" s="303">
        <v>1577066657</v>
      </c>
      <c r="I1115" s="303">
        <v>0</v>
      </c>
      <c r="J1115" s="303">
        <v>2317139769229</v>
      </c>
      <c r="K1115" s="303">
        <v>514185658559</v>
      </c>
      <c r="L1115" s="303">
        <v>3699425509152</v>
      </c>
      <c r="M1115" s="323"/>
    </row>
    <row r="1116" spans="1:13" s="63" customFormat="1">
      <c r="A1116" s="517"/>
      <c r="B1116" s="517"/>
      <c r="C1116" s="301" t="s">
        <v>4017</v>
      </c>
      <c r="D1116" s="302" t="s">
        <v>481</v>
      </c>
      <c r="E1116" s="303">
        <v>1</v>
      </c>
      <c r="F1116" s="303">
        <v>0</v>
      </c>
      <c r="G1116" s="304">
        <v>200000</v>
      </c>
      <c r="H1116" s="303">
        <v>1577066657</v>
      </c>
      <c r="I1116" s="303">
        <v>0</v>
      </c>
      <c r="J1116" s="303">
        <v>2317139769229</v>
      </c>
      <c r="K1116" s="303">
        <v>514185658559</v>
      </c>
      <c r="L1116" s="303">
        <v>3699425509152</v>
      </c>
      <c r="M1116" s="323"/>
    </row>
    <row r="1117" spans="1:13" s="63" customFormat="1">
      <c r="A1117" s="517"/>
      <c r="B1117" s="517"/>
      <c r="C1117" s="301" t="s">
        <v>4017</v>
      </c>
      <c r="D1117" s="302" t="s">
        <v>481</v>
      </c>
      <c r="E1117" s="303">
        <v>1</v>
      </c>
      <c r="F1117" s="303">
        <v>0</v>
      </c>
      <c r="G1117" s="304">
        <v>200000</v>
      </c>
      <c r="H1117" s="303">
        <v>1577066657</v>
      </c>
      <c r="I1117" s="303">
        <v>0</v>
      </c>
      <c r="J1117" s="303">
        <v>2317139769229</v>
      </c>
      <c r="K1117" s="303">
        <v>514185658559</v>
      </c>
      <c r="L1117" s="303">
        <v>3699425509152</v>
      </c>
      <c r="M1117" s="323"/>
    </row>
    <row r="1118" spans="1:13" s="63" customFormat="1">
      <c r="A1118" s="517"/>
      <c r="B1118" s="517"/>
      <c r="C1118" s="301" t="s">
        <v>711</v>
      </c>
      <c r="D1118" s="302" t="s">
        <v>481</v>
      </c>
      <c r="E1118" s="303">
        <v>1</v>
      </c>
      <c r="F1118" s="303">
        <v>0</v>
      </c>
      <c r="G1118" s="304">
        <v>25000</v>
      </c>
      <c r="H1118" s="303">
        <v>197122133</v>
      </c>
      <c r="I1118" s="303">
        <v>0</v>
      </c>
      <c r="J1118" s="303">
        <v>133770000000</v>
      </c>
      <c r="K1118" s="303">
        <v>5156546159</v>
      </c>
      <c r="L1118" s="303">
        <v>149171661841.99997</v>
      </c>
      <c r="M1118" s="323"/>
    </row>
    <row r="1119" spans="1:13" s="63" customFormat="1">
      <c r="A1119" s="517"/>
      <c r="B1119" s="517"/>
      <c r="C1119" s="301" t="s">
        <v>711</v>
      </c>
      <c r="D1119" s="302" t="s">
        <v>481</v>
      </c>
      <c r="E1119" s="303">
        <v>1</v>
      </c>
      <c r="F1119" s="303">
        <v>0</v>
      </c>
      <c r="G1119" s="304">
        <v>25000</v>
      </c>
      <c r="H1119" s="303">
        <v>197122133</v>
      </c>
      <c r="I1119" s="303">
        <v>0</v>
      </c>
      <c r="J1119" s="303">
        <v>133770000000</v>
      </c>
      <c r="K1119" s="303">
        <v>5156546159</v>
      </c>
      <c r="L1119" s="303">
        <v>149171661841.99997</v>
      </c>
      <c r="M1119" s="323"/>
    </row>
    <row r="1120" spans="1:13" s="63" customFormat="1">
      <c r="A1120" s="517"/>
      <c r="B1120" s="517"/>
      <c r="C1120" s="301" t="s">
        <v>710</v>
      </c>
      <c r="D1120" s="302" t="s">
        <v>481</v>
      </c>
      <c r="E1120" s="303">
        <v>1</v>
      </c>
      <c r="F1120" s="303">
        <v>0</v>
      </c>
      <c r="G1120" s="304">
        <v>50000</v>
      </c>
      <c r="H1120" s="303">
        <v>391912115</v>
      </c>
      <c r="I1120" s="303">
        <v>0</v>
      </c>
      <c r="J1120" s="303">
        <v>86196000000</v>
      </c>
      <c r="K1120" s="303">
        <v>79210090714.589996</v>
      </c>
      <c r="L1120" s="303">
        <v>230158207600.59003</v>
      </c>
      <c r="M1120" s="323"/>
    </row>
    <row r="1121" spans="1:15" s="63" customFormat="1">
      <c r="A1121" s="517"/>
      <c r="B1121" s="517"/>
      <c r="C1121" s="301" t="s">
        <v>710</v>
      </c>
      <c r="D1121" s="302" t="s">
        <v>481</v>
      </c>
      <c r="E1121" s="303">
        <v>1</v>
      </c>
      <c r="F1121" s="303">
        <v>0</v>
      </c>
      <c r="G1121" s="304">
        <v>30000</v>
      </c>
      <c r="H1121" s="303">
        <v>235150262</v>
      </c>
      <c r="I1121" s="305">
        <v>0</v>
      </c>
      <c r="J1121" s="305">
        <v>86196000000</v>
      </c>
      <c r="K1121" s="305">
        <v>79210090714.589996</v>
      </c>
      <c r="L1121" s="305">
        <v>230158207600.59003</v>
      </c>
      <c r="M1121" s="323"/>
    </row>
    <row r="1122" spans="1:15" s="63" customFormat="1">
      <c r="A1122" s="517"/>
      <c r="B1122" s="517"/>
      <c r="C1122" s="516" t="s">
        <v>3133</v>
      </c>
      <c r="D1122" s="306"/>
      <c r="E1122" s="307"/>
      <c r="F1122" s="307"/>
      <c r="G1122" s="308"/>
      <c r="H1122" s="309">
        <v>550521186243</v>
      </c>
      <c r="I1122" s="309">
        <v>20788139</v>
      </c>
      <c r="J1122" s="310"/>
      <c r="K1122" s="204"/>
      <c r="N1122" s="291"/>
      <c r="O1122" s="381"/>
    </row>
    <row r="1123" spans="1:15" s="63" customFormat="1">
      <c r="A1123" s="517"/>
      <c r="B1123" s="517"/>
      <c r="C1123" s="516" t="s">
        <v>4082</v>
      </c>
      <c r="D1123" s="311"/>
      <c r="E1123" s="312"/>
      <c r="F1123" s="312"/>
      <c r="G1123" s="313"/>
      <c r="H1123" s="314">
        <v>57398841597.268997</v>
      </c>
      <c r="I1123" s="314">
        <v>123465641</v>
      </c>
      <c r="J1123" s="310"/>
      <c r="K1123" s="567"/>
      <c r="N1123" s="291"/>
      <c r="O1123" s="291"/>
    </row>
    <row r="1124" spans="1:15" s="63" customFormat="1">
      <c r="A1124" s="517"/>
      <c r="B1124" s="517"/>
      <c r="C1124" s="315" t="s">
        <v>105</v>
      </c>
      <c r="D1124" s="316"/>
      <c r="E1124" s="316"/>
      <c r="F1124" s="317"/>
      <c r="G1124" s="317"/>
      <c r="H1124" s="318"/>
      <c r="J1124" s="68"/>
      <c r="K1124" s="568"/>
      <c r="L1124" s="229"/>
      <c r="N1124" s="291"/>
      <c r="O1124" s="291"/>
    </row>
    <row r="1125" spans="1:15" s="63" customFormat="1" ht="15" customHeight="1">
      <c r="A1125" s="517"/>
      <c r="B1125" s="517"/>
      <c r="C1125" s="75" t="s">
        <v>228</v>
      </c>
      <c r="D1125" s="279" t="s">
        <v>124</v>
      </c>
      <c r="E1125" s="319">
        <v>1</v>
      </c>
      <c r="F1125" s="320">
        <v>600000000</v>
      </c>
      <c r="G1125" s="321">
        <v>0</v>
      </c>
      <c r="H1125" s="322">
        <v>1003000000</v>
      </c>
      <c r="I1125" s="203"/>
      <c r="J1125" s="79"/>
      <c r="K1125" s="569"/>
      <c r="L1125" s="323"/>
      <c r="N1125" s="291"/>
      <c r="O1125" s="291"/>
    </row>
    <row r="1126" spans="1:15" s="63" customFormat="1">
      <c r="A1126" s="517"/>
      <c r="B1126" s="517"/>
      <c r="C1126" s="516" t="s">
        <v>3133</v>
      </c>
      <c r="D1126" s="306"/>
      <c r="E1126" s="277"/>
      <c r="F1126" s="324">
        <v>600000000</v>
      </c>
      <c r="G1126" s="325"/>
      <c r="H1126" s="248">
        <v>1003000000</v>
      </c>
      <c r="I1126" s="641"/>
      <c r="J1126" s="323"/>
      <c r="K1126" s="290"/>
      <c r="L1126" s="323"/>
    </row>
    <row r="1127" spans="1:15" s="63" customFormat="1">
      <c r="A1127" s="517"/>
      <c r="B1127" s="517"/>
      <c r="C1127" s="516" t="s">
        <v>685</v>
      </c>
      <c r="D1127" s="306"/>
      <c r="E1127" s="277"/>
      <c r="F1127" s="326">
        <v>200000000</v>
      </c>
      <c r="G1127" s="325"/>
      <c r="H1127" s="248">
        <v>1003000000</v>
      </c>
      <c r="I1127" s="641"/>
      <c r="J1127" s="323"/>
      <c r="K1127" s="290"/>
    </row>
    <row r="1128" spans="1:15" s="63" customFormat="1">
      <c r="A1128" s="517"/>
      <c r="B1128" s="517"/>
      <c r="C1128" s="643" t="s">
        <v>4083</v>
      </c>
      <c r="G1128" s="289"/>
      <c r="J1128" s="290"/>
    </row>
    <row r="1129" spans="1:15" s="63" customFormat="1">
      <c r="A1129" s="517"/>
      <c r="B1129" s="517"/>
      <c r="G1129" s="289"/>
      <c r="J1129" s="290"/>
    </row>
    <row r="1130" spans="1:15" ht="28.2" customHeight="1">
      <c r="C1130" s="327" t="s">
        <v>486</v>
      </c>
      <c r="D1130" s="239" t="s">
        <v>487</v>
      </c>
      <c r="E1130" s="239" t="s">
        <v>488</v>
      </c>
      <c r="F1130" s="239" t="s">
        <v>4085</v>
      </c>
      <c r="G1130" s="239" t="s">
        <v>205</v>
      </c>
      <c r="H1130" s="239" t="s">
        <v>489</v>
      </c>
      <c r="I1130" s="328"/>
      <c r="J1130" s="328"/>
      <c r="K1130" s="328"/>
    </row>
    <row r="1131" spans="1:15" s="271" customFormat="1" ht="16.95" customHeight="1">
      <c r="A1131" s="256"/>
      <c r="B1131" s="256"/>
      <c r="C1131" s="330" t="s">
        <v>490</v>
      </c>
      <c r="D1131" s="331"/>
      <c r="E1131" s="331"/>
      <c r="F1131" s="331"/>
      <c r="G1131" s="331"/>
      <c r="H1131" s="332"/>
      <c r="I1131" s="333"/>
      <c r="J1131" s="328"/>
      <c r="K1131" s="328"/>
    </row>
    <row r="1132" spans="1:15" ht="16.95" customHeight="1">
      <c r="C1132" s="360" t="s">
        <v>482</v>
      </c>
      <c r="D1132" s="334"/>
      <c r="E1132" s="334"/>
      <c r="F1132" s="334"/>
      <c r="G1132" s="334"/>
      <c r="H1132" s="335"/>
      <c r="I1132" s="328"/>
      <c r="J1132" s="328"/>
      <c r="K1132" s="328"/>
    </row>
    <row r="1133" spans="1:15" ht="16.95" customHeight="1">
      <c r="C1133" s="361" t="s">
        <v>4004</v>
      </c>
      <c r="D1133" s="334">
        <v>100000000</v>
      </c>
      <c r="E1133" s="334">
        <v>103924189</v>
      </c>
      <c r="F1133" s="334">
        <v>0</v>
      </c>
      <c r="G1133" s="334">
        <v>1000000</v>
      </c>
      <c r="H1133" s="334">
        <v>103924189</v>
      </c>
      <c r="I1133" s="328"/>
      <c r="J1133" s="328"/>
      <c r="K1133" s="328"/>
    </row>
    <row r="1134" spans="1:15" ht="16.95" customHeight="1">
      <c r="C1134" s="361" t="s">
        <v>4004</v>
      </c>
      <c r="D1134" s="334">
        <v>180000000</v>
      </c>
      <c r="E1134" s="334">
        <v>180066082</v>
      </c>
      <c r="F1134" s="334">
        <v>4917894</v>
      </c>
      <c r="G1134" s="334">
        <v>1000000</v>
      </c>
      <c r="H1134" s="334">
        <v>175148188</v>
      </c>
      <c r="I1134" s="328"/>
      <c r="J1134" s="328"/>
      <c r="K1134" s="328"/>
    </row>
    <row r="1135" spans="1:15" ht="16.95" customHeight="1">
      <c r="C1135" s="361" t="s">
        <v>4004</v>
      </c>
      <c r="D1135" s="334">
        <v>19000000</v>
      </c>
      <c r="E1135" s="334">
        <v>19745492</v>
      </c>
      <c r="F1135" s="334">
        <v>0</v>
      </c>
      <c r="G1135" s="334">
        <v>1000000</v>
      </c>
      <c r="H1135" s="334">
        <v>19745492</v>
      </c>
      <c r="I1135" s="328"/>
      <c r="J1135" s="328"/>
      <c r="K1135" s="328"/>
    </row>
    <row r="1136" spans="1:15" ht="16.95" customHeight="1">
      <c r="C1136" s="361" t="s">
        <v>4004</v>
      </c>
      <c r="D1136" s="334">
        <v>30000000</v>
      </c>
      <c r="E1136" s="334">
        <v>32196679</v>
      </c>
      <c r="F1136" s="334">
        <v>0</v>
      </c>
      <c r="G1136" s="337">
        <v>1000000</v>
      </c>
      <c r="H1136" s="334">
        <v>32196679</v>
      </c>
      <c r="I1136" s="328"/>
      <c r="J1136" s="328"/>
      <c r="K1136" s="328"/>
    </row>
    <row r="1137" spans="3:11" ht="16.95" customHeight="1">
      <c r="C1137" s="361" t="s">
        <v>4005</v>
      </c>
      <c r="D1137" s="334">
        <v>28000000</v>
      </c>
      <c r="E1137" s="334">
        <v>28303322</v>
      </c>
      <c r="F1137" s="334">
        <v>0</v>
      </c>
      <c r="G1137" s="334">
        <v>1000000</v>
      </c>
      <c r="H1137" s="334">
        <v>28303322</v>
      </c>
      <c r="I1137" s="328"/>
      <c r="J1137" s="328"/>
      <c r="K1137" s="328"/>
    </row>
    <row r="1138" spans="3:11" ht="16.95" customHeight="1">
      <c r="C1138" s="361" t="s">
        <v>4006</v>
      </c>
      <c r="D1138" s="334">
        <v>300000000</v>
      </c>
      <c r="E1138" s="334">
        <v>307974866</v>
      </c>
      <c r="F1138" s="334">
        <v>0</v>
      </c>
      <c r="G1138" s="334">
        <v>1000000</v>
      </c>
      <c r="H1138" s="334">
        <v>307974866</v>
      </c>
      <c r="I1138" s="328"/>
      <c r="J1138" s="328"/>
      <c r="K1138" s="328"/>
    </row>
    <row r="1139" spans="3:11" ht="16.95" customHeight="1">
      <c r="C1139" s="361" t="s">
        <v>4007</v>
      </c>
      <c r="D1139" s="334">
        <v>170000000</v>
      </c>
      <c r="E1139" s="334">
        <v>175525837</v>
      </c>
      <c r="F1139" s="334">
        <v>0</v>
      </c>
      <c r="G1139" s="334">
        <v>1000000</v>
      </c>
      <c r="H1139" s="334">
        <v>175525837</v>
      </c>
      <c r="I1139" s="328"/>
      <c r="J1139" s="328"/>
      <c r="K1139" s="328"/>
    </row>
    <row r="1140" spans="3:11" ht="16.95" customHeight="1">
      <c r="C1140" s="361" t="s">
        <v>4008</v>
      </c>
      <c r="D1140" s="334">
        <v>109000000</v>
      </c>
      <c r="E1140" s="334">
        <v>111269048</v>
      </c>
      <c r="F1140" s="334">
        <v>0</v>
      </c>
      <c r="G1140" s="334">
        <v>1000000</v>
      </c>
      <c r="H1140" s="334">
        <v>111269048</v>
      </c>
      <c r="I1140" s="328"/>
      <c r="J1140" s="328"/>
      <c r="K1140" s="328"/>
    </row>
    <row r="1141" spans="3:11" ht="16.95" customHeight="1">
      <c r="C1141" s="361" t="s">
        <v>4004</v>
      </c>
      <c r="D1141" s="334">
        <v>362000000</v>
      </c>
      <c r="E1141" s="334">
        <v>385187390</v>
      </c>
      <c r="F1141" s="334">
        <v>0</v>
      </c>
      <c r="G1141" s="337">
        <v>1000000</v>
      </c>
      <c r="H1141" s="334">
        <v>385187390</v>
      </c>
      <c r="I1141" s="328"/>
      <c r="J1141" s="328"/>
      <c r="K1141" s="328"/>
    </row>
    <row r="1142" spans="3:11" ht="16.95" customHeight="1">
      <c r="C1142" s="361" t="s">
        <v>4005</v>
      </c>
      <c r="D1142" s="334">
        <v>369000000</v>
      </c>
      <c r="E1142" s="334">
        <v>373031532</v>
      </c>
      <c r="F1142" s="334">
        <v>0</v>
      </c>
      <c r="G1142" s="334">
        <v>1000000</v>
      </c>
      <c r="H1142" s="334">
        <v>373031532</v>
      </c>
      <c r="I1142" s="328"/>
      <c r="J1142" s="328"/>
    </row>
    <row r="1143" spans="3:11" ht="16.95" customHeight="1">
      <c r="C1143" s="361" t="s">
        <v>480</v>
      </c>
      <c r="D1143" s="334">
        <v>1500000000</v>
      </c>
      <c r="E1143" s="334">
        <v>1509147933</v>
      </c>
      <c r="F1143" s="334">
        <v>0</v>
      </c>
      <c r="G1143" s="334">
        <v>1000000</v>
      </c>
      <c r="H1143" s="334">
        <v>1509147933</v>
      </c>
      <c r="I1143" s="328"/>
      <c r="J1143" s="328"/>
    </row>
    <row r="1144" spans="3:11" ht="16.95" customHeight="1">
      <c r="C1144" s="361" t="s">
        <v>3190</v>
      </c>
      <c r="D1144" s="334">
        <v>100000000</v>
      </c>
      <c r="E1144" s="334">
        <v>105559563</v>
      </c>
      <c r="F1144" s="334">
        <v>0</v>
      </c>
      <c r="G1144" s="334">
        <v>1000000</v>
      </c>
      <c r="H1144" s="334">
        <v>105559563</v>
      </c>
      <c r="I1144" s="328"/>
      <c r="J1144" s="328"/>
      <c r="K1144" s="328"/>
    </row>
    <row r="1145" spans="3:11" ht="16.95" customHeight="1">
      <c r="C1145" s="361" t="s">
        <v>3190</v>
      </c>
      <c r="D1145" s="334">
        <v>150000000</v>
      </c>
      <c r="E1145" s="334">
        <v>158062330</v>
      </c>
      <c r="F1145" s="334">
        <v>0</v>
      </c>
      <c r="G1145" s="334">
        <v>1000000</v>
      </c>
      <c r="H1145" s="334">
        <v>158062330</v>
      </c>
      <c r="I1145" s="328"/>
      <c r="J1145" s="328"/>
      <c r="K1145" s="328"/>
    </row>
    <row r="1146" spans="3:11" ht="16.95" customHeight="1">
      <c r="C1146" s="361" t="s">
        <v>711</v>
      </c>
      <c r="D1146" s="334">
        <v>70000000</v>
      </c>
      <c r="E1146" s="334">
        <v>72394737</v>
      </c>
      <c r="F1146" s="334">
        <v>0</v>
      </c>
      <c r="G1146" s="334">
        <v>1000000</v>
      </c>
      <c r="H1146" s="334">
        <v>72394737</v>
      </c>
      <c r="I1146" s="328"/>
      <c r="J1146" s="328"/>
      <c r="K1146" s="328"/>
    </row>
    <row r="1147" spans="3:11" ht="16.95" customHeight="1">
      <c r="C1147" s="361" t="s">
        <v>708</v>
      </c>
      <c r="D1147" s="334">
        <v>100000000</v>
      </c>
      <c r="E1147" s="334">
        <v>102308357</v>
      </c>
      <c r="F1147" s="334">
        <v>0</v>
      </c>
      <c r="G1147" s="337">
        <v>1000000</v>
      </c>
      <c r="H1147" s="334">
        <v>102308357</v>
      </c>
      <c r="I1147" s="328"/>
      <c r="J1147" s="328"/>
      <c r="K1147" s="328"/>
    </row>
    <row r="1148" spans="3:11" ht="16.95" customHeight="1">
      <c r="C1148" s="361" t="s">
        <v>711</v>
      </c>
      <c r="D1148" s="334">
        <v>350000000</v>
      </c>
      <c r="E1148" s="334">
        <v>361230807</v>
      </c>
      <c r="F1148" s="334">
        <v>0</v>
      </c>
      <c r="G1148" s="334">
        <v>1000000</v>
      </c>
      <c r="H1148" s="334">
        <v>361230807</v>
      </c>
      <c r="I1148" s="328"/>
      <c r="J1148" s="328"/>
      <c r="K1148" s="328"/>
    </row>
    <row r="1149" spans="3:11" ht="16.95" customHeight="1">
      <c r="C1149" s="361" t="s">
        <v>3190</v>
      </c>
      <c r="D1149" s="334">
        <v>300000000</v>
      </c>
      <c r="E1149" s="334">
        <v>315146085</v>
      </c>
      <c r="F1149" s="334">
        <v>0</v>
      </c>
      <c r="G1149" s="334">
        <v>1000000</v>
      </c>
      <c r="H1149" s="334">
        <v>315146085</v>
      </c>
      <c r="I1149" s="328"/>
      <c r="J1149" s="328"/>
      <c r="K1149" s="328"/>
    </row>
    <row r="1150" spans="3:11" ht="16.95" customHeight="1">
      <c r="C1150" s="361" t="s">
        <v>708</v>
      </c>
      <c r="D1150" s="334">
        <v>750000000</v>
      </c>
      <c r="E1150" s="334">
        <v>781371651</v>
      </c>
      <c r="F1150" s="334">
        <v>0</v>
      </c>
      <c r="G1150" s="334">
        <v>1000000</v>
      </c>
      <c r="H1150" s="334">
        <v>781371651</v>
      </c>
      <c r="I1150" s="328"/>
      <c r="J1150" s="328"/>
      <c r="K1150" s="328"/>
    </row>
    <row r="1151" spans="3:11" ht="16.95" customHeight="1">
      <c r="C1151" s="361" t="s">
        <v>708</v>
      </c>
      <c r="D1151" s="334">
        <v>275000000</v>
      </c>
      <c r="E1151" s="334">
        <v>290282120</v>
      </c>
      <c r="F1151" s="334">
        <v>0</v>
      </c>
      <c r="G1151" s="334">
        <v>1000000</v>
      </c>
      <c r="H1151" s="334">
        <v>290282120</v>
      </c>
      <c r="I1151" s="328"/>
      <c r="J1151" s="328"/>
      <c r="K1151" s="328"/>
    </row>
    <row r="1152" spans="3:11" ht="16.95" customHeight="1">
      <c r="C1152" s="361" t="s">
        <v>708</v>
      </c>
      <c r="D1152" s="334">
        <v>475000000</v>
      </c>
      <c r="E1152" s="334">
        <v>501437748</v>
      </c>
      <c r="F1152" s="334">
        <v>0</v>
      </c>
      <c r="G1152" s="337">
        <v>1000000</v>
      </c>
      <c r="H1152" s="334">
        <v>501437748</v>
      </c>
      <c r="I1152" s="328"/>
      <c r="J1152" s="328"/>
      <c r="K1152" s="328"/>
    </row>
    <row r="1153" spans="3:11" ht="16.95" customHeight="1">
      <c r="C1153" s="361" t="s">
        <v>4009</v>
      </c>
      <c r="D1153" s="334">
        <v>17000000</v>
      </c>
      <c r="E1153" s="334">
        <v>17160218</v>
      </c>
      <c r="F1153" s="334">
        <v>291650</v>
      </c>
      <c r="G1153" s="334">
        <v>1000000</v>
      </c>
      <c r="H1153" s="334">
        <v>16868568</v>
      </c>
      <c r="I1153" s="328"/>
      <c r="J1153" s="328"/>
    </row>
    <row r="1154" spans="3:11" ht="16.95" customHeight="1">
      <c r="C1154" s="361" t="s">
        <v>708</v>
      </c>
      <c r="D1154" s="334">
        <v>20000000</v>
      </c>
      <c r="E1154" s="334">
        <v>20873873</v>
      </c>
      <c r="F1154" s="334">
        <v>0</v>
      </c>
      <c r="G1154" s="334">
        <v>1000000</v>
      </c>
      <c r="H1154" s="334">
        <v>20873873</v>
      </c>
      <c r="I1154" s="328"/>
      <c r="J1154" s="328"/>
    </row>
    <row r="1155" spans="3:11" ht="16.95" customHeight="1">
      <c r="C1155" s="361" t="s">
        <v>708</v>
      </c>
      <c r="D1155" s="334">
        <v>100000000</v>
      </c>
      <c r="E1155" s="334">
        <v>106517208</v>
      </c>
      <c r="F1155" s="334">
        <v>0</v>
      </c>
      <c r="G1155" s="334">
        <v>1000000</v>
      </c>
      <c r="H1155" s="334">
        <v>106517208</v>
      </c>
      <c r="I1155" s="328"/>
      <c r="J1155" s="328"/>
      <c r="K1155" s="328"/>
    </row>
    <row r="1156" spans="3:11" ht="16.95" customHeight="1">
      <c r="C1156" s="361" t="s">
        <v>4010</v>
      </c>
      <c r="D1156" s="334">
        <v>500000000</v>
      </c>
      <c r="E1156" s="334">
        <v>511602690</v>
      </c>
      <c r="F1156" s="334">
        <v>0</v>
      </c>
      <c r="G1156" s="334">
        <v>500000000</v>
      </c>
      <c r="H1156" s="334">
        <v>511602690</v>
      </c>
      <c r="I1156" s="328"/>
      <c r="J1156" s="328"/>
      <c r="K1156" s="328"/>
    </row>
    <row r="1157" spans="3:11" ht="16.95" customHeight="1">
      <c r="C1157" s="361" t="s">
        <v>710</v>
      </c>
      <c r="D1157" s="334">
        <v>100000000</v>
      </c>
      <c r="E1157" s="334">
        <v>100488418</v>
      </c>
      <c r="F1157" s="334">
        <v>0</v>
      </c>
      <c r="G1157" s="334">
        <v>100000000</v>
      </c>
      <c r="H1157" s="334">
        <v>100488418</v>
      </c>
      <c r="I1157" s="328"/>
      <c r="J1157" s="328"/>
      <c r="K1157" s="328"/>
    </row>
    <row r="1158" spans="3:11" ht="16.95" customHeight="1">
      <c r="C1158" s="361" t="s">
        <v>710</v>
      </c>
      <c r="D1158" s="334">
        <v>100000000</v>
      </c>
      <c r="E1158" s="334">
        <v>100488418</v>
      </c>
      <c r="F1158" s="334">
        <v>0</v>
      </c>
      <c r="G1158" s="337">
        <v>100000000</v>
      </c>
      <c r="H1158" s="334">
        <v>100488418</v>
      </c>
      <c r="I1158" s="328"/>
      <c r="J1158" s="328"/>
      <c r="K1158" s="328"/>
    </row>
    <row r="1159" spans="3:11" ht="16.95" customHeight="1">
      <c r="C1159" s="361" t="s">
        <v>710</v>
      </c>
      <c r="D1159" s="334">
        <v>100000000</v>
      </c>
      <c r="E1159" s="334">
        <v>100488418</v>
      </c>
      <c r="F1159" s="334">
        <v>0</v>
      </c>
      <c r="G1159" s="334">
        <v>100000000</v>
      </c>
      <c r="H1159" s="334">
        <v>100488418</v>
      </c>
      <c r="I1159" s="328"/>
      <c r="J1159" s="328"/>
      <c r="K1159" s="328"/>
    </row>
    <row r="1160" spans="3:11" ht="16.95" customHeight="1">
      <c r="C1160" s="361" t="s">
        <v>710</v>
      </c>
      <c r="D1160" s="334">
        <v>100000000</v>
      </c>
      <c r="E1160" s="334">
        <v>100488418</v>
      </c>
      <c r="F1160" s="334">
        <v>0</v>
      </c>
      <c r="G1160" s="334">
        <v>100000000</v>
      </c>
      <c r="H1160" s="334">
        <v>100488418</v>
      </c>
      <c r="I1160" s="328"/>
      <c r="J1160" s="328"/>
      <c r="K1160" s="328"/>
    </row>
    <row r="1161" spans="3:11" ht="16.95" customHeight="1">
      <c r="C1161" s="361" t="s">
        <v>710</v>
      </c>
      <c r="D1161" s="334">
        <v>100000000</v>
      </c>
      <c r="E1161" s="334">
        <v>100488418</v>
      </c>
      <c r="F1161" s="334">
        <v>0</v>
      </c>
      <c r="G1161" s="334">
        <v>100000000</v>
      </c>
      <c r="H1161" s="334">
        <v>100488418</v>
      </c>
      <c r="I1161" s="328"/>
      <c r="J1161" s="328"/>
      <c r="K1161" s="328"/>
    </row>
    <row r="1162" spans="3:11" ht="16.95" customHeight="1">
      <c r="C1162" s="361" t="s">
        <v>710</v>
      </c>
      <c r="D1162" s="334">
        <v>100000000</v>
      </c>
      <c r="E1162" s="334">
        <v>100488418</v>
      </c>
      <c r="F1162" s="334">
        <v>0</v>
      </c>
      <c r="G1162" s="334">
        <v>100000000</v>
      </c>
      <c r="H1162" s="334">
        <v>100488418</v>
      </c>
      <c r="I1162" s="328"/>
      <c r="J1162" s="328"/>
      <c r="K1162" s="328"/>
    </row>
    <row r="1163" spans="3:11" ht="16.95" customHeight="1">
      <c r="C1163" s="361" t="s">
        <v>710</v>
      </c>
      <c r="D1163" s="334">
        <v>100000000</v>
      </c>
      <c r="E1163" s="334">
        <v>100488418</v>
      </c>
      <c r="F1163" s="334">
        <v>0</v>
      </c>
      <c r="G1163" s="337">
        <v>100000000</v>
      </c>
      <c r="H1163" s="334">
        <v>100488418</v>
      </c>
      <c r="I1163" s="328"/>
      <c r="J1163" s="328"/>
      <c r="K1163" s="328"/>
    </row>
    <row r="1164" spans="3:11" ht="16.95" customHeight="1">
      <c r="C1164" s="361" t="s">
        <v>710</v>
      </c>
      <c r="D1164" s="334">
        <v>100000000</v>
      </c>
      <c r="E1164" s="334">
        <v>100488418</v>
      </c>
      <c r="F1164" s="334">
        <v>0</v>
      </c>
      <c r="G1164" s="334">
        <v>100000000</v>
      </c>
      <c r="H1164" s="334">
        <v>100488418</v>
      </c>
      <c r="I1164" s="328"/>
      <c r="J1164" s="328"/>
    </row>
    <row r="1165" spans="3:11" ht="16.95" customHeight="1">
      <c r="C1165" s="361" t="s">
        <v>710</v>
      </c>
      <c r="D1165" s="334">
        <v>100000000</v>
      </c>
      <c r="E1165" s="334">
        <v>100488418</v>
      </c>
      <c r="F1165" s="334">
        <v>0</v>
      </c>
      <c r="G1165" s="334">
        <v>100000000</v>
      </c>
      <c r="H1165" s="334">
        <v>100488418</v>
      </c>
      <c r="I1165" s="328"/>
      <c r="J1165" s="328"/>
    </row>
    <row r="1166" spans="3:11" ht="16.95" customHeight="1">
      <c r="C1166" s="361" t="s">
        <v>710</v>
      </c>
      <c r="D1166" s="334">
        <v>100000000</v>
      </c>
      <c r="E1166" s="334">
        <v>100488418</v>
      </c>
      <c r="F1166" s="334">
        <v>0</v>
      </c>
      <c r="G1166" s="334">
        <v>100000000</v>
      </c>
      <c r="H1166" s="334">
        <v>100488418</v>
      </c>
      <c r="I1166" s="328"/>
      <c r="J1166" s="328"/>
      <c r="K1166" s="328"/>
    </row>
    <row r="1167" spans="3:11" ht="16.95" customHeight="1">
      <c r="C1167" s="361" t="s">
        <v>710</v>
      </c>
      <c r="D1167" s="334">
        <v>100000000</v>
      </c>
      <c r="E1167" s="334">
        <v>100488418</v>
      </c>
      <c r="F1167" s="334">
        <v>0</v>
      </c>
      <c r="G1167" s="334">
        <v>100000000</v>
      </c>
      <c r="H1167" s="334">
        <v>100488418</v>
      </c>
      <c r="I1167" s="328"/>
      <c r="J1167" s="328"/>
      <c r="K1167" s="328"/>
    </row>
    <row r="1168" spans="3:11" ht="16.95" customHeight="1">
      <c r="C1168" s="361" t="s">
        <v>710</v>
      </c>
      <c r="D1168" s="334">
        <v>100000000</v>
      </c>
      <c r="E1168" s="334">
        <v>100488418</v>
      </c>
      <c r="F1168" s="334">
        <v>0</v>
      </c>
      <c r="G1168" s="334">
        <v>100000000</v>
      </c>
      <c r="H1168" s="334">
        <v>100488418</v>
      </c>
      <c r="I1168" s="328"/>
      <c r="J1168" s="328"/>
      <c r="K1168" s="328"/>
    </row>
    <row r="1169" spans="3:11" ht="16.95" customHeight="1">
      <c r="C1169" s="361" t="s">
        <v>710</v>
      </c>
      <c r="D1169" s="334">
        <v>100000000</v>
      </c>
      <c r="E1169" s="334">
        <v>100488418</v>
      </c>
      <c r="F1169" s="334">
        <v>0</v>
      </c>
      <c r="G1169" s="337">
        <v>100000000</v>
      </c>
      <c r="H1169" s="334">
        <v>100488418</v>
      </c>
      <c r="I1169" s="328"/>
      <c r="J1169" s="328"/>
      <c r="K1169" s="328"/>
    </row>
    <row r="1170" spans="3:11" ht="16.95" customHeight="1">
      <c r="C1170" s="361" t="s">
        <v>710</v>
      </c>
      <c r="D1170" s="334">
        <v>100000000</v>
      </c>
      <c r="E1170" s="334">
        <v>100488418</v>
      </c>
      <c r="F1170" s="334">
        <v>0</v>
      </c>
      <c r="G1170" s="334">
        <v>100000000</v>
      </c>
      <c r="H1170" s="334">
        <v>100488418</v>
      </c>
      <c r="I1170" s="328"/>
      <c r="J1170" s="328"/>
      <c r="K1170" s="328"/>
    </row>
    <row r="1171" spans="3:11" ht="16.95" customHeight="1">
      <c r="C1171" s="361" t="s">
        <v>710</v>
      </c>
      <c r="D1171" s="334">
        <v>100000000</v>
      </c>
      <c r="E1171" s="334">
        <v>100488418</v>
      </c>
      <c r="F1171" s="334">
        <v>0</v>
      </c>
      <c r="G1171" s="334">
        <v>100000000</v>
      </c>
      <c r="H1171" s="334">
        <v>100488418</v>
      </c>
      <c r="I1171" s="328"/>
      <c r="J1171" s="328"/>
      <c r="K1171" s="328"/>
    </row>
    <row r="1172" spans="3:11" ht="16.95" customHeight="1">
      <c r="C1172" s="361" t="s">
        <v>710</v>
      </c>
      <c r="D1172" s="334">
        <v>100000000</v>
      </c>
      <c r="E1172" s="334">
        <v>100488418</v>
      </c>
      <c r="F1172" s="334">
        <v>0</v>
      </c>
      <c r="G1172" s="334">
        <v>100000000</v>
      </c>
      <c r="H1172" s="334">
        <v>100488418</v>
      </c>
      <c r="I1172" s="328"/>
      <c r="J1172" s="328"/>
      <c r="K1172" s="328"/>
    </row>
    <row r="1173" spans="3:11" ht="16.95" customHeight="1">
      <c r="C1173" s="361" t="s">
        <v>710</v>
      </c>
      <c r="D1173" s="334">
        <v>100000000</v>
      </c>
      <c r="E1173" s="334">
        <v>100488418</v>
      </c>
      <c r="F1173" s="334">
        <v>0</v>
      </c>
      <c r="G1173" s="334">
        <v>100000000</v>
      </c>
      <c r="H1173" s="334">
        <v>100488418</v>
      </c>
      <c r="I1173" s="328"/>
      <c r="J1173" s="328"/>
      <c r="K1173" s="328"/>
    </row>
    <row r="1174" spans="3:11" ht="16.95" customHeight="1">
      <c r="C1174" s="361" t="s">
        <v>710</v>
      </c>
      <c r="D1174" s="334">
        <v>100000000</v>
      </c>
      <c r="E1174" s="334">
        <v>100488418</v>
      </c>
      <c r="F1174" s="334">
        <v>0</v>
      </c>
      <c r="G1174" s="337">
        <v>100000000</v>
      </c>
      <c r="H1174" s="334">
        <v>100488418</v>
      </c>
      <c r="I1174" s="328"/>
      <c r="J1174" s="328"/>
      <c r="K1174" s="328"/>
    </row>
    <row r="1175" spans="3:11" ht="16.95" customHeight="1">
      <c r="C1175" s="361" t="s">
        <v>710</v>
      </c>
      <c r="D1175" s="334">
        <v>100000000</v>
      </c>
      <c r="E1175" s="334">
        <v>100488418</v>
      </c>
      <c r="F1175" s="334">
        <v>0</v>
      </c>
      <c r="G1175" s="334">
        <v>100000000</v>
      </c>
      <c r="H1175" s="334">
        <v>100488418</v>
      </c>
      <c r="I1175" s="328"/>
      <c r="J1175" s="328"/>
    </row>
    <row r="1176" spans="3:11" ht="16.95" customHeight="1">
      <c r="C1176" s="361" t="s">
        <v>710</v>
      </c>
      <c r="D1176" s="334">
        <v>100000000</v>
      </c>
      <c r="E1176" s="334">
        <v>100488418</v>
      </c>
      <c r="F1176" s="334">
        <v>0</v>
      </c>
      <c r="G1176" s="334">
        <v>100000000</v>
      </c>
      <c r="H1176" s="334">
        <v>100488418</v>
      </c>
      <c r="I1176" s="328"/>
      <c r="J1176" s="328"/>
    </row>
    <row r="1177" spans="3:11" ht="16.95" customHeight="1">
      <c r="C1177" s="361" t="s">
        <v>711</v>
      </c>
      <c r="D1177" s="334">
        <v>100000000</v>
      </c>
      <c r="E1177" s="334">
        <v>100560832</v>
      </c>
      <c r="F1177" s="334">
        <v>0</v>
      </c>
      <c r="G1177" s="334">
        <v>100000000</v>
      </c>
      <c r="H1177" s="334">
        <v>100560832</v>
      </c>
      <c r="I1177" s="328"/>
      <c r="J1177" s="328"/>
      <c r="K1177" s="328"/>
    </row>
    <row r="1178" spans="3:11" ht="16.95" customHeight="1">
      <c r="C1178" s="361" t="s">
        <v>711</v>
      </c>
      <c r="D1178" s="334">
        <v>100000000</v>
      </c>
      <c r="E1178" s="334">
        <v>100560832</v>
      </c>
      <c r="F1178" s="334">
        <v>0</v>
      </c>
      <c r="G1178" s="334">
        <v>100000000</v>
      </c>
      <c r="H1178" s="334">
        <v>100560832</v>
      </c>
      <c r="I1178" s="328"/>
      <c r="J1178" s="328"/>
      <c r="K1178" s="328"/>
    </row>
    <row r="1179" spans="3:11" ht="16.95" customHeight="1">
      <c r="C1179" s="361" t="s">
        <v>712</v>
      </c>
      <c r="D1179" s="334">
        <v>500000000</v>
      </c>
      <c r="E1179" s="334">
        <v>501298628</v>
      </c>
      <c r="F1179" s="334">
        <v>0</v>
      </c>
      <c r="G1179" s="334">
        <v>500000000</v>
      </c>
      <c r="H1179" s="334">
        <v>501298628</v>
      </c>
      <c r="I1179" s="328"/>
      <c r="J1179" s="328"/>
      <c r="K1179" s="328"/>
    </row>
    <row r="1180" spans="3:11" ht="16.95" customHeight="1">
      <c r="C1180" s="361" t="s">
        <v>712</v>
      </c>
      <c r="D1180" s="334">
        <v>500000000</v>
      </c>
      <c r="E1180" s="334">
        <v>501298628</v>
      </c>
      <c r="F1180" s="334">
        <v>0</v>
      </c>
      <c r="G1180" s="337">
        <v>500000000</v>
      </c>
      <c r="H1180" s="334">
        <v>501298628</v>
      </c>
      <c r="I1180" s="328"/>
      <c r="J1180" s="328"/>
      <c r="K1180" s="328"/>
    </row>
    <row r="1181" spans="3:11" ht="16.95" customHeight="1">
      <c r="C1181" s="361" t="s">
        <v>712</v>
      </c>
      <c r="D1181" s="334">
        <v>500000000</v>
      </c>
      <c r="E1181" s="334">
        <v>501298628</v>
      </c>
      <c r="F1181" s="334">
        <v>0</v>
      </c>
      <c r="G1181" s="334">
        <v>500000000</v>
      </c>
      <c r="H1181" s="334">
        <v>501298628</v>
      </c>
      <c r="I1181" s="328"/>
      <c r="J1181" s="328"/>
      <c r="K1181" s="328"/>
    </row>
    <row r="1182" spans="3:11" ht="16.95" customHeight="1">
      <c r="C1182" s="361" t="s">
        <v>712</v>
      </c>
      <c r="D1182" s="334">
        <v>500000000</v>
      </c>
      <c r="E1182" s="334">
        <v>501298628</v>
      </c>
      <c r="F1182" s="334">
        <v>0</v>
      </c>
      <c r="G1182" s="334">
        <v>500000000</v>
      </c>
      <c r="H1182" s="334">
        <v>501298628</v>
      </c>
      <c r="I1182" s="328"/>
      <c r="J1182" s="328"/>
      <c r="K1182" s="328"/>
    </row>
    <row r="1183" spans="3:11" ht="16.95" customHeight="1">
      <c r="C1183" s="361" t="s">
        <v>712</v>
      </c>
      <c r="D1183" s="334">
        <v>500000000</v>
      </c>
      <c r="E1183" s="334">
        <v>501298628</v>
      </c>
      <c r="F1183" s="334">
        <v>0</v>
      </c>
      <c r="G1183" s="334">
        <v>500000000</v>
      </c>
      <c r="H1183" s="334">
        <v>501298628</v>
      </c>
      <c r="I1183" s="328"/>
      <c r="J1183" s="328"/>
      <c r="K1183" s="328"/>
    </row>
    <row r="1184" spans="3:11" ht="16.95" customHeight="1">
      <c r="C1184" s="361" t="s">
        <v>712</v>
      </c>
      <c r="D1184" s="334">
        <v>500000000</v>
      </c>
      <c r="E1184" s="334">
        <v>501298628</v>
      </c>
      <c r="F1184" s="334">
        <v>0</v>
      </c>
      <c r="G1184" s="334">
        <v>500000000</v>
      </c>
      <c r="H1184" s="334">
        <v>501298628</v>
      </c>
      <c r="I1184" s="328"/>
      <c r="J1184" s="328"/>
      <c r="K1184" s="328"/>
    </row>
    <row r="1185" spans="3:11" ht="16.95" customHeight="1">
      <c r="C1185" s="361" t="s">
        <v>712</v>
      </c>
      <c r="D1185" s="334">
        <v>500000000</v>
      </c>
      <c r="E1185" s="334">
        <v>501298628</v>
      </c>
      <c r="F1185" s="334">
        <v>0</v>
      </c>
      <c r="G1185" s="337">
        <v>500000000</v>
      </c>
      <c r="H1185" s="334">
        <v>501298628</v>
      </c>
      <c r="I1185" s="328"/>
      <c r="J1185" s="328"/>
      <c r="K1185" s="328"/>
    </row>
    <row r="1186" spans="3:11" ht="16.95" customHeight="1">
      <c r="C1186" s="361" t="s">
        <v>712</v>
      </c>
      <c r="D1186" s="334">
        <v>500000000</v>
      </c>
      <c r="E1186" s="334">
        <v>501298628</v>
      </c>
      <c r="F1186" s="334">
        <v>0</v>
      </c>
      <c r="G1186" s="334">
        <v>500000000</v>
      </c>
      <c r="H1186" s="334">
        <v>501298628</v>
      </c>
      <c r="I1186" s="328"/>
      <c r="J1186" s="328"/>
    </row>
    <row r="1187" spans="3:11" ht="16.95" customHeight="1">
      <c r="C1187" s="361" t="s">
        <v>712</v>
      </c>
      <c r="D1187" s="334">
        <v>500000000</v>
      </c>
      <c r="E1187" s="334">
        <v>501298628</v>
      </c>
      <c r="F1187" s="334">
        <v>0</v>
      </c>
      <c r="G1187" s="334">
        <v>500000000</v>
      </c>
      <c r="H1187" s="334">
        <v>501298628</v>
      </c>
      <c r="I1187" s="328"/>
      <c r="J1187" s="328"/>
    </row>
    <row r="1188" spans="3:11" ht="16.95" customHeight="1">
      <c r="C1188" s="361" t="s">
        <v>712</v>
      </c>
      <c r="D1188" s="334">
        <v>500000000</v>
      </c>
      <c r="E1188" s="334">
        <v>501298628</v>
      </c>
      <c r="F1188" s="334">
        <v>0</v>
      </c>
      <c r="G1188" s="334">
        <v>500000000</v>
      </c>
      <c r="H1188" s="334">
        <v>501298628</v>
      </c>
      <c r="I1188" s="328"/>
      <c r="J1188" s="328"/>
      <c r="K1188" s="328"/>
    </row>
    <row r="1189" spans="3:11" ht="16.95" customHeight="1">
      <c r="C1189" s="361" t="s">
        <v>712</v>
      </c>
      <c r="D1189" s="334">
        <v>500000000</v>
      </c>
      <c r="E1189" s="334">
        <v>501298628</v>
      </c>
      <c r="F1189" s="334">
        <v>0</v>
      </c>
      <c r="G1189" s="334">
        <v>500000000</v>
      </c>
      <c r="H1189" s="334">
        <v>501298628</v>
      </c>
      <c r="I1189" s="328"/>
      <c r="J1189" s="328"/>
      <c r="K1189" s="328"/>
    </row>
    <row r="1190" spans="3:11" ht="16.95" customHeight="1">
      <c r="C1190" s="361" t="s">
        <v>712</v>
      </c>
      <c r="D1190" s="334">
        <v>500000000</v>
      </c>
      <c r="E1190" s="334">
        <v>501298628</v>
      </c>
      <c r="F1190" s="334">
        <v>0</v>
      </c>
      <c r="G1190" s="334">
        <v>500000000</v>
      </c>
      <c r="H1190" s="334">
        <v>501298628</v>
      </c>
      <c r="I1190" s="328"/>
      <c r="J1190" s="328"/>
      <c r="K1190" s="328"/>
    </row>
    <row r="1191" spans="3:11" ht="16.95" customHeight="1">
      <c r="C1191" s="361" t="s">
        <v>712</v>
      </c>
      <c r="D1191" s="334">
        <v>500000000</v>
      </c>
      <c r="E1191" s="334">
        <v>501298628</v>
      </c>
      <c r="F1191" s="334">
        <v>0</v>
      </c>
      <c r="G1191" s="337">
        <v>500000000</v>
      </c>
      <c r="H1191" s="334">
        <v>501298628</v>
      </c>
      <c r="I1191" s="328"/>
      <c r="J1191" s="328"/>
      <c r="K1191" s="328"/>
    </row>
    <row r="1192" spans="3:11" ht="16.95" customHeight="1">
      <c r="C1192" s="361" t="s">
        <v>712</v>
      </c>
      <c r="D1192" s="334">
        <v>500000000</v>
      </c>
      <c r="E1192" s="334">
        <v>501298628</v>
      </c>
      <c r="F1192" s="334">
        <v>0</v>
      </c>
      <c r="G1192" s="334">
        <v>500000000</v>
      </c>
      <c r="H1192" s="334">
        <v>501298628</v>
      </c>
      <c r="I1192" s="328"/>
      <c r="J1192" s="328"/>
      <c r="K1192" s="328"/>
    </row>
    <row r="1193" spans="3:11" ht="16.95" customHeight="1">
      <c r="C1193" s="361" t="s">
        <v>710</v>
      </c>
      <c r="D1193" s="334">
        <v>150000000</v>
      </c>
      <c r="E1193" s="334">
        <v>156776808</v>
      </c>
      <c r="F1193" s="334">
        <v>0</v>
      </c>
      <c r="G1193" s="334">
        <v>150000000</v>
      </c>
      <c r="H1193" s="334">
        <v>156776808</v>
      </c>
      <c r="I1193" s="328"/>
      <c r="J1193" s="328"/>
      <c r="K1193" s="328"/>
    </row>
    <row r="1194" spans="3:11" ht="16.95" customHeight="1">
      <c r="C1194" s="361" t="s">
        <v>710</v>
      </c>
      <c r="D1194" s="334">
        <v>150000000</v>
      </c>
      <c r="E1194" s="334">
        <v>156776808</v>
      </c>
      <c r="F1194" s="334">
        <v>0</v>
      </c>
      <c r="G1194" s="334">
        <v>150000000</v>
      </c>
      <c r="H1194" s="334">
        <v>156776808</v>
      </c>
      <c r="I1194" s="328"/>
      <c r="J1194" s="328"/>
      <c r="K1194" s="328"/>
    </row>
    <row r="1195" spans="3:11" ht="16.95" customHeight="1">
      <c r="C1195" s="361" t="s">
        <v>710</v>
      </c>
      <c r="D1195" s="334">
        <v>150000000</v>
      </c>
      <c r="E1195" s="334">
        <v>156776808</v>
      </c>
      <c r="F1195" s="334">
        <v>0</v>
      </c>
      <c r="G1195" s="334">
        <v>150000000</v>
      </c>
      <c r="H1195" s="334">
        <v>156776808</v>
      </c>
      <c r="I1195" s="328"/>
      <c r="J1195" s="328"/>
      <c r="K1195" s="328"/>
    </row>
    <row r="1196" spans="3:11" ht="16.95" customHeight="1">
      <c r="C1196" s="361" t="s">
        <v>710</v>
      </c>
      <c r="D1196" s="334">
        <v>150000000</v>
      </c>
      <c r="E1196" s="334">
        <v>156776808</v>
      </c>
      <c r="F1196" s="334">
        <v>0</v>
      </c>
      <c r="G1196" s="337">
        <v>150000000</v>
      </c>
      <c r="H1196" s="334">
        <v>156776808</v>
      </c>
      <c r="I1196" s="328"/>
      <c r="J1196" s="328"/>
      <c r="K1196" s="328"/>
    </row>
    <row r="1197" spans="3:11" ht="16.95" customHeight="1">
      <c r="C1197" s="361" t="s">
        <v>710</v>
      </c>
      <c r="D1197" s="334">
        <v>200000000</v>
      </c>
      <c r="E1197" s="334">
        <v>208895825</v>
      </c>
      <c r="F1197" s="334">
        <v>0</v>
      </c>
      <c r="G1197" s="334">
        <v>200000000</v>
      </c>
      <c r="H1197" s="334">
        <v>208895825</v>
      </c>
      <c r="I1197" s="328"/>
      <c r="J1197" s="328"/>
    </row>
    <row r="1198" spans="3:11" ht="16.95" customHeight="1">
      <c r="C1198" s="361" t="s">
        <v>710</v>
      </c>
      <c r="D1198" s="334">
        <v>200000000</v>
      </c>
      <c r="E1198" s="334">
        <v>208895825</v>
      </c>
      <c r="F1198" s="334">
        <v>0</v>
      </c>
      <c r="G1198" s="334">
        <v>200000000</v>
      </c>
      <c r="H1198" s="334">
        <v>208895825</v>
      </c>
      <c r="I1198" s="328"/>
      <c r="J1198" s="328"/>
    </row>
    <row r="1199" spans="3:11" ht="16.95" customHeight="1">
      <c r="C1199" s="361" t="s">
        <v>710</v>
      </c>
      <c r="D1199" s="334">
        <v>200000000</v>
      </c>
      <c r="E1199" s="334">
        <v>208895825</v>
      </c>
      <c r="F1199" s="334">
        <v>0</v>
      </c>
      <c r="G1199" s="334">
        <v>200000000</v>
      </c>
      <c r="H1199" s="334">
        <v>208895825</v>
      </c>
      <c r="I1199" s="328"/>
      <c r="J1199" s="328"/>
      <c r="K1199" s="328"/>
    </row>
    <row r="1200" spans="3:11" ht="16.95" customHeight="1">
      <c r="C1200" s="361" t="s">
        <v>710</v>
      </c>
      <c r="D1200" s="334">
        <v>200000000</v>
      </c>
      <c r="E1200" s="334">
        <v>208895825</v>
      </c>
      <c r="F1200" s="334">
        <v>0</v>
      </c>
      <c r="G1200" s="334">
        <v>200000000</v>
      </c>
      <c r="H1200" s="334">
        <v>208895825</v>
      </c>
      <c r="I1200" s="328"/>
      <c r="J1200" s="328"/>
      <c r="K1200" s="328"/>
    </row>
    <row r="1201" spans="3:11" ht="16.95" customHeight="1">
      <c r="C1201" s="361" t="s">
        <v>710</v>
      </c>
      <c r="D1201" s="334">
        <v>200000000</v>
      </c>
      <c r="E1201" s="334">
        <v>208895825</v>
      </c>
      <c r="F1201" s="334">
        <v>0</v>
      </c>
      <c r="G1201" s="337">
        <v>200000000</v>
      </c>
      <c r="H1201" s="334">
        <v>208895825</v>
      </c>
      <c r="I1201" s="328"/>
      <c r="J1201" s="328"/>
      <c r="K1201" s="328"/>
    </row>
    <row r="1202" spans="3:11" ht="16.95" customHeight="1">
      <c r="C1202" s="361" t="s">
        <v>710</v>
      </c>
      <c r="D1202" s="334">
        <v>200000000</v>
      </c>
      <c r="E1202" s="334">
        <v>208895825</v>
      </c>
      <c r="F1202" s="334">
        <v>0</v>
      </c>
      <c r="G1202" s="334">
        <v>200000000</v>
      </c>
      <c r="H1202" s="334">
        <v>208895825</v>
      </c>
      <c r="I1202" s="328"/>
      <c r="J1202" s="328"/>
      <c r="K1202" s="328"/>
    </row>
    <row r="1203" spans="3:11" ht="16.95" customHeight="1">
      <c r="C1203" s="361" t="s">
        <v>710</v>
      </c>
      <c r="D1203" s="334">
        <v>200000000</v>
      </c>
      <c r="E1203" s="334">
        <v>208895825</v>
      </c>
      <c r="F1203" s="334">
        <v>0</v>
      </c>
      <c r="G1203" s="334">
        <v>200000000</v>
      </c>
      <c r="H1203" s="334">
        <v>208895825</v>
      </c>
      <c r="I1203" s="328"/>
      <c r="J1203" s="328"/>
      <c r="K1203" s="328"/>
    </row>
    <row r="1204" spans="3:11" ht="16.95" customHeight="1">
      <c r="C1204" s="361" t="s">
        <v>710</v>
      </c>
      <c r="D1204" s="334">
        <v>200000000</v>
      </c>
      <c r="E1204" s="334">
        <v>208895825</v>
      </c>
      <c r="F1204" s="334">
        <v>0</v>
      </c>
      <c r="G1204" s="334">
        <v>200000000</v>
      </c>
      <c r="H1204" s="334">
        <v>208895825</v>
      </c>
      <c r="I1204" s="328"/>
      <c r="J1204" s="328"/>
      <c r="K1204" s="328"/>
    </row>
    <row r="1205" spans="3:11" ht="16.95" customHeight="1">
      <c r="C1205" s="361" t="s">
        <v>710</v>
      </c>
      <c r="D1205" s="334">
        <v>200000000</v>
      </c>
      <c r="E1205" s="334">
        <v>208895825</v>
      </c>
      <c r="F1205" s="334">
        <v>0</v>
      </c>
      <c r="G1205" s="334">
        <v>200000000</v>
      </c>
      <c r="H1205" s="334">
        <v>208895825</v>
      </c>
      <c r="I1205" s="328"/>
      <c r="J1205" s="328"/>
      <c r="K1205" s="328"/>
    </row>
    <row r="1206" spans="3:11" ht="16.95" customHeight="1">
      <c r="C1206" s="361" t="s">
        <v>710</v>
      </c>
      <c r="D1206" s="334">
        <v>200000000</v>
      </c>
      <c r="E1206" s="334">
        <v>208895825</v>
      </c>
      <c r="F1206" s="334">
        <v>0</v>
      </c>
      <c r="G1206" s="337">
        <v>200000000</v>
      </c>
      <c r="H1206" s="334">
        <v>208895825</v>
      </c>
      <c r="I1206" s="328"/>
      <c r="J1206" s="328"/>
      <c r="K1206" s="328"/>
    </row>
    <row r="1207" spans="3:11" ht="16.95" customHeight="1">
      <c r="C1207" s="361" t="s">
        <v>710</v>
      </c>
      <c r="D1207" s="334">
        <v>200000000</v>
      </c>
      <c r="E1207" s="334">
        <v>207267790</v>
      </c>
      <c r="F1207" s="334">
        <v>0</v>
      </c>
      <c r="G1207" s="334">
        <v>200000000</v>
      </c>
      <c r="H1207" s="334">
        <v>207267790</v>
      </c>
      <c r="I1207" s="328"/>
      <c r="J1207" s="328"/>
    </row>
    <row r="1208" spans="3:11" ht="16.95" customHeight="1">
      <c r="C1208" s="361" t="s">
        <v>712</v>
      </c>
      <c r="D1208" s="334">
        <v>500000000</v>
      </c>
      <c r="E1208" s="334">
        <v>500649314</v>
      </c>
      <c r="F1208" s="334">
        <v>0</v>
      </c>
      <c r="G1208" s="334">
        <v>500000000</v>
      </c>
      <c r="H1208" s="334">
        <v>500649314</v>
      </c>
      <c r="I1208" s="328"/>
      <c r="J1208" s="328"/>
    </row>
    <row r="1209" spans="3:11" ht="16.95" customHeight="1">
      <c r="C1209" s="361" t="s">
        <v>712</v>
      </c>
      <c r="D1209" s="334">
        <v>500000000</v>
      </c>
      <c r="E1209" s="334">
        <v>500649314</v>
      </c>
      <c r="F1209" s="334">
        <v>0</v>
      </c>
      <c r="G1209" s="334">
        <v>500000000</v>
      </c>
      <c r="H1209" s="334">
        <v>500649314</v>
      </c>
      <c r="I1209" s="328"/>
      <c r="J1209" s="328"/>
      <c r="K1209" s="328"/>
    </row>
    <row r="1210" spans="3:11" ht="16.95" customHeight="1">
      <c r="C1210" s="361" t="s">
        <v>712</v>
      </c>
      <c r="D1210" s="334">
        <v>500000000</v>
      </c>
      <c r="E1210" s="334">
        <v>500649314</v>
      </c>
      <c r="F1210" s="334">
        <v>0</v>
      </c>
      <c r="G1210" s="334">
        <v>500000000</v>
      </c>
      <c r="H1210" s="334">
        <v>500649314</v>
      </c>
      <c r="I1210" s="328"/>
      <c r="J1210" s="328"/>
      <c r="K1210" s="328"/>
    </row>
    <row r="1211" spans="3:11" ht="16.95" customHeight="1">
      <c r="C1211" s="361" t="s">
        <v>712</v>
      </c>
      <c r="D1211" s="334">
        <v>500000000</v>
      </c>
      <c r="E1211" s="334">
        <v>500649314</v>
      </c>
      <c r="F1211" s="334">
        <v>0</v>
      </c>
      <c r="G1211" s="334">
        <v>500000000</v>
      </c>
      <c r="H1211" s="334">
        <v>500649314</v>
      </c>
      <c r="I1211" s="328"/>
      <c r="J1211" s="328"/>
      <c r="K1211" s="328"/>
    </row>
    <row r="1212" spans="3:11" ht="16.95" customHeight="1">
      <c r="C1212" s="361" t="s">
        <v>712</v>
      </c>
      <c r="D1212" s="334">
        <v>500000000</v>
      </c>
      <c r="E1212" s="334">
        <v>500649314</v>
      </c>
      <c r="F1212" s="334">
        <v>0</v>
      </c>
      <c r="G1212" s="337">
        <v>500000000</v>
      </c>
      <c r="H1212" s="334">
        <v>500649314</v>
      </c>
      <c r="I1212" s="328"/>
      <c r="J1212" s="328"/>
      <c r="K1212" s="328"/>
    </row>
    <row r="1213" spans="3:11" ht="16.95" customHeight="1">
      <c r="C1213" s="361" t="s">
        <v>710</v>
      </c>
      <c r="D1213" s="334">
        <v>200000000</v>
      </c>
      <c r="E1213" s="334">
        <v>208258134</v>
      </c>
      <c r="F1213" s="334">
        <v>0</v>
      </c>
      <c r="G1213" s="334">
        <v>200000000</v>
      </c>
      <c r="H1213" s="334">
        <v>208258134</v>
      </c>
      <c r="I1213" s="328"/>
      <c r="J1213" s="328"/>
      <c r="K1213" s="328"/>
    </row>
    <row r="1214" spans="3:11" ht="16.95" customHeight="1">
      <c r="C1214" s="361" t="s">
        <v>710</v>
      </c>
      <c r="D1214" s="334">
        <v>200000000</v>
      </c>
      <c r="E1214" s="334">
        <v>208258134</v>
      </c>
      <c r="F1214" s="334">
        <v>0</v>
      </c>
      <c r="G1214" s="334">
        <v>200000000</v>
      </c>
      <c r="H1214" s="334">
        <v>208258134</v>
      </c>
      <c r="I1214" s="328"/>
      <c r="J1214" s="328"/>
      <c r="K1214" s="328"/>
    </row>
    <row r="1215" spans="3:11" ht="16.95" customHeight="1">
      <c r="C1215" s="361" t="s">
        <v>710</v>
      </c>
      <c r="D1215" s="334">
        <v>200000000</v>
      </c>
      <c r="E1215" s="334">
        <v>208258134</v>
      </c>
      <c r="F1215" s="334">
        <v>0</v>
      </c>
      <c r="G1215" s="334">
        <v>200000000</v>
      </c>
      <c r="H1215" s="334">
        <v>208258134</v>
      </c>
      <c r="I1215" s="328"/>
      <c r="J1215" s="328"/>
      <c r="K1215" s="328"/>
    </row>
    <row r="1216" spans="3:11" ht="16.95" customHeight="1">
      <c r="C1216" s="361" t="s">
        <v>710</v>
      </c>
      <c r="D1216" s="334">
        <v>200000000</v>
      </c>
      <c r="E1216" s="334">
        <v>208258134</v>
      </c>
      <c r="F1216" s="334">
        <v>0</v>
      </c>
      <c r="G1216" s="334">
        <v>200000000</v>
      </c>
      <c r="H1216" s="334">
        <v>208258134</v>
      </c>
      <c r="I1216" s="328"/>
      <c r="J1216" s="328"/>
      <c r="K1216" s="328"/>
    </row>
    <row r="1217" spans="3:11" ht="16.95" customHeight="1">
      <c r="C1217" s="361" t="s">
        <v>710</v>
      </c>
      <c r="D1217" s="334">
        <v>200000000</v>
      </c>
      <c r="E1217" s="334">
        <v>208258134</v>
      </c>
      <c r="F1217" s="334">
        <v>0</v>
      </c>
      <c r="G1217" s="337">
        <v>200000000</v>
      </c>
      <c r="H1217" s="334">
        <v>208258134</v>
      </c>
      <c r="I1217" s="328"/>
      <c r="J1217" s="328"/>
      <c r="K1217" s="328"/>
    </row>
    <row r="1218" spans="3:11" ht="16.95" customHeight="1">
      <c r="C1218" s="361" t="s">
        <v>707</v>
      </c>
      <c r="D1218" s="334">
        <v>5000000</v>
      </c>
      <c r="E1218" s="334">
        <v>5084384</v>
      </c>
      <c r="F1218" s="334">
        <v>142480</v>
      </c>
      <c r="G1218" s="334">
        <v>5000000</v>
      </c>
      <c r="H1218" s="334">
        <v>4941904</v>
      </c>
      <c r="I1218" s="328"/>
      <c r="J1218" s="328"/>
    </row>
    <row r="1219" spans="3:11" ht="16.95" customHeight="1">
      <c r="C1219" s="361" t="s">
        <v>3190</v>
      </c>
      <c r="D1219" s="334">
        <v>46987560</v>
      </c>
      <c r="E1219" s="334">
        <v>47759644</v>
      </c>
      <c r="F1219" s="334">
        <v>0</v>
      </c>
      <c r="G1219" s="334">
        <v>7831260</v>
      </c>
      <c r="H1219" s="334">
        <v>47759644</v>
      </c>
      <c r="I1219" s="328"/>
      <c r="J1219" s="328"/>
    </row>
    <row r="1220" spans="3:11" ht="16.95" customHeight="1">
      <c r="C1220" s="361" t="s">
        <v>3190</v>
      </c>
      <c r="D1220" s="334">
        <v>31325040</v>
      </c>
      <c r="E1220" s="334">
        <v>31838692</v>
      </c>
      <c r="F1220" s="334">
        <v>0</v>
      </c>
      <c r="G1220" s="334">
        <v>7831260</v>
      </c>
      <c r="H1220" s="334">
        <v>31838692</v>
      </c>
      <c r="I1220" s="328"/>
      <c r="J1220" s="328"/>
      <c r="K1220" s="328"/>
    </row>
    <row r="1221" spans="3:11" ht="16.95" customHeight="1">
      <c r="C1221" s="361" t="s">
        <v>712</v>
      </c>
      <c r="D1221" s="334">
        <v>1370470500</v>
      </c>
      <c r="E1221" s="334">
        <v>1378229452</v>
      </c>
      <c r="F1221" s="334">
        <v>0</v>
      </c>
      <c r="G1221" s="334">
        <v>7831260</v>
      </c>
      <c r="H1221" s="334">
        <v>1378229452</v>
      </c>
      <c r="I1221" s="328"/>
      <c r="J1221" s="328"/>
      <c r="K1221" s="328"/>
    </row>
    <row r="1222" spans="3:11" ht="16.95" customHeight="1">
      <c r="C1222" s="361" t="s">
        <v>711</v>
      </c>
      <c r="D1222" s="334">
        <v>195781500</v>
      </c>
      <c r="E1222" s="334">
        <v>196309014</v>
      </c>
      <c r="F1222" s="334">
        <v>0</v>
      </c>
      <c r="G1222" s="334">
        <v>195781500</v>
      </c>
      <c r="H1222" s="334">
        <v>196309014</v>
      </c>
      <c r="I1222" s="328"/>
      <c r="J1222" s="328"/>
      <c r="K1222" s="328"/>
    </row>
    <row r="1223" spans="3:11" ht="16.95" customHeight="1">
      <c r="C1223" s="361" t="s">
        <v>711</v>
      </c>
      <c r="D1223" s="334">
        <v>195781500</v>
      </c>
      <c r="E1223" s="334">
        <v>196309014</v>
      </c>
      <c r="F1223" s="334">
        <v>0</v>
      </c>
      <c r="G1223" s="337">
        <v>195781500</v>
      </c>
      <c r="H1223" s="334">
        <v>196309014</v>
      </c>
      <c r="I1223" s="328"/>
      <c r="J1223" s="328"/>
      <c r="K1223" s="328"/>
    </row>
    <row r="1224" spans="3:11" ht="16.95" customHeight="1">
      <c r="C1224" s="361" t="s">
        <v>711</v>
      </c>
      <c r="D1224" s="334">
        <v>195781500</v>
      </c>
      <c r="E1224" s="334">
        <v>196309014</v>
      </c>
      <c r="F1224" s="334">
        <v>0</v>
      </c>
      <c r="G1224" s="334">
        <v>195781500</v>
      </c>
      <c r="H1224" s="334">
        <v>196309014</v>
      </c>
      <c r="I1224" s="328"/>
      <c r="J1224" s="328"/>
      <c r="K1224" s="328"/>
    </row>
    <row r="1225" spans="3:11" ht="16.95" customHeight="1">
      <c r="C1225" s="360" t="s">
        <v>316</v>
      </c>
      <c r="D1225" s="334"/>
      <c r="E1225" s="334"/>
      <c r="F1225" s="334"/>
      <c r="G1225" s="334"/>
      <c r="H1225" s="335"/>
      <c r="I1225" s="328"/>
      <c r="J1225" s="328"/>
    </row>
    <row r="1226" spans="3:11" ht="16.95" customHeight="1">
      <c r="C1226" s="361" t="s">
        <v>483</v>
      </c>
      <c r="D1226" s="334">
        <v>500000000</v>
      </c>
      <c r="E1226" s="334">
        <v>515077366</v>
      </c>
      <c r="F1226" s="334">
        <v>0</v>
      </c>
      <c r="G1226" s="334">
        <v>1000000</v>
      </c>
      <c r="H1226" s="334">
        <v>515077366</v>
      </c>
      <c r="I1226" s="328"/>
      <c r="J1226" s="328"/>
    </row>
    <row r="1227" spans="3:11" ht="16.95" customHeight="1">
      <c r="C1227" s="361" t="s">
        <v>483</v>
      </c>
      <c r="D1227" s="334">
        <v>1200000000</v>
      </c>
      <c r="E1227" s="334">
        <v>1236347086</v>
      </c>
      <c r="F1227" s="334">
        <v>0</v>
      </c>
      <c r="G1227" s="337">
        <v>1000000</v>
      </c>
      <c r="H1227" s="334">
        <v>1236347086</v>
      </c>
      <c r="I1227" s="328"/>
      <c r="J1227" s="328"/>
    </row>
    <row r="1228" spans="3:11" ht="16.95" customHeight="1">
      <c r="C1228" s="361" t="s">
        <v>483</v>
      </c>
      <c r="D1228" s="334">
        <v>300000000</v>
      </c>
      <c r="E1228" s="334">
        <v>302961875</v>
      </c>
      <c r="F1228" s="334">
        <v>0</v>
      </c>
      <c r="G1228" s="334">
        <v>1000000</v>
      </c>
      <c r="H1228" s="334">
        <v>302961875</v>
      </c>
      <c r="J1228" s="328"/>
    </row>
    <row r="1229" spans="3:11" ht="16.95" customHeight="1">
      <c r="C1229" s="361" t="s">
        <v>4004</v>
      </c>
      <c r="D1229" s="334">
        <v>392000000</v>
      </c>
      <c r="E1229" s="334">
        <v>436215186</v>
      </c>
      <c r="F1229" s="334">
        <v>0</v>
      </c>
      <c r="G1229" s="334">
        <v>1000000</v>
      </c>
      <c r="H1229" s="334">
        <v>436215186</v>
      </c>
      <c r="I1229" s="328"/>
      <c r="J1229" s="328"/>
    </row>
    <row r="1230" spans="3:11" ht="16.95" customHeight="1">
      <c r="C1230" s="361" t="s">
        <v>4004</v>
      </c>
      <c r="D1230" s="334">
        <v>500000000</v>
      </c>
      <c r="E1230" s="334">
        <v>531610585</v>
      </c>
      <c r="F1230" s="334">
        <v>0</v>
      </c>
      <c r="G1230" s="334">
        <v>1000000</v>
      </c>
      <c r="H1230" s="334">
        <v>531610585</v>
      </c>
      <c r="I1230" s="328"/>
      <c r="J1230" s="328"/>
    </row>
    <row r="1231" spans="3:11" ht="16.95" customHeight="1">
      <c r="C1231" s="361" t="s">
        <v>4007</v>
      </c>
      <c r="D1231" s="334">
        <v>100000000</v>
      </c>
      <c r="E1231" s="334">
        <v>103065755</v>
      </c>
      <c r="F1231" s="334">
        <v>0</v>
      </c>
      <c r="G1231" s="334">
        <v>1000000</v>
      </c>
      <c r="H1231" s="334">
        <v>103065755</v>
      </c>
      <c r="I1231" s="328"/>
      <c r="J1231" s="328"/>
    </row>
    <row r="1232" spans="3:11" ht="16.95" customHeight="1">
      <c r="C1232" s="361" t="s">
        <v>4007</v>
      </c>
      <c r="D1232" s="337">
        <v>195000000</v>
      </c>
      <c r="E1232" s="334">
        <v>200882497</v>
      </c>
      <c r="F1232" s="334">
        <v>0</v>
      </c>
      <c r="G1232" s="337">
        <v>1000000</v>
      </c>
      <c r="H1232" s="334">
        <v>200882497</v>
      </c>
      <c r="I1232" s="328"/>
      <c r="J1232" s="328"/>
    </row>
    <row r="1233" spans="3:10" ht="16.95" customHeight="1">
      <c r="C1233" s="361" t="s">
        <v>4013</v>
      </c>
      <c r="D1233" s="334">
        <v>350000000</v>
      </c>
      <c r="E1233" s="334">
        <v>350524834</v>
      </c>
      <c r="F1233" s="334">
        <v>1816287</v>
      </c>
      <c r="G1233" s="334">
        <v>1000000</v>
      </c>
      <c r="H1233" s="334">
        <v>348708547</v>
      </c>
      <c r="I1233" s="328"/>
      <c r="J1233" s="328"/>
    </row>
    <row r="1234" spans="3:10" ht="16.95" customHeight="1">
      <c r="C1234" s="361" t="s">
        <v>4014</v>
      </c>
      <c r="D1234" s="334">
        <v>250000000</v>
      </c>
      <c r="E1234" s="334">
        <v>254991833</v>
      </c>
      <c r="F1234" s="334">
        <v>0</v>
      </c>
      <c r="G1234" s="337">
        <v>1000000</v>
      </c>
      <c r="H1234" s="334">
        <v>254991833</v>
      </c>
      <c r="I1234" s="328"/>
      <c r="J1234" s="328"/>
    </row>
    <row r="1235" spans="3:10" ht="16.95" customHeight="1">
      <c r="C1235" s="361" t="s">
        <v>4005</v>
      </c>
      <c r="D1235" s="334">
        <v>1667000000</v>
      </c>
      <c r="E1235" s="334">
        <v>1685231240</v>
      </c>
      <c r="F1235" s="334">
        <v>0</v>
      </c>
      <c r="G1235" s="334">
        <v>1000000</v>
      </c>
      <c r="H1235" s="334">
        <v>1685231240</v>
      </c>
      <c r="J1235" s="328"/>
    </row>
    <row r="1236" spans="3:10" ht="16.95" customHeight="1">
      <c r="C1236" s="361" t="s">
        <v>4006</v>
      </c>
      <c r="D1236" s="334">
        <v>400000000</v>
      </c>
      <c r="E1236" s="334">
        <v>410633214</v>
      </c>
      <c r="F1236" s="334">
        <v>0</v>
      </c>
      <c r="G1236" s="334">
        <v>1000000</v>
      </c>
      <c r="H1236" s="334">
        <v>410633214</v>
      </c>
      <c r="I1236" s="328"/>
      <c r="J1236" s="328"/>
    </row>
    <row r="1237" spans="3:10" ht="16.95" customHeight="1">
      <c r="C1237" s="361" t="s">
        <v>4007</v>
      </c>
      <c r="D1237" s="334">
        <v>10000000</v>
      </c>
      <c r="E1237" s="334">
        <v>10327094</v>
      </c>
      <c r="F1237" s="334">
        <v>0</v>
      </c>
      <c r="G1237" s="334">
        <v>1000000</v>
      </c>
      <c r="H1237" s="334">
        <v>10327094</v>
      </c>
      <c r="I1237" s="328"/>
      <c r="J1237" s="328"/>
    </row>
    <row r="1238" spans="3:10" ht="16.95" customHeight="1">
      <c r="C1238" s="361" t="s">
        <v>4008</v>
      </c>
      <c r="D1238" s="334">
        <v>15000000</v>
      </c>
      <c r="E1238" s="334">
        <v>15312256</v>
      </c>
      <c r="F1238" s="334">
        <v>0</v>
      </c>
      <c r="G1238" s="334">
        <v>1000000</v>
      </c>
      <c r="H1238" s="334">
        <v>15312256</v>
      </c>
      <c r="I1238" s="328"/>
      <c r="J1238" s="328"/>
    </row>
    <row r="1239" spans="3:10" ht="16.95" customHeight="1">
      <c r="C1239" s="361" t="s">
        <v>4004</v>
      </c>
      <c r="D1239" s="334">
        <v>608000000</v>
      </c>
      <c r="E1239" s="334">
        <v>646944589</v>
      </c>
      <c r="F1239" s="334">
        <v>0</v>
      </c>
      <c r="G1239" s="334">
        <v>1000000</v>
      </c>
      <c r="H1239" s="334">
        <v>646944589</v>
      </c>
      <c r="I1239" s="328"/>
      <c r="J1239" s="328"/>
    </row>
    <row r="1240" spans="3:10" ht="16.95" customHeight="1">
      <c r="C1240" s="361" t="s">
        <v>4005</v>
      </c>
      <c r="D1240" s="334">
        <v>481000000</v>
      </c>
      <c r="E1240" s="334">
        <v>486257093</v>
      </c>
      <c r="F1240" s="334">
        <v>0</v>
      </c>
      <c r="G1240" s="337">
        <v>1000000</v>
      </c>
      <c r="H1240" s="334">
        <v>486257093</v>
      </c>
      <c r="I1240" s="328"/>
      <c r="J1240" s="328"/>
    </row>
    <row r="1241" spans="3:10" ht="16.95" customHeight="1">
      <c r="C1241" s="361" t="s">
        <v>4015</v>
      </c>
      <c r="D1241" s="334">
        <v>15000000000</v>
      </c>
      <c r="E1241" s="334">
        <v>15019876447</v>
      </c>
      <c r="F1241" s="334">
        <v>0</v>
      </c>
      <c r="G1241" s="334">
        <v>1000000</v>
      </c>
      <c r="H1241" s="334">
        <v>15019876447</v>
      </c>
      <c r="J1241" s="328"/>
    </row>
    <row r="1242" spans="3:10" ht="16.95" customHeight="1">
      <c r="C1242" s="361" t="s">
        <v>708</v>
      </c>
      <c r="D1242" s="334">
        <v>500000000</v>
      </c>
      <c r="E1242" s="334">
        <v>509095497</v>
      </c>
      <c r="F1242" s="334">
        <v>0</v>
      </c>
      <c r="G1242" s="334">
        <v>1000000</v>
      </c>
      <c r="H1242" s="334">
        <v>509095497</v>
      </c>
      <c r="I1242" s="328"/>
      <c r="J1242" s="328"/>
    </row>
    <row r="1243" spans="3:10" ht="16.95" customHeight="1">
      <c r="C1243" s="361" t="s">
        <v>480</v>
      </c>
      <c r="D1243" s="334">
        <v>1500000000</v>
      </c>
      <c r="E1243" s="334">
        <v>1509147967</v>
      </c>
      <c r="F1243" s="334">
        <v>0</v>
      </c>
      <c r="G1243" s="334">
        <v>1000000</v>
      </c>
      <c r="H1243" s="334">
        <v>1509147967</v>
      </c>
      <c r="I1243" s="328"/>
      <c r="J1243" s="328"/>
    </row>
    <row r="1244" spans="3:10" ht="16.95" customHeight="1">
      <c r="C1244" s="361" t="s">
        <v>480</v>
      </c>
      <c r="D1244" s="334">
        <v>1000000000</v>
      </c>
      <c r="E1244" s="334">
        <v>1007515814</v>
      </c>
      <c r="F1244" s="334">
        <v>0</v>
      </c>
      <c r="G1244" s="334">
        <v>1000000</v>
      </c>
      <c r="H1244" s="334">
        <v>1007515814</v>
      </c>
      <c r="I1244" s="328"/>
      <c r="J1244" s="328"/>
    </row>
    <row r="1245" spans="3:10" ht="16.95" customHeight="1">
      <c r="C1245" s="361" t="s">
        <v>3190</v>
      </c>
      <c r="D1245" s="337">
        <v>1485000000</v>
      </c>
      <c r="E1245" s="334">
        <v>1545896754</v>
      </c>
      <c r="F1245" s="334">
        <v>0</v>
      </c>
      <c r="G1245" s="337">
        <v>1000000</v>
      </c>
      <c r="H1245" s="334">
        <v>1545896754</v>
      </c>
      <c r="I1245" s="328"/>
      <c r="J1245" s="328"/>
    </row>
    <row r="1246" spans="3:10" ht="16.95" customHeight="1">
      <c r="C1246" s="361" t="s">
        <v>3190</v>
      </c>
      <c r="D1246" s="334">
        <v>139000000</v>
      </c>
      <c r="E1246" s="334">
        <v>146033037</v>
      </c>
      <c r="F1246" s="334">
        <v>0</v>
      </c>
      <c r="G1246" s="334">
        <v>1000000</v>
      </c>
      <c r="H1246" s="334">
        <v>146033037</v>
      </c>
      <c r="I1246" s="328"/>
      <c r="J1246" s="328"/>
    </row>
    <row r="1247" spans="3:10" ht="16.95" customHeight="1">
      <c r="C1247" s="361" t="s">
        <v>711</v>
      </c>
      <c r="D1247" s="334">
        <v>400000000</v>
      </c>
      <c r="E1247" s="334">
        <v>413379052</v>
      </c>
      <c r="F1247" s="334">
        <v>0</v>
      </c>
      <c r="G1247" s="337">
        <v>1000000</v>
      </c>
      <c r="H1247" s="334">
        <v>413379052</v>
      </c>
      <c r="I1247" s="328"/>
      <c r="J1247" s="328"/>
    </row>
    <row r="1248" spans="3:10" ht="16.95" customHeight="1">
      <c r="C1248" s="361" t="s">
        <v>3190</v>
      </c>
      <c r="D1248" s="334">
        <v>15000000</v>
      </c>
      <c r="E1248" s="334">
        <v>15833917</v>
      </c>
      <c r="F1248" s="334">
        <v>0</v>
      </c>
      <c r="G1248" s="334">
        <v>1000000</v>
      </c>
      <c r="H1248" s="334">
        <v>15833917</v>
      </c>
      <c r="J1248" s="328"/>
    </row>
    <row r="1249" spans="3:10" ht="16.95" customHeight="1">
      <c r="C1249" s="361" t="s">
        <v>711</v>
      </c>
      <c r="D1249" s="334">
        <v>997000000</v>
      </c>
      <c r="E1249" s="334">
        <v>1029725152</v>
      </c>
      <c r="F1249" s="334">
        <v>0</v>
      </c>
      <c r="G1249" s="334">
        <v>1000000</v>
      </c>
      <c r="H1249" s="334">
        <v>1029725152</v>
      </c>
      <c r="I1249" s="328"/>
      <c r="J1249" s="328"/>
    </row>
    <row r="1250" spans="3:10" ht="16.95" customHeight="1">
      <c r="C1250" s="361" t="s">
        <v>711</v>
      </c>
      <c r="D1250" s="334">
        <v>3000000</v>
      </c>
      <c r="E1250" s="334">
        <v>3102513</v>
      </c>
      <c r="F1250" s="334">
        <v>0</v>
      </c>
      <c r="G1250" s="334">
        <v>1000000</v>
      </c>
      <c r="H1250" s="334">
        <v>3102513</v>
      </c>
      <c r="I1250" s="328"/>
      <c r="J1250" s="328"/>
    </row>
    <row r="1251" spans="3:10" ht="16.95" customHeight="1">
      <c r="C1251" s="361" t="s">
        <v>3190</v>
      </c>
      <c r="D1251" s="334">
        <v>35000000</v>
      </c>
      <c r="E1251" s="334">
        <v>36881210</v>
      </c>
      <c r="F1251" s="334">
        <v>0</v>
      </c>
      <c r="G1251" s="334">
        <v>1000000</v>
      </c>
      <c r="H1251" s="334">
        <v>36881210</v>
      </c>
      <c r="I1251" s="328"/>
      <c r="J1251" s="328"/>
    </row>
    <row r="1252" spans="3:10" ht="16.95" customHeight="1">
      <c r="C1252" s="361" t="s">
        <v>711</v>
      </c>
      <c r="D1252" s="337">
        <v>350000000</v>
      </c>
      <c r="E1252" s="334">
        <v>361973687</v>
      </c>
      <c r="F1252" s="334">
        <v>0</v>
      </c>
      <c r="G1252" s="337">
        <v>1000000</v>
      </c>
      <c r="H1252" s="334">
        <v>361973687</v>
      </c>
      <c r="I1252" s="328"/>
      <c r="J1252" s="328"/>
    </row>
    <row r="1253" spans="3:10" ht="16.95" customHeight="1">
      <c r="C1253" s="361" t="s">
        <v>3190</v>
      </c>
      <c r="D1253" s="334">
        <v>67000000</v>
      </c>
      <c r="E1253" s="334">
        <v>70517186</v>
      </c>
      <c r="F1253" s="334">
        <v>0</v>
      </c>
      <c r="G1253" s="334">
        <v>1000000</v>
      </c>
      <c r="H1253" s="334">
        <v>70517186</v>
      </c>
      <c r="I1253" s="328"/>
      <c r="J1253" s="328"/>
    </row>
    <row r="1254" spans="3:10" ht="16.95" customHeight="1">
      <c r="C1254" s="361" t="s">
        <v>3190</v>
      </c>
      <c r="D1254" s="334">
        <v>70000000</v>
      </c>
      <c r="E1254" s="334">
        <v>73721893</v>
      </c>
      <c r="F1254" s="334">
        <v>0</v>
      </c>
      <c r="G1254" s="337">
        <v>1000000</v>
      </c>
      <c r="H1254" s="334">
        <v>73721893</v>
      </c>
      <c r="I1254" s="328"/>
      <c r="J1254" s="328"/>
    </row>
    <row r="1255" spans="3:10" ht="16.95" customHeight="1">
      <c r="C1255" s="361" t="s">
        <v>3190</v>
      </c>
      <c r="D1255" s="334">
        <v>50000000</v>
      </c>
      <c r="E1255" s="334">
        <v>52533424</v>
      </c>
      <c r="F1255" s="334">
        <v>0</v>
      </c>
      <c r="G1255" s="334">
        <v>1000000</v>
      </c>
      <c r="H1255" s="334">
        <v>52533424</v>
      </c>
      <c r="J1255" s="328"/>
    </row>
    <row r="1256" spans="3:10" ht="16.95" customHeight="1">
      <c r="C1256" s="361" t="s">
        <v>711</v>
      </c>
      <c r="D1256" s="334">
        <v>405000000</v>
      </c>
      <c r="E1256" s="334">
        <v>422065878</v>
      </c>
      <c r="F1256" s="334">
        <v>0</v>
      </c>
      <c r="G1256" s="334">
        <v>1000000</v>
      </c>
      <c r="H1256" s="334">
        <v>422065878</v>
      </c>
      <c r="I1256" s="328"/>
      <c r="J1256" s="328"/>
    </row>
    <row r="1257" spans="3:10" ht="16.95" customHeight="1">
      <c r="C1257" s="361" t="s">
        <v>711</v>
      </c>
      <c r="D1257" s="334">
        <v>454000000</v>
      </c>
      <c r="E1257" s="334">
        <v>468900700</v>
      </c>
      <c r="F1257" s="334">
        <v>0</v>
      </c>
      <c r="G1257" s="334">
        <v>1000000</v>
      </c>
      <c r="H1257" s="334">
        <v>468900700</v>
      </c>
      <c r="I1257" s="328"/>
      <c r="J1257" s="328"/>
    </row>
    <row r="1258" spans="3:10" ht="16.95" customHeight="1">
      <c r="C1258" s="361" t="s">
        <v>4016</v>
      </c>
      <c r="D1258" s="334">
        <v>10000000000</v>
      </c>
      <c r="E1258" s="334">
        <v>10098632934</v>
      </c>
      <c r="F1258" s="334">
        <v>0</v>
      </c>
      <c r="G1258" s="337">
        <v>1000000</v>
      </c>
      <c r="H1258" s="334">
        <v>10098632934</v>
      </c>
      <c r="I1258" s="328"/>
      <c r="J1258" s="328"/>
    </row>
    <row r="1259" spans="3:10" ht="16.95" customHeight="1">
      <c r="C1259" s="361" t="s">
        <v>3190</v>
      </c>
      <c r="D1259" s="337">
        <v>296000000</v>
      </c>
      <c r="E1259" s="334">
        <v>310944163</v>
      </c>
      <c r="F1259" s="334">
        <v>0</v>
      </c>
      <c r="G1259" s="337">
        <v>1000000</v>
      </c>
      <c r="H1259" s="334">
        <v>310944163</v>
      </c>
      <c r="I1259" s="328"/>
      <c r="J1259" s="328"/>
    </row>
    <row r="1260" spans="3:10" ht="16.95" customHeight="1">
      <c r="C1260" s="361" t="s">
        <v>711</v>
      </c>
      <c r="D1260" s="334">
        <v>905000000</v>
      </c>
      <c r="E1260" s="334">
        <v>935420685</v>
      </c>
      <c r="F1260" s="334">
        <v>0</v>
      </c>
      <c r="G1260" s="337">
        <v>1000000</v>
      </c>
      <c r="H1260" s="334">
        <v>935420685</v>
      </c>
      <c r="I1260" s="328"/>
      <c r="J1260" s="328"/>
    </row>
    <row r="1261" spans="3:10" ht="16.95" customHeight="1">
      <c r="C1261" s="361" t="s">
        <v>708</v>
      </c>
      <c r="D1261" s="334">
        <v>750000000</v>
      </c>
      <c r="E1261" s="334">
        <v>781371549</v>
      </c>
      <c r="F1261" s="334">
        <v>0</v>
      </c>
      <c r="G1261" s="337">
        <v>1000000</v>
      </c>
      <c r="H1261" s="334">
        <v>781371549</v>
      </c>
      <c r="I1261" s="328"/>
      <c r="J1261" s="328"/>
    </row>
    <row r="1262" spans="3:10" ht="16.95" customHeight="1">
      <c r="C1262" s="361" t="s">
        <v>479</v>
      </c>
      <c r="D1262" s="334">
        <v>1000000000</v>
      </c>
      <c r="E1262" s="334">
        <v>1031520514</v>
      </c>
      <c r="F1262" s="334">
        <v>948843</v>
      </c>
      <c r="G1262" s="337">
        <v>1000000000</v>
      </c>
      <c r="H1262" s="334">
        <v>1030571671</v>
      </c>
      <c r="J1262" s="328"/>
    </row>
    <row r="1263" spans="3:10" ht="16.95" customHeight="1">
      <c r="C1263" s="361" t="s">
        <v>4017</v>
      </c>
      <c r="D1263" s="334">
        <v>100000000</v>
      </c>
      <c r="E1263" s="334">
        <v>102657297</v>
      </c>
      <c r="F1263" s="334">
        <v>0</v>
      </c>
      <c r="G1263" s="337">
        <v>100000000</v>
      </c>
      <c r="H1263" s="334">
        <v>102657297</v>
      </c>
      <c r="I1263" s="328"/>
      <c r="J1263" s="328"/>
    </row>
    <row r="1264" spans="3:10" ht="16.95" customHeight="1">
      <c r="C1264" s="361" t="s">
        <v>4017</v>
      </c>
      <c r="D1264" s="334">
        <v>100000000</v>
      </c>
      <c r="E1264" s="334">
        <v>102657297</v>
      </c>
      <c r="F1264" s="334">
        <v>0</v>
      </c>
      <c r="G1264" s="337">
        <v>100000000</v>
      </c>
      <c r="H1264" s="334">
        <v>102657297</v>
      </c>
      <c r="I1264" s="328"/>
      <c r="J1264" s="328"/>
    </row>
    <row r="1265" spans="3:10" ht="16.95" customHeight="1">
      <c r="C1265" s="361" t="s">
        <v>4017</v>
      </c>
      <c r="D1265" s="334">
        <v>100000000</v>
      </c>
      <c r="E1265" s="334">
        <v>102657297</v>
      </c>
      <c r="F1265" s="334">
        <v>0</v>
      </c>
      <c r="G1265" s="337">
        <v>100000000</v>
      </c>
      <c r="H1265" s="334">
        <v>102657297</v>
      </c>
      <c r="I1265" s="328"/>
      <c r="J1265" s="328"/>
    </row>
    <row r="1266" spans="3:10" ht="16.95" customHeight="1">
      <c r="C1266" s="361" t="s">
        <v>4017</v>
      </c>
      <c r="D1266" s="337">
        <v>100000000</v>
      </c>
      <c r="E1266" s="334">
        <v>102657297</v>
      </c>
      <c r="F1266" s="334">
        <v>0</v>
      </c>
      <c r="G1266" s="337">
        <v>100000000</v>
      </c>
      <c r="H1266" s="334">
        <v>102657297</v>
      </c>
      <c r="I1266" s="328"/>
      <c r="J1266" s="328"/>
    </row>
    <row r="1267" spans="3:10" ht="16.95" customHeight="1">
      <c r="C1267" s="361" t="s">
        <v>4017</v>
      </c>
      <c r="D1267" s="334">
        <v>100000000</v>
      </c>
      <c r="E1267" s="334">
        <v>102657297</v>
      </c>
      <c r="F1267" s="334">
        <v>0</v>
      </c>
      <c r="G1267" s="337">
        <v>100000000</v>
      </c>
      <c r="H1267" s="334">
        <v>102657297</v>
      </c>
      <c r="I1267" s="328"/>
      <c r="J1267" s="328"/>
    </row>
    <row r="1268" spans="3:10" ht="16.95" customHeight="1">
      <c r="C1268" s="361" t="s">
        <v>4017</v>
      </c>
      <c r="D1268" s="334">
        <v>100000000</v>
      </c>
      <c r="E1268" s="334">
        <v>102657297</v>
      </c>
      <c r="F1268" s="334">
        <v>0</v>
      </c>
      <c r="G1268" s="337">
        <v>100000000</v>
      </c>
      <c r="H1268" s="334">
        <v>102657297</v>
      </c>
      <c r="I1268" s="328"/>
      <c r="J1268" s="328"/>
    </row>
    <row r="1269" spans="3:10" ht="16.95" customHeight="1">
      <c r="C1269" s="361" t="s">
        <v>4017</v>
      </c>
      <c r="D1269" s="334">
        <v>100000000</v>
      </c>
      <c r="E1269" s="334">
        <v>102657297</v>
      </c>
      <c r="F1269" s="334">
        <v>0</v>
      </c>
      <c r="G1269" s="337">
        <v>100000000</v>
      </c>
      <c r="H1269" s="334">
        <v>102657297</v>
      </c>
      <c r="J1269" s="328"/>
    </row>
    <row r="1270" spans="3:10" ht="16.95" customHeight="1">
      <c r="C1270" s="361" t="s">
        <v>4017</v>
      </c>
      <c r="D1270" s="334">
        <v>100000000</v>
      </c>
      <c r="E1270" s="334">
        <v>102657297</v>
      </c>
      <c r="F1270" s="334">
        <v>0</v>
      </c>
      <c r="G1270" s="337">
        <v>100000000</v>
      </c>
      <c r="H1270" s="334">
        <v>102657297</v>
      </c>
      <c r="I1270" s="328"/>
      <c r="J1270" s="328"/>
    </row>
    <row r="1271" spans="3:10" ht="16.95" customHeight="1">
      <c r="C1271" s="361" t="s">
        <v>4017</v>
      </c>
      <c r="D1271" s="334">
        <v>100000000</v>
      </c>
      <c r="E1271" s="334">
        <v>102657297</v>
      </c>
      <c r="F1271" s="334">
        <v>0</v>
      </c>
      <c r="G1271" s="337">
        <v>100000000</v>
      </c>
      <c r="H1271" s="334">
        <v>102657297</v>
      </c>
      <c r="I1271" s="328"/>
      <c r="J1271" s="328"/>
    </row>
    <row r="1272" spans="3:10" ht="16.95" customHeight="1">
      <c r="C1272" s="361" t="s">
        <v>4017</v>
      </c>
      <c r="D1272" s="334">
        <v>100000000</v>
      </c>
      <c r="E1272" s="334">
        <v>102657297</v>
      </c>
      <c r="F1272" s="334">
        <v>0</v>
      </c>
      <c r="G1272" s="337">
        <v>100000000</v>
      </c>
      <c r="H1272" s="334">
        <v>102657297</v>
      </c>
      <c r="I1272" s="328"/>
      <c r="J1272" s="328"/>
    </row>
    <row r="1273" spans="3:10" ht="16.95" customHeight="1">
      <c r="C1273" s="361" t="s">
        <v>4017</v>
      </c>
      <c r="D1273" s="337">
        <v>100000000</v>
      </c>
      <c r="E1273" s="334">
        <v>103173793</v>
      </c>
      <c r="F1273" s="334">
        <v>0</v>
      </c>
      <c r="G1273" s="337">
        <v>100000000</v>
      </c>
      <c r="H1273" s="334">
        <v>103173793</v>
      </c>
      <c r="I1273" s="328"/>
      <c r="J1273" s="328"/>
    </row>
    <row r="1274" spans="3:10" ht="16.95" customHeight="1">
      <c r="C1274" s="361" t="s">
        <v>4017</v>
      </c>
      <c r="D1274" s="334">
        <v>100000000</v>
      </c>
      <c r="E1274" s="334">
        <v>103173793</v>
      </c>
      <c r="F1274" s="334">
        <v>0</v>
      </c>
      <c r="G1274" s="337">
        <v>100000000</v>
      </c>
      <c r="H1274" s="334">
        <v>103173793</v>
      </c>
      <c r="I1274" s="328"/>
      <c r="J1274" s="328"/>
    </row>
    <row r="1275" spans="3:10" ht="16.95" customHeight="1">
      <c r="C1275" s="361" t="s">
        <v>4017</v>
      </c>
      <c r="D1275" s="334">
        <v>100000000</v>
      </c>
      <c r="E1275" s="334">
        <v>103173793</v>
      </c>
      <c r="F1275" s="334">
        <v>0</v>
      </c>
      <c r="G1275" s="337">
        <v>100000000</v>
      </c>
      <c r="H1275" s="334">
        <v>103173793</v>
      </c>
      <c r="I1275" s="328"/>
      <c r="J1275" s="328"/>
    </row>
    <row r="1276" spans="3:10" ht="16.95" customHeight="1">
      <c r="C1276" s="361" t="s">
        <v>4017</v>
      </c>
      <c r="D1276" s="334">
        <v>100000000</v>
      </c>
      <c r="E1276" s="334">
        <v>103173793</v>
      </c>
      <c r="F1276" s="334">
        <v>0</v>
      </c>
      <c r="G1276" s="337">
        <v>100000000</v>
      </c>
      <c r="H1276" s="334">
        <v>103173793</v>
      </c>
      <c r="J1276" s="328"/>
    </row>
    <row r="1277" spans="3:10" ht="16.95" customHeight="1">
      <c r="C1277" s="361" t="s">
        <v>4017</v>
      </c>
      <c r="D1277" s="334">
        <v>100000000</v>
      </c>
      <c r="E1277" s="334">
        <v>103173793</v>
      </c>
      <c r="F1277" s="334">
        <v>0</v>
      </c>
      <c r="G1277" s="337">
        <v>100000000</v>
      </c>
      <c r="H1277" s="334">
        <v>103173793</v>
      </c>
      <c r="I1277" s="328"/>
      <c r="J1277" s="328"/>
    </row>
    <row r="1278" spans="3:10" ht="16.95" customHeight="1">
      <c r="C1278" s="361" t="s">
        <v>4017</v>
      </c>
      <c r="D1278" s="334">
        <v>500000000</v>
      </c>
      <c r="E1278" s="334">
        <v>527140515</v>
      </c>
      <c r="F1278" s="334">
        <v>0</v>
      </c>
      <c r="G1278" s="337">
        <v>500000000</v>
      </c>
      <c r="H1278" s="334">
        <v>527140515</v>
      </c>
      <c r="I1278" s="328"/>
      <c r="J1278" s="328"/>
    </row>
    <row r="1279" spans="3:10" ht="16.95" customHeight="1">
      <c r="C1279" s="361" t="s">
        <v>4017</v>
      </c>
      <c r="D1279" s="334">
        <v>500000000</v>
      </c>
      <c r="E1279" s="334">
        <v>527140515</v>
      </c>
      <c r="F1279" s="334">
        <v>0</v>
      </c>
      <c r="G1279" s="337">
        <v>500000000</v>
      </c>
      <c r="H1279" s="334">
        <v>527140515</v>
      </c>
      <c r="I1279" s="328"/>
      <c r="J1279" s="328"/>
    </row>
    <row r="1280" spans="3:10" ht="16.95" customHeight="1">
      <c r="C1280" s="361" t="s">
        <v>4017</v>
      </c>
      <c r="D1280" s="337">
        <v>500000000</v>
      </c>
      <c r="E1280" s="334">
        <v>527140515</v>
      </c>
      <c r="F1280" s="334">
        <v>0</v>
      </c>
      <c r="G1280" s="337">
        <v>500000000</v>
      </c>
      <c r="H1280" s="334">
        <v>527140515</v>
      </c>
      <c r="I1280" s="328"/>
      <c r="J1280" s="328"/>
    </row>
    <row r="1281" spans="3:10" ht="16.95" customHeight="1">
      <c r="C1281" s="361" t="s">
        <v>4017</v>
      </c>
      <c r="D1281" s="334">
        <v>500000000</v>
      </c>
      <c r="E1281" s="334">
        <v>527140515</v>
      </c>
      <c r="F1281" s="334">
        <v>0</v>
      </c>
      <c r="G1281" s="337">
        <v>500000000</v>
      </c>
      <c r="H1281" s="334">
        <v>527140515</v>
      </c>
      <c r="I1281" s="328"/>
      <c r="J1281" s="328"/>
    </row>
    <row r="1282" spans="3:10" ht="16.95" customHeight="1">
      <c r="C1282" s="361" t="s">
        <v>708</v>
      </c>
      <c r="D1282" s="334">
        <v>500000000</v>
      </c>
      <c r="E1282" s="334">
        <v>510041653</v>
      </c>
      <c r="F1282" s="334">
        <v>0</v>
      </c>
      <c r="G1282" s="337">
        <v>500000000</v>
      </c>
      <c r="H1282" s="334">
        <v>510041653</v>
      </c>
      <c r="I1282" s="328"/>
      <c r="J1282" s="328"/>
    </row>
    <row r="1283" spans="3:10" ht="16.95" customHeight="1">
      <c r="C1283" s="361" t="s">
        <v>4010</v>
      </c>
      <c r="D1283" s="334">
        <v>1000000000</v>
      </c>
      <c r="E1283" s="334">
        <v>1015475310</v>
      </c>
      <c r="F1283" s="334">
        <v>0</v>
      </c>
      <c r="G1283" s="337">
        <v>1000000000</v>
      </c>
      <c r="H1283" s="334">
        <v>1015475310</v>
      </c>
      <c r="J1283" s="328"/>
    </row>
    <row r="1284" spans="3:10" ht="16.95" customHeight="1">
      <c r="C1284" s="361" t="s">
        <v>4010</v>
      </c>
      <c r="D1284" s="334">
        <v>1000000000</v>
      </c>
      <c r="E1284" s="334">
        <v>1015475310</v>
      </c>
      <c r="F1284" s="334">
        <v>0</v>
      </c>
      <c r="G1284" s="337">
        <v>1000000000</v>
      </c>
      <c r="H1284" s="334">
        <v>1015475310</v>
      </c>
      <c r="I1284" s="328"/>
      <c r="J1284" s="328"/>
    </row>
    <row r="1285" spans="3:10" ht="16.95" customHeight="1">
      <c r="C1285" s="361" t="s">
        <v>4010</v>
      </c>
      <c r="D1285" s="334">
        <v>1000000000</v>
      </c>
      <c r="E1285" s="334">
        <v>1015475310</v>
      </c>
      <c r="F1285" s="334">
        <v>0</v>
      </c>
      <c r="G1285" s="337">
        <v>1000000000</v>
      </c>
      <c r="H1285" s="334">
        <v>1015475310</v>
      </c>
      <c r="I1285" s="328"/>
      <c r="J1285" s="328"/>
    </row>
    <row r="1286" spans="3:10" ht="16.95" customHeight="1">
      <c r="C1286" s="361" t="s">
        <v>4010</v>
      </c>
      <c r="D1286" s="334">
        <v>1000000000</v>
      </c>
      <c r="E1286" s="334">
        <v>1015475310</v>
      </c>
      <c r="F1286" s="334">
        <v>0</v>
      </c>
      <c r="G1286" s="337">
        <v>1000000000</v>
      </c>
      <c r="H1286" s="334">
        <v>1015475310</v>
      </c>
      <c r="I1286" s="328"/>
      <c r="J1286" s="328"/>
    </row>
    <row r="1287" spans="3:10" ht="16.95" customHeight="1">
      <c r="C1287" s="361" t="s">
        <v>710</v>
      </c>
      <c r="D1287" s="337">
        <v>100000000</v>
      </c>
      <c r="E1287" s="334">
        <v>101840680</v>
      </c>
      <c r="F1287" s="334">
        <v>0</v>
      </c>
      <c r="G1287" s="337">
        <v>100000000</v>
      </c>
      <c r="H1287" s="334">
        <v>101840680</v>
      </c>
      <c r="I1287" s="328"/>
      <c r="J1287" s="328"/>
    </row>
    <row r="1288" spans="3:10" ht="16.95" customHeight="1">
      <c r="C1288" s="361" t="s">
        <v>710</v>
      </c>
      <c r="D1288" s="334">
        <v>100000000</v>
      </c>
      <c r="E1288" s="334">
        <v>101840680</v>
      </c>
      <c r="F1288" s="334">
        <v>0</v>
      </c>
      <c r="G1288" s="337">
        <v>100000000</v>
      </c>
      <c r="H1288" s="334">
        <v>101840680</v>
      </c>
      <c r="I1288" s="328"/>
      <c r="J1288" s="328"/>
    </row>
    <row r="1289" spans="3:10" ht="16.95" customHeight="1">
      <c r="C1289" s="361" t="s">
        <v>710</v>
      </c>
      <c r="D1289" s="334">
        <v>100000000</v>
      </c>
      <c r="E1289" s="334">
        <v>101840680</v>
      </c>
      <c r="F1289" s="334">
        <v>0</v>
      </c>
      <c r="G1289" s="337">
        <v>100000000</v>
      </c>
      <c r="H1289" s="334">
        <v>101840680</v>
      </c>
      <c r="I1289" s="328"/>
      <c r="J1289" s="328"/>
    </row>
    <row r="1290" spans="3:10" ht="16.95" customHeight="1">
      <c r="C1290" s="361" t="s">
        <v>710</v>
      </c>
      <c r="D1290" s="334">
        <v>100000000</v>
      </c>
      <c r="E1290" s="334">
        <v>101840680</v>
      </c>
      <c r="F1290" s="334">
        <v>0</v>
      </c>
      <c r="G1290" s="337">
        <v>100000000</v>
      </c>
      <c r="H1290" s="334">
        <v>101840680</v>
      </c>
      <c r="J1290" s="328"/>
    </row>
    <row r="1291" spans="3:10" ht="16.95" customHeight="1">
      <c r="C1291" s="361" t="s">
        <v>710</v>
      </c>
      <c r="D1291" s="334">
        <v>100000000</v>
      </c>
      <c r="E1291" s="334">
        <v>101840680</v>
      </c>
      <c r="F1291" s="334">
        <v>0</v>
      </c>
      <c r="G1291" s="337">
        <v>100000000</v>
      </c>
      <c r="H1291" s="334">
        <v>101840680</v>
      </c>
      <c r="I1291" s="328"/>
      <c r="J1291" s="328"/>
    </row>
    <row r="1292" spans="3:10" ht="16.95" customHeight="1">
      <c r="C1292" s="361" t="s">
        <v>4018</v>
      </c>
      <c r="D1292" s="334">
        <v>250000000</v>
      </c>
      <c r="E1292" s="334">
        <v>253039026</v>
      </c>
      <c r="F1292" s="334">
        <v>0</v>
      </c>
      <c r="G1292" s="337">
        <v>250000000</v>
      </c>
      <c r="H1292" s="334">
        <v>253039026</v>
      </c>
      <c r="I1292" s="328"/>
      <c r="J1292" s="328"/>
    </row>
    <row r="1293" spans="3:10" ht="16.95" customHeight="1">
      <c r="C1293" s="361" t="s">
        <v>4018</v>
      </c>
      <c r="D1293" s="334">
        <v>250000000</v>
      </c>
      <c r="E1293" s="334">
        <v>253039026</v>
      </c>
      <c r="F1293" s="334">
        <v>0</v>
      </c>
      <c r="G1293" s="337">
        <v>250000000</v>
      </c>
      <c r="H1293" s="334">
        <v>253039026</v>
      </c>
      <c r="I1293" s="328"/>
      <c r="J1293" s="328"/>
    </row>
    <row r="1294" spans="3:10" ht="16.95" customHeight="1">
      <c r="C1294" s="361" t="s">
        <v>4018</v>
      </c>
      <c r="D1294" s="337">
        <v>250000000</v>
      </c>
      <c r="E1294" s="334">
        <v>253039026</v>
      </c>
      <c r="F1294" s="334">
        <v>0</v>
      </c>
      <c r="G1294" s="337">
        <v>250000000</v>
      </c>
      <c r="H1294" s="334">
        <v>253039026</v>
      </c>
      <c r="I1294" s="328"/>
      <c r="J1294" s="328"/>
    </row>
    <row r="1295" spans="3:10" ht="16.95" customHeight="1">
      <c r="C1295" s="361" t="s">
        <v>4018</v>
      </c>
      <c r="D1295" s="334">
        <v>250000000</v>
      </c>
      <c r="E1295" s="334">
        <v>253039026</v>
      </c>
      <c r="F1295" s="334">
        <v>0</v>
      </c>
      <c r="G1295" s="337">
        <v>250000000</v>
      </c>
      <c r="H1295" s="334">
        <v>253039026</v>
      </c>
      <c r="I1295" s="328"/>
      <c r="J1295" s="328"/>
    </row>
    <row r="1296" spans="3:10" ht="16.95" customHeight="1">
      <c r="C1296" s="361" t="s">
        <v>4018</v>
      </c>
      <c r="D1296" s="334">
        <v>250000000</v>
      </c>
      <c r="E1296" s="334">
        <v>253039026</v>
      </c>
      <c r="F1296" s="334">
        <v>0</v>
      </c>
      <c r="G1296" s="337">
        <v>250000000</v>
      </c>
      <c r="H1296" s="334">
        <v>253039026</v>
      </c>
      <c r="I1296" s="328"/>
      <c r="J1296" s="328"/>
    </row>
    <row r="1297" spans="3:10" ht="16.95" customHeight="1">
      <c r="C1297" s="361" t="s">
        <v>4018</v>
      </c>
      <c r="D1297" s="334">
        <v>250000000</v>
      </c>
      <c r="E1297" s="334">
        <v>253039026</v>
      </c>
      <c r="F1297" s="334">
        <v>0</v>
      </c>
      <c r="G1297" s="337">
        <v>250000000</v>
      </c>
      <c r="H1297" s="334">
        <v>253039026</v>
      </c>
      <c r="J1297" s="328"/>
    </row>
    <row r="1298" spans="3:10" ht="16.95" customHeight="1">
      <c r="C1298" s="361" t="s">
        <v>4018</v>
      </c>
      <c r="D1298" s="334">
        <v>250000000</v>
      </c>
      <c r="E1298" s="334">
        <v>253039026</v>
      </c>
      <c r="F1298" s="334">
        <v>0</v>
      </c>
      <c r="G1298" s="337">
        <v>250000000</v>
      </c>
      <c r="H1298" s="334">
        <v>253039026</v>
      </c>
      <c r="I1298" s="328"/>
      <c r="J1298" s="328"/>
    </row>
    <row r="1299" spans="3:10" ht="16.95" customHeight="1">
      <c r="C1299" s="361" t="s">
        <v>4018</v>
      </c>
      <c r="D1299" s="334">
        <v>250000000</v>
      </c>
      <c r="E1299" s="334">
        <v>253039026</v>
      </c>
      <c r="F1299" s="334">
        <v>0</v>
      </c>
      <c r="G1299" s="337">
        <v>250000000</v>
      </c>
      <c r="H1299" s="334">
        <v>253039026</v>
      </c>
      <c r="I1299" s="328"/>
      <c r="J1299" s="328"/>
    </row>
    <row r="1300" spans="3:10" ht="16.95" customHeight="1">
      <c r="C1300" s="361" t="s">
        <v>4018</v>
      </c>
      <c r="D1300" s="334">
        <v>250000000</v>
      </c>
      <c r="E1300" s="334">
        <v>253039026</v>
      </c>
      <c r="F1300" s="334">
        <v>0</v>
      </c>
      <c r="G1300" s="337">
        <v>250000000</v>
      </c>
      <c r="H1300" s="334">
        <v>253039026</v>
      </c>
      <c r="I1300" s="328"/>
      <c r="J1300" s="328"/>
    </row>
    <row r="1301" spans="3:10" ht="16.95" customHeight="1">
      <c r="C1301" s="361" t="s">
        <v>4018</v>
      </c>
      <c r="D1301" s="337">
        <v>250000000</v>
      </c>
      <c r="E1301" s="334">
        <v>253039026</v>
      </c>
      <c r="F1301" s="334">
        <v>0</v>
      </c>
      <c r="G1301" s="337">
        <v>250000000</v>
      </c>
      <c r="H1301" s="334">
        <v>253039026</v>
      </c>
      <c r="I1301" s="328"/>
      <c r="J1301" s="328"/>
    </row>
    <row r="1302" spans="3:10" ht="16.95" customHeight="1">
      <c r="C1302" s="361" t="s">
        <v>4018</v>
      </c>
      <c r="D1302" s="334">
        <v>250000000</v>
      </c>
      <c r="E1302" s="334">
        <v>253039026</v>
      </c>
      <c r="F1302" s="334">
        <v>0</v>
      </c>
      <c r="G1302" s="337">
        <v>250000000</v>
      </c>
      <c r="H1302" s="334">
        <v>253039026</v>
      </c>
      <c r="I1302" s="328"/>
      <c r="J1302" s="328"/>
    </row>
    <row r="1303" spans="3:10" ht="16.95" customHeight="1">
      <c r="C1303" s="361" t="s">
        <v>4018</v>
      </c>
      <c r="D1303" s="334">
        <v>250000000</v>
      </c>
      <c r="E1303" s="334">
        <v>253039026</v>
      </c>
      <c r="F1303" s="334">
        <v>0</v>
      </c>
      <c r="G1303" s="337">
        <v>250000000</v>
      </c>
      <c r="H1303" s="334">
        <v>253039026</v>
      </c>
      <c r="I1303" s="328"/>
      <c r="J1303" s="328"/>
    </row>
    <row r="1304" spans="3:10" ht="16.95" customHeight="1">
      <c r="C1304" s="361" t="s">
        <v>4018</v>
      </c>
      <c r="D1304" s="334">
        <v>100000000</v>
      </c>
      <c r="E1304" s="334">
        <v>101047948</v>
      </c>
      <c r="F1304" s="334">
        <v>0</v>
      </c>
      <c r="G1304" s="337">
        <v>100000000</v>
      </c>
      <c r="H1304" s="334">
        <v>101047948</v>
      </c>
      <c r="J1304" s="328"/>
    </row>
    <row r="1305" spans="3:10" ht="16.95" customHeight="1">
      <c r="C1305" s="361" t="s">
        <v>4018</v>
      </c>
      <c r="D1305" s="334">
        <v>100000000</v>
      </c>
      <c r="E1305" s="334">
        <v>101047948</v>
      </c>
      <c r="F1305" s="334">
        <v>0</v>
      </c>
      <c r="G1305" s="337">
        <v>100000000</v>
      </c>
      <c r="H1305" s="334">
        <v>101047948</v>
      </c>
      <c r="I1305" s="328"/>
      <c r="J1305" s="328"/>
    </row>
    <row r="1306" spans="3:10" ht="16.95" customHeight="1">
      <c r="C1306" s="361" t="s">
        <v>4018</v>
      </c>
      <c r="D1306" s="334">
        <v>100000000</v>
      </c>
      <c r="E1306" s="334">
        <v>101047948</v>
      </c>
      <c r="F1306" s="334">
        <v>0</v>
      </c>
      <c r="G1306" s="337">
        <v>100000000</v>
      </c>
      <c r="H1306" s="334">
        <v>101047948</v>
      </c>
      <c r="I1306" s="328"/>
      <c r="J1306" s="328"/>
    </row>
    <row r="1307" spans="3:10" ht="16.95" customHeight="1">
      <c r="C1307" s="361" t="s">
        <v>4018</v>
      </c>
      <c r="D1307" s="334">
        <v>100000000</v>
      </c>
      <c r="E1307" s="334">
        <v>101047948</v>
      </c>
      <c r="F1307" s="334">
        <v>0</v>
      </c>
      <c r="G1307" s="337">
        <v>100000000</v>
      </c>
      <c r="H1307" s="334">
        <v>101047948</v>
      </c>
      <c r="I1307" s="328"/>
      <c r="J1307" s="328"/>
    </row>
    <row r="1308" spans="3:10" ht="16.95" customHeight="1">
      <c r="C1308" s="361" t="s">
        <v>4018</v>
      </c>
      <c r="D1308" s="337">
        <v>100000000</v>
      </c>
      <c r="E1308" s="334">
        <v>101047948</v>
      </c>
      <c r="F1308" s="334">
        <v>0</v>
      </c>
      <c r="G1308" s="337">
        <v>100000000</v>
      </c>
      <c r="H1308" s="334">
        <v>101047948</v>
      </c>
      <c r="I1308" s="328"/>
      <c r="J1308" s="328"/>
    </row>
    <row r="1309" spans="3:10" ht="16.95" customHeight="1">
      <c r="C1309" s="361" t="s">
        <v>4018</v>
      </c>
      <c r="D1309" s="334">
        <v>100000000</v>
      </c>
      <c r="E1309" s="334">
        <v>101047948</v>
      </c>
      <c r="F1309" s="334">
        <v>0</v>
      </c>
      <c r="G1309" s="334">
        <v>100000000</v>
      </c>
      <c r="H1309" s="334">
        <v>101047948</v>
      </c>
      <c r="I1309" s="328"/>
      <c r="J1309" s="328"/>
    </row>
    <row r="1310" spans="3:10" ht="16.95" customHeight="1">
      <c r="C1310" s="361" t="s">
        <v>4018</v>
      </c>
      <c r="D1310" s="334">
        <v>100000000</v>
      </c>
      <c r="E1310" s="334">
        <v>101047948</v>
      </c>
      <c r="F1310" s="334">
        <v>0</v>
      </c>
      <c r="G1310" s="337">
        <v>100000000</v>
      </c>
      <c r="H1310" s="334">
        <v>101047948</v>
      </c>
      <c r="I1310" s="328"/>
      <c r="J1310" s="328"/>
    </row>
    <row r="1311" spans="3:10" ht="16.95" customHeight="1">
      <c r="C1311" s="361" t="s">
        <v>4018</v>
      </c>
      <c r="D1311" s="334">
        <v>100000000</v>
      </c>
      <c r="E1311" s="334">
        <v>101047948</v>
      </c>
      <c r="F1311" s="334">
        <v>0</v>
      </c>
      <c r="G1311" s="334">
        <v>100000000</v>
      </c>
      <c r="H1311" s="334">
        <v>101047948</v>
      </c>
      <c r="J1311" s="328"/>
    </row>
    <row r="1312" spans="3:10" ht="16.95" customHeight="1">
      <c r="C1312" s="361" t="s">
        <v>4018</v>
      </c>
      <c r="D1312" s="334">
        <v>100000000</v>
      </c>
      <c r="E1312" s="334">
        <v>101047948</v>
      </c>
      <c r="F1312" s="334">
        <v>0</v>
      </c>
      <c r="G1312" s="334">
        <v>100000000</v>
      </c>
      <c r="H1312" s="334">
        <v>101047948</v>
      </c>
      <c r="I1312" s="328"/>
      <c r="J1312" s="328"/>
    </row>
    <row r="1313" spans="3:10" ht="16.95" customHeight="1">
      <c r="C1313" s="361" t="s">
        <v>4018</v>
      </c>
      <c r="D1313" s="334">
        <v>100000000</v>
      </c>
      <c r="E1313" s="334">
        <v>101047948</v>
      </c>
      <c r="F1313" s="334">
        <v>0</v>
      </c>
      <c r="G1313" s="334">
        <v>100000000</v>
      </c>
      <c r="H1313" s="334">
        <v>101047948</v>
      </c>
      <c r="I1313" s="328"/>
      <c r="J1313" s="328"/>
    </row>
    <row r="1314" spans="3:10" ht="16.95" customHeight="1">
      <c r="C1314" s="361" t="s">
        <v>4018</v>
      </c>
      <c r="D1314" s="334">
        <v>100000000</v>
      </c>
      <c r="E1314" s="334">
        <v>101047948</v>
      </c>
      <c r="F1314" s="334">
        <v>0</v>
      </c>
      <c r="G1314" s="334">
        <v>100000000</v>
      </c>
      <c r="H1314" s="334">
        <v>101047948</v>
      </c>
      <c r="I1314" s="328"/>
      <c r="J1314" s="328"/>
    </row>
    <row r="1315" spans="3:10" ht="16.95" customHeight="1">
      <c r="C1315" s="361" t="s">
        <v>4017</v>
      </c>
      <c r="D1315" s="337">
        <v>200000000</v>
      </c>
      <c r="E1315" s="334">
        <v>206260467</v>
      </c>
      <c r="F1315" s="334">
        <v>0</v>
      </c>
      <c r="G1315" s="337">
        <v>200000000</v>
      </c>
      <c r="H1315" s="334">
        <v>206260467</v>
      </c>
      <c r="I1315" s="328"/>
      <c r="J1315" s="328"/>
    </row>
    <row r="1316" spans="3:10" ht="16.95" customHeight="1">
      <c r="C1316" s="361" t="s">
        <v>4017</v>
      </c>
      <c r="D1316" s="334">
        <v>200000000</v>
      </c>
      <c r="E1316" s="334">
        <v>206260467</v>
      </c>
      <c r="F1316" s="334">
        <v>0</v>
      </c>
      <c r="G1316" s="334">
        <v>200000000</v>
      </c>
      <c r="H1316" s="334">
        <v>206260467</v>
      </c>
      <c r="I1316" s="328"/>
      <c r="J1316" s="328"/>
    </row>
    <row r="1317" spans="3:10" ht="16.95" customHeight="1">
      <c r="C1317" s="361" t="s">
        <v>4017</v>
      </c>
      <c r="D1317" s="334">
        <v>200000000</v>
      </c>
      <c r="E1317" s="334">
        <v>206260467</v>
      </c>
      <c r="F1317" s="334">
        <v>0</v>
      </c>
      <c r="G1317" s="337">
        <v>200000000</v>
      </c>
      <c r="H1317" s="334">
        <v>206260467</v>
      </c>
      <c r="I1317" s="328"/>
      <c r="J1317" s="328"/>
    </row>
    <row r="1318" spans="3:10" ht="16.95" customHeight="1">
      <c r="C1318" s="361" t="s">
        <v>4017</v>
      </c>
      <c r="D1318" s="334">
        <v>200000000</v>
      </c>
      <c r="E1318" s="334">
        <v>206260467</v>
      </c>
      <c r="F1318" s="334">
        <v>0</v>
      </c>
      <c r="G1318" s="334">
        <v>200000000</v>
      </c>
      <c r="H1318" s="334">
        <v>206260467</v>
      </c>
      <c r="J1318" s="328"/>
    </row>
    <row r="1319" spans="3:10" ht="16.95" customHeight="1">
      <c r="C1319" s="361" t="s">
        <v>4017</v>
      </c>
      <c r="D1319" s="334">
        <v>200000000</v>
      </c>
      <c r="E1319" s="334">
        <v>206260467</v>
      </c>
      <c r="F1319" s="334">
        <v>0</v>
      </c>
      <c r="G1319" s="334">
        <v>200000000</v>
      </c>
      <c r="H1319" s="334">
        <v>206260467</v>
      </c>
      <c r="I1319" s="328"/>
      <c r="J1319" s="328"/>
    </row>
    <row r="1320" spans="3:10" ht="16.95" customHeight="1">
      <c r="C1320" s="361" t="s">
        <v>479</v>
      </c>
      <c r="D1320" s="334">
        <v>500000000</v>
      </c>
      <c r="E1320" s="334">
        <v>503643820</v>
      </c>
      <c r="F1320" s="334">
        <v>0</v>
      </c>
      <c r="G1320" s="334">
        <v>500000000</v>
      </c>
      <c r="H1320" s="334">
        <v>503643820</v>
      </c>
      <c r="I1320" s="328"/>
      <c r="J1320" s="328"/>
    </row>
    <row r="1321" spans="3:10" ht="16.95" customHeight="1">
      <c r="C1321" s="361" t="s">
        <v>479</v>
      </c>
      <c r="D1321" s="334">
        <v>500000000</v>
      </c>
      <c r="E1321" s="334">
        <v>503643820</v>
      </c>
      <c r="F1321" s="334">
        <v>0</v>
      </c>
      <c r="G1321" s="334">
        <v>500000000</v>
      </c>
      <c r="H1321" s="334">
        <v>503643820</v>
      </c>
      <c r="I1321" s="328"/>
      <c r="J1321" s="328"/>
    </row>
    <row r="1322" spans="3:10" ht="16.95" customHeight="1">
      <c r="C1322" s="361" t="s">
        <v>479</v>
      </c>
      <c r="D1322" s="334">
        <v>2500000000</v>
      </c>
      <c r="E1322" s="334">
        <v>2544701127</v>
      </c>
      <c r="F1322" s="334">
        <v>0</v>
      </c>
      <c r="G1322" s="334">
        <v>2500000000</v>
      </c>
      <c r="H1322" s="334">
        <v>2544701127</v>
      </c>
      <c r="I1322" s="328"/>
      <c r="J1322" s="328"/>
    </row>
    <row r="1323" spans="3:10" ht="16.95" customHeight="1">
      <c r="C1323" s="361" t="s">
        <v>4010</v>
      </c>
      <c r="D1323" s="334">
        <v>500000000</v>
      </c>
      <c r="E1323" s="334">
        <v>511602690</v>
      </c>
      <c r="F1323" s="334">
        <v>0</v>
      </c>
      <c r="G1323" s="337">
        <v>500000000</v>
      </c>
      <c r="H1323" s="334">
        <v>511602690</v>
      </c>
      <c r="I1323" s="328"/>
      <c r="J1323" s="328"/>
    </row>
    <row r="1324" spans="3:10" ht="16.95" customHeight="1">
      <c r="C1324" s="361" t="s">
        <v>4010</v>
      </c>
      <c r="D1324" s="334">
        <v>500000000</v>
      </c>
      <c r="E1324" s="334">
        <v>511602690</v>
      </c>
      <c r="F1324" s="334">
        <v>0</v>
      </c>
      <c r="G1324" s="334">
        <v>500000000</v>
      </c>
      <c r="H1324" s="334">
        <v>511602690</v>
      </c>
      <c r="J1324" s="328"/>
    </row>
    <row r="1325" spans="3:10" ht="16.95" customHeight="1">
      <c r="C1325" s="361" t="s">
        <v>4010</v>
      </c>
      <c r="D1325" s="334">
        <v>500000000</v>
      </c>
      <c r="E1325" s="334">
        <v>511602690</v>
      </c>
      <c r="F1325" s="334">
        <v>0</v>
      </c>
      <c r="G1325" s="334">
        <v>500000000</v>
      </c>
      <c r="H1325" s="334">
        <v>511602690</v>
      </c>
      <c r="I1325" s="328"/>
      <c r="J1325" s="328"/>
    </row>
    <row r="1326" spans="3:10" ht="16.95" customHeight="1">
      <c r="C1326" s="361" t="s">
        <v>4010</v>
      </c>
      <c r="D1326" s="334">
        <v>500000000</v>
      </c>
      <c r="E1326" s="334">
        <v>511602690</v>
      </c>
      <c r="F1326" s="334">
        <v>0</v>
      </c>
      <c r="G1326" s="334">
        <v>500000000</v>
      </c>
      <c r="H1326" s="334">
        <v>511602690</v>
      </c>
      <c r="I1326" s="328"/>
      <c r="J1326" s="328"/>
    </row>
    <row r="1327" spans="3:10" ht="16.95" customHeight="1">
      <c r="C1327" s="361" t="s">
        <v>4010</v>
      </c>
      <c r="D1327" s="334">
        <v>500000000</v>
      </c>
      <c r="E1327" s="334">
        <v>511602690</v>
      </c>
      <c r="F1327" s="334">
        <v>0</v>
      </c>
      <c r="G1327" s="334">
        <v>500000000</v>
      </c>
      <c r="H1327" s="334">
        <v>511602690</v>
      </c>
      <c r="I1327" s="328"/>
      <c r="J1327" s="328"/>
    </row>
    <row r="1328" spans="3:10" ht="16.95" customHeight="1">
      <c r="C1328" s="361" t="s">
        <v>4010</v>
      </c>
      <c r="D1328" s="337">
        <v>500000000</v>
      </c>
      <c r="E1328" s="334">
        <v>511602690</v>
      </c>
      <c r="F1328" s="334">
        <v>0</v>
      </c>
      <c r="G1328" s="337">
        <v>500000000</v>
      </c>
      <c r="H1328" s="334">
        <v>511602690</v>
      </c>
      <c r="I1328" s="328"/>
      <c r="J1328" s="328"/>
    </row>
    <row r="1329" spans="3:10" ht="16.95" customHeight="1">
      <c r="C1329" s="361" t="s">
        <v>4010</v>
      </c>
      <c r="D1329" s="334">
        <v>500000000</v>
      </c>
      <c r="E1329" s="334">
        <v>511602690</v>
      </c>
      <c r="F1329" s="334">
        <v>0</v>
      </c>
      <c r="G1329" s="334">
        <v>500000000</v>
      </c>
      <c r="H1329" s="334">
        <v>511602690</v>
      </c>
      <c r="I1329" s="328"/>
      <c r="J1329" s="328"/>
    </row>
    <row r="1330" spans="3:10" ht="16.95" customHeight="1">
      <c r="C1330" s="361" t="s">
        <v>4010</v>
      </c>
      <c r="D1330" s="334">
        <v>500000000</v>
      </c>
      <c r="E1330" s="334">
        <v>511602690</v>
      </c>
      <c r="F1330" s="334">
        <v>0</v>
      </c>
      <c r="G1330" s="337">
        <v>500000000</v>
      </c>
      <c r="H1330" s="334">
        <v>511602690</v>
      </c>
      <c r="I1330" s="328"/>
      <c r="J1330" s="328"/>
    </row>
    <row r="1331" spans="3:10" ht="16.95" customHeight="1">
      <c r="C1331" s="361" t="s">
        <v>4010</v>
      </c>
      <c r="D1331" s="334">
        <v>500000000</v>
      </c>
      <c r="E1331" s="334">
        <v>511602690</v>
      </c>
      <c r="F1331" s="334">
        <v>0</v>
      </c>
      <c r="G1331" s="334">
        <v>500000000</v>
      </c>
      <c r="H1331" s="334">
        <v>511602690</v>
      </c>
      <c r="J1331" s="328"/>
    </row>
    <row r="1332" spans="3:10" ht="16.95" customHeight="1">
      <c r="C1332" s="361" t="s">
        <v>4010</v>
      </c>
      <c r="D1332" s="334">
        <v>500000000</v>
      </c>
      <c r="E1332" s="334">
        <v>511602690</v>
      </c>
      <c r="F1332" s="334">
        <v>0</v>
      </c>
      <c r="G1332" s="334">
        <v>500000000</v>
      </c>
      <c r="H1332" s="334">
        <v>511602690</v>
      </c>
      <c r="I1332" s="328"/>
      <c r="J1332" s="328"/>
    </row>
    <row r="1333" spans="3:10" ht="16.95" customHeight="1">
      <c r="C1333" s="361" t="s">
        <v>4010</v>
      </c>
      <c r="D1333" s="334">
        <v>500000000</v>
      </c>
      <c r="E1333" s="334">
        <v>511602690</v>
      </c>
      <c r="F1333" s="334">
        <v>0</v>
      </c>
      <c r="G1333" s="334">
        <v>500000000</v>
      </c>
      <c r="H1333" s="334">
        <v>511602690</v>
      </c>
      <c r="I1333" s="328"/>
      <c r="J1333" s="328"/>
    </row>
    <row r="1334" spans="3:10" ht="16.95" customHeight="1">
      <c r="C1334" s="361" t="s">
        <v>479</v>
      </c>
      <c r="D1334" s="334">
        <v>300000000</v>
      </c>
      <c r="E1334" s="334">
        <v>305443792</v>
      </c>
      <c r="F1334" s="334">
        <v>0</v>
      </c>
      <c r="G1334" s="334">
        <v>300000000</v>
      </c>
      <c r="H1334" s="334">
        <v>305443792</v>
      </c>
      <c r="I1334" s="328"/>
      <c r="J1334" s="328"/>
    </row>
    <row r="1335" spans="3:10" ht="16.95" customHeight="1">
      <c r="C1335" s="361" t="s">
        <v>4018</v>
      </c>
      <c r="D1335" s="337">
        <v>500000000</v>
      </c>
      <c r="E1335" s="334">
        <v>511818485</v>
      </c>
      <c r="F1335" s="334">
        <v>0</v>
      </c>
      <c r="G1335" s="337">
        <v>500000000</v>
      </c>
      <c r="H1335" s="334">
        <v>511818485</v>
      </c>
      <c r="I1335" s="328"/>
      <c r="J1335" s="328"/>
    </row>
    <row r="1336" spans="3:10" ht="16.95" customHeight="1">
      <c r="C1336" s="361" t="s">
        <v>4018</v>
      </c>
      <c r="D1336" s="334">
        <v>500000000</v>
      </c>
      <c r="E1336" s="334">
        <v>511818485</v>
      </c>
      <c r="F1336" s="334">
        <v>0</v>
      </c>
      <c r="G1336" s="334">
        <v>500000000</v>
      </c>
      <c r="H1336" s="334">
        <v>511818485</v>
      </c>
      <c r="I1336" s="328"/>
      <c r="J1336" s="328"/>
    </row>
    <row r="1337" spans="3:10" ht="16.95" customHeight="1">
      <c r="C1337" s="361" t="s">
        <v>4018</v>
      </c>
      <c r="D1337" s="334">
        <v>500000000</v>
      </c>
      <c r="E1337" s="334">
        <v>511818485</v>
      </c>
      <c r="F1337" s="334">
        <v>0</v>
      </c>
      <c r="G1337" s="337">
        <v>500000000</v>
      </c>
      <c r="H1337" s="334">
        <v>511818485</v>
      </c>
      <c r="I1337" s="328"/>
      <c r="J1337" s="328"/>
    </row>
    <row r="1338" spans="3:10" ht="16.95" customHeight="1">
      <c r="C1338" s="361" t="s">
        <v>4018</v>
      </c>
      <c r="D1338" s="334">
        <v>500000000</v>
      </c>
      <c r="E1338" s="334">
        <v>511818485</v>
      </c>
      <c r="F1338" s="334">
        <v>0</v>
      </c>
      <c r="G1338" s="334">
        <v>500000000</v>
      </c>
      <c r="H1338" s="334">
        <v>511818485</v>
      </c>
      <c r="J1338" s="328"/>
    </row>
    <row r="1339" spans="3:10" ht="16.95" customHeight="1">
      <c r="C1339" s="361" t="s">
        <v>4018</v>
      </c>
      <c r="D1339" s="334">
        <v>500000000</v>
      </c>
      <c r="E1339" s="334">
        <v>511818485</v>
      </c>
      <c r="F1339" s="334">
        <v>0</v>
      </c>
      <c r="G1339" s="334">
        <v>500000000</v>
      </c>
      <c r="H1339" s="334">
        <v>511818485</v>
      </c>
      <c r="I1339" s="328"/>
      <c r="J1339" s="328"/>
    </row>
    <row r="1340" spans="3:10" ht="16.95" customHeight="1">
      <c r="C1340" s="361" t="s">
        <v>4018</v>
      </c>
      <c r="D1340" s="334">
        <v>500000000</v>
      </c>
      <c r="E1340" s="334">
        <v>511818485</v>
      </c>
      <c r="F1340" s="334">
        <v>0</v>
      </c>
      <c r="G1340" s="334">
        <v>500000000</v>
      </c>
      <c r="H1340" s="334">
        <v>511818485</v>
      </c>
      <c r="I1340" s="328"/>
      <c r="J1340" s="328"/>
    </row>
    <row r="1341" spans="3:10" ht="16.95" customHeight="1">
      <c r="C1341" s="361" t="s">
        <v>4018</v>
      </c>
      <c r="D1341" s="334">
        <v>500000000</v>
      </c>
      <c r="E1341" s="334">
        <v>511818485</v>
      </c>
      <c r="F1341" s="334">
        <v>0</v>
      </c>
      <c r="G1341" s="337">
        <v>500000000</v>
      </c>
      <c r="H1341" s="334">
        <v>511818485</v>
      </c>
      <c r="I1341" s="328"/>
      <c r="J1341" s="328"/>
    </row>
    <row r="1342" spans="3:10" ht="16.95" customHeight="1">
      <c r="C1342" s="361" t="s">
        <v>4018</v>
      </c>
      <c r="D1342" s="337">
        <v>500000000</v>
      </c>
      <c r="E1342" s="334">
        <v>511818485</v>
      </c>
      <c r="F1342" s="334">
        <v>0</v>
      </c>
      <c r="G1342" s="337">
        <v>500000000</v>
      </c>
      <c r="H1342" s="334">
        <v>511818485</v>
      </c>
      <c r="I1342" s="328"/>
      <c r="J1342" s="328"/>
    </row>
    <row r="1343" spans="3:10" ht="16.95" customHeight="1">
      <c r="C1343" s="361" t="s">
        <v>4018</v>
      </c>
      <c r="D1343" s="334">
        <v>500000000</v>
      </c>
      <c r="E1343" s="334">
        <v>511818485</v>
      </c>
      <c r="F1343" s="334">
        <v>0</v>
      </c>
      <c r="G1343" s="337">
        <v>500000000</v>
      </c>
      <c r="H1343" s="334">
        <v>511818485</v>
      </c>
      <c r="I1343" s="328"/>
      <c r="J1343" s="328"/>
    </row>
    <row r="1344" spans="3:10" ht="16.95" customHeight="1">
      <c r="C1344" s="361" t="s">
        <v>4018</v>
      </c>
      <c r="D1344" s="334">
        <v>500000000</v>
      </c>
      <c r="E1344" s="334">
        <v>511818485</v>
      </c>
      <c r="F1344" s="334">
        <v>0</v>
      </c>
      <c r="G1344" s="337">
        <v>500000000</v>
      </c>
      <c r="H1344" s="334">
        <v>511818485</v>
      </c>
      <c r="I1344" s="328"/>
      <c r="J1344" s="328"/>
    </row>
    <row r="1345" spans="3:10" ht="16.95" customHeight="1">
      <c r="C1345" s="361" t="s">
        <v>4018</v>
      </c>
      <c r="D1345" s="334">
        <v>500000000</v>
      </c>
      <c r="E1345" s="334">
        <v>511818485</v>
      </c>
      <c r="F1345" s="334">
        <v>0</v>
      </c>
      <c r="G1345" s="337">
        <v>500000000</v>
      </c>
      <c r="H1345" s="334">
        <v>511818485</v>
      </c>
      <c r="J1345" s="328"/>
    </row>
    <row r="1346" spans="3:10" ht="16.95" customHeight="1">
      <c r="C1346" s="361" t="s">
        <v>4018</v>
      </c>
      <c r="D1346" s="334">
        <v>500000000</v>
      </c>
      <c r="E1346" s="334">
        <v>511818485</v>
      </c>
      <c r="F1346" s="334">
        <v>0</v>
      </c>
      <c r="G1346" s="337">
        <v>500000000</v>
      </c>
      <c r="H1346" s="334">
        <v>511818485</v>
      </c>
      <c r="I1346" s="328"/>
      <c r="J1346" s="328"/>
    </row>
    <row r="1347" spans="3:10" ht="16.95" customHeight="1">
      <c r="C1347" s="361" t="s">
        <v>4018</v>
      </c>
      <c r="D1347" s="334">
        <v>500000000</v>
      </c>
      <c r="E1347" s="334">
        <v>511818485</v>
      </c>
      <c r="F1347" s="334">
        <v>0</v>
      </c>
      <c r="G1347" s="337">
        <v>500000000</v>
      </c>
      <c r="H1347" s="334">
        <v>511818485</v>
      </c>
      <c r="I1347" s="328"/>
      <c r="J1347" s="328"/>
    </row>
    <row r="1348" spans="3:10" ht="16.95" customHeight="1">
      <c r="C1348" s="361" t="s">
        <v>4018</v>
      </c>
      <c r="D1348" s="334">
        <v>500000000</v>
      </c>
      <c r="E1348" s="334">
        <v>511818485</v>
      </c>
      <c r="F1348" s="334">
        <v>0</v>
      </c>
      <c r="G1348" s="337">
        <v>500000000</v>
      </c>
      <c r="H1348" s="334">
        <v>511818485</v>
      </c>
      <c r="I1348" s="328"/>
      <c r="J1348" s="328"/>
    </row>
    <row r="1349" spans="3:10" ht="16.95" customHeight="1">
      <c r="C1349" s="361" t="s">
        <v>4018</v>
      </c>
      <c r="D1349" s="337">
        <v>500000000</v>
      </c>
      <c r="E1349" s="334">
        <v>511818485</v>
      </c>
      <c r="F1349" s="334">
        <v>0</v>
      </c>
      <c r="G1349" s="337">
        <v>500000000</v>
      </c>
      <c r="H1349" s="334">
        <v>511818485</v>
      </c>
      <c r="I1349" s="328"/>
      <c r="J1349" s="328"/>
    </row>
    <row r="1350" spans="3:10" ht="16.95" customHeight="1">
      <c r="C1350" s="361" t="s">
        <v>4018</v>
      </c>
      <c r="D1350" s="334">
        <v>500000000</v>
      </c>
      <c r="E1350" s="334">
        <v>511818485</v>
      </c>
      <c r="F1350" s="334">
        <v>0</v>
      </c>
      <c r="G1350" s="337">
        <v>500000000</v>
      </c>
      <c r="H1350" s="334">
        <v>511818485</v>
      </c>
      <c r="I1350" s="328"/>
      <c r="J1350" s="328"/>
    </row>
    <row r="1351" spans="3:10" ht="16.95" customHeight="1">
      <c r="C1351" s="361" t="s">
        <v>4018</v>
      </c>
      <c r="D1351" s="334">
        <v>500000000</v>
      </c>
      <c r="E1351" s="334">
        <v>511818485</v>
      </c>
      <c r="F1351" s="334">
        <v>0</v>
      </c>
      <c r="G1351" s="337">
        <v>500000000</v>
      </c>
      <c r="H1351" s="334">
        <v>511818485</v>
      </c>
      <c r="I1351" s="328"/>
      <c r="J1351" s="328"/>
    </row>
    <row r="1352" spans="3:10" ht="16.95" customHeight="1">
      <c r="C1352" s="361" t="s">
        <v>4018</v>
      </c>
      <c r="D1352" s="334">
        <v>500000000</v>
      </c>
      <c r="E1352" s="334">
        <v>511818485</v>
      </c>
      <c r="F1352" s="334">
        <v>0</v>
      </c>
      <c r="G1352" s="337">
        <v>500000000</v>
      </c>
      <c r="H1352" s="334">
        <v>511818485</v>
      </c>
      <c r="J1352" s="328"/>
    </row>
    <row r="1353" spans="3:10" ht="16.95" customHeight="1">
      <c r="C1353" s="361" t="s">
        <v>479</v>
      </c>
      <c r="D1353" s="334">
        <v>1000000000</v>
      </c>
      <c r="E1353" s="334">
        <v>1002535588</v>
      </c>
      <c r="F1353" s="334">
        <v>0</v>
      </c>
      <c r="G1353" s="337">
        <v>1000000000</v>
      </c>
      <c r="H1353" s="334">
        <v>1002535588</v>
      </c>
      <c r="I1353" s="328"/>
      <c r="J1353" s="328"/>
    </row>
    <row r="1354" spans="3:10" ht="16.95" customHeight="1">
      <c r="C1354" s="361" t="s">
        <v>4017</v>
      </c>
      <c r="D1354" s="334">
        <v>500000000</v>
      </c>
      <c r="E1354" s="334">
        <v>509779734</v>
      </c>
      <c r="F1354" s="334">
        <v>0</v>
      </c>
      <c r="G1354" s="337">
        <v>500000000</v>
      </c>
      <c r="H1354" s="334">
        <v>509779734</v>
      </c>
      <c r="I1354" s="328"/>
      <c r="J1354" s="328"/>
    </row>
    <row r="1355" spans="3:10" ht="16.95" customHeight="1">
      <c r="C1355" s="361" t="s">
        <v>4017</v>
      </c>
      <c r="D1355" s="334">
        <v>500000000</v>
      </c>
      <c r="E1355" s="334">
        <v>509779734</v>
      </c>
      <c r="F1355" s="334">
        <v>0</v>
      </c>
      <c r="G1355" s="337">
        <v>500000000</v>
      </c>
      <c r="H1355" s="334">
        <v>509779734</v>
      </c>
      <c r="I1355" s="328"/>
      <c r="J1355" s="328"/>
    </row>
    <row r="1356" spans="3:10" ht="16.95" customHeight="1">
      <c r="C1356" s="361" t="s">
        <v>4017</v>
      </c>
      <c r="D1356" s="337">
        <v>500000000</v>
      </c>
      <c r="E1356" s="334">
        <v>509779734</v>
      </c>
      <c r="F1356" s="334">
        <v>0</v>
      </c>
      <c r="G1356" s="337">
        <v>500000000</v>
      </c>
      <c r="H1356" s="334">
        <v>509779734</v>
      </c>
      <c r="I1356" s="328"/>
      <c r="J1356" s="328"/>
    </row>
    <row r="1357" spans="3:10" ht="16.95" customHeight="1">
      <c r="C1357" s="361" t="s">
        <v>4017</v>
      </c>
      <c r="D1357" s="334">
        <v>500000000</v>
      </c>
      <c r="E1357" s="334">
        <v>509779734</v>
      </c>
      <c r="F1357" s="334">
        <v>0</v>
      </c>
      <c r="G1357" s="337">
        <v>500000000</v>
      </c>
      <c r="H1357" s="334">
        <v>509779734</v>
      </c>
      <c r="I1357" s="328"/>
      <c r="J1357" s="328"/>
    </row>
    <row r="1358" spans="3:10" ht="16.95" customHeight="1">
      <c r="C1358" s="361" t="s">
        <v>4017</v>
      </c>
      <c r="D1358" s="334">
        <v>500000000</v>
      </c>
      <c r="E1358" s="334">
        <v>509779734</v>
      </c>
      <c r="F1358" s="334">
        <v>0</v>
      </c>
      <c r="G1358" s="337">
        <v>500000000</v>
      </c>
      <c r="H1358" s="334">
        <v>509779734</v>
      </c>
      <c r="I1358" s="328"/>
      <c r="J1358" s="328"/>
    </row>
    <row r="1359" spans="3:10" ht="16.95" customHeight="1">
      <c r="C1359" s="361" t="s">
        <v>4017</v>
      </c>
      <c r="D1359" s="334">
        <v>500000000</v>
      </c>
      <c r="E1359" s="334">
        <v>509779734</v>
      </c>
      <c r="F1359" s="334">
        <v>0</v>
      </c>
      <c r="G1359" s="337">
        <v>500000000</v>
      </c>
      <c r="H1359" s="334">
        <v>509779734</v>
      </c>
      <c r="J1359" s="328"/>
    </row>
    <row r="1360" spans="3:10" ht="16.95" customHeight="1">
      <c r="C1360" s="361" t="s">
        <v>4017</v>
      </c>
      <c r="D1360" s="334">
        <v>1000000000</v>
      </c>
      <c r="E1360" s="334">
        <v>1018349604</v>
      </c>
      <c r="F1360" s="334">
        <v>0</v>
      </c>
      <c r="G1360" s="337">
        <v>1000000000</v>
      </c>
      <c r="H1360" s="334">
        <v>1018349604</v>
      </c>
      <c r="I1360" s="328"/>
      <c r="J1360" s="328"/>
    </row>
    <row r="1361" spans="3:10" ht="16.95" customHeight="1">
      <c r="C1361" s="361" t="s">
        <v>4017</v>
      </c>
      <c r="D1361" s="334">
        <v>1000000000</v>
      </c>
      <c r="E1361" s="334">
        <v>1018349604</v>
      </c>
      <c r="F1361" s="334">
        <v>0</v>
      </c>
      <c r="G1361" s="337">
        <v>1000000000</v>
      </c>
      <c r="H1361" s="334">
        <v>1018349604</v>
      </c>
      <c r="I1361" s="328"/>
      <c r="J1361" s="328"/>
    </row>
    <row r="1362" spans="3:10" ht="16.95" customHeight="1">
      <c r="C1362" s="361" t="s">
        <v>4017</v>
      </c>
      <c r="D1362" s="334">
        <v>1000000000</v>
      </c>
      <c r="E1362" s="334">
        <v>1018349604</v>
      </c>
      <c r="F1362" s="334">
        <v>0</v>
      </c>
      <c r="G1362" s="337">
        <v>1000000000</v>
      </c>
      <c r="H1362" s="334">
        <v>1018349604</v>
      </c>
      <c r="I1362" s="328"/>
      <c r="J1362" s="328"/>
    </row>
    <row r="1363" spans="3:10" ht="16.95" customHeight="1">
      <c r="C1363" s="361" t="s">
        <v>4017</v>
      </c>
      <c r="D1363" s="337">
        <v>1000000000</v>
      </c>
      <c r="E1363" s="334">
        <v>1018349604</v>
      </c>
      <c r="F1363" s="334">
        <v>0</v>
      </c>
      <c r="G1363" s="337">
        <v>1000000000</v>
      </c>
      <c r="H1363" s="334">
        <v>1018349604</v>
      </c>
      <c r="I1363" s="328"/>
      <c r="J1363" s="328"/>
    </row>
    <row r="1364" spans="3:10" ht="16.95" customHeight="1">
      <c r="C1364" s="361" t="s">
        <v>710</v>
      </c>
      <c r="D1364" s="334">
        <v>100000000</v>
      </c>
      <c r="E1364" s="334">
        <v>101610399</v>
      </c>
      <c r="F1364" s="334">
        <v>0</v>
      </c>
      <c r="G1364" s="337">
        <v>100000000</v>
      </c>
      <c r="H1364" s="334">
        <v>101610399</v>
      </c>
      <c r="I1364" s="328"/>
      <c r="J1364" s="328"/>
    </row>
    <row r="1365" spans="3:10" ht="16.95" customHeight="1">
      <c r="C1365" s="361" t="s">
        <v>4017</v>
      </c>
      <c r="D1365" s="334">
        <v>1000000000</v>
      </c>
      <c r="E1365" s="334">
        <v>1017341384</v>
      </c>
      <c r="F1365" s="334">
        <v>0</v>
      </c>
      <c r="G1365" s="337">
        <v>1000000000</v>
      </c>
      <c r="H1365" s="334">
        <v>1017341384</v>
      </c>
      <c r="I1365" s="328"/>
      <c r="J1365" s="328"/>
    </row>
    <row r="1366" spans="3:10" ht="16.95" customHeight="1">
      <c r="C1366" s="361" t="s">
        <v>4017</v>
      </c>
      <c r="D1366" s="334">
        <v>1000000000</v>
      </c>
      <c r="E1366" s="334">
        <v>1017341384</v>
      </c>
      <c r="F1366" s="334">
        <v>0</v>
      </c>
      <c r="G1366" s="337">
        <v>1000000000</v>
      </c>
      <c r="H1366" s="334">
        <v>1017341384</v>
      </c>
      <c r="J1366" s="328"/>
    </row>
    <row r="1367" spans="3:10" ht="16.95" customHeight="1">
      <c r="C1367" s="361" t="s">
        <v>4017</v>
      </c>
      <c r="D1367" s="334">
        <v>1000000000</v>
      </c>
      <c r="E1367" s="334">
        <v>1017341384</v>
      </c>
      <c r="F1367" s="334">
        <v>0</v>
      </c>
      <c r="G1367" s="337">
        <v>1000000000</v>
      </c>
      <c r="H1367" s="334">
        <v>1017341384</v>
      </c>
      <c r="I1367" s="328"/>
      <c r="J1367" s="328"/>
    </row>
    <row r="1368" spans="3:10" ht="16.95" customHeight="1">
      <c r="C1368" s="361" t="s">
        <v>480</v>
      </c>
      <c r="D1368" s="334">
        <v>500000000</v>
      </c>
      <c r="E1368" s="334">
        <v>508054760</v>
      </c>
      <c r="F1368" s="334">
        <v>0</v>
      </c>
      <c r="G1368" s="337">
        <v>500000000</v>
      </c>
      <c r="H1368" s="334">
        <v>508054760</v>
      </c>
      <c r="I1368" s="328"/>
      <c r="J1368" s="328"/>
    </row>
    <row r="1369" spans="3:10" ht="16.95" customHeight="1">
      <c r="C1369" s="361" t="s">
        <v>480</v>
      </c>
      <c r="D1369" s="334">
        <v>500000000</v>
      </c>
      <c r="E1369" s="334">
        <v>508054760</v>
      </c>
      <c r="F1369" s="334">
        <v>0</v>
      </c>
      <c r="G1369" s="337">
        <v>500000000</v>
      </c>
      <c r="H1369" s="334">
        <v>508054760</v>
      </c>
      <c r="I1369" s="328"/>
      <c r="J1369" s="328"/>
    </row>
    <row r="1370" spans="3:10" ht="16.95" customHeight="1">
      <c r="C1370" s="361" t="s">
        <v>480</v>
      </c>
      <c r="D1370" s="337">
        <v>500000000</v>
      </c>
      <c r="E1370" s="334">
        <v>508054760</v>
      </c>
      <c r="F1370" s="334">
        <v>0</v>
      </c>
      <c r="G1370" s="337">
        <v>500000000</v>
      </c>
      <c r="H1370" s="334">
        <v>508054760</v>
      </c>
      <c r="I1370" s="328"/>
      <c r="J1370" s="328"/>
    </row>
    <row r="1371" spans="3:10" ht="16.95" customHeight="1">
      <c r="C1371" s="361" t="s">
        <v>480</v>
      </c>
      <c r="D1371" s="334">
        <v>500000000</v>
      </c>
      <c r="E1371" s="334">
        <v>508054760</v>
      </c>
      <c r="F1371" s="334">
        <v>0</v>
      </c>
      <c r="G1371" s="337">
        <v>500000000</v>
      </c>
      <c r="H1371" s="334">
        <v>508054760</v>
      </c>
      <c r="I1371" s="328"/>
      <c r="J1371" s="328"/>
    </row>
    <row r="1372" spans="3:10" ht="16.95" customHeight="1">
      <c r="C1372" s="361" t="s">
        <v>480</v>
      </c>
      <c r="D1372" s="334">
        <v>500000000</v>
      </c>
      <c r="E1372" s="334">
        <v>508054760</v>
      </c>
      <c r="F1372" s="334">
        <v>0</v>
      </c>
      <c r="G1372" s="337">
        <v>500000000</v>
      </c>
      <c r="H1372" s="334">
        <v>508054760</v>
      </c>
      <c r="I1372" s="328"/>
      <c r="J1372" s="328"/>
    </row>
    <row r="1373" spans="3:10" ht="16.95" customHeight="1">
      <c r="C1373" s="361" t="s">
        <v>4010</v>
      </c>
      <c r="D1373" s="334">
        <v>1000000000</v>
      </c>
      <c r="E1373" s="334">
        <v>1050054841</v>
      </c>
      <c r="F1373" s="334">
        <v>0</v>
      </c>
      <c r="G1373" s="337">
        <v>1000000000</v>
      </c>
      <c r="H1373" s="334">
        <v>1050054841</v>
      </c>
      <c r="J1373" s="328"/>
    </row>
    <row r="1374" spans="3:10" ht="16.95" customHeight="1">
      <c r="C1374" s="361" t="s">
        <v>4010</v>
      </c>
      <c r="D1374" s="334">
        <v>1000000000</v>
      </c>
      <c r="E1374" s="334">
        <v>1050054841</v>
      </c>
      <c r="F1374" s="334">
        <v>0</v>
      </c>
      <c r="G1374" s="337">
        <v>1000000000</v>
      </c>
      <c r="H1374" s="334">
        <v>1050054841</v>
      </c>
      <c r="I1374" s="328"/>
      <c r="J1374" s="328"/>
    </row>
    <row r="1375" spans="3:10" ht="16.95" customHeight="1">
      <c r="C1375" s="361" t="s">
        <v>4010</v>
      </c>
      <c r="D1375" s="334">
        <v>1000000000</v>
      </c>
      <c r="E1375" s="334">
        <v>1050054841</v>
      </c>
      <c r="F1375" s="334">
        <v>0</v>
      </c>
      <c r="G1375" s="337">
        <v>1000000000</v>
      </c>
      <c r="H1375" s="334">
        <v>1050054841</v>
      </c>
      <c r="I1375" s="328"/>
      <c r="J1375" s="328"/>
    </row>
    <row r="1376" spans="3:10" ht="16.95" customHeight="1">
      <c r="C1376" s="361" t="s">
        <v>4010</v>
      </c>
      <c r="D1376" s="334">
        <v>1000000000</v>
      </c>
      <c r="E1376" s="334">
        <v>1050054841</v>
      </c>
      <c r="F1376" s="334">
        <v>0</v>
      </c>
      <c r="G1376" s="337">
        <v>1000000000</v>
      </c>
      <c r="H1376" s="334">
        <v>1050054841</v>
      </c>
      <c r="I1376" s="328"/>
      <c r="J1376" s="328"/>
    </row>
    <row r="1377" spans="3:10" ht="16.95" customHeight="1">
      <c r="C1377" s="361" t="s">
        <v>4010</v>
      </c>
      <c r="D1377" s="337">
        <v>1000000000</v>
      </c>
      <c r="E1377" s="334">
        <v>1050054841</v>
      </c>
      <c r="F1377" s="334">
        <v>0</v>
      </c>
      <c r="G1377" s="337">
        <v>1000000000</v>
      </c>
      <c r="H1377" s="334">
        <v>1050054841</v>
      </c>
      <c r="I1377" s="328"/>
      <c r="J1377" s="328"/>
    </row>
    <row r="1378" spans="3:10" ht="16.95" customHeight="1">
      <c r="C1378" s="361" t="s">
        <v>4017</v>
      </c>
      <c r="D1378" s="334">
        <v>1000000000</v>
      </c>
      <c r="E1378" s="334">
        <v>1015728232</v>
      </c>
      <c r="F1378" s="334">
        <v>0</v>
      </c>
      <c r="G1378" s="337">
        <v>1000000000</v>
      </c>
      <c r="H1378" s="334">
        <v>1015728232</v>
      </c>
      <c r="I1378" s="328"/>
      <c r="J1378" s="328"/>
    </row>
    <row r="1379" spans="3:10" ht="16.95" customHeight="1">
      <c r="C1379" s="361" t="s">
        <v>4017</v>
      </c>
      <c r="D1379" s="334">
        <v>1000000000</v>
      </c>
      <c r="E1379" s="334">
        <v>1015728232</v>
      </c>
      <c r="F1379" s="334">
        <v>0</v>
      </c>
      <c r="G1379" s="337">
        <v>1000000000</v>
      </c>
      <c r="H1379" s="334">
        <v>1015728232</v>
      </c>
      <c r="I1379" s="328"/>
      <c r="J1379" s="328"/>
    </row>
    <row r="1380" spans="3:10" ht="16.95" customHeight="1">
      <c r="C1380" s="361" t="s">
        <v>4017</v>
      </c>
      <c r="D1380" s="334">
        <v>1000000000</v>
      </c>
      <c r="E1380" s="334">
        <v>1015728232</v>
      </c>
      <c r="F1380" s="334">
        <v>0</v>
      </c>
      <c r="G1380" s="337">
        <v>1000000000</v>
      </c>
      <c r="H1380" s="334">
        <v>1015728232</v>
      </c>
      <c r="J1380" s="328"/>
    </row>
    <row r="1381" spans="3:10" ht="16.95" customHeight="1">
      <c r="C1381" s="361" t="s">
        <v>4017</v>
      </c>
      <c r="D1381" s="334">
        <v>1000000000</v>
      </c>
      <c r="E1381" s="334">
        <v>1015728232</v>
      </c>
      <c r="F1381" s="334">
        <v>0</v>
      </c>
      <c r="G1381" s="337">
        <v>1000000000</v>
      </c>
      <c r="H1381" s="334">
        <v>1015728232</v>
      </c>
      <c r="I1381" s="328"/>
      <c r="J1381" s="328"/>
    </row>
    <row r="1382" spans="3:10" ht="16.95" customHeight="1">
      <c r="C1382" s="361" t="s">
        <v>710</v>
      </c>
      <c r="D1382" s="334">
        <v>100000000</v>
      </c>
      <c r="E1382" s="334">
        <v>101550498</v>
      </c>
      <c r="F1382" s="334">
        <v>0</v>
      </c>
      <c r="G1382" s="337">
        <v>100000000</v>
      </c>
      <c r="H1382" s="334">
        <v>101550498</v>
      </c>
      <c r="I1382" s="328"/>
      <c r="J1382" s="328"/>
    </row>
    <row r="1383" spans="3:10" ht="16.95" customHeight="1">
      <c r="C1383" s="361" t="s">
        <v>710</v>
      </c>
      <c r="D1383" s="334">
        <v>100000000</v>
      </c>
      <c r="E1383" s="334">
        <v>101550498</v>
      </c>
      <c r="F1383" s="334">
        <v>0</v>
      </c>
      <c r="G1383" s="337">
        <v>100000000</v>
      </c>
      <c r="H1383" s="334">
        <v>101550498</v>
      </c>
      <c r="I1383" s="328"/>
      <c r="J1383" s="328"/>
    </row>
    <row r="1384" spans="3:10" ht="16.95" customHeight="1">
      <c r="C1384" s="361" t="s">
        <v>710</v>
      </c>
      <c r="D1384" s="337">
        <v>100000000</v>
      </c>
      <c r="E1384" s="334">
        <v>101550498</v>
      </c>
      <c r="F1384" s="334">
        <v>0</v>
      </c>
      <c r="G1384" s="337">
        <v>100000000</v>
      </c>
      <c r="H1384" s="334">
        <v>101550498</v>
      </c>
      <c r="I1384" s="328"/>
      <c r="J1384" s="328"/>
    </row>
    <row r="1385" spans="3:10" ht="16.95" customHeight="1">
      <c r="C1385" s="361" t="s">
        <v>710</v>
      </c>
      <c r="D1385" s="334">
        <v>100000000</v>
      </c>
      <c r="E1385" s="334">
        <v>101550498</v>
      </c>
      <c r="F1385" s="334">
        <v>0</v>
      </c>
      <c r="G1385" s="337">
        <v>100000000</v>
      </c>
      <c r="H1385" s="334">
        <v>101550498</v>
      </c>
      <c r="I1385" s="328"/>
      <c r="J1385" s="328"/>
    </row>
    <row r="1386" spans="3:10" ht="16.95" customHeight="1">
      <c r="C1386" s="361" t="s">
        <v>708</v>
      </c>
      <c r="D1386" s="334">
        <v>500000000</v>
      </c>
      <c r="E1386" s="334">
        <v>529797606</v>
      </c>
      <c r="F1386" s="334">
        <v>0</v>
      </c>
      <c r="G1386" s="337">
        <v>500000000</v>
      </c>
      <c r="H1386" s="334">
        <v>529797606</v>
      </c>
      <c r="I1386" s="328"/>
      <c r="J1386" s="328"/>
    </row>
    <row r="1387" spans="3:10" ht="16.95" customHeight="1">
      <c r="C1387" s="361" t="s">
        <v>708</v>
      </c>
      <c r="D1387" s="334">
        <v>500000000</v>
      </c>
      <c r="E1387" s="334">
        <v>529797606</v>
      </c>
      <c r="F1387" s="334">
        <v>0</v>
      </c>
      <c r="G1387" s="337">
        <v>500000000</v>
      </c>
      <c r="H1387" s="334">
        <v>529797606</v>
      </c>
      <c r="J1387" s="328"/>
    </row>
    <row r="1388" spans="3:10" ht="16.95" customHeight="1">
      <c r="C1388" s="361" t="s">
        <v>708</v>
      </c>
      <c r="D1388" s="334">
        <v>500000000</v>
      </c>
      <c r="E1388" s="334">
        <v>529797606</v>
      </c>
      <c r="F1388" s="334">
        <v>0</v>
      </c>
      <c r="G1388" s="337">
        <v>500000000</v>
      </c>
      <c r="H1388" s="334">
        <v>529797606</v>
      </c>
      <c r="I1388" s="328"/>
      <c r="J1388" s="328"/>
    </row>
    <row r="1389" spans="3:10" ht="16.95" customHeight="1">
      <c r="C1389" s="361" t="s">
        <v>708</v>
      </c>
      <c r="D1389" s="334">
        <v>500000000</v>
      </c>
      <c r="E1389" s="334">
        <v>529797606</v>
      </c>
      <c r="F1389" s="334">
        <v>0</v>
      </c>
      <c r="G1389" s="337">
        <v>500000000</v>
      </c>
      <c r="H1389" s="334">
        <v>529797606</v>
      </c>
      <c r="I1389" s="328"/>
      <c r="J1389" s="328"/>
    </row>
    <row r="1390" spans="3:10" ht="16.95" customHeight="1">
      <c r="C1390" s="361" t="s">
        <v>708</v>
      </c>
      <c r="D1390" s="334">
        <v>500000000</v>
      </c>
      <c r="E1390" s="334">
        <v>529797606</v>
      </c>
      <c r="F1390" s="334">
        <v>0</v>
      </c>
      <c r="G1390" s="337">
        <v>500000000</v>
      </c>
      <c r="H1390" s="334">
        <v>529797606</v>
      </c>
      <c r="I1390" s="328"/>
      <c r="J1390" s="328"/>
    </row>
    <row r="1391" spans="3:10" ht="16.95" customHeight="1">
      <c r="C1391" s="361" t="s">
        <v>708</v>
      </c>
      <c r="D1391" s="337">
        <v>500000000</v>
      </c>
      <c r="E1391" s="334">
        <v>529797606</v>
      </c>
      <c r="F1391" s="334">
        <v>0</v>
      </c>
      <c r="G1391" s="337">
        <v>500000000</v>
      </c>
      <c r="H1391" s="334">
        <v>529797606</v>
      </c>
      <c r="I1391" s="328"/>
      <c r="J1391" s="328"/>
    </row>
    <row r="1392" spans="3:10" ht="16.95" customHeight="1">
      <c r="C1392" s="361" t="s">
        <v>708</v>
      </c>
      <c r="D1392" s="334">
        <v>500000000</v>
      </c>
      <c r="E1392" s="334">
        <v>529797606</v>
      </c>
      <c r="F1392" s="334">
        <v>0</v>
      </c>
      <c r="G1392" s="334">
        <v>500000000</v>
      </c>
      <c r="H1392" s="334">
        <v>529797606</v>
      </c>
      <c r="I1392" s="328"/>
      <c r="J1392" s="328"/>
    </row>
    <row r="1393" spans="3:10" ht="16.95" customHeight="1">
      <c r="C1393" s="361" t="s">
        <v>708</v>
      </c>
      <c r="D1393" s="334">
        <v>500000000</v>
      </c>
      <c r="E1393" s="334">
        <v>529797606</v>
      </c>
      <c r="F1393" s="334">
        <v>0</v>
      </c>
      <c r="G1393" s="337">
        <v>500000000</v>
      </c>
      <c r="H1393" s="334">
        <v>529797606</v>
      </c>
      <c r="I1393" s="328"/>
      <c r="J1393" s="328"/>
    </row>
    <row r="1394" spans="3:10" ht="16.95" customHeight="1">
      <c r="C1394" s="361" t="s">
        <v>708</v>
      </c>
      <c r="D1394" s="334">
        <v>500000000</v>
      </c>
      <c r="E1394" s="334">
        <v>529797606</v>
      </c>
      <c r="F1394" s="334">
        <v>0</v>
      </c>
      <c r="G1394" s="334">
        <v>500000000</v>
      </c>
      <c r="H1394" s="334">
        <v>529797606</v>
      </c>
      <c r="J1394" s="328"/>
    </row>
    <row r="1395" spans="3:10" ht="16.95" customHeight="1">
      <c r="C1395" s="361" t="s">
        <v>708</v>
      </c>
      <c r="D1395" s="334">
        <v>500000000</v>
      </c>
      <c r="E1395" s="334">
        <v>529797606</v>
      </c>
      <c r="F1395" s="334">
        <v>0</v>
      </c>
      <c r="G1395" s="334">
        <v>500000000</v>
      </c>
      <c r="H1395" s="334">
        <v>529797606</v>
      </c>
      <c r="I1395" s="328"/>
      <c r="J1395" s="328"/>
    </row>
    <row r="1396" spans="3:10" ht="16.95" customHeight="1">
      <c r="C1396" s="361" t="s">
        <v>708</v>
      </c>
      <c r="D1396" s="334">
        <v>500000000</v>
      </c>
      <c r="E1396" s="334">
        <v>529797606</v>
      </c>
      <c r="F1396" s="334">
        <v>0</v>
      </c>
      <c r="G1396" s="334">
        <v>500000000</v>
      </c>
      <c r="H1396" s="334">
        <v>529797606</v>
      </c>
      <c r="I1396" s="328"/>
      <c r="J1396" s="328"/>
    </row>
    <row r="1397" spans="3:10" ht="16.95" customHeight="1">
      <c r="C1397" s="361" t="s">
        <v>708</v>
      </c>
      <c r="D1397" s="334">
        <v>500000000</v>
      </c>
      <c r="E1397" s="334">
        <v>529797606</v>
      </c>
      <c r="F1397" s="334">
        <v>0</v>
      </c>
      <c r="G1397" s="334">
        <v>500000000</v>
      </c>
      <c r="H1397" s="334">
        <v>529797606</v>
      </c>
      <c r="I1397" s="328"/>
      <c r="J1397" s="328"/>
    </row>
    <row r="1398" spans="3:10" ht="16.95" customHeight="1">
      <c r="C1398" s="361" t="s">
        <v>708</v>
      </c>
      <c r="D1398" s="337">
        <v>500000000</v>
      </c>
      <c r="E1398" s="334">
        <v>529797606</v>
      </c>
      <c r="F1398" s="334">
        <v>0</v>
      </c>
      <c r="G1398" s="337">
        <v>500000000</v>
      </c>
      <c r="H1398" s="334">
        <v>529797606</v>
      </c>
      <c r="I1398" s="328"/>
      <c r="J1398" s="328"/>
    </row>
    <row r="1399" spans="3:10" ht="16.95" customHeight="1">
      <c r="C1399" s="361" t="s">
        <v>708</v>
      </c>
      <c r="D1399" s="334">
        <v>500000000</v>
      </c>
      <c r="E1399" s="334">
        <v>529797606</v>
      </c>
      <c r="F1399" s="334">
        <v>0</v>
      </c>
      <c r="G1399" s="334">
        <v>500000000</v>
      </c>
      <c r="H1399" s="334">
        <v>529797606</v>
      </c>
      <c r="I1399" s="328"/>
      <c r="J1399" s="328"/>
    </row>
    <row r="1400" spans="3:10" ht="16.95" customHeight="1">
      <c r="C1400" s="361" t="s">
        <v>710</v>
      </c>
      <c r="D1400" s="334">
        <v>100000000</v>
      </c>
      <c r="E1400" s="334">
        <v>101509582</v>
      </c>
      <c r="F1400" s="334">
        <v>0</v>
      </c>
      <c r="G1400" s="337">
        <v>100000000</v>
      </c>
      <c r="H1400" s="334">
        <v>101509582</v>
      </c>
      <c r="I1400" s="328"/>
      <c r="J1400" s="328"/>
    </row>
    <row r="1401" spans="3:10" ht="16.95" customHeight="1">
      <c r="C1401" s="361" t="s">
        <v>710</v>
      </c>
      <c r="D1401" s="334">
        <v>100000000</v>
      </c>
      <c r="E1401" s="334">
        <v>101509582</v>
      </c>
      <c r="F1401" s="334">
        <v>0</v>
      </c>
      <c r="G1401" s="334">
        <v>100000000</v>
      </c>
      <c r="H1401" s="334">
        <v>101509582</v>
      </c>
      <c r="J1401" s="328"/>
    </row>
    <row r="1402" spans="3:10" ht="16.95" customHeight="1">
      <c r="C1402" s="361" t="s">
        <v>710</v>
      </c>
      <c r="D1402" s="334">
        <v>100000000</v>
      </c>
      <c r="E1402" s="334">
        <v>101509582</v>
      </c>
      <c r="F1402" s="334">
        <v>0</v>
      </c>
      <c r="G1402" s="334">
        <v>100000000</v>
      </c>
      <c r="H1402" s="334">
        <v>101509582</v>
      </c>
      <c r="I1402" s="328"/>
      <c r="J1402" s="328"/>
    </row>
    <row r="1403" spans="3:10" ht="16.95" customHeight="1">
      <c r="C1403" s="361" t="s">
        <v>710</v>
      </c>
      <c r="D1403" s="334">
        <v>100000000</v>
      </c>
      <c r="E1403" s="334">
        <v>101509582</v>
      </c>
      <c r="F1403" s="334">
        <v>0</v>
      </c>
      <c r="G1403" s="334">
        <v>100000000</v>
      </c>
      <c r="H1403" s="334">
        <v>101509582</v>
      </c>
      <c r="I1403" s="328"/>
      <c r="J1403" s="328"/>
    </row>
    <row r="1404" spans="3:10" ht="16.95" customHeight="1">
      <c r="C1404" s="361" t="s">
        <v>480</v>
      </c>
      <c r="D1404" s="334">
        <v>500000000</v>
      </c>
      <c r="E1404" s="334">
        <v>506904080</v>
      </c>
      <c r="F1404" s="334">
        <v>0</v>
      </c>
      <c r="G1404" s="334">
        <v>500000000</v>
      </c>
      <c r="H1404" s="334">
        <v>506904080</v>
      </c>
      <c r="I1404" s="328"/>
      <c r="J1404" s="328"/>
    </row>
    <row r="1405" spans="3:10" ht="16.95" customHeight="1">
      <c r="C1405" s="361" t="s">
        <v>480</v>
      </c>
      <c r="D1405" s="334">
        <v>500000000</v>
      </c>
      <c r="E1405" s="334">
        <v>506904080</v>
      </c>
      <c r="F1405" s="334">
        <v>0</v>
      </c>
      <c r="G1405" s="334">
        <v>500000000</v>
      </c>
      <c r="H1405" s="334">
        <v>506904080</v>
      </c>
      <c r="I1405" s="328"/>
      <c r="J1405" s="328"/>
    </row>
    <row r="1406" spans="3:10" ht="16.95" customHeight="1">
      <c r="C1406" s="361" t="s">
        <v>480</v>
      </c>
      <c r="D1406" s="334">
        <v>500000000</v>
      </c>
      <c r="E1406" s="334">
        <v>506904080</v>
      </c>
      <c r="F1406" s="334">
        <v>0</v>
      </c>
      <c r="G1406" s="337">
        <v>500000000</v>
      </c>
      <c r="H1406" s="334">
        <v>506904080</v>
      </c>
      <c r="I1406" s="328"/>
      <c r="J1406" s="328"/>
    </row>
    <row r="1407" spans="3:10" ht="16.95" customHeight="1">
      <c r="C1407" s="361" t="s">
        <v>480</v>
      </c>
      <c r="D1407" s="334">
        <v>500000000</v>
      </c>
      <c r="E1407" s="334">
        <v>506904080</v>
      </c>
      <c r="F1407" s="334">
        <v>0</v>
      </c>
      <c r="G1407" s="334">
        <v>500000000</v>
      </c>
      <c r="H1407" s="334">
        <v>506904080</v>
      </c>
      <c r="J1407" s="328"/>
    </row>
    <row r="1408" spans="3:10" ht="16.95" customHeight="1">
      <c r="C1408" s="361" t="s">
        <v>480</v>
      </c>
      <c r="D1408" s="334">
        <v>500000000</v>
      </c>
      <c r="E1408" s="334">
        <v>506904080</v>
      </c>
      <c r="F1408" s="334">
        <v>0</v>
      </c>
      <c r="G1408" s="334">
        <v>500000000</v>
      </c>
      <c r="H1408" s="334">
        <v>506904080</v>
      </c>
      <c r="I1408" s="328"/>
      <c r="J1408" s="328"/>
    </row>
    <row r="1409" spans="3:10" ht="16.95" customHeight="1">
      <c r="C1409" s="361" t="s">
        <v>480</v>
      </c>
      <c r="D1409" s="334">
        <v>500000000</v>
      </c>
      <c r="E1409" s="334">
        <v>506904080</v>
      </c>
      <c r="F1409" s="334">
        <v>0</v>
      </c>
      <c r="G1409" s="334">
        <v>500000000</v>
      </c>
      <c r="H1409" s="334">
        <v>506904080</v>
      </c>
      <c r="I1409" s="328"/>
      <c r="J1409" s="328"/>
    </row>
    <row r="1410" spans="3:10" ht="16.95" customHeight="1">
      <c r="C1410" s="361" t="s">
        <v>480</v>
      </c>
      <c r="D1410" s="334">
        <v>500000000</v>
      </c>
      <c r="E1410" s="334">
        <v>506904080</v>
      </c>
      <c r="F1410" s="334">
        <v>0</v>
      </c>
      <c r="G1410" s="334">
        <v>500000000</v>
      </c>
      <c r="H1410" s="334">
        <v>506904080</v>
      </c>
      <c r="I1410" s="328"/>
      <c r="J1410" s="328"/>
    </row>
    <row r="1411" spans="3:10" ht="16.95" customHeight="1">
      <c r="C1411" s="361" t="s">
        <v>480</v>
      </c>
      <c r="D1411" s="337">
        <v>500000000</v>
      </c>
      <c r="E1411" s="334">
        <v>506904080</v>
      </c>
      <c r="F1411" s="334">
        <v>0</v>
      </c>
      <c r="G1411" s="337">
        <v>500000000</v>
      </c>
      <c r="H1411" s="334">
        <v>506904080</v>
      </c>
      <c r="I1411" s="328"/>
      <c r="J1411" s="328"/>
    </row>
    <row r="1412" spans="3:10" ht="16.95" customHeight="1">
      <c r="C1412" s="361" t="s">
        <v>480</v>
      </c>
      <c r="D1412" s="334">
        <v>500000000</v>
      </c>
      <c r="E1412" s="334">
        <v>506904080</v>
      </c>
      <c r="F1412" s="334">
        <v>0</v>
      </c>
      <c r="G1412" s="334">
        <v>500000000</v>
      </c>
      <c r="H1412" s="334">
        <v>506904080</v>
      </c>
      <c r="I1412" s="328"/>
      <c r="J1412" s="328"/>
    </row>
    <row r="1413" spans="3:10" ht="16.95" customHeight="1">
      <c r="C1413" s="361" t="s">
        <v>710</v>
      </c>
      <c r="D1413" s="334">
        <v>100000000</v>
      </c>
      <c r="E1413" s="334">
        <v>101509582</v>
      </c>
      <c r="F1413" s="334">
        <v>0</v>
      </c>
      <c r="G1413" s="337">
        <v>100000000</v>
      </c>
      <c r="H1413" s="334">
        <v>101509582</v>
      </c>
      <c r="I1413" s="328"/>
      <c r="J1413" s="328"/>
    </row>
    <row r="1414" spans="3:10" ht="16.95" customHeight="1">
      <c r="C1414" s="361" t="s">
        <v>480</v>
      </c>
      <c r="D1414" s="334">
        <v>500000000</v>
      </c>
      <c r="E1414" s="334">
        <v>506904080</v>
      </c>
      <c r="F1414" s="334">
        <v>0</v>
      </c>
      <c r="G1414" s="334">
        <v>500000000</v>
      </c>
      <c r="H1414" s="334">
        <v>506904080</v>
      </c>
      <c r="J1414" s="328"/>
    </row>
    <row r="1415" spans="3:10" ht="16.95" customHeight="1">
      <c r="C1415" s="361" t="s">
        <v>710</v>
      </c>
      <c r="D1415" s="334">
        <v>100000000</v>
      </c>
      <c r="E1415" s="334">
        <v>100932832</v>
      </c>
      <c r="F1415" s="334">
        <v>0</v>
      </c>
      <c r="G1415" s="334">
        <v>100000000</v>
      </c>
      <c r="H1415" s="334">
        <v>100932832</v>
      </c>
      <c r="I1415" s="328"/>
      <c r="J1415" s="328"/>
    </row>
    <row r="1416" spans="3:10" ht="16.95" customHeight="1">
      <c r="C1416" s="361" t="s">
        <v>710</v>
      </c>
      <c r="D1416" s="334">
        <v>100000000</v>
      </c>
      <c r="E1416" s="334">
        <v>100932832</v>
      </c>
      <c r="F1416" s="334">
        <v>0</v>
      </c>
      <c r="G1416" s="334">
        <v>100000000</v>
      </c>
      <c r="H1416" s="334">
        <v>100932832</v>
      </c>
      <c r="I1416" s="328"/>
      <c r="J1416" s="328"/>
    </row>
    <row r="1417" spans="3:10" ht="16.95" customHeight="1">
      <c r="C1417" s="361" t="s">
        <v>710</v>
      </c>
      <c r="D1417" s="334">
        <v>100000000</v>
      </c>
      <c r="E1417" s="334">
        <v>100932832</v>
      </c>
      <c r="F1417" s="334">
        <v>0</v>
      </c>
      <c r="G1417" s="334">
        <v>100000000</v>
      </c>
      <c r="H1417" s="334">
        <v>100932832</v>
      </c>
      <c r="I1417" s="328"/>
      <c r="J1417" s="328"/>
    </row>
    <row r="1418" spans="3:10" ht="16.95" customHeight="1">
      <c r="C1418" s="361" t="s">
        <v>4017</v>
      </c>
      <c r="D1418" s="337">
        <v>500000000</v>
      </c>
      <c r="E1418" s="334">
        <v>531373064</v>
      </c>
      <c r="F1418" s="334">
        <v>0</v>
      </c>
      <c r="G1418" s="337">
        <v>500000000</v>
      </c>
      <c r="H1418" s="334">
        <v>531373064</v>
      </c>
      <c r="I1418" s="328"/>
      <c r="J1418" s="328"/>
    </row>
    <row r="1419" spans="3:10" ht="16.95" customHeight="1">
      <c r="C1419" s="361" t="s">
        <v>4017</v>
      </c>
      <c r="D1419" s="334">
        <v>500000000</v>
      </c>
      <c r="E1419" s="334">
        <v>531373064</v>
      </c>
      <c r="F1419" s="334">
        <v>0</v>
      </c>
      <c r="G1419" s="334">
        <v>500000000</v>
      </c>
      <c r="H1419" s="334">
        <v>531373064</v>
      </c>
      <c r="I1419" s="328"/>
      <c r="J1419" s="328"/>
    </row>
    <row r="1420" spans="3:10" ht="16.95" customHeight="1">
      <c r="C1420" s="361" t="s">
        <v>4017</v>
      </c>
      <c r="D1420" s="334">
        <v>500000000</v>
      </c>
      <c r="E1420" s="334">
        <v>531373064</v>
      </c>
      <c r="F1420" s="334">
        <v>0</v>
      </c>
      <c r="G1420" s="337">
        <v>500000000</v>
      </c>
      <c r="H1420" s="334">
        <v>531373064</v>
      </c>
      <c r="I1420" s="328"/>
      <c r="J1420" s="328"/>
    </row>
    <row r="1421" spans="3:10" ht="16.95" customHeight="1">
      <c r="C1421" s="361" t="s">
        <v>4017</v>
      </c>
      <c r="D1421" s="334">
        <v>500000000</v>
      </c>
      <c r="E1421" s="334">
        <v>531373064</v>
      </c>
      <c r="F1421" s="334">
        <v>0</v>
      </c>
      <c r="G1421" s="334">
        <v>500000000</v>
      </c>
      <c r="H1421" s="334">
        <v>531373064</v>
      </c>
      <c r="J1421" s="328"/>
    </row>
    <row r="1422" spans="3:10" ht="16.95" customHeight="1">
      <c r="C1422" s="361" t="s">
        <v>4017</v>
      </c>
      <c r="D1422" s="334">
        <v>500000000</v>
      </c>
      <c r="E1422" s="334">
        <v>531373064</v>
      </c>
      <c r="F1422" s="334">
        <v>0</v>
      </c>
      <c r="G1422" s="334">
        <v>500000000</v>
      </c>
      <c r="H1422" s="334">
        <v>531373064</v>
      </c>
      <c r="I1422" s="328"/>
      <c r="J1422" s="328"/>
    </row>
    <row r="1423" spans="3:10" ht="16.95" customHeight="1">
      <c r="C1423" s="361" t="s">
        <v>4017</v>
      </c>
      <c r="D1423" s="334">
        <v>500000000</v>
      </c>
      <c r="E1423" s="334">
        <v>531373064</v>
      </c>
      <c r="F1423" s="334">
        <v>0</v>
      </c>
      <c r="G1423" s="334">
        <v>500000000</v>
      </c>
      <c r="H1423" s="334">
        <v>531373064</v>
      </c>
      <c r="I1423" s="328"/>
      <c r="J1423" s="328"/>
    </row>
    <row r="1424" spans="3:10" ht="16.95" customHeight="1">
      <c r="C1424" s="361" t="s">
        <v>4017</v>
      </c>
      <c r="D1424" s="334">
        <v>500000000</v>
      </c>
      <c r="E1424" s="334">
        <v>531373064</v>
      </c>
      <c r="F1424" s="334">
        <v>0</v>
      </c>
      <c r="G1424" s="337">
        <v>500000000</v>
      </c>
      <c r="H1424" s="334">
        <v>531373064</v>
      </c>
      <c r="I1424" s="328"/>
      <c r="J1424" s="328"/>
    </row>
    <row r="1425" spans="3:10" ht="16.95" customHeight="1">
      <c r="C1425" s="361" t="s">
        <v>4017</v>
      </c>
      <c r="D1425" s="337">
        <v>500000000</v>
      </c>
      <c r="E1425" s="334">
        <v>531373064</v>
      </c>
      <c r="F1425" s="334">
        <v>0</v>
      </c>
      <c r="G1425" s="337">
        <v>500000000</v>
      </c>
      <c r="H1425" s="334">
        <v>531373064</v>
      </c>
      <c r="I1425" s="328"/>
      <c r="J1425" s="328"/>
    </row>
    <row r="1426" spans="3:10" ht="16.95" customHeight="1">
      <c r="C1426" s="361" t="s">
        <v>4017</v>
      </c>
      <c r="D1426" s="334">
        <v>500000000</v>
      </c>
      <c r="E1426" s="334">
        <v>531373064</v>
      </c>
      <c r="F1426" s="334">
        <v>0</v>
      </c>
      <c r="G1426" s="337">
        <v>500000000</v>
      </c>
      <c r="H1426" s="334">
        <v>531373064</v>
      </c>
      <c r="I1426" s="328"/>
      <c r="J1426" s="328"/>
    </row>
    <row r="1427" spans="3:10" ht="16.95" customHeight="1">
      <c r="C1427" s="361" t="s">
        <v>4017</v>
      </c>
      <c r="D1427" s="334">
        <v>500000000</v>
      </c>
      <c r="E1427" s="334">
        <v>531373064</v>
      </c>
      <c r="F1427" s="334">
        <v>0</v>
      </c>
      <c r="G1427" s="337">
        <v>500000000</v>
      </c>
      <c r="H1427" s="334">
        <v>531373064</v>
      </c>
      <c r="I1427" s="328"/>
      <c r="J1427" s="328"/>
    </row>
    <row r="1428" spans="3:10" ht="16.95" customHeight="1">
      <c r="C1428" s="361" t="s">
        <v>4017</v>
      </c>
      <c r="D1428" s="334">
        <v>500000000</v>
      </c>
      <c r="E1428" s="334">
        <v>531365088</v>
      </c>
      <c r="F1428" s="334">
        <v>0</v>
      </c>
      <c r="G1428" s="337">
        <v>500000000</v>
      </c>
      <c r="H1428" s="334">
        <v>531365088</v>
      </c>
      <c r="J1428" s="328"/>
    </row>
    <row r="1429" spans="3:10" ht="16.95" customHeight="1">
      <c r="C1429" s="361" t="s">
        <v>4017</v>
      </c>
      <c r="D1429" s="334">
        <v>500000000</v>
      </c>
      <c r="E1429" s="334">
        <v>531365088</v>
      </c>
      <c r="F1429" s="334">
        <v>0</v>
      </c>
      <c r="G1429" s="337">
        <v>500000000</v>
      </c>
      <c r="H1429" s="334">
        <v>531365088</v>
      </c>
      <c r="I1429" s="328"/>
      <c r="J1429" s="328"/>
    </row>
    <row r="1430" spans="3:10" ht="16.95" customHeight="1">
      <c r="C1430" s="361" t="s">
        <v>4017</v>
      </c>
      <c r="D1430" s="334">
        <v>500000000</v>
      </c>
      <c r="E1430" s="334">
        <v>531365088</v>
      </c>
      <c r="F1430" s="334">
        <v>0</v>
      </c>
      <c r="G1430" s="337">
        <v>500000000</v>
      </c>
      <c r="H1430" s="334">
        <v>531365088</v>
      </c>
      <c r="I1430" s="328"/>
      <c r="J1430" s="328"/>
    </row>
    <row r="1431" spans="3:10" ht="16.95" customHeight="1">
      <c r="C1431" s="361" t="s">
        <v>4017</v>
      </c>
      <c r="D1431" s="334">
        <v>500000000</v>
      </c>
      <c r="E1431" s="334">
        <v>531365088</v>
      </c>
      <c r="F1431" s="334">
        <v>0</v>
      </c>
      <c r="G1431" s="337">
        <v>500000000</v>
      </c>
      <c r="H1431" s="334">
        <v>531365088</v>
      </c>
      <c r="I1431" s="328"/>
      <c r="J1431" s="328"/>
    </row>
    <row r="1432" spans="3:10" ht="16.95" customHeight="1">
      <c r="C1432" s="361" t="s">
        <v>4017</v>
      </c>
      <c r="D1432" s="337">
        <v>500000000</v>
      </c>
      <c r="E1432" s="334">
        <v>531365088</v>
      </c>
      <c r="F1432" s="334">
        <v>0</v>
      </c>
      <c r="G1432" s="337">
        <v>500000000</v>
      </c>
      <c r="H1432" s="334">
        <v>531365088</v>
      </c>
      <c r="I1432" s="328"/>
      <c r="J1432" s="328"/>
    </row>
    <row r="1433" spans="3:10" ht="16.95" customHeight="1">
      <c r="C1433" s="361" t="s">
        <v>4017</v>
      </c>
      <c r="D1433" s="334">
        <v>500000000</v>
      </c>
      <c r="E1433" s="334">
        <v>531365088</v>
      </c>
      <c r="F1433" s="334">
        <v>0</v>
      </c>
      <c r="G1433" s="337">
        <v>500000000</v>
      </c>
      <c r="H1433" s="334">
        <v>531365088</v>
      </c>
      <c r="I1433" s="328"/>
      <c r="J1433" s="328"/>
    </row>
    <row r="1434" spans="3:10" ht="16.95" customHeight="1">
      <c r="C1434" s="361" t="s">
        <v>710</v>
      </c>
      <c r="D1434" s="334">
        <v>100000000</v>
      </c>
      <c r="E1434" s="334">
        <v>100530495</v>
      </c>
      <c r="F1434" s="334">
        <v>0</v>
      </c>
      <c r="G1434" s="337">
        <v>100000000</v>
      </c>
      <c r="H1434" s="334">
        <v>100530495</v>
      </c>
      <c r="I1434" s="328"/>
      <c r="J1434" s="328"/>
    </row>
    <row r="1435" spans="3:10" ht="16.95" customHeight="1">
      <c r="C1435" s="361" t="s">
        <v>710</v>
      </c>
      <c r="D1435" s="334">
        <v>100000000</v>
      </c>
      <c r="E1435" s="334">
        <v>100530495</v>
      </c>
      <c r="F1435" s="334">
        <v>0</v>
      </c>
      <c r="G1435" s="337">
        <v>100000000</v>
      </c>
      <c r="H1435" s="334">
        <v>100530495</v>
      </c>
      <c r="J1435" s="328"/>
    </row>
    <row r="1436" spans="3:10" ht="16.95" customHeight="1">
      <c r="C1436" s="361" t="s">
        <v>710</v>
      </c>
      <c r="D1436" s="334">
        <v>100000000</v>
      </c>
      <c r="E1436" s="334">
        <v>100530495</v>
      </c>
      <c r="F1436" s="334">
        <v>0</v>
      </c>
      <c r="G1436" s="337">
        <v>100000000</v>
      </c>
      <c r="H1436" s="334">
        <v>100530495</v>
      </c>
      <c r="I1436" s="328"/>
      <c r="J1436" s="328"/>
    </row>
    <row r="1437" spans="3:10" ht="16.95" customHeight="1">
      <c r="C1437" s="361" t="s">
        <v>710</v>
      </c>
      <c r="D1437" s="334">
        <v>100000000</v>
      </c>
      <c r="E1437" s="334">
        <v>100530495</v>
      </c>
      <c r="F1437" s="334">
        <v>0</v>
      </c>
      <c r="G1437" s="337">
        <v>100000000</v>
      </c>
      <c r="H1437" s="334">
        <v>100530495</v>
      </c>
      <c r="I1437" s="328"/>
      <c r="J1437" s="328"/>
    </row>
    <row r="1438" spans="3:10" ht="16.95" customHeight="1">
      <c r="C1438" s="361" t="s">
        <v>710</v>
      </c>
      <c r="D1438" s="334">
        <v>100000000</v>
      </c>
      <c r="E1438" s="334">
        <v>100530495</v>
      </c>
      <c r="F1438" s="334">
        <v>0</v>
      </c>
      <c r="G1438" s="337">
        <v>100000000</v>
      </c>
      <c r="H1438" s="334">
        <v>100530495</v>
      </c>
      <c r="I1438" s="328"/>
      <c r="J1438" s="328"/>
    </row>
    <row r="1439" spans="3:10" ht="16.95" customHeight="1">
      <c r="C1439" s="361" t="s">
        <v>710</v>
      </c>
      <c r="D1439" s="337">
        <v>100000000</v>
      </c>
      <c r="E1439" s="334">
        <v>100530495</v>
      </c>
      <c r="F1439" s="334">
        <v>0</v>
      </c>
      <c r="G1439" s="337">
        <v>100000000</v>
      </c>
      <c r="H1439" s="334">
        <v>100530495</v>
      </c>
      <c r="I1439" s="328"/>
      <c r="J1439" s="328"/>
    </row>
    <row r="1440" spans="3:10" ht="16.95" customHeight="1">
      <c r="C1440" s="361" t="s">
        <v>710</v>
      </c>
      <c r="D1440" s="334">
        <v>100000000</v>
      </c>
      <c r="E1440" s="334">
        <v>100530495</v>
      </c>
      <c r="F1440" s="334">
        <v>0</v>
      </c>
      <c r="G1440" s="337">
        <v>100000000</v>
      </c>
      <c r="H1440" s="334">
        <v>100530495</v>
      </c>
      <c r="I1440" s="328"/>
      <c r="J1440" s="328"/>
    </row>
    <row r="1441" spans="3:10" ht="16.95" customHeight="1">
      <c r="C1441" s="361" t="s">
        <v>710</v>
      </c>
      <c r="D1441" s="334">
        <v>100000000</v>
      </c>
      <c r="E1441" s="334">
        <v>100530495</v>
      </c>
      <c r="F1441" s="334">
        <v>0</v>
      </c>
      <c r="G1441" s="337">
        <v>100000000</v>
      </c>
      <c r="H1441" s="334">
        <v>100530495</v>
      </c>
      <c r="I1441" s="328"/>
      <c r="J1441" s="328"/>
    </row>
    <row r="1442" spans="3:10" ht="16.95" customHeight="1">
      <c r="C1442" s="361" t="s">
        <v>710</v>
      </c>
      <c r="D1442" s="334">
        <v>100000000</v>
      </c>
      <c r="E1442" s="334">
        <v>100530495</v>
      </c>
      <c r="F1442" s="334">
        <v>0</v>
      </c>
      <c r="G1442" s="337">
        <v>100000000</v>
      </c>
      <c r="H1442" s="334">
        <v>100530495</v>
      </c>
      <c r="J1442" s="328"/>
    </row>
    <row r="1443" spans="3:10" ht="16.95" customHeight="1">
      <c r="C1443" s="361" t="s">
        <v>710</v>
      </c>
      <c r="D1443" s="334">
        <v>100000000</v>
      </c>
      <c r="E1443" s="334">
        <v>100530495</v>
      </c>
      <c r="F1443" s="334">
        <v>0</v>
      </c>
      <c r="G1443" s="337">
        <v>100000000</v>
      </c>
      <c r="H1443" s="334">
        <v>100530495</v>
      </c>
      <c r="I1443" s="328"/>
      <c r="J1443" s="328"/>
    </row>
    <row r="1444" spans="3:10" ht="16.95" customHeight="1">
      <c r="C1444" s="361" t="s">
        <v>710</v>
      </c>
      <c r="D1444" s="334">
        <v>100000000</v>
      </c>
      <c r="E1444" s="334">
        <v>100530495</v>
      </c>
      <c r="F1444" s="334">
        <v>0</v>
      </c>
      <c r="G1444" s="337">
        <v>100000000</v>
      </c>
      <c r="H1444" s="334">
        <v>100530495</v>
      </c>
      <c r="I1444" s="328"/>
      <c r="J1444" s="328"/>
    </row>
    <row r="1445" spans="3:10" ht="16.95" customHeight="1">
      <c r="C1445" s="361" t="s">
        <v>710</v>
      </c>
      <c r="D1445" s="334">
        <v>100000000</v>
      </c>
      <c r="E1445" s="334">
        <v>100530495</v>
      </c>
      <c r="F1445" s="334">
        <v>0</v>
      </c>
      <c r="G1445" s="337">
        <v>100000000</v>
      </c>
      <c r="H1445" s="334">
        <v>100530495</v>
      </c>
      <c r="I1445" s="328"/>
      <c r="J1445" s="328"/>
    </row>
    <row r="1446" spans="3:10" ht="16.95" customHeight="1">
      <c r="C1446" s="361" t="s">
        <v>710</v>
      </c>
      <c r="D1446" s="337">
        <v>100000000</v>
      </c>
      <c r="E1446" s="334">
        <v>100530495</v>
      </c>
      <c r="F1446" s="334">
        <v>0</v>
      </c>
      <c r="G1446" s="337">
        <v>100000000</v>
      </c>
      <c r="H1446" s="334">
        <v>100530495</v>
      </c>
      <c r="I1446" s="328"/>
      <c r="J1446" s="328"/>
    </row>
    <row r="1447" spans="3:10" ht="16.95" customHeight="1">
      <c r="C1447" s="361" t="s">
        <v>710</v>
      </c>
      <c r="D1447" s="334">
        <v>100000000</v>
      </c>
      <c r="E1447" s="334">
        <v>100530495</v>
      </c>
      <c r="F1447" s="334">
        <v>0</v>
      </c>
      <c r="G1447" s="337">
        <v>100000000</v>
      </c>
      <c r="H1447" s="334">
        <v>100530495</v>
      </c>
      <c r="I1447" s="328"/>
      <c r="J1447" s="328"/>
    </row>
    <row r="1448" spans="3:10" ht="16.95" customHeight="1">
      <c r="C1448" s="361" t="s">
        <v>710</v>
      </c>
      <c r="D1448" s="334">
        <v>100000000</v>
      </c>
      <c r="E1448" s="334">
        <v>100530495</v>
      </c>
      <c r="F1448" s="334">
        <v>0</v>
      </c>
      <c r="G1448" s="337">
        <v>100000000</v>
      </c>
      <c r="H1448" s="334">
        <v>100530495</v>
      </c>
      <c r="I1448" s="328"/>
      <c r="J1448" s="328"/>
    </row>
    <row r="1449" spans="3:10" ht="16.95" customHeight="1">
      <c r="C1449" s="361" t="s">
        <v>710</v>
      </c>
      <c r="D1449" s="334">
        <v>100000000</v>
      </c>
      <c r="E1449" s="334">
        <v>100530495</v>
      </c>
      <c r="F1449" s="334">
        <v>0</v>
      </c>
      <c r="G1449" s="337">
        <v>100000000</v>
      </c>
      <c r="H1449" s="334">
        <v>100530495</v>
      </c>
      <c r="J1449" s="328"/>
    </row>
    <row r="1450" spans="3:10" ht="16.95" customHeight="1">
      <c r="C1450" s="361" t="s">
        <v>710</v>
      </c>
      <c r="D1450" s="334">
        <v>100000000</v>
      </c>
      <c r="E1450" s="334">
        <v>100530495</v>
      </c>
      <c r="F1450" s="334">
        <v>0</v>
      </c>
      <c r="G1450" s="337">
        <v>100000000</v>
      </c>
      <c r="H1450" s="334">
        <v>100530495</v>
      </c>
      <c r="I1450" s="328"/>
      <c r="J1450" s="328"/>
    </row>
    <row r="1451" spans="3:10" ht="16.95" customHeight="1">
      <c r="C1451" s="361" t="s">
        <v>710</v>
      </c>
      <c r="D1451" s="334">
        <v>100000000</v>
      </c>
      <c r="E1451" s="334">
        <v>100530495</v>
      </c>
      <c r="F1451" s="334">
        <v>0</v>
      </c>
      <c r="G1451" s="337">
        <v>100000000</v>
      </c>
      <c r="H1451" s="334">
        <v>100530495</v>
      </c>
      <c r="I1451" s="328"/>
      <c r="J1451" s="328"/>
    </row>
    <row r="1452" spans="3:10" ht="16.95" customHeight="1">
      <c r="C1452" s="361" t="s">
        <v>710</v>
      </c>
      <c r="D1452" s="334">
        <v>100000000</v>
      </c>
      <c r="E1452" s="334">
        <v>100530495</v>
      </c>
      <c r="F1452" s="334">
        <v>0</v>
      </c>
      <c r="G1452" s="337">
        <v>100000000</v>
      </c>
      <c r="H1452" s="334">
        <v>100530495</v>
      </c>
      <c r="I1452" s="328"/>
      <c r="J1452" s="328"/>
    </row>
    <row r="1453" spans="3:10" ht="16.95" customHeight="1">
      <c r="C1453" s="361" t="s">
        <v>710</v>
      </c>
      <c r="D1453" s="337">
        <v>100000000</v>
      </c>
      <c r="E1453" s="334">
        <v>100530495</v>
      </c>
      <c r="F1453" s="334">
        <v>0</v>
      </c>
      <c r="G1453" s="337">
        <v>100000000</v>
      </c>
      <c r="H1453" s="334">
        <v>100530495</v>
      </c>
      <c r="I1453" s="328"/>
      <c r="J1453" s="328"/>
    </row>
    <row r="1454" spans="3:10" ht="16.95" customHeight="1">
      <c r="C1454" s="361" t="s">
        <v>710</v>
      </c>
      <c r="D1454" s="334">
        <v>100000000</v>
      </c>
      <c r="E1454" s="334">
        <v>100530495</v>
      </c>
      <c r="F1454" s="334">
        <v>0</v>
      </c>
      <c r="G1454" s="337">
        <v>100000000</v>
      </c>
      <c r="H1454" s="334">
        <v>100530495</v>
      </c>
      <c r="I1454" s="328"/>
      <c r="J1454" s="328"/>
    </row>
    <row r="1455" spans="3:10" ht="16.95" customHeight="1">
      <c r="C1455" s="361" t="s">
        <v>710</v>
      </c>
      <c r="D1455" s="334">
        <v>100000000</v>
      </c>
      <c r="E1455" s="334">
        <v>100530495</v>
      </c>
      <c r="F1455" s="334">
        <v>0</v>
      </c>
      <c r="G1455" s="337">
        <v>100000000</v>
      </c>
      <c r="H1455" s="334">
        <v>100530495</v>
      </c>
      <c r="I1455" s="328"/>
      <c r="J1455" s="328"/>
    </row>
    <row r="1456" spans="3:10" ht="16.95" customHeight="1">
      <c r="C1456" s="361" t="s">
        <v>710</v>
      </c>
      <c r="D1456" s="334">
        <v>100000000</v>
      </c>
      <c r="E1456" s="334">
        <v>100530495</v>
      </c>
      <c r="F1456" s="334">
        <v>0</v>
      </c>
      <c r="G1456" s="337">
        <v>100000000</v>
      </c>
      <c r="H1456" s="334">
        <v>100530495</v>
      </c>
      <c r="J1456" s="328"/>
    </row>
    <row r="1457" spans="3:10" ht="16.95" customHeight="1">
      <c r="C1457" s="361" t="s">
        <v>710</v>
      </c>
      <c r="D1457" s="334">
        <v>100000000</v>
      </c>
      <c r="E1457" s="334">
        <v>100530495</v>
      </c>
      <c r="F1457" s="334">
        <v>0</v>
      </c>
      <c r="G1457" s="337">
        <v>100000000</v>
      </c>
      <c r="H1457" s="334">
        <v>100530495</v>
      </c>
      <c r="I1457" s="328"/>
      <c r="J1457" s="328"/>
    </row>
    <row r="1458" spans="3:10" ht="16.95" customHeight="1">
      <c r="C1458" s="361" t="s">
        <v>710</v>
      </c>
      <c r="D1458" s="334">
        <v>100000000</v>
      </c>
      <c r="E1458" s="334">
        <v>100530495</v>
      </c>
      <c r="F1458" s="334">
        <v>0</v>
      </c>
      <c r="G1458" s="337">
        <v>100000000</v>
      </c>
      <c r="H1458" s="334">
        <v>100530495</v>
      </c>
      <c r="I1458" s="328"/>
      <c r="J1458" s="328"/>
    </row>
    <row r="1459" spans="3:10" ht="16.95" customHeight="1">
      <c r="C1459" s="361" t="s">
        <v>710</v>
      </c>
      <c r="D1459" s="334">
        <v>100000000</v>
      </c>
      <c r="E1459" s="334">
        <v>100530495</v>
      </c>
      <c r="F1459" s="334">
        <v>0</v>
      </c>
      <c r="G1459" s="337">
        <v>100000000</v>
      </c>
      <c r="H1459" s="334">
        <v>100530495</v>
      </c>
      <c r="I1459" s="328"/>
      <c r="J1459" s="328"/>
    </row>
    <row r="1460" spans="3:10" ht="16.95" customHeight="1">
      <c r="C1460" s="361" t="s">
        <v>710</v>
      </c>
      <c r="D1460" s="337">
        <v>100000000</v>
      </c>
      <c r="E1460" s="334">
        <v>100530495</v>
      </c>
      <c r="F1460" s="334">
        <v>0</v>
      </c>
      <c r="G1460" s="337">
        <v>100000000</v>
      </c>
      <c r="H1460" s="334">
        <v>100530495</v>
      </c>
      <c r="I1460" s="328"/>
      <c r="J1460" s="328"/>
    </row>
    <row r="1461" spans="3:10" ht="16.95" customHeight="1">
      <c r="C1461" s="361" t="s">
        <v>710</v>
      </c>
      <c r="D1461" s="334">
        <v>100000000</v>
      </c>
      <c r="E1461" s="334">
        <v>100530495</v>
      </c>
      <c r="F1461" s="334">
        <v>0</v>
      </c>
      <c r="G1461" s="337">
        <v>100000000</v>
      </c>
      <c r="H1461" s="334">
        <v>100530495</v>
      </c>
      <c r="I1461" s="328"/>
      <c r="J1461" s="328"/>
    </row>
    <row r="1462" spans="3:10" ht="16.95" customHeight="1">
      <c r="C1462" s="361" t="s">
        <v>710</v>
      </c>
      <c r="D1462" s="334">
        <v>100000000</v>
      </c>
      <c r="E1462" s="334">
        <v>100488418</v>
      </c>
      <c r="F1462" s="334">
        <v>0</v>
      </c>
      <c r="G1462" s="337">
        <v>100000000</v>
      </c>
      <c r="H1462" s="334">
        <v>100488418</v>
      </c>
      <c r="I1462" s="328"/>
      <c r="J1462" s="328"/>
    </row>
    <row r="1463" spans="3:10" ht="16.95" customHeight="1">
      <c r="C1463" s="361" t="s">
        <v>710</v>
      </c>
      <c r="D1463" s="334">
        <v>100000000</v>
      </c>
      <c r="E1463" s="334">
        <v>100488418</v>
      </c>
      <c r="F1463" s="334">
        <v>0</v>
      </c>
      <c r="G1463" s="337">
        <v>100000000</v>
      </c>
      <c r="H1463" s="334">
        <v>100488418</v>
      </c>
      <c r="J1463" s="328"/>
    </row>
    <row r="1464" spans="3:10" ht="16.95" customHeight="1">
      <c r="C1464" s="361" t="s">
        <v>710</v>
      </c>
      <c r="D1464" s="334">
        <v>100000000</v>
      </c>
      <c r="E1464" s="334">
        <v>100488418</v>
      </c>
      <c r="F1464" s="334">
        <v>0</v>
      </c>
      <c r="G1464" s="337">
        <v>100000000</v>
      </c>
      <c r="H1464" s="334">
        <v>100488418</v>
      </c>
      <c r="I1464" s="328"/>
      <c r="J1464" s="328"/>
    </row>
    <row r="1465" spans="3:10" ht="16.95" customHeight="1">
      <c r="C1465" s="361" t="s">
        <v>710</v>
      </c>
      <c r="D1465" s="334">
        <v>100000000</v>
      </c>
      <c r="E1465" s="334">
        <v>100488418</v>
      </c>
      <c r="F1465" s="334">
        <v>0</v>
      </c>
      <c r="G1465" s="337">
        <v>100000000</v>
      </c>
      <c r="H1465" s="334">
        <v>100488418</v>
      </c>
      <c r="I1465" s="328"/>
      <c r="J1465" s="328"/>
    </row>
    <row r="1466" spans="3:10" ht="16.95" customHeight="1">
      <c r="C1466" s="361" t="s">
        <v>710</v>
      </c>
      <c r="D1466" s="334">
        <v>100000000</v>
      </c>
      <c r="E1466" s="334">
        <v>100488418</v>
      </c>
      <c r="F1466" s="334">
        <v>0</v>
      </c>
      <c r="G1466" s="337">
        <v>100000000</v>
      </c>
      <c r="H1466" s="334">
        <v>100488418</v>
      </c>
      <c r="I1466" s="328"/>
      <c r="J1466" s="328"/>
    </row>
    <row r="1467" spans="3:10" ht="16.95" customHeight="1">
      <c r="C1467" s="361" t="s">
        <v>710</v>
      </c>
      <c r="D1467" s="337">
        <v>100000000</v>
      </c>
      <c r="E1467" s="334">
        <v>100488418</v>
      </c>
      <c r="F1467" s="334">
        <v>0</v>
      </c>
      <c r="G1467" s="337">
        <v>100000000</v>
      </c>
      <c r="H1467" s="334">
        <v>100488418</v>
      </c>
      <c r="I1467" s="328"/>
      <c r="J1467" s="328"/>
    </row>
    <row r="1468" spans="3:10" ht="16.95" customHeight="1">
      <c r="C1468" s="361" t="s">
        <v>710</v>
      </c>
      <c r="D1468" s="334">
        <v>100000000</v>
      </c>
      <c r="E1468" s="334">
        <v>100488418</v>
      </c>
      <c r="F1468" s="334">
        <v>0</v>
      </c>
      <c r="G1468" s="337">
        <v>100000000</v>
      </c>
      <c r="H1468" s="334">
        <v>100488418</v>
      </c>
      <c r="I1468" s="328"/>
      <c r="J1468" s="328"/>
    </row>
    <row r="1469" spans="3:10" ht="16.95" customHeight="1">
      <c r="C1469" s="361" t="s">
        <v>710</v>
      </c>
      <c r="D1469" s="334">
        <v>100000000</v>
      </c>
      <c r="E1469" s="334">
        <v>100488418</v>
      </c>
      <c r="F1469" s="334">
        <v>0</v>
      </c>
      <c r="G1469" s="337">
        <v>100000000</v>
      </c>
      <c r="H1469" s="334">
        <v>100488418</v>
      </c>
      <c r="I1469" s="328"/>
      <c r="J1469" s="328"/>
    </row>
    <row r="1470" spans="3:10" ht="16.95" customHeight="1">
      <c r="C1470" s="361" t="s">
        <v>710</v>
      </c>
      <c r="D1470" s="334">
        <v>100000000</v>
      </c>
      <c r="E1470" s="334">
        <v>100488418</v>
      </c>
      <c r="F1470" s="334">
        <v>0</v>
      </c>
      <c r="G1470" s="337">
        <v>100000000</v>
      </c>
      <c r="H1470" s="334">
        <v>100488418</v>
      </c>
      <c r="J1470" s="328"/>
    </row>
    <row r="1471" spans="3:10" ht="16.95" customHeight="1">
      <c r="C1471" s="361" t="s">
        <v>710</v>
      </c>
      <c r="D1471" s="334">
        <v>100000000</v>
      </c>
      <c r="E1471" s="334">
        <v>100488418</v>
      </c>
      <c r="F1471" s="334">
        <v>0</v>
      </c>
      <c r="G1471" s="337">
        <v>100000000</v>
      </c>
      <c r="H1471" s="334">
        <v>100488418</v>
      </c>
      <c r="I1471" s="328"/>
      <c r="J1471" s="328"/>
    </row>
    <row r="1472" spans="3:10" ht="16.95" customHeight="1">
      <c r="C1472" s="361" t="s">
        <v>710</v>
      </c>
      <c r="D1472" s="334">
        <v>100000000</v>
      </c>
      <c r="E1472" s="334">
        <v>100488418</v>
      </c>
      <c r="F1472" s="334">
        <v>0</v>
      </c>
      <c r="G1472" s="337">
        <v>100000000</v>
      </c>
      <c r="H1472" s="334">
        <v>100488418</v>
      </c>
      <c r="I1472" s="328"/>
      <c r="J1472" s="328"/>
    </row>
    <row r="1473" spans="3:10" ht="16.95" customHeight="1">
      <c r="C1473" s="361" t="s">
        <v>710</v>
      </c>
      <c r="D1473" s="334">
        <v>100000000</v>
      </c>
      <c r="E1473" s="334">
        <v>100488418</v>
      </c>
      <c r="F1473" s="334">
        <v>0</v>
      </c>
      <c r="G1473" s="337">
        <v>100000000</v>
      </c>
      <c r="H1473" s="334">
        <v>100488418</v>
      </c>
      <c r="I1473" s="328"/>
      <c r="J1473" s="328"/>
    </row>
    <row r="1474" spans="3:10" ht="16.95" customHeight="1">
      <c r="C1474" s="361" t="s">
        <v>710</v>
      </c>
      <c r="D1474" s="337">
        <v>100000000</v>
      </c>
      <c r="E1474" s="334">
        <v>100488418</v>
      </c>
      <c r="F1474" s="334">
        <v>0</v>
      </c>
      <c r="G1474" s="337">
        <v>100000000</v>
      </c>
      <c r="H1474" s="334">
        <v>100488418</v>
      </c>
      <c r="I1474" s="328"/>
      <c r="J1474" s="328"/>
    </row>
    <row r="1475" spans="3:10" ht="16.95" customHeight="1">
      <c r="C1475" s="361" t="s">
        <v>710</v>
      </c>
      <c r="D1475" s="334">
        <v>100000000</v>
      </c>
      <c r="E1475" s="334">
        <v>100488418</v>
      </c>
      <c r="F1475" s="334">
        <v>0</v>
      </c>
      <c r="G1475" s="334">
        <v>100000000</v>
      </c>
      <c r="H1475" s="334">
        <v>100488418</v>
      </c>
      <c r="I1475" s="328"/>
      <c r="J1475" s="328"/>
    </row>
    <row r="1476" spans="3:10" ht="16.95" customHeight="1">
      <c r="C1476" s="361" t="s">
        <v>710</v>
      </c>
      <c r="D1476" s="334">
        <v>100000000</v>
      </c>
      <c r="E1476" s="334">
        <v>100488418</v>
      </c>
      <c r="F1476" s="334">
        <v>0</v>
      </c>
      <c r="G1476" s="337">
        <v>100000000</v>
      </c>
      <c r="H1476" s="334">
        <v>100488418</v>
      </c>
      <c r="I1476" s="328"/>
      <c r="J1476" s="328"/>
    </row>
    <row r="1477" spans="3:10" ht="16.95" customHeight="1">
      <c r="C1477" s="361" t="s">
        <v>710</v>
      </c>
      <c r="D1477" s="334">
        <v>100000000</v>
      </c>
      <c r="E1477" s="334">
        <v>100488418</v>
      </c>
      <c r="F1477" s="334">
        <v>0</v>
      </c>
      <c r="G1477" s="334">
        <v>100000000</v>
      </c>
      <c r="H1477" s="334">
        <v>100488418</v>
      </c>
      <c r="J1477" s="328"/>
    </row>
    <row r="1478" spans="3:10" ht="16.95" customHeight="1">
      <c r="C1478" s="361" t="s">
        <v>710</v>
      </c>
      <c r="D1478" s="334">
        <v>100000000</v>
      </c>
      <c r="E1478" s="334">
        <v>100488418</v>
      </c>
      <c r="F1478" s="334">
        <v>0</v>
      </c>
      <c r="G1478" s="334">
        <v>100000000</v>
      </c>
      <c r="H1478" s="334">
        <v>100488418</v>
      </c>
      <c r="I1478" s="328"/>
      <c r="J1478" s="328"/>
    </row>
    <row r="1479" spans="3:10" ht="16.95" customHeight="1">
      <c r="C1479" s="361" t="s">
        <v>710</v>
      </c>
      <c r="D1479" s="334">
        <v>100000000</v>
      </c>
      <c r="E1479" s="334">
        <v>100488418</v>
      </c>
      <c r="F1479" s="334">
        <v>0</v>
      </c>
      <c r="G1479" s="334">
        <v>100000000</v>
      </c>
      <c r="H1479" s="334">
        <v>100488418</v>
      </c>
      <c r="I1479" s="328"/>
      <c r="J1479" s="328"/>
    </row>
    <row r="1480" spans="3:10" ht="16.95" customHeight="1">
      <c r="C1480" s="361" t="s">
        <v>710</v>
      </c>
      <c r="D1480" s="334">
        <v>100000000</v>
      </c>
      <c r="E1480" s="334">
        <v>100488418</v>
      </c>
      <c r="F1480" s="334">
        <v>0</v>
      </c>
      <c r="G1480" s="334">
        <v>100000000</v>
      </c>
      <c r="H1480" s="334">
        <v>100488418</v>
      </c>
      <c r="I1480" s="328"/>
      <c r="J1480" s="328"/>
    </row>
    <row r="1481" spans="3:10" ht="16.95" customHeight="1">
      <c r="C1481" s="361" t="s">
        <v>710</v>
      </c>
      <c r="D1481" s="337">
        <v>100000000</v>
      </c>
      <c r="E1481" s="334">
        <v>100488418</v>
      </c>
      <c r="F1481" s="334">
        <v>0</v>
      </c>
      <c r="G1481" s="337">
        <v>100000000</v>
      </c>
      <c r="H1481" s="334">
        <v>100488418</v>
      </c>
      <c r="I1481" s="328"/>
      <c r="J1481" s="328"/>
    </row>
    <row r="1482" spans="3:10" ht="16.95" customHeight="1">
      <c r="C1482" s="361" t="s">
        <v>710</v>
      </c>
      <c r="D1482" s="334">
        <v>100000000</v>
      </c>
      <c r="E1482" s="334">
        <v>100488418</v>
      </c>
      <c r="F1482" s="334">
        <v>0</v>
      </c>
      <c r="G1482" s="334">
        <v>100000000</v>
      </c>
      <c r="H1482" s="334">
        <v>100488418</v>
      </c>
      <c r="I1482" s="328"/>
      <c r="J1482" s="328"/>
    </row>
    <row r="1483" spans="3:10" ht="16.95" customHeight="1">
      <c r="C1483" s="361" t="s">
        <v>710</v>
      </c>
      <c r="D1483" s="334">
        <v>100000000</v>
      </c>
      <c r="E1483" s="334">
        <v>100488418</v>
      </c>
      <c r="F1483" s="334">
        <v>0</v>
      </c>
      <c r="G1483" s="337">
        <v>100000000</v>
      </c>
      <c r="H1483" s="334">
        <v>100488418</v>
      </c>
      <c r="I1483" s="328"/>
      <c r="J1483" s="328"/>
    </row>
    <row r="1484" spans="3:10" ht="16.95" customHeight="1">
      <c r="C1484" s="361" t="s">
        <v>710</v>
      </c>
      <c r="D1484" s="334">
        <v>100000000</v>
      </c>
      <c r="E1484" s="334">
        <v>100488418</v>
      </c>
      <c r="F1484" s="334">
        <v>0</v>
      </c>
      <c r="G1484" s="334">
        <v>100000000</v>
      </c>
      <c r="H1484" s="334">
        <v>100488418</v>
      </c>
      <c r="J1484" s="328"/>
    </row>
    <row r="1485" spans="3:10" ht="16.95" customHeight="1">
      <c r="C1485" s="361" t="s">
        <v>710</v>
      </c>
      <c r="D1485" s="334">
        <v>100000000</v>
      </c>
      <c r="E1485" s="334">
        <v>100488418</v>
      </c>
      <c r="F1485" s="334">
        <v>0</v>
      </c>
      <c r="G1485" s="334">
        <v>100000000</v>
      </c>
      <c r="H1485" s="334">
        <v>100488418</v>
      </c>
      <c r="I1485" s="328"/>
      <c r="J1485" s="328"/>
    </row>
    <row r="1486" spans="3:10" ht="16.95" customHeight="1">
      <c r="C1486" s="361" t="s">
        <v>710</v>
      </c>
      <c r="D1486" s="334">
        <v>100000000</v>
      </c>
      <c r="E1486" s="334">
        <v>100488418</v>
      </c>
      <c r="F1486" s="334">
        <v>0</v>
      </c>
      <c r="G1486" s="334">
        <v>100000000</v>
      </c>
      <c r="H1486" s="334">
        <v>100488418</v>
      </c>
      <c r="I1486" s="328"/>
      <c r="J1486" s="328"/>
    </row>
    <row r="1487" spans="3:10" ht="16.95" customHeight="1">
      <c r="C1487" s="361" t="s">
        <v>710</v>
      </c>
      <c r="D1487" s="334">
        <v>100000000</v>
      </c>
      <c r="E1487" s="334">
        <v>100488418</v>
      </c>
      <c r="F1487" s="334">
        <v>0</v>
      </c>
      <c r="G1487" s="334">
        <v>100000000</v>
      </c>
      <c r="H1487" s="334">
        <v>100488418</v>
      </c>
      <c r="I1487" s="328"/>
      <c r="J1487" s="328"/>
    </row>
    <row r="1488" spans="3:10" ht="16.95" customHeight="1">
      <c r="C1488" s="361" t="s">
        <v>711</v>
      </c>
      <c r="D1488" s="334">
        <v>100000000</v>
      </c>
      <c r="E1488" s="334">
        <v>100560832</v>
      </c>
      <c r="F1488" s="334">
        <v>0</v>
      </c>
      <c r="G1488" s="334">
        <v>100000000</v>
      </c>
      <c r="H1488" s="334">
        <v>100560832</v>
      </c>
      <c r="I1488" s="328"/>
      <c r="J1488" s="328"/>
    </row>
    <row r="1489" spans="3:10" ht="16.95" customHeight="1">
      <c r="C1489" s="361" t="s">
        <v>711</v>
      </c>
      <c r="D1489" s="334">
        <v>100000000</v>
      </c>
      <c r="E1489" s="334">
        <v>100560832</v>
      </c>
      <c r="F1489" s="334">
        <v>0</v>
      </c>
      <c r="G1489" s="337">
        <v>100000000</v>
      </c>
      <c r="H1489" s="334">
        <v>100560832</v>
      </c>
      <c r="I1489" s="328"/>
      <c r="J1489" s="328"/>
    </row>
    <row r="1490" spans="3:10" ht="16.95" customHeight="1">
      <c r="C1490" s="361" t="s">
        <v>711</v>
      </c>
      <c r="D1490" s="334">
        <v>100000000</v>
      </c>
      <c r="E1490" s="334">
        <v>100560832</v>
      </c>
      <c r="F1490" s="334">
        <v>0</v>
      </c>
      <c r="G1490" s="334">
        <v>100000000</v>
      </c>
      <c r="H1490" s="334">
        <v>100560832</v>
      </c>
      <c r="J1490" s="328"/>
    </row>
    <row r="1491" spans="3:10" ht="16.95" customHeight="1">
      <c r="C1491" s="361" t="s">
        <v>711</v>
      </c>
      <c r="D1491" s="334">
        <v>100000000</v>
      </c>
      <c r="E1491" s="334">
        <v>100560832</v>
      </c>
      <c r="F1491" s="334">
        <v>0</v>
      </c>
      <c r="G1491" s="334">
        <v>100000000</v>
      </c>
      <c r="H1491" s="334">
        <v>100560832</v>
      </c>
      <c r="I1491" s="328"/>
      <c r="J1491" s="328"/>
    </row>
    <row r="1492" spans="3:10" ht="16.95" customHeight="1">
      <c r="C1492" s="361" t="s">
        <v>4017</v>
      </c>
      <c r="D1492" s="334">
        <v>150000000</v>
      </c>
      <c r="E1492" s="334">
        <v>155335519</v>
      </c>
      <c r="F1492" s="334">
        <v>0</v>
      </c>
      <c r="G1492" s="334">
        <v>150000000</v>
      </c>
      <c r="H1492" s="334">
        <v>155335519</v>
      </c>
      <c r="I1492" s="328"/>
      <c r="J1492" s="328"/>
    </row>
    <row r="1493" spans="3:10" ht="16.95" customHeight="1">
      <c r="C1493" s="361" t="s">
        <v>4017</v>
      </c>
      <c r="D1493" s="334">
        <v>150000000</v>
      </c>
      <c r="E1493" s="334">
        <v>155335519</v>
      </c>
      <c r="F1493" s="334">
        <v>0</v>
      </c>
      <c r="G1493" s="334">
        <v>150000000</v>
      </c>
      <c r="H1493" s="334">
        <v>155335519</v>
      </c>
      <c r="I1493" s="328"/>
      <c r="J1493" s="328"/>
    </row>
    <row r="1494" spans="3:10" ht="16.95" customHeight="1">
      <c r="C1494" s="361" t="s">
        <v>4017</v>
      </c>
      <c r="D1494" s="337">
        <v>150000000</v>
      </c>
      <c r="E1494" s="334">
        <v>155335519</v>
      </c>
      <c r="F1494" s="334">
        <v>0</v>
      </c>
      <c r="G1494" s="337">
        <v>150000000</v>
      </c>
      <c r="H1494" s="334">
        <v>155335519</v>
      </c>
      <c r="I1494" s="328"/>
      <c r="J1494" s="328"/>
    </row>
    <row r="1495" spans="3:10" ht="16.95" customHeight="1">
      <c r="C1495" s="361" t="s">
        <v>4017</v>
      </c>
      <c r="D1495" s="334">
        <v>150000000</v>
      </c>
      <c r="E1495" s="334">
        <v>155335519</v>
      </c>
      <c r="F1495" s="334">
        <v>0</v>
      </c>
      <c r="G1495" s="334">
        <v>150000000</v>
      </c>
      <c r="H1495" s="334">
        <v>155335519</v>
      </c>
      <c r="I1495" s="328"/>
      <c r="J1495" s="328"/>
    </row>
    <row r="1496" spans="3:10" ht="16.95" customHeight="1">
      <c r="C1496" s="361" t="s">
        <v>4017</v>
      </c>
      <c r="D1496" s="334">
        <v>150000000</v>
      </c>
      <c r="E1496" s="334">
        <v>155335519</v>
      </c>
      <c r="F1496" s="334">
        <v>0</v>
      </c>
      <c r="G1496" s="337">
        <v>150000000</v>
      </c>
      <c r="H1496" s="334">
        <v>155335519</v>
      </c>
      <c r="I1496" s="328"/>
      <c r="J1496" s="328"/>
    </row>
    <row r="1497" spans="3:10" ht="16.95" customHeight="1">
      <c r="C1497" s="361" t="s">
        <v>4017</v>
      </c>
      <c r="D1497" s="334">
        <v>150000000</v>
      </c>
      <c r="E1497" s="334">
        <v>155335519</v>
      </c>
      <c r="F1497" s="334">
        <v>0</v>
      </c>
      <c r="G1497" s="334">
        <v>150000000</v>
      </c>
      <c r="H1497" s="334">
        <v>155335519</v>
      </c>
      <c r="J1497" s="328"/>
    </row>
    <row r="1498" spans="3:10" ht="16.95" customHeight="1">
      <c r="C1498" s="361" t="s">
        <v>4017</v>
      </c>
      <c r="D1498" s="334">
        <v>150000000</v>
      </c>
      <c r="E1498" s="334">
        <v>155335519</v>
      </c>
      <c r="F1498" s="334">
        <v>0</v>
      </c>
      <c r="G1498" s="334">
        <v>150000000</v>
      </c>
      <c r="H1498" s="334">
        <v>155335519</v>
      </c>
      <c r="I1498" s="328"/>
      <c r="J1498" s="328"/>
    </row>
    <row r="1499" spans="3:10" ht="16.95" customHeight="1">
      <c r="C1499" s="361" t="s">
        <v>4017</v>
      </c>
      <c r="D1499" s="334">
        <v>150000000</v>
      </c>
      <c r="E1499" s="334">
        <v>155335519</v>
      </c>
      <c r="F1499" s="334">
        <v>0</v>
      </c>
      <c r="G1499" s="334">
        <v>150000000</v>
      </c>
      <c r="H1499" s="334">
        <v>155335519</v>
      </c>
      <c r="I1499" s="328"/>
      <c r="J1499" s="328"/>
    </row>
    <row r="1500" spans="3:10" ht="16.95" customHeight="1">
      <c r="C1500" s="361" t="s">
        <v>4017</v>
      </c>
      <c r="D1500" s="334">
        <v>250000000</v>
      </c>
      <c r="E1500" s="334">
        <v>266030109</v>
      </c>
      <c r="F1500" s="334">
        <v>0</v>
      </c>
      <c r="G1500" s="334">
        <v>250000000</v>
      </c>
      <c r="H1500" s="334">
        <v>266030109</v>
      </c>
      <c r="I1500" s="328"/>
      <c r="J1500" s="328"/>
    </row>
    <row r="1501" spans="3:10" ht="16.95" customHeight="1">
      <c r="C1501" s="361" t="s">
        <v>4017</v>
      </c>
      <c r="D1501" s="337">
        <v>250000000</v>
      </c>
      <c r="E1501" s="334">
        <v>266030109</v>
      </c>
      <c r="F1501" s="334">
        <v>0</v>
      </c>
      <c r="G1501" s="337">
        <v>250000000</v>
      </c>
      <c r="H1501" s="334">
        <v>266030109</v>
      </c>
      <c r="I1501" s="328"/>
      <c r="J1501" s="328"/>
    </row>
    <row r="1502" spans="3:10" ht="16.95" customHeight="1">
      <c r="C1502" s="361" t="s">
        <v>4017</v>
      </c>
      <c r="D1502" s="334">
        <v>250000000</v>
      </c>
      <c r="E1502" s="334">
        <v>266030109</v>
      </c>
      <c r="F1502" s="334">
        <v>0</v>
      </c>
      <c r="G1502" s="334">
        <v>250000000</v>
      </c>
      <c r="H1502" s="334">
        <v>266030109</v>
      </c>
      <c r="I1502" s="328"/>
      <c r="J1502" s="328"/>
    </row>
    <row r="1503" spans="3:10" ht="16.95" customHeight="1">
      <c r="C1503" s="361" t="s">
        <v>4017</v>
      </c>
      <c r="D1503" s="334">
        <v>250000000</v>
      </c>
      <c r="E1503" s="334">
        <v>266030109</v>
      </c>
      <c r="F1503" s="334">
        <v>0</v>
      </c>
      <c r="G1503" s="337">
        <v>250000000</v>
      </c>
      <c r="H1503" s="334">
        <v>266030109</v>
      </c>
      <c r="I1503" s="328"/>
      <c r="J1503" s="328"/>
    </row>
    <row r="1504" spans="3:10" ht="16.95" customHeight="1">
      <c r="C1504" s="361" t="s">
        <v>4017</v>
      </c>
      <c r="D1504" s="334">
        <v>250000000</v>
      </c>
      <c r="E1504" s="334">
        <v>266030109</v>
      </c>
      <c r="F1504" s="334">
        <v>0</v>
      </c>
      <c r="G1504" s="334">
        <v>250000000</v>
      </c>
      <c r="H1504" s="334">
        <v>266030109</v>
      </c>
      <c r="J1504" s="328"/>
    </row>
    <row r="1505" spans="3:10" ht="16.95" customHeight="1">
      <c r="C1505" s="361" t="s">
        <v>4017</v>
      </c>
      <c r="D1505" s="334">
        <v>250000000</v>
      </c>
      <c r="E1505" s="334">
        <v>266030109</v>
      </c>
      <c r="F1505" s="334">
        <v>0</v>
      </c>
      <c r="G1505" s="334">
        <v>250000000</v>
      </c>
      <c r="H1505" s="334">
        <v>266030109</v>
      </c>
      <c r="I1505" s="328"/>
      <c r="J1505" s="328"/>
    </row>
    <row r="1506" spans="3:10" ht="16.95" customHeight="1">
      <c r="C1506" s="361" t="s">
        <v>4017</v>
      </c>
      <c r="D1506" s="334">
        <v>500000000</v>
      </c>
      <c r="E1506" s="334">
        <v>529501185</v>
      </c>
      <c r="F1506" s="334">
        <v>0</v>
      </c>
      <c r="G1506" s="334">
        <v>500000000</v>
      </c>
      <c r="H1506" s="334">
        <v>529501185</v>
      </c>
      <c r="I1506" s="328"/>
      <c r="J1506" s="328"/>
    </row>
    <row r="1507" spans="3:10" ht="16.95" customHeight="1">
      <c r="C1507" s="361" t="s">
        <v>4017</v>
      </c>
      <c r="D1507" s="334">
        <v>500000000</v>
      </c>
      <c r="E1507" s="334">
        <v>529501185</v>
      </c>
      <c r="F1507" s="334">
        <v>0</v>
      </c>
      <c r="G1507" s="337">
        <v>500000000</v>
      </c>
      <c r="H1507" s="334">
        <v>529501185</v>
      </c>
      <c r="I1507" s="328"/>
      <c r="J1507" s="328"/>
    </row>
    <row r="1508" spans="3:10" ht="16.95" customHeight="1">
      <c r="C1508" s="361" t="s">
        <v>4017</v>
      </c>
      <c r="D1508" s="337">
        <v>500000000</v>
      </c>
      <c r="E1508" s="334">
        <v>529501185</v>
      </c>
      <c r="F1508" s="334">
        <v>0</v>
      </c>
      <c r="G1508" s="337">
        <v>500000000</v>
      </c>
      <c r="H1508" s="334">
        <v>529501185</v>
      </c>
      <c r="I1508" s="328"/>
      <c r="J1508" s="328"/>
    </row>
    <row r="1509" spans="3:10" ht="16.95" customHeight="1">
      <c r="C1509" s="361" t="s">
        <v>4017</v>
      </c>
      <c r="D1509" s="334">
        <v>500000000</v>
      </c>
      <c r="E1509" s="334">
        <v>529501185</v>
      </c>
      <c r="F1509" s="334">
        <v>0</v>
      </c>
      <c r="G1509" s="337">
        <v>500000000</v>
      </c>
      <c r="H1509" s="334">
        <v>529501185</v>
      </c>
      <c r="I1509" s="328"/>
      <c r="J1509" s="328"/>
    </row>
    <row r="1510" spans="3:10" ht="16.95" customHeight="1">
      <c r="C1510" s="361" t="s">
        <v>4017</v>
      </c>
      <c r="D1510" s="334">
        <v>500000000</v>
      </c>
      <c r="E1510" s="334">
        <v>529501185</v>
      </c>
      <c r="F1510" s="334">
        <v>0</v>
      </c>
      <c r="G1510" s="337">
        <v>500000000</v>
      </c>
      <c r="H1510" s="334">
        <v>529501185</v>
      </c>
      <c r="I1510" s="328"/>
      <c r="J1510" s="328"/>
    </row>
    <row r="1511" spans="3:10" ht="16.95" customHeight="1">
      <c r="C1511" s="361" t="s">
        <v>4017</v>
      </c>
      <c r="D1511" s="334">
        <v>500000000</v>
      </c>
      <c r="E1511" s="334">
        <v>529501185</v>
      </c>
      <c r="F1511" s="334">
        <v>0</v>
      </c>
      <c r="G1511" s="337">
        <v>500000000</v>
      </c>
      <c r="H1511" s="334">
        <v>529501185</v>
      </c>
      <c r="J1511" s="328"/>
    </row>
    <row r="1512" spans="3:10" ht="16.95" customHeight="1">
      <c r="C1512" s="361" t="s">
        <v>4017</v>
      </c>
      <c r="D1512" s="334">
        <v>500000000</v>
      </c>
      <c r="E1512" s="334">
        <v>529501185</v>
      </c>
      <c r="F1512" s="334">
        <v>0</v>
      </c>
      <c r="G1512" s="337">
        <v>500000000</v>
      </c>
      <c r="H1512" s="334">
        <v>529501185</v>
      </c>
      <c r="I1512" s="328"/>
      <c r="J1512" s="328"/>
    </row>
    <row r="1513" spans="3:10" ht="16.95" customHeight="1">
      <c r="C1513" s="361" t="s">
        <v>4017</v>
      </c>
      <c r="D1513" s="334">
        <v>500000000</v>
      </c>
      <c r="E1513" s="334">
        <v>529501185</v>
      </c>
      <c r="F1513" s="334">
        <v>0</v>
      </c>
      <c r="G1513" s="337">
        <v>500000000</v>
      </c>
      <c r="H1513" s="334">
        <v>529501185</v>
      </c>
      <c r="I1513" s="328"/>
      <c r="J1513" s="328"/>
    </row>
    <row r="1514" spans="3:10" ht="16.95" customHeight="1">
      <c r="C1514" s="361" t="s">
        <v>4017</v>
      </c>
      <c r="D1514" s="334">
        <v>500000000</v>
      </c>
      <c r="E1514" s="334">
        <v>529501185</v>
      </c>
      <c r="F1514" s="334">
        <v>0</v>
      </c>
      <c r="G1514" s="337">
        <v>500000000</v>
      </c>
      <c r="H1514" s="334">
        <v>529501185</v>
      </c>
      <c r="I1514" s="328"/>
      <c r="J1514" s="328"/>
    </row>
    <row r="1515" spans="3:10" ht="16.95" customHeight="1">
      <c r="C1515" s="361" t="s">
        <v>4017</v>
      </c>
      <c r="D1515" s="337">
        <v>500000000</v>
      </c>
      <c r="E1515" s="334">
        <v>529501185</v>
      </c>
      <c r="F1515" s="334">
        <v>0</v>
      </c>
      <c r="G1515" s="337">
        <v>500000000</v>
      </c>
      <c r="H1515" s="334">
        <v>529501185</v>
      </c>
      <c r="I1515" s="328"/>
      <c r="J1515" s="328"/>
    </row>
    <row r="1516" spans="3:10" ht="16.95" customHeight="1">
      <c r="C1516" s="361" t="s">
        <v>4017</v>
      </c>
      <c r="D1516" s="334">
        <v>500000000</v>
      </c>
      <c r="E1516" s="334">
        <v>529501185</v>
      </c>
      <c r="F1516" s="334">
        <v>0</v>
      </c>
      <c r="G1516" s="337">
        <v>500000000</v>
      </c>
      <c r="H1516" s="334">
        <v>529501185</v>
      </c>
      <c r="I1516" s="328"/>
      <c r="J1516" s="328"/>
    </row>
    <row r="1517" spans="3:10" ht="16.95" customHeight="1">
      <c r="C1517" s="361" t="s">
        <v>710</v>
      </c>
      <c r="D1517" s="334">
        <v>100000000</v>
      </c>
      <c r="E1517" s="334">
        <v>100325612</v>
      </c>
      <c r="F1517" s="334">
        <v>0</v>
      </c>
      <c r="G1517" s="337">
        <v>100000000</v>
      </c>
      <c r="H1517" s="334">
        <v>100325612</v>
      </c>
      <c r="I1517" s="328"/>
      <c r="J1517" s="328"/>
    </row>
    <row r="1518" spans="3:10" ht="16.95" customHeight="1">
      <c r="C1518" s="361" t="s">
        <v>710</v>
      </c>
      <c r="D1518" s="334">
        <v>100000000</v>
      </c>
      <c r="E1518" s="334">
        <v>100325612</v>
      </c>
      <c r="F1518" s="334">
        <v>0</v>
      </c>
      <c r="G1518" s="337">
        <v>100000000</v>
      </c>
      <c r="H1518" s="334">
        <v>100325612</v>
      </c>
      <c r="J1518" s="328"/>
    </row>
    <row r="1519" spans="3:10" ht="16.95" customHeight="1">
      <c r="C1519" s="361" t="s">
        <v>710</v>
      </c>
      <c r="D1519" s="334">
        <v>100000000</v>
      </c>
      <c r="E1519" s="334">
        <v>100325612</v>
      </c>
      <c r="F1519" s="334">
        <v>0</v>
      </c>
      <c r="G1519" s="337">
        <v>100000000</v>
      </c>
      <c r="H1519" s="334">
        <v>100325612</v>
      </c>
      <c r="I1519" s="328"/>
      <c r="J1519" s="328"/>
    </row>
    <row r="1520" spans="3:10" ht="16.95" customHeight="1">
      <c r="C1520" s="361" t="s">
        <v>710</v>
      </c>
      <c r="D1520" s="334">
        <v>100000000</v>
      </c>
      <c r="E1520" s="334">
        <v>100325612</v>
      </c>
      <c r="F1520" s="334">
        <v>0</v>
      </c>
      <c r="G1520" s="337">
        <v>100000000</v>
      </c>
      <c r="H1520" s="334">
        <v>100325612</v>
      </c>
      <c r="I1520" s="328"/>
      <c r="J1520" s="328"/>
    </row>
    <row r="1521" spans="3:10" ht="16.95" customHeight="1">
      <c r="C1521" s="361" t="s">
        <v>710</v>
      </c>
      <c r="D1521" s="334">
        <v>100000000</v>
      </c>
      <c r="E1521" s="334">
        <v>100325612</v>
      </c>
      <c r="F1521" s="334">
        <v>0</v>
      </c>
      <c r="G1521" s="337">
        <v>100000000</v>
      </c>
      <c r="H1521" s="334">
        <v>100325612</v>
      </c>
      <c r="I1521" s="328"/>
      <c r="J1521" s="328"/>
    </row>
    <row r="1522" spans="3:10" ht="16.95" customHeight="1">
      <c r="C1522" s="361" t="s">
        <v>710</v>
      </c>
      <c r="D1522" s="337">
        <v>100000000</v>
      </c>
      <c r="E1522" s="334">
        <v>100325612</v>
      </c>
      <c r="F1522" s="334">
        <v>0</v>
      </c>
      <c r="G1522" s="337">
        <v>100000000</v>
      </c>
      <c r="H1522" s="334">
        <v>100325612</v>
      </c>
      <c r="I1522" s="328"/>
      <c r="J1522" s="328"/>
    </row>
    <row r="1523" spans="3:10" ht="16.95" customHeight="1">
      <c r="C1523" s="361" t="s">
        <v>710</v>
      </c>
      <c r="D1523" s="334">
        <v>100000000</v>
      </c>
      <c r="E1523" s="334">
        <v>100325612</v>
      </c>
      <c r="F1523" s="334">
        <v>0</v>
      </c>
      <c r="G1523" s="337">
        <v>100000000</v>
      </c>
      <c r="H1523" s="334">
        <v>100325612</v>
      </c>
      <c r="I1523" s="328"/>
      <c r="J1523" s="328"/>
    </row>
    <row r="1524" spans="3:10" ht="16.95" customHeight="1">
      <c r="C1524" s="361" t="s">
        <v>710</v>
      </c>
      <c r="D1524" s="334">
        <v>100000000</v>
      </c>
      <c r="E1524" s="334">
        <v>100325612</v>
      </c>
      <c r="F1524" s="334">
        <v>0</v>
      </c>
      <c r="G1524" s="337">
        <v>100000000</v>
      </c>
      <c r="H1524" s="334">
        <v>100325612</v>
      </c>
      <c r="I1524" s="328"/>
      <c r="J1524" s="328"/>
    </row>
    <row r="1525" spans="3:10" ht="16.95" customHeight="1">
      <c r="C1525" s="361" t="s">
        <v>710</v>
      </c>
      <c r="D1525" s="334">
        <v>100000000</v>
      </c>
      <c r="E1525" s="334">
        <v>100325612</v>
      </c>
      <c r="F1525" s="334">
        <v>0</v>
      </c>
      <c r="G1525" s="337">
        <v>100000000</v>
      </c>
      <c r="H1525" s="334">
        <v>100325612</v>
      </c>
      <c r="J1525" s="328"/>
    </row>
    <row r="1526" spans="3:10" ht="16.95" customHeight="1">
      <c r="C1526" s="361" t="s">
        <v>710</v>
      </c>
      <c r="D1526" s="334">
        <v>100000000</v>
      </c>
      <c r="E1526" s="334">
        <v>100325612</v>
      </c>
      <c r="F1526" s="334">
        <v>0</v>
      </c>
      <c r="G1526" s="337">
        <v>100000000</v>
      </c>
      <c r="H1526" s="334">
        <v>100325612</v>
      </c>
      <c r="I1526" s="328"/>
      <c r="J1526" s="328"/>
    </row>
    <row r="1527" spans="3:10" ht="16.95" customHeight="1">
      <c r="C1527" s="361" t="s">
        <v>710</v>
      </c>
      <c r="D1527" s="334">
        <v>100000000</v>
      </c>
      <c r="E1527" s="334">
        <v>100478522</v>
      </c>
      <c r="F1527" s="334">
        <v>749589</v>
      </c>
      <c r="G1527" s="337">
        <v>100000000</v>
      </c>
      <c r="H1527" s="334">
        <v>99728933</v>
      </c>
      <c r="I1527" s="328"/>
      <c r="J1527" s="328"/>
    </row>
    <row r="1528" spans="3:10" ht="16.95" customHeight="1">
      <c r="C1528" s="361" t="s">
        <v>4019</v>
      </c>
      <c r="D1528" s="334">
        <v>200000000</v>
      </c>
      <c r="E1528" s="334">
        <v>200608220</v>
      </c>
      <c r="F1528" s="334">
        <v>0</v>
      </c>
      <c r="G1528" s="337">
        <v>200000000</v>
      </c>
      <c r="H1528" s="334">
        <v>200608220</v>
      </c>
      <c r="I1528" s="328"/>
      <c r="J1528" s="328"/>
    </row>
    <row r="1529" spans="3:10" ht="16.95" customHeight="1">
      <c r="C1529" s="361" t="s">
        <v>4019</v>
      </c>
      <c r="D1529" s="337">
        <v>200000000</v>
      </c>
      <c r="E1529" s="334">
        <v>200608220</v>
      </c>
      <c r="F1529" s="334">
        <v>0</v>
      </c>
      <c r="G1529" s="337">
        <v>200000000</v>
      </c>
      <c r="H1529" s="334">
        <v>200608220</v>
      </c>
      <c r="I1529" s="328"/>
      <c r="J1529" s="328"/>
    </row>
    <row r="1530" spans="3:10" ht="16.95" customHeight="1">
      <c r="C1530" s="361" t="s">
        <v>4019</v>
      </c>
      <c r="D1530" s="334">
        <v>200000000</v>
      </c>
      <c r="E1530" s="334">
        <v>200608220</v>
      </c>
      <c r="F1530" s="334">
        <v>0</v>
      </c>
      <c r="G1530" s="337">
        <v>200000000</v>
      </c>
      <c r="H1530" s="334">
        <v>200608220</v>
      </c>
      <c r="I1530" s="328"/>
      <c r="J1530" s="328"/>
    </row>
    <row r="1531" spans="3:10" ht="16.95" customHeight="1">
      <c r="C1531" s="361" t="s">
        <v>4019</v>
      </c>
      <c r="D1531" s="334">
        <v>200000000</v>
      </c>
      <c r="E1531" s="334">
        <v>200608220</v>
      </c>
      <c r="F1531" s="334">
        <v>0</v>
      </c>
      <c r="G1531" s="337">
        <v>200000000</v>
      </c>
      <c r="H1531" s="334">
        <v>200608220</v>
      </c>
      <c r="I1531" s="328"/>
      <c r="J1531" s="328"/>
    </row>
    <row r="1532" spans="3:10" ht="16.95" customHeight="1">
      <c r="C1532" s="361" t="s">
        <v>4019</v>
      </c>
      <c r="D1532" s="334">
        <v>200000000</v>
      </c>
      <c r="E1532" s="334">
        <v>200608220</v>
      </c>
      <c r="F1532" s="334">
        <v>0</v>
      </c>
      <c r="G1532" s="337">
        <v>200000000</v>
      </c>
      <c r="H1532" s="334">
        <v>200608220</v>
      </c>
      <c r="J1532" s="328"/>
    </row>
    <row r="1533" spans="3:10" ht="16.95" customHeight="1">
      <c r="C1533" s="361" t="s">
        <v>4019</v>
      </c>
      <c r="D1533" s="334">
        <v>200000000</v>
      </c>
      <c r="E1533" s="334">
        <v>200608220</v>
      </c>
      <c r="F1533" s="334">
        <v>0</v>
      </c>
      <c r="G1533" s="337">
        <v>200000000</v>
      </c>
      <c r="H1533" s="334">
        <v>200608220</v>
      </c>
      <c r="I1533" s="328"/>
      <c r="J1533" s="328"/>
    </row>
    <row r="1534" spans="3:10" ht="16.95" customHeight="1">
      <c r="C1534" s="361" t="s">
        <v>4019</v>
      </c>
      <c r="D1534" s="334">
        <v>200000000</v>
      </c>
      <c r="E1534" s="334">
        <v>200608220</v>
      </c>
      <c r="F1534" s="334">
        <v>0</v>
      </c>
      <c r="G1534" s="337">
        <v>200000000</v>
      </c>
      <c r="H1534" s="334">
        <v>200608220</v>
      </c>
      <c r="I1534" s="328"/>
      <c r="J1534" s="328"/>
    </row>
    <row r="1535" spans="3:10" ht="16.95" customHeight="1">
      <c r="C1535" s="361" t="s">
        <v>4019</v>
      </c>
      <c r="D1535" s="334">
        <v>200000000</v>
      </c>
      <c r="E1535" s="334">
        <v>200608220</v>
      </c>
      <c r="F1535" s="334">
        <v>0</v>
      </c>
      <c r="G1535" s="337">
        <v>200000000</v>
      </c>
      <c r="H1535" s="334">
        <v>200608220</v>
      </c>
      <c r="I1535" s="328"/>
      <c r="J1535" s="328"/>
    </row>
    <row r="1536" spans="3:10" ht="16.95" customHeight="1">
      <c r="C1536" s="361" t="s">
        <v>4019</v>
      </c>
      <c r="D1536" s="337">
        <v>200000000</v>
      </c>
      <c r="E1536" s="334">
        <v>200608220</v>
      </c>
      <c r="F1536" s="334">
        <v>0</v>
      </c>
      <c r="G1536" s="337">
        <v>200000000</v>
      </c>
      <c r="H1536" s="334">
        <v>200608220</v>
      </c>
      <c r="I1536" s="328"/>
      <c r="J1536" s="328"/>
    </row>
    <row r="1537" spans="3:10" ht="16.95" customHeight="1">
      <c r="C1537" s="361" t="s">
        <v>4019</v>
      </c>
      <c r="D1537" s="334">
        <v>200000000</v>
      </c>
      <c r="E1537" s="334">
        <v>200608220</v>
      </c>
      <c r="F1537" s="334">
        <v>0</v>
      </c>
      <c r="G1537" s="337">
        <v>200000000</v>
      </c>
      <c r="H1537" s="334">
        <v>200608220</v>
      </c>
      <c r="I1537" s="328"/>
      <c r="J1537" s="328"/>
    </row>
    <row r="1538" spans="3:10" ht="16.95" customHeight="1">
      <c r="C1538" s="361" t="s">
        <v>710</v>
      </c>
      <c r="D1538" s="334">
        <v>150000000</v>
      </c>
      <c r="E1538" s="334">
        <v>156776808</v>
      </c>
      <c r="F1538" s="334">
        <v>0</v>
      </c>
      <c r="G1538" s="337">
        <v>150000000</v>
      </c>
      <c r="H1538" s="334">
        <v>156776808</v>
      </c>
      <c r="I1538" s="328"/>
      <c r="J1538" s="328"/>
    </row>
    <row r="1539" spans="3:10" ht="16.95" customHeight="1">
      <c r="C1539" s="361" t="s">
        <v>710</v>
      </c>
      <c r="D1539" s="334">
        <v>150000000</v>
      </c>
      <c r="E1539" s="334">
        <v>156776808</v>
      </c>
      <c r="F1539" s="334">
        <v>0</v>
      </c>
      <c r="G1539" s="337">
        <v>150000000</v>
      </c>
      <c r="H1539" s="334">
        <v>156776808</v>
      </c>
      <c r="J1539" s="328"/>
    </row>
    <row r="1540" spans="3:10" ht="16.95" customHeight="1">
      <c r="C1540" s="361" t="s">
        <v>710</v>
      </c>
      <c r="D1540" s="334">
        <v>150000000</v>
      </c>
      <c r="E1540" s="334">
        <v>156776808</v>
      </c>
      <c r="F1540" s="334">
        <v>0</v>
      </c>
      <c r="G1540" s="337">
        <v>150000000</v>
      </c>
      <c r="H1540" s="334">
        <v>156776808</v>
      </c>
      <c r="I1540" s="328"/>
      <c r="J1540" s="328"/>
    </row>
    <row r="1541" spans="3:10" ht="16.95" customHeight="1">
      <c r="C1541" s="361" t="s">
        <v>710</v>
      </c>
      <c r="D1541" s="334">
        <v>150000000</v>
      </c>
      <c r="E1541" s="334">
        <v>156776808</v>
      </c>
      <c r="F1541" s="334">
        <v>0</v>
      </c>
      <c r="G1541" s="337">
        <v>150000000</v>
      </c>
      <c r="H1541" s="334">
        <v>156776808</v>
      </c>
      <c r="I1541" s="328"/>
      <c r="J1541" s="328"/>
    </row>
    <row r="1542" spans="3:10" ht="16.95" customHeight="1">
      <c r="C1542" s="361" t="s">
        <v>710</v>
      </c>
      <c r="D1542" s="334">
        <v>150000000</v>
      </c>
      <c r="E1542" s="334">
        <v>156776808</v>
      </c>
      <c r="F1542" s="334">
        <v>0</v>
      </c>
      <c r="G1542" s="337">
        <v>150000000</v>
      </c>
      <c r="H1542" s="334">
        <v>156776808</v>
      </c>
      <c r="I1542" s="328"/>
      <c r="J1542" s="328"/>
    </row>
    <row r="1543" spans="3:10" ht="16.95" customHeight="1">
      <c r="C1543" s="361" t="s">
        <v>710</v>
      </c>
      <c r="D1543" s="337">
        <v>150000000</v>
      </c>
      <c r="E1543" s="334">
        <v>156776808</v>
      </c>
      <c r="F1543" s="334">
        <v>0</v>
      </c>
      <c r="G1543" s="337">
        <v>150000000</v>
      </c>
      <c r="H1543" s="334">
        <v>156776808</v>
      </c>
      <c r="I1543" s="328"/>
      <c r="J1543" s="328"/>
    </row>
    <row r="1544" spans="3:10" ht="16.95" customHeight="1">
      <c r="C1544" s="361" t="s">
        <v>710</v>
      </c>
      <c r="D1544" s="334">
        <v>150000000</v>
      </c>
      <c r="E1544" s="334">
        <v>156776808</v>
      </c>
      <c r="F1544" s="334">
        <v>0</v>
      </c>
      <c r="G1544" s="337">
        <v>150000000</v>
      </c>
      <c r="H1544" s="334">
        <v>156776808</v>
      </c>
      <c r="I1544" s="328"/>
      <c r="J1544" s="328"/>
    </row>
    <row r="1545" spans="3:10" ht="16.95" customHeight="1">
      <c r="C1545" s="361" t="s">
        <v>710</v>
      </c>
      <c r="D1545" s="334">
        <v>150000000</v>
      </c>
      <c r="E1545" s="334">
        <v>156776808</v>
      </c>
      <c r="F1545" s="334">
        <v>0</v>
      </c>
      <c r="G1545" s="337">
        <v>150000000</v>
      </c>
      <c r="H1545" s="334">
        <v>156776808</v>
      </c>
      <c r="I1545" s="328"/>
      <c r="J1545" s="328"/>
    </row>
    <row r="1546" spans="3:10" ht="16.95" customHeight="1">
      <c r="C1546" s="361" t="s">
        <v>710</v>
      </c>
      <c r="D1546" s="334">
        <v>150000000</v>
      </c>
      <c r="E1546" s="334">
        <v>156776808</v>
      </c>
      <c r="F1546" s="334">
        <v>0</v>
      </c>
      <c r="G1546" s="337">
        <v>150000000</v>
      </c>
      <c r="H1546" s="334">
        <v>156776808</v>
      </c>
      <c r="J1546" s="328"/>
    </row>
    <row r="1547" spans="3:10" ht="16.95" customHeight="1">
      <c r="C1547" s="361" t="s">
        <v>710</v>
      </c>
      <c r="D1547" s="334">
        <v>150000000</v>
      </c>
      <c r="E1547" s="334">
        <v>156776808</v>
      </c>
      <c r="F1547" s="334">
        <v>0</v>
      </c>
      <c r="G1547" s="337">
        <v>150000000</v>
      </c>
      <c r="H1547" s="334">
        <v>156776808</v>
      </c>
      <c r="I1547" s="328"/>
      <c r="J1547" s="328"/>
    </row>
    <row r="1548" spans="3:10" ht="16.95" customHeight="1">
      <c r="C1548" s="361" t="s">
        <v>710</v>
      </c>
      <c r="D1548" s="334">
        <v>150000000</v>
      </c>
      <c r="E1548" s="334">
        <v>156776808</v>
      </c>
      <c r="F1548" s="334">
        <v>0</v>
      </c>
      <c r="G1548" s="337">
        <v>150000000</v>
      </c>
      <c r="H1548" s="334">
        <v>156776808</v>
      </c>
      <c r="I1548" s="328"/>
      <c r="J1548" s="328"/>
    </row>
    <row r="1549" spans="3:10" ht="16.95" customHeight="1">
      <c r="C1549" s="361" t="s">
        <v>710</v>
      </c>
      <c r="D1549" s="334">
        <v>150000000</v>
      </c>
      <c r="E1549" s="334">
        <v>156776808</v>
      </c>
      <c r="F1549" s="334">
        <v>0</v>
      </c>
      <c r="G1549" s="337">
        <v>150000000</v>
      </c>
      <c r="H1549" s="334">
        <v>156776808</v>
      </c>
      <c r="I1549" s="328"/>
      <c r="J1549" s="328"/>
    </row>
    <row r="1550" spans="3:10" ht="16.95" customHeight="1">
      <c r="C1550" s="361" t="s">
        <v>710</v>
      </c>
      <c r="D1550" s="337">
        <v>150000000</v>
      </c>
      <c r="E1550" s="334">
        <v>156776808</v>
      </c>
      <c r="F1550" s="334">
        <v>0</v>
      </c>
      <c r="G1550" s="337">
        <v>150000000</v>
      </c>
      <c r="H1550" s="334">
        <v>156776808</v>
      </c>
      <c r="I1550" s="328"/>
      <c r="J1550" s="328"/>
    </row>
    <row r="1551" spans="3:10" ht="16.95" customHeight="1">
      <c r="C1551" s="361" t="s">
        <v>710</v>
      </c>
      <c r="D1551" s="334">
        <v>150000000</v>
      </c>
      <c r="E1551" s="334">
        <v>156776808</v>
      </c>
      <c r="F1551" s="334">
        <v>0</v>
      </c>
      <c r="G1551" s="337">
        <v>150000000</v>
      </c>
      <c r="H1551" s="334">
        <v>156776808</v>
      </c>
      <c r="I1551" s="328"/>
      <c r="J1551" s="328"/>
    </row>
    <row r="1552" spans="3:10" ht="16.95" customHeight="1">
      <c r="C1552" s="361" t="s">
        <v>710</v>
      </c>
      <c r="D1552" s="334">
        <v>150000000</v>
      </c>
      <c r="E1552" s="334">
        <v>156776808</v>
      </c>
      <c r="F1552" s="334">
        <v>0</v>
      </c>
      <c r="G1552" s="337">
        <v>150000000</v>
      </c>
      <c r="H1552" s="334">
        <v>156776808</v>
      </c>
      <c r="I1552" s="328"/>
      <c r="J1552" s="328"/>
    </row>
    <row r="1553" spans="3:10" ht="16.95" customHeight="1">
      <c r="C1553" s="361" t="s">
        <v>710</v>
      </c>
      <c r="D1553" s="334">
        <v>150000000</v>
      </c>
      <c r="E1553" s="334">
        <v>156776808</v>
      </c>
      <c r="F1553" s="334">
        <v>0</v>
      </c>
      <c r="G1553" s="337">
        <v>150000000</v>
      </c>
      <c r="H1553" s="334">
        <v>156776808</v>
      </c>
      <c r="J1553" s="328"/>
    </row>
    <row r="1554" spans="3:10" ht="16.95" customHeight="1">
      <c r="C1554" s="361" t="s">
        <v>710</v>
      </c>
      <c r="D1554" s="334">
        <v>100000000</v>
      </c>
      <c r="E1554" s="334">
        <v>102141230</v>
      </c>
      <c r="F1554" s="334">
        <v>0</v>
      </c>
      <c r="G1554" s="337">
        <v>100000000</v>
      </c>
      <c r="H1554" s="334">
        <v>102141230</v>
      </c>
      <c r="I1554" s="328"/>
      <c r="J1554" s="328"/>
    </row>
    <row r="1555" spans="3:10" ht="16.95" customHeight="1">
      <c r="C1555" s="361" t="s">
        <v>710</v>
      </c>
      <c r="D1555" s="334">
        <v>100000000</v>
      </c>
      <c r="E1555" s="334">
        <v>102141230</v>
      </c>
      <c r="F1555" s="334">
        <v>0</v>
      </c>
      <c r="G1555" s="337">
        <v>100000000</v>
      </c>
      <c r="H1555" s="334">
        <v>102141230</v>
      </c>
      <c r="I1555" s="328"/>
      <c r="J1555" s="328"/>
    </row>
    <row r="1556" spans="3:10" ht="16.95" customHeight="1">
      <c r="C1556" s="361" t="s">
        <v>710</v>
      </c>
      <c r="D1556" s="334">
        <v>100000000</v>
      </c>
      <c r="E1556" s="334">
        <v>102141230</v>
      </c>
      <c r="F1556" s="334">
        <v>0</v>
      </c>
      <c r="G1556" s="337">
        <v>100000000</v>
      </c>
      <c r="H1556" s="334">
        <v>102141230</v>
      </c>
      <c r="I1556" s="328"/>
      <c r="J1556" s="328"/>
    </row>
    <row r="1557" spans="3:10" ht="16.95" customHeight="1">
      <c r="C1557" s="361" t="s">
        <v>710</v>
      </c>
      <c r="D1557" s="337">
        <v>100000000</v>
      </c>
      <c r="E1557" s="334">
        <v>102141230</v>
      </c>
      <c r="F1557" s="334">
        <v>0</v>
      </c>
      <c r="G1557" s="337">
        <v>100000000</v>
      </c>
      <c r="H1557" s="334">
        <v>102141230</v>
      </c>
      <c r="I1557" s="328"/>
      <c r="J1557" s="328"/>
    </row>
    <row r="1558" spans="3:10" ht="16.95" customHeight="1">
      <c r="C1558" s="361" t="s">
        <v>710</v>
      </c>
      <c r="D1558" s="334">
        <v>100000000</v>
      </c>
      <c r="E1558" s="334">
        <v>102141230</v>
      </c>
      <c r="F1558" s="334">
        <v>0</v>
      </c>
      <c r="G1558" s="334">
        <v>100000000</v>
      </c>
      <c r="H1558" s="334">
        <v>102141230</v>
      </c>
      <c r="I1558" s="328"/>
      <c r="J1558" s="328"/>
    </row>
    <row r="1559" spans="3:10" ht="16.95" customHeight="1">
      <c r="C1559" s="361" t="s">
        <v>710</v>
      </c>
      <c r="D1559" s="334">
        <v>100000000</v>
      </c>
      <c r="E1559" s="334">
        <v>102141230</v>
      </c>
      <c r="F1559" s="334">
        <v>0</v>
      </c>
      <c r="G1559" s="337">
        <v>100000000</v>
      </c>
      <c r="H1559" s="334">
        <v>102141230</v>
      </c>
      <c r="I1559" s="328"/>
      <c r="J1559" s="328"/>
    </row>
    <row r="1560" spans="3:10" ht="16.95" customHeight="1">
      <c r="C1560" s="361" t="s">
        <v>710</v>
      </c>
      <c r="D1560" s="334">
        <v>100000000</v>
      </c>
      <c r="E1560" s="334">
        <v>102141230</v>
      </c>
      <c r="F1560" s="334">
        <v>0</v>
      </c>
      <c r="G1560" s="334">
        <v>100000000</v>
      </c>
      <c r="H1560" s="334">
        <v>102141230</v>
      </c>
      <c r="J1560" s="328"/>
    </row>
    <row r="1561" spans="3:10" ht="16.95" customHeight="1">
      <c r="C1561" s="361" t="s">
        <v>710</v>
      </c>
      <c r="D1561" s="334">
        <v>185000000</v>
      </c>
      <c r="E1561" s="334">
        <v>188961230</v>
      </c>
      <c r="F1561" s="334">
        <v>0</v>
      </c>
      <c r="G1561" s="334">
        <v>185000000</v>
      </c>
      <c r="H1561" s="334">
        <v>188961230</v>
      </c>
      <c r="I1561" s="328"/>
      <c r="J1561" s="328"/>
    </row>
    <row r="1562" spans="3:10" ht="16.95" customHeight="1">
      <c r="C1562" s="361" t="s">
        <v>710</v>
      </c>
      <c r="D1562" s="334">
        <v>100000000</v>
      </c>
      <c r="E1562" s="334">
        <v>102141230</v>
      </c>
      <c r="F1562" s="334">
        <v>0</v>
      </c>
      <c r="G1562" s="334">
        <v>100000000</v>
      </c>
      <c r="H1562" s="334">
        <v>102141230</v>
      </c>
      <c r="I1562" s="328"/>
      <c r="J1562" s="328"/>
    </row>
    <row r="1563" spans="3:10" ht="16.95" customHeight="1">
      <c r="C1563" s="361" t="s">
        <v>710</v>
      </c>
      <c r="D1563" s="334">
        <v>100000000</v>
      </c>
      <c r="E1563" s="334">
        <v>102117700</v>
      </c>
      <c r="F1563" s="334">
        <v>0</v>
      </c>
      <c r="G1563" s="334">
        <v>100000000</v>
      </c>
      <c r="H1563" s="334">
        <v>102117700</v>
      </c>
      <c r="I1563" s="328"/>
      <c r="J1563" s="328"/>
    </row>
    <row r="1564" spans="3:10" ht="16.95" customHeight="1">
      <c r="C1564" s="361" t="s">
        <v>710</v>
      </c>
      <c r="D1564" s="337">
        <v>100000000</v>
      </c>
      <c r="E1564" s="334">
        <v>102117700</v>
      </c>
      <c r="F1564" s="334">
        <v>0</v>
      </c>
      <c r="G1564" s="337">
        <v>100000000</v>
      </c>
      <c r="H1564" s="334">
        <v>102117700</v>
      </c>
      <c r="I1564" s="328"/>
      <c r="J1564" s="328"/>
    </row>
    <row r="1565" spans="3:10" ht="16.95" customHeight="1">
      <c r="C1565" s="361" t="s">
        <v>710</v>
      </c>
      <c r="D1565" s="334">
        <v>100000000</v>
      </c>
      <c r="E1565" s="334">
        <v>102117700</v>
      </c>
      <c r="F1565" s="334">
        <v>0</v>
      </c>
      <c r="G1565" s="334">
        <v>100000000</v>
      </c>
      <c r="H1565" s="334">
        <v>102117700</v>
      </c>
      <c r="I1565" s="328"/>
      <c r="J1565" s="328"/>
    </row>
    <row r="1566" spans="3:10" ht="16.95" customHeight="1">
      <c r="C1566" s="361" t="s">
        <v>710</v>
      </c>
      <c r="D1566" s="334">
        <v>100000000</v>
      </c>
      <c r="E1566" s="334">
        <v>102117700</v>
      </c>
      <c r="F1566" s="334">
        <v>0</v>
      </c>
      <c r="G1566" s="337">
        <v>100000000</v>
      </c>
      <c r="H1566" s="334">
        <v>102117700</v>
      </c>
      <c r="I1566" s="328"/>
      <c r="J1566" s="328"/>
    </row>
    <row r="1567" spans="3:10" ht="16.95" customHeight="1">
      <c r="C1567" s="361" t="s">
        <v>710</v>
      </c>
      <c r="D1567" s="334">
        <v>100000000</v>
      </c>
      <c r="E1567" s="334">
        <v>102117700</v>
      </c>
      <c r="F1567" s="334">
        <v>0</v>
      </c>
      <c r="G1567" s="334">
        <v>100000000</v>
      </c>
      <c r="H1567" s="334">
        <v>102117700</v>
      </c>
      <c r="J1567" s="328"/>
    </row>
    <row r="1568" spans="3:10" ht="16.95" customHeight="1">
      <c r="C1568" s="361" t="s">
        <v>710</v>
      </c>
      <c r="D1568" s="334">
        <v>100000000</v>
      </c>
      <c r="E1568" s="334">
        <v>102117700</v>
      </c>
      <c r="F1568" s="334">
        <v>0</v>
      </c>
      <c r="G1568" s="334">
        <v>100000000</v>
      </c>
      <c r="H1568" s="334">
        <v>102117700</v>
      </c>
      <c r="I1568" s="328"/>
      <c r="J1568" s="328"/>
    </row>
    <row r="1569" spans="3:10" ht="16.95" customHeight="1">
      <c r="C1569" s="361" t="s">
        <v>710</v>
      </c>
      <c r="D1569" s="334">
        <v>100000000</v>
      </c>
      <c r="E1569" s="334">
        <v>102117700</v>
      </c>
      <c r="F1569" s="334">
        <v>0</v>
      </c>
      <c r="G1569" s="334">
        <v>100000000</v>
      </c>
      <c r="H1569" s="334">
        <v>102117700</v>
      </c>
      <c r="I1569" s="328"/>
      <c r="J1569" s="328"/>
    </row>
    <row r="1570" spans="3:10" ht="16.95" customHeight="1">
      <c r="C1570" s="361" t="s">
        <v>710</v>
      </c>
      <c r="D1570" s="334">
        <v>100000000</v>
      </c>
      <c r="E1570" s="334">
        <v>102117700</v>
      </c>
      <c r="F1570" s="334">
        <v>0</v>
      </c>
      <c r="G1570" s="334">
        <v>100000000</v>
      </c>
      <c r="H1570" s="334">
        <v>102117700</v>
      </c>
      <c r="I1570" s="328"/>
      <c r="J1570" s="328"/>
    </row>
    <row r="1571" spans="3:10" ht="16.95" customHeight="1">
      <c r="C1571" s="361" t="s">
        <v>710</v>
      </c>
      <c r="D1571" s="334">
        <v>100000000</v>
      </c>
      <c r="E1571" s="334">
        <v>102117700</v>
      </c>
      <c r="F1571" s="334">
        <v>0</v>
      </c>
      <c r="G1571" s="334">
        <v>100000000</v>
      </c>
      <c r="H1571" s="334">
        <v>102117700</v>
      </c>
      <c r="I1571" s="328"/>
      <c r="J1571" s="328"/>
    </row>
    <row r="1572" spans="3:10" ht="16.95" customHeight="1">
      <c r="C1572" s="361" t="s">
        <v>710</v>
      </c>
      <c r="D1572" s="334">
        <v>100000000</v>
      </c>
      <c r="E1572" s="334">
        <v>102117700</v>
      </c>
      <c r="F1572" s="334">
        <v>0</v>
      </c>
      <c r="G1572" s="337">
        <v>100000000</v>
      </c>
      <c r="H1572" s="334">
        <v>102117700</v>
      </c>
      <c r="I1572" s="328"/>
      <c r="J1572" s="328"/>
    </row>
    <row r="1573" spans="3:10" ht="16.95" customHeight="1">
      <c r="C1573" s="361" t="s">
        <v>710</v>
      </c>
      <c r="D1573" s="334">
        <v>150000000</v>
      </c>
      <c r="E1573" s="334">
        <v>153074416</v>
      </c>
      <c r="F1573" s="334">
        <v>0</v>
      </c>
      <c r="G1573" s="334">
        <v>150000000</v>
      </c>
      <c r="H1573" s="334">
        <v>153074416</v>
      </c>
      <c r="J1573" s="328"/>
    </row>
    <row r="1574" spans="3:10" ht="16.95" customHeight="1">
      <c r="C1574" s="361" t="s">
        <v>4010</v>
      </c>
      <c r="D1574" s="334">
        <v>1000000000</v>
      </c>
      <c r="E1574" s="334">
        <v>1035506800</v>
      </c>
      <c r="F1574" s="334">
        <v>0</v>
      </c>
      <c r="G1574" s="334">
        <v>1000000000</v>
      </c>
      <c r="H1574" s="334">
        <v>1035506800</v>
      </c>
      <c r="I1574" s="328"/>
      <c r="J1574" s="328"/>
    </row>
    <row r="1575" spans="3:10" ht="16.95" customHeight="1">
      <c r="C1575" s="361" t="s">
        <v>4010</v>
      </c>
      <c r="D1575" s="334">
        <v>1000000000</v>
      </c>
      <c r="E1575" s="334">
        <v>1035506800</v>
      </c>
      <c r="F1575" s="334">
        <v>0</v>
      </c>
      <c r="G1575" s="334">
        <v>1000000000</v>
      </c>
      <c r="H1575" s="334">
        <v>1035506800</v>
      </c>
      <c r="I1575" s="328"/>
      <c r="J1575" s="328"/>
    </row>
    <row r="1576" spans="3:10" ht="16.95" customHeight="1">
      <c r="C1576" s="361" t="s">
        <v>4010</v>
      </c>
      <c r="D1576" s="334">
        <v>1000000000</v>
      </c>
      <c r="E1576" s="334">
        <v>1035506800</v>
      </c>
      <c r="F1576" s="334">
        <v>0</v>
      </c>
      <c r="G1576" s="334">
        <v>1000000000</v>
      </c>
      <c r="H1576" s="334">
        <v>1035506800</v>
      </c>
      <c r="I1576" s="328"/>
      <c r="J1576" s="328"/>
    </row>
    <row r="1577" spans="3:10" ht="16.95" customHeight="1">
      <c r="C1577" s="361" t="s">
        <v>4010</v>
      </c>
      <c r="D1577" s="337">
        <v>1000000000</v>
      </c>
      <c r="E1577" s="334">
        <v>1035506800</v>
      </c>
      <c r="F1577" s="334">
        <v>0</v>
      </c>
      <c r="G1577" s="337">
        <v>1000000000</v>
      </c>
      <c r="H1577" s="334">
        <v>1035506800</v>
      </c>
      <c r="I1577" s="328"/>
      <c r="J1577" s="328"/>
    </row>
    <row r="1578" spans="3:10" ht="16.95" customHeight="1">
      <c r="C1578" s="361" t="s">
        <v>4010</v>
      </c>
      <c r="D1578" s="334">
        <v>1000000000</v>
      </c>
      <c r="E1578" s="334">
        <v>1035506800</v>
      </c>
      <c r="F1578" s="334">
        <v>0</v>
      </c>
      <c r="G1578" s="334">
        <v>1000000000</v>
      </c>
      <c r="H1578" s="334">
        <v>1035506800</v>
      </c>
      <c r="I1578" s="328"/>
      <c r="J1578" s="328"/>
    </row>
    <row r="1579" spans="3:10" ht="16.95" customHeight="1">
      <c r="C1579" s="361" t="s">
        <v>4010</v>
      </c>
      <c r="D1579" s="334">
        <v>1000000000</v>
      </c>
      <c r="E1579" s="334">
        <v>1035506800</v>
      </c>
      <c r="F1579" s="334">
        <v>0</v>
      </c>
      <c r="G1579" s="337">
        <v>1000000000</v>
      </c>
      <c r="H1579" s="334">
        <v>1035506800</v>
      </c>
      <c r="I1579" s="328"/>
      <c r="J1579" s="328"/>
    </row>
    <row r="1580" spans="3:10" ht="16.95" customHeight="1">
      <c r="C1580" s="361" t="s">
        <v>4010</v>
      </c>
      <c r="D1580" s="334">
        <v>1000000000</v>
      </c>
      <c r="E1580" s="334">
        <v>1035506800</v>
      </c>
      <c r="F1580" s="334">
        <v>0</v>
      </c>
      <c r="G1580" s="334">
        <v>1000000000</v>
      </c>
      <c r="H1580" s="334">
        <v>1035506800</v>
      </c>
      <c r="J1580" s="328"/>
    </row>
    <row r="1581" spans="3:10" ht="16.95" customHeight="1">
      <c r="C1581" s="361" t="s">
        <v>4010</v>
      </c>
      <c r="D1581" s="334">
        <v>1000000000</v>
      </c>
      <c r="E1581" s="334">
        <v>1035506800</v>
      </c>
      <c r="F1581" s="334">
        <v>0</v>
      </c>
      <c r="G1581" s="334">
        <v>1000000000</v>
      </c>
      <c r="H1581" s="334">
        <v>1035506800</v>
      </c>
      <c r="I1581" s="328"/>
      <c r="J1581" s="328"/>
    </row>
    <row r="1582" spans="3:10" ht="16.95" customHeight="1">
      <c r="C1582" s="361" t="s">
        <v>4010</v>
      </c>
      <c r="D1582" s="334">
        <v>1000000000</v>
      </c>
      <c r="E1582" s="334">
        <v>1035506800</v>
      </c>
      <c r="F1582" s="334">
        <v>0</v>
      </c>
      <c r="G1582" s="334">
        <v>1000000000</v>
      </c>
      <c r="H1582" s="334">
        <v>1035506800</v>
      </c>
      <c r="I1582" s="328"/>
      <c r="J1582" s="328"/>
    </row>
    <row r="1583" spans="3:10" ht="16.95" customHeight="1">
      <c r="C1583" s="361" t="s">
        <v>4010</v>
      </c>
      <c r="D1583" s="334">
        <v>1000000000</v>
      </c>
      <c r="E1583" s="334">
        <v>1035506800</v>
      </c>
      <c r="F1583" s="334">
        <v>0</v>
      </c>
      <c r="G1583" s="334">
        <v>1000000000</v>
      </c>
      <c r="H1583" s="334">
        <v>1035506800</v>
      </c>
      <c r="I1583" s="328"/>
      <c r="J1583" s="328"/>
    </row>
    <row r="1584" spans="3:10" ht="16.95" customHeight="1">
      <c r="C1584" s="361" t="s">
        <v>4017</v>
      </c>
      <c r="D1584" s="337">
        <v>1000000000</v>
      </c>
      <c r="E1584" s="334">
        <v>1035260200</v>
      </c>
      <c r="F1584" s="334">
        <v>0</v>
      </c>
      <c r="G1584" s="337">
        <v>1000000000</v>
      </c>
      <c r="H1584" s="334">
        <v>1035260200</v>
      </c>
      <c r="I1584" s="328"/>
      <c r="J1584" s="328"/>
    </row>
    <row r="1585" spans="3:10" ht="16.95" customHeight="1">
      <c r="C1585" s="361" t="s">
        <v>4017</v>
      </c>
      <c r="D1585" s="334">
        <v>1000000000</v>
      </c>
      <c r="E1585" s="334">
        <v>1035260200</v>
      </c>
      <c r="F1585" s="334">
        <v>0</v>
      </c>
      <c r="G1585" s="334">
        <v>1000000000</v>
      </c>
      <c r="H1585" s="334">
        <v>1035260200</v>
      </c>
      <c r="I1585" s="328"/>
      <c r="J1585" s="328"/>
    </row>
    <row r="1586" spans="3:10" ht="16.95" customHeight="1">
      <c r="C1586" s="361" t="s">
        <v>4017</v>
      </c>
      <c r="D1586" s="334">
        <v>1000000000</v>
      </c>
      <c r="E1586" s="334">
        <v>1035260200</v>
      </c>
      <c r="F1586" s="334">
        <v>0</v>
      </c>
      <c r="G1586" s="337">
        <v>1000000000</v>
      </c>
      <c r="H1586" s="334">
        <v>1035260200</v>
      </c>
      <c r="I1586" s="328"/>
      <c r="J1586" s="328"/>
    </row>
    <row r="1587" spans="3:10" ht="16.95" customHeight="1">
      <c r="C1587" s="361" t="s">
        <v>4017</v>
      </c>
      <c r="D1587" s="334">
        <v>1000000000</v>
      </c>
      <c r="E1587" s="334">
        <v>1035260200</v>
      </c>
      <c r="F1587" s="334">
        <v>0</v>
      </c>
      <c r="G1587" s="334">
        <v>1000000000</v>
      </c>
      <c r="H1587" s="334">
        <v>1035260200</v>
      </c>
      <c r="J1587" s="328"/>
    </row>
    <row r="1588" spans="3:10" ht="16.95" customHeight="1">
      <c r="C1588" s="361" t="s">
        <v>4017</v>
      </c>
      <c r="D1588" s="334">
        <v>1000000000</v>
      </c>
      <c r="E1588" s="334">
        <v>1035260200</v>
      </c>
      <c r="F1588" s="334">
        <v>0</v>
      </c>
      <c r="G1588" s="334">
        <v>1000000000</v>
      </c>
      <c r="H1588" s="334">
        <v>1035260200</v>
      </c>
      <c r="I1588" s="328"/>
      <c r="J1588" s="328"/>
    </row>
    <row r="1589" spans="3:10" ht="16.95" customHeight="1">
      <c r="C1589" s="361" t="s">
        <v>480</v>
      </c>
      <c r="D1589" s="334">
        <v>1000000000</v>
      </c>
      <c r="E1589" s="334">
        <v>1018123288</v>
      </c>
      <c r="F1589" s="334">
        <v>0</v>
      </c>
      <c r="G1589" s="334">
        <v>1000000000</v>
      </c>
      <c r="H1589" s="334">
        <v>1018123288</v>
      </c>
      <c r="I1589" s="328"/>
      <c r="J1589" s="328"/>
    </row>
    <row r="1590" spans="3:10" ht="16.95" customHeight="1">
      <c r="C1590" s="361" t="s">
        <v>480</v>
      </c>
      <c r="D1590" s="334">
        <v>1000000000</v>
      </c>
      <c r="E1590" s="334">
        <v>1018123288</v>
      </c>
      <c r="F1590" s="334">
        <v>0</v>
      </c>
      <c r="G1590" s="337">
        <v>1000000000</v>
      </c>
      <c r="H1590" s="334">
        <v>1018123288</v>
      </c>
      <c r="I1590" s="328"/>
      <c r="J1590" s="328"/>
    </row>
    <row r="1591" spans="3:10" ht="16.95" customHeight="1">
      <c r="C1591" s="361" t="s">
        <v>480</v>
      </c>
      <c r="D1591" s="337">
        <v>1000000000</v>
      </c>
      <c r="E1591" s="334">
        <v>1018123288</v>
      </c>
      <c r="F1591" s="334">
        <v>0</v>
      </c>
      <c r="G1591" s="337">
        <v>1000000000</v>
      </c>
      <c r="H1591" s="334">
        <v>1018123288</v>
      </c>
      <c r="I1591" s="328"/>
      <c r="J1591" s="328"/>
    </row>
    <row r="1592" spans="3:10" ht="16.95" customHeight="1">
      <c r="C1592" s="361" t="s">
        <v>480</v>
      </c>
      <c r="D1592" s="334">
        <v>1000000000</v>
      </c>
      <c r="E1592" s="334">
        <v>1018123288</v>
      </c>
      <c r="F1592" s="334">
        <v>0</v>
      </c>
      <c r="G1592" s="337">
        <v>1000000000</v>
      </c>
      <c r="H1592" s="334">
        <v>1018123288</v>
      </c>
      <c r="I1592" s="328"/>
      <c r="J1592" s="328"/>
    </row>
    <row r="1593" spans="3:10" ht="16.95" customHeight="1">
      <c r="C1593" s="361" t="s">
        <v>480</v>
      </c>
      <c r="D1593" s="334">
        <v>1000000000</v>
      </c>
      <c r="E1593" s="334">
        <v>1018123288</v>
      </c>
      <c r="F1593" s="334">
        <v>0</v>
      </c>
      <c r="G1593" s="337">
        <v>1000000000</v>
      </c>
      <c r="H1593" s="334">
        <v>1018123288</v>
      </c>
      <c r="I1593" s="328"/>
      <c r="J1593" s="328"/>
    </row>
    <row r="1594" spans="3:10" ht="16.95" customHeight="1">
      <c r="C1594" s="361" t="s">
        <v>480</v>
      </c>
      <c r="D1594" s="334">
        <v>1000000000</v>
      </c>
      <c r="E1594" s="334">
        <v>1018123288</v>
      </c>
      <c r="F1594" s="334">
        <v>0</v>
      </c>
      <c r="G1594" s="337">
        <v>1000000000</v>
      </c>
      <c r="H1594" s="334">
        <v>1018123288</v>
      </c>
      <c r="J1594" s="328"/>
    </row>
    <row r="1595" spans="3:10" ht="16.95" customHeight="1">
      <c r="C1595" s="361" t="s">
        <v>480</v>
      </c>
      <c r="D1595" s="334">
        <v>1000000000</v>
      </c>
      <c r="E1595" s="334">
        <v>1018123288</v>
      </c>
      <c r="F1595" s="334">
        <v>0</v>
      </c>
      <c r="G1595" s="337">
        <v>1000000000</v>
      </c>
      <c r="H1595" s="334">
        <v>1018123288</v>
      </c>
      <c r="I1595" s="328"/>
      <c r="J1595" s="328"/>
    </row>
    <row r="1596" spans="3:10" ht="16.95" customHeight="1">
      <c r="C1596" s="361" t="s">
        <v>480</v>
      </c>
      <c r="D1596" s="334">
        <v>1000000000</v>
      </c>
      <c r="E1596" s="334">
        <v>1018123288</v>
      </c>
      <c r="F1596" s="334">
        <v>0</v>
      </c>
      <c r="G1596" s="337">
        <v>1000000000</v>
      </c>
      <c r="H1596" s="334">
        <v>1018123288</v>
      </c>
      <c r="I1596" s="328"/>
      <c r="J1596" s="328"/>
    </row>
    <row r="1597" spans="3:10" ht="16.95" customHeight="1">
      <c r="C1597" s="361" t="s">
        <v>480</v>
      </c>
      <c r="D1597" s="334">
        <v>1000000000</v>
      </c>
      <c r="E1597" s="334">
        <v>1018123288</v>
      </c>
      <c r="F1597" s="334">
        <v>0</v>
      </c>
      <c r="G1597" s="337">
        <v>1000000000</v>
      </c>
      <c r="H1597" s="334">
        <v>1018123288</v>
      </c>
      <c r="I1597" s="328"/>
      <c r="J1597" s="328"/>
    </row>
    <row r="1598" spans="3:10" ht="16.95" customHeight="1">
      <c r="C1598" s="361" t="s">
        <v>480</v>
      </c>
      <c r="D1598" s="337">
        <v>1000000000</v>
      </c>
      <c r="E1598" s="334">
        <v>1018123288</v>
      </c>
      <c r="F1598" s="334">
        <v>0</v>
      </c>
      <c r="G1598" s="337">
        <v>1000000000</v>
      </c>
      <c r="H1598" s="334">
        <v>1018123288</v>
      </c>
      <c r="I1598" s="328"/>
      <c r="J1598" s="328"/>
    </row>
    <row r="1599" spans="3:10" ht="16.95" customHeight="1">
      <c r="C1599" s="361" t="s">
        <v>480</v>
      </c>
      <c r="D1599" s="334">
        <v>1000000000</v>
      </c>
      <c r="E1599" s="334">
        <v>1018123288</v>
      </c>
      <c r="F1599" s="334">
        <v>0</v>
      </c>
      <c r="G1599" s="337">
        <v>1000000000</v>
      </c>
      <c r="H1599" s="334">
        <v>1018123288</v>
      </c>
      <c r="I1599" s="328"/>
      <c r="J1599" s="328"/>
    </row>
    <row r="1600" spans="3:10" ht="16.95" customHeight="1">
      <c r="C1600" s="361" t="s">
        <v>480</v>
      </c>
      <c r="D1600" s="334">
        <v>1000000000</v>
      </c>
      <c r="E1600" s="334">
        <v>1018123288</v>
      </c>
      <c r="F1600" s="334">
        <v>0</v>
      </c>
      <c r="G1600" s="337">
        <v>1000000000</v>
      </c>
      <c r="H1600" s="334">
        <v>1018123288</v>
      </c>
      <c r="I1600" s="328"/>
      <c r="J1600" s="328"/>
    </row>
    <row r="1601" spans="3:10" ht="16.95" customHeight="1">
      <c r="C1601" s="361" t="s">
        <v>480</v>
      </c>
      <c r="D1601" s="334">
        <v>1000000000</v>
      </c>
      <c r="E1601" s="334">
        <v>1018123288</v>
      </c>
      <c r="F1601" s="334">
        <v>0</v>
      </c>
      <c r="G1601" s="337">
        <v>1000000000</v>
      </c>
      <c r="H1601" s="334">
        <v>1018123288</v>
      </c>
      <c r="J1601" s="328"/>
    </row>
    <row r="1602" spans="3:10" ht="16.95" customHeight="1">
      <c r="C1602" s="361" t="s">
        <v>480</v>
      </c>
      <c r="D1602" s="334">
        <v>1000000000</v>
      </c>
      <c r="E1602" s="334">
        <v>1018123288</v>
      </c>
      <c r="F1602" s="334">
        <v>0</v>
      </c>
      <c r="G1602" s="337">
        <v>1000000000</v>
      </c>
      <c r="H1602" s="334">
        <v>1018123288</v>
      </c>
      <c r="I1602" s="328"/>
      <c r="J1602" s="328"/>
    </row>
    <row r="1603" spans="3:10" ht="16.95" customHeight="1">
      <c r="C1603" s="361" t="s">
        <v>480</v>
      </c>
      <c r="D1603" s="334">
        <v>1000000000</v>
      </c>
      <c r="E1603" s="334">
        <v>1018123288</v>
      </c>
      <c r="F1603" s="334">
        <v>0</v>
      </c>
      <c r="G1603" s="337">
        <v>1000000000</v>
      </c>
      <c r="H1603" s="334">
        <v>1018123288</v>
      </c>
      <c r="I1603" s="328"/>
      <c r="J1603" s="328"/>
    </row>
    <row r="1604" spans="3:10" ht="16.95" customHeight="1">
      <c r="C1604" s="361" t="s">
        <v>710</v>
      </c>
      <c r="D1604" s="334">
        <v>100000000</v>
      </c>
      <c r="E1604" s="334">
        <v>104196192</v>
      </c>
      <c r="F1604" s="334">
        <v>0</v>
      </c>
      <c r="G1604" s="337">
        <v>100000000</v>
      </c>
      <c r="H1604" s="334">
        <v>104196192</v>
      </c>
      <c r="I1604" s="328"/>
      <c r="J1604" s="328"/>
    </row>
    <row r="1605" spans="3:10" ht="16.95" customHeight="1">
      <c r="C1605" s="361" t="s">
        <v>710</v>
      </c>
      <c r="D1605" s="337">
        <v>100000000</v>
      </c>
      <c r="E1605" s="334">
        <v>104196192</v>
      </c>
      <c r="F1605" s="334">
        <v>0</v>
      </c>
      <c r="G1605" s="337">
        <v>100000000</v>
      </c>
      <c r="H1605" s="334">
        <v>104196192</v>
      </c>
      <c r="I1605" s="328"/>
      <c r="J1605" s="328"/>
    </row>
    <row r="1606" spans="3:10" ht="16.95" customHeight="1">
      <c r="C1606" s="361" t="s">
        <v>710</v>
      </c>
      <c r="D1606" s="334">
        <v>100000000</v>
      </c>
      <c r="E1606" s="334">
        <v>104196192</v>
      </c>
      <c r="F1606" s="334">
        <v>0</v>
      </c>
      <c r="G1606" s="337">
        <v>100000000</v>
      </c>
      <c r="H1606" s="334">
        <v>104196192</v>
      </c>
      <c r="I1606" s="328"/>
      <c r="J1606" s="328"/>
    </row>
    <row r="1607" spans="3:10" ht="16.95" customHeight="1">
      <c r="C1607" s="361" t="s">
        <v>710</v>
      </c>
      <c r="D1607" s="334">
        <v>100000000</v>
      </c>
      <c r="E1607" s="334">
        <v>104196192</v>
      </c>
      <c r="F1607" s="334">
        <v>0</v>
      </c>
      <c r="G1607" s="337">
        <v>100000000</v>
      </c>
      <c r="H1607" s="334">
        <v>104196192</v>
      </c>
      <c r="I1607" s="328"/>
      <c r="J1607" s="328"/>
    </row>
    <row r="1608" spans="3:10" ht="16.95" customHeight="1">
      <c r="C1608" s="361" t="s">
        <v>710</v>
      </c>
      <c r="D1608" s="334">
        <v>100000000</v>
      </c>
      <c r="E1608" s="334">
        <v>104196192</v>
      </c>
      <c r="F1608" s="334">
        <v>0</v>
      </c>
      <c r="G1608" s="337">
        <v>100000000</v>
      </c>
      <c r="H1608" s="334">
        <v>104196192</v>
      </c>
      <c r="J1608" s="328"/>
    </row>
    <row r="1609" spans="3:10" ht="16.95" customHeight="1">
      <c r="C1609" s="361" t="s">
        <v>710</v>
      </c>
      <c r="D1609" s="334">
        <v>100000000</v>
      </c>
      <c r="E1609" s="334">
        <v>104196192</v>
      </c>
      <c r="F1609" s="334">
        <v>0</v>
      </c>
      <c r="G1609" s="337">
        <v>100000000</v>
      </c>
      <c r="H1609" s="334">
        <v>104196192</v>
      </c>
      <c r="I1609" s="328"/>
      <c r="J1609" s="328"/>
    </row>
    <row r="1610" spans="3:10" ht="16.95" customHeight="1">
      <c r="C1610" s="361" t="s">
        <v>710</v>
      </c>
      <c r="D1610" s="334">
        <v>100000000</v>
      </c>
      <c r="E1610" s="334">
        <v>104196192</v>
      </c>
      <c r="F1610" s="334">
        <v>0</v>
      </c>
      <c r="G1610" s="337">
        <v>100000000</v>
      </c>
      <c r="H1610" s="334">
        <v>104196192</v>
      </c>
      <c r="I1610" s="328"/>
      <c r="J1610" s="328"/>
    </row>
    <row r="1611" spans="3:10" ht="16.95" customHeight="1">
      <c r="C1611" s="361" t="s">
        <v>710</v>
      </c>
      <c r="D1611" s="334">
        <v>100000000</v>
      </c>
      <c r="E1611" s="334">
        <v>104196192</v>
      </c>
      <c r="F1611" s="334">
        <v>0</v>
      </c>
      <c r="G1611" s="337">
        <v>100000000</v>
      </c>
      <c r="H1611" s="334">
        <v>104196192</v>
      </c>
      <c r="I1611" s="328"/>
      <c r="J1611" s="328"/>
    </row>
    <row r="1612" spans="3:10" ht="16.95" customHeight="1">
      <c r="C1612" s="361" t="s">
        <v>710</v>
      </c>
      <c r="D1612" s="337">
        <v>100000000</v>
      </c>
      <c r="E1612" s="334">
        <v>104196192</v>
      </c>
      <c r="F1612" s="334">
        <v>0</v>
      </c>
      <c r="G1612" s="337">
        <v>100000000</v>
      </c>
      <c r="H1612" s="334">
        <v>104196192</v>
      </c>
      <c r="I1612" s="328"/>
      <c r="J1612" s="328"/>
    </row>
    <row r="1613" spans="3:10" ht="16.95" customHeight="1">
      <c r="C1613" s="361" t="s">
        <v>710</v>
      </c>
      <c r="D1613" s="334">
        <v>100000000</v>
      </c>
      <c r="E1613" s="334">
        <v>104196192</v>
      </c>
      <c r="F1613" s="334">
        <v>0</v>
      </c>
      <c r="G1613" s="337">
        <v>100000000</v>
      </c>
      <c r="H1613" s="334">
        <v>104196192</v>
      </c>
      <c r="I1613" s="328"/>
      <c r="J1613" s="328"/>
    </row>
    <row r="1614" spans="3:10" ht="16.95" customHeight="1">
      <c r="C1614" s="361" t="s">
        <v>710</v>
      </c>
      <c r="D1614" s="334">
        <v>100000000</v>
      </c>
      <c r="E1614" s="334">
        <v>104196192</v>
      </c>
      <c r="F1614" s="334">
        <v>0</v>
      </c>
      <c r="G1614" s="337">
        <v>100000000</v>
      </c>
      <c r="H1614" s="334">
        <v>104196192</v>
      </c>
      <c r="I1614" s="328"/>
      <c r="J1614" s="328"/>
    </row>
    <row r="1615" spans="3:10" ht="16.95" customHeight="1">
      <c r="C1615" s="361" t="s">
        <v>710</v>
      </c>
      <c r="D1615" s="334">
        <v>100000000</v>
      </c>
      <c r="E1615" s="334">
        <v>104196192</v>
      </c>
      <c r="F1615" s="334">
        <v>0</v>
      </c>
      <c r="G1615" s="337">
        <v>100000000</v>
      </c>
      <c r="H1615" s="334">
        <v>104196192</v>
      </c>
      <c r="J1615" s="328"/>
    </row>
    <row r="1616" spans="3:10" ht="16.95" customHeight="1">
      <c r="C1616" s="361" t="s">
        <v>710</v>
      </c>
      <c r="D1616" s="334">
        <v>100000000</v>
      </c>
      <c r="E1616" s="334">
        <v>104196192</v>
      </c>
      <c r="F1616" s="334">
        <v>0</v>
      </c>
      <c r="G1616" s="337">
        <v>100000000</v>
      </c>
      <c r="H1616" s="334">
        <v>104196192</v>
      </c>
      <c r="I1616" s="328"/>
      <c r="J1616" s="328"/>
    </row>
    <row r="1617" spans="3:10" ht="16.95" customHeight="1">
      <c r="C1617" s="361" t="s">
        <v>710</v>
      </c>
      <c r="D1617" s="334">
        <v>100000000</v>
      </c>
      <c r="E1617" s="334">
        <v>104196192</v>
      </c>
      <c r="F1617" s="334">
        <v>0</v>
      </c>
      <c r="G1617" s="337">
        <v>100000000</v>
      </c>
      <c r="H1617" s="334">
        <v>104196192</v>
      </c>
      <c r="I1617" s="328"/>
      <c r="J1617" s="328"/>
    </row>
    <row r="1618" spans="3:10" ht="16.95" customHeight="1">
      <c r="C1618" s="361" t="s">
        <v>710</v>
      </c>
      <c r="D1618" s="334">
        <v>100000000</v>
      </c>
      <c r="E1618" s="334">
        <v>104196192</v>
      </c>
      <c r="F1618" s="334">
        <v>0</v>
      </c>
      <c r="G1618" s="337">
        <v>100000000</v>
      </c>
      <c r="H1618" s="334">
        <v>104196192</v>
      </c>
      <c r="I1618" s="328"/>
      <c r="J1618" s="328"/>
    </row>
    <row r="1619" spans="3:10" ht="16.95" customHeight="1">
      <c r="C1619" s="361" t="s">
        <v>710</v>
      </c>
      <c r="D1619" s="337">
        <v>100000000</v>
      </c>
      <c r="E1619" s="334">
        <v>104196192</v>
      </c>
      <c r="F1619" s="334">
        <v>0</v>
      </c>
      <c r="G1619" s="337">
        <v>100000000</v>
      </c>
      <c r="H1619" s="334">
        <v>104196192</v>
      </c>
      <c r="I1619" s="328"/>
      <c r="J1619" s="328"/>
    </row>
    <row r="1620" spans="3:10" ht="16.95" customHeight="1">
      <c r="C1620" s="361" t="s">
        <v>710</v>
      </c>
      <c r="D1620" s="334">
        <v>100000000</v>
      </c>
      <c r="E1620" s="334">
        <v>104196192</v>
      </c>
      <c r="F1620" s="334">
        <v>0</v>
      </c>
      <c r="G1620" s="337">
        <v>100000000</v>
      </c>
      <c r="H1620" s="334">
        <v>104196192</v>
      </c>
      <c r="I1620" s="328"/>
      <c r="J1620" s="328"/>
    </row>
    <row r="1621" spans="3:10" ht="16.95" customHeight="1">
      <c r="C1621" s="361" t="s">
        <v>710</v>
      </c>
      <c r="D1621" s="334">
        <v>100000000</v>
      </c>
      <c r="E1621" s="334">
        <v>104196192</v>
      </c>
      <c r="F1621" s="334">
        <v>0</v>
      </c>
      <c r="G1621" s="337">
        <v>100000000</v>
      </c>
      <c r="H1621" s="334">
        <v>104196192</v>
      </c>
      <c r="I1621" s="328"/>
      <c r="J1621" s="328"/>
    </row>
    <row r="1622" spans="3:10" ht="16.95" customHeight="1">
      <c r="C1622" s="361" t="s">
        <v>710</v>
      </c>
      <c r="D1622" s="334">
        <v>100000000</v>
      </c>
      <c r="E1622" s="334">
        <v>104196192</v>
      </c>
      <c r="F1622" s="334">
        <v>0</v>
      </c>
      <c r="G1622" s="337">
        <v>100000000</v>
      </c>
      <c r="H1622" s="334">
        <v>104196192</v>
      </c>
      <c r="J1622" s="328"/>
    </row>
    <row r="1623" spans="3:10" ht="16.95" customHeight="1">
      <c r="C1623" s="361" t="s">
        <v>710</v>
      </c>
      <c r="D1623" s="334">
        <v>100000000</v>
      </c>
      <c r="E1623" s="334">
        <v>104196192</v>
      </c>
      <c r="F1623" s="334">
        <v>0</v>
      </c>
      <c r="G1623" s="337">
        <v>100000000</v>
      </c>
      <c r="H1623" s="334">
        <v>104196192</v>
      </c>
      <c r="I1623" s="328"/>
      <c r="J1623" s="328"/>
    </row>
    <row r="1624" spans="3:10" ht="16.95" customHeight="1">
      <c r="C1624" s="361" t="s">
        <v>710</v>
      </c>
      <c r="D1624" s="334">
        <v>100000000</v>
      </c>
      <c r="E1624" s="334">
        <v>104196192</v>
      </c>
      <c r="F1624" s="334">
        <v>0</v>
      </c>
      <c r="G1624" s="337">
        <v>100000000</v>
      </c>
      <c r="H1624" s="334">
        <v>104196192</v>
      </c>
      <c r="I1624" s="328"/>
      <c r="J1624" s="328"/>
    </row>
    <row r="1625" spans="3:10" ht="16.95" customHeight="1">
      <c r="C1625" s="361" t="s">
        <v>710</v>
      </c>
      <c r="D1625" s="334">
        <v>100000000</v>
      </c>
      <c r="E1625" s="334">
        <v>104196192</v>
      </c>
      <c r="F1625" s="334">
        <v>0</v>
      </c>
      <c r="G1625" s="337">
        <v>100000000</v>
      </c>
      <c r="H1625" s="334">
        <v>104196192</v>
      </c>
      <c r="I1625" s="328"/>
      <c r="J1625" s="328"/>
    </row>
    <row r="1626" spans="3:10" ht="16.95" customHeight="1">
      <c r="C1626" s="361" t="s">
        <v>710</v>
      </c>
      <c r="D1626" s="337">
        <v>100000000</v>
      </c>
      <c r="E1626" s="334">
        <v>104196192</v>
      </c>
      <c r="F1626" s="334">
        <v>0</v>
      </c>
      <c r="G1626" s="337">
        <v>100000000</v>
      </c>
      <c r="H1626" s="334">
        <v>104196192</v>
      </c>
      <c r="I1626" s="328"/>
      <c r="J1626" s="328"/>
    </row>
    <row r="1627" spans="3:10" ht="16.95" customHeight="1">
      <c r="C1627" s="361" t="s">
        <v>710</v>
      </c>
      <c r="D1627" s="334">
        <v>100000000</v>
      </c>
      <c r="E1627" s="334">
        <v>104196192</v>
      </c>
      <c r="F1627" s="334">
        <v>0</v>
      </c>
      <c r="G1627" s="337">
        <v>100000000</v>
      </c>
      <c r="H1627" s="334">
        <v>104196192</v>
      </c>
      <c r="I1627" s="328"/>
      <c r="J1627" s="328"/>
    </row>
    <row r="1628" spans="3:10" ht="16.95" customHeight="1">
      <c r="C1628" s="361" t="s">
        <v>710</v>
      </c>
      <c r="D1628" s="334">
        <v>100000000</v>
      </c>
      <c r="E1628" s="334">
        <v>104196192</v>
      </c>
      <c r="F1628" s="334">
        <v>0</v>
      </c>
      <c r="G1628" s="337">
        <v>100000000</v>
      </c>
      <c r="H1628" s="334">
        <v>104196192</v>
      </c>
      <c r="I1628" s="328"/>
      <c r="J1628" s="328"/>
    </row>
    <row r="1629" spans="3:10" ht="16.95" customHeight="1">
      <c r="C1629" s="361" t="s">
        <v>710</v>
      </c>
      <c r="D1629" s="334">
        <v>100000000</v>
      </c>
      <c r="E1629" s="334">
        <v>104196192</v>
      </c>
      <c r="F1629" s="334">
        <v>0</v>
      </c>
      <c r="G1629" s="337">
        <v>100000000</v>
      </c>
      <c r="H1629" s="334">
        <v>104196192</v>
      </c>
      <c r="J1629" s="328"/>
    </row>
    <row r="1630" spans="3:10" ht="16.95" customHeight="1">
      <c r="C1630" s="361" t="s">
        <v>710</v>
      </c>
      <c r="D1630" s="334">
        <v>100000000</v>
      </c>
      <c r="E1630" s="334">
        <v>104196192</v>
      </c>
      <c r="F1630" s="334">
        <v>0</v>
      </c>
      <c r="G1630" s="337">
        <v>100000000</v>
      </c>
      <c r="H1630" s="334">
        <v>104196192</v>
      </c>
      <c r="I1630" s="328"/>
      <c r="J1630" s="328"/>
    </row>
    <row r="1631" spans="3:10" ht="16.95" customHeight="1">
      <c r="C1631" s="361" t="s">
        <v>710</v>
      </c>
      <c r="D1631" s="334">
        <v>100000000</v>
      </c>
      <c r="E1631" s="334">
        <v>104196192</v>
      </c>
      <c r="F1631" s="334">
        <v>0</v>
      </c>
      <c r="G1631" s="337">
        <v>100000000</v>
      </c>
      <c r="H1631" s="334">
        <v>104196192</v>
      </c>
      <c r="I1631" s="328"/>
      <c r="J1631" s="328"/>
    </row>
    <row r="1632" spans="3:10" ht="16.95" customHeight="1">
      <c r="C1632" s="361" t="s">
        <v>710</v>
      </c>
      <c r="D1632" s="334">
        <v>100000000</v>
      </c>
      <c r="E1632" s="334">
        <v>104196192</v>
      </c>
      <c r="F1632" s="334">
        <v>0</v>
      </c>
      <c r="G1632" s="337">
        <v>100000000</v>
      </c>
      <c r="H1632" s="334">
        <v>104196192</v>
      </c>
      <c r="I1632" s="328"/>
      <c r="J1632" s="328"/>
    </row>
    <row r="1633" spans="3:10" ht="16.95" customHeight="1">
      <c r="C1633" s="361" t="s">
        <v>710</v>
      </c>
      <c r="D1633" s="337">
        <v>100000000</v>
      </c>
      <c r="E1633" s="334">
        <v>104196192</v>
      </c>
      <c r="F1633" s="334">
        <v>0</v>
      </c>
      <c r="G1633" s="337">
        <v>100000000</v>
      </c>
      <c r="H1633" s="334">
        <v>104196192</v>
      </c>
      <c r="I1633" s="328"/>
      <c r="J1633" s="328"/>
    </row>
    <row r="1634" spans="3:10" ht="16.95" customHeight="1">
      <c r="C1634" s="361" t="s">
        <v>710</v>
      </c>
      <c r="D1634" s="334">
        <v>100000000</v>
      </c>
      <c r="E1634" s="334">
        <v>104196192</v>
      </c>
      <c r="F1634" s="334">
        <v>0</v>
      </c>
      <c r="G1634" s="337">
        <v>100000000</v>
      </c>
      <c r="H1634" s="334">
        <v>104196192</v>
      </c>
      <c r="I1634" s="328"/>
      <c r="J1634" s="328"/>
    </row>
    <row r="1635" spans="3:10" ht="16.95" customHeight="1">
      <c r="C1635" s="361" t="s">
        <v>710</v>
      </c>
      <c r="D1635" s="334">
        <v>100000000</v>
      </c>
      <c r="E1635" s="334">
        <v>104196192</v>
      </c>
      <c r="F1635" s="334">
        <v>0</v>
      </c>
      <c r="G1635" s="337">
        <v>100000000</v>
      </c>
      <c r="H1635" s="334">
        <v>104196192</v>
      </c>
      <c r="I1635" s="328"/>
      <c r="J1635" s="328"/>
    </row>
    <row r="1636" spans="3:10" ht="16.95" customHeight="1">
      <c r="C1636" s="361" t="s">
        <v>710</v>
      </c>
      <c r="D1636" s="334">
        <v>100000000</v>
      </c>
      <c r="E1636" s="334">
        <v>104196192</v>
      </c>
      <c r="F1636" s="334">
        <v>0</v>
      </c>
      <c r="G1636" s="337">
        <v>100000000</v>
      </c>
      <c r="H1636" s="334">
        <v>104196192</v>
      </c>
      <c r="J1636" s="328"/>
    </row>
    <row r="1637" spans="3:10" ht="16.95" customHeight="1">
      <c r="C1637" s="361" t="s">
        <v>710</v>
      </c>
      <c r="D1637" s="334">
        <v>100000000</v>
      </c>
      <c r="E1637" s="334">
        <v>104196192</v>
      </c>
      <c r="F1637" s="334">
        <v>0</v>
      </c>
      <c r="G1637" s="337">
        <v>100000000</v>
      </c>
      <c r="H1637" s="334">
        <v>104196192</v>
      </c>
      <c r="I1637" s="328"/>
      <c r="J1637" s="328"/>
    </row>
    <row r="1638" spans="3:10" ht="16.95" customHeight="1">
      <c r="C1638" s="361" t="s">
        <v>710</v>
      </c>
      <c r="D1638" s="334">
        <v>100000000</v>
      </c>
      <c r="E1638" s="334">
        <v>104196192</v>
      </c>
      <c r="F1638" s="334">
        <v>0</v>
      </c>
      <c r="G1638" s="337">
        <v>100000000</v>
      </c>
      <c r="H1638" s="334">
        <v>104196192</v>
      </c>
      <c r="I1638" s="328"/>
      <c r="J1638" s="328"/>
    </row>
    <row r="1639" spans="3:10" ht="16.95" customHeight="1">
      <c r="C1639" s="361" t="s">
        <v>710</v>
      </c>
      <c r="D1639" s="334">
        <v>100000000</v>
      </c>
      <c r="E1639" s="334">
        <v>104196192</v>
      </c>
      <c r="F1639" s="334">
        <v>0</v>
      </c>
      <c r="G1639" s="337">
        <v>100000000</v>
      </c>
      <c r="H1639" s="334">
        <v>104196192</v>
      </c>
      <c r="I1639" s="328"/>
      <c r="J1639" s="328"/>
    </row>
    <row r="1640" spans="3:10" ht="16.95" customHeight="1">
      <c r="C1640" s="361" t="s">
        <v>710</v>
      </c>
      <c r="D1640" s="337">
        <v>100000000</v>
      </c>
      <c r="E1640" s="334">
        <v>104196192</v>
      </c>
      <c r="F1640" s="334">
        <v>0</v>
      </c>
      <c r="G1640" s="337">
        <v>100000000</v>
      </c>
      <c r="H1640" s="334">
        <v>104196192</v>
      </c>
      <c r="I1640" s="328"/>
      <c r="J1640" s="328"/>
    </row>
    <row r="1641" spans="3:10" ht="16.95" customHeight="1">
      <c r="C1641" s="361" t="s">
        <v>710</v>
      </c>
      <c r="D1641" s="334">
        <v>100000000</v>
      </c>
      <c r="E1641" s="334">
        <v>104196192</v>
      </c>
      <c r="F1641" s="334">
        <v>0</v>
      </c>
      <c r="G1641" s="334">
        <v>100000000</v>
      </c>
      <c r="H1641" s="334">
        <v>104196192</v>
      </c>
      <c r="I1641" s="328"/>
      <c r="J1641" s="328"/>
    </row>
    <row r="1642" spans="3:10" ht="16.95" customHeight="1">
      <c r="C1642" s="361" t="s">
        <v>710</v>
      </c>
      <c r="D1642" s="334">
        <v>100000000</v>
      </c>
      <c r="E1642" s="334">
        <v>104196192</v>
      </c>
      <c r="F1642" s="334">
        <v>0</v>
      </c>
      <c r="G1642" s="337">
        <v>100000000</v>
      </c>
      <c r="H1642" s="334">
        <v>104196192</v>
      </c>
      <c r="I1642" s="328"/>
      <c r="J1642" s="328"/>
    </row>
    <row r="1643" spans="3:10" ht="16.95" customHeight="1">
      <c r="C1643" s="361" t="s">
        <v>710</v>
      </c>
      <c r="D1643" s="334">
        <v>100000000</v>
      </c>
      <c r="E1643" s="334">
        <v>104196192</v>
      </c>
      <c r="F1643" s="334">
        <v>0</v>
      </c>
      <c r="G1643" s="334">
        <v>100000000</v>
      </c>
      <c r="H1643" s="334">
        <v>104196192</v>
      </c>
      <c r="J1643" s="328"/>
    </row>
    <row r="1644" spans="3:10" ht="16.95" customHeight="1">
      <c r="C1644" s="361" t="s">
        <v>710</v>
      </c>
      <c r="D1644" s="334">
        <v>100000000</v>
      </c>
      <c r="E1644" s="334">
        <v>104196192</v>
      </c>
      <c r="F1644" s="334">
        <v>0</v>
      </c>
      <c r="G1644" s="334">
        <v>100000000</v>
      </c>
      <c r="H1644" s="334">
        <v>104196192</v>
      </c>
      <c r="I1644" s="328"/>
      <c r="J1644" s="328"/>
    </row>
    <row r="1645" spans="3:10" ht="16.95" customHeight="1">
      <c r="C1645" s="361" t="s">
        <v>710</v>
      </c>
      <c r="D1645" s="334">
        <v>100000000</v>
      </c>
      <c r="E1645" s="334">
        <v>104196192</v>
      </c>
      <c r="F1645" s="334">
        <v>0</v>
      </c>
      <c r="G1645" s="334">
        <v>100000000</v>
      </c>
      <c r="H1645" s="334">
        <v>104196192</v>
      </c>
      <c r="I1645" s="328"/>
      <c r="J1645" s="328"/>
    </row>
    <row r="1646" spans="3:10" ht="16.95" customHeight="1">
      <c r="C1646" s="361" t="s">
        <v>710</v>
      </c>
      <c r="D1646" s="334">
        <v>100000000</v>
      </c>
      <c r="E1646" s="334">
        <v>104196192</v>
      </c>
      <c r="F1646" s="334">
        <v>0</v>
      </c>
      <c r="G1646" s="334">
        <v>100000000</v>
      </c>
      <c r="H1646" s="334">
        <v>104196192</v>
      </c>
      <c r="I1646" s="328"/>
      <c r="J1646" s="328"/>
    </row>
    <row r="1647" spans="3:10" ht="16.95" customHeight="1">
      <c r="C1647" s="361" t="s">
        <v>710</v>
      </c>
      <c r="D1647" s="337">
        <v>100000000</v>
      </c>
      <c r="E1647" s="334">
        <v>104196192</v>
      </c>
      <c r="F1647" s="334">
        <v>0</v>
      </c>
      <c r="G1647" s="337">
        <v>100000000</v>
      </c>
      <c r="H1647" s="334">
        <v>104196192</v>
      </c>
      <c r="I1647" s="328"/>
      <c r="J1647" s="328"/>
    </row>
    <row r="1648" spans="3:10" ht="16.95" customHeight="1">
      <c r="C1648" s="361" t="s">
        <v>710</v>
      </c>
      <c r="D1648" s="334">
        <v>100000000</v>
      </c>
      <c r="E1648" s="334">
        <v>104196192</v>
      </c>
      <c r="F1648" s="334">
        <v>0</v>
      </c>
      <c r="G1648" s="334">
        <v>100000000</v>
      </c>
      <c r="H1648" s="334">
        <v>104196192</v>
      </c>
      <c r="I1648" s="328"/>
      <c r="J1648" s="328"/>
    </row>
    <row r="1649" spans="3:10" ht="16.95" customHeight="1">
      <c r="C1649" s="361" t="s">
        <v>710</v>
      </c>
      <c r="D1649" s="334">
        <v>100000000</v>
      </c>
      <c r="E1649" s="334">
        <v>104196192</v>
      </c>
      <c r="F1649" s="334">
        <v>0</v>
      </c>
      <c r="G1649" s="337">
        <v>100000000</v>
      </c>
      <c r="H1649" s="334">
        <v>104196192</v>
      </c>
      <c r="I1649" s="328"/>
      <c r="J1649" s="328"/>
    </row>
    <row r="1650" spans="3:10" ht="16.95" customHeight="1">
      <c r="C1650" s="361" t="s">
        <v>710</v>
      </c>
      <c r="D1650" s="334">
        <v>100000000</v>
      </c>
      <c r="E1650" s="334">
        <v>104196192</v>
      </c>
      <c r="F1650" s="334">
        <v>0</v>
      </c>
      <c r="G1650" s="334">
        <v>100000000</v>
      </c>
      <c r="H1650" s="334">
        <v>104196192</v>
      </c>
      <c r="J1650" s="328"/>
    </row>
    <row r="1651" spans="3:10" ht="16.95" customHeight="1">
      <c r="C1651" s="361" t="s">
        <v>710</v>
      </c>
      <c r="D1651" s="334">
        <v>100000000</v>
      </c>
      <c r="E1651" s="334">
        <v>104094910</v>
      </c>
      <c r="F1651" s="334">
        <v>0</v>
      </c>
      <c r="G1651" s="334">
        <v>100000000</v>
      </c>
      <c r="H1651" s="334">
        <v>104094910</v>
      </c>
      <c r="I1651" s="328"/>
      <c r="J1651" s="328"/>
    </row>
    <row r="1652" spans="3:10" ht="16.95" customHeight="1">
      <c r="C1652" s="361" t="s">
        <v>710</v>
      </c>
      <c r="D1652" s="334">
        <v>100000000</v>
      </c>
      <c r="E1652" s="334">
        <v>104094910</v>
      </c>
      <c r="F1652" s="334">
        <v>0</v>
      </c>
      <c r="G1652" s="334">
        <v>100000000</v>
      </c>
      <c r="H1652" s="334">
        <v>104094910</v>
      </c>
      <c r="I1652" s="328"/>
      <c r="J1652" s="328"/>
    </row>
    <row r="1653" spans="3:10" ht="16.95" customHeight="1">
      <c r="C1653" s="361" t="s">
        <v>710</v>
      </c>
      <c r="D1653" s="334">
        <v>100000000</v>
      </c>
      <c r="E1653" s="334">
        <v>104094910</v>
      </c>
      <c r="F1653" s="334">
        <v>0</v>
      </c>
      <c r="G1653" s="334">
        <v>100000000</v>
      </c>
      <c r="H1653" s="334">
        <v>104094910</v>
      </c>
      <c r="I1653" s="328"/>
      <c r="J1653" s="328"/>
    </row>
    <row r="1654" spans="3:10" ht="16.95" customHeight="1">
      <c r="C1654" s="361" t="s">
        <v>710</v>
      </c>
      <c r="D1654" s="334">
        <v>100000000</v>
      </c>
      <c r="E1654" s="334">
        <v>104094910</v>
      </c>
      <c r="F1654" s="334">
        <v>0</v>
      </c>
      <c r="G1654" s="334">
        <v>100000000</v>
      </c>
      <c r="H1654" s="334">
        <v>104094910</v>
      </c>
      <c r="I1654" s="328"/>
      <c r="J1654" s="328"/>
    </row>
    <row r="1655" spans="3:10" ht="16.95" customHeight="1">
      <c r="C1655" s="361" t="s">
        <v>710</v>
      </c>
      <c r="D1655" s="334">
        <v>100000000</v>
      </c>
      <c r="E1655" s="334">
        <v>104094910</v>
      </c>
      <c r="F1655" s="334">
        <v>0</v>
      </c>
      <c r="G1655" s="337">
        <v>100000000</v>
      </c>
      <c r="H1655" s="334">
        <v>104094910</v>
      </c>
      <c r="I1655" s="328"/>
      <c r="J1655" s="328"/>
    </row>
    <row r="1656" spans="3:10" ht="16.95" customHeight="1">
      <c r="C1656" s="361" t="s">
        <v>710</v>
      </c>
      <c r="D1656" s="334">
        <v>100000000</v>
      </c>
      <c r="E1656" s="334">
        <v>104094910</v>
      </c>
      <c r="F1656" s="334">
        <v>0</v>
      </c>
      <c r="G1656" s="334">
        <v>100000000</v>
      </c>
      <c r="H1656" s="334">
        <v>104094910</v>
      </c>
      <c r="J1656" s="328"/>
    </row>
    <row r="1657" spans="3:10" ht="16.95" customHeight="1">
      <c r="C1657" s="361" t="s">
        <v>710</v>
      </c>
      <c r="D1657" s="334">
        <v>100000000</v>
      </c>
      <c r="E1657" s="334">
        <v>104094910</v>
      </c>
      <c r="F1657" s="334">
        <v>0</v>
      </c>
      <c r="G1657" s="334">
        <v>100000000</v>
      </c>
      <c r="H1657" s="334">
        <v>104094910</v>
      </c>
      <c r="I1657" s="328"/>
      <c r="J1657" s="328"/>
    </row>
    <row r="1658" spans="3:10" ht="16.95" customHeight="1">
      <c r="C1658" s="361" t="s">
        <v>710</v>
      </c>
      <c r="D1658" s="334">
        <v>100000000</v>
      </c>
      <c r="E1658" s="334">
        <v>104094910</v>
      </c>
      <c r="F1658" s="334">
        <v>0</v>
      </c>
      <c r="G1658" s="334">
        <v>100000000</v>
      </c>
      <c r="H1658" s="334">
        <v>104094910</v>
      </c>
      <c r="I1658" s="328"/>
      <c r="J1658" s="328"/>
    </row>
    <row r="1659" spans="3:10" ht="16.95" customHeight="1">
      <c r="C1659" s="361" t="s">
        <v>710</v>
      </c>
      <c r="D1659" s="334">
        <v>100000000</v>
      </c>
      <c r="E1659" s="334">
        <v>104094910</v>
      </c>
      <c r="F1659" s="334">
        <v>0</v>
      </c>
      <c r="G1659" s="334">
        <v>100000000</v>
      </c>
      <c r="H1659" s="334">
        <v>104094910</v>
      </c>
      <c r="I1659" s="328"/>
      <c r="J1659" s="328"/>
    </row>
    <row r="1660" spans="3:10" ht="16.95" customHeight="1">
      <c r="C1660" s="361" t="s">
        <v>710</v>
      </c>
      <c r="D1660" s="337">
        <v>100000000</v>
      </c>
      <c r="E1660" s="334">
        <v>104094910</v>
      </c>
      <c r="F1660" s="334">
        <v>0</v>
      </c>
      <c r="G1660" s="337">
        <v>100000000</v>
      </c>
      <c r="H1660" s="334">
        <v>104094910</v>
      </c>
      <c r="I1660" s="328"/>
      <c r="J1660" s="328"/>
    </row>
    <row r="1661" spans="3:10" ht="16.95" customHeight="1">
      <c r="C1661" s="361" t="s">
        <v>710</v>
      </c>
      <c r="D1661" s="334">
        <v>250000000</v>
      </c>
      <c r="E1661" s="334">
        <v>255589935</v>
      </c>
      <c r="F1661" s="334">
        <v>0</v>
      </c>
      <c r="G1661" s="334">
        <v>250000000</v>
      </c>
      <c r="H1661" s="334">
        <v>255589935</v>
      </c>
      <c r="I1661" s="328"/>
      <c r="J1661" s="328"/>
    </row>
    <row r="1662" spans="3:10" ht="16.95" customHeight="1">
      <c r="C1662" s="361" t="s">
        <v>3190</v>
      </c>
      <c r="D1662" s="334">
        <v>100000000</v>
      </c>
      <c r="E1662" s="334">
        <v>101152753</v>
      </c>
      <c r="F1662" s="334">
        <v>0</v>
      </c>
      <c r="G1662" s="337">
        <v>100000000</v>
      </c>
      <c r="H1662" s="334">
        <v>101152753</v>
      </c>
      <c r="I1662" s="328"/>
      <c r="J1662" s="328"/>
    </row>
    <row r="1663" spans="3:10" ht="16.95" customHeight="1">
      <c r="C1663" s="361" t="s">
        <v>3190</v>
      </c>
      <c r="D1663" s="334">
        <v>100000000</v>
      </c>
      <c r="E1663" s="334">
        <v>101152753</v>
      </c>
      <c r="F1663" s="334">
        <v>0</v>
      </c>
      <c r="G1663" s="334">
        <v>100000000</v>
      </c>
      <c r="H1663" s="334">
        <v>101152753</v>
      </c>
      <c r="J1663" s="328"/>
    </row>
    <row r="1664" spans="3:10" ht="16.95" customHeight="1">
      <c r="C1664" s="361" t="s">
        <v>3190</v>
      </c>
      <c r="D1664" s="334">
        <v>100000000</v>
      </c>
      <c r="E1664" s="334">
        <v>101152753</v>
      </c>
      <c r="F1664" s="334">
        <v>0</v>
      </c>
      <c r="G1664" s="334">
        <v>100000000</v>
      </c>
      <c r="H1664" s="334">
        <v>101152753</v>
      </c>
      <c r="I1664" s="328"/>
      <c r="J1664" s="328"/>
    </row>
    <row r="1665" spans="3:10" ht="16.95" customHeight="1">
      <c r="C1665" s="361" t="s">
        <v>3190</v>
      </c>
      <c r="D1665" s="334">
        <v>100000000</v>
      </c>
      <c r="E1665" s="334">
        <v>101152753</v>
      </c>
      <c r="F1665" s="334">
        <v>0</v>
      </c>
      <c r="G1665" s="334">
        <v>100000000</v>
      </c>
      <c r="H1665" s="334">
        <v>101152753</v>
      </c>
      <c r="I1665" s="328"/>
      <c r="J1665" s="328"/>
    </row>
    <row r="1666" spans="3:10" ht="16.95" customHeight="1">
      <c r="C1666" s="361" t="s">
        <v>3190</v>
      </c>
      <c r="D1666" s="334">
        <v>100000000</v>
      </c>
      <c r="E1666" s="334">
        <v>101152753</v>
      </c>
      <c r="F1666" s="334">
        <v>0</v>
      </c>
      <c r="G1666" s="334">
        <v>100000000</v>
      </c>
      <c r="H1666" s="334">
        <v>101152753</v>
      </c>
      <c r="I1666" s="328"/>
      <c r="J1666" s="328"/>
    </row>
    <row r="1667" spans="3:10" ht="16.95" customHeight="1">
      <c r="C1667" s="361" t="s">
        <v>3190</v>
      </c>
      <c r="D1667" s="337">
        <v>100000000</v>
      </c>
      <c r="E1667" s="334">
        <v>101152753</v>
      </c>
      <c r="F1667" s="334">
        <v>0</v>
      </c>
      <c r="G1667" s="337">
        <v>100000000</v>
      </c>
      <c r="H1667" s="334">
        <v>101152753</v>
      </c>
      <c r="I1667" s="328"/>
      <c r="J1667" s="328"/>
    </row>
    <row r="1668" spans="3:10" ht="16.95" customHeight="1">
      <c r="C1668" s="361" t="s">
        <v>3190</v>
      </c>
      <c r="D1668" s="334">
        <v>100000000</v>
      </c>
      <c r="E1668" s="334">
        <v>101152753</v>
      </c>
      <c r="F1668" s="334">
        <v>0</v>
      </c>
      <c r="G1668" s="334">
        <v>100000000</v>
      </c>
      <c r="H1668" s="334">
        <v>101152753</v>
      </c>
      <c r="I1668" s="328"/>
      <c r="J1668" s="328"/>
    </row>
    <row r="1669" spans="3:10" ht="16.95" customHeight="1">
      <c r="C1669" s="361" t="s">
        <v>3190</v>
      </c>
      <c r="D1669" s="334">
        <v>100000000</v>
      </c>
      <c r="E1669" s="334">
        <v>101152753</v>
      </c>
      <c r="F1669" s="334">
        <v>0</v>
      </c>
      <c r="G1669" s="337">
        <v>100000000</v>
      </c>
      <c r="H1669" s="334">
        <v>101152753</v>
      </c>
      <c r="I1669" s="328"/>
      <c r="J1669" s="328"/>
    </row>
    <row r="1670" spans="3:10" ht="16.95" customHeight="1">
      <c r="C1670" s="361" t="s">
        <v>3190</v>
      </c>
      <c r="D1670" s="334">
        <v>100000000</v>
      </c>
      <c r="E1670" s="334">
        <v>101152753</v>
      </c>
      <c r="F1670" s="334">
        <v>0</v>
      </c>
      <c r="G1670" s="334">
        <v>100000000</v>
      </c>
      <c r="H1670" s="334">
        <v>101152753</v>
      </c>
      <c r="J1670" s="328"/>
    </row>
    <row r="1671" spans="3:10" ht="16.95" customHeight="1">
      <c r="C1671" s="361" t="s">
        <v>3190</v>
      </c>
      <c r="D1671" s="334">
        <v>100000000</v>
      </c>
      <c r="E1671" s="334">
        <v>101152753</v>
      </c>
      <c r="F1671" s="334">
        <v>0</v>
      </c>
      <c r="G1671" s="334">
        <v>100000000</v>
      </c>
      <c r="H1671" s="334">
        <v>101152753</v>
      </c>
      <c r="I1671" s="328"/>
      <c r="J1671" s="328"/>
    </row>
    <row r="1672" spans="3:10" ht="16.95" customHeight="1">
      <c r="C1672" s="361" t="s">
        <v>710</v>
      </c>
      <c r="D1672" s="334">
        <v>200000000</v>
      </c>
      <c r="E1672" s="334">
        <v>208258134</v>
      </c>
      <c r="F1672" s="334">
        <v>0</v>
      </c>
      <c r="G1672" s="334">
        <v>200000000</v>
      </c>
      <c r="H1672" s="334">
        <v>208258134</v>
      </c>
      <c r="I1672" s="328"/>
      <c r="J1672" s="328"/>
    </row>
    <row r="1673" spans="3:10" ht="16.95" customHeight="1">
      <c r="C1673" s="361" t="s">
        <v>710</v>
      </c>
      <c r="D1673" s="334">
        <v>200000000</v>
      </c>
      <c r="E1673" s="334">
        <v>208258134</v>
      </c>
      <c r="F1673" s="334">
        <v>0</v>
      </c>
      <c r="G1673" s="337">
        <v>200000000</v>
      </c>
      <c r="H1673" s="334">
        <v>208258134</v>
      </c>
      <c r="I1673" s="328"/>
      <c r="J1673" s="328"/>
    </row>
    <row r="1674" spans="3:10" ht="16.95" customHeight="1">
      <c r="C1674" s="361" t="s">
        <v>710</v>
      </c>
      <c r="D1674" s="337">
        <v>200000000</v>
      </c>
      <c r="E1674" s="334">
        <v>208258134</v>
      </c>
      <c r="F1674" s="334">
        <v>0</v>
      </c>
      <c r="G1674" s="337">
        <v>200000000</v>
      </c>
      <c r="H1674" s="334">
        <v>208258134</v>
      </c>
      <c r="I1674" s="328"/>
      <c r="J1674" s="328"/>
    </row>
    <row r="1675" spans="3:10" ht="16.95" customHeight="1">
      <c r="C1675" s="361" t="s">
        <v>710</v>
      </c>
      <c r="D1675" s="334">
        <v>100000000</v>
      </c>
      <c r="E1675" s="334">
        <v>101764350</v>
      </c>
      <c r="F1675" s="334">
        <v>11416</v>
      </c>
      <c r="G1675" s="337">
        <v>100000000</v>
      </c>
      <c r="H1675" s="334">
        <v>101752934</v>
      </c>
      <c r="I1675" s="328"/>
      <c r="J1675" s="328"/>
    </row>
    <row r="1676" spans="3:10" ht="16.95" customHeight="1">
      <c r="C1676" s="361" t="s">
        <v>711</v>
      </c>
      <c r="D1676" s="334">
        <v>200000000</v>
      </c>
      <c r="E1676" s="334">
        <v>202196144</v>
      </c>
      <c r="F1676" s="334">
        <v>0</v>
      </c>
      <c r="G1676" s="337">
        <v>200000000</v>
      </c>
      <c r="H1676" s="334">
        <v>202196144</v>
      </c>
      <c r="I1676" s="328"/>
      <c r="J1676" s="328"/>
    </row>
    <row r="1677" spans="3:10" ht="16.95" customHeight="1">
      <c r="C1677" s="361" t="s">
        <v>711</v>
      </c>
      <c r="D1677" s="334">
        <v>200000000</v>
      </c>
      <c r="E1677" s="334">
        <v>202196144</v>
      </c>
      <c r="F1677" s="334">
        <v>0</v>
      </c>
      <c r="G1677" s="337">
        <v>200000000</v>
      </c>
      <c r="H1677" s="334">
        <v>202196144</v>
      </c>
      <c r="J1677" s="328"/>
    </row>
    <row r="1678" spans="3:10" ht="16.95" customHeight="1">
      <c r="C1678" s="361" t="s">
        <v>711</v>
      </c>
      <c r="D1678" s="334">
        <v>200000000</v>
      </c>
      <c r="E1678" s="334">
        <v>202196144</v>
      </c>
      <c r="F1678" s="334">
        <v>0</v>
      </c>
      <c r="G1678" s="337">
        <v>200000000</v>
      </c>
      <c r="H1678" s="334">
        <v>202196144</v>
      </c>
      <c r="I1678" s="328"/>
      <c r="J1678" s="328"/>
    </row>
    <row r="1679" spans="3:10" ht="16.95" customHeight="1">
      <c r="C1679" s="361" t="s">
        <v>711</v>
      </c>
      <c r="D1679" s="334">
        <v>200000000</v>
      </c>
      <c r="E1679" s="334">
        <v>202196144</v>
      </c>
      <c r="F1679" s="334">
        <v>0</v>
      </c>
      <c r="G1679" s="337">
        <v>200000000</v>
      </c>
      <c r="H1679" s="334">
        <v>202196144</v>
      </c>
      <c r="I1679" s="328"/>
      <c r="J1679" s="328"/>
    </row>
    <row r="1680" spans="3:10" ht="16.95" customHeight="1">
      <c r="C1680" s="361" t="s">
        <v>711</v>
      </c>
      <c r="D1680" s="334">
        <v>200000000</v>
      </c>
      <c r="E1680" s="334">
        <v>202196144</v>
      </c>
      <c r="F1680" s="334">
        <v>0</v>
      </c>
      <c r="G1680" s="337">
        <v>200000000</v>
      </c>
      <c r="H1680" s="334">
        <v>202196144</v>
      </c>
      <c r="I1680" s="328"/>
      <c r="J1680" s="328"/>
    </row>
    <row r="1681" spans="3:10" ht="16.95" customHeight="1">
      <c r="C1681" s="361" t="s">
        <v>711</v>
      </c>
      <c r="D1681" s="337">
        <v>200000000</v>
      </c>
      <c r="E1681" s="334">
        <v>202196144</v>
      </c>
      <c r="F1681" s="334">
        <v>0</v>
      </c>
      <c r="G1681" s="337">
        <v>200000000</v>
      </c>
      <c r="H1681" s="334">
        <v>202196144</v>
      </c>
      <c r="I1681" s="328"/>
      <c r="J1681" s="328"/>
    </row>
    <row r="1682" spans="3:10" ht="16.95" customHeight="1">
      <c r="C1682" s="361" t="s">
        <v>711</v>
      </c>
      <c r="D1682" s="334">
        <v>200000000</v>
      </c>
      <c r="E1682" s="334">
        <v>202196144</v>
      </c>
      <c r="F1682" s="334">
        <v>0</v>
      </c>
      <c r="G1682" s="337">
        <v>200000000</v>
      </c>
      <c r="H1682" s="334">
        <v>202196144</v>
      </c>
      <c r="I1682" s="328"/>
      <c r="J1682" s="328"/>
    </row>
    <row r="1683" spans="3:10" ht="16.95" customHeight="1">
      <c r="C1683" s="361" t="s">
        <v>711</v>
      </c>
      <c r="D1683" s="334">
        <v>200000000</v>
      </c>
      <c r="E1683" s="334">
        <v>202196144</v>
      </c>
      <c r="F1683" s="334">
        <v>0</v>
      </c>
      <c r="G1683" s="337">
        <v>200000000</v>
      </c>
      <c r="H1683" s="334">
        <v>202196144</v>
      </c>
      <c r="I1683" s="328"/>
      <c r="J1683" s="328"/>
    </row>
    <row r="1684" spans="3:10" ht="16.95" customHeight="1">
      <c r="C1684" s="361" t="s">
        <v>711</v>
      </c>
      <c r="D1684" s="334">
        <v>200000000</v>
      </c>
      <c r="E1684" s="334">
        <v>202196144</v>
      </c>
      <c r="F1684" s="334">
        <v>0</v>
      </c>
      <c r="G1684" s="337">
        <v>200000000</v>
      </c>
      <c r="H1684" s="334">
        <v>202196144</v>
      </c>
      <c r="J1684" s="328"/>
    </row>
    <row r="1685" spans="3:10" ht="16.95" customHeight="1">
      <c r="C1685" s="361" t="s">
        <v>711</v>
      </c>
      <c r="D1685" s="334">
        <v>200000000</v>
      </c>
      <c r="E1685" s="334">
        <v>202196144</v>
      </c>
      <c r="F1685" s="334">
        <v>0</v>
      </c>
      <c r="G1685" s="337">
        <v>200000000</v>
      </c>
      <c r="H1685" s="334">
        <v>202196144</v>
      </c>
      <c r="I1685" s="328"/>
      <c r="J1685" s="328"/>
    </row>
    <row r="1686" spans="3:10" ht="16.95" customHeight="1">
      <c r="C1686" s="361" t="s">
        <v>3190</v>
      </c>
      <c r="D1686" s="334">
        <v>200000000</v>
      </c>
      <c r="E1686" s="334">
        <v>206162804</v>
      </c>
      <c r="F1686" s="334">
        <v>0</v>
      </c>
      <c r="G1686" s="337">
        <v>200000000</v>
      </c>
      <c r="H1686" s="334">
        <v>206162804</v>
      </c>
      <c r="I1686" s="328"/>
      <c r="J1686" s="328"/>
    </row>
    <row r="1687" spans="3:10" ht="16.95" customHeight="1">
      <c r="C1687" s="361" t="s">
        <v>3190</v>
      </c>
      <c r="D1687" s="334">
        <v>200000000</v>
      </c>
      <c r="E1687" s="334">
        <v>206162804</v>
      </c>
      <c r="F1687" s="334">
        <v>0</v>
      </c>
      <c r="G1687" s="337">
        <v>200000000</v>
      </c>
      <c r="H1687" s="334">
        <v>206162804</v>
      </c>
      <c r="I1687" s="328"/>
      <c r="J1687" s="328"/>
    </row>
    <row r="1688" spans="3:10" ht="16.95" customHeight="1">
      <c r="C1688" s="361" t="s">
        <v>3190</v>
      </c>
      <c r="D1688" s="337">
        <v>200000000</v>
      </c>
      <c r="E1688" s="334">
        <v>206162804</v>
      </c>
      <c r="F1688" s="334">
        <v>0</v>
      </c>
      <c r="G1688" s="337">
        <v>200000000</v>
      </c>
      <c r="H1688" s="334">
        <v>206162804</v>
      </c>
      <c r="I1688" s="328"/>
      <c r="J1688" s="328"/>
    </row>
    <row r="1689" spans="3:10" ht="16.95" customHeight="1">
      <c r="C1689" s="361" t="s">
        <v>3190</v>
      </c>
      <c r="D1689" s="334">
        <v>200000000</v>
      </c>
      <c r="E1689" s="334">
        <v>206162804</v>
      </c>
      <c r="F1689" s="334">
        <v>0</v>
      </c>
      <c r="G1689" s="337">
        <v>200000000</v>
      </c>
      <c r="H1689" s="334">
        <v>206162804</v>
      </c>
      <c r="I1689" s="328"/>
      <c r="J1689" s="328"/>
    </row>
    <row r="1690" spans="3:10" ht="16.95" customHeight="1">
      <c r="C1690" s="361" t="s">
        <v>3190</v>
      </c>
      <c r="D1690" s="334">
        <v>200000000</v>
      </c>
      <c r="E1690" s="334">
        <v>206162804</v>
      </c>
      <c r="F1690" s="334">
        <v>0</v>
      </c>
      <c r="G1690" s="337">
        <v>200000000</v>
      </c>
      <c r="H1690" s="334">
        <v>206162804</v>
      </c>
      <c r="I1690" s="328"/>
      <c r="J1690" s="328"/>
    </row>
    <row r="1691" spans="3:10" ht="16.95" customHeight="1">
      <c r="C1691" s="361" t="s">
        <v>3190</v>
      </c>
      <c r="D1691" s="334">
        <v>200000000</v>
      </c>
      <c r="E1691" s="334">
        <v>206162804</v>
      </c>
      <c r="F1691" s="334">
        <v>0</v>
      </c>
      <c r="G1691" s="337">
        <v>200000000</v>
      </c>
      <c r="H1691" s="334">
        <v>206162804</v>
      </c>
      <c r="J1691" s="328"/>
    </row>
    <row r="1692" spans="3:10" ht="16.95" customHeight="1">
      <c r="C1692" s="361" t="s">
        <v>3190</v>
      </c>
      <c r="D1692" s="334">
        <v>200000000</v>
      </c>
      <c r="E1692" s="334">
        <v>206162804</v>
      </c>
      <c r="F1692" s="334">
        <v>0</v>
      </c>
      <c r="G1692" s="337">
        <v>200000000</v>
      </c>
      <c r="H1692" s="334">
        <v>206162804</v>
      </c>
      <c r="I1692" s="328"/>
      <c r="J1692" s="328"/>
    </row>
    <row r="1693" spans="3:10" ht="16.95" customHeight="1">
      <c r="C1693" s="361" t="s">
        <v>3190</v>
      </c>
      <c r="D1693" s="334">
        <v>200000000</v>
      </c>
      <c r="E1693" s="334">
        <v>206162804</v>
      </c>
      <c r="F1693" s="334">
        <v>0</v>
      </c>
      <c r="G1693" s="337">
        <v>200000000</v>
      </c>
      <c r="H1693" s="334">
        <v>206162804</v>
      </c>
      <c r="I1693" s="328"/>
      <c r="J1693" s="328"/>
    </row>
    <row r="1694" spans="3:10" ht="16.95" customHeight="1">
      <c r="C1694" s="361" t="s">
        <v>3190</v>
      </c>
      <c r="D1694" s="334">
        <v>200000000</v>
      </c>
      <c r="E1694" s="334">
        <v>206162804</v>
      </c>
      <c r="F1694" s="334">
        <v>0</v>
      </c>
      <c r="G1694" s="337">
        <v>200000000</v>
      </c>
      <c r="H1694" s="334">
        <v>206162804</v>
      </c>
      <c r="I1694" s="328"/>
      <c r="J1694" s="328"/>
    </row>
    <row r="1695" spans="3:10" ht="16.95" customHeight="1">
      <c r="C1695" s="361" t="s">
        <v>3190</v>
      </c>
      <c r="D1695" s="337">
        <v>200000000</v>
      </c>
      <c r="E1695" s="334">
        <v>206162804</v>
      </c>
      <c r="F1695" s="334">
        <v>0</v>
      </c>
      <c r="G1695" s="337">
        <v>200000000</v>
      </c>
      <c r="H1695" s="334">
        <v>206162804</v>
      </c>
      <c r="I1695" s="328"/>
      <c r="J1695" s="328"/>
    </row>
    <row r="1696" spans="3:10" ht="16.95" customHeight="1">
      <c r="C1696" s="361" t="s">
        <v>710</v>
      </c>
      <c r="D1696" s="334">
        <v>100000000</v>
      </c>
      <c r="E1696" s="334">
        <v>100576380</v>
      </c>
      <c r="F1696" s="334">
        <v>0</v>
      </c>
      <c r="G1696" s="337">
        <v>100000000</v>
      </c>
      <c r="H1696" s="334">
        <v>100576380</v>
      </c>
      <c r="I1696" s="328"/>
      <c r="J1696" s="328"/>
    </row>
    <row r="1697" spans="3:10" ht="16.95" customHeight="1">
      <c r="C1697" s="361" t="s">
        <v>710</v>
      </c>
      <c r="D1697" s="334">
        <v>100000000</v>
      </c>
      <c r="E1697" s="334">
        <v>100576380</v>
      </c>
      <c r="F1697" s="334">
        <v>0</v>
      </c>
      <c r="G1697" s="337">
        <v>100000000</v>
      </c>
      <c r="H1697" s="334">
        <v>100576380</v>
      </c>
      <c r="I1697" s="328"/>
      <c r="J1697" s="328"/>
    </row>
    <row r="1698" spans="3:10" ht="16.95" customHeight="1">
      <c r="C1698" s="361" t="s">
        <v>710</v>
      </c>
      <c r="D1698" s="334">
        <v>100000000</v>
      </c>
      <c r="E1698" s="334">
        <v>100576380</v>
      </c>
      <c r="F1698" s="334">
        <v>0</v>
      </c>
      <c r="G1698" s="337">
        <v>100000000</v>
      </c>
      <c r="H1698" s="334">
        <v>100576380</v>
      </c>
      <c r="J1698" s="328"/>
    </row>
    <row r="1699" spans="3:10" ht="16.95" customHeight="1">
      <c r="C1699" s="361" t="s">
        <v>710</v>
      </c>
      <c r="D1699" s="334">
        <v>100000000</v>
      </c>
      <c r="E1699" s="334">
        <v>100576380</v>
      </c>
      <c r="F1699" s="334">
        <v>0</v>
      </c>
      <c r="G1699" s="337">
        <v>100000000</v>
      </c>
      <c r="H1699" s="334">
        <v>100576380</v>
      </c>
      <c r="I1699" s="328"/>
      <c r="J1699" s="328"/>
    </row>
    <row r="1700" spans="3:10" ht="16.95" customHeight="1">
      <c r="C1700" s="361" t="s">
        <v>710</v>
      </c>
      <c r="D1700" s="334">
        <v>100000000</v>
      </c>
      <c r="E1700" s="334">
        <v>100576380</v>
      </c>
      <c r="F1700" s="334">
        <v>0</v>
      </c>
      <c r="G1700" s="337">
        <v>100000000</v>
      </c>
      <c r="H1700" s="334">
        <v>100576380</v>
      </c>
      <c r="I1700" s="328"/>
      <c r="J1700" s="328"/>
    </row>
    <row r="1701" spans="3:10" ht="16.95" customHeight="1">
      <c r="C1701" s="361" t="s">
        <v>710</v>
      </c>
      <c r="D1701" s="334">
        <v>100000000</v>
      </c>
      <c r="E1701" s="334">
        <v>100576380</v>
      </c>
      <c r="F1701" s="334">
        <v>0</v>
      </c>
      <c r="G1701" s="337">
        <v>100000000</v>
      </c>
      <c r="H1701" s="334">
        <v>100576380</v>
      </c>
      <c r="I1701" s="328"/>
      <c r="J1701" s="328"/>
    </row>
    <row r="1702" spans="3:10" ht="16.95" customHeight="1">
      <c r="C1702" s="361" t="s">
        <v>710</v>
      </c>
      <c r="D1702" s="337">
        <v>100000000</v>
      </c>
      <c r="E1702" s="334">
        <v>100576380</v>
      </c>
      <c r="F1702" s="334">
        <v>0</v>
      </c>
      <c r="G1702" s="337">
        <v>100000000</v>
      </c>
      <c r="H1702" s="334">
        <v>100576380</v>
      </c>
      <c r="I1702" s="328"/>
      <c r="J1702" s="328"/>
    </row>
    <row r="1703" spans="3:10" ht="16.95" customHeight="1">
      <c r="C1703" s="361" t="s">
        <v>710</v>
      </c>
      <c r="D1703" s="334">
        <v>100000000</v>
      </c>
      <c r="E1703" s="334">
        <v>100576380</v>
      </c>
      <c r="F1703" s="334">
        <v>0</v>
      </c>
      <c r="G1703" s="337">
        <v>100000000</v>
      </c>
      <c r="H1703" s="334">
        <v>100576380</v>
      </c>
      <c r="I1703" s="328"/>
      <c r="J1703" s="328"/>
    </row>
    <row r="1704" spans="3:10" ht="16.95" customHeight="1">
      <c r="C1704" s="361" t="s">
        <v>710</v>
      </c>
      <c r="D1704" s="334">
        <v>100000000</v>
      </c>
      <c r="E1704" s="334">
        <v>100576380</v>
      </c>
      <c r="F1704" s="334">
        <v>0</v>
      </c>
      <c r="G1704" s="337">
        <v>100000000</v>
      </c>
      <c r="H1704" s="334">
        <v>100576380</v>
      </c>
      <c r="I1704" s="328"/>
      <c r="J1704" s="328"/>
    </row>
    <row r="1705" spans="3:10" ht="16.95" customHeight="1">
      <c r="C1705" s="361" t="s">
        <v>710</v>
      </c>
      <c r="D1705" s="334">
        <v>100000000</v>
      </c>
      <c r="E1705" s="334">
        <v>100576380</v>
      </c>
      <c r="F1705" s="334">
        <v>0</v>
      </c>
      <c r="G1705" s="337">
        <v>100000000</v>
      </c>
      <c r="H1705" s="334">
        <v>100576380</v>
      </c>
      <c r="J1705" s="328"/>
    </row>
    <row r="1706" spans="3:10" ht="16.95" customHeight="1">
      <c r="C1706" s="361" t="s">
        <v>710</v>
      </c>
      <c r="D1706" s="334">
        <v>100000000</v>
      </c>
      <c r="E1706" s="334">
        <v>100538775</v>
      </c>
      <c r="F1706" s="334">
        <v>0</v>
      </c>
      <c r="G1706" s="337">
        <v>100000000</v>
      </c>
      <c r="H1706" s="334">
        <v>100538775</v>
      </c>
      <c r="I1706" s="328"/>
      <c r="J1706" s="328"/>
    </row>
    <row r="1707" spans="3:10" ht="16.95" customHeight="1">
      <c r="C1707" s="361" t="s">
        <v>710</v>
      </c>
      <c r="D1707" s="334">
        <v>100000000</v>
      </c>
      <c r="E1707" s="334">
        <v>100538775</v>
      </c>
      <c r="F1707" s="334">
        <v>0</v>
      </c>
      <c r="G1707" s="337">
        <v>100000000</v>
      </c>
      <c r="H1707" s="334">
        <v>100538775</v>
      </c>
      <c r="I1707" s="328"/>
      <c r="J1707" s="328"/>
    </row>
    <row r="1708" spans="3:10" ht="16.95" customHeight="1">
      <c r="C1708" s="361" t="s">
        <v>710</v>
      </c>
      <c r="D1708" s="334">
        <v>100000000</v>
      </c>
      <c r="E1708" s="334">
        <v>100538775</v>
      </c>
      <c r="F1708" s="334">
        <v>0</v>
      </c>
      <c r="G1708" s="337">
        <v>100000000</v>
      </c>
      <c r="H1708" s="334">
        <v>100538775</v>
      </c>
      <c r="I1708" s="328"/>
      <c r="J1708" s="328"/>
    </row>
    <row r="1709" spans="3:10" ht="16.95" customHeight="1">
      <c r="C1709" s="361" t="s">
        <v>710</v>
      </c>
      <c r="D1709" s="337">
        <v>100000000</v>
      </c>
      <c r="E1709" s="334">
        <v>100538775</v>
      </c>
      <c r="F1709" s="334">
        <v>0</v>
      </c>
      <c r="G1709" s="337">
        <v>100000000</v>
      </c>
      <c r="H1709" s="334">
        <v>100538775</v>
      </c>
      <c r="I1709" s="328"/>
      <c r="J1709" s="328"/>
    </row>
    <row r="1710" spans="3:10" ht="16.95" customHeight="1">
      <c r="C1710" s="361" t="s">
        <v>710</v>
      </c>
      <c r="D1710" s="334">
        <v>50000000</v>
      </c>
      <c r="E1710" s="334">
        <v>51852619</v>
      </c>
      <c r="F1710" s="334">
        <v>728272</v>
      </c>
      <c r="G1710" s="337">
        <v>50000000</v>
      </c>
      <c r="H1710" s="334">
        <v>51124347</v>
      </c>
      <c r="I1710" s="328"/>
      <c r="J1710" s="328"/>
    </row>
    <row r="1711" spans="3:10" ht="16.95" customHeight="1">
      <c r="C1711" s="361" t="s">
        <v>712</v>
      </c>
      <c r="D1711" s="334">
        <v>150000000</v>
      </c>
      <c r="E1711" s="334">
        <v>150429796</v>
      </c>
      <c r="F1711" s="334">
        <v>0</v>
      </c>
      <c r="G1711" s="337">
        <v>150000000</v>
      </c>
      <c r="H1711" s="334">
        <v>150429796</v>
      </c>
      <c r="I1711" s="328"/>
      <c r="J1711" s="328"/>
    </row>
    <row r="1712" spans="3:10" ht="16.95" customHeight="1">
      <c r="C1712" s="361" t="s">
        <v>3190</v>
      </c>
      <c r="D1712" s="334">
        <v>200000000</v>
      </c>
      <c r="E1712" s="334">
        <v>200361640</v>
      </c>
      <c r="F1712" s="334">
        <v>0</v>
      </c>
      <c r="G1712" s="337">
        <v>200000000</v>
      </c>
      <c r="H1712" s="334">
        <v>200361640</v>
      </c>
      <c r="J1712" s="328"/>
    </row>
    <row r="1713" spans="3:10" ht="16.95" customHeight="1">
      <c r="C1713" s="361" t="s">
        <v>3190</v>
      </c>
      <c r="D1713" s="334">
        <v>200000000</v>
      </c>
      <c r="E1713" s="334">
        <v>200361640</v>
      </c>
      <c r="F1713" s="334">
        <v>0</v>
      </c>
      <c r="G1713" s="337">
        <v>200000000</v>
      </c>
      <c r="H1713" s="334">
        <v>200361640</v>
      </c>
      <c r="I1713" s="328"/>
      <c r="J1713" s="328"/>
    </row>
    <row r="1714" spans="3:10" ht="16.95" customHeight="1">
      <c r="C1714" s="361" t="s">
        <v>3190</v>
      </c>
      <c r="D1714" s="334">
        <v>200000000</v>
      </c>
      <c r="E1714" s="334">
        <v>200361640</v>
      </c>
      <c r="F1714" s="334">
        <v>0</v>
      </c>
      <c r="G1714" s="337">
        <v>200000000</v>
      </c>
      <c r="H1714" s="334">
        <v>200361640</v>
      </c>
      <c r="I1714" s="328"/>
      <c r="J1714" s="328"/>
    </row>
    <row r="1715" spans="3:10" ht="16.95" customHeight="1">
      <c r="C1715" s="361" t="s">
        <v>3190</v>
      </c>
      <c r="D1715" s="334">
        <v>200000000</v>
      </c>
      <c r="E1715" s="334">
        <v>200361640</v>
      </c>
      <c r="F1715" s="334">
        <v>0</v>
      </c>
      <c r="G1715" s="337">
        <v>200000000</v>
      </c>
      <c r="H1715" s="334">
        <v>200361640</v>
      </c>
      <c r="I1715" s="328"/>
      <c r="J1715" s="328"/>
    </row>
    <row r="1716" spans="3:10" ht="16.95" customHeight="1">
      <c r="C1716" s="361" t="s">
        <v>3190</v>
      </c>
      <c r="D1716" s="337">
        <v>200000000</v>
      </c>
      <c r="E1716" s="334">
        <v>200361640</v>
      </c>
      <c r="F1716" s="334">
        <v>0</v>
      </c>
      <c r="G1716" s="337">
        <v>200000000</v>
      </c>
      <c r="H1716" s="334">
        <v>200361640</v>
      </c>
      <c r="I1716" s="328"/>
      <c r="J1716" s="328"/>
    </row>
    <row r="1717" spans="3:10" ht="16.95" customHeight="1">
      <c r="C1717" s="361" t="s">
        <v>3190</v>
      </c>
      <c r="D1717" s="334">
        <v>200000000</v>
      </c>
      <c r="E1717" s="334">
        <v>200361640</v>
      </c>
      <c r="F1717" s="334">
        <v>0</v>
      </c>
      <c r="G1717" s="337">
        <v>200000000</v>
      </c>
      <c r="H1717" s="334">
        <v>200361640</v>
      </c>
      <c r="I1717" s="328"/>
      <c r="J1717" s="328"/>
    </row>
    <row r="1718" spans="3:10" ht="16.95" customHeight="1">
      <c r="C1718" s="361" t="s">
        <v>3190</v>
      </c>
      <c r="D1718" s="334">
        <v>200000000</v>
      </c>
      <c r="E1718" s="334">
        <v>200361640</v>
      </c>
      <c r="F1718" s="334">
        <v>0</v>
      </c>
      <c r="G1718" s="337">
        <v>200000000</v>
      </c>
      <c r="H1718" s="334">
        <v>200361640</v>
      </c>
      <c r="I1718" s="328"/>
      <c r="J1718" s="328"/>
    </row>
    <row r="1719" spans="3:10" ht="16.95" customHeight="1">
      <c r="C1719" s="361" t="s">
        <v>3190</v>
      </c>
      <c r="D1719" s="334">
        <v>200000000</v>
      </c>
      <c r="E1719" s="334">
        <v>200361640</v>
      </c>
      <c r="F1719" s="334">
        <v>0</v>
      </c>
      <c r="G1719" s="337">
        <v>200000000</v>
      </c>
      <c r="H1719" s="334">
        <v>200361640</v>
      </c>
      <c r="J1719" s="328"/>
    </row>
    <row r="1720" spans="3:10" ht="16.95" customHeight="1">
      <c r="C1720" s="361" t="s">
        <v>3190</v>
      </c>
      <c r="D1720" s="334">
        <v>200000000</v>
      </c>
      <c r="E1720" s="334">
        <v>200361640</v>
      </c>
      <c r="F1720" s="334">
        <v>0</v>
      </c>
      <c r="G1720" s="337">
        <v>200000000</v>
      </c>
      <c r="H1720" s="334">
        <v>200361640</v>
      </c>
      <c r="I1720" s="328"/>
      <c r="J1720" s="328"/>
    </row>
    <row r="1721" spans="3:10" ht="16.95" customHeight="1">
      <c r="C1721" s="361" t="s">
        <v>3190</v>
      </c>
      <c r="D1721" s="334">
        <v>200000000</v>
      </c>
      <c r="E1721" s="334">
        <v>200361640</v>
      </c>
      <c r="F1721" s="334">
        <v>0</v>
      </c>
      <c r="G1721" s="337">
        <v>200000000</v>
      </c>
      <c r="H1721" s="334">
        <v>200361640</v>
      </c>
      <c r="I1721" s="328"/>
      <c r="J1721" s="328"/>
    </row>
    <row r="1722" spans="3:10" ht="16.95" customHeight="1">
      <c r="C1722" s="361" t="s">
        <v>3190</v>
      </c>
      <c r="D1722" s="334">
        <v>200000000</v>
      </c>
      <c r="E1722" s="334">
        <v>200361640</v>
      </c>
      <c r="F1722" s="334">
        <v>0</v>
      </c>
      <c r="G1722" s="337">
        <v>200000000</v>
      </c>
      <c r="H1722" s="334">
        <v>200361640</v>
      </c>
      <c r="I1722" s="328"/>
      <c r="J1722" s="328"/>
    </row>
    <row r="1723" spans="3:10" ht="16.95" customHeight="1">
      <c r="C1723" s="361" t="s">
        <v>3190</v>
      </c>
      <c r="D1723" s="337">
        <v>200000000</v>
      </c>
      <c r="E1723" s="334">
        <v>200361640</v>
      </c>
      <c r="F1723" s="334">
        <v>0</v>
      </c>
      <c r="G1723" s="337">
        <v>200000000</v>
      </c>
      <c r="H1723" s="334">
        <v>200361640</v>
      </c>
      <c r="I1723" s="328"/>
      <c r="J1723" s="328"/>
    </row>
    <row r="1724" spans="3:10" ht="16.95" customHeight="1">
      <c r="C1724" s="361" t="s">
        <v>3190</v>
      </c>
      <c r="D1724" s="334">
        <v>200000000</v>
      </c>
      <c r="E1724" s="334">
        <v>200361640</v>
      </c>
      <c r="F1724" s="334">
        <v>0</v>
      </c>
      <c r="G1724" s="334">
        <v>200000000</v>
      </c>
      <c r="H1724" s="334">
        <v>200361640</v>
      </c>
      <c r="I1724" s="328"/>
      <c r="J1724" s="328"/>
    </row>
    <row r="1725" spans="3:10" ht="16.95" customHeight="1">
      <c r="C1725" s="361" t="s">
        <v>3190</v>
      </c>
      <c r="D1725" s="334">
        <v>200000000</v>
      </c>
      <c r="E1725" s="334">
        <v>200361640</v>
      </c>
      <c r="F1725" s="334">
        <v>0</v>
      </c>
      <c r="G1725" s="337">
        <v>200000000</v>
      </c>
      <c r="H1725" s="334">
        <v>200361640</v>
      </c>
      <c r="I1725" s="328"/>
      <c r="J1725" s="328"/>
    </row>
    <row r="1726" spans="3:10" ht="16.95" customHeight="1">
      <c r="C1726" s="361" t="s">
        <v>3190</v>
      </c>
      <c r="D1726" s="334">
        <v>200000000</v>
      </c>
      <c r="E1726" s="334">
        <v>200361640</v>
      </c>
      <c r="F1726" s="334">
        <v>0</v>
      </c>
      <c r="G1726" s="334">
        <v>200000000</v>
      </c>
      <c r="H1726" s="334">
        <v>200361640</v>
      </c>
      <c r="J1726" s="328"/>
    </row>
    <row r="1727" spans="3:10" ht="16.95" customHeight="1">
      <c r="C1727" s="361" t="s">
        <v>3190</v>
      </c>
      <c r="D1727" s="334">
        <v>200000000</v>
      </c>
      <c r="E1727" s="334">
        <v>200361640</v>
      </c>
      <c r="F1727" s="334">
        <v>0</v>
      </c>
      <c r="G1727" s="334">
        <v>200000000</v>
      </c>
      <c r="H1727" s="334">
        <v>200361640</v>
      </c>
      <c r="I1727" s="328"/>
      <c r="J1727" s="328"/>
    </row>
    <row r="1728" spans="3:10" ht="16.95" customHeight="1">
      <c r="C1728" s="361" t="s">
        <v>3190</v>
      </c>
      <c r="D1728" s="334">
        <v>200000000</v>
      </c>
      <c r="E1728" s="334">
        <v>200361640</v>
      </c>
      <c r="F1728" s="334">
        <v>0</v>
      </c>
      <c r="G1728" s="334">
        <v>200000000</v>
      </c>
      <c r="H1728" s="334">
        <v>200361640</v>
      </c>
      <c r="I1728" s="328"/>
      <c r="J1728" s="328"/>
    </row>
    <row r="1729" spans="3:10" ht="16.95" customHeight="1">
      <c r="C1729" s="361" t="s">
        <v>3190</v>
      </c>
      <c r="D1729" s="334">
        <v>200000000</v>
      </c>
      <c r="E1729" s="334">
        <v>200361640</v>
      </c>
      <c r="F1729" s="334">
        <v>0</v>
      </c>
      <c r="G1729" s="334">
        <v>200000000</v>
      </c>
      <c r="H1729" s="334">
        <v>200361640</v>
      </c>
      <c r="I1729" s="328"/>
      <c r="J1729" s="328"/>
    </row>
    <row r="1730" spans="3:10" ht="16.95" customHeight="1">
      <c r="C1730" s="361" t="s">
        <v>3190</v>
      </c>
      <c r="D1730" s="337">
        <v>200000000</v>
      </c>
      <c r="E1730" s="334">
        <v>200361640</v>
      </c>
      <c r="F1730" s="334">
        <v>0</v>
      </c>
      <c r="G1730" s="337">
        <v>200000000</v>
      </c>
      <c r="H1730" s="334">
        <v>200361640</v>
      </c>
      <c r="I1730" s="328"/>
      <c r="J1730" s="328"/>
    </row>
    <row r="1731" spans="3:10" ht="16.95" customHeight="1">
      <c r="C1731" s="361" t="s">
        <v>3190</v>
      </c>
      <c r="D1731" s="334">
        <v>200000000</v>
      </c>
      <c r="E1731" s="334">
        <v>200361640</v>
      </c>
      <c r="F1731" s="334">
        <v>0</v>
      </c>
      <c r="G1731" s="334">
        <v>200000000</v>
      </c>
      <c r="H1731" s="334">
        <v>200361640</v>
      </c>
      <c r="I1731" s="328"/>
      <c r="J1731" s="328"/>
    </row>
    <row r="1732" spans="3:10" ht="16.95" customHeight="1">
      <c r="C1732" s="361" t="s">
        <v>3190</v>
      </c>
      <c r="D1732" s="334">
        <v>200000000</v>
      </c>
      <c r="E1732" s="334">
        <v>200361640</v>
      </c>
      <c r="F1732" s="334">
        <v>0</v>
      </c>
      <c r="G1732" s="337">
        <v>200000000</v>
      </c>
      <c r="H1732" s="334">
        <v>200361640</v>
      </c>
      <c r="I1732" s="328"/>
      <c r="J1732" s="328"/>
    </row>
    <row r="1733" spans="3:10" ht="16.95" customHeight="1">
      <c r="C1733" s="361" t="s">
        <v>3190</v>
      </c>
      <c r="D1733" s="334">
        <v>200000000</v>
      </c>
      <c r="E1733" s="334">
        <v>200361640</v>
      </c>
      <c r="F1733" s="334">
        <v>0</v>
      </c>
      <c r="G1733" s="334">
        <v>200000000</v>
      </c>
      <c r="H1733" s="334">
        <v>200361640</v>
      </c>
      <c r="J1733" s="328"/>
    </row>
    <row r="1734" spans="3:10" ht="16.95" customHeight="1">
      <c r="C1734" s="361" t="s">
        <v>3190</v>
      </c>
      <c r="D1734" s="334">
        <v>200000000</v>
      </c>
      <c r="E1734" s="334">
        <v>200361640</v>
      </c>
      <c r="F1734" s="334">
        <v>0</v>
      </c>
      <c r="G1734" s="334">
        <v>200000000</v>
      </c>
      <c r="H1734" s="334">
        <v>200361640</v>
      </c>
      <c r="I1734" s="328"/>
      <c r="J1734" s="328"/>
    </row>
    <row r="1735" spans="3:10" ht="16.95" customHeight="1">
      <c r="C1735" s="361" t="s">
        <v>3190</v>
      </c>
      <c r="D1735" s="334">
        <v>200000000</v>
      </c>
      <c r="E1735" s="334">
        <v>200361640</v>
      </c>
      <c r="F1735" s="334">
        <v>0</v>
      </c>
      <c r="G1735" s="334">
        <v>200000000</v>
      </c>
      <c r="H1735" s="334">
        <v>200361640</v>
      </c>
      <c r="I1735" s="328"/>
      <c r="J1735" s="328"/>
    </row>
    <row r="1736" spans="3:10" ht="16.95" customHeight="1">
      <c r="C1736" s="361" t="s">
        <v>3190</v>
      </c>
      <c r="D1736" s="334">
        <v>200000000</v>
      </c>
      <c r="E1736" s="334">
        <v>200361640</v>
      </c>
      <c r="F1736" s="334">
        <v>0</v>
      </c>
      <c r="G1736" s="334">
        <v>200000000</v>
      </c>
      <c r="H1736" s="334">
        <v>200361640</v>
      </c>
      <c r="I1736" s="328"/>
      <c r="J1736" s="328"/>
    </row>
    <row r="1737" spans="3:10" ht="16.95" customHeight="1">
      <c r="C1737" s="361" t="s">
        <v>711</v>
      </c>
      <c r="D1737" s="334">
        <v>100000000</v>
      </c>
      <c r="E1737" s="334">
        <v>100651514</v>
      </c>
      <c r="F1737" s="334">
        <v>0</v>
      </c>
      <c r="G1737" s="334">
        <v>100000000</v>
      </c>
      <c r="H1737" s="334">
        <v>100651514</v>
      </c>
      <c r="I1737" s="328"/>
      <c r="J1737" s="328"/>
    </row>
    <row r="1738" spans="3:10" ht="16.95" customHeight="1">
      <c r="C1738" s="361" t="s">
        <v>711</v>
      </c>
      <c r="D1738" s="334">
        <v>100000000</v>
      </c>
      <c r="E1738" s="334">
        <v>100651514</v>
      </c>
      <c r="F1738" s="334">
        <v>0</v>
      </c>
      <c r="G1738" s="337">
        <v>100000000</v>
      </c>
      <c r="H1738" s="334">
        <v>100651514</v>
      </c>
      <c r="I1738" s="328"/>
      <c r="J1738" s="328"/>
    </row>
    <row r="1739" spans="3:10" ht="16.95" customHeight="1">
      <c r="C1739" s="361" t="s">
        <v>711</v>
      </c>
      <c r="D1739" s="334">
        <v>100000000</v>
      </c>
      <c r="E1739" s="334">
        <v>100651514</v>
      </c>
      <c r="F1739" s="334">
        <v>0</v>
      </c>
      <c r="G1739" s="334">
        <v>100000000</v>
      </c>
      <c r="H1739" s="334">
        <v>100651514</v>
      </c>
      <c r="J1739" s="328"/>
    </row>
    <row r="1740" spans="3:10" ht="16.95" customHeight="1">
      <c r="C1740" s="361" t="s">
        <v>711</v>
      </c>
      <c r="D1740" s="334">
        <v>100000000</v>
      </c>
      <c r="E1740" s="334">
        <v>100651514</v>
      </c>
      <c r="F1740" s="334">
        <v>0</v>
      </c>
      <c r="G1740" s="334">
        <v>100000000</v>
      </c>
      <c r="H1740" s="334">
        <v>100651514</v>
      </c>
      <c r="I1740" s="328"/>
      <c r="J1740" s="328"/>
    </row>
    <row r="1741" spans="3:10" ht="16.95" customHeight="1">
      <c r="C1741" s="361" t="s">
        <v>711</v>
      </c>
      <c r="D1741" s="334">
        <v>100000000</v>
      </c>
      <c r="E1741" s="334">
        <v>100651514</v>
      </c>
      <c r="F1741" s="334">
        <v>0</v>
      </c>
      <c r="G1741" s="334">
        <v>100000000</v>
      </c>
      <c r="H1741" s="334">
        <v>100651514</v>
      </c>
      <c r="I1741" s="328"/>
      <c r="J1741" s="328"/>
    </row>
    <row r="1742" spans="3:10" ht="16.95" customHeight="1">
      <c r="C1742" s="361" t="s">
        <v>711</v>
      </c>
      <c r="D1742" s="334">
        <v>100000000</v>
      </c>
      <c r="E1742" s="334">
        <v>100651514</v>
      </c>
      <c r="F1742" s="334">
        <v>0</v>
      </c>
      <c r="G1742" s="334">
        <v>100000000</v>
      </c>
      <c r="H1742" s="334">
        <v>100651514</v>
      </c>
      <c r="I1742" s="328"/>
      <c r="J1742" s="328"/>
    </row>
    <row r="1743" spans="3:10" ht="16.95" customHeight="1">
      <c r="C1743" s="361" t="s">
        <v>711</v>
      </c>
      <c r="D1743" s="337">
        <v>100000000</v>
      </c>
      <c r="E1743" s="334">
        <v>100651514</v>
      </c>
      <c r="F1743" s="334">
        <v>0</v>
      </c>
      <c r="G1743" s="337">
        <v>100000000</v>
      </c>
      <c r="H1743" s="334">
        <v>100651514</v>
      </c>
      <c r="I1743" s="328"/>
      <c r="J1743" s="328"/>
    </row>
    <row r="1744" spans="3:10" ht="16.95" customHeight="1">
      <c r="C1744" s="361" t="s">
        <v>711</v>
      </c>
      <c r="D1744" s="334">
        <v>100000000</v>
      </c>
      <c r="E1744" s="334">
        <v>100651514</v>
      </c>
      <c r="F1744" s="334">
        <v>0</v>
      </c>
      <c r="G1744" s="334">
        <v>100000000</v>
      </c>
      <c r="H1744" s="334">
        <v>100651514</v>
      </c>
      <c r="I1744" s="328"/>
      <c r="J1744" s="328"/>
    </row>
    <row r="1745" spans="3:10" ht="16.95" customHeight="1">
      <c r="C1745" s="361" t="s">
        <v>711</v>
      </c>
      <c r="D1745" s="334">
        <v>100000000</v>
      </c>
      <c r="E1745" s="334">
        <v>100651514</v>
      </c>
      <c r="F1745" s="334">
        <v>0</v>
      </c>
      <c r="G1745" s="337">
        <v>100000000</v>
      </c>
      <c r="H1745" s="334">
        <v>100651514</v>
      </c>
      <c r="I1745" s="328"/>
      <c r="J1745" s="328"/>
    </row>
    <row r="1746" spans="3:10" ht="16.95" customHeight="1">
      <c r="C1746" s="361" t="s">
        <v>711</v>
      </c>
      <c r="D1746" s="334">
        <v>100000000</v>
      </c>
      <c r="E1746" s="334">
        <v>100651514</v>
      </c>
      <c r="F1746" s="334">
        <v>0</v>
      </c>
      <c r="G1746" s="334">
        <v>100000000</v>
      </c>
      <c r="H1746" s="334">
        <v>100651514</v>
      </c>
      <c r="J1746" s="328"/>
    </row>
    <row r="1747" spans="3:10" ht="16.95" customHeight="1">
      <c r="C1747" s="361" t="s">
        <v>711</v>
      </c>
      <c r="D1747" s="334">
        <v>100000000</v>
      </c>
      <c r="E1747" s="334">
        <v>100651514</v>
      </c>
      <c r="F1747" s="334">
        <v>0</v>
      </c>
      <c r="G1747" s="334">
        <v>100000000</v>
      </c>
      <c r="H1747" s="334">
        <v>100651514</v>
      </c>
      <c r="I1747" s="328"/>
      <c r="J1747" s="328"/>
    </row>
    <row r="1748" spans="3:10" ht="16.95" customHeight="1">
      <c r="C1748" s="361" t="s">
        <v>711</v>
      </c>
      <c r="D1748" s="334">
        <v>100000000</v>
      </c>
      <c r="E1748" s="334">
        <v>100651514</v>
      </c>
      <c r="F1748" s="334">
        <v>0</v>
      </c>
      <c r="G1748" s="334">
        <v>100000000</v>
      </c>
      <c r="H1748" s="334">
        <v>100651514</v>
      </c>
      <c r="I1748" s="328"/>
      <c r="J1748" s="328"/>
    </row>
    <row r="1749" spans="3:10" ht="16.95" customHeight="1">
      <c r="C1749" s="361" t="s">
        <v>711</v>
      </c>
      <c r="D1749" s="334">
        <v>100000000</v>
      </c>
      <c r="E1749" s="334">
        <v>100651514</v>
      </c>
      <c r="F1749" s="334">
        <v>0</v>
      </c>
      <c r="G1749" s="334">
        <v>100000000</v>
      </c>
      <c r="H1749" s="334">
        <v>100651514</v>
      </c>
      <c r="I1749" s="328"/>
      <c r="J1749" s="328"/>
    </row>
    <row r="1750" spans="3:10" ht="16.95" customHeight="1">
      <c r="C1750" s="361" t="s">
        <v>711</v>
      </c>
      <c r="D1750" s="337">
        <v>100000000</v>
      </c>
      <c r="E1750" s="334">
        <v>100651514</v>
      </c>
      <c r="F1750" s="334">
        <v>0</v>
      </c>
      <c r="G1750" s="337">
        <v>100000000</v>
      </c>
      <c r="H1750" s="334">
        <v>100651514</v>
      </c>
      <c r="I1750" s="328"/>
      <c r="J1750" s="328"/>
    </row>
    <row r="1751" spans="3:10" ht="16.95" customHeight="1">
      <c r="C1751" s="361" t="s">
        <v>711</v>
      </c>
      <c r="D1751" s="334">
        <v>100000000</v>
      </c>
      <c r="E1751" s="334">
        <v>100651514</v>
      </c>
      <c r="F1751" s="334">
        <v>0</v>
      </c>
      <c r="G1751" s="334">
        <v>100000000</v>
      </c>
      <c r="H1751" s="334">
        <v>100651514</v>
      </c>
      <c r="I1751" s="328"/>
      <c r="J1751" s="328"/>
    </row>
    <row r="1752" spans="3:10" ht="16.95" customHeight="1">
      <c r="C1752" s="361" t="s">
        <v>711</v>
      </c>
      <c r="D1752" s="334">
        <v>100000000</v>
      </c>
      <c r="E1752" s="334">
        <v>100651514</v>
      </c>
      <c r="F1752" s="334">
        <v>0</v>
      </c>
      <c r="G1752" s="337">
        <v>100000000</v>
      </c>
      <c r="H1752" s="334">
        <v>100651514</v>
      </c>
      <c r="I1752" s="328"/>
      <c r="J1752" s="328"/>
    </row>
    <row r="1753" spans="3:10" ht="16.95" customHeight="1">
      <c r="C1753" s="361" t="s">
        <v>711</v>
      </c>
      <c r="D1753" s="334">
        <v>100000000</v>
      </c>
      <c r="E1753" s="334">
        <v>100651514</v>
      </c>
      <c r="F1753" s="334">
        <v>0</v>
      </c>
      <c r="G1753" s="334">
        <v>100000000</v>
      </c>
      <c r="H1753" s="334">
        <v>100651514</v>
      </c>
      <c r="J1753" s="328"/>
    </row>
    <row r="1754" spans="3:10" ht="16.95" customHeight="1">
      <c r="C1754" s="361" t="s">
        <v>711</v>
      </c>
      <c r="D1754" s="334">
        <v>100000000</v>
      </c>
      <c r="E1754" s="334">
        <v>100651514</v>
      </c>
      <c r="F1754" s="334">
        <v>0</v>
      </c>
      <c r="G1754" s="334">
        <v>100000000</v>
      </c>
      <c r="H1754" s="334">
        <v>100651514</v>
      </c>
      <c r="I1754" s="328"/>
      <c r="J1754" s="328"/>
    </row>
    <row r="1755" spans="3:10" ht="16.95" customHeight="1">
      <c r="C1755" s="361" t="s">
        <v>711</v>
      </c>
      <c r="D1755" s="334">
        <v>100000000</v>
      </c>
      <c r="E1755" s="334">
        <v>100651514</v>
      </c>
      <c r="F1755" s="334">
        <v>0</v>
      </c>
      <c r="G1755" s="334">
        <v>100000000</v>
      </c>
      <c r="H1755" s="334">
        <v>100651514</v>
      </c>
      <c r="I1755" s="328"/>
      <c r="J1755" s="328"/>
    </row>
    <row r="1756" spans="3:10" ht="16.95" customHeight="1">
      <c r="C1756" s="361" t="s">
        <v>711</v>
      </c>
      <c r="D1756" s="334">
        <v>100000000</v>
      </c>
      <c r="E1756" s="334">
        <v>100651514</v>
      </c>
      <c r="F1756" s="334">
        <v>0</v>
      </c>
      <c r="G1756" s="337">
        <v>100000000</v>
      </c>
      <c r="H1756" s="334">
        <v>100651514</v>
      </c>
      <c r="I1756" s="328"/>
      <c r="J1756" s="328"/>
    </row>
    <row r="1757" spans="3:10" ht="16.95" customHeight="1">
      <c r="C1757" s="361" t="s">
        <v>712</v>
      </c>
      <c r="D1757" s="337">
        <v>250000000</v>
      </c>
      <c r="E1757" s="334">
        <v>254419562</v>
      </c>
      <c r="F1757" s="334">
        <v>0</v>
      </c>
      <c r="G1757" s="337">
        <v>250000000</v>
      </c>
      <c r="H1757" s="334">
        <v>254419562</v>
      </c>
      <c r="I1757" s="328"/>
      <c r="J1757" s="328"/>
    </row>
    <row r="1758" spans="3:10" ht="16.95" customHeight="1">
      <c r="C1758" s="361" t="s">
        <v>712</v>
      </c>
      <c r="D1758" s="334">
        <v>250000000</v>
      </c>
      <c r="E1758" s="334">
        <v>254419562</v>
      </c>
      <c r="F1758" s="334">
        <v>0</v>
      </c>
      <c r="G1758" s="337">
        <v>250000000</v>
      </c>
      <c r="H1758" s="334">
        <v>254419562</v>
      </c>
      <c r="I1758" s="328"/>
      <c r="J1758" s="328"/>
    </row>
    <row r="1759" spans="3:10" ht="16.95" customHeight="1">
      <c r="C1759" s="361" t="s">
        <v>712</v>
      </c>
      <c r="D1759" s="334">
        <v>250000000</v>
      </c>
      <c r="E1759" s="334">
        <v>254419562</v>
      </c>
      <c r="F1759" s="334">
        <v>0</v>
      </c>
      <c r="G1759" s="337">
        <v>250000000</v>
      </c>
      <c r="H1759" s="334">
        <v>254419562</v>
      </c>
      <c r="I1759" s="328"/>
      <c r="J1759" s="328"/>
    </row>
    <row r="1760" spans="3:10" ht="16.95" customHeight="1">
      <c r="C1760" s="361" t="s">
        <v>712</v>
      </c>
      <c r="D1760" s="334">
        <v>250000000</v>
      </c>
      <c r="E1760" s="334">
        <v>254419562</v>
      </c>
      <c r="F1760" s="334">
        <v>0</v>
      </c>
      <c r="G1760" s="337">
        <v>250000000</v>
      </c>
      <c r="H1760" s="334">
        <v>254419562</v>
      </c>
      <c r="J1760" s="328"/>
    </row>
    <row r="1761" spans="3:10" ht="16.95" customHeight="1">
      <c r="C1761" s="361" t="s">
        <v>712</v>
      </c>
      <c r="D1761" s="334">
        <v>250000000</v>
      </c>
      <c r="E1761" s="334">
        <v>254419562</v>
      </c>
      <c r="F1761" s="334">
        <v>0</v>
      </c>
      <c r="G1761" s="337">
        <v>250000000</v>
      </c>
      <c r="H1761" s="334">
        <v>254419562</v>
      </c>
      <c r="I1761" s="328"/>
      <c r="J1761" s="328"/>
    </row>
    <row r="1762" spans="3:10" ht="16.95" customHeight="1">
      <c r="C1762" s="361" t="s">
        <v>712</v>
      </c>
      <c r="D1762" s="334">
        <v>250000000</v>
      </c>
      <c r="E1762" s="334">
        <v>254419562</v>
      </c>
      <c r="F1762" s="334">
        <v>0</v>
      </c>
      <c r="G1762" s="337">
        <v>250000000</v>
      </c>
      <c r="H1762" s="334">
        <v>254419562</v>
      </c>
      <c r="I1762" s="328"/>
      <c r="J1762" s="328"/>
    </row>
    <row r="1763" spans="3:10" ht="16.95" customHeight="1">
      <c r="C1763" s="361" t="s">
        <v>712</v>
      </c>
      <c r="D1763" s="334">
        <v>250000000</v>
      </c>
      <c r="E1763" s="334">
        <v>254419562</v>
      </c>
      <c r="F1763" s="334">
        <v>0</v>
      </c>
      <c r="G1763" s="337">
        <v>250000000</v>
      </c>
      <c r="H1763" s="334">
        <v>254419562</v>
      </c>
      <c r="I1763" s="328"/>
      <c r="J1763" s="328"/>
    </row>
    <row r="1764" spans="3:10" ht="16.95" customHeight="1">
      <c r="C1764" s="361" t="s">
        <v>712</v>
      </c>
      <c r="D1764" s="337">
        <v>250000000</v>
      </c>
      <c r="E1764" s="334">
        <v>254419562</v>
      </c>
      <c r="F1764" s="334">
        <v>0</v>
      </c>
      <c r="G1764" s="337">
        <v>250000000</v>
      </c>
      <c r="H1764" s="334">
        <v>254419562</v>
      </c>
      <c r="I1764" s="328"/>
      <c r="J1764" s="328"/>
    </row>
    <row r="1765" spans="3:10" ht="16.95" customHeight="1">
      <c r="C1765" s="361" t="s">
        <v>4019</v>
      </c>
      <c r="D1765" s="334">
        <v>200000000</v>
      </c>
      <c r="E1765" s="334">
        <v>203462456</v>
      </c>
      <c r="F1765" s="334">
        <v>0</v>
      </c>
      <c r="G1765" s="337">
        <v>200000000</v>
      </c>
      <c r="H1765" s="334">
        <v>203462456</v>
      </c>
      <c r="I1765" s="328"/>
      <c r="J1765" s="328"/>
    </row>
    <row r="1766" spans="3:10" ht="16.95" customHeight="1">
      <c r="C1766" s="361" t="s">
        <v>4019</v>
      </c>
      <c r="D1766" s="334">
        <v>200000000</v>
      </c>
      <c r="E1766" s="334">
        <v>203462456</v>
      </c>
      <c r="F1766" s="334">
        <v>0</v>
      </c>
      <c r="G1766" s="337">
        <v>200000000</v>
      </c>
      <c r="H1766" s="334">
        <v>203462456</v>
      </c>
      <c r="I1766" s="328"/>
      <c r="J1766" s="328"/>
    </row>
    <row r="1767" spans="3:10" ht="16.95" customHeight="1">
      <c r="C1767" s="361" t="s">
        <v>4019</v>
      </c>
      <c r="D1767" s="334">
        <v>200000000</v>
      </c>
      <c r="E1767" s="334">
        <v>203462456</v>
      </c>
      <c r="F1767" s="334">
        <v>0</v>
      </c>
      <c r="G1767" s="337">
        <v>200000000</v>
      </c>
      <c r="H1767" s="334">
        <v>203462456</v>
      </c>
      <c r="J1767" s="328"/>
    </row>
    <row r="1768" spans="3:10" ht="16.95" customHeight="1">
      <c r="C1768" s="361" t="s">
        <v>4019</v>
      </c>
      <c r="D1768" s="334">
        <v>200000000</v>
      </c>
      <c r="E1768" s="334">
        <v>203462456</v>
      </c>
      <c r="F1768" s="334">
        <v>0</v>
      </c>
      <c r="G1768" s="337">
        <v>200000000</v>
      </c>
      <c r="H1768" s="334">
        <v>203462456</v>
      </c>
      <c r="I1768" s="328"/>
      <c r="J1768" s="328"/>
    </row>
    <row r="1769" spans="3:10" ht="16.95" customHeight="1">
      <c r="C1769" s="361" t="s">
        <v>4019</v>
      </c>
      <c r="D1769" s="334">
        <v>200000000</v>
      </c>
      <c r="E1769" s="334">
        <v>203462456</v>
      </c>
      <c r="F1769" s="334">
        <v>0</v>
      </c>
      <c r="G1769" s="337">
        <v>200000000</v>
      </c>
      <c r="H1769" s="334">
        <v>203462456</v>
      </c>
      <c r="I1769" s="328"/>
      <c r="J1769" s="328"/>
    </row>
    <row r="1770" spans="3:10" ht="16.95" customHeight="1">
      <c r="C1770" s="361" t="s">
        <v>4019</v>
      </c>
      <c r="D1770" s="334">
        <v>150000000</v>
      </c>
      <c r="E1770" s="334">
        <v>150609045</v>
      </c>
      <c r="F1770" s="334">
        <v>0</v>
      </c>
      <c r="G1770" s="337">
        <v>150000000</v>
      </c>
      <c r="H1770" s="334">
        <v>150609045</v>
      </c>
      <c r="I1770" s="328"/>
      <c r="J1770" s="328"/>
    </row>
    <row r="1771" spans="3:10" ht="16.95" customHeight="1">
      <c r="C1771" s="361" t="s">
        <v>4019</v>
      </c>
      <c r="D1771" s="337">
        <v>150000000</v>
      </c>
      <c r="E1771" s="334">
        <v>150609045</v>
      </c>
      <c r="F1771" s="334">
        <v>0</v>
      </c>
      <c r="G1771" s="337">
        <v>150000000</v>
      </c>
      <c r="H1771" s="334">
        <v>150609045</v>
      </c>
      <c r="I1771" s="328"/>
      <c r="J1771" s="328"/>
    </row>
    <row r="1772" spans="3:10" ht="16.95" customHeight="1">
      <c r="C1772" s="361" t="s">
        <v>4019</v>
      </c>
      <c r="D1772" s="334">
        <v>150000000</v>
      </c>
      <c r="E1772" s="334">
        <v>150609045</v>
      </c>
      <c r="F1772" s="334">
        <v>0</v>
      </c>
      <c r="G1772" s="337">
        <v>150000000</v>
      </c>
      <c r="H1772" s="334">
        <v>150609045</v>
      </c>
      <c r="I1772" s="328"/>
      <c r="J1772" s="328"/>
    </row>
    <row r="1773" spans="3:10" ht="16.95" customHeight="1">
      <c r="C1773" s="361" t="s">
        <v>4019</v>
      </c>
      <c r="D1773" s="334">
        <v>150000000</v>
      </c>
      <c r="E1773" s="334">
        <v>150609045</v>
      </c>
      <c r="F1773" s="334">
        <v>0</v>
      </c>
      <c r="G1773" s="337">
        <v>150000000</v>
      </c>
      <c r="H1773" s="334">
        <v>150609045</v>
      </c>
      <c r="I1773" s="328"/>
      <c r="J1773" s="328"/>
    </row>
    <row r="1774" spans="3:10" ht="16.95" customHeight="1">
      <c r="C1774" s="361" t="s">
        <v>4019</v>
      </c>
      <c r="D1774" s="334">
        <v>200000000</v>
      </c>
      <c r="E1774" s="334">
        <v>200812060</v>
      </c>
      <c r="F1774" s="334">
        <v>0</v>
      </c>
      <c r="G1774" s="337">
        <v>200000000</v>
      </c>
      <c r="H1774" s="334">
        <v>200812060</v>
      </c>
      <c r="J1774" s="328"/>
    </row>
    <row r="1775" spans="3:10" ht="16.95" customHeight="1">
      <c r="C1775" s="361" t="s">
        <v>4019</v>
      </c>
      <c r="D1775" s="334">
        <v>200000000</v>
      </c>
      <c r="E1775" s="334">
        <v>200812060</v>
      </c>
      <c r="F1775" s="334">
        <v>0</v>
      </c>
      <c r="G1775" s="337">
        <v>200000000</v>
      </c>
      <c r="H1775" s="334">
        <v>200812060</v>
      </c>
      <c r="I1775" s="328"/>
      <c r="J1775" s="328"/>
    </row>
    <row r="1776" spans="3:10" ht="16.95" customHeight="1">
      <c r="C1776" s="361" t="s">
        <v>3190</v>
      </c>
      <c r="D1776" s="334">
        <v>500000000</v>
      </c>
      <c r="E1776" s="334">
        <v>508438353</v>
      </c>
      <c r="F1776" s="334">
        <v>0</v>
      </c>
      <c r="G1776" s="337">
        <v>500000000</v>
      </c>
      <c r="H1776" s="334">
        <v>508438353</v>
      </c>
      <c r="I1776" s="328"/>
      <c r="J1776" s="328"/>
    </row>
    <row r="1777" spans="3:10" ht="16.95" customHeight="1">
      <c r="C1777" s="361" t="s">
        <v>3190</v>
      </c>
      <c r="D1777" s="334">
        <v>200000000</v>
      </c>
      <c r="E1777" s="334">
        <v>203375372</v>
      </c>
      <c r="F1777" s="334">
        <v>0</v>
      </c>
      <c r="G1777" s="337">
        <v>200000000</v>
      </c>
      <c r="H1777" s="334">
        <v>203375372</v>
      </c>
      <c r="I1777" s="328"/>
      <c r="J1777" s="328"/>
    </row>
    <row r="1778" spans="3:10" ht="16.95" customHeight="1">
      <c r="C1778" s="361" t="s">
        <v>3190</v>
      </c>
      <c r="D1778" s="337">
        <v>200000000</v>
      </c>
      <c r="E1778" s="334">
        <v>203375372</v>
      </c>
      <c r="F1778" s="334">
        <v>0</v>
      </c>
      <c r="G1778" s="337">
        <v>200000000</v>
      </c>
      <c r="H1778" s="334">
        <v>203375372</v>
      </c>
      <c r="I1778" s="328"/>
      <c r="J1778" s="328"/>
    </row>
    <row r="1779" spans="3:10" ht="16.95" customHeight="1">
      <c r="C1779" s="361" t="s">
        <v>3190</v>
      </c>
      <c r="D1779" s="334">
        <v>200000000</v>
      </c>
      <c r="E1779" s="334">
        <v>203375372</v>
      </c>
      <c r="F1779" s="334">
        <v>0</v>
      </c>
      <c r="G1779" s="337">
        <v>200000000</v>
      </c>
      <c r="H1779" s="334">
        <v>203375372</v>
      </c>
      <c r="I1779" s="328"/>
      <c r="J1779" s="328"/>
    </row>
    <row r="1780" spans="3:10" ht="16.95" customHeight="1">
      <c r="C1780" s="361" t="s">
        <v>3190</v>
      </c>
      <c r="D1780" s="334">
        <v>200000000</v>
      </c>
      <c r="E1780" s="334">
        <v>203375372</v>
      </c>
      <c r="F1780" s="334">
        <v>0</v>
      </c>
      <c r="G1780" s="337">
        <v>200000000</v>
      </c>
      <c r="H1780" s="334">
        <v>203375372</v>
      </c>
      <c r="I1780" s="328"/>
      <c r="J1780" s="328"/>
    </row>
    <row r="1781" spans="3:10" ht="16.95" customHeight="1">
      <c r="C1781" s="361" t="s">
        <v>3190</v>
      </c>
      <c r="D1781" s="334">
        <v>200000000</v>
      </c>
      <c r="E1781" s="334">
        <v>203375372</v>
      </c>
      <c r="F1781" s="334">
        <v>0</v>
      </c>
      <c r="G1781" s="337">
        <v>200000000</v>
      </c>
      <c r="H1781" s="334">
        <v>203375372</v>
      </c>
      <c r="J1781" s="328"/>
    </row>
    <row r="1782" spans="3:10" ht="16.95" customHeight="1">
      <c r="C1782" s="361" t="s">
        <v>3190</v>
      </c>
      <c r="D1782" s="334">
        <v>200000000</v>
      </c>
      <c r="E1782" s="334">
        <v>203375372</v>
      </c>
      <c r="F1782" s="334">
        <v>0</v>
      </c>
      <c r="G1782" s="337">
        <v>200000000</v>
      </c>
      <c r="H1782" s="334">
        <v>203375372</v>
      </c>
      <c r="I1782" s="328"/>
      <c r="J1782" s="328"/>
    </row>
    <row r="1783" spans="3:10" ht="16.95" customHeight="1">
      <c r="C1783" s="361" t="s">
        <v>3190</v>
      </c>
      <c r="D1783" s="334">
        <v>200000000</v>
      </c>
      <c r="E1783" s="334">
        <v>203375372</v>
      </c>
      <c r="F1783" s="334">
        <v>0</v>
      </c>
      <c r="G1783" s="337">
        <v>200000000</v>
      </c>
      <c r="H1783" s="334">
        <v>203375372</v>
      </c>
      <c r="I1783" s="328"/>
      <c r="J1783" s="328"/>
    </row>
    <row r="1784" spans="3:10" ht="16.95" customHeight="1">
      <c r="C1784" s="361" t="s">
        <v>3190</v>
      </c>
      <c r="D1784" s="334">
        <v>200000000</v>
      </c>
      <c r="E1784" s="334">
        <v>203375372</v>
      </c>
      <c r="F1784" s="334">
        <v>0</v>
      </c>
      <c r="G1784" s="337">
        <v>200000000</v>
      </c>
      <c r="H1784" s="334">
        <v>203375372</v>
      </c>
      <c r="I1784" s="328"/>
      <c r="J1784" s="328"/>
    </row>
    <row r="1785" spans="3:10" ht="16.95" customHeight="1">
      <c r="C1785" s="361" t="s">
        <v>3190</v>
      </c>
      <c r="D1785" s="337">
        <v>200000000</v>
      </c>
      <c r="E1785" s="334">
        <v>203375372</v>
      </c>
      <c r="F1785" s="334">
        <v>0</v>
      </c>
      <c r="G1785" s="337">
        <v>200000000</v>
      </c>
      <c r="H1785" s="334">
        <v>203375372</v>
      </c>
      <c r="I1785" s="328"/>
      <c r="J1785" s="328"/>
    </row>
    <row r="1786" spans="3:10" ht="16.95" customHeight="1">
      <c r="C1786" s="361" t="s">
        <v>3190</v>
      </c>
      <c r="D1786" s="334">
        <v>200000000</v>
      </c>
      <c r="E1786" s="334">
        <v>203375372</v>
      </c>
      <c r="F1786" s="334">
        <v>0</v>
      </c>
      <c r="G1786" s="337">
        <v>200000000</v>
      </c>
      <c r="H1786" s="334">
        <v>203375372</v>
      </c>
      <c r="I1786" s="328"/>
      <c r="J1786" s="328"/>
    </row>
    <row r="1787" spans="3:10" ht="16.95" customHeight="1">
      <c r="C1787" s="361" t="s">
        <v>3190</v>
      </c>
      <c r="D1787" s="334">
        <v>200000000</v>
      </c>
      <c r="E1787" s="334">
        <v>203375372</v>
      </c>
      <c r="F1787" s="334">
        <v>0</v>
      </c>
      <c r="G1787" s="337">
        <v>200000000</v>
      </c>
      <c r="H1787" s="334">
        <v>203375372</v>
      </c>
      <c r="I1787" s="328"/>
      <c r="J1787" s="328"/>
    </row>
    <row r="1788" spans="3:10" ht="16.95" customHeight="1">
      <c r="C1788" s="361" t="s">
        <v>3190</v>
      </c>
      <c r="D1788" s="334">
        <v>200000000</v>
      </c>
      <c r="E1788" s="334">
        <v>203375372</v>
      </c>
      <c r="F1788" s="334">
        <v>0</v>
      </c>
      <c r="G1788" s="337">
        <v>200000000</v>
      </c>
      <c r="H1788" s="334">
        <v>203375372</v>
      </c>
      <c r="J1788" s="328"/>
    </row>
    <row r="1789" spans="3:10" ht="16.95" customHeight="1">
      <c r="C1789" s="361" t="s">
        <v>3190</v>
      </c>
      <c r="D1789" s="334">
        <v>200000000</v>
      </c>
      <c r="E1789" s="334">
        <v>203375372</v>
      </c>
      <c r="F1789" s="334">
        <v>0</v>
      </c>
      <c r="G1789" s="337">
        <v>200000000</v>
      </c>
      <c r="H1789" s="334">
        <v>203375372</v>
      </c>
      <c r="I1789" s="328"/>
      <c r="J1789" s="328"/>
    </row>
    <row r="1790" spans="3:10" ht="16.95" customHeight="1">
      <c r="C1790" s="361" t="s">
        <v>3190</v>
      </c>
      <c r="D1790" s="334">
        <v>200000000</v>
      </c>
      <c r="E1790" s="334">
        <v>203375372</v>
      </c>
      <c r="F1790" s="334">
        <v>0</v>
      </c>
      <c r="G1790" s="337">
        <v>200000000</v>
      </c>
      <c r="H1790" s="334">
        <v>203375372</v>
      </c>
      <c r="I1790" s="328"/>
      <c r="J1790" s="328"/>
    </row>
    <row r="1791" spans="3:10" ht="16.95" customHeight="1">
      <c r="C1791" s="361" t="s">
        <v>3190</v>
      </c>
      <c r="D1791" s="334">
        <v>200000000</v>
      </c>
      <c r="E1791" s="334">
        <v>203375372</v>
      </c>
      <c r="F1791" s="334">
        <v>0</v>
      </c>
      <c r="G1791" s="337">
        <v>200000000</v>
      </c>
      <c r="H1791" s="334">
        <v>203375372</v>
      </c>
      <c r="I1791" s="328"/>
      <c r="J1791" s="328"/>
    </row>
    <row r="1792" spans="3:10" ht="16.95" customHeight="1">
      <c r="C1792" s="361" t="s">
        <v>3190</v>
      </c>
      <c r="D1792" s="337">
        <v>200000000</v>
      </c>
      <c r="E1792" s="334">
        <v>203375372</v>
      </c>
      <c r="F1792" s="334">
        <v>0</v>
      </c>
      <c r="G1792" s="337">
        <v>200000000</v>
      </c>
      <c r="H1792" s="334">
        <v>203375372</v>
      </c>
      <c r="I1792" s="328"/>
      <c r="J1792" s="328"/>
    </row>
    <row r="1793" spans="3:10" ht="16.95" customHeight="1">
      <c r="C1793" s="361" t="s">
        <v>3190</v>
      </c>
      <c r="D1793" s="334">
        <v>200000000</v>
      </c>
      <c r="E1793" s="334">
        <v>203375372</v>
      </c>
      <c r="F1793" s="334">
        <v>0</v>
      </c>
      <c r="G1793" s="337">
        <v>200000000</v>
      </c>
      <c r="H1793" s="334">
        <v>203375372</v>
      </c>
      <c r="I1793" s="328"/>
      <c r="J1793" s="328"/>
    </row>
    <row r="1794" spans="3:10" ht="16.95" customHeight="1">
      <c r="C1794" s="361" t="s">
        <v>3190</v>
      </c>
      <c r="D1794" s="334">
        <v>200000000</v>
      </c>
      <c r="E1794" s="334">
        <v>203375372</v>
      </c>
      <c r="F1794" s="334">
        <v>0</v>
      </c>
      <c r="G1794" s="337">
        <v>200000000</v>
      </c>
      <c r="H1794" s="334">
        <v>203375372</v>
      </c>
      <c r="I1794" s="328"/>
      <c r="J1794" s="328"/>
    </row>
    <row r="1795" spans="3:10" ht="16.95" customHeight="1">
      <c r="C1795" s="361" t="s">
        <v>3190</v>
      </c>
      <c r="D1795" s="334">
        <v>200000000</v>
      </c>
      <c r="E1795" s="334">
        <v>203375372</v>
      </c>
      <c r="F1795" s="334">
        <v>0</v>
      </c>
      <c r="G1795" s="337">
        <v>200000000</v>
      </c>
      <c r="H1795" s="334">
        <v>203375372</v>
      </c>
      <c r="J1795" s="328"/>
    </row>
    <row r="1796" spans="3:10" ht="16.95" customHeight="1">
      <c r="C1796" s="361" t="s">
        <v>3190</v>
      </c>
      <c r="D1796" s="334">
        <v>145000000</v>
      </c>
      <c r="E1796" s="334">
        <v>147447137</v>
      </c>
      <c r="F1796" s="334">
        <v>0</v>
      </c>
      <c r="G1796" s="337">
        <v>145000000</v>
      </c>
      <c r="H1796" s="334">
        <v>147447137</v>
      </c>
      <c r="I1796" s="328"/>
      <c r="J1796" s="328"/>
    </row>
    <row r="1797" spans="3:10" ht="16.95" customHeight="1">
      <c r="C1797" s="361" t="s">
        <v>3190</v>
      </c>
      <c r="D1797" s="334">
        <v>200000000</v>
      </c>
      <c r="E1797" s="334">
        <v>203375372</v>
      </c>
      <c r="F1797" s="334">
        <v>0</v>
      </c>
      <c r="G1797" s="337">
        <v>200000000</v>
      </c>
      <c r="H1797" s="334">
        <v>203375372</v>
      </c>
      <c r="I1797" s="328"/>
      <c r="J1797" s="328"/>
    </row>
    <row r="1798" spans="3:10" ht="16.95" customHeight="1">
      <c r="C1798" s="361" t="s">
        <v>710</v>
      </c>
      <c r="D1798" s="334">
        <v>100000000</v>
      </c>
      <c r="E1798" s="334">
        <v>101156302</v>
      </c>
      <c r="F1798" s="334">
        <v>0</v>
      </c>
      <c r="G1798" s="337">
        <v>100000000</v>
      </c>
      <c r="H1798" s="334">
        <v>101156302</v>
      </c>
      <c r="I1798" s="328"/>
      <c r="J1798" s="328"/>
    </row>
    <row r="1799" spans="3:10" ht="16.95" customHeight="1">
      <c r="C1799" s="361" t="s">
        <v>4017</v>
      </c>
      <c r="D1799" s="337">
        <v>1000000000</v>
      </c>
      <c r="E1799" s="334">
        <v>1064098818</v>
      </c>
      <c r="F1799" s="334">
        <v>0</v>
      </c>
      <c r="G1799" s="337">
        <v>1000000000</v>
      </c>
      <c r="H1799" s="334">
        <v>1064098818</v>
      </c>
      <c r="I1799" s="328"/>
      <c r="J1799" s="328"/>
    </row>
    <row r="1800" spans="3:10" ht="16.95" customHeight="1">
      <c r="C1800" s="361" t="s">
        <v>4017</v>
      </c>
      <c r="D1800" s="334">
        <v>1000000000</v>
      </c>
      <c r="E1800" s="334">
        <v>1064096321</v>
      </c>
      <c r="F1800" s="334">
        <v>0</v>
      </c>
      <c r="G1800" s="337">
        <v>1000000000</v>
      </c>
      <c r="H1800" s="334">
        <v>1064096321</v>
      </c>
      <c r="I1800" s="328"/>
      <c r="J1800" s="328"/>
    </row>
    <row r="1801" spans="3:10" ht="16.95" customHeight="1">
      <c r="C1801" s="361" t="s">
        <v>4017</v>
      </c>
      <c r="D1801" s="334">
        <v>1000000000</v>
      </c>
      <c r="E1801" s="334">
        <v>1064096321</v>
      </c>
      <c r="F1801" s="334">
        <v>0</v>
      </c>
      <c r="G1801" s="337">
        <v>1000000000</v>
      </c>
      <c r="H1801" s="334">
        <v>1064096321</v>
      </c>
      <c r="I1801" s="328"/>
      <c r="J1801" s="328"/>
    </row>
    <row r="1802" spans="3:10" ht="16.95" customHeight="1">
      <c r="C1802" s="361" t="s">
        <v>4014</v>
      </c>
      <c r="D1802" s="334">
        <v>548188200</v>
      </c>
      <c r="E1802" s="334">
        <v>550432717</v>
      </c>
      <c r="F1802" s="334">
        <v>0</v>
      </c>
      <c r="G1802" s="337">
        <v>7831260</v>
      </c>
      <c r="H1802" s="334">
        <v>550432717</v>
      </c>
      <c r="J1802" s="328"/>
    </row>
    <row r="1803" spans="3:10" ht="16.95" customHeight="1">
      <c r="C1803" s="361" t="s">
        <v>480</v>
      </c>
      <c r="D1803" s="334">
        <v>274094100</v>
      </c>
      <c r="E1803" s="334">
        <v>276591567</v>
      </c>
      <c r="F1803" s="334">
        <v>0</v>
      </c>
      <c r="G1803" s="337">
        <v>7831260</v>
      </c>
      <c r="H1803" s="334">
        <v>276591567</v>
      </c>
      <c r="I1803" s="328"/>
      <c r="J1803" s="328"/>
    </row>
    <row r="1804" spans="3:10" ht="16.95" customHeight="1">
      <c r="C1804" s="361" t="s">
        <v>480</v>
      </c>
      <c r="D1804" s="334">
        <v>352406700</v>
      </c>
      <c r="E1804" s="334">
        <v>356156386</v>
      </c>
      <c r="F1804" s="334">
        <v>0</v>
      </c>
      <c r="G1804" s="337">
        <v>7831260</v>
      </c>
      <c r="H1804" s="334">
        <v>356156386</v>
      </c>
      <c r="I1804" s="328"/>
      <c r="J1804" s="328"/>
    </row>
    <row r="1805" spans="3:10" ht="16.95" customHeight="1">
      <c r="C1805" s="361" t="s">
        <v>712</v>
      </c>
      <c r="D1805" s="334">
        <v>7831260000</v>
      </c>
      <c r="E1805" s="334">
        <v>7920738292</v>
      </c>
      <c r="F1805" s="334">
        <v>0</v>
      </c>
      <c r="G1805" s="337">
        <v>7831260</v>
      </c>
      <c r="H1805" s="334">
        <v>7920738292</v>
      </c>
      <c r="I1805" s="328"/>
      <c r="J1805" s="328"/>
    </row>
    <row r="1806" spans="3:10" ht="16.95" customHeight="1">
      <c r="C1806" s="361" t="s">
        <v>4016</v>
      </c>
      <c r="D1806" s="337">
        <v>7831260000</v>
      </c>
      <c r="E1806" s="334">
        <v>7861676222</v>
      </c>
      <c r="F1806" s="334">
        <v>0</v>
      </c>
      <c r="G1806" s="337">
        <v>7831260</v>
      </c>
      <c r="H1806" s="334">
        <v>7861676222</v>
      </c>
      <c r="I1806" s="328"/>
      <c r="J1806" s="328"/>
    </row>
    <row r="1807" spans="3:10" ht="16.95" customHeight="1">
      <c r="C1807" s="361" t="s">
        <v>4016</v>
      </c>
      <c r="D1807" s="334">
        <v>1566252000</v>
      </c>
      <c r="E1807" s="334">
        <v>1569180970</v>
      </c>
      <c r="F1807" s="334">
        <v>0</v>
      </c>
      <c r="G1807" s="334">
        <v>7831260</v>
      </c>
      <c r="H1807" s="334">
        <v>1569180970</v>
      </c>
      <c r="I1807" s="328"/>
      <c r="J1807" s="328"/>
    </row>
    <row r="1808" spans="3:10" ht="16.95" customHeight="1">
      <c r="C1808" s="361" t="s">
        <v>4016</v>
      </c>
      <c r="D1808" s="334">
        <v>3915630000</v>
      </c>
      <c r="E1808" s="334">
        <v>3923161636</v>
      </c>
      <c r="F1808" s="334">
        <v>0</v>
      </c>
      <c r="G1808" s="337">
        <v>7831260</v>
      </c>
      <c r="H1808" s="334">
        <v>3923161636</v>
      </c>
      <c r="I1808" s="328"/>
      <c r="J1808" s="328"/>
    </row>
    <row r="1809" spans="3:10" ht="16.95" customHeight="1">
      <c r="C1809" s="361" t="s">
        <v>708</v>
      </c>
      <c r="D1809" s="334">
        <v>830113560</v>
      </c>
      <c r="E1809" s="334">
        <v>835475624</v>
      </c>
      <c r="F1809" s="334">
        <v>435496</v>
      </c>
      <c r="G1809" s="334">
        <v>7831260</v>
      </c>
      <c r="H1809" s="334">
        <v>835040127</v>
      </c>
      <c r="J1809" s="328"/>
    </row>
    <row r="1810" spans="3:10" ht="16.95" customHeight="1">
      <c r="C1810" s="361" t="s">
        <v>3190</v>
      </c>
      <c r="D1810" s="334">
        <v>469875600</v>
      </c>
      <c r="E1810" s="334">
        <v>473439685</v>
      </c>
      <c r="F1810" s="334">
        <v>0</v>
      </c>
      <c r="G1810" s="334">
        <v>7831260</v>
      </c>
      <c r="H1810" s="334">
        <v>473439685</v>
      </c>
      <c r="I1810" s="328"/>
      <c r="J1810" s="328"/>
    </row>
    <row r="1811" spans="3:10" ht="16.95" customHeight="1">
      <c r="C1811" s="361" t="s">
        <v>3190</v>
      </c>
      <c r="D1811" s="334">
        <v>391563000</v>
      </c>
      <c r="E1811" s="334">
        <v>399371079</v>
      </c>
      <c r="F1811" s="334">
        <v>0</v>
      </c>
      <c r="G1811" s="334">
        <v>7831260</v>
      </c>
      <c r="H1811" s="334">
        <v>399371079</v>
      </c>
      <c r="I1811" s="328"/>
      <c r="J1811" s="328"/>
    </row>
    <row r="1812" spans="3:10" ht="16.95" customHeight="1">
      <c r="C1812" s="361" t="s">
        <v>708</v>
      </c>
      <c r="D1812" s="334">
        <v>234937800</v>
      </c>
      <c r="E1812" s="334">
        <v>239086097</v>
      </c>
      <c r="F1812" s="334">
        <v>0</v>
      </c>
      <c r="G1812" s="334">
        <v>7831260</v>
      </c>
      <c r="H1812" s="334">
        <v>239086097</v>
      </c>
      <c r="I1812" s="328"/>
      <c r="J1812" s="328"/>
    </row>
    <row r="1813" spans="3:10" ht="16.95" customHeight="1">
      <c r="C1813" s="361" t="s">
        <v>3190</v>
      </c>
      <c r="D1813" s="337">
        <v>187950240</v>
      </c>
      <c r="E1813" s="334">
        <v>191038576</v>
      </c>
      <c r="F1813" s="334">
        <v>0</v>
      </c>
      <c r="G1813" s="337">
        <v>7831260</v>
      </c>
      <c r="H1813" s="334">
        <v>191038576</v>
      </c>
      <c r="I1813" s="328"/>
      <c r="J1813" s="328"/>
    </row>
    <row r="1814" spans="3:10" ht="16.95" customHeight="1">
      <c r="C1814" s="361" t="s">
        <v>708</v>
      </c>
      <c r="D1814" s="334">
        <v>783126000</v>
      </c>
      <c r="E1814" s="334">
        <v>805006227</v>
      </c>
      <c r="F1814" s="334">
        <v>0</v>
      </c>
      <c r="G1814" s="334">
        <v>7831260</v>
      </c>
      <c r="H1814" s="334">
        <v>805006227</v>
      </c>
      <c r="I1814" s="328"/>
      <c r="J1814" s="328"/>
    </row>
    <row r="1815" spans="3:10" ht="16.95" customHeight="1">
      <c r="C1815" s="361" t="s">
        <v>3190</v>
      </c>
      <c r="D1815" s="334">
        <v>626500800</v>
      </c>
      <c r="E1815" s="334">
        <v>636800238</v>
      </c>
      <c r="F1815" s="334">
        <v>0</v>
      </c>
      <c r="G1815" s="337">
        <v>7831260</v>
      </c>
      <c r="H1815" s="334">
        <v>636800238</v>
      </c>
      <c r="I1815" s="328"/>
      <c r="J1815" s="328"/>
    </row>
    <row r="1816" spans="3:10" ht="16.95" customHeight="1">
      <c r="C1816" s="361" t="s">
        <v>3190</v>
      </c>
      <c r="D1816" s="334">
        <v>3915630000</v>
      </c>
      <c r="E1816" s="334">
        <v>3967077463</v>
      </c>
      <c r="F1816" s="334">
        <v>0</v>
      </c>
      <c r="G1816" s="334">
        <v>7831260</v>
      </c>
      <c r="H1816" s="334">
        <v>3967077463</v>
      </c>
      <c r="J1816" s="328"/>
    </row>
    <row r="1817" spans="3:10" ht="16.95" customHeight="1">
      <c r="C1817" s="361" t="s">
        <v>708</v>
      </c>
      <c r="D1817" s="334">
        <v>352406700</v>
      </c>
      <c r="E1817" s="334">
        <v>354854204</v>
      </c>
      <c r="F1817" s="334">
        <v>0</v>
      </c>
      <c r="G1817" s="334">
        <v>7831260</v>
      </c>
      <c r="H1817" s="334">
        <v>354854204</v>
      </c>
      <c r="I1817" s="328"/>
      <c r="J1817" s="328"/>
    </row>
    <row r="1818" spans="3:10" ht="16.95" customHeight="1">
      <c r="C1818" s="361" t="s">
        <v>708</v>
      </c>
      <c r="D1818" s="334">
        <v>1801189800</v>
      </c>
      <c r="E1818" s="334">
        <v>1807562488</v>
      </c>
      <c r="F1818" s="334">
        <v>5190950</v>
      </c>
      <c r="G1818" s="334">
        <v>7831260</v>
      </c>
      <c r="H1818" s="334">
        <v>1802374435</v>
      </c>
      <c r="I1818" s="328"/>
      <c r="J1818" s="328"/>
    </row>
    <row r="1819" spans="3:10" ht="16.95" customHeight="1">
      <c r="C1819" s="361" t="s">
        <v>3190</v>
      </c>
      <c r="D1819" s="334">
        <v>274094100</v>
      </c>
      <c r="E1819" s="334">
        <v>278599972</v>
      </c>
      <c r="F1819" s="334">
        <v>0</v>
      </c>
      <c r="G1819" s="334">
        <v>7831260</v>
      </c>
      <c r="H1819" s="334">
        <v>278599972</v>
      </c>
      <c r="I1819" s="328"/>
      <c r="J1819" s="328"/>
    </row>
    <row r="1820" spans="3:10" ht="16.95" customHeight="1">
      <c r="C1820" s="361" t="s">
        <v>3190</v>
      </c>
      <c r="D1820" s="334">
        <v>156625200</v>
      </c>
      <c r="E1820" s="334">
        <v>159439442</v>
      </c>
      <c r="F1820" s="334">
        <v>0</v>
      </c>
      <c r="G1820" s="334">
        <v>7831260</v>
      </c>
      <c r="H1820" s="334">
        <v>159439442</v>
      </c>
      <c r="I1820" s="328"/>
      <c r="J1820" s="328"/>
    </row>
    <row r="1821" spans="3:10" ht="16.95" customHeight="1">
      <c r="C1821" s="361" t="s">
        <v>3190</v>
      </c>
      <c r="D1821" s="334">
        <v>234937800</v>
      </c>
      <c r="E1821" s="334">
        <v>239166132</v>
      </c>
      <c r="F1821" s="334">
        <v>0</v>
      </c>
      <c r="G1821" s="337">
        <v>7831260</v>
      </c>
      <c r="H1821" s="334">
        <v>239166132</v>
      </c>
      <c r="I1821" s="328"/>
      <c r="J1821" s="328"/>
    </row>
    <row r="1822" spans="3:10" ht="16.95" customHeight="1">
      <c r="C1822" s="361" t="s">
        <v>712</v>
      </c>
      <c r="D1822" s="334">
        <v>6265008000</v>
      </c>
      <c r="E1822" s="334">
        <v>6303450089</v>
      </c>
      <c r="F1822" s="334">
        <v>0</v>
      </c>
      <c r="G1822" s="334">
        <v>7831260</v>
      </c>
      <c r="H1822" s="334">
        <v>6303450089</v>
      </c>
      <c r="J1822" s="328"/>
    </row>
    <row r="1823" spans="3:10" ht="16.95" customHeight="1">
      <c r="C1823" s="361" t="s">
        <v>4010</v>
      </c>
      <c r="D1823" s="334">
        <v>391563000</v>
      </c>
      <c r="E1823" s="334">
        <v>394904285</v>
      </c>
      <c r="F1823" s="334">
        <v>0</v>
      </c>
      <c r="G1823" s="334">
        <v>391563000</v>
      </c>
      <c r="H1823" s="334">
        <v>394904285</v>
      </c>
      <c r="I1823" s="328"/>
      <c r="J1823" s="328"/>
    </row>
    <row r="1824" spans="3:10" ht="16.95" customHeight="1">
      <c r="C1824" s="361" t="s">
        <v>4018</v>
      </c>
      <c r="D1824" s="334">
        <v>783126000</v>
      </c>
      <c r="E1824" s="334">
        <v>794968901</v>
      </c>
      <c r="F1824" s="334">
        <v>0</v>
      </c>
      <c r="G1824" s="334">
        <v>783126000</v>
      </c>
      <c r="H1824" s="334">
        <v>794968901</v>
      </c>
      <c r="I1824" s="328"/>
      <c r="J1824" s="328"/>
    </row>
    <row r="1825" spans="3:10" ht="16.95" customHeight="1">
      <c r="C1825" s="361" t="s">
        <v>710</v>
      </c>
      <c r="D1825" s="334">
        <v>783126000</v>
      </c>
      <c r="E1825" s="334">
        <v>791728796</v>
      </c>
      <c r="F1825" s="334">
        <v>0</v>
      </c>
      <c r="G1825" s="334">
        <v>783126000</v>
      </c>
      <c r="H1825" s="334">
        <v>791728796</v>
      </c>
      <c r="I1825" s="328"/>
      <c r="J1825" s="328"/>
    </row>
    <row r="1826" spans="3:10" ht="16.95" customHeight="1">
      <c r="C1826" s="361" t="s">
        <v>710</v>
      </c>
      <c r="D1826" s="337">
        <v>783126000</v>
      </c>
      <c r="E1826" s="334">
        <v>791728796</v>
      </c>
      <c r="F1826" s="334">
        <v>0</v>
      </c>
      <c r="G1826" s="337">
        <v>783126000</v>
      </c>
      <c r="H1826" s="334">
        <v>791728796</v>
      </c>
      <c r="I1826" s="328"/>
      <c r="J1826" s="328"/>
    </row>
    <row r="1827" spans="3:10" ht="16.95" customHeight="1">
      <c r="C1827" s="361" t="s">
        <v>710</v>
      </c>
      <c r="D1827" s="334">
        <v>783126000</v>
      </c>
      <c r="E1827" s="334">
        <v>791728796</v>
      </c>
      <c r="F1827" s="334">
        <v>0</v>
      </c>
      <c r="G1827" s="334">
        <v>783126000</v>
      </c>
      <c r="H1827" s="334">
        <v>791728796</v>
      </c>
      <c r="I1827" s="328"/>
      <c r="J1827" s="328"/>
    </row>
    <row r="1828" spans="3:10" ht="16.95" customHeight="1">
      <c r="C1828" s="361" t="s">
        <v>710</v>
      </c>
      <c r="D1828" s="334">
        <v>783126000</v>
      </c>
      <c r="E1828" s="334">
        <v>791728796</v>
      </c>
      <c r="F1828" s="334">
        <v>0</v>
      </c>
      <c r="G1828" s="337">
        <v>783126000</v>
      </c>
      <c r="H1828" s="334">
        <v>791728796</v>
      </c>
      <c r="I1828" s="328"/>
      <c r="J1828" s="328"/>
    </row>
    <row r="1829" spans="3:10" ht="16.95" customHeight="1">
      <c r="C1829" s="361" t="s">
        <v>710</v>
      </c>
      <c r="D1829" s="334">
        <v>783126000</v>
      </c>
      <c r="E1829" s="334">
        <v>791728796</v>
      </c>
      <c r="F1829" s="334">
        <v>0</v>
      </c>
      <c r="G1829" s="334">
        <v>783126000</v>
      </c>
      <c r="H1829" s="334">
        <v>791728796</v>
      </c>
      <c r="J1829" s="328"/>
    </row>
    <row r="1830" spans="3:10" ht="16.95" customHeight="1">
      <c r="C1830" s="361" t="s">
        <v>710</v>
      </c>
      <c r="D1830" s="334">
        <v>783126000</v>
      </c>
      <c r="E1830" s="334">
        <v>791728796</v>
      </c>
      <c r="F1830" s="334">
        <v>0</v>
      </c>
      <c r="G1830" s="334">
        <v>783126000</v>
      </c>
      <c r="H1830" s="334">
        <v>791728796</v>
      </c>
      <c r="I1830" s="328"/>
      <c r="J1830" s="328"/>
    </row>
    <row r="1831" spans="3:10" ht="16.95" customHeight="1">
      <c r="C1831" s="361" t="s">
        <v>710</v>
      </c>
      <c r="D1831" s="334">
        <v>783126000</v>
      </c>
      <c r="E1831" s="334">
        <v>791728796</v>
      </c>
      <c r="F1831" s="334">
        <v>0</v>
      </c>
      <c r="G1831" s="334">
        <v>783126000</v>
      </c>
      <c r="H1831" s="334">
        <v>791728796</v>
      </c>
      <c r="I1831" s="328"/>
      <c r="J1831" s="328"/>
    </row>
    <row r="1832" spans="3:10" ht="16.95" customHeight="1">
      <c r="C1832" s="361" t="s">
        <v>710</v>
      </c>
      <c r="D1832" s="334">
        <v>783126000</v>
      </c>
      <c r="E1832" s="334">
        <v>791728796</v>
      </c>
      <c r="F1832" s="334">
        <v>0</v>
      </c>
      <c r="G1832" s="334">
        <v>783126000</v>
      </c>
      <c r="H1832" s="334">
        <v>791728796</v>
      </c>
      <c r="I1832" s="328"/>
      <c r="J1832" s="328"/>
    </row>
    <row r="1833" spans="3:10" ht="16.95" customHeight="1">
      <c r="C1833" s="361" t="s">
        <v>711</v>
      </c>
      <c r="D1833" s="337">
        <v>195781500</v>
      </c>
      <c r="E1833" s="334">
        <v>197082507</v>
      </c>
      <c r="F1833" s="334">
        <v>0</v>
      </c>
      <c r="G1833" s="337">
        <v>195781500</v>
      </c>
      <c r="H1833" s="334">
        <v>197082507</v>
      </c>
      <c r="I1833" s="328"/>
      <c r="J1833" s="328"/>
    </row>
    <row r="1834" spans="3:10" ht="16.95" customHeight="1">
      <c r="C1834" s="361" t="s">
        <v>711</v>
      </c>
      <c r="D1834" s="334">
        <v>195781500</v>
      </c>
      <c r="E1834" s="334">
        <v>197082507</v>
      </c>
      <c r="F1834" s="334">
        <v>0</v>
      </c>
      <c r="G1834" s="334">
        <v>195781500</v>
      </c>
      <c r="H1834" s="334">
        <v>197082507</v>
      </c>
      <c r="I1834" s="328"/>
      <c r="J1834" s="328"/>
    </row>
    <row r="1835" spans="3:10" ht="16.95" customHeight="1">
      <c r="C1835" s="361" t="s">
        <v>711</v>
      </c>
      <c r="D1835" s="334">
        <v>195781500</v>
      </c>
      <c r="E1835" s="334">
        <v>197082507</v>
      </c>
      <c r="F1835" s="334">
        <v>0</v>
      </c>
      <c r="G1835" s="337">
        <v>195781500</v>
      </c>
      <c r="H1835" s="334">
        <v>197082507</v>
      </c>
      <c r="I1835" s="328"/>
      <c r="J1835" s="328"/>
    </row>
    <row r="1836" spans="3:10" ht="16.95" customHeight="1">
      <c r="C1836" s="361" t="s">
        <v>711</v>
      </c>
      <c r="D1836" s="334">
        <v>195781500</v>
      </c>
      <c r="E1836" s="334">
        <v>197082507</v>
      </c>
      <c r="F1836" s="334">
        <v>0</v>
      </c>
      <c r="G1836" s="334">
        <v>195781500</v>
      </c>
      <c r="H1836" s="334">
        <v>197082507</v>
      </c>
      <c r="J1836" s="328"/>
    </row>
    <row r="1837" spans="3:10" ht="16.95" customHeight="1">
      <c r="C1837" s="361" t="s">
        <v>711</v>
      </c>
      <c r="D1837" s="334">
        <v>195781500</v>
      </c>
      <c r="E1837" s="334">
        <v>197082507</v>
      </c>
      <c r="F1837" s="334">
        <v>0</v>
      </c>
      <c r="G1837" s="334">
        <v>195781500</v>
      </c>
      <c r="H1837" s="334">
        <v>197082507</v>
      </c>
      <c r="I1837" s="328"/>
      <c r="J1837" s="328"/>
    </row>
    <row r="1838" spans="3:10" ht="16.95" customHeight="1">
      <c r="C1838" s="361" t="s">
        <v>708</v>
      </c>
      <c r="D1838" s="334">
        <v>783126000</v>
      </c>
      <c r="E1838" s="334">
        <v>783898475</v>
      </c>
      <c r="F1838" s="334">
        <v>2553304</v>
      </c>
      <c r="G1838" s="334">
        <v>783126000</v>
      </c>
      <c r="H1838" s="334">
        <v>781345171</v>
      </c>
      <c r="I1838" s="328"/>
      <c r="J1838" s="328"/>
    </row>
    <row r="1839" spans="3:10" ht="16.95" customHeight="1">
      <c r="C1839" s="361" t="s">
        <v>711</v>
      </c>
      <c r="D1839" s="334">
        <v>783126000</v>
      </c>
      <c r="E1839" s="334">
        <v>786333919</v>
      </c>
      <c r="F1839" s="334">
        <v>0</v>
      </c>
      <c r="G1839" s="337">
        <v>783126000</v>
      </c>
      <c r="H1839" s="334">
        <v>786333919</v>
      </c>
      <c r="I1839" s="328"/>
      <c r="J1839" s="328"/>
    </row>
    <row r="1840" spans="3:10" ht="16.95" customHeight="1">
      <c r="C1840" s="361" t="s">
        <v>711</v>
      </c>
      <c r="D1840" s="337">
        <v>783126000</v>
      </c>
      <c r="E1840" s="334">
        <v>786333919</v>
      </c>
      <c r="F1840" s="334">
        <v>0</v>
      </c>
      <c r="G1840" s="337">
        <v>783126000</v>
      </c>
      <c r="H1840" s="334">
        <v>786333919</v>
      </c>
      <c r="I1840" s="328"/>
      <c r="J1840" s="328"/>
    </row>
    <row r="1841" spans="3:10" ht="16.95" customHeight="1">
      <c r="C1841" s="361" t="s">
        <v>711</v>
      </c>
      <c r="D1841" s="334">
        <v>783126000</v>
      </c>
      <c r="E1841" s="334">
        <v>786333919</v>
      </c>
      <c r="F1841" s="334">
        <v>0</v>
      </c>
      <c r="G1841" s="337">
        <v>783126000</v>
      </c>
      <c r="H1841" s="334">
        <v>786333919</v>
      </c>
      <c r="I1841" s="328"/>
      <c r="J1841" s="328"/>
    </row>
    <row r="1842" spans="3:10" ht="16.95" customHeight="1">
      <c r="C1842" s="361" t="s">
        <v>711</v>
      </c>
      <c r="D1842" s="334">
        <v>783126000</v>
      </c>
      <c r="E1842" s="334">
        <v>786333919</v>
      </c>
      <c r="F1842" s="334">
        <v>0</v>
      </c>
      <c r="G1842" s="337">
        <v>783126000</v>
      </c>
      <c r="H1842" s="334">
        <v>786333919</v>
      </c>
      <c r="I1842" s="328"/>
      <c r="J1842" s="328"/>
    </row>
    <row r="1843" spans="3:10" ht="16.95" customHeight="1">
      <c r="C1843" s="361" t="s">
        <v>4018</v>
      </c>
      <c r="D1843" s="334">
        <v>783126000</v>
      </c>
      <c r="E1843" s="334">
        <v>786209637</v>
      </c>
      <c r="F1843" s="334">
        <v>0</v>
      </c>
      <c r="G1843" s="337">
        <v>783126000</v>
      </c>
      <c r="H1843" s="334">
        <v>786209637</v>
      </c>
      <c r="J1843" s="328"/>
    </row>
    <row r="1844" spans="3:10" ht="16.95" customHeight="1">
      <c r="C1844" s="361" t="s">
        <v>4018</v>
      </c>
      <c r="D1844" s="334">
        <v>783126000</v>
      </c>
      <c r="E1844" s="334">
        <v>786209637</v>
      </c>
      <c r="F1844" s="334">
        <v>0</v>
      </c>
      <c r="G1844" s="337">
        <v>783126000</v>
      </c>
      <c r="H1844" s="334">
        <v>786209637</v>
      </c>
      <c r="I1844" s="328"/>
      <c r="J1844" s="328"/>
    </row>
    <row r="1845" spans="3:10" ht="16.95" customHeight="1">
      <c r="C1845" s="361" t="s">
        <v>4018</v>
      </c>
      <c r="D1845" s="334">
        <v>783126000</v>
      </c>
      <c r="E1845" s="334">
        <v>786209637</v>
      </c>
      <c r="F1845" s="334">
        <v>0</v>
      </c>
      <c r="G1845" s="337">
        <v>783126000</v>
      </c>
      <c r="H1845" s="334">
        <v>786209637</v>
      </c>
      <c r="I1845" s="328"/>
      <c r="J1845" s="328"/>
    </row>
    <row r="1846" spans="3:10" ht="16.95" customHeight="1">
      <c r="C1846" s="361" t="s">
        <v>4018</v>
      </c>
      <c r="D1846" s="334">
        <v>783126000</v>
      </c>
      <c r="E1846" s="334">
        <v>786209637</v>
      </c>
      <c r="F1846" s="334">
        <v>0</v>
      </c>
      <c r="G1846" s="337">
        <v>783126000</v>
      </c>
      <c r="H1846" s="334">
        <v>786209637</v>
      </c>
      <c r="I1846" s="328"/>
      <c r="J1846" s="328"/>
    </row>
    <row r="1847" spans="3:10" ht="16.95" customHeight="1">
      <c r="C1847" s="361" t="s">
        <v>4018</v>
      </c>
      <c r="D1847" s="337">
        <v>783126000</v>
      </c>
      <c r="E1847" s="334">
        <v>786209637</v>
      </c>
      <c r="F1847" s="334">
        <v>0</v>
      </c>
      <c r="G1847" s="337">
        <v>783126000</v>
      </c>
      <c r="H1847" s="334">
        <v>786209637</v>
      </c>
      <c r="I1847" s="328"/>
      <c r="J1847" s="328"/>
    </row>
    <row r="1848" spans="3:10" ht="16.95" customHeight="1">
      <c r="C1848" s="361" t="s">
        <v>4018</v>
      </c>
      <c r="D1848" s="334">
        <v>783126000</v>
      </c>
      <c r="E1848" s="334">
        <v>786209637</v>
      </c>
      <c r="F1848" s="334">
        <v>0</v>
      </c>
      <c r="G1848" s="337">
        <v>783126000</v>
      </c>
      <c r="H1848" s="334">
        <v>786209637</v>
      </c>
      <c r="I1848" s="328"/>
      <c r="J1848" s="328"/>
    </row>
    <row r="1849" spans="3:10" ht="16.95" customHeight="1">
      <c r="C1849" s="361" t="s">
        <v>4018</v>
      </c>
      <c r="D1849" s="334">
        <v>783126000</v>
      </c>
      <c r="E1849" s="334">
        <v>786209637</v>
      </c>
      <c r="F1849" s="334">
        <v>0</v>
      </c>
      <c r="G1849" s="337">
        <v>783126000</v>
      </c>
      <c r="H1849" s="334">
        <v>786209637</v>
      </c>
      <c r="I1849" s="328"/>
      <c r="J1849" s="328"/>
    </row>
    <row r="1850" spans="3:10" ht="16.95" customHeight="1">
      <c r="C1850" s="361" t="s">
        <v>4018</v>
      </c>
      <c r="D1850" s="334">
        <v>783126000</v>
      </c>
      <c r="E1850" s="334">
        <v>786209637</v>
      </c>
      <c r="F1850" s="334">
        <v>0</v>
      </c>
      <c r="G1850" s="337">
        <v>783126000</v>
      </c>
      <c r="H1850" s="334">
        <v>786209637</v>
      </c>
      <c r="J1850" s="328"/>
    </row>
    <row r="1851" spans="3:10" ht="16.95" customHeight="1">
      <c r="C1851" s="361" t="s">
        <v>4018</v>
      </c>
      <c r="D1851" s="334">
        <v>783126000</v>
      </c>
      <c r="E1851" s="334">
        <v>786209637</v>
      </c>
      <c r="F1851" s="334">
        <v>0</v>
      </c>
      <c r="G1851" s="337">
        <v>783126000</v>
      </c>
      <c r="H1851" s="334">
        <v>786209637</v>
      </c>
      <c r="I1851" s="328"/>
      <c r="J1851" s="328"/>
    </row>
    <row r="1852" spans="3:10" ht="16.95" customHeight="1">
      <c r="C1852" s="361" t="s">
        <v>4018</v>
      </c>
      <c r="D1852" s="334">
        <v>783126000</v>
      </c>
      <c r="E1852" s="334">
        <v>786209637</v>
      </c>
      <c r="F1852" s="334">
        <v>0</v>
      </c>
      <c r="G1852" s="337">
        <v>783126000</v>
      </c>
      <c r="H1852" s="334">
        <v>786209637</v>
      </c>
      <c r="I1852" s="328"/>
      <c r="J1852" s="328"/>
    </row>
    <row r="1853" spans="3:10" ht="16.95" customHeight="1">
      <c r="C1853" s="361" t="s">
        <v>711</v>
      </c>
      <c r="D1853" s="334">
        <v>783126000</v>
      </c>
      <c r="E1853" s="334">
        <v>785375138</v>
      </c>
      <c r="F1853" s="334">
        <v>0</v>
      </c>
      <c r="G1853" s="337">
        <v>783126000</v>
      </c>
      <c r="H1853" s="334">
        <v>785375138</v>
      </c>
      <c r="I1853" s="328"/>
      <c r="J1853" s="328"/>
    </row>
    <row r="1854" spans="3:10" ht="16.95" customHeight="1">
      <c r="C1854" s="361" t="s">
        <v>4010</v>
      </c>
      <c r="D1854" s="337">
        <v>1957815000</v>
      </c>
      <c r="E1854" s="334">
        <v>1977764822</v>
      </c>
      <c r="F1854" s="334">
        <v>0</v>
      </c>
      <c r="G1854" s="337">
        <v>1957815000</v>
      </c>
      <c r="H1854" s="334">
        <v>1977764822</v>
      </c>
      <c r="I1854" s="328"/>
      <c r="J1854" s="328"/>
    </row>
    <row r="1855" spans="3:10" ht="16.95" customHeight="1">
      <c r="C1855" s="361" t="s">
        <v>4010</v>
      </c>
      <c r="D1855" s="334">
        <v>1957815000</v>
      </c>
      <c r="E1855" s="334">
        <v>1977764822</v>
      </c>
      <c r="F1855" s="334">
        <v>0</v>
      </c>
      <c r="G1855" s="337">
        <v>1957815000</v>
      </c>
      <c r="H1855" s="334">
        <v>1977764822</v>
      </c>
      <c r="I1855" s="328"/>
      <c r="J1855" s="328"/>
    </row>
    <row r="1856" spans="3:10" ht="16.95" customHeight="1">
      <c r="C1856" s="361" t="s">
        <v>4010</v>
      </c>
      <c r="D1856" s="334">
        <v>1957815000</v>
      </c>
      <c r="E1856" s="334">
        <v>1977764822</v>
      </c>
      <c r="F1856" s="334">
        <v>0</v>
      </c>
      <c r="G1856" s="337">
        <v>1957815000</v>
      </c>
      <c r="H1856" s="334">
        <v>1977764822</v>
      </c>
      <c r="I1856" s="328"/>
      <c r="J1856" s="328"/>
    </row>
    <row r="1857" spans="3:10" ht="16.95" customHeight="1">
      <c r="C1857" s="361" t="s">
        <v>4010</v>
      </c>
      <c r="D1857" s="334">
        <v>1957815000</v>
      </c>
      <c r="E1857" s="334">
        <v>1977764822</v>
      </c>
      <c r="F1857" s="334">
        <v>0</v>
      </c>
      <c r="G1857" s="337">
        <v>1957815000</v>
      </c>
      <c r="H1857" s="334">
        <v>1977764822</v>
      </c>
      <c r="J1857" s="328"/>
    </row>
    <row r="1858" spans="3:10" ht="16.95" customHeight="1">
      <c r="C1858" s="361" t="s">
        <v>479</v>
      </c>
      <c r="D1858" s="334">
        <v>783126000</v>
      </c>
      <c r="E1858" s="334">
        <v>794326895</v>
      </c>
      <c r="F1858" s="334">
        <v>0</v>
      </c>
      <c r="G1858" s="337">
        <v>783126000</v>
      </c>
      <c r="H1858" s="334">
        <v>794326895</v>
      </c>
      <c r="I1858" s="328"/>
      <c r="J1858" s="328"/>
    </row>
    <row r="1859" spans="3:10" ht="16.95" customHeight="1">
      <c r="C1859" s="361" t="s">
        <v>479</v>
      </c>
      <c r="D1859" s="334">
        <v>783126000</v>
      </c>
      <c r="E1859" s="334">
        <v>794326895</v>
      </c>
      <c r="F1859" s="334">
        <v>0</v>
      </c>
      <c r="G1859" s="337">
        <v>783126000</v>
      </c>
      <c r="H1859" s="334">
        <v>794326895</v>
      </c>
      <c r="I1859" s="328"/>
      <c r="J1859" s="328"/>
    </row>
    <row r="1860" spans="3:10" ht="16.95" customHeight="1">
      <c r="C1860" s="361" t="s">
        <v>479</v>
      </c>
      <c r="D1860" s="334">
        <v>783126000</v>
      </c>
      <c r="E1860" s="334">
        <v>794078409</v>
      </c>
      <c r="F1860" s="334">
        <v>0</v>
      </c>
      <c r="G1860" s="337">
        <v>783126000</v>
      </c>
      <c r="H1860" s="334">
        <v>794078409</v>
      </c>
      <c r="I1860" s="328"/>
      <c r="J1860" s="328"/>
    </row>
    <row r="1861" spans="3:10" ht="16.95" customHeight="1">
      <c r="C1861" s="361" t="s">
        <v>479</v>
      </c>
      <c r="D1861" s="337">
        <v>783126000</v>
      </c>
      <c r="E1861" s="334">
        <v>793022755</v>
      </c>
      <c r="F1861" s="334">
        <v>0</v>
      </c>
      <c r="G1861" s="337">
        <v>783126000</v>
      </c>
      <c r="H1861" s="334">
        <v>793022755</v>
      </c>
      <c r="I1861" s="328"/>
      <c r="J1861" s="328"/>
    </row>
    <row r="1862" spans="3:10" ht="16.95" customHeight="1">
      <c r="C1862" s="361" t="s">
        <v>479</v>
      </c>
      <c r="D1862" s="334">
        <v>783126000</v>
      </c>
      <c r="E1862" s="334">
        <v>793022755</v>
      </c>
      <c r="F1862" s="334">
        <v>0</v>
      </c>
      <c r="G1862" s="337">
        <v>783126000</v>
      </c>
      <c r="H1862" s="334">
        <v>793022755</v>
      </c>
      <c r="I1862" s="328"/>
      <c r="J1862" s="328"/>
    </row>
    <row r="1863" spans="3:10" ht="16.95" customHeight="1">
      <c r="C1863" s="361" t="s">
        <v>479</v>
      </c>
      <c r="D1863" s="334">
        <v>783126000</v>
      </c>
      <c r="E1863" s="334">
        <v>793022755</v>
      </c>
      <c r="F1863" s="334">
        <v>0</v>
      </c>
      <c r="G1863" s="337">
        <v>783126000</v>
      </c>
      <c r="H1863" s="334">
        <v>793022755</v>
      </c>
      <c r="I1863" s="328"/>
      <c r="J1863" s="328"/>
    </row>
    <row r="1864" spans="3:10" ht="16.95" customHeight="1">
      <c r="C1864" s="361" t="s">
        <v>4010</v>
      </c>
      <c r="D1864" s="334">
        <v>783126000</v>
      </c>
      <c r="E1864" s="334">
        <v>793296927</v>
      </c>
      <c r="F1864" s="334">
        <v>0</v>
      </c>
      <c r="G1864" s="337">
        <v>783126000</v>
      </c>
      <c r="H1864" s="334">
        <v>793296927</v>
      </c>
      <c r="J1864" s="328"/>
    </row>
    <row r="1865" spans="3:10" ht="16.95" customHeight="1">
      <c r="C1865" s="361" t="s">
        <v>4010</v>
      </c>
      <c r="D1865" s="334">
        <v>783126000</v>
      </c>
      <c r="E1865" s="334">
        <v>793296927</v>
      </c>
      <c r="F1865" s="334">
        <v>0</v>
      </c>
      <c r="G1865" s="337">
        <v>783126000</v>
      </c>
      <c r="H1865" s="334">
        <v>793296927</v>
      </c>
      <c r="I1865" s="328"/>
      <c r="J1865" s="328"/>
    </row>
    <row r="1866" spans="3:10" ht="16.95" customHeight="1">
      <c r="C1866" s="361" t="s">
        <v>4010</v>
      </c>
      <c r="D1866" s="334">
        <v>783126000</v>
      </c>
      <c r="E1866" s="334">
        <v>793296927</v>
      </c>
      <c r="F1866" s="334">
        <v>0</v>
      </c>
      <c r="G1866" s="337">
        <v>783126000</v>
      </c>
      <c r="H1866" s="334">
        <v>793296927</v>
      </c>
      <c r="I1866" s="328"/>
      <c r="J1866" s="328"/>
    </row>
    <row r="1867" spans="3:10" ht="16.95" customHeight="1">
      <c r="C1867" s="361" t="s">
        <v>4010</v>
      </c>
      <c r="D1867" s="334">
        <v>783126000</v>
      </c>
      <c r="E1867" s="334">
        <v>793296927</v>
      </c>
      <c r="F1867" s="334">
        <v>0</v>
      </c>
      <c r="G1867" s="337">
        <v>783126000</v>
      </c>
      <c r="H1867" s="334">
        <v>793296927</v>
      </c>
      <c r="I1867" s="328"/>
      <c r="J1867" s="328"/>
    </row>
    <row r="1868" spans="3:10" ht="16.95" customHeight="1">
      <c r="C1868" s="361" t="s">
        <v>4010</v>
      </c>
      <c r="D1868" s="337">
        <v>783126000</v>
      </c>
      <c r="E1868" s="334">
        <v>793296927</v>
      </c>
      <c r="F1868" s="334">
        <v>0</v>
      </c>
      <c r="G1868" s="337">
        <v>783126000</v>
      </c>
      <c r="H1868" s="334">
        <v>793296927</v>
      </c>
      <c r="I1868" s="328"/>
      <c r="J1868" s="328"/>
    </row>
    <row r="1869" spans="3:10" ht="16.95" customHeight="1">
      <c r="C1869" s="361" t="s">
        <v>4010</v>
      </c>
      <c r="D1869" s="334">
        <v>783126000</v>
      </c>
      <c r="E1869" s="334">
        <v>793296927</v>
      </c>
      <c r="F1869" s="334">
        <v>0</v>
      </c>
      <c r="G1869" s="337">
        <v>783126000</v>
      </c>
      <c r="H1869" s="334">
        <v>793296927</v>
      </c>
      <c r="I1869" s="328"/>
      <c r="J1869" s="328"/>
    </row>
    <row r="1870" spans="3:10" ht="16.95" customHeight="1">
      <c r="C1870" s="361" t="s">
        <v>4010</v>
      </c>
      <c r="D1870" s="334">
        <v>783126000</v>
      </c>
      <c r="E1870" s="334">
        <v>793296927</v>
      </c>
      <c r="F1870" s="334">
        <v>0</v>
      </c>
      <c r="G1870" s="337">
        <v>783126000</v>
      </c>
      <c r="H1870" s="334">
        <v>793296927</v>
      </c>
      <c r="I1870" s="328"/>
      <c r="J1870" s="328"/>
    </row>
    <row r="1871" spans="3:10" ht="16.95" customHeight="1">
      <c r="C1871" s="361" t="s">
        <v>4010</v>
      </c>
      <c r="D1871" s="334">
        <v>783126000</v>
      </c>
      <c r="E1871" s="334">
        <v>793296927</v>
      </c>
      <c r="F1871" s="334">
        <v>0</v>
      </c>
      <c r="G1871" s="337">
        <v>783126000</v>
      </c>
      <c r="H1871" s="334">
        <v>793296927</v>
      </c>
      <c r="J1871" s="328"/>
    </row>
    <row r="1872" spans="3:10" ht="16.95" customHeight="1">
      <c r="C1872" s="361" t="s">
        <v>4010</v>
      </c>
      <c r="D1872" s="334">
        <v>783126000</v>
      </c>
      <c r="E1872" s="334">
        <v>793296927</v>
      </c>
      <c r="F1872" s="334">
        <v>0</v>
      </c>
      <c r="G1872" s="337">
        <v>783126000</v>
      </c>
      <c r="H1872" s="334">
        <v>793296927</v>
      </c>
      <c r="I1872" s="328"/>
      <c r="J1872" s="328"/>
    </row>
    <row r="1873" spans="3:10" ht="16.95" customHeight="1">
      <c r="C1873" s="361" t="s">
        <v>4010</v>
      </c>
      <c r="D1873" s="334">
        <v>783126000</v>
      </c>
      <c r="E1873" s="334">
        <v>793296927</v>
      </c>
      <c r="F1873" s="334">
        <v>0</v>
      </c>
      <c r="G1873" s="337">
        <v>783126000</v>
      </c>
      <c r="H1873" s="334">
        <v>793296927</v>
      </c>
      <c r="I1873" s="328"/>
      <c r="J1873" s="328"/>
    </row>
    <row r="1874" spans="3:10" ht="16.95" customHeight="1">
      <c r="C1874" s="361" t="s">
        <v>4017</v>
      </c>
      <c r="D1874" s="334">
        <v>391563000</v>
      </c>
      <c r="E1874" s="334">
        <v>398892981</v>
      </c>
      <c r="F1874" s="334">
        <v>0</v>
      </c>
      <c r="G1874" s="337">
        <v>391563000</v>
      </c>
      <c r="H1874" s="334">
        <v>398892981</v>
      </c>
      <c r="I1874" s="328"/>
      <c r="J1874" s="328"/>
    </row>
    <row r="1875" spans="3:10" ht="16.95" customHeight="1">
      <c r="C1875" s="361" t="s">
        <v>4017</v>
      </c>
      <c r="D1875" s="337">
        <v>391563000</v>
      </c>
      <c r="E1875" s="334">
        <v>398892981</v>
      </c>
      <c r="F1875" s="334">
        <v>0</v>
      </c>
      <c r="G1875" s="337">
        <v>391563000</v>
      </c>
      <c r="H1875" s="334">
        <v>398892981</v>
      </c>
      <c r="I1875" s="328"/>
      <c r="J1875" s="328"/>
    </row>
    <row r="1876" spans="3:10" ht="16.95" customHeight="1">
      <c r="C1876" s="361" t="s">
        <v>4017</v>
      </c>
      <c r="D1876" s="334">
        <v>391563000</v>
      </c>
      <c r="E1876" s="334">
        <v>398892981</v>
      </c>
      <c r="F1876" s="334">
        <v>0</v>
      </c>
      <c r="G1876" s="337">
        <v>391563000</v>
      </c>
      <c r="H1876" s="334">
        <v>398892981</v>
      </c>
      <c r="I1876" s="328"/>
      <c r="J1876" s="328"/>
    </row>
    <row r="1877" spans="3:10" ht="16.95" customHeight="1">
      <c r="C1877" s="361" t="s">
        <v>4017</v>
      </c>
      <c r="D1877" s="334">
        <v>391563000</v>
      </c>
      <c r="E1877" s="334">
        <v>398892981</v>
      </c>
      <c r="F1877" s="334">
        <v>0</v>
      </c>
      <c r="G1877" s="337">
        <v>391563000</v>
      </c>
      <c r="H1877" s="334">
        <v>398892981</v>
      </c>
      <c r="I1877" s="328"/>
      <c r="J1877" s="328"/>
    </row>
    <row r="1878" spans="3:10" ht="16.95" customHeight="1">
      <c r="C1878" s="361" t="s">
        <v>4017</v>
      </c>
      <c r="D1878" s="334">
        <v>391563000</v>
      </c>
      <c r="E1878" s="334">
        <v>398892981</v>
      </c>
      <c r="F1878" s="334">
        <v>0</v>
      </c>
      <c r="G1878" s="337">
        <v>391563000</v>
      </c>
      <c r="H1878" s="334">
        <v>398892981</v>
      </c>
      <c r="J1878" s="328"/>
    </row>
    <row r="1879" spans="3:10" ht="16.95" customHeight="1">
      <c r="C1879" s="361" t="s">
        <v>4017</v>
      </c>
      <c r="D1879" s="334">
        <v>391563000</v>
      </c>
      <c r="E1879" s="334">
        <v>400426890</v>
      </c>
      <c r="F1879" s="334">
        <v>0</v>
      </c>
      <c r="G1879" s="337">
        <v>391563000</v>
      </c>
      <c r="H1879" s="334">
        <v>400426890</v>
      </c>
      <c r="I1879" s="328"/>
      <c r="J1879" s="328"/>
    </row>
    <row r="1880" spans="3:10" ht="16.95" customHeight="1">
      <c r="C1880" s="361" t="s">
        <v>479</v>
      </c>
      <c r="D1880" s="334">
        <v>783126000</v>
      </c>
      <c r="E1880" s="334">
        <v>785260097</v>
      </c>
      <c r="F1880" s="334">
        <v>0</v>
      </c>
      <c r="G1880" s="337">
        <v>783126000</v>
      </c>
      <c r="H1880" s="334">
        <v>785260097</v>
      </c>
      <c r="I1880" s="328"/>
      <c r="J1880" s="328"/>
    </row>
    <row r="1881" spans="3:10" ht="16.95" customHeight="1">
      <c r="C1881" s="361" t="s">
        <v>479</v>
      </c>
      <c r="D1881" s="334">
        <v>783126000</v>
      </c>
      <c r="E1881" s="334">
        <v>785260097</v>
      </c>
      <c r="F1881" s="334">
        <v>0</v>
      </c>
      <c r="G1881" s="337">
        <v>783126000</v>
      </c>
      <c r="H1881" s="334">
        <v>785260097</v>
      </c>
      <c r="I1881" s="328"/>
      <c r="J1881" s="328"/>
    </row>
    <row r="1882" spans="3:10" ht="16.95" customHeight="1">
      <c r="C1882" s="361" t="s">
        <v>479</v>
      </c>
      <c r="D1882" s="337">
        <v>783126000</v>
      </c>
      <c r="E1882" s="334">
        <v>785260097</v>
      </c>
      <c r="F1882" s="334">
        <v>0</v>
      </c>
      <c r="G1882" s="337">
        <v>783126000</v>
      </c>
      <c r="H1882" s="334">
        <v>785260097</v>
      </c>
      <c r="I1882" s="328"/>
      <c r="J1882" s="328"/>
    </row>
    <row r="1883" spans="3:10" ht="16.95" customHeight="1">
      <c r="C1883" s="361" t="s">
        <v>479</v>
      </c>
      <c r="D1883" s="334">
        <v>783126000</v>
      </c>
      <c r="E1883" s="334">
        <v>785260097</v>
      </c>
      <c r="F1883" s="334">
        <v>0</v>
      </c>
      <c r="G1883" s="337">
        <v>783126000</v>
      </c>
      <c r="H1883" s="334">
        <v>785260097</v>
      </c>
      <c r="I1883" s="328"/>
      <c r="J1883" s="328"/>
    </row>
    <row r="1884" spans="3:10" ht="16.95" customHeight="1">
      <c r="C1884" s="361" t="s">
        <v>479</v>
      </c>
      <c r="D1884" s="334">
        <v>783126000</v>
      </c>
      <c r="E1884" s="334">
        <v>785260097</v>
      </c>
      <c r="F1884" s="334">
        <v>0</v>
      </c>
      <c r="G1884" s="337">
        <v>783126000</v>
      </c>
      <c r="H1884" s="334">
        <v>785260097</v>
      </c>
      <c r="I1884" s="328"/>
      <c r="J1884" s="328"/>
    </row>
    <row r="1885" spans="3:10" ht="16.95" customHeight="1">
      <c r="C1885" s="361" t="s">
        <v>4010</v>
      </c>
      <c r="D1885" s="334">
        <v>783126000</v>
      </c>
      <c r="E1885" s="334">
        <v>797803034</v>
      </c>
      <c r="F1885" s="334">
        <v>0</v>
      </c>
      <c r="G1885" s="337">
        <v>783126000</v>
      </c>
      <c r="H1885" s="334">
        <v>797803034</v>
      </c>
      <c r="J1885" s="328"/>
    </row>
    <row r="1886" spans="3:10" ht="16.95" customHeight="1">
      <c r="C1886" s="361" t="s">
        <v>4010</v>
      </c>
      <c r="D1886" s="334">
        <v>783126000</v>
      </c>
      <c r="E1886" s="334">
        <v>797803034</v>
      </c>
      <c r="F1886" s="334">
        <v>0</v>
      </c>
      <c r="G1886" s="337">
        <v>783126000</v>
      </c>
      <c r="H1886" s="334">
        <v>797803034</v>
      </c>
      <c r="I1886" s="328"/>
      <c r="J1886" s="328"/>
    </row>
    <row r="1887" spans="3:10" ht="16.95" customHeight="1">
      <c r="C1887" s="361" t="s">
        <v>4010</v>
      </c>
      <c r="D1887" s="334">
        <v>783126000</v>
      </c>
      <c r="E1887" s="334">
        <v>797803034</v>
      </c>
      <c r="F1887" s="334">
        <v>0</v>
      </c>
      <c r="G1887" s="337">
        <v>783126000</v>
      </c>
      <c r="H1887" s="334">
        <v>797803034</v>
      </c>
      <c r="I1887" s="328"/>
      <c r="J1887" s="328"/>
    </row>
    <row r="1888" spans="3:10" ht="16.95" customHeight="1">
      <c r="C1888" s="361" t="s">
        <v>4010</v>
      </c>
      <c r="D1888" s="334">
        <v>783126000</v>
      </c>
      <c r="E1888" s="334">
        <v>797803034</v>
      </c>
      <c r="F1888" s="334">
        <v>0</v>
      </c>
      <c r="G1888" s="337">
        <v>783126000</v>
      </c>
      <c r="H1888" s="334">
        <v>797803034</v>
      </c>
      <c r="I1888" s="328"/>
      <c r="J1888" s="328"/>
    </row>
    <row r="1889" spans="3:10" ht="16.95" customHeight="1">
      <c r="C1889" s="361" t="s">
        <v>4010</v>
      </c>
      <c r="D1889" s="337">
        <v>783126000</v>
      </c>
      <c r="E1889" s="334">
        <v>797803034</v>
      </c>
      <c r="F1889" s="334">
        <v>0</v>
      </c>
      <c r="G1889" s="337">
        <v>783126000</v>
      </c>
      <c r="H1889" s="334">
        <v>797803034</v>
      </c>
      <c r="I1889" s="328"/>
      <c r="J1889" s="328"/>
    </row>
    <row r="1890" spans="3:10" ht="16.95" customHeight="1">
      <c r="C1890" s="361" t="s">
        <v>4010</v>
      </c>
      <c r="D1890" s="334">
        <v>391563000</v>
      </c>
      <c r="E1890" s="334">
        <v>398901517</v>
      </c>
      <c r="F1890" s="334">
        <v>0</v>
      </c>
      <c r="G1890" s="334">
        <v>391563000</v>
      </c>
      <c r="H1890" s="334">
        <v>398901517</v>
      </c>
      <c r="I1890" s="328"/>
      <c r="J1890" s="328"/>
    </row>
    <row r="1891" spans="3:10" ht="16.95" customHeight="1">
      <c r="C1891" s="361" t="s">
        <v>479</v>
      </c>
      <c r="D1891" s="334">
        <v>783126000</v>
      </c>
      <c r="E1891" s="334">
        <v>783377070</v>
      </c>
      <c r="F1891" s="334">
        <v>0</v>
      </c>
      <c r="G1891" s="337">
        <v>783126000</v>
      </c>
      <c r="H1891" s="334">
        <v>783377070</v>
      </c>
      <c r="I1891" s="328"/>
      <c r="J1891" s="328"/>
    </row>
    <row r="1892" spans="3:10" ht="16.95" customHeight="1">
      <c r="C1892" s="361" t="s">
        <v>480</v>
      </c>
      <c r="D1892" s="334">
        <v>1957815000</v>
      </c>
      <c r="E1892" s="334">
        <v>1983335823</v>
      </c>
      <c r="F1892" s="334">
        <v>0</v>
      </c>
      <c r="G1892" s="334">
        <v>1957815000</v>
      </c>
      <c r="H1892" s="334">
        <v>1983335823</v>
      </c>
      <c r="J1892" s="328"/>
    </row>
    <row r="1893" spans="3:10" ht="16.95" customHeight="1">
      <c r="C1893" s="361" t="s">
        <v>480</v>
      </c>
      <c r="D1893" s="334">
        <v>1957815000</v>
      </c>
      <c r="E1893" s="334">
        <v>1983335823</v>
      </c>
      <c r="F1893" s="334">
        <v>0</v>
      </c>
      <c r="G1893" s="334">
        <v>1957815000</v>
      </c>
      <c r="H1893" s="334">
        <v>1983335823</v>
      </c>
      <c r="I1893" s="328"/>
      <c r="J1893" s="328"/>
    </row>
    <row r="1894" spans="3:10" ht="16.95" customHeight="1">
      <c r="C1894" s="361" t="s">
        <v>4010</v>
      </c>
      <c r="D1894" s="334">
        <v>391563000</v>
      </c>
      <c r="E1894" s="334">
        <v>397706623</v>
      </c>
      <c r="F1894" s="334">
        <v>0</v>
      </c>
      <c r="G1894" s="334">
        <v>391563000</v>
      </c>
      <c r="H1894" s="334">
        <v>397706623</v>
      </c>
      <c r="I1894" s="328"/>
      <c r="J1894" s="328"/>
    </row>
    <row r="1895" spans="3:10" ht="16.95" customHeight="1">
      <c r="C1895" s="361" t="s">
        <v>4010</v>
      </c>
      <c r="D1895" s="334">
        <v>391563000</v>
      </c>
      <c r="E1895" s="334">
        <v>397706623</v>
      </c>
      <c r="F1895" s="334">
        <v>0</v>
      </c>
      <c r="G1895" s="334">
        <v>391563000</v>
      </c>
      <c r="H1895" s="334">
        <v>397706623</v>
      </c>
      <c r="I1895" s="328"/>
      <c r="J1895" s="328"/>
    </row>
    <row r="1896" spans="3:10" ht="16.95" customHeight="1">
      <c r="C1896" s="361" t="s">
        <v>4017</v>
      </c>
      <c r="D1896" s="337">
        <v>391563000</v>
      </c>
      <c r="E1896" s="334">
        <v>394842183</v>
      </c>
      <c r="F1896" s="334">
        <v>0</v>
      </c>
      <c r="G1896" s="337">
        <v>391563000</v>
      </c>
      <c r="H1896" s="334">
        <v>394842183</v>
      </c>
      <c r="I1896" s="328"/>
      <c r="J1896" s="328"/>
    </row>
    <row r="1897" spans="3:10" ht="16.95" customHeight="1">
      <c r="C1897" s="361" t="s">
        <v>4017</v>
      </c>
      <c r="D1897" s="334">
        <v>391563000</v>
      </c>
      <c r="E1897" s="334">
        <v>394842183</v>
      </c>
      <c r="F1897" s="334">
        <v>0</v>
      </c>
      <c r="G1897" s="334">
        <v>391563000</v>
      </c>
      <c r="H1897" s="334">
        <v>394842183</v>
      </c>
      <c r="I1897" s="328"/>
      <c r="J1897" s="328"/>
    </row>
    <row r="1898" spans="3:10" ht="16.95" customHeight="1">
      <c r="C1898" s="361" t="s">
        <v>480</v>
      </c>
      <c r="D1898" s="334">
        <v>1957815000</v>
      </c>
      <c r="E1898" s="334">
        <v>1982027063</v>
      </c>
      <c r="F1898" s="334">
        <v>0</v>
      </c>
      <c r="G1898" s="337">
        <v>1957815000</v>
      </c>
      <c r="H1898" s="334">
        <v>1982027063</v>
      </c>
      <c r="I1898" s="328"/>
      <c r="J1898" s="328"/>
    </row>
    <row r="1899" spans="3:10" ht="16.95" customHeight="1">
      <c r="C1899" s="361" t="s">
        <v>480</v>
      </c>
      <c r="D1899" s="334">
        <v>1957815000</v>
      </c>
      <c r="E1899" s="334">
        <v>1982027063</v>
      </c>
      <c r="F1899" s="334">
        <v>0</v>
      </c>
      <c r="G1899" s="334">
        <v>1957815000</v>
      </c>
      <c r="H1899" s="334">
        <v>1982027063</v>
      </c>
      <c r="J1899" s="328"/>
    </row>
    <row r="1900" spans="3:10" ht="16.95" customHeight="1">
      <c r="C1900" s="361" t="s">
        <v>480</v>
      </c>
      <c r="D1900" s="334">
        <v>1957815000</v>
      </c>
      <c r="E1900" s="334">
        <v>1982027063</v>
      </c>
      <c r="F1900" s="334">
        <v>0</v>
      </c>
      <c r="G1900" s="334">
        <v>1957815000</v>
      </c>
      <c r="H1900" s="334">
        <v>1982027063</v>
      </c>
      <c r="I1900" s="328"/>
      <c r="J1900" s="328"/>
    </row>
    <row r="1901" spans="3:10" ht="16.95" customHeight="1">
      <c r="C1901" s="361" t="s">
        <v>480</v>
      </c>
      <c r="D1901" s="334">
        <v>1174689000</v>
      </c>
      <c r="E1901" s="334">
        <v>1189217397</v>
      </c>
      <c r="F1901" s="334">
        <v>0</v>
      </c>
      <c r="G1901" s="334">
        <v>1174689000</v>
      </c>
      <c r="H1901" s="334">
        <v>1189217397</v>
      </c>
      <c r="I1901" s="328"/>
      <c r="J1901" s="328"/>
    </row>
    <row r="1902" spans="3:10" ht="16.95" customHeight="1">
      <c r="C1902" s="361" t="s">
        <v>480</v>
      </c>
      <c r="D1902" s="334">
        <v>1174689000</v>
      </c>
      <c r="E1902" s="334">
        <v>1189217397</v>
      </c>
      <c r="F1902" s="334">
        <v>0</v>
      </c>
      <c r="G1902" s="334">
        <v>1174689000</v>
      </c>
      <c r="H1902" s="334">
        <v>1189217397</v>
      </c>
      <c r="I1902" s="328"/>
      <c r="J1902" s="328"/>
    </row>
    <row r="1903" spans="3:10" ht="16.95" customHeight="1">
      <c r="C1903" s="361" t="s">
        <v>4010</v>
      </c>
      <c r="D1903" s="334">
        <v>1957815000</v>
      </c>
      <c r="E1903" s="334">
        <v>1981131402</v>
      </c>
      <c r="F1903" s="334">
        <v>0</v>
      </c>
      <c r="G1903" s="334">
        <v>1957815000</v>
      </c>
      <c r="H1903" s="334">
        <v>1981131402</v>
      </c>
      <c r="I1903" s="328"/>
      <c r="J1903" s="328"/>
    </row>
    <row r="1904" spans="3:10" ht="16.95" customHeight="1">
      <c r="C1904" s="361" t="s">
        <v>4010</v>
      </c>
      <c r="D1904" s="334">
        <v>1957815000</v>
      </c>
      <c r="E1904" s="334">
        <v>1981131402</v>
      </c>
      <c r="F1904" s="334">
        <v>0</v>
      </c>
      <c r="G1904" s="337">
        <v>1957815000</v>
      </c>
      <c r="H1904" s="334">
        <v>1981131402</v>
      </c>
      <c r="I1904" s="328"/>
      <c r="J1904" s="328"/>
    </row>
    <row r="1905" spans="3:10" ht="16.95" customHeight="1">
      <c r="C1905" s="361" t="s">
        <v>4010</v>
      </c>
      <c r="D1905" s="334">
        <v>1957815000</v>
      </c>
      <c r="E1905" s="334">
        <v>1981131402</v>
      </c>
      <c r="F1905" s="334">
        <v>0</v>
      </c>
      <c r="G1905" s="334">
        <v>1957815000</v>
      </c>
      <c r="H1905" s="334">
        <v>1981131402</v>
      </c>
      <c r="J1905" s="328"/>
    </row>
    <row r="1906" spans="3:10" ht="16.95" customHeight="1">
      <c r="C1906" s="361" t="s">
        <v>4010</v>
      </c>
      <c r="D1906" s="334">
        <v>1957815000</v>
      </c>
      <c r="E1906" s="334">
        <v>1981131402</v>
      </c>
      <c r="F1906" s="334">
        <v>0</v>
      </c>
      <c r="G1906" s="334">
        <v>1957815000</v>
      </c>
      <c r="H1906" s="334">
        <v>1981131402</v>
      </c>
      <c r="I1906" s="328"/>
      <c r="J1906" s="328"/>
    </row>
    <row r="1907" spans="3:10" ht="16.95" customHeight="1">
      <c r="C1907" s="361" t="s">
        <v>4017</v>
      </c>
      <c r="D1907" s="334">
        <v>1566252000</v>
      </c>
      <c r="E1907" s="334">
        <v>1638220653</v>
      </c>
      <c r="F1907" s="334">
        <v>178083</v>
      </c>
      <c r="G1907" s="334">
        <v>1566252000</v>
      </c>
      <c r="H1907" s="334">
        <v>1638042570</v>
      </c>
      <c r="I1907" s="328"/>
      <c r="J1907" s="328"/>
    </row>
    <row r="1908" spans="3:10" ht="16.95" customHeight="1">
      <c r="C1908" s="361" t="s">
        <v>4017</v>
      </c>
      <c r="D1908" s="334">
        <v>1566252000</v>
      </c>
      <c r="E1908" s="334">
        <v>1638220653</v>
      </c>
      <c r="F1908" s="334">
        <v>178083</v>
      </c>
      <c r="G1908" s="334">
        <v>1566252000</v>
      </c>
      <c r="H1908" s="334">
        <v>1638042570</v>
      </c>
      <c r="I1908" s="328"/>
      <c r="J1908" s="328"/>
    </row>
    <row r="1909" spans="3:10" ht="16.95" customHeight="1">
      <c r="C1909" s="361" t="s">
        <v>4017</v>
      </c>
      <c r="D1909" s="337">
        <v>1566252000</v>
      </c>
      <c r="E1909" s="334">
        <v>1638220653</v>
      </c>
      <c r="F1909" s="334">
        <v>178083</v>
      </c>
      <c r="G1909" s="337">
        <v>1566252000</v>
      </c>
      <c r="H1909" s="334">
        <v>1638042570</v>
      </c>
      <c r="I1909" s="328"/>
      <c r="J1909" s="328"/>
    </row>
    <row r="1910" spans="3:10" ht="16.95" customHeight="1">
      <c r="C1910" s="361" t="s">
        <v>4017</v>
      </c>
      <c r="D1910" s="334">
        <v>1566252000</v>
      </c>
      <c r="E1910" s="334">
        <v>1638220653</v>
      </c>
      <c r="F1910" s="334">
        <v>178083</v>
      </c>
      <c r="G1910" s="334">
        <v>1566252000</v>
      </c>
      <c r="H1910" s="334">
        <v>1638042570</v>
      </c>
      <c r="I1910" s="328"/>
      <c r="J1910" s="328"/>
    </row>
    <row r="1911" spans="3:10" ht="16.95" customHeight="1">
      <c r="C1911" s="361" t="s">
        <v>4017</v>
      </c>
      <c r="D1911" s="334">
        <v>1566252000</v>
      </c>
      <c r="E1911" s="334">
        <v>1638220653</v>
      </c>
      <c r="F1911" s="334">
        <v>178083</v>
      </c>
      <c r="G1911" s="337">
        <v>1566252000</v>
      </c>
      <c r="H1911" s="334">
        <v>1638042570</v>
      </c>
      <c r="I1911" s="328"/>
      <c r="J1911" s="328"/>
    </row>
    <row r="1912" spans="3:10" ht="16.95" customHeight="1">
      <c r="C1912" s="361" t="s">
        <v>480</v>
      </c>
      <c r="D1912" s="334">
        <v>391563000</v>
      </c>
      <c r="E1912" s="334">
        <v>396753011</v>
      </c>
      <c r="F1912" s="334">
        <v>0</v>
      </c>
      <c r="G1912" s="334">
        <v>391563000</v>
      </c>
      <c r="H1912" s="334">
        <v>396753011</v>
      </c>
      <c r="J1912" s="328"/>
    </row>
    <row r="1913" spans="3:10" ht="16.95" customHeight="1">
      <c r="C1913" s="361" t="s">
        <v>480</v>
      </c>
      <c r="D1913" s="334">
        <v>391563000</v>
      </c>
      <c r="E1913" s="334">
        <v>396753011</v>
      </c>
      <c r="F1913" s="334">
        <v>0</v>
      </c>
      <c r="G1913" s="334">
        <v>391563000</v>
      </c>
      <c r="H1913" s="334">
        <v>396753011</v>
      </c>
      <c r="I1913" s="328"/>
      <c r="J1913" s="328"/>
    </row>
    <row r="1914" spans="3:10" ht="16.95" customHeight="1">
      <c r="C1914" s="361" t="s">
        <v>480</v>
      </c>
      <c r="D1914" s="334">
        <v>391563000</v>
      </c>
      <c r="E1914" s="334">
        <v>396753011</v>
      </c>
      <c r="F1914" s="334">
        <v>0</v>
      </c>
      <c r="G1914" s="334">
        <v>391563000</v>
      </c>
      <c r="H1914" s="334">
        <v>396753011</v>
      </c>
      <c r="I1914" s="328"/>
      <c r="J1914" s="328"/>
    </row>
    <row r="1915" spans="3:10" ht="16.95" customHeight="1">
      <c r="C1915" s="361" t="s">
        <v>480</v>
      </c>
      <c r="D1915" s="334">
        <v>391563000</v>
      </c>
      <c r="E1915" s="334">
        <v>396753011</v>
      </c>
      <c r="F1915" s="334">
        <v>0</v>
      </c>
      <c r="G1915" s="334">
        <v>391563000</v>
      </c>
      <c r="H1915" s="334">
        <v>396753011</v>
      </c>
      <c r="I1915" s="328"/>
      <c r="J1915" s="328"/>
    </row>
    <row r="1916" spans="3:10" ht="16.95" customHeight="1">
      <c r="C1916" s="361" t="s">
        <v>480</v>
      </c>
      <c r="D1916" s="337">
        <v>391563000</v>
      </c>
      <c r="E1916" s="334">
        <v>396753011</v>
      </c>
      <c r="F1916" s="334">
        <v>0</v>
      </c>
      <c r="G1916" s="337">
        <v>391563000</v>
      </c>
      <c r="H1916" s="334">
        <v>396753011</v>
      </c>
      <c r="I1916" s="328"/>
      <c r="J1916" s="328"/>
    </row>
    <row r="1917" spans="3:10" ht="16.95" customHeight="1">
      <c r="C1917" s="361" t="s">
        <v>480</v>
      </c>
      <c r="D1917" s="334">
        <v>391563000</v>
      </c>
      <c r="E1917" s="334">
        <v>396753011</v>
      </c>
      <c r="F1917" s="334">
        <v>0</v>
      </c>
      <c r="G1917" s="334">
        <v>391563000</v>
      </c>
      <c r="H1917" s="334">
        <v>396753011</v>
      </c>
      <c r="I1917" s="328"/>
      <c r="J1917" s="328"/>
    </row>
    <row r="1918" spans="3:10" ht="16.95" customHeight="1">
      <c r="C1918" s="361" t="s">
        <v>480</v>
      </c>
      <c r="D1918" s="334">
        <v>1566252000</v>
      </c>
      <c r="E1918" s="334">
        <v>1587406269</v>
      </c>
      <c r="F1918" s="334">
        <v>0</v>
      </c>
      <c r="G1918" s="337">
        <v>1566252000</v>
      </c>
      <c r="H1918" s="334">
        <v>1587406269</v>
      </c>
      <c r="I1918" s="328"/>
      <c r="J1918" s="328"/>
    </row>
    <row r="1919" spans="3:10" ht="16.95" customHeight="1">
      <c r="C1919" s="361" t="s">
        <v>480</v>
      </c>
      <c r="D1919" s="334">
        <v>1174689000</v>
      </c>
      <c r="E1919" s="334">
        <v>1187370394</v>
      </c>
      <c r="F1919" s="334">
        <v>0</v>
      </c>
      <c r="G1919" s="334">
        <v>1174689000</v>
      </c>
      <c r="H1919" s="334">
        <v>1187370394</v>
      </c>
      <c r="J1919" s="328"/>
    </row>
    <row r="1920" spans="3:10" ht="16.95" customHeight="1">
      <c r="C1920" s="361" t="s">
        <v>480</v>
      </c>
      <c r="D1920" s="334">
        <v>1566252000</v>
      </c>
      <c r="E1920" s="334">
        <v>1583197359</v>
      </c>
      <c r="F1920" s="334">
        <v>0</v>
      </c>
      <c r="G1920" s="334">
        <v>1566252000</v>
      </c>
      <c r="H1920" s="334">
        <v>1583197359</v>
      </c>
      <c r="I1920" s="328"/>
      <c r="J1920" s="328"/>
    </row>
    <row r="1921" spans="3:10" ht="16.95" customHeight="1">
      <c r="C1921" s="361" t="s">
        <v>4017</v>
      </c>
      <c r="D1921" s="334">
        <v>783126000</v>
      </c>
      <c r="E1921" s="334">
        <v>792387875</v>
      </c>
      <c r="F1921" s="334">
        <v>0</v>
      </c>
      <c r="G1921" s="334">
        <v>783126000</v>
      </c>
      <c r="H1921" s="334">
        <v>792387875</v>
      </c>
      <c r="I1921" s="328"/>
      <c r="J1921" s="328"/>
    </row>
    <row r="1922" spans="3:10" ht="16.95" customHeight="1">
      <c r="C1922" s="361" t="s">
        <v>4017</v>
      </c>
      <c r="D1922" s="334">
        <v>783126000</v>
      </c>
      <c r="E1922" s="334">
        <v>792524295</v>
      </c>
      <c r="F1922" s="334">
        <v>0</v>
      </c>
      <c r="G1922" s="337">
        <v>783126000</v>
      </c>
      <c r="H1922" s="334">
        <v>792524295</v>
      </c>
      <c r="I1922" s="328"/>
      <c r="J1922" s="328"/>
    </row>
    <row r="1923" spans="3:10" ht="16.95" customHeight="1">
      <c r="C1923" s="361" t="s">
        <v>4017</v>
      </c>
      <c r="D1923" s="337">
        <v>783126000</v>
      </c>
      <c r="E1923" s="334">
        <v>792387875</v>
      </c>
      <c r="F1923" s="334">
        <v>0</v>
      </c>
      <c r="G1923" s="337">
        <v>783126000</v>
      </c>
      <c r="H1923" s="334">
        <v>792387875</v>
      </c>
      <c r="I1923" s="328"/>
      <c r="J1923" s="328"/>
    </row>
    <row r="1924" spans="3:10" ht="16.95" customHeight="1">
      <c r="C1924" s="361" t="s">
        <v>4017</v>
      </c>
      <c r="D1924" s="334">
        <v>783126000</v>
      </c>
      <c r="E1924" s="334">
        <v>792387875</v>
      </c>
      <c r="F1924" s="334">
        <v>0</v>
      </c>
      <c r="G1924" s="337">
        <v>783126000</v>
      </c>
      <c r="H1924" s="334">
        <v>792387875</v>
      </c>
      <c r="I1924" s="328"/>
      <c r="J1924" s="328"/>
    </row>
    <row r="1925" spans="3:10" ht="16.95" customHeight="1">
      <c r="C1925" s="361" t="s">
        <v>4017</v>
      </c>
      <c r="D1925" s="334">
        <v>783126000</v>
      </c>
      <c r="E1925" s="334">
        <v>789166407</v>
      </c>
      <c r="F1925" s="334">
        <v>0</v>
      </c>
      <c r="G1925" s="337">
        <v>783126000</v>
      </c>
      <c r="H1925" s="334">
        <v>789166407</v>
      </c>
      <c r="I1925" s="328"/>
      <c r="J1925" s="328"/>
    </row>
    <row r="1926" spans="3:10" ht="16.95" customHeight="1">
      <c r="C1926" s="361" t="s">
        <v>4017</v>
      </c>
      <c r="D1926" s="334">
        <v>783126000</v>
      </c>
      <c r="E1926" s="334">
        <v>789166407</v>
      </c>
      <c r="F1926" s="334">
        <v>0</v>
      </c>
      <c r="G1926" s="337">
        <v>783126000</v>
      </c>
      <c r="H1926" s="334">
        <v>789166407</v>
      </c>
      <c r="J1926" s="328"/>
    </row>
    <row r="1927" spans="3:10" ht="16.95" customHeight="1">
      <c r="C1927" s="361" t="s">
        <v>4017</v>
      </c>
      <c r="D1927" s="334">
        <v>783126000</v>
      </c>
      <c r="E1927" s="334">
        <v>789166407</v>
      </c>
      <c r="F1927" s="334">
        <v>0</v>
      </c>
      <c r="G1927" s="337">
        <v>783126000</v>
      </c>
      <c r="H1927" s="334">
        <v>789166407</v>
      </c>
      <c r="I1927" s="328"/>
      <c r="J1927" s="328"/>
    </row>
    <row r="1928" spans="3:10" ht="16.95" customHeight="1">
      <c r="C1928" s="361" t="s">
        <v>4017</v>
      </c>
      <c r="D1928" s="334">
        <v>783126000</v>
      </c>
      <c r="E1928" s="334">
        <v>789166407</v>
      </c>
      <c r="F1928" s="334">
        <v>0</v>
      </c>
      <c r="G1928" s="337">
        <v>783126000</v>
      </c>
      <c r="H1928" s="334">
        <v>789166407</v>
      </c>
      <c r="I1928" s="328"/>
      <c r="J1928" s="328"/>
    </row>
    <row r="1929" spans="3:10" ht="16.95" customHeight="1">
      <c r="C1929" s="361" t="s">
        <v>4017</v>
      </c>
      <c r="D1929" s="334">
        <v>783126000</v>
      </c>
      <c r="E1929" s="334">
        <v>788205434</v>
      </c>
      <c r="F1929" s="334">
        <v>0</v>
      </c>
      <c r="G1929" s="337">
        <v>783126000</v>
      </c>
      <c r="H1929" s="334">
        <v>788205434</v>
      </c>
      <c r="I1929" s="328"/>
      <c r="J1929" s="328"/>
    </row>
    <row r="1930" spans="3:10" ht="16.95" customHeight="1">
      <c r="C1930" s="361" t="s">
        <v>4017</v>
      </c>
      <c r="D1930" s="337">
        <v>1174689000</v>
      </c>
      <c r="E1930" s="334">
        <v>1182309599</v>
      </c>
      <c r="F1930" s="334">
        <v>0</v>
      </c>
      <c r="G1930" s="337">
        <v>1174689000</v>
      </c>
      <c r="H1930" s="334">
        <v>1182309599</v>
      </c>
      <c r="I1930" s="328"/>
      <c r="J1930" s="328"/>
    </row>
    <row r="1931" spans="3:10" ht="16.95" customHeight="1">
      <c r="C1931" s="361" t="s">
        <v>4017</v>
      </c>
      <c r="D1931" s="334">
        <v>783126000</v>
      </c>
      <c r="E1931" s="334">
        <v>791103470</v>
      </c>
      <c r="F1931" s="334">
        <v>0</v>
      </c>
      <c r="G1931" s="337">
        <v>783126000</v>
      </c>
      <c r="H1931" s="334">
        <v>791103470</v>
      </c>
      <c r="I1931" s="328"/>
      <c r="J1931" s="328"/>
    </row>
    <row r="1932" spans="3:10" ht="16.95" customHeight="1">
      <c r="C1932" s="361" t="s">
        <v>4017</v>
      </c>
      <c r="D1932" s="334">
        <v>783126000</v>
      </c>
      <c r="E1932" s="334">
        <v>791103470</v>
      </c>
      <c r="F1932" s="334">
        <v>0</v>
      </c>
      <c r="G1932" s="337">
        <v>783126000</v>
      </c>
      <c r="H1932" s="334">
        <v>791103470</v>
      </c>
      <c r="I1932" s="328"/>
      <c r="J1932" s="328"/>
    </row>
    <row r="1933" spans="3:10" ht="16.95" customHeight="1">
      <c r="C1933" s="361" t="s">
        <v>4017</v>
      </c>
      <c r="D1933" s="334">
        <v>783126000</v>
      </c>
      <c r="E1933" s="334">
        <v>791103470</v>
      </c>
      <c r="F1933" s="334">
        <v>0</v>
      </c>
      <c r="G1933" s="337">
        <v>783126000</v>
      </c>
      <c r="H1933" s="334">
        <v>791103470</v>
      </c>
      <c r="J1933" s="328"/>
    </row>
    <row r="1934" spans="3:10" ht="16.95" customHeight="1">
      <c r="C1934" s="361" t="s">
        <v>4017</v>
      </c>
      <c r="D1934" s="334">
        <v>783126000</v>
      </c>
      <c r="E1934" s="334">
        <v>791103470</v>
      </c>
      <c r="F1934" s="334">
        <v>0</v>
      </c>
      <c r="G1934" s="337">
        <v>783126000</v>
      </c>
      <c r="H1934" s="334">
        <v>791103470</v>
      </c>
      <c r="I1934" s="328"/>
      <c r="J1934" s="328"/>
    </row>
    <row r="1935" spans="3:10" ht="16.95" customHeight="1">
      <c r="C1935" s="361" t="s">
        <v>4017</v>
      </c>
      <c r="D1935" s="334">
        <v>783126000</v>
      </c>
      <c r="E1935" s="334">
        <v>791103470</v>
      </c>
      <c r="F1935" s="334">
        <v>0</v>
      </c>
      <c r="G1935" s="337">
        <v>783126000</v>
      </c>
      <c r="H1935" s="334">
        <v>791103470</v>
      </c>
      <c r="I1935" s="328"/>
      <c r="J1935" s="328"/>
    </row>
    <row r="1936" spans="3:10" ht="16.95" customHeight="1">
      <c r="C1936" s="361" t="s">
        <v>4010</v>
      </c>
      <c r="D1936" s="334">
        <v>3915630000</v>
      </c>
      <c r="E1936" s="334">
        <v>3982145747</v>
      </c>
      <c r="F1936" s="334">
        <v>0</v>
      </c>
      <c r="G1936" s="337">
        <v>3915630000</v>
      </c>
      <c r="H1936" s="334">
        <v>3982145747</v>
      </c>
      <c r="I1936" s="328"/>
      <c r="J1936" s="328"/>
    </row>
    <row r="1937" spans="3:10" ht="16.95" customHeight="1">
      <c r="C1937" s="361" t="s">
        <v>4017</v>
      </c>
      <c r="D1937" s="337">
        <v>783126000</v>
      </c>
      <c r="E1937" s="334">
        <v>792391085</v>
      </c>
      <c r="F1937" s="334">
        <v>0</v>
      </c>
      <c r="G1937" s="337">
        <v>783126000</v>
      </c>
      <c r="H1937" s="334">
        <v>792391085</v>
      </c>
      <c r="I1937" s="328"/>
      <c r="J1937" s="328"/>
    </row>
    <row r="1938" spans="3:10" ht="16.95" customHeight="1">
      <c r="C1938" s="361" t="s">
        <v>4017</v>
      </c>
      <c r="D1938" s="334">
        <v>783126000</v>
      </c>
      <c r="E1938" s="334">
        <v>792391085</v>
      </c>
      <c r="F1938" s="334">
        <v>0</v>
      </c>
      <c r="G1938" s="337">
        <v>783126000</v>
      </c>
      <c r="H1938" s="334">
        <v>792391085</v>
      </c>
      <c r="I1938" s="328"/>
      <c r="J1938" s="328"/>
    </row>
    <row r="1939" spans="3:10" ht="16.95" customHeight="1">
      <c r="C1939" s="361" t="s">
        <v>4017</v>
      </c>
      <c r="D1939" s="334">
        <v>783126000</v>
      </c>
      <c r="E1939" s="334">
        <v>792391085</v>
      </c>
      <c r="F1939" s="334">
        <v>0</v>
      </c>
      <c r="G1939" s="337">
        <v>783126000</v>
      </c>
      <c r="H1939" s="334">
        <v>792391085</v>
      </c>
      <c r="I1939" s="328"/>
      <c r="J1939" s="328"/>
    </row>
    <row r="1940" spans="3:10" ht="16.95" customHeight="1">
      <c r="C1940" s="361" t="s">
        <v>4017</v>
      </c>
      <c r="D1940" s="334">
        <v>783126000</v>
      </c>
      <c r="E1940" s="334">
        <v>792391085</v>
      </c>
      <c r="F1940" s="334">
        <v>0</v>
      </c>
      <c r="G1940" s="337">
        <v>783126000</v>
      </c>
      <c r="H1940" s="334">
        <v>792391085</v>
      </c>
      <c r="J1940" s="328"/>
    </row>
    <row r="1941" spans="3:10" ht="16.95" customHeight="1">
      <c r="C1941" s="361" t="s">
        <v>4017</v>
      </c>
      <c r="D1941" s="334">
        <v>783126000</v>
      </c>
      <c r="E1941" s="334">
        <v>792391085</v>
      </c>
      <c r="F1941" s="334">
        <v>0</v>
      </c>
      <c r="G1941" s="337">
        <v>783126000</v>
      </c>
      <c r="H1941" s="334">
        <v>792391085</v>
      </c>
      <c r="I1941" s="328"/>
      <c r="J1941" s="328"/>
    </row>
    <row r="1942" spans="3:10" ht="16.95" customHeight="1">
      <c r="C1942" s="361" t="s">
        <v>4017</v>
      </c>
      <c r="D1942" s="334">
        <v>783126000</v>
      </c>
      <c r="E1942" s="334">
        <v>792391085</v>
      </c>
      <c r="F1942" s="334">
        <v>0</v>
      </c>
      <c r="G1942" s="337">
        <v>783126000</v>
      </c>
      <c r="H1942" s="334">
        <v>792391085</v>
      </c>
      <c r="I1942" s="328"/>
      <c r="J1942" s="328"/>
    </row>
    <row r="1943" spans="3:10" ht="16.95" customHeight="1">
      <c r="C1943" s="361" t="s">
        <v>4017</v>
      </c>
      <c r="D1943" s="334">
        <v>783126000</v>
      </c>
      <c r="E1943" s="334">
        <v>792391085</v>
      </c>
      <c r="F1943" s="334">
        <v>0</v>
      </c>
      <c r="G1943" s="337">
        <v>783126000</v>
      </c>
      <c r="H1943" s="334">
        <v>792391085</v>
      </c>
      <c r="I1943" s="328"/>
      <c r="J1943" s="328"/>
    </row>
    <row r="1944" spans="3:10" ht="16.95" customHeight="1">
      <c r="C1944" s="361" t="s">
        <v>4017</v>
      </c>
      <c r="D1944" s="337">
        <v>783126000</v>
      </c>
      <c r="E1944" s="334">
        <v>792391085</v>
      </c>
      <c r="F1944" s="334">
        <v>0</v>
      </c>
      <c r="G1944" s="337">
        <v>783126000</v>
      </c>
      <c r="H1944" s="334">
        <v>792391085</v>
      </c>
      <c r="I1944" s="328"/>
      <c r="J1944" s="328"/>
    </row>
    <row r="1945" spans="3:10" ht="16.95" customHeight="1">
      <c r="C1945" s="361" t="s">
        <v>4017</v>
      </c>
      <c r="D1945" s="334">
        <v>783126000</v>
      </c>
      <c r="E1945" s="334">
        <v>792391085</v>
      </c>
      <c r="F1945" s="334">
        <v>0</v>
      </c>
      <c r="G1945" s="337">
        <v>783126000</v>
      </c>
      <c r="H1945" s="334">
        <v>792391085</v>
      </c>
      <c r="I1945" s="328"/>
      <c r="J1945" s="328"/>
    </row>
    <row r="1946" spans="3:10" ht="16.95" customHeight="1">
      <c r="C1946" s="361" t="s">
        <v>4017</v>
      </c>
      <c r="D1946" s="334">
        <v>783126000</v>
      </c>
      <c r="E1946" s="334">
        <v>792391085</v>
      </c>
      <c r="F1946" s="334">
        <v>0</v>
      </c>
      <c r="G1946" s="337">
        <v>783126000</v>
      </c>
      <c r="H1946" s="334">
        <v>792391085</v>
      </c>
      <c r="I1946" s="328"/>
      <c r="J1946" s="328"/>
    </row>
    <row r="1947" spans="3:10" ht="16.95" customHeight="1">
      <c r="C1947" s="361" t="s">
        <v>4010</v>
      </c>
      <c r="D1947" s="334">
        <v>3915630000</v>
      </c>
      <c r="E1947" s="334">
        <v>3986839882</v>
      </c>
      <c r="F1947" s="334">
        <v>0</v>
      </c>
      <c r="G1947" s="337">
        <v>3915630000</v>
      </c>
      <c r="H1947" s="334">
        <v>3986839882</v>
      </c>
      <c r="J1947" s="328"/>
    </row>
    <row r="1948" spans="3:10" ht="16.95" customHeight="1">
      <c r="C1948" s="361" t="s">
        <v>4010</v>
      </c>
      <c r="D1948" s="334">
        <v>3915630000</v>
      </c>
      <c r="E1948" s="334">
        <v>3986839882</v>
      </c>
      <c r="F1948" s="334">
        <v>0</v>
      </c>
      <c r="G1948" s="337">
        <v>3915630000</v>
      </c>
      <c r="H1948" s="334">
        <v>3986839882</v>
      </c>
      <c r="I1948" s="328"/>
      <c r="J1948" s="328"/>
    </row>
    <row r="1949" spans="3:10" ht="16.95" customHeight="1">
      <c r="C1949" s="361" t="s">
        <v>4010</v>
      </c>
      <c r="D1949" s="334">
        <v>783126000</v>
      </c>
      <c r="E1949" s="334">
        <v>817698898</v>
      </c>
      <c r="F1949" s="334">
        <v>0</v>
      </c>
      <c r="G1949" s="337">
        <v>783126000</v>
      </c>
      <c r="H1949" s="334">
        <v>817698898</v>
      </c>
      <c r="I1949" s="328"/>
      <c r="J1949" s="328"/>
    </row>
    <row r="1950" spans="3:10" ht="16.95" customHeight="1">
      <c r="C1950" s="361" t="s">
        <v>4017</v>
      </c>
      <c r="D1950" s="334">
        <v>783126000</v>
      </c>
      <c r="E1950" s="334">
        <v>811955217</v>
      </c>
      <c r="F1950" s="334">
        <v>0</v>
      </c>
      <c r="G1950" s="337">
        <v>783126000</v>
      </c>
      <c r="H1950" s="334">
        <v>811955217</v>
      </c>
      <c r="I1950" s="328"/>
      <c r="J1950" s="328"/>
    </row>
    <row r="1951" spans="3:10" ht="16.95" customHeight="1">
      <c r="C1951" s="361" t="s">
        <v>4017</v>
      </c>
      <c r="D1951" s="337">
        <v>783126000</v>
      </c>
      <c r="E1951" s="334">
        <v>811955217</v>
      </c>
      <c r="F1951" s="334">
        <v>0</v>
      </c>
      <c r="G1951" s="337">
        <v>783126000</v>
      </c>
      <c r="H1951" s="334">
        <v>811955217</v>
      </c>
      <c r="I1951" s="328"/>
      <c r="J1951" s="328"/>
    </row>
    <row r="1952" spans="3:10" ht="16.95" customHeight="1">
      <c r="C1952" s="361" t="s">
        <v>4017</v>
      </c>
      <c r="D1952" s="334">
        <v>783126000</v>
      </c>
      <c r="E1952" s="334">
        <v>811955217</v>
      </c>
      <c r="F1952" s="334">
        <v>0</v>
      </c>
      <c r="G1952" s="337">
        <v>783126000</v>
      </c>
      <c r="H1952" s="334">
        <v>811955217</v>
      </c>
      <c r="I1952" s="328"/>
      <c r="J1952" s="328"/>
    </row>
    <row r="1953" spans="3:10" ht="16.95" customHeight="1">
      <c r="C1953" s="361" t="s">
        <v>4017</v>
      </c>
      <c r="D1953" s="334">
        <v>783126000</v>
      </c>
      <c r="E1953" s="334">
        <v>811955217</v>
      </c>
      <c r="F1953" s="334">
        <v>0</v>
      </c>
      <c r="G1953" s="337">
        <v>783126000</v>
      </c>
      <c r="H1953" s="334">
        <v>811955217</v>
      </c>
      <c r="I1953" s="328"/>
      <c r="J1953" s="328"/>
    </row>
    <row r="1954" spans="3:10" ht="16.95" customHeight="1">
      <c r="C1954" s="361" t="s">
        <v>4017</v>
      </c>
      <c r="D1954" s="334">
        <v>783126000</v>
      </c>
      <c r="E1954" s="334">
        <v>811955217</v>
      </c>
      <c r="F1954" s="334">
        <v>0</v>
      </c>
      <c r="G1954" s="337">
        <v>783126000</v>
      </c>
      <c r="H1954" s="334">
        <v>811955217</v>
      </c>
      <c r="J1954" s="328"/>
    </row>
    <row r="1955" spans="3:10" ht="16.95" customHeight="1">
      <c r="C1955" s="361" t="s">
        <v>4017</v>
      </c>
      <c r="D1955" s="334">
        <v>783126000</v>
      </c>
      <c r="E1955" s="334">
        <v>811955217</v>
      </c>
      <c r="F1955" s="334">
        <v>0</v>
      </c>
      <c r="G1955" s="337">
        <v>783126000</v>
      </c>
      <c r="H1955" s="334">
        <v>811955217</v>
      </c>
      <c r="I1955" s="328"/>
      <c r="J1955" s="328"/>
    </row>
    <row r="1956" spans="3:10" ht="16.95" customHeight="1">
      <c r="C1956" s="361" t="s">
        <v>4017</v>
      </c>
      <c r="D1956" s="334">
        <v>391563000</v>
      </c>
      <c r="E1956" s="334">
        <v>405985832</v>
      </c>
      <c r="F1956" s="334">
        <v>0</v>
      </c>
      <c r="G1956" s="337">
        <v>391563000</v>
      </c>
      <c r="H1956" s="334">
        <v>405985832</v>
      </c>
      <c r="I1956" s="328"/>
      <c r="J1956" s="328"/>
    </row>
    <row r="1957" spans="3:10" ht="16.95" customHeight="1">
      <c r="C1957" s="361" t="s">
        <v>4010</v>
      </c>
      <c r="D1957" s="334">
        <v>783126000</v>
      </c>
      <c r="E1957" s="334">
        <v>818157575</v>
      </c>
      <c r="F1957" s="334">
        <v>0</v>
      </c>
      <c r="G1957" s="337">
        <v>783126000</v>
      </c>
      <c r="H1957" s="334">
        <v>818157575</v>
      </c>
      <c r="I1957" s="328"/>
      <c r="J1957" s="328"/>
    </row>
    <row r="1958" spans="3:10" ht="16.95" customHeight="1">
      <c r="C1958" s="361" t="s">
        <v>4010</v>
      </c>
      <c r="D1958" s="337">
        <v>783126000</v>
      </c>
      <c r="E1958" s="334">
        <v>818157575</v>
      </c>
      <c r="F1958" s="334">
        <v>0</v>
      </c>
      <c r="G1958" s="337">
        <v>783126000</v>
      </c>
      <c r="H1958" s="334">
        <v>818157575</v>
      </c>
      <c r="I1958" s="328"/>
      <c r="J1958" s="328"/>
    </row>
    <row r="1959" spans="3:10" ht="16.95" customHeight="1">
      <c r="C1959" s="361" t="s">
        <v>4019</v>
      </c>
      <c r="D1959" s="334">
        <v>783126000</v>
      </c>
      <c r="E1959" s="334">
        <v>787325200</v>
      </c>
      <c r="F1959" s="334">
        <v>0</v>
      </c>
      <c r="G1959" s="337">
        <v>783126000</v>
      </c>
      <c r="H1959" s="334">
        <v>787325200</v>
      </c>
      <c r="I1959" s="328"/>
      <c r="J1959" s="328"/>
    </row>
    <row r="1960" spans="3:10" ht="16.95" customHeight="1">
      <c r="C1960" s="361" t="s">
        <v>4019</v>
      </c>
      <c r="D1960" s="334">
        <v>783126000</v>
      </c>
      <c r="E1960" s="334">
        <v>787325200</v>
      </c>
      <c r="F1960" s="334">
        <v>0</v>
      </c>
      <c r="G1960" s="337">
        <v>783126000</v>
      </c>
      <c r="H1960" s="334">
        <v>787325200</v>
      </c>
      <c r="I1960" s="328"/>
      <c r="J1960" s="328"/>
    </row>
    <row r="1961" spans="3:10" ht="16.95" customHeight="1">
      <c r="C1961" s="361" t="s">
        <v>4019</v>
      </c>
      <c r="D1961" s="334">
        <v>783126000</v>
      </c>
      <c r="E1961" s="334">
        <v>787325200</v>
      </c>
      <c r="F1961" s="334">
        <v>0</v>
      </c>
      <c r="G1961" s="337">
        <v>783126000</v>
      </c>
      <c r="H1961" s="334">
        <v>787325200</v>
      </c>
      <c r="J1961" s="328"/>
    </row>
    <row r="1962" spans="3:10" ht="16.95" customHeight="1">
      <c r="C1962" s="361" t="s">
        <v>4019</v>
      </c>
      <c r="D1962" s="334">
        <v>783126000</v>
      </c>
      <c r="E1962" s="334">
        <v>787325200</v>
      </c>
      <c r="F1962" s="334">
        <v>0</v>
      </c>
      <c r="G1962" s="337">
        <v>783126000</v>
      </c>
      <c r="H1962" s="334">
        <v>787325200</v>
      </c>
      <c r="I1962" s="328"/>
      <c r="J1962" s="328"/>
    </row>
    <row r="1963" spans="3:10" ht="16.95" customHeight="1">
      <c r="C1963" s="361" t="s">
        <v>4019</v>
      </c>
      <c r="D1963" s="334">
        <v>783126000</v>
      </c>
      <c r="E1963" s="334">
        <v>787325200</v>
      </c>
      <c r="F1963" s="334">
        <v>0</v>
      </c>
      <c r="G1963" s="337">
        <v>783126000</v>
      </c>
      <c r="H1963" s="334">
        <v>787325200</v>
      </c>
      <c r="I1963" s="328"/>
      <c r="J1963" s="328"/>
    </row>
    <row r="1964" spans="3:10" ht="16.95" customHeight="1">
      <c r="C1964" s="361" t="s">
        <v>4019</v>
      </c>
      <c r="D1964" s="334">
        <v>783126000</v>
      </c>
      <c r="E1964" s="334">
        <v>786333919</v>
      </c>
      <c r="F1964" s="334">
        <v>0</v>
      </c>
      <c r="G1964" s="337">
        <v>783126000</v>
      </c>
      <c r="H1964" s="334">
        <v>786333919</v>
      </c>
      <c r="I1964" s="328"/>
      <c r="J1964" s="328"/>
    </row>
    <row r="1965" spans="3:10" ht="16.95" customHeight="1">
      <c r="C1965" s="361" t="s">
        <v>4019</v>
      </c>
      <c r="D1965" s="337">
        <v>783126000</v>
      </c>
      <c r="E1965" s="334">
        <v>786166800</v>
      </c>
      <c r="F1965" s="334">
        <v>0</v>
      </c>
      <c r="G1965" s="337">
        <v>783126000</v>
      </c>
      <c r="H1965" s="334">
        <v>786166800</v>
      </c>
      <c r="I1965" s="328"/>
      <c r="J1965" s="328"/>
    </row>
    <row r="1966" spans="3:10" ht="16.95" customHeight="1">
      <c r="C1966" s="361" t="s">
        <v>4019</v>
      </c>
      <c r="D1966" s="334">
        <v>783126000</v>
      </c>
      <c r="E1966" s="334">
        <v>786166800</v>
      </c>
      <c r="F1966" s="334">
        <v>0</v>
      </c>
      <c r="G1966" s="337">
        <v>783126000</v>
      </c>
      <c r="H1966" s="334">
        <v>786166800</v>
      </c>
      <c r="I1966" s="328"/>
      <c r="J1966" s="328"/>
    </row>
    <row r="1967" spans="3:10" ht="16.95" customHeight="1">
      <c r="C1967" s="361" t="s">
        <v>4019</v>
      </c>
      <c r="D1967" s="334">
        <v>783126000</v>
      </c>
      <c r="E1967" s="334">
        <v>786166800</v>
      </c>
      <c r="F1967" s="334">
        <v>0</v>
      </c>
      <c r="G1967" s="337">
        <v>783126000</v>
      </c>
      <c r="H1967" s="334">
        <v>786166800</v>
      </c>
      <c r="I1967" s="328"/>
      <c r="J1967" s="328"/>
    </row>
    <row r="1968" spans="3:10" ht="16.95" customHeight="1">
      <c r="C1968" s="361" t="s">
        <v>4019</v>
      </c>
      <c r="D1968" s="334">
        <v>783126000</v>
      </c>
      <c r="E1968" s="334">
        <v>786166800</v>
      </c>
      <c r="F1968" s="334">
        <v>0</v>
      </c>
      <c r="G1968" s="337">
        <v>783126000</v>
      </c>
      <c r="H1968" s="334">
        <v>786166800</v>
      </c>
      <c r="J1968" s="328"/>
    </row>
    <row r="1969" spans="3:10" ht="16.95" customHeight="1">
      <c r="C1969" s="361" t="s">
        <v>4019</v>
      </c>
      <c r="D1969" s="334">
        <v>783126000</v>
      </c>
      <c r="E1969" s="334">
        <v>786166800</v>
      </c>
      <c r="F1969" s="334">
        <v>0</v>
      </c>
      <c r="G1969" s="337">
        <v>783126000</v>
      </c>
      <c r="H1969" s="334">
        <v>786166800</v>
      </c>
      <c r="I1969" s="328"/>
      <c r="J1969" s="328"/>
    </row>
    <row r="1970" spans="3:10" ht="16.95" customHeight="1">
      <c r="C1970" s="361" t="s">
        <v>4017</v>
      </c>
      <c r="D1970" s="334">
        <v>1957815000</v>
      </c>
      <c r="E1970" s="334">
        <v>2033534435</v>
      </c>
      <c r="F1970" s="334">
        <v>0</v>
      </c>
      <c r="G1970" s="337">
        <v>1957815000</v>
      </c>
      <c r="H1970" s="334">
        <v>2033534435</v>
      </c>
      <c r="I1970" s="328"/>
      <c r="J1970" s="328"/>
    </row>
    <row r="1971" spans="3:10" ht="16.95" customHeight="1">
      <c r="C1971" s="361" t="s">
        <v>4017</v>
      </c>
      <c r="D1971" s="334">
        <v>1957815000</v>
      </c>
      <c r="E1971" s="334">
        <v>2033534435</v>
      </c>
      <c r="F1971" s="334">
        <v>0</v>
      </c>
      <c r="G1971" s="337">
        <v>1957815000</v>
      </c>
      <c r="H1971" s="334">
        <v>2033534435</v>
      </c>
      <c r="I1971" s="328"/>
      <c r="J1971" s="328"/>
    </row>
    <row r="1972" spans="3:10" ht="16.95" customHeight="1">
      <c r="C1972" s="361" t="s">
        <v>4017</v>
      </c>
      <c r="D1972" s="337">
        <v>1957815000</v>
      </c>
      <c r="E1972" s="334">
        <v>2033534435</v>
      </c>
      <c r="F1972" s="334">
        <v>0</v>
      </c>
      <c r="G1972" s="337">
        <v>1957815000</v>
      </c>
      <c r="H1972" s="334">
        <v>2033534435</v>
      </c>
      <c r="I1972" s="328"/>
      <c r="J1972" s="328"/>
    </row>
    <row r="1973" spans="3:10" ht="16.95" customHeight="1">
      <c r="C1973" s="361" t="s">
        <v>4017</v>
      </c>
      <c r="D1973" s="334">
        <v>1957815000</v>
      </c>
      <c r="E1973" s="334">
        <v>2033534435</v>
      </c>
      <c r="F1973" s="334">
        <v>0</v>
      </c>
      <c r="G1973" s="334">
        <v>1957815000</v>
      </c>
      <c r="H1973" s="334">
        <v>2033534435</v>
      </c>
      <c r="I1973" s="328"/>
      <c r="J1973" s="328"/>
    </row>
    <row r="1974" spans="3:10" ht="16.95" customHeight="1">
      <c r="C1974" s="361" t="s">
        <v>4017</v>
      </c>
      <c r="D1974" s="334">
        <v>1957815000</v>
      </c>
      <c r="E1974" s="334">
        <v>2032262638</v>
      </c>
      <c r="F1974" s="334">
        <v>0</v>
      </c>
      <c r="G1974" s="337">
        <v>1957815000</v>
      </c>
      <c r="H1974" s="334">
        <v>2032262638</v>
      </c>
      <c r="I1974" s="328"/>
      <c r="J1974" s="328"/>
    </row>
    <row r="1975" spans="3:10" ht="16.95" customHeight="1">
      <c r="C1975" s="361" t="s">
        <v>4017</v>
      </c>
      <c r="D1975" s="334">
        <v>1957815000</v>
      </c>
      <c r="E1975" s="334">
        <v>2032262638</v>
      </c>
      <c r="F1975" s="334">
        <v>0</v>
      </c>
      <c r="G1975" s="334">
        <v>1957815000</v>
      </c>
      <c r="H1975" s="334">
        <v>2032262638</v>
      </c>
      <c r="J1975" s="328"/>
    </row>
    <row r="1976" spans="3:10" ht="16.95" customHeight="1">
      <c r="C1976" s="361" t="s">
        <v>4017</v>
      </c>
      <c r="D1976" s="334">
        <v>1957815000</v>
      </c>
      <c r="E1976" s="334">
        <v>2032262638</v>
      </c>
      <c r="F1976" s="334">
        <v>0</v>
      </c>
      <c r="G1976" s="334">
        <v>1957815000</v>
      </c>
      <c r="H1976" s="334">
        <v>2032262638</v>
      </c>
      <c r="I1976" s="328"/>
      <c r="J1976" s="328"/>
    </row>
    <row r="1977" spans="3:10" ht="16.95" customHeight="1">
      <c r="C1977" s="361" t="s">
        <v>4017</v>
      </c>
      <c r="D1977" s="334">
        <v>1957815000</v>
      </c>
      <c r="E1977" s="334">
        <v>2032262638</v>
      </c>
      <c r="F1977" s="334">
        <v>0</v>
      </c>
      <c r="G1977" s="334">
        <v>1957815000</v>
      </c>
      <c r="H1977" s="334">
        <v>2032262638</v>
      </c>
      <c r="I1977" s="328"/>
      <c r="J1977" s="328"/>
    </row>
    <row r="1978" spans="3:10" ht="16.95" customHeight="1">
      <c r="C1978" s="361" t="s">
        <v>4017</v>
      </c>
      <c r="D1978" s="334">
        <v>861438600</v>
      </c>
      <c r="E1978" s="334">
        <v>862628325</v>
      </c>
      <c r="F1978" s="334">
        <v>0</v>
      </c>
      <c r="G1978" s="334">
        <v>861438600</v>
      </c>
      <c r="H1978" s="334">
        <v>862628325</v>
      </c>
      <c r="I1978" s="328"/>
      <c r="J1978" s="328"/>
    </row>
    <row r="1979" spans="3:10" ht="16.95" customHeight="1">
      <c r="C1979" s="361" t="s">
        <v>4017</v>
      </c>
      <c r="D1979" s="337">
        <v>783126000</v>
      </c>
      <c r="E1979" s="334">
        <v>784207340</v>
      </c>
      <c r="F1979" s="334">
        <v>0</v>
      </c>
      <c r="G1979" s="337">
        <v>783126000</v>
      </c>
      <c r="H1979" s="334">
        <v>784207340</v>
      </c>
      <c r="I1979" s="328"/>
      <c r="J1979" s="328"/>
    </row>
    <row r="1980" spans="3:10" ht="16.95" customHeight="1">
      <c r="C1980" s="361" t="s">
        <v>4017</v>
      </c>
      <c r="D1980" s="334">
        <v>1566252000</v>
      </c>
      <c r="E1980" s="334">
        <v>1644192772</v>
      </c>
      <c r="F1980" s="334">
        <v>0</v>
      </c>
      <c r="G1980" s="334">
        <v>1566252000</v>
      </c>
      <c r="H1980" s="334">
        <v>1644192772</v>
      </c>
      <c r="I1980" s="328"/>
      <c r="J1980" s="328"/>
    </row>
    <row r="1981" spans="3:10" ht="16.95" customHeight="1">
      <c r="C1981" s="361" t="s">
        <v>4017</v>
      </c>
      <c r="D1981" s="334">
        <v>1566252000</v>
      </c>
      <c r="E1981" s="334">
        <v>1644192772</v>
      </c>
      <c r="F1981" s="334">
        <v>0</v>
      </c>
      <c r="G1981" s="337">
        <v>1566252000</v>
      </c>
      <c r="H1981" s="334">
        <v>1644192772</v>
      </c>
      <c r="I1981" s="328"/>
      <c r="J1981" s="328"/>
    </row>
    <row r="1982" spans="3:10" ht="16.95" customHeight="1">
      <c r="C1982" s="361" t="s">
        <v>4017</v>
      </c>
      <c r="D1982" s="334">
        <v>1566252000</v>
      </c>
      <c r="E1982" s="334">
        <v>1644192772</v>
      </c>
      <c r="F1982" s="334">
        <v>0</v>
      </c>
      <c r="G1982" s="334">
        <v>1566252000</v>
      </c>
      <c r="H1982" s="334">
        <v>1644192772</v>
      </c>
      <c r="J1982" s="328"/>
    </row>
    <row r="1983" spans="3:10" ht="16.95" customHeight="1">
      <c r="C1983" s="361" t="s">
        <v>711</v>
      </c>
      <c r="D1983" s="334">
        <v>195781500</v>
      </c>
      <c r="E1983" s="334">
        <v>202286301</v>
      </c>
      <c r="F1983" s="334">
        <v>0</v>
      </c>
      <c r="G1983" s="334">
        <v>195781500</v>
      </c>
      <c r="H1983" s="334">
        <v>202286301</v>
      </c>
      <c r="I1983" s="328"/>
      <c r="J1983" s="328"/>
    </row>
    <row r="1984" spans="3:10" ht="16.95" customHeight="1">
      <c r="C1984" s="361" t="s">
        <v>711</v>
      </c>
      <c r="D1984" s="334">
        <v>195781500</v>
      </c>
      <c r="E1984" s="334">
        <v>202286301</v>
      </c>
      <c r="F1984" s="334">
        <v>0</v>
      </c>
      <c r="G1984" s="334">
        <v>195781500</v>
      </c>
      <c r="H1984" s="334">
        <v>202286301</v>
      </c>
      <c r="I1984" s="328"/>
      <c r="J1984" s="328"/>
    </row>
    <row r="1985" spans="3:10" ht="16.95" customHeight="1">
      <c r="C1985" s="361" t="s">
        <v>711</v>
      </c>
      <c r="D1985" s="334">
        <v>195781500</v>
      </c>
      <c r="E1985" s="334">
        <v>202286301</v>
      </c>
      <c r="F1985" s="334">
        <v>0</v>
      </c>
      <c r="G1985" s="334">
        <v>195781500</v>
      </c>
      <c r="H1985" s="334">
        <v>202286301</v>
      </c>
      <c r="I1985" s="328"/>
      <c r="J1985" s="328"/>
    </row>
    <row r="1986" spans="3:10" ht="16.95" customHeight="1">
      <c r="C1986" s="361" t="s">
        <v>711</v>
      </c>
      <c r="D1986" s="334">
        <v>195781500</v>
      </c>
      <c r="E1986" s="334">
        <v>202286301</v>
      </c>
      <c r="F1986" s="334">
        <v>0</v>
      </c>
      <c r="G1986" s="334">
        <v>195781500</v>
      </c>
      <c r="H1986" s="334">
        <v>202286301</v>
      </c>
      <c r="I1986" s="328"/>
      <c r="J1986" s="328"/>
    </row>
    <row r="1987" spans="3:10" ht="16.95" customHeight="1">
      <c r="C1987" s="361" t="s">
        <v>711</v>
      </c>
      <c r="D1987" s="334">
        <v>195781500</v>
      </c>
      <c r="E1987" s="334">
        <v>202286301</v>
      </c>
      <c r="F1987" s="334">
        <v>0</v>
      </c>
      <c r="G1987" s="337">
        <v>195781500</v>
      </c>
      <c r="H1987" s="334">
        <v>202286301</v>
      </c>
      <c r="I1987" s="328"/>
      <c r="J1987" s="328"/>
    </row>
    <row r="1988" spans="3:10" ht="16.95" customHeight="1">
      <c r="C1988" s="361" t="s">
        <v>711</v>
      </c>
      <c r="D1988" s="334">
        <v>195781500</v>
      </c>
      <c r="E1988" s="334">
        <v>202286301</v>
      </c>
      <c r="F1988" s="334">
        <v>0</v>
      </c>
      <c r="G1988" s="334">
        <v>195781500</v>
      </c>
      <c r="H1988" s="334">
        <v>202286301</v>
      </c>
      <c r="J1988" s="328"/>
    </row>
    <row r="1989" spans="3:10" ht="16.95" customHeight="1">
      <c r="C1989" s="361" t="s">
        <v>711</v>
      </c>
      <c r="D1989" s="334">
        <v>195781500</v>
      </c>
      <c r="E1989" s="334">
        <v>202286301</v>
      </c>
      <c r="F1989" s="334">
        <v>0</v>
      </c>
      <c r="G1989" s="334">
        <v>195781500</v>
      </c>
      <c r="H1989" s="334">
        <v>202286301</v>
      </c>
      <c r="I1989" s="328"/>
      <c r="J1989" s="328"/>
    </row>
    <row r="1990" spans="3:10" ht="16.95" customHeight="1">
      <c r="C1990" s="361" t="s">
        <v>711</v>
      </c>
      <c r="D1990" s="334">
        <v>195781500</v>
      </c>
      <c r="E1990" s="334">
        <v>202286301</v>
      </c>
      <c r="F1990" s="334">
        <v>0</v>
      </c>
      <c r="G1990" s="334">
        <v>195781500</v>
      </c>
      <c r="H1990" s="334">
        <v>202286301</v>
      </c>
      <c r="I1990" s="328"/>
      <c r="J1990" s="328"/>
    </row>
    <row r="1991" spans="3:10" ht="16.95" customHeight="1">
      <c r="C1991" s="361" t="s">
        <v>711</v>
      </c>
      <c r="D1991" s="334">
        <v>195781500</v>
      </c>
      <c r="E1991" s="334">
        <v>202286301</v>
      </c>
      <c r="F1991" s="334">
        <v>0</v>
      </c>
      <c r="G1991" s="334">
        <v>195781500</v>
      </c>
      <c r="H1991" s="334">
        <v>202286301</v>
      </c>
      <c r="I1991" s="328"/>
      <c r="J1991" s="328"/>
    </row>
    <row r="1992" spans="3:10" ht="16.95" customHeight="1">
      <c r="C1992" s="361" t="s">
        <v>711</v>
      </c>
      <c r="D1992" s="337">
        <v>195781500</v>
      </c>
      <c r="E1992" s="334">
        <v>202286301</v>
      </c>
      <c r="F1992" s="334">
        <v>0</v>
      </c>
      <c r="G1992" s="337">
        <v>195781500</v>
      </c>
      <c r="H1992" s="334">
        <v>202286301</v>
      </c>
      <c r="I1992" s="328"/>
      <c r="J1992" s="328"/>
    </row>
    <row r="1993" spans="3:10" ht="16.95" customHeight="1">
      <c r="C1993" s="361" t="s">
        <v>711</v>
      </c>
      <c r="D1993" s="334">
        <v>195781500</v>
      </c>
      <c r="E1993" s="334">
        <v>202286301</v>
      </c>
      <c r="F1993" s="334">
        <v>0</v>
      </c>
      <c r="G1993" s="334">
        <v>195781500</v>
      </c>
      <c r="H1993" s="334">
        <v>202286301</v>
      </c>
      <c r="I1993" s="328"/>
      <c r="J1993" s="328"/>
    </row>
    <row r="1994" spans="3:10" ht="16.95" customHeight="1">
      <c r="C1994" s="361" t="s">
        <v>479</v>
      </c>
      <c r="D1994" s="334">
        <v>783126000</v>
      </c>
      <c r="E1994" s="334">
        <v>794584386</v>
      </c>
      <c r="F1994" s="334">
        <v>0</v>
      </c>
      <c r="G1994" s="337">
        <v>783126000</v>
      </c>
      <c r="H1994" s="334">
        <v>794584386</v>
      </c>
      <c r="I1994" s="328"/>
      <c r="J1994" s="328"/>
    </row>
    <row r="1995" spans="3:10" ht="16.95" customHeight="1">
      <c r="C1995" s="361" t="s">
        <v>479</v>
      </c>
      <c r="D1995" s="334">
        <v>783126000</v>
      </c>
      <c r="E1995" s="334">
        <v>794584386</v>
      </c>
      <c r="F1995" s="334">
        <v>0</v>
      </c>
      <c r="G1995" s="334">
        <v>783126000</v>
      </c>
      <c r="H1995" s="334">
        <v>794584386</v>
      </c>
      <c r="J1995" s="328"/>
    </row>
    <row r="1996" spans="3:10" ht="16.95" customHeight="1">
      <c r="C1996" s="361" t="s">
        <v>479</v>
      </c>
      <c r="D1996" s="334">
        <v>783126000</v>
      </c>
      <c r="E1996" s="334">
        <v>794584386</v>
      </c>
      <c r="F1996" s="334">
        <v>0</v>
      </c>
      <c r="G1996" s="334">
        <v>783126000</v>
      </c>
      <c r="H1996" s="334">
        <v>794584386</v>
      </c>
      <c r="I1996" s="328"/>
      <c r="J1996" s="328"/>
    </row>
    <row r="1997" spans="3:10" ht="16.95" customHeight="1">
      <c r="C1997" s="361" t="s">
        <v>479</v>
      </c>
      <c r="D1997" s="334">
        <v>783126000</v>
      </c>
      <c r="E1997" s="334">
        <v>794584386</v>
      </c>
      <c r="F1997" s="334">
        <v>0</v>
      </c>
      <c r="G1997" s="334">
        <v>783126000</v>
      </c>
      <c r="H1997" s="334">
        <v>794584386</v>
      </c>
      <c r="I1997" s="328"/>
      <c r="J1997" s="328"/>
    </row>
    <row r="1998" spans="3:10" ht="16.95" customHeight="1">
      <c r="C1998" s="361" t="s">
        <v>479</v>
      </c>
      <c r="D1998" s="334">
        <v>783126000</v>
      </c>
      <c r="E1998" s="334">
        <v>794584386</v>
      </c>
      <c r="F1998" s="334">
        <v>0</v>
      </c>
      <c r="G1998" s="334">
        <v>783126000</v>
      </c>
      <c r="H1998" s="334">
        <v>794584386</v>
      </c>
      <c r="I1998" s="328"/>
      <c r="J1998" s="328"/>
    </row>
    <row r="1999" spans="3:10" ht="16.95" customHeight="1">
      <c r="C1999" s="361" t="s">
        <v>479</v>
      </c>
      <c r="D1999" s="337">
        <v>783126000</v>
      </c>
      <c r="E1999" s="334">
        <v>793940657</v>
      </c>
      <c r="F1999" s="334">
        <v>0</v>
      </c>
      <c r="G1999" s="337">
        <v>783126000</v>
      </c>
      <c r="H1999" s="334">
        <v>793940657</v>
      </c>
      <c r="I1999" s="328"/>
      <c r="J1999" s="328"/>
    </row>
    <row r="2000" spans="3:10" ht="16.95" customHeight="1">
      <c r="C2000" s="361" t="s">
        <v>479</v>
      </c>
      <c r="D2000" s="334">
        <v>783126000</v>
      </c>
      <c r="E2000" s="334">
        <v>793940657</v>
      </c>
      <c r="F2000" s="334">
        <v>0</v>
      </c>
      <c r="G2000" s="334">
        <v>783126000</v>
      </c>
      <c r="H2000" s="334">
        <v>793940657</v>
      </c>
      <c r="I2000" s="328"/>
      <c r="J2000" s="328"/>
    </row>
    <row r="2001" spans="3:10" ht="16.95" customHeight="1">
      <c r="C2001" s="361" t="s">
        <v>479</v>
      </c>
      <c r="D2001" s="334">
        <v>783126000</v>
      </c>
      <c r="E2001" s="334">
        <v>793940657</v>
      </c>
      <c r="F2001" s="334">
        <v>0</v>
      </c>
      <c r="G2001" s="337">
        <v>783126000</v>
      </c>
      <c r="H2001" s="334">
        <v>793940657</v>
      </c>
      <c r="I2001" s="328"/>
      <c r="J2001" s="328"/>
    </row>
    <row r="2002" spans="3:10" ht="16.95" customHeight="1">
      <c r="C2002" s="361" t="s">
        <v>479</v>
      </c>
      <c r="D2002" s="334">
        <v>783126000</v>
      </c>
      <c r="E2002" s="334">
        <v>793940657</v>
      </c>
      <c r="F2002" s="334">
        <v>0</v>
      </c>
      <c r="G2002" s="334">
        <v>783126000</v>
      </c>
      <c r="H2002" s="334">
        <v>793940657</v>
      </c>
      <c r="J2002" s="328"/>
    </row>
    <row r="2003" spans="3:10" ht="16.95" customHeight="1">
      <c r="C2003" s="361" t="s">
        <v>479</v>
      </c>
      <c r="D2003" s="334">
        <v>783126000</v>
      </c>
      <c r="E2003" s="334">
        <v>793940657</v>
      </c>
      <c r="F2003" s="334">
        <v>0</v>
      </c>
      <c r="G2003" s="334">
        <v>783126000</v>
      </c>
      <c r="H2003" s="334">
        <v>793940657</v>
      </c>
      <c r="I2003" s="328"/>
      <c r="J2003" s="328"/>
    </row>
    <row r="2004" spans="3:10" ht="16.95" customHeight="1">
      <c r="C2004" s="361" t="s">
        <v>479</v>
      </c>
      <c r="D2004" s="334">
        <v>783126000</v>
      </c>
      <c r="E2004" s="334">
        <v>793940657</v>
      </c>
      <c r="F2004" s="334">
        <v>0</v>
      </c>
      <c r="G2004" s="334">
        <v>783126000</v>
      </c>
      <c r="H2004" s="334">
        <v>793940657</v>
      </c>
      <c r="I2004" s="328"/>
      <c r="J2004" s="328"/>
    </row>
    <row r="2005" spans="3:10" ht="16.95" customHeight="1">
      <c r="C2005" s="361" t="s">
        <v>479</v>
      </c>
      <c r="D2005" s="334">
        <v>783126000</v>
      </c>
      <c r="E2005" s="334">
        <v>793940657</v>
      </c>
      <c r="F2005" s="334">
        <v>0</v>
      </c>
      <c r="G2005" s="337">
        <v>783126000</v>
      </c>
      <c r="H2005" s="334">
        <v>793940657</v>
      </c>
      <c r="I2005" s="328"/>
      <c r="J2005" s="328"/>
    </row>
    <row r="2006" spans="3:10" ht="16.95" customHeight="1">
      <c r="C2006" s="361" t="s">
        <v>479</v>
      </c>
      <c r="D2006" s="337">
        <v>783126000</v>
      </c>
      <c r="E2006" s="334">
        <v>793940657</v>
      </c>
      <c r="F2006" s="334">
        <v>0</v>
      </c>
      <c r="G2006" s="337">
        <v>783126000</v>
      </c>
      <c r="H2006" s="334">
        <v>793940657</v>
      </c>
      <c r="I2006" s="328"/>
      <c r="J2006" s="328"/>
    </row>
    <row r="2007" spans="3:10" ht="16.95" customHeight="1">
      <c r="C2007" s="361" t="s">
        <v>479</v>
      </c>
      <c r="D2007" s="334">
        <v>783126000</v>
      </c>
      <c r="E2007" s="334">
        <v>793940657</v>
      </c>
      <c r="F2007" s="334">
        <v>0</v>
      </c>
      <c r="G2007" s="337">
        <v>783126000</v>
      </c>
      <c r="H2007" s="334">
        <v>793940657</v>
      </c>
      <c r="I2007" s="328"/>
      <c r="J2007" s="328"/>
    </row>
    <row r="2008" spans="3:10" ht="16.95" customHeight="1">
      <c r="C2008" s="361" t="s">
        <v>479</v>
      </c>
      <c r="D2008" s="334">
        <v>783126000</v>
      </c>
      <c r="E2008" s="334">
        <v>793940657</v>
      </c>
      <c r="F2008" s="334">
        <v>0</v>
      </c>
      <c r="G2008" s="337">
        <v>783126000</v>
      </c>
      <c r="H2008" s="334">
        <v>793940657</v>
      </c>
      <c r="I2008" s="328"/>
      <c r="J2008" s="328"/>
    </row>
    <row r="2009" spans="3:10" ht="16.95" customHeight="1">
      <c r="C2009" s="361" t="s">
        <v>479</v>
      </c>
      <c r="D2009" s="334">
        <v>783126000</v>
      </c>
      <c r="E2009" s="334">
        <v>793940657</v>
      </c>
      <c r="F2009" s="334">
        <v>0</v>
      </c>
      <c r="G2009" s="337">
        <v>783126000</v>
      </c>
      <c r="H2009" s="334">
        <v>793940657</v>
      </c>
      <c r="J2009" s="328"/>
    </row>
    <row r="2010" spans="3:10" ht="16.95" customHeight="1">
      <c r="C2010" s="361" t="s">
        <v>479</v>
      </c>
      <c r="D2010" s="334">
        <v>783126000</v>
      </c>
      <c r="E2010" s="334">
        <v>793940657</v>
      </c>
      <c r="F2010" s="334">
        <v>0</v>
      </c>
      <c r="G2010" s="337">
        <v>783126000</v>
      </c>
      <c r="H2010" s="334">
        <v>793940657</v>
      </c>
      <c r="I2010" s="328"/>
      <c r="J2010" s="328"/>
    </row>
    <row r="2011" spans="3:10" ht="16.95" customHeight="1">
      <c r="C2011" s="361" t="s">
        <v>479</v>
      </c>
      <c r="D2011" s="334">
        <v>783126000</v>
      </c>
      <c r="E2011" s="334">
        <v>793940657</v>
      </c>
      <c r="F2011" s="334">
        <v>0</v>
      </c>
      <c r="G2011" s="337">
        <v>783126000</v>
      </c>
      <c r="H2011" s="334">
        <v>793940657</v>
      </c>
      <c r="I2011" s="328"/>
      <c r="J2011" s="328"/>
    </row>
    <row r="2012" spans="3:10" ht="16.95" customHeight="1">
      <c r="C2012" s="361" t="s">
        <v>479</v>
      </c>
      <c r="D2012" s="334">
        <v>783126000</v>
      </c>
      <c r="E2012" s="334">
        <v>793940657</v>
      </c>
      <c r="F2012" s="334">
        <v>0</v>
      </c>
      <c r="G2012" s="337">
        <v>783126000</v>
      </c>
      <c r="H2012" s="334">
        <v>793940657</v>
      </c>
      <c r="I2012" s="328"/>
      <c r="J2012" s="328"/>
    </row>
    <row r="2013" spans="3:10" ht="16.95" customHeight="1">
      <c r="C2013" s="361" t="s">
        <v>479</v>
      </c>
      <c r="D2013" s="337">
        <v>783126000</v>
      </c>
      <c r="E2013" s="334">
        <v>792781944</v>
      </c>
      <c r="F2013" s="334">
        <v>0</v>
      </c>
      <c r="G2013" s="337">
        <v>783126000</v>
      </c>
      <c r="H2013" s="334">
        <v>792781944</v>
      </c>
      <c r="I2013" s="328"/>
      <c r="J2013" s="328"/>
    </row>
    <row r="2014" spans="3:10" ht="16.95" customHeight="1">
      <c r="C2014" s="361" t="s">
        <v>479</v>
      </c>
      <c r="D2014" s="334">
        <v>783126000</v>
      </c>
      <c r="E2014" s="334">
        <v>792781944</v>
      </c>
      <c r="F2014" s="334">
        <v>0</v>
      </c>
      <c r="G2014" s="337">
        <v>783126000</v>
      </c>
      <c r="H2014" s="334">
        <v>792781944</v>
      </c>
      <c r="I2014" s="328"/>
      <c r="J2014" s="328"/>
    </row>
    <row r="2015" spans="3:10" ht="16.95" customHeight="1">
      <c r="C2015" s="361" t="s">
        <v>479</v>
      </c>
      <c r="D2015" s="334">
        <v>783126000</v>
      </c>
      <c r="E2015" s="334">
        <v>792781944</v>
      </c>
      <c r="F2015" s="334">
        <v>0</v>
      </c>
      <c r="G2015" s="337">
        <v>783126000</v>
      </c>
      <c r="H2015" s="334">
        <v>792781944</v>
      </c>
      <c r="I2015" s="328"/>
      <c r="J2015" s="328"/>
    </row>
    <row r="2016" spans="3:10" ht="16.95" customHeight="1">
      <c r="C2016" s="361" t="s">
        <v>479</v>
      </c>
      <c r="D2016" s="334">
        <v>783126000</v>
      </c>
      <c r="E2016" s="334">
        <v>792781944</v>
      </c>
      <c r="F2016" s="334">
        <v>0</v>
      </c>
      <c r="G2016" s="337">
        <v>783126000</v>
      </c>
      <c r="H2016" s="334">
        <v>792781944</v>
      </c>
      <c r="J2016" s="328"/>
    </row>
    <row r="2017" spans="3:10" ht="16.95" customHeight="1">
      <c r="C2017" s="361" t="s">
        <v>479</v>
      </c>
      <c r="D2017" s="334">
        <v>783126000</v>
      </c>
      <c r="E2017" s="334">
        <v>792781944</v>
      </c>
      <c r="F2017" s="334">
        <v>0</v>
      </c>
      <c r="G2017" s="337">
        <v>783126000</v>
      </c>
      <c r="H2017" s="334">
        <v>792781944</v>
      </c>
      <c r="I2017" s="328"/>
      <c r="J2017" s="328"/>
    </row>
    <row r="2018" spans="3:10" ht="16.95" customHeight="1">
      <c r="C2018" s="361" t="s">
        <v>479</v>
      </c>
      <c r="D2018" s="334">
        <v>783126000</v>
      </c>
      <c r="E2018" s="334">
        <v>792781944</v>
      </c>
      <c r="F2018" s="334">
        <v>0</v>
      </c>
      <c r="G2018" s="337">
        <v>783126000</v>
      </c>
      <c r="H2018" s="334">
        <v>792781944</v>
      </c>
      <c r="I2018" s="328"/>
      <c r="J2018" s="328"/>
    </row>
    <row r="2019" spans="3:10" ht="16.95" customHeight="1">
      <c r="C2019" s="361" t="s">
        <v>479</v>
      </c>
      <c r="D2019" s="334">
        <v>783126000</v>
      </c>
      <c r="E2019" s="334">
        <v>792781944</v>
      </c>
      <c r="F2019" s="334">
        <v>0</v>
      </c>
      <c r="G2019" s="337">
        <v>783126000</v>
      </c>
      <c r="H2019" s="334">
        <v>792781944</v>
      </c>
      <c r="I2019" s="328"/>
      <c r="J2019" s="328"/>
    </row>
    <row r="2020" spans="3:10" ht="16.95" customHeight="1">
      <c r="C2020" s="361" t="s">
        <v>4017</v>
      </c>
      <c r="D2020" s="337">
        <v>783126000</v>
      </c>
      <c r="E2020" s="334">
        <v>792638318</v>
      </c>
      <c r="F2020" s="334">
        <v>0</v>
      </c>
      <c r="G2020" s="337">
        <v>783126000</v>
      </c>
      <c r="H2020" s="334">
        <v>792638318</v>
      </c>
      <c r="I2020" s="328"/>
      <c r="J2020" s="328"/>
    </row>
    <row r="2021" spans="3:10" ht="16.95" customHeight="1">
      <c r="C2021" s="361" t="s">
        <v>4017</v>
      </c>
      <c r="D2021" s="334">
        <v>783126000</v>
      </c>
      <c r="E2021" s="334">
        <v>792638318</v>
      </c>
      <c r="F2021" s="334">
        <v>0</v>
      </c>
      <c r="G2021" s="337">
        <v>783126000</v>
      </c>
      <c r="H2021" s="334">
        <v>792638318</v>
      </c>
      <c r="I2021" s="328"/>
      <c r="J2021" s="328"/>
    </row>
    <row r="2022" spans="3:10" ht="16.95" customHeight="1">
      <c r="C2022" s="361" t="s">
        <v>479</v>
      </c>
      <c r="D2022" s="334">
        <v>1957815000</v>
      </c>
      <c r="E2022" s="334">
        <v>1974873834</v>
      </c>
      <c r="F2022" s="334">
        <v>0</v>
      </c>
      <c r="G2022" s="337">
        <v>1957815000</v>
      </c>
      <c r="H2022" s="334">
        <v>1974873834</v>
      </c>
      <c r="I2022" s="328"/>
      <c r="J2022" s="328"/>
    </row>
    <row r="2023" spans="3:10" ht="16.95" customHeight="1">
      <c r="C2023" s="361" t="s">
        <v>479</v>
      </c>
      <c r="D2023" s="334">
        <v>1957815000</v>
      </c>
      <c r="E2023" s="334">
        <v>1974873834</v>
      </c>
      <c r="F2023" s="334">
        <v>0</v>
      </c>
      <c r="G2023" s="337">
        <v>1957815000</v>
      </c>
      <c r="H2023" s="334">
        <v>1974873834</v>
      </c>
      <c r="J2023" s="328"/>
    </row>
    <row r="2024" spans="3:10" ht="16.95" customHeight="1">
      <c r="C2024" s="361" t="s">
        <v>479</v>
      </c>
      <c r="D2024" s="334">
        <v>1957815000</v>
      </c>
      <c r="E2024" s="334">
        <v>1974873834</v>
      </c>
      <c r="F2024" s="334">
        <v>0</v>
      </c>
      <c r="G2024" s="337">
        <v>1957815000</v>
      </c>
      <c r="H2024" s="334">
        <v>1974873834</v>
      </c>
      <c r="I2024" s="328"/>
      <c r="J2024" s="328"/>
    </row>
    <row r="2025" spans="3:10" ht="16.95" customHeight="1">
      <c r="C2025" s="361" t="s">
        <v>479</v>
      </c>
      <c r="D2025" s="334">
        <v>1957815000</v>
      </c>
      <c r="E2025" s="334">
        <v>1974873834</v>
      </c>
      <c r="F2025" s="334">
        <v>0</v>
      </c>
      <c r="G2025" s="337">
        <v>1957815000</v>
      </c>
      <c r="H2025" s="334">
        <v>1974873834</v>
      </c>
      <c r="I2025" s="328"/>
      <c r="J2025" s="328"/>
    </row>
    <row r="2026" spans="3:10" ht="16.95" customHeight="1">
      <c r="C2026" s="361" t="s">
        <v>479</v>
      </c>
      <c r="D2026" s="334">
        <v>1957815000</v>
      </c>
      <c r="E2026" s="334">
        <v>1974873834</v>
      </c>
      <c r="F2026" s="334">
        <v>0</v>
      </c>
      <c r="G2026" s="337">
        <v>1957815000</v>
      </c>
      <c r="H2026" s="334">
        <v>1974873834</v>
      </c>
      <c r="I2026" s="328"/>
      <c r="J2026" s="328"/>
    </row>
    <row r="2027" spans="3:10" ht="16.95" customHeight="1">
      <c r="C2027" s="361" t="s">
        <v>479</v>
      </c>
      <c r="D2027" s="337">
        <v>1957815000</v>
      </c>
      <c r="E2027" s="334">
        <v>1974873834</v>
      </c>
      <c r="F2027" s="334">
        <v>0</v>
      </c>
      <c r="G2027" s="337">
        <v>1957815000</v>
      </c>
      <c r="H2027" s="334">
        <v>1974873834</v>
      </c>
      <c r="I2027" s="328"/>
      <c r="J2027" s="328"/>
    </row>
    <row r="2028" spans="3:10" ht="16.95" customHeight="1">
      <c r="C2028" s="361" t="s">
        <v>479</v>
      </c>
      <c r="D2028" s="334">
        <v>783126000</v>
      </c>
      <c r="E2028" s="334">
        <v>789692042</v>
      </c>
      <c r="F2028" s="334">
        <v>0</v>
      </c>
      <c r="G2028" s="337">
        <v>783126000</v>
      </c>
      <c r="H2028" s="334">
        <v>789692042</v>
      </c>
      <c r="I2028" s="328"/>
      <c r="J2028" s="328"/>
    </row>
    <row r="2029" spans="3:10" ht="16.95" customHeight="1">
      <c r="C2029" s="361" t="s">
        <v>479</v>
      </c>
      <c r="D2029" s="334">
        <v>783126000</v>
      </c>
      <c r="E2029" s="334">
        <v>789692042</v>
      </c>
      <c r="F2029" s="334">
        <v>0</v>
      </c>
      <c r="G2029" s="337">
        <v>783126000</v>
      </c>
      <c r="H2029" s="334">
        <v>789692042</v>
      </c>
      <c r="I2029" s="328"/>
      <c r="J2029" s="328"/>
    </row>
    <row r="2030" spans="3:10" ht="16.95" customHeight="1">
      <c r="C2030" s="361" t="s">
        <v>479</v>
      </c>
      <c r="D2030" s="334">
        <v>783126000</v>
      </c>
      <c r="E2030" s="334">
        <v>789692042</v>
      </c>
      <c r="F2030" s="334">
        <v>0</v>
      </c>
      <c r="G2030" s="337">
        <v>783126000</v>
      </c>
      <c r="H2030" s="334">
        <v>789692042</v>
      </c>
      <c r="J2030" s="328"/>
    </row>
    <row r="2031" spans="3:10" ht="16.95" customHeight="1">
      <c r="C2031" s="361" t="s">
        <v>479</v>
      </c>
      <c r="D2031" s="334">
        <v>783126000</v>
      </c>
      <c r="E2031" s="334">
        <v>789692042</v>
      </c>
      <c r="F2031" s="334">
        <v>0</v>
      </c>
      <c r="G2031" s="337">
        <v>783126000</v>
      </c>
      <c r="H2031" s="334">
        <v>789692042</v>
      </c>
      <c r="I2031" s="328"/>
      <c r="J2031" s="328"/>
    </row>
    <row r="2032" spans="3:10" ht="16.95" customHeight="1">
      <c r="C2032" s="361" t="s">
        <v>479</v>
      </c>
      <c r="D2032" s="334">
        <v>783126000</v>
      </c>
      <c r="E2032" s="334">
        <v>789692042</v>
      </c>
      <c r="F2032" s="334">
        <v>0</v>
      </c>
      <c r="G2032" s="337">
        <v>783126000</v>
      </c>
      <c r="H2032" s="334">
        <v>789692042</v>
      </c>
      <c r="I2032" s="328"/>
      <c r="J2032" s="328"/>
    </row>
    <row r="2033" spans="3:10" ht="16.95" customHeight="1">
      <c r="C2033" s="361" t="s">
        <v>479</v>
      </c>
      <c r="D2033" s="334">
        <v>783126000</v>
      </c>
      <c r="E2033" s="334">
        <v>789434550</v>
      </c>
      <c r="F2033" s="334">
        <v>0</v>
      </c>
      <c r="G2033" s="337">
        <v>783126000</v>
      </c>
      <c r="H2033" s="334">
        <v>789434550</v>
      </c>
      <c r="I2033" s="328"/>
      <c r="J2033" s="328"/>
    </row>
    <row r="2034" spans="3:10" ht="16.95" customHeight="1">
      <c r="C2034" s="361" t="s">
        <v>479</v>
      </c>
      <c r="D2034" s="337">
        <v>783126000</v>
      </c>
      <c r="E2034" s="334">
        <v>789434550</v>
      </c>
      <c r="F2034" s="334">
        <v>0</v>
      </c>
      <c r="G2034" s="337">
        <v>783126000</v>
      </c>
      <c r="H2034" s="334">
        <v>789434550</v>
      </c>
      <c r="I2034" s="328"/>
      <c r="J2034" s="328"/>
    </row>
    <row r="2035" spans="3:10" ht="16.95" customHeight="1">
      <c r="C2035" s="361" t="s">
        <v>479</v>
      </c>
      <c r="D2035" s="334">
        <v>783126000</v>
      </c>
      <c r="E2035" s="334">
        <v>789434550</v>
      </c>
      <c r="F2035" s="334">
        <v>0</v>
      </c>
      <c r="G2035" s="337">
        <v>783126000</v>
      </c>
      <c r="H2035" s="334">
        <v>789434550</v>
      </c>
      <c r="I2035" s="328"/>
      <c r="J2035" s="328"/>
    </row>
    <row r="2036" spans="3:10" ht="16.95" customHeight="1">
      <c r="C2036" s="361" t="s">
        <v>479</v>
      </c>
      <c r="D2036" s="334">
        <v>783126000</v>
      </c>
      <c r="E2036" s="334">
        <v>789434550</v>
      </c>
      <c r="F2036" s="334">
        <v>0</v>
      </c>
      <c r="G2036" s="337">
        <v>783126000</v>
      </c>
      <c r="H2036" s="334">
        <v>789434550</v>
      </c>
      <c r="I2036" s="328"/>
      <c r="J2036" s="328"/>
    </row>
    <row r="2037" spans="3:10" ht="16.95" customHeight="1">
      <c r="C2037" s="361" t="s">
        <v>479</v>
      </c>
      <c r="D2037" s="334">
        <v>783126000</v>
      </c>
      <c r="E2037" s="334">
        <v>789434550</v>
      </c>
      <c r="F2037" s="334">
        <v>0</v>
      </c>
      <c r="G2037" s="337">
        <v>783126000</v>
      </c>
      <c r="H2037" s="334">
        <v>789434550</v>
      </c>
      <c r="J2037" s="328"/>
    </row>
    <row r="2038" spans="3:10" ht="16.95" customHeight="1">
      <c r="C2038" s="361" t="s">
        <v>711</v>
      </c>
      <c r="D2038" s="334">
        <v>195781500</v>
      </c>
      <c r="E2038" s="334">
        <v>198289696</v>
      </c>
      <c r="F2038" s="334">
        <v>0</v>
      </c>
      <c r="G2038" s="337">
        <v>195781500</v>
      </c>
      <c r="H2038" s="334">
        <v>198289696</v>
      </c>
      <c r="I2038" s="328"/>
      <c r="J2038" s="328"/>
    </row>
    <row r="2039" spans="3:10" ht="16.95" customHeight="1">
      <c r="C2039" s="361" t="s">
        <v>711</v>
      </c>
      <c r="D2039" s="334">
        <v>195781500</v>
      </c>
      <c r="E2039" s="334">
        <v>198289696</v>
      </c>
      <c r="F2039" s="334">
        <v>0</v>
      </c>
      <c r="G2039" s="337">
        <v>195781500</v>
      </c>
      <c r="H2039" s="334">
        <v>198289696</v>
      </c>
      <c r="I2039" s="328"/>
      <c r="J2039" s="328"/>
    </row>
    <row r="2040" spans="3:10" ht="16.95" customHeight="1">
      <c r="C2040" s="361" t="s">
        <v>4009</v>
      </c>
      <c r="D2040" s="334">
        <v>156625200</v>
      </c>
      <c r="E2040" s="334">
        <v>158553413</v>
      </c>
      <c r="F2040" s="334">
        <v>0</v>
      </c>
      <c r="G2040" s="337">
        <v>156625200</v>
      </c>
      <c r="H2040" s="334">
        <v>158553413</v>
      </c>
      <c r="I2040" s="328"/>
      <c r="J2040" s="328"/>
    </row>
    <row r="2041" spans="3:10" ht="16.95" customHeight="1">
      <c r="C2041" s="361" t="s">
        <v>4009</v>
      </c>
      <c r="D2041" s="337">
        <v>156625200</v>
      </c>
      <c r="E2041" s="334">
        <v>158554118</v>
      </c>
      <c r="F2041" s="334">
        <v>0</v>
      </c>
      <c r="G2041" s="337">
        <v>156625200</v>
      </c>
      <c r="H2041" s="334">
        <v>158554118</v>
      </c>
      <c r="I2041" s="328"/>
      <c r="J2041" s="328"/>
    </row>
    <row r="2042" spans="3:10" ht="16.95" customHeight="1">
      <c r="C2042" s="361" t="s">
        <v>4017</v>
      </c>
      <c r="D2042" s="334">
        <v>3915630000</v>
      </c>
      <c r="E2042" s="334">
        <v>4147241472</v>
      </c>
      <c r="F2042" s="334">
        <v>0</v>
      </c>
      <c r="G2042" s="337">
        <v>3915630000</v>
      </c>
      <c r="H2042" s="334">
        <v>4147241472</v>
      </c>
      <c r="I2042" s="328"/>
      <c r="J2042" s="328"/>
    </row>
    <row r="2043" spans="3:10" ht="16.95" customHeight="1">
      <c r="C2043" s="361" t="s">
        <v>4017</v>
      </c>
      <c r="D2043" s="334">
        <v>1957815000</v>
      </c>
      <c r="E2043" s="334">
        <v>2074609942</v>
      </c>
      <c r="F2043" s="334">
        <v>0</v>
      </c>
      <c r="G2043" s="337">
        <v>1957815000</v>
      </c>
      <c r="H2043" s="334">
        <v>2074609942</v>
      </c>
      <c r="I2043" s="328"/>
      <c r="J2043" s="328"/>
    </row>
    <row r="2044" spans="3:10" ht="16.95" customHeight="1">
      <c r="C2044" s="361" t="s">
        <v>4017</v>
      </c>
      <c r="D2044" s="334">
        <v>1957815000</v>
      </c>
      <c r="E2044" s="334">
        <v>2074609942</v>
      </c>
      <c r="F2044" s="334">
        <v>0</v>
      </c>
      <c r="G2044" s="337">
        <v>1957815000</v>
      </c>
      <c r="H2044" s="334">
        <v>2074609942</v>
      </c>
      <c r="J2044" s="328"/>
    </row>
    <row r="2045" spans="3:10" ht="16.95" customHeight="1">
      <c r="C2045" s="361" t="s">
        <v>711</v>
      </c>
      <c r="D2045" s="334">
        <v>195781500</v>
      </c>
      <c r="E2045" s="334">
        <v>198186167</v>
      </c>
      <c r="F2045" s="334">
        <v>0</v>
      </c>
      <c r="G2045" s="337">
        <v>195781500</v>
      </c>
      <c r="H2045" s="334">
        <v>198186167</v>
      </c>
      <c r="I2045" s="328"/>
      <c r="J2045" s="328"/>
    </row>
    <row r="2046" spans="3:10" ht="16.95" customHeight="1">
      <c r="C2046" s="361" t="s">
        <v>711</v>
      </c>
      <c r="D2046" s="334">
        <v>195781500</v>
      </c>
      <c r="E2046" s="334">
        <v>198186167</v>
      </c>
      <c r="F2046" s="334">
        <v>0</v>
      </c>
      <c r="G2046" s="337">
        <v>195781500</v>
      </c>
      <c r="H2046" s="334">
        <v>198186167</v>
      </c>
      <c r="I2046" s="328"/>
      <c r="J2046" s="328"/>
    </row>
    <row r="2047" spans="3:10" ht="16.95" customHeight="1">
      <c r="C2047" s="361" t="s">
        <v>711</v>
      </c>
      <c r="D2047" s="334">
        <v>195781500</v>
      </c>
      <c r="E2047" s="334">
        <v>198186167</v>
      </c>
      <c r="F2047" s="334">
        <v>0</v>
      </c>
      <c r="G2047" s="337">
        <v>195781500</v>
      </c>
      <c r="H2047" s="334">
        <v>198186167</v>
      </c>
      <c r="I2047" s="328"/>
      <c r="J2047" s="328"/>
    </row>
    <row r="2048" spans="3:10" ht="16.95" customHeight="1">
      <c r="C2048" s="361" t="s">
        <v>711</v>
      </c>
      <c r="D2048" s="337">
        <v>195781500</v>
      </c>
      <c r="E2048" s="334">
        <v>198186167</v>
      </c>
      <c r="F2048" s="334">
        <v>0</v>
      </c>
      <c r="G2048" s="337">
        <v>195781500</v>
      </c>
      <c r="H2048" s="334">
        <v>198186167</v>
      </c>
      <c r="I2048" s="328"/>
      <c r="J2048" s="328"/>
    </row>
    <row r="2049" spans="3:10" ht="16.95" customHeight="1">
      <c r="C2049" s="361" t="s">
        <v>4009</v>
      </c>
      <c r="D2049" s="334">
        <v>156625200</v>
      </c>
      <c r="E2049" s="334">
        <v>158466721</v>
      </c>
      <c r="F2049" s="334">
        <v>0</v>
      </c>
      <c r="G2049" s="337">
        <v>156625200</v>
      </c>
      <c r="H2049" s="334">
        <v>158466721</v>
      </c>
      <c r="I2049" s="328"/>
      <c r="J2049" s="328"/>
    </row>
    <row r="2050" spans="3:10" ht="16.95" customHeight="1">
      <c r="C2050" s="361" t="s">
        <v>4009</v>
      </c>
      <c r="D2050" s="334">
        <v>156625200</v>
      </c>
      <c r="E2050" s="334">
        <v>158466721</v>
      </c>
      <c r="F2050" s="334">
        <v>0</v>
      </c>
      <c r="G2050" s="337">
        <v>156625200</v>
      </c>
      <c r="H2050" s="334">
        <v>158466721</v>
      </c>
      <c r="I2050" s="328"/>
      <c r="J2050" s="328"/>
    </row>
    <row r="2051" spans="3:10" ht="16.95" customHeight="1">
      <c r="C2051" s="361" t="s">
        <v>4009</v>
      </c>
      <c r="D2051" s="334">
        <v>156625200</v>
      </c>
      <c r="E2051" s="334">
        <v>158466721</v>
      </c>
      <c r="F2051" s="334">
        <v>0</v>
      </c>
      <c r="G2051" s="337">
        <v>156625200</v>
      </c>
      <c r="H2051" s="334">
        <v>158466721</v>
      </c>
      <c r="J2051" s="328"/>
    </row>
    <row r="2052" spans="3:10" ht="16.95" customHeight="1">
      <c r="C2052" s="361" t="s">
        <v>4009</v>
      </c>
      <c r="D2052" s="334">
        <v>156625200</v>
      </c>
      <c r="E2052" s="334">
        <v>158466721</v>
      </c>
      <c r="F2052" s="334">
        <v>0</v>
      </c>
      <c r="G2052" s="337">
        <v>156625200</v>
      </c>
      <c r="H2052" s="334">
        <v>158466721</v>
      </c>
      <c r="I2052" s="328"/>
      <c r="J2052" s="328"/>
    </row>
    <row r="2053" spans="3:10" ht="16.95" customHeight="1">
      <c r="C2053" s="361" t="s">
        <v>4009</v>
      </c>
      <c r="D2053" s="334">
        <v>156625200</v>
      </c>
      <c r="E2053" s="334">
        <v>158466721</v>
      </c>
      <c r="F2053" s="334">
        <v>0</v>
      </c>
      <c r="G2053" s="337">
        <v>156625200</v>
      </c>
      <c r="H2053" s="334">
        <v>158466721</v>
      </c>
      <c r="I2053" s="328"/>
      <c r="J2053" s="328"/>
    </row>
    <row r="2054" spans="3:10" ht="16.95" customHeight="1">
      <c r="C2054" s="361" t="s">
        <v>4009</v>
      </c>
      <c r="D2054" s="334">
        <v>156625200</v>
      </c>
      <c r="E2054" s="334">
        <v>158466721</v>
      </c>
      <c r="F2054" s="334">
        <v>0</v>
      </c>
      <c r="G2054" s="337">
        <v>156625200</v>
      </c>
      <c r="H2054" s="334">
        <v>158466721</v>
      </c>
      <c r="I2054" s="328"/>
      <c r="J2054" s="328"/>
    </row>
    <row r="2055" spans="3:10" ht="16.95" customHeight="1">
      <c r="C2055" s="361" t="s">
        <v>4009</v>
      </c>
      <c r="D2055" s="337">
        <v>156625200</v>
      </c>
      <c r="E2055" s="334">
        <v>158466721</v>
      </c>
      <c r="F2055" s="334">
        <v>0</v>
      </c>
      <c r="G2055" s="337">
        <v>156625200</v>
      </c>
      <c r="H2055" s="334">
        <v>158466721</v>
      </c>
      <c r="I2055" s="328"/>
      <c r="J2055" s="328"/>
    </row>
    <row r="2056" spans="3:10" ht="16.95" customHeight="1">
      <c r="C2056" s="361" t="s">
        <v>4009</v>
      </c>
      <c r="D2056" s="334">
        <v>156625200</v>
      </c>
      <c r="E2056" s="334">
        <v>158466721</v>
      </c>
      <c r="F2056" s="334">
        <v>0</v>
      </c>
      <c r="G2056" s="334">
        <v>156625200</v>
      </c>
      <c r="H2056" s="334">
        <v>158466721</v>
      </c>
      <c r="I2056" s="328"/>
      <c r="J2056" s="328"/>
    </row>
    <row r="2057" spans="3:10" ht="16.95" customHeight="1">
      <c r="C2057" s="361" t="s">
        <v>4009</v>
      </c>
      <c r="D2057" s="334">
        <v>156625200</v>
      </c>
      <c r="E2057" s="334">
        <v>158466721</v>
      </c>
      <c r="F2057" s="334">
        <v>0</v>
      </c>
      <c r="G2057" s="337">
        <v>156625200</v>
      </c>
      <c r="H2057" s="334">
        <v>158466721</v>
      </c>
      <c r="I2057" s="328"/>
      <c r="J2057" s="328"/>
    </row>
    <row r="2058" spans="3:10" ht="16.95" customHeight="1">
      <c r="C2058" s="361" t="s">
        <v>4009</v>
      </c>
      <c r="D2058" s="334">
        <v>156625200</v>
      </c>
      <c r="E2058" s="334">
        <v>158466721</v>
      </c>
      <c r="F2058" s="334">
        <v>0</v>
      </c>
      <c r="G2058" s="334">
        <v>156625200</v>
      </c>
      <c r="H2058" s="334">
        <v>158466721</v>
      </c>
      <c r="J2058" s="328"/>
    </row>
    <row r="2059" spans="3:10" ht="16.95" customHeight="1">
      <c r="C2059" s="361" t="s">
        <v>4017</v>
      </c>
      <c r="D2059" s="334">
        <v>391563000</v>
      </c>
      <c r="E2059" s="334">
        <v>395307830</v>
      </c>
      <c r="F2059" s="334">
        <v>0</v>
      </c>
      <c r="G2059" s="334">
        <v>391563000</v>
      </c>
      <c r="H2059" s="334">
        <v>395307830</v>
      </c>
      <c r="I2059" s="328"/>
      <c r="J2059" s="328"/>
    </row>
    <row r="2060" spans="3:10" ht="16.95" customHeight="1">
      <c r="C2060" s="361" t="s">
        <v>480</v>
      </c>
      <c r="D2060" s="334">
        <v>156625200</v>
      </c>
      <c r="E2060" s="334">
        <v>172857288</v>
      </c>
      <c r="F2060" s="334">
        <v>2111543</v>
      </c>
      <c r="G2060" s="334">
        <v>156625200</v>
      </c>
      <c r="H2060" s="334">
        <v>170745745</v>
      </c>
      <c r="I2060" s="328"/>
      <c r="J2060" s="328"/>
    </row>
    <row r="2061" spans="3:10" ht="16.95" customHeight="1">
      <c r="C2061" s="361" t="s">
        <v>711</v>
      </c>
      <c r="D2061" s="334">
        <v>391563000</v>
      </c>
      <c r="E2061" s="334">
        <v>392447697</v>
      </c>
      <c r="F2061" s="334">
        <v>0</v>
      </c>
      <c r="G2061" s="334">
        <v>391563000</v>
      </c>
      <c r="H2061" s="334">
        <v>392447697</v>
      </c>
      <c r="I2061" s="328"/>
      <c r="J2061" s="328"/>
    </row>
    <row r="2062" spans="3:10" ht="16.95" customHeight="1">
      <c r="C2062" s="361" t="s">
        <v>711</v>
      </c>
      <c r="D2062" s="337">
        <v>391563000</v>
      </c>
      <c r="E2062" s="334">
        <v>392447697</v>
      </c>
      <c r="F2062" s="334">
        <v>0</v>
      </c>
      <c r="G2062" s="337">
        <v>391563000</v>
      </c>
      <c r="H2062" s="334">
        <v>392447697</v>
      </c>
      <c r="I2062" s="328"/>
      <c r="J2062" s="328"/>
    </row>
    <row r="2063" spans="3:10" ht="16.95" customHeight="1">
      <c r="C2063" s="361" t="s">
        <v>711</v>
      </c>
      <c r="D2063" s="334">
        <v>391563000</v>
      </c>
      <c r="E2063" s="334">
        <v>392447697</v>
      </c>
      <c r="F2063" s="334">
        <v>0</v>
      </c>
      <c r="G2063" s="334">
        <v>391563000</v>
      </c>
      <c r="H2063" s="334">
        <v>392447697</v>
      </c>
      <c r="I2063" s="328"/>
      <c r="J2063" s="328"/>
    </row>
    <row r="2064" spans="3:10" ht="16.95" customHeight="1">
      <c r="C2064" s="361" t="s">
        <v>711</v>
      </c>
      <c r="D2064" s="334">
        <v>391563000</v>
      </c>
      <c r="E2064" s="334">
        <v>392447697</v>
      </c>
      <c r="F2064" s="334">
        <v>0</v>
      </c>
      <c r="G2064" s="337">
        <v>391563000</v>
      </c>
      <c r="H2064" s="334">
        <v>392447697</v>
      </c>
      <c r="I2064" s="328"/>
      <c r="J2064" s="328"/>
    </row>
    <row r="2065" spans="3:10" ht="16.95" customHeight="1">
      <c r="C2065" s="361" t="s">
        <v>711</v>
      </c>
      <c r="D2065" s="334">
        <v>391563000</v>
      </c>
      <c r="E2065" s="334">
        <v>392447697</v>
      </c>
      <c r="F2065" s="334">
        <v>0</v>
      </c>
      <c r="G2065" s="334">
        <v>391563000</v>
      </c>
      <c r="H2065" s="334">
        <v>392447697</v>
      </c>
      <c r="J2065" s="328"/>
    </row>
    <row r="2066" spans="3:10" ht="16.95" customHeight="1">
      <c r="C2066" s="361" t="s">
        <v>711</v>
      </c>
      <c r="D2066" s="334">
        <v>391563000</v>
      </c>
      <c r="E2066" s="334">
        <v>392447697</v>
      </c>
      <c r="F2066" s="334">
        <v>0</v>
      </c>
      <c r="G2066" s="334">
        <v>391563000</v>
      </c>
      <c r="H2066" s="334">
        <v>392447697</v>
      </c>
      <c r="I2066" s="328"/>
      <c r="J2066" s="328"/>
    </row>
    <row r="2067" spans="3:10" ht="16.95" customHeight="1">
      <c r="C2067" s="361" t="s">
        <v>4017</v>
      </c>
      <c r="D2067" s="334">
        <v>1957815000</v>
      </c>
      <c r="E2067" s="334">
        <v>2014955789</v>
      </c>
      <c r="F2067" s="334">
        <v>0</v>
      </c>
      <c r="G2067" s="334">
        <v>1957815000</v>
      </c>
      <c r="H2067" s="334">
        <v>2014955789</v>
      </c>
      <c r="I2067" s="328"/>
      <c r="J2067" s="328"/>
    </row>
    <row r="2068" spans="3:10" ht="16.95" customHeight="1">
      <c r="C2068" s="361" t="s">
        <v>4017</v>
      </c>
      <c r="D2068" s="334">
        <v>783126000</v>
      </c>
      <c r="E2068" s="334">
        <v>805748552</v>
      </c>
      <c r="F2068" s="334">
        <v>0</v>
      </c>
      <c r="G2068" s="334">
        <v>783126000</v>
      </c>
      <c r="H2068" s="334">
        <v>805748552</v>
      </c>
      <c r="I2068" s="328"/>
      <c r="J2068" s="328"/>
    </row>
    <row r="2069" spans="3:10" ht="16.95" customHeight="1">
      <c r="C2069" s="361" t="s">
        <v>4017</v>
      </c>
      <c r="D2069" s="334">
        <v>783126000</v>
      </c>
      <c r="E2069" s="334">
        <v>805748552</v>
      </c>
      <c r="F2069" s="334">
        <v>0</v>
      </c>
      <c r="G2069" s="334">
        <v>783126000</v>
      </c>
      <c r="H2069" s="334">
        <v>805748552</v>
      </c>
      <c r="I2069" s="328"/>
      <c r="J2069" s="328"/>
    </row>
    <row r="2070" spans="3:10" ht="16.95" customHeight="1">
      <c r="C2070" s="361" t="s">
        <v>4019</v>
      </c>
      <c r="D2070" s="334">
        <v>783126000</v>
      </c>
      <c r="E2070" s="334">
        <v>784353080</v>
      </c>
      <c r="F2070" s="334">
        <v>0</v>
      </c>
      <c r="G2070" s="337">
        <v>783126000</v>
      </c>
      <c r="H2070" s="334">
        <v>784353080</v>
      </c>
      <c r="I2070" s="328"/>
      <c r="J2070" s="328"/>
    </row>
    <row r="2071" spans="3:10" ht="16.95" customHeight="1">
      <c r="C2071" s="361" t="s">
        <v>4019</v>
      </c>
      <c r="D2071" s="334">
        <v>783126000</v>
      </c>
      <c r="E2071" s="334">
        <v>784353080</v>
      </c>
      <c r="F2071" s="334">
        <v>0</v>
      </c>
      <c r="G2071" s="334">
        <v>783126000</v>
      </c>
      <c r="H2071" s="334">
        <v>784353080</v>
      </c>
      <c r="J2071" s="328"/>
    </row>
    <row r="2072" spans="3:10" ht="16.95" customHeight="1">
      <c r="C2072" s="361" t="s">
        <v>4019</v>
      </c>
      <c r="D2072" s="334">
        <v>783126000</v>
      </c>
      <c r="E2072" s="334">
        <v>784353080</v>
      </c>
      <c r="F2072" s="334">
        <v>0</v>
      </c>
      <c r="G2072" s="334">
        <v>783126000</v>
      </c>
      <c r="H2072" s="334">
        <v>784353080</v>
      </c>
      <c r="I2072" s="328"/>
      <c r="J2072" s="328"/>
    </row>
    <row r="2073" spans="3:10" ht="16.95" customHeight="1">
      <c r="C2073" s="361" t="s">
        <v>4019</v>
      </c>
      <c r="D2073" s="334">
        <v>783126000</v>
      </c>
      <c r="E2073" s="334">
        <v>784352375</v>
      </c>
      <c r="F2073" s="334">
        <v>0</v>
      </c>
      <c r="G2073" s="334">
        <v>783126000</v>
      </c>
      <c r="H2073" s="334">
        <v>784352375</v>
      </c>
      <c r="I2073" s="328"/>
      <c r="J2073" s="328"/>
    </row>
    <row r="2074" spans="3:10" ht="16.95" customHeight="1">
      <c r="C2074" s="361" t="s">
        <v>4019</v>
      </c>
      <c r="D2074" s="334">
        <v>1174689000</v>
      </c>
      <c r="E2074" s="334">
        <v>1176529973</v>
      </c>
      <c r="F2074" s="334">
        <v>0</v>
      </c>
      <c r="G2074" s="334">
        <v>1174689000</v>
      </c>
      <c r="H2074" s="334">
        <v>1176529973</v>
      </c>
      <c r="I2074" s="328"/>
      <c r="J2074" s="328"/>
    </row>
    <row r="2075" spans="3:10" ht="16.95" customHeight="1">
      <c r="C2075" s="361" t="s">
        <v>4009</v>
      </c>
      <c r="D2075" s="337">
        <v>156625200</v>
      </c>
      <c r="E2075" s="334">
        <v>157943749</v>
      </c>
      <c r="F2075" s="334">
        <v>0</v>
      </c>
      <c r="G2075" s="337">
        <v>156625200</v>
      </c>
      <c r="H2075" s="334">
        <v>157943749</v>
      </c>
      <c r="I2075" s="328"/>
      <c r="J2075" s="328"/>
    </row>
    <row r="2076" spans="3:10" ht="16.95" customHeight="1">
      <c r="C2076" s="361" t="s">
        <v>711</v>
      </c>
      <c r="D2076" s="334">
        <v>195781500</v>
      </c>
      <c r="E2076" s="334">
        <v>196309014</v>
      </c>
      <c r="F2076" s="334">
        <v>0</v>
      </c>
      <c r="G2076" s="334">
        <v>195781500</v>
      </c>
      <c r="H2076" s="334">
        <v>196309014</v>
      </c>
      <c r="I2076" s="328"/>
      <c r="J2076" s="328"/>
    </row>
    <row r="2077" spans="3:10" ht="16.95" customHeight="1">
      <c r="C2077" s="361" t="s">
        <v>711</v>
      </c>
      <c r="D2077" s="334">
        <v>195781500</v>
      </c>
      <c r="E2077" s="334">
        <v>196309014</v>
      </c>
      <c r="F2077" s="334">
        <v>0</v>
      </c>
      <c r="G2077" s="337">
        <v>195781500</v>
      </c>
      <c r="H2077" s="334">
        <v>196309014</v>
      </c>
      <c r="I2077" s="328"/>
      <c r="J2077" s="328"/>
    </row>
    <row r="2078" spans="3:10" ht="16.95" customHeight="1">
      <c r="C2078" s="361" t="s">
        <v>711</v>
      </c>
      <c r="D2078" s="334">
        <v>195781500</v>
      </c>
      <c r="E2078" s="334">
        <v>196309014</v>
      </c>
      <c r="F2078" s="334">
        <v>0</v>
      </c>
      <c r="G2078" s="334">
        <v>195781500</v>
      </c>
      <c r="H2078" s="334">
        <v>196309014</v>
      </c>
      <c r="J2078" s="328"/>
    </row>
    <row r="2079" spans="3:10" ht="16.95" customHeight="1">
      <c r="C2079" s="361" t="s">
        <v>711</v>
      </c>
      <c r="D2079" s="334">
        <v>195781500</v>
      </c>
      <c r="E2079" s="334">
        <v>196309014</v>
      </c>
      <c r="F2079" s="334">
        <v>0</v>
      </c>
      <c r="G2079" s="334">
        <v>195781500</v>
      </c>
      <c r="H2079" s="334">
        <v>196309014</v>
      </c>
      <c r="I2079" s="328"/>
      <c r="J2079" s="328"/>
    </row>
    <row r="2080" spans="3:10" ht="16.95" customHeight="1">
      <c r="C2080" s="361" t="s">
        <v>711</v>
      </c>
      <c r="D2080" s="334">
        <v>195781500</v>
      </c>
      <c r="E2080" s="334">
        <v>196309014</v>
      </c>
      <c r="F2080" s="334">
        <v>0</v>
      </c>
      <c r="G2080" s="334">
        <v>195781500</v>
      </c>
      <c r="H2080" s="334">
        <v>196309014</v>
      </c>
      <c r="I2080" s="328"/>
      <c r="J2080" s="328"/>
    </row>
    <row r="2081" spans="3:10" ht="16.95" customHeight="1">
      <c r="C2081" s="361" t="s">
        <v>711</v>
      </c>
      <c r="D2081" s="334">
        <v>195781500</v>
      </c>
      <c r="E2081" s="334">
        <v>196309014</v>
      </c>
      <c r="F2081" s="334">
        <v>0</v>
      </c>
      <c r="G2081" s="334">
        <v>195781500</v>
      </c>
      <c r="H2081" s="334">
        <v>196309014</v>
      </c>
      <c r="I2081" s="328"/>
      <c r="J2081" s="328"/>
    </row>
    <row r="2082" spans="3:10" ht="16.95" customHeight="1">
      <c r="C2082" s="361" t="s">
        <v>711</v>
      </c>
      <c r="D2082" s="337">
        <v>195781500</v>
      </c>
      <c r="E2082" s="334">
        <v>196309014</v>
      </c>
      <c r="F2082" s="334">
        <v>0</v>
      </c>
      <c r="G2082" s="337">
        <v>195781500</v>
      </c>
      <c r="H2082" s="334">
        <v>196309014</v>
      </c>
      <c r="I2082" s="328"/>
      <c r="J2082" s="328"/>
    </row>
    <row r="2083" spans="3:10" ht="16.95" customHeight="1">
      <c r="C2083" s="361" t="s">
        <v>711</v>
      </c>
      <c r="D2083" s="334">
        <v>195781500</v>
      </c>
      <c r="E2083" s="334">
        <v>196309014</v>
      </c>
      <c r="F2083" s="334">
        <v>0</v>
      </c>
      <c r="G2083" s="334">
        <v>195781500</v>
      </c>
      <c r="H2083" s="334">
        <v>196309014</v>
      </c>
      <c r="I2083" s="328"/>
      <c r="J2083" s="328"/>
    </row>
    <row r="2084" spans="3:10" ht="16.95" customHeight="1">
      <c r="C2084" s="361" t="s">
        <v>711</v>
      </c>
      <c r="D2084" s="334">
        <v>195781500</v>
      </c>
      <c r="E2084" s="334">
        <v>196309014</v>
      </c>
      <c r="F2084" s="334">
        <v>0</v>
      </c>
      <c r="G2084" s="337">
        <v>195781500</v>
      </c>
      <c r="H2084" s="334">
        <v>196309014</v>
      </c>
      <c r="I2084" s="328"/>
      <c r="J2084" s="328"/>
    </row>
    <row r="2085" spans="3:10" ht="16.95" customHeight="1">
      <c r="C2085" s="361" t="s">
        <v>711</v>
      </c>
      <c r="D2085" s="334">
        <v>195781500</v>
      </c>
      <c r="E2085" s="334">
        <v>196309014</v>
      </c>
      <c r="F2085" s="334">
        <v>0</v>
      </c>
      <c r="G2085" s="334">
        <v>195781500</v>
      </c>
      <c r="H2085" s="334">
        <v>196309014</v>
      </c>
      <c r="J2085" s="328"/>
    </row>
    <row r="2086" spans="3:10" ht="16.95" customHeight="1">
      <c r="C2086" s="361" t="s">
        <v>711</v>
      </c>
      <c r="D2086" s="334">
        <v>195781500</v>
      </c>
      <c r="E2086" s="334">
        <v>196309014</v>
      </c>
      <c r="F2086" s="334">
        <v>0</v>
      </c>
      <c r="G2086" s="334">
        <v>195781500</v>
      </c>
      <c r="H2086" s="334">
        <v>196309014</v>
      </c>
      <c r="I2086" s="328"/>
      <c r="J2086" s="328"/>
    </row>
    <row r="2087" spans="3:10" ht="16.95" customHeight="1">
      <c r="C2087" s="361" t="s">
        <v>711</v>
      </c>
      <c r="D2087" s="334">
        <v>195781500</v>
      </c>
      <c r="E2087" s="334">
        <v>196357411</v>
      </c>
      <c r="F2087" s="334">
        <v>0</v>
      </c>
      <c r="G2087" s="334">
        <v>195781500</v>
      </c>
      <c r="H2087" s="334">
        <v>196357411</v>
      </c>
      <c r="I2087" s="328"/>
      <c r="J2087" s="328"/>
    </row>
    <row r="2088" spans="3:10" ht="16.95" customHeight="1">
      <c r="C2088" s="361" t="s">
        <v>711</v>
      </c>
      <c r="D2088" s="334">
        <v>195781500</v>
      </c>
      <c r="E2088" s="334">
        <v>196309014</v>
      </c>
      <c r="F2088" s="334">
        <v>0</v>
      </c>
      <c r="G2088" s="337">
        <v>195781500</v>
      </c>
      <c r="H2088" s="334">
        <v>196309014</v>
      </c>
      <c r="I2088" s="328"/>
      <c r="J2088" s="328"/>
    </row>
    <row r="2089" spans="3:10" ht="16.95" customHeight="1">
      <c r="C2089" s="361" t="s">
        <v>711</v>
      </c>
      <c r="D2089" s="337">
        <v>195781500</v>
      </c>
      <c r="E2089" s="334">
        <v>196309014</v>
      </c>
      <c r="F2089" s="334">
        <v>0</v>
      </c>
      <c r="G2089" s="337">
        <v>195781500</v>
      </c>
      <c r="H2089" s="334">
        <v>196309014</v>
      </c>
      <c r="I2089" s="328"/>
      <c r="J2089" s="328"/>
    </row>
    <row r="2090" spans="3:10" ht="16.95" customHeight="1">
      <c r="C2090" s="361" t="s">
        <v>711</v>
      </c>
      <c r="D2090" s="334">
        <v>195781500</v>
      </c>
      <c r="E2090" s="334">
        <v>196309014</v>
      </c>
      <c r="F2090" s="334">
        <v>0</v>
      </c>
      <c r="G2090" s="337">
        <v>195781500</v>
      </c>
      <c r="H2090" s="334">
        <v>196309014</v>
      </c>
      <c r="I2090" s="328"/>
      <c r="J2090" s="328"/>
    </row>
    <row r="2091" spans="3:10" ht="16.95" customHeight="1">
      <c r="C2091" s="361" t="s">
        <v>711</v>
      </c>
      <c r="D2091" s="334">
        <v>195781500</v>
      </c>
      <c r="E2091" s="334">
        <v>196309014</v>
      </c>
      <c r="F2091" s="334">
        <v>0</v>
      </c>
      <c r="G2091" s="337">
        <v>195781500</v>
      </c>
      <c r="H2091" s="334">
        <v>196309014</v>
      </c>
      <c r="I2091" s="328"/>
      <c r="J2091" s="328"/>
    </row>
    <row r="2092" spans="3:10" ht="16.95" customHeight="1">
      <c r="C2092" s="361" t="s">
        <v>711</v>
      </c>
      <c r="D2092" s="334">
        <v>195781500</v>
      </c>
      <c r="E2092" s="334">
        <v>196309014</v>
      </c>
      <c r="F2092" s="334">
        <v>0</v>
      </c>
      <c r="G2092" s="337">
        <v>195781500</v>
      </c>
      <c r="H2092" s="334">
        <v>196309014</v>
      </c>
      <c r="J2092" s="328"/>
    </row>
    <row r="2093" spans="3:10" ht="16.95" customHeight="1">
      <c r="C2093" s="361" t="s">
        <v>711</v>
      </c>
      <c r="D2093" s="334">
        <v>234937800</v>
      </c>
      <c r="E2093" s="334">
        <v>235412374</v>
      </c>
      <c r="F2093" s="334">
        <v>0</v>
      </c>
      <c r="G2093" s="337">
        <v>234937800</v>
      </c>
      <c r="H2093" s="334">
        <v>235412374</v>
      </c>
      <c r="I2093" s="328"/>
      <c r="J2093" s="328"/>
    </row>
    <row r="2094" spans="3:10" ht="16.95" customHeight="1">
      <c r="C2094" s="361" t="s">
        <v>4019</v>
      </c>
      <c r="D2094" s="334">
        <v>783126000</v>
      </c>
      <c r="E2094" s="334">
        <v>791215535</v>
      </c>
      <c r="F2094" s="334">
        <v>0</v>
      </c>
      <c r="G2094" s="337">
        <v>783126000</v>
      </c>
      <c r="H2094" s="334">
        <v>791215535</v>
      </c>
      <c r="I2094" s="328"/>
      <c r="J2094" s="328"/>
    </row>
    <row r="2095" spans="3:10" ht="16.95" customHeight="1">
      <c r="C2095" s="361" t="s">
        <v>4019</v>
      </c>
      <c r="D2095" s="334">
        <v>783126000</v>
      </c>
      <c r="E2095" s="334">
        <v>791215535</v>
      </c>
      <c r="F2095" s="334">
        <v>0</v>
      </c>
      <c r="G2095" s="337">
        <v>783126000</v>
      </c>
      <c r="H2095" s="334">
        <v>791215535</v>
      </c>
      <c r="I2095" s="328"/>
      <c r="J2095" s="328"/>
    </row>
    <row r="2096" spans="3:10" ht="16.95" customHeight="1">
      <c r="C2096" s="361" t="s">
        <v>4019</v>
      </c>
      <c r="D2096" s="337">
        <v>783126000</v>
      </c>
      <c r="E2096" s="334">
        <v>791215535</v>
      </c>
      <c r="F2096" s="334">
        <v>0</v>
      </c>
      <c r="G2096" s="337">
        <v>783126000</v>
      </c>
      <c r="H2096" s="334">
        <v>791215535</v>
      </c>
      <c r="I2096" s="328"/>
      <c r="J2096" s="328"/>
    </row>
    <row r="2097" spans="3:10" ht="16.95" customHeight="1">
      <c r="C2097" s="361" t="s">
        <v>4019</v>
      </c>
      <c r="D2097" s="334">
        <v>783126000</v>
      </c>
      <c r="E2097" s="334">
        <v>791215535</v>
      </c>
      <c r="F2097" s="334">
        <v>0</v>
      </c>
      <c r="G2097" s="337">
        <v>783126000</v>
      </c>
      <c r="H2097" s="334">
        <v>791215535</v>
      </c>
      <c r="I2097" s="328"/>
      <c r="J2097" s="328"/>
    </row>
    <row r="2098" spans="3:10" ht="16.95" customHeight="1">
      <c r="C2098" s="361" t="s">
        <v>4019</v>
      </c>
      <c r="D2098" s="334">
        <v>783126000</v>
      </c>
      <c r="E2098" s="334">
        <v>791215535</v>
      </c>
      <c r="F2098" s="334">
        <v>0</v>
      </c>
      <c r="G2098" s="337">
        <v>783126000</v>
      </c>
      <c r="H2098" s="334">
        <v>791215535</v>
      </c>
      <c r="I2098" s="328"/>
      <c r="J2098" s="328"/>
    </row>
    <row r="2099" spans="3:10" ht="16.95" customHeight="1">
      <c r="C2099" s="361" t="s">
        <v>4019</v>
      </c>
      <c r="D2099" s="334">
        <v>783126000</v>
      </c>
      <c r="E2099" s="334">
        <v>791215535</v>
      </c>
      <c r="F2099" s="334">
        <v>0</v>
      </c>
      <c r="G2099" s="337">
        <v>783126000</v>
      </c>
      <c r="H2099" s="334">
        <v>791215535</v>
      </c>
      <c r="J2099" s="328"/>
    </row>
    <row r="2100" spans="3:10" ht="16.95" customHeight="1">
      <c r="C2100" s="361" t="s">
        <v>4019</v>
      </c>
      <c r="D2100" s="334">
        <v>783126000</v>
      </c>
      <c r="E2100" s="334">
        <v>791215535</v>
      </c>
      <c r="F2100" s="334">
        <v>0</v>
      </c>
      <c r="G2100" s="337">
        <v>783126000</v>
      </c>
      <c r="H2100" s="334">
        <v>791215535</v>
      </c>
      <c r="I2100" s="328"/>
      <c r="J2100" s="328"/>
    </row>
    <row r="2101" spans="3:10" ht="16.95" customHeight="1">
      <c r="C2101" s="361" t="s">
        <v>4019</v>
      </c>
      <c r="D2101" s="334">
        <v>783126000</v>
      </c>
      <c r="E2101" s="334">
        <v>791215535</v>
      </c>
      <c r="F2101" s="334">
        <v>0</v>
      </c>
      <c r="G2101" s="337">
        <v>783126000</v>
      </c>
      <c r="H2101" s="334">
        <v>791215535</v>
      </c>
      <c r="I2101" s="328"/>
      <c r="J2101" s="328"/>
    </row>
    <row r="2102" spans="3:10" ht="16.95" customHeight="1">
      <c r="C2102" s="361" t="s">
        <v>4019</v>
      </c>
      <c r="D2102" s="334">
        <v>783126000</v>
      </c>
      <c r="E2102" s="334">
        <v>791215535</v>
      </c>
      <c r="F2102" s="334">
        <v>0</v>
      </c>
      <c r="G2102" s="337">
        <v>783126000</v>
      </c>
      <c r="H2102" s="334">
        <v>791215535</v>
      </c>
      <c r="I2102" s="328"/>
      <c r="J2102" s="328"/>
    </row>
    <row r="2103" spans="3:10" ht="16.95" customHeight="1">
      <c r="C2103" s="361" t="s">
        <v>4019</v>
      </c>
      <c r="D2103" s="337">
        <v>783126000</v>
      </c>
      <c r="E2103" s="334">
        <v>791215535</v>
      </c>
      <c r="F2103" s="334">
        <v>0</v>
      </c>
      <c r="G2103" s="337">
        <v>783126000</v>
      </c>
      <c r="H2103" s="334">
        <v>791215535</v>
      </c>
      <c r="I2103" s="328"/>
      <c r="J2103" s="328"/>
    </row>
    <row r="2104" spans="3:10" ht="16.95" customHeight="1">
      <c r="C2104" s="361" t="s">
        <v>712</v>
      </c>
      <c r="D2104" s="334">
        <v>1566252000</v>
      </c>
      <c r="E2104" s="334">
        <v>1582152120</v>
      </c>
      <c r="F2104" s="334">
        <v>0</v>
      </c>
      <c r="G2104" s="337">
        <v>1566252000</v>
      </c>
      <c r="H2104" s="334">
        <v>1582152120</v>
      </c>
      <c r="I2104" s="328"/>
      <c r="J2104" s="328"/>
    </row>
    <row r="2105" spans="3:10" ht="16.95" customHeight="1">
      <c r="C2105" s="361" t="s">
        <v>712</v>
      </c>
      <c r="D2105" s="334">
        <v>1566252000</v>
      </c>
      <c r="E2105" s="334">
        <v>1582152120</v>
      </c>
      <c r="F2105" s="334">
        <v>0</v>
      </c>
      <c r="G2105" s="337">
        <v>1566252000</v>
      </c>
      <c r="H2105" s="334">
        <v>1582152120</v>
      </c>
      <c r="I2105" s="328"/>
      <c r="J2105" s="328"/>
    </row>
    <row r="2106" spans="3:10" ht="16.95" customHeight="1">
      <c r="C2106" s="361" t="s">
        <v>712</v>
      </c>
      <c r="D2106" s="334">
        <v>1566252000</v>
      </c>
      <c r="E2106" s="334">
        <v>1582152120</v>
      </c>
      <c r="F2106" s="334">
        <v>0</v>
      </c>
      <c r="G2106" s="337">
        <v>1566252000</v>
      </c>
      <c r="H2106" s="334">
        <v>1582152120</v>
      </c>
      <c r="J2106" s="328"/>
    </row>
    <row r="2107" spans="3:10" ht="16.95" customHeight="1">
      <c r="C2107" s="361" t="s">
        <v>712</v>
      </c>
      <c r="D2107" s="334">
        <v>1566252000</v>
      </c>
      <c r="E2107" s="334">
        <v>1582152120</v>
      </c>
      <c r="F2107" s="334">
        <v>0</v>
      </c>
      <c r="G2107" s="337">
        <v>1566252000</v>
      </c>
      <c r="H2107" s="334">
        <v>1582152120</v>
      </c>
      <c r="I2107" s="328"/>
      <c r="J2107" s="328"/>
    </row>
    <row r="2108" spans="3:10" ht="16.95" customHeight="1">
      <c r="C2108" s="361" t="s">
        <v>712</v>
      </c>
      <c r="D2108" s="334">
        <v>1566252000</v>
      </c>
      <c r="E2108" s="334">
        <v>1582152120</v>
      </c>
      <c r="F2108" s="334">
        <v>0</v>
      </c>
      <c r="G2108" s="337">
        <v>1566252000</v>
      </c>
      <c r="H2108" s="334">
        <v>1582152120</v>
      </c>
      <c r="I2108" s="328"/>
      <c r="J2108" s="328"/>
    </row>
    <row r="2109" spans="3:10" ht="16.95" customHeight="1">
      <c r="C2109" s="361" t="s">
        <v>4019</v>
      </c>
      <c r="D2109" s="334">
        <v>313250400</v>
      </c>
      <c r="E2109" s="334">
        <v>316084533</v>
      </c>
      <c r="F2109" s="334">
        <v>0</v>
      </c>
      <c r="G2109" s="337">
        <v>313250400</v>
      </c>
      <c r="H2109" s="334">
        <v>316084533</v>
      </c>
      <c r="I2109" s="328"/>
      <c r="J2109" s="328"/>
    </row>
    <row r="2110" spans="3:10" ht="16.95" customHeight="1">
      <c r="C2110" s="361" t="s">
        <v>710</v>
      </c>
      <c r="D2110" s="337">
        <v>195781500</v>
      </c>
      <c r="E2110" s="334">
        <v>197477281</v>
      </c>
      <c r="F2110" s="334">
        <v>0</v>
      </c>
      <c r="G2110" s="337">
        <v>195781500</v>
      </c>
      <c r="H2110" s="334">
        <v>197477281</v>
      </c>
      <c r="I2110" s="328"/>
      <c r="J2110" s="328"/>
    </row>
    <row r="2111" spans="3:10" ht="16.95" customHeight="1">
      <c r="C2111" s="361" t="s">
        <v>710</v>
      </c>
      <c r="D2111" s="334">
        <v>195781500</v>
      </c>
      <c r="E2111" s="334">
        <v>197477281</v>
      </c>
      <c r="F2111" s="334">
        <v>0</v>
      </c>
      <c r="G2111" s="337">
        <v>195781500</v>
      </c>
      <c r="H2111" s="334">
        <v>197477281</v>
      </c>
      <c r="I2111" s="328"/>
      <c r="J2111" s="328"/>
    </row>
    <row r="2112" spans="3:10" ht="16.95" customHeight="1">
      <c r="C2112" s="361" t="s">
        <v>4017</v>
      </c>
      <c r="D2112" s="334">
        <v>783126000</v>
      </c>
      <c r="E2112" s="334">
        <v>787190816</v>
      </c>
      <c r="F2112" s="334">
        <v>0</v>
      </c>
      <c r="G2112" s="337">
        <v>783126000</v>
      </c>
      <c r="H2112" s="334">
        <v>787190816</v>
      </c>
      <c r="I2112" s="328"/>
      <c r="J2112" s="328"/>
    </row>
    <row r="2113" spans="3:10" ht="16.95" customHeight="1">
      <c r="C2113" s="361" t="s">
        <v>4017</v>
      </c>
      <c r="D2113" s="334">
        <v>783126000</v>
      </c>
      <c r="E2113" s="334">
        <v>795561963</v>
      </c>
      <c r="F2113" s="334">
        <v>0</v>
      </c>
      <c r="G2113" s="337">
        <v>783126000</v>
      </c>
      <c r="H2113" s="334">
        <v>795561963</v>
      </c>
      <c r="J2113" s="328"/>
    </row>
    <row r="2114" spans="3:10" ht="16.95" customHeight="1">
      <c r="C2114" s="361" t="s">
        <v>4017</v>
      </c>
      <c r="D2114" s="334">
        <v>783126000</v>
      </c>
      <c r="E2114" s="334">
        <v>795561963</v>
      </c>
      <c r="F2114" s="334">
        <v>0</v>
      </c>
      <c r="G2114" s="337">
        <v>783126000</v>
      </c>
      <c r="H2114" s="334">
        <v>795561963</v>
      </c>
      <c r="I2114" s="328"/>
      <c r="J2114" s="328"/>
    </row>
    <row r="2115" spans="3:10" ht="16.95" customHeight="1">
      <c r="C2115" s="361" t="s">
        <v>4017</v>
      </c>
      <c r="D2115" s="334">
        <v>783126000</v>
      </c>
      <c r="E2115" s="334">
        <v>795561963</v>
      </c>
      <c r="F2115" s="334">
        <v>0</v>
      </c>
      <c r="G2115" s="337">
        <v>783126000</v>
      </c>
      <c r="H2115" s="334">
        <v>795561963</v>
      </c>
      <c r="I2115" s="328"/>
      <c r="J2115" s="328"/>
    </row>
    <row r="2116" spans="3:10" ht="16.95" customHeight="1">
      <c r="C2116" s="361" t="s">
        <v>4017</v>
      </c>
      <c r="D2116" s="334">
        <v>783126000</v>
      </c>
      <c r="E2116" s="334">
        <v>795561963</v>
      </c>
      <c r="F2116" s="334">
        <v>0</v>
      </c>
      <c r="G2116" s="337">
        <v>783126000</v>
      </c>
      <c r="H2116" s="334">
        <v>795561963</v>
      </c>
      <c r="I2116" s="328"/>
      <c r="J2116" s="328"/>
    </row>
    <row r="2117" spans="3:10" ht="16.95" customHeight="1">
      <c r="C2117" s="361" t="s">
        <v>4017</v>
      </c>
      <c r="D2117" s="337">
        <v>1566252000</v>
      </c>
      <c r="E2117" s="334">
        <v>1591354086</v>
      </c>
      <c r="F2117" s="334">
        <v>0</v>
      </c>
      <c r="G2117" s="337">
        <v>1566252000</v>
      </c>
      <c r="H2117" s="334">
        <v>1591354086</v>
      </c>
      <c r="I2117" s="328"/>
      <c r="J2117" s="328"/>
    </row>
    <row r="2118" spans="3:10" ht="16.95" customHeight="1">
      <c r="C2118" s="361" t="s">
        <v>4017</v>
      </c>
      <c r="D2118" s="334">
        <v>1566252000</v>
      </c>
      <c r="E2118" s="334">
        <v>1591354086</v>
      </c>
      <c r="F2118" s="334">
        <v>0</v>
      </c>
      <c r="G2118" s="337">
        <v>1566252000</v>
      </c>
      <c r="H2118" s="334">
        <v>1591354086</v>
      </c>
      <c r="I2118" s="328"/>
      <c r="J2118" s="328"/>
    </row>
    <row r="2119" spans="3:10" ht="16.95" customHeight="1">
      <c r="C2119" s="361" t="s">
        <v>4017</v>
      </c>
      <c r="D2119" s="334">
        <v>1566252000</v>
      </c>
      <c r="E2119" s="334">
        <v>1591354086</v>
      </c>
      <c r="F2119" s="334">
        <v>0</v>
      </c>
      <c r="G2119" s="337">
        <v>1566252000</v>
      </c>
      <c r="H2119" s="334">
        <v>1591354086</v>
      </c>
      <c r="I2119" s="328"/>
      <c r="J2119" s="328"/>
    </row>
    <row r="2120" spans="3:10" ht="16.95" customHeight="1">
      <c r="C2120" s="361" t="s">
        <v>4019</v>
      </c>
      <c r="D2120" s="334">
        <v>391563000</v>
      </c>
      <c r="E2120" s="334">
        <v>394469102</v>
      </c>
      <c r="F2120" s="334">
        <v>0</v>
      </c>
      <c r="G2120" s="337">
        <v>391563000</v>
      </c>
      <c r="H2120" s="334">
        <v>394469102</v>
      </c>
      <c r="J2120" s="328"/>
    </row>
    <row r="2121" spans="3:10" ht="16.95" customHeight="1">
      <c r="C2121" s="361" t="s">
        <v>4019</v>
      </c>
      <c r="D2121" s="334">
        <v>391563000</v>
      </c>
      <c r="E2121" s="334">
        <v>394469102</v>
      </c>
      <c r="F2121" s="334">
        <v>0</v>
      </c>
      <c r="G2121" s="337">
        <v>391563000</v>
      </c>
      <c r="H2121" s="334">
        <v>394469102</v>
      </c>
      <c r="I2121" s="328"/>
      <c r="J2121" s="328"/>
    </row>
    <row r="2122" spans="3:10" ht="16.95" customHeight="1">
      <c r="C2122" s="361" t="s">
        <v>4019</v>
      </c>
      <c r="D2122" s="334">
        <v>391563000</v>
      </c>
      <c r="E2122" s="334">
        <v>394469102</v>
      </c>
      <c r="F2122" s="334">
        <v>0</v>
      </c>
      <c r="G2122" s="337">
        <v>391563000</v>
      </c>
      <c r="H2122" s="334">
        <v>394469102</v>
      </c>
      <c r="I2122" s="328"/>
      <c r="J2122" s="328"/>
    </row>
    <row r="2123" spans="3:10" ht="16.95" customHeight="1">
      <c r="C2123" s="361" t="s">
        <v>4019</v>
      </c>
      <c r="D2123" s="334">
        <v>391563000</v>
      </c>
      <c r="E2123" s="334">
        <v>394469102</v>
      </c>
      <c r="F2123" s="334">
        <v>0</v>
      </c>
      <c r="G2123" s="337">
        <v>391563000</v>
      </c>
      <c r="H2123" s="334">
        <v>394469102</v>
      </c>
      <c r="I2123" s="328"/>
      <c r="J2123" s="328"/>
    </row>
    <row r="2124" spans="3:10" ht="16.95" customHeight="1">
      <c r="C2124" s="361" t="s">
        <v>4019</v>
      </c>
      <c r="D2124" s="337">
        <v>391563000</v>
      </c>
      <c r="E2124" s="334">
        <v>394469102</v>
      </c>
      <c r="F2124" s="334">
        <v>0</v>
      </c>
      <c r="G2124" s="337">
        <v>391563000</v>
      </c>
      <c r="H2124" s="334">
        <v>394469102</v>
      </c>
      <c r="I2124" s="328"/>
      <c r="J2124" s="328"/>
    </row>
    <row r="2125" spans="3:10" ht="16.95" customHeight="1">
      <c r="C2125" s="361" t="s">
        <v>4019</v>
      </c>
      <c r="D2125" s="334">
        <v>391563000</v>
      </c>
      <c r="E2125" s="334">
        <v>394469102</v>
      </c>
      <c r="F2125" s="334">
        <v>0</v>
      </c>
      <c r="G2125" s="337">
        <v>391563000</v>
      </c>
      <c r="H2125" s="334">
        <v>394469102</v>
      </c>
      <c r="I2125" s="328"/>
      <c r="J2125" s="328"/>
    </row>
    <row r="2126" spans="3:10" ht="16.95" customHeight="1">
      <c r="C2126" s="361" t="s">
        <v>4019</v>
      </c>
      <c r="D2126" s="334">
        <v>391563000</v>
      </c>
      <c r="E2126" s="334">
        <v>394469102</v>
      </c>
      <c r="F2126" s="334">
        <v>0</v>
      </c>
      <c r="G2126" s="337">
        <v>391563000</v>
      </c>
      <c r="H2126" s="334">
        <v>394469102</v>
      </c>
      <c r="I2126" s="328"/>
      <c r="J2126" s="328"/>
    </row>
    <row r="2127" spans="3:10" ht="16.95" customHeight="1">
      <c r="C2127" s="361" t="s">
        <v>4019</v>
      </c>
      <c r="D2127" s="334">
        <v>391563000</v>
      </c>
      <c r="E2127" s="334">
        <v>394469102</v>
      </c>
      <c r="F2127" s="334">
        <v>0</v>
      </c>
      <c r="G2127" s="337">
        <v>391563000</v>
      </c>
      <c r="H2127" s="334">
        <v>394469102</v>
      </c>
      <c r="J2127" s="328"/>
    </row>
    <row r="2128" spans="3:10" ht="16.95" customHeight="1">
      <c r="C2128" s="361" t="s">
        <v>4019</v>
      </c>
      <c r="D2128" s="334">
        <v>391563000</v>
      </c>
      <c r="E2128" s="334">
        <v>394469102</v>
      </c>
      <c r="F2128" s="334">
        <v>0</v>
      </c>
      <c r="G2128" s="337">
        <v>391563000</v>
      </c>
      <c r="H2128" s="334">
        <v>394469102</v>
      </c>
      <c r="I2128" s="328"/>
      <c r="J2128" s="328"/>
    </row>
    <row r="2129" spans="3:10" ht="16.95" customHeight="1">
      <c r="C2129" s="361" t="s">
        <v>4017</v>
      </c>
      <c r="D2129" s="334">
        <v>1566252000</v>
      </c>
      <c r="E2129" s="334">
        <v>1591333803</v>
      </c>
      <c r="F2129" s="334">
        <v>0</v>
      </c>
      <c r="G2129" s="337">
        <v>1566252000</v>
      </c>
      <c r="H2129" s="334">
        <v>1591333803</v>
      </c>
      <c r="I2129" s="328"/>
      <c r="J2129" s="328"/>
    </row>
    <row r="2130" spans="3:10" ht="16.95" customHeight="1">
      <c r="C2130" s="361" t="s">
        <v>4017</v>
      </c>
      <c r="D2130" s="334">
        <v>1566252000</v>
      </c>
      <c r="E2130" s="334">
        <v>1591333803</v>
      </c>
      <c r="F2130" s="334">
        <v>0</v>
      </c>
      <c r="G2130" s="337">
        <v>1566252000</v>
      </c>
      <c r="H2130" s="334">
        <v>1591333803</v>
      </c>
      <c r="I2130" s="328"/>
      <c r="J2130" s="328"/>
    </row>
    <row r="2131" spans="3:10" ht="16.95" customHeight="1">
      <c r="C2131" s="361" t="s">
        <v>4017</v>
      </c>
      <c r="D2131" s="337">
        <v>783126000</v>
      </c>
      <c r="E2131" s="334">
        <v>788533328</v>
      </c>
      <c r="F2131" s="334">
        <v>0</v>
      </c>
      <c r="G2131" s="337">
        <v>783126000</v>
      </c>
      <c r="H2131" s="334">
        <v>788533328</v>
      </c>
      <c r="I2131" s="328"/>
      <c r="J2131" s="328"/>
    </row>
    <row r="2132" spans="3:10" ht="16.95" customHeight="1">
      <c r="C2132" s="361" t="s">
        <v>4017</v>
      </c>
      <c r="D2132" s="334">
        <v>783126000</v>
      </c>
      <c r="E2132" s="334">
        <v>788533328</v>
      </c>
      <c r="F2132" s="334">
        <v>0</v>
      </c>
      <c r="G2132" s="337">
        <v>783126000</v>
      </c>
      <c r="H2132" s="334">
        <v>788533328</v>
      </c>
      <c r="I2132" s="328"/>
      <c r="J2132" s="328"/>
    </row>
    <row r="2133" spans="3:10" ht="16.95" customHeight="1">
      <c r="C2133" s="361" t="s">
        <v>4017</v>
      </c>
      <c r="D2133" s="334">
        <v>783126000</v>
      </c>
      <c r="E2133" s="334">
        <v>788533328</v>
      </c>
      <c r="F2133" s="334">
        <v>0</v>
      </c>
      <c r="G2133" s="337">
        <v>783126000</v>
      </c>
      <c r="H2133" s="334">
        <v>788533328</v>
      </c>
      <c r="I2133" s="328"/>
      <c r="J2133" s="328"/>
    </row>
    <row r="2134" spans="3:10" ht="16.95" customHeight="1">
      <c r="C2134" s="361" t="s">
        <v>4017</v>
      </c>
      <c r="D2134" s="334">
        <v>783126000</v>
      </c>
      <c r="E2134" s="334">
        <v>788533328</v>
      </c>
      <c r="F2134" s="334">
        <v>0</v>
      </c>
      <c r="G2134" s="337">
        <v>783126000</v>
      </c>
      <c r="H2134" s="334">
        <v>788533328</v>
      </c>
      <c r="J2134" s="328"/>
    </row>
    <row r="2135" spans="3:10" ht="16.95" customHeight="1">
      <c r="C2135" s="361" t="s">
        <v>4017</v>
      </c>
      <c r="D2135" s="334">
        <v>783126000</v>
      </c>
      <c r="E2135" s="334">
        <v>788533328</v>
      </c>
      <c r="F2135" s="334">
        <v>0</v>
      </c>
      <c r="G2135" s="337">
        <v>783126000</v>
      </c>
      <c r="H2135" s="334">
        <v>788533328</v>
      </c>
      <c r="I2135" s="328"/>
      <c r="J2135" s="328"/>
    </row>
    <row r="2136" spans="3:10" ht="16.95" customHeight="1">
      <c r="C2136" s="361" t="s">
        <v>4017</v>
      </c>
      <c r="D2136" s="334">
        <v>783126000</v>
      </c>
      <c r="E2136" s="334">
        <v>788533328</v>
      </c>
      <c r="F2136" s="334">
        <v>0</v>
      </c>
      <c r="G2136" s="337">
        <v>783126000</v>
      </c>
      <c r="H2136" s="334">
        <v>788533328</v>
      </c>
      <c r="I2136" s="328"/>
      <c r="J2136" s="328"/>
    </row>
    <row r="2137" spans="3:10" ht="16.95" customHeight="1">
      <c r="C2137" s="361" t="s">
        <v>4017</v>
      </c>
      <c r="D2137" s="334">
        <v>783126000</v>
      </c>
      <c r="E2137" s="334">
        <v>788533328</v>
      </c>
      <c r="F2137" s="334">
        <v>0</v>
      </c>
      <c r="G2137" s="337">
        <v>783126000</v>
      </c>
      <c r="H2137" s="334">
        <v>788533328</v>
      </c>
      <c r="I2137" s="328"/>
      <c r="J2137" s="328"/>
    </row>
    <row r="2138" spans="3:10" ht="16.95" customHeight="1">
      <c r="C2138" s="361" t="s">
        <v>4017</v>
      </c>
      <c r="D2138" s="337">
        <v>783126000</v>
      </c>
      <c r="E2138" s="334">
        <v>788533328</v>
      </c>
      <c r="F2138" s="334">
        <v>0</v>
      </c>
      <c r="G2138" s="337">
        <v>783126000</v>
      </c>
      <c r="H2138" s="334">
        <v>788533328</v>
      </c>
      <c r="I2138" s="328"/>
      <c r="J2138" s="328"/>
    </row>
    <row r="2139" spans="3:10" ht="16.95" customHeight="1">
      <c r="C2139" s="361" t="s">
        <v>4017</v>
      </c>
      <c r="D2139" s="334">
        <v>783126000</v>
      </c>
      <c r="E2139" s="334">
        <v>788533328</v>
      </c>
      <c r="F2139" s="334">
        <v>0</v>
      </c>
      <c r="G2139" s="334">
        <v>783126000</v>
      </c>
      <c r="H2139" s="334">
        <v>788533328</v>
      </c>
      <c r="I2139" s="328"/>
      <c r="J2139" s="328"/>
    </row>
    <row r="2140" spans="3:10" ht="16.95" customHeight="1">
      <c r="C2140" s="361" t="s">
        <v>4017</v>
      </c>
      <c r="D2140" s="334">
        <v>783126000</v>
      </c>
      <c r="E2140" s="334">
        <v>788533328</v>
      </c>
      <c r="F2140" s="334">
        <v>0</v>
      </c>
      <c r="G2140" s="337">
        <v>783126000</v>
      </c>
      <c r="H2140" s="334">
        <v>788533328</v>
      </c>
      <c r="I2140" s="328"/>
      <c r="J2140" s="328"/>
    </row>
    <row r="2141" spans="3:10" ht="16.95" customHeight="1">
      <c r="C2141" s="361" t="s">
        <v>4017</v>
      </c>
      <c r="D2141" s="334">
        <v>1566252000</v>
      </c>
      <c r="E2141" s="334">
        <v>1577066657</v>
      </c>
      <c r="F2141" s="334">
        <v>0</v>
      </c>
      <c r="G2141" s="334">
        <v>1566252000</v>
      </c>
      <c r="H2141" s="334">
        <v>1577066657</v>
      </c>
      <c r="J2141" s="328"/>
    </row>
    <row r="2142" spans="3:10" ht="16.95" customHeight="1">
      <c r="C2142" s="361" t="s">
        <v>4017</v>
      </c>
      <c r="D2142" s="334">
        <v>1566252000</v>
      </c>
      <c r="E2142" s="334">
        <v>1577066657</v>
      </c>
      <c r="F2142" s="334">
        <v>0</v>
      </c>
      <c r="G2142" s="334">
        <v>1566252000</v>
      </c>
      <c r="H2142" s="334">
        <v>1577066657</v>
      </c>
      <c r="I2142" s="328"/>
      <c r="J2142" s="328"/>
    </row>
    <row r="2143" spans="3:10" ht="16.95" customHeight="1">
      <c r="C2143" s="361" t="s">
        <v>4017</v>
      </c>
      <c r="D2143" s="334">
        <v>1566252000</v>
      </c>
      <c r="E2143" s="334">
        <v>1577066657</v>
      </c>
      <c r="F2143" s="334">
        <v>0</v>
      </c>
      <c r="G2143" s="334">
        <v>1566252000</v>
      </c>
      <c r="H2143" s="334">
        <v>1577066657</v>
      </c>
      <c r="I2143" s="328"/>
      <c r="J2143" s="328"/>
    </row>
    <row r="2144" spans="3:10" ht="16.95" customHeight="1">
      <c r="C2144" s="361" t="s">
        <v>4017</v>
      </c>
      <c r="D2144" s="334">
        <v>1566252000</v>
      </c>
      <c r="E2144" s="334">
        <v>1577066657</v>
      </c>
      <c r="F2144" s="334">
        <v>0</v>
      </c>
      <c r="G2144" s="334">
        <v>1566252000</v>
      </c>
      <c r="H2144" s="334">
        <v>1577066657</v>
      </c>
      <c r="I2144" s="328"/>
      <c r="J2144" s="328"/>
    </row>
    <row r="2145" spans="1:17" ht="16.95" customHeight="1">
      <c r="C2145" s="361" t="s">
        <v>4017</v>
      </c>
      <c r="D2145" s="337">
        <v>1566252000</v>
      </c>
      <c r="E2145" s="334">
        <v>1577066657</v>
      </c>
      <c r="F2145" s="334">
        <v>0</v>
      </c>
      <c r="G2145" s="337">
        <v>1566252000</v>
      </c>
      <c r="H2145" s="334">
        <v>1577066657</v>
      </c>
      <c r="I2145" s="328"/>
      <c r="J2145" s="328"/>
    </row>
    <row r="2146" spans="1:17" ht="16.95" customHeight="1">
      <c r="C2146" s="361" t="s">
        <v>711</v>
      </c>
      <c r="D2146" s="334">
        <v>195781500</v>
      </c>
      <c r="E2146" s="334">
        <v>197122133</v>
      </c>
      <c r="F2146" s="334">
        <v>0</v>
      </c>
      <c r="G2146" s="334">
        <v>195781500</v>
      </c>
      <c r="H2146" s="334">
        <v>197122133</v>
      </c>
      <c r="I2146" s="328"/>
      <c r="J2146" s="328"/>
    </row>
    <row r="2147" spans="1:17" ht="16.95" customHeight="1">
      <c r="C2147" s="361" t="s">
        <v>711</v>
      </c>
      <c r="D2147" s="334">
        <v>195781500</v>
      </c>
      <c r="E2147" s="334">
        <v>197122133</v>
      </c>
      <c r="F2147" s="334">
        <v>0</v>
      </c>
      <c r="G2147" s="337">
        <v>195781500</v>
      </c>
      <c r="H2147" s="334">
        <v>197122133</v>
      </c>
      <c r="I2147" s="328"/>
      <c r="J2147" s="328"/>
    </row>
    <row r="2148" spans="1:17" ht="16.95" customHeight="1">
      <c r="C2148" s="361" t="s">
        <v>710</v>
      </c>
      <c r="D2148" s="334">
        <v>391563000</v>
      </c>
      <c r="E2148" s="334">
        <v>391912115</v>
      </c>
      <c r="F2148" s="334">
        <v>0</v>
      </c>
      <c r="G2148" s="334">
        <v>391563000</v>
      </c>
      <c r="H2148" s="334">
        <v>391912115</v>
      </c>
      <c r="J2148" s="328"/>
    </row>
    <row r="2149" spans="1:17" ht="16.95" customHeight="1">
      <c r="C2149" s="361" t="s">
        <v>710</v>
      </c>
      <c r="D2149" s="334">
        <v>234937800</v>
      </c>
      <c r="E2149" s="334">
        <v>235150262</v>
      </c>
      <c r="F2149" s="334">
        <v>0</v>
      </c>
      <c r="G2149" s="334">
        <v>234937800</v>
      </c>
      <c r="H2149" s="334">
        <v>235147365</v>
      </c>
      <c r="I2149" s="338"/>
      <c r="J2149" s="328"/>
    </row>
    <row r="2150" spans="1:17" ht="16.95" customHeight="1">
      <c r="C2150" s="330" t="s">
        <v>4129</v>
      </c>
      <c r="D2150" s="331"/>
      <c r="E2150" s="331">
        <v>550521186243</v>
      </c>
      <c r="F2150" s="331">
        <v>20788139</v>
      </c>
      <c r="G2150" s="331"/>
      <c r="H2150" s="331">
        <v>550500398103</v>
      </c>
      <c r="I2150" s="63"/>
      <c r="J2150" s="63"/>
      <c r="K2150" s="63"/>
      <c r="L2150" s="63"/>
      <c r="M2150" s="63"/>
      <c r="N2150" s="63"/>
      <c r="O2150" s="63"/>
      <c r="P2150" s="63"/>
      <c r="Q2150" s="63"/>
    </row>
    <row r="2151" spans="1:17" ht="16.95" customHeight="1">
      <c r="C2151" s="330" t="s">
        <v>4130</v>
      </c>
      <c r="D2151" s="331"/>
      <c r="E2151" s="331">
        <v>57398841597</v>
      </c>
      <c r="F2151" s="331">
        <v>123465641</v>
      </c>
      <c r="G2151" s="331"/>
      <c r="H2151" s="332">
        <v>57275375956</v>
      </c>
      <c r="I2151" s="63"/>
      <c r="J2151" s="63"/>
      <c r="K2151" s="63"/>
      <c r="L2151" s="63"/>
      <c r="M2151" s="63"/>
      <c r="N2151" s="63"/>
      <c r="O2151" s="63"/>
      <c r="P2151" s="63"/>
      <c r="Q2151" s="63"/>
    </row>
    <row r="2152" spans="1:17" s="271" customFormat="1" ht="16.95" customHeight="1">
      <c r="A2152" s="256"/>
      <c r="B2152" s="256"/>
      <c r="C2152" s="330" t="s">
        <v>491</v>
      </c>
      <c r="D2152" s="331"/>
      <c r="E2152" s="331"/>
      <c r="F2152" s="331"/>
      <c r="G2152" s="331"/>
      <c r="H2152" s="332"/>
      <c r="I2152" s="63"/>
      <c r="J2152" s="63"/>
      <c r="K2152" s="63"/>
      <c r="L2152" s="63"/>
      <c r="M2152" s="63"/>
      <c r="N2152" s="63"/>
      <c r="O2152" s="63"/>
      <c r="P2152" s="63"/>
      <c r="Q2152" s="63"/>
    </row>
    <row r="2153" spans="1:17" s="271" customFormat="1" ht="16.95" customHeight="1">
      <c r="A2153" s="256"/>
      <c r="B2153" s="256"/>
      <c r="C2153" s="336" t="s">
        <v>713</v>
      </c>
      <c r="D2153" s="334">
        <v>1002000000</v>
      </c>
      <c r="E2153" s="335">
        <v>1003000000</v>
      </c>
      <c r="F2153" s="335">
        <v>1003000000</v>
      </c>
      <c r="G2153" s="334">
        <v>600000000</v>
      </c>
      <c r="H2153" s="335">
        <v>1003000000</v>
      </c>
      <c r="I2153" s="63"/>
      <c r="J2153" s="63"/>
      <c r="K2153" s="63"/>
      <c r="L2153" s="63"/>
      <c r="M2153" s="63"/>
      <c r="N2153" s="63"/>
      <c r="O2153" s="63"/>
      <c r="P2153" s="63"/>
      <c r="Q2153" s="63"/>
    </row>
    <row r="2154" spans="1:17" s="271" customFormat="1" ht="16.95" customHeight="1">
      <c r="A2154" s="256"/>
      <c r="B2154" s="256"/>
      <c r="C2154" s="330" t="s">
        <v>4131</v>
      </c>
      <c r="D2154" s="523"/>
      <c r="E2154" s="654">
        <v>1003000000</v>
      </c>
      <c r="F2154" s="654">
        <v>1003000000</v>
      </c>
      <c r="G2154" s="521"/>
      <c r="H2154" s="654">
        <v>1003000000</v>
      </c>
      <c r="I2154" s="63"/>
      <c r="J2154" s="63"/>
      <c r="K2154" s="63"/>
      <c r="L2154" s="63"/>
      <c r="M2154" s="63"/>
      <c r="N2154" s="63"/>
      <c r="O2154" s="63"/>
      <c r="P2154" s="63"/>
      <c r="Q2154" s="63"/>
    </row>
    <row r="2155" spans="1:17" ht="16.95" customHeight="1">
      <c r="C2155" s="330" t="s">
        <v>4132</v>
      </c>
      <c r="D2155" s="331"/>
      <c r="E2155" s="331">
        <v>1003000000</v>
      </c>
      <c r="F2155" s="331">
        <v>1003000000</v>
      </c>
      <c r="G2155" s="334">
        <v>200000000</v>
      </c>
      <c r="H2155" s="331">
        <v>1003000000</v>
      </c>
      <c r="I2155" s="63"/>
      <c r="J2155" s="63"/>
      <c r="K2155" s="63"/>
      <c r="L2155" s="63"/>
      <c r="M2155" s="63"/>
      <c r="N2155" s="63"/>
      <c r="O2155" s="63"/>
      <c r="P2155" s="63"/>
      <c r="Q2155" s="63"/>
    </row>
    <row r="2156" spans="1:17" s="63" customFormat="1">
      <c r="A2156" s="517"/>
      <c r="B2156" s="517"/>
      <c r="G2156" s="289"/>
      <c r="J2156" s="290"/>
    </row>
    <row r="2157" spans="1:17" s="63" customFormat="1">
      <c r="A2157" s="517"/>
      <c r="B2157" s="517"/>
      <c r="C2157" s="271" t="s">
        <v>758</v>
      </c>
      <c r="G2157" s="289"/>
      <c r="J2157" s="290"/>
    </row>
    <row r="2158" spans="1:17" s="63" customFormat="1">
      <c r="A2158" s="517"/>
      <c r="B2158" s="517"/>
      <c r="C2158" s="268" t="s">
        <v>4116</v>
      </c>
      <c r="G2158" s="289"/>
      <c r="J2158" s="290"/>
    </row>
    <row r="2159" spans="1:17" s="63" customFormat="1">
      <c r="A2159" s="517"/>
      <c r="B2159" s="517"/>
      <c r="C2159" s="271"/>
      <c r="G2159" s="289"/>
      <c r="J2159" s="290"/>
    </row>
    <row r="2160" spans="1:17" s="63" customFormat="1" ht="28.95" customHeight="1">
      <c r="A2160" s="517"/>
      <c r="B2160" s="517"/>
      <c r="C2160" s="327" t="s">
        <v>54</v>
      </c>
      <c r="D2160" s="508">
        <v>45657</v>
      </c>
      <c r="E2160" s="508">
        <v>45291</v>
      </c>
      <c r="I2160" s="323"/>
      <c r="J2160" s="290"/>
    </row>
    <row r="2161" spans="1:14" s="373" customFormat="1" ht="16.95" customHeight="1">
      <c r="A2161" s="574"/>
      <c r="B2161" s="574"/>
      <c r="C2161" s="570" t="s">
        <v>762</v>
      </c>
      <c r="D2161" s="571"/>
      <c r="E2161" s="571"/>
      <c r="G2161" s="375"/>
      <c r="J2161" s="376"/>
    </row>
    <row r="2162" spans="1:14" s="373" customFormat="1" ht="16.95" customHeight="1">
      <c r="A2162" s="574"/>
      <c r="B2162" s="574"/>
      <c r="C2162" s="572" t="s">
        <v>759</v>
      </c>
      <c r="D2162" s="573">
        <v>526202083046</v>
      </c>
      <c r="E2162" s="573">
        <v>52808644704.2323</v>
      </c>
      <c r="G2162" s="375"/>
      <c r="J2162" s="376"/>
    </row>
    <row r="2163" spans="1:14" s="373" customFormat="1" ht="16.95" customHeight="1">
      <c r="A2163" s="574"/>
      <c r="B2163" s="574"/>
      <c r="C2163" s="572" t="s">
        <v>763</v>
      </c>
      <c r="D2163" s="573">
        <v>0</v>
      </c>
      <c r="E2163" s="573">
        <v>900000000</v>
      </c>
      <c r="G2163" s="375"/>
      <c r="J2163" s="376"/>
    </row>
    <row r="2164" spans="1:14" s="373" customFormat="1" ht="16.95" customHeight="1">
      <c r="A2164" s="574"/>
      <c r="B2164" s="574"/>
      <c r="C2164" s="572" t="s">
        <v>764</v>
      </c>
      <c r="D2164" s="573">
        <v>0</v>
      </c>
      <c r="E2164" s="573">
        <v>2219179</v>
      </c>
      <c r="G2164" s="375"/>
      <c r="J2164" s="376"/>
    </row>
    <row r="2165" spans="1:14" s="373" customFormat="1" ht="16.95" customHeight="1">
      <c r="A2165" s="574"/>
      <c r="B2165" s="574"/>
      <c r="C2165" s="374" t="s">
        <v>767</v>
      </c>
      <c r="D2165" s="377">
        <v>526202083046</v>
      </c>
      <c r="E2165" s="377">
        <v>53710863883.2323</v>
      </c>
      <c r="F2165" s="378"/>
      <c r="G2165" s="378"/>
      <c r="J2165" s="376"/>
    </row>
    <row r="2166" spans="1:14" s="373" customFormat="1" ht="16.95" customHeight="1">
      <c r="A2166" s="574">
        <v>23010</v>
      </c>
      <c r="B2166" s="574"/>
      <c r="C2166" s="572" t="s">
        <v>766</v>
      </c>
      <c r="D2166" s="573">
        <v>-516214046958</v>
      </c>
      <c r="E2166" s="573">
        <v>-52374644749</v>
      </c>
      <c r="G2166" s="375"/>
      <c r="J2166" s="376"/>
    </row>
    <row r="2167" spans="1:14" s="373" customFormat="1" ht="16.95" customHeight="1">
      <c r="A2167" s="574">
        <v>23080</v>
      </c>
      <c r="B2167" s="574"/>
      <c r="C2167" s="572" t="s">
        <v>765</v>
      </c>
      <c r="D2167" s="573">
        <v>-4600553623</v>
      </c>
      <c r="E2167" s="573">
        <v>-287146579</v>
      </c>
      <c r="G2167" s="375"/>
      <c r="J2167" s="376"/>
    </row>
    <row r="2168" spans="1:14" s="373" customFormat="1" ht="28.2" customHeight="1">
      <c r="A2168" s="574"/>
      <c r="B2168" s="574"/>
      <c r="C2168" s="374" t="s">
        <v>760</v>
      </c>
      <c r="D2168" s="377">
        <v>-520814600581</v>
      </c>
      <c r="E2168" s="377">
        <v>-52661791328</v>
      </c>
      <c r="F2168" s="378"/>
      <c r="G2168" s="378"/>
      <c r="J2168" s="376"/>
    </row>
    <row r="2169" spans="1:14" s="373" customFormat="1" ht="16.95" customHeight="1">
      <c r="A2169" s="574"/>
      <c r="B2169" s="574"/>
      <c r="C2169" s="570" t="s">
        <v>761</v>
      </c>
      <c r="D2169" s="377">
        <v>5387482465</v>
      </c>
      <c r="E2169" s="377">
        <v>1049072555.2322998</v>
      </c>
      <c r="G2169" s="375"/>
      <c r="J2169" s="376"/>
    </row>
    <row r="2170" spans="1:14" s="63" customFormat="1">
      <c r="A2170" s="517"/>
      <c r="B2170" s="517"/>
      <c r="C2170" s="271"/>
      <c r="G2170" s="289"/>
      <c r="J2170" s="290"/>
    </row>
    <row r="2171" spans="1:14" s="63" customFormat="1">
      <c r="A2171" s="517"/>
      <c r="B2171" s="517"/>
      <c r="G2171" s="289"/>
      <c r="J2171" s="290"/>
    </row>
    <row r="2172" spans="1:14" ht="13.5" customHeight="1">
      <c r="C2172" s="271" t="s">
        <v>492</v>
      </c>
      <c r="D2172" s="339"/>
      <c r="G2172" s="285"/>
      <c r="I2172" s="328"/>
      <c r="J2172" s="328"/>
    </row>
    <row r="2173" spans="1:14" ht="13.5" customHeight="1">
      <c r="C2173" s="268" t="s">
        <v>4117</v>
      </c>
      <c r="D2173" s="339"/>
      <c r="G2173" s="285"/>
      <c r="I2173" s="328"/>
      <c r="J2173" s="328"/>
    </row>
    <row r="2174" spans="1:14" ht="13.5" customHeight="1">
      <c r="D2174" s="339"/>
      <c r="G2174" s="285"/>
      <c r="I2174" s="328"/>
      <c r="J2174" s="328"/>
      <c r="K2174" s="328"/>
      <c r="M2174" s="329"/>
      <c r="N2174" s="329"/>
    </row>
    <row r="2175" spans="1:14" ht="28.95" customHeight="1">
      <c r="C2175" s="518" t="s">
        <v>54</v>
      </c>
      <c r="D2175" s="508" t="s">
        <v>493</v>
      </c>
      <c r="E2175" s="508" t="s">
        <v>494</v>
      </c>
      <c r="F2175" s="63"/>
      <c r="G2175" s="285"/>
      <c r="I2175" s="328"/>
      <c r="J2175" s="328"/>
      <c r="K2175" s="328"/>
      <c r="M2175" s="329"/>
      <c r="N2175" s="329"/>
    </row>
    <row r="2176" spans="1:14" s="275" customFormat="1" ht="16.95" customHeight="1">
      <c r="A2176" s="575" t="s">
        <v>3131</v>
      </c>
      <c r="B2176" s="575"/>
      <c r="C2176" s="519" t="s">
        <v>4021</v>
      </c>
      <c r="D2176" s="573">
        <v>479822</v>
      </c>
      <c r="E2176" s="520">
        <v>0</v>
      </c>
      <c r="F2176" s="373"/>
      <c r="G2176" s="576"/>
      <c r="I2176" s="577"/>
      <c r="J2176" s="577"/>
      <c r="K2176" s="577"/>
      <c r="M2176" s="578"/>
      <c r="N2176" s="578"/>
    </row>
    <row r="2177" spans="1:14" s="275" customFormat="1" ht="16.95" customHeight="1">
      <c r="A2177" s="579" t="s">
        <v>3130</v>
      </c>
      <c r="B2177" s="579"/>
      <c r="C2177" s="519" t="s">
        <v>4023</v>
      </c>
      <c r="D2177" s="573">
        <v>39889992</v>
      </c>
      <c r="E2177" s="520">
        <v>0</v>
      </c>
      <c r="F2177" s="373"/>
      <c r="G2177" s="576"/>
      <c r="I2177" s="577"/>
      <c r="J2177" s="577"/>
      <c r="K2177" s="577"/>
      <c r="M2177" s="578"/>
      <c r="N2177" s="578"/>
    </row>
    <row r="2178" spans="1:14" s="275" customFormat="1" ht="16.95" customHeight="1">
      <c r="A2178" s="579" t="s">
        <v>3130</v>
      </c>
      <c r="B2178" s="579"/>
      <c r="C2178" s="519" t="s">
        <v>4024</v>
      </c>
      <c r="D2178" s="573">
        <v>13941118</v>
      </c>
      <c r="E2178" s="520">
        <v>0</v>
      </c>
      <c r="F2178" s="373"/>
      <c r="G2178" s="576"/>
      <c r="I2178" s="577"/>
      <c r="J2178" s="577"/>
      <c r="K2178" s="577"/>
      <c r="M2178" s="578"/>
      <c r="N2178" s="578"/>
    </row>
    <row r="2179" spans="1:14" s="275" customFormat="1" ht="16.95" customHeight="1">
      <c r="A2179" s="579"/>
      <c r="B2179" s="579"/>
      <c r="C2179" s="519" t="s">
        <v>4025</v>
      </c>
      <c r="D2179" s="573">
        <v>1289958</v>
      </c>
      <c r="E2179" s="520">
        <v>0</v>
      </c>
      <c r="F2179" s="373"/>
      <c r="G2179" s="373"/>
      <c r="H2179" s="373"/>
      <c r="I2179" s="577"/>
      <c r="J2179" s="577"/>
      <c r="K2179" s="577"/>
      <c r="M2179" s="578"/>
      <c r="N2179" s="578"/>
    </row>
    <row r="2180" spans="1:14" s="275" customFormat="1" ht="16.95" customHeight="1">
      <c r="A2180" s="515"/>
      <c r="B2180" s="515"/>
      <c r="C2180" s="580" t="s">
        <v>3133</v>
      </c>
      <c r="D2180" s="521">
        <v>55600890</v>
      </c>
      <c r="E2180" s="522">
        <v>0</v>
      </c>
      <c r="F2180" s="581"/>
      <c r="G2180" s="373"/>
      <c r="H2180" s="373"/>
      <c r="I2180" s="577"/>
      <c r="J2180" s="577"/>
      <c r="K2180" s="577"/>
      <c r="M2180" s="578"/>
      <c r="N2180" s="578"/>
    </row>
    <row r="2181" spans="1:14" s="275" customFormat="1" ht="16.95" customHeight="1">
      <c r="A2181" s="515"/>
      <c r="B2181" s="515"/>
      <c r="C2181" s="580" t="s">
        <v>685</v>
      </c>
      <c r="D2181" s="522">
        <v>0</v>
      </c>
      <c r="E2181" s="522">
        <v>0</v>
      </c>
      <c r="F2181" s="582"/>
      <c r="G2181" s="373"/>
      <c r="H2181" s="373"/>
      <c r="I2181" s="577"/>
      <c r="J2181" s="577"/>
      <c r="K2181" s="577"/>
      <c r="M2181" s="578"/>
      <c r="N2181" s="578"/>
    </row>
    <row r="2182" spans="1:14" ht="13.5" customHeight="1">
      <c r="D2182" s="339"/>
      <c r="G2182" s="285"/>
      <c r="I2182" s="328"/>
      <c r="J2182" s="328"/>
      <c r="K2182" s="328"/>
      <c r="M2182" s="329"/>
      <c r="N2182" s="329"/>
    </row>
    <row r="2183" spans="1:14" ht="13.5" customHeight="1">
      <c r="D2183" s="339"/>
      <c r="G2183" s="285"/>
      <c r="I2183" s="328"/>
      <c r="J2183" s="328"/>
      <c r="K2183" s="328"/>
      <c r="M2183" s="329"/>
      <c r="N2183" s="329"/>
    </row>
    <row r="2184" spans="1:14" ht="13.5" customHeight="1">
      <c r="C2184" s="271"/>
      <c r="D2184" s="339"/>
      <c r="G2184" s="285"/>
      <c r="I2184" s="328"/>
      <c r="J2184" s="328"/>
      <c r="K2184" s="328"/>
      <c r="M2184" s="329"/>
      <c r="N2184" s="329"/>
    </row>
    <row r="2185" spans="1:14" ht="13.5" customHeight="1">
      <c r="C2185" s="271" t="s">
        <v>495</v>
      </c>
      <c r="D2185" s="339"/>
      <c r="G2185" s="285"/>
      <c r="I2185" s="328"/>
      <c r="J2185" s="328"/>
      <c r="K2185" s="328"/>
      <c r="M2185" s="329"/>
      <c r="N2185" s="329"/>
    </row>
    <row r="2186" spans="1:14" ht="13.5" customHeight="1">
      <c r="C2186" s="268" t="s">
        <v>4118</v>
      </c>
      <c r="D2186" s="339"/>
      <c r="G2186" s="285"/>
      <c r="I2186" s="328"/>
      <c r="J2186" s="328"/>
      <c r="K2186" s="328"/>
      <c r="M2186" s="329"/>
      <c r="N2186" s="329"/>
    </row>
    <row r="2187" spans="1:14" ht="13.5" customHeight="1">
      <c r="C2187" s="271"/>
      <c r="D2187" s="339"/>
      <c r="G2187" s="285"/>
      <c r="I2187" s="328"/>
      <c r="J2187" s="328"/>
      <c r="K2187" s="328"/>
      <c r="M2187" s="329"/>
      <c r="N2187" s="329"/>
    </row>
    <row r="2188" spans="1:14" s="63" customFormat="1" ht="33.6" customHeight="1">
      <c r="A2188" s="517"/>
      <c r="B2188" s="517"/>
      <c r="C2188" s="327" t="s">
        <v>486</v>
      </c>
      <c r="D2188" s="718" t="s">
        <v>500</v>
      </c>
      <c r="E2188" s="719"/>
      <c r="F2188" s="719"/>
      <c r="G2188" s="719"/>
      <c r="H2188" s="720"/>
      <c r="I2188" s="718" t="s">
        <v>504</v>
      </c>
      <c r="J2188" s="719"/>
      <c r="K2188" s="719"/>
      <c r="L2188" s="719"/>
      <c r="M2188" s="720"/>
      <c r="N2188" s="329"/>
    </row>
    <row r="2189" spans="1:14" s="63" customFormat="1" ht="28.95" customHeight="1">
      <c r="A2189" s="517"/>
      <c r="B2189" s="517"/>
      <c r="C2189" s="327" t="s">
        <v>486</v>
      </c>
      <c r="D2189" s="239" t="s">
        <v>496</v>
      </c>
      <c r="E2189" s="239" t="s">
        <v>497</v>
      </c>
      <c r="F2189" s="239" t="s">
        <v>498</v>
      </c>
      <c r="G2189" s="239" t="s">
        <v>772</v>
      </c>
      <c r="H2189" s="239" t="s">
        <v>499</v>
      </c>
      <c r="I2189" s="239" t="s">
        <v>501</v>
      </c>
      <c r="J2189" s="239" t="s">
        <v>497</v>
      </c>
      <c r="K2189" s="239" t="s">
        <v>498</v>
      </c>
      <c r="L2189" s="239" t="s">
        <v>502</v>
      </c>
      <c r="M2189" s="239" t="s">
        <v>503</v>
      </c>
      <c r="N2189" s="329"/>
    </row>
    <row r="2190" spans="1:14" s="373" customFormat="1" ht="16.95" customHeight="1">
      <c r="A2190" s="574">
        <v>140102370040199</v>
      </c>
      <c r="B2190" s="574"/>
      <c r="C2190" s="340" t="s">
        <v>715</v>
      </c>
      <c r="D2190" s="334">
        <v>54959091</v>
      </c>
      <c r="E2190" s="583">
        <v>656364</v>
      </c>
      <c r="F2190" s="573">
        <v>-1000000</v>
      </c>
      <c r="G2190" s="371">
        <v>0</v>
      </c>
      <c r="H2190" s="334">
        <v>54615455</v>
      </c>
      <c r="I2190" s="371">
        <v>0</v>
      </c>
      <c r="J2190" s="573">
        <v>-9830784</v>
      </c>
      <c r="K2190" s="573">
        <v>0</v>
      </c>
      <c r="L2190" s="525">
        <v>-9830784</v>
      </c>
      <c r="M2190" s="523">
        <v>44784671</v>
      </c>
      <c r="N2190" s="578"/>
    </row>
    <row r="2191" spans="1:14" s="373" customFormat="1" ht="16.95" customHeight="1">
      <c r="A2191" s="574">
        <v>140102370050101</v>
      </c>
      <c r="B2191" s="574"/>
      <c r="C2191" s="340" t="s">
        <v>716</v>
      </c>
      <c r="D2191" s="334">
        <v>72045847</v>
      </c>
      <c r="E2191" s="583">
        <v>24418493</v>
      </c>
      <c r="F2191" s="573">
        <v>-3410162</v>
      </c>
      <c r="G2191" s="371">
        <v>0</v>
      </c>
      <c r="H2191" s="334">
        <v>93054178</v>
      </c>
      <c r="I2191" s="371">
        <v>0</v>
      </c>
      <c r="J2191" s="573">
        <v>-30590693</v>
      </c>
      <c r="K2191" s="573">
        <v>0</v>
      </c>
      <c r="L2191" s="525">
        <v>-30590693</v>
      </c>
      <c r="M2191" s="523">
        <v>62463485</v>
      </c>
      <c r="N2191" s="578"/>
    </row>
    <row r="2192" spans="1:14" s="373" customFormat="1" ht="16.95" customHeight="1">
      <c r="A2192" s="574"/>
      <c r="B2192" s="574"/>
      <c r="C2192" s="580" t="s">
        <v>3133</v>
      </c>
      <c r="D2192" s="331">
        <v>127004938</v>
      </c>
      <c r="E2192" s="331">
        <v>25074857</v>
      </c>
      <c r="F2192" s="377">
        <v>-4410162</v>
      </c>
      <c r="G2192" s="370">
        <v>0</v>
      </c>
      <c r="H2192" s="331">
        <v>147669633</v>
      </c>
      <c r="I2192" s="370">
        <v>0</v>
      </c>
      <c r="J2192" s="377">
        <v>-40421477</v>
      </c>
      <c r="K2192" s="377">
        <v>0</v>
      </c>
      <c r="L2192" s="377">
        <v>-40421477</v>
      </c>
      <c r="M2192" s="331">
        <v>107248156</v>
      </c>
      <c r="N2192" s="578">
        <v>0</v>
      </c>
    </row>
    <row r="2193" spans="1:14" s="373" customFormat="1" ht="16.95" customHeight="1">
      <c r="A2193" s="574"/>
      <c r="B2193" s="574"/>
      <c r="C2193" s="580" t="s">
        <v>685</v>
      </c>
      <c r="D2193" s="522">
        <v>0</v>
      </c>
      <c r="E2193" s="521">
        <v>127004938.15000001</v>
      </c>
      <c r="F2193" s="522">
        <v>0</v>
      </c>
      <c r="G2193" s="522">
        <v>0</v>
      </c>
      <c r="H2193" s="521">
        <v>127004938.15000001</v>
      </c>
      <c r="I2193" s="522">
        <v>0</v>
      </c>
      <c r="J2193" s="522">
        <v>0</v>
      </c>
      <c r="K2193" s="522">
        <v>0</v>
      </c>
      <c r="L2193" s="522">
        <v>0</v>
      </c>
      <c r="M2193" s="521">
        <v>127004938.15000001</v>
      </c>
      <c r="N2193" s="382"/>
    </row>
    <row r="2194" spans="1:14" s="63" customFormat="1">
      <c r="A2194" s="517"/>
      <c r="B2194" s="517"/>
      <c r="G2194" s="289"/>
      <c r="J2194" s="290"/>
      <c r="M2194" s="291"/>
      <c r="N2194" s="291"/>
    </row>
    <row r="2195" spans="1:14" s="63" customFormat="1">
      <c r="A2195" s="517"/>
      <c r="B2195" s="517"/>
      <c r="G2195" s="289"/>
      <c r="J2195" s="290"/>
      <c r="M2195" s="291"/>
      <c r="N2195" s="291"/>
    </row>
    <row r="2196" spans="1:14" s="63" customFormat="1">
      <c r="A2196" s="517"/>
      <c r="B2196" s="517"/>
      <c r="C2196" s="69" t="s">
        <v>718</v>
      </c>
      <c r="G2196" s="289"/>
      <c r="J2196" s="290"/>
      <c r="M2196" s="291"/>
      <c r="N2196" s="291"/>
    </row>
    <row r="2197" spans="1:14" ht="13.5" customHeight="1">
      <c r="C2197" s="268" t="s">
        <v>4119</v>
      </c>
      <c r="D2197" s="339"/>
      <c r="G2197" s="285"/>
      <c r="H2197" s="338"/>
      <c r="I2197" s="328"/>
      <c r="J2197" s="328"/>
      <c r="K2197" s="328"/>
      <c r="M2197" s="329"/>
      <c r="N2197" s="329"/>
    </row>
    <row r="2198" spans="1:14" s="63" customFormat="1">
      <c r="A2198" s="517"/>
      <c r="B2198" s="517"/>
      <c r="G2198" s="289"/>
      <c r="J2198" s="290"/>
      <c r="M2198" s="291"/>
      <c r="N2198" s="291"/>
    </row>
    <row r="2199" spans="1:14" s="63" customFormat="1" ht="28.95" customHeight="1">
      <c r="A2199" s="517"/>
      <c r="B2199" s="517"/>
      <c r="C2199" s="327" t="s">
        <v>54</v>
      </c>
      <c r="D2199" s="239" t="s">
        <v>505</v>
      </c>
      <c r="E2199" s="239" t="s">
        <v>209</v>
      </c>
      <c r="F2199" s="239" t="s">
        <v>506</v>
      </c>
      <c r="G2199" s="239" t="s">
        <v>507</v>
      </c>
      <c r="J2199" s="290"/>
      <c r="M2199" s="291"/>
      <c r="N2199" s="291"/>
    </row>
    <row r="2200" spans="1:14" s="373" customFormat="1" ht="16.95" customHeight="1">
      <c r="A2200" s="579">
        <v>150102390030199</v>
      </c>
      <c r="B2200" s="579"/>
      <c r="C2200" s="340" t="s">
        <v>719</v>
      </c>
      <c r="D2200" s="583">
        <v>26000000</v>
      </c>
      <c r="E2200" s="583">
        <v>93306273</v>
      </c>
      <c r="F2200" s="573">
        <v>-5199996</v>
      </c>
      <c r="G2200" s="334">
        <v>114106277</v>
      </c>
      <c r="J2200" s="376"/>
      <c r="M2200" s="589"/>
      <c r="N2200" s="589"/>
    </row>
    <row r="2201" spans="1:14" s="373" customFormat="1" ht="16.95" customHeight="1">
      <c r="A2201" s="574"/>
      <c r="B2201" s="574"/>
      <c r="C2201" s="580" t="s">
        <v>3133</v>
      </c>
      <c r="D2201" s="331">
        <v>26000000</v>
      </c>
      <c r="E2201" s="331">
        <v>93306273</v>
      </c>
      <c r="F2201" s="377">
        <v>-5199996</v>
      </c>
      <c r="G2201" s="331">
        <v>114106277</v>
      </c>
      <c r="H2201" s="590"/>
      <c r="J2201" s="376"/>
      <c r="M2201" s="589"/>
      <c r="N2201" s="589"/>
    </row>
    <row r="2202" spans="1:14" s="373" customFormat="1" ht="16.95" customHeight="1">
      <c r="A2202" s="574"/>
      <c r="B2202" s="574"/>
      <c r="C2202" s="580" t="s">
        <v>685</v>
      </c>
      <c r="D2202" s="522">
        <v>0</v>
      </c>
      <c r="E2202" s="521">
        <v>26000000</v>
      </c>
      <c r="F2202" s="522">
        <v>0</v>
      </c>
      <c r="G2202" s="521">
        <v>26000000</v>
      </c>
      <c r="J2202" s="376"/>
      <c r="M2202" s="589"/>
      <c r="N2202" s="589"/>
    </row>
    <row r="2203" spans="1:14" ht="13.5" customHeight="1">
      <c r="C2203" s="271"/>
      <c r="D2203" s="339"/>
      <c r="G2203" s="285"/>
      <c r="I2203" s="328"/>
      <c r="J2203" s="328"/>
      <c r="K2203" s="328"/>
      <c r="M2203" s="329"/>
      <c r="N2203" s="329"/>
    </row>
    <row r="2204" spans="1:14" ht="13.5" customHeight="1">
      <c r="D2204" s="339"/>
      <c r="G2204" s="285"/>
      <c r="I2204" s="328"/>
      <c r="J2204" s="328"/>
      <c r="K2204" s="328"/>
      <c r="M2204" s="329"/>
      <c r="N2204" s="329"/>
    </row>
    <row r="2205" spans="1:14" s="63" customFormat="1">
      <c r="A2205" s="517"/>
      <c r="B2205" s="517"/>
      <c r="C2205" s="69" t="s">
        <v>508</v>
      </c>
      <c r="G2205" s="289"/>
      <c r="J2205" s="290"/>
      <c r="M2205" s="291"/>
      <c r="N2205" s="291"/>
    </row>
    <row r="2206" spans="1:14" s="63" customFormat="1">
      <c r="A2206" s="517"/>
      <c r="B2206" s="517"/>
      <c r="C2206" s="63" t="s">
        <v>4117</v>
      </c>
      <c r="G2206" s="289"/>
      <c r="J2206" s="290"/>
    </row>
    <row r="2207" spans="1:14" s="63" customFormat="1">
      <c r="A2207" s="517"/>
      <c r="B2207" s="517"/>
      <c r="G2207" s="289"/>
      <c r="J2207" s="290"/>
    </row>
    <row r="2208" spans="1:14" s="63" customFormat="1" ht="28.95" customHeight="1">
      <c r="A2208" s="517"/>
      <c r="B2208" s="517"/>
      <c r="C2208" s="327" t="s">
        <v>54</v>
      </c>
      <c r="D2208" s="239" t="s">
        <v>493</v>
      </c>
      <c r="E2208" s="239" t="s">
        <v>494</v>
      </c>
      <c r="J2208" s="290"/>
    </row>
    <row r="2209" spans="1:10" s="373" customFormat="1" ht="16.95" customHeight="1">
      <c r="A2209" s="574">
        <v>130402030010699</v>
      </c>
      <c r="B2209" s="574"/>
      <c r="C2209" s="455" t="s">
        <v>4157</v>
      </c>
      <c r="D2209" s="371">
        <v>0</v>
      </c>
      <c r="E2209" s="524">
        <v>168790099</v>
      </c>
      <c r="J2209" s="376"/>
    </row>
    <row r="2210" spans="1:10" s="373" customFormat="1" ht="16.95" customHeight="1">
      <c r="A2210" s="574">
        <v>130402030010799</v>
      </c>
      <c r="B2210" s="574"/>
      <c r="C2210" s="455" t="s">
        <v>906</v>
      </c>
      <c r="D2210" s="524">
        <v>111185</v>
      </c>
      <c r="E2210" s="371">
        <v>0</v>
      </c>
      <c r="J2210" s="376"/>
    </row>
    <row r="2211" spans="1:10" s="373" customFormat="1" ht="16.95" customHeight="1">
      <c r="A2211" s="574">
        <v>130402030010899</v>
      </c>
      <c r="B2211" s="574"/>
      <c r="C2211" s="455" t="s">
        <v>4026</v>
      </c>
      <c r="D2211" s="524">
        <v>625000</v>
      </c>
      <c r="E2211" s="371">
        <v>0</v>
      </c>
      <c r="J2211" s="376"/>
    </row>
    <row r="2212" spans="1:10" s="373" customFormat="1" ht="16.95" customHeight="1">
      <c r="A2212" s="574">
        <v>130402090010499</v>
      </c>
      <c r="B2212" s="574"/>
      <c r="C2212" s="455" t="s">
        <v>4027</v>
      </c>
      <c r="D2212" s="524">
        <v>2805579</v>
      </c>
      <c r="E2212" s="371">
        <v>0</v>
      </c>
      <c r="J2212" s="376"/>
    </row>
    <row r="2213" spans="1:10" s="373" customFormat="1" ht="16.95" customHeight="1">
      <c r="A2213" s="574">
        <v>150102390020101</v>
      </c>
      <c r="B2213" s="574"/>
      <c r="C2213" s="455" t="s">
        <v>4028</v>
      </c>
      <c r="D2213" s="524">
        <v>24697348</v>
      </c>
      <c r="E2213" s="371">
        <v>0</v>
      </c>
      <c r="J2213" s="376"/>
    </row>
    <row r="2214" spans="1:10" s="373" customFormat="1" ht="16.95" customHeight="1">
      <c r="A2214" s="574"/>
      <c r="B2214" s="574"/>
      <c r="C2214" s="456" t="s">
        <v>3133</v>
      </c>
      <c r="D2214" s="331">
        <v>28239112</v>
      </c>
      <c r="E2214" s="331">
        <v>168790099</v>
      </c>
      <c r="F2214" s="590"/>
      <c r="G2214" s="581"/>
      <c r="J2214" s="376"/>
    </row>
    <row r="2215" spans="1:10" s="373" customFormat="1" ht="16.95" customHeight="1">
      <c r="A2215" s="574"/>
      <c r="B2215" s="574"/>
      <c r="C2215" s="456" t="s">
        <v>685</v>
      </c>
      <c r="D2215" s="521">
        <v>4858212</v>
      </c>
      <c r="E2215" s="521">
        <v>37267786</v>
      </c>
      <c r="J2215" s="376"/>
    </row>
    <row r="2216" spans="1:10" ht="13.5" customHeight="1">
      <c r="C2216" s="271"/>
      <c r="D2216" s="339"/>
      <c r="G2216" s="285"/>
      <c r="I2216" s="328"/>
      <c r="J2216" s="328"/>
    </row>
    <row r="2217" spans="1:10" ht="13.2" customHeight="1">
      <c r="D2217" s="339"/>
      <c r="G2217" s="285"/>
      <c r="I2217" s="328"/>
      <c r="J2217" s="328"/>
    </row>
    <row r="2218" spans="1:10" ht="13.5" customHeight="1">
      <c r="C2218" s="271" t="s">
        <v>509</v>
      </c>
      <c r="D2218" s="339"/>
      <c r="G2218" s="285"/>
      <c r="I2218" s="328"/>
      <c r="J2218" s="328"/>
    </row>
    <row r="2219" spans="1:10" ht="13.5" customHeight="1">
      <c r="C2219" s="268" t="s">
        <v>756</v>
      </c>
      <c r="D2219" s="339"/>
      <c r="G2219" s="285"/>
      <c r="I2219" s="328"/>
      <c r="J2219" s="328"/>
    </row>
    <row r="2220" spans="1:10" ht="13.5" customHeight="1">
      <c r="C2220" s="271"/>
      <c r="D2220" s="339"/>
      <c r="G2220" s="285"/>
      <c r="I2220" s="328"/>
      <c r="J2220" s="328"/>
    </row>
    <row r="2221" spans="1:10" s="63" customFormat="1">
      <c r="A2221" s="517"/>
      <c r="B2221" s="517"/>
      <c r="C2221" s="69" t="s">
        <v>721</v>
      </c>
      <c r="G2221" s="289"/>
      <c r="J2221" s="290"/>
    </row>
    <row r="2222" spans="1:10" s="63" customFormat="1">
      <c r="A2222" s="517"/>
      <c r="B2222" s="517"/>
      <c r="G2222" s="289"/>
      <c r="J2222" s="290"/>
    </row>
    <row r="2223" spans="1:10" s="63" customFormat="1" ht="28.95" customHeight="1">
      <c r="A2223" s="517"/>
      <c r="B2223" s="517"/>
      <c r="C2223" s="327" t="s">
        <v>54</v>
      </c>
      <c r="D2223" s="239" t="s">
        <v>493</v>
      </c>
      <c r="E2223" s="239" t="s">
        <v>494</v>
      </c>
      <c r="J2223" s="290"/>
    </row>
    <row r="2224" spans="1:10" s="63" customFormat="1" ht="16.95" customHeight="1">
      <c r="A2224" s="517">
        <v>210101020050199</v>
      </c>
      <c r="B2224" s="517"/>
      <c r="C2224" s="340" t="s">
        <v>724</v>
      </c>
      <c r="D2224" s="334">
        <v>100040180</v>
      </c>
      <c r="E2224" s="371">
        <v>0</v>
      </c>
      <c r="J2224" s="290"/>
    </row>
    <row r="2225" spans="1:10" s="63" customFormat="1" ht="16.95" customHeight="1">
      <c r="A2225" s="517">
        <v>210101020050101</v>
      </c>
      <c r="B2225" s="517"/>
      <c r="C2225" s="340" t="s">
        <v>723</v>
      </c>
      <c r="D2225" s="334">
        <v>9772473</v>
      </c>
      <c r="E2225" s="371">
        <v>0</v>
      </c>
      <c r="J2225" s="290"/>
    </row>
    <row r="2226" spans="1:10" s="63" customFormat="1" ht="16.95" customHeight="1">
      <c r="A2226" s="517">
        <v>210101020060199</v>
      </c>
      <c r="B2226" s="517"/>
      <c r="C2226" s="340" t="s">
        <v>725</v>
      </c>
      <c r="D2226" s="334">
        <v>141212704</v>
      </c>
      <c r="E2226" s="371">
        <v>0</v>
      </c>
      <c r="J2226" s="290"/>
    </row>
    <row r="2227" spans="1:10" s="63" customFormat="1" ht="16.95" customHeight="1">
      <c r="A2227" s="517">
        <v>210101020060101</v>
      </c>
      <c r="B2227" s="517"/>
      <c r="C2227" s="340" t="s">
        <v>3168</v>
      </c>
      <c r="D2227" s="334">
        <v>32669357</v>
      </c>
      <c r="E2227" s="371">
        <v>0</v>
      </c>
      <c r="J2227" s="290"/>
    </row>
    <row r="2228" spans="1:10" s="63" customFormat="1" ht="16.95" customHeight="1">
      <c r="A2228" s="517"/>
      <c r="B2228" s="517"/>
      <c r="C2228" s="580" t="s">
        <v>3133</v>
      </c>
      <c r="D2228" s="331">
        <v>283694714</v>
      </c>
      <c r="E2228" s="371">
        <v>0</v>
      </c>
      <c r="F2228" s="323"/>
      <c r="J2228" s="290"/>
    </row>
    <row r="2229" spans="1:10" s="63" customFormat="1" ht="16.95" customHeight="1">
      <c r="A2229" s="517"/>
      <c r="B2229" s="517"/>
      <c r="C2229" s="580" t="s">
        <v>685</v>
      </c>
      <c r="D2229" s="521">
        <v>918296870</v>
      </c>
      <c r="E2229" s="522">
        <v>0</v>
      </c>
      <c r="J2229" s="290"/>
    </row>
    <row r="2230" spans="1:10" s="63" customFormat="1">
      <c r="A2230" s="517"/>
      <c r="B2230" s="517"/>
      <c r="C2230" s="362"/>
      <c r="D2230" s="363"/>
      <c r="E2230" s="363"/>
      <c r="J2230" s="290"/>
    </row>
    <row r="2231" spans="1:10" s="63" customFormat="1">
      <c r="A2231" s="517"/>
      <c r="B2231" s="517"/>
      <c r="C2231" s="69" t="s">
        <v>720</v>
      </c>
      <c r="G2231" s="289"/>
      <c r="J2231" s="290"/>
    </row>
    <row r="2232" spans="1:10" s="63" customFormat="1">
      <c r="A2232" s="517"/>
      <c r="B2232" s="517"/>
      <c r="G2232" s="289"/>
      <c r="J2232" s="290"/>
    </row>
    <row r="2233" spans="1:10" s="63" customFormat="1" ht="28.95" customHeight="1">
      <c r="A2233" s="517"/>
      <c r="B2233" s="517"/>
      <c r="C2233" s="327" t="s">
        <v>54</v>
      </c>
      <c r="D2233" s="239" t="s">
        <v>493</v>
      </c>
      <c r="E2233" s="239" t="s">
        <v>494</v>
      </c>
      <c r="J2233" s="290"/>
    </row>
    <row r="2234" spans="1:10" s="63" customFormat="1" ht="16.95" customHeight="1">
      <c r="A2234" s="517">
        <v>210101020020199</v>
      </c>
      <c r="B2234" s="517"/>
      <c r="C2234" s="340" t="s">
        <v>343</v>
      </c>
      <c r="D2234" s="334">
        <v>8625752</v>
      </c>
      <c r="E2234" s="371">
        <v>0</v>
      </c>
      <c r="J2234" s="290"/>
    </row>
    <row r="2235" spans="1:10" s="63" customFormat="1" ht="16.95" customHeight="1">
      <c r="A2235" s="517"/>
      <c r="B2235" s="517"/>
      <c r="C2235" s="456" t="s">
        <v>3133</v>
      </c>
      <c r="D2235" s="331">
        <v>8625752</v>
      </c>
      <c r="E2235" s="371">
        <v>0</v>
      </c>
      <c r="F2235" s="323"/>
      <c r="J2235" s="290"/>
    </row>
    <row r="2236" spans="1:10" s="63" customFormat="1" ht="16.95" customHeight="1">
      <c r="A2236" s="517"/>
      <c r="B2236" s="517"/>
      <c r="C2236" s="580" t="s">
        <v>685</v>
      </c>
      <c r="D2236" s="521">
        <v>34637778</v>
      </c>
      <c r="E2236" s="522">
        <v>0</v>
      </c>
      <c r="J2236" s="290"/>
    </row>
    <row r="2237" spans="1:10" ht="13.5" customHeight="1">
      <c r="C2237" s="271"/>
      <c r="D2237" s="339"/>
      <c r="G2237" s="285"/>
      <c r="I2237" s="328"/>
      <c r="J2237" s="328"/>
    </row>
    <row r="2238" spans="1:10" ht="13.5" customHeight="1">
      <c r="D2238" s="339"/>
      <c r="G2238" s="285"/>
      <c r="I2238" s="328"/>
      <c r="J2238" s="328"/>
    </row>
    <row r="2239" spans="1:10" s="63" customFormat="1">
      <c r="A2239" s="517"/>
      <c r="B2239" s="517"/>
      <c r="C2239" s="69" t="s">
        <v>726</v>
      </c>
      <c r="G2239" s="289"/>
      <c r="J2239" s="290"/>
    </row>
    <row r="2240" spans="1:10" s="63" customFormat="1" ht="27.6" customHeight="1">
      <c r="A2240" s="517"/>
      <c r="B2240" s="517"/>
      <c r="C2240" s="721" t="s">
        <v>743</v>
      </c>
      <c r="D2240" s="721"/>
      <c r="E2240" s="721"/>
      <c r="F2240" s="721"/>
      <c r="G2240" s="721"/>
      <c r="H2240" s="721"/>
      <c r="I2240" s="721"/>
      <c r="J2240" s="290"/>
    </row>
    <row r="2241" spans="3:10" ht="13.5" customHeight="1">
      <c r="D2241" s="339"/>
      <c r="G2241" s="285"/>
      <c r="I2241" s="328"/>
      <c r="J2241" s="328"/>
    </row>
    <row r="2242" spans="3:10" ht="13.5" customHeight="1">
      <c r="C2242" s="662" t="s">
        <v>54</v>
      </c>
      <c r="D2242" s="662" t="s">
        <v>493</v>
      </c>
      <c r="E2242" s="662" t="s">
        <v>494</v>
      </c>
      <c r="G2242" s="285"/>
      <c r="I2242" s="328"/>
      <c r="J2242" s="328"/>
    </row>
    <row r="2243" spans="3:10" ht="13.5" customHeight="1">
      <c r="C2243" s="658" t="s">
        <v>4133</v>
      </c>
      <c r="D2243" s="659" t="s">
        <v>4134</v>
      </c>
      <c r="E2243" s="659">
        <v>0</v>
      </c>
      <c r="G2243" s="285"/>
      <c r="I2243" s="328"/>
      <c r="J2243" s="328"/>
    </row>
    <row r="2244" spans="3:10" ht="13.5" customHeight="1">
      <c r="C2244" s="658" t="s">
        <v>4135</v>
      </c>
      <c r="D2244" s="659" t="s">
        <v>4136</v>
      </c>
      <c r="E2244" s="659">
        <v>0</v>
      </c>
      <c r="G2244" s="285"/>
      <c r="I2244" s="328"/>
      <c r="J2244" s="328"/>
    </row>
    <row r="2245" spans="3:10" ht="13.5" customHeight="1">
      <c r="C2245" s="658" t="s">
        <v>4137</v>
      </c>
      <c r="D2245" s="659" t="s">
        <v>4138</v>
      </c>
      <c r="E2245" s="659">
        <v>0</v>
      </c>
      <c r="G2245" s="285"/>
      <c r="I2245" s="328"/>
      <c r="J2245" s="328"/>
    </row>
    <row r="2246" spans="3:10" ht="13.5" customHeight="1">
      <c r="C2246" s="658" t="s">
        <v>4139</v>
      </c>
      <c r="D2246" s="659" t="s">
        <v>4140</v>
      </c>
      <c r="E2246" s="659">
        <v>0</v>
      </c>
      <c r="G2246" s="285"/>
      <c r="I2246" s="328"/>
      <c r="J2246" s="328"/>
    </row>
    <row r="2247" spans="3:10" ht="13.5" customHeight="1">
      <c r="C2247" s="660" t="s">
        <v>3133</v>
      </c>
      <c r="D2247" s="661" t="s">
        <v>4141</v>
      </c>
      <c r="E2247" s="659">
        <v>0</v>
      </c>
      <c r="G2247" s="285"/>
      <c r="I2247" s="328"/>
      <c r="J2247" s="328"/>
    </row>
    <row r="2248" spans="3:10" ht="13.5" customHeight="1">
      <c r="C2248" s="660" t="s">
        <v>685</v>
      </c>
      <c r="D2248" s="661">
        <v>0</v>
      </c>
      <c r="E2248" s="661">
        <v>0</v>
      </c>
      <c r="G2248" s="285"/>
      <c r="I2248" s="328"/>
      <c r="J2248" s="328"/>
    </row>
    <row r="2249" spans="3:10" ht="13.5" customHeight="1">
      <c r="C2249" s="656"/>
      <c r="D2249" s="657"/>
      <c r="E2249" s="657"/>
      <c r="G2249" s="285"/>
      <c r="I2249" s="328"/>
      <c r="J2249" s="328"/>
    </row>
    <row r="2250" spans="3:10" ht="13.5" customHeight="1">
      <c r="C2250" s="69" t="s">
        <v>727</v>
      </c>
      <c r="D2250" s="63"/>
      <c r="E2250" s="63"/>
      <c r="F2250" s="63"/>
      <c r="G2250" s="285"/>
      <c r="I2250" s="328"/>
      <c r="J2250" s="328"/>
    </row>
    <row r="2251" spans="3:10" ht="13.5" customHeight="1">
      <c r="C2251" s="63" t="s">
        <v>4120</v>
      </c>
      <c r="D2251" s="63"/>
      <c r="E2251" s="63"/>
      <c r="F2251" s="63"/>
      <c r="G2251" s="285"/>
      <c r="I2251" s="328"/>
      <c r="J2251" s="328"/>
    </row>
    <row r="2252" spans="3:10" ht="13.5" customHeight="1">
      <c r="C2252" s="63"/>
      <c r="D2252" s="63"/>
      <c r="E2252" s="63"/>
      <c r="F2252" s="63"/>
      <c r="G2252" s="285"/>
      <c r="I2252" s="328"/>
      <c r="J2252" s="328"/>
    </row>
    <row r="2253" spans="3:10" ht="28.95" customHeight="1">
      <c r="C2253" s="327" t="s">
        <v>514</v>
      </c>
      <c r="D2253" s="239" t="s">
        <v>728</v>
      </c>
      <c r="E2253" s="239" t="s">
        <v>516</v>
      </c>
      <c r="F2253" s="239" t="s">
        <v>729</v>
      </c>
      <c r="G2253" s="239" t="s">
        <v>730</v>
      </c>
      <c r="H2253" s="508">
        <v>45657</v>
      </c>
      <c r="I2253" s="508">
        <v>45291</v>
      </c>
      <c r="J2253" s="328"/>
    </row>
    <row r="2254" spans="3:10" ht="43.95" customHeight="1">
      <c r="C2254" s="340" t="s">
        <v>277</v>
      </c>
      <c r="D2254" s="341" t="s">
        <v>134</v>
      </c>
      <c r="E2254" s="341" t="s">
        <v>214</v>
      </c>
      <c r="F2254" s="341" t="s">
        <v>733</v>
      </c>
      <c r="G2254" s="364" t="s">
        <v>478</v>
      </c>
      <c r="H2254" s="334">
        <v>15591527955</v>
      </c>
      <c r="I2254" s="334">
        <v>486963065.13840002</v>
      </c>
      <c r="J2254" s="328"/>
    </row>
    <row r="2255" spans="3:10" ht="43.95" customHeight="1">
      <c r="C2255" s="340" t="s">
        <v>277</v>
      </c>
      <c r="D2255" s="341" t="s">
        <v>134</v>
      </c>
      <c r="E2255" s="341" t="s">
        <v>3136</v>
      </c>
      <c r="F2255" s="341" t="s">
        <v>733</v>
      </c>
      <c r="G2255" s="364">
        <v>45667</v>
      </c>
      <c r="H2255" s="334">
        <v>189500</v>
      </c>
      <c r="I2255" s="598">
        <v>0</v>
      </c>
      <c r="J2255" s="328"/>
    </row>
    <row r="2256" spans="3:10" ht="43.95" customHeight="1">
      <c r="C2256" s="340" t="s">
        <v>277</v>
      </c>
      <c r="D2256" s="341" t="s">
        <v>134</v>
      </c>
      <c r="E2256" s="341" t="s">
        <v>732</v>
      </c>
      <c r="F2256" s="341" t="s">
        <v>733</v>
      </c>
      <c r="G2256" s="364" t="s">
        <v>478</v>
      </c>
      <c r="H2256" s="598">
        <v>0</v>
      </c>
      <c r="I2256" s="334">
        <v>1250000</v>
      </c>
      <c r="J2256" s="328"/>
    </row>
    <row r="2257" spans="1:10" ht="43.95" customHeight="1">
      <c r="C2257" s="340" t="s">
        <v>286</v>
      </c>
      <c r="D2257" s="341" t="s">
        <v>731</v>
      </c>
      <c r="E2257" s="341" t="s">
        <v>734</v>
      </c>
      <c r="F2257" s="341" t="s">
        <v>478</v>
      </c>
      <c r="G2257" s="364">
        <v>45667</v>
      </c>
      <c r="H2257" s="334">
        <v>1000000</v>
      </c>
      <c r="I2257" s="334">
        <v>1500000</v>
      </c>
      <c r="J2257" s="328"/>
    </row>
    <row r="2258" spans="1:10" ht="43.95" customHeight="1">
      <c r="C2258" s="340" t="s">
        <v>286</v>
      </c>
      <c r="D2258" s="341" t="s">
        <v>731</v>
      </c>
      <c r="E2258" s="341" t="s">
        <v>735</v>
      </c>
      <c r="F2258" s="341" t="s">
        <v>478</v>
      </c>
      <c r="G2258" s="364">
        <v>45667</v>
      </c>
      <c r="H2258" s="334">
        <v>3000000</v>
      </c>
      <c r="I2258" s="334">
        <v>1500000</v>
      </c>
      <c r="J2258" s="328"/>
    </row>
    <row r="2259" spans="1:10" ht="43.95" customHeight="1">
      <c r="C2259" s="340" t="s">
        <v>286</v>
      </c>
      <c r="D2259" s="341" t="s">
        <v>731</v>
      </c>
      <c r="E2259" s="341" t="s">
        <v>736</v>
      </c>
      <c r="F2259" s="341" t="s">
        <v>478</v>
      </c>
      <c r="G2259" s="364" t="s">
        <v>478</v>
      </c>
      <c r="H2259" s="334">
        <v>122900413</v>
      </c>
      <c r="I2259" s="334">
        <v>191120</v>
      </c>
      <c r="J2259" s="328"/>
    </row>
    <row r="2260" spans="1:10" ht="43.95" customHeight="1">
      <c r="C2260" s="340" t="s">
        <v>286</v>
      </c>
      <c r="D2260" s="341" t="s">
        <v>731</v>
      </c>
      <c r="E2260" s="596" t="s">
        <v>4034</v>
      </c>
      <c r="F2260" s="341" t="s">
        <v>478</v>
      </c>
      <c r="G2260" s="364" t="s">
        <v>478</v>
      </c>
      <c r="H2260" s="523">
        <v>168901755</v>
      </c>
      <c r="I2260" s="597">
        <v>0</v>
      </c>
      <c r="J2260" s="328"/>
    </row>
    <row r="2261" spans="1:10" ht="43.95" customHeight="1">
      <c r="C2261" s="340" t="s">
        <v>286</v>
      </c>
      <c r="D2261" s="341" t="s">
        <v>731</v>
      </c>
      <c r="E2261" s="596" t="s">
        <v>611</v>
      </c>
      <c r="F2261" s="341" t="s">
        <v>478</v>
      </c>
      <c r="G2261" s="364" t="s">
        <v>478</v>
      </c>
      <c r="H2261" s="523">
        <v>1561839</v>
      </c>
      <c r="I2261" s="597">
        <v>0</v>
      </c>
      <c r="J2261" s="328"/>
    </row>
    <row r="2262" spans="1:10" ht="43.95" customHeight="1">
      <c r="C2262" s="340" t="s">
        <v>3135</v>
      </c>
      <c r="D2262" s="341" t="s">
        <v>731</v>
      </c>
      <c r="E2262" s="341" t="s">
        <v>3134</v>
      </c>
      <c r="F2262" s="341" t="s">
        <v>478</v>
      </c>
      <c r="G2262" s="364" t="s">
        <v>478</v>
      </c>
      <c r="H2262" s="334">
        <v>1000000</v>
      </c>
      <c r="I2262" s="598">
        <v>0</v>
      </c>
      <c r="J2262" s="328"/>
    </row>
    <row r="2263" spans="1:10" ht="15" customHeight="1">
      <c r="C2263" s="330" t="s">
        <v>471</v>
      </c>
      <c r="D2263" s="365"/>
      <c r="E2263" s="365"/>
      <c r="F2263" s="366"/>
      <c r="G2263" s="367"/>
      <c r="H2263" s="331">
        <v>15890081462</v>
      </c>
      <c r="I2263" s="331">
        <v>491404185.13840002</v>
      </c>
      <c r="J2263" s="328"/>
    </row>
    <row r="2264" spans="1:10" ht="13.5" customHeight="1">
      <c r="D2264" s="339"/>
      <c r="G2264" s="285"/>
      <c r="H2264" s="338">
        <v>0</v>
      </c>
      <c r="I2264" s="328"/>
      <c r="J2264" s="328"/>
    </row>
    <row r="2265" spans="1:10" ht="13.5" customHeight="1">
      <c r="D2265" s="339"/>
      <c r="G2265" s="285"/>
      <c r="I2265" s="328"/>
      <c r="J2265" s="328"/>
    </row>
    <row r="2266" spans="1:10" ht="13.5" customHeight="1">
      <c r="D2266" s="339"/>
      <c r="G2266" s="285"/>
      <c r="I2266" s="328"/>
      <c r="J2266" s="328"/>
    </row>
    <row r="2267" spans="1:10" ht="13.5" customHeight="1">
      <c r="C2267" s="271" t="s">
        <v>738</v>
      </c>
      <c r="D2267" s="339"/>
      <c r="G2267" s="285"/>
      <c r="I2267" s="328"/>
      <c r="J2267" s="328"/>
    </row>
    <row r="2268" spans="1:10" ht="13.5" customHeight="1">
      <c r="C2268" s="268" t="s">
        <v>755</v>
      </c>
      <c r="D2268" s="339"/>
      <c r="G2268" s="285"/>
      <c r="I2268" s="328"/>
      <c r="J2268" s="328"/>
    </row>
    <row r="2269" spans="1:10" ht="13.5" customHeight="1">
      <c r="D2269" s="339"/>
      <c r="G2269" s="285"/>
      <c r="I2269" s="328"/>
      <c r="J2269" s="328"/>
    </row>
    <row r="2270" spans="1:10" s="63" customFormat="1" ht="28.95" customHeight="1">
      <c r="A2270" s="517"/>
      <c r="B2270" s="517"/>
      <c r="C2270" s="327" t="s">
        <v>54</v>
      </c>
      <c r="D2270" s="239" t="s">
        <v>493</v>
      </c>
      <c r="E2270" s="239" t="s">
        <v>494</v>
      </c>
      <c r="J2270" s="290"/>
    </row>
    <row r="2271" spans="1:10" s="63" customFormat="1" ht="16.95" customHeight="1">
      <c r="A2271" s="517">
        <v>250101400010799</v>
      </c>
      <c r="B2271" s="517"/>
      <c r="C2271" s="340" t="s">
        <v>357</v>
      </c>
      <c r="D2271" s="334">
        <v>49100341</v>
      </c>
      <c r="E2271" s="371">
        <v>0</v>
      </c>
      <c r="J2271" s="290"/>
    </row>
    <row r="2272" spans="1:10" s="63" customFormat="1" ht="16.95" customHeight="1">
      <c r="A2272" s="517">
        <v>250101400011099</v>
      </c>
      <c r="B2272" s="517"/>
      <c r="C2272" s="340" t="s">
        <v>359</v>
      </c>
      <c r="D2272" s="334">
        <v>1692100</v>
      </c>
      <c r="E2272" s="371">
        <v>0</v>
      </c>
      <c r="J2272" s="290"/>
    </row>
    <row r="2273" spans="1:10" s="63" customFormat="1" ht="16.95" customHeight="1">
      <c r="A2273" s="517">
        <v>250101400011001</v>
      </c>
      <c r="B2273" s="517"/>
      <c r="C2273" s="340" t="s">
        <v>360</v>
      </c>
      <c r="D2273" s="334">
        <v>10863033</v>
      </c>
      <c r="E2273" s="371">
        <v>0</v>
      </c>
      <c r="J2273" s="290"/>
    </row>
    <row r="2274" spans="1:10" s="63" customFormat="1" ht="16.95" customHeight="1">
      <c r="A2274" s="517">
        <v>250101400011201</v>
      </c>
      <c r="B2274" s="517"/>
      <c r="C2274" s="340" t="s">
        <v>635</v>
      </c>
      <c r="D2274" s="334">
        <v>87775503</v>
      </c>
      <c r="E2274" s="371">
        <v>0</v>
      </c>
      <c r="J2274" s="290"/>
    </row>
    <row r="2275" spans="1:10" s="63" customFormat="1" ht="16.95" customHeight="1">
      <c r="A2275" s="517"/>
      <c r="B2275" s="517"/>
      <c r="C2275" s="633" t="s">
        <v>3133</v>
      </c>
      <c r="D2275" s="331">
        <v>149430977</v>
      </c>
      <c r="E2275" s="370">
        <v>0</v>
      </c>
      <c r="F2275" s="323"/>
      <c r="J2275" s="290"/>
    </row>
    <row r="2276" spans="1:10" s="63" customFormat="1" ht="16.95" customHeight="1">
      <c r="A2276" s="517"/>
      <c r="B2276" s="517"/>
      <c r="C2276" s="632" t="s">
        <v>685</v>
      </c>
      <c r="D2276" s="521">
        <v>59334158.928199999</v>
      </c>
      <c r="E2276" s="522">
        <v>0</v>
      </c>
      <c r="J2276" s="290"/>
    </row>
    <row r="2277" spans="1:10" ht="13.5" customHeight="1">
      <c r="D2277" s="339"/>
      <c r="G2277" s="285"/>
      <c r="I2277" s="328"/>
      <c r="J2277" s="328"/>
    </row>
    <row r="2278" spans="1:10" ht="13.5" customHeight="1">
      <c r="D2278" s="339"/>
      <c r="G2278" s="285"/>
      <c r="I2278" s="328"/>
      <c r="J2278" s="328"/>
    </row>
    <row r="2279" spans="1:10" ht="13.5" customHeight="1">
      <c r="C2279" s="271" t="s">
        <v>739</v>
      </c>
      <c r="D2279" s="339"/>
      <c r="G2279" s="285"/>
      <c r="I2279" s="328"/>
      <c r="J2279" s="328"/>
    </row>
    <row r="2280" spans="1:10" ht="13.5" customHeight="1">
      <c r="C2280" s="268" t="s">
        <v>4121</v>
      </c>
      <c r="D2280" s="339"/>
      <c r="G2280" s="285"/>
      <c r="I2280" s="328"/>
      <c r="J2280" s="328"/>
    </row>
    <row r="2281" spans="1:10" ht="13.5" customHeight="1">
      <c r="D2281" s="339"/>
      <c r="G2281" s="285"/>
      <c r="I2281" s="328"/>
      <c r="J2281" s="328"/>
    </row>
    <row r="2282" spans="1:10" s="63" customFormat="1" ht="33.6" customHeight="1">
      <c r="A2282" s="517"/>
      <c r="B2282" s="517"/>
      <c r="C2282" s="327" t="s">
        <v>514</v>
      </c>
      <c r="D2282" s="239" t="s">
        <v>515</v>
      </c>
      <c r="E2282" s="239" t="s">
        <v>516</v>
      </c>
      <c r="F2282" s="508">
        <v>45657</v>
      </c>
      <c r="G2282" s="508">
        <v>45291</v>
      </c>
      <c r="J2282" s="290"/>
    </row>
    <row r="2283" spans="1:10" s="63" customFormat="1" ht="28.95" customHeight="1">
      <c r="A2283" s="517"/>
      <c r="B2283" s="517"/>
      <c r="C2283" s="340" t="s">
        <v>277</v>
      </c>
      <c r="D2283" s="341" t="s">
        <v>134</v>
      </c>
      <c r="E2283" s="341" t="s">
        <v>518</v>
      </c>
      <c r="F2283" s="334">
        <v>609191</v>
      </c>
      <c r="G2283" s="523">
        <v>35476449</v>
      </c>
      <c r="J2283" s="290"/>
    </row>
    <row r="2284" spans="1:10" s="63" customFormat="1" ht="28.95" customHeight="1">
      <c r="A2284" s="517"/>
      <c r="B2284" s="517"/>
      <c r="C2284" s="340" t="s">
        <v>277</v>
      </c>
      <c r="D2284" s="341" t="s">
        <v>134</v>
      </c>
      <c r="E2284" s="341" t="s">
        <v>741</v>
      </c>
      <c r="F2284" s="334">
        <v>4941904</v>
      </c>
      <c r="G2284" s="523">
        <v>1089656617.8169601</v>
      </c>
      <c r="J2284" s="290"/>
    </row>
    <row r="2285" spans="1:10" s="63" customFormat="1" ht="28.95" customHeight="1">
      <c r="A2285" s="517"/>
      <c r="B2285" s="517"/>
      <c r="C2285" s="340" t="s">
        <v>277</v>
      </c>
      <c r="D2285" s="341" t="s">
        <v>134</v>
      </c>
      <c r="E2285" s="596" t="s">
        <v>4035</v>
      </c>
      <c r="F2285" s="523">
        <v>1289958</v>
      </c>
      <c r="G2285" s="597">
        <v>0</v>
      </c>
      <c r="J2285" s="290"/>
    </row>
    <row r="2286" spans="1:10" s="63" customFormat="1" ht="28.95" customHeight="1">
      <c r="A2286" s="517"/>
      <c r="B2286" s="517"/>
      <c r="C2286" s="340" t="s">
        <v>277</v>
      </c>
      <c r="D2286" s="341" t="s">
        <v>134</v>
      </c>
      <c r="E2286" s="341" t="s">
        <v>214</v>
      </c>
      <c r="F2286" s="525">
        <v>-15591527955</v>
      </c>
      <c r="G2286" s="525">
        <v>-486963065.13840002</v>
      </c>
      <c r="J2286" s="290"/>
    </row>
    <row r="2287" spans="1:10" s="63" customFormat="1" ht="28.95" customHeight="1">
      <c r="A2287" s="517"/>
      <c r="B2287" s="517"/>
      <c r="C2287" s="340" t="s">
        <v>277</v>
      </c>
      <c r="D2287" s="341" t="s">
        <v>134</v>
      </c>
      <c r="E2287" s="596" t="s">
        <v>3136</v>
      </c>
      <c r="F2287" s="525">
        <v>-189500</v>
      </c>
      <c r="G2287" s="597">
        <v>0</v>
      </c>
      <c r="J2287" s="290"/>
    </row>
    <row r="2288" spans="1:10" ht="40.200000000000003" customHeight="1">
      <c r="C2288" s="340" t="s">
        <v>277</v>
      </c>
      <c r="D2288" s="341" t="s">
        <v>134</v>
      </c>
      <c r="E2288" s="341" t="s">
        <v>732</v>
      </c>
      <c r="F2288" s="597">
        <v>0</v>
      </c>
      <c r="G2288" s="525">
        <v>-1250000</v>
      </c>
      <c r="H2288" s="328"/>
      <c r="I2288" s="328"/>
      <c r="J2288" s="268"/>
    </row>
    <row r="2289" spans="1:10" s="63" customFormat="1" ht="28.95" customHeight="1">
      <c r="A2289" s="517"/>
      <c r="B2289" s="517"/>
      <c r="C2289" s="340" t="s">
        <v>286</v>
      </c>
      <c r="D2289" s="341" t="s">
        <v>731</v>
      </c>
      <c r="E2289" s="596" t="s">
        <v>4035</v>
      </c>
      <c r="F2289" s="523">
        <v>13941118</v>
      </c>
      <c r="G2289" s="597">
        <v>0</v>
      </c>
      <c r="J2289" s="290"/>
    </row>
    <row r="2290" spans="1:10" s="63" customFormat="1" ht="28.95" customHeight="1">
      <c r="A2290" s="517"/>
      <c r="B2290" s="517"/>
      <c r="C2290" s="340" t="s">
        <v>286</v>
      </c>
      <c r="D2290" s="341" t="s">
        <v>731</v>
      </c>
      <c r="E2290" s="341" t="s">
        <v>734</v>
      </c>
      <c r="F2290" s="525">
        <v>-1000000</v>
      </c>
      <c r="G2290" s="525">
        <v>-1500000</v>
      </c>
      <c r="J2290" s="290"/>
    </row>
    <row r="2291" spans="1:10" s="63" customFormat="1" ht="36.6" customHeight="1">
      <c r="A2291" s="517"/>
      <c r="B2291" s="517"/>
      <c r="C2291" s="340" t="s">
        <v>286</v>
      </c>
      <c r="D2291" s="341" t="s">
        <v>731</v>
      </c>
      <c r="E2291" s="341" t="s">
        <v>735</v>
      </c>
      <c r="F2291" s="525">
        <v>-3000000</v>
      </c>
      <c r="G2291" s="525">
        <v>-1500000</v>
      </c>
      <c r="J2291" s="290"/>
    </row>
    <row r="2292" spans="1:10" s="63" customFormat="1" ht="28.95" customHeight="1">
      <c r="A2292" s="517"/>
      <c r="B2292" s="517"/>
      <c r="C2292" s="340" t="s">
        <v>286</v>
      </c>
      <c r="D2292" s="341" t="s">
        <v>731</v>
      </c>
      <c r="E2292" s="341" t="s">
        <v>736</v>
      </c>
      <c r="F2292" s="525">
        <v>-122900413</v>
      </c>
      <c r="G2292" s="525">
        <v>-191120</v>
      </c>
      <c r="J2292" s="290"/>
    </row>
    <row r="2293" spans="1:10" s="63" customFormat="1" ht="28.95" customHeight="1">
      <c r="A2293" s="517"/>
      <c r="B2293" s="517"/>
      <c r="C2293" s="340" t="s">
        <v>286</v>
      </c>
      <c r="D2293" s="341" t="s">
        <v>731</v>
      </c>
      <c r="E2293" s="596" t="s">
        <v>4034</v>
      </c>
      <c r="F2293" s="525">
        <v>-168901755</v>
      </c>
      <c r="G2293" s="597">
        <v>0</v>
      </c>
      <c r="J2293" s="290"/>
    </row>
    <row r="2294" spans="1:10" s="63" customFormat="1" ht="28.95" customHeight="1">
      <c r="A2294" s="517"/>
      <c r="B2294" s="517"/>
      <c r="C2294" s="340" t="s">
        <v>286</v>
      </c>
      <c r="D2294" s="341" t="s">
        <v>731</v>
      </c>
      <c r="E2294" s="341" t="s">
        <v>611</v>
      </c>
      <c r="F2294" s="525">
        <v>-1561839</v>
      </c>
      <c r="G2294" s="597">
        <v>0</v>
      </c>
      <c r="J2294" s="290"/>
    </row>
    <row r="2295" spans="1:10" s="63" customFormat="1" ht="28.95" customHeight="1">
      <c r="A2295" s="517"/>
      <c r="B2295" s="517"/>
      <c r="C2295" s="340" t="s">
        <v>3135</v>
      </c>
      <c r="D2295" s="341" t="s">
        <v>731</v>
      </c>
      <c r="E2295" s="341" t="s">
        <v>425</v>
      </c>
      <c r="F2295" s="525">
        <v>-1000000</v>
      </c>
      <c r="G2295" s="597">
        <v>0</v>
      </c>
      <c r="J2295" s="290"/>
    </row>
    <row r="2296" spans="1:10" s="63" customFormat="1" ht="28.95" customHeight="1">
      <c r="A2296" s="517"/>
      <c r="B2296" s="517"/>
      <c r="C2296" s="519" t="s">
        <v>751</v>
      </c>
      <c r="D2296" s="341" t="s">
        <v>731</v>
      </c>
      <c r="E2296" s="596" t="s">
        <v>742</v>
      </c>
      <c r="F2296" s="525">
        <v>-15000000</v>
      </c>
      <c r="G2296" s="525">
        <v>-7500000</v>
      </c>
      <c r="J2296" s="290"/>
    </row>
    <row r="2297" spans="1:10" s="63" customFormat="1" ht="16.95" customHeight="1">
      <c r="A2297" s="517"/>
      <c r="B2297" s="517"/>
      <c r="C2297" s="330" t="s">
        <v>517</v>
      </c>
      <c r="D2297" s="331"/>
      <c r="E2297" s="331"/>
      <c r="F2297" s="527">
        <v>-15884299291</v>
      </c>
      <c r="G2297" s="331">
        <v>626228881.67856002</v>
      </c>
      <c r="J2297" s="290"/>
    </row>
    <row r="2298" spans="1:10" ht="13.5" customHeight="1">
      <c r="D2298" s="339"/>
      <c r="F2298" s="271"/>
      <c r="G2298" s="285"/>
      <c r="I2298" s="328"/>
      <c r="J2298" s="328"/>
    </row>
    <row r="2299" spans="1:10" ht="13.5" customHeight="1">
      <c r="D2299" s="339"/>
      <c r="G2299" s="285"/>
      <c r="I2299" s="328"/>
      <c r="J2299" s="328"/>
    </row>
    <row r="2300" spans="1:10" ht="13.5" customHeight="1">
      <c r="C2300" s="271" t="s">
        <v>745</v>
      </c>
      <c r="D2300" s="339"/>
      <c r="G2300" s="285"/>
      <c r="I2300" s="328"/>
      <c r="J2300" s="328"/>
    </row>
    <row r="2301" spans="1:10" ht="13.5" customHeight="1">
      <c r="C2301" s="268" t="s">
        <v>4158</v>
      </c>
      <c r="D2301" s="339"/>
      <c r="G2301" s="285"/>
      <c r="I2301" s="328"/>
      <c r="J2301" s="328"/>
    </row>
    <row r="2302" spans="1:10" ht="13.5" customHeight="1">
      <c r="D2302" s="339"/>
      <c r="G2302" s="285"/>
      <c r="I2302" s="328"/>
      <c r="J2302" s="328"/>
    </row>
    <row r="2303" spans="1:10" s="63" customFormat="1" ht="33.6" customHeight="1">
      <c r="A2303" s="517"/>
      <c r="B2303" s="517"/>
      <c r="C2303" s="327" t="s">
        <v>521</v>
      </c>
      <c r="D2303" s="239" t="s">
        <v>519</v>
      </c>
      <c r="E2303" s="239" t="s">
        <v>520</v>
      </c>
      <c r="F2303" s="526" t="s">
        <v>3170</v>
      </c>
      <c r="G2303" s="526" t="s">
        <v>3169</v>
      </c>
      <c r="I2303" s="323"/>
      <c r="J2303" s="290"/>
    </row>
    <row r="2304" spans="1:10" s="63" customFormat="1" ht="16.95" customHeight="1">
      <c r="A2304" s="517"/>
      <c r="B2304" s="517"/>
      <c r="C2304" s="330" t="s">
        <v>277</v>
      </c>
      <c r="D2304" s="599">
        <v>106583237</v>
      </c>
      <c r="E2304" s="599">
        <v>-499855401</v>
      </c>
      <c r="F2304" s="599">
        <v>-393272164</v>
      </c>
      <c r="G2304" s="527">
        <v>60432143.773591302</v>
      </c>
      <c r="J2304" s="290"/>
    </row>
    <row r="2305" spans="1:10" s="63" customFormat="1" ht="16.95" customHeight="1">
      <c r="A2305" s="517"/>
      <c r="B2305" s="517"/>
      <c r="C2305" s="336" t="s">
        <v>523</v>
      </c>
      <c r="D2305" s="334">
        <v>27104861</v>
      </c>
      <c r="E2305" s="598">
        <v>0</v>
      </c>
      <c r="F2305" s="600"/>
      <c r="G2305" s="525"/>
      <c r="J2305" s="290"/>
    </row>
    <row r="2306" spans="1:10" s="63" customFormat="1" ht="16.95" customHeight="1">
      <c r="A2306" s="517"/>
      <c r="B2306" s="517"/>
      <c r="C2306" s="336" t="s">
        <v>4036</v>
      </c>
      <c r="D2306" s="334">
        <v>21433597</v>
      </c>
      <c r="E2306" s="598">
        <v>0</v>
      </c>
      <c r="F2306" s="600"/>
      <c r="G2306" s="525"/>
      <c r="J2306" s="290"/>
    </row>
    <row r="2307" spans="1:10" s="63" customFormat="1" ht="16.95" customHeight="1">
      <c r="A2307" s="517"/>
      <c r="B2307" s="517"/>
      <c r="C2307" s="336" t="s">
        <v>4037</v>
      </c>
      <c r="D2307" s="334">
        <v>22097321</v>
      </c>
      <c r="E2307" s="598">
        <v>0</v>
      </c>
      <c r="F2307" s="599"/>
      <c r="G2307" s="527"/>
      <c r="J2307" s="290"/>
    </row>
    <row r="2308" spans="1:10" s="63" customFormat="1" ht="16.95" customHeight="1">
      <c r="A2308" s="517"/>
      <c r="B2308" s="517"/>
      <c r="C2308" s="336" t="s">
        <v>4038</v>
      </c>
      <c r="D2308" s="334">
        <v>35947458</v>
      </c>
      <c r="E2308" s="598">
        <v>0</v>
      </c>
      <c r="F2308" s="600"/>
      <c r="G2308" s="525"/>
      <c r="J2308" s="290"/>
    </row>
    <row r="2309" spans="1:10" s="63" customFormat="1" ht="16.95" customHeight="1">
      <c r="A2309" s="517"/>
      <c r="B2309" s="517"/>
      <c r="C2309" s="336" t="s">
        <v>736</v>
      </c>
      <c r="D2309" s="598">
        <v>0</v>
      </c>
      <c r="E2309" s="600">
        <v>-70970987</v>
      </c>
      <c r="F2309" s="600"/>
      <c r="G2309" s="525"/>
      <c r="J2309" s="290"/>
    </row>
    <row r="2310" spans="1:10" s="63" customFormat="1" ht="16.95" customHeight="1">
      <c r="A2310" s="517"/>
      <c r="B2310" s="517"/>
      <c r="C2310" s="336" t="s">
        <v>732</v>
      </c>
      <c r="D2310" s="598">
        <v>0</v>
      </c>
      <c r="E2310" s="600">
        <v>-2272727</v>
      </c>
      <c r="F2310" s="600"/>
      <c r="G2310" s="525"/>
      <c r="J2310" s="290"/>
    </row>
    <row r="2311" spans="1:10" s="63" customFormat="1" ht="16.95" customHeight="1">
      <c r="A2311" s="517"/>
      <c r="B2311" s="517"/>
      <c r="C2311" s="336" t="s">
        <v>522</v>
      </c>
      <c r="D2311" s="598">
        <v>0</v>
      </c>
      <c r="E2311" s="600">
        <v>-351522226</v>
      </c>
      <c r="F2311" s="600"/>
      <c r="G2311" s="525"/>
      <c r="J2311" s="290"/>
    </row>
    <row r="2312" spans="1:10" s="63" customFormat="1" ht="16.95" customHeight="1">
      <c r="A2312" s="517"/>
      <c r="B2312" s="517"/>
      <c r="C2312" s="336" t="s">
        <v>747</v>
      </c>
      <c r="D2312" s="598">
        <v>0</v>
      </c>
      <c r="E2312" s="600">
        <v>-15089461</v>
      </c>
      <c r="F2312" s="600"/>
      <c r="G2312" s="525"/>
      <c r="J2312" s="290"/>
    </row>
    <row r="2313" spans="1:10" s="63" customFormat="1" ht="16.95" customHeight="1">
      <c r="A2313" s="517"/>
      <c r="B2313" s="517"/>
      <c r="C2313" s="336" t="s">
        <v>748</v>
      </c>
      <c r="D2313" s="598">
        <v>0</v>
      </c>
      <c r="E2313" s="600">
        <v>-60000000</v>
      </c>
      <c r="F2313" s="600"/>
      <c r="G2313" s="525"/>
      <c r="J2313" s="290"/>
    </row>
    <row r="2314" spans="1:10" s="63" customFormat="1" ht="16.95" customHeight="1">
      <c r="A2314" s="517"/>
      <c r="B2314" s="517"/>
      <c r="C2314" s="330" t="s">
        <v>286</v>
      </c>
      <c r="D2314" s="331">
        <v>4634080</v>
      </c>
      <c r="E2314" s="599">
        <v>-272495200.74000001</v>
      </c>
      <c r="F2314" s="599">
        <v>-267861120.74000001</v>
      </c>
      <c r="G2314" s="527">
        <v>-8488174</v>
      </c>
      <c r="J2314" s="290"/>
    </row>
    <row r="2315" spans="1:10" s="63" customFormat="1" ht="16.95" customHeight="1">
      <c r="A2315" s="517"/>
      <c r="B2315" s="517"/>
      <c r="C2315" s="336" t="s">
        <v>4039</v>
      </c>
      <c r="D2315" s="334">
        <v>4634080</v>
      </c>
      <c r="E2315" s="600">
        <v>-100948194</v>
      </c>
      <c r="F2315" s="600"/>
      <c r="G2315" s="525"/>
      <c r="J2315" s="290"/>
    </row>
    <row r="2316" spans="1:10" s="63" customFormat="1" ht="16.95" customHeight="1">
      <c r="A2316" s="517"/>
      <c r="B2316" s="517"/>
      <c r="C2316" s="336" t="s">
        <v>749</v>
      </c>
      <c r="D2316" s="598">
        <v>0</v>
      </c>
      <c r="E2316" s="600">
        <v>-118439149.73999999</v>
      </c>
      <c r="F2316" s="600"/>
      <c r="G2316" s="525"/>
      <c r="J2316" s="290"/>
    </row>
    <row r="2317" spans="1:10" s="63" customFormat="1" ht="16.95" customHeight="1">
      <c r="A2317" s="517"/>
      <c r="B2317" s="517"/>
      <c r="C2317" s="336" t="s">
        <v>736</v>
      </c>
      <c r="D2317" s="598">
        <v>0</v>
      </c>
      <c r="E2317" s="600">
        <v>-49471493</v>
      </c>
      <c r="F2317" s="600"/>
      <c r="G2317" s="525"/>
      <c r="J2317" s="290"/>
    </row>
    <row r="2318" spans="1:10" s="63" customFormat="1" ht="16.95" customHeight="1">
      <c r="A2318" s="517"/>
      <c r="B2318" s="517"/>
      <c r="C2318" s="336" t="s">
        <v>750</v>
      </c>
      <c r="D2318" s="598">
        <v>0</v>
      </c>
      <c r="E2318" s="600">
        <v>-3636364</v>
      </c>
      <c r="F2318" s="600"/>
      <c r="G2318" s="525"/>
      <c r="J2318" s="290"/>
    </row>
    <row r="2319" spans="1:10" s="63" customFormat="1" ht="16.95" customHeight="1">
      <c r="A2319" s="517"/>
      <c r="B2319" s="517"/>
      <c r="C2319" s="330" t="s">
        <v>751</v>
      </c>
      <c r="D2319" s="601">
        <v>0</v>
      </c>
      <c r="E2319" s="599">
        <v>-220876000</v>
      </c>
      <c r="F2319" s="599">
        <v>-220876000</v>
      </c>
      <c r="G2319" s="527">
        <v>-109416500</v>
      </c>
      <c r="J2319" s="290"/>
    </row>
    <row r="2320" spans="1:10" s="63" customFormat="1" ht="16.95" customHeight="1">
      <c r="A2320" s="517"/>
      <c r="B2320" s="517"/>
      <c r="C2320" s="336" t="s">
        <v>744</v>
      </c>
      <c r="D2320" s="598">
        <v>0</v>
      </c>
      <c r="E2320" s="525">
        <v>-219876000</v>
      </c>
      <c r="F2320" s="527"/>
      <c r="G2320" s="527"/>
      <c r="J2320" s="290"/>
    </row>
    <row r="2321" spans="1:10" s="63" customFormat="1" ht="16.95" customHeight="1">
      <c r="A2321" s="517"/>
      <c r="B2321" s="517"/>
      <c r="C2321" s="336" t="s">
        <v>4040</v>
      </c>
      <c r="D2321" s="598">
        <v>0</v>
      </c>
      <c r="E2321" s="600">
        <v>-1000000</v>
      </c>
      <c r="F2321" s="600"/>
      <c r="G2321" s="525"/>
      <c r="J2321" s="290"/>
    </row>
    <row r="2322" spans="1:10" s="63" customFormat="1" ht="16.95" customHeight="1">
      <c r="A2322" s="517"/>
      <c r="B2322" s="517"/>
      <c r="C2322" s="330" t="s">
        <v>517</v>
      </c>
      <c r="D2322" s="331">
        <v>111217317</v>
      </c>
      <c r="E2322" s="599">
        <v>-993226601.74000001</v>
      </c>
      <c r="F2322" s="599">
        <v>-882009284.74000001</v>
      </c>
      <c r="G2322" s="527">
        <v>-57472530.226408698</v>
      </c>
      <c r="J2322" s="290"/>
    </row>
    <row r="2323" spans="1:10" ht="13.5" customHeight="1">
      <c r="C2323" s="268" t="s">
        <v>752</v>
      </c>
      <c r="D2323" s="339"/>
      <c r="G2323" s="285"/>
      <c r="I2323" s="328"/>
      <c r="J2323" s="328"/>
    </row>
    <row r="2324" spans="1:10" ht="13.5" customHeight="1">
      <c r="D2324" s="339"/>
      <c r="G2324" s="285"/>
      <c r="I2324" s="328"/>
      <c r="J2324" s="328"/>
    </row>
    <row r="2325" spans="1:10" ht="13.5" customHeight="1">
      <c r="D2325" s="339"/>
      <c r="G2325" s="285"/>
      <c r="I2325" s="328"/>
      <c r="J2325" s="328"/>
    </row>
    <row r="2326" spans="1:10" ht="13.5" customHeight="1">
      <c r="C2326" s="271" t="s">
        <v>524</v>
      </c>
      <c r="D2326" s="339"/>
      <c r="F2326" s="285"/>
      <c r="G2326" s="268"/>
      <c r="H2326" s="328"/>
      <c r="I2326" s="328"/>
      <c r="J2326" s="328"/>
    </row>
    <row r="2327" spans="1:10" ht="13.5" customHeight="1">
      <c r="C2327" s="268" t="s">
        <v>243</v>
      </c>
      <c r="D2327" s="339"/>
      <c r="G2327" s="285"/>
      <c r="I2327" s="328"/>
      <c r="J2327" s="328"/>
    </row>
    <row r="2328" spans="1:10" ht="13.5" customHeight="1">
      <c r="C2328" s="271"/>
      <c r="D2328" s="339"/>
      <c r="G2328" s="285"/>
      <c r="I2328" s="328"/>
      <c r="J2328" s="328"/>
    </row>
    <row r="2329" spans="1:10" ht="33.6" customHeight="1">
      <c r="C2329" s="327" t="s">
        <v>54</v>
      </c>
      <c r="D2329" s="239" t="s">
        <v>246</v>
      </c>
      <c r="E2329" s="239" t="s">
        <v>209</v>
      </c>
      <c r="F2329" s="239" t="s">
        <v>247</v>
      </c>
      <c r="G2329" s="239" t="s">
        <v>248</v>
      </c>
      <c r="I2329" s="328"/>
      <c r="J2329" s="328"/>
    </row>
    <row r="2330" spans="1:10" ht="16.95" customHeight="1">
      <c r="C2330" s="340" t="s">
        <v>108</v>
      </c>
      <c r="D2330" s="524">
        <v>5000000000</v>
      </c>
      <c r="E2330" s="371">
        <v>0</v>
      </c>
      <c r="F2330" s="371">
        <v>0</v>
      </c>
      <c r="G2330" s="528">
        <v>5000000000</v>
      </c>
      <c r="H2330" s="281"/>
      <c r="I2330" s="328"/>
      <c r="J2330" s="328"/>
    </row>
    <row r="2331" spans="1:10" ht="16.95" customHeight="1">
      <c r="C2331" s="340" t="s">
        <v>244</v>
      </c>
      <c r="D2331" s="371">
        <v>0</v>
      </c>
      <c r="E2331" s="371">
        <v>0</v>
      </c>
      <c r="F2331" s="371">
        <v>0</v>
      </c>
      <c r="G2331" s="528">
        <v>0</v>
      </c>
      <c r="H2331" s="281"/>
      <c r="I2331" s="328"/>
      <c r="J2331" s="328"/>
    </row>
    <row r="2332" spans="1:10" ht="16.95" customHeight="1">
      <c r="C2332" s="340" t="s">
        <v>250</v>
      </c>
      <c r="D2332" s="371">
        <v>0</v>
      </c>
      <c r="E2332" s="371">
        <v>0</v>
      </c>
      <c r="F2332" s="371">
        <v>0</v>
      </c>
      <c r="G2332" s="528">
        <v>0</v>
      </c>
      <c r="I2332" s="328"/>
      <c r="J2332" s="328"/>
    </row>
    <row r="2333" spans="1:10" ht="16.95" customHeight="1">
      <c r="C2333" s="340" t="s">
        <v>245</v>
      </c>
      <c r="D2333" s="371">
        <v>0</v>
      </c>
      <c r="E2333" s="371">
        <v>0</v>
      </c>
      <c r="F2333" s="371">
        <v>0</v>
      </c>
      <c r="G2333" s="528">
        <v>0</v>
      </c>
      <c r="I2333" s="328"/>
      <c r="J2333" s="328"/>
    </row>
    <row r="2334" spans="1:10" ht="16.95" customHeight="1">
      <c r="C2334" s="340" t="s">
        <v>109</v>
      </c>
      <c r="D2334" s="371">
        <v>0</v>
      </c>
      <c r="E2334" s="371">
        <v>0</v>
      </c>
      <c r="F2334" s="524">
        <v>627295182</v>
      </c>
      <c r="G2334" s="337">
        <v>-627295182</v>
      </c>
      <c r="I2334" s="328"/>
      <c r="J2334" s="328"/>
    </row>
    <row r="2335" spans="1:10" ht="16.95" customHeight="1">
      <c r="C2335" s="340" t="s">
        <v>110</v>
      </c>
      <c r="D2335" s="337">
        <v>-627295182</v>
      </c>
      <c r="E2335" s="337">
        <v>627295182.09389496</v>
      </c>
      <c r="F2335" s="337">
        <v>123102717</v>
      </c>
      <c r="G2335" s="337">
        <v>-123102716.90610504</v>
      </c>
      <c r="I2335" s="328"/>
      <c r="J2335" s="328"/>
    </row>
    <row r="2336" spans="1:10" ht="16.95" customHeight="1">
      <c r="C2336" s="584" t="s">
        <v>32</v>
      </c>
      <c r="D2336" s="529">
        <v>4372704818</v>
      </c>
      <c r="E2336" s="529">
        <v>627295182.09389496</v>
      </c>
      <c r="F2336" s="529">
        <v>750397899</v>
      </c>
      <c r="G2336" s="529">
        <v>4249602101.093895</v>
      </c>
      <c r="H2336" s="338"/>
      <c r="I2336" s="328"/>
      <c r="J2336" s="328"/>
    </row>
    <row r="2337" spans="1:14" ht="13.5" customHeight="1">
      <c r="C2337" s="271"/>
      <c r="D2337" s="339"/>
      <c r="G2337" s="285"/>
      <c r="I2337" s="328"/>
      <c r="J2337" s="328"/>
    </row>
    <row r="2338" spans="1:14" ht="13.5" customHeight="1">
      <c r="C2338" s="271"/>
      <c r="D2338" s="339"/>
      <c r="G2338" s="285"/>
      <c r="I2338" s="328"/>
      <c r="J2338" s="328"/>
    </row>
    <row r="2339" spans="1:14" ht="13.2" customHeight="1">
      <c r="C2339" s="271" t="s">
        <v>525</v>
      </c>
      <c r="D2339" s="339"/>
      <c r="F2339" s="285"/>
      <c r="G2339" s="268"/>
      <c r="H2339" s="328"/>
      <c r="I2339" s="328"/>
      <c r="J2339" s="328"/>
    </row>
    <row r="2340" spans="1:14" ht="13.5" customHeight="1">
      <c r="C2340" s="271"/>
      <c r="D2340" s="339"/>
      <c r="F2340" s="285"/>
      <c r="G2340" s="268"/>
      <c r="H2340" s="328"/>
      <c r="I2340" s="328"/>
      <c r="J2340" s="328"/>
    </row>
    <row r="2341" spans="1:14" ht="13.5" customHeight="1">
      <c r="C2341" s="271" t="s">
        <v>769</v>
      </c>
      <c r="D2341" s="339"/>
      <c r="G2341" s="285"/>
      <c r="I2341" s="328"/>
      <c r="J2341" s="328"/>
    </row>
    <row r="2342" spans="1:14" ht="13.5" customHeight="1">
      <c r="C2342" s="268" t="s">
        <v>4117</v>
      </c>
      <c r="D2342" s="339"/>
      <c r="G2342" s="285"/>
      <c r="I2342" s="328"/>
      <c r="J2342" s="328"/>
    </row>
    <row r="2343" spans="1:14" ht="13.5" customHeight="1">
      <c r="C2343" s="271"/>
      <c r="D2343" s="339"/>
      <c r="G2343" s="285"/>
      <c r="I2343" s="328"/>
      <c r="J2343" s="328"/>
    </row>
    <row r="2344" spans="1:14" s="63" customFormat="1" ht="33.6" customHeight="1">
      <c r="A2344" s="517"/>
      <c r="B2344" s="517"/>
      <c r="C2344" s="327" t="s">
        <v>54</v>
      </c>
      <c r="D2344" s="508">
        <v>45657</v>
      </c>
      <c r="E2344" s="508">
        <v>45291</v>
      </c>
      <c r="I2344" s="323"/>
      <c r="J2344" s="290"/>
    </row>
    <row r="2345" spans="1:14" s="275" customFormat="1" ht="16.95" customHeight="1">
      <c r="A2345" s="515"/>
      <c r="B2345" s="515"/>
      <c r="C2345" s="607" t="s">
        <v>3171</v>
      </c>
      <c r="D2345" s="603">
        <v>7150205</v>
      </c>
      <c r="E2345" s="604">
        <v>0</v>
      </c>
      <c r="G2345" s="576"/>
      <c r="I2345" s="577"/>
      <c r="J2345" s="577"/>
      <c r="M2345" s="606"/>
      <c r="N2345" s="606"/>
    </row>
    <row r="2346" spans="1:14" s="275" customFormat="1" ht="16.95" customHeight="1">
      <c r="A2346" s="515"/>
      <c r="B2346" s="515"/>
      <c r="C2346" s="607" t="s">
        <v>746</v>
      </c>
      <c r="D2346" s="603">
        <v>14810037</v>
      </c>
      <c r="E2346" s="603">
        <v>2040413</v>
      </c>
      <c r="G2346" s="576"/>
      <c r="I2346" s="577"/>
      <c r="J2346" s="577"/>
      <c r="M2346" s="606"/>
      <c r="N2346" s="606"/>
    </row>
    <row r="2347" spans="1:14" s="275" customFormat="1" ht="16.95" customHeight="1">
      <c r="A2347" s="515"/>
      <c r="B2347" s="515"/>
      <c r="C2347" s="607" t="s">
        <v>3172</v>
      </c>
      <c r="D2347" s="603">
        <v>3898754</v>
      </c>
      <c r="E2347" s="604">
        <v>0</v>
      </c>
      <c r="G2347" s="576"/>
      <c r="I2347" s="577"/>
      <c r="J2347" s="577"/>
      <c r="M2347" s="606"/>
      <c r="N2347" s="606"/>
    </row>
    <row r="2348" spans="1:14" s="275" customFormat="1" ht="16.95" customHeight="1">
      <c r="A2348" s="515"/>
      <c r="B2348" s="515"/>
      <c r="C2348" s="607" t="s">
        <v>1242</v>
      </c>
      <c r="D2348" s="603">
        <v>273956081</v>
      </c>
      <c r="E2348" s="604">
        <v>0</v>
      </c>
      <c r="G2348" s="576"/>
      <c r="I2348" s="577"/>
      <c r="J2348" s="577"/>
      <c r="M2348" s="606"/>
      <c r="N2348" s="606"/>
    </row>
    <row r="2349" spans="1:14" s="275" customFormat="1" ht="16.95" customHeight="1">
      <c r="A2349" s="515"/>
      <c r="B2349" s="515"/>
      <c r="C2349" s="607" t="s">
        <v>3173</v>
      </c>
      <c r="D2349" s="603">
        <v>4634080</v>
      </c>
      <c r="E2349" s="604">
        <v>0</v>
      </c>
      <c r="G2349" s="576"/>
      <c r="J2349" s="605"/>
      <c r="M2349" s="606"/>
      <c r="N2349" s="606"/>
    </row>
    <row r="2350" spans="1:14" s="275" customFormat="1" ht="16.95" customHeight="1">
      <c r="A2350" s="515"/>
      <c r="B2350" s="515"/>
      <c r="C2350" s="602" t="s">
        <v>471</v>
      </c>
      <c r="D2350" s="609">
        <v>304449157</v>
      </c>
      <c r="E2350" s="609">
        <v>2040413</v>
      </c>
      <c r="F2350" s="379"/>
      <c r="G2350" s="379"/>
      <c r="H2350" s="577"/>
      <c r="J2350" s="605"/>
      <c r="M2350" s="606"/>
      <c r="N2350" s="606"/>
    </row>
    <row r="2351" spans="1:14" ht="13.5" customHeight="1">
      <c r="C2351" s="271"/>
      <c r="D2351" s="339"/>
      <c r="G2351" s="285"/>
    </row>
    <row r="2352" spans="1:14" ht="13.5" customHeight="1">
      <c r="C2352" s="271"/>
      <c r="D2352" s="339"/>
      <c r="G2352" s="285"/>
    </row>
    <row r="2353" spans="1:14" ht="13.2" customHeight="1">
      <c r="C2353" s="271" t="s">
        <v>526</v>
      </c>
      <c r="D2353" s="339"/>
      <c r="F2353" s="285"/>
      <c r="G2353" s="268"/>
      <c r="H2353" s="328"/>
    </row>
    <row r="2354" spans="1:14" ht="13.5" customHeight="1">
      <c r="C2354" s="268" t="s">
        <v>4117</v>
      </c>
      <c r="D2354" s="339"/>
      <c r="G2354" s="285"/>
    </row>
    <row r="2355" spans="1:14" ht="13.2" customHeight="1">
      <c r="C2355" s="271"/>
      <c r="D2355" s="339"/>
      <c r="F2355" s="285"/>
      <c r="G2355" s="268"/>
      <c r="H2355" s="328"/>
    </row>
    <row r="2356" spans="1:14" s="63" customFormat="1" ht="33.6" customHeight="1">
      <c r="A2356" s="517"/>
      <c r="B2356" s="517"/>
      <c r="C2356" s="327" t="s">
        <v>54</v>
      </c>
      <c r="D2356" s="508">
        <v>45657</v>
      </c>
      <c r="E2356" s="508">
        <v>45291</v>
      </c>
    </row>
    <row r="2357" spans="1:14" s="275" customFormat="1" ht="16.95" customHeight="1">
      <c r="A2357" s="515"/>
      <c r="B2357" s="515"/>
      <c r="C2357" s="602" t="s">
        <v>413</v>
      </c>
      <c r="D2357" s="603"/>
      <c r="E2357" s="604"/>
      <c r="G2357" s="576"/>
      <c r="J2357" s="605"/>
      <c r="M2357" s="606"/>
      <c r="N2357" s="606"/>
    </row>
    <row r="2358" spans="1:14" s="275" customFormat="1" ht="16.95" customHeight="1">
      <c r="A2358" s="515"/>
      <c r="B2358" s="515"/>
      <c r="C2358" s="612" t="s">
        <v>3178</v>
      </c>
      <c r="D2358" s="603">
        <v>-46303905</v>
      </c>
      <c r="E2358" s="603">
        <v>0</v>
      </c>
      <c r="G2358" s="576"/>
      <c r="J2358" s="605"/>
      <c r="M2358" s="606"/>
      <c r="N2358" s="606"/>
    </row>
    <row r="2359" spans="1:14" s="275" customFormat="1" ht="16.95" customHeight="1">
      <c r="A2359" s="515"/>
      <c r="B2359" s="515"/>
      <c r="C2359" s="612" t="s">
        <v>3176</v>
      </c>
      <c r="D2359" s="603">
        <v>-8923609</v>
      </c>
      <c r="E2359" s="603">
        <v>-9631825.1500000004</v>
      </c>
      <c r="G2359" s="576"/>
      <c r="J2359" s="605"/>
      <c r="M2359" s="606"/>
      <c r="N2359" s="606"/>
    </row>
    <row r="2360" spans="1:14" s="275" customFormat="1" ht="16.95" customHeight="1">
      <c r="A2360" s="515"/>
      <c r="B2360" s="515"/>
      <c r="C2360" s="613" t="s">
        <v>3177</v>
      </c>
      <c r="D2360" s="603">
        <v>-287829023</v>
      </c>
      <c r="E2360" s="608">
        <v>0</v>
      </c>
      <c r="G2360" s="576"/>
      <c r="J2360" s="605"/>
      <c r="M2360" s="606"/>
      <c r="N2360" s="606"/>
    </row>
    <row r="2361" spans="1:14" s="275" customFormat="1" ht="16.95" customHeight="1">
      <c r="A2361" s="515"/>
      <c r="B2361" s="515"/>
      <c r="C2361" s="612" t="s">
        <v>3175</v>
      </c>
      <c r="D2361" s="603">
        <v>-19643346945</v>
      </c>
      <c r="E2361" s="603">
        <v>-402399475.93999994</v>
      </c>
      <c r="G2361" s="576"/>
      <c r="J2361" s="605"/>
      <c r="M2361" s="606"/>
      <c r="N2361" s="606"/>
    </row>
    <row r="2362" spans="1:14" s="275" customFormat="1" ht="16.95" customHeight="1">
      <c r="A2362" s="515"/>
      <c r="B2362" s="515"/>
      <c r="C2362" s="612" t="s">
        <v>1449</v>
      </c>
      <c r="D2362" s="603">
        <v>-6200000</v>
      </c>
      <c r="E2362" s="603">
        <v>0</v>
      </c>
      <c r="G2362" s="576"/>
      <c r="J2362" s="605"/>
      <c r="M2362" s="606"/>
      <c r="N2362" s="606"/>
    </row>
    <row r="2363" spans="1:14" s="275" customFormat="1" ht="16.95" customHeight="1">
      <c r="A2363" s="515"/>
      <c r="B2363" s="515"/>
      <c r="C2363" s="602" t="s">
        <v>471</v>
      </c>
      <c r="D2363" s="609">
        <v>-19992603482</v>
      </c>
      <c r="E2363" s="609">
        <v>-412031301.08999991</v>
      </c>
      <c r="F2363" s="379"/>
      <c r="G2363" s="379"/>
      <c r="J2363" s="605"/>
      <c r="M2363" s="606"/>
      <c r="N2363" s="606"/>
    </row>
    <row r="2364" spans="1:14" s="275" customFormat="1" ht="16.95" customHeight="1">
      <c r="A2364" s="515"/>
      <c r="B2364" s="515"/>
      <c r="G2364" s="610"/>
      <c r="J2364" s="605"/>
      <c r="M2364" s="606"/>
      <c r="N2364" s="606"/>
    </row>
    <row r="2365" spans="1:14" s="275" customFormat="1" ht="16.95" customHeight="1">
      <c r="A2365" s="515"/>
      <c r="B2365" s="515"/>
      <c r="C2365" s="602" t="s">
        <v>527</v>
      </c>
      <c r="D2365" s="603"/>
      <c r="E2365" s="603"/>
      <c r="G2365" s="576"/>
      <c r="J2365" s="605"/>
      <c r="M2365" s="606"/>
      <c r="N2365" s="606"/>
    </row>
    <row r="2366" spans="1:14" s="275" customFormat="1" ht="16.95" customHeight="1">
      <c r="A2366" s="515"/>
      <c r="B2366" s="515"/>
      <c r="C2366" s="612" t="s">
        <v>417</v>
      </c>
      <c r="D2366" s="603">
        <v>-110551788</v>
      </c>
      <c r="E2366" s="603">
        <v>-5514704</v>
      </c>
      <c r="G2366" s="576"/>
      <c r="J2366" s="605"/>
      <c r="M2366" s="606"/>
      <c r="N2366" s="606"/>
    </row>
    <row r="2367" spans="1:14" s="275" customFormat="1" ht="16.95" customHeight="1">
      <c r="A2367" s="515"/>
      <c r="B2367" s="515"/>
      <c r="C2367" s="612" t="s">
        <v>3179</v>
      </c>
      <c r="D2367" s="603">
        <v>-12964530</v>
      </c>
      <c r="E2367" s="603">
        <v>0</v>
      </c>
      <c r="G2367" s="576"/>
      <c r="J2367" s="605"/>
      <c r="M2367" s="606"/>
      <c r="N2367" s="606"/>
    </row>
    <row r="2368" spans="1:14" s="275" customFormat="1" ht="16.95" customHeight="1">
      <c r="A2368" s="515"/>
      <c r="B2368" s="515"/>
      <c r="C2368" s="612" t="s">
        <v>3181</v>
      </c>
      <c r="D2368" s="603">
        <v>-20697586</v>
      </c>
      <c r="E2368" s="603">
        <v>0</v>
      </c>
      <c r="G2368" s="576"/>
      <c r="J2368" s="605"/>
      <c r="M2368" s="606"/>
      <c r="N2368" s="606"/>
    </row>
    <row r="2369" spans="1:14" s="275" customFormat="1" ht="16.95" customHeight="1">
      <c r="A2369" s="515"/>
      <c r="B2369" s="515"/>
      <c r="C2369" s="613" t="s">
        <v>1330</v>
      </c>
      <c r="D2369" s="603">
        <v>-39648864</v>
      </c>
      <c r="E2369" s="608">
        <v>0</v>
      </c>
      <c r="G2369" s="576"/>
      <c r="J2369" s="605"/>
      <c r="M2369" s="606"/>
      <c r="N2369" s="606"/>
    </row>
    <row r="2370" spans="1:14" s="275" customFormat="1" ht="16.95" customHeight="1">
      <c r="A2370" s="515"/>
      <c r="B2370" s="515"/>
      <c r="C2370" s="602" t="s">
        <v>471</v>
      </c>
      <c r="D2370" s="609">
        <v>-183862768</v>
      </c>
      <c r="E2370" s="609">
        <v>-5514704</v>
      </c>
      <c r="F2370" s="379"/>
      <c r="G2370" s="379"/>
      <c r="J2370" s="605"/>
      <c r="M2370" s="606"/>
      <c r="N2370" s="606"/>
    </row>
    <row r="2371" spans="1:14" s="275" customFormat="1" ht="16.95" customHeight="1">
      <c r="A2371" s="515"/>
      <c r="B2371" s="515"/>
      <c r="C2371" s="602"/>
      <c r="D2371" s="603"/>
      <c r="E2371" s="603"/>
      <c r="F2371" s="379"/>
      <c r="G2371" s="576"/>
      <c r="J2371" s="605"/>
      <c r="M2371" s="606"/>
      <c r="N2371" s="606"/>
    </row>
    <row r="2372" spans="1:14" s="275" customFormat="1" ht="16.95" customHeight="1">
      <c r="A2372" s="515"/>
      <c r="B2372" s="515"/>
      <c r="C2372" s="602" t="s">
        <v>218</v>
      </c>
      <c r="D2372" s="603"/>
      <c r="E2372" s="603"/>
      <c r="G2372" s="576"/>
      <c r="J2372" s="605"/>
      <c r="M2372" s="606"/>
      <c r="N2372" s="606"/>
    </row>
    <row r="2373" spans="1:14" s="275" customFormat="1" ht="16.95" customHeight="1">
      <c r="A2373" s="515"/>
      <c r="B2373" s="515"/>
      <c r="C2373" s="612" t="s">
        <v>1267</v>
      </c>
      <c r="D2373" s="603">
        <v>-3092730</v>
      </c>
      <c r="E2373" s="603">
        <v>-2942670</v>
      </c>
      <c r="F2373" s="611"/>
      <c r="G2373" s="576"/>
      <c r="J2373" s="605"/>
      <c r="M2373" s="606"/>
      <c r="N2373" s="606"/>
    </row>
    <row r="2374" spans="1:14" s="275" customFormat="1" ht="16.95" customHeight="1">
      <c r="A2374" s="515"/>
      <c r="B2374" s="515"/>
      <c r="C2374" s="612" t="s">
        <v>1269</v>
      </c>
      <c r="D2374" s="603">
        <v>-4082346</v>
      </c>
      <c r="E2374" s="603">
        <v>-3936689</v>
      </c>
      <c r="F2374" s="611"/>
      <c r="G2374" s="576"/>
      <c r="J2374" s="605"/>
      <c r="M2374" s="606"/>
      <c r="N2374" s="606"/>
    </row>
    <row r="2375" spans="1:14" s="275" customFormat="1" ht="16.95" customHeight="1">
      <c r="A2375" s="515"/>
      <c r="B2375" s="515"/>
      <c r="C2375" s="612" t="s">
        <v>1349</v>
      </c>
      <c r="D2375" s="603">
        <v>-11265239</v>
      </c>
      <c r="E2375" s="603">
        <v>-5650000</v>
      </c>
      <c r="F2375" s="611"/>
      <c r="G2375" s="576"/>
      <c r="J2375" s="605"/>
      <c r="M2375" s="606"/>
      <c r="N2375" s="606"/>
    </row>
    <row r="2376" spans="1:14" s="275" customFormat="1" ht="16.95" customHeight="1">
      <c r="A2376" s="515"/>
      <c r="B2376" s="515"/>
      <c r="C2376" s="612" t="s">
        <v>1351</v>
      </c>
      <c r="D2376" s="603">
        <v>-81321000</v>
      </c>
      <c r="E2376" s="603">
        <v>-15658500</v>
      </c>
      <c r="F2376" s="611"/>
      <c r="G2376" s="576"/>
      <c r="J2376" s="605"/>
      <c r="M2376" s="606"/>
      <c r="N2376" s="606"/>
    </row>
    <row r="2377" spans="1:14" s="275" customFormat="1" ht="16.95" customHeight="1">
      <c r="A2377" s="515"/>
      <c r="B2377" s="515"/>
      <c r="C2377" s="612" t="s">
        <v>432</v>
      </c>
      <c r="D2377" s="603">
        <v>-3871334</v>
      </c>
      <c r="E2377" s="603">
        <v>0</v>
      </c>
      <c r="F2377" s="611"/>
      <c r="G2377" s="576"/>
      <c r="J2377" s="605"/>
      <c r="M2377" s="606"/>
      <c r="N2377" s="606"/>
    </row>
    <row r="2378" spans="1:14" s="275" customFormat="1" ht="16.95" customHeight="1">
      <c r="A2378" s="515"/>
      <c r="B2378" s="515"/>
      <c r="C2378" s="612" t="s">
        <v>3180</v>
      </c>
      <c r="D2378" s="603">
        <v>-564000</v>
      </c>
      <c r="E2378" s="603">
        <v>0</v>
      </c>
      <c r="F2378" s="611"/>
      <c r="G2378" s="576"/>
      <c r="J2378" s="605"/>
      <c r="M2378" s="606"/>
      <c r="N2378" s="606"/>
    </row>
    <row r="2379" spans="1:14" s="275" customFormat="1" ht="16.95" customHeight="1">
      <c r="A2379" s="515"/>
      <c r="B2379" s="515"/>
      <c r="C2379" s="612" t="s">
        <v>1361</v>
      </c>
      <c r="D2379" s="603">
        <v>0</v>
      </c>
      <c r="E2379" s="603">
        <v>0</v>
      </c>
      <c r="F2379" s="611"/>
      <c r="G2379" s="576"/>
      <c r="J2379" s="605"/>
      <c r="M2379" s="606"/>
      <c r="N2379" s="606"/>
    </row>
    <row r="2380" spans="1:14" s="275" customFormat="1" ht="16.95" customHeight="1">
      <c r="A2380" s="515"/>
      <c r="B2380" s="515"/>
      <c r="C2380" s="612" t="s">
        <v>1378</v>
      </c>
      <c r="D2380" s="603">
        <v>-12523550</v>
      </c>
      <c r="E2380" s="603">
        <v>0</v>
      </c>
      <c r="F2380" s="611"/>
      <c r="G2380" s="576"/>
      <c r="J2380" s="605"/>
      <c r="M2380" s="606"/>
      <c r="N2380" s="606"/>
    </row>
    <row r="2381" spans="1:14" s="275" customFormat="1" ht="16.95" customHeight="1">
      <c r="A2381" s="515"/>
      <c r="B2381" s="515"/>
      <c r="C2381" s="612" t="s">
        <v>1380</v>
      </c>
      <c r="D2381" s="603">
        <v>-6000000</v>
      </c>
      <c r="E2381" s="603">
        <v>0</v>
      </c>
      <c r="F2381" s="611"/>
      <c r="G2381" s="576"/>
      <c r="J2381" s="605"/>
      <c r="M2381" s="606"/>
      <c r="N2381" s="606"/>
    </row>
    <row r="2382" spans="1:14" s="275" customFormat="1" ht="16.95" customHeight="1">
      <c r="A2382" s="515"/>
      <c r="B2382" s="515"/>
      <c r="C2382" s="612" t="s">
        <v>674</v>
      </c>
      <c r="D2382" s="603">
        <v>-7548379</v>
      </c>
      <c r="E2382" s="603">
        <v>-3027259.08</v>
      </c>
      <c r="F2382" s="611"/>
      <c r="G2382" s="576"/>
      <c r="J2382" s="605"/>
      <c r="M2382" s="606"/>
      <c r="N2382" s="606"/>
    </row>
    <row r="2383" spans="1:14" s="275" customFormat="1" ht="16.95" customHeight="1">
      <c r="A2383" s="515"/>
      <c r="B2383" s="515"/>
      <c r="C2383" s="613" t="s">
        <v>675</v>
      </c>
      <c r="D2383" s="603">
        <v>0</v>
      </c>
      <c r="E2383" s="603">
        <v>-3000000</v>
      </c>
      <c r="F2383" s="611"/>
      <c r="G2383" s="576"/>
      <c r="J2383" s="605"/>
      <c r="M2383" s="606"/>
      <c r="N2383" s="606"/>
    </row>
    <row r="2384" spans="1:14" s="275" customFormat="1" ht="16.95" customHeight="1">
      <c r="A2384" s="515"/>
      <c r="B2384" s="515"/>
      <c r="C2384" s="613" t="s">
        <v>677</v>
      </c>
      <c r="D2384" s="603">
        <v>0</v>
      </c>
      <c r="E2384" s="603">
        <v>-445864844</v>
      </c>
      <c r="F2384" s="611"/>
      <c r="G2384" s="576"/>
      <c r="J2384" s="605"/>
      <c r="M2384" s="606"/>
      <c r="N2384" s="606"/>
    </row>
    <row r="2385" spans="1:14" s="275" customFormat="1" ht="16.95" customHeight="1">
      <c r="A2385" s="515"/>
      <c r="B2385" s="515"/>
      <c r="C2385" s="612" t="s">
        <v>683</v>
      </c>
      <c r="D2385" s="603">
        <v>-6475442</v>
      </c>
      <c r="E2385" s="603">
        <v>-2160000</v>
      </c>
      <c r="F2385" s="611"/>
      <c r="G2385" s="576"/>
      <c r="J2385" s="605"/>
      <c r="M2385" s="606"/>
      <c r="N2385" s="606"/>
    </row>
    <row r="2386" spans="1:14" s="275" customFormat="1" ht="16.95" customHeight="1">
      <c r="A2386" s="515"/>
      <c r="B2386" s="515"/>
      <c r="C2386" s="612" t="s">
        <v>1391</v>
      </c>
      <c r="D2386" s="603">
        <v>-45937450</v>
      </c>
      <c r="E2386" s="603">
        <v>-7678630.9199999999</v>
      </c>
      <c r="F2386" s="611"/>
      <c r="G2386" s="576"/>
      <c r="J2386" s="605"/>
      <c r="M2386" s="606"/>
      <c r="N2386" s="606"/>
    </row>
    <row r="2387" spans="1:14" s="275" customFormat="1" ht="16.95" customHeight="1">
      <c r="A2387" s="515"/>
      <c r="B2387" s="515"/>
      <c r="C2387" s="612" t="s">
        <v>3182</v>
      </c>
      <c r="D2387" s="603">
        <v>0</v>
      </c>
      <c r="E2387" s="603">
        <v>0</v>
      </c>
      <c r="F2387" s="611"/>
      <c r="G2387" s="576"/>
      <c r="J2387" s="605"/>
      <c r="M2387" s="606"/>
      <c r="N2387" s="606"/>
    </row>
    <row r="2388" spans="1:14" s="275" customFormat="1" ht="16.95" customHeight="1">
      <c r="A2388" s="515"/>
      <c r="B2388" s="515"/>
      <c r="C2388" s="612" t="s">
        <v>1404</v>
      </c>
      <c r="D2388" s="603">
        <v>-100194750</v>
      </c>
      <c r="E2388" s="603">
        <v>-26913926</v>
      </c>
      <c r="F2388" s="611"/>
      <c r="G2388" s="576"/>
      <c r="J2388" s="605"/>
      <c r="M2388" s="606"/>
      <c r="N2388" s="606"/>
    </row>
    <row r="2389" spans="1:14" s="275" customFormat="1" ht="16.95" customHeight="1">
      <c r="A2389" s="515"/>
      <c r="B2389" s="515"/>
      <c r="C2389" s="612" t="s">
        <v>3184</v>
      </c>
      <c r="D2389" s="603">
        <v>0</v>
      </c>
      <c r="E2389" s="603">
        <v>0</v>
      </c>
      <c r="F2389" s="611"/>
      <c r="G2389" s="576"/>
      <c r="J2389" s="605"/>
      <c r="M2389" s="606"/>
      <c r="N2389" s="606"/>
    </row>
    <row r="2390" spans="1:14" s="275" customFormat="1" ht="16.95" customHeight="1">
      <c r="A2390" s="515"/>
      <c r="B2390" s="515"/>
      <c r="C2390" s="612" t="s">
        <v>3183</v>
      </c>
      <c r="D2390" s="603">
        <v>-45227800</v>
      </c>
      <c r="E2390" s="603">
        <v>-5271306</v>
      </c>
      <c r="F2390" s="611"/>
      <c r="G2390" s="576"/>
      <c r="J2390" s="605"/>
      <c r="M2390" s="606"/>
      <c r="N2390" s="606"/>
    </row>
    <row r="2391" spans="1:14" s="275" customFormat="1" ht="16.95" customHeight="1">
      <c r="A2391" s="515"/>
      <c r="B2391" s="515"/>
      <c r="C2391" s="613" t="s">
        <v>681</v>
      </c>
      <c r="D2391" s="603">
        <v>0</v>
      </c>
      <c r="E2391" s="603">
        <v>-20000000</v>
      </c>
      <c r="F2391" s="611"/>
      <c r="G2391" s="576"/>
      <c r="J2391" s="605"/>
      <c r="M2391" s="606"/>
      <c r="N2391" s="606"/>
    </row>
    <row r="2392" spans="1:14" s="275" customFormat="1" ht="16.95" customHeight="1">
      <c r="A2392" s="515"/>
      <c r="B2392" s="515"/>
      <c r="C2392" s="612" t="s">
        <v>443</v>
      </c>
      <c r="D2392" s="603">
        <v>-190233803</v>
      </c>
      <c r="E2392" s="603">
        <v>-75736996</v>
      </c>
      <c r="F2392" s="611"/>
      <c r="G2392" s="576"/>
      <c r="J2392" s="605"/>
      <c r="M2392" s="606"/>
      <c r="N2392" s="606"/>
    </row>
    <row r="2393" spans="1:14" s="275" customFormat="1" ht="16.95" customHeight="1">
      <c r="A2393" s="515"/>
      <c r="B2393" s="515"/>
      <c r="C2393" s="612" t="s">
        <v>682</v>
      </c>
      <c r="D2393" s="603">
        <v>-5013421</v>
      </c>
      <c r="E2393" s="603">
        <v>0</v>
      </c>
      <c r="F2393" s="611"/>
      <c r="G2393" s="576"/>
      <c r="J2393" s="605"/>
      <c r="M2393" s="606"/>
      <c r="N2393" s="606"/>
    </row>
    <row r="2394" spans="1:14" s="275" customFormat="1" ht="16.95" customHeight="1">
      <c r="A2394" s="515"/>
      <c r="B2394" s="515"/>
      <c r="C2394" s="612" t="s">
        <v>434</v>
      </c>
      <c r="D2394" s="603">
        <v>-185455</v>
      </c>
      <c r="E2394" s="603">
        <v>-195818</v>
      </c>
      <c r="F2394" s="611"/>
      <c r="G2394" s="576"/>
      <c r="J2394" s="605"/>
      <c r="M2394" s="606"/>
      <c r="N2394" s="606"/>
    </row>
    <row r="2395" spans="1:14" s="275" customFormat="1" ht="16.95" customHeight="1">
      <c r="A2395" s="515"/>
      <c r="B2395" s="515"/>
      <c r="C2395" s="602" t="s">
        <v>471</v>
      </c>
      <c r="D2395" s="609">
        <v>-523536699</v>
      </c>
      <c r="E2395" s="609">
        <v>-618036639</v>
      </c>
      <c r="F2395" s="379"/>
      <c r="G2395" s="379"/>
      <c r="H2395" s="577"/>
      <c r="J2395" s="605"/>
      <c r="M2395" s="606"/>
      <c r="N2395" s="606"/>
    </row>
    <row r="2398" spans="1:14" ht="13.2" customHeight="1">
      <c r="C2398" s="271" t="s">
        <v>528</v>
      </c>
      <c r="D2398" s="339"/>
      <c r="F2398" s="285"/>
      <c r="G2398" s="268"/>
      <c r="H2398" s="328"/>
    </row>
    <row r="2399" spans="1:14" ht="13.2" customHeight="1">
      <c r="C2399" s="268" t="s">
        <v>4117</v>
      </c>
      <c r="D2399" s="339"/>
      <c r="F2399" s="285"/>
      <c r="G2399" s="268"/>
      <c r="H2399" s="328"/>
    </row>
    <row r="2400" spans="1:14" ht="13.2" customHeight="1">
      <c r="C2400" s="271"/>
      <c r="D2400" s="339"/>
      <c r="F2400" s="285"/>
      <c r="G2400" s="268"/>
      <c r="H2400" s="328"/>
    </row>
    <row r="2401" spans="1:15" s="63" customFormat="1" ht="33.6" customHeight="1">
      <c r="A2401" s="517"/>
      <c r="B2401" s="517"/>
      <c r="C2401" s="327" t="s">
        <v>54</v>
      </c>
      <c r="D2401" s="508">
        <v>45657</v>
      </c>
      <c r="E2401" s="508">
        <v>45291</v>
      </c>
    </row>
    <row r="2402" spans="1:15" s="275" customFormat="1" ht="16.95" customHeight="1">
      <c r="A2402" s="515"/>
      <c r="B2402" s="515"/>
      <c r="C2402" s="612" t="s">
        <v>529</v>
      </c>
      <c r="D2402" s="603">
        <v>27563942</v>
      </c>
      <c r="E2402" s="603">
        <v>34624110</v>
      </c>
      <c r="G2402" s="576"/>
      <c r="J2402" s="605"/>
      <c r="M2402" s="606"/>
      <c r="N2402" s="606"/>
    </row>
    <row r="2403" spans="1:15" s="275" customFormat="1" ht="16.95" customHeight="1">
      <c r="A2403" s="515"/>
      <c r="B2403" s="515"/>
      <c r="C2403" s="612" t="s">
        <v>469</v>
      </c>
      <c r="D2403" s="603">
        <v>14348111444</v>
      </c>
      <c r="E2403" s="603">
        <v>-563506019</v>
      </c>
      <c r="G2403" s="576"/>
      <c r="J2403" s="605"/>
      <c r="M2403" s="606"/>
      <c r="N2403" s="606"/>
    </row>
    <row r="2404" spans="1:15" s="275" customFormat="1" ht="16.95" customHeight="1">
      <c r="A2404" s="515"/>
      <c r="B2404" s="515"/>
      <c r="C2404" s="602" t="s">
        <v>471</v>
      </c>
      <c r="D2404" s="609">
        <v>14375675386</v>
      </c>
      <c r="E2404" s="609">
        <v>-528881909</v>
      </c>
      <c r="F2404" s="379"/>
      <c r="G2404" s="576"/>
      <c r="J2404" s="605"/>
      <c r="M2404" s="606"/>
      <c r="N2404" s="606"/>
    </row>
    <row r="2405" spans="1:15" s="275" customFormat="1" ht="16.95" customHeight="1">
      <c r="A2405" s="515"/>
      <c r="B2405" s="515"/>
      <c r="C2405" s="612" t="s">
        <v>530</v>
      </c>
      <c r="D2405" s="603">
        <v>-554666918</v>
      </c>
      <c r="E2405" s="603">
        <v>-19281006</v>
      </c>
      <c r="F2405" s="379"/>
      <c r="G2405" s="576"/>
      <c r="J2405" s="605"/>
      <c r="M2405" s="606"/>
      <c r="N2405" s="606"/>
    </row>
    <row r="2406" spans="1:15" s="275" customFormat="1" ht="16.95" customHeight="1">
      <c r="A2406" s="515"/>
      <c r="B2406" s="515"/>
      <c r="C2406" s="612" t="s">
        <v>439</v>
      </c>
      <c r="D2406" s="603">
        <v>-14195982479</v>
      </c>
      <c r="E2406" s="603">
        <v>449723689</v>
      </c>
      <c r="F2406" s="379"/>
      <c r="G2406" s="576"/>
      <c r="J2406" s="605"/>
      <c r="M2406" s="606"/>
      <c r="N2406" s="606"/>
    </row>
    <row r="2407" spans="1:15" s="275" customFormat="1" ht="16.95" customHeight="1">
      <c r="A2407" s="515"/>
      <c r="B2407" s="515"/>
      <c r="C2407" s="602" t="s">
        <v>471</v>
      </c>
      <c r="D2407" s="609">
        <v>-14750649397</v>
      </c>
      <c r="E2407" s="609">
        <v>430442683</v>
      </c>
      <c r="F2407" s="379"/>
      <c r="G2407" s="576"/>
      <c r="J2407" s="605"/>
      <c r="M2407" s="606"/>
      <c r="N2407" s="606"/>
    </row>
    <row r="2408" spans="1:15" s="275" customFormat="1" ht="16.95" customHeight="1">
      <c r="A2408" s="515"/>
      <c r="B2408" s="515"/>
      <c r="C2408" s="570" t="s">
        <v>3185</v>
      </c>
      <c r="D2408" s="614">
        <v>-374974011</v>
      </c>
      <c r="E2408" s="614">
        <v>-98439226</v>
      </c>
      <c r="F2408" s="576"/>
      <c r="G2408" s="576"/>
      <c r="H2408" s="577"/>
      <c r="J2408" s="605"/>
      <c r="M2408" s="606"/>
      <c r="N2408" s="606"/>
    </row>
    <row r="2409" spans="1:15" ht="13.5" customHeight="1">
      <c r="C2409" s="271"/>
      <c r="D2409" s="339"/>
      <c r="G2409" s="285"/>
    </row>
    <row r="2410" spans="1:15" ht="13.8">
      <c r="C2410" s="342"/>
      <c r="D2410" s="343"/>
      <c r="E2410" s="344"/>
      <c r="F2410" s="345"/>
      <c r="G2410" s="345"/>
      <c r="H2410" s="342"/>
    </row>
    <row r="2411" spans="1:15" ht="13.8">
      <c r="A2411" s="268"/>
      <c r="B2411" s="271" t="s">
        <v>4041</v>
      </c>
      <c r="C2411" s="616" t="s">
        <v>222</v>
      </c>
      <c r="D2411" s="343"/>
      <c r="E2411" s="344"/>
      <c r="F2411" s="345"/>
      <c r="G2411" s="345"/>
      <c r="H2411" s="342"/>
      <c r="I2411" s="342"/>
      <c r="J2411" s="617"/>
      <c r="K2411" s="342"/>
      <c r="L2411" s="342"/>
      <c r="M2411" s="342"/>
      <c r="N2411" s="342"/>
      <c r="O2411" s="342"/>
    </row>
    <row r="2412" spans="1:15" ht="13.8">
      <c r="A2412" s="268"/>
      <c r="B2412" s="268"/>
      <c r="C2412" s="342"/>
      <c r="D2412" s="343"/>
      <c r="E2412" s="344"/>
      <c r="F2412" s="345"/>
      <c r="G2412" s="345"/>
      <c r="H2412" s="342"/>
      <c r="I2412" s="342"/>
      <c r="J2412" s="617"/>
      <c r="K2412" s="342"/>
      <c r="L2412" s="342"/>
      <c r="M2412" s="342"/>
      <c r="N2412" s="342"/>
      <c r="O2412" s="342"/>
    </row>
    <row r="2413" spans="1:15" ht="28.2" customHeight="1">
      <c r="A2413" s="268"/>
      <c r="B2413" s="268"/>
      <c r="C2413" s="711" t="s">
        <v>4042</v>
      </c>
      <c r="D2413" s="711"/>
      <c r="E2413" s="711"/>
      <c r="F2413" s="711"/>
      <c r="G2413" s="711"/>
      <c r="H2413" s="711"/>
      <c r="I2413" s="342"/>
      <c r="J2413" s="617"/>
      <c r="K2413" s="342"/>
      <c r="L2413" s="342"/>
      <c r="M2413" s="342"/>
      <c r="N2413" s="342"/>
      <c r="O2413" s="342"/>
    </row>
    <row r="2414" spans="1:15" ht="13.8">
      <c r="A2414" s="268"/>
      <c r="B2414" s="268"/>
      <c r="C2414" s="342"/>
      <c r="D2414" s="343"/>
      <c r="E2414" s="344"/>
      <c r="F2414" s="345"/>
      <c r="G2414" s="345"/>
      <c r="H2414" s="342"/>
      <c r="I2414" s="342"/>
      <c r="J2414" s="617"/>
      <c r="K2414" s="342"/>
      <c r="L2414" s="342"/>
      <c r="M2414" s="342"/>
      <c r="N2414" s="342"/>
      <c r="O2414" s="342"/>
    </row>
    <row r="2415" spans="1:15" ht="14.4">
      <c r="A2415" s="268"/>
      <c r="B2415" s="268"/>
      <c r="C2415"/>
      <c r="D2415"/>
      <c r="E2415" s="618">
        <v>45657</v>
      </c>
      <c r="F2415" s="618">
        <v>45291</v>
      </c>
      <c r="G2415"/>
      <c r="H2415"/>
      <c r="I2415"/>
      <c r="J2415" s="617"/>
      <c r="K2415" s="342"/>
      <c r="L2415" s="342"/>
      <c r="M2415" s="342"/>
      <c r="N2415" s="342"/>
      <c r="O2415" s="342"/>
    </row>
    <row r="2416" spans="1:15" ht="14.4">
      <c r="A2416" s="268"/>
      <c r="B2416" s="268"/>
      <c r="C2416"/>
      <c r="D2416"/>
      <c r="E2416"/>
      <c r="F2416"/>
      <c r="G2416"/>
      <c r="H2416"/>
      <c r="I2416"/>
      <c r="J2416" s="617"/>
      <c r="K2416" s="342"/>
      <c r="L2416" s="342"/>
      <c r="M2416" s="342"/>
      <c r="N2416" s="342"/>
      <c r="O2416" s="342"/>
    </row>
    <row r="2417" spans="1:15" ht="14.4">
      <c r="A2417" s="268"/>
      <c r="B2417" s="268"/>
      <c r="C2417" s="268" t="s">
        <v>4043</v>
      </c>
      <c r="D2417"/>
      <c r="E2417" s="287">
        <v>-254625030</v>
      </c>
      <c r="F2417" s="287">
        <v>-664562968</v>
      </c>
      <c r="G2417"/>
      <c r="H2417"/>
      <c r="I2417"/>
      <c r="J2417" s="617"/>
      <c r="K2417" s="342"/>
      <c r="L2417" s="342"/>
      <c r="M2417" s="342"/>
      <c r="N2417" s="342"/>
      <c r="O2417" s="342"/>
    </row>
    <row r="2418" spans="1:15" ht="14.4">
      <c r="A2418" s="268"/>
      <c r="B2418" s="268"/>
      <c r="C2418" s="268" t="s">
        <v>4044</v>
      </c>
      <c r="D2418"/>
      <c r="E2418" s="619">
        <v>0.1</v>
      </c>
      <c r="F2418" s="619">
        <v>0.1</v>
      </c>
      <c r="G2418"/>
      <c r="H2418"/>
      <c r="I2418"/>
      <c r="J2418" s="617"/>
      <c r="K2418" s="342"/>
      <c r="L2418" s="342"/>
      <c r="M2418" s="342"/>
      <c r="N2418" s="342"/>
      <c r="O2418" s="342"/>
    </row>
    <row r="2419" spans="1:15" ht="14.4">
      <c r="A2419" s="268"/>
      <c r="B2419" s="268"/>
      <c r="C2419" s="271" t="s">
        <v>4045</v>
      </c>
      <c r="D2419"/>
      <c r="E2419" s="620">
        <v>-25462503</v>
      </c>
      <c r="F2419" s="620">
        <v>-66456297</v>
      </c>
      <c r="G2419"/>
      <c r="H2419"/>
      <c r="I2419"/>
      <c r="J2419" s="617"/>
      <c r="K2419" s="342"/>
      <c r="L2419" s="342"/>
      <c r="M2419" s="342"/>
      <c r="N2419" s="342"/>
      <c r="O2419" s="342"/>
    </row>
    <row r="2420" spans="1:15" ht="14.4">
      <c r="A2420" s="268"/>
      <c r="B2420" s="268"/>
      <c r="C2420" s="268" t="s">
        <v>4046</v>
      </c>
      <c r="D2420"/>
      <c r="E2420" s="569">
        <v>156984816</v>
      </c>
      <c r="F2420" s="569">
        <v>103724083</v>
      </c>
      <c r="G2420"/>
      <c r="H2420"/>
      <c r="I2420"/>
      <c r="J2420" s="617"/>
      <c r="K2420" s="342"/>
      <c r="L2420" s="342"/>
      <c r="M2420" s="342"/>
      <c r="N2420" s="342"/>
      <c r="O2420" s="342"/>
    </row>
    <row r="2421" spans="1:15" ht="14.4">
      <c r="A2421" s="268"/>
      <c r="B2421" s="268"/>
      <c r="C2421" s="271" t="s">
        <v>4047</v>
      </c>
      <c r="D2421"/>
      <c r="E2421" s="569">
        <v>131522313</v>
      </c>
      <c r="F2421" s="569">
        <v>37267786</v>
      </c>
      <c r="G2421" s="655"/>
      <c r="H2421" s="655"/>
      <c r="I2421"/>
      <c r="J2421" s="617"/>
      <c r="K2421" s="342"/>
      <c r="L2421" s="342"/>
      <c r="M2421" s="342"/>
      <c r="N2421" s="342"/>
      <c r="O2421" s="342"/>
    </row>
    <row r="2422" spans="1:15" ht="14.4">
      <c r="A2422" s="268"/>
      <c r="B2422" s="268"/>
      <c r="C2422"/>
      <c r="D2422"/>
      <c r="E2422" s="634"/>
      <c r="F2422"/>
      <c r="G2422"/>
      <c r="H2422"/>
      <c r="I2422"/>
      <c r="J2422" s="617"/>
      <c r="K2422" s="342"/>
      <c r="L2422" s="342"/>
      <c r="M2422" s="342"/>
      <c r="N2422" s="342"/>
      <c r="O2422" s="342"/>
    </row>
    <row r="2423" spans="1:15" ht="14.4">
      <c r="A2423" s="268"/>
      <c r="B2423" s="268"/>
      <c r="C2423"/>
      <c r="D2423"/>
      <c r="E2423" s="634"/>
      <c r="F2423"/>
      <c r="G2423"/>
      <c r="H2423"/>
      <c r="I2423"/>
      <c r="J2423" s="617"/>
      <c r="K2423" s="342"/>
      <c r="L2423" s="342"/>
      <c r="M2423" s="342"/>
      <c r="N2423" s="342"/>
      <c r="O2423" s="342"/>
    </row>
    <row r="2424" spans="1:15" ht="14.4">
      <c r="A2424" s="268"/>
      <c r="B2424" s="268"/>
      <c r="C2424" s="268" t="s">
        <v>4048</v>
      </c>
      <c r="D2424"/>
      <c r="E2424"/>
      <c r="F2424"/>
      <c r="G2424"/>
      <c r="H2424"/>
      <c r="I2424"/>
      <c r="J2424" s="617"/>
      <c r="K2424" s="342"/>
      <c r="L2424" s="342"/>
      <c r="M2424" s="342"/>
      <c r="N2424" s="342"/>
      <c r="O2424" s="342"/>
    </row>
    <row r="2425" spans="1:15" ht="14.4">
      <c r="A2425" s="268"/>
      <c r="B2425" s="268"/>
      <c r="C2425"/>
      <c r="D2425"/>
      <c r="E2425"/>
      <c r="F2425"/>
      <c r="G2425"/>
      <c r="H2425"/>
      <c r="I2425"/>
      <c r="J2425" s="617"/>
      <c r="K2425" s="342"/>
      <c r="L2425" s="342"/>
      <c r="M2425" s="342"/>
      <c r="N2425" s="342"/>
      <c r="O2425" s="342"/>
    </row>
    <row r="2426" spans="1:15" ht="14.4">
      <c r="A2426" s="268"/>
      <c r="B2426" s="268"/>
      <c r="C2426" s="271" t="s">
        <v>4049</v>
      </c>
      <c r="D2426"/>
      <c r="E2426" s="618">
        <v>45657</v>
      </c>
      <c r="F2426" s="618">
        <v>45291</v>
      </c>
      <c r="G2426"/>
      <c r="H2426"/>
      <c r="I2426"/>
      <c r="J2426" s="617"/>
      <c r="K2426" s="342"/>
      <c r="L2426" s="342"/>
      <c r="M2426" s="342"/>
      <c r="N2426" s="342"/>
      <c r="O2426" s="342"/>
    </row>
    <row r="2427" spans="1:15" ht="14.4">
      <c r="A2427" s="268"/>
      <c r="B2427" s="268"/>
      <c r="C2427" s="268" t="s">
        <v>4159</v>
      </c>
      <c r="D2427"/>
      <c r="E2427" s="621">
        <v>29308995</v>
      </c>
      <c r="F2427" s="621">
        <v>29308995</v>
      </c>
      <c r="G2427"/>
      <c r="H2427" s="635"/>
      <c r="I2427"/>
      <c r="J2427" s="617"/>
      <c r="K2427" s="342"/>
      <c r="L2427" s="342"/>
      <c r="M2427" s="342"/>
      <c r="N2427" s="342"/>
      <c r="O2427" s="342"/>
    </row>
    <row r="2428" spans="1:15" ht="14.4">
      <c r="A2428" s="268"/>
      <c r="B2428" s="268"/>
      <c r="C2428" s="268" t="s">
        <v>4160</v>
      </c>
      <c r="D2428"/>
      <c r="E2428" s="621">
        <v>91028368</v>
      </c>
      <c r="F2428" s="621">
        <v>0</v>
      </c>
      <c r="G2428"/>
      <c r="H2428" s="635"/>
      <c r="I2428"/>
      <c r="J2428" s="617"/>
      <c r="K2428" s="342"/>
      <c r="L2428" s="342"/>
      <c r="M2428" s="342"/>
      <c r="N2428" s="342"/>
      <c r="O2428" s="342"/>
    </row>
    <row r="2429" spans="1:15" ht="14.4">
      <c r="A2429" s="268"/>
      <c r="B2429" s="268"/>
      <c r="C2429" s="268" t="s">
        <v>4050</v>
      </c>
      <c r="D2429"/>
      <c r="E2429" s="621">
        <v>48452736</v>
      </c>
      <c r="F2429" s="621">
        <v>7958791</v>
      </c>
      <c r="G2429"/>
      <c r="H2429"/>
      <c r="I2429"/>
      <c r="J2429" s="617"/>
      <c r="K2429" s="342"/>
      <c r="L2429" s="342"/>
      <c r="M2429" s="342"/>
      <c r="N2429" s="342"/>
      <c r="O2429" s="342"/>
    </row>
    <row r="2430" spans="1:15" ht="15" thickBot="1">
      <c r="A2430" s="268"/>
      <c r="B2430" s="268"/>
      <c r="C2430" s="271" t="s">
        <v>4051</v>
      </c>
      <c r="D2430"/>
      <c r="E2430" s="622">
        <v>168790099</v>
      </c>
      <c r="F2430" s="622">
        <v>37267786</v>
      </c>
      <c r="G2430"/>
      <c r="H2430" s="635"/>
      <c r="I2430"/>
      <c r="J2430" s="617"/>
      <c r="K2430" s="342"/>
      <c r="L2430" s="342"/>
      <c r="M2430" s="342"/>
      <c r="N2430" s="342"/>
      <c r="O2430" s="342"/>
    </row>
    <row r="2431" spans="1:15" ht="15" thickTop="1">
      <c r="A2431" s="268"/>
      <c r="B2431" s="268"/>
      <c r="C2431" s="271"/>
      <c r="D2431"/>
      <c r="E2431"/>
      <c r="F2431"/>
      <c r="G2431"/>
      <c r="H2431"/>
      <c r="I2431"/>
      <c r="J2431" s="617"/>
      <c r="K2431" s="342"/>
      <c r="L2431" s="342"/>
      <c r="M2431" s="342"/>
      <c r="N2431" s="342"/>
      <c r="O2431" s="342"/>
    </row>
    <row r="2432" spans="1:15" ht="14.4">
      <c r="A2432" s="268"/>
      <c r="B2432" s="268"/>
      <c r="C2432"/>
      <c r="D2432"/>
      <c r="E2432"/>
      <c r="F2432"/>
      <c r="G2432"/>
      <c r="H2432"/>
      <c r="I2432"/>
      <c r="J2432" s="617"/>
      <c r="K2432" s="342"/>
      <c r="L2432" s="342"/>
      <c r="M2432" s="342"/>
      <c r="N2432" s="342"/>
      <c r="O2432" s="342"/>
    </row>
    <row r="2433" spans="1:15" ht="14.4">
      <c r="A2433" s="268"/>
      <c r="B2433" s="268"/>
      <c r="C2433" s="271" t="s">
        <v>4052</v>
      </c>
      <c r="D2433"/>
      <c r="E2433" s="618">
        <v>45657</v>
      </c>
      <c r="F2433" s="618">
        <v>45291</v>
      </c>
      <c r="G2433"/>
      <c r="H2433"/>
      <c r="I2433"/>
      <c r="J2433" s="617"/>
      <c r="K2433" s="342"/>
      <c r="L2433" s="342"/>
      <c r="M2433" s="342"/>
      <c r="N2433" s="342"/>
      <c r="O2433" s="342"/>
    </row>
    <row r="2434" spans="1:15" ht="14.4">
      <c r="A2434" s="268"/>
      <c r="B2434" s="268"/>
      <c r="D2434"/>
      <c r="E2434" s="268">
        <v>0</v>
      </c>
      <c r="F2434" s="268">
        <v>0</v>
      </c>
      <c r="G2434"/>
      <c r="H2434"/>
      <c r="I2434"/>
      <c r="J2434" s="617"/>
      <c r="K2434" s="342"/>
      <c r="L2434" s="342"/>
      <c r="M2434" s="342"/>
      <c r="N2434" s="342"/>
      <c r="O2434" s="342"/>
    </row>
    <row r="2435" spans="1:15" ht="15" thickBot="1">
      <c r="A2435" s="268"/>
      <c r="B2435" s="268"/>
      <c r="C2435" s="624" t="s">
        <v>4053</v>
      </c>
      <c r="D2435"/>
      <c r="E2435" s="623">
        <v>0</v>
      </c>
      <c r="F2435" s="623">
        <v>0</v>
      </c>
      <c r="G2435"/>
      <c r="H2435" s="635"/>
      <c r="I2435"/>
      <c r="J2435" s="617"/>
      <c r="K2435" s="342"/>
      <c r="L2435" s="342"/>
      <c r="M2435" s="342"/>
      <c r="N2435" s="342"/>
      <c r="O2435" s="342"/>
    </row>
    <row r="2436" spans="1:15" ht="15" thickTop="1">
      <c r="A2436" s="268"/>
      <c r="B2436" s="268"/>
      <c r="C2436" s="271"/>
      <c r="D2436"/>
      <c r="E2436"/>
      <c r="F2436"/>
      <c r="G2436"/>
      <c r="H2436"/>
      <c r="I2436"/>
      <c r="J2436" s="617"/>
      <c r="K2436" s="342"/>
      <c r="L2436" s="342"/>
      <c r="M2436" s="342"/>
      <c r="N2436" s="342"/>
      <c r="O2436" s="342"/>
    </row>
    <row r="2437" spans="1:15" ht="14.4">
      <c r="A2437" s="268"/>
      <c r="B2437" s="268"/>
      <c r="C2437" s="271"/>
      <c r="D2437"/>
      <c r="E2437"/>
      <c r="F2437"/>
      <c r="G2437"/>
      <c r="H2437"/>
      <c r="I2437"/>
      <c r="J2437" s="617"/>
      <c r="K2437" s="342"/>
      <c r="L2437" s="342"/>
      <c r="M2437" s="342"/>
      <c r="N2437" s="342"/>
      <c r="O2437" s="342"/>
    </row>
    <row r="2438" spans="1:15" ht="15" thickBot="1">
      <c r="A2438" s="268"/>
      <c r="B2438" s="268"/>
      <c r="C2438" s="271" t="s">
        <v>4054</v>
      </c>
      <c r="D2438"/>
      <c r="E2438" s="625">
        <v>168790099</v>
      </c>
      <c r="F2438" s="625">
        <v>37267786</v>
      </c>
      <c r="G2438"/>
      <c r="H2438"/>
      <c r="I2438"/>
      <c r="J2438" s="617"/>
      <c r="K2438" s="342"/>
      <c r="L2438" s="342"/>
      <c r="M2438" s="342"/>
      <c r="N2438" s="342"/>
      <c r="O2438" s="342"/>
    </row>
    <row r="2439" spans="1:15" ht="15" thickTop="1">
      <c r="A2439" s="268"/>
      <c r="B2439" s="268"/>
      <c r="C2439"/>
      <c r="D2439"/>
      <c r="E2439" s="655"/>
      <c r="F2439" s="655"/>
      <c r="G2439"/>
      <c r="H2439"/>
      <c r="I2439"/>
      <c r="J2439" s="617"/>
      <c r="K2439" s="342"/>
      <c r="L2439" s="342"/>
      <c r="M2439" s="342"/>
      <c r="N2439" s="342"/>
      <c r="O2439" s="342"/>
    </row>
    <row r="2440" spans="1:15" ht="14.4">
      <c r="A2440" s="268"/>
      <c r="B2440" s="268"/>
      <c r="C2440"/>
      <c r="D2440"/>
      <c r="E2440"/>
      <c r="F2440"/>
      <c r="G2440"/>
      <c r="H2440"/>
      <c r="I2440"/>
      <c r="J2440" s="617"/>
      <c r="K2440" s="342"/>
      <c r="L2440" s="342"/>
      <c r="M2440" s="342"/>
      <c r="N2440" s="342"/>
      <c r="O2440" s="342"/>
    </row>
    <row r="2441" spans="1:15" ht="31.95" customHeight="1">
      <c r="A2441" s="268"/>
      <c r="B2441" s="268"/>
      <c r="C2441" s="711" t="s">
        <v>4055</v>
      </c>
      <c r="D2441" s="711"/>
      <c r="E2441" s="711"/>
      <c r="F2441" s="711"/>
      <c r="G2441" s="711"/>
      <c r="H2441" s="711"/>
      <c r="I2441" s="626"/>
      <c r="J2441" s="617"/>
      <c r="K2441" s="342"/>
      <c r="L2441" s="342"/>
      <c r="M2441" s="342"/>
      <c r="N2441" s="342"/>
      <c r="O2441" s="342"/>
    </row>
    <row r="2442" spans="1:15" ht="13.8">
      <c r="A2442" s="268"/>
      <c r="B2442" s="268"/>
      <c r="C2442" s="3"/>
      <c r="D2442" s="3"/>
      <c r="E2442" s="3"/>
      <c r="F2442" s="3"/>
      <c r="G2442" s="3"/>
      <c r="H2442" s="3"/>
      <c r="I2442" s="3"/>
      <c r="J2442" s="617"/>
      <c r="K2442" s="342"/>
      <c r="L2442" s="342"/>
      <c r="M2442" s="342"/>
      <c r="N2442" s="342"/>
      <c r="O2442" s="342"/>
    </row>
    <row r="2443" spans="1:15" ht="14.4">
      <c r="A2443" s="268"/>
      <c r="B2443" s="268"/>
      <c r="C2443" s="271"/>
      <c r="D2443"/>
      <c r="E2443" s="618">
        <v>45657</v>
      </c>
      <c r="F2443" s="618">
        <v>45291</v>
      </c>
      <c r="G2443"/>
      <c r="H2443"/>
      <c r="I2443"/>
      <c r="J2443" s="617"/>
      <c r="K2443" s="342"/>
      <c r="L2443" s="342"/>
      <c r="M2443" s="342"/>
      <c r="N2443" s="342"/>
      <c r="O2443" s="342"/>
    </row>
    <row r="2444" spans="1:15" ht="14.4">
      <c r="A2444" s="268"/>
      <c r="B2444" s="268"/>
      <c r="C2444" s="268" t="s">
        <v>4056</v>
      </c>
      <c r="D2444"/>
      <c r="E2444" s="268">
        <v>0</v>
      </c>
      <c r="F2444" s="268">
        <v>0</v>
      </c>
      <c r="G2444"/>
      <c r="H2444"/>
      <c r="I2444"/>
      <c r="J2444" s="617"/>
      <c r="K2444" s="342"/>
      <c r="L2444" s="342"/>
      <c r="M2444" s="342"/>
      <c r="N2444" s="342"/>
      <c r="O2444" s="342"/>
    </row>
    <row r="2445" spans="1:15" ht="14.4">
      <c r="A2445" s="268"/>
      <c r="B2445" s="268"/>
      <c r="C2445" s="268" t="s">
        <v>4057</v>
      </c>
      <c r="D2445"/>
      <c r="E2445" s="621">
        <v>131522313</v>
      </c>
      <c r="F2445" s="621">
        <v>37267786</v>
      </c>
      <c r="G2445"/>
      <c r="H2445"/>
      <c r="I2445"/>
      <c r="J2445" s="617"/>
      <c r="K2445" s="342"/>
      <c r="L2445" s="342"/>
      <c r="M2445" s="342"/>
      <c r="N2445" s="342"/>
      <c r="O2445" s="342"/>
    </row>
    <row r="2446" spans="1:15" ht="15" thickBot="1">
      <c r="A2446" s="268"/>
      <c r="B2446" s="268"/>
      <c r="C2446" s="624" t="s">
        <v>4058</v>
      </c>
      <c r="D2446"/>
      <c r="E2446" s="622">
        <v>131522313</v>
      </c>
      <c r="F2446" s="622">
        <v>37267786</v>
      </c>
      <c r="G2446"/>
      <c r="H2446"/>
      <c r="I2446"/>
      <c r="J2446" s="617"/>
      <c r="K2446" s="342"/>
      <c r="L2446" s="342"/>
      <c r="M2446" s="342"/>
      <c r="N2446" s="342"/>
      <c r="O2446" s="342"/>
    </row>
    <row r="2447" spans="1:15" ht="15" thickTop="1">
      <c r="A2447" s="268"/>
      <c r="B2447" s="268"/>
      <c r="C2447"/>
      <c r="D2447"/>
      <c r="E2447"/>
      <c r="F2447"/>
      <c r="G2447"/>
      <c r="H2447"/>
      <c r="I2447"/>
      <c r="J2447" s="617"/>
      <c r="K2447" s="342"/>
      <c r="L2447" s="342"/>
      <c r="M2447" s="342"/>
      <c r="N2447" s="342"/>
      <c r="O2447" s="342"/>
    </row>
    <row r="2448" spans="1:15" ht="14.4">
      <c r="A2448" s="268"/>
      <c r="B2448" s="268"/>
      <c r="C2448"/>
      <c r="D2448"/>
      <c r="E2448"/>
      <c r="F2448"/>
      <c r="G2448"/>
      <c r="H2448"/>
      <c r="I2448"/>
      <c r="J2448" s="617"/>
      <c r="K2448" s="342"/>
      <c r="L2448" s="342"/>
      <c r="M2448" s="342"/>
      <c r="N2448" s="342"/>
      <c r="O2448" s="342"/>
    </row>
    <row r="2449" spans="2:9" ht="13.8">
      <c r="C2449" s="342"/>
      <c r="D2449" s="343"/>
      <c r="E2449" s="344"/>
      <c r="F2449" s="345"/>
      <c r="G2449" s="345"/>
      <c r="H2449" s="342"/>
    </row>
    <row r="2450" spans="2:9">
      <c r="B2450" s="271" t="s">
        <v>4060</v>
      </c>
      <c r="C2450" s="271" t="s">
        <v>4059</v>
      </c>
      <c r="G2450" s="268"/>
    </row>
    <row r="2451" spans="2:9">
      <c r="G2451" s="268"/>
    </row>
    <row r="2452" spans="2:9">
      <c r="C2452" s="704" t="s">
        <v>4122</v>
      </c>
      <c r="D2452" s="704"/>
      <c r="E2452" s="704"/>
      <c r="F2452" s="704"/>
      <c r="G2452" s="704"/>
      <c r="H2452" s="704"/>
      <c r="I2452" s="704"/>
    </row>
    <row r="2453" spans="2:9">
      <c r="C2453" s="268" t="s">
        <v>4124</v>
      </c>
      <c r="G2453" s="268"/>
    </row>
    <row r="2454" spans="2:9">
      <c r="G2454" s="268"/>
    </row>
    <row r="2455" spans="2:9">
      <c r="C2455" s="704" t="s">
        <v>4123</v>
      </c>
      <c r="D2455" s="704"/>
      <c r="E2455" s="704"/>
      <c r="F2455" s="704"/>
      <c r="G2455" s="704"/>
      <c r="H2455" s="704"/>
      <c r="I2455" s="704"/>
    </row>
    <row r="2456" spans="2:9" ht="28.95" customHeight="1">
      <c r="C2456" s="716" t="s">
        <v>3186</v>
      </c>
      <c r="D2456" s="716"/>
      <c r="E2456" s="716"/>
      <c r="F2456" s="716"/>
      <c r="G2456" s="716"/>
      <c r="H2456" s="716"/>
      <c r="I2456" s="716"/>
    </row>
    <row r="2457" spans="2:9">
      <c r="G2457" s="268"/>
    </row>
    <row r="2458" spans="2:9">
      <c r="G2458" s="268"/>
    </row>
    <row r="2459" spans="2:9">
      <c r="B2459" s="271" t="s">
        <v>4061</v>
      </c>
      <c r="C2459" s="271" t="s">
        <v>4065</v>
      </c>
      <c r="G2459" s="268"/>
    </row>
    <row r="2460" spans="2:9" ht="32.4" customHeight="1">
      <c r="C2460" s="717" t="s">
        <v>3187</v>
      </c>
      <c r="D2460" s="717"/>
      <c r="E2460" s="717"/>
      <c r="F2460" s="717"/>
      <c r="G2460" s="717"/>
      <c r="H2460" s="717"/>
      <c r="I2460" s="717"/>
    </row>
    <row r="2461" spans="2:9">
      <c r="G2461" s="268"/>
    </row>
    <row r="2462" spans="2:9">
      <c r="G2462" s="268"/>
    </row>
    <row r="2463" spans="2:9">
      <c r="B2463" s="271" t="s">
        <v>4062</v>
      </c>
      <c r="C2463" s="271" t="s">
        <v>4066</v>
      </c>
      <c r="G2463" s="268"/>
    </row>
    <row r="2464" spans="2:9">
      <c r="C2464" s="705" t="s">
        <v>3188</v>
      </c>
      <c r="D2464" s="705"/>
      <c r="E2464" s="705"/>
      <c r="F2464" s="705"/>
      <c r="G2464" s="705"/>
      <c r="H2464" s="705"/>
      <c r="I2464" s="705"/>
    </row>
    <row r="2465" spans="2:9">
      <c r="G2465" s="268"/>
    </row>
    <row r="2466" spans="2:9">
      <c r="G2466" s="268"/>
    </row>
    <row r="2467" spans="2:9">
      <c r="B2467" s="271" t="s">
        <v>4063</v>
      </c>
      <c r="C2467" s="271" t="s">
        <v>4067</v>
      </c>
      <c r="G2467" s="268"/>
    </row>
    <row r="2468" spans="2:9">
      <c r="C2468" s="268" t="s">
        <v>4125</v>
      </c>
      <c r="G2468" s="268"/>
    </row>
    <row r="2469" spans="2:9">
      <c r="G2469" s="268"/>
    </row>
    <row r="2470" spans="2:9">
      <c r="G2470" s="268"/>
    </row>
    <row r="2471" spans="2:9">
      <c r="B2471" s="271" t="s">
        <v>4064</v>
      </c>
      <c r="C2471" s="271" t="s">
        <v>4068</v>
      </c>
      <c r="G2471" s="268"/>
    </row>
    <row r="2472" spans="2:9" ht="31.95" customHeight="1">
      <c r="C2472" s="705" t="s">
        <v>3189</v>
      </c>
      <c r="D2472" s="705"/>
      <c r="E2472" s="705"/>
      <c r="F2472" s="705"/>
      <c r="G2472" s="705"/>
      <c r="H2472" s="705"/>
      <c r="I2472" s="705"/>
    </row>
    <row r="2473" spans="2:9">
      <c r="G2473" s="268"/>
    </row>
  </sheetData>
  <customSheetViews>
    <customSheetView guid="{5CD60C77-55E7-4AA2-90FD-7F75B4C225F4}" scale="85" showPageBreaks="1" showGridLines="0" fitToPage="1" printArea="1">
      <selection activeCell="B7" sqref="B7:H7"/>
      <pageMargins left="0.23622047244094491" right="0.23622047244094491" top="0.74803149606299213" bottom="0.74803149606299213" header="0.31496062992125984" footer="0.31496062992125984"/>
      <pageSetup paperSize="9" scale="10" orientation="landscape" r:id="rId1"/>
    </customSheetView>
    <customSheetView guid="{7015FC6D-0680-4B00-AA0E-B83DA1D0B666}" scale="85" showPageBreaks="1" showGridLines="0" printArea="1" topLeftCell="A263">
      <selection activeCell="G275" sqref="G275"/>
      <pageMargins left="0.7" right="0.7" top="0.75" bottom="0.75" header="0.3" footer="0.3"/>
      <pageSetup paperSize="9" scale="50" orientation="portrait" r:id="rId2"/>
    </customSheetView>
    <customSheetView guid="{5FCC9217-B3E9-4B91-A943-5F21728EBEE9}" scale="85" showPageBreaks="1" showGridLines="0" printArea="1" topLeftCell="A272">
      <selection activeCell="D296" sqref="D296"/>
      <pageMargins left="0.7" right="0.7" top="0.75" bottom="0.75" header="0.3" footer="0.3"/>
      <pageSetup paperSize="9" scale="50" orientation="portrait" r:id="rId3"/>
    </customSheetView>
    <customSheetView guid="{F3648BCD-1CED-4BBB-AE63-37BDB925883F}" scale="85" showGridLines="0" printArea="1" topLeftCell="A283">
      <selection activeCell="G307" sqref="G306:G307"/>
      <pageMargins left="0.7" right="0.7" top="0.75" bottom="0.75" header="0.3" footer="0.3"/>
      <pageSetup paperSize="9" scale="50" orientation="portrait" r:id="rId4"/>
    </customSheetView>
    <customSheetView guid="{4133D567-D179-4165-A1CE-29197E7C2C67}" scale="85" showPageBreaks="1" showGridLines="0" fitToPage="1" printArea="1" topLeftCell="A89">
      <selection activeCell="G105" sqref="G105"/>
      <pageMargins left="0.23622047244094491" right="0.23622047244094491" top="0.74803149606299213" bottom="0.74803149606299213" header="0.31496062992125984" footer="0.31496062992125984"/>
      <pageSetup paperSize="9" scale="10" orientation="landscape" r:id="rId5"/>
    </customSheetView>
  </customSheetViews>
  <mergeCells count="44">
    <mergeCell ref="C53:C54"/>
    <mergeCell ref="C27:C28"/>
    <mergeCell ref="C51:I51"/>
    <mergeCell ref="C3:O3"/>
    <mergeCell ref="C4:O4"/>
    <mergeCell ref="C5:O5"/>
    <mergeCell ref="C12:O12"/>
    <mergeCell ref="C24:I24"/>
    <mergeCell ref="C16:I16"/>
    <mergeCell ref="C7:I7"/>
    <mergeCell ref="C8:I8"/>
    <mergeCell ref="C10:I10"/>
    <mergeCell ref="C9:I9"/>
    <mergeCell ref="I27:I28"/>
    <mergeCell ref="H27:H28"/>
    <mergeCell ref="E53:E54"/>
    <mergeCell ref="C2464:I2464"/>
    <mergeCell ref="C2472:I2472"/>
    <mergeCell ref="C2456:I2456"/>
    <mergeCell ref="C2460:I2460"/>
    <mergeCell ref="J101:J102"/>
    <mergeCell ref="H101:H102"/>
    <mergeCell ref="D2188:H2188"/>
    <mergeCell ref="I2188:M2188"/>
    <mergeCell ref="C2240:I2240"/>
    <mergeCell ref="L101:L102"/>
    <mergeCell ref="K101:K102"/>
    <mergeCell ref="E101:E102"/>
    <mergeCell ref="C101:C102"/>
    <mergeCell ref="F101:G101"/>
    <mergeCell ref="G53:G54"/>
    <mergeCell ref="D27:D28"/>
    <mergeCell ref="E27:E28"/>
    <mergeCell ref="F27:F28"/>
    <mergeCell ref="G27:G28"/>
    <mergeCell ref="D53:D54"/>
    <mergeCell ref="F53:F54"/>
    <mergeCell ref="C100:I100"/>
    <mergeCell ref="I101:I102"/>
    <mergeCell ref="C2413:H2413"/>
    <mergeCell ref="C2441:H2441"/>
    <mergeCell ref="C2455:I2455"/>
    <mergeCell ref="C2452:I2452"/>
    <mergeCell ref="D101:D102"/>
  </mergeCells>
  <pageMargins left="0.23622047244094491" right="0.23622047244094491" top="0.74803149606299213" bottom="0.74803149606299213" header="0.31496062992125984" footer="0.31496062992125984"/>
  <pageSetup paperSize="9" scale="10" orientation="landscape" r:id="rId6"/>
  <drawing r:id="rId7"/>
  <legacyDrawing r:id="rId8"/>
  <controls>
    <mc:AlternateContent xmlns:mc="http://schemas.openxmlformats.org/markup-compatibility/2006">
      <mc:Choice Requires="x14">
        <control shapeId="1044" r:id="rId9" name="Object 20">
          <controlPr defaultSize="0" autoLine="0" autoPict="0" r:id="rId10">
            <anchor moveWithCells="1">
              <from>
                <xdr:col>4</xdr:col>
                <xdr:colOff>0</xdr:colOff>
                <xdr:row>2322</xdr:row>
                <xdr:rowOff>0</xdr:rowOff>
              </from>
              <to>
                <xdr:col>4</xdr:col>
                <xdr:colOff>152400</xdr:colOff>
                <xdr:row>2322</xdr:row>
                <xdr:rowOff>152400</xdr:rowOff>
              </to>
            </anchor>
          </controlPr>
        </control>
      </mc:Choice>
      <mc:Fallback>
        <control shapeId="1044" r:id="rId9" name="Object 20"/>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3BAC-1641-4D50-A25F-C48723F8B36D}">
  <sheetPr codeName="Hoja10">
    <tabColor rgb="FFC00000"/>
  </sheetPr>
  <dimension ref="A1:K820"/>
  <sheetViews>
    <sheetView showGridLines="0" topLeftCell="B552" workbookViewId="0">
      <selection activeCell="C286" sqref="C286"/>
    </sheetView>
  </sheetViews>
  <sheetFormatPr baseColWidth="10" defaultColWidth="11.44140625" defaultRowHeight="14.4"/>
  <cols>
    <col min="1" max="1" width="6.6640625" style="383" bestFit="1" customWidth="1"/>
    <col min="2" max="2" width="17.33203125" bestFit="1" customWidth="1"/>
    <col min="3" max="3" width="61.5546875" bestFit="1" customWidth="1"/>
    <col min="4" max="4" width="12.33203125" bestFit="1" customWidth="1"/>
    <col min="5" max="5" width="19.33203125" bestFit="1" customWidth="1"/>
    <col min="6" max="6" width="16.33203125" bestFit="1" customWidth="1"/>
    <col min="7" max="7" width="19.33203125" bestFit="1" customWidth="1"/>
    <col min="8" max="8" width="15.6640625" style="531" bestFit="1" customWidth="1"/>
    <col min="9" max="9" width="15.6640625" style="383" bestFit="1" customWidth="1"/>
    <col min="10" max="10" width="19.44140625" style="384" bestFit="1" customWidth="1"/>
    <col min="11" max="257" width="8.88671875" style="383" customWidth="1"/>
    <col min="258" max="258" width="17.33203125" style="383" bestFit="1" customWidth="1"/>
    <col min="259" max="259" width="61.5546875" style="383" bestFit="1" customWidth="1"/>
    <col min="260" max="260" width="12.33203125" style="383" bestFit="1" customWidth="1"/>
    <col min="261" max="261" width="19.33203125" style="383" bestFit="1" customWidth="1"/>
    <col min="262" max="262" width="16.33203125" style="383" bestFit="1" customWidth="1"/>
    <col min="263" max="263" width="19.33203125" style="383" bestFit="1" customWidth="1"/>
    <col min="264" max="513" width="8.88671875" style="383" customWidth="1"/>
    <col min="514" max="514" width="17.33203125" style="383" bestFit="1" customWidth="1"/>
    <col min="515" max="515" width="61.5546875" style="383" bestFit="1" customWidth="1"/>
    <col min="516" max="516" width="12.33203125" style="383" bestFit="1" customWidth="1"/>
    <col min="517" max="517" width="19.33203125" style="383" bestFit="1" customWidth="1"/>
    <col min="518" max="518" width="16.33203125" style="383" bestFit="1" customWidth="1"/>
    <col min="519" max="519" width="19.33203125" style="383" bestFit="1" customWidth="1"/>
    <col min="520" max="769" width="8.88671875" style="383" customWidth="1"/>
    <col min="770" max="770" width="17.33203125" style="383" bestFit="1" customWidth="1"/>
    <col min="771" max="771" width="61.5546875" style="383" bestFit="1" customWidth="1"/>
    <col min="772" max="772" width="12.33203125" style="383" bestFit="1" customWidth="1"/>
    <col min="773" max="773" width="19.33203125" style="383" bestFit="1" customWidth="1"/>
    <col min="774" max="774" width="16.33203125" style="383" bestFit="1" customWidth="1"/>
    <col min="775" max="775" width="19.33203125" style="383" bestFit="1" customWidth="1"/>
    <col min="776" max="1025" width="8.88671875" style="383" customWidth="1"/>
    <col min="1026" max="1026" width="17.33203125" style="383" bestFit="1" customWidth="1"/>
    <col min="1027" max="1027" width="61.5546875" style="383" bestFit="1" customWidth="1"/>
    <col min="1028" max="1028" width="12.33203125" style="383" bestFit="1" customWidth="1"/>
    <col min="1029" max="1029" width="19.33203125" style="383" bestFit="1" customWidth="1"/>
    <col min="1030" max="1030" width="16.33203125" style="383" bestFit="1" customWidth="1"/>
    <col min="1031" max="1031" width="19.33203125" style="383" bestFit="1" customWidth="1"/>
    <col min="1032" max="1281" width="8.88671875" style="383" customWidth="1"/>
    <col min="1282" max="1282" width="17.33203125" style="383" bestFit="1" customWidth="1"/>
    <col min="1283" max="1283" width="61.5546875" style="383" bestFit="1" customWidth="1"/>
    <col min="1284" max="1284" width="12.33203125" style="383" bestFit="1" customWidth="1"/>
    <col min="1285" max="1285" width="19.33203125" style="383" bestFit="1" customWidth="1"/>
    <col min="1286" max="1286" width="16.33203125" style="383" bestFit="1" customWidth="1"/>
    <col min="1287" max="1287" width="19.33203125" style="383" bestFit="1" customWidth="1"/>
    <col min="1288" max="1537" width="8.88671875" style="383" customWidth="1"/>
    <col min="1538" max="1538" width="17.33203125" style="383" bestFit="1" customWidth="1"/>
    <col min="1539" max="1539" width="61.5546875" style="383" bestFit="1" customWidth="1"/>
    <col min="1540" max="1540" width="12.33203125" style="383" bestFit="1" customWidth="1"/>
    <col min="1541" max="1541" width="19.33203125" style="383" bestFit="1" customWidth="1"/>
    <col min="1542" max="1542" width="16.33203125" style="383" bestFit="1" customWidth="1"/>
    <col min="1543" max="1543" width="19.33203125" style="383" bestFit="1" customWidth="1"/>
    <col min="1544" max="1793" width="8.88671875" style="383" customWidth="1"/>
    <col min="1794" max="1794" width="17.33203125" style="383" bestFit="1" customWidth="1"/>
    <col min="1795" max="1795" width="61.5546875" style="383" bestFit="1" customWidth="1"/>
    <col min="1796" max="1796" width="12.33203125" style="383" bestFit="1" customWidth="1"/>
    <col min="1797" max="1797" width="19.33203125" style="383" bestFit="1" customWidth="1"/>
    <col min="1798" max="1798" width="16.33203125" style="383" bestFit="1" customWidth="1"/>
    <col min="1799" max="1799" width="19.33203125" style="383" bestFit="1" customWidth="1"/>
    <col min="1800" max="2049" width="8.88671875" style="383" customWidth="1"/>
    <col min="2050" max="2050" width="17.33203125" style="383" bestFit="1" customWidth="1"/>
    <col min="2051" max="2051" width="61.5546875" style="383" bestFit="1" customWidth="1"/>
    <col min="2052" max="2052" width="12.33203125" style="383" bestFit="1" customWidth="1"/>
    <col min="2053" max="2053" width="19.33203125" style="383" bestFit="1" customWidth="1"/>
    <col min="2054" max="2054" width="16.33203125" style="383" bestFit="1" customWidth="1"/>
    <col min="2055" max="2055" width="19.33203125" style="383" bestFit="1" customWidth="1"/>
    <col min="2056" max="2305" width="8.88671875" style="383" customWidth="1"/>
    <col min="2306" max="2306" width="17.33203125" style="383" bestFit="1" customWidth="1"/>
    <col min="2307" max="2307" width="61.5546875" style="383" bestFit="1" customWidth="1"/>
    <col min="2308" max="2308" width="12.33203125" style="383" bestFit="1" customWidth="1"/>
    <col min="2309" max="2309" width="19.33203125" style="383" bestFit="1" customWidth="1"/>
    <col min="2310" max="2310" width="16.33203125" style="383" bestFit="1" customWidth="1"/>
    <col min="2311" max="2311" width="19.33203125" style="383" bestFit="1" customWidth="1"/>
    <col min="2312" max="2561" width="8.88671875" style="383" customWidth="1"/>
    <col min="2562" max="2562" width="17.33203125" style="383" bestFit="1" customWidth="1"/>
    <col min="2563" max="2563" width="61.5546875" style="383" bestFit="1" customWidth="1"/>
    <col min="2564" max="2564" width="12.33203125" style="383" bestFit="1" customWidth="1"/>
    <col min="2565" max="2565" width="19.33203125" style="383" bestFit="1" customWidth="1"/>
    <col min="2566" max="2566" width="16.33203125" style="383" bestFit="1" customWidth="1"/>
    <col min="2567" max="2567" width="19.33203125" style="383" bestFit="1" customWidth="1"/>
    <col min="2568" max="2817" width="8.88671875" style="383" customWidth="1"/>
    <col min="2818" max="2818" width="17.33203125" style="383" bestFit="1" customWidth="1"/>
    <col min="2819" max="2819" width="61.5546875" style="383" bestFit="1" customWidth="1"/>
    <col min="2820" max="2820" width="12.33203125" style="383" bestFit="1" customWidth="1"/>
    <col min="2821" max="2821" width="19.33203125" style="383" bestFit="1" customWidth="1"/>
    <col min="2822" max="2822" width="16.33203125" style="383" bestFit="1" customWidth="1"/>
    <col min="2823" max="2823" width="19.33203125" style="383" bestFit="1" customWidth="1"/>
    <col min="2824" max="3073" width="8.88671875" style="383" customWidth="1"/>
    <col min="3074" max="3074" width="17.33203125" style="383" bestFit="1" customWidth="1"/>
    <col min="3075" max="3075" width="61.5546875" style="383" bestFit="1" customWidth="1"/>
    <col min="3076" max="3076" width="12.33203125" style="383" bestFit="1" customWidth="1"/>
    <col min="3077" max="3077" width="19.33203125" style="383" bestFit="1" customWidth="1"/>
    <col min="3078" max="3078" width="16.33203125" style="383" bestFit="1" customWidth="1"/>
    <col min="3079" max="3079" width="19.33203125" style="383" bestFit="1" customWidth="1"/>
    <col min="3080" max="3329" width="8.88671875" style="383" customWidth="1"/>
    <col min="3330" max="3330" width="17.33203125" style="383" bestFit="1" customWidth="1"/>
    <col min="3331" max="3331" width="61.5546875" style="383" bestFit="1" customWidth="1"/>
    <col min="3332" max="3332" width="12.33203125" style="383" bestFit="1" customWidth="1"/>
    <col min="3333" max="3333" width="19.33203125" style="383" bestFit="1" customWidth="1"/>
    <col min="3334" max="3334" width="16.33203125" style="383" bestFit="1" customWidth="1"/>
    <col min="3335" max="3335" width="19.33203125" style="383" bestFit="1" customWidth="1"/>
    <col min="3336" max="3585" width="8.88671875" style="383" customWidth="1"/>
    <col min="3586" max="3586" width="17.33203125" style="383" bestFit="1" customWidth="1"/>
    <col min="3587" max="3587" width="61.5546875" style="383" bestFit="1" customWidth="1"/>
    <col min="3588" max="3588" width="12.33203125" style="383" bestFit="1" customWidth="1"/>
    <col min="3589" max="3589" width="19.33203125" style="383" bestFit="1" customWidth="1"/>
    <col min="3590" max="3590" width="16.33203125" style="383" bestFit="1" customWidth="1"/>
    <col min="3591" max="3591" width="19.33203125" style="383" bestFit="1" customWidth="1"/>
    <col min="3592" max="3841" width="8.88671875" style="383" customWidth="1"/>
    <col min="3842" max="3842" width="17.33203125" style="383" bestFit="1" customWidth="1"/>
    <col min="3843" max="3843" width="61.5546875" style="383" bestFit="1" customWidth="1"/>
    <col min="3844" max="3844" width="12.33203125" style="383" bestFit="1" customWidth="1"/>
    <col min="3845" max="3845" width="19.33203125" style="383" bestFit="1" customWidth="1"/>
    <col min="3846" max="3846" width="16.33203125" style="383" bestFit="1" customWidth="1"/>
    <col min="3847" max="3847" width="19.33203125" style="383" bestFit="1" customWidth="1"/>
    <col min="3848" max="4097" width="8.88671875" style="383" customWidth="1"/>
    <col min="4098" max="4098" width="17.33203125" style="383" bestFit="1" customWidth="1"/>
    <col min="4099" max="4099" width="61.5546875" style="383" bestFit="1" customWidth="1"/>
    <col min="4100" max="4100" width="12.33203125" style="383" bestFit="1" customWidth="1"/>
    <col min="4101" max="4101" width="19.33203125" style="383" bestFit="1" customWidth="1"/>
    <col min="4102" max="4102" width="16.33203125" style="383" bestFit="1" customWidth="1"/>
    <col min="4103" max="4103" width="19.33203125" style="383" bestFit="1" customWidth="1"/>
    <col min="4104" max="4353" width="8.88671875" style="383" customWidth="1"/>
    <col min="4354" max="4354" width="17.33203125" style="383" bestFit="1" customWidth="1"/>
    <col min="4355" max="4355" width="61.5546875" style="383" bestFit="1" customWidth="1"/>
    <col min="4356" max="4356" width="12.33203125" style="383" bestFit="1" customWidth="1"/>
    <col min="4357" max="4357" width="19.33203125" style="383" bestFit="1" customWidth="1"/>
    <col min="4358" max="4358" width="16.33203125" style="383" bestFit="1" customWidth="1"/>
    <col min="4359" max="4359" width="19.33203125" style="383" bestFit="1" customWidth="1"/>
    <col min="4360" max="4609" width="8.88671875" style="383" customWidth="1"/>
    <col min="4610" max="4610" width="17.33203125" style="383" bestFit="1" customWidth="1"/>
    <col min="4611" max="4611" width="61.5546875" style="383" bestFit="1" customWidth="1"/>
    <col min="4612" max="4612" width="12.33203125" style="383" bestFit="1" customWidth="1"/>
    <col min="4613" max="4613" width="19.33203125" style="383" bestFit="1" customWidth="1"/>
    <col min="4614" max="4614" width="16.33203125" style="383" bestFit="1" customWidth="1"/>
    <col min="4615" max="4615" width="19.33203125" style="383" bestFit="1" customWidth="1"/>
    <col min="4616" max="4865" width="8.88671875" style="383" customWidth="1"/>
    <col min="4866" max="4866" width="17.33203125" style="383" bestFit="1" customWidth="1"/>
    <col min="4867" max="4867" width="61.5546875" style="383" bestFit="1" customWidth="1"/>
    <col min="4868" max="4868" width="12.33203125" style="383" bestFit="1" customWidth="1"/>
    <col min="4869" max="4869" width="19.33203125" style="383" bestFit="1" customWidth="1"/>
    <col min="4870" max="4870" width="16.33203125" style="383" bestFit="1" customWidth="1"/>
    <col min="4871" max="4871" width="19.33203125" style="383" bestFit="1" customWidth="1"/>
    <col min="4872" max="5121" width="8.88671875" style="383" customWidth="1"/>
    <col min="5122" max="5122" width="17.33203125" style="383" bestFit="1" customWidth="1"/>
    <col min="5123" max="5123" width="61.5546875" style="383" bestFit="1" customWidth="1"/>
    <col min="5124" max="5124" width="12.33203125" style="383" bestFit="1" customWidth="1"/>
    <col min="5125" max="5125" width="19.33203125" style="383" bestFit="1" customWidth="1"/>
    <col min="5126" max="5126" width="16.33203125" style="383" bestFit="1" customWidth="1"/>
    <col min="5127" max="5127" width="19.33203125" style="383" bestFit="1" customWidth="1"/>
    <col min="5128" max="5377" width="8.88671875" style="383" customWidth="1"/>
    <col min="5378" max="5378" width="17.33203125" style="383" bestFit="1" customWidth="1"/>
    <col min="5379" max="5379" width="61.5546875" style="383" bestFit="1" customWidth="1"/>
    <col min="5380" max="5380" width="12.33203125" style="383" bestFit="1" customWidth="1"/>
    <col min="5381" max="5381" width="19.33203125" style="383" bestFit="1" customWidth="1"/>
    <col min="5382" max="5382" width="16.33203125" style="383" bestFit="1" customWidth="1"/>
    <col min="5383" max="5383" width="19.33203125" style="383" bestFit="1" customWidth="1"/>
    <col min="5384" max="5633" width="8.88671875" style="383" customWidth="1"/>
    <col min="5634" max="5634" width="17.33203125" style="383" bestFit="1" customWidth="1"/>
    <col min="5635" max="5635" width="61.5546875" style="383" bestFit="1" customWidth="1"/>
    <col min="5636" max="5636" width="12.33203125" style="383" bestFit="1" customWidth="1"/>
    <col min="5637" max="5637" width="19.33203125" style="383" bestFit="1" customWidth="1"/>
    <col min="5638" max="5638" width="16.33203125" style="383" bestFit="1" customWidth="1"/>
    <col min="5639" max="5639" width="19.33203125" style="383" bestFit="1" customWidth="1"/>
    <col min="5640" max="5889" width="8.88671875" style="383" customWidth="1"/>
    <col min="5890" max="5890" width="17.33203125" style="383" bestFit="1" customWidth="1"/>
    <col min="5891" max="5891" width="61.5546875" style="383" bestFit="1" customWidth="1"/>
    <col min="5892" max="5892" width="12.33203125" style="383" bestFit="1" customWidth="1"/>
    <col min="5893" max="5893" width="19.33203125" style="383" bestFit="1" customWidth="1"/>
    <col min="5894" max="5894" width="16.33203125" style="383" bestFit="1" customWidth="1"/>
    <col min="5895" max="5895" width="19.33203125" style="383" bestFit="1" customWidth="1"/>
    <col min="5896" max="6145" width="8.88671875" style="383" customWidth="1"/>
    <col min="6146" max="6146" width="17.33203125" style="383" bestFit="1" customWidth="1"/>
    <col min="6147" max="6147" width="61.5546875" style="383" bestFit="1" customWidth="1"/>
    <col min="6148" max="6148" width="12.33203125" style="383" bestFit="1" customWidth="1"/>
    <col min="6149" max="6149" width="19.33203125" style="383" bestFit="1" customWidth="1"/>
    <col min="6150" max="6150" width="16.33203125" style="383" bestFit="1" customWidth="1"/>
    <col min="6151" max="6151" width="19.33203125" style="383" bestFit="1" customWidth="1"/>
    <col min="6152" max="6401" width="8.88671875" style="383" customWidth="1"/>
    <col min="6402" max="6402" width="17.33203125" style="383" bestFit="1" customWidth="1"/>
    <col min="6403" max="6403" width="61.5546875" style="383" bestFit="1" customWidth="1"/>
    <col min="6404" max="6404" width="12.33203125" style="383" bestFit="1" customWidth="1"/>
    <col min="6405" max="6405" width="19.33203125" style="383" bestFit="1" customWidth="1"/>
    <col min="6406" max="6406" width="16.33203125" style="383" bestFit="1" customWidth="1"/>
    <col min="6407" max="6407" width="19.33203125" style="383" bestFit="1" customWidth="1"/>
    <col min="6408" max="6657" width="8.88671875" style="383" customWidth="1"/>
    <col min="6658" max="6658" width="17.33203125" style="383" bestFit="1" customWidth="1"/>
    <col min="6659" max="6659" width="61.5546875" style="383" bestFit="1" customWidth="1"/>
    <col min="6660" max="6660" width="12.33203125" style="383" bestFit="1" customWidth="1"/>
    <col min="6661" max="6661" width="19.33203125" style="383" bestFit="1" customWidth="1"/>
    <col min="6662" max="6662" width="16.33203125" style="383" bestFit="1" customWidth="1"/>
    <col min="6663" max="6663" width="19.33203125" style="383" bestFit="1" customWidth="1"/>
    <col min="6664" max="6913" width="8.88671875" style="383" customWidth="1"/>
    <col min="6914" max="6914" width="17.33203125" style="383" bestFit="1" customWidth="1"/>
    <col min="6915" max="6915" width="61.5546875" style="383" bestFit="1" customWidth="1"/>
    <col min="6916" max="6916" width="12.33203125" style="383" bestFit="1" customWidth="1"/>
    <col min="6917" max="6917" width="19.33203125" style="383" bestFit="1" customWidth="1"/>
    <col min="6918" max="6918" width="16.33203125" style="383" bestFit="1" customWidth="1"/>
    <col min="6919" max="6919" width="19.33203125" style="383" bestFit="1" customWidth="1"/>
    <col min="6920" max="7169" width="8.88671875" style="383" customWidth="1"/>
    <col min="7170" max="7170" width="17.33203125" style="383" bestFit="1" customWidth="1"/>
    <col min="7171" max="7171" width="61.5546875" style="383" bestFit="1" customWidth="1"/>
    <col min="7172" max="7172" width="12.33203125" style="383" bestFit="1" customWidth="1"/>
    <col min="7173" max="7173" width="19.33203125" style="383" bestFit="1" customWidth="1"/>
    <col min="7174" max="7174" width="16.33203125" style="383" bestFit="1" customWidth="1"/>
    <col min="7175" max="7175" width="19.33203125" style="383" bestFit="1" customWidth="1"/>
    <col min="7176" max="7425" width="8.88671875" style="383" customWidth="1"/>
    <col min="7426" max="7426" width="17.33203125" style="383" bestFit="1" customWidth="1"/>
    <col min="7427" max="7427" width="61.5546875" style="383" bestFit="1" customWidth="1"/>
    <col min="7428" max="7428" width="12.33203125" style="383" bestFit="1" customWidth="1"/>
    <col min="7429" max="7429" width="19.33203125" style="383" bestFit="1" customWidth="1"/>
    <col min="7430" max="7430" width="16.33203125" style="383" bestFit="1" customWidth="1"/>
    <col min="7431" max="7431" width="19.33203125" style="383" bestFit="1" customWidth="1"/>
    <col min="7432" max="7681" width="8.88671875" style="383" customWidth="1"/>
    <col min="7682" max="7682" width="17.33203125" style="383" bestFit="1" customWidth="1"/>
    <col min="7683" max="7683" width="61.5546875" style="383" bestFit="1" customWidth="1"/>
    <col min="7684" max="7684" width="12.33203125" style="383" bestFit="1" customWidth="1"/>
    <col min="7685" max="7685" width="19.33203125" style="383" bestFit="1" customWidth="1"/>
    <col min="7686" max="7686" width="16.33203125" style="383" bestFit="1" customWidth="1"/>
    <col min="7687" max="7687" width="19.33203125" style="383" bestFit="1" customWidth="1"/>
    <col min="7688" max="7937" width="8.88671875" style="383" customWidth="1"/>
    <col min="7938" max="7938" width="17.33203125" style="383" bestFit="1" customWidth="1"/>
    <col min="7939" max="7939" width="61.5546875" style="383" bestFit="1" customWidth="1"/>
    <col min="7940" max="7940" width="12.33203125" style="383" bestFit="1" customWidth="1"/>
    <col min="7941" max="7941" width="19.33203125" style="383" bestFit="1" customWidth="1"/>
    <col min="7942" max="7942" width="16.33203125" style="383" bestFit="1" customWidth="1"/>
    <col min="7943" max="7943" width="19.33203125" style="383" bestFit="1" customWidth="1"/>
    <col min="7944" max="8193" width="8.88671875" style="383" customWidth="1"/>
    <col min="8194" max="8194" width="17.33203125" style="383" bestFit="1" customWidth="1"/>
    <col min="8195" max="8195" width="61.5546875" style="383" bestFit="1" customWidth="1"/>
    <col min="8196" max="8196" width="12.33203125" style="383" bestFit="1" customWidth="1"/>
    <col min="8197" max="8197" width="19.33203125" style="383" bestFit="1" customWidth="1"/>
    <col min="8198" max="8198" width="16.33203125" style="383" bestFit="1" customWidth="1"/>
    <col min="8199" max="8199" width="19.33203125" style="383" bestFit="1" customWidth="1"/>
    <col min="8200" max="8449" width="8.88671875" style="383" customWidth="1"/>
    <col min="8450" max="8450" width="17.33203125" style="383" bestFit="1" customWidth="1"/>
    <col min="8451" max="8451" width="61.5546875" style="383" bestFit="1" customWidth="1"/>
    <col min="8452" max="8452" width="12.33203125" style="383" bestFit="1" customWidth="1"/>
    <col min="8453" max="8453" width="19.33203125" style="383" bestFit="1" customWidth="1"/>
    <col min="8454" max="8454" width="16.33203125" style="383" bestFit="1" customWidth="1"/>
    <col min="8455" max="8455" width="19.33203125" style="383" bestFit="1" customWidth="1"/>
    <col min="8456" max="8705" width="8.88671875" style="383" customWidth="1"/>
    <col min="8706" max="8706" width="17.33203125" style="383" bestFit="1" customWidth="1"/>
    <col min="8707" max="8707" width="61.5546875" style="383" bestFit="1" customWidth="1"/>
    <col min="8708" max="8708" width="12.33203125" style="383" bestFit="1" customWidth="1"/>
    <col min="8709" max="8709" width="19.33203125" style="383" bestFit="1" customWidth="1"/>
    <col min="8710" max="8710" width="16.33203125" style="383" bestFit="1" customWidth="1"/>
    <col min="8711" max="8711" width="19.33203125" style="383" bestFit="1" customWidth="1"/>
    <col min="8712" max="8961" width="8.88671875" style="383" customWidth="1"/>
    <col min="8962" max="8962" width="17.33203125" style="383" bestFit="1" customWidth="1"/>
    <col min="8963" max="8963" width="61.5546875" style="383" bestFit="1" customWidth="1"/>
    <col min="8964" max="8964" width="12.33203125" style="383" bestFit="1" customWidth="1"/>
    <col min="8965" max="8965" width="19.33203125" style="383" bestFit="1" customWidth="1"/>
    <col min="8966" max="8966" width="16.33203125" style="383" bestFit="1" customWidth="1"/>
    <col min="8967" max="8967" width="19.33203125" style="383" bestFit="1" customWidth="1"/>
    <col min="8968" max="9217" width="8.88671875" style="383" customWidth="1"/>
    <col min="9218" max="9218" width="17.33203125" style="383" bestFit="1" customWidth="1"/>
    <col min="9219" max="9219" width="61.5546875" style="383" bestFit="1" customWidth="1"/>
    <col min="9220" max="9220" width="12.33203125" style="383" bestFit="1" customWidth="1"/>
    <col min="9221" max="9221" width="19.33203125" style="383" bestFit="1" customWidth="1"/>
    <col min="9222" max="9222" width="16.33203125" style="383" bestFit="1" customWidth="1"/>
    <col min="9223" max="9223" width="19.33203125" style="383" bestFit="1" customWidth="1"/>
    <col min="9224" max="9473" width="8.88671875" style="383" customWidth="1"/>
    <col min="9474" max="9474" width="17.33203125" style="383" bestFit="1" customWidth="1"/>
    <col min="9475" max="9475" width="61.5546875" style="383" bestFit="1" customWidth="1"/>
    <col min="9476" max="9476" width="12.33203125" style="383" bestFit="1" customWidth="1"/>
    <col min="9477" max="9477" width="19.33203125" style="383" bestFit="1" customWidth="1"/>
    <col min="9478" max="9478" width="16.33203125" style="383" bestFit="1" customWidth="1"/>
    <col min="9479" max="9479" width="19.33203125" style="383" bestFit="1" customWidth="1"/>
    <col min="9480" max="9729" width="8.88671875" style="383" customWidth="1"/>
    <col min="9730" max="9730" width="17.33203125" style="383" bestFit="1" customWidth="1"/>
    <col min="9731" max="9731" width="61.5546875" style="383" bestFit="1" customWidth="1"/>
    <col min="9732" max="9732" width="12.33203125" style="383" bestFit="1" customWidth="1"/>
    <col min="9733" max="9733" width="19.33203125" style="383" bestFit="1" customWidth="1"/>
    <col min="9734" max="9734" width="16.33203125" style="383" bestFit="1" customWidth="1"/>
    <col min="9735" max="9735" width="19.33203125" style="383" bestFit="1" customWidth="1"/>
    <col min="9736" max="9985" width="8.88671875" style="383" customWidth="1"/>
    <col min="9986" max="9986" width="17.33203125" style="383" bestFit="1" customWidth="1"/>
    <col min="9987" max="9987" width="61.5546875" style="383" bestFit="1" customWidth="1"/>
    <col min="9988" max="9988" width="12.33203125" style="383" bestFit="1" customWidth="1"/>
    <col min="9989" max="9989" width="19.33203125" style="383" bestFit="1" customWidth="1"/>
    <col min="9990" max="9990" width="16.33203125" style="383" bestFit="1" customWidth="1"/>
    <col min="9991" max="9991" width="19.33203125" style="383" bestFit="1" customWidth="1"/>
    <col min="9992" max="10241" width="8.88671875" style="383" customWidth="1"/>
    <col min="10242" max="10242" width="17.33203125" style="383" bestFit="1" customWidth="1"/>
    <col min="10243" max="10243" width="61.5546875" style="383" bestFit="1" customWidth="1"/>
    <col min="10244" max="10244" width="12.33203125" style="383" bestFit="1" customWidth="1"/>
    <col min="10245" max="10245" width="19.33203125" style="383" bestFit="1" customWidth="1"/>
    <col min="10246" max="10246" width="16.33203125" style="383" bestFit="1" customWidth="1"/>
    <col min="10247" max="10247" width="19.33203125" style="383" bestFit="1" customWidth="1"/>
    <col min="10248" max="10497" width="8.88671875" style="383" customWidth="1"/>
    <col min="10498" max="10498" width="17.33203125" style="383" bestFit="1" customWidth="1"/>
    <col min="10499" max="10499" width="61.5546875" style="383" bestFit="1" customWidth="1"/>
    <col min="10500" max="10500" width="12.33203125" style="383" bestFit="1" customWidth="1"/>
    <col min="10501" max="10501" width="19.33203125" style="383" bestFit="1" customWidth="1"/>
    <col min="10502" max="10502" width="16.33203125" style="383" bestFit="1" customWidth="1"/>
    <col min="10503" max="10503" width="19.33203125" style="383" bestFit="1" customWidth="1"/>
    <col min="10504" max="10753" width="8.88671875" style="383" customWidth="1"/>
    <col min="10754" max="10754" width="17.33203125" style="383" bestFit="1" customWidth="1"/>
    <col min="10755" max="10755" width="61.5546875" style="383" bestFit="1" customWidth="1"/>
    <col min="10756" max="10756" width="12.33203125" style="383" bestFit="1" customWidth="1"/>
    <col min="10757" max="10757" width="19.33203125" style="383" bestFit="1" customWidth="1"/>
    <col min="10758" max="10758" width="16.33203125" style="383" bestFit="1" customWidth="1"/>
    <col min="10759" max="10759" width="19.33203125" style="383" bestFit="1" customWidth="1"/>
    <col min="10760" max="11009" width="8.88671875" style="383" customWidth="1"/>
    <col min="11010" max="11010" width="17.33203125" style="383" bestFit="1" customWidth="1"/>
    <col min="11011" max="11011" width="61.5546875" style="383" bestFit="1" customWidth="1"/>
    <col min="11012" max="11012" width="12.33203125" style="383" bestFit="1" customWidth="1"/>
    <col min="11013" max="11013" width="19.33203125" style="383" bestFit="1" customWidth="1"/>
    <col min="11014" max="11014" width="16.33203125" style="383" bestFit="1" customWidth="1"/>
    <col min="11015" max="11015" width="19.33203125" style="383" bestFit="1" customWidth="1"/>
    <col min="11016" max="11265" width="8.88671875" style="383" customWidth="1"/>
    <col min="11266" max="11266" width="17.33203125" style="383" bestFit="1" customWidth="1"/>
    <col min="11267" max="11267" width="61.5546875" style="383" bestFit="1" customWidth="1"/>
    <col min="11268" max="11268" width="12.33203125" style="383" bestFit="1" customWidth="1"/>
    <col min="11269" max="11269" width="19.33203125" style="383" bestFit="1" customWidth="1"/>
    <col min="11270" max="11270" width="16.33203125" style="383" bestFit="1" customWidth="1"/>
    <col min="11271" max="11271" width="19.33203125" style="383" bestFit="1" customWidth="1"/>
    <col min="11272" max="11521" width="8.88671875" style="383" customWidth="1"/>
    <col min="11522" max="11522" width="17.33203125" style="383" bestFit="1" customWidth="1"/>
    <col min="11523" max="11523" width="61.5546875" style="383" bestFit="1" customWidth="1"/>
    <col min="11524" max="11524" width="12.33203125" style="383" bestFit="1" customWidth="1"/>
    <col min="11525" max="11525" width="19.33203125" style="383" bestFit="1" customWidth="1"/>
    <col min="11526" max="11526" width="16.33203125" style="383" bestFit="1" customWidth="1"/>
    <col min="11527" max="11527" width="19.33203125" style="383" bestFit="1" customWidth="1"/>
    <col min="11528" max="11777" width="8.88671875" style="383" customWidth="1"/>
    <col min="11778" max="11778" width="17.33203125" style="383" bestFit="1" customWidth="1"/>
    <col min="11779" max="11779" width="61.5546875" style="383" bestFit="1" customWidth="1"/>
    <col min="11780" max="11780" width="12.33203125" style="383" bestFit="1" customWidth="1"/>
    <col min="11781" max="11781" width="19.33203125" style="383" bestFit="1" customWidth="1"/>
    <col min="11782" max="11782" width="16.33203125" style="383" bestFit="1" customWidth="1"/>
    <col min="11783" max="11783" width="19.33203125" style="383" bestFit="1" customWidth="1"/>
    <col min="11784" max="12033" width="8.88671875" style="383" customWidth="1"/>
    <col min="12034" max="12034" width="17.33203125" style="383" bestFit="1" customWidth="1"/>
    <col min="12035" max="12035" width="61.5546875" style="383" bestFit="1" customWidth="1"/>
    <col min="12036" max="12036" width="12.33203125" style="383" bestFit="1" customWidth="1"/>
    <col min="12037" max="12037" width="19.33203125" style="383" bestFit="1" customWidth="1"/>
    <col min="12038" max="12038" width="16.33203125" style="383" bestFit="1" customWidth="1"/>
    <col min="12039" max="12039" width="19.33203125" style="383" bestFit="1" customWidth="1"/>
    <col min="12040" max="12289" width="8.88671875" style="383" customWidth="1"/>
    <col min="12290" max="12290" width="17.33203125" style="383" bestFit="1" customWidth="1"/>
    <col min="12291" max="12291" width="61.5546875" style="383" bestFit="1" customWidth="1"/>
    <col min="12292" max="12292" width="12.33203125" style="383" bestFit="1" customWidth="1"/>
    <col min="12293" max="12293" width="19.33203125" style="383" bestFit="1" customWidth="1"/>
    <col min="12294" max="12294" width="16.33203125" style="383" bestFit="1" customWidth="1"/>
    <col min="12295" max="12295" width="19.33203125" style="383" bestFit="1" customWidth="1"/>
    <col min="12296" max="12545" width="8.88671875" style="383" customWidth="1"/>
    <col min="12546" max="12546" width="17.33203125" style="383" bestFit="1" customWidth="1"/>
    <col min="12547" max="12547" width="61.5546875" style="383" bestFit="1" customWidth="1"/>
    <col min="12548" max="12548" width="12.33203125" style="383" bestFit="1" customWidth="1"/>
    <col min="12549" max="12549" width="19.33203125" style="383" bestFit="1" customWidth="1"/>
    <col min="12550" max="12550" width="16.33203125" style="383" bestFit="1" customWidth="1"/>
    <col min="12551" max="12551" width="19.33203125" style="383" bestFit="1" customWidth="1"/>
    <col min="12552" max="12801" width="8.88671875" style="383" customWidth="1"/>
    <col min="12802" max="12802" width="17.33203125" style="383" bestFit="1" customWidth="1"/>
    <col min="12803" max="12803" width="61.5546875" style="383" bestFit="1" customWidth="1"/>
    <col min="12804" max="12804" width="12.33203125" style="383" bestFit="1" customWidth="1"/>
    <col min="12805" max="12805" width="19.33203125" style="383" bestFit="1" customWidth="1"/>
    <col min="12806" max="12806" width="16.33203125" style="383" bestFit="1" customWidth="1"/>
    <col min="12807" max="12807" width="19.33203125" style="383" bestFit="1" customWidth="1"/>
    <col min="12808" max="13057" width="8.88671875" style="383" customWidth="1"/>
    <col min="13058" max="13058" width="17.33203125" style="383" bestFit="1" customWidth="1"/>
    <col min="13059" max="13059" width="61.5546875" style="383" bestFit="1" customWidth="1"/>
    <col min="13060" max="13060" width="12.33203125" style="383" bestFit="1" customWidth="1"/>
    <col min="13061" max="13061" width="19.33203125" style="383" bestFit="1" customWidth="1"/>
    <col min="13062" max="13062" width="16.33203125" style="383" bestFit="1" customWidth="1"/>
    <col min="13063" max="13063" width="19.33203125" style="383" bestFit="1" customWidth="1"/>
    <col min="13064" max="13313" width="8.88671875" style="383" customWidth="1"/>
    <col min="13314" max="13314" width="17.33203125" style="383" bestFit="1" customWidth="1"/>
    <col min="13315" max="13315" width="61.5546875" style="383" bestFit="1" customWidth="1"/>
    <col min="13316" max="13316" width="12.33203125" style="383" bestFit="1" customWidth="1"/>
    <col min="13317" max="13317" width="19.33203125" style="383" bestFit="1" customWidth="1"/>
    <col min="13318" max="13318" width="16.33203125" style="383" bestFit="1" customWidth="1"/>
    <col min="13319" max="13319" width="19.33203125" style="383" bestFit="1" customWidth="1"/>
    <col min="13320" max="13569" width="8.88671875" style="383" customWidth="1"/>
    <col min="13570" max="13570" width="17.33203125" style="383" bestFit="1" customWidth="1"/>
    <col min="13571" max="13571" width="61.5546875" style="383" bestFit="1" customWidth="1"/>
    <col min="13572" max="13572" width="12.33203125" style="383" bestFit="1" customWidth="1"/>
    <col min="13573" max="13573" width="19.33203125" style="383" bestFit="1" customWidth="1"/>
    <col min="13574" max="13574" width="16.33203125" style="383" bestFit="1" customWidth="1"/>
    <col min="13575" max="13575" width="19.33203125" style="383" bestFit="1" customWidth="1"/>
    <col min="13576" max="13825" width="8.88671875" style="383" customWidth="1"/>
    <col min="13826" max="13826" width="17.33203125" style="383" bestFit="1" customWidth="1"/>
    <col min="13827" max="13827" width="61.5546875" style="383" bestFit="1" customWidth="1"/>
    <col min="13828" max="13828" width="12.33203125" style="383" bestFit="1" customWidth="1"/>
    <col min="13829" max="13829" width="19.33203125" style="383" bestFit="1" customWidth="1"/>
    <col min="13830" max="13830" width="16.33203125" style="383" bestFit="1" customWidth="1"/>
    <col min="13831" max="13831" width="19.33203125" style="383" bestFit="1" customWidth="1"/>
    <col min="13832" max="14081" width="8.88671875" style="383" customWidth="1"/>
    <col min="14082" max="14082" width="17.33203125" style="383" bestFit="1" customWidth="1"/>
    <col min="14083" max="14083" width="61.5546875" style="383" bestFit="1" customWidth="1"/>
    <col min="14084" max="14084" width="12.33203125" style="383" bestFit="1" customWidth="1"/>
    <col min="14085" max="14085" width="19.33203125" style="383" bestFit="1" customWidth="1"/>
    <col min="14086" max="14086" width="16.33203125" style="383" bestFit="1" customWidth="1"/>
    <col min="14087" max="14087" width="19.33203125" style="383" bestFit="1" customWidth="1"/>
    <col min="14088" max="14337" width="8.88671875" style="383" customWidth="1"/>
    <col min="14338" max="14338" width="17.33203125" style="383" bestFit="1" customWidth="1"/>
    <col min="14339" max="14339" width="61.5546875" style="383" bestFit="1" customWidth="1"/>
    <col min="14340" max="14340" width="12.33203125" style="383" bestFit="1" customWidth="1"/>
    <col min="14341" max="14341" width="19.33203125" style="383" bestFit="1" customWidth="1"/>
    <col min="14342" max="14342" width="16.33203125" style="383" bestFit="1" customWidth="1"/>
    <col min="14343" max="14343" width="19.33203125" style="383" bestFit="1" customWidth="1"/>
    <col min="14344" max="14593" width="8.88671875" style="383" customWidth="1"/>
    <col min="14594" max="14594" width="17.33203125" style="383" bestFit="1" customWidth="1"/>
    <col min="14595" max="14595" width="61.5546875" style="383" bestFit="1" customWidth="1"/>
    <col min="14596" max="14596" width="12.33203125" style="383" bestFit="1" customWidth="1"/>
    <col min="14597" max="14597" width="19.33203125" style="383" bestFit="1" customWidth="1"/>
    <col min="14598" max="14598" width="16.33203125" style="383" bestFit="1" customWidth="1"/>
    <col min="14599" max="14599" width="19.33203125" style="383" bestFit="1" customWidth="1"/>
    <col min="14600" max="14849" width="8.88671875" style="383" customWidth="1"/>
    <col min="14850" max="14850" width="17.33203125" style="383" bestFit="1" customWidth="1"/>
    <col min="14851" max="14851" width="61.5546875" style="383" bestFit="1" customWidth="1"/>
    <col min="14852" max="14852" width="12.33203125" style="383" bestFit="1" customWidth="1"/>
    <col min="14853" max="14853" width="19.33203125" style="383" bestFit="1" customWidth="1"/>
    <col min="14854" max="14854" width="16.33203125" style="383" bestFit="1" customWidth="1"/>
    <col min="14855" max="14855" width="19.33203125" style="383" bestFit="1" customWidth="1"/>
    <col min="14856" max="15105" width="8.88671875" style="383" customWidth="1"/>
    <col min="15106" max="15106" width="17.33203125" style="383" bestFit="1" customWidth="1"/>
    <col min="15107" max="15107" width="61.5546875" style="383" bestFit="1" customWidth="1"/>
    <col min="15108" max="15108" width="12.33203125" style="383" bestFit="1" customWidth="1"/>
    <col min="15109" max="15109" width="19.33203125" style="383" bestFit="1" customWidth="1"/>
    <col min="15110" max="15110" width="16.33203125" style="383" bestFit="1" customWidth="1"/>
    <col min="15111" max="15111" width="19.33203125" style="383" bestFit="1" customWidth="1"/>
    <col min="15112" max="15361" width="8.88671875" style="383" customWidth="1"/>
    <col min="15362" max="15362" width="17.33203125" style="383" bestFit="1" customWidth="1"/>
    <col min="15363" max="15363" width="61.5546875" style="383" bestFit="1" customWidth="1"/>
    <col min="15364" max="15364" width="12.33203125" style="383" bestFit="1" customWidth="1"/>
    <col min="15365" max="15365" width="19.33203125" style="383" bestFit="1" customWidth="1"/>
    <col min="15366" max="15366" width="16.33203125" style="383" bestFit="1" customWidth="1"/>
    <col min="15367" max="15367" width="19.33203125" style="383" bestFit="1" customWidth="1"/>
    <col min="15368" max="15617" width="8.88671875" style="383" customWidth="1"/>
    <col min="15618" max="15618" width="17.33203125" style="383" bestFit="1" customWidth="1"/>
    <col min="15619" max="15619" width="61.5546875" style="383" bestFit="1" customWidth="1"/>
    <col min="15620" max="15620" width="12.33203125" style="383" bestFit="1" customWidth="1"/>
    <col min="15621" max="15621" width="19.33203125" style="383" bestFit="1" customWidth="1"/>
    <col min="15622" max="15622" width="16.33203125" style="383" bestFit="1" customWidth="1"/>
    <col min="15623" max="15623" width="19.33203125" style="383" bestFit="1" customWidth="1"/>
    <col min="15624" max="15873" width="8.88671875" style="383" customWidth="1"/>
    <col min="15874" max="15874" width="17.33203125" style="383" bestFit="1" customWidth="1"/>
    <col min="15875" max="15875" width="61.5546875" style="383" bestFit="1" customWidth="1"/>
    <col min="15876" max="15876" width="12.33203125" style="383" bestFit="1" customWidth="1"/>
    <col min="15877" max="15877" width="19.33203125" style="383" bestFit="1" customWidth="1"/>
    <col min="15878" max="15878" width="16.33203125" style="383" bestFit="1" customWidth="1"/>
    <col min="15879" max="15879" width="19.33203125" style="383" bestFit="1" customWidth="1"/>
    <col min="15880" max="16129" width="8.88671875" style="383" customWidth="1"/>
    <col min="16130" max="16130" width="17.33203125" style="383" bestFit="1" customWidth="1"/>
    <col min="16131" max="16131" width="61.5546875" style="383" bestFit="1" customWidth="1"/>
    <col min="16132" max="16132" width="12.33203125" style="383" bestFit="1" customWidth="1"/>
    <col min="16133" max="16133" width="19.33203125" style="383" bestFit="1" customWidth="1"/>
    <col min="16134" max="16134" width="16.33203125" style="383" bestFit="1" customWidth="1"/>
    <col min="16135" max="16135" width="19.33203125" style="383" bestFit="1" customWidth="1"/>
    <col min="16136" max="16384" width="8.88671875" style="383" customWidth="1"/>
  </cols>
  <sheetData>
    <row r="1" spans="1:11">
      <c r="I1" s="383" t="s">
        <v>774</v>
      </c>
    </row>
    <row r="2" spans="1:11">
      <c r="B2" s="544" t="s">
        <v>255</v>
      </c>
      <c r="C2" s="544" t="s">
        <v>775</v>
      </c>
      <c r="D2" s="544" t="s">
        <v>775</v>
      </c>
      <c r="E2" s="544" t="s">
        <v>775</v>
      </c>
      <c r="F2" s="551" t="s">
        <v>776</v>
      </c>
      <c r="G2" s="551" t="s">
        <v>3193</v>
      </c>
      <c r="I2" s="383" t="s">
        <v>777</v>
      </c>
      <c r="J2" s="384">
        <f>+_xlfn.XLOOKUP(I2,C:C,G:G)</f>
        <v>552490835668</v>
      </c>
    </row>
    <row r="3" spans="1:11">
      <c r="B3" s="544" t="s">
        <v>775</v>
      </c>
      <c r="C3" s="544" t="s">
        <v>775</v>
      </c>
      <c r="D3" s="544" t="s">
        <v>775</v>
      </c>
      <c r="E3" s="544" t="s">
        <v>775</v>
      </c>
      <c r="F3" s="551" t="s">
        <v>778</v>
      </c>
      <c r="G3" s="551" t="s">
        <v>3194</v>
      </c>
      <c r="I3" s="383" t="s">
        <v>779</v>
      </c>
      <c r="J3" s="384">
        <f>+_xlfn.XLOOKUP(I3,C:C,G:G)</f>
        <v>-548241233567</v>
      </c>
    </row>
    <row r="4" spans="1:11">
      <c r="B4" s="728" t="s">
        <v>780</v>
      </c>
      <c r="C4" s="729"/>
      <c r="D4" s="729"/>
      <c r="E4" s="729"/>
      <c r="F4" s="729"/>
      <c r="G4" s="729"/>
      <c r="I4" s="383" t="s">
        <v>781</v>
      </c>
      <c r="J4" s="384">
        <f>+_xlfn.XLOOKUP(I4,C:C,G:G)</f>
        <v>-4249602101</v>
      </c>
    </row>
    <row r="5" spans="1:11">
      <c r="B5" s="544" t="s">
        <v>782</v>
      </c>
      <c r="C5" s="544" t="s">
        <v>783</v>
      </c>
      <c r="D5" s="544" t="s">
        <v>784</v>
      </c>
      <c r="E5" s="544" t="s">
        <v>775</v>
      </c>
      <c r="F5" s="544" t="s">
        <v>775</v>
      </c>
      <c r="G5" s="544" t="s">
        <v>775</v>
      </c>
      <c r="J5" s="384">
        <f>+SUM(J2:J4)</f>
        <v>0</v>
      </c>
      <c r="K5" s="383" t="s">
        <v>785</v>
      </c>
    </row>
    <row r="6" spans="1:11">
      <c r="B6" s="544" t="s">
        <v>775</v>
      </c>
      <c r="C6" s="544" t="s">
        <v>775</v>
      </c>
      <c r="D6" s="544" t="s">
        <v>775</v>
      </c>
      <c r="E6" s="544" t="s">
        <v>775</v>
      </c>
      <c r="F6" s="544" t="s">
        <v>775</v>
      </c>
      <c r="G6" s="544" t="s">
        <v>775</v>
      </c>
      <c r="I6" s="383" t="s">
        <v>119</v>
      </c>
      <c r="J6" s="384">
        <f>+_xlfn.XLOOKUP(I6,C:C,G:G)</f>
        <v>-92621463554</v>
      </c>
    </row>
    <row r="7" spans="1:11" ht="15" customHeight="1">
      <c r="A7" s="460" t="s">
        <v>786</v>
      </c>
      <c r="B7" s="545" t="s">
        <v>786</v>
      </c>
      <c r="C7" s="545" t="s">
        <v>787</v>
      </c>
      <c r="D7" s="545" t="s">
        <v>788</v>
      </c>
      <c r="E7" s="546" t="s">
        <v>789</v>
      </c>
      <c r="F7" s="546" t="s">
        <v>790</v>
      </c>
      <c r="G7" s="546" t="s">
        <v>791</v>
      </c>
      <c r="I7" s="383" t="s">
        <v>120</v>
      </c>
      <c r="J7" s="384">
        <f>+_xlfn.XLOOKUP(I7,C:C,G:G)</f>
        <v>92744566271</v>
      </c>
    </row>
    <row r="8" spans="1:11">
      <c r="B8" s="547" t="s">
        <v>776</v>
      </c>
      <c r="C8" s="548" t="s">
        <v>792</v>
      </c>
      <c r="D8" s="543"/>
      <c r="E8" s="543"/>
      <c r="F8" s="543"/>
      <c r="G8" s="543"/>
      <c r="H8" s="383"/>
      <c r="I8" s="383" t="s">
        <v>793</v>
      </c>
      <c r="J8" s="384">
        <f>-_xlfn.XLOOKUP(I8,C:C,G:G)</f>
        <v>-123102717</v>
      </c>
    </row>
    <row r="9" spans="1:11">
      <c r="A9" s="530">
        <f>+LEN(B9)</f>
        <v>1</v>
      </c>
      <c r="B9" s="549" t="s">
        <v>3195</v>
      </c>
      <c r="C9" s="549" t="s">
        <v>1</v>
      </c>
      <c r="D9" s="549" t="s">
        <v>794</v>
      </c>
      <c r="E9" s="550">
        <v>552490835668</v>
      </c>
      <c r="F9" s="550">
        <v>70549418.060000002</v>
      </c>
      <c r="G9" s="550">
        <v>552490835668</v>
      </c>
      <c r="H9" s="383"/>
      <c r="J9" s="384">
        <f>+SUM(J6:J8)</f>
        <v>0</v>
      </c>
      <c r="K9" s="383" t="s">
        <v>795</v>
      </c>
    </row>
    <row r="10" spans="1:11">
      <c r="A10" s="530">
        <f t="shared" ref="A10:A73" si="0">+LEN(B10)</f>
        <v>2</v>
      </c>
      <c r="B10" s="549" t="s">
        <v>3196</v>
      </c>
      <c r="C10" s="549" t="s">
        <v>296</v>
      </c>
      <c r="D10" s="549" t="s">
        <v>794</v>
      </c>
      <c r="E10" s="550">
        <v>492664891</v>
      </c>
      <c r="F10" s="550">
        <v>62910.04</v>
      </c>
      <c r="G10" s="550">
        <v>492664891</v>
      </c>
      <c r="H10" s="383"/>
    </row>
    <row r="11" spans="1:11">
      <c r="A11" s="530">
        <f t="shared" si="0"/>
        <v>5</v>
      </c>
      <c r="B11" s="549" t="s">
        <v>3197</v>
      </c>
      <c r="C11" s="549" t="s">
        <v>9</v>
      </c>
      <c r="D11" s="549" t="s">
        <v>794</v>
      </c>
      <c r="E11" s="550">
        <v>492664891</v>
      </c>
      <c r="F11" s="550">
        <v>62910.04</v>
      </c>
      <c r="G11" s="550">
        <v>492664891</v>
      </c>
      <c r="H11" s="383"/>
    </row>
    <row r="12" spans="1:11">
      <c r="A12" s="530">
        <f t="shared" si="0"/>
        <v>8</v>
      </c>
      <c r="B12" s="549" t="s">
        <v>3198</v>
      </c>
      <c r="C12" s="549" t="s">
        <v>796</v>
      </c>
      <c r="D12" s="549" t="s">
        <v>794</v>
      </c>
      <c r="E12" s="550">
        <v>99514958</v>
      </c>
      <c r="F12" s="550">
        <v>12707.4</v>
      </c>
      <c r="G12" s="550">
        <v>99514958</v>
      </c>
      <c r="H12" s="383"/>
    </row>
    <row r="13" spans="1:11">
      <c r="A13" s="530">
        <f t="shared" si="0"/>
        <v>11</v>
      </c>
      <c r="B13" s="549" t="s">
        <v>3199</v>
      </c>
      <c r="C13" s="549" t="s">
        <v>797</v>
      </c>
      <c r="D13" s="549" t="s">
        <v>794</v>
      </c>
      <c r="E13" s="550">
        <v>99514958</v>
      </c>
      <c r="F13" s="550">
        <v>12707.4</v>
      </c>
      <c r="G13" s="550">
        <v>99514958</v>
      </c>
      <c r="H13" s="383"/>
    </row>
    <row r="14" spans="1:11">
      <c r="A14" s="530">
        <f t="shared" si="0"/>
        <v>13</v>
      </c>
      <c r="B14" s="549" t="s">
        <v>3200</v>
      </c>
      <c r="C14" s="549" t="s">
        <v>797</v>
      </c>
      <c r="D14" s="549" t="s">
        <v>794</v>
      </c>
      <c r="E14" s="550">
        <v>2378747</v>
      </c>
      <c r="F14" s="550">
        <v>303.75</v>
      </c>
      <c r="G14" s="550">
        <v>2378747</v>
      </c>
      <c r="H14" s="383"/>
    </row>
    <row r="15" spans="1:11" ht="13.8">
      <c r="A15" s="530">
        <f t="shared" si="0"/>
        <v>15</v>
      </c>
      <c r="B15" s="549" t="s">
        <v>3201</v>
      </c>
      <c r="C15" s="549" t="s">
        <v>798</v>
      </c>
      <c r="D15" s="549" t="s">
        <v>794</v>
      </c>
      <c r="E15" s="550">
        <v>2378747</v>
      </c>
      <c r="F15" s="550">
        <v>303.75</v>
      </c>
      <c r="G15" s="550">
        <v>2378747</v>
      </c>
      <c r="H15" s="385"/>
      <c r="J15" s="386"/>
    </row>
    <row r="16" spans="1:11" ht="13.8">
      <c r="A16" s="530">
        <f t="shared" si="0"/>
        <v>15</v>
      </c>
      <c r="B16" s="549" t="s">
        <v>3202</v>
      </c>
      <c r="C16" s="549" t="s">
        <v>799</v>
      </c>
      <c r="D16" s="549" t="s">
        <v>475</v>
      </c>
      <c r="E16" s="550">
        <v>4890</v>
      </c>
      <c r="F16" s="550">
        <v>4890</v>
      </c>
      <c r="G16" s="550">
        <v>38294861</v>
      </c>
      <c r="H16" s="532" t="s">
        <v>9</v>
      </c>
      <c r="I16" s="534"/>
      <c r="J16" s="386"/>
    </row>
    <row r="17" spans="1:9">
      <c r="A17" s="530">
        <f t="shared" si="0"/>
        <v>15</v>
      </c>
      <c r="B17" s="549" t="s">
        <v>3203</v>
      </c>
      <c r="C17" s="549" t="s">
        <v>800</v>
      </c>
      <c r="D17" s="549" t="s">
        <v>794</v>
      </c>
      <c r="E17" s="550">
        <v>4000000</v>
      </c>
      <c r="F17" s="550">
        <v>510.77</v>
      </c>
      <c r="G17" s="550">
        <v>4000000</v>
      </c>
      <c r="H17" s="383"/>
    </row>
    <row r="18" spans="1:9">
      <c r="A18" s="530">
        <f t="shared" si="0"/>
        <v>15</v>
      </c>
      <c r="B18" s="549" t="s">
        <v>3204</v>
      </c>
      <c r="C18" s="549" t="s">
        <v>801</v>
      </c>
      <c r="D18" s="549" t="s">
        <v>475</v>
      </c>
      <c r="E18" s="550">
        <v>1182.53</v>
      </c>
      <c r="F18" s="550">
        <v>1182.53</v>
      </c>
      <c r="G18" s="550">
        <v>9260700</v>
      </c>
      <c r="H18" s="532" t="s">
        <v>9</v>
      </c>
      <c r="I18" s="534"/>
    </row>
    <row r="19" spans="1:9">
      <c r="A19" s="530">
        <f t="shared" si="0"/>
        <v>15</v>
      </c>
      <c r="B19" s="549" t="s">
        <v>3205</v>
      </c>
      <c r="C19" s="549" t="s">
        <v>802</v>
      </c>
      <c r="D19" s="549" t="s">
        <v>475</v>
      </c>
      <c r="E19" s="550">
        <v>181.88</v>
      </c>
      <c r="F19" s="550">
        <v>181.88</v>
      </c>
      <c r="G19" s="550">
        <v>1424350</v>
      </c>
      <c r="H19" s="532" t="s">
        <v>9</v>
      </c>
      <c r="I19" s="534"/>
    </row>
    <row r="20" spans="1:9">
      <c r="A20" s="530">
        <f t="shared" si="0"/>
        <v>15</v>
      </c>
      <c r="B20" s="549" t="s">
        <v>3206</v>
      </c>
      <c r="C20" s="549" t="s">
        <v>803</v>
      </c>
      <c r="D20" s="549" t="s">
        <v>475</v>
      </c>
      <c r="E20" s="550">
        <v>5000</v>
      </c>
      <c r="F20" s="550">
        <v>5000</v>
      </c>
      <c r="G20" s="550">
        <v>39156300</v>
      </c>
      <c r="H20" s="532" t="s">
        <v>9</v>
      </c>
      <c r="I20" s="534"/>
    </row>
    <row r="21" spans="1:9">
      <c r="A21" s="530">
        <f t="shared" si="0"/>
        <v>15</v>
      </c>
      <c r="B21" s="549" t="s">
        <v>3207</v>
      </c>
      <c r="C21" s="549" t="s">
        <v>804</v>
      </c>
      <c r="D21" s="549" t="s">
        <v>794</v>
      </c>
      <c r="E21" s="550">
        <v>5000000</v>
      </c>
      <c r="F21" s="550">
        <v>638.47</v>
      </c>
      <c r="G21" s="550">
        <v>5000000</v>
      </c>
      <c r="H21" s="383"/>
    </row>
    <row r="22" spans="1:9">
      <c r="A22" s="530">
        <f t="shared" si="0"/>
        <v>8</v>
      </c>
      <c r="B22" s="549" t="s">
        <v>3208</v>
      </c>
      <c r="C22" s="549" t="s">
        <v>805</v>
      </c>
      <c r="D22" s="549" t="s">
        <v>794</v>
      </c>
      <c r="E22" s="550">
        <v>378917907</v>
      </c>
      <c r="F22" s="550">
        <v>48385.31</v>
      </c>
      <c r="G22" s="550">
        <v>378917907</v>
      </c>
      <c r="H22" s="383"/>
    </row>
    <row r="23" spans="1:9">
      <c r="A23" s="530">
        <f t="shared" si="0"/>
        <v>11</v>
      </c>
      <c r="B23" s="549" t="s">
        <v>3209</v>
      </c>
      <c r="C23" s="549" t="s">
        <v>805</v>
      </c>
      <c r="D23" s="549" t="s">
        <v>794</v>
      </c>
      <c r="E23" s="550">
        <v>378917907</v>
      </c>
      <c r="F23" s="550">
        <v>48385.31</v>
      </c>
      <c r="G23" s="550">
        <v>378917907</v>
      </c>
      <c r="H23" s="383"/>
    </row>
    <row r="24" spans="1:9">
      <c r="A24" s="530">
        <f t="shared" si="0"/>
        <v>13</v>
      </c>
      <c r="B24" s="549" t="s">
        <v>3210</v>
      </c>
      <c r="C24" s="549" t="s">
        <v>805</v>
      </c>
      <c r="D24" s="549" t="s">
        <v>794</v>
      </c>
      <c r="E24" s="550">
        <v>609191</v>
      </c>
      <c r="F24" s="550">
        <v>77.790000000000006</v>
      </c>
      <c r="G24" s="550">
        <v>609191</v>
      </c>
      <c r="H24" s="383"/>
    </row>
    <row r="25" spans="1:9">
      <c r="A25" s="530">
        <f t="shared" si="0"/>
        <v>15</v>
      </c>
      <c r="B25" s="549" t="s">
        <v>3211</v>
      </c>
      <c r="C25" s="549" t="s">
        <v>806</v>
      </c>
      <c r="D25" s="549" t="s">
        <v>475</v>
      </c>
      <c r="E25" s="550">
        <v>19.260000000000002</v>
      </c>
      <c r="F25" s="550">
        <v>19.260000000000002</v>
      </c>
      <c r="G25" s="550">
        <v>150830</v>
      </c>
      <c r="H25" s="532" t="s">
        <v>9</v>
      </c>
      <c r="I25" s="534"/>
    </row>
    <row r="26" spans="1:9">
      <c r="A26" s="530">
        <f t="shared" si="0"/>
        <v>15</v>
      </c>
      <c r="B26" s="549" t="s">
        <v>3212</v>
      </c>
      <c r="C26" s="549" t="s">
        <v>807</v>
      </c>
      <c r="D26" s="549" t="s">
        <v>794</v>
      </c>
      <c r="E26" s="550">
        <v>458361</v>
      </c>
      <c r="F26" s="550">
        <v>58.53</v>
      </c>
      <c r="G26" s="550">
        <v>458361</v>
      </c>
      <c r="H26" s="383"/>
    </row>
    <row r="27" spans="1:9">
      <c r="A27" s="530">
        <f t="shared" si="0"/>
        <v>13</v>
      </c>
      <c r="B27" s="549" t="s">
        <v>3213</v>
      </c>
      <c r="C27" s="549" t="s">
        <v>805</v>
      </c>
      <c r="D27" s="549" t="s">
        <v>794</v>
      </c>
      <c r="E27" s="550">
        <v>10119073</v>
      </c>
      <c r="F27" s="550">
        <v>1292.1400000000001</v>
      </c>
      <c r="G27" s="550">
        <v>10119073</v>
      </c>
      <c r="H27" s="383"/>
    </row>
    <row r="28" spans="1:9">
      <c r="A28" s="530">
        <f t="shared" si="0"/>
        <v>15</v>
      </c>
      <c r="B28" s="549" t="s">
        <v>3214</v>
      </c>
      <c r="C28" s="549" t="s">
        <v>808</v>
      </c>
      <c r="D28" s="549" t="s">
        <v>475</v>
      </c>
      <c r="E28" s="550">
        <v>1153.8499999999999</v>
      </c>
      <c r="F28" s="550">
        <v>1153.8499999999999</v>
      </c>
      <c r="G28" s="550">
        <v>9036099</v>
      </c>
      <c r="H28" s="532" t="s">
        <v>9</v>
      </c>
      <c r="I28" s="534"/>
    </row>
    <row r="29" spans="1:9">
      <c r="A29" s="530">
        <f t="shared" si="0"/>
        <v>15</v>
      </c>
      <c r="B29" s="549" t="s">
        <v>3215</v>
      </c>
      <c r="C29" s="549" t="s">
        <v>809</v>
      </c>
      <c r="D29" s="549" t="s">
        <v>794</v>
      </c>
      <c r="E29" s="550">
        <v>1082974</v>
      </c>
      <c r="F29" s="550">
        <v>138.29</v>
      </c>
      <c r="G29" s="550">
        <v>1082974</v>
      </c>
      <c r="H29" s="383"/>
    </row>
    <row r="30" spans="1:9">
      <c r="A30" s="530">
        <f t="shared" si="0"/>
        <v>13</v>
      </c>
      <c r="B30" s="549" t="s">
        <v>3216</v>
      </c>
      <c r="C30" s="549" t="s">
        <v>805</v>
      </c>
      <c r="D30" s="549" t="s">
        <v>794</v>
      </c>
      <c r="E30" s="550">
        <v>29791495</v>
      </c>
      <c r="F30" s="550">
        <v>3804.18</v>
      </c>
      <c r="G30" s="550">
        <v>29791495</v>
      </c>
      <c r="H30" s="383"/>
    </row>
    <row r="31" spans="1:9">
      <c r="A31" s="530">
        <f t="shared" si="0"/>
        <v>15</v>
      </c>
      <c r="B31" s="549" t="s">
        <v>3217</v>
      </c>
      <c r="C31" s="549" t="s">
        <v>810</v>
      </c>
      <c r="D31" s="549" t="s">
        <v>475</v>
      </c>
      <c r="E31" s="550">
        <v>2884.77</v>
      </c>
      <c r="F31" s="550">
        <v>2884.77</v>
      </c>
      <c r="G31" s="550">
        <v>22591384</v>
      </c>
      <c r="H31" s="532" t="s">
        <v>9</v>
      </c>
      <c r="I31" s="534"/>
    </row>
    <row r="32" spans="1:9">
      <c r="A32" s="530">
        <f t="shared" si="0"/>
        <v>15</v>
      </c>
      <c r="B32" s="549" t="s">
        <v>3218</v>
      </c>
      <c r="C32" s="549" t="s">
        <v>811</v>
      </c>
      <c r="D32" s="549" t="s">
        <v>794</v>
      </c>
      <c r="E32" s="550">
        <v>7200111</v>
      </c>
      <c r="F32" s="550">
        <v>919.41</v>
      </c>
      <c r="G32" s="550">
        <v>7200111</v>
      </c>
      <c r="H32" s="383"/>
    </row>
    <row r="33" spans="1:9">
      <c r="A33" s="530">
        <f t="shared" si="0"/>
        <v>13</v>
      </c>
      <c r="B33" s="549" t="s">
        <v>3219</v>
      </c>
      <c r="C33" s="549" t="s">
        <v>805</v>
      </c>
      <c r="D33" s="549" t="s">
        <v>794</v>
      </c>
      <c r="E33" s="550">
        <v>57856690</v>
      </c>
      <c r="F33" s="550">
        <v>7387.92</v>
      </c>
      <c r="G33" s="550">
        <v>57856690</v>
      </c>
      <c r="H33" s="383"/>
    </row>
    <row r="34" spans="1:9">
      <c r="A34" s="530">
        <f t="shared" si="0"/>
        <v>15</v>
      </c>
      <c r="B34" s="549" t="s">
        <v>3220</v>
      </c>
      <c r="C34" s="549" t="s">
        <v>812</v>
      </c>
      <c r="D34" s="549" t="s">
        <v>475</v>
      </c>
      <c r="E34" s="550">
        <v>6352.86</v>
      </c>
      <c r="F34" s="550">
        <v>6352.86</v>
      </c>
      <c r="G34" s="550">
        <v>49750898</v>
      </c>
      <c r="H34" s="532" t="s">
        <v>9</v>
      </c>
      <c r="I34" s="534"/>
    </row>
    <row r="35" spans="1:9">
      <c r="A35" s="530">
        <f t="shared" si="0"/>
        <v>15</v>
      </c>
      <c r="B35" s="549" t="s">
        <v>3221</v>
      </c>
      <c r="C35" s="549" t="s">
        <v>813</v>
      </c>
      <c r="D35" s="549" t="s">
        <v>794</v>
      </c>
      <c r="E35" s="550">
        <v>8105792</v>
      </c>
      <c r="F35" s="550">
        <v>1035.06</v>
      </c>
      <c r="G35" s="550">
        <v>8105792</v>
      </c>
      <c r="H35" s="383"/>
    </row>
    <row r="36" spans="1:9">
      <c r="A36" s="530">
        <f t="shared" si="0"/>
        <v>13</v>
      </c>
      <c r="B36" s="549" t="s">
        <v>3222</v>
      </c>
      <c r="C36" s="549" t="s">
        <v>805</v>
      </c>
      <c r="D36" s="549" t="s">
        <v>794</v>
      </c>
      <c r="E36" s="550">
        <v>2123</v>
      </c>
      <c r="F36" s="550">
        <v>0.27</v>
      </c>
      <c r="G36" s="550">
        <v>2123</v>
      </c>
      <c r="H36" s="383"/>
    </row>
    <row r="37" spans="1:9">
      <c r="A37" s="530">
        <f t="shared" si="0"/>
        <v>15</v>
      </c>
      <c r="B37" s="549" t="s">
        <v>3223</v>
      </c>
      <c r="C37" s="549" t="s">
        <v>814</v>
      </c>
      <c r="D37" s="549" t="s">
        <v>794</v>
      </c>
      <c r="E37" s="550">
        <v>2123</v>
      </c>
      <c r="F37" s="550">
        <v>0.27</v>
      </c>
      <c r="G37" s="550">
        <v>2123</v>
      </c>
      <c r="H37" s="383"/>
    </row>
    <row r="38" spans="1:9">
      <c r="A38" s="530">
        <f t="shared" si="0"/>
        <v>13</v>
      </c>
      <c r="B38" s="549" t="s">
        <v>3224</v>
      </c>
      <c r="C38" s="549" t="s">
        <v>805</v>
      </c>
      <c r="D38" s="549" t="s">
        <v>794</v>
      </c>
      <c r="E38" s="550">
        <v>4433433</v>
      </c>
      <c r="F38" s="550">
        <v>566.12</v>
      </c>
      <c r="G38" s="550">
        <v>4433433</v>
      </c>
      <c r="H38" s="383"/>
    </row>
    <row r="39" spans="1:9">
      <c r="A39" s="530">
        <f t="shared" si="0"/>
        <v>15</v>
      </c>
      <c r="B39" s="549" t="s">
        <v>3225</v>
      </c>
      <c r="C39" s="549" t="s">
        <v>815</v>
      </c>
      <c r="D39" s="549" t="s">
        <v>475</v>
      </c>
      <c r="E39" s="550">
        <v>566.12</v>
      </c>
      <c r="F39" s="550">
        <v>566.12</v>
      </c>
      <c r="G39" s="550">
        <v>4433433</v>
      </c>
      <c r="H39" s="532" t="s">
        <v>9</v>
      </c>
      <c r="I39" s="534"/>
    </row>
    <row r="40" spans="1:9">
      <c r="A40" s="530">
        <f t="shared" si="0"/>
        <v>15</v>
      </c>
      <c r="B40" s="549" t="s">
        <v>3226</v>
      </c>
      <c r="C40" s="549" t="s">
        <v>816</v>
      </c>
      <c r="D40" s="549" t="s">
        <v>794</v>
      </c>
      <c r="E40" s="550">
        <v>1016581</v>
      </c>
      <c r="F40" s="550">
        <v>129.81</v>
      </c>
      <c r="G40" s="550">
        <v>1016581</v>
      </c>
      <c r="H40" s="383"/>
    </row>
    <row r="41" spans="1:9">
      <c r="A41" s="530">
        <f t="shared" si="0"/>
        <v>15</v>
      </c>
      <c r="B41" s="549" t="s">
        <v>3227</v>
      </c>
      <c r="C41" s="549" t="s">
        <v>817</v>
      </c>
      <c r="D41" s="549" t="s">
        <v>475</v>
      </c>
      <c r="E41" s="550">
        <v>100</v>
      </c>
      <c r="F41" s="550">
        <v>100</v>
      </c>
      <c r="G41" s="550">
        <v>783126</v>
      </c>
      <c r="H41" s="532" t="s">
        <v>9</v>
      </c>
      <c r="I41" s="534"/>
    </row>
    <row r="42" spans="1:9">
      <c r="A42" s="530">
        <f t="shared" si="0"/>
        <v>15</v>
      </c>
      <c r="B42" s="549" t="s">
        <v>3228</v>
      </c>
      <c r="C42" s="549" t="s">
        <v>818</v>
      </c>
      <c r="D42" s="549" t="s">
        <v>794</v>
      </c>
      <c r="E42" s="550">
        <v>104110</v>
      </c>
      <c r="F42" s="550">
        <v>13.29</v>
      </c>
      <c r="G42" s="550">
        <v>104110</v>
      </c>
      <c r="H42" s="383"/>
    </row>
    <row r="43" spans="1:9">
      <c r="A43" s="530">
        <f t="shared" si="0"/>
        <v>15</v>
      </c>
      <c r="B43" s="549" t="s">
        <v>3229</v>
      </c>
      <c r="C43" s="549" t="s">
        <v>819</v>
      </c>
      <c r="D43" s="549" t="s">
        <v>475</v>
      </c>
      <c r="E43" s="550">
        <v>34994.410000000003</v>
      </c>
      <c r="F43" s="550">
        <v>34994.410000000003</v>
      </c>
      <c r="G43" s="550">
        <v>274050323</v>
      </c>
      <c r="H43" s="532" t="s">
        <v>9</v>
      </c>
      <c r="I43" s="534"/>
    </row>
    <row r="44" spans="1:9">
      <c r="A44" s="530">
        <f t="shared" si="0"/>
        <v>15</v>
      </c>
      <c r="B44" s="549" t="s">
        <v>3230</v>
      </c>
      <c r="C44" s="549" t="s">
        <v>820</v>
      </c>
      <c r="D44" s="549" t="s">
        <v>794</v>
      </c>
      <c r="E44" s="550">
        <v>151762</v>
      </c>
      <c r="F44" s="550">
        <v>19.38</v>
      </c>
      <c r="G44" s="550">
        <v>151762</v>
      </c>
      <c r="H44" s="383"/>
    </row>
    <row r="45" spans="1:9">
      <c r="A45" s="530">
        <f t="shared" si="0"/>
        <v>8</v>
      </c>
      <c r="B45" s="549" t="s">
        <v>3231</v>
      </c>
      <c r="C45" s="549" t="s">
        <v>821</v>
      </c>
      <c r="D45" s="549" t="s">
        <v>794</v>
      </c>
      <c r="E45" s="550">
        <v>14232026</v>
      </c>
      <c r="F45" s="550">
        <v>1817.34</v>
      </c>
      <c r="G45" s="550">
        <v>14232026</v>
      </c>
      <c r="H45" s="383"/>
    </row>
    <row r="46" spans="1:9">
      <c r="A46" s="530">
        <f t="shared" si="0"/>
        <v>11</v>
      </c>
      <c r="B46" s="549" t="s">
        <v>3232</v>
      </c>
      <c r="C46" s="549" t="s">
        <v>822</v>
      </c>
      <c r="D46" s="549" t="s">
        <v>794</v>
      </c>
      <c r="E46" s="550">
        <v>14232026</v>
      </c>
      <c r="F46" s="550">
        <v>1817.34</v>
      </c>
      <c r="G46" s="550">
        <v>14232026</v>
      </c>
      <c r="H46" s="383"/>
    </row>
    <row r="47" spans="1:9">
      <c r="A47" s="530">
        <f t="shared" si="0"/>
        <v>13</v>
      </c>
      <c r="B47" s="549" t="s">
        <v>3233</v>
      </c>
      <c r="C47" s="549" t="s">
        <v>822</v>
      </c>
      <c r="D47" s="549" t="s">
        <v>794</v>
      </c>
      <c r="E47" s="550">
        <v>14232026</v>
      </c>
      <c r="F47" s="550">
        <v>1817.34</v>
      </c>
      <c r="G47" s="550">
        <v>14232026</v>
      </c>
      <c r="H47" s="383"/>
    </row>
    <row r="48" spans="1:9">
      <c r="A48" s="530">
        <f t="shared" si="0"/>
        <v>15</v>
      </c>
      <c r="B48" s="549" t="s">
        <v>3234</v>
      </c>
      <c r="C48" s="549" t="s">
        <v>823</v>
      </c>
      <c r="D48" s="549" t="s">
        <v>794</v>
      </c>
      <c r="E48" s="550">
        <v>14232026</v>
      </c>
      <c r="F48" s="550">
        <v>1817.34</v>
      </c>
      <c r="G48" s="550">
        <v>14232026</v>
      </c>
      <c r="H48" s="383"/>
    </row>
    <row r="49" spans="1:9">
      <c r="A49" s="530">
        <f t="shared" si="0"/>
        <v>2</v>
      </c>
      <c r="B49" s="549" t="s">
        <v>3235</v>
      </c>
      <c r="C49" s="549" t="s">
        <v>824</v>
      </c>
      <c r="D49" s="549" t="s">
        <v>794</v>
      </c>
      <c r="E49" s="550">
        <v>542150475907</v>
      </c>
      <c r="F49" s="550">
        <v>69229022.650000006</v>
      </c>
      <c r="G49" s="550">
        <v>542150475907</v>
      </c>
      <c r="H49" s="383"/>
    </row>
    <row r="50" spans="1:9">
      <c r="A50" s="530">
        <f t="shared" si="0"/>
        <v>5</v>
      </c>
      <c r="B50" s="549" t="s">
        <v>3236</v>
      </c>
      <c r="C50" s="549" t="s">
        <v>825</v>
      </c>
      <c r="D50" s="549" t="s">
        <v>794</v>
      </c>
      <c r="E50" s="550">
        <v>541147475907</v>
      </c>
      <c r="F50" s="550">
        <v>69100946.200000003</v>
      </c>
      <c r="G50" s="550">
        <v>541147475907</v>
      </c>
      <c r="H50" s="383"/>
    </row>
    <row r="51" spans="1:9">
      <c r="A51" s="530">
        <f t="shared" si="0"/>
        <v>8</v>
      </c>
      <c r="B51" s="549" t="s">
        <v>3237</v>
      </c>
      <c r="C51" s="549" t="s">
        <v>826</v>
      </c>
      <c r="D51" s="549" t="s">
        <v>794</v>
      </c>
      <c r="E51" s="550">
        <v>23915127600</v>
      </c>
      <c r="F51" s="550">
        <v>3053803.3</v>
      </c>
      <c r="G51" s="550">
        <v>23915127600</v>
      </c>
      <c r="H51" s="383"/>
    </row>
    <row r="52" spans="1:9">
      <c r="A52" s="530">
        <f t="shared" si="0"/>
        <v>11</v>
      </c>
      <c r="B52" s="549" t="s">
        <v>3238</v>
      </c>
      <c r="C52" s="549" t="s">
        <v>827</v>
      </c>
      <c r="D52" s="549" t="s">
        <v>794</v>
      </c>
      <c r="E52" s="550">
        <v>16592344500</v>
      </c>
      <c r="F52" s="550">
        <v>2118732.4300000002</v>
      </c>
      <c r="G52" s="550">
        <v>16592344500</v>
      </c>
      <c r="H52" s="383"/>
    </row>
    <row r="53" spans="1:9">
      <c r="A53" s="530">
        <f t="shared" si="0"/>
        <v>13</v>
      </c>
      <c r="B53" s="549" t="s">
        <v>3239</v>
      </c>
      <c r="C53" s="549" t="s">
        <v>827</v>
      </c>
      <c r="D53" s="549" t="s">
        <v>794</v>
      </c>
      <c r="E53" s="550">
        <v>16592344500</v>
      </c>
      <c r="F53" s="550">
        <v>2118732.4300000002</v>
      </c>
      <c r="G53" s="550">
        <v>16592344500</v>
      </c>
      <c r="H53" s="383"/>
    </row>
    <row r="54" spans="1:9">
      <c r="A54" s="530">
        <f t="shared" si="0"/>
        <v>15</v>
      </c>
      <c r="B54" s="549" t="s">
        <v>3240</v>
      </c>
      <c r="C54" s="549" t="s">
        <v>828</v>
      </c>
      <c r="D54" s="549" t="s">
        <v>475</v>
      </c>
      <c r="E54" s="550">
        <v>75000</v>
      </c>
      <c r="F54" s="550">
        <v>75000</v>
      </c>
      <c r="G54" s="550">
        <v>587344500</v>
      </c>
      <c r="H54" s="531" t="s">
        <v>698</v>
      </c>
      <c r="I54" s="534"/>
    </row>
    <row r="55" spans="1:9">
      <c r="A55" s="530">
        <f t="shared" si="0"/>
        <v>15</v>
      </c>
      <c r="B55" s="549" t="s">
        <v>3241</v>
      </c>
      <c r="C55" s="549" t="s">
        <v>829</v>
      </c>
      <c r="D55" s="549" t="s">
        <v>794</v>
      </c>
      <c r="E55" s="550">
        <v>16005000000</v>
      </c>
      <c r="F55" s="550">
        <v>2043732.43</v>
      </c>
      <c r="G55" s="550">
        <v>16005000000</v>
      </c>
      <c r="H55" s="383"/>
    </row>
    <row r="56" spans="1:9">
      <c r="A56" s="530">
        <f t="shared" si="0"/>
        <v>11</v>
      </c>
      <c r="B56" s="549" t="s">
        <v>3242</v>
      </c>
      <c r="C56" s="549" t="s">
        <v>830</v>
      </c>
      <c r="D56" s="549" t="s">
        <v>794</v>
      </c>
      <c r="E56" s="550">
        <v>3085783100</v>
      </c>
      <c r="F56" s="550">
        <v>394034.05</v>
      </c>
      <c r="G56" s="550">
        <v>3085783100</v>
      </c>
      <c r="H56" s="383"/>
    </row>
    <row r="57" spans="1:9">
      <c r="A57" s="530">
        <f t="shared" si="0"/>
        <v>13</v>
      </c>
      <c r="B57" s="549" t="s">
        <v>3243</v>
      </c>
      <c r="C57" s="549" t="s">
        <v>830</v>
      </c>
      <c r="D57" s="549" t="s">
        <v>794</v>
      </c>
      <c r="E57" s="550">
        <v>3085783100</v>
      </c>
      <c r="F57" s="550">
        <v>394034.05</v>
      </c>
      <c r="G57" s="550">
        <v>3085783100</v>
      </c>
      <c r="H57" s="383"/>
    </row>
    <row r="58" spans="1:9">
      <c r="A58" s="530">
        <f t="shared" si="0"/>
        <v>15</v>
      </c>
      <c r="B58" s="549" t="s">
        <v>3244</v>
      </c>
      <c r="C58" s="549" t="s">
        <v>831</v>
      </c>
      <c r="D58" s="549" t="s">
        <v>475</v>
      </c>
      <c r="E58" s="550">
        <v>185000</v>
      </c>
      <c r="F58" s="550">
        <v>185000</v>
      </c>
      <c r="G58" s="550">
        <v>1448783100</v>
      </c>
      <c r="H58" s="531" t="s">
        <v>709</v>
      </c>
      <c r="I58" s="534"/>
    </row>
    <row r="59" spans="1:9">
      <c r="A59" s="530">
        <f t="shared" si="0"/>
        <v>15</v>
      </c>
      <c r="B59" s="549" t="s">
        <v>3245</v>
      </c>
      <c r="C59" s="549" t="s">
        <v>832</v>
      </c>
      <c r="D59" s="549" t="s">
        <v>794</v>
      </c>
      <c r="E59" s="550">
        <v>1637000000</v>
      </c>
      <c r="F59" s="550">
        <v>209034.05</v>
      </c>
      <c r="G59" s="550">
        <v>1637000000</v>
      </c>
      <c r="H59" s="383"/>
    </row>
    <row r="60" spans="1:9">
      <c r="A60" s="530">
        <f t="shared" si="0"/>
        <v>11</v>
      </c>
      <c r="B60" s="549" t="s">
        <v>3246</v>
      </c>
      <c r="C60" s="549" t="s">
        <v>833</v>
      </c>
      <c r="D60" s="549" t="s">
        <v>794</v>
      </c>
      <c r="E60" s="550">
        <v>1667000000</v>
      </c>
      <c r="F60" s="550">
        <v>212864.85</v>
      </c>
      <c r="G60" s="550">
        <v>1667000000</v>
      </c>
      <c r="H60" s="383"/>
    </row>
    <row r="61" spans="1:9">
      <c r="A61" s="530">
        <f t="shared" si="0"/>
        <v>13</v>
      </c>
      <c r="B61" s="549" t="s">
        <v>3247</v>
      </c>
      <c r="C61" s="549" t="s">
        <v>833</v>
      </c>
      <c r="D61" s="549" t="s">
        <v>794</v>
      </c>
      <c r="E61" s="550">
        <v>1667000000</v>
      </c>
      <c r="F61" s="550">
        <v>212864.85</v>
      </c>
      <c r="G61" s="550">
        <v>1667000000</v>
      </c>
      <c r="H61" s="383"/>
    </row>
    <row r="62" spans="1:9">
      <c r="A62" s="530">
        <f t="shared" si="0"/>
        <v>15</v>
      </c>
      <c r="B62" s="549" t="s">
        <v>3248</v>
      </c>
      <c r="C62" s="549" t="s">
        <v>834</v>
      </c>
      <c r="D62" s="549" t="s">
        <v>794</v>
      </c>
      <c r="E62" s="550">
        <v>1667000000</v>
      </c>
      <c r="F62" s="550">
        <v>212864.85</v>
      </c>
      <c r="G62" s="550">
        <v>1667000000</v>
      </c>
      <c r="H62" s="383"/>
    </row>
    <row r="63" spans="1:9">
      <c r="A63" s="530">
        <f t="shared" si="0"/>
        <v>11</v>
      </c>
      <c r="B63" s="549" t="s">
        <v>3249</v>
      </c>
      <c r="C63" s="549" t="s">
        <v>835</v>
      </c>
      <c r="D63" s="549" t="s">
        <v>794</v>
      </c>
      <c r="E63" s="550">
        <v>2570000000</v>
      </c>
      <c r="F63" s="550">
        <v>328171.96999999997</v>
      </c>
      <c r="G63" s="550">
        <v>2570000000</v>
      </c>
      <c r="H63" s="383"/>
    </row>
    <row r="64" spans="1:9">
      <c r="A64" s="530">
        <f t="shared" si="0"/>
        <v>13</v>
      </c>
      <c r="B64" s="549" t="s">
        <v>3250</v>
      </c>
      <c r="C64" s="549" t="s">
        <v>835</v>
      </c>
      <c r="D64" s="549" t="s">
        <v>794</v>
      </c>
      <c r="E64" s="550">
        <v>2570000000</v>
      </c>
      <c r="F64" s="550">
        <v>328171.96999999997</v>
      </c>
      <c r="G64" s="550">
        <v>2570000000</v>
      </c>
      <c r="H64" s="383"/>
    </row>
    <row r="65" spans="1:9">
      <c r="A65" s="530">
        <f t="shared" si="0"/>
        <v>15</v>
      </c>
      <c r="B65" s="549" t="s">
        <v>3251</v>
      </c>
      <c r="C65" s="549" t="s">
        <v>836</v>
      </c>
      <c r="D65" s="549" t="s">
        <v>794</v>
      </c>
      <c r="E65" s="550">
        <v>2570000000</v>
      </c>
      <c r="F65" s="550">
        <v>328171.96999999997</v>
      </c>
      <c r="G65" s="550">
        <v>2570000000</v>
      </c>
      <c r="H65" s="383"/>
    </row>
    <row r="66" spans="1:9">
      <c r="A66" s="530">
        <f t="shared" si="0"/>
        <v>8</v>
      </c>
      <c r="B66" s="549" t="s">
        <v>3252</v>
      </c>
      <c r="C66" s="549" t="s">
        <v>837</v>
      </c>
      <c r="D66" s="549" t="s">
        <v>794</v>
      </c>
      <c r="E66" s="550">
        <v>516339870500</v>
      </c>
      <c r="F66" s="550">
        <v>65933179.399999999</v>
      </c>
      <c r="G66" s="550">
        <v>516339870500</v>
      </c>
      <c r="H66" s="383"/>
    </row>
    <row r="67" spans="1:9">
      <c r="A67" s="530">
        <f t="shared" si="0"/>
        <v>11</v>
      </c>
      <c r="B67" s="549" t="s">
        <v>3253</v>
      </c>
      <c r="C67" s="549" t="s">
        <v>838</v>
      </c>
      <c r="D67" s="549" t="s">
        <v>794</v>
      </c>
      <c r="E67" s="550">
        <v>436107820900</v>
      </c>
      <c r="F67" s="550">
        <v>55688078.409999996</v>
      </c>
      <c r="G67" s="550">
        <v>436107820900</v>
      </c>
      <c r="H67" s="383"/>
    </row>
    <row r="68" spans="1:9">
      <c r="A68" s="530">
        <f t="shared" si="0"/>
        <v>13</v>
      </c>
      <c r="B68" s="549" t="s">
        <v>3254</v>
      </c>
      <c r="C68" s="549" t="s">
        <v>838</v>
      </c>
      <c r="D68" s="549" t="s">
        <v>794</v>
      </c>
      <c r="E68" s="550">
        <v>436107820900</v>
      </c>
      <c r="F68" s="550">
        <v>55688078.409999996</v>
      </c>
      <c r="G68" s="550">
        <v>436107820900</v>
      </c>
      <c r="H68" s="383"/>
    </row>
    <row r="69" spans="1:9">
      <c r="A69" s="530">
        <f t="shared" si="0"/>
        <v>15</v>
      </c>
      <c r="B69" s="549" t="s">
        <v>3255</v>
      </c>
      <c r="C69" s="549" t="s">
        <v>839</v>
      </c>
      <c r="D69" s="549" t="s">
        <v>475</v>
      </c>
      <c r="E69" s="550">
        <v>35215000</v>
      </c>
      <c r="F69" s="550">
        <v>35215000</v>
      </c>
      <c r="G69" s="550">
        <v>275777820900</v>
      </c>
      <c r="H69" s="531" t="s">
        <v>315</v>
      </c>
      <c r="I69" s="534"/>
    </row>
    <row r="70" spans="1:9">
      <c r="A70" s="530">
        <f t="shared" si="0"/>
        <v>15</v>
      </c>
      <c r="B70" s="549" t="s">
        <v>3256</v>
      </c>
      <c r="C70" s="549" t="s">
        <v>840</v>
      </c>
      <c r="D70" s="549" t="s">
        <v>794</v>
      </c>
      <c r="E70" s="550">
        <v>160330000000</v>
      </c>
      <c r="F70" s="550">
        <v>20473078.41</v>
      </c>
      <c r="G70" s="550">
        <v>160330000000</v>
      </c>
      <c r="H70" s="383"/>
    </row>
    <row r="71" spans="1:9">
      <c r="A71" s="530">
        <f t="shared" si="0"/>
        <v>11</v>
      </c>
      <c r="B71" s="549" t="s">
        <v>3257</v>
      </c>
      <c r="C71" s="549" t="s">
        <v>841</v>
      </c>
      <c r="D71" s="549" t="s">
        <v>794</v>
      </c>
      <c r="E71" s="550">
        <v>17273958600</v>
      </c>
      <c r="F71" s="550">
        <v>2205770.0299999998</v>
      </c>
      <c r="G71" s="550">
        <v>17273958600</v>
      </c>
      <c r="H71" s="383"/>
    </row>
    <row r="72" spans="1:9">
      <c r="A72" s="530">
        <f t="shared" si="0"/>
        <v>13</v>
      </c>
      <c r="B72" s="549" t="s">
        <v>3258</v>
      </c>
      <c r="C72" s="549" t="s">
        <v>841</v>
      </c>
      <c r="D72" s="549" t="s">
        <v>794</v>
      </c>
      <c r="E72" s="550">
        <v>17273958600</v>
      </c>
      <c r="F72" s="550">
        <v>2205770.0299999998</v>
      </c>
      <c r="G72" s="550">
        <v>17273958600</v>
      </c>
      <c r="H72" s="383"/>
    </row>
    <row r="73" spans="1:9">
      <c r="A73" s="530">
        <f t="shared" si="0"/>
        <v>15</v>
      </c>
      <c r="B73" s="549" t="s">
        <v>3259</v>
      </c>
      <c r="C73" s="549" t="s">
        <v>842</v>
      </c>
      <c r="D73" s="549" t="s">
        <v>475</v>
      </c>
      <c r="E73" s="550">
        <v>2110000</v>
      </c>
      <c r="F73" s="550">
        <v>2110000</v>
      </c>
      <c r="G73" s="550">
        <v>16523958600</v>
      </c>
      <c r="H73" s="531" t="s">
        <v>315</v>
      </c>
      <c r="I73" s="534"/>
    </row>
    <row r="74" spans="1:9">
      <c r="A74" s="530">
        <f t="shared" ref="A74:A137" si="1">+LEN(B74)</f>
        <v>15</v>
      </c>
      <c r="B74" s="549" t="s">
        <v>3260</v>
      </c>
      <c r="C74" s="549" t="s">
        <v>843</v>
      </c>
      <c r="D74" s="549" t="s">
        <v>794</v>
      </c>
      <c r="E74" s="550">
        <v>750000000</v>
      </c>
      <c r="F74" s="550">
        <v>95770.03</v>
      </c>
      <c r="G74" s="550">
        <v>750000000</v>
      </c>
      <c r="H74" s="383"/>
    </row>
    <row r="75" spans="1:9">
      <c r="A75" s="530">
        <f t="shared" si="1"/>
        <v>11</v>
      </c>
      <c r="B75" s="549" t="s">
        <v>3261</v>
      </c>
      <c r="C75" s="549" t="s">
        <v>844</v>
      </c>
      <c r="D75" s="549" t="s">
        <v>794</v>
      </c>
      <c r="E75" s="550">
        <v>7516188200</v>
      </c>
      <c r="F75" s="550">
        <v>959767.42</v>
      </c>
      <c r="G75" s="550">
        <v>7516188200</v>
      </c>
      <c r="H75" s="383"/>
    </row>
    <row r="76" spans="1:9">
      <c r="A76" s="530">
        <f t="shared" si="1"/>
        <v>13</v>
      </c>
      <c r="B76" s="549" t="s">
        <v>3262</v>
      </c>
      <c r="C76" s="549" t="s">
        <v>844</v>
      </c>
      <c r="D76" s="549" t="s">
        <v>794</v>
      </c>
      <c r="E76" s="550">
        <v>7516188200</v>
      </c>
      <c r="F76" s="550">
        <v>959767.42</v>
      </c>
      <c r="G76" s="550">
        <v>7516188200</v>
      </c>
      <c r="H76" s="383"/>
    </row>
    <row r="77" spans="1:9">
      <c r="A77" s="530">
        <f t="shared" si="1"/>
        <v>15</v>
      </c>
      <c r="B77" s="549" t="s">
        <v>3263</v>
      </c>
      <c r="C77" s="549" t="s">
        <v>845</v>
      </c>
      <c r="D77" s="549" t="s">
        <v>475</v>
      </c>
      <c r="E77" s="550">
        <v>70000</v>
      </c>
      <c r="F77" s="550">
        <v>70000</v>
      </c>
      <c r="G77" s="550">
        <v>548188200</v>
      </c>
      <c r="H77" s="531" t="s">
        <v>315</v>
      </c>
      <c r="I77" s="534"/>
    </row>
    <row r="78" spans="1:9">
      <c r="A78" s="530">
        <f t="shared" si="1"/>
        <v>15</v>
      </c>
      <c r="B78" s="549" t="s">
        <v>3264</v>
      </c>
      <c r="C78" s="549" t="s">
        <v>846</v>
      </c>
      <c r="D78" s="549" t="s">
        <v>794</v>
      </c>
      <c r="E78" s="550">
        <v>6968000000</v>
      </c>
      <c r="F78" s="550">
        <v>889767.42</v>
      </c>
      <c r="G78" s="550">
        <v>6968000000</v>
      </c>
      <c r="H78" s="383"/>
    </row>
    <row r="79" spans="1:9">
      <c r="A79" s="530">
        <f t="shared" si="1"/>
        <v>11</v>
      </c>
      <c r="B79" s="549" t="s">
        <v>3265</v>
      </c>
      <c r="C79" s="549" t="s">
        <v>847</v>
      </c>
      <c r="D79" s="549" t="s">
        <v>794</v>
      </c>
      <c r="E79" s="550">
        <v>40441902800</v>
      </c>
      <c r="F79" s="550">
        <v>5164162.96</v>
      </c>
      <c r="G79" s="550">
        <v>40441902800</v>
      </c>
      <c r="H79" s="383"/>
    </row>
    <row r="80" spans="1:9">
      <c r="A80" s="530">
        <f t="shared" si="1"/>
        <v>13</v>
      </c>
      <c r="B80" s="549" t="s">
        <v>3266</v>
      </c>
      <c r="C80" s="549" t="s">
        <v>847</v>
      </c>
      <c r="D80" s="549" t="s">
        <v>794</v>
      </c>
      <c r="E80" s="550">
        <v>40441902800</v>
      </c>
      <c r="F80" s="550">
        <v>5164162.96</v>
      </c>
      <c r="G80" s="550">
        <v>40441902800</v>
      </c>
      <c r="H80" s="383"/>
    </row>
    <row r="81" spans="1:9">
      <c r="A81" s="530">
        <f t="shared" si="1"/>
        <v>15</v>
      </c>
      <c r="B81" s="549" t="s">
        <v>3267</v>
      </c>
      <c r="C81" s="549" t="s">
        <v>848</v>
      </c>
      <c r="D81" s="549" t="s">
        <v>475</v>
      </c>
      <c r="E81" s="550">
        <v>2780000</v>
      </c>
      <c r="F81" s="550">
        <v>2780000</v>
      </c>
      <c r="G81" s="550">
        <v>21770902800</v>
      </c>
      <c r="H81" s="531" t="s">
        <v>315</v>
      </c>
      <c r="I81" s="534"/>
    </row>
    <row r="82" spans="1:9">
      <c r="A82" s="530">
        <f t="shared" si="1"/>
        <v>15</v>
      </c>
      <c r="B82" s="549" t="s">
        <v>3268</v>
      </c>
      <c r="C82" s="549" t="s">
        <v>849</v>
      </c>
      <c r="D82" s="549" t="s">
        <v>794</v>
      </c>
      <c r="E82" s="550">
        <v>18671000000</v>
      </c>
      <c r="F82" s="550">
        <v>2384162.96</v>
      </c>
      <c r="G82" s="550">
        <v>18671000000</v>
      </c>
      <c r="H82" s="383"/>
    </row>
    <row r="83" spans="1:9">
      <c r="A83" s="530">
        <f t="shared" si="1"/>
        <v>11</v>
      </c>
      <c r="B83" s="549" t="s">
        <v>3269</v>
      </c>
      <c r="C83" s="549" t="s">
        <v>850</v>
      </c>
      <c r="D83" s="549" t="s">
        <v>794</v>
      </c>
      <c r="E83" s="550">
        <v>15000000000</v>
      </c>
      <c r="F83" s="550">
        <v>1915400.59</v>
      </c>
      <c r="G83" s="550">
        <v>15000000000</v>
      </c>
      <c r="H83" s="383"/>
    </row>
    <row r="84" spans="1:9">
      <c r="A84" s="530">
        <f t="shared" si="1"/>
        <v>13</v>
      </c>
      <c r="B84" s="549" t="s">
        <v>3270</v>
      </c>
      <c r="C84" s="549" t="s">
        <v>850</v>
      </c>
      <c r="D84" s="549" t="s">
        <v>794</v>
      </c>
      <c r="E84" s="550">
        <v>15000000000</v>
      </c>
      <c r="F84" s="550">
        <v>1915400.59</v>
      </c>
      <c r="G84" s="550">
        <v>15000000000</v>
      </c>
      <c r="H84" s="383"/>
    </row>
    <row r="85" spans="1:9">
      <c r="A85" s="530">
        <f t="shared" si="1"/>
        <v>15</v>
      </c>
      <c r="B85" s="549" t="s">
        <v>3271</v>
      </c>
      <c r="C85" s="549" t="s">
        <v>851</v>
      </c>
      <c r="D85" s="549" t="s">
        <v>794</v>
      </c>
      <c r="E85" s="550">
        <v>15000000000</v>
      </c>
      <c r="F85" s="550">
        <v>1915400.59</v>
      </c>
      <c r="G85" s="550">
        <v>15000000000</v>
      </c>
      <c r="H85" s="383"/>
    </row>
    <row r="86" spans="1:9" ht="27.6">
      <c r="A86" s="530">
        <f t="shared" si="1"/>
        <v>8</v>
      </c>
      <c r="B86" s="549" t="s">
        <v>3272</v>
      </c>
      <c r="C86" s="549" t="s">
        <v>852</v>
      </c>
      <c r="D86" s="549" t="s">
        <v>794</v>
      </c>
      <c r="E86" s="550">
        <v>892477807</v>
      </c>
      <c r="F86" s="550">
        <v>113963.5</v>
      </c>
      <c r="G86" s="550">
        <v>892477807</v>
      </c>
      <c r="H86" s="383"/>
    </row>
    <row r="87" spans="1:9">
      <c r="A87" s="530">
        <f t="shared" si="1"/>
        <v>11</v>
      </c>
      <c r="B87" s="549" t="s">
        <v>3273</v>
      </c>
      <c r="C87" s="549" t="s">
        <v>853</v>
      </c>
      <c r="D87" s="549" t="s">
        <v>794</v>
      </c>
      <c r="E87" s="550">
        <v>492663645</v>
      </c>
      <c r="F87" s="550">
        <v>62909.88</v>
      </c>
      <c r="G87" s="550">
        <v>492663645</v>
      </c>
      <c r="H87" s="383"/>
    </row>
    <row r="88" spans="1:9">
      <c r="A88" s="530">
        <f t="shared" si="1"/>
        <v>13</v>
      </c>
      <c r="B88" s="549" t="s">
        <v>3274</v>
      </c>
      <c r="C88" s="549" t="s">
        <v>853</v>
      </c>
      <c r="D88" s="549" t="s">
        <v>794</v>
      </c>
      <c r="E88" s="550">
        <v>4485459</v>
      </c>
      <c r="F88" s="550">
        <v>572.76</v>
      </c>
      <c r="G88" s="550">
        <v>4485459</v>
      </c>
      <c r="H88" s="383"/>
    </row>
    <row r="89" spans="1:9">
      <c r="A89" s="530">
        <f t="shared" si="1"/>
        <v>15</v>
      </c>
      <c r="B89" s="549" t="s">
        <v>3275</v>
      </c>
      <c r="C89" s="549" t="s">
        <v>855</v>
      </c>
      <c r="D89" s="549" t="s">
        <v>794</v>
      </c>
      <c r="E89" s="550">
        <v>4485459</v>
      </c>
      <c r="F89" s="550">
        <v>572.76</v>
      </c>
      <c r="G89" s="550">
        <v>4485459</v>
      </c>
      <c r="H89" s="383"/>
    </row>
    <row r="90" spans="1:9">
      <c r="A90" s="530">
        <f t="shared" si="1"/>
        <v>13</v>
      </c>
      <c r="B90" s="549" t="s">
        <v>3276</v>
      </c>
      <c r="C90" s="549" t="s">
        <v>856</v>
      </c>
      <c r="D90" s="549" t="s">
        <v>794</v>
      </c>
      <c r="E90" s="550">
        <v>488178186</v>
      </c>
      <c r="F90" s="550">
        <v>62337.120000000003</v>
      </c>
      <c r="G90" s="550">
        <v>488178186</v>
      </c>
      <c r="H90" s="383"/>
    </row>
    <row r="91" spans="1:9">
      <c r="A91" s="530">
        <f t="shared" si="1"/>
        <v>15</v>
      </c>
      <c r="B91" s="549" t="s">
        <v>3277</v>
      </c>
      <c r="C91" s="549" t="s">
        <v>857</v>
      </c>
      <c r="D91" s="549" t="s">
        <v>475</v>
      </c>
      <c r="E91" s="550">
        <v>31927.23</v>
      </c>
      <c r="F91" s="550">
        <v>31927.23</v>
      </c>
      <c r="G91" s="550">
        <v>250030439</v>
      </c>
      <c r="H91" s="531" t="s">
        <v>700</v>
      </c>
      <c r="I91" s="534"/>
    </row>
    <row r="92" spans="1:9">
      <c r="A92" s="530">
        <f t="shared" si="1"/>
        <v>15</v>
      </c>
      <c r="B92" s="549" t="s">
        <v>3278</v>
      </c>
      <c r="C92" s="549" t="s">
        <v>858</v>
      </c>
      <c r="D92" s="549" t="s">
        <v>794</v>
      </c>
      <c r="E92" s="550">
        <v>238147747</v>
      </c>
      <c r="F92" s="550">
        <v>30409.89</v>
      </c>
      <c r="G92" s="550">
        <v>238147747</v>
      </c>
      <c r="H92" s="383"/>
    </row>
    <row r="93" spans="1:9">
      <c r="A93" s="530">
        <f t="shared" si="1"/>
        <v>11</v>
      </c>
      <c r="B93" s="549" t="s">
        <v>3279</v>
      </c>
      <c r="C93" s="549" t="s">
        <v>859</v>
      </c>
      <c r="D93" s="549" t="s">
        <v>794</v>
      </c>
      <c r="E93" s="550">
        <v>102955579</v>
      </c>
      <c r="F93" s="550">
        <v>13146.75</v>
      </c>
      <c r="G93" s="550">
        <v>102955579</v>
      </c>
      <c r="H93" s="383"/>
    </row>
    <row r="94" spans="1:9">
      <c r="A94" s="530">
        <f t="shared" si="1"/>
        <v>13</v>
      </c>
      <c r="B94" s="549" t="s">
        <v>3280</v>
      </c>
      <c r="C94" s="549" t="s">
        <v>859</v>
      </c>
      <c r="D94" s="549" t="s">
        <v>794</v>
      </c>
      <c r="E94" s="550">
        <v>52573150</v>
      </c>
      <c r="F94" s="550">
        <v>6713.24</v>
      </c>
      <c r="G94" s="550">
        <v>52573150</v>
      </c>
      <c r="H94" s="383"/>
    </row>
    <row r="95" spans="1:9">
      <c r="A95" s="530">
        <f t="shared" si="1"/>
        <v>15</v>
      </c>
      <c r="B95" s="549" t="s">
        <v>3281</v>
      </c>
      <c r="C95" s="549" t="s">
        <v>860</v>
      </c>
      <c r="D95" s="549" t="s">
        <v>475</v>
      </c>
      <c r="E95" s="550">
        <v>1</v>
      </c>
      <c r="F95" s="550">
        <v>1</v>
      </c>
      <c r="G95" s="550">
        <v>7831</v>
      </c>
      <c r="H95" s="531" t="s">
        <v>700</v>
      </c>
      <c r="I95" s="534"/>
    </row>
    <row r="96" spans="1:9">
      <c r="A96" s="530">
        <f t="shared" si="1"/>
        <v>15</v>
      </c>
      <c r="B96" s="549" t="s">
        <v>3282</v>
      </c>
      <c r="C96" s="549" t="s">
        <v>861</v>
      </c>
      <c r="D96" s="549" t="s">
        <v>794</v>
      </c>
      <c r="E96" s="550">
        <v>52565319</v>
      </c>
      <c r="F96" s="550">
        <v>6712.24</v>
      </c>
      <c r="G96" s="550">
        <v>52565319</v>
      </c>
      <c r="H96" s="383"/>
    </row>
    <row r="97" spans="1:9">
      <c r="A97" s="530">
        <f t="shared" si="1"/>
        <v>13</v>
      </c>
      <c r="B97" s="549" t="s">
        <v>3283</v>
      </c>
      <c r="C97" s="549" t="s">
        <v>862</v>
      </c>
      <c r="D97" s="549" t="s">
        <v>794</v>
      </c>
      <c r="E97" s="550">
        <v>50382429</v>
      </c>
      <c r="F97" s="550">
        <v>6433.5</v>
      </c>
      <c r="G97" s="550">
        <v>50382429</v>
      </c>
      <c r="H97" s="383"/>
    </row>
    <row r="98" spans="1:9" ht="27.6">
      <c r="A98" s="530">
        <f t="shared" si="1"/>
        <v>15</v>
      </c>
      <c r="B98" s="549" t="s">
        <v>3284</v>
      </c>
      <c r="C98" s="549" t="s">
        <v>863</v>
      </c>
      <c r="D98" s="549" t="s">
        <v>475</v>
      </c>
      <c r="E98" s="550">
        <v>4077.95</v>
      </c>
      <c r="F98" s="550">
        <v>4077.95</v>
      </c>
      <c r="G98" s="550">
        <v>31935487</v>
      </c>
      <c r="H98" s="531" t="s">
        <v>700</v>
      </c>
      <c r="I98" s="534"/>
    </row>
    <row r="99" spans="1:9" ht="27.6">
      <c r="A99" s="530">
        <f t="shared" si="1"/>
        <v>15</v>
      </c>
      <c r="B99" s="549" t="s">
        <v>3285</v>
      </c>
      <c r="C99" s="549" t="s">
        <v>864</v>
      </c>
      <c r="D99" s="549" t="s">
        <v>794</v>
      </c>
      <c r="E99" s="550">
        <v>18446942</v>
      </c>
      <c r="F99" s="550">
        <v>2355.5500000000002</v>
      </c>
      <c r="G99" s="550">
        <v>18446942</v>
      </c>
      <c r="H99" s="383"/>
    </row>
    <row r="100" spans="1:9">
      <c r="A100" s="530">
        <f t="shared" si="1"/>
        <v>11</v>
      </c>
      <c r="B100" s="549" t="s">
        <v>3286</v>
      </c>
      <c r="C100" s="549" t="s">
        <v>865</v>
      </c>
      <c r="D100" s="549" t="s">
        <v>794</v>
      </c>
      <c r="E100" s="550">
        <v>182216568</v>
      </c>
      <c r="F100" s="550">
        <v>23267.85</v>
      </c>
      <c r="G100" s="550">
        <v>182216568</v>
      </c>
      <c r="H100" s="383"/>
    </row>
    <row r="101" spans="1:9">
      <c r="A101" s="530">
        <f t="shared" si="1"/>
        <v>13</v>
      </c>
      <c r="B101" s="549" t="s">
        <v>3287</v>
      </c>
      <c r="C101" s="549" t="s">
        <v>865</v>
      </c>
      <c r="D101" s="549" t="s">
        <v>794</v>
      </c>
      <c r="E101" s="550">
        <v>38025279</v>
      </c>
      <c r="F101" s="550">
        <v>4855.58</v>
      </c>
      <c r="G101" s="550">
        <v>38025279</v>
      </c>
      <c r="H101" s="383"/>
    </row>
    <row r="102" spans="1:9">
      <c r="A102" s="530">
        <f t="shared" si="1"/>
        <v>15</v>
      </c>
      <c r="B102" s="549" t="s">
        <v>3288</v>
      </c>
      <c r="C102" s="549" t="s">
        <v>866</v>
      </c>
      <c r="D102" s="549" t="s">
        <v>475</v>
      </c>
      <c r="E102" s="550">
        <v>0.2</v>
      </c>
      <c r="F102" s="550">
        <v>0.2</v>
      </c>
      <c r="G102" s="550">
        <v>1566</v>
      </c>
      <c r="H102" s="531" t="s">
        <v>700</v>
      </c>
      <c r="I102" s="534"/>
    </row>
    <row r="103" spans="1:9">
      <c r="A103" s="530">
        <f t="shared" si="1"/>
        <v>15</v>
      </c>
      <c r="B103" s="549" t="s">
        <v>3289</v>
      </c>
      <c r="C103" s="549" t="s">
        <v>867</v>
      </c>
      <c r="D103" s="549" t="s">
        <v>794</v>
      </c>
      <c r="E103" s="550">
        <v>38023713</v>
      </c>
      <c r="F103" s="550">
        <v>4855.38</v>
      </c>
      <c r="G103" s="550">
        <v>38023713</v>
      </c>
      <c r="H103" s="383"/>
    </row>
    <row r="104" spans="1:9">
      <c r="A104" s="530">
        <f t="shared" si="1"/>
        <v>13</v>
      </c>
      <c r="B104" s="549" t="s">
        <v>3290</v>
      </c>
      <c r="C104" s="549" t="s">
        <v>868</v>
      </c>
      <c r="D104" s="549" t="s">
        <v>794</v>
      </c>
      <c r="E104" s="550">
        <v>144191289</v>
      </c>
      <c r="F104" s="550">
        <v>18412.27</v>
      </c>
      <c r="G104" s="550">
        <v>144191289</v>
      </c>
      <c r="H104" s="383"/>
    </row>
    <row r="105" spans="1:9" ht="27.6">
      <c r="A105" s="530">
        <f t="shared" si="1"/>
        <v>15</v>
      </c>
      <c r="B105" s="549" t="s">
        <v>3291</v>
      </c>
      <c r="C105" s="549" t="s">
        <v>869</v>
      </c>
      <c r="D105" s="549" t="s">
        <v>794</v>
      </c>
      <c r="E105" s="550">
        <v>144191289</v>
      </c>
      <c r="F105" s="550">
        <v>18412.27</v>
      </c>
      <c r="G105" s="550">
        <v>144191289</v>
      </c>
      <c r="H105" s="383"/>
    </row>
    <row r="106" spans="1:9">
      <c r="A106" s="530">
        <f t="shared" si="1"/>
        <v>11</v>
      </c>
      <c r="B106" s="549" t="s">
        <v>3292</v>
      </c>
      <c r="C106" s="549" t="s">
        <v>870</v>
      </c>
      <c r="D106" s="549" t="s">
        <v>794</v>
      </c>
      <c r="E106" s="550">
        <v>102681604</v>
      </c>
      <c r="F106" s="550">
        <v>13111.76</v>
      </c>
      <c r="G106" s="550">
        <v>102681604</v>
      </c>
      <c r="H106" s="383"/>
    </row>
    <row r="107" spans="1:9">
      <c r="A107" s="530">
        <f t="shared" si="1"/>
        <v>13</v>
      </c>
      <c r="B107" s="549" t="s">
        <v>3293</v>
      </c>
      <c r="C107" s="549" t="s">
        <v>870</v>
      </c>
      <c r="D107" s="549" t="s">
        <v>794</v>
      </c>
      <c r="E107" s="550">
        <v>20236777</v>
      </c>
      <c r="F107" s="550">
        <v>2584.1</v>
      </c>
      <c r="G107" s="550">
        <v>20236777</v>
      </c>
      <c r="H107" s="383"/>
    </row>
    <row r="108" spans="1:9">
      <c r="A108" s="530">
        <f t="shared" si="1"/>
        <v>15</v>
      </c>
      <c r="B108" s="549" t="s">
        <v>3294</v>
      </c>
      <c r="C108" s="549" t="s">
        <v>872</v>
      </c>
      <c r="D108" s="549" t="s">
        <v>794</v>
      </c>
      <c r="E108" s="550">
        <v>20236777</v>
      </c>
      <c r="F108" s="550">
        <v>2584.1</v>
      </c>
      <c r="G108" s="550">
        <v>20236777</v>
      </c>
      <c r="H108" s="383"/>
    </row>
    <row r="109" spans="1:9">
      <c r="A109" s="530">
        <f t="shared" si="1"/>
        <v>13</v>
      </c>
      <c r="B109" s="549" t="s">
        <v>3295</v>
      </c>
      <c r="C109" s="549" t="s">
        <v>873</v>
      </c>
      <c r="D109" s="549" t="s">
        <v>794</v>
      </c>
      <c r="E109" s="550">
        <v>82444827</v>
      </c>
      <c r="F109" s="550">
        <v>10527.66</v>
      </c>
      <c r="G109" s="550">
        <v>82444827</v>
      </c>
      <c r="H109" s="383"/>
    </row>
    <row r="110" spans="1:9" ht="27.6">
      <c r="A110" s="530">
        <f t="shared" si="1"/>
        <v>15</v>
      </c>
      <c r="B110" s="549" t="s">
        <v>3296</v>
      </c>
      <c r="C110" s="549" t="s">
        <v>874</v>
      </c>
      <c r="D110" s="549" t="s">
        <v>475</v>
      </c>
      <c r="E110" s="550">
        <v>1946.62</v>
      </c>
      <c r="F110" s="550">
        <v>1946.62</v>
      </c>
      <c r="G110" s="550">
        <v>15244487</v>
      </c>
      <c r="H110" s="531" t="s">
        <v>700</v>
      </c>
      <c r="I110" s="534"/>
    </row>
    <row r="111" spans="1:9">
      <c r="A111" s="530">
        <f t="shared" si="1"/>
        <v>15</v>
      </c>
      <c r="B111" s="549" t="s">
        <v>3297</v>
      </c>
      <c r="C111" s="549" t="s">
        <v>875</v>
      </c>
      <c r="D111" s="549" t="s">
        <v>794</v>
      </c>
      <c r="E111" s="550">
        <v>67200340</v>
      </c>
      <c r="F111" s="550">
        <v>8581.0400000000009</v>
      </c>
      <c r="G111" s="550">
        <v>67200340</v>
      </c>
      <c r="H111" s="383"/>
    </row>
    <row r="112" spans="1:9">
      <c r="A112" s="530">
        <f t="shared" si="1"/>
        <v>11</v>
      </c>
      <c r="B112" s="549" t="s">
        <v>3298</v>
      </c>
      <c r="C112" s="549" t="s">
        <v>876</v>
      </c>
      <c r="D112" s="549" t="s">
        <v>794</v>
      </c>
      <c r="E112" s="550">
        <v>11960411</v>
      </c>
      <c r="F112" s="550">
        <v>1527.27</v>
      </c>
      <c r="G112" s="550">
        <v>11960411</v>
      </c>
      <c r="H112" s="383"/>
    </row>
    <row r="113" spans="1:8">
      <c r="A113" s="530">
        <f t="shared" si="1"/>
        <v>13</v>
      </c>
      <c r="B113" s="549" t="s">
        <v>3299</v>
      </c>
      <c r="C113" s="549" t="s">
        <v>876</v>
      </c>
      <c r="D113" s="549" t="s">
        <v>794</v>
      </c>
      <c r="E113" s="550">
        <v>-1</v>
      </c>
      <c r="F113" s="550">
        <v>0</v>
      </c>
      <c r="G113" s="550">
        <v>-1</v>
      </c>
      <c r="H113" s="383"/>
    </row>
    <row r="114" spans="1:8">
      <c r="A114" s="530">
        <f t="shared" si="1"/>
        <v>15</v>
      </c>
      <c r="B114" s="549" t="s">
        <v>3300</v>
      </c>
      <c r="C114" s="549" t="s">
        <v>877</v>
      </c>
      <c r="D114" s="549" t="s">
        <v>794</v>
      </c>
      <c r="E114" s="550">
        <v>-1</v>
      </c>
      <c r="F114" s="550">
        <v>0</v>
      </c>
      <c r="G114" s="550">
        <v>-1</v>
      </c>
      <c r="H114" s="383"/>
    </row>
    <row r="115" spans="1:8">
      <c r="A115" s="530">
        <f t="shared" si="1"/>
        <v>13</v>
      </c>
      <c r="B115" s="549" t="s">
        <v>3301</v>
      </c>
      <c r="C115" s="549" t="s">
        <v>878</v>
      </c>
      <c r="D115" s="549" t="s">
        <v>794</v>
      </c>
      <c r="E115" s="550">
        <v>11960412</v>
      </c>
      <c r="F115" s="550">
        <v>1527.27</v>
      </c>
      <c r="G115" s="550">
        <v>11960412</v>
      </c>
      <c r="H115" s="383"/>
    </row>
    <row r="116" spans="1:8">
      <c r="A116" s="530">
        <f t="shared" si="1"/>
        <v>15</v>
      </c>
      <c r="B116" s="549" t="s">
        <v>3302</v>
      </c>
      <c r="C116" s="549" t="s">
        <v>879</v>
      </c>
      <c r="D116" s="549" t="s">
        <v>794</v>
      </c>
      <c r="E116" s="550">
        <v>11960412</v>
      </c>
      <c r="F116" s="550">
        <v>1527.27</v>
      </c>
      <c r="G116" s="550">
        <v>11960412</v>
      </c>
      <c r="H116" s="383"/>
    </row>
    <row r="117" spans="1:8">
      <c r="A117" s="530">
        <f t="shared" si="1"/>
        <v>5</v>
      </c>
      <c r="B117" s="549" t="s">
        <v>3303</v>
      </c>
      <c r="C117" s="549" t="s">
        <v>880</v>
      </c>
      <c r="D117" s="549" t="s">
        <v>794</v>
      </c>
      <c r="E117" s="550">
        <v>1003000000</v>
      </c>
      <c r="F117" s="550">
        <v>128076.45</v>
      </c>
      <c r="G117" s="550">
        <v>1003000000</v>
      </c>
      <c r="H117" s="383"/>
    </row>
    <row r="118" spans="1:8">
      <c r="A118" s="530">
        <f t="shared" si="1"/>
        <v>8</v>
      </c>
      <c r="B118" s="549" t="s">
        <v>3304</v>
      </c>
      <c r="C118" s="549" t="s">
        <v>881</v>
      </c>
      <c r="D118" s="549" t="s">
        <v>794</v>
      </c>
      <c r="E118" s="550">
        <v>1003000000</v>
      </c>
      <c r="F118" s="550">
        <v>128076.45</v>
      </c>
      <c r="G118" s="550">
        <v>1003000000</v>
      </c>
      <c r="H118" s="383"/>
    </row>
    <row r="119" spans="1:8">
      <c r="A119" s="530">
        <f t="shared" si="1"/>
        <v>11</v>
      </c>
      <c r="B119" s="549" t="s">
        <v>3305</v>
      </c>
      <c r="C119" s="549" t="s">
        <v>882</v>
      </c>
      <c r="D119" s="549" t="s">
        <v>794</v>
      </c>
      <c r="E119" s="550">
        <v>1003000000</v>
      </c>
      <c r="F119" s="550">
        <v>128076.45</v>
      </c>
      <c r="G119" s="550">
        <v>1003000000</v>
      </c>
      <c r="H119" s="383"/>
    </row>
    <row r="120" spans="1:8">
      <c r="A120" s="530">
        <f t="shared" si="1"/>
        <v>13</v>
      </c>
      <c r="B120" s="549" t="s">
        <v>3306</v>
      </c>
      <c r="C120" s="549" t="s">
        <v>882</v>
      </c>
      <c r="D120" s="549" t="s">
        <v>794</v>
      </c>
      <c r="E120" s="550">
        <v>1003000000</v>
      </c>
      <c r="F120" s="550">
        <v>128076.45</v>
      </c>
      <c r="G120" s="550">
        <v>1003000000</v>
      </c>
      <c r="H120" s="383"/>
    </row>
    <row r="121" spans="1:8">
      <c r="A121" s="530">
        <f t="shared" si="1"/>
        <v>15</v>
      </c>
      <c r="B121" s="549" t="s">
        <v>3307</v>
      </c>
      <c r="C121" s="549" t="s">
        <v>883</v>
      </c>
      <c r="D121" s="549" t="s">
        <v>794</v>
      </c>
      <c r="E121" s="550">
        <v>1003000000</v>
      </c>
      <c r="F121" s="550">
        <v>128076.45</v>
      </c>
      <c r="G121" s="550">
        <v>1003000000</v>
      </c>
      <c r="H121" s="383"/>
    </row>
    <row r="122" spans="1:8">
      <c r="A122" s="530">
        <f t="shared" si="1"/>
        <v>2</v>
      </c>
      <c r="B122" s="549" t="s">
        <v>3308</v>
      </c>
      <c r="C122" s="549" t="s">
        <v>884</v>
      </c>
      <c r="D122" s="549" t="s">
        <v>794</v>
      </c>
      <c r="E122" s="550">
        <v>9601643089</v>
      </c>
      <c r="F122" s="550">
        <v>1226066.19</v>
      </c>
      <c r="G122" s="550">
        <v>9601643089</v>
      </c>
      <c r="H122" s="383"/>
    </row>
    <row r="123" spans="1:8">
      <c r="A123" s="530">
        <f t="shared" si="1"/>
        <v>5</v>
      </c>
      <c r="B123" s="549" t="s">
        <v>3309</v>
      </c>
      <c r="C123" s="549" t="s">
        <v>885</v>
      </c>
      <c r="D123" s="549" t="s">
        <v>794</v>
      </c>
      <c r="E123" s="550">
        <v>55600890</v>
      </c>
      <c r="F123" s="550">
        <v>7099.87</v>
      </c>
      <c r="G123" s="550">
        <v>55600890</v>
      </c>
      <c r="H123" s="383"/>
    </row>
    <row r="124" spans="1:8">
      <c r="A124" s="530">
        <f t="shared" si="1"/>
        <v>8</v>
      </c>
      <c r="B124" s="549" t="s">
        <v>3310</v>
      </c>
      <c r="C124" s="549" t="s">
        <v>886</v>
      </c>
      <c r="D124" s="549" t="s">
        <v>794</v>
      </c>
      <c r="E124" s="550">
        <v>479822</v>
      </c>
      <c r="F124" s="550">
        <v>61.27</v>
      </c>
      <c r="G124" s="550">
        <v>479822</v>
      </c>
      <c r="H124" s="383"/>
    </row>
    <row r="125" spans="1:8">
      <c r="A125" s="530">
        <f t="shared" si="1"/>
        <v>11</v>
      </c>
      <c r="B125" s="549" t="s">
        <v>3311</v>
      </c>
      <c r="C125" s="549" t="s">
        <v>887</v>
      </c>
      <c r="D125" s="549" t="s">
        <v>794</v>
      </c>
      <c r="E125" s="550">
        <v>479822</v>
      </c>
      <c r="F125" s="550">
        <v>61.27</v>
      </c>
      <c r="G125" s="550">
        <v>479822</v>
      </c>
      <c r="H125" s="383"/>
    </row>
    <row r="126" spans="1:8">
      <c r="A126" s="530">
        <f t="shared" si="1"/>
        <v>13</v>
      </c>
      <c r="B126" s="549" t="s">
        <v>3312</v>
      </c>
      <c r="C126" s="549" t="s">
        <v>887</v>
      </c>
      <c r="D126" s="549" t="s">
        <v>794</v>
      </c>
      <c r="E126" s="550">
        <v>479822</v>
      </c>
      <c r="F126" s="550">
        <v>61.27</v>
      </c>
      <c r="G126" s="550">
        <v>479822</v>
      </c>
      <c r="H126" s="383"/>
    </row>
    <row r="127" spans="1:8">
      <c r="A127" s="530">
        <f t="shared" si="1"/>
        <v>15</v>
      </c>
      <c r="B127" s="549" t="s">
        <v>3313</v>
      </c>
      <c r="C127" s="549" t="s">
        <v>888</v>
      </c>
      <c r="D127" s="549" t="s">
        <v>794</v>
      </c>
      <c r="E127" s="550">
        <v>479822</v>
      </c>
      <c r="F127" s="550">
        <v>61.27</v>
      </c>
      <c r="G127" s="550">
        <v>479822</v>
      </c>
      <c r="H127" s="383"/>
    </row>
    <row r="128" spans="1:8">
      <c r="A128" s="530">
        <f t="shared" si="1"/>
        <v>8</v>
      </c>
      <c r="B128" s="549" t="s">
        <v>3314</v>
      </c>
      <c r="C128" s="549" t="s">
        <v>889</v>
      </c>
      <c r="D128" s="549" t="s">
        <v>794</v>
      </c>
      <c r="E128" s="550">
        <v>55121068</v>
      </c>
      <c r="F128" s="550">
        <v>7038.6</v>
      </c>
      <c r="G128" s="550">
        <v>55121068</v>
      </c>
      <c r="H128" s="383"/>
    </row>
    <row r="129" spans="1:9">
      <c r="A129" s="530">
        <f t="shared" si="1"/>
        <v>11</v>
      </c>
      <c r="B129" s="549" t="s">
        <v>3315</v>
      </c>
      <c r="C129" s="549" t="s">
        <v>890</v>
      </c>
      <c r="D129" s="549" t="s">
        <v>794</v>
      </c>
      <c r="E129" s="550">
        <v>55121068</v>
      </c>
      <c r="F129" s="550">
        <v>7038.6</v>
      </c>
      <c r="G129" s="550">
        <v>55121068</v>
      </c>
      <c r="H129" s="383"/>
    </row>
    <row r="130" spans="1:9">
      <c r="A130" s="530">
        <f t="shared" si="1"/>
        <v>13</v>
      </c>
      <c r="B130" s="549" t="s">
        <v>3316</v>
      </c>
      <c r="C130" s="549" t="s">
        <v>890</v>
      </c>
      <c r="D130" s="549" t="s">
        <v>794</v>
      </c>
      <c r="E130" s="550">
        <v>55121068</v>
      </c>
      <c r="F130" s="550">
        <v>7038.6</v>
      </c>
      <c r="G130" s="550">
        <v>55121068</v>
      </c>
      <c r="H130" s="383"/>
    </row>
    <row r="131" spans="1:9">
      <c r="A131" s="530">
        <f t="shared" si="1"/>
        <v>15</v>
      </c>
      <c r="B131" s="549" t="s">
        <v>3317</v>
      </c>
      <c r="C131" s="549" t="s">
        <v>891</v>
      </c>
      <c r="D131" s="549" t="s">
        <v>475</v>
      </c>
      <c r="E131" s="550">
        <v>-0.2</v>
      </c>
      <c r="F131" s="550">
        <v>-0.2</v>
      </c>
      <c r="G131" s="550">
        <v>-1566</v>
      </c>
      <c r="I131" s="534"/>
    </row>
    <row r="132" spans="1:9">
      <c r="A132" s="530">
        <f t="shared" si="1"/>
        <v>15</v>
      </c>
      <c r="B132" s="549" t="s">
        <v>3318</v>
      </c>
      <c r="C132" s="549" t="s">
        <v>892</v>
      </c>
      <c r="D132" s="549" t="s">
        <v>794</v>
      </c>
      <c r="E132" s="550">
        <v>55122634</v>
      </c>
      <c r="F132" s="550">
        <v>7038.8</v>
      </c>
      <c r="G132" s="550">
        <v>55122634</v>
      </c>
      <c r="H132" s="383"/>
    </row>
    <row r="133" spans="1:9">
      <c r="A133" s="530">
        <f t="shared" si="1"/>
        <v>5</v>
      </c>
      <c r="B133" s="549" t="s">
        <v>3319</v>
      </c>
      <c r="C133" s="549" t="s">
        <v>897</v>
      </c>
      <c r="D133" s="549" t="s">
        <v>794</v>
      </c>
      <c r="E133" s="550">
        <v>172331863</v>
      </c>
      <c r="F133" s="550">
        <v>22005.64</v>
      </c>
      <c r="G133" s="550">
        <v>172331863</v>
      </c>
      <c r="H133" s="383"/>
    </row>
    <row r="134" spans="1:9">
      <c r="A134" s="530">
        <f t="shared" si="1"/>
        <v>8</v>
      </c>
      <c r="B134" s="549" t="s">
        <v>3320</v>
      </c>
      <c r="C134" s="549" t="s">
        <v>903</v>
      </c>
      <c r="D134" s="549" t="s">
        <v>794</v>
      </c>
      <c r="E134" s="550">
        <v>169526284</v>
      </c>
      <c r="F134" s="550">
        <v>21647.38</v>
      </c>
      <c r="G134" s="550">
        <v>169526284</v>
      </c>
      <c r="H134" s="383"/>
    </row>
    <row r="135" spans="1:9">
      <c r="A135" s="530">
        <f t="shared" si="1"/>
        <v>11</v>
      </c>
      <c r="B135" s="549" t="s">
        <v>3321</v>
      </c>
      <c r="C135" s="549" t="s">
        <v>904</v>
      </c>
      <c r="D135" s="549" t="s">
        <v>794</v>
      </c>
      <c r="E135" s="550">
        <v>169526284</v>
      </c>
      <c r="F135" s="550">
        <v>21647.38</v>
      </c>
      <c r="G135" s="550">
        <v>169526284</v>
      </c>
      <c r="H135" s="383"/>
    </row>
    <row r="136" spans="1:9">
      <c r="A136" s="530">
        <f t="shared" si="1"/>
        <v>13</v>
      </c>
      <c r="B136" s="549" t="s">
        <v>3322</v>
      </c>
      <c r="C136" s="549" t="s">
        <v>607</v>
      </c>
      <c r="D136" s="549" t="s">
        <v>794</v>
      </c>
      <c r="E136" s="550">
        <v>168790099</v>
      </c>
      <c r="F136" s="550">
        <v>21553.38</v>
      </c>
      <c r="G136" s="550">
        <v>168790099</v>
      </c>
      <c r="H136" s="383"/>
    </row>
    <row r="137" spans="1:9">
      <c r="A137" s="530">
        <f t="shared" si="1"/>
        <v>15</v>
      </c>
      <c r="B137" s="549" t="s">
        <v>3323</v>
      </c>
      <c r="C137" s="549" t="s">
        <v>905</v>
      </c>
      <c r="D137" s="549" t="s">
        <v>794</v>
      </c>
      <c r="E137" s="550">
        <v>168790099</v>
      </c>
      <c r="F137" s="550">
        <v>21553.38</v>
      </c>
      <c r="G137" s="550">
        <v>168790099</v>
      </c>
      <c r="H137" s="383"/>
    </row>
    <row r="138" spans="1:9">
      <c r="A138" s="530">
        <f t="shared" ref="A138:A201" si="2">+LEN(B138)</f>
        <v>13</v>
      </c>
      <c r="B138" s="549" t="s">
        <v>3324</v>
      </c>
      <c r="C138" s="549" t="s">
        <v>906</v>
      </c>
      <c r="D138" s="549" t="s">
        <v>794</v>
      </c>
      <c r="E138" s="550">
        <v>111185</v>
      </c>
      <c r="F138" s="550">
        <v>14.2</v>
      </c>
      <c r="G138" s="550">
        <v>111185</v>
      </c>
      <c r="H138" s="383"/>
    </row>
    <row r="139" spans="1:9">
      <c r="A139" s="530">
        <f t="shared" si="2"/>
        <v>15</v>
      </c>
      <c r="B139" s="549" t="s">
        <v>3325</v>
      </c>
      <c r="C139" s="549" t="s">
        <v>907</v>
      </c>
      <c r="D139" s="549" t="s">
        <v>794</v>
      </c>
      <c r="E139" s="550">
        <v>111185</v>
      </c>
      <c r="F139" s="550">
        <v>14.2</v>
      </c>
      <c r="G139" s="550">
        <v>111185</v>
      </c>
      <c r="H139" s="383"/>
    </row>
    <row r="140" spans="1:9">
      <c r="A140" s="530">
        <f t="shared" si="2"/>
        <v>15</v>
      </c>
      <c r="B140" s="549" t="s">
        <v>3326</v>
      </c>
      <c r="C140" s="549" t="s">
        <v>908</v>
      </c>
      <c r="D140" s="549" t="s">
        <v>794</v>
      </c>
      <c r="E140" s="550">
        <v>625000</v>
      </c>
      <c r="F140" s="550">
        <v>79.81</v>
      </c>
      <c r="G140" s="550">
        <v>625000</v>
      </c>
      <c r="H140" s="383"/>
    </row>
    <row r="141" spans="1:9">
      <c r="A141" s="530">
        <f t="shared" si="2"/>
        <v>8</v>
      </c>
      <c r="B141" s="549" t="s">
        <v>3327</v>
      </c>
      <c r="C141" s="549" t="s">
        <v>909</v>
      </c>
      <c r="D141" s="549" t="s">
        <v>794</v>
      </c>
      <c r="E141" s="550">
        <v>2805579</v>
      </c>
      <c r="F141" s="550">
        <v>358.25</v>
      </c>
      <c r="G141" s="550">
        <v>2805579</v>
      </c>
      <c r="H141" s="383"/>
    </row>
    <row r="142" spans="1:9">
      <c r="A142" s="530">
        <f t="shared" si="2"/>
        <v>11</v>
      </c>
      <c r="B142" s="549" t="s">
        <v>3328</v>
      </c>
      <c r="C142" s="549" t="s">
        <v>910</v>
      </c>
      <c r="D142" s="549" t="s">
        <v>794</v>
      </c>
      <c r="E142" s="550">
        <v>2805579</v>
      </c>
      <c r="F142" s="550">
        <v>358.25</v>
      </c>
      <c r="G142" s="550">
        <v>2805579</v>
      </c>
      <c r="H142" s="383"/>
    </row>
    <row r="143" spans="1:9">
      <c r="A143" s="530">
        <f t="shared" si="2"/>
        <v>13</v>
      </c>
      <c r="B143" s="549" t="s">
        <v>3329</v>
      </c>
      <c r="C143" s="549" t="s">
        <v>911</v>
      </c>
      <c r="D143" s="549" t="s">
        <v>794</v>
      </c>
      <c r="E143" s="550">
        <v>2805579</v>
      </c>
      <c r="F143" s="550">
        <v>358.25</v>
      </c>
      <c r="G143" s="550">
        <v>2805579</v>
      </c>
      <c r="H143" s="383"/>
    </row>
    <row r="144" spans="1:9">
      <c r="A144" s="530">
        <f t="shared" si="2"/>
        <v>15</v>
      </c>
      <c r="B144" s="549" t="s">
        <v>3330</v>
      </c>
      <c r="C144" s="549" t="s">
        <v>912</v>
      </c>
      <c r="D144" s="549" t="s">
        <v>794</v>
      </c>
      <c r="E144" s="550">
        <v>2805579</v>
      </c>
      <c r="F144" s="550">
        <v>358.25</v>
      </c>
      <c r="G144" s="550">
        <v>2805579</v>
      </c>
      <c r="H144" s="383"/>
    </row>
    <row r="145" spans="1:9">
      <c r="A145" s="530">
        <f t="shared" si="2"/>
        <v>5</v>
      </c>
      <c r="B145" s="549" t="s">
        <v>3331</v>
      </c>
      <c r="C145" s="549" t="s">
        <v>699</v>
      </c>
      <c r="D145" s="549" t="s">
        <v>794</v>
      </c>
      <c r="E145" s="550">
        <v>9373710336</v>
      </c>
      <c r="F145" s="550">
        <v>1196960.69</v>
      </c>
      <c r="G145" s="550">
        <v>9373710336</v>
      </c>
      <c r="H145" s="383"/>
    </row>
    <row r="146" spans="1:9">
      <c r="A146" s="530">
        <f t="shared" si="2"/>
        <v>8</v>
      </c>
      <c r="B146" s="549" t="s">
        <v>3332</v>
      </c>
      <c r="C146" s="549" t="s">
        <v>913</v>
      </c>
      <c r="D146" s="549" t="s">
        <v>794</v>
      </c>
      <c r="E146" s="550">
        <v>9085055403</v>
      </c>
      <c r="F146" s="550">
        <v>1160101.3600000001</v>
      </c>
      <c r="G146" s="550">
        <v>9085055403</v>
      </c>
      <c r="H146" s="383"/>
    </row>
    <row r="147" spans="1:9">
      <c r="A147" s="530">
        <f t="shared" si="2"/>
        <v>11</v>
      </c>
      <c r="B147" s="549" t="s">
        <v>3333</v>
      </c>
      <c r="C147" s="549" t="s">
        <v>914</v>
      </c>
      <c r="D147" s="549" t="s">
        <v>794</v>
      </c>
      <c r="E147" s="550">
        <v>51455087962</v>
      </c>
      <c r="F147" s="550">
        <v>6570473.71</v>
      </c>
      <c r="G147" s="550">
        <v>51455087962</v>
      </c>
      <c r="H147" s="383"/>
    </row>
    <row r="148" spans="1:9">
      <c r="A148" s="530">
        <f t="shared" si="2"/>
        <v>13</v>
      </c>
      <c r="B148" s="549" t="s">
        <v>3334</v>
      </c>
      <c r="C148" s="549" t="s">
        <v>914</v>
      </c>
      <c r="D148" s="549" t="s">
        <v>794</v>
      </c>
      <c r="E148" s="550">
        <v>51455087962</v>
      </c>
      <c r="F148" s="550">
        <v>6570473.71</v>
      </c>
      <c r="G148" s="550">
        <v>51455087962</v>
      </c>
      <c r="H148" s="383"/>
    </row>
    <row r="149" spans="1:9">
      <c r="A149" s="530">
        <f t="shared" si="2"/>
        <v>15</v>
      </c>
      <c r="B149" s="549" t="s">
        <v>3335</v>
      </c>
      <c r="C149" s="549" t="s">
        <v>915</v>
      </c>
      <c r="D149" s="549" t="s">
        <v>475</v>
      </c>
      <c r="E149" s="550">
        <v>3755939.38</v>
      </c>
      <c r="F149" s="550">
        <v>3755939.38</v>
      </c>
      <c r="G149" s="550">
        <v>29413737829</v>
      </c>
      <c r="H149" s="531" t="s">
        <v>699</v>
      </c>
      <c r="I149" s="534"/>
    </row>
    <row r="150" spans="1:9">
      <c r="A150" s="530">
        <f t="shared" si="2"/>
        <v>15</v>
      </c>
      <c r="B150" s="549" t="s">
        <v>3336</v>
      </c>
      <c r="C150" s="549" t="s">
        <v>916</v>
      </c>
      <c r="D150" s="549" t="s">
        <v>794</v>
      </c>
      <c r="E150" s="550">
        <v>22041350133</v>
      </c>
      <c r="F150" s="550">
        <v>2814534.33</v>
      </c>
      <c r="G150" s="550">
        <v>22041350133</v>
      </c>
      <c r="H150" s="383"/>
    </row>
    <row r="151" spans="1:9">
      <c r="A151" s="530">
        <f t="shared" si="2"/>
        <v>11</v>
      </c>
      <c r="B151" s="549" t="s">
        <v>3337</v>
      </c>
      <c r="C151" s="549" t="s">
        <v>917</v>
      </c>
      <c r="D151" s="549" t="s">
        <v>794</v>
      </c>
      <c r="E151" s="550">
        <v>5369565889</v>
      </c>
      <c r="F151" s="550">
        <v>685657.98</v>
      </c>
      <c r="G151" s="550">
        <v>5369565889</v>
      </c>
      <c r="H151" s="383"/>
    </row>
    <row r="152" spans="1:9">
      <c r="A152" s="530">
        <f t="shared" si="2"/>
        <v>13</v>
      </c>
      <c r="B152" s="549" t="s">
        <v>3338</v>
      </c>
      <c r="C152" s="549" t="s">
        <v>917</v>
      </c>
      <c r="D152" s="549" t="s">
        <v>794</v>
      </c>
      <c r="E152" s="550">
        <v>5369565889</v>
      </c>
      <c r="F152" s="550">
        <v>685657.98</v>
      </c>
      <c r="G152" s="550">
        <v>5369565889</v>
      </c>
      <c r="H152" s="383"/>
    </row>
    <row r="153" spans="1:9">
      <c r="A153" s="530">
        <f t="shared" si="2"/>
        <v>15</v>
      </c>
      <c r="B153" s="549" t="s">
        <v>3339</v>
      </c>
      <c r="C153" s="549" t="s">
        <v>918</v>
      </c>
      <c r="D153" s="549" t="s">
        <v>475</v>
      </c>
      <c r="E153" s="550">
        <v>648111.54</v>
      </c>
      <c r="F153" s="550">
        <v>648111.54</v>
      </c>
      <c r="G153" s="550">
        <v>5075529979</v>
      </c>
      <c r="H153" s="531" t="s">
        <v>699</v>
      </c>
      <c r="I153" s="534"/>
    </row>
    <row r="154" spans="1:9">
      <c r="A154" s="530">
        <f t="shared" si="2"/>
        <v>15</v>
      </c>
      <c r="B154" s="549" t="s">
        <v>3340</v>
      </c>
      <c r="C154" s="549" t="s">
        <v>919</v>
      </c>
      <c r="D154" s="549" t="s">
        <v>794</v>
      </c>
      <c r="E154" s="550">
        <v>294035910</v>
      </c>
      <c r="F154" s="550">
        <v>37546.44</v>
      </c>
      <c r="G154" s="550">
        <v>294035910</v>
      </c>
      <c r="H154" s="383"/>
    </row>
    <row r="155" spans="1:9">
      <c r="A155" s="530">
        <f t="shared" si="2"/>
        <v>11</v>
      </c>
      <c r="B155" s="549" t="s">
        <v>3341</v>
      </c>
      <c r="C155" s="549" t="s">
        <v>920</v>
      </c>
      <c r="D155" s="549" t="s">
        <v>794</v>
      </c>
      <c r="E155" s="550">
        <v>2720628449</v>
      </c>
      <c r="F155" s="550">
        <v>347406.22</v>
      </c>
      <c r="G155" s="550">
        <v>2720628449</v>
      </c>
      <c r="H155" s="383"/>
    </row>
    <row r="156" spans="1:9">
      <c r="A156" s="530">
        <f t="shared" si="2"/>
        <v>13</v>
      </c>
      <c r="B156" s="549" t="s">
        <v>3342</v>
      </c>
      <c r="C156" s="549" t="s">
        <v>920</v>
      </c>
      <c r="D156" s="549" t="s">
        <v>794</v>
      </c>
      <c r="E156" s="550">
        <v>2720628449</v>
      </c>
      <c r="F156" s="550">
        <v>347406.22</v>
      </c>
      <c r="G156" s="550">
        <v>2720628449</v>
      </c>
      <c r="H156" s="383"/>
    </row>
    <row r="157" spans="1:9">
      <c r="A157" s="530">
        <f t="shared" si="2"/>
        <v>15</v>
      </c>
      <c r="B157" s="549" t="s">
        <v>3343</v>
      </c>
      <c r="C157" s="549" t="s">
        <v>921</v>
      </c>
      <c r="D157" s="549" t="s">
        <v>475</v>
      </c>
      <c r="E157" s="550">
        <v>8311.92</v>
      </c>
      <c r="F157" s="550">
        <v>8311.92</v>
      </c>
      <c r="G157" s="550">
        <v>65092807</v>
      </c>
      <c r="H157" s="531" t="s">
        <v>699</v>
      </c>
      <c r="I157" s="534"/>
    </row>
    <row r="158" spans="1:9">
      <c r="A158" s="530">
        <f t="shared" si="2"/>
        <v>15</v>
      </c>
      <c r="B158" s="549" t="s">
        <v>3344</v>
      </c>
      <c r="C158" s="549" t="s">
        <v>922</v>
      </c>
      <c r="D158" s="549" t="s">
        <v>794</v>
      </c>
      <c r="E158" s="550">
        <v>2655535642</v>
      </c>
      <c r="F158" s="550">
        <v>339094.3</v>
      </c>
      <c r="G158" s="550">
        <v>2655535642</v>
      </c>
      <c r="H158" s="383"/>
    </row>
    <row r="159" spans="1:9">
      <c r="A159" s="530">
        <f t="shared" si="2"/>
        <v>11</v>
      </c>
      <c r="B159" s="549" t="s">
        <v>3345</v>
      </c>
      <c r="C159" s="549" t="s">
        <v>923</v>
      </c>
      <c r="D159" s="549" t="s">
        <v>794</v>
      </c>
      <c r="E159" s="550">
        <v>8381250000</v>
      </c>
      <c r="F159" s="550">
        <v>1070230.08</v>
      </c>
      <c r="G159" s="550">
        <v>8381250000</v>
      </c>
      <c r="H159" s="383"/>
    </row>
    <row r="160" spans="1:9">
      <c r="A160" s="530">
        <f t="shared" si="2"/>
        <v>13</v>
      </c>
      <c r="B160" s="549" t="s">
        <v>3346</v>
      </c>
      <c r="C160" s="549" t="s">
        <v>923</v>
      </c>
      <c r="D160" s="549" t="s">
        <v>794</v>
      </c>
      <c r="E160" s="550">
        <v>8381250000</v>
      </c>
      <c r="F160" s="550">
        <v>1070230.08</v>
      </c>
      <c r="G160" s="550">
        <v>8381250000</v>
      </c>
      <c r="H160" s="383"/>
    </row>
    <row r="161" spans="1:9">
      <c r="A161" s="530">
        <f t="shared" si="2"/>
        <v>15</v>
      </c>
      <c r="B161" s="549" t="s">
        <v>3347</v>
      </c>
      <c r="C161" s="549" t="s">
        <v>924</v>
      </c>
      <c r="D161" s="549" t="s">
        <v>794</v>
      </c>
      <c r="E161" s="550">
        <v>8381250000</v>
      </c>
      <c r="F161" s="550">
        <v>1070230.08</v>
      </c>
      <c r="G161" s="550">
        <v>8381250000</v>
      </c>
      <c r="H161" s="383"/>
    </row>
    <row r="162" spans="1:9">
      <c r="A162" s="530">
        <f t="shared" si="2"/>
        <v>11</v>
      </c>
      <c r="B162" s="549" t="s">
        <v>3348</v>
      </c>
      <c r="C162" s="549" t="s">
        <v>925</v>
      </c>
      <c r="D162" s="549" t="s">
        <v>794</v>
      </c>
      <c r="E162" s="550">
        <v>6893062466</v>
      </c>
      <c r="F162" s="550">
        <v>880198.39</v>
      </c>
      <c r="G162" s="550">
        <v>6893062466</v>
      </c>
      <c r="H162" s="383"/>
    </row>
    <row r="163" spans="1:9">
      <c r="A163" s="530">
        <f t="shared" si="2"/>
        <v>13</v>
      </c>
      <c r="B163" s="549" t="s">
        <v>3349</v>
      </c>
      <c r="C163" s="549" t="s">
        <v>925</v>
      </c>
      <c r="D163" s="549" t="s">
        <v>794</v>
      </c>
      <c r="E163" s="550">
        <v>6893062466</v>
      </c>
      <c r="F163" s="550">
        <v>880198.39</v>
      </c>
      <c r="G163" s="550">
        <v>6893062466</v>
      </c>
      <c r="H163" s="383"/>
    </row>
    <row r="164" spans="1:9">
      <c r="A164" s="530">
        <f t="shared" si="2"/>
        <v>15</v>
      </c>
      <c r="B164" s="549" t="s">
        <v>3350</v>
      </c>
      <c r="C164" s="549" t="s">
        <v>926</v>
      </c>
      <c r="D164" s="549" t="s">
        <v>475</v>
      </c>
      <c r="E164" s="550">
        <v>373975.85</v>
      </c>
      <c r="F164" s="550">
        <v>373975.85</v>
      </c>
      <c r="G164" s="550">
        <v>2928702115</v>
      </c>
      <c r="H164" s="531" t="s">
        <v>699</v>
      </c>
      <c r="I164" s="534"/>
    </row>
    <row r="165" spans="1:9">
      <c r="A165" s="530">
        <f t="shared" si="2"/>
        <v>15</v>
      </c>
      <c r="B165" s="549" t="s">
        <v>3351</v>
      </c>
      <c r="C165" s="549" t="s">
        <v>927</v>
      </c>
      <c r="D165" s="549" t="s">
        <v>794</v>
      </c>
      <c r="E165" s="550">
        <v>3964360351</v>
      </c>
      <c r="F165" s="550">
        <v>506222.54</v>
      </c>
      <c r="G165" s="550">
        <v>3964360351</v>
      </c>
      <c r="H165" s="383"/>
    </row>
    <row r="166" spans="1:9">
      <c r="A166" s="530">
        <f t="shared" si="2"/>
        <v>11</v>
      </c>
      <c r="B166" s="549" t="s">
        <v>3352</v>
      </c>
      <c r="C166" s="549" t="s">
        <v>928</v>
      </c>
      <c r="D166" s="549" t="s">
        <v>794</v>
      </c>
      <c r="E166" s="550">
        <v>-42996254724</v>
      </c>
      <c r="F166" s="550">
        <v>-5490336.7699999996</v>
      </c>
      <c r="G166" s="550">
        <v>-42996254724</v>
      </c>
      <c r="H166" s="383"/>
    </row>
    <row r="167" spans="1:9">
      <c r="A167" s="530">
        <f t="shared" si="2"/>
        <v>13</v>
      </c>
      <c r="B167" s="549" t="s">
        <v>3353</v>
      </c>
      <c r="C167" s="549" t="s">
        <v>928</v>
      </c>
      <c r="D167" s="549" t="s">
        <v>794</v>
      </c>
      <c r="E167" s="550">
        <v>-42996254724</v>
      </c>
      <c r="F167" s="550">
        <v>-5490336.7699999996</v>
      </c>
      <c r="G167" s="550">
        <v>-42996254724</v>
      </c>
      <c r="H167" s="383"/>
    </row>
    <row r="168" spans="1:9">
      <c r="A168" s="530">
        <f t="shared" si="2"/>
        <v>15</v>
      </c>
      <c r="B168" s="549" t="s">
        <v>3354</v>
      </c>
      <c r="C168" s="549" t="s">
        <v>929</v>
      </c>
      <c r="D168" s="549" t="s">
        <v>475</v>
      </c>
      <c r="E168" s="550">
        <v>-3216614.44</v>
      </c>
      <c r="F168" s="550">
        <v>-3216614.44</v>
      </c>
      <c r="G168" s="550">
        <v>-25190143999</v>
      </c>
      <c r="H168" s="531" t="s">
        <v>132</v>
      </c>
      <c r="I168" s="534"/>
    </row>
    <row r="169" spans="1:9">
      <c r="A169" s="530">
        <f t="shared" si="2"/>
        <v>15</v>
      </c>
      <c r="B169" s="549" t="s">
        <v>3355</v>
      </c>
      <c r="C169" s="549" t="s">
        <v>930</v>
      </c>
      <c r="D169" s="549" t="s">
        <v>794</v>
      </c>
      <c r="E169" s="550">
        <v>-17806110725</v>
      </c>
      <c r="F169" s="550">
        <v>-2273722.33</v>
      </c>
      <c r="G169" s="550">
        <v>-17806110725</v>
      </c>
      <c r="H169" s="383"/>
    </row>
    <row r="170" spans="1:9">
      <c r="A170" s="530">
        <f t="shared" si="2"/>
        <v>11</v>
      </c>
      <c r="B170" s="549" t="s">
        <v>3356</v>
      </c>
      <c r="C170" s="549" t="s">
        <v>931</v>
      </c>
      <c r="D170" s="549" t="s">
        <v>794</v>
      </c>
      <c r="E170" s="550">
        <v>-5222092760</v>
      </c>
      <c r="F170" s="550">
        <v>-666826.64</v>
      </c>
      <c r="G170" s="550">
        <v>-5222092760</v>
      </c>
      <c r="H170" s="383"/>
    </row>
    <row r="171" spans="1:9">
      <c r="A171" s="530">
        <f t="shared" si="2"/>
        <v>13</v>
      </c>
      <c r="B171" s="549" t="s">
        <v>3357</v>
      </c>
      <c r="C171" s="549" t="s">
        <v>931</v>
      </c>
      <c r="D171" s="549" t="s">
        <v>794</v>
      </c>
      <c r="E171" s="550">
        <v>-5222092760</v>
      </c>
      <c r="F171" s="550">
        <v>-666826.64</v>
      </c>
      <c r="G171" s="550">
        <v>-5222092760</v>
      </c>
      <c r="H171" s="383"/>
    </row>
    <row r="172" spans="1:9">
      <c r="A172" s="530">
        <f t="shared" si="2"/>
        <v>15</v>
      </c>
      <c r="B172" s="549" t="s">
        <v>3358</v>
      </c>
      <c r="C172" s="549" t="s">
        <v>932</v>
      </c>
      <c r="D172" s="549" t="s">
        <v>475</v>
      </c>
      <c r="E172" s="550">
        <v>-630933.28</v>
      </c>
      <c r="F172" s="550">
        <v>-630933.28</v>
      </c>
      <c r="G172" s="550">
        <v>-4941002558</v>
      </c>
      <c r="H172" s="531" t="s">
        <v>132</v>
      </c>
      <c r="I172" s="534"/>
    </row>
    <row r="173" spans="1:9">
      <c r="A173" s="530">
        <f t="shared" si="2"/>
        <v>15</v>
      </c>
      <c r="B173" s="549" t="s">
        <v>3359</v>
      </c>
      <c r="C173" s="549" t="s">
        <v>933</v>
      </c>
      <c r="D173" s="549" t="s">
        <v>794</v>
      </c>
      <c r="E173" s="550">
        <v>-281090202</v>
      </c>
      <c r="F173" s="550">
        <v>-35893.360000000001</v>
      </c>
      <c r="G173" s="550">
        <v>-281090202</v>
      </c>
      <c r="H173" s="383"/>
    </row>
    <row r="174" spans="1:9">
      <c r="A174" s="530">
        <f t="shared" si="2"/>
        <v>11</v>
      </c>
      <c r="B174" s="549" t="s">
        <v>3360</v>
      </c>
      <c r="C174" s="549" t="s">
        <v>934</v>
      </c>
      <c r="D174" s="549" t="s">
        <v>794</v>
      </c>
      <c r="E174" s="550">
        <v>-2644192012</v>
      </c>
      <c r="F174" s="550">
        <v>-337645.8</v>
      </c>
      <c r="G174" s="550">
        <v>-2644192012</v>
      </c>
      <c r="H174" s="383"/>
    </row>
    <row r="175" spans="1:9">
      <c r="A175" s="530">
        <f t="shared" si="2"/>
        <v>13</v>
      </c>
      <c r="B175" s="549" t="s">
        <v>3361</v>
      </c>
      <c r="C175" s="549" t="s">
        <v>934</v>
      </c>
      <c r="D175" s="549" t="s">
        <v>794</v>
      </c>
      <c r="E175" s="550">
        <v>-2644192012</v>
      </c>
      <c r="F175" s="550">
        <v>-337645.8</v>
      </c>
      <c r="G175" s="550">
        <v>-2644192012</v>
      </c>
      <c r="H175" s="383"/>
    </row>
    <row r="176" spans="1:9">
      <c r="A176" s="530">
        <f t="shared" si="2"/>
        <v>15</v>
      </c>
      <c r="B176" s="549" t="s">
        <v>3362</v>
      </c>
      <c r="C176" s="549" t="s">
        <v>935</v>
      </c>
      <c r="D176" s="549" t="s">
        <v>475</v>
      </c>
      <c r="E176" s="550">
        <v>-8025.22</v>
      </c>
      <c r="F176" s="550">
        <v>-8025.22</v>
      </c>
      <c r="G176" s="550">
        <v>-62847584</v>
      </c>
      <c r="H176" s="531" t="s">
        <v>132</v>
      </c>
      <c r="I176" s="534"/>
    </row>
    <row r="177" spans="1:10">
      <c r="A177" s="530">
        <f t="shared" si="2"/>
        <v>15</v>
      </c>
      <c r="B177" s="549" t="s">
        <v>3363</v>
      </c>
      <c r="C177" s="549" t="s">
        <v>936</v>
      </c>
      <c r="D177" s="549" t="s">
        <v>794</v>
      </c>
      <c r="E177" s="550">
        <v>-2581344428</v>
      </c>
      <c r="F177" s="550">
        <v>-329620.58</v>
      </c>
      <c r="G177" s="550">
        <v>-2581344428</v>
      </c>
      <c r="H177" s="383"/>
    </row>
    <row r="178" spans="1:10">
      <c r="A178" s="530">
        <f t="shared" si="2"/>
        <v>11</v>
      </c>
      <c r="B178" s="549" t="s">
        <v>3364</v>
      </c>
      <c r="C178" s="549" t="s">
        <v>937</v>
      </c>
      <c r="D178" s="549" t="s">
        <v>794</v>
      </c>
      <c r="E178" s="550">
        <v>-8373333964</v>
      </c>
      <c r="F178" s="550">
        <v>-1069219.25</v>
      </c>
      <c r="G178" s="550">
        <v>-8373333964</v>
      </c>
      <c r="H178" s="383"/>
    </row>
    <row r="179" spans="1:10" s="387" customFormat="1">
      <c r="A179" s="530">
        <f t="shared" si="2"/>
        <v>13</v>
      </c>
      <c r="B179" s="549" t="s">
        <v>3365</v>
      </c>
      <c r="C179" s="549" t="s">
        <v>937</v>
      </c>
      <c r="D179" s="549" t="s">
        <v>794</v>
      </c>
      <c r="E179" s="550">
        <v>-8373333964</v>
      </c>
      <c r="F179" s="550">
        <v>-1069219.25</v>
      </c>
      <c r="G179" s="550">
        <v>-8373333964</v>
      </c>
      <c r="J179" s="388"/>
    </row>
    <row r="180" spans="1:10">
      <c r="A180" s="530">
        <f t="shared" si="2"/>
        <v>15</v>
      </c>
      <c r="B180" s="549" t="s">
        <v>3366</v>
      </c>
      <c r="C180" s="549" t="s">
        <v>938</v>
      </c>
      <c r="D180" s="549" t="s">
        <v>794</v>
      </c>
      <c r="E180" s="550">
        <v>-8373333964</v>
      </c>
      <c r="F180" s="550">
        <v>-1069219.25</v>
      </c>
      <c r="G180" s="550">
        <v>-8373333964</v>
      </c>
      <c r="H180" s="383"/>
    </row>
    <row r="181" spans="1:10">
      <c r="A181" s="530">
        <f t="shared" si="2"/>
        <v>11</v>
      </c>
      <c r="B181" s="549" t="s">
        <v>3367</v>
      </c>
      <c r="C181" s="549" t="s">
        <v>939</v>
      </c>
      <c r="D181" s="549" t="s">
        <v>794</v>
      </c>
      <c r="E181" s="550">
        <v>-6498665903</v>
      </c>
      <c r="F181" s="550">
        <v>-829836.57</v>
      </c>
      <c r="G181" s="550">
        <v>-6498665903</v>
      </c>
      <c r="H181" s="383"/>
    </row>
    <row r="182" spans="1:10">
      <c r="A182" s="530">
        <f t="shared" si="2"/>
        <v>13</v>
      </c>
      <c r="B182" s="549" t="s">
        <v>3368</v>
      </c>
      <c r="C182" s="549" t="s">
        <v>939</v>
      </c>
      <c r="D182" s="549" t="s">
        <v>794</v>
      </c>
      <c r="E182" s="550">
        <v>-6498665903</v>
      </c>
      <c r="F182" s="550">
        <v>-829836.57</v>
      </c>
      <c r="G182" s="550">
        <v>-6498665903</v>
      </c>
      <c r="H182" s="383"/>
    </row>
    <row r="183" spans="1:10">
      <c r="A183" s="530">
        <f t="shared" si="2"/>
        <v>15</v>
      </c>
      <c r="B183" s="549" t="s">
        <v>3369</v>
      </c>
      <c r="C183" s="549" t="s">
        <v>940</v>
      </c>
      <c r="D183" s="549" t="s">
        <v>475</v>
      </c>
      <c r="E183" s="550">
        <v>-358489.78</v>
      </c>
      <c r="F183" s="550">
        <v>-358489.78</v>
      </c>
      <c r="G183" s="550">
        <v>-2807426675</v>
      </c>
      <c r="H183" s="531" t="s">
        <v>132</v>
      </c>
      <c r="I183" s="534"/>
    </row>
    <row r="184" spans="1:10">
      <c r="A184" s="530">
        <f t="shared" si="2"/>
        <v>15</v>
      </c>
      <c r="B184" s="549" t="s">
        <v>3370</v>
      </c>
      <c r="C184" s="549" t="s">
        <v>941</v>
      </c>
      <c r="D184" s="549" t="s">
        <v>794</v>
      </c>
      <c r="E184" s="550">
        <v>-3691239228</v>
      </c>
      <c r="F184" s="550">
        <v>-471346.79</v>
      </c>
      <c r="G184" s="550">
        <v>-3691239228</v>
      </c>
      <c r="H184" s="383"/>
    </row>
    <row r="185" spans="1:10">
      <c r="A185" s="530">
        <f t="shared" si="2"/>
        <v>8</v>
      </c>
      <c r="B185" s="549" t="s">
        <v>3371</v>
      </c>
      <c r="C185" s="549" t="s">
        <v>942</v>
      </c>
      <c r="D185" s="549" t="s">
        <v>794</v>
      </c>
      <c r="E185" s="550">
        <v>288654933</v>
      </c>
      <c r="F185" s="550">
        <v>36859.32</v>
      </c>
      <c r="G185" s="550">
        <v>288654933</v>
      </c>
      <c r="H185" s="383"/>
    </row>
    <row r="186" spans="1:10">
      <c r="A186" s="530">
        <f t="shared" si="2"/>
        <v>11</v>
      </c>
      <c r="B186" s="549" t="s">
        <v>3372</v>
      </c>
      <c r="C186" s="549" t="s">
        <v>943</v>
      </c>
      <c r="D186" s="549" t="s">
        <v>794</v>
      </c>
      <c r="E186" s="550">
        <v>1260336202</v>
      </c>
      <c r="F186" s="550">
        <v>160936.57999999999</v>
      </c>
      <c r="G186" s="550">
        <v>1260336202</v>
      </c>
      <c r="H186" s="383"/>
    </row>
    <row r="187" spans="1:10">
      <c r="A187" s="530">
        <f t="shared" si="2"/>
        <v>13</v>
      </c>
      <c r="B187" s="549" t="s">
        <v>3373</v>
      </c>
      <c r="C187" s="549" t="s">
        <v>943</v>
      </c>
      <c r="D187" s="549" t="s">
        <v>794</v>
      </c>
      <c r="E187" s="550">
        <v>1260336202</v>
      </c>
      <c r="F187" s="550">
        <v>160936.57999999999</v>
      </c>
      <c r="G187" s="550">
        <v>1260336202</v>
      </c>
      <c r="H187" s="383"/>
    </row>
    <row r="188" spans="1:10">
      <c r="A188" s="530">
        <f t="shared" si="2"/>
        <v>15</v>
      </c>
      <c r="B188" s="549" t="s">
        <v>3374</v>
      </c>
      <c r="C188" s="549" t="s">
        <v>944</v>
      </c>
      <c r="D188" s="549" t="s">
        <v>475</v>
      </c>
      <c r="E188" s="550">
        <v>3917.43</v>
      </c>
      <c r="F188" s="550">
        <v>3917.43</v>
      </c>
      <c r="G188" s="550">
        <v>30678413</v>
      </c>
      <c r="H188" s="531" t="s">
        <v>699</v>
      </c>
      <c r="I188" s="534"/>
    </row>
    <row r="189" spans="1:10">
      <c r="A189" s="530">
        <f t="shared" si="2"/>
        <v>15</v>
      </c>
      <c r="B189" s="549" t="s">
        <v>3375</v>
      </c>
      <c r="C189" s="549" t="s">
        <v>945</v>
      </c>
      <c r="D189" s="549" t="s">
        <v>794</v>
      </c>
      <c r="E189" s="550">
        <v>1229657789</v>
      </c>
      <c r="F189" s="550">
        <v>157019.15</v>
      </c>
      <c r="G189" s="550">
        <v>1229657789</v>
      </c>
      <c r="H189" s="383"/>
    </row>
    <row r="190" spans="1:10">
      <c r="A190" s="530">
        <f t="shared" si="2"/>
        <v>11</v>
      </c>
      <c r="B190" s="549" t="s">
        <v>3376</v>
      </c>
      <c r="C190" s="549" t="s">
        <v>946</v>
      </c>
      <c r="D190" s="549" t="s">
        <v>794</v>
      </c>
      <c r="E190" s="550">
        <v>1099440798</v>
      </c>
      <c r="F190" s="550">
        <v>140391.29999999999</v>
      </c>
      <c r="G190" s="550">
        <v>1099440798</v>
      </c>
      <c r="H190" s="383"/>
    </row>
    <row r="191" spans="1:10">
      <c r="A191" s="530">
        <f t="shared" si="2"/>
        <v>13</v>
      </c>
      <c r="B191" s="549" t="s">
        <v>3377</v>
      </c>
      <c r="C191" s="549" t="s">
        <v>946</v>
      </c>
      <c r="D191" s="549" t="s">
        <v>794</v>
      </c>
      <c r="E191" s="550">
        <v>1099440798</v>
      </c>
      <c r="F191" s="550">
        <v>140391.29999999999</v>
      </c>
      <c r="G191" s="550">
        <v>1099440798</v>
      </c>
      <c r="H191" s="383"/>
    </row>
    <row r="192" spans="1:10">
      <c r="A192" s="530">
        <f t="shared" si="2"/>
        <v>15</v>
      </c>
      <c r="B192" s="549" t="s">
        <v>3378</v>
      </c>
      <c r="C192" s="549" t="s">
        <v>947</v>
      </c>
      <c r="D192" s="549" t="s">
        <v>475</v>
      </c>
      <c r="E192" s="550">
        <v>58684.83</v>
      </c>
      <c r="F192" s="550">
        <v>58684.83</v>
      </c>
      <c r="G192" s="550">
        <v>459576162</v>
      </c>
      <c r="H192" s="531" t="s">
        <v>699</v>
      </c>
      <c r="I192" s="534"/>
    </row>
    <row r="193" spans="1:9">
      <c r="A193" s="530">
        <f t="shared" si="2"/>
        <v>15</v>
      </c>
      <c r="B193" s="549" t="s">
        <v>3379</v>
      </c>
      <c r="C193" s="549" t="s">
        <v>948</v>
      </c>
      <c r="D193" s="549" t="s">
        <v>794</v>
      </c>
      <c r="E193" s="550">
        <v>639864636</v>
      </c>
      <c r="F193" s="550">
        <v>81706.47</v>
      </c>
      <c r="G193" s="550">
        <v>639864636</v>
      </c>
      <c r="H193" s="383"/>
    </row>
    <row r="194" spans="1:9">
      <c r="A194" s="530">
        <f t="shared" si="2"/>
        <v>11</v>
      </c>
      <c r="B194" s="549" t="s">
        <v>3380</v>
      </c>
      <c r="C194" s="549" t="s">
        <v>949</v>
      </c>
      <c r="D194" s="549" t="s">
        <v>794</v>
      </c>
      <c r="E194" s="550">
        <v>784767425</v>
      </c>
      <c r="F194" s="550">
        <v>100209.60000000001</v>
      </c>
      <c r="G194" s="550">
        <v>784767425</v>
      </c>
      <c r="H194" s="383"/>
    </row>
    <row r="195" spans="1:9">
      <c r="A195" s="530">
        <f t="shared" si="2"/>
        <v>13</v>
      </c>
      <c r="B195" s="549" t="s">
        <v>3381</v>
      </c>
      <c r="C195" s="549" t="s">
        <v>949</v>
      </c>
      <c r="D195" s="549" t="s">
        <v>794</v>
      </c>
      <c r="E195" s="550">
        <v>784767425</v>
      </c>
      <c r="F195" s="550">
        <v>100209.60000000001</v>
      </c>
      <c r="G195" s="550">
        <v>784767425</v>
      </c>
      <c r="H195" s="383"/>
    </row>
    <row r="196" spans="1:9">
      <c r="A196" s="530">
        <f t="shared" si="2"/>
        <v>15</v>
      </c>
      <c r="B196" s="549" t="s">
        <v>3382</v>
      </c>
      <c r="C196" s="549" t="s">
        <v>950</v>
      </c>
      <c r="D196" s="549" t="s">
        <v>475</v>
      </c>
      <c r="E196" s="550">
        <v>0.01</v>
      </c>
      <c r="F196" s="550">
        <v>0.01</v>
      </c>
      <c r="G196" s="550">
        <v>78</v>
      </c>
      <c r="H196" s="531" t="s">
        <v>699</v>
      </c>
      <c r="I196" s="534"/>
    </row>
    <row r="197" spans="1:9">
      <c r="A197" s="530">
        <f t="shared" si="2"/>
        <v>15</v>
      </c>
      <c r="B197" s="549" t="s">
        <v>3383</v>
      </c>
      <c r="C197" s="549" t="s">
        <v>951</v>
      </c>
      <c r="D197" s="549" t="s">
        <v>794</v>
      </c>
      <c r="E197" s="550">
        <v>784767347</v>
      </c>
      <c r="F197" s="550">
        <v>100209.59</v>
      </c>
      <c r="G197" s="550">
        <v>784767347</v>
      </c>
      <c r="H197" s="383"/>
    </row>
    <row r="198" spans="1:9">
      <c r="A198" s="530">
        <f t="shared" si="2"/>
        <v>11</v>
      </c>
      <c r="B198" s="549" t="s">
        <v>3384</v>
      </c>
      <c r="C198" s="549" t="s">
        <v>952</v>
      </c>
      <c r="D198" s="549" t="s">
        <v>794</v>
      </c>
      <c r="E198" s="550">
        <v>367982628</v>
      </c>
      <c r="F198" s="550">
        <v>46988.94</v>
      </c>
      <c r="G198" s="550">
        <v>367982628</v>
      </c>
      <c r="H198" s="383"/>
    </row>
    <row r="199" spans="1:9">
      <c r="A199" s="530">
        <f t="shared" si="2"/>
        <v>13</v>
      </c>
      <c r="B199" s="549" t="s">
        <v>3385</v>
      </c>
      <c r="C199" s="549" t="s">
        <v>952</v>
      </c>
      <c r="D199" s="549" t="s">
        <v>794</v>
      </c>
      <c r="E199" s="550">
        <v>367982628</v>
      </c>
      <c r="F199" s="550">
        <v>46988.94</v>
      </c>
      <c r="G199" s="550">
        <v>367982628</v>
      </c>
      <c r="H199" s="383"/>
    </row>
    <row r="200" spans="1:9">
      <c r="A200" s="530">
        <f t="shared" si="2"/>
        <v>15</v>
      </c>
      <c r="B200" s="549" t="s">
        <v>3386</v>
      </c>
      <c r="C200" s="549" t="s">
        <v>954</v>
      </c>
      <c r="D200" s="549" t="s">
        <v>794</v>
      </c>
      <c r="E200" s="550">
        <v>367982628</v>
      </c>
      <c r="F200" s="550">
        <v>46988.94</v>
      </c>
      <c r="G200" s="550">
        <v>367982628</v>
      </c>
      <c r="H200" s="383"/>
    </row>
    <row r="201" spans="1:9">
      <c r="A201" s="530">
        <f t="shared" si="2"/>
        <v>11</v>
      </c>
      <c r="B201" s="549" t="s">
        <v>3387</v>
      </c>
      <c r="C201" s="549" t="s">
        <v>955</v>
      </c>
      <c r="D201" s="549" t="s">
        <v>794</v>
      </c>
      <c r="E201" s="550">
        <v>-1054619470</v>
      </c>
      <c r="F201" s="550">
        <v>-134667.92000000001</v>
      </c>
      <c r="G201" s="550">
        <v>-1054619470</v>
      </c>
      <c r="H201" s="383"/>
    </row>
    <row r="202" spans="1:9">
      <c r="A202" s="530">
        <f t="shared" ref="A202:A265" si="3">+LEN(B202)</f>
        <v>13</v>
      </c>
      <c r="B202" s="549" t="s">
        <v>3388</v>
      </c>
      <c r="C202" s="549" t="s">
        <v>955</v>
      </c>
      <c r="D202" s="549" t="s">
        <v>794</v>
      </c>
      <c r="E202" s="550">
        <v>-1054619470</v>
      </c>
      <c r="F202" s="550">
        <v>-134667.92000000001</v>
      </c>
      <c r="G202" s="550">
        <v>-1054619470</v>
      </c>
      <c r="H202" s="383"/>
    </row>
    <row r="203" spans="1:9">
      <c r="A203" s="530">
        <f t="shared" si="3"/>
        <v>15</v>
      </c>
      <c r="B203" s="549" t="s">
        <v>3389</v>
      </c>
      <c r="C203" s="549" t="s">
        <v>956</v>
      </c>
      <c r="D203" s="549" t="s">
        <v>475</v>
      </c>
      <c r="E203" s="550">
        <v>-3716.78</v>
      </c>
      <c r="F203" s="550">
        <v>-3716.78</v>
      </c>
      <c r="G203" s="550">
        <v>-29107071</v>
      </c>
      <c r="H203" s="531" t="s">
        <v>132</v>
      </c>
      <c r="I203" s="534"/>
    </row>
    <row r="204" spans="1:9">
      <c r="A204" s="530">
        <f t="shared" si="3"/>
        <v>15</v>
      </c>
      <c r="B204" s="549" t="s">
        <v>3390</v>
      </c>
      <c r="C204" s="549" t="s">
        <v>957</v>
      </c>
      <c r="D204" s="549" t="s">
        <v>794</v>
      </c>
      <c r="E204" s="550">
        <v>-1025512399</v>
      </c>
      <c r="F204" s="550">
        <v>-130951.14</v>
      </c>
      <c r="G204" s="550">
        <v>-1025512399</v>
      </c>
      <c r="H204" s="383"/>
    </row>
    <row r="205" spans="1:9">
      <c r="A205" s="530">
        <f t="shared" si="3"/>
        <v>11</v>
      </c>
      <c r="B205" s="549" t="s">
        <v>3391</v>
      </c>
      <c r="C205" s="549" t="s">
        <v>958</v>
      </c>
      <c r="D205" s="549" t="s">
        <v>794</v>
      </c>
      <c r="E205" s="550">
        <v>-1062322501</v>
      </c>
      <c r="F205" s="550">
        <v>-135651.54</v>
      </c>
      <c r="G205" s="550">
        <v>-1062322501</v>
      </c>
      <c r="H205" s="383"/>
    </row>
    <row r="206" spans="1:9">
      <c r="A206" s="530">
        <f t="shared" si="3"/>
        <v>13</v>
      </c>
      <c r="B206" s="549" t="s">
        <v>3392</v>
      </c>
      <c r="C206" s="549" t="s">
        <v>958</v>
      </c>
      <c r="D206" s="549" t="s">
        <v>794</v>
      </c>
      <c r="E206" s="550">
        <v>-1062322501</v>
      </c>
      <c r="F206" s="550">
        <v>-135651.54</v>
      </c>
      <c r="G206" s="550">
        <v>-1062322501</v>
      </c>
      <c r="H206" s="383"/>
    </row>
    <row r="207" spans="1:9">
      <c r="A207" s="530">
        <f t="shared" si="3"/>
        <v>15</v>
      </c>
      <c r="B207" s="549" t="s">
        <v>3393</v>
      </c>
      <c r="C207" s="549" t="s">
        <v>959</v>
      </c>
      <c r="D207" s="549" t="s">
        <v>475</v>
      </c>
      <c r="E207" s="550">
        <v>-57530.38</v>
      </c>
      <c r="F207" s="550">
        <v>-57530.38</v>
      </c>
      <c r="G207" s="550">
        <v>-450535364</v>
      </c>
      <c r="H207" s="531" t="s">
        <v>132</v>
      </c>
      <c r="I207" s="534"/>
    </row>
    <row r="208" spans="1:9">
      <c r="A208" s="530">
        <f t="shared" si="3"/>
        <v>15</v>
      </c>
      <c r="B208" s="549" t="s">
        <v>3394</v>
      </c>
      <c r="C208" s="549" t="s">
        <v>960</v>
      </c>
      <c r="D208" s="549" t="s">
        <v>794</v>
      </c>
      <c r="E208" s="550">
        <v>-611787137</v>
      </c>
      <c r="F208" s="550">
        <v>-78121.16</v>
      </c>
      <c r="G208" s="550">
        <v>-611787137</v>
      </c>
      <c r="H208" s="383"/>
    </row>
    <row r="209" spans="1:9">
      <c r="A209" s="530">
        <f t="shared" si="3"/>
        <v>11</v>
      </c>
      <c r="B209" s="549" t="s">
        <v>3395</v>
      </c>
      <c r="C209" s="549" t="s">
        <v>961</v>
      </c>
      <c r="D209" s="549" t="s">
        <v>794</v>
      </c>
      <c r="E209" s="550">
        <v>-772558487</v>
      </c>
      <c r="F209" s="550">
        <v>-98650.6</v>
      </c>
      <c r="G209" s="550">
        <v>-772558487</v>
      </c>
      <c r="H209" s="383"/>
    </row>
    <row r="210" spans="1:9">
      <c r="A210" s="530">
        <f t="shared" si="3"/>
        <v>13</v>
      </c>
      <c r="B210" s="549" t="s">
        <v>3396</v>
      </c>
      <c r="C210" s="549" t="s">
        <v>961</v>
      </c>
      <c r="D210" s="549" t="s">
        <v>794</v>
      </c>
      <c r="E210" s="550">
        <v>-772558487</v>
      </c>
      <c r="F210" s="550">
        <v>-98650.6</v>
      </c>
      <c r="G210" s="550">
        <v>-772558487</v>
      </c>
      <c r="H210" s="383"/>
    </row>
    <row r="211" spans="1:9">
      <c r="A211" s="530">
        <f t="shared" si="3"/>
        <v>15</v>
      </c>
      <c r="B211" s="549" t="s">
        <v>3397</v>
      </c>
      <c r="C211" s="549" t="s">
        <v>962</v>
      </c>
      <c r="D211" s="549" t="s">
        <v>475</v>
      </c>
      <c r="E211" s="550">
        <v>-0.01</v>
      </c>
      <c r="F211" s="550">
        <v>-0.01</v>
      </c>
      <c r="G211" s="550">
        <v>-78</v>
      </c>
      <c r="H211" s="531" t="s">
        <v>132</v>
      </c>
      <c r="I211" s="534"/>
    </row>
    <row r="212" spans="1:9">
      <c r="A212" s="530">
        <f t="shared" si="3"/>
        <v>15</v>
      </c>
      <c r="B212" s="549" t="s">
        <v>3398</v>
      </c>
      <c r="C212" s="549" t="s">
        <v>963</v>
      </c>
      <c r="D212" s="549" t="s">
        <v>794</v>
      </c>
      <c r="E212" s="550">
        <v>-772558409</v>
      </c>
      <c r="F212" s="550">
        <v>-98650.59</v>
      </c>
      <c r="G212" s="550">
        <v>-772558409</v>
      </c>
      <c r="H212" s="383"/>
    </row>
    <row r="213" spans="1:9">
      <c r="A213" s="530">
        <f t="shared" si="3"/>
        <v>11</v>
      </c>
      <c r="B213" s="549" t="s">
        <v>3399</v>
      </c>
      <c r="C213" s="549" t="s">
        <v>964</v>
      </c>
      <c r="D213" s="549" t="s">
        <v>794</v>
      </c>
      <c r="E213" s="550">
        <v>-334371662</v>
      </c>
      <c r="F213" s="550">
        <v>-42697.05</v>
      </c>
      <c r="G213" s="550">
        <v>-334371662</v>
      </c>
      <c r="H213" s="383"/>
    </row>
    <row r="214" spans="1:9">
      <c r="A214" s="530">
        <f t="shared" si="3"/>
        <v>13</v>
      </c>
      <c r="B214" s="549" t="s">
        <v>3400</v>
      </c>
      <c r="C214" s="549" t="s">
        <v>964</v>
      </c>
      <c r="D214" s="549" t="s">
        <v>794</v>
      </c>
      <c r="E214" s="550">
        <v>-334371662</v>
      </c>
      <c r="F214" s="550">
        <v>-42697.05</v>
      </c>
      <c r="G214" s="550">
        <v>-334371662</v>
      </c>
      <c r="H214" s="383"/>
    </row>
    <row r="215" spans="1:9">
      <c r="A215" s="530">
        <f t="shared" si="3"/>
        <v>15</v>
      </c>
      <c r="B215" s="549" t="s">
        <v>3401</v>
      </c>
      <c r="C215" s="549" t="s">
        <v>966</v>
      </c>
      <c r="D215" s="549" t="s">
        <v>794</v>
      </c>
      <c r="E215" s="550">
        <v>-334371662</v>
      </c>
      <c r="F215" s="550">
        <v>-42697.05</v>
      </c>
      <c r="G215" s="550">
        <v>-334371662</v>
      </c>
      <c r="H215" s="383"/>
    </row>
    <row r="216" spans="1:9">
      <c r="A216" s="530">
        <f t="shared" si="3"/>
        <v>2</v>
      </c>
      <c r="B216" s="549" t="s">
        <v>3402</v>
      </c>
      <c r="C216" s="549" t="s">
        <v>969</v>
      </c>
      <c r="D216" s="549" t="s">
        <v>794</v>
      </c>
      <c r="E216" s="550">
        <v>107248156</v>
      </c>
      <c r="F216" s="550">
        <v>13694.88</v>
      </c>
      <c r="G216" s="550">
        <v>107248156</v>
      </c>
      <c r="H216" s="383"/>
    </row>
    <row r="217" spans="1:9">
      <c r="A217" s="530">
        <f t="shared" si="3"/>
        <v>5</v>
      </c>
      <c r="B217" s="549" t="s">
        <v>3403</v>
      </c>
      <c r="C217" s="549" t="s">
        <v>970</v>
      </c>
      <c r="D217" s="549" t="s">
        <v>794</v>
      </c>
      <c r="E217" s="550">
        <v>107248156</v>
      </c>
      <c r="F217" s="550">
        <v>13694.88</v>
      </c>
      <c r="G217" s="550">
        <v>107248156</v>
      </c>
      <c r="H217" s="383"/>
    </row>
    <row r="218" spans="1:9">
      <c r="A218" s="530">
        <f t="shared" si="3"/>
        <v>8</v>
      </c>
      <c r="B218" s="549" t="s">
        <v>3404</v>
      </c>
      <c r="C218" s="549" t="s">
        <v>971</v>
      </c>
      <c r="D218" s="549" t="s">
        <v>794</v>
      </c>
      <c r="E218" s="550">
        <v>107248156</v>
      </c>
      <c r="F218" s="550">
        <v>13694.88</v>
      </c>
      <c r="G218" s="550">
        <v>107248156</v>
      </c>
      <c r="H218" s="383"/>
    </row>
    <row r="219" spans="1:9">
      <c r="A219" s="530">
        <f t="shared" si="3"/>
        <v>11</v>
      </c>
      <c r="B219" s="549" t="s">
        <v>3405</v>
      </c>
      <c r="C219" s="549" t="s">
        <v>972</v>
      </c>
      <c r="D219" s="549" t="s">
        <v>794</v>
      </c>
      <c r="E219" s="550">
        <v>54615455</v>
      </c>
      <c r="F219" s="550">
        <v>6974.03</v>
      </c>
      <c r="G219" s="550">
        <v>54615455</v>
      </c>
      <c r="H219" s="383"/>
    </row>
    <row r="220" spans="1:9">
      <c r="A220" s="530">
        <f t="shared" si="3"/>
        <v>13</v>
      </c>
      <c r="B220" s="549" t="s">
        <v>3406</v>
      </c>
      <c r="C220" s="549" t="s">
        <v>972</v>
      </c>
      <c r="D220" s="549" t="s">
        <v>794</v>
      </c>
      <c r="E220" s="550">
        <v>54615455</v>
      </c>
      <c r="F220" s="550">
        <v>6974.03</v>
      </c>
      <c r="G220" s="550">
        <v>54615455</v>
      </c>
      <c r="H220" s="383"/>
    </row>
    <row r="221" spans="1:9">
      <c r="A221" s="530">
        <f t="shared" si="3"/>
        <v>15</v>
      </c>
      <c r="B221" s="549" t="s">
        <v>3407</v>
      </c>
      <c r="C221" s="549" t="s">
        <v>973</v>
      </c>
      <c r="D221" s="549" t="s">
        <v>794</v>
      </c>
      <c r="E221" s="550">
        <v>54615455</v>
      </c>
      <c r="F221" s="550">
        <v>6974.03</v>
      </c>
      <c r="G221" s="550">
        <v>54615455</v>
      </c>
      <c r="H221" s="383"/>
    </row>
    <row r="222" spans="1:9">
      <c r="A222" s="530">
        <f t="shared" si="3"/>
        <v>11</v>
      </c>
      <c r="B222" s="549" t="s">
        <v>3408</v>
      </c>
      <c r="C222" s="549" t="s">
        <v>609</v>
      </c>
      <c r="D222" s="549" t="s">
        <v>794</v>
      </c>
      <c r="E222" s="550">
        <v>93054178</v>
      </c>
      <c r="F222" s="550">
        <v>11882.4</v>
      </c>
      <c r="G222" s="550">
        <v>93054178</v>
      </c>
      <c r="H222" s="383"/>
    </row>
    <row r="223" spans="1:9">
      <c r="A223" s="530">
        <f t="shared" si="3"/>
        <v>13</v>
      </c>
      <c r="B223" s="549" t="s">
        <v>3409</v>
      </c>
      <c r="C223" s="549" t="s">
        <v>609</v>
      </c>
      <c r="D223" s="549" t="s">
        <v>794</v>
      </c>
      <c r="E223" s="550">
        <v>93054178</v>
      </c>
      <c r="F223" s="550">
        <v>11882.4</v>
      </c>
      <c r="G223" s="550">
        <v>93054178</v>
      </c>
      <c r="H223" s="383"/>
    </row>
    <row r="224" spans="1:9">
      <c r="A224" s="530">
        <f t="shared" si="3"/>
        <v>15</v>
      </c>
      <c r="B224" s="549" t="s">
        <v>3410</v>
      </c>
      <c r="C224" s="549" t="s">
        <v>974</v>
      </c>
      <c r="D224" s="549" t="s">
        <v>475</v>
      </c>
      <c r="E224" s="550">
        <v>12778.88</v>
      </c>
      <c r="F224" s="550">
        <v>12778.88</v>
      </c>
      <c r="G224" s="550">
        <v>93054178</v>
      </c>
      <c r="H224" s="531" t="s">
        <v>3192</v>
      </c>
      <c r="I224" s="534"/>
    </row>
    <row r="225" spans="1:9">
      <c r="A225" s="530">
        <f t="shared" si="3"/>
        <v>11</v>
      </c>
      <c r="B225" s="549" t="s">
        <v>3411</v>
      </c>
      <c r="C225" s="549" t="s">
        <v>975</v>
      </c>
      <c r="D225" s="549" t="s">
        <v>794</v>
      </c>
      <c r="E225" s="550">
        <v>-9830784</v>
      </c>
      <c r="F225" s="550">
        <v>-1255.33</v>
      </c>
      <c r="G225" s="550">
        <v>-9830784</v>
      </c>
      <c r="H225" s="383"/>
    </row>
    <row r="226" spans="1:9">
      <c r="A226" s="530">
        <f t="shared" si="3"/>
        <v>13</v>
      </c>
      <c r="B226" s="549" t="s">
        <v>3412</v>
      </c>
      <c r="C226" s="549" t="s">
        <v>975</v>
      </c>
      <c r="D226" s="549" t="s">
        <v>794</v>
      </c>
      <c r="E226" s="550">
        <v>-9830784</v>
      </c>
      <c r="F226" s="550">
        <v>-1255.33</v>
      </c>
      <c r="G226" s="550">
        <v>-9830784</v>
      </c>
      <c r="H226" s="383"/>
    </row>
    <row r="227" spans="1:9">
      <c r="A227" s="530">
        <f t="shared" si="3"/>
        <v>15</v>
      </c>
      <c r="B227" s="549" t="s">
        <v>3413</v>
      </c>
      <c r="C227" s="549" t="s">
        <v>976</v>
      </c>
      <c r="D227" s="549" t="s">
        <v>794</v>
      </c>
      <c r="E227" s="550">
        <v>-9830784</v>
      </c>
      <c r="F227" s="550">
        <v>-1255.33</v>
      </c>
      <c r="G227" s="550">
        <v>-9830784</v>
      </c>
      <c r="H227" s="383"/>
    </row>
    <row r="228" spans="1:9">
      <c r="A228" s="530">
        <f t="shared" si="3"/>
        <v>11</v>
      </c>
      <c r="B228" s="549" t="s">
        <v>3414</v>
      </c>
      <c r="C228" s="549" t="s">
        <v>977</v>
      </c>
      <c r="D228" s="549" t="s">
        <v>794</v>
      </c>
      <c r="E228" s="550">
        <v>-30590693</v>
      </c>
      <c r="F228" s="550">
        <v>-3906.23</v>
      </c>
      <c r="G228" s="550">
        <v>-30590693</v>
      </c>
      <c r="H228" s="383"/>
    </row>
    <row r="229" spans="1:9">
      <c r="A229" s="530">
        <f t="shared" si="3"/>
        <v>13</v>
      </c>
      <c r="B229" s="549" t="s">
        <v>3415</v>
      </c>
      <c r="C229" s="549" t="s">
        <v>977</v>
      </c>
      <c r="D229" s="549" t="s">
        <v>794</v>
      </c>
      <c r="E229" s="550">
        <v>-30590693</v>
      </c>
      <c r="F229" s="550">
        <v>-3906.23</v>
      </c>
      <c r="G229" s="550">
        <v>-30590693</v>
      </c>
      <c r="H229" s="383"/>
    </row>
    <row r="230" spans="1:9">
      <c r="A230" s="530">
        <f t="shared" si="3"/>
        <v>15</v>
      </c>
      <c r="B230" s="549" t="s">
        <v>3416</v>
      </c>
      <c r="C230" s="549" t="s">
        <v>978</v>
      </c>
      <c r="D230" s="549" t="s">
        <v>794</v>
      </c>
      <c r="E230" s="550">
        <v>-30590693</v>
      </c>
      <c r="F230" s="550">
        <v>-3906.23</v>
      </c>
      <c r="G230" s="550">
        <v>-30590693</v>
      </c>
      <c r="H230" s="383"/>
    </row>
    <row r="231" spans="1:9">
      <c r="A231" s="530">
        <f t="shared" si="3"/>
        <v>2</v>
      </c>
      <c r="B231" s="549" t="s">
        <v>3417</v>
      </c>
      <c r="C231" s="549" t="s">
        <v>979</v>
      </c>
      <c r="D231" s="549" t="s">
        <v>794</v>
      </c>
      <c r="E231" s="550">
        <v>138803625</v>
      </c>
      <c r="F231" s="550">
        <v>17724.3</v>
      </c>
      <c r="G231" s="550">
        <v>138803625</v>
      </c>
      <c r="H231" s="383"/>
    </row>
    <row r="232" spans="1:9">
      <c r="A232" s="530">
        <f t="shared" si="3"/>
        <v>5</v>
      </c>
      <c r="B232" s="549" t="s">
        <v>3418</v>
      </c>
      <c r="C232" s="549" t="s">
        <v>980</v>
      </c>
      <c r="D232" s="549" t="s">
        <v>794</v>
      </c>
      <c r="E232" s="550">
        <v>138803625</v>
      </c>
      <c r="F232" s="550">
        <v>17724.3</v>
      </c>
      <c r="G232" s="550">
        <v>138803625</v>
      </c>
      <c r="H232" s="383"/>
    </row>
    <row r="233" spans="1:9">
      <c r="A233" s="530">
        <f t="shared" si="3"/>
        <v>8</v>
      </c>
      <c r="B233" s="549" t="s">
        <v>3419</v>
      </c>
      <c r="C233" s="549" t="s">
        <v>980</v>
      </c>
      <c r="D233" s="549" t="s">
        <v>794</v>
      </c>
      <c r="E233" s="550">
        <v>138803625</v>
      </c>
      <c r="F233" s="550">
        <v>17724.3</v>
      </c>
      <c r="G233" s="550">
        <v>138803625</v>
      </c>
      <c r="H233" s="383"/>
    </row>
    <row r="234" spans="1:9">
      <c r="A234" s="530">
        <f t="shared" si="3"/>
        <v>11</v>
      </c>
      <c r="B234" s="549" t="s">
        <v>3420</v>
      </c>
      <c r="C234" s="549" t="s">
        <v>981</v>
      </c>
      <c r="D234" s="549" t="s">
        <v>794</v>
      </c>
      <c r="E234" s="550">
        <v>65657997</v>
      </c>
      <c r="F234" s="550">
        <v>8384.09</v>
      </c>
      <c r="G234" s="550">
        <v>65657997</v>
      </c>
      <c r="H234" s="383"/>
    </row>
    <row r="235" spans="1:9">
      <c r="A235" s="530">
        <f t="shared" si="3"/>
        <v>13</v>
      </c>
      <c r="B235" s="549" t="s">
        <v>3421</v>
      </c>
      <c r="C235" s="549" t="s">
        <v>981</v>
      </c>
      <c r="D235" s="549" t="s">
        <v>794</v>
      </c>
      <c r="E235" s="550">
        <v>65657997</v>
      </c>
      <c r="F235" s="550">
        <v>8384.09</v>
      </c>
      <c r="G235" s="550">
        <v>65657997</v>
      </c>
      <c r="H235" s="383"/>
    </row>
    <row r="236" spans="1:9">
      <c r="A236" s="530">
        <f t="shared" si="3"/>
        <v>15</v>
      </c>
      <c r="B236" s="549" t="s">
        <v>3422</v>
      </c>
      <c r="C236" s="549" t="s">
        <v>982</v>
      </c>
      <c r="D236" s="549" t="s">
        <v>475</v>
      </c>
      <c r="E236" s="550">
        <v>8712.36</v>
      </c>
      <c r="F236" s="550">
        <v>8712.36</v>
      </c>
      <c r="G236" s="550">
        <v>65657997</v>
      </c>
      <c r="H236" s="531" t="s">
        <v>3192</v>
      </c>
      <c r="I236" s="534"/>
    </row>
    <row r="237" spans="1:9">
      <c r="A237" s="530">
        <f t="shared" si="3"/>
        <v>11</v>
      </c>
      <c r="B237" s="549" t="s">
        <v>3423</v>
      </c>
      <c r="C237" s="549" t="s">
        <v>983</v>
      </c>
      <c r="D237" s="549" t="s">
        <v>794</v>
      </c>
      <c r="E237" s="550">
        <v>119306273</v>
      </c>
      <c r="F237" s="550">
        <v>15234.62</v>
      </c>
      <c r="G237" s="550">
        <v>119306273</v>
      </c>
      <c r="H237" s="383"/>
    </row>
    <row r="238" spans="1:9">
      <c r="A238" s="530">
        <f t="shared" si="3"/>
        <v>13</v>
      </c>
      <c r="B238" s="549" t="s">
        <v>3424</v>
      </c>
      <c r="C238" s="549" t="s">
        <v>983</v>
      </c>
      <c r="D238" s="549" t="s">
        <v>794</v>
      </c>
      <c r="E238" s="550">
        <v>119306273</v>
      </c>
      <c r="F238" s="550">
        <v>15234.62</v>
      </c>
      <c r="G238" s="550">
        <v>119306273</v>
      </c>
      <c r="H238" s="383"/>
    </row>
    <row r="239" spans="1:9">
      <c r="A239" s="530">
        <f t="shared" si="3"/>
        <v>15</v>
      </c>
      <c r="B239" s="549" t="s">
        <v>3425</v>
      </c>
      <c r="C239" s="549" t="s">
        <v>984</v>
      </c>
      <c r="D239" s="549" t="s">
        <v>794</v>
      </c>
      <c r="E239" s="550">
        <v>119306273</v>
      </c>
      <c r="F239" s="550">
        <v>15234.62</v>
      </c>
      <c r="G239" s="550">
        <v>119306273</v>
      </c>
      <c r="H239" s="383"/>
    </row>
    <row r="240" spans="1:9">
      <c r="A240" s="530">
        <f t="shared" si="3"/>
        <v>11</v>
      </c>
      <c r="B240" s="549" t="s">
        <v>3426</v>
      </c>
      <c r="C240" s="549" t="s">
        <v>985</v>
      </c>
      <c r="D240" s="549" t="s">
        <v>794</v>
      </c>
      <c r="E240" s="550">
        <v>-40960649</v>
      </c>
      <c r="F240" s="550">
        <v>-5230.3999999999996</v>
      </c>
      <c r="G240" s="550">
        <v>-40960649</v>
      </c>
      <c r="H240" s="383"/>
    </row>
    <row r="241" spans="1:9">
      <c r="A241" s="530">
        <f t="shared" si="3"/>
        <v>13</v>
      </c>
      <c r="B241" s="549" t="s">
        <v>3427</v>
      </c>
      <c r="C241" s="549" t="s">
        <v>985</v>
      </c>
      <c r="D241" s="549" t="s">
        <v>794</v>
      </c>
      <c r="E241" s="550">
        <v>-40960649</v>
      </c>
      <c r="F241" s="550">
        <v>-5230.3999999999996</v>
      </c>
      <c r="G241" s="550">
        <v>-40960649</v>
      </c>
      <c r="H241" s="383"/>
    </row>
    <row r="242" spans="1:9">
      <c r="A242" s="530">
        <f t="shared" si="3"/>
        <v>15</v>
      </c>
      <c r="B242" s="549" t="s">
        <v>3428</v>
      </c>
      <c r="C242" s="549" t="s">
        <v>986</v>
      </c>
      <c r="D242" s="549" t="s">
        <v>475</v>
      </c>
      <c r="E242" s="550">
        <v>-5466.7</v>
      </c>
      <c r="F242" s="550">
        <v>-5466.7</v>
      </c>
      <c r="G242" s="550">
        <v>-40960649</v>
      </c>
      <c r="H242" s="531" t="s">
        <v>3192</v>
      </c>
      <c r="I242" s="534"/>
    </row>
    <row r="243" spans="1:9">
      <c r="A243" s="530">
        <f t="shared" si="3"/>
        <v>11</v>
      </c>
      <c r="B243" s="549" t="s">
        <v>3429</v>
      </c>
      <c r="C243" s="549" t="s">
        <v>987</v>
      </c>
      <c r="D243" s="549" t="s">
        <v>794</v>
      </c>
      <c r="E243" s="550">
        <v>-5199996</v>
      </c>
      <c r="F243" s="550">
        <v>-664.01</v>
      </c>
      <c r="G243" s="550">
        <v>-5199996</v>
      </c>
      <c r="H243" s="383"/>
    </row>
    <row r="244" spans="1:9">
      <c r="A244" s="530">
        <f t="shared" si="3"/>
        <v>13</v>
      </c>
      <c r="B244" s="549" t="s">
        <v>3430</v>
      </c>
      <c r="C244" s="549" t="s">
        <v>987</v>
      </c>
      <c r="D244" s="549" t="s">
        <v>794</v>
      </c>
      <c r="E244" s="550">
        <v>-5199996</v>
      </c>
      <c r="F244" s="550">
        <v>-664.01</v>
      </c>
      <c r="G244" s="550">
        <v>-5199996</v>
      </c>
      <c r="H244" s="383"/>
    </row>
    <row r="245" spans="1:9">
      <c r="A245" s="530">
        <f t="shared" si="3"/>
        <v>15</v>
      </c>
      <c r="B245" s="549" t="s">
        <v>3431</v>
      </c>
      <c r="C245" s="549" t="s">
        <v>988</v>
      </c>
      <c r="D245" s="549" t="s">
        <v>794</v>
      </c>
      <c r="E245" s="550">
        <v>-5199996</v>
      </c>
      <c r="F245" s="550">
        <v>-664.01</v>
      </c>
      <c r="G245" s="550">
        <v>-5199996</v>
      </c>
      <c r="H245" s="383"/>
    </row>
    <row r="246" spans="1:9">
      <c r="A246" s="530">
        <f t="shared" si="3"/>
        <v>1</v>
      </c>
      <c r="B246" s="549" t="s">
        <v>3432</v>
      </c>
      <c r="C246" s="549" t="s">
        <v>4</v>
      </c>
      <c r="D246" s="549" t="s">
        <v>794</v>
      </c>
      <c r="E246" s="550">
        <v>-548241233567</v>
      </c>
      <c r="F246" s="550">
        <v>-70006772.040000007</v>
      </c>
      <c r="G246" s="550">
        <v>-548241233567</v>
      </c>
      <c r="H246" s="383"/>
    </row>
    <row r="247" spans="1:9">
      <c r="A247" s="530">
        <f t="shared" si="3"/>
        <v>2</v>
      </c>
      <c r="B247" s="549" t="s">
        <v>3433</v>
      </c>
      <c r="C247" s="549" t="s">
        <v>989</v>
      </c>
      <c r="D247" s="549" t="s">
        <v>794</v>
      </c>
      <c r="E247" s="550">
        <v>-589389047</v>
      </c>
      <c r="F247" s="550">
        <v>-75261.08</v>
      </c>
      <c r="G247" s="550">
        <v>-589389047</v>
      </c>
      <c r="H247" s="383"/>
    </row>
    <row r="248" spans="1:9">
      <c r="A248" s="530">
        <f t="shared" si="3"/>
        <v>5</v>
      </c>
      <c r="B248" s="549" t="s">
        <v>3434</v>
      </c>
      <c r="C248" s="549" t="s">
        <v>990</v>
      </c>
      <c r="D248" s="549" t="s">
        <v>794</v>
      </c>
      <c r="E248" s="550">
        <v>-589389047</v>
      </c>
      <c r="F248" s="550">
        <v>-75261.08</v>
      </c>
      <c r="G248" s="550">
        <v>-589389047</v>
      </c>
      <c r="H248" s="383"/>
    </row>
    <row r="249" spans="1:9">
      <c r="A249" s="530">
        <f t="shared" si="3"/>
        <v>8</v>
      </c>
      <c r="B249" s="549" t="s">
        <v>3435</v>
      </c>
      <c r="C249" s="549" t="s">
        <v>991</v>
      </c>
      <c r="D249" s="549" t="s">
        <v>794</v>
      </c>
      <c r="E249" s="550">
        <v>-462784060</v>
      </c>
      <c r="F249" s="550">
        <v>-59094.46</v>
      </c>
      <c r="G249" s="550">
        <v>-462784060</v>
      </c>
      <c r="H249" s="383"/>
    </row>
    <row r="250" spans="1:9">
      <c r="A250" s="530">
        <f t="shared" si="3"/>
        <v>11</v>
      </c>
      <c r="B250" s="549" t="s">
        <v>3436</v>
      </c>
      <c r="C250" s="549" t="s">
        <v>995</v>
      </c>
      <c r="D250" s="549" t="s">
        <v>794</v>
      </c>
      <c r="E250" s="550">
        <v>-8625752</v>
      </c>
      <c r="F250" s="550">
        <v>-1101.45</v>
      </c>
      <c r="G250" s="550">
        <v>-8625752</v>
      </c>
      <c r="H250" s="383"/>
    </row>
    <row r="251" spans="1:9">
      <c r="A251" s="530">
        <f t="shared" si="3"/>
        <v>13</v>
      </c>
      <c r="B251" s="549" t="s">
        <v>3437</v>
      </c>
      <c r="C251" s="549" t="s">
        <v>995</v>
      </c>
      <c r="D251" s="549" t="s">
        <v>794</v>
      </c>
      <c r="E251" s="550">
        <v>-8625752</v>
      </c>
      <c r="F251" s="550">
        <v>-1101.45</v>
      </c>
      <c r="G251" s="550">
        <v>-8625752</v>
      </c>
      <c r="H251" s="383"/>
    </row>
    <row r="252" spans="1:9">
      <c r="A252" s="530">
        <f t="shared" si="3"/>
        <v>15</v>
      </c>
      <c r="B252" s="549" t="s">
        <v>3438</v>
      </c>
      <c r="C252" s="549" t="s">
        <v>997</v>
      </c>
      <c r="D252" s="549" t="s">
        <v>794</v>
      </c>
      <c r="E252" s="550">
        <v>-8625752</v>
      </c>
      <c r="F252" s="550">
        <v>-1101.45</v>
      </c>
      <c r="G252" s="550">
        <v>-8625752</v>
      </c>
      <c r="H252" s="383"/>
    </row>
    <row r="253" spans="1:9">
      <c r="A253" s="530">
        <f t="shared" si="3"/>
        <v>11</v>
      </c>
      <c r="B253" s="549" t="s">
        <v>3439</v>
      </c>
      <c r="C253" s="549" t="s">
        <v>611</v>
      </c>
      <c r="D253" s="549" t="s">
        <v>794</v>
      </c>
      <c r="E253" s="550">
        <v>-166223815</v>
      </c>
      <c r="F253" s="550">
        <v>-21225.68</v>
      </c>
      <c r="G253" s="550">
        <v>-166223815</v>
      </c>
      <c r="H253" s="383"/>
    </row>
    <row r="254" spans="1:9">
      <c r="A254" s="530">
        <f t="shared" si="3"/>
        <v>13</v>
      </c>
      <c r="B254" s="549" t="s">
        <v>3440</v>
      </c>
      <c r="C254" s="549" t="s">
        <v>611</v>
      </c>
      <c r="D254" s="549" t="s">
        <v>794</v>
      </c>
      <c r="E254" s="550">
        <v>-166223812</v>
      </c>
      <c r="F254" s="550">
        <v>-21225.68</v>
      </c>
      <c r="G254" s="550">
        <v>-166223812</v>
      </c>
      <c r="H254" s="383"/>
    </row>
    <row r="255" spans="1:9">
      <c r="A255" s="530">
        <f t="shared" si="3"/>
        <v>15</v>
      </c>
      <c r="B255" s="549" t="s">
        <v>3441</v>
      </c>
      <c r="C255" s="549" t="s">
        <v>613</v>
      </c>
      <c r="D255" s="549" t="s">
        <v>475</v>
      </c>
      <c r="E255" s="550">
        <v>-1247.8800000000001</v>
      </c>
      <c r="F255" s="550">
        <v>-1247.8800000000001</v>
      </c>
      <c r="G255" s="550">
        <v>-9772473</v>
      </c>
      <c r="H255" s="531" t="s">
        <v>213</v>
      </c>
      <c r="I255" s="534"/>
    </row>
    <row r="256" spans="1:9">
      <c r="A256" s="530">
        <f t="shared" si="3"/>
        <v>15</v>
      </c>
      <c r="B256" s="549" t="s">
        <v>3442</v>
      </c>
      <c r="C256" s="549" t="s">
        <v>998</v>
      </c>
      <c r="D256" s="549" t="s">
        <v>794</v>
      </c>
      <c r="E256" s="550">
        <v>-156451339</v>
      </c>
      <c r="F256" s="550">
        <v>-19977.8</v>
      </c>
      <c r="G256" s="550">
        <v>-156451339</v>
      </c>
      <c r="H256" s="383"/>
    </row>
    <row r="257" spans="1:9">
      <c r="A257" s="530">
        <f t="shared" si="3"/>
        <v>13</v>
      </c>
      <c r="B257" s="549" t="s">
        <v>3443</v>
      </c>
      <c r="C257" s="549" t="s">
        <v>611</v>
      </c>
      <c r="D257" s="549" t="s">
        <v>794</v>
      </c>
      <c r="E257" s="550">
        <v>-3</v>
      </c>
      <c r="F257" s="550">
        <v>0</v>
      </c>
      <c r="G257" s="550">
        <v>-3</v>
      </c>
      <c r="H257" s="383"/>
    </row>
    <row r="258" spans="1:9">
      <c r="A258" s="530">
        <f t="shared" si="3"/>
        <v>15</v>
      </c>
      <c r="B258" s="549" t="s">
        <v>3444</v>
      </c>
      <c r="C258" s="549" t="s">
        <v>999</v>
      </c>
      <c r="D258" s="549" t="s">
        <v>794</v>
      </c>
      <c r="E258" s="550">
        <v>-3</v>
      </c>
      <c r="F258" s="550">
        <v>0</v>
      </c>
      <c r="G258" s="550">
        <v>-3</v>
      </c>
      <c r="H258" s="383"/>
    </row>
    <row r="259" spans="1:9">
      <c r="A259" s="530">
        <f t="shared" si="3"/>
        <v>11</v>
      </c>
      <c r="B259" s="549" t="s">
        <v>3445</v>
      </c>
      <c r="C259" s="549" t="s">
        <v>616</v>
      </c>
      <c r="D259" s="549" t="s">
        <v>794</v>
      </c>
      <c r="E259" s="550">
        <v>-287934493</v>
      </c>
      <c r="F259" s="550">
        <v>-36767.33</v>
      </c>
      <c r="G259" s="550">
        <v>-287934493</v>
      </c>
      <c r="H259" s="383"/>
    </row>
    <row r="260" spans="1:9">
      <c r="A260" s="530">
        <f t="shared" si="3"/>
        <v>13</v>
      </c>
      <c r="B260" s="549" t="s">
        <v>3446</v>
      </c>
      <c r="C260" s="549" t="s">
        <v>616</v>
      </c>
      <c r="D260" s="549" t="s">
        <v>794</v>
      </c>
      <c r="E260" s="550">
        <v>-287934493</v>
      </c>
      <c r="F260" s="550">
        <v>-36767.33</v>
      </c>
      <c r="G260" s="550">
        <v>-287934493</v>
      </c>
      <c r="H260" s="383"/>
    </row>
    <row r="261" spans="1:9">
      <c r="A261" s="530">
        <f t="shared" si="3"/>
        <v>15</v>
      </c>
      <c r="B261" s="549" t="s">
        <v>3447</v>
      </c>
      <c r="C261" s="549" t="s">
        <v>1000</v>
      </c>
      <c r="D261" s="549" t="s">
        <v>475</v>
      </c>
      <c r="E261" s="550">
        <v>-18735.400000000001</v>
      </c>
      <c r="F261" s="550">
        <v>-18735.400000000001</v>
      </c>
      <c r="G261" s="550">
        <v>-146721789</v>
      </c>
      <c r="H261" s="531" t="s">
        <v>213</v>
      </c>
      <c r="I261" s="534"/>
    </row>
    <row r="262" spans="1:9">
      <c r="A262" s="530">
        <f t="shared" si="3"/>
        <v>15</v>
      </c>
      <c r="B262" s="549" t="s">
        <v>3448</v>
      </c>
      <c r="C262" s="549" t="s">
        <v>1001</v>
      </c>
      <c r="D262" s="549" t="s">
        <v>794</v>
      </c>
      <c r="E262" s="550">
        <v>-141212704</v>
      </c>
      <c r="F262" s="550">
        <v>-18031.93</v>
      </c>
      <c r="G262" s="550">
        <v>-141212704</v>
      </c>
      <c r="H262" s="383"/>
    </row>
    <row r="263" spans="1:9" ht="27.6">
      <c r="A263" s="530">
        <f t="shared" si="3"/>
        <v>8</v>
      </c>
      <c r="B263" s="549" t="s">
        <v>3449</v>
      </c>
      <c r="C263" s="549" t="s">
        <v>1002</v>
      </c>
      <c r="D263" s="549" t="s">
        <v>794</v>
      </c>
      <c r="E263" s="550">
        <v>-126604987</v>
      </c>
      <c r="F263" s="550">
        <v>-16166.62</v>
      </c>
      <c r="G263" s="550">
        <v>-126604987</v>
      </c>
      <c r="H263" s="383"/>
    </row>
    <row r="264" spans="1:9">
      <c r="A264" s="530">
        <f t="shared" si="3"/>
        <v>11</v>
      </c>
      <c r="B264" s="549" t="s">
        <v>3450</v>
      </c>
      <c r="C264" s="549" t="s">
        <v>1003</v>
      </c>
      <c r="D264" s="549" t="s">
        <v>794</v>
      </c>
      <c r="E264" s="550">
        <v>-126604987</v>
      </c>
      <c r="F264" s="550">
        <v>-16166.62</v>
      </c>
      <c r="G264" s="550">
        <v>-126604987</v>
      </c>
      <c r="H264" s="383"/>
    </row>
    <row r="265" spans="1:9">
      <c r="A265" s="530">
        <f t="shared" si="3"/>
        <v>13</v>
      </c>
      <c r="B265" s="549" t="s">
        <v>3451</v>
      </c>
      <c r="C265" s="549" t="s">
        <v>1003</v>
      </c>
      <c r="D265" s="549" t="s">
        <v>794</v>
      </c>
      <c r="E265" s="550">
        <v>-126604987</v>
      </c>
      <c r="F265" s="550">
        <v>-16166.62</v>
      </c>
      <c r="G265" s="550">
        <v>-126604987</v>
      </c>
      <c r="H265" s="383"/>
    </row>
    <row r="266" spans="1:9">
      <c r="A266" s="530">
        <f t="shared" ref="A266:A330" si="4">+LEN(B266)</f>
        <v>15</v>
      </c>
      <c r="B266" s="549" t="s">
        <v>3452</v>
      </c>
      <c r="C266" s="549" t="s">
        <v>1004</v>
      </c>
      <c r="D266" s="549" t="s">
        <v>794</v>
      </c>
      <c r="E266" s="550">
        <v>-126604987</v>
      </c>
      <c r="F266" s="550">
        <v>-16166.62</v>
      </c>
      <c r="G266" s="550">
        <v>-126604987</v>
      </c>
      <c r="H266" s="383"/>
    </row>
    <row r="267" spans="1:9">
      <c r="A267" s="530">
        <f t="shared" si="4"/>
        <v>2</v>
      </c>
      <c r="B267" s="549" t="s">
        <v>3453</v>
      </c>
      <c r="C267" s="549" t="s">
        <v>1005</v>
      </c>
      <c r="D267" s="549" t="s">
        <v>794</v>
      </c>
      <c r="E267" s="550">
        <v>-20788139</v>
      </c>
      <c r="F267" s="550">
        <v>-2654.51</v>
      </c>
      <c r="G267" s="550">
        <v>-20788139</v>
      </c>
      <c r="H267" s="383"/>
    </row>
    <row r="268" spans="1:9">
      <c r="A268" s="530">
        <f t="shared" si="4"/>
        <v>5</v>
      </c>
      <c r="B268" s="549" t="s">
        <v>3454</v>
      </c>
      <c r="C268" s="549" t="s">
        <v>1006</v>
      </c>
      <c r="D268" s="549" t="s">
        <v>794</v>
      </c>
      <c r="E268" s="550">
        <v>-20788139</v>
      </c>
      <c r="F268" s="550">
        <v>-2654.51</v>
      </c>
      <c r="G268" s="550">
        <v>-20788139</v>
      </c>
      <c r="H268" s="383"/>
    </row>
    <row r="269" spans="1:9">
      <c r="A269" s="530">
        <f t="shared" si="4"/>
        <v>8</v>
      </c>
      <c r="B269" s="549" t="s">
        <v>3455</v>
      </c>
      <c r="C269" s="549" t="s">
        <v>1007</v>
      </c>
      <c r="D269" s="549" t="s">
        <v>794</v>
      </c>
      <c r="E269" s="550">
        <v>-20788139</v>
      </c>
      <c r="F269" s="550">
        <v>-2654.51</v>
      </c>
      <c r="G269" s="550">
        <v>-20788139</v>
      </c>
      <c r="H269" s="383"/>
    </row>
    <row r="270" spans="1:9">
      <c r="A270" s="530">
        <f t="shared" si="4"/>
        <v>11</v>
      </c>
      <c r="B270" s="549" t="s">
        <v>3456</v>
      </c>
      <c r="C270" s="549" t="s">
        <v>1008</v>
      </c>
      <c r="D270" s="549" t="s">
        <v>794</v>
      </c>
      <c r="E270" s="550">
        <v>-8140090</v>
      </c>
      <c r="F270" s="550">
        <v>-1039.44</v>
      </c>
      <c r="G270" s="550">
        <v>-8140090</v>
      </c>
      <c r="H270" s="383"/>
    </row>
    <row r="271" spans="1:9">
      <c r="A271" s="530">
        <f t="shared" si="4"/>
        <v>13</v>
      </c>
      <c r="B271" s="549" t="s">
        <v>3457</v>
      </c>
      <c r="C271" s="549" t="s">
        <v>1008</v>
      </c>
      <c r="D271" s="549" t="s">
        <v>794</v>
      </c>
      <c r="E271" s="550">
        <v>-146709</v>
      </c>
      <c r="F271" s="550">
        <v>-18.73</v>
      </c>
      <c r="G271" s="550">
        <v>-146709</v>
      </c>
      <c r="H271" s="383"/>
    </row>
    <row r="272" spans="1:9">
      <c r="A272" s="530">
        <f t="shared" si="4"/>
        <v>15</v>
      </c>
      <c r="B272" s="549" t="s">
        <v>3458</v>
      </c>
      <c r="C272" s="549" t="s">
        <v>1009</v>
      </c>
      <c r="D272" s="549" t="s">
        <v>475</v>
      </c>
      <c r="E272" s="550">
        <v>-0.54</v>
      </c>
      <c r="F272" s="550">
        <v>-0.54</v>
      </c>
      <c r="G272" s="550">
        <v>-4229</v>
      </c>
      <c r="H272" s="531" t="s">
        <v>700</v>
      </c>
      <c r="I272" s="534"/>
    </row>
    <row r="273" spans="1:9">
      <c r="A273" s="530">
        <f t="shared" si="4"/>
        <v>15</v>
      </c>
      <c r="B273" s="549" t="s">
        <v>3459</v>
      </c>
      <c r="C273" s="549" t="s">
        <v>1010</v>
      </c>
      <c r="D273" s="549" t="s">
        <v>794</v>
      </c>
      <c r="E273" s="550">
        <v>-142480</v>
      </c>
      <c r="F273" s="550">
        <v>-18.190000000000001</v>
      </c>
      <c r="G273" s="550">
        <v>-142480</v>
      </c>
      <c r="H273" s="383"/>
    </row>
    <row r="274" spans="1:9">
      <c r="A274" s="530">
        <f t="shared" si="4"/>
        <v>13</v>
      </c>
      <c r="B274" s="549" t="s">
        <v>3460</v>
      </c>
      <c r="C274" s="549" t="s">
        <v>1011</v>
      </c>
      <c r="D274" s="549" t="s">
        <v>794</v>
      </c>
      <c r="E274" s="550">
        <v>-7993381</v>
      </c>
      <c r="F274" s="550">
        <v>-1020.7</v>
      </c>
      <c r="G274" s="550">
        <v>-7993381</v>
      </c>
      <c r="H274" s="383"/>
    </row>
    <row r="275" spans="1:9">
      <c r="A275" s="530">
        <f t="shared" si="4"/>
        <v>15</v>
      </c>
      <c r="B275" s="549" t="s">
        <v>3461</v>
      </c>
      <c r="C275" s="549" t="s">
        <v>1012</v>
      </c>
      <c r="D275" s="549" t="s">
        <v>475</v>
      </c>
      <c r="E275" s="550">
        <v>-709.37</v>
      </c>
      <c r="F275" s="550">
        <v>-709.37</v>
      </c>
      <c r="G275" s="550">
        <v>-5555261</v>
      </c>
      <c r="H275" s="531" t="s">
        <v>700</v>
      </c>
      <c r="I275" s="534"/>
    </row>
    <row r="276" spans="1:9">
      <c r="A276" s="530">
        <f t="shared" si="4"/>
        <v>15</v>
      </c>
      <c r="B276" s="549" t="s">
        <v>3462</v>
      </c>
      <c r="C276" s="549" t="s">
        <v>1013</v>
      </c>
      <c r="D276" s="549" t="s">
        <v>794</v>
      </c>
      <c r="E276" s="550">
        <v>-2438120</v>
      </c>
      <c r="F276" s="550">
        <v>-311.33</v>
      </c>
      <c r="G276" s="550">
        <v>-2438120</v>
      </c>
      <c r="H276" s="383"/>
    </row>
    <row r="277" spans="1:9">
      <c r="A277" s="530">
        <f t="shared" si="4"/>
        <v>11</v>
      </c>
      <c r="B277" s="549" t="s">
        <v>3463</v>
      </c>
      <c r="C277" s="549" t="s">
        <v>1014</v>
      </c>
      <c r="D277" s="549" t="s">
        <v>794</v>
      </c>
      <c r="E277" s="550">
        <v>-5913868</v>
      </c>
      <c r="F277" s="550">
        <v>-755.16</v>
      </c>
      <c r="G277" s="550">
        <v>-5913868</v>
      </c>
      <c r="H277" s="383"/>
    </row>
    <row r="278" spans="1:9">
      <c r="A278" s="530">
        <f t="shared" si="4"/>
        <v>13</v>
      </c>
      <c r="B278" s="549" t="s">
        <v>3464</v>
      </c>
      <c r="C278" s="549" t="s">
        <v>1014</v>
      </c>
      <c r="D278" s="549" t="s">
        <v>794</v>
      </c>
      <c r="E278" s="550">
        <v>-290319</v>
      </c>
      <c r="F278" s="550">
        <v>-37.07</v>
      </c>
      <c r="G278" s="550">
        <v>-290319</v>
      </c>
      <c r="H278" s="383"/>
    </row>
    <row r="279" spans="1:9">
      <c r="A279" s="530">
        <f t="shared" si="4"/>
        <v>15</v>
      </c>
      <c r="B279" s="549" t="s">
        <v>3465</v>
      </c>
      <c r="C279" s="549" t="s">
        <v>1015</v>
      </c>
      <c r="D279" s="549" t="s">
        <v>475</v>
      </c>
      <c r="E279" s="550">
        <v>0.17</v>
      </c>
      <c r="F279" s="550">
        <v>0.17</v>
      </c>
      <c r="G279" s="550">
        <v>1331</v>
      </c>
      <c r="H279" s="531" t="s">
        <v>700</v>
      </c>
      <c r="I279" s="534"/>
    </row>
    <row r="280" spans="1:9">
      <c r="A280" s="530">
        <f t="shared" si="4"/>
        <v>15</v>
      </c>
      <c r="B280" s="549" t="s">
        <v>3466</v>
      </c>
      <c r="C280" s="549" t="s">
        <v>1016</v>
      </c>
      <c r="D280" s="549" t="s">
        <v>794</v>
      </c>
      <c r="E280" s="550">
        <v>-291650</v>
      </c>
      <c r="F280" s="550">
        <v>-37.24</v>
      </c>
      <c r="G280" s="550">
        <v>-291650</v>
      </c>
      <c r="H280" s="383"/>
    </row>
    <row r="281" spans="1:9">
      <c r="A281" s="530">
        <f t="shared" si="4"/>
        <v>13</v>
      </c>
      <c r="B281" s="549" t="s">
        <v>3467</v>
      </c>
      <c r="C281" s="549" t="s">
        <v>1017</v>
      </c>
      <c r="D281" s="549" t="s">
        <v>794</v>
      </c>
      <c r="E281" s="550">
        <v>-5623549</v>
      </c>
      <c r="F281" s="550">
        <v>-718.09</v>
      </c>
      <c r="G281" s="550">
        <v>-5623549</v>
      </c>
      <c r="H281" s="383"/>
    </row>
    <row r="282" spans="1:9" ht="27.6">
      <c r="A282" s="530">
        <f t="shared" si="4"/>
        <v>15</v>
      </c>
      <c r="B282" s="549" t="s">
        <v>3468</v>
      </c>
      <c r="C282" s="549" t="s">
        <v>1018</v>
      </c>
      <c r="D282" s="549" t="s">
        <v>475</v>
      </c>
      <c r="E282" s="550">
        <v>-718.09</v>
      </c>
      <c r="F282" s="550">
        <v>-718.09</v>
      </c>
      <c r="G282" s="550">
        <v>-5623549</v>
      </c>
      <c r="H282" s="531" t="s">
        <v>700</v>
      </c>
      <c r="I282" s="534"/>
    </row>
    <row r="283" spans="1:9">
      <c r="A283" s="530">
        <f t="shared" si="4"/>
        <v>11</v>
      </c>
      <c r="B283" s="549" t="s">
        <v>3469</v>
      </c>
      <c r="C283" s="549" t="s">
        <v>1020</v>
      </c>
      <c r="D283" s="549" t="s">
        <v>794</v>
      </c>
      <c r="E283" s="550">
        <v>-6734181</v>
      </c>
      <c r="F283" s="550">
        <v>-859.91</v>
      </c>
      <c r="G283" s="550">
        <v>-6734181</v>
      </c>
      <c r="H283" s="383">
        <f>+G283/F283</f>
        <v>7831.2625739903015</v>
      </c>
    </row>
    <row r="284" spans="1:9">
      <c r="A284" s="530">
        <f t="shared" si="4"/>
        <v>13</v>
      </c>
      <c r="B284" s="549" t="s">
        <v>3470</v>
      </c>
      <c r="C284" s="549" t="s">
        <v>1020</v>
      </c>
      <c r="D284" s="549" t="s">
        <v>794</v>
      </c>
      <c r="E284" s="550">
        <v>-6734181</v>
      </c>
      <c r="F284" s="550">
        <v>-859.91</v>
      </c>
      <c r="G284" s="550">
        <v>-6734181</v>
      </c>
      <c r="H284" s="383"/>
    </row>
    <row r="285" spans="1:9">
      <c r="A285" s="530">
        <v>15</v>
      </c>
      <c r="B285" s="549" t="s">
        <v>3471</v>
      </c>
      <c r="C285" s="549" t="s">
        <v>1021</v>
      </c>
      <c r="D285" s="549" t="s">
        <v>794</v>
      </c>
      <c r="E285" s="550">
        <v>-4917894</v>
      </c>
      <c r="F285" s="550">
        <v>-627.98226384767497</v>
      </c>
      <c r="G285" s="550">
        <v>-4917894</v>
      </c>
      <c r="H285" s="383"/>
    </row>
    <row r="286" spans="1:9" ht="27.6">
      <c r="A286" s="530">
        <v>15</v>
      </c>
      <c r="B286" s="565" t="s">
        <v>4011</v>
      </c>
      <c r="C286" s="566" t="s">
        <v>4012</v>
      </c>
      <c r="D286" s="549" t="s">
        <v>794</v>
      </c>
      <c r="E286" s="550">
        <v>-1816287</v>
      </c>
      <c r="F286" s="550">
        <v>-231.92773615232497</v>
      </c>
      <c r="G286" s="550">
        <v>-1816287</v>
      </c>
      <c r="H286" s="383"/>
    </row>
    <row r="287" spans="1:9">
      <c r="A287" s="530">
        <f t="shared" si="4"/>
        <v>2</v>
      </c>
      <c r="B287" s="549" t="s">
        <v>3472</v>
      </c>
      <c r="C287" s="549" t="s">
        <v>1028</v>
      </c>
      <c r="D287" s="549" t="s">
        <v>794</v>
      </c>
      <c r="E287" s="550">
        <v>-520814600581</v>
      </c>
      <c r="F287" s="550">
        <v>-66504572.770000003</v>
      </c>
      <c r="G287" s="550">
        <v>-520814600581</v>
      </c>
      <c r="H287" s="383"/>
    </row>
    <row r="288" spans="1:9">
      <c r="A288" s="530">
        <f t="shared" si="4"/>
        <v>5</v>
      </c>
      <c r="B288" s="549" t="s">
        <v>3473</v>
      </c>
      <c r="C288" s="549" t="s">
        <v>1029</v>
      </c>
      <c r="D288" s="549" t="s">
        <v>794</v>
      </c>
      <c r="E288" s="550">
        <v>-516214046958</v>
      </c>
      <c r="F288" s="550">
        <v>-65917112.57</v>
      </c>
      <c r="G288" s="550">
        <v>-516214046958</v>
      </c>
      <c r="H288" s="383"/>
    </row>
    <row r="289" spans="1:9">
      <c r="A289" s="530">
        <f t="shared" si="4"/>
        <v>8</v>
      </c>
      <c r="B289" s="549" t="s">
        <v>3474</v>
      </c>
      <c r="C289" s="549" t="s">
        <v>1030</v>
      </c>
      <c r="D289" s="549" t="s">
        <v>794</v>
      </c>
      <c r="E289" s="550">
        <v>-516214046958</v>
      </c>
      <c r="F289" s="550">
        <v>-65917112.57</v>
      </c>
      <c r="G289" s="550">
        <v>-516214046958</v>
      </c>
      <c r="H289" s="383"/>
    </row>
    <row r="290" spans="1:9">
      <c r="A290" s="530">
        <f t="shared" si="4"/>
        <v>11</v>
      </c>
      <c r="B290" s="549" t="s">
        <v>3475</v>
      </c>
      <c r="C290" s="549" t="s">
        <v>1031</v>
      </c>
      <c r="D290" s="549" t="s">
        <v>794</v>
      </c>
      <c r="E290" s="550">
        <v>-436107820900</v>
      </c>
      <c r="F290" s="550">
        <v>-55688078.409999996</v>
      </c>
      <c r="G290" s="550">
        <v>-436107820900</v>
      </c>
      <c r="H290" s="383"/>
    </row>
    <row r="291" spans="1:9">
      <c r="A291" s="530">
        <f t="shared" si="4"/>
        <v>13</v>
      </c>
      <c r="B291" s="549" t="s">
        <v>3476</v>
      </c>
      <c r="C291" s="549" t="s">
        <v>1031</v>
      </c>
      <c r="D291" s="549" t="s">
        <v>794</v>
      </c>
      <c r="E291" s="550">
        <v>-436107820900</v>
      </c>
      <c r="F291" s="550">
        <v>-55688078.409999996</v>
      </c>
      <c r="G291" s="550">
        <v>-436107820900</v>
      </c>
      <c r="H291" s="383"/>
    </row>
    <row r="292" spans="1:9">
      <c r="A292" s="530">
        <f t="shared" si="4"/>
        <v>15</v>
      </c>
      <c r="B292" s="549" t="s">
        <v>3477</v>
      </c>
      <c r="C292" s="549" t="s">
        <v>1032</v>
      </c>
      <c r="D292" s="549" t="s">
        <v>475</v>
      </c>
      <c r="E292" s="550">
        <v>-35215000</v>
      </c>
      <c r="F292" s="550">
        <v>-35215000</v>
      </c>
      <c r="G292" s="550">
        <v>-275777820900</v>
      </c>
      <c r="H292" s="531" t="s">
        <v>476</v>
      </c>
      <c r="I292" s="534"/>
    </row>
    <row r="293" spans="1:9">
      <c r="A293" s="530">
        <f t="shared" si="4"/>
        <v>15</v>
      </c>
      <c r="B293" s="549" t="s">
        <v>3478</v>
      </c>
      <c r="C293" s="549" t="s">
        <v>1033</v>
      </c>
      <c r="D293" s="549" t="s">
        <v>794</v>
      </c>
      <c r="E293" s="550">
        <v>-160330000000</v>
      </c>
      <c r="F293" s="550">
        <v>-20473078.41</v>
      </c>
      <c r="G293" s="550">
        <v>-160330000000</v>
      </c>
      <c r="H293" s="383"/>
    </row>
    <row r="294" spans="1:9">
      <c r="A294" s="530">
        <f t="shared" si="4"/>
        <v>11</v>
      </c>
      <c r="B294" s="549" t="s">
        <v>3479</v>
      </c>
      <c r="C294" s="549" t="s">
        <v>1034</v>
      </c>
      <c r="D294" s="549" t="s">
        <v>794</v>
      </c>
      <c r="E294" s="550">
        <v>-17210259094</v>
      </c>
      <c r="F294" s="550">
        <v>-2197636.02</v>
      </c>
      <c r="G294" s="550">
        <v>-17210259094</v>
      </c>
      <c r="H294" s="383"/>
    </row>
    <row r="295" spans="1:9">
      <c r="A295" s="530">
        <f t="shared" si="4"/>
        <v>13</v>
      </c>
      <c r="B295" s="549" t="s">
        <v>3480</v>
      </c>
      <c r="C295" s="549" t="s">
        <v>1034</v>
      </c>
      <c r="D295" s="549" t="s">
        <v>794</v>
      </c>
      <c r="E295" s="550">
        <v>-17210259094</v>
      </c>
      <c r="F295" s="550">
        <v>-2197636.02</v>
      </c>
      <c r="G295" s="550">
        <v>-17210259094</v>
      </c>
      <c r="H295" s="383"/>
    </row>
    <row r="296" spans="1:9">
      <c r="A296" s="530">
        <f t="shared" si="4"/>
        <v>15</v>
      </c>
      <c r="B296" s="549" t="s">
        <v>3481</v>
      </c>
      <c r="C296" s="549" t="s">
        <v>1035</v>
      </c>
      <c r="D296" s="549" t="s">
        <v>475</v>
      </c>
      <c r="E296" s="550">
        <v>-2100603.9300000002</v>
      </c>
      <c r="F296" s="550">
        <v>-2100603.9300000002</v>
      </c>
      <c r="G296" s="550">
        <v>-16450375533</v>
      </c>
      <c r="H296" s="531" t="s">
        <v>476</v>
      </c>
      <c r="I296" s="534"/>
    </row>
    <row r="297" spans="1:9">
      <c r="A297" s="530">
        <f t="shared" si="4"/>
        <v>15</v>
      </c>
      <c r="B297" s="549" t="s">
        <v>3482</v>
      </c>
      <c r="C297" s="549" t="s">
        <v>1036</v>
      </c>
      <c r="D297" s="549" t="s">
        <v>794</v>
      </c>
      <c r="E297" s="550">
        <v>-759883561</v>
      </c>
      <c r="F297" s="550">
        <v>-97032.09</v>
      </c>
      <c r="G297" s="550">
        <v>-759883561</v>
      </c>
      <c r="H297" s="383"/>
    </row>
    <row r="298" spans="1:9">
      <c r="A298" s="530">
        <f t="shared" si="4"/>
        <v>11</v>
      </c>
      <c r="B298" s="549" t="s">
        <v>3483</v>
      </c>
      <c r="C298" s="549" t="s">
        <v>1037</v>
      </c>
      <c r="D298" s="549" t="s">
        <v>794</v>
      </c>
      <c r="E298" s="550">
        <v>-7523742835</v>
      </c>
      <c r="F298" s="550">
        <v>-960732.1</v>
      </c>
      <c r="G298" s="550">
        <v>-7523742835</v>
      </c>
      <c r="H298" s="383"/>
    </row>
    <row r="299" spans="1:9">
      <c r="A299" s="530">
        <f t="shared" si="4"/>
        <v>13</v>
      </c>
      <c r="B299" s="549" t="s">
        <v>3484</v>
      </c>
      <c r="C299" s="549" t="s">
        <v>1037</v>
      </c>
      <c r="D299" s="549" t="s">
        <v>794</v>
      </c>
      <c r="E299" s="550">
        <v>-7523742835</v>
      </c>
      <c r="F299" s="550">
        <v>-960732.1</v>
      </c>
      <c r="G299" s="550">
        <v>-7523742835</v>
      </c>
      <c r="H299" s="383"/>
    </row>
    <row r="300" spans="1:9">
      <c r="A300" s="530">
        <f t="shared" si="4"/>
        <v>15</v>
      </c>
      <c r="B300" s="549" t="s">
        <v>3485</v>
      </c>
      <c r="C300" s="549" t="s">
        <v>1038</v>
      </c>
      <c r="D300" s="549" t="s">
        <v>475</v>
      </c>
      <c r="E300" s="550">
        <v>-69738.259999999995</v>
      </c>
      <c r="F300" s="550">
        <v>-69738.259999999995</v>
      </c>
      <c r="G300" s="550">
        <v>-546138446</v>
      </c>
      <c r="H300" s="531" t="s">
        <v>476</v>
      </c>
      <c r="I300" s="534"/>
    </row>
    <row r="301" spans="1:9">
      <c r="A301" s="530">
        <f t="shared" si="4"/>
        <v>15</v>
      </c>
      <c r="B301" s="549" t="s">
        <v>3486</v>
      </c>
      <c r="C301" s="549" t="s">
        <v>1039</v>
      </c>
      <c r="D301" s="549" t="s">
        <v>794</v>
      </c>
      <c r="E301" s="550">
        <v>-6977604389</v>
      </c>
      <c r="F301" s="550">
        <v>-890993.84</v>
      </c>
      <c r="G301" s="550">
        <v>-6977604389</v>
      </c>
      <c r="H301" s="383"/>
    </row>
    <row r="302" spans="1:9">
      <c r="A302" s="530">
        <f t="shared" si="4"/>
        <v>11</v>
      </c>
      <c r="B302" s="549" t="s">
        <v>3487</v>
      </c>
      <c r="C302" s="549" t="s">
        <v>1040</v>
      </c>
      <c r="D302" s="549" t="s">
        <v>794</v>
      </c>
      <c r="E302" s="550">
        <v>-40388300257</v>
      </c>
      <c r="F302" s="550">
        <v>-5157318.2699999996</v>
      </c>
      <c r="G302" s="550">
        <v>-40388300257</v>
      </c>
      <c r="H302" s="383"/>
    </row>
    <row r="303" spans="1:9">
      <c r="A303" s="530">
        <f t="shared" si="4"/>
        <v>13</v>
      </c>
      <c r="B303" s="549" t="s">
        <v>3488</v>
      </c>
      <c r="C303" s="549" t="s">
        <v>1040</v>
      </c>
      <c r="D303" s="549" t="s">
        <v>794</v>
      </c>
      <c r="E303" s="550">
        <v>-40388300257</v>
      </c>
      <c r="F303" s="550">
        <v>-5157318.2699999996</v>
      </c>
      <c r="G303" s="550">
        <v>-40388300257</v>
      </c>
      <c r="H303" s="383"/>
    </row>
    <row r="304" spans="1:9">
      <c r="A304" s="530">
        <f t="shared" si="4"/>
        <v>15</v>
      </c>
      <c r="B304" s="549" t="s">
        <v>3489</v>
      </c>
      <c r="C304" s="549" t="s">
        <v>1041</v>
      </c>
      <c r="D304" s="549" t="s">
        <v>475</v>
      </c>
      <c r="E304" s="550">
        <v>-2783605.13</v>
      </c>
      <c r="F304" s="550">
        <v>-2783605.13</v>
      </c>
      <c r="G304" s="550">
        <v>-21799135510</v>
      </c>
      <c r="H304" s="531" t="s">
        <v>476</v>
      </c>
      <c r="I304" s="534"/>
    </row>
    <row r="305" spans="1:9">
      <c r="A305" s="530">
        <f t="shared" si="4"/>
        <v>15</v>
      </c>
      <c r="B305" s="549" t="s">
        <v>3490</v>
      </c>
      <c r="C305" s="549" t="s">
        <v>1042</v>
      </c>
      <c r="D305" s="549" t="s">
        <v>794</v>
      </c>
      <c r="E305" s="550">
        <v>-18589164747</v>
      </c>
      <c r="F305" s="550">
        <v>-2373713.14</v>
      </c>
      <c r="G305" s="550">
        <v>-18589164747</v>
      </c>
      <c r="H305" s="383"/>
    </row>
    <row r="306" spans="1:9">
      <c r="A306" s="530">
        <f t="shared" si="4"/>
        <v>11</v>
      </c>
      <c r="B306" s="549" t="s">
        <v>3491</v>
      </c>
      <c r="C306" s="549" t="s">
        <v>1043</v>
      </c>
      <c r="D306" s="549" t="s">
        <v>794</v>
      </c>
      <c r="E306" s="550">
        <v>-14983923872</v>
      </c>
      <c r="F306" s="550">
        <v>-1913347.77</v>
      </c>
      <c r="G306" s="550">
        <v>-14983923872</v>
      </c>
      <c r="H306" s="383"/>
    </row>
    <row r="307" spans="1:9">
      <c r="A307" s="530">
        <f t="shared" si="4"/>
        <v>13</v>
      </c>
      <c r="B307" s="549" t="s">
        <v>3492</v>
      </c>
      <c r="C307" s="549" t="s">
        <v>1043</v>
      </c>
      <c r="D307" s="549" t="s">
        <v>794</v>
      </c>
      <c r="E307" s="550">
        <v>-14983923872</v>
      </c>
      <c r="F307" s="550">
        <v>-1913347.77</v>
      </c>
      <c r="G307" s="550">
        <v>-14983923872</v>
      </c>
      <c r="H307" s="383"/>
    </row>
    <row r="308" spans="1:9">
      <c r="A308" s="530">
        <f t="shared" si="4"/>
        <v>15</v>
      </c>
      <c r="B308" s="549" t="s">
        <v>3493</v>
      </c>
      <c r="C308" s="549" t="s">
        <v>1044</v>
      </c>
      <c r="D308" s="549" t="s">
        <v>794</v>
      </c>
      <c r="E308" s="550">
        <v>-14983923872</v>
      </c>
      <c r="F308" s="550">
        <v>-1913347.77</v>
      </c>
      <c r="G308" s="550">
        <v>-14983923872</v>
      </c>
      <c r="H308" s="383"/>
    </row>
    <row r="309" spans="1:9">
      <c r="A309" s="530">
        <f t="shared" si="4"/>
        <v>5</v>
      </c>
      <c r="B309" s="549" t="s">
        <v>3494</v>
      </c>
      <c r="C309" s="549" t="s">
        <v>1045</v>
      </c>
      <c r="D309" s="549" t="s">
        <v>794</v>
      </c>
      <c r="E309" s="550">
        <v>-4600553623</v>
      </c>
      <c r="F309" s="550">
        <v>-587460.21</v>
      </c>
      <c r="G309" s="550">
        <v>-4600553623</v>
      </c>
      <c r="H309" s="383"/>
    </row>
    <row r="310" spans="1:9">
      <c r="A310" s="530">
        <f t="shared" si="4"/>
        <v>8</v>
      </c>
      <c r="B310" s="549" t="s">
        <v>3495</v>
      </c>
      <c r="C310" s="549" t="s">
        <v>1046</v>
      </c>
      <c r="D310" s="549" t="s">
        <v>794</v>
      </c>
      <c r="E310" s="550">
        <v>-4600553623</v>
      </c>
      <c r="F310" s="550">
        <v>-587460.21</v>
      </c>
      <c r="G310" s="550">
        <v>-4600553623</v>
      </c>
      <c r="H310" s="383"/>
    </row>
    <row r="311" spans="1:9">
      <c r="A311" s="530">
        <f t="shared" si="4"/>
        <v>11</v>
      </c>
      <c r="B311" s="549" t="s">
        <v>3496</v>
      </c>
      <c r="C311" s="549" t="s">
        <v>1047</v>
      </c>
      <c r="D311" s="549" t="s">
        <v>794</v>
      </c>
      <c r="E311" s="550">
        <v>-7741399825</v>
      </c>
      <c r="F311" s="550">
        <v>-988525.45</v>
      </c>
      <c r="G311" s="550">
        <v>-7741399825</v>
      </c>
      <c r="H311" s="383"/>
    </row>
    <row r="312" spans="1:9">
      <c r="A312" s="530">
        <f t="shared" si="4"/>
        <v>13</v>
      </c>
      <c r="B312" s="549" t="s">
        <v>3497</v>
      </c>
      <c r="C312" s="549" t="s">
        <v>1047</v>
      </c>
      <c r="D312" s="549" t="s">
        <v>794</v>
      </c>
      <c r="E312" s="550">
        <v>-7741399825</v>
      </c>
      <c r="F312" s="550">
        <v>-988525.45</v>
      </c>
      <c r="G312" s="550">
        <v>-7741399825</v>
      </c>
      <c r="H312" s="383"/>
    </row>
    <row r="313" spans="1:9">
      <c r="A313" s="530">
        <f t="shared" si="4"/>
        <v>15</v>
      </c>
      <c r="B313" s="549" t="s">
        <v>3498</v>
      </c>
      <c r="C313" s="549" t="s">
        <v>1048</v>
      </c>
      <c r="D313" s="549" t="s">
        <v>475</v>
      </c>
      <c r="E313" s="550">
        <v>-550382.85</v>
      </c>
      <c r="F313" s="550">
        <v>-550382.85</v>
      </c>
      <c r="G313" s="550">
        <v>-4310191198</v>
      </c>
      <c r="H313" s="531" t="s">
        <v>476</v>
      </c>
      <c r="I313" s="534"/>
    </row>
    <row r="314" spans="1:9">
      <c r="A314" s="530">
        <f t="shared" si="4"/>
        <v>15</v>
      </c>
      <c r="B314" s="549" t="s">
        <v>3499</v>
      </c>
      <c r="C314" s="549" t="s">
        <v>1049</v>
      </c>
      <c r="D314" s="549" t="s">
        <v>794</v>
      </c>
      <c r="E314" s="550">
        <v>-3431208627</v>
      </c>
      <c r="F314" s="550">
        <v>-438142.6</v>
      </c>
      <c r="G314" s="550">
        <v>-3431208627</v>
      </c>
      <c r="H314" s="383"/>
    </row>
    <row r="315" spans="1:9">
      <c r="A315" s="530">
        <f t="shared" si="4"/>
        <v>11</v>
      </c>
      <c r="B315" s="549" t="s">
        <v>3500</v>
      </c>
      <c r="C315" s="549" t="s">
        <v>1050</v>
      </c>
      <c r="D315" s="549" t="s">
        <v>794</v>
      </c>
      <c r="E315" s="550">
        <v>-242845478</v>
      </c>
      <c r="F315" s="550">
        <v>-31009.759999999998</v>
      </c>
      <c r="G315" s="550">
        <v>-242845478</v>
      </c>
      <c r="H315" s="383"/>
    </row>
    <row r="316" spans="1:9">
      <c r="A316" s="530">
        <f t="shared" si="4"/>
        <v>13</v>
      </c>
      <c r="B316" s="549" t="s">
        <v>3501</v>
      </c>
      <c r="C316" s="549" t="s">
        <v>1050</v>
      </c>
      <c r="D316" s="549" t="s">
        <v>794</v>
      </c>
      <c r="E316" s="550">
        <v>-242845478</v>
      </c>
      <c r="F316" s="550">
        <v>-31009.759999999998</v>
      </c>
      <c r="G316" s="550">
        <v>-242845478</v>
      </c>
      <c r="H316" s="383"/>
    </row>
    <row r="317" spans="1:9">
      <c r="A317" s="530">
        <f t="shared" si="4"/>
        <v>15</v>
      </c>
      <c r="B317" s="549" t="s">
        <v>3502</v>
      </c>
      <c r="C317" s="549" t="s">
        <v>1051</v>
      </c>
      <c r="D317" s="549" t="s">
        <v>475</v>
      </c>
      <c r="E317" s="550">
        <v>-30520.61</v>
      </c>
      <c r="F317" s="550">
        <v>-30520.61</v>
      </c>
      <c r="G317" s="550">
        <v>-239014832</v>
      </c>
      <c r="H317" s="531" t="s">
        <v>476</v>
      </c>
      <c r="I317" s="534"/>
    </row>
    <row r="318" spans="1:9">
      <c r="A318" s="530">
        <f t="shared" si="4"/>
        <v>15</v>
      </c>
      <c r="B318" s="549" t="s">
        <v>3503</v>
      </c>
      <c r="C318" s="549" t="s">
        <v>1052</v>
      </c>
      <c r="D318" s="549" t="s">
        <v>794</v>
      </c>
      <c r="E318" s="550">
        <v>-3830646</v>
      </c>
      <c r="F318" s="550">
        <v>-489.15</v>
      </c>
      <c r="G318" s="550">
        <v>-3830646</v>
      </c>
      <c r="H318" s="383"/>
    </row>
    <row r="319" spans="1:9">
      <c r="A319" s="530">
        <f t="shared" si="4"/>
        <v>11</v>
      </c>
      <c r="B319" s="549" t="s">
        <v>3504</v>
      </c>
      <c r="C319" s="549" t="s">
        <v>1053</v>
      </c>
      <c r="D319" s="549" t="s">
        <v>794</v>
      </c>
      <c r="E319" s="550">
        <v>-136563884</v>
      </c>
      <c r="F319" s="550">
        <v>-17438.3</v>
      </c>
      <c r="G319" s="550">
        <v>-136563884</v>
      </c>
      <c r="H319" s="383"/>
    </row>
    <row r="320" spans="1:9">
      <c r="A320" s="530">
        <f t="shared" si="4"/>
        <v>13</v>
      </c>
      <c r="B320" s="549" t="s">
        <v>3505</v>
      </c>
      <c r="C320" s="549" t="s">
        <v>1053</v>
      </c>
      <c r="D320" s="549" t="s">
        <v>794</v>
      </c>
      <c r="E320" s="550">
        <v>-136563884</v>
      </c>
      <c r="F320" s="550">
        <v>-17438.3</v>
      </c>
      <c r="G320" s="550">
        <v>-136563884</v>
      </c>
      <c r="H320" s="383"/>
    </row>
    <row r="321" spans="1:9">
      <c r="A321" s="530">
        <f t="shared" si="4"/>
        <v>15</v>
      </c>
      <c r="B321" s="549" t="s">
        <v>3506</v>
      </c>
      <c r="C321" s="549" t="s">
        <v>1054</v>
      </c>
      <c r="D321" s="549" t="s">
        <v>475</v>
      </c>
      <c r="E321" s="550">
        <v>-537.89</v>
      </c>
      <c r="F321" s="550">
        <v>-537.89</v>
      </c>
      <c r="G321" s="550">
        <v>-4212356</v>
      </c>
      <c r="H321" s="531" t="s">
        <v>476</v>
      </c>
      <c r="I321" s="534"/>
    </row>
    <row r="322" spans="1:9">
      <c r="A322" s="530">
        <f t="shared" si="4"/>
        <v>15</v>
      </c>
      <c r="B322" s="549" t="s">
        <v>3507</v>
      </c>
      <c r="C322" s="549" t="s">
        <v>1055</v>
      </c>
      <c r="D322" s="549" t="s">
        <v>794</v>
      </c>
      <c r="E322" s="550">
        <v>-132351528</v>
      </c>
      <c r="F322" s="550">
        <v>-16900.41</v>
      </c>
      <c r="G322" s="550">
        <v>-132351528</v>
      </c>
      <c r="H322" s="383"/>
    </row>
    <row r="323" spans="1:9">
      <c r="A323" s="530">
        <f t="shared" si="4"/>
        <v>11</v>
      </c>
      <c r="B323" s="549" t="s">
        <v>3508</v>
      </c>
      <c r="C323" s="549" t="s">
        <v>1056</v>
      </c>
      <c r="D323" s="549" t="s">
        <v>794</v>
      </c>
      <c r="E323" s="550">
        <v>-433604588</v>
      </c>
      <c r="F323" s="550">
        <v>-55368.43</v>
      </c>
      <c r="G323" s="550">
        <v>-433604588</v>
      </c>
      <c r="H323" s="383"/>
    </row>
    <row r="324" spans="1:9">
      <c r="A324" s="530">
        <f t="shared" si="4"/>
        <v>13</v>
      </c>
      <c r="B324" s="549" t="s">
        <v>3509</v>
      </c>
      <c r="C324" s="549" t="s">
        <v>1056</v>
      </c>
      <c r="D324" s="549" t="s">
        <v>794</v>
      </c>
      <c r="E324" s="550">
        <v>-433604588</v>
      </c>
      <c r="F324" s="550">
        <v>-55368.43</v>
      </c>
      <c r="G324" s="550">
        <v>-433604588</v>
      </c>
      <c r="H324" s="383"/>
    </row>
    <row r="325" spans="1:9">
      <c r="A325" s="530">
        <f t="shared" si="4"/>
        <v>15</v>
      </c>
      <c r="B325" s="549" t="s">
        <v>3510</v>
      </c>
      <c r="C325" s="549" t="s">
        <v>1057</v>
      </c>
      <c r="D325" s="549" t="s">
        <v>475</v>
      </c>
      <c r="E325" s="550">
        <v>-14957.5</v>
      </c>
      <c r="F325" s="550">
        <v>-14957.5</v>
      </c>
      <c r="G325" s="550">
        <v>-117136071</v>
      </c>
      <c r="H325" s="531" t="s">
        <v>476</v>
      </c>
      <c r="I325" s="534"/>
    </row>
    <row r="326" spans="1:9">
      <c r="A326" s="530">
        <f t="shared" si="4"/>
        <v>15</v>
      </c>
      <c r="B326" s="549" t="s">
        <v>3511</v>
      </c>
      <c r="C326" s="549" t="s">
        <v>1058</v>
      </c>
      <c r="D326" s="549" t="s">
        <v>794</v>
      </c>
      <c r="E326" s="550">
        <v>-316468517</v>
      </c>
      <c r="F326" s="550">
        <v>-40410.93</v>
      </c>
      <c r="G326" s="550">
        <v>-316468517</v>
      </c>
      <c r="H326" s="383"/>
    </row>
    <row r="327" spans="1:9">
      <c r="A327" s="530">
        <f t="shared" si="4"/>
        <v>11</v>
      </c>
      <c r="B327" s="549" t="s">
        <v>3512</v>
      </c>
      <c r="C327" s="549" t="s">
        <v>1059</v>
      </c>
      <c r="D327" s="549" t="s">
        <v>794</v>
      </c>
      <c r="E327" s="550">
        <v>-66720279</v>
      </c>
      <c r="F327" s="550">
        <v>-8519.74</v>
      </c>
      <c r="G327" s="550">
        <v>-66720279</v>
      </c>
      <c r="H327" s="383"/>
    </row>
    <row r="328" spans="1:9">
      <c r="A328" s="530">
        <f t="shared" si="4"/>
        <v>13</v>
      </c>
      <c r="B328" s="549" t="s">
        <v>3513</v>
      </c>
      <c r="C328" s="549" t="s">
        <v>1059</v>
      </c>
      <c r="D328" s="549" t="s">
        <v>794</v>
      </c>
      <c r="E328" s="550">
        <v>-66720279</v>
      </c>
      <c r="F328" s="550">
        <v>-8519.74</v>
      </c>
      <c r="G328" s="550">
        <v>-66720279</v>
      </c>
      <c r="H328" s="383"/>
    </row>
    <row r="329" spans="1:9">
      <c r="A329" s="530">
        <f t="shared" si="4"/>
        <v>15</v>
      </c>
      <c r="B329" s="549" t="s">
        <v>3514</v>
      </c>
      <c r="C329" s="549" t="s">
        <v>1060</v>
      </c>
      <c r="D329" s="549" t="s">
        <v>794</v>
      </c>
      <c r="E329" s="550">
        <v>-66720279</v>
      </c>
      <c r="F329" s="550">
        <v>-8519.74</v>
      </c>
      <c r="G329" s="550">
        <v>-66720279</v>
      </c>
      <c r="H329" s="383"/>
    </row>
    <row r="330" spans="1:9">
      <c r="A330" s="530">
        <f t="shared" si="4"/>
        <v>11</v>
      </c>
      <c r="B330" s="549" t="s">
        <v>3515</v>
      </c>
      <c r="C330" s="549" t="s">
        <v>1061</v>
      </c>
      <c r="D330" s="549" t="s">
        <v>794</v>
      </c>
      <c r="E330" s="550">
        <v>3720616242</v>
      </c>
      <c r="F330" s="550">
        <v>475098.04</v>
      </c>
      <c r="G330" s="550">
        <v>3720616242</v>
      </c>
      <c r="H330" s="383"/>
    </row>
    <row r="331" spans="1:9">
      <c r="A331" s="530">
        <f t="shared" ref="A331:A394" si="5">+LEN(B331)</f>
        <v>13</v>
      </c>
      <c r="B331" s="549" t="s">
        <v>3516</v>
      </c>
      <c r="C331" s="549" t="s">
        <v>1061</v>
      </c>
      <c r="D331" s="549" t="s">
        <v>794</v>
      </c>
      <c r="E331" s="550">
        <v>3720616242</v>
      </c>
      <c r="F331" s="550">
        <v>475098.04</v>
      </c>
      <c r="G331" s="550">
        <v>3720616242</v>
      </c>
      <c r="H331" s="383"/>
    </row>
    <row r="332" spans="1:9">
      <c r="A332" s="530">
        <f t="shared" si="5"/>
        <v>15</v>
      </c>
      <c r="B332" s="549" t="s">
        <v>3517</v>
      </c>
      <c r="C332" s="549" t="s">
        <v>1062</v>
      </c>
      <c r="D332" s="549" t="s">
        <v>475</v>
      </c>
      <c r="E332" s="550">
        <v>295518.69</v>
      </c>
      <c r="F332" s="550">
        <v>295518.69</v>
      </c>
      <c r="G332" s="550">
        <v>2314283696</v>
      </c>
      <c r="H332" s="531" t="s">
        <v>476</v>
      </c>
      <c r="I332" s="534"/>
    </row>
    <row r="333" spans="1:9">
      <c r="A333" s="530">
        <f t="shared" si="5"/>
        <v>15</v>
      </c>
      <c r="B333" s="549" t="s">
        <v>3518</v>
      </c>
      <c r="C333" s="549" t="s">
        <v>1063</v>
      </c>
      <c r="D333" s="549" t="s">
        <v>794</v>
      </c>
      <c r="E333" s="550">
        <v>1406332546</v>
      </c>
      <c r="F333" s="550">
        <v>179579.35</v>
      </c>
      <c r="G333" s="550">
        <v>1406332546</v>
      </c>
      <c r="H333" s="383"/>
    </row>
    <row r="334" spans="1:9">
      <c r="A334" s="530">
        <f t="shared" si="5"/>
        <v>11</v>
      </c>
      <c r="B334" s="549" t="s">
        <v>3519</v>
      </c>
      <c r="C334" s="549" t="s">
        <v>1064</v>
      </c>
      <c r="D334" s="549" t="s">
        <v>794</v>
      </c>
      <c r="E334" s="550">
        <v>59806636</v>
      </c>
      <c r="F334" s="550">
        <v>7636.91</v>
      </c>
      <c r="G334" s="550">
        <v>59806636</v>
      </c>
      <c r="H334" s="383"/>
    </row>
    <row r="335" spans="1:9">
      <c r="A335" s="530">
        <f t="shared" si="5"/>
        <v>13</v>
      </c>
      <c r="B335" s="549" t="s">
        <v>3520</v>
      </c>
      <c r="C335" s="549" t="s">
        <v>1064</v>
      </c>
      <c r="D335" s="549" t="s">
        <v>794</v>
      </c>
      <c r="E335" s="550">
        <v>59806636</v>
      </c>
      <c r="F335" s="550">
        <v>7636.91</v>
      </c>
      <c r="G335" s="550">
        <v>59806636</v>
      </c>
      <c r="H335" s="383"/>
    </row>
    <row r="336" spans="1:9">
      <c r="A336" s="530">
        <f t="shared" si="5"/>
        <v>15</v>
      </c>
      <c r="B336" s="549" t="s">
        <v>3521</v>
      </c>
      <c r="C336" s="549" t="s">
        <v>1065</v>
      </c>
      <c r="D336" s="549" t="s">
        <v>475</v>
      </c>
      <c r="E336" s="550">
        <v>7488.04</v>
      </c>
      <c r="F336" s="550">
        <v>7488.04</v>
      </c>
      <c r="G336" s="550">
        <v>58640788</v>
      </c>
      <c r="H336" s="531" t="s">
        <v>476</v>
      </c>
      <c r="I336" s="534"/>
    </row>
    <row r="337" spans="1:10">
      <c r="A337" s="530">
        <f t="shared" si="5"/>
        <v>15</v>
      </c>
      <c r="B337" s="549" t="s">
        <v>3522</v>
      </c>
      <c r="C337" s="549" t="s">
        <v>1066</v>
      </c>
      <c r="D337" s="549" t="s">
        <v>794</v>
      </c>
      <c r="E337" s="550">
        <v>1165848</v>
      </c>
      <c r="F337" s="550">
        <v>148.87</v>
      </c>
      <c r="G337" s="550">
        <v>1165848</v>
      </c>
      <c r="H337" s="383"/>
    </row>
    <row r="338" spans="1:10">
      <c r="A338" s="530">
        <f t="shared" si="5"/>
        <v>11</v>
      </c>
      <c r="B338" s="549" t="s">
        <v>3523</v>
      </c>
      <c r="C338" s="549" t="s">
        <v>1067</v>
      </c>
      <c r="D338" s="549" t="s">
        <v>794</v>
      </c>
      <c r="E338" s="550">
        <v>78684428</v>
      </c>
      <c r="F338" s="550">
        <v>10047.48</v>
      </c>
      <c r="G338" s="550">
        <v>78684428</v>
      </c>
      <c r="H338" s="383"/>
    </row>
    <row r="339" spans="1:10">
      <c r="A339" s="530">
        <f t="shared" si="5"/>
        <v>13</v>
      </c>
      <c r="B339" s="549" t="s">
        <v>3524</v>
      </c>
      <c r="C339" s="549" t="s">
        <v>1067</v>
      </c>
      <c r="D339" s="549" t="s">
        <v>794</v>
      </c>
      <c r="E339" s="550">
        <v>78684428</v>
      </c>
      <c r="F339" s="550">
        <v>10047.48</v>
      </c>
      <c r="G339" s="550">
        <v>78684428</v>
      </c>
      <c r="H339" s="383"/>
    </row>
    <row r="340" spans="1:10">
      <c r="A340" s="530">
        <f t="shared" si="5"/>
        <v>15</v>
      </c>
      <c r="B340" s="549" t="s">
        <v>3525</v>
      </c>
      <c r="C340" s="549" t="s">
        <v>1068</v>
      </c>
      <c r="D340" s="549" t="s">
        <v>475</v>
      </c>
      <c r="E340" s="550">
        <v>64.510000000000005</v>
      </c>
      <c r="F340" s="550">
        <v>64.510000000000005</v>
      </c>
      <c r="G340" s="550">
        <v>505195</v>
      </c>
      <c r="H340" s="531" t="s">
        <v>476</v>
      </c>
      <c r="I340" s="534"/>
    </row>
    <row r="341" spans="1:10">
      <c r="A341" s="530">
        <f t="shared" si="5"/>
        <v>15</v>
      </c>
      <c r="B341" s="549" t="s">
        <v>3526</v>
      </c>
      <c r="C341" s="549" t="s">
        <v>1069</v>
      </c>
      <c r="D341" s="549" t="s">
        <v>794</v>
      </c>
      <c r="E341" s="550">
        <v>78179233</v>
      </c>
      <c r="F341" s="550">
        <v>9982.9699999999993</v>
      </c>
      <c r="G341" s="550">
        <v>78179233</v>
      </c>
      <c r="H341" s="383"/>
    </row>
    <row r="342" spans="1:10">
      <c r="A342" s="530">
        <f t="shared" si="5"/>
        <v>11</v>
      </c>
      <c r="B342" s="549" t="s">
        <v>3527</v>
      </c>
      <c r="C342" s="549" t="s">
        <v>1070</v>
      </c>
      <c r="D342" s="549" t="s">
        <v>794</v>
      </c>
      <c r="E342" s="550">
        <v>125875792</v>
      </c>
      <c r="F342" s="550">
        <v>16073.5</v>
      </c>
      <c r="G342" s="550">
        <v>125875792</v>
      </c>
      <c r="H342" s="383"/>
    </row>
    <row r="343" spans="1:10">
      <c r="A343" s="530">
        <f t="shared" si="5"/>
        <v>13</v>
      </c>
      <c r="B343" s="549" t="s">
        <v>3528</v>
      </c>
      <c r="C343" s="549" t="s">
        <v>1070</v>
      </c>
      <c r="D343" s="549" t="s">
        <v>794</v>
      </c>
      <c r="E343" s="550">
        <v>125875792</v>
      </c>
      <c r="F343" s="550">
        <v>16073.5</v>
      </c>
      <c r="G343" s="550">
        <v>125875792</v>
      </c>
      <c r="H343" s="383"/>
    </row>
    <row r="344" spans="1:10">
      <c r="A344" s="530">
        <f t="shared" si="5"/>
        <v>15</v>
      </c>
      <c r="B344" s="549" t="s">
        <v>3529</v>
      </c>
      <c r="C344" s="549" t="s">
        <v>1071</v>
      </c>
      <c r="D344" s="549" t="s">
        <v>475</v>
      </c>
      <c r="E344" s="550">
        <v>4360.54</v>
      </c>
      <c r="F344" s="550">
        <v>4360.54</v>
      </c>
      <c r="G344" s="550">
        <v>34148522</v>
      </c>
      <c r="H344" s="531" t="s">
        <v>476</v>
      </c>
      <c r="I344" s="534"/>
    </row>
    <row r="345" spans="1:10">
      <c r="A345" s="530">
        <f t="shared" si="5"/>
        <v>15</v>
      </c>
      <c r="B345" s="549" t="s">
        <v>3530</v>
      </c>
      <c r="C345" s="549" t="s">
        <v>1072</v>
      </c>
      <c r="D345" s="549" t="s">
        <v>794</v>
      </c>
      <c r="E345" s="550">
        <v>91727270</v>
      </c>
      <c r="F345" s="550">
        <v>11712.96</v>
      </c>
      <c r="G345" s="550">
        <v>91727270</v>
      </c>
      <c r="H345" s="383"/>
    </row>
    <row r="346" spans="1:10">
      <c r="A346" s="530">
        <f t="shared" si="5"/>
        <v>11</v>
      </c>
      <c r="B346" s="549" t="s">
        <v>3531</v>
      </c>
      <c r="C346" s="549" t="s">
        <v>1073</v>
      </c>
      <c r="D346" s="549" t="s">
        <v>794</v>
      </c>
      <c r="E346" s="550">
        <v>35597333</v>
      </c>
      <c r="F346" s="550">
        <v>4545.54</v>
      </c>
      <c r="G346" s="550">
        <v>35597333</v>
      </c>
      <c r="H346" s="383"/>
    </row>
    <row r="347" spans="1:10" s="389" customFormat="1" ht="13.8">
      <c r="A347" s="530">
        <f t="shared" si="5"/>
        <v>13</v>
      </c>
      <c r="B347" s="549" t="s">
        <v>3532</v>
      </c>
      <c r="C347" s="549" t="s">
        <v>1073</v>
      </c>
      <c r="D347" s="549" t="s">
        <v>794</v>
      </c>
      <c r="E347" s="550">
        <v>35597333</v>
      </c>
      <c r="F347" s="550">
        <v>4545.54</v>
      </c>
      <c r="G347" s="550">
        <v>35597333</v>
      </c>
      <c r="J347" s="390"/>
    </row>
    <row r="348" spans="1:10" s="389" customFormat="1" ht="13.8">
      <c r="A348" s="530">
        <f t="shared" si="5"/>
        <v>15</v>
      </c>
      <c r="B348" s="549" t="s">
        <v>3533</v>
      </c>
      <c r="C348" s="549" t="s">
        <v>1074</v>
      </c>
      <c r="D348" s="549" t="s">
        <v>794</v>
      </c>
      <c r="E348" s="550">
        <v>35597333</v>
      </c>
      <c r="F348" s="550">
        <v>4545.54</v>
      </c>
      <c r="G348" s="550">
        <v>35597333</v>
      </c>
      <c r="J348" s="390"/>
    </row>
    <row r="349" spans="1:10">
      <c r="A349" s="530">
        <f t="shared" si="5"/>
        <v>2</v>
      </c>
      <c r="B349" s="549" t="s">
        <v>3534</v>
      </c>
      <c r="C349" s="549" t="s">
        <v>1075</v>
      </c>
      <c r="D349" s="549" t="s">
        <v>794</v>
      </c>
      <c r="E349" s="550">
        <v>-26642843585</v>
      </c>
      <c r="F349" s="550">
        <v>-3402114.55</v>
      </c>
      <c r="G349" s="550">
        <v>-26642843585</v>
      </c>
      <c r="H349" s="383"/>
    </row>
    <row r="350" spans="1:10">
      <c r="A350" s="530">
        <f t="shared" si="5"/>
        <v>5</v>
      </c>
      <c r="B350" s="549" t="s">
        <v>3535</v>
      </c>
      <c r="C350" s="549" t="s">
        <v>1076</v>
      </c>
      <c r="D350" s="549" t="s">
        <v>794</v>
      </c>
      <c r="E350" s="550">
        <v>-26642843585</v>
      </c>
      <c r="F350" s="550">
        <v>-3402114.55</v>
      </c>
      <c r="G350" s="550">
        <v>-26642843585</v>
      </c>
      <c r="H350" s="383"/>
    </row>
    <row r="351" spans="1:10">
      <c r="A351" s="530">
        <f t="shared" si="5"/>
        <v>8</v>
      </c>
      <c r="B351" s="549" t="s">
        <v>3536</v>
      </c>
      <c r="C351" s="549" t="s">
        <v>1077</v>
      </c>
      <c r="D351" s="549" t="s">
        <v>794</v>
      </c>
      <c r="E351" s="550">
        <v>-11051126130</v>
      </c>
      <c r="F351" s="550">
        <v>-1411155.57</v>
      </c>
      <c r="G351" s="550">
        <v>-11051126130</v>
      </c>
      <c r="H351" s="383"/>
    </row>
    <row r="352" spans="1:10">
      <c r="A352" s="530">
        <f t="shared" si="5"/>
        <v>11</v>
      </c>
      <c r="B352" s="549" t="s">
        <v>3537</v>
      </c>
      <c r="C352" s="549" t="s">
        <v>1078</v>
      </c>
      <c r="D352" s="549" t="s">
        <v>794</v>
      </c>
      <c r="E352" s="550">
        <v>-11051126130</v>
      </c>
      <c r="F352" s="550">
        <v>-1411155.57</v>
      </c>
      <c r="G352" s="550">
        <v>-11051126130</v>
      </c>
      <c r="H352" s="383"/>
    </row>
    <row r="353" spans="1:9">
      <c r="A353" s="530">
        <f t="shared" si="5"/>
        <v>13</v>
      </c>
      <c r="B353" s="549" t="s">
        <v>3538</v>
      </c>
      <c r="C353" s="549" t="s">
        <v>1079</v>
      </c>
      <c r="D353" s="549" t="s">
        <v>794</v>
      </c>
      <c r="E353" s="550">
        <v>-3045264</v>
      </c>
      <c r="F353" s="550">
        <v>-388.86</v>
      </c>
      <c r="G353" s="550">
        <v>-3045264</v>
      </c>
      <c r="H353" s="383"/>
    </row>
    <row r="354" spans="1:9">
      <c r="A354" s="530">
        <f t="shared" si="5"/>
        <v>15</v>
      </c>
      <c r="B354" s="549" t="s">
        <v>3539</v>
      </c>
      <c r="C354" s="549" t="s">
        <v>1080</v>
      </c>
      <c r="D354" s="549" t="s">
        <v>475</v>
      </c>
      <c r="E354" s="550">
        <v>-388.86</v>
      </c>
      <c r="F354" s="550">
        <v>-388.86</v>
      </c>
      <c r="G354" s="550">
        <v>-3045264</v>
      </c>
      <c r="H354" s="531" t="s">
        <v>703</v>
      </c>
      <c r="I354" s="534"/>
    </row>
    <row r="355" spans="1:9">
      <c r="A355" s="530">
        <f t="shared" si="5"/>
        <v>15</v>
      </c>
      <c r="B355" s="549" t="s">
        <v>3540</v>
      </c>
      <c r="C355" s="549" t="s">
        <v>1081</v>
      </c>
      <c r="D355" s="549" t="s">
        <v>794</v>
      </c>
      <c r="E355" s="550">
        <v>-2205304</v>
      </c>
      <c r="F355" s="550">
        <v>-281.60000000000002</v>
      </c>
      <c r="G355" s="550">
        <v>-2205304</v>
      </c>
      <c r="H355" s="383"/>
    </row>
    <row r="356" spans="1:9">
      <c r="A356" s="530">
        <f t="shared" si="5"/>
        <v>15</v>
      </c>
      <c r="B356" s="549" t="s">
        <v>3541</v>
      </c>
      <c r="C356" s="549" t="s">
        <v>1082</v>
      </c>
      <c r="D356" s="549" t="s">
        <v>794</v>
      </c>
      <c r="E356" s="550">
        <v>-2114170</v>
      </c>
      <c r="F356" s="550">
        <v>-269.97000000000003</v>
      </c>
      <c r="G356" s="550">
        <v>-2114170</v>
      </c>
      <c r="H356" s="383"/>
    </row>
    <row r="357" spans="1:9">
      <c r="A357" s="530">
        <f t="shared" si="5"/>
        <v>15</v>
      </c>
      <c r="B357" s="549" t="s">
        <v>3542</v>
      </c>
      <c r="C357" s="549" t="s">
        <v>1083</v>
      </c>
      <c r="D357" s="549" t="s">
        <v>794</v>
      </c>
      <c r="E357" s="550">
        <v>-11043761392</v>
      </c>
      <c r="F357" s="550">
        <v>-1410215.14</v>
      </c>
      <c r="G357" s="550">
        <v>-11043761392</v>
      </c>
      <c r="H357" s="383"/>
    </row>
    <row r="358" spans="1:9">
      <c r="A358" s="530">
        <f t="shared" si="5"/>
        <v>8</v>
      </c>
      <c r="B358" s="549" t="s">
        <v>3543</v>
      </c>
      <c r="C358" s="549" t="s">
        <v>1084</v>
      </c>
      <c r="D358" s="549" t="s">
        <v>794</v>
      </c>
      <c r="E358" s="550">
        <v>-15591717455</v>
      </c>
      <c r="F358" s="550">
        <v>-1990958.98</v>
      </c>
      <c r="G358" s="550">
        <v>-15591717455</v>
      </c>
      <c r="H358" s="383"/>
    </row>
    <row r="359" spans="1:9">
      <c r="A359" s="530">
        <f t="shared" si="5"/>
        <v>11</v>
      </c>
      <c r="B359" s="549" t="s">
        <v>3544</v>
      </c>
      <c r="C359" s="549" t="s">
        <v>1084</v>
      </c>
      <c r="D359" s="549" t="s">
        <v>794</v>
      </c>
      <c r="E359" s="550">
        <v>-15591717455</v>
      </c>
      <c r="F359" s="550">
        <v>-1990958.98</v>
      </c>
      <c r="G359" s="550">
        <v>-15591717455</v>
      </c>
      <c r="H359" s="383"/>
    </row>
    <row r="360" spans="1:9">
      <c r="A360" s="530">
        <f t="shared" si="5"/>
        <v>13</v>
      </c>
      <c r="B360" s="549" t="s">
        <v>3545</v>
      </c>
      <c r="C360" s="549" t="s">
        <v>1085</v>
      </c>
      <c r="D360" s="549" t="s">
        <v>794</v>
      </c>
      <c r="E360" s="550">
        <v>-15591527955</v>
      </c>
      <c r="F360" s="550">
        <v>-1990934.79</v>
      </c>
      <c r="G360" s="550">
        <v>-15591527955</v>
      </c>
      <c r="H360" s="383"/>
    </row>
    <row r="361" spans="1:9">
      <c r="A361" s="530">
        <f t="shared" si="5"/>
        <v>15</v>
      </c>
      <c r="B361" s="549" t="s">
        <v>3546</v>
      </c>
      <c r="C361" s="549" t="s">
        <v>1086</v>
      </c>
      <c r="D361" s="549" t="s">
        <v>475</v>
      </c>
      <c r="E361" s="550">
        <v>-463486.08</v>
      </c>
      <c r="F361" s="550">
        <v>-463486.08</v>
      </c>
      <c r="G361" s="550">
        <v>-3629679999</v>
      </c>
      <c r="H361" s="531" t="s">
        <v>703</v>
      </c>
      <c r="I361" s="534"/>
    </row>
    <row r="362" spans="1:9">
      <c r="A362" s="530">
        <f t="shared" si="5"/>
        <v>15</v>
      </c>
      <c r="B362" s="549" t="s">
        <v>3547</v>
      </c>
      <c r="C362" s="549" t="s">
        <v>1087</v>
      </c>
      <c r="D362" s="549" t="s">
        <v>794</v>
      </c>
      <c r="E362" s="550">
        <v>-11961847956</v>
      </c>
      <c r="F362" s="550">
        <v>-1527448.71</v>
      </c>
      <c r="G362" s="550">
        <v>-11961847956</v>
      </c>
      <c r="H362" s="383"/>
    </row>
    <row r="363" spans="1:9">
      <c r="A363" s="530">
        <f t="shared" si="5"/>
        <v>13</v>
      </c>
      <c r="B363" s="549" t="s">
        <v>3548</v>
      </c>
      <c r="C363" s="549" t="s">
        <v>1088</v>
      </c>
      <c r="D363" s="549" t="s">
        <v>794</v>
      </c>
      <c r="E363" s="550">
        <v>-189500</v>
      </c>
      <c r="F363" s="550">
        <v>-24.2</v>
      </c>
      <c r="G363" s="550">
        <v>-189500</v>
      </c>
      <c r="H363" s="383"/>
    </row>
    <row r="364" spans="1:9">
      <c r="A364" s="530">
        <f t="shared" si="5"/>
        <v>15</v>
      </c>
      <c r="B364" s="549" t="s">
        <v>3549</v>
      </c>
      <c r="C364" s="549" t="s">
        <v>1089</v>
      </c>
      <c r="D364" s="549" t="s">
        <v>794</v>
      </c>
      <c r="E364" s="550">
        <v>-189500</v>
      </c>
      <c r="F364" s="550">
        <v>-24.2</v>
      </c>
      <c r="G364" s="550">
        <v>-189500</v>
      </c>
      <c r="H364" s="383"/>
    </row>
    <row r="365" spans="1:9">
      <c r="A365" s="530">
        <f t="shared" si="5"/>
        <v>2</v>
      </c>
      <c r="B365" s="549" t="s">
        <v>3550</v>
      </c>
      <c r="C365" s="549" t="s">
        <v>1090</v>
      </c>
      <c r="D365" s="549" t="s">
        <v>794</v>
      </c>
      <c r="E365" s="550">
        <v>-173612215</v>
      </c>
      <c r="F365" s="550">
        <v>-22169.13</v>
      </c>
      <c r="G365" s="550">
        <v>-173612215</v>
      </c>
      <c r="H365" s="383"/>
    </row>
    <row r="366" spans="1:9">
      <c r="A366" s="530">
        <f t="shared" si="5"/>
        <v>5</v>
      </c>
      <c r="B366" s="549" t="s">
        <v>3551</v>
      </c>
      <c r="C366" s="549" t="s">
        <v>1091</v>
      </c>
      <c r="D366" s="549" t="s">
        <v>794</v>
      </c>
      <c r="E366" s="550">
        <v>-173612215</v>
      </c>
      <c r="F366" s="550">
        <v>-22169.13</v>
      </c>
      <c r="G366" s="550">
        <v>-173612215</v>
      </c>
      <c r="H366" s="383"/>
    </row>
    <row r="367" spans="1:9">
      <c r="A367" s="530">
        <f t="shared" si="5"/>
        <v>8</v>
      </c>
      <c r="B367" s="549" t="s">
        <v>3552</v>
      </c>
      <c r="C367" s="549" t="s">
        <v>1091</v>
      </c>
      <c r="D367" s="549" t="s">
        <v>794</v>
      </c>
      <c r="E367" s="550">
        <v>-168991748</v>
      </c>
      <c r="F367" s="550">
        <v>-21579.13</v>
      </c>
      <c r="G367" s="550">
        <v>-168991748</v>
      </c>
      <c r="H367" s="383"/>
    </row>
    <row r="368" spans="1:9">
      <c r="A368" s="530">
        <f t="shared" si="5"/>
        <v>11</v>
      </c>
      <c r="B368" s="549" t="s">
        <v>3553</v>
      </c>
      <c r="C368" s="549" t="s">
        <v>1091</v>
      </c>
      <c r="D368" s="549" t="s">
        <v>794</v>
      </c>
      <c r="E368" s="550">
        <v>-168991748</v>
      </c>
      <c r="F368" s="550">
        <v>-21579.13</v>
      </c>
      <c r="G368" s="550">
        <v>-168991748</v>
      </c>
      <c r="H368" s="383"/>
    </row>
    <row r="369" spans="1:9">
      <c r="A369" s="530">
        <f t="shared" si="5"/>
        <v>13</v>
      </c>
      <c r="B369" s="549" t="s">
        <v>3554</v>
      </c>
      <c r="C369" s="549" t="s">
        <v>1092</v>
      </c>
      <c r="D369" s="549" t="s">
        <v>794</v>
      </c>
      <c r="E369" s="550">
        <v>-1000000</v>
      </c>
      <c r="F369" s="550">
        <v>-127.69</v>
      </c>
      <c r="G369" s="550">
        <v>-1000000</v>
      </c>
      <c r="H369" s="383"/>
    </row>
    <row r="370" spans="1:9">
      <c r="A370" s="530">
        <f t="shared" si="5"/>
        <v>15</v>
      </c>
      <c r="B370" s="549" t="s">
        <v>3555</v>
      </c>
      <c r="C370" s="549" t="s">
        <v>1093</v>
      </c>
      <c r="D370" s="549" t="s">
        <v>794</v>
      </c>
      <c r="E370" s="550">
        <v>-1000000</v>
      </c>
      <c r="F370" s="550">
        <v>-127.69</v>
      </c>
      <c r="G370" s="550">
        <v>-1000000</v>
      </c>
      <c r="H370" s="383"/>
    </row>
    <row r="371" spans="1:9">
      <c r="A371" s="530">
        <f t="shared" si="5"/>
        <v>13</v>
      </c>
      <c r="B371" s="549" t="s">
        <v>3556</v>
      </c>
      <c r="C371" s="549" t="s">
        <v>1094</v>
      </c>
      <c r="D371" s="549" t="s">
        <v>794</v>
      </c>
      <c r="E371" s="550">
        <v>-49100341</v>
      </c>
      <c r="F371" s="550">
        <v>-6269.79</v>
      </c>
      <c r="G371" s="550">
        <v>-49100341</v>
      </c>
      <c r="H371" s="383"/>
    </row>
    <row r="372" spans="1:9">
      <c r="A372" s="530">
        <f t="shared" si="5"/>
        <v>15</v>
      </c>
      <c r="B372" s="549" t="s">
        <v>3557</v>
      </c>
      <c r="C372" s="549" t="s">
        <v>1095</v>
      </c>
      <c r="D372" s="549" t="s">
        <v>794</v>
      </c>
      <c r="E372" s="550">
        <v>-49100341</v>
      </c>
      <c r="F372" s="550">
        <v>-6269.79</v>
      </c>
      <c r="G372" s="550">
        <v>-49100341</v>
      </c>
      <c r="H372" s="383"/>
    </row>
    <row r="373" spans="1:9">
      <c r="A373" s="530">
        <f t="shared" si="5"/>
        <v>13</v>
      </c>
      <c r="B373" s="549" t="s">
        <v>3558</v>
      </c>
      <c r="C373" s="549" t="s">
        <v>1096</v>
      </c>
      <c r="D373" s="549" t="s">
        <v>794</v>
      </c>
      <c r="E373" s="550">
        <v>-18265345</v>
      </c>
      <c r="F373" s="550">
        <v>-2332.36</v>
      </c>
      <c r="G373" s="550">
        <v>-18265345</v>
      </c>
      <c r="H373" s="383"/>
    </row>
    <row r="374" spans="1:9">
      <c r="A374" s="530">
        <f t="shared" si="5"/>
        <v>15</v>
      </c>
      <c r="B374" s="549" t="s">
        <v>3559</v>
      </c>
      <c r="C374" s="549" t="s">
        <v>1097</v>
      </c>
      <c r="D374" s="549" t="s">
        <v>794</v>
      </c>
      <c r="E374" s="550">
        <v>-18265345</v>
      </c>
      <c r="F374" s="550">
        <v>-2332.36</v>
      </c>
      <c r="G374" s="550">
        <v>-18265345</v>
      </c>
      <c r="H374" s="383"/>
    </row>
    <row r="375" spans="1:9">
      <c r="A375" s="530">
        <f t="shared" si="5"/>
        <v>13</v>
      </c>
      <c r="B375" s="549" t="s">
        <v>3560</v>
      </c>
      <c r="C375" s="549" t="s">
        <v>1098</v>
      </c>
      <c r="D375" s="549" t="s">
        <v>794</v>
      </c>
      <c r="E375" s="550">
        <v>-12555133</v>
      </c>
      <c r="F375" s="550">
        <v>-1603.21</v>
      </c>
      <c r="G375" s="550">
        <v>-12555133</v>
      </c>
      <c r="H375" s="383"/>
    </row>
    <row r="376" spans="1:9">
      <c r="A376" s="530">
        <f t="shared" si="5"/>
        <v>15</v>
      </c>
      <c r="B376" s="549" t="s">
        <v>3561</v>
      </c>
      <c r="C376" s="549" t="s">
        <v>1099</v>
      </c>
      <c r="D376" s="549" t="s">
        <v>475</v>
      </c>
      <c r="E376" s="550">
        <v>-216.07</v>
      </c>
      <c r="F376" s="550">
        <v>-216.07</v>
      </c>
      <c r="G376" s="550">
        <v>-1692100</v>
      </c>
      <c r="H376" s="531" t="s">
        <v>14</v>
      </c>
      <c r="I376" s="534"/>
    </row>
    <row r="377" spans="1:9">
      <c r="A377" s="530">
        <f t="shared" si="5"/>
        <v>15</v>
      </c>
      <c r="B377" s="549" t="s">
        <v>3562</v>
      </c>
      <c r="C377" s="549" t="s">
        <v>1100</v>
      </c>
      <c r="D377" s="549" t="s">
        <v>794</v>
      </c>
      <c r="E377" s="550">
        <v>-10863033</v>
      </c>
      <c r="F377" s="550">
        <v>-1387.14</v>
      </c>
      <c r="G377" s="550">
        <v>-10863033</v>
      </c>
      <c r="H377" s="383"/>
    </row>
    <row r="378" spans="1:9">
      <c r="A378" s="530">
        <f t="shared" si="5"/>
        <v>13</v>
      </c>
      <c r="B378" s="549" t="s">
        <v>3563</v>
      </c>
      <c r="C378" s="549" t="s">
        <v>1101</v>
      </c>
      <c r="D378" s="549" t="s">
        <v>794</v>
      </c>
      <c r="E378" s="550">
        <v>-87775503</v>
      </c>
      <c r="F378" s="550">
        <v>-11208.35</v>
      </c>
      <c r="G378" s="550">
        <v>-87775503</v>
      </c>
      <c r="H378" s="383"/>
    </row>
    <row r="379" spans="1:9">
      <c r="A379" s="530">
        <f t="shared" si="5"/>
        <v>15</v>
      </c>
      <c r="B379" s="549" t="s">
        <v>3564</v>
      </c>
      <c r="C379" s="549" t="s">
        <v>1102</v>
      </c>
      <c r="D379" s="549" t="s">
        <v>475</v>
      </c>
      <c r="E379" s="550">
        <v>-11208.35</v>
      </c>
      <c r="F379" s="550">
        <v>-11208.35</v>
      </c>
      <c r="G379" s="550">
        <v>-87775503</v>
      </c>
      <c r="H379" s="531" t="s">
        <v>14</v>
      </c>
      <c r="I379" s="534"/>
    </row>
    <row r="380" spans="1:9">
      <c r="A380" s="530">
        <f t="shared" si="5"/>
        <v>13</v>
      </c>
      <c r="B380" s="549" t="s">
        <v>3565</v>
      </c>
      <c r="C380" s="549" t="s">
        <v>1103</v>
      </c>
      <c r="D380" s="549" t="s">
        <v>794</v>
      </c>
      <c r="E380" s="550">
        <v>-295426</v>
      </c>
      <c r="F380" s="550">
        <v>-37.72</v>
      </c>
      <c r="G380" s="550">
        <v>-295426</v>
      </c>
      <c r="H380" s="383"/>
    </row>
    <row r="381" spans="1:9">
      <c r="A381" s="530">
        <f t="shared" si="5"/>
        <v>15</v>
      </c>
      <c r="B381" s="549" t="s">
        <v>3566</v>
      </c>
      <c r="C381" s="549" t="s">
        <v>1104</v>
      </c>
      <c r="D381" s="549" t="s">
        <v>794</v>
      </c>
      <c r="E381" s="550">
        <v>-295426</v>
      </c>
      <c r="F381" s="550">
        <v>-37.72</v>
      </c>
      <c r="G381" s="550">
        <v>-295426</v>
      </c>
      <c r="H381" s="383"/>
    </row>
    <row r="382" spans="1:9">
      <c r="A382" s="530">
        <f t="shared" si="5"/>
        <v>8</v>
      </c>
      <c r="B382" s="549" t="s">
        <v>3567</v>
      </c>
      <c r="C382" s="549" t="s">
        <v>361</v>
      </c>
      <c r="D382" s="549" t="s">
        <v>794</v>
      </c>
      <c r="E382" s="550">
        <v>-4620467</v>
      </c>
      <c r="F382" s="550">
        <v>-590</v>
      </c>
      <c r="G382" s="550">
        <v>-4620467</v>
      </c>
      <c r="H382" s="383"/>
    </row>
    <row r="383" spans="1:9">
      <c r="A383" s="530">
        <f t="shared" si="5"/>
        <v>11</v>
      </c>
      <c r="B383" s="549" t="s">
        <v>3568</v>
      </c>
      <c r="C383" s="549" t="s">
        <v>1105</v>
      </c>
      <c r="D383" s="549" t="s">
        <v>794</v>
      </c>
      <c r="E383" s="550">
        <v>-4620467</v>
      </c>
      <c r="F383" s="550">
        <v>-590</v>
      </c>
      <c r="G383" s="550">
        <v>-4620467</v>
      </c>
      <c r="H383" s="383"/>
    </row>
    <row r="384" spans="1:9">
      <c r="A384" s="530">
        <f t="shared" si="5"/>
        <v>13</v>
      </c>
      <c r="B384" s="549" t="s">
        <v>3569</v>
      </c>
      <c r="C384" s="549" t="s">
        <v>1106</v>
      </c>
      <c r="D384" s="549" t="s">
        <v>794</v>
      </c>
      <c r="E384" s="550">
        <v>-2315073</v>
      </c>
      <c r="F384" s="550">
        <v>-295.62</v>
      </c>
      <c r="G384" s="550">
        <v>-2315073</v>
      </c>
      <c r="H384" s="383"/>
    </row>
    <row r="385" spans="1:8">
      <c r="A385" s="530">
        <f t="shared" si="5"/>
        <v>15</v>
      </c>
      <c r="B385" s="549" t="s">
        <v>3570</v>
      </c>
      <c r="C385" s="549" t="s">
        <v>1107</v>
      </c>
      <c r="D385" s="549" t="s">
        <v>794</v>
      </c>
      <c r="E385" s="550">
        <v>-2315073</v>
      </c>
      <c r="F385" s="550">
        <v>-295.62</v>
      </c>
      <c r="G385" s="550">
        <v>-2315073</v>
      </c>
      <c r="H385" s="383"/>
    </row>
    <row r="386" spans="1:8">
      <c r="A386" s="530">
        <f t="shared" si="5"/>
        <v>13</v>
      </c>
      <c r="B386" s="549" t="s">
        <v>3571</v>
      </c>
      <c r="C386" s="549" t="s">
        <v>1108</v>
      </c>
      <c r="D386" s="549" t="s">
        <v>794</v>
      </c>
      <c r="E386" s="550">
        <v>-128069</v>
      </c>
      <c r="F386" s="550">
        <v>-16.350000000000001</v>
      </c>
      <c r="G386" s="550">
        <v>-128069</v>
      </c>
      <c r="H386" s="383"/>
    </row>
    <row r="387" spans="1:8">
      <c r="A387" s="530">
        <f t="shared" si="5"/>
        <v>15</v>
      </c>
      <c r="B387" s="549" t="s">
        <v>3572</v>
      </c>
      <c r="C387" s="549" t="s">
        <v>1109</v>
      </c>
      <c r="D387" s="549" t="s">
        <v>794</v>
      </c>
      <c r="E387" s="550">
        <v>-128069</v>
      </c>
      <c r="F387" s="550">
        <v>-16.350000000000001</v>
      </c>
      <c r="G387" s="550">
        <v>-128069</v>
      </c>
      <c r="H387" s="383"/>
    </row>
    <row r="388" spans="1:8">
      <c r="A388" s="530">
        <f t="shared" si="5"/>
        <v>13</v>
      </c>
      <c r="B388" s="549" t="s">
        <v>3573</v>
      </c>
      <c r="C388" s="549" t="s">
        <v>1110</v>
      </c>
      <c r="D388" s="549" t="s">
        <v>794</v>
      </c>
      <c r="E388" s="550">
        <v>-2177325</v>
      </c>
      <c r="F388" s="550">
        <v>-278.02999999999997</v>
      </c>
      <c r="G388" s="550">
        <v>-2177325</v>
      </c>
      <c r="H388" s="383"/>
    </row>
    <row r="389" spans="1:8">
      <c r="A389" s="530">
        <f t="shared" si="5"/>
        <v>15</v>
      </c>
      <c r="B389" s="549" t="s">
        <v>3574</v>
      </c>
      <c r="C389" s="549" t="s">
        <v>1111</v>
      </c>
      <c r="D389" s="549" t="s">
        <v>794</v>
      </c>
      <c r="E389" s="550">
        <v>-2177325</v>
      </c>
      <c r="F389" s="550">
        <v>-278.02999999999997</v>
      </c>
      <c r="G389" s="550">
        <v>-2177325</v>
      </c>
      <c r="H389" s="383"/>
    </row>
    <row r="390" spans="1:8">
      <c r="A390" s="530">
        <f t="shared" si="5"/>
        <v>1</v>
      </c>
      <c r="B390" s="549" t="s">
        <v>3575</v>
      </c>
      <c r="C390" s="549" t="s">
        <v>11</v>
      </c>
      <c r="D390" s="549" t="s">
        <v>794</v>
      </c>
      <c r="E390" s="550">
        <v>-4249602101</v>
      </c>
      <c r="F390" s="550">
        <v>-542646.02</v>
      </c>
      <c r="G390" s="550">
        <v>-4249602101</v>
      </c>
      <c r="H390" s="383"/>
    </row>
    <row r="391" spans="1:8">
      <c r="A391" s="530">
        <f t="shared" si="5"/>
        <v>2</v>
      </c>
      <c r="B391" s="549" t="s">
        <v>3576</v>
      </c>
      <c r="C391" s="549" t="s">
        <v>1112</v>
      </c>
      <c r="D391" s="549" t="s">
        <v>794</v>
      </c>
      <c r="E391" s="550">
        <v>-4249602101</v>
      </c>
      <c r="F391" s="550">
        <v>-542646.02</v>
      </c>
      <c r="G391" s="550">
        <v>-4249602101</v>
      </c>
      <c r="H391" s="383"/>
    </row>
    <row r="392" spans="1:8">
      <c r="A392" s="530">
        <f t="shared" si="5"/>
        <v>5</v>
      </c>
      <c r="B392" s="549" t="s">
        <v>3577</v>
      </c>
      <c r="C392" s="549" t="s">
        <v>153</v>
      </c>
      <c r="D392" s="549" t="s">
        <v>794</v>
      </c>
      <c r="E392" s="550">
        <v>-5000000000</v>
      </c>
      <c r="F392" s="550">
        <v>-638466.86</v>
      </c>
      <c r="G392" s="550">
        <v>-5000000000</v>
      </c>
      <c r="H392" s="383"/>
    </row>
    <row r="393" spans="1:8">
      <c r="A393" s="530">
        <f t="shared" si="5"/>
        <v>8</v>
      </c>
      <c r="B393" s="549" t="s">
        <v>3578</v>
      </c>
      <c r="C393" s="549" t="s">
        <v>153</v>
      </c>
      <c r="D393" s="549" t="s">
        <v>794</v>
      </c>
      <c r="E393" s="550">
        <v>-5000000000</v>
      </c>
      <c r="F393" s="550">
        <v>-638466.86</v>
      </c>
      <c r="G393" s="550">
        <v>-5000000000</v>
      </c>
      <c r="H393" s="383"/>
    </row>
    <row r="394" spans="1:8">
      <c r="A394" s="530">
        <f t="shared" si="5"/>
        <v>11</v>
      </c>
      <c r="B394" s="549" t="s">
        <v>3579</v>
      </c>
      <c r="C394" s="549" t="s">
        <v>1113</v>
      </c>
      <c r="D394" s="549" t="s">
        <v>794</v>
      </c>
      <c r="E394" s="550">
        <v>-5000000000</v>
      </c>
      <c r="F394" s="550">
        <v>-638466.86</v>
      </c>
      <c r="G394" s="550">
        <v>-5000000000</v>
      </c>
      <c r="H394" s="383"/>
    </row>
    <row r="395" spans="1:8">
      <c r="A395" s="530">
        <f t="shared" ref="A395:A458" si="6">+LEN(B395)</f>
        <v>13</v>
      </c>
      <c r="B395" s="549" t="s">
        <v>3580</v>
      </c>
      <c r="C395" s="549" t="s">
        <v>1113</v>
      </c>
      <c r="D395" s="549" t="s">
        <v>794</v>
      </c>
      <c r="E395" s="550">
        <v>-5000000000</v>
      </c>
      <c r="F395" s="550">
        <v>-638466.86</v>
      </c>
      <c r="G395" s="550">
        <v>-5000000000</v>
      </c>
      <c r="H395" s="383"/>
    </row>
    <row r="396" spans="1:8">
      <c r="A396" s="530">
        <f t="shared" si="6"/>
        <v>15</v>
      </c>
      <c r="B396" s="549" t="s">
        <v>3581</v>
      </c>
      <c r="C396" s="549" t="s">
        <v>1114</v>
      </c>
      <c r="D396" s="549" t="s">
        <v>794</v>
      </c>
      <c r="E396" s="550">
        <v>-5000000000</v>
      </c>
      <c r="F396" s="550">
        <v>-638466.86</v>
      </c>
      <c r="G396" s="550">
        <v>-5000000000</v>
      </c>
      <c r="H396" s="383"/>
    </row>
    <row r="397" spans="1:8">
      <c r="A397" s="530">
        <f t="shared" si="6"/>
        <v>5</v>
      </c>
      <c r="B397" s="549" t="s">
        <v>3582</v>
      </c>
      <c r="C397" s="549" t="s">
        <v>1115</v>
      </c>
      <c r="D397" s="549" t="s">
        <v>794</v>
      </c>
      <c r="E397" s="550">
        <v>750397899</v>
      </c>
      <c r="F397" s="550">
        <v>95820.84</v>
      </c>
      <c r="G397" s="550">
        <v>750397899</v>
      </c>
      <c r="H397" s="383"/>
    </row>
    <row r="398" spans="1:8">
      <c r="A398" s="530">
        <f t="shared" si="6"/>
        <v>8</v>
      </c>
      <c r="B398" s="549" t="s">
        <v>3583</v>
      </c>
      <c r="C398" s="549" t="s">
        <v>1116</v>
      </c>
      <c r="D398" s="549" t="s">
        <v>794</v>
      </c>
      <c r="E398" s="550">
        <v>627295182</v>
      </c>
      <c r="F398" s="550">
        <v>80101.440000000002</v>
      </c>
      <c r="G398" s="550">
        <v>627295182</v>
      </c>
      <c r="H398" s="383"/>
    </row>
    <row r="399" spans="1:8">
      <c r="A399" s="530">
        <f t="shared" si="6"/>
        <v>11</v>
      </c>
      <c r="B399" s="549" t="s">
        <v>3584</v>
      </c>
      <c r="C399" s="549" t="s">
        <v>1117</v>
      </c>
      <c r="D399" s="549" t="s">
        <v>794</v>
      </c>
      <c r="E399" s="550">
        <v>627295182</v>
      </c>
      <c r="F399" s="550">
        <v>80101.440000000002</v>
      </c>
      <c r="G399" s="550">
        <v>627295182</v>
      </c>
      <c r="H399" s="383"/>
    </row>
    <row r="400" spans="1:8">
      <c r="A400" s="530">
        <f t="shared" si="6"/>
        <v>13</v>
      </c>
      <c r="B400" s="549" t="s">
        <v>3585</v>
      </c>
      <c r="C400" s="549" t="s">
        <v>1117</v>
      </c>
      <c r="D400" s="549" t="s">
        <v>794</v>
      </c>
      <c r="E400" s="550">
        <v>627295182</v>
      </c>
      <c r="F400" s="550">
        <v>80101.440000000002</v>
      </c>
      <c r="G400" s="550">
        <v>627295182</v>
      </c>
      <c r="H400" s="383"/>
    </row>
    <row r="401" spans="1:8">
      <c r="A401" s="530">
        <f t="shared" si="6"/>
        <v>15</v>
      </c>
      <c r="B401" s="549" t="s">
        <v>3586</v>
      </c>
      <c r="C401" s="549" t="s">
        <v>1118</v>
      </c>
      <c r="D401" s="549" t="s">
        <v>794</v>
      </c>
      <c r="E401" s="550">
        <v>627295182</v>
      </c>
      <c r="F401" s="550">
        <v>80101.440000000002</v>
      </c>
      <c r="G401" s="550">
        <v>627295182</v>
      </c>
      <c r="H401" s="383"/>
    </row>
    <row r="402" spans="1:8">
      <c r="A402" s="530">
        <f t="shared" si="6"/>
        <v>8</v>
      </c>
      <c r="B402" s="549" t="s">
        <v>3587</v>
      </c>
      <c r="C402" s="549" t="s">
        <v>1119</v>
      </c>
      <c r="D402" s="549" t="s">
        <v>794</v>
      </c>
      <c r="E402" s="550">
        <v>123102717</v>
      </c>
      <c r="F402" s="550">
        <v>15719.4</v>
      </c>
      <c r="G402" s="550">
        <v>123102717</v>
      </c>
      <c r="H402" s="383"/>
    </row>
    <row r="403" spans="1:8">
      <c r="A403" s="530">
        <f t="shared" si="6"/>
        <v>11</v>
      </c>
      <c r="B403" s="549" t="s">
        <v>3588</v>
      </c>
      <c r="C403" s="549" t="s">
        <v>1120</v>
      </c>
      <c r="D403" s="549" t="s">
        <v>794</v>
      </c>
      <c r="E403" s="550">
        <v>123102717</v>
      </c>
      <c r="F403" s="550">
        <v>15719.4</v>
      </c>
      <c r="G403" s="550">
        <v>123102717</v>
      </c>
      <c r="H403" s="383"/>
    </row>
    <row r="404" spans="1:8">
      <c r="A404" s="530">
        <f t="shared" si="6"/>
        <v>13</v>
      </c>
      <c r="B404" s="549" t="s">
        <v>3589</v>
      </c>
      <c r="C404" s="549" t="s">
        <v>1120</v>
      </c>
      <c r="D404" s="549" t="s">
        <v>794</v>
      </c>
      <c r="E404" s="550">
        <v>123102717</v>
      </c>
      <c r="F404" s="550">
        <v>15719.4</v>
      </c>
      <c r="G404" s="550">
        <v>123102717</v>
      </c>
      <c r="H404" s="383"/>
    </row>
    <row r="405" spans="1:8">
      <c r="A405" s="530">
        <f t="shared" si="6"/>
        <v>15</v>
      </c>
      <c r="B405" s="549" t="s">
        <v>3590</v>
      </c>
      <c r="C405" s="549" t="s">
        <v>1121</v>
      </c>
      <c r="D405" s="549" t="s">
        <v>794</v>
      </c>
      <c r="E405" s="550">
        <v>123102717</v>
      </c>
      <c r="F405" s="550">
        <v>15719.4</v>
      </c>
      <c r="G405" s="550">
        <v>123102717</v>
      </c>
      <c r="H405" s="383"/>
    </row>
    <row r="406" spans="1:8">
      <c r="A406" s="530">
        <f t="shared" si="6"/>
        <v>1</v>
      </c>
      <c r="B406" s="549" t="s">
        <v>3591</v>
      </c>
      <c r="C406" s="549" t="s">
        <v>365</v>
      </c>
      <c r="D406" s="549" t="s">
        <v>794</v>
      </c>
      <c r="E406" s="550">
        <v>-92621463554</v>
      </c>
      <c r="F406" s="550">
        <v>-11827147.039999999</v>
      </c>
      <c r="G406" s="550">
        <v>-92621463554</v>
      </c>
      <c r="H406" s="383"/>
    </row>
    <row r="407" spans="1:8">
      <c r="A407" s="530">
        <f t="shared" si="6"/>
        <v>2</v>
      </c>
      <c r="B407" s="549" t="s">
        <v>3592</v>
      </c>
      <c r="C407" s="549" t="s">
        <v>366</v>
      </c>
      <c r="D407" s="549" t="s">
        <v>794</v>
      </c>
      <c r="E407" s="550">
        <v>-92489941241</v>
      </c>
      <c r="F407" s="550">
        <v>-11810352.52</v>
      </c>
      <c r="G407" s="550">
        <v>-92489941241</v>
      </c>
      <c r="H407" s="383"/>
    </row>
    <row r="408" spans="1:8">
      <c r="A408" s="530">
        <f t="shared" si="6"/>
        <v>5</v>
      </c>
      <c r="B408" s="549" t="s">
        <v>3593</v>
      </c>
      <c r="C408" s="549" t="s">
        <v>1122</v>
      </c>
      <c r="D408" s="549" t="s">
        <v>794</v>
      </c>
      <c r="E408" s="550">
        <v>-160803677</v>
      </c>
      <c r="F408" s="550">
        <v>-20533.560000000001</v>
      </c>
      <c r="G408" s="550">
        <v>-160803677</v>
      </c>
      <c r="H408" s="383"/>
    </row>
    <row r="409" spans="1:8">
      <c r="A409" s="530">
        <f t="shared" si="6"/>
        <v>8</v>
      </c>
      <c r="B409" s="549" t="s">
        <v>3594</v>
      </c>
      <c r="C409" s="549" t="s">
        <v>1123</v>
      </c>
      <c r="D409" s="549" t="s">
        <v>794</v>
      </c>
      <c r="E409" s="550">
        <v>-105676589</v>
      </c>
      <c r="F409" s="550">
        <v>-13494.2</v>
      </c>
      <c r="G409" s="550">
        <v>-105676589</v>
      </c>
      <c r="H409" s="383"/>
    </row>
    <row r="410" spans="1:8">
      <c r="A410" s="530">
        <f t="shared" si="6"/>
        <v>11</v>
      </c>
      <c r="B410" s="549" t="s">
        <v>3595</v>
      </c>
      <c r="C410" s="549" t="s">
        <v>1124</v>
      </c>
      <c r="D410" s="549" t="s">
        <v>794</v>
      </c>
      <c r="E410" s="550">
        <v>-43410089</v>
      </c>
      <c r="F410" s="550">
        <v>-5543.18</v>
      </c>
      <c r="G410" s="550">
        <v>-43410089</v>
      </c>
      <c r="H410" s="383"/>
    </row>
    <row r="411" spans="1:8">
      <c r="A411" s="530">
        <f t="shared" si="6"/>
        <v>13</v>
      </c>
      <c r="B411" s="549" t="s">
        <v>3596</v>
      </c>
      <c r="C411" s="549" t="s">
        <v>1124</v>
      </c>
      <c r="D411" s="549" t="s">
        <v>794</v>
      </c>
      <c r="E411" s="550">
        <v>-43410089</v>
      </c>
      <c r="F411" s="550">
        <v>-5543.18</v>
      </c>
      <c r="G411" s="550">
        <v>-43410089</v>
      </c>
      <c r="H411" s="383"/>
    </row>
    <row r="412" spans="1:8">
      <c r="A412" s="530">
        <f t="shared" si="6"/>
        <v>15</v>
      </c>
      <c r="B412" s="549" t="s">
        <v>3597</v>
      </c>
      <c r="C412" s="549" t="s">
        <v>1125</v>
      </c>
      <c r="D412" s="549" t="s">
        <v>475</v>
      </c>
      <c r="E412" s="550">
        <v>-3656.85</v>
      </c>
      <c r="F412" s="550">
        <v>-3656.85</v>
      </c>
      <c r="G412" s="550">
        <v>-28143617</v>
      </c>
    </row>
    <row r="413" spans="1:8">
      <c r="A413" s="530">
        <f t="shared" si="6"/>
        <v>15</v>
      </c>
      <c r="B413" s="549" t="s">
        <v>3598</v>
      </c>
      <c r="C413" s="549" t="s">
        <v>1126</v>
      </c>
      <c r="D413" s="549" t="s">
        <v>794</v>
      </c>
      <c r="E413" s="550">
        <v>-15266472</v>
      </c>
      <c r="F413" s="550">
        <v>-1949.43</v>
      </c>
      <c r="G413" s="550">
        <v>-15266472</v>
      </c>
      <c r="H413" s="383"/>
    </row>
    <row r="414" spans="1:8">
      <c r="A414" s="530">
        <f t="shared" si="6"/>
        <v>11</v>
      </c>
      <c r="B414" s="549" t="s">
        <v>3599</v>
      </c>
      <c r="C414" s="549" t="s">
        <v>1127</v>
      </c>
      <c r="D414" s="549" t="s">
        <v>794</v>
      </c>
      <c r="E414" s="550">
        <v>-62266500</v>
      </c>
      <c r="F414" s="550">
        <v>-7951.02</v>
      </c>
      <c r="G414" s="550">
        <v>-62266500</v>
      </c>
      <c r="H414" s="383"/>
    </row>
    <row r="415" spans="1:8">
      <c r="A415" s="530">
        <f t="shared" si="6"/>
        <v>13</v>
      </c>
      <c r="B415" s="549" t="s">
        <v>3600</v>
      </c>
      <c r="C415" s="549" t="s">
        <v>1127</v>
      </c>
      <c r="D415" s="549" t="s">
        <v>794</v>
      </c>
      <c r="E415" s="550">
        <v>-62266500</v>
      </c>
      <c r="F415" s="550">
        <v>-7951.02</v>
      </c>
      <c r="G415" s="550">
        <v>-62266500</v>
      </c>
      <c r="H415" s="383"/>
    </row>
    <row r="416" spans="1:8">
      <c r="A416" s="530">
        <f t="shared" si="6"/>
        <v>15</v>
      </c>
      <c r="B416" s="549" t="s">
        <v>3601</v>
      </c>
      <c r="C416" s="549" t="s">
        <v>1128</v>
      </c>
      <c r="D416" s="549" t="s">
        <v>794</v>
      </c>
      <c r="E416" s="550">
        <v>-62266500</v>
      </c>
      <c r="F416" s="550">
        <v>-7951.02</v>
      </c>
      <c r="G416" s="550">
        <v>-62266500</v>
      </c>
      <c r="H416" s="383"/>
    </row>
    <row r="417" spans="1:8">
      <c r="A417" s="530">
        <f t="shared" si="6"/>
        <v>8</v>
      </c>
      <c r="B417" s="549" t="s">
        <v>3602</v>
      </c>
      <c r="C417" s="549" t="s">
        <v>1129</v>
      </c>
      <c r="D417" s="549" t="s">
        <v>794</v>
      </c>
      <c r="E417" s="550">
        <v>-55127088</v>
      </c>
      <c r="F417" s="550">
        <v>-7039.36</v>
      </c>
      <c r="G417" s="550">
        <v>-55127088</v>
      </c>
      <c r="H417" s="383"/>
    </row>
    <row r="418" spans="1:8">
      <c r="A418" s="530">
        <f t="shared" si="6"/>
        <v>11</v>
      </c>
      <c r="B418" s="549" t="s">
        <v>3603</v>
      </c>
      <c r="C418" s="549" t="s">
        <v>1130</v>
      </c>
      <c r="D418" s="549" t="s">
        <v>794</v>
      </c>
      <c r="E418" s="550">
        <v>-55127088</v>
      </c>
      <c r="F418" s="550">
        <v>-7039.36</v>
      </c>
      <c r="G418" s="550">
        <v>-55127088</v>
      </c>
      <c r="H418" s="383"/>
    </row>
    <row r="419" spans="1:8">
      <c r="A419" s="530">
        <f t="shared" si="6"/>
        <v>13</v>
      </c>
      <c r="B419" s="549" t="s">
        <v>3604</v>
      </c>
      <c r="C419" s="549" t="s">
        <v>1130</v>
      </c>
      <c r="D419" s="549" t="s">
        <v>794</v>
      </c>
      <c r="E419" s="550">
        <v>-55127088</v>
      </c>
      <c r="F419" s="550">
        <v>-7039.36</v>
      </c>
      <c r="G419" s="550">
        <v>-55127088</v>
      </c>
      <c r="H419" s="383"/>
    </row>
    <row r="420" spans="1:8" ht="27.6">
      <c r="A420" s="530">
        <f t="shared" si="6"/>
        <v>15</v>
      </c>
      <c r="B420" s="549" t="s">
        <v>3605</v>
      </c>
      <c r="C420" s="549" t="s">
        <v>1131</v>
      </c>
      <c r="D420" s="549" t="s">
        <v>475</v>
      </c>
      <c r="E420" s="550">
        <v>-2476.3200000000002</v>
      </c>
      <c r="F420" s="550">
        <v>-2476.3200000000002</v>
      </c>
      <c r="G420" s="550">
        <v>-18682843</v>
      </c>
    </row>
    <row r="421" spans="1:8" ht="27.6">
      <c r="A421" s="530">
        <f t="shared" si="6"/>
        <v>15</v>
      </c>
      <c r="B421" s="549" t="s">
        <v>3606</v>
      </c>
      <c r="C421" s="549" t="s">
        <v>1132</v>
      </c>
      <c r="D421" s="549" t="s">
        <v>794</v>
      </c>
      <c r="E421" s="550">
        <v>-36444245</v>
      </c>
      <c r="F421" s="550">
        <v>-4653.6899999999996</v>
      </c>
      <c r="G421" s="550">
        <v>-36444245</v>
      </c>
      <c r="H421" s="383"/>
    </row>
    <row r="422" spans="1:8">
      <c r="A422" s="530">
        <f t="shared" si="6"/>
        <v>5</v>
      </c>
      <c r="B422" s="549" t="s">
        <v>3607</v>
      </c>
      <c r="C422" s="549" t="s">
        <v>1133</v>
      </c>
      <c r="D422" s="549" t="s">
        <v>794</v>
      </c>
      <c r="E422" s="550">
        <v>-982756</v>
      </c>
      <c r="F422" s="550">
        <v>-125.49</v>
      </c>
      <c r="G422" s="550">
        <v>-982756</v>
      </c>
      <c r="H422" s="383"/>
    </row>
    <row r="423" spans="1:8">
      <c r="A423" s="530">
        <f t="shared" si="6"/>
        <v>8</v>
      </c>
      <c r="B423" s="549" t="s">
        <v>3608</v>
      </c>
      <c r="C423" s="549" t="s">
        <v>1133</v>
      </c>
      <c r="D423" s="549" t="s">
        <v>794</v>
      </c>
      <c r="E423" s="550">
        <v>-982756</v>
      </c>
      <c r="F423" s="550">
        <v>-125.49</v>
      </c>
      <c r="G423" s="550">
        <v>-982756</v>
      </c>
      <c r="H423" s="383"/>
    </row>
    <row r="424" spans="1:8">
      <c r="A424" s="530">
        <f t="shared" si="6"/>
        <v>11</v>
      </c>
      <c r="B424" s="549" t="s">
        <v>3609</v>
      </c>
      <c r="C424" s="549" t="s">
        <v>1136</v>
      </c>
      <c r="D424" s="549" t="s">
        <v>794</v>
      </c>
      <c r="E424" s="550">
        <v>-982756</v>
      </c>
      <c r="F424" s="550">
        <v>-125.49</v>
      </c>
      <c r="G424" s="550">
        <v>-982756</v>
      </c>
      <c r="H424" s="383"/>
    </row>
    <row r="425" spans="1:8">
      <c r="A425" s="530">
        <f t="shared" si="6"/>
        <v>13</v>
      </c>
      <c r="B425" s="549" t="s">
        <v>3610</v>
      </c>
      <c r="C425" s="549" t="s">
        <v>1136</v>
      </c>
      <c r="D425" s="549" t="s">
        <v>794</v>
      </c>
      <c r="E425" s="550">
        <v>-982756</v>
      </c>
      <c r="F425" s="550">
        <v>-125.49</v>
      </c>
      <c r="G425" s="550">
        <v>-982756</v>
      </c>
      <c r="H425" s="383"/>
    </row>
    <row r="426" spans="1:8">
      <c r="A426" s="530">
        <f t="shared" si="6"/>
        <v>15</v>
      </c>
      <c r="B426" s="549" t="s">
        <v>3611</v>
      </c>
      <c r="C426" s="549" t="s">
        <v>1137</v>
      </c>
      <c r="D426" s="549" t="s">
        <v>475</v>
      </c>
      <c r="E426" s="550">
        <v>-110</v>
      </c>
      <c r="F426" s="550">
        <v>-110</v>
      </c>
      <c r="G426" s="550">
        <v>-832756</v>
      </c>
    </row>
    <row r="427" spans="1:8">
      <c r="A427" s="530">
        <f t="shared" si="6"/>
        <v>15</v>
      </c>
      <c r="B427" s="549" t="s">
        <v>3612</v>
      </c>
      <c r="C427" s="549" t="s">
        <v>1138</v>
      </c>
      <c r="D427" s="549" t="s">
        <v>794</v>
      </c>
      <c r="E427" s="550">
        <v>-150000</v>
      </c>
      <c r="F427" s="550">
        <v>-19.149999999999999</v>
      </c>
      <c r="G427" s="550">
        <v>-150000</v>
      </c>
      <c r="H427" s="383"/>
    </row>
    <row r="428" spans="1:8">
      <c r="A428" s="530">
        <f t="shared" si="6"/>
        <v>5</v>
      </c>
      <c r="B428" s="549" t="s">
        <v>3613</v>
      </c>
      <c r="C428" s="549" t="s">
        <v>1139</v>
      </c>
      <c r="D428" s="549" t="s">
        <v>794</v>
      </c>
      <c r="E428" s="550">
        <v>-22268382035</v>
      </c>
      <c r="F428" s="550">
        <v>-2843524.8</v>
      </c>
      <c r="G428" s="550">
        <v>-22268382035</v>
      </c>
      <c r="H428" s="383"/>
    </row>
    <row r="429" spans="1:8" ht="27.6">
      <c r="A429" s="530">
        <f t="shared" si="6"/>
        <v>8</v>
      </c>
      <c r="B429" s="549" t="s">
        <v>3614</v>
      </c>
      <c r="C429" s="549" t="s">
        <v>1140</v>
      </c>
      <c r="D429" s="549" t="s">
        <v>794</v>
      </c>
      <c r="E429" s="550">
        <v>-431790507</v>
      </c>
      <c r="F429" s="550">
        <v>-55136.79</v>
      </c>
      <c r="G429" s="550">
        <v>-431790507</v>
      </c>
      <c r="H429" s="383"/>
    </row>
    <row r="430" spans="1:8">
      <c r="A430" s="530">
        <f t="shared" si="6"/>
        <v>11</v>
      </c>
      <c r="B430" s="549" t="s">
        <v>3615</v>
      </c>
      <c r="C430" s="549" t="s">
        <v>1141</v>
      </c>
      <c r="D430" s="549" t="s">
        <v>794</v>
      </c>
      <c r="E430" s="550">
        <v>-291185579</v>
      </c>
      <c r="F430" s="550">
        <v>-37182.47</v>
      </c>
      <c r="G430" s="550">
        <v>-291185579</v>
      </c>
      <c r="H430" s="383"/>
    </row>
    <row r="431" spans="1:8">
      <c r="A431" s="530">
        <f t="shared" si="6"/>
        <v>13</v>
      </c>
      <c r="B431" s="549" t="s">
        <v>3616</v>
      </c>
      <c r="C431" s="549" t="s">
        <v>1141</v>
      </c>
      <c r="D431" s="549" t="s">
        <v>794</v>
      </c>
      <c r="E431" s="550">
        <v>-291185579</v>
      </c>
      <c r="F431" s="550">
        <v>-37182.47</v>
      </c>
      <c r="G431" s="550">
        <v>-291185579</v>
      </c>
      <c r="H431" s="383"/>
    </row>
    <row r="432" spans="1:8">
      <c r="A432" s="530">
        <f t="shared" si="6"/>
        <v>15</v>
      </c>
      <c r="B432" s="549" t="s">
        <v>3617</v>
      </c>
      <c r="C432" s="549" t="s">
        <v>1142</v>
      </c>
      <c r="D432" s="549" t="s">
        <v>475</v>
      </c>
      <c r="E432" s="550">
        <v>-15873.18</v>
      </c>
      <c r="F432" s="550">
        <v>-15873.18</v>
      </c>
      <c r="G432" s="550">
        <v>-119796497</v>
      </c>
    </row>
    <row r="433" spans="1:8">
      <c r="A433" s="530">
        <f t="shared" si="6"/>
        <v>15</v>
      </c>
      <c r="B433" s="549" t="s">
        <v>3618</v>
      </c>
      <c r="C433" s="549" t="s">
        <v>1143</v>
      </c>
      <c r="D433" s="549" t="s">
        <v>794</v>
      </c>
      <c r="E433" s="550">
        <v>-171389082</v>
      </c>
      <c r="F433" s="550">
        <v>-21885.25</v>
      </c>
      <c r="G433" s="550">
        <v>-171389082</v>
      </c>
      <c r="H433" s="383"/>
    </row>
    <row r="434" spans="1:8">
      <c r="A434" s="530">
        <f t="shared" si="6"/>
        <v>11</v>
      </c>
      <c r="B434" s="549" t="s">
        <v>3619</v>
      </c>
      <c r="C434" s="549" t="s">
        <v>1144</v>
      </c>
      <c r="D434" s="549" t="s">
        <v>794</v>
      </c>
      <c r="E434" s="550">
        <v>-43372824</v>
      </c>
      <c r="F434" s="550">
        <v>-5538.42</v>
      </c>
      <c r="G434" s="550">
        <v>-43372824</v>
      </c>
      <c r="H434" s="383"/>
    </row>
    <row r="435" spans="1:8">
      <c r="A435" s="530">
        <f t="shared" si="6"/>
        <v>13</v>
      </c>
      <c r="B435" s="549" t="s">
        <v>3620</v>
      </c>
      <c r="C435" s="549" t="s">
        <v>1144</v>
      </c>
      <c r="D435" s="549" t="s">
        <v>794</v>
      </c>
      <c r="E435" s="550">
        <v>-43372824</v>
      </c>
      <c r="F435" s="550">
        <v>-5538.42</v>
      </c>
      <c r="G435" s="550">
        <v>-43372824</v>
      </c>
      <c r="H435" s="383"/>
    </row>
    <row r="436" spans="1:8">
      <c r="A436" s="530">
        <f t="shared" si="6"/>
        <v>15</v>
      </c>
      <c r="B436" s="549" t="s">
        <v>3621</v>
      </c>
      <c r="C436" s="549" t="s">
        <v>1145</v>
      </c>
      <c r="D436" s="549" t="s">
        <v>475</v>
      </c>
      <c r="E436" s="550">
        <v>-398.8</v>
      </c>
      <c r="F436" s="550">
        <v>-398.8</v>
      </c>
      <c r="G436" s="550">
        <v>-2993973</v>
      </c>
    </row>
    <row r="437" spans="1:8">
      <c r="A437" s="530">
        <f t="shared" si="6"/>
        <v>15</v>
      </c>
      <c r="B437" s="549" t="s">
        <v>3622</v>
      </c>
      <c r="C437" s="549" t="s">
        <v>1146</v>
      </c>
      <c r="D437" s="549" t="s">
        <v>794</v>
      </c>
      <c r="E437" s="550">
        <v>-40378851</v>
      </c>
      <c r="F437" s="550">
        <v>-5156.1099999999997</v>
      </c>
      <c r="G437" s="550">
        <v>-40378851</v>
      </c>
      <c r="H437" s="383"/>
    </row>
    <row r="438" spans="1:8">
      <c r="A438" s="530">
        <f t="shared" si="6"/>
        <v>11</v>
      </c>
      <c r="B438" s="549" t="s">
        <v>3623</v>
      </c>
      <c r="C438" s="549" t="s">
        <v>1147</v>
      </c>
      <c r="D438" s="549" t="s">
        <v>794</v>
      </c>
      <c r="E438" s="550">
        <v>-17329535</v>
      </c>
      <c r="F438" s="550">
        <v>-2212.87</v>
      </c>
      <c r="G438" s="550">
        <v>-17329535</v>
      </c>
      <c r="H438" s="383"/>
    </row>
    <row r="439" spans="1:8">
      <c r="A439" s="530">
        <f t="shared" si="6"/>
        <v>13</v>
      </c>
      <c r="B439" s="549" t="s">
        <v>3624</v>
      </c>
      <c r="C439" s="549" t="s">
        <v>1147</v>
      </c>
      <c r="D439" s="549" t="s">
        <v>794</v>
      </c>
      <c r="E439" s="550">
        <v>-17329535</v>
      </c>
      <c r="F439" s="550">
        <v>-2212.87</v>
      </c>
      <c r="G439" s="550">
        <v>-17329535</v>
      </c>
      <c r="H439" s="383"/>
    </row>
    <row r="440" spans="1:8">
      <c r="A440" s="530">
        <f t="shared" si="6"/>
        <v>15</v>
      </c>
      <c r="B440" s="549" t="s">
        <v>3625</v>
      </c>
      <c r="C440" s="549" t="s">
        <v>1148</v>
      </c>
      <c r="D440" s="549" t="s">
        <v>475</v>
      </c>
      <c r="E440" s="550">
        <v>-9.02</v>
      </c>
      <c r="F440" s="550">
        <v>-9.02</v>
      </c>
      <c r="G440" s="550">
        <v>-69602</v>
      </c>
    </row>
    <row r="441" spans="1:8">
      <c r="A441" s="530">
        <f t="shared" si="6"/>
        <v>15</v>
      </c>
      <c r="B441" s="549" t="s">
        <v>3626</v>
      </c>
      <c r="C441" s="549" t="s">
        <v>1149</v>
      </c>
      <c r="D441" s="549" t="s">
        <v>794</v>
      </c>
      <c r="E441" s="550">
        <v>-17259933</v>
      </c>
      <c r="F441" s="550">
        <v>-2203.98</v>
      </c>
      <c r="G441" s="550">
        <v>-17259933</v>
      </c>
      <c r="H441" s="383"/>
    </row>
    <row r="442" spans="1:8">
      <c r="A442" s="530">
        <f t="shared" si="6"/>
        <v>11</v>
      </c>
      <c r="B442" s="549" t="s">
        <v>3627</v>
      </c>
      <c r="C442" s="549" t="s">
        <v>1150</v>
      </c>
      <c r="D442" s="549" t="s">
        <v>794</v>
      </c>
      <c r="E442" s="550">
        <v>-12722225</v>
      </c>
      <c r="F442" s="550">
        <v>-1624.54</v>
      </c>
      <c r="G442" s="550">
        <v>-12722225</v>
      </c>
      <c r="H442" s="383"/>
    </row>
    <row r="443" spans="1:8">
      <c r="A443" s="530">
        <f t="shared" si="6"/>
        <v>13</v>
      </c>
      <c r="B443" s="549" t="s">
        <v>3628</v>
      </c>
      <c r="C443" s="549" t="s">
        <v>1150</v>
      </c>
      <c r="D443" s="549" t="s">
        <v>794</v>
      </c>
      <c r="E443" s="550">
        <v>-12722225</v>
      </c>
      <c r="F443" s="550">
        <v>-1624.54</v>
      </c>
      <c r="G443" s="550">
        <v>-12722225</v>
      </c>
      <c r="H443" s="383"/>
    </row>
    <row r="444" spans="1:8">
      <c r="A444" s="530">
        <f t="shared" si="6"/>
        <v>15</v>
      </c>
      <c r="B444" s="549" t="s">
        <v>3629</v>
      </c>
      <c r="C444" s="549" t="s">
        <v>1151</v>
      </c>
      <c r="D444" s="549" t="s">
        <v>475</v>
      </c>
      <c r="E444" s="550">
        <v>-254.65</v>
      </c>
      <c r="F444" s="550">
        <v>-254.65</v>
      </c>
      <c r="G444" s="550">
        <v>-1897044</v>
      </c>
    </row>
    <row r="445" spans="1:8">
      <c r="A445" s="530">
        <f t="shared" si="6"/>
        <v>15</v>
      </c>
      <c r="B445" s="549" t="s">
        <v>3630</v>
      </c>
      <c r="C445" s="549" t="s">
        <v>1152</v>
      </c>
      <c r="D445" s="549" t="s">
        <v>794</v>
      </c>
      <c r="E445" s="550">
        <v>-10825181</v>
      </c>
      <c r="F445" s="550">
        <v>-1382.3</v>
      </c>
      <c r="G445" s="550">
        <v>-10825181</v>
      </c>
      <c r="H445" s="383"/>
    </row>
    <row r="446" spans="1:8">
      <c r="A446" s="530">
        <f t="shared" si="6"/>
        <v>11</v>
      </c>
      <c r="B446" s="549" t="s">
        <v>3631</v>
      </c>
      <c r="C446" s="549" t="s">
        <v>1153</v>
      </c>
      <c r="D446" s="549" t="s">
        <v>794</v>
      </c>
      <c r="E446" s="550">
        <v>-112499</v>
      </c>
      <c r="F446" s="550">
        <v>-14.37</v>
      </c>
      <c r="G446" s="550">
        <v>-112499</v>
      </c>
      <c r="H446" s="383"/>
    </row>
    <row r="447" spans="1:8">
      <c r="A447" s="530">
        <f t="shared" si="6"/>
        <v>13</v>
      </c>
      <c r="B447" s="549" t="s">
        <v>3632</v>
      </c>
      <c r="C447" s="549" t="s">
        <v>1153</v>
      </c>
      <c r="D447" s="549" t="s">
        <v>794</v>
      </c>
      <c r="E447" s="550">
        <v>-112499</v>
      </c>
      <c r="F447" s="550">
        <v>-14.37</v>
      </c>
      <c r="G447" s="550">
        <v>-112499</v>
      </c>
      <c r="H447" s="383"/>
    </row>
    <row r="448" spans="1:8">
      <c r="A448" s="530">
        <f t="shared" si="6"/>
        <v>15</v>
      </c>
      <c r="B448" s="549" t="s">
        <v>3633</v>
      </c>
      <c r="C448" s="549" t="s">
        <v>1154</v>
      </c>
      <c r="D448" s="549" t="s">
        <v>794</v>
      </c>
      <c r="E448" s="550">
        <v>-112499</v>
      </c>
      <c r="F448" s="550">
        <v>-14.37</v>
      </c>
      <c r="G448" s="550">
        <v>-112499</v>
      </c>
      <c r="H448" s="383"/>
    </row>
    <row r="449" spans="1:8">
      <c r="A449" s="530">
        <f t="shared" si="6"/>
        <v>11</v>
      </c>
      <c r="B449" s="549" t="s">
        <v>3634</v>
      </c>
      <c r="C449" s="549" t="s">
        <v>1155</v>
      </c>
      <c r="D449" s="549" t="s">
        <v>794</v>
      </c>
      <c r="E449" s="550">
        <v>-67008845</v>
      </c>
      <c r="F449" s="550">
        <v>-8556.59</v>
      </c>
      <c r="G449" s="550">
        <v>-67008845</v>
      </c>
      <c r="H449" s="383"/>
    </row>
    <row r="450" spans="1:8">
      <c r="A450" s="530">
        <f t="shared" si="6"/>
        <v>13</v>
      </c>
      <c r="B450" s="549" t="s">
        <v>3635</v>
      </c>
      <c r="C450" s="549" t="s">
        <v>1155</v>
      </c>
      <c r="D450" s="549" t="s">
        <v>794</v>
      </c>
      <c r="E450" s="550">
        <v>-67008845</v>
      </c>
      <c r="F450" s="550">
        <v>-8556.59</v>
      </c>
      <c r="G450" s="550">
        <v>-67008845</v>
      </c>
      <c r="H450" s="383"/>
    </row>
    <row r="451" spans="1:8">
      <c r="A451" s="530">
        <f t="shared" si="6"/>
        <v>15</v>
      </c>
      <c r="B451" s="549" t="s">
        <v>3636</v>
      </c>
      <c r="C451" s="549" t="s">
        <v>1156</v>
      </c>
      <c r="D451" s="549" t="s">
        <v>794</v>
      </c>
      <c r="E451" s="550">
        <v>-67008845</v>
      </c>
      <c r="F451" s="550">
        <v>-8556.59</v>
      </c>
      <c r="G451" s="550">
        <v>-67008845</v>
      </c>
      <c r="H451" s="383"/>
    </row>
    <row r="452" spans="1:8">
      <c r="A452" s="530">
        <f t="shared" si="6"/>
        <v>11</v>
      </c>
      <c r="B452" s="549" t="s">
        <v>3637</v>
      </c>
      <c r="C452" s="549" t="s">
        <v>1157</v>
      </c>
      <c r="D452" s="549" t="s">
        <v>794</v>
      </c>
      <c r="E452" s="550">
        <v>-59000</v>
      </c>
      <c r="F452" s="550">
        <v>-7.53</v>
      </c>
      <c r="G452" s="550">
        <v>-59000</v>
      </c>
      <c r="H452" s="383"/>
    </row>
    <row r="453" spans="1:8">
      <c r="A453" s="530">
        <f t="shared" si="6"/>
        <v>15</v>
      </c>
      <c r="B453" s="549" t="s">
        <v>3638</v>
      </c>
      <c r="C453" s="549" t="s">
        <v>1158</v>
      </c>
      <c r="D453" s="549" t="s">
        <v>794</v>
      </c>
      <c r="E453" s="550">
        <v>-59000</v>
      </c>
      <c r="F453" s="550">
        <v>-7.53</v>
      </c>
      <c r="G453" s="550">
        <v>-59000</v>
      </c>
      <c r="H453" s="383"/>
    </row>
    <row r="454" spans="1:8" ht="27.6">
      <c r="A454" s="530">
        <f t="shared" si="6"/>
        <v>8</v>
      </c>
      <c r="B454" s="549" t="s">
        <v>3639</v>
      </c>
      <c r="C454" s="549" t="s">
        <v>1159</v>
      </c>
      <c r="D454" s="549" t="s">
        <v>794</v>
      </c>
      <c r="E454" s="550">
        <v>-22778667</v>
      </c>
      <c r="F454" s="550">
        <v>-2908.68</v>
      </c>
      <c r="G454" s="550">
        <v>-22778667</v>
      </c>
      <c r="H454" s="383"/>
    </row>
    <row r="455" spans="1:8">
      <c r="A455" s="530">
        <f t="shared" si="6"/>
        <v>11</v>
      </c>
      <c r="B455" s="549" t="s">
        <v>3640</v>
      </c>
      <c r="C455" s="549" t="s">
        <v>1160</v>
      </c>
      <c r="D455" s="549" t="s">
        <v>794</v>
      </c>
      <c r="E455" s="550">
        <v>-22778667</v>
      </c>
      <c r="F455" s="550">
        <v>-2908.68</v>
      </c>
      <c r="G455" s="550">
        <v>-22778667</v>
      </c>
      <c r="H455" s="383"/>
    </row>
    <row r="456" spans="1:8">
      <c r="A456" s="530">
        <f t="shared" si="6"/>
        <v>13</v>
      </c>
      <c r="B456" s="549" t="s">
        <v>3641</v>
      </c>
      <c r="C456" s="549" t="s">
        <v>1160</v>
      </c>
      <c r="D456" s="549" t="s">
        <v>794</v>
      </c>
      <c r="E456" s="550">
        <v>-22778667</v>
      </c>
      <c r="F456" s="550">
        <v>-2908.68</v>
      </c>
      <c r="G456" s="550">
        <v>-22778667</v>
      </c>
      <c r="H456" s="383"/>
    </row>
    <row r="457" spans="1:8">
      <c r="A457" s="530">
        <f t="shared" si="6"/>
        <v>15</v>
      </c>
      <c r="B457" s="549" t="s">
        <v>3642</v>
      </c>
      <c r="C457" s="549" t="s">
        <v>1161</v>
      </c>
      <c r="D457" s="549" t="s">
        <v>794</v>
      </c>
      <c r="E457" s="550">
        <v>-22778667</v>
      </c>
      <c r="F457" s="550">
        <v>-2908.68</v>
      </c>
      <c r="G457" s="550">
        <v>-22778667</v>
      </c>
      <c r="H457" s="383"/>
    </row>
    <row r="458" spans="1:8">
      <c r="A458" s="530">
        <f t="shared" si="6"/>
        <v>8</v>
      </c>
      <c r="B458" s="549" t="s">
        <v>3643</v>
      </c>
      <c r="C458" s="549" t="s">
        <v>1162</v>
      </c>
      <c r="D458" s="549" t="s">
        <v>794</v>
      </c>
      <c r="E458" s="550">
        <v>-21655786776</v>
      </c>
      <c r="F458" s="550">
        <v>-2765300.45</v>
      </c>
      <c r="G458" s="550">
        <v>-21655786776</v>
      </c>
      <c r="H458" s="383"/>
    </row>
    <row r="459" spans="1:8">
      <c r="A459" s="530">
        <f t="shared" ref="A459:A522" si="7">+LEN(B459)</f>
        <v>11</v>
      </c>
      <c r="B459" s="549" t="s">
        <v>3644</v>
      </c>
      <c r="C459" s="549" t="s">
        <v>1163</v>
      </c>
      <c r="D459" s="549" t="s">
        <v>794</v>
      </c>
      <c r="E459" s="550">
        <v>-444728372</v>
      </c>
      <c r="F459" s="550">
        <v>-56788.87</v>
      </c>
      <c r="G459" s="550">
        <v>-444728372</v>
      </c>
      <c r="H459" s="383"/>
    </row>
    <row r="460" spans="1:8">
      <c r="A460" s="530">
        <f t="shared" si="7"/>
        <v>13</v>
      </c>
      <c r="B460" s="549" t="s">
        <v>3645</v>
      </c>
      <c r="C460" s="549" t="s">
        <v>1163</v>
      </c>
      <c r="D460" s="549" t="s">
        <v>794</v>
      </c>
      <c r="E460" s="550">
        <v>-303540932</v>
      </c>
      <c r="F460" s="550">
        <v>-38760.17</v>
      </c>
      <c r="G460" s="550">
        <v>-303540932</v>
      </c>
      <c r="H460" s="383"/>
    </row>
    <row r="461" spans="1:8">
      <c r="A461" s="530">
        <f t="shared" si="7"/>
        <v>15</v>
      </c>
      <c r="B461" s="549" t="s">
        <v>3646</v>
      </c>
      <c r="C461" s="549" t="s">
        <v>1164</v>
      </c>
      <c r="D461" s="549" t="s">
        <v>475</v>
      </c>
      <c r="E461" s="550">
        <v>-16453.45</v>
      </c>
      <c r="F461" s="550">
        <v>-16453.45</v>
      </c>
      <c r="G461" s="550">
        <v>-125936395</v>
      </c>
    </row>
    <row r="462" spans="1:8">
      <c r="A462" s="530">
        <f t="shared" si="7"/>
        <v>15</v>
      </c>
      <c r="B462" s="549" t="s">
        <v>3647</v>
      </c>
      <c r="C462" s="549" t="s">
        <v>1165</v>
      </c>
      <c r="D462" s="549" t="s">
        <v>794</v>
      </c>
      <c r="E462" s="550">
        <v>-177604537</v>
      </c>
      <c r="F462" s="550">
        <v>-22678.92</v>
      </c>
      <c r="G462" s="550">
        <v>-177604537</v>
      </c>
      <c r="H462" s="383"/>
    </row>
    <row r="463" spans="1:8">
      <c r="A463" s="530">
        <f t="shared" si="7"/>
        <v>13</v>
      </c>
      <c r="B463" s="549" t="s">
        <v>3648</v>
      </c>
      <c r="C463" s="549" t="s">
        <v>1163</v>
      </c>
      <c r="D463" s="549" t="s">
        <v>794</v>
      </c>
      <c r="E463" s="550">
        <v>-33723740</v>
      </c>
      <c r="F463" s="550">
        <v>-4306.3</v>
      </c>
      <c r="G463" s="550">
        <v>-33723740</v>
      </c>
      <c r="H463" s="383"/>
    </row>
    <row r="464" spans="1:8">
      <c r="A464" s="530">
        <f t="shared" si="7"/>
        <v>15</v>
      </c>
      <c r="B464" s="549" t="s">
        <v>3649</v>
      </c>
      <c r="C464" s="549" t="s">
        <v>1166</v>
      </c>
      <c r="D464" s="549" t="s">
        <v>475</v>
      </c>
      <c r="E464" s="550">
        <v>-1739.62</v>
      </c>
      <c r="F464" s="550">
        <v>-1739.62</v>
      </c>
      <c r="G464" s="550">
        <v>-13466493</v>
      </c>
    </row>
    <row r="465" spans="1:10">
      <c r="A465" s="530">
        <f t="shared" si="7"/>
        <v>15</v>
      </c>
      <c r="B465" s="549" t="s">
        <v>3650</v>
      </c>
      <c r="C465" s="549" t="s">
        <v>1167</v>
      </c>
      <c r="D465" s="549" t="s">
        <v>794</v>
      </c>
      <c r="E465" s="550">
        <v>-20257247</v>
      </c>
      <c r="F465" s="550">
        <v>-2586.7199999999998</v>
      </c>
      <c r="G465" s="550">
        <v>-20257247</v>
      </c>
      <c r="H465" s="383"/>
    </row>
    <row r="466" spans="1:10" s="389" customFormat="1" ht="13.8">
      <c r="A466" s="530">
        <f t="shared" si="7"/>
        <v>13</v>
      </c>
      <c r="B466" s="549" t="s">
        <v>3651</v>
      </c>
      <c r="C466" s="549" t="s">
        <v>1163</v>
      </c>
      <c r="D466" s="549" t="s">
        <v>794</v>
      </c>
      <c r="E466" s="550">
        <v>-41919201</v>
      </c>
      <c r="F466" s="550">
        <v>-5352.8</v>
      </c>
      <c r="G466" s="550">
        <v>-41919201</v>
      </c>
      <c r="J466" s="390"/>
    </row>
    <row r="467" spans="1:10">
      <c r="A467" s="530">
        <f t="shared" si="7"/>
        <v>15</v>
      </c>
      <c r="B467" s="549" t="s">
        <v>3652</v>
      </c>
      <c r="C467" s="549" t="s">
        <v>1168</v>
      </c>
      <c r="D467" s="549" t="s">
        <v>475</v>
      </c>
      <c r="E467" s="550">
        <v>-109.15</v>
      </c>
      <c r="F467" s="550">
        <v>-109.15</v>
      </c>
      <c r="G467" s="550">
        <v>-742639</v>
      </c>
    </row>
    <row r="468" spans="1:10">
      <c r="A468" s="530">
        <f t="shared" si="7"/>
        <v>15</v>
      </c>
      <c r="B468" s="549" t="s">
        <v>3653</v>
      </c>
      <c r="C468" s="549" t="s">
        <v>1169</v>
      </c>
      <c r="D468" s="549" t="s">
        <v>794</v>
      </c>
      <c r="E468" s="550">
        <v>-41176562</v>
      </c>
      <c r="F468" s="550">
        <v>-5257.97</v>
      </c>
      <c r="G468" s="550">
        <v>-41176562</v>
      </c>
      <c r="H468" s="383"/>
    </row>
    <row r="469" spans="1:10" ht="13.8">
      <c r="A469" s="530">
        <f t="shared" si="7"/>
        <v>13</v>
      </c>
      <c r="B469" s="549" t="s">
        <v>3654</v>
      </c>
      <c r="C469" s="549" t="s">
        <v>1163</v>
      </c>
      <c r="D469" s="549" t="s">
        <v>794</v>
      </c>
      <c r="E469" s="550">
        <v>-54822046</v>
      </c>
      <c r="F469" s="550">
        <v>-7000.41</v>
      </c>
      <c r="G469" s="550">
        <v>-54822046</v>
      </c>
      <c r="H469" s="383"/>
      <c r="J469" s="386"/>
    </row>
    <row r="470" spans="1:10" ht="13.8">
      <c r="A470" s="530">
        <f t="shared" si="7"/>
        <v>15</v>
      </c>
      <c r="B470" s="549" t="s">
        <v>3655</v>
      </c>
      <c r="C470" s="549" t="s">
        <v>1170</v>
      </c>
      <c r="D470" s="549" t="s">
        <v>475</v>
      </c>
      <c r="E470" s="550">
        <v>-809.52</v>
      </c>
      <c r="F470" s="550">
        <v>-809.52</v>
      </c>
      <c r="G470" s="550">
        <v>-6188672</v>
      </c>
      <c r="J470" s="386"/>
    </row>
    <row r="471" spans="1:10" ht="13.8">
      <c r="A471" s="530">
        <f t="shared" si="7"/>
        <v>15</v>
      </c>
      <c r="B471" s="549" t="s">
        <v>3656</v>
      </c>
      <c r="C471" s="549" t="s">
        <v>1171</v>
      </c>
      <c r="D471" s="549" t="s">
        <v>794</v>
      </c>
      <c r="E471" s="550">
        <v>-48633374</v>
      </c>
      <c r="F471" s="550">
        <v>-6210.16</v>
      </c>
      <c r="G471" s="550">
        <v>-48633374</v>
      </c>
      <c r="H471" s="383"/>
      <c r="J471" s="386"/>
    </row>
    <row r="472" spans="1:10" ht="13.8">
      <c r="A472" s="530">
        <f t="shared" si="7"/>
        <v>13</v>
      </c>
      <c r="B472" s="549" t="s">
        <v>3657</v>
      </c>
      <c r="C472" s="549" t="s">
        <v>1163</v>
      </c>
      <c r="D472" s="549" t="s">
        <v>794</v>
      </c>
      <c r="E472" s="550">
        <v>-10722453</v>
      </c>
      <c r="F472" s="550">
        <v>-1369.19</v>
      </c>
      <c r="G472" s="550">
        <v>-10722453</v>
      </c>
      <c r="H472" s="383"/>
      <c r="J472" s="386"/>
    </row>
    <row r="473" spans="1:10">
      <c r="A473" s="530">
        <f t="shared" si="7"/>
        <v>15</v>
      </c>
      <c r="B473" s="549" t="s">
        <v>3658</v>
      </c>
      <c r="C473" s="549" t="s">
        <v>1172</v>
      </c>
      <c r="D473" s="549" t="s">
        <v>794</v>
      </c>
      <c r="E473" s="550">
        <v>-10722453</v>
      </c>
      <c r="F473" s="550">
        <v>-1369.19</v>
      </c>
      <c r="G473" s="550">
        <v>-10722453</v>
      </c>
      <c r="H473" s="383"/>
    </row>
    <row r="474" spans="1:10">
      <c r="A474" s="530">
        <f t="shared" si="7"/>
        <v>11</v>
      </c>
      <c r="B474" s="549" t="s">
        <v>3659</v>
      </c>
      <c r="C474" s="549" t="s">
        <v>1173</v>
      </c>
      <c r="D474" s="549" t="s">
        <v>794</v>
      </c>
      <c r="E474" s="550">
        <v>-21211058404</v>
      </c>
      <c r="F474" s="550">
        <v>-2708511.58</v>
      </c>
      <c r="G474" s="550">
        <v>-21211058404</v>
      </c>
      <c r="H474" s="383"/>
    </row>
    <row r="475" spans="1:10">
      <c r="A475" s="530">
        <f t="shared" si="7"/>
        <v>13</v>
      </c>
      <c r="B475" s="549" t="s">
        <v>3660</v>
      </c>
      <c r="C475" s="549" t="s">
        <v>1174</v>
      </c>
      <c r="D475" s="549" t="s">
        <v>794</v>
      </c>
      <c r="E475" s="550">
        <v>-18859989708</v>
      </c>
      <c r="F475" s="550">
        <v>-2408295.69</v>
      </c>
      <c r="G475" s="550">
        <v>-18859989708</v>
      </c>
      <c r="H475" s="383"/>
    </row>
    <row r="476" spans="1:10">
      <c r="A476" s="530">
        <f t="shared" si="7"/>
        <v>15</v>
      </c>
      <c r="B476" s="549" t="s">
        <v>3661</v>
      </c>
      <c r="C476" s="549" t="s">
        <v>1175</v>
      </c>
      <c r="D476" s="549" t="s">
        <v>475</v>
      </c>
      <c r="E476" s="550">
        <v>-1292862.17</v>
      </c>
      <c r="F476" s="550">
        <v>-1292862.17</v>
      </c>
      <c r="G476" s="550">
        <v>-9921558444</v>
      </c>
    </row>
    <row r="477" spans="1:10">
      <c r="A477" s="530">
        <f t="shared" si="7"/>
        <v>15</v>
      </c>
      <c r="B477" s="549" t="s">
        <v>3662</v>
      </c>
      <c r="C477" s="549" t="s">
        <v>1176</v>
      </c>
      <c r="D477" s="549" t="s">
        <v>794</v>
      </c>
      <c r="E477" s="550">
        <v>-8938431264</v>
      </c>
      <c r="F477" s="550">
        <v>-1141378.43</v>
      </c>
      <c r="G477" s="550">
        <v>-8938431264</v>
      </c>
      <c r="H477" s="383"/>
    </row>
    <row r="478" spans="1:10">
      <c r="A478" s="530">
        <f t="shared" si="7"/>
        <v>13</v>
      </c>
      <c r="B478" s="549" t="s">
        <v>3663</v>
      </c>
      <c r="C478" s="549" t="s">
        <v>1177</v>
      </c>
      <c r="D478" s="549" t="s">
        <v>794</v>
      </c>
      <c r="E478" s="550">
        <v>-505098570</v>
      </c>
      <c r="F478" s="550">
        <v>-64497.74</v>
      </c>
      <c r="G478" s="550">
        <v>-505098570</v>
      </c>
      <c r="H478" s="383"/>
    </row>
    <row r="479" spans="1:10">
      <c r="A479" s="530">
        <f t="shared" si="7"/>
        <v>15</v>
      </c>
      <c r="B479" s="549" t="s">
        <v>3664</v>
      </c>
      <c r="C479" s="549" t="s">
        <v>1178</v>
      </c>
      <c r="D479" s="549" t="s">
        <v>475</v>
      </c>
      <c r="E479" s="550">
        <v>-42915.24</v>
      </c>
      <c r="F479" s="550">
        <v>-42915.24</v>
      </c>
      <c r="G479" s="550">
        <v>-331715108</v>
      </c>
    </row>
    <row r="480" spans="1:10">
      <c r="A480" s="530">
        <f t="shared" si="7"/>
        <v>15</v>
      </c>
      <c r="B480" s="549" t="s">
        <v>3665</v>
      </c>
      <c r="C480" s="549" t="s">
        <v>1179</v>
      </c>
      <c r="D480" s="549" t="s">
        <v>794</v>
      </c>
      <c r="E480" s="550">
        <v>-173383462</v>
      </c>
      <c r="F480" s="550">
        <v>-22139.919999999998</v>
      </c>
      <c r="G480" s="550">
        <v>-173383462</v>
      </c>
      <c r="H480" s="383"/>
    </row>
    <row r="481" spans="1:8">
      <c r="A481" s="530">
        <f t="shared" si="7"/>
        <v>13</v>
      </c>
      <c r="B481" s="549" t="s">
        <v>3666</v>
      </c>
      <c r="C481" s="549" t="s">
        <v>1180</v>
      </c>
      <c r="D481" s="549" t="s">
        <v>794</v>
      </c>
      <c r="E481" s="550">
        <v>-600494774</v>
      </c>
      <c r="F481" s="550">
        <v>-76679.199999999997</v>
      </c>
      <c r="G481" s="550">
        <v>-600494774</v>
      </c>
      <c r="H481" s="383"/>
    </row>
    <row r="482" spans="1:8">
      <c r="A482" s="530">
        <f t="shared" si="7"/>
        <v>15</v>
      </c>
      <c r="B482" s="549" t="s">
        <v>3667</v>
      </c>
      <c r="C482" s="549" t="s">
        <v>1181</v>
      </c>
      <c r="D482" s="549" t="s">
        <v>475</v>
      </c>
      <c r="E482" s="550">
        <v>-6083.61</v>
      </c>
      <c r="F482" s="550">
        <v>-6083.61</v>
      </c>
      <c r="G482" s="550">
        <v>-45921479</v>
      </c>
    </row>
    <row r="483" spans="1:8">
      <c r="A483" s="530">
        <f t="shared" si="7"/>
        <v>15</v>
      </c>
      <c r="B483" s="549" t="s">
        <v>3668</v>
      </c>
      <c r="C483" s="549" t="s">
        <v>1182</v>
      </c>
      <c r="D483" s="549" t="s">
        <v>794</v>
      </c>
      <c r="E483" s="550">
        <v>-554573295</v>
      </c>
      <c r="F483" s="550">
        <v>-70815.33</v>
      </c>
      <c r="G483" s="550">
        <v>-554573295</v>
      </c>
      <c r="H483" s="383"/>
    </row>
    <row r="484" spans="1:8">
      <c r="A484" s="530">
        <f t="shared" si="7"/>
        <v>13</v>
      </c>
      <c r="B484" s="549" t="s">
        <v>3669</v>
      </c>
      <c r="C484" s="549" t="s">
        <v>1183</v>
      </c>
      <c r="D484" s="549" t="s">
        <v>794</v>
      </c>
      <c r="E484" s="550">
        <v>-1163613771</v>
      </c>
      <c r="F484" s="550">
        <v>-148585.76999999999</v>
      </c>
      <c r="G484" s="550">
        <v>-1163613771</v>
      </c>
      <c r="H484" s="383"/>
    </row>
    <row r="485" spans="1:8">
      <c r="A485" s="530">
        <f t="shared" si="7"/>
        <v>15</v>
      </c>
      <c r="B485" s="549" t="s">
        <v>3670</v>
      </c>
      <c r="C485" s="549" t="s">
        <v>1184</v>
      </c>
      <c r="D485" s="549" t="s">
        <v>475</v>
      </c>
      <c r="E485" s="550">
        <v>-43988.3</v>
      </c>
      <c r="F485" s="550">
        <v>-43988.3</v>
      </c>
      <c r="G485" s="550">
        <v>-338162593</v>
      </c>
    </row>
    <row r="486" spans="1:8">
      <c r="A486" s="530">
        <f t="shared" si="7"/>
        <v>15</v>
      </c>
      <c r="B486" s="549" t="s">
        <v>3671</v>
      </c>
      <c r="C486" s="549" t="s">
        <v>1185</v>
      </c>
      <c r="D486" s="549" t="s">
        <v>794</v>
      </c>
      <c r="E486" s="550">
        <v>-825451178</v>
      </c>
      <c r="F486" s="550">
        <v>-105404.64</v>
      </c>
      <c r="G486" s="550">
        <v>-825451178</v>
      </c>
      <c r="H486" s="383"/>
    </row>
    <row r="487" spans="1:8">
      <c r="A487" s="530">
        <f t="shared" si="7"/>
        <v>13</v>
      </c>
      <c r="B487" s="549" t="s">
        <v>3672</v>
      </c>
      <c r="C487" s="549" t="s">
        <v>1186</v>
      </c>
      <c r="D487" s="549" t="s">
        <v>794</v>
      </c>
      <c r="E487" s="550">
        <v>-71530075</v>
      </c>
      <c r="F487" s="550">
        <v>-9133.92</v>
      </c>
      <c r="G487" s="550">
        <v>-71530075</v>
      </c>
      <c r="H487" s="383"/>
    </row>
    <row r="488" spans="1:8">
      <c r="A488" s="530">
        <f t="shared" si="7"/>
        <v>15</v>
      </c>
      <c r="B488" s="549" t="s">
        <v>3673</v>
      </c>
      <c r="C488" s="549" t="s">
        <v>1187</v>
      </c>
      <c r="D488" s="549" t="s">
        <v>794</v>
      </c>
      <c r="E488" s="550">
        <v>-71530075</v>
      </c>
      <c r="F488" s="550">
        <v>-9133.92</v>
      </c>
      <c r="G488" s="550">
        <v>-71530075</v>
      </c>
      <c r="H488" s="383"/>
    </row>
    <row r="489" spans="1:8">
      <c r="A489" s="530">
        <f t="shared" si="7"/>
        <v>13</v>
      </c>
      <c r="B489" s="549" t="s">
        <v>3674</v>
      </c>
      <c r="C489" s="549" t="s">
        <v>1188</v>
      </c>
      <c r="D489" s="549" t="s">
        <v>794</v>
      </c>
      <c r="E489" s="550">
        <v>-10331506</v>
      </c>
      <c r="F489" s="550">
        <v>-1319.26</v>
      </c>
      <c r="G489" s="550">
        <v>-10331506</v>
      </c>
      <c r="H489" s="383"/>
    </row>
    <row r="490" spans="1:8">
      <c r="A490" s="530">
        <f t="shared" si="7"/>
        <v>15</v>
      </c>
      <c r="B490" s="549" t="s">
        <v>3675</v>
      </c>
      <c r="C490" s="549" t="s">
        <v>1189</v>
      </c>
      <c r="D490" s="549" t="s">
        <v>794</v>
      </c>
      <c r="E490" s="550">
        <v>-10331506</v>
      </c>
      <c r="F490" s="550">
        <v>-1319.26</v>
      </c>
      <c r="G490" s="550">
        <v>-10331506</v>
      </c>
      <c r="H490" s="383"/>
    </row>
    <row r="491" spans="1:8" ht="27.6">
      <c r="A491" s="530">
        <f t="shared" si="7"/>
        <v>8</v>
      </c>
      <c r="B491" s="549" t="s">
        <v>3676</v>
      </c>
      <c r="C491" s="549" t="s">
        <v>1190</v>
      </c>
      <c r="D491" s="549" t="s">
        <v>794</v>
      </c>
      <c r="E491" s="550">
        <v>-22097321</v>
      </c>
      <c r="F491" s="550">
        <v>-2821.68</v>
      </c>
      <c r="G491" s="550">
        <v>-22097321</v>
      </c>
      <c r="H491" s="383"/>
    </row>
    <row r="492" spans="1:8" ht="27.6">
      <c r="A492" s="530">
        <f t="shared" si="7"/>
        <v>11</v>
      </c>
      <c r="B492" s="549" t="s">
        <v>3677</v>
      </c>
      <c r="C492" s="549" t="s">
        <v>1191</v>
      </c>
      <c r="D492" s="549" t="s">
        <v>794</v>
      </c>
      <c r="E492" s="550">
        <v>-21900061</v>
      </c>
      <c r="F492" s="550">
        <v>-2796.49</v>
      </c>
      <c r="G492" s="550">
        <v>-21900061</v>
      </c>
      <c r="H492" s="383"/>
    </row>
    <row r="493" spans="1:8" ht="27.6">
      <c r="A493" s="530">
        <f t="shared" si="7"/>
        <v>13</v>
      </c>
      <c r="B493" s="549" t="s">
        <v>3678</v>
      </c>
      <c r="C493" s="549" t="s">
        <v>1191</v>
      </c>
      <c r="D493" s="549" t="s">
        <v>794</v>
      </c>
      <c r="E493" s="550">
        <v>-21900061</v>
      </c>
      <c r="F493" s="550">
        <v>-2796.49</v>
      </c>
      <c r="G493" s="550">
        <v>-21900061</v>
      </c>
      <c r="H493" s="383"/>
    </row>
    <row r="494" spans="1:8" ht="27.6">
      <c r="A494" s="530">
        <f t="shared" si="7"/>
        <v>15</v>
      </c>
      <c r="B494" s="549" t="s">
        <v>3679</v>
      </c>
      <c r="C494" s="549" t="s">
        <v>1192</v>
      </c>
      <c r="D494" s="549" t="s">
        <v>475</v>
      </c>
      <c r="E494" s="550">
        <v>-13.83</v>
      </c>
      <c r="F494" s="550">
        <v>-13.83</v>
      </c>
      <c r="G494" s="550">
        <v>-100718</v>
      </c>
    </row>
    <row r="495" spans="1:8" ht="27.6">
      <c r="A495" s="530">
        <f t="shared" si="7"/>
        <v>15</v>
      </c>
      <c r="B495" s="549" t="s">
        <v>3680</v>
      </c>
      <c r="C495" s="549" t="s">
        <v>1193</v>
      </c>
      <c r="D495" s="549" t="s">
        <v>794</v>
      </c>
      <c r="E495" s="550">
        <v>-21799343</v>
      </c>
      <c r="F495" s="550">
        <v>-2783.63</v>
      </c>
      <c r="G495" s="550">
        <v>-21799343</v>
      </c>
      <c r="H495" s="383"/>
    </row>
    <row r="496" spans="1:8">
      <c r="A496" s="530">
        <f t="shared" si="7"/>
        <v>11</v>
      </c>
      <c r="B496" s="549" t="s">
        <v>3681</v>
      </c>
      <c r="C496" s="549" t="s">
        <v>1194</v>
      </c>
      <c r="D496" s="549" t="s">
        <v>794</v>
      </c>
      <c r="E496" s="550">
        <v>-197260</v>
      </c>
      <c r="F496" s="550">
        <v>-25.19</v>
      </c>
      <c r="G496" s="550">
        <v>-197260</v>
      </c>
      <c r="H496" s="383"/>
    </row>
    <row r="497" spans="1:8">
      <c r="A497" s="530">
        <f t="shared" si="7"/>
        <v>13</v>
      </c>
      <c r="B497" s="549" t="s">
        <v>3682</v>
      </c>
      <c r="C497" s="549" t="s">
        <v>1194</v>
      </c>
      <c r="D497" s="549" t="s">
        <v>794</v>
      </c>
      <c r="E497" s="550">
        <v>-197260</v>
      </c>
      <c r="F497" s="550">
        <v>-25.19</v>
      </c>
      <c r="G497" s="550">
        <v>-197260</v>
      </c>
      <c r="H497" s="383"/>
    </row>
    <row r="498" spans="1:8">
      <c r="A498" s="530">
        <f t="shared" si="7"/>
        <v>15</v>
      </c>
      <c r="B498" s="549" t="s">
        <v>3683</v>
      </c>
      <c r="C498" s="549" t="s">
        <v>1195</v>
      </c>
      <c r="D498" s="549" t="s">
        <v>794</v>
      </c>
      <c r="E498" s="550">
        <v>-197260</v>
      </c>
      <c r="F498" s="550">
        <v>-25.19</v>
      </c>
      <c r="G498" s="550">
        <v>-197260</v>
      </c>
      <c r="H498" s="383"/>
    </row>
    <row r="499" spans="1:8" ht="27.6">
      <c r="A499" s="530">
        <f t="shared" si="7"/>
        <v>8</v>
      </c>
      <c r="B499" s="549" t="s">
        <v>3684</v>
      </c>
      <c r="C499" s="549" t="s">
        <v>1196</v>
      </c>
      <c r="D499" s="549" t="s">
        <v>794</v>
      </c>
      <c r="E499" s="550">
        <v>-114495167</v>
      </c>
      <c r="F499" s="550">
        <v>-14620.27</v>
      </c>
      <c r="G499" s="550">
        <v>-114495167</v>
      </c>
      <c r="H499" s="383"/>
    </row>
    <row r="500" spans="1:8">
      <c r="A500" s="530">
        <f t="shared" si="7"/>
        <v>11</v>
      </c>
      <c r="B500" s="549" t="s">
        <v>3685</v>
      </c>
      <c r="C500" s="549" t="s">
        <v>1197</v>
      </c>
      <c r="D500" s="549" t="s">
        <v>794</v>
      </c>
      <c r="E500" s="550">
        <v>-107344962</v>
      </c>
      <c r="F500" s="550">
        <v>-13707.24</v>
      </c>
      <c r="G500" s="550">
        <v>-107344962</v>
      </c>
      <c r="H500" s="383"/>
    </row>
    <row r="501" spans="1:8">
      <c r="A501" s="530">
        <f t="shared" si="7"/>
        <v>13</v>
      </c>
      <c r="B501" s="549" t="s">
        <v>3686</v>
      </c>
      <c r="C501" s="549" t="s">
        <v>1197</v>
      </c>
      <c r="D501" s="549" t="s">
        <v>794</v>
      </c>
      <c r="E501" s="550">
        <v>-9387771</v>
      </c>
      <c r="F501" s="550">
        <v>-1198.76</v>
      </c>
      <c r="G501" s="550">
        <v>-9387771</v>
      </c>
      <c r="H501" s="383"/>
    </row>
    <row r="502" spans="1:8">
      <c r="A502" s="530">
        <f t="shared" si="7"/>
        <v>15</v>
      </c>
      <c r="B502" s="549" t="s">
        <v>3687</v>
      </c>
      <c r="C502" s="549" t="s">
        <v>1198</v>
      </c>
      <c r="D502" s="549" t="s">
        <v>475</v>
      </c>
      <c r="E502" s="550">
        <v>-966.33</v>
      </c>
      <c r="F502" s="550">
        <v>-966.33</v>
      </c>
      <c r="G502" s="550">
        <v>-7384960</v>
      </c>
    </row>
    <row r="503" spans="1:8">
      <c r="A503" s="530">
        <f t="shared" si="7"/>
        <v>15</v>
      </c>
      <c r="B503" s="549" t="s">
        <v>3688</v>
      </c>
      <c r="C503" s="549" t="s">
        <v>1199</v>
      </c>
      <c r="D503" s="549" t="s">
        <v>794</v>
      </c>
      <c r="E503" s="550">
        <v>-2002811</v>
      </c>
      <c r="F503" s="550">
        <v>-255.75</v>
      </c>
      <c r="G503" s="550">
        <v>-2002811</v>
      </c>
      <c r="H503" s="383"/>
    </row>
    <row r="504" spans="1:8">
      <c r="A504" s="530">
        <f t="shared" si="7"/>
        <v>13</v>
      </c>
      <c r="B504" s="549" t="s">
        <v>3689</v>
      </c>
      <c r="C504" s="549" t="s">
        <v>1200</v>
      </c>
      <c r="D504" s="549" t="s">
        <v>794</v>
      </c>
      <c r="E504" s="550">
        <v>-97957191</v>
      </c>
      <c r="F504" s="550">
        <v>-12508.48</v>
      </c>
      <c r="G504" s="550">
        <v>-97957191</v>
      </c>
      <c r="H504" s="383"/>
    </row>
    <row r="505" spans="1:8">
      <c r="A505" s="530">
        <f t="shared" si="7"/>
        <v>15</v>
      </c>
      <c r="B505" s="549" t="s">
        <v>3690</v>
      </c>
      <c r="C505" s="549" t="s">
        <v>1201</v>
      </c>
      <c r="D505" s="549" t="s">
        <v>475</v>
      </c>
      <c r="E505" s="550">
        <v>-8280.39</v>
      </c>
      <c r="F505" s="550">
        <v>-8280.39</v>
      </c>
      <c r="G505" s="550">
        <v>-63354335</v>
      </c>
    </row>
    <row r="506" spans="1:8">
      <c r="A506" s="530">
        <f t="shared" si="7"/>
        <v>15</v>
      </c>
      <c r="B506" s="549" t="s">
        <v>3691</v>
      </c>
      <c r="C506" s="549" t="s">
        <v>1202</v>
      </c>
      <c r="D506" s="549" t="s">
        <v>794</v>
      </c>
      <c r="E506" s="550">
        <v>-34602856</v>
      </c>
      <c r="F506" s="550">
        <v>-4418.5600000000004</v>
      </c>
      <c r="G506" s="550">
        <v>-34602856</v>
      </c>
      <c r="H506" s="383"/>
    </row>
    <row r="507" spans="1:8">
      <c r="A507" s="530">
        <f t="shared" si="7"/>
        <v>11</v>
      </c>
      <c r="B507" s="549" t="s">
        <v>3692</v>
      </c>
      <c r="C507" s="549" t="s">
        <v>1203</v>
      </c>
      <c r="D507" s="549" t="s">
        <v>794</v>
      </c>
      <c r="E507" s="550">
        <v>-7150205</v>
      </c>
      <c r="F507" s="550">
        <v>-913.03</v>
      </c>
      <c r="G507" s="550">
        <v>-7150205</v>
      </c>
      <c r="H507" s="383"/>
    </row>
    <row r="508" spans="1:8" ht="27.6">
      <c r="A508" s="530">
        <f t="shared" si="7"/>
        <v>13</v>
      </c>
      <c r="B508" s="549" t="s">
        <v>3693</v>
      </c>
      <c r="C508" s="549" t="s">
        <v>1204</v>
      </c>
      <c r="D508" s="549" t="s">
        <v>794</v>
      </c>
      <c r="E508" s="550">
        <v>-197673</v>
      </c>
      <c r="F508" s="550">
        <v>-25.24</v>
      </c>
      <c r="G508" s="550">
        <v>-197673</v>
      </c>
      <c r="H508" s="383"/>
    </row>
    <row r="509" spans="1:8" ht="27.6">
      <c r="A509" s="530">
        <f t="shared" si="7"/>
        <v>15</v>
      </c>
      <c r="B509" s="549" t="s">
        <v>3694</v>
      </c>
      <c r="C509" s="549" t="s">
        <v>1205</v>
      </c>
      <c r="D509" s="549" t="s">
        <v>794</v>
      </c>
      <c r="E509" s="550">
        <v>-197673</v>
      </c>
      <c r="F509" s="550">
        <v>-25.24</v>
      </c>
      <c r="G509" s="550">
        <v>-197673</v>
      </c>
      <c r="H509" s="383"/>
    </row>
    <row r="510" spans="1:8">
      <c r="A510" s="530">
        <f t="shared" si="7"/>
        <v>13</v>
      </c>
      <c r="B510" s="549" t="s">
        <v>3695</v>
      </c>
      <c r="C510" s="549" t="s">
        <v>1206</v>
      </c>
      <c r="D510" s="549" t="s">
        <v>794</v>
      </c>
      <c r="E510" s="550">
        <v>-57644</v>
      </c>
      <c r="F510" s="550">
        <v>-7.36</v>
      </c>
      <c r="G510" s="550">
        <v>-57644</v>
      </c>
      <c r="H510" s="383"/>
    </row>
    <row r="511" spans="1:8" ht="27.6">
      <c r="A511" s="530">
        <f t="shared" si="7"/>
        <v>15</v>
      </c>
      <c r="B511" s="549" t="s">
        <v>3696</v>
      </c>
      <c r="C511" s="549" t="s">
        <v>1207</v>
      </c>
      <c r="D511" s="549" t="s">
        <v>475</v>
      </c>
      <c r="E511" s="550">
        <v>-7.38</v>
      </c>
      <c r="F511" s="550">
        <v>-7.38</v>
      </c>
      <c r="G511" s="550">
        <v>-57644</v>
      </c>
    </row>
    <row r="512" spans="1:8" ht="27.6">
      <c r="A512" s="530">
        <f t="shared" si="7"/>
        <v>13</v>
      </c>
      <c r="B512" s="549" t="s">
        <v>3697</v>
      </c>
      <c r="C512" s="549" t="s">
        <v>1208</v>
      </c>
      <c r="D512" s="549" t="s">
        <v>794</v>
      </c>
      <c r="E512" s="550">
        <v>-1556848</v>
      </c>
      <c r="F512" s="550">
        <v>-198.8</v>
      </c>
      <c r="G512" s="550">
        <v>-1556848</v>
      </c>
      <c r="H512" s="383"/>
    </row>
    <row r="513" spans="1:8" ht="27.6">
      <c r="A513" s="530">
        <f t="shared" si="7"/>
        <v>15</v>
      </c>
      <c r="B513" s="549" t="s">
        <v>3698</v>
      </c>
      <c r="C513" s="549" t="s">
        <v>1209</v>
      </c>
      <c r="D513" s="549" t="s">
        <v>475</v>
      </c>
      <c r="E513" s="550">
        <v>-196.71</v>
      </c>
      <c r="F513" s="550">
        <v>-196.71</v>
      </c>
      <c r="G513" s="550">
        <v>-1518454</v>
      </c>
    </row>
    <row r="514" spans="1:8" ht="27.6">
      <c r="A514" s="530">
        <f t="shared" si="7"/>
        <v>15</v>
      </c>
      <c r="B514" s="549" t="s">
        <v>3699</v>
      </c>
      <c r="C514" s="549" t="s">
        <v>1210</v>
      </c>
      <c r="D514" s="549" t="s">
        <v>794</v>
      </c>
      <c r="E514" s="550">
        <v>-38394</v>
      </c>
      <c r="F514" s="550">
        <v>-4.9000000000000004</v>
      </c>
      <c r="G514" s="550">
        <v>-38394</v>
      </c>
      <c r="H514" s="383"/>
    </row>
    <row r="515" spans="1:8">
      <c r="A515" s="530">
        <f t="shared" si="7"/>
        <v>13</v>
      </c>
      <c r="B515" s="549" t="s">
        <v>3700</v>
      </c>
      <c r="C515" s="549" t="s">
        <v>1211</v>
      </c>
      <c r="D515" s="549" t="s">
        <v>794</v>
      </c>
      <c r="E515" s="550">
        <v>-2826503</v>
      </c>
      <c r="F515" s="550">
        <v>-360.93</v>
      </c>
      <c r="G515" s="550">
        <v>-2826503</v>
      </c>
      <c r="H515" s="383"/>
    </row>
    <row r="516" spans="1:8">
      <c r="A516" s="530">
        <f t="shared" si="7"/>
        <v>15</v>
      </c>
      <c r="B516" s="549" t="s">
        <v>3701</v>
      </c>
      <c r="C516" s="549" t="s">
        <v>1212</v>
      </c>
      <c r="D516" s="549" t="s">
        <v>794</v>
      </c>
      <c r="E516" s="550">
        <v>-2826503</v>
      </c>
      <c r="F516" s="550">
        <v>-360.93</v>
      </c>
      <c r="G516" s="550">
        <v>-2826503</v>
      </c>
      <c r="H516" s="383"/>
    </row>
    <row r="517" spans="1:8" ht="27.6">
      <c r="A517" s="530">
        <f t="shared" si="7"/>
        <v>13</v>
      </c>
      <c r="B517" s="549" t="s">
        <v>3702</v>
      </c>
      <c r="C517" s="549" t="s">
        <v>1213</v>
      </c>
      <c r="D517" s="549" t="s">
        <v>794</v>
      </c>
      <c r="E517" s="550">
        <v>-1032275</v>
      </c>
      <c r="F517" s="550">
        <v>-131.81</v>
      </c>
      <c r="G517" s="550">
        <v>-1032275</v>
      </c>
      <c r="H517" s="383"/>
    </row>
    <row r="518" spans="1:8" ht="27.6">
      <c r="A518" s="530">
        <f t="shared" si="7"/>
        <v>15</v>
      </c>
      <c r="B518" s="549" t="s">
        <v>3703</v>
      </c>
      <c r="C518" s="549" t="s">
        <v>1214</v>
      </c>
      <c r="D518" s="549" t="s">
        <v>794</v>
      </c>
      <c r="E518" s="550">
        <v>-1032275</v>
      </c>
      <c r="F518" s="550">
        <v>-131.81</v>
      </c>
      <c r="G518" s="550">
        <v>-1032275</v>
      </c>
      <c r="H518" s="383"/>
    </row>
    <row r="519" spans="1:8" ht="27.6">
      <c r="A519" s="530">
        <f t="shared" si="7"/>
        <v>13</v>
      </c>
      <c r="B519" s="549" t="s">
        <v>3704</v>
      </c>
      <c r="C519" s="549" t="s">
        <v>1215</v>
      </c>
      <c r="D519" s="549" t="s">
        <v>794</v>
      </c>
      <c r="E519" s="550">
        <v>-257255</v>
      </c>
      <c r="F519" s="550">
        <v>-32.85</v>
      </c>
      <c r="G519" s="550">
        <v>-257255</v>
      </c>
      <c r="H519" s="383"/>
    </row>
    <row r="520" spans="1:8" ht="27.6">
      <c r="A520" s="530">
        <f t="shared" si="7"/>
        <v>15</v>
      </c>
      <c r="B520" s="549" t="s">
        <v>3705</v>
      </c>
      <c r="C520" s="549" t="s">
        <v>1216</v>
      </c>
      <c r="D520" s="549" t="s">
        <v>475</v>
      </c>
      <c r="E520" s="550">
        <v>-32.93</v>
      </c>
      <c r="F520" s="550">
        <v>-32.93</v>
      </c>
      <c r="G520" s="550">
        <v>-257255</v>
      </c>
    </row>
    <row r="521" spans="1:8" ht="27.6">
      <c r="A521" s="530">
        <f t="shared" si="7"/>
        <v>13</v>
      </c>
      <c r="B521" s="549" t="s">
        <v>3706</v>
      </c>
      <c r="C521" s="549" t="s">
        <v>1217</v>
      </c>
      <c r="D521" s="549" t="s">
        <v>794</v>
      </c>
      <c r="E521" s="550">
        <v>-1222007</v>
      </c>
      <c r="F521" s="550">
        <v>-156.04</v>
      </c>
      <c r="G521" s="550">
        <v>-1222007</v>
      </c>
      <c r="H521" s="383"/>
    </row>
    <row r="522" spans="1:8" ht="27.6">
      <c r="A522" s="530">
        <f t="shared" si="7"/>
        <v>15</v>
      </c>
      <c r="B522" s="549" t="s">
        <v>3707</v>
      </c>
      <c r="C522" s="549" t="s">
        <v>1218</v>
      </c>
      <c r="D522" s="549" t="s">
        <v>475</v>
      </c>
      <c r="E522" s="550">
        <v>-164.86</v>
      </c>
      <c r="F522" s="550">
        <v>-164.86</v>
      </c>
      <c r="G522" s="550">
        <v>-1222007</v>
      </c>
    </row>
    <row r="523" spans="1:8" ht="27.6">
      <c r="A523" s="530">
        <f t="shared" ref="A523:A586" si="8">+LEN(B523)</f>
        <v>8</v>
      </c>
      <c r="B523" s="549" t="s">
        <v>3708</v>
      </c>
      <c r="C523" s="549" t="s">
        <v>1219</v>
      </c>
      <c r="D523" s="549" t="s">
        <v>794</v>
      </c>
      <c r="E523" s="550">
        <v>-21433597</v>
      </c>
      <c r="F523" s="550">
        <v>-2736.93</v>
      </c>
      <c r="G523" s="550">
        <v>-21433597</v>
      </c>
      <c r="H523" s="383"/>
    </row>
    <row r="524" spans="1:8" ht="27.6">
      <c r="A524" s="530">
        <f t="shared" si="8"/>
        <v>11</v>
      </c>
      <c r="B524" s="549" t="s">
        <v>3709</v>
      </c>
      <c r="C524" s="549" t="s">
        <v>1220</v>
      </c>
      <c r="D524" s="549" t="s">
        <v>794</v>
      </c>
      <c r="E524" s="550">
        <v>-21433597</v>
      </c>
      <c r="F524" s="550">
        <v>-2736.93</v>
      </c>
      <c r="G524" s="550">
        <v>-21433597</v>
      </c>
      <c r="H524" s="383"/>
    </row>
    <row r="525" spans="1:8" ht="27.6">
      <c r="A525" s="530">
        <f t="shared" si="8"/>
        <v>13</v>
      </c>
      <c r="B525" s="549" t="s">
        <v>3710</v>
      </c>
      <c r="C525" s="549" t="s">
        <v>1220</v>
      </c>
      <c r="D525" s="549" t="s">
        <v>794</v>
      </c>
      <c r="E525" s="550">
        <v>-1948509</v>
      </c>
      <c r="F525" s="550">
        <v>-248.81</v>
      </c>
      <c r="G525" s="550">
        <v>-1948509</v>
      </c>
      <c r="H525" s="383"/>
    </row>
    <row r="526" spans="1:8" ht="27.6">
      <c r="A526" s="530">
        <f t="shared" si="8"/>
        <v>15</v>
      </c>
      <c r="B526" s="549" t="s">
        <v>3711</v>
      </c>
      <c r="C526" s="549" t="s">
        <v>1221</v>
      </c>
      <c r="D526" s="549" t="s">
        <v>794</v>
      </c>
      <c r="E526" s="550">
        <v>-1948509</v>
      </c>
      <c r="F526" s="550">
        <v>-248.81</v>
      </c>
      <c r="G526" s="550">
        <v>-1948509</v>
      </c>
      <c r="H526" s="383"/>
    </row>
    <row r="527" spans="1:8" ht="27.6">
      <c r="A527" s="530">
        <f t="shared" si="8"/>
        <v>13</v>
      </c>
      <c r="B527" s="549" t="s">
        <v>3712</v>
      </c>
      <c r="C527" s="549" t="s">
        <v>1222</v>
      </c>
      <c r="D527" s="549" t="s">
        <v>794</v>
      </c>
      <c r="E527" s="550">
        <v>-19485088</v>
      </c>
      <c r="F527" s="550">
        <v>-2488.12</v>
      </c>
      <c r="G527" s="550">
        <v>-19485088</v>
      </c>
      <c r="H527" s="383"/>
    </row>
    <row r="528" spans="1:8" ht="27.6">
      <c r="A528" s="530">
        <f t="shared" si="8"/>
        <v>15</v>
      </c>
      <c r="B528" s="549" t="s">
        <v>3713</v>
      </c>
      <c r="C528" s="549" t="s">
        <v>1223</v>
      </c>
      <c r="D528" s="549" t="s">
        <v>794</v>
      </c>
      <c r="E528" s="550">
        <v>-19485088</v>
      </c>
      <c r="F528" s="550">
        <v>-2488.12</v>
      </c>
      <c r="G528" s="550">
        <v>-19485088</v>
      </c>
      <c r="H528" s="383"/>
    </row>
    <row r="529" spans="1:8">
      <c r="A529" s="530">
        <f t="shared" si="8"/>
        <v>5</v>
      </c>
      <c r="B529" s="549" t="s">
        <v>3714</v>
      </c>
      <c r="C529" s="549" t="s">
        <v>111</v>
      </c>
      <c r="D529" s="549" t="s">
        <v>794</v>
      </c>
      <c r="E529" s="550">
        <v>-70059772773</v>
      </c>
      <c r="F529" s="550">
        <v>-8946168.6600000001</v>
      </c>
      <c r="G529" s="550">
        <v>-70059772773</v>
      </c>
      <c r="H529" s="383"/>
    </row>
    <row r="530" spans="1:8">
      <c r="A530" s="530">
        <f t="shared" si="8"/>
        <v>8</v>
      </c>
      <c r="B530" s="549" t="s">
        <v>3715</v>
      </c>
      <c r="C530" s="549" t="s">
        <v>111</v>
      </c>
      <c r="D530" s="549" t="s">
        <v>794</v>
      </c>
      <c r="E530" s="550">
        <v>-70032667912</v>
      </c>
      <c r="F530" s="550">
        <v>-8942707.5500000007</v>
      </c>
      <c r="G530" s="550">
        <v>-70032667912</v>
      </c>
      <c r="H530" s="383"/>
    </row>
    <row r="531" spans="1:8">
      <c r="A531" s="530">
        <f t="shared" si="8"/>
        <v>11</v>
      </c>
      <c r="B531" s="549" t="s">
        <v>3716</v>
      </c>
      <c r="C531" s="549" t="s">
        <v>392</v>
      </c>
      <c r="D531" s="549" t="s">
        <v>794</v>
      </c>
      <c r="E531" s="550">
        <v>-54817</v>
      </c>
      <c r="F531" s="550">
        <v>-7</v>
      </c>
      <c r="G531" s="550">
        <v>-54817</v>
      </c>
      <c r="H531" s="383"/>
    </row>
    <row r="532" spans="1:8">
      <c r="A532" s="530">
        <f t="shared" si="8"/>
        <v>13</v>
      </c>
      <c r="B532" s="549" t="s">
        <v>3717</v>
      </c>
      <c r="C532" s="549" t="s">
        <v>392</v>
      </c>
      <c r="D532" s="549" t="s">
        <v>794</v>
      </c>
      <c r="E532" s="550">
        <v>-54817</v>
      </c>
      <c r="F532" s="550">
        <v>-7</v>
      </c>
      <c r="G532" s="550">
        <v>-54817</v>
      </c>
      <c r="H532" s="383"/>
    </row>
    <row r="533" spans="1:8">
      <c r="A533" s="530">
        <f t="shared" si="8"/>
        <v>15</v>
      </c>
      <c r="B533" s="549" t="s">
        <v>3718</v>
      </c>
      <c r="C533" s="549" t="s">
        <v>1224</v>
      </c>
      <c r="D533" s="549" t="s">
        <v>475</v>
      </c>
      <c r="E533" s="550">
        <v>-6.73</v>
      </c>
      <c r="F533" s="550">
        <v>-6.73</v>
      </c>
      <c r="G533" s="550">
        <v>-52080</v>
      </c>
    </row>
    <row r="534" spans="1:8">
      <c r="A534" s="530">
        <f t="shared" si="8"/>
        <v>15</v>
      </c>
      <c r="B534" s="549" t="s">
        <v>3719</v>
      </c>
      <c r="C534" s="549" t="s">
        <v>1225</v>
      </c>
      <c r="D534" s="549" t="s">
        <v>794</v>
      </c>
      <c r="E534" s="550">
        <v>-2737</v>
      </c>
      <c r="F534" s="550">
        <v>-0.35</v>
      </c>
      <c r="G534" s="550">
        <v>-2737</v>
      </c>
      <c r="H534" s="383"/>
    </row>
    <row r="535" spans="1:8">
      <c r="A535" s="530">
        <f t="shared" si="8"/>
        <v>11</v>
      </c>
      <c r="B535" s="549" t="s">
        <v>3720</v>
      </c>
      <c r="C535" s="549" t="s">
        <v>1226</v>
      </c>
      <c r="D535" s="549" t="s">
        <v>794</v>
      </c>
      <c r="E535" s="550">
        <v>-14810037</v>
      </c>
      <c r="F535" s="550">
        <v>-1891.14</v>
      </c>
      <c r="G535" s="550">
        <v>-14810037</v>
      </c>
      <c r="H535" s="383"/>
    </row>
    <row r="536" spans="1:8">
      <c r="A536" s="530">
        <f t="shared" si="8"/>
        <v>13</v>
      </c>
      <c r="B536" s="549" t="s">
        <v>3721</v>
      </c>
      <c r="C536" s="549" t="s">
        <v>1226</v>
      </c>
      <c r="D536" s="549" t="s">
        <v>794</v>
      </c>
      <c r="E536" s="550">
        <v>-14810037</v>
      </c>
      <c r="F536" s="550">
        <v>-1891.14</v>
      </c>
      <c r="G536" s="550">
        <v>-14810037</v>
      </c>
      <c r="H536" s="383"/>
    </row>
    <row r="537" spans="1:8">
      <c r="A537" s="530">
        <f t="shared" si="8"/>
        <v>15</v>
      </c>
      <c r="B537" s="549" t="s">
        <v>3722</v>
      </c>
      <c r="C537" s="549" t="s">
        <v>1227</v>
      </c>
      <c r="D537" s="549" t="s">
        <v>475</v>
      </c>
      <c r="E537" s="550">
        <v>-144.44999999999999</v>
      </c>
      <c r="F537" s="550">
        <v>-144.44999999999999</v>
      </c>
      <c r="G537" s="550">
        <v>-1098172</v>
      </c>
    </row>
    <row r="538" spans="1:8">
      <c r="A538" s="530">
        <f t="shared" si="8"/>
        <v>15</v>
      </c>
      <c r="B538" s="549" t="s">
        <v>3723</v>
      </c>
      <c r="C538" s="549" t="s">
        <v>1228</v>
      </c>
      <c r="D538" s="549" t="s">
        <v>794</v>
      </c>
      <c r="E538" s="550">
        <v>-13711865</v>
      </c>
      <c r="F538" s="550">
        <v>-1750.91</v>
      </c>
      <c r="G538" s="550">
        <v>-13711865</v>
      </c>
      <c r="H538" s="383"/>
    </row>
    <row r="539" spans="1:8">
      <c r="A539" s="530">
        <f t="shared" si="8"/>
        <v>11</v>
      </c>
      <c r="B539" s="549" t="s">
        <v>3724</v>
      </c>
      <c r="C539" s="549" t="s">
        <v>1229</v>
      </c>
      <c r="D539" s="549" t="s">
        <v>794</v>
      </c>
      <c r="E539" s="550">
        <v>-3898754</v>
      </c>
      <c r="F539" s="550">
        <v>-497.85</v>
      </c>
      <c r="G539" s="550">
        <v>-3898754</v>
      </c>
      <c r="H539" s="383"/>
    </row>
    <row r="540" spans="1:8">
      <c r="A540" s="530">
        <f t="shared" si="8"/>
        <v>13</v>
      </c>
      <c r="B540" s="549" t="s">
        <v>3725</v>
      </c>
      <c r="C540" s="549" t="s">
        <v>1229</v>
      </c>
      <c r="D540" s="549" t="s">
        <v>794</v>
      </c>
      <c r="E540" s="550">
        <v>-3898754</v>
      </c>
      <c r="F540" s="550">
        <v>-497.85</v>
      </c>
      <c r="G540" s="550">
        <v>-3898754</v>
      </c>
      <c r="H540" s="383"/>
    </row>
    <row r="541" spans="1:8">
      <c r="A541" s="530">
        <f t="shared" si="8"/>
        <v>15</v>
      </c>
      <c r="B541" s="549" t="s">
        <v>3726</v>
      </c>
      <c r="C541" s="549" t="s">
        <v>1230</v>
      </c>
      <c r="D541" s="549" t="s">
        <v>475</v>
      </c>
      <c r="E541" s="550">
        <v>-50.3</v>
      </c>
      <c r="F541" s="550">
        <v>-50.3</v>
      </c>
      <c r="G541" s="550">
        <v>-384925</v>
      </c>
    </row>
    <row r="542" spans="1:8">
      <c r="A542" s="530">
        <f t="shared" si="8"/>
        <v>15</v>
      </c>
      <c r="B542" s="549" t="s">
        <v>3727</v>
      </c>
      <c r="C542" s="549" t="s">
        <v>1231</v>
      </c>
      <c r="D542" s="549" t="s">
        <v>794</v>
      </c>
      <c r="E542" s="550">
        <v>-3513829</v>
      </c>
      <c r="F542" s="550">
        <v>-448.69</v>
      </c>
      <c r="G542" s="550">
        <v>-3513829</v>
      </c>
      <c r="H542" s="383"/>
    </row>
    <row r="543" spans="1:8">
      <c r="A543" s="530">
        <f t="shared" si="8"/>
        <v>11</v>
      </c>
      <c r="B543" s="549" t="s">
        <v>3728</v>
      </c>
      <c r="C543" s="549" t="s">
        <v>1232</v>
      </c>
      <c r="D543" s="549" t="s">
        <v>794</v>
      </c>
      <c r="E543" s="550">
        <v>-459081</v>
      </c>
      <c r="F543" s="550">
        <v>-58.62</v>
      </c>
      <c r="G543" s="550">
        <v>-459081</v>
      </c>
      <c r="H543" s="383"/>
    </row>
    <row r="544" spans="1:8">
      <c r="A544" s="530">
        <f t="shared" si="8"/>
        <v>13</v>
      </c>
      <c r="B544" s="549" t="s">
        <v>3729</v>
      </c>
      <c r="C544" s="549" t="s">
        <v>1232</v>
      </c>
      <c r="D544" s="549" t="s">
        <v>794</v>
      </c>
      <c r="E544" s="550">
        <v>-459081</v>
      </c>
      <c r="F544" s="550">
        <v>-58.62</v>
      </c>
      <c r="G544" s="550">
        <v>-459081</v>
      </c>
      <c r="H544" s="383"/>
    </row>
    <row r="545" spans="1:8">
      <c r="A545" s="530">
        <f t="shared" si="8"/>
        <v>15</v>
      </c>
      <c r="B545" s="549" t="s">
        <v>3730</v>
      </c>
      <c r="C545" s="549" t="s">
        <v>1233</v>
      </c>
      <c r="D545" s="549" t="s">
        <v>475</v>
      </c>
      <c r="E545" s="550">
        <v>-24.8</v>
      </c>
      <c r="F545" s="550">
        <v>-24.8</v>
      </c>
      <c r="G545" s="550">
        <v>-194783</v>
      </c>
    </row>
    <row r="546" spans="1:8">
      <c r="A546" s="530">
        <f t="shared" si="8"/>
        <v>15</v>
      </c>
      <c r="B546" s="549" t="s">
        <v>3731</v>
      </c>
      <c r="C546" s="549" t="s">
        <v>1234</v>
      </c>
      <c r="D546" s="549" t="s">
        <v>794</v>
      </c>
      <c r="E546" s="550">
        <v>-264298</v>
      </c>
      <c r="F546" s="550">
        <v>-33.75</v>
      </c>
      <c r="G546" s="550">
        <v>-264298</v>
      </c>
      <c r="H546" s="383"/>
    </row>
    <row r="547" spans="1:8">
      <c r="A547" s="530">
        <f t="shared" si="8"/>
        <v>11</v>
      </c>
      <c r="B547" s="549" t="s">
        <v>3732</v>
      </c>
      <c r="C547" s="549" t="s">
        <v>1235</v>
      </c>
      <c r="D547" s="549" t="s">
        <v>794</v>
      </c>
      <c r="E547" s="550">
        <v>-46084503210</v>
      </c>
      <c r="F547" s="550">
        <v>-5884685.6299999999</v>
      </c>
      <c r="G547" s="550">
        <v>-46084503210</v>
      </c>
      <c r="H547" s="383"/>
    </row>
    <row r="548" spans="1:8">
      <c r="A548" s="530">
        <f t="shared" si="8"/>
        <v>13</v>
      </c>
      <c r="B548" s="549" t="s">
        <v>3733</v>
      </c>
      <c r="C548" s="549" t="s">
        <v>1235</v>
      </c>
      <c r="D548" s="549" t="s">
        <v>794</v>
      </c>
      <c r="E548" s="550">
        <v>-46084503210</v>
      </c>
      <c r="F548" s="550">
        <v>-5884685.6299999999</v>
      </c>
      <c r="G548" s="550">
        <v>-46084503210</v>
      </c>
      <c r="H548" s="383"/>
    </row>
    <row r="549" spans="1:8">
      <c r="A549" s="530">
        <f t="shared" si="8"/>
        <v>15</v>
      </c>
      <c r="B549" s="549" t="s">
        <v>3734</v>
      </c>
      <c r="C549" s="549" t="s">
        <v>1236</v>
      </c>
      <c r="D549" s="549" t="s">
        <v>794</v>
      </c>
      <c r="E549" s="550">
        <v>-46084503210</v>
      </c>
      <c r="F549" s="550">
        <v>-5884685.6299999999</v>
      </c>
      <c r="G549" s="550">
        <v>-46084503210</v>
      </c>
      <c r="H549" s="383"/>
    </row>
    <row r="550" spans="1:8">
      <c r="A550" s="530">
        <f t="shared" si="8"/>
        <v>11</v>
      </c>
      <c r="B550" s="549" t="s">
        <v>3735</v>
      </c>
      <c r="C550" s="549" t="s">
        <v>1237</v>
      </c>
      <c r="D550" s="549" t="s">
        <v>794</v>
      </c>
      <c r="E550" s="550">
        <v>-23638949442</v>
      </c>
      <c r="F550" s="550">
        <v>-3018537.18</v>
      </c>
      <c r="G550" s="550">
        <v>-23638949442</v>
      </c>
      <c r="H550" s="383"/>
    </row>
    <row r="551" spans="1:8">
      <c r="A551" s="530">
        <f t="shared" si="8"/>
        <v>13</v>
      </c>
      <c r="B551" s="549" t="s">
        <v>3736</v>
      </c>
      <c r="C551" s="549" t="s">
        <v>1237</v>
      </c>
      <c r="D551" s="549" t="s">
        <v>794</v>
      </c>
      <c r="E551" s="550">
        <v>-23638949442</v>
      </c>
      <c r="F551" s="550">
        <v>-3018537.18</v>
      </c>
      <c r="G551" s="550">
        <v>-23638949442</v>
      </c>
      <c r="H551" s="383"/>
    </row>
    <row r="552" spans="1:8">
      <c r="A552" s="530">
        <f t="shared" si="8"/>
        <v>15</v>
      </c>
      <c r="B552" s="549" t="s">
        <v>3737</v>
      </c>
      <c r="C552" s="549" t="s">
        <v>1238</v>
      </c>
      <c r="D552" s="549" t="s">
        <v>794</v>
      </c>
      <c r="E552" s="550">
        <v>-23638949442</v>
      </c>
      <c r="F552" s="550">
        <v>-3018537.18</v>
      </c>
      <c r="G552" s="550">
        <v>-23638949442</v>
      </c>
      <c r="H552" s="383"/>
    </row>
    <row r="553" spans="1:8">
      <c r="A553" s="530">
        <f t="shared" si="8"/>
        <v>11</v>
      </c>
      <c r="B553" s="549" t="s">
        <v>3738</v>
      </c>
      <c r="C553" s="549" t="s">
        <v>1239</v>
      </c>
      <c r="D553" s="549" t="s">
        <v>794</v>
      </c>
      <c r="E553" s="550">
        <v>-289992571</v>
      </c>
      <c r="F553" s="550">
        <v>-37030.129999999997</v>
      </c>
      <c r="G553" s="550">
        <v>-289992571</v>
      </c>
      <c r="H553" s="383"/>
    </row>
    <row r="554" spans="1:8">
      <c r="A554" s="530">
        <f t="shared" si="8"/>
        <v>13</v>
      </c>
      <c r="B554" s="549" t="s">
        <v>3739</v>
      </c>
      <c r="C554" s="549" t="s">
        <v>658</v>
      </c>
      <c r="D554" s="549" t="s">
        <v>794</v>
      </c>
      <c r="E554" s="550">
        <v>-11402410</v>
      </c>
      <c r="F554" s="550">
        <v>-1456.01</v>
      </c>
      <c r="G554" s="550">
        <v>-11402410</v>
      </c>
      <c r="H554" s="383"/>
    </row>
    <row r="555" spans="1:8">
      <c r="A555" s="530">
        <f t="shared" si="8"/>
        <v>15</v>
      </c>
      <c r="B555" s="549" t="s">
        <v>3740</v>
      </c>
      <c r="C555" s="549" t="s">
        <v>1240</v>
      </c>
      <c r="D555" s="549" t="s">
        <v>475</v>
      </c>
      <c r="E555" s="550">
        <v>-523.21</v>
      </c>
      <c r="F555" s="550">
        <v>-523.21</v>
      </c>
      <c r="G555" s="550">
        <v>-4043958</v>
      </c>
    </row>
    <row r="556" spans="1:8">
      <c r="A556" s="530">
        <f t="shared" si="8"/>
        <v>15</v>
      </c>
      <c r="B556" s="549" t="s">
        <v>3741</v>
      </c>
      <c r="C556" s="549" t="s">
        <v>1241</v>
      </c>
      <c r="D556" s="549" t="s">
        <v>794</v>
      </c>
      <c r="E556" s="550">
        <v>-7358452</v>
      </c>
      <c r="F556" s="550">
        <v>-939.63</v>
      </c>
      <c r="G556" s="550">
        <v>-7358452</v>
      </c>
      <c r="H556" s="383"/>
    </row>
    <row r="557" spans="1:8">
      <c r="A557" s="530">
        <f t="shared" si="8"/>
        <v>13</v>
      </c>
      <c r="B557" s="549" t="s">
        <v>3742</v>
      </c>
      <c r="C557" s="549" t="s">
        <v>1242</v>
      </c>
      <c r="D557" s="549" t="s">
        <v>794</v>
      </c>
      <c r="E557" s="550">
        <v>-273956081</v>
      </c>
      <c r="F557" s="550">
        <v>-34982.379999999997</v>
      </c>
      <c r="G557" s="550">
        <v>-273956081</v>
      </c>
      <c r="H557" s="383"/>
    </row>
    <row r="558" spans="1:8">
      <c r="A558" s="530">
        <f t="shared" si="8"/>
        <v>15</v>
      </c>
      <c r="B558" s="549" t="s">
        <v>3743</v>
      </c>
      <c r="C558" s="549" t="s">
        <v>1243</v>
      </c>
      <c r="D558" s="549" t="s">
        <v>794</v>
      </c>
      <c r="E558" s="550">
        <v>-273956081</v>
      </c>
      <c r="F558" s="550">
        <v>-34982.379999999997</v>
      </c>
      <c r="G558" s="550">
        <v>-273956081</v>
      </c>
      <c r="H558" s="383"/>
    </row>
    <row r="559" spans="1:8">
      <c r="A559" s="530">
        <f t="shared" si="8"/>
        <v>15</v>
      </c>
      <c r="B559" s="549" t="s">
        <v>3744</v>
      </c>
      <c r="C559" s="549" t="s">
        <v>1244</v>
      </c>
      <c r="D559" s="549" t="s">
        <v>794</v>
      </c>
      <c r="E559" s="550">
        <v>-4634080</v>
      </c>
      <c r="F559" s="550">
        <v>-591.74</v>
      </c>
      <c r="G559" s="550">
        <v>-4634080</v>
      </c>
      <c r="H559" s="383"/>
    </row>
    <row r="560" spans="1:8">
      <c r="A560" s="530">
        <f t="shared" si="8"/>
        <v>8</v>
      </c>
      <c r="B560" s="549" t="s">
        <v>3745</v>
      </c>
      <c r="C560" s="549" t="s">
        <v>1245</v>
      </c>
      <c r="D560" s="549" t="s">
        <v>794</v>
      </c>
      <c r="E560" s="550">
        <v>-27104861</v>
      </c>
      <c r="F560" s="550">
        <v>-3461.11</v>
      </c>
      <c r="G560" s="550">
        <v>-27104861</v>
      </c>
      <c r="H560" s="383"/>
    </row>
    <row r="561" spans="1:8">
      <c r="A561" s="530">
        <f t="shared" si="8"/>
        <v>11</v>
      </c>
      <c r="B561" s="549" t="s">
        <v>3746</v>
      </c>
      <c r="C561" s="549" t="s">
        <v>1232</v>
      </c>
      <c r="D561" s="549" t="s">
        <v>794</v>
      </c>
      <c r="E561" s="550">
        <v>-27104861</v>
      </c>
      <c r="F561" s="550">
        <v>-3461.11</v>
      </c>
      <c r="G561" s="550">
        <v>-27104861</v>
      </c>
      <c r="H561" s="383"/>
    </row>
    <row r="562" spans="1:8">
      <c r="A562" s="530">
        <f t="shared" si="8"/>
        <v>13</v>
      </c>
      <c r="B562" s="549" t="s">
        <v>3747</v>
      </c>
      <c r="C562" s="549" t="s">
        <v>1232</v>
      </c>
      <c r="D562" s="549" t="s">
        <v>794</v>
      </c>
      <c r="E562" s="550">
        <v>-27104861</v>
      </c>
      <c r="F562" s="550">
        <v>-3461.11</v>
      </c>
      <c r="G562" s="550">
        <v>-27104861</v>
      </c>
      <c r="H562" s="383"/>
    </row>
    <row r="563" spans="1:8">
      <c r="A563" s="530">
        <f t="shared" si="8"/>
        <v>15</v>
      </c>
      <c r="B563" s="549" t="s">
        <v>3748</v>
      </c>
      <c r="C563" s="549" t="s">
        <v>1246</v>
      </c>
      <c r="D563" s="549" t="s">
        <v>475</v>
      </c>
      <c r="E563" s="550">
        <v>-1088.18</v>
      </c>
      <c r="F563" s="550">
        <v>-1088.18</v>
      </c>
      <c r="G563" s="550">
        <v>-8275446</v>
      </c>
    </row>
    <row r="564" spans="1:8">
      <c r="A564" s="530">
        <f t="shared" si="8"/>
        <v>15</v>
      </c>
      <c r="B564" s="549" t="s">
        <v>3749</v>
      </c>
      <c r="C564" s="549" t="s">
        <v>1247</v>
      </c>
      <c r="D564" s="549" t="s">
        <v>794</v>
      </c>
      <c r="E564" s="550">
        <v>-18829415</v>
      </c>
      <c r="F564" s="550">
        <v>-2404.39</v>
      </c>
      <c r="G564" s="550">
        <v>-18829415</v>
      </c>
      <c r="H564" s="383"/>
    </row>
    <row r="565" spans="1:8">
      <c r="A565" s="530">
        <f t="shared" si="8"/>
        <v>2</v>
      </c>
      <c r="B565" s="549" t="s">
        <v>3750</v>
      </c>
      <c r="C565" s="549" t="s">
        <v>2825</v>
      </c>
      <c r="D565" s="549" t="s">
        <v>794</v>
      </c>
      <c r="E565" s="550">
        <v>-131522313</v>
      </c>
      <c r="F565" s="550">
        <v>-16794.53</v>
      </c>
      <c r="G565" s="550">
        <v>-131522313</v>
      </c>
      <c r="H565" s="383"/>
    </row>
    <row r="566" spans="1:8">
      <c r="A566" s="530">
        <f t="shared" si="8"/>
        <v>5</v>
      </c>
      <c r="B566" s="549" t="s">
        <v>3751</v>
      </c>
      <c r="C566" s="549" t="s">
        <v>2826</v>
      </c>
      <c r="D566" s="549" t="s">
        <v>794</v>
      </c>
      <c r="E566" s="550">
        <v>-131522313</v>
      </c>
      <c r="F566" s="550">
        <v>-16794.53</v>
      </c>
      <c r="G566" s="550">
        <v>-131522313</v>
      </c>
      <c r="H566" s="383"/>
    </row>
    <row r="567" spans="1:8">
      <c r="A567" s="530">
        <f t="shared" si="8"/>
        <v>8</v>
      </c>
      <c r="B567" s="549" t="s">
        <v>3752</v>
      </c>
      <c r="C567" s="549" t="s">
        <v>2827</v>
      </c>
      <c r="D567" s="549" t="s">
        <v>794</v>
      </c>
      <c r="E567" s="550">
        <v>-131522313</v>
      </c>
      <c r="F567" s="550">
        <v>-16794.53</v>
      </c>
      <c r="G567" s="550">
        <v>-131522313</v>
      </c>
      <c r="H567" s="383"/>
    </row>
    <row r="568" spans="1:8">
      <c r="A568" s="530">
        <f t="shared" si="8"/>
        <v>11</v>
      </c>
      <c r="B568" s="549" t="s">
        <v>3753</v>
      </c>
      <c r="C568" s="549" t="s">
        <v>659</v>
      </c>
      <c r="D568" s="549" t="s">
        <v>794</v>
      </c>
      <c r="E568" s="550">
        <v>-131522313</v>
      </c>
      <c r="F568" s="550">
        <v>-16794.53</v>
      </c>
      <c r="G568" s="550">
        <v>-131522313</v>
      </c>
      <c r="H568" s="383"/>
    </row>
    <row r="569" spans="1:8">
      <c r="A569" s="530">
        <f t="shared" si="8"/>
        <v>15</v>
      </c>
      <c r="B569" s="549" t="s">
        <v>3754</v>
      </c>
      <c r="C569" s="549" t="s">
        <v>2834</v>
      </c>
      <c r="D569" s="549" t="s">
        <v>794</v>
      </c>
      <c r="E569" s="550">
        <v>-131522313</v>
      </c>
      <c r="F569" s="550">
        <v>-16794.53</v>
      </c>
      <c r="G569" s="550">
        <v>-131522313</v>
      </c>
      <c r="H569" s="383"/>
    </row>
    <row r="570" spans="1:8">
      <c r="A570" s="530">
        <f t="shared" si="8"/>
        <v>1</v>
      </c>
      <c r="B570" s="549" t="s">
        <v>3755</v>
      </c>
      <c r="C570" s="549" t="s">
        <v>393</v>
      </c>
      <c r="D570" s="549" t="s">
        <v>794</v>
      </c>
      <c r="E570" s="550">
        <v>92744566271</v>
      </c>
      <c r="F570" s="550">
        <v>11842866.439999999</v>
      </c>
      <c r="G570" s="550">
        <v>92744566271</v>
      </c>
      <c r="H570" s="383"/>
    </row>
    <row r="571" spans="1:8">
      <c r="A571" s="530">
        <f t="shared" si="8"/>
        <v>2</v>
      </c>
      <c r="B571" s="549" t="s">
        <v>3756</v>
      </c>
      <c r="C571" s="549" t="s">
        <v>1248</v>
      </c>
      <c r="D571" s="549" t="s">
        <v>794</v>
      </c>
      <c r="E571" s="550">
        <v>92744566271</v>
      </c>
      <c r="F571" s="550">
        <v>11842866.439999999</v>
      </c>
      <c r="G571" s="550">
        <v>92744566271</v>
      </c>
      <c r="H571" s="383"/>
    </row>
    <row r="572" spans="1:8">
      <c r="A572" s="530">
        <f t="shared" si="8"/>
        <v>5</v>
      </c>
      <c r="B572" s="549" t="s">
        <v>3757</v>
      </c>
      <c r="C572" s="549" t="s">
        <v>1249</v>
      </c>
      <c r="D572" s="549" t="s">
        <v>794</v>
      </c>
      <c r="E572" s="550">
        <v>316389982</v>
      </c>
      <c r="F572" s="550">
        <v>40400.9</v>
      </c>
      <c r="G572" s="550">
        <v>316389982</v>
      </c>
      <c r="H572" s="383"/>
    </row>
    <row r="573" spans="1:8">
      <c r="A573" s="530">
        <f t="shared" si="8"/>
        <v>8</v>
      </c>
      <c r="B573" s="549" t="s">
        <v>3758</v>
      </c>
      <c r="C573" s="549" t="s">
        <v>1250</v>
      </c>
      <c r="D573" s="549" t="s">
        <v>794</v>
      </c>
      <c r="E573" s="550">
        <v>13326270</v>
      </c>
      <c r="F573" s="550">
        <v>1701.68</v>
      </c>
      <c r="G573" s="550">
        <v>13326270</v>
      </c>
      <c r="H573" s="383"/>
    </row>
    <row r="574" spans="1:8">
      <c r="A574" s="530">
        <f t="shared" si="8"/>
        <v>11</v>
      </c>
      <c r="B574" s="549" t="s">
        <v>3759</v>
      </c>
      <c r="C574" s="549" t="s">
        <v>1251</v>
      </c>
      <c r="D574" s="549" t="s">
        <v>794</v>
      </c>
      <c r="E574" s="550">
        <v>10000000</v>
      </c>
      <c r="F574" s="550">
        <v>1276.93</v>
      </c>
      <c r="G574" s="550">
        <v>10000000</v>
      </c>
      <c r="H574" s="383"/>
    </row>
    <row r="575" spans="1:8">
      <c r="A575" s="530">
        <f t="shared" si="8"/>
        <v>13</v>
      </c>
      <c r="B575" s="549" t="s">
        <v>3760</v>
      </c>
      <c r="C575" s="549" t="s">
        <v>1251</v>
      </c>
      <c r="D575" s="549" t="s">
        <v>794</v>
      </c>
      <c r="E575" s="550">
        <v>10000000</v>
      </c>
      <c r="F575" s="550">
        <v>1276.93</v>
      </c>
      <c r="G575" s="550">
        <v>10000000</v>
      </c>
      <c r="H575" s="383"/>
    </row>
    <row r="576" spans="1:8">
      <c r="A576" s="530">
        <f t="shared" si="8"/>
        <v>15</v>
      </c>
      <c r="B576" s="549" t="s">
        <v>3761</v>
      </c>
      <c r="C576" s="549" t="s">
        <v>1252</v>
      </c>
      <c r="D576" s="549" t="s">
        <v>794</v>
      </c>
      <c r="E576" s="550">
        <v>10000000</v>
      </c>
      <c r="F576" s="550">
        <v>1276.93</v>
      </c>
      <c r="G576" s="550">
        <v>10000000</v>
      </c>
      <c r="H576" s="383"/>
    </row>
    <row r="577" spans="1:8">
      <c r="A577" s="530">
        <f t="shared" si="8"/>
        <v>11</v>
      </c>
      <c r="B577" s="549" t="s">
        <v>3762</v>
      </c>
      <c r="C577" s="549" t="s">
        <v>1253</v>
      </c>
      <c r="D577" s="549" t="s">
        <v>794</v>
      </c>
      <c r="E577" s="550">
        <v>3326270</v>
      </c>
      <c r="F577" s="550">
        <v>424.74</v>
      </c>
      <c r="G577" s="550">
        <v>3326270</v>
      </c>
      <c r="H577" s="383"/>
    </row>
    <row r="578" spans="1:8">
      <c r="A578" s="530">
        <f t="shared" si="8"/>
        <v>13</v>
      </c>
      <c r="B578" s="549" t="s">
        <v>3763</v>
      </c>
      <c r="C578" s="549" t="s">
        <v>1253</v>
      </c>
      <c r="D578" s="549" t="s">
        <v>794</v>
      </c>
      <c r="E578" s="550">
        <v>3326270</v>
      </c>
      <c r="F578" s="550">
        <v>424.74</v>
      </c>
      <c r="G578" s="550">
        <v>3326270</v>
      </c>
      <c r="H578" s="383"/>
    </row>
    <row r="579" spans="1:8">
      <c r="A579" s="530">
        <f t="shared" si="8"/>
        <v>15</v>
      </c>
      <c r="B579" s="549" t="s">
        <v>3764</v>
      </c>
      <c r="C579" s="549" t="s">
        <v>1254</v>
      </c>
      <c r="D579" s="549" t="s">
        <v>794</v>
      </c>
      <c r="E579" s="550">
        <v>3326270</v>
      </c>
      <c r="F579" s="550">
        <v>424.74</v>
      </c>
      <c r="G579" s="550">
        <v>3326270</v>
      </c>
      <c r="H579" s="383"/>
    </row>
    <row r="580" spans="1:8" ht="27.6">
      <c r="A580" s="530">
        <f t="shared" si="8"/>
        <v>8</v>
      </c>
      <c r="B580" s="549" t="s">
        <v>3765</v>
      </c>
      <c r="C580" s="549" t="s">
        <v>1255</v>
      </c>
      <c r="D580" s="549" t="s">
        <v>794</v>
      </c>
      <c r="E580" s="550">
        <v>50315254</v>
      </c>
      <c r="F580" s="550">
        <v>6424.92</v>
      </c>
      <c r="G580" s="550">
        <v>50315254</v>
      </c>
      <c r="H580" s="383"/>
    </row>
    <row r="581" spans="1:8">
      <c r="A581" s="530">
        <f t="shared" si="8"/>
        <v>11</v>
      </c>
      <c r="B581" s="549" t="s">
        <v>3766</v>
      </c>
      <c r="C581" s="549" t="s">
        <v>1256</v>
      </c>
      <c r="D581" s="549" t="s">
        <v>794</v>
      </c>
      <c r="E581" s="550">
        <v>50100000</v>
      </c>
      <c r="F581" s="550">
        <v>6397.44</v>
      </c>
      <c r="G581" s="550">
        <v>50100000</v>
      </c>
      <c r="H581" s="383"/>
    </row>
    <row r="582" spans="1:8">
      <c r="A582" s="530">
        <f t="shared" si="8"/>
        <v>13</v>
      </c>
      <c r="B582" s="549" t="s">
        <v>3767</v>
      </c>
      <c r="C582" s="549" t="s">
        <v>1256</v>
      </c>
      <c r="D582" s="549" t="s">
        <v>794</v>
      </c>
      <c r="E582" s="550">
        <v>50100000</v>
      </c>
      <c r="F582" s="550">
        <v>6397.44</v>
      </c>
      <c r="G582" s="550">
        <v>50100000</v>
      </c>
      <c r="H582" s="383"/>
    </row>
    <row r="583" spans="1:8">
      <c r="A583" s="530">
        <f t="shared" si="8"/>
        <v>15</v>
      </c>
      <c r="B583" s="549" t="s">
        <v>3768</v>
      </c>
      <c r="C583" s="549" t="s">
        <v>1257</v>
      </c>
      <c r="D583" s="549" t="s">
        <v>794</v>
      </c>
      <c r="E583" s="550">
        <v>50100000</v>
      </c>
      <c r="F583" s="550">
        <v>6397.44</v>
      </c>
      <c r="G583" s="550">
        <v>50100000</v>
      </c>
      <c r="H583" s="383"/>
    </row>
    <row r="584" spans="1:8">
      <c r="A584" s="530">
        <f t="shared" si="8"/>
        <v>11</v>
      </c>
      <c r="B584" s="549" t="s">
        <v>3769</v>
      </c>
      <c r="C584" s="549" t="s">
        <v>1253</v>
      </c>
      <c r="D584" s="549" t="s">
        <v>794</v>
      </c>
      <c r="E584" s="550">
        <v>215254</v>
      </c>
      <c r="F584" s="550">
        <v>27.49</v>
      </c>
      <c r="G584" s="550">
        <v>215254</v>
      </c>
      <c r="H584" s="383"/>
    </row>
    <row r="585" spans="1:8">
      <c r="A585" s="530">
        <f t="shared" si="8"/>
        <v>13</v>
      </c>
      <c r="B585" s="549" t="s">
        <v>3770</v>
      </c>
      <c r="C585" s="549" t="s">
        <v>1253</v>
      </c>
      <c r="D585" s="549" t="s">
        <v>794</v>
      </c>
      <c r="E585" s="550">
        <v>215254</v>
      </c>
      <c r="F585" s="550">
        <v>27.49</v>
      </c>
      <c r="G585" s="550">
        <v>215254</v>
      </c>
      <c r="H585" s="383"/>
    </row>
    <row r="586" spans="1:8">
      <c r="A586" s="530">
        <f t="shared" si="8"/>
        <v>15</v>
      </c>
      <c r="B586" s="549" t="s">
        <v>3771</v>
      </c>
      <c r="C586" s="549" t="s">
        <v>1254</v>
      </c>
      <c r="D586" s="549" t="s">
        <v>794</v>
      </c>
      <c r="E586" s="550">
        <v>215254</v>
      </c>
      <c r="F586" s="550">
        <v>27.49</v>
      </c>
      <c r="G586" s="550">
        <v>215254</v>
      </c>
      <c r="H586" s="383"/>
    </row>
    <row r="587" spans="1:8">
      <c r="A587" s="530">
        <f t="shared" ref="A587:A650" si="9">+LEN(B587)</f>
        <v>8</v>
      </c>
      <c r="B587" s="549" t="s">
        <v>3772</v>
      </c>
      <c r="C587" s="549" t="s">
        <v>1258</v>
      </c>
      <c r="D587" s="549" t="s">
        <v>794</v>
      </c>
      <c r="E587" s="550">
        <v>252748458</v>
      </c>
      <c r="F587" s="550">
        <v>32274.3</v>
      </c>
      <c r="G587" s="550">
        <v>252748458</v>
      </c>
      <c r="H587" s="383"/>
    </row>
    <row r="588" spans="1:8">
      <c r="A588" s="530">
        <f t="shared" si="9"/>
        <v>11</v>
      </c>
      <c r="B588" s="549" t="s">
        <v>3773</v>
      </c>
      <c r="C588" s="549" t="s">
        <v>1259</v>
      </c>
      <c r="D588" s="549" t="s">
        <v>794</v>
      </c>
      <c r="E588" s="550">
        <v>30432686</v>
      </c>
      <c r="F588" s="550">
        <v>3886.05</v>
      </c>
      <c r="G588" s="550">
        <v>30432686</v>
      </c>
    </row>
    <row r="589" spans="1:8">
      <c r="A589" s="530">
        <f t="shared" si="9"/>
        <v>13</v>
      </c>
      <c r="B589" s="549" t="s">
        <v>3774</v>
      </c>
      <c r="C589" s="549" t="s">
        <v>1259</v>
      </c>
      <c r="D589" s="549" t="s">
        <v>794</v>
      </c>
      <c r="E589" s="550">
        <v>30432686</v>
      </c>
      <c r="F589" s="550">
        <v>3886.05</v>
      </c>
      <c r="G589" s="550">
        <v>30432686</v>
      </c>
      <c r="H589" s="383"/>
    </row>
    <row r="590" spans="1:8">
      <c r="A590" s="530">
        <f t="shared" si="9"/>
        <v>15</v>
      </c>
      <c r="B590" s="549" t="s">
        <v>3775</v>
      </c>
      <c r="C590" s="549" t="s">
        <v>1260</v>
      </c>
      <c r="D590" s="549" t="s">
        <v>794</v>
      </c>
      <c r="E590" s="550">
        <v>30432686</v>
      </c>
      <c r="F590" s="550">
        <v>3886.05</v>
      </c>
      <c r="G590" s="550">
        <v>30432686</v>
      </c>
      <c r="H590" s="383"/>
    </row>
    <row r="591" spans="1:8">
      <c r="A591" s="530">
        <f t="shared" si="9"/>
        <v>11</v>
      </c>
      <c r="B591" s="549" t="s">
        <v>3776</v>
      </c>
      <c r="C591" s="549" t="s">
        <v>1261</v>
      </c>
      <c r="D591" s="549" t="s">
        <v>794</v>
      </c>
      <c r="E591" s="550">
        <v>82510766</v>
      </c>
      <c r="F591" s="550">
        <v>10536.08</v>
      </c>
      <c r="G591" s="550">
        <v>82510766</v>
      </c>
      <c r="H591" s="383"/>
    </row>
    <row r="592" spans="1:8">
      <c r="A592" s="530">
        <f t="shared" si="9"/>
        <v>13</v>
      </c>
      <c r="B592" s="549" t="s">
        <v>3777</v>
      </c>
      <c r="C592" s="549" t="s">
        <v>1261</v>
      </c>
      <c r="D592" s="549" t="s">
        <v>794</v>
      </c>
      <c r="E592" s="550">
        <v>82510766</v>
      </c>
      <c r="F592" s="550">
        <v>10536.08</v>
      </c>
      <c r="G592" s="550">
        <v>82510766</v>
      </c>
      <c r="H592" s="383"/>
    </row>
    <row r="593" spans="1:8">
      <c r="A593" s="530">
        <f t="shared" si="9"/>
        <v>15</v>
      </c>
      <c r="B593" s="549" t="s">
        <v>3778</v>
      </c>
      <c r="C593" s="549" t="s">
        <v>1262</v>
      </c>
      <c r="D593" s="549" t="s">
        <v>475</v>
      </c>
      <c r="E593" s="550">
        <v>1588.75</v>
      </c>
      <c r="F593" s="550">
        <v>1588.75</v>
      </c>
      <c r="G593" s="550">
        <v>12082717</v>
      </c>
    </row>
    <row r="594" spans="1:8">
      <c r="A594" s="530">
        <f t="shared" si="9"/>
        <v>15</v>
      </c>
      <c r="B594" s="549" t="s">
        <v>3779</v>
      </c>
      <c r="C594" s="549" t="s">
        <v>1263</v>
      </c>
      <c r="D594" s="549" t="s">
        <v>794</v>
      </c>
      <c r="E594" s="550">
        <v>-102.16</v>
      </c>
      <c r="F594" s="550">
        <v>-0.01</v>
      </c>
      <c r="G594" s="550">
        <v>-770953</v>
      </c>
      <c r="H594" s="383"/>
    </row>
    <row r="595" spans="1:8">
      <c r="A595" s="530">
        <f t="shared" si="9"/>
        <v>15</v>
      </c>
      <c r="B595" s="549" t="s">
        <v>3779</v>
      </c>
      <c r="C595" s="549" t="s">
        <v>1263</v>
      </c>
      <c r="D595" s="549" t="s">
        <v>794</v>
      </c>
      <c r="E595" s="550">
        <v>71199002</v>
      </c>
      <c r="F595" s="550">
        <v>9091.64</v>
      </c>
      <c r="G595" s="550">
        <v>71199002</v>
      </c>
      <c r="H595" s="383"/>
    </row>
    <row r="596" spans="1:8">
      <c r="A596" s="530">
        <f t="shared" si="9"/>
        <v>11</v>
      </c>
      <c r="B596" s="549" t="s">
        <v>3780</v>
      </c>
      <c r="C596" s="549" t="s">
        <v>1264</v>
      </c>
      <c r="D596" s="549" t="s">
        <v>794</v>
      </c>
      <c r="E596" s="550">
        <v>65679914</v>
      </c>
      <c r="F596" s="550">
        <v>8386.89</v>
      </c>
      <c r="G596" s="550">
        <v>65679914</v>
      </c>
      <c r="H596" s="383"/>
    </row>
    <row r="597" spans="1:8">
      <c r="A597" s="530">
        <f t="shared" si="9"/>
        <v>13</v>
      </c>
      <c r="B597" s="549" t="s">
        <v>3781</v>
      </c>
      <c r="C597" s="549" t="s">
        <v>1264</v>
      </c>
      <c r="D597" s="549" t="s">
        <v>794</v>
      </c>
      <c r="E597" s="550">
        <v>65679914</v>
      </c>
      <c r="F597" s="550">
        <v>8386.89</v>
      </c>
      <c r="G597" s="550">
        <v>65679914</v>
      </c>
      <c r="H597" s="383"/>
    </row>
    <row r="598" spans="1:8">
      <c r="A598" s="530">
        <f t="shared" si="9"/>
        <v>15</v>
      </c>
      <c r="B598" s="549" t="s">
        <v>3782</v>
      </c>
      <c r="C598" s="549" t="s">
        <v>1265</v>
      </c>
      <c r="D598" s="549" t="s">
        <v>475</v>
      </c>
      <c r="E598" s="550">
        <v>4302.32</v>
      </c>
      <c r="F598" s="550">
        <v>4302.32</v>
      </c>
      <c r="G598" s="550">
        <v>31307638</v>
      </c>
      <c r="H598" s="383"/>
    </row>
    <row r="599" spans="1:8">
      <c r="A599" s="530">
        <f t="shared" si="9"/>
        <v>15</v>
      </c>
      <c r="B599" s="549" t="s">
        <v>3783</v>
      </c>
      <c r="C599" s="549" t="s">
        <v>1266</v>
      </c>
      <c r="D599" s="549" t="s">
        <v>794</v>
      </c>
      <c r="E599" s="550">
        <v>453.04</v>
      </c>
      <c r="F599" s="550">
        <v>0.06</v>
      </c>
      <c r="G599" s="550">
        <v>3532299</v>
      </c>
      <c r="H599" s="383"/>
    </row>
    <row r="600" spans="1:8">
      <c r="A600" s="530">
        <f t="shared" si="9"/>
        <v>15</v>
      </c>
      <c r="B600" s="549" t="s">
        <v>3783</v>
      </c>
      <c r="C600" s="549" t="s">
        <v>1266</v>
      </c>
      <c r="D600" s="549" t="s">
        <v>794</v>
      </c>
      <c r="E600" s="550">
        <v>30839977</v>
      </c>
      <c r="F600" s="550">
        <v>3938.06</v>
      </c>
      <c r="G600" s="550">
        <v>30839977</v>
      </c>
      <c r="H600" s="383"/>
    </row>
    <row r="601" spans="1:8">
      <c r="A601" s="530">
        <f t="shared" si="9"/>
        <v>11</v>
      </c>
      <c r="B601" s="549" t="s">
        <v>3784</v>
      </c>
      <c r="C601" s="549" t="s">
        <v>1267</v>
      </c>
      <c r="D601" s="549" t="s">
        <v>794</v>
      </c>
      <c r="E601" s="550">
        <v>3092730</v>
      </c>
      <c r="F601" s="550">
        <v>394.92</v>
      </c>
      <c r="G601" s="550">
        <v>3092730</v>
      </c>
      <c r="H601" s="383"/>
    </row>
    <row r="602" spans="1:8">
      <c r="A602" s="530">
        <f t="shared" si="9"/>
        <v>13</v>
      </c>
      <c r="B602" s="549" t="s">
        <v>3785</v>
      </c>
      <c r="C602" s="549" t="s">
        <v>1267</v>
      </c>
      <c r="D602" s="549" t="s">
        <v>794</v>
      </c>
      <c r="E602" s="550">
        <v>3092730</v>
      </c>
      <c r="F602" s="550">
        <v>394.92</v>
      </c>
      <c r="G602" s="550">
        <v>3092730</v>
      </c>
      <c r="H602" s="383"/>
    </row>
    <row r="603" spans="1:8">
      <c r="A603" s="530">
        <f t="shared" si="9"/>
        <v>15</v>
      </c>
      <c r="B603" s="549" t="s">
        <v>3786</v>
      </c>
      <c r="C603" s="549" t="s">
        <v>1268</v>
      </c>
      <c r="D603" s="549" t="s">
        <v>794</v>
      </c>
      <c r="E603" s="550">
        <v>3092730</v>
      </c>
      <c r="F603" s="550">
        <v>394.92</v>
      </c>
      <c r="G603" s="550">
        <v>3092730</v>
      </c>
      <c r="H603" s="383"/>
    </row>
    <row r="604" spans="1:8">
      <c r="A604" s="530">
        <f t="shared" si="9"/>
        <v>11</v>
      </c>
      <c r="B604" s="549" t="s">
        <v>3787</v>
      </c>
      <c r="C604" s="549" t="s">
        <v>1269</v>
      </c>
      <c r="D604" s="549" t="s">
        <v>794</v>
      </c>
      <c r="E604" s="550">
        <v>4082346</v>
      </c>
      <c r="F604" s="550">
        <v>521.29</v>
      </c>
      <c r="G604" s="550">
        <v>4082346</v>
      </c>
    </row>
    <row r="605" spans="1:8">
      <c r="A605" s="530">
        <f t="shared" si="9"/>
        <v>13</v>
      </c>
      <c r="B605" s="549" t="s">
        <v>3788</v>
      </c>
      <c r="C605" s="549" t="s">
        <v>1269</v>
      </c>
      <c r="D605" s="549" t="s">
        <v>794</v>
      </c>
      <c r="E605" s="550">
        <v>4082346</v>
      </c>
      <c r="F605" s="550">
        <v>521.29</v>
      </c>
      <c r="G605" s="550">
        <v>4082346</v>
      </c>
      <c r="H605" s="383"/>
    </row>
    <row r="606" spans="1:8">
      <c r="A606" s="530">
        <f t="shared" si="9"/>
        <v>15</v>
      </c>
      <c r="B606" s="549" t="s">
        <v>3789</v>
      </c>
      <c r="C606" s="549" t="s">
        <v>1270</v>
      </c>
      <c r="D606" s="549" t="s">
        <v>794</v>
      </c>
      <c r="E606" s="550">
        <v>4082346</v>
      </c>
      <c r="F606" s="550">
        <v>521.29</v>
      </c>
      <c r="G606" s="550">
        <v>4082346</v>
      </c>
      <c r="H606" s="383"/>
    </row>
    <row r="607" spans="1:8">
      <c r="A607" s="530">
        <f t="shared" si="9"/>
        <v>11</v>
      </c>
      <c r="B607" s="549" t="s">
        <v>3790</v>
      </c>
      <c r="C607" s="549" t="s">
        <v>1271</v>
      </c>
      <c r="D607" s="549" t="s">
        <v>794</v>
      </c>
      <c r="E607" s="550">
        <v>32069616</v>
      </c>
      <c r="F607" s="550">
        <v>4095.08</v>
      </c>
      <c r="G607" s="550">
        <v>32069616</v>
      </c>
      <c r="H607" s="383"/>
    </row>
    <row r="608" spans="1:8">
      <c r="A608" s="530">
        <f t="shared" si="9"/>
        <v>13</v>
      </c>
      <c r="B608" s="549" t="s">
        <v>3791</v>
      </c>
      <c r="C608" s="549" t="s">
        <v>1271</v>
      </c>
      <c r="D608" s="549" t="s">
        <v>794</v>
      </c>
      <c r="E608" s="550">
        <v>32069616</v>
      </c>
      <c r="F608" s="550">
        <v>4095.08</v>
      </c>
      <c r="G608" s="550">
        <v>32069616</v>
      </c>
    </row>
    <row r="609" spans="1:8">
      <c r="A609" s="530">
        <f t="shared" si="9"/>
        <v>15</v>
      </c>
      <c r="B609" s="549" t="s">
        <v>3792</v>
      </c>
      <c r="C609" s="549" t="s">
        <v>1272</v>
      </c>
      <c r="D609" s="549" t="s">
        <v>475</v>
      </c>
      <c r="E609" s="550">
        <v>614.48</v>
      </c>
      <c r="F609" s="550">
        <v>614.48</v>
      </c>
      <c r="G609" s="550">
        <v>4692022</v>
      </c>
      <c r="H609" s="383"/>
    </row>
    <row r="610" spans="1:8">
      <c r="A610" s="530">
        <f t="shared" si="9"/>
        <v>15</v>
      </c>
      <c r="B610" s="549" t="s">
        <v>3793</v>
      </c>
      <c r="C610" s="549" t="s">
        <v>1273</v>
      </c>
      <c r="D610" s="549" t="s">
        <v>794</v>
      </c>
      <c r="E610" s="550">
        <v>27377594</v>
      </c>
      <c r="F610" s="550">
        <v>3495.94</v>
      </c>
      <c r="G610" s="550">
        <v>27377594</v>
      </c>
      <c r="H610" s="383"/>
    </row>
    <row r="611" spans="1:8">
      <c r="A611" s="530">
        <f t="shared" si="9"/>
        <v>11</v>
      </c>
      <c r="B611" s="549" t="s">
        <v>3794</v>
      </c>
      <c r="C611" s="549" t="s">
        <v>1274</v>
      </c>
      <c r="D611" s="549" t="s">
        <v>794</v>
      </c>
      <c r="E611" s="550">
        <v>34880400</v>
      </c>
      <c r="F611" s="550">
        <v>4454</v>
      </c>
      <c r="G611" s="550">
        <v>34880400</v>
      </c>
      <c r="H611" s="383"/>
    </row>
    <row r="612" spans="1:8">
      <c r="A612" s="530">
        <f t="shared" si="9"/>
        <v>13</v>
      </c>
      <c r="B612" s="549" t="s">
        <v>3795</v>
      </c>
      <c r="C612" s="549" t="s">
        <v>1274</v>
      </c>
      <c r="D612" s="549" t="s">
        <v>794</v>
      </c>
      <c r="E612" s="550">
        <v>34880400</v>
      </c>
      <c r="F612" s="550">
        <v>4454</v>
      </c>
      <c r="G612" s="550">
        <v>34880400</v>
      </c>
      <c r="H612" s="383"/>
    </row>
    <row r="613" spans="1:8">
      <c r="A613" s="530">
        <f t="shared" si="9"/>
        <v>15</v>
      </c>
      <c r="B613" s="549" t="s">
        <v>3796</v>
      </c>
      <c r="C613" s="549" t="s">
        <v>1275</v>
      </c>
      <c r="D613" s="549" t="s">
        <v>475</v>
      </c>
      <c r="E613" s="550">
        <v>4800</v>
      </c>
      <c r="F613" s="550">
        <v>4800</v>
      </c>
      <c r="G613" s="550">
        <v>34880400</v>
      </c>
    </row>
    <row r="614" spans="1:8">
      <c r="A614" s="530">
        <f t="shared" si="9"/>
        <v>5</v>
      </c>
      <c r="B614" s="549" t="s">
        <v>3797</v>
      </c>
      <c r="C614" s="549" t="s">
        <v>1276</v>
      </c>
      <c r="D614" s="549" t="s">
        <v>794</v>
      </c>
      <c r="E614" s="550">
        <v>46303905</v>
      </c>
      <c r="F614" s="550">
        <v>5912.7</v>
      </c>
      <c r="G614" s="550">
        <v>46303905</v>
      </c>
      <c r="H614" s="383"/>
    </row>
    <row r="615" spans="1:8" ht="27.6">
      <c r="A615" s="530">
        <f t="shared" si="9"/>
        <v>8</v>
      </c>
      <c r="B615" s="549" t="s">
        <v>3798</v>
      </c>
      <c r="C615" s="549" t="s">
        <v>1277</v>
      </c>
      <c r="D615" s="549" t="s">
        <v>794</v>
      </c>
      <c r="E615" s="550">
        <v>46303905</v>
      </c>
      <c r="F615" s="550">
        <v>5912.7</v>
      </c>
      <c r="G615" s="550">
        <v>46303905</v>
      </c>
      <c r="H615" s="383"/>
    </row>
    <row r="616" spans="1:8">
      <c r="A616" s="530">
        <f t="shared" si="9"/>
        <v>11</v>
      </c>
      <c r="B616" s="549" t="s">
        <v>3799</v>
      </c>
      <c r="C616" s="549" t="s">
        <v>1278</v>
      </c>
      <c r="D616" s="549" t="s">
        <v>794</v>
      </c>
      <c r="E616" s="550">
        <v>41768635</v>
      </c>
      <c r="F616" s="550">
        <v>5333.58</v>
      </c>
      <c r="G616" s="550">
        <v>41768635</v>
      </c>
      <c r="H616" s="383"/>
    </row>
    <row r="617" spans="1:8">
      <c r="A617" s="530">
        <f t="shared" si="9"/>
        <v>13</v>
      </c>
      <c r="B617" s="549" t="s">
        <v>3800</v>
      </c>
      <c r="C617" s="549" t="s">
        <v>1278</v>
      </c>
      <c r="D617" s="549" t="s">
        <v>794</v>
      </c>
      <c r="E617" s="550">
        <v>41768635</v>
      </c>
      <c r="F617" s="550">
        <v>5333.58</v>
      </c>
      <c r="G617" s="550">
        <v>41768635</v>
      </c>
    </row>
    <row r="618" spans="1:8">
      <c r="A618" s="530">
        <f t="shared" si="9"/>
        <v>15</v>
      </c>
      <c r="B618" s="549" t="s">
        <v>3801</v>
      </c>
      <c r="C618" s="549" t="s">
        <v>1279</v>
      </c>
      <c r="D618" s="549" t="s">
        <v>475</v>
      </c>
      <c r="E618" s="550">
        <v>15.37</v>
      </c>
      <c r="F618" s="550">
        <v>15.37</v>
      </c>
      <c r="G618" s="550">
        <v>118161</v>
      </c>
      <c r="H618" s="383"/>
    </row>
    <row r="619" spans="1:8">
      <c r="A619" s="530">
        <f t="shared" si="9"/>
        <v>15</v>
      </c>
      <c r="B619" s="549" t="s">
        <v>3802</v>
      </c>
      <c r="C619" s="549" t="s">
        <v>1280</v>
      </c>
      <c r="D619" s="549" t="s">
        <v>794</v>
      </c>
      <c r="E619" s="550">
        <v>41650474</v>
      </c>
      <c r="F619" s="550">
        <v>5318.49</v>
      </c>
      <c r="G619" s="550">
        <v>41650474</v>
      </c>
      <c r="H619" s="383"/>
    </row>
    <row r="620" spans="1:8">
      <c r="A620" s="530">
        <f t="shared" si="9"/>
        <v>11</v>
      </c>
      <c r="B620" s="549" t="s">
        <v>3803</v>
      </c>
      <c r="C620" s="549" t="s">
        <v>1281</v>
      </c>
      <c r="D620" s="549" t="s">
        <v>794</v>
      </c>
      <c r="E620" s="550">
        <v>4287356</v>
      </c>
      <c r="F620" s="550">
        <v>547.47</v>
      </c>
      <c r="G620" s="550">
        <v>4287356</v>
      </c>
    </row>
    <row r="621" spans="1:8">
      <c r="A621" s="530">
        <f t="shared" si="9"/>
        <v>13</v>
      </c>
      <c r="B621" s="549" t="s">
        <v>3804</v>
      </c>
      <c r="C621" s="549" t="s">
        <v>1282</v>
      </c>
      <c r="D621" s="549" t="s">
        <v>794</v>
      </c>
      <c r="E621" s="550">
        <v>1452500</v>
      </c>
      <c r="F621" s="550">
        <v>185.47</v>
      </c>
      <c r="G621" s="550">
        <v>1452500</v>
      </c>
      <c r="H621" s="383"/>
    </row>
    <row r="622" spans="1:8">
      <c r="A622" s="530">
        <f t="shared" si="9"/>
        <v>15</v>
      </c>
      <c r="B622" s="549" t="s">
        <v>3805</v>
      </c>
      <c r="C622" s="549" t="s">
        <v>1283</v>
      </c>
      <c r="D622" s="549" t="s">
        <v>475</v>
      </c>
      <c r="E622" s="550">
        <v>4.91</v>
      </c>
      <c r="F622" s="550">
        <v>4.91</v>
      </c>
      <c r="G622" s="550">
        <v>36991</v>
      </c>
      <c r="H622" s="383"/>
    </row>
    <row r="623" spans="1:8">
      <c r="A623" s="530">
        <f t="shared" si="9"/>
        <v>15</v>
      </c>
      <c r="B623" s="549" t="s">
        <v>3806</v>
      </c>
      <c r="C623" s="549" t="s">
        <v>1284</v>
      </c>
      <c r="D623" s="549" t="s">
        <v>794</v>
      </c>
      <c r="E623" s="550">
        <v>1415509</v>
      </c>
      <c r="F623" s="550">
        <v>180.75</v>
      </c>
      <c r="G623" s="550">
        <v>1415509</v>
      </c>
      <c r="H623" s="383"/>
    </row>
    <row r="624" spans="1:8">
      <c r="A624" s="530">
        <f t="shared" si="9"/>
        <v>13</v>
      </c>
      <c r="B624" s="549" t="s">
        <v>3807</v>
      </c>
      <c r="C624" s="549" t="s">
        <v>1285</v>
      </c>
      <c r="D624" s="549" t="s">
        <v>794</v>
      </c>
      <c r="E624" s="550">
        <v>847962</v>
      </c>
      <c r="F624" s="550">
        <v>108.28</v>
      </c>
      <c r="G624" s="550">
        <v>847962</v>
      </c>
      <c r="H624" s="383"/>
    </row>
    <row r="625" spans="1:8">
      <c r="A625" s="530">
        <f t="shared" si="9"/>
        <v>15</v>
      </c>
      <c r="B625" s="549" t="s">
        <v>3808</v>
      </c>
      <c r="C625" s="549" t="s">
        <v>1286</v>
      </c>
      <c r="D625" s="549" t="s">
        <v>475</v>
      </c>
      <c r="E625" s="550">
        <v>0.01</v>
      </c>
      <c r="F625" s="550">
        <v>0.01</v>
      </c>
      <c r="G625" s="550">
        <v>-42</v>
      </c>
      <c r="H625" s="383"/>
    </row>
    <row r="626" spans="1:8">
      <c r="A626" s="530">
        <f t="shared" si="9"/>
        <v>15</v>
      </c>
      <c r="B626" s="549" t="s">
        <v>3809</v>
      </c>
      <c r="C626" s="549" t="s">
        <v>1287</v>
      </c>
      <c r="D626" s="549" t="s">
        <v>794</v>
      </c>
      <c r="E626" s="550">
        <v>848004</v>
      </c>
      <c r="F626" s="550">
        <v>108.28</v>
      </c>
      <c r="G626" s="550">
        <v>848004</v>
      </c>
      <c r="H626" s="383"/>
    </row>
    <row r="627" spans="1:8">
      <c r="A627" s="530">
        <f t="shared" si="9"/>
        <v>13</v>
      </c>
      <c r="B627" s="549" t="s">
        <v>3810</v>
      </c>
      <c r="C627" s="549" t="s">
        <v>1288</v>
      </c>
      <c r="D627" s="549" t="s">
        <v>794</v>
      </c>
      <c r="E627" s="550">
        <v>1958202</v>
      </c>
      <c r="F627" s="550">
        <v>250.05</v>
      </c>
      <c r="G627" s="550">
        <v>1958202</v>
      </c>
      <c r="H627" s="383"/>
    </row>
    <row r="628" spans="1:8">
      <c r="A628" s="530">
        <f t="shared" si="9"/>
        <v>15</v>
      </c>
      <c r="B628" s="549" t="s">
        <v>3811</v>
      </c>
      <c r="C628" s="549" t="s">
        <v>1289</v>
      </c>
      <c r="D628" s="549" t="s">
        <v>794</v>
      </c>
      <c r="E628" s="550">
        <v>1958202</v>
      </c>
      <c r="F628" s="550">
        <v>250.05</v>
      </c>
      <c r="G628" s="550">
        <v>1958202</v>
      </c>
      <c r="H628" s="383"/>
    </row>
    <row r="629" spans="1:8">
      <c r="A629" s="530">
        <f t="shared" si="9"/>
        <v>13</v>
      </c>
      <c r="B629" s="549" t="s">
        <v>3812</v>
      </c>
      <c r="C629" s="549" t="s">
        <v>1290</v>
      </c>
      <c r="D629" s="549" t="s">
        <v>794</v>
      </c>
      <c r="E629" s="550">
        <v>28692</v>
      </c>
      <c r="F629" s="550">
        <v>3.66</v>
      </c>
      <c r="G629" s="550">
        <v>28692</v>
      </c>
      <c r="H629" s="383"/>
    </row>
    <row r="630" spans="1:8">
      <c r="A630" s="530">
        <f t="shared" si="9"/>
        <v>15</v>
      </c>
      <c r="B630" s="549" t="s">
        <v>3813</v>
      </c>
      <c r="C630" s="549" t="s">
        <v>1291</v>
      </c>
      <c r="D630" s="549" t="s">
        <v>794</v>
      </c>
      <c r="E630" s="550">
        <v>28692</v>
      </c>
      <c r="F630" s="550">
        <v>3.66</v>
      </c>
      <c r="G630" s="550">
        <v>28692</v>
      </c>
      <c r="H630" s="383"/>
    </row>
    <row r="631" spans="1:8">
      <c r="A631" s="530">
        <f t="shared" si="9"/>
        <v>11</v>
      </c>
      <c r="B631" s="549" t="s">
        <v>3814</v>
      </c>
      <c r="C631" s="549" t="s">
        <v>1292</v>
      </c>
      <c r="D631" s="549" t="s">
        <v>794</v>
      </c>
      <c r="E631" s="550">
        <v>247914</v>
      </c>
      <c r="F631" s="550">
        <v>31.66</v>
      </c>
      <c r="G631" s="550">
        <v>247914</v>
      </c>
      <c r="H631" s="383"/>
    </row>
    <row r="632" spans="1:8">
      <c r="A632" s="530">
        <f t="shared" si="9"/>
        <v>15</v>
      </c>
      <c r="B632" s="549" t="s">
        <v>3815</v>
      </c>
      <c r="C632" s="549" t="s">
        <v>1293</v>
      </c>
      <c r="D632" s="549" t="s">
        <v>794</v>
      </c>
      <c r="E632" s="550">
        <v>247914</v>
      </c>
      <c r="F632" s="550">
        <v>31.66</v>
      </c>
      <c r="G632" s="550">
        <v>247914</v>
      </c>
    </row>
    <row r="633" spans="1:8">
      <c r="A633" s="530">
        <f t="shared" si="9"/>
        <v>5</v>
      </c>
      <c r="B633" s="549" t="s">
        <v>3816</v>
      </c>
      <c r="C633" s="549" t="s">
        <v>1294</v>
      </c>
      <c r="D633" s="549" t="s">
        <v>794</v>
      </c>
      <c r="E633" s="550">
        <v>312650733</v>
      </c>
      <c r="F633" s="550">
        <v>39923.43</v>
      </c>
      <c r="G633" s="550">
        <v>312650733</v>
      </c>
      <c r="H633" s="383"/>
    </row>
    <row r="634" spans="1:8" ht="27.6">
      <c r="A634" s="530">
        <f t="shared" si="9"/>
        <v>8</v>
      </c>
      <c r="B634" s="549" t="s">
        <v>3817</v>
      </c>
      <c r="C634" s="549" t="s">
        <v>1295</v>
      </c>
      <c r="D634" s="549" t="s">
        <v>794</v>
      </c>
      <c r="E634" s="550">
        <v>296752632</v>
      </c>
      <c r="F634" s="550">
        <v>37893.339999999997</v>
      </c>
      <c r="G634" s="550">
        <v>296752632</v>
      </c>
      <c r="H634" s="383"/>
    </row>
    <row r="635" spans="1:8">
      <c r="A635" s="530">
        <f t="shared" si="9"/>
        <v>11</v>
      </c>
      <c r="B635" s="549" t="s">
        <v>3818</v>
      </c>
      <c r="C635" s="549" t="s">
        <v>1296</v>
      </c>
      <c r="D635" s="549" t="s">
        <v>794</v>
      </c>
      <c r="E635" s="550">
        <v>221352391</v>
      </c>
      <c r="F635" s="550">
        <v>28265.23</v>
      </c>
      <c r="G635" s="550">
        <v>221352391</v>
      </c>
    </row>
    <row r="636" spans="1:8">
      <c r="A636" s="530">
        <f t="shared" si="9"/>
        <v>13</v>
      </c>
      <c r="B636" s="549" t="s">
        <v>3819</v>
      </c>
      <c r="C636" s="549" t="s">
        <v>1296</v>
      </c>
      <c r="D636" s="549" t="s">
        <v>794</v>
      </c>
      <c r="E636" s="550">
        <v>2593932</v>
      </c>
      <c r="F636" s="550">
        <v>331.23</v>
      </c>
      <c r="G636" s="550">
        <v>2593932</v>
      </c>
      <c r="H636" s="383"/>
    </row>
    <row r="637" spans="1:8">
      <c r="A637" s="530">
        <f t="shared" si="9"/>
        <v>15</v>
      </c>
      <c r="B637" s="549" t="s">
        <v>3820</v>
      </c>
      <c r="C637" s="549" t="s">
        <v>1297</v>
      </c>
      <c r="D637" s="549" t="s">
        <v>475</v>
      </c>
      <c r="E637" s="550">
        <v>77.180000000000007</v>
      </c>
      <c r="F637" s="550">
        <v>77.180000000000007</v>
      </c>
      <c r="G637" s="550">
        <v>594967</v>
      </c>
      <c r="H637" s="383"/>
    </row>
    <row r="638" spans="1:8">
      <c r="A638" s="530">
        <f t="shared" si="9"/>
        <v>15</v>
      </c>
      <c r="B638" s="549" t="s">
        <v>3821</v>
      </c>
      <c r="C638" s="549" t="s">
        <v>1298</v>
      </c>
      <c r="D638" s="549" t="s">
        <v>794</v>
      </c>
      <c r="E638" s="550">
        <v>1998965</v>
      </c>
      <c r="F638" s="550">
        <v>255.25</v>
      </c>
      <c r="G638" s="550">
        <v>1998965</v>
      </c>
      <c r="H638" s="383"/>
    </row>
    <row r="639" spans="1:8">
      <c r="A639" s="530">
        <f t="shared" si="9"/>
        <v>13</v>
      </c>
      <c r="B639" s="549" t="s">
        <v>3822</v>
      </c>
      <c r="C639" s="549" t="s">
        <v>1299</v>
      </c>
      <c r="D639" s="549" t="s">
        <v>794</v>
      </c>
      <c r="E639" s="550">
        <v>218758459</v>
      </c>
      <c r="F639" s="550">
        <v>27934.01</v>
      </c>
      <c r="G639" s="550">
        <v>218758459</v>
      </c>
    </row>
    <row r="640" spans="1:8">
      <c r="A640" s="530">
        <f t="shared" si="9"/>
        <v>15</v>
      </c>
      <c r="B640" s="549" t="s">
        <v>3823</v>
      </c>
      <c r="C640" s="549" t="s">
        <v>1300</v>
      </c>
      <c r="D640" s="549" t="s">
        <v>475</v>
      </c>
      <c r="E640" s="550">
        <v>9962.58</v>
      </c>
      <c r="F640" s="550">
        <v>9962.58</v>
      </c>
      <c r="G640" s="550">
        <v>76649854</v>
      </c>
      <c r="H640" s="383"/>
    </row>
    <row r="641" spans="1:8">
      <c r="A641" s="530">
        <f t="shared" si="9"/>
        <v>15</v>
      </c>
      <c r="B641" s="549" t="s">
        <v>3824</v>
      </c>
      <c r="C641" s="549" t="s">
        <v>1301</v>
      </c>
      <c r="D641" s="549" t="s">
        <v>794</v>
      </c>
      <c r="E641" s="550">
        <v>142108605</v>
      </c>
      <c r="F641" s="550">
        <v>18146.330000000002</v>
      </c>
      <c r="G641" s="550">
        <v>142108605</v>
      </c>
      <c r="H641" s="383"/>
    </row>
    <row r="642" spans="1:8">
      <c r="A642" s="530">
        <f t="shared" si="9"/>
        <v>11</v>
      </c>
      <c r="B642" s="549" t="s">
        <v>3825</v>
      </c>
      <c r="C642" s="549" t="s">
        <v>1302</v>
      </c>
      <c r="D642" s="549" t="s">
        <v>794</v>
      </c>
      <c r="E642" s="550">
        <v>75282074</v>
      </c>
      <c r="F642" s="550">
        <v>9613.02</v>
      </c>
      <c r="G642" s="550">
        <v>75282074</v>
      </c>
    </row>
    <row r="643" spans="1:8">
      <c r="A643" s="530">
        <f t="shared" si="9"/>
        <v>13</v>
      </c>
      <c r="B643" s="549" t="s">
        <v>3826</v>
      </c>
      <c r="C643" s="549" t="s">
        <v>1303</v>
      </c>
      <c r="D643" s="549" t="s">
        <v>794</v>
      </c>
      <c r="E643" s="550">
        <v>2237782</v>
      </c>
      <c r="F643" s="550">
        <v>285.75</v>
      </c>
      <c r="G643" s="550">
        <v>2237782</v>
      </c>
      <c r="H643" s="383"/>
    </row>
    <row r="644" spans="1:8" ht="27.6">
      <c r="A644" s="530">
        <f t="shared" si="9"/>
        <v>15</v>
      </c>
      <c r="B644" s="549" t="s">
        <v>3827</v>
      </c>
      <c r="C644" s="549" t="s">
        <v>1304</v>
      </c>
      <c r="D644" s="549" t="s">
        <v>475</v>
      </c>
      <c r="E644" s="550">
        <v>0.5</v>
      </c>
      <c r="F644" s="550">
        <v>0.5</v>
      </c>
      <c r="G644" s="550">
        <v>3756</v>
      </c>
      <c r="H644" s="383"/>
    </row>
    <row r="645" spans="1:8" ht="27.6">
      <c r="A645" s="530">
        <f t="shared" si="9"/>
        <v>15</v>
      </c>
      <c r="B645" s="549" t="s">
        <v>3828</v>
      </c>
      <c r="C645" s="549" t="s">
        <v>1305</v>
      </c>
      <c r="D645" s="549" t="s">
        <v>794</v>
      </c>
      <c r="E645" s="550">
        <v>2234026</v>
      </c>
      <c r="F645" s="550">
        <v>285.27</v>
      </c>
      <c r="G645" s="550">
        <v>2234026</v>
      </c>
    </row>
    <row r="646" spans="1:8">
      <c r="A646" s="530">
        <f t="shared" si="9"/>
        <v>13</v>
      </c>
      <c r="B646" s="549" t="s">
        <v>3829</v>
      </c>
      <c r="C646" s="549" t="s">
        <v>1306</v>
      </c>
      <c r="D646" s="549" t="s">
        <v>794</v>
      </c>
      <c r="E646" s="550">
        <v>1793213</v>
      </c>
      <c r="F646" s="550">
        <v>228.98</v>
      </c>
      <c r="G646" s="550">
        <v>1793213</v>
      </c>
      <c r="H646" s="383"/>
    </row>
    <row r="647" spans="1:8" ht="27.6">
      <c r="A647" s="530">
        <f t="shared" si="9"/>
        <v>15</v>
      </c>
      <c r="B647" s="549" t="s">
        <v>3830</v>
      </c>
      <c r="C647" s="549" t="s">
        <v>1307</v>
      </c>
      <c r="D647" s="549" t="s">
        <v>475</v>
      </c>
      <c r="E647" s="550">
        <v>17.12</v>
      </c>
      <c r="F647" s="550">
        <v>17.12</v>
      </c>
      <c r="G647" s="550">
        <v>127965</v>
      </c>
      <c r="H647" s="383"/>
    </row>
    <row r="648" spans="1:8" ht="27.6">
      <c r="A648" s="530">
        <f t="shared" si="9"/>
        <v>15</v>
      </c>
      <c r="B648" s="549" t="s">
        <v>3831</v>
      </c>
      <c r="C648" s="549" t="s">
        <v>1308</v>
      </c>
      <c r="D648" s="549" t="s">
        <v>794</v>
      </c>
      <c r="E648" s="550">
        <v>1665248</v>
      </c>
      <c r="F648" s="550">
        <v>212.64</v>
      </c>
      <c r="G648" s="550">
        <v>1665248</v>
      </c>
    </row>
    <row r="649" spans="1:8">
      <c r="A649" s="530">
        <f t="shared" si="9"/>
        <v>13</v>
      </c>
      <c r="B649" s="549" t="s">
        <v>3832</v>
      </c>
      <c r="C649" s="549" t="s">
        <v>1309</v>
      </c>
      <c r="D649" s="549" t="s">
        <v>794</v>
      </c>
      <c r="E649" s="550">
        <v>2283588</v>
      </c>
      <c r="F649" s="550">
        <v>291.60000000000002</v>
      </c>
      <c r="G649" s="550">
        <v>2283588</v>
      </c>
      <c r="H649" s="383"/>
    </row>
    <row r="650" spans="1:8" ht="27.6">
      <c r="A650" s="530">
        <f t="shared" si="9"/>
        <v>15</v>
      </c>
      <c r="B650" s="549" t="s">
        <v>3833</v>
      </c>
      <c r="C650" s="549" t="s">
        <v>1310</v>
      </c>
      <c r="D650" s="549" t="s">
        <v>475</v>
      </c>
      <c r="E650" s="550">
        <v>7.26</v>
      </c>
      <c r="F650" s="550">
        <v>7.26</v>
      </c>
      <c r="G650" s="550">
        <v>55794</v>
      </c>
      <c r="H650" s="383"/>
    </row>
    <row r="651" spans="1:8" ht="27.6">
      <c r="A651" s="530">
        <f t="shared" ref="A651:A714" si="10">+LEN(B651)</f>
        <v>15</v>
      </c>
      <c r="B651" s="549" t="s">
        <v>3834</v>
      </c>
      <c r="C651" s="549" t="s">
        <v>1311</v>
      </c>
      <c r="D651" s="549" t="s">
        <v>794</v>
      </c>
      <c r="E651" s="550">
        <v>2227794</v>
      </c>
      <c r="F651" s="550">
        <v>284.47000000000003</v>
      </c>
      <c r="G651" s="550">
        <v>2227794</v>
      </c>
    </row>
    <row r="652" spans="1:8" ht="27.6">
      <c r="A652" s="530">
        <f t="shared" si="10"/>
        <v>13</v>
      </c>
      <c r="B652" s="549" t="s">
        <v>3835</v>
      </c>
      <c r="C652" s="549" t="s">
        <v>1312</v>
      </c>
      <c r="D652" s="549" t="s">
        <v>794</v>
      </c>
      <c r="E652" s="550">
        <v>26251198</v>
      </c>
      <c r="F652" s="550">
        <v>3352.1</v>
      </c>
      <c r="G652" s="550">
        <v>26251198</v>
      </c>
      <c r="H652" s="383"/>
    </row>
    <row r="653" spans="1:8" ht="27.6">
      <c r="A653" s="530">
        <f t="shared" si="10"/>
        <v>15</v>
      </c>
      <c r="B653" s="549" t="s">
        <v>3836</v>
      </c>
      <c r="C653" s="549" t="s">
        <v>1313</v>
      </c>
      <c r="D653" s="549" t="s">
        <v>475</v>
      </c>
      <c r="E653" s="550">
        <v>8.08</v>
      </c>
      <c r="F653" s="550">
        <v>8.08</v>
      </c>
      <c r="G653" s="550">
        <v>60719</v>
      </c>
      <c r="H653" s="383"/>
    </row>
    <row r="654" spans="1:8" ht="27.6">
      <c r="A654" s="530">
        <f t="shared" si="10"/>
        <v>15</v>
      </c>
      <c r="B654" s="549" t="s">
        <v>3837</v>
      </c>
      <c r="C654" s="549" t="s">
        <v>1314</v>
      </c>
      <c r="D654" s="549" t="s">
        <v>794</v>
      </c>
      <c r="E654" s="550">
        <v>26190479</v>
      </c>
      <c r="F654" s="550">
        <v>3344.35</v>
      </c>
      <c r="G654" s="550">
        <v>26190479</v>
      </c>
    </row>
    <row r="655" spans="1:8" ht="27.6">
      <c r="A655" s="530">
        <f t="shared" si="10"/>
        <v>13</v>
      </c>
      <c r="B655" s="549" t="s">
        <v>3838</v>
      </c>
      <c r="C655" s="549" t="s">
        <v>1315</v>
      </c>
      <c r="D655" s="549" t="s">
        <v>794</v>
      </c>
      <c r="E655" s="550">
        <v>26995267</v>
      </c>
      <c r="F655" s="550">
        <v>3447.12</v>
      </c>
      <c r="G655" s="550">
        <v>26995267</v>
      </c>
      <c r="H655" s="383"/>
    </row>
    <row r="656" spans="1:8" ht="27.6">
      <c r="A656" s="530">
        <f t="shared" si="10"/>
        <v>15</v>
      </c>
      <c r="B656" s="549" t="s">
        <v>3839</v>
      </c>
      <c r="C656" s="549" t="s">
        <v>1316</v>
      </c>
      <c r="D656" s="549" t="s">
        <v>475</v>
      </c>
      <c r="E656" s="550">
        <v>611.41999999999996</v>
      </c>
      <c r="F656" s="550">
        <v>611.41999999999996</v>
      </c>
      <c r="G656" s="550">
        <v>4617163</v>
      </c>
      <c r="H656" s="383"/>
    </row>
    <row r="657" spans="1:8" ht="27.6">
      <c r="A657" s="530">
        <f t="shared" si="10"/>
        <v>15</v>
      </c>
      <c r="B657" s="549" t="s">
        <v>3840</v>
      </c>
      <c r="C657" s="549" t="s">
        <v>1317</v>
      </c>
      <c r="D657" s="549" t="s">
        <v>794</v>
      </c>
      <c r="E657" s="550">
        <v>22378104</v>
      </c>
      <c r="F657" s="550">
        <v>2857.54</v>
      </c>
      <c r="G657" s="550">
        <v>22378104</v>
      </c>
      <c r="H657" s="383"/>
    </row>
    <row r="658" spans="1:8" ht="27.6">
      <c r="A658" s="530">
        <f t="shared" si="10"/>
        <v>13</v>
      </c>
      <c r="B658" s="549" t="s">
        <v>3841</v>
      </c>
      <c r="C658" s="549" t="s">
        <v>1318</v>
      </c>
      <c r="D658" s="549" t="s">
        <v>794</v>
      </c>
      <c r="E658" s="550">
        <v>15721026</v>
      </c>
      <c r="F658" s="550">
        <v>2007.47</v>
      </c>
      <c r="G658" s="550">
        <v>15721026</v>
      </c>
      <c r="H658" s="383"/>
    </row>
    <row r="659" spans="1:8" ht="27.6">
      <c r="A659" s="530">
        <f t="shared" si="10"/>
        <v>15</v>
      </c>
      <c r="B659" s="549" t="s">
        <v>3842</v>
      </c>
      <c r="C659" s="549" t="s">
        <v>1319</v>
      </c>
      <c r="D659" s="549" t="s">
        <v>475</v>
      </c>
      <c r="E659" s="550">
        <v>345.99</v>
      </c>
      <c r="F659" s="550">
        <v>345.99</v>
      </c>
      <c r="G659" s="550">
        <v>2672758</v>
      </c>
      <c r="H659" s="383"/>
    </row>
    <row r="660" spans="1:8" ht="27.6">
      <c r="A660" s="530">
        <f t="shared" si="10"/>
        <v>15</v>
      </c>
      <c r="B660" s="549" t="s">
        <v>3843</v>
      </c>
      <c r="C660" s="549" t="s">
        <v>1320</v>
      </c>
      <c r="D660" s="549" t="s">
        <v>794</v>
      </c>
      <c r="E660" s="550">
        <v>13048268</v>
      </c>
      <c r="F660" s="550">
        <v>1666.18</v>
      </c>
      <c r="G660" s="550">
        <v>13048268</v>
      </c>
      <c r="H660" s="383"/>
    </row>
    <row r="661" spans="1:8">
      <c r="A661" s="530">
        <f t="shared" si="10"/>
        <v>11</v>
      </c>
      <c r="B661" s="549" t="s">
        <v>3844</v>
      </c>
      <c r="C661" s="549" t="s">
        <v>1321</v>
      </c>
      <c r="D661" s="549" t="s">
        <v>794</v>
      </c>
      <c r="E661" s="550">
        <v>118167</v>
      </c>
      <c r="F661" s="550">
        <v>15.09</v>
      </c>
      <c r="G661" s="550">
        <v>118167</v>
      </c>
      <c r="H661" s="383"/>
    </row>
    <row r="662" spans="1:8">
      <c r="A662" s="530">
        <f t="shared" si="10"/>
        <v>15</v>
      </c>
      <c r="B662" s="549" t="s">
        <v>3845</v>
      </c>
      <c r="C662" s="549" t="s">
        <v>1322</v>
      </c>
      <c r="D662" s="549" t="s">
        <v>794</v>
      </c>
      <c r="E662" s="550">
        <v>15094</v>
      </c>
      <c r="F662" s="550">
        <v>1.93</v>
      </c>
      <c r="G662" s="550">
        <v>15094</v>
      </c>
      <c r="H662" s="383"/>
    </row>
    <row r="663" spans="1:8">
      <c r="A663" s="530">
        <f t="shared" si="10"/>
        <v>15</v>
      </c>
      <c r="B663" s="549" t="s">
        <v>3846</v>
      </c>
      <c r="C663" s="549" t="s">
        <v>1323</v>
      </c>
      <c r="D663" s="549" t="s">
        <v>794</v>
      </c>
      <c r="E663" s="550">
        <v>103073</v>
      </c>
      <c r="F663" s="550">
        <v>13.16</v>
      </c>
      <c r="G663" s="550">
        <v>103073</v>
      </c>
      <c r="H663" s="383"/>
    </row>
    <row r="664" spans="1:8" ht="27.6">
      <c r="A664" s="530">
        <f t="shared" si="10"/>
        <v>8</v>
      </c>
      <c r="B664" s="549" t="s">
        <v>3847</v>
      </c>
      <c r="C664" s="549" t="s">
        <v>1324</v>
      </c>
      <c r="D664" s="549" t="s">
        <v>794</v>
      </c>
      <c r="E664" s="550">
        <v>15898101</v>
      </c>
      <c r="F664" s="550">
        <v>2030.08</v>
      </c>
      <c r="G664" s="550">
        <v>15898101</v>
      </c>
      <c r="H664" s="383"/>
    </row>
    <row r="665" spans="1:8" ht="27.6">
      <c r="A665" s="530">
        <f t="shared" si="10"/>
        <v>11</v>
      </c>
      <c r="B665" s="549" t="s">
        <v>3848</v>
      </c>
      <c r="C665" s="549" t="s">
        <v>1325</v>
      </c>
      <c r="D665" s="549" t="s">
        <v>794</v>
      </c>
      <c r="E665" s="550">
        <v>15898101</v>
      </c>
      <c r="F665" s="550">
        <v>2030.08</v>
      </c>
      <c r="G665" s="550">
        <v>15898101</v>
      </c>
      <c r="H665" s="383"/>
    </row>
    <row r="666" spans="1:8" ht="27.6">
      <c r="A666" s="530">
        <f t="shared" si="10"/>
        <v>13</v>
      </c>
      <c r="B666" s="549" t="s">
        <v>3849</v>
      </c>
      <c r="C666" s="549" t="s">
        <v>1325</v>
      </c>
      <c r="D666" s="549" t="s">
        <v>794</v>
      </c>
      <c r="E666" s="550">
        <v>15898101</v>
      </c>
      <c r="F666" s="550">
        <v>2030.08</v>
      </c>
      <c r="G666" s="550">
        <v>15898101</v>
      </c>
      <c r="H666" s="383"/>
    </row>
    <row r="667" spans="1:8" ht="27.6">
      <c r="A667" s="530">
        <f t="shared" si="10"/>
        <v>15</v>
      </c>
      <c r="B667" s="549" t="s">
        <v>3850</v>
      </c>
      <c r="C667" s="549" t="s">
        <v>1326</v>
      </c>
      <c r="D667" s="549" t="s">
        <v>794</v>
      </c>
      <c r="E667" s="550">
        <v>15898101</v>
      </c>
      <c r="F667" s="550">
        <v>2030.08</v>
      </c>
      <c r="G667" s="550">
        <v>15898101</v>
      </c>
      <c r="H667" s="383"/>
    </row>
    <row r="668" spans="1:8">
      <c r="A668" s="530">
        <f t="shared" si="10"/>
        <v>5</v>
      </c>
      <c r="B668" s="549" t="s">
        <v>3851</v>
      </c>
      <c r="C668" s="549" t="s">
        <v>1327</v>
      </c>
      <c r="D668" s="549" t="s">
        <v>794</v>
      </c>
      <c r="E668" s="550">
        <v>92069221651</v>
      </c>
      <c r="F668" s="550">
        <v>11756629.41</v>
      </c>
      <c r="G668" s="550">
        <v>92069221651</v>
      </c>
      <c r="H668" s="383"/>
    </row>
    <row r="669" spans="1:8">
      <c r="A669" s="530">
        <f t="shared" si="10"/>
        <v>8</v>
      </c>
      <c r="B669" s="549" t="s">
        <v>3852</v>
      </c>
      <c r="C669" s="549" t="s">
        <v>1328</v>
      </c>
      <c r="D669" s="549" t="s">
        <v>794</v>
      </c>
      <c r="E669" s="550">
        <v>173142514</v>
      </c>
      <c r="F669" s="550">
        <v>22109.15</v>
      </c>
      <c r="G669" s="550">
        <v>173142514</v>
      </c>
      <c r="H669" s="383"/>
    </row>
    <row r="670" spans="1:8">
      <c r="A670" s="530">
        <f t="shared" si="10"/>
        <v>11</v>
      </c>
      <c r="B670" s="549" t="s">
        <v>3853</v>
      </c>
      <c r="C670" s="549" t="s">
        <v>28</v>
      </c>
      <c r="D670" s="549" t="s">
        <v>794</v>
      </c>
      <c r="E670" s="550">
        <v>32545456</v>
      </c>
      <c r="F670" s="550">
        <v>4155.84</v>
      </c>
      <c r="G670" s="550">
        <v>32545456</v>
      </c>
      <c r="H670" s="383"/>
    </row>
    <row r="671" spans="1:8">
      <c r="A671" s="530">
        <f t="shared" si="10"/>
        <v>13</v>
      </c>
      <c r="B671" s="549" t="s">
        <v>3854</v>
      </c>
      <c r="C671" s="549" t="s">
        <v>28</v>
      </c>
      <c r="D671" s="549" t="s">
        <v>794</v>
      </c>
      <c r="E671" s="550">
        <v>32545456</v>
      </c>
      <c r="F671" s="550">
        <v>4155.84</v>
      </c>
      <c r="G671" s="550">
        <v>32545456</v>
      </c>
      <c r="H671" s="383"/>
    </row>
    <row r="672" spans="1:8">
      <c r="A672" s="530">
        <f t="shared" si="10"/>
        <v>15</v>
      </c>
      <c r="B672" s="549" t="s">
        <v>3855</v>
      </c>
      <c r="C672" s="549" t="s">
        <v>1329</v>
      </c>
      <c r="D672" s="549" t="s">
        <v>794</v>
      </c>
      <c r="E672" s="550">
        <v>32545456</v>
      </c>
      <c r="F672" s="550">
        <v>4155.84</v>
      </c>
      <c r="G672" s="550">
        <v>32545456</v>
      </c>
      <c r="H672" s="383"/>
    </row>
    <row r="673" spans="1:8">
      <c r="A673" s="530">
        <f t="shared" si="10"/>
        <v>11</v>
      </c>
      <c r="B673" s="549" t="s">
        <v>3856</v>
      </c>
      <c r="C673" s="549" t="s">
        <v>29</v>
      </c>
      <c r="D673" s="549" t="s">
        <v>794</v>
      </c>
      <c r="E673" s="550">
        <v>39648864</v>
      </c>
      <c r="F673" s="550">
        <v>5062.8999999999996</v>
      </c>
      <c r="G673" s="550">
        <v>39648864</v>
      </c>
      <c r="H673" s="383"/>
    </row>
    <row r="674" spans="1:8">
      <c r="A674" s="530">
        <f t="shared" si="10"/>
        <v>13</v>
      </c>
      <c r="B674" s="549" t="s">
        <v>3857</v>
      </c>
      <c r="C674" s="549" t="s">
        <v>1330</v>
      </c>
      <c r="D674" s="549" t="s">
        <v>794</v>
      </c>
      <c r="E674" s="550">
        <v>39648864</v>
      </c>
      <c r="F674" s="550">
        <v>5062.8999999999996</v>
      </c>
      <c r="G674" s="550">
        <v>39648864</v>
      </c>
      <c r="H674" s="383"/>
    </row>
    <row r="675" spans="1:8">
      <c r="A675" s="530">
        <f t="shared" si="10"/>
        <v>15</v>
      </c>
      <c r="B675" s="549" t="s">
        <v>3858</v>
      </c>
      <c r="C675" s="549" t="s">
        <v>1331</v>
      </c>
      <c r="D675" s="549" t="s">
        <v>794</v>
      </c>
      <c r="E675" s="550">
        <v>39648864</v>
      </c>
      <c r="F675" s="550">
        <v>5062.8999999999996</v>
      </c>
      <c r="G675" s="550">
        <v>39648864</v>
      </c>
      <c r="H675" s="383"/>
    </row>
    <row r="676" spans="1:8">
      <c r="A676" s="530">
        <f t="shared" si="10"/>
        <v>11</v>
      </c>
      <c r="B676" s="549" t="s">
        <v>3859</v>
      </c>
      <c r="C676" s="549" t="s">
        <v>1332</v>
      </c>
      <c r="D676" s="549" t="s">
        <v>794</v>
      </c>
      <c r="E676" s="550">
        <v>100948194</v>
      </c>
      <c r="F676" s="550">
        <v>12890.42</v>
      </c>
      <c r="G676" s="550">
        <v>100948194</v>
      </c>
      <c r="H676" s="383"/>
    </row>
    <row r="677" spans="1:8">
      <c r="A677" s="530">
        <f t="shared" si="10"/>
        <v>13</v>
      </c>
      <c r="B677" s="549" t="s">
        <v>3860</v>
      </c>
      <c r="C677" s="549" t="s">
        <v>1332</v>
      </c>
      <c r="D677" s="549" t="s">
        <v>794</v>
      </c>
      <c r="E677" s="550">
        <v>100948194</v>
      </c>
      <c r="F677" s="550">
        <v>12890.42</v>
      </c>
      <c r="G677" s="550">
        <v>100948194</v>
      </c>
      <c r="H677" s="383"/>
    </row>
    <row r="678" spans="1:8">
      <c r="A678" s="530">
        <f t="shared" si="10"/>
        <v>15</v>
      </c>
      <c r="B678" s="549" t="s">
        <v>3861</v>
      </c>
      <c r="C678" s="549" t="s">
        <v>1333</v>
      </c>
      <c r="D678" s="549" t="s">
        <v>794</v>
      </c>
      <c r="E678" s="550">
        <v>100948194</v>
      </c>
      <c r="F678" s="550">
        <v>12890.42</v>
      </c>
      <c r="G678" s="550">
        <v>100948194</v>
      </c>
      <c r="H678" s="383"/>
    </row>
    <row r="679" spans="1:8">
      <c r="A679" s="530">
        <f t="shared" si="10"/>
        <v>8</v>
      </c>
      <c r="B679" s="549" t="s">
        <v>3862</v>
      </c>
      <c r="C679" s="549" t="s">
        <v>1334</v>
      </c>
      <c r="D679" s="549" t="s">
        <v>794</v>
      </c>
      <c r="E679" s="550">
        <v>1895351052</v>
      </c>
      <c r="F679" s="550">
        <v>242023.77</v>
      </c>
      <c r="G679" s="550">
        <v>1895351052</v>
      </c>
      <c r="H679" s="383"/>
    </row>
    <row r="680" spans="1:8">
      <c r="A680" s="530">
        <f t="shared" si="10"/>
        <v>11</v>
      </c>
      <c r="B680" s="549" t="s">
        <v>3863</v>
      </c>
      <c r="C680" s="549" t="s">
        <v>425</v>
      </c>
      <c r="D680" s="549" t="s">
        <v>794</v>
      </c>
      <c r="E680" s="550">
        <v>258265423</v>
      </c>
      <c r="F680" s="550">
        <v>32978.78</v>
      </c>
      <c r="G680" s="550">
        <v>258265423</v>
      </c>
      <c r="H680" s="383"/>
    </row>
    <row r="681" spans="1:8">
      <c r="A681" s="530">
        <f t="shared" si="10"/>
        <v>13</v>
      </c>
      <c r="B681" s="549" t="s">
        <v>3864</v>
      </c>
      <c r="C681" s="549" t="s">
        <v>1335</v>
      </c>
      <c r="D681" s="549" t="s">
        <v>794</v>
      </c>
      <c r="E681" s="550">
        <v>22000000</v>
      </c>
      <c r="F681" s="550">
        <v>2809.25</v>
      </c>
      <c r="G681" s="550">
        <v>22000000</v>
      </c>
    </row>
    <row r="682" spans="1:8">
      <c r="A682" s="530">
        <f t="shared" si="10"/>
        <v>15</v>
      </c>
      <c r="B682" s="549" t="s">
        <v>3865</v>
      </c>
      <c r="C682" s="549" t="s">
        <v>1336</v>
      </c>
      <c r="D682" s="549" t="s">
        <v>794</v>
      </c>
      <c r="E682" s="550">
        <v>22000000</v>
      </c>
      <c r="F682" s="550">
        <v>2809.25</v>
      </c>
      <c r="G682" s="550">
        <v>22000000</v>
      </c>
    </row>
    <row r="683" spans="1:8">
      <c r="A683" s="530">
        <f t="shared" si="10"/>
        <v>13</v>
      </c>
      <c r="B683" s="549" t="s">
        <v>3866</v>
      </c>
      <c r="C683" s="549" t="s">
        <v>1337</v>
      </c>
      <c r="D683" s="549" t="s">
        <v>794</v>
      </c>
      <c r="E683" s="550">
        <v>1000000</v>
      </c>
      <c r="F683" s="550">
        <v>127.69</v>
      </c>
      <c r="G683" s="550">
        <v>1000000</v>
      </c>
      <c r="H683" s="383"/>
    </row>
    <row r="684" spans="1:8">
      <c r="A684" s="530">
        <f t="shared" si="10"/>
        <v>15</v>
      </c>
      <c r="B684" s="549" t="s">
        <v>3867</v>
      </c>
      <c r="C684" s="549" t="s">
        <v>1338</v>
      </c>
      <c r="D684" s="549" t="s">
        <v>794</v>
      </c>
      <c r="E684" s="550">
        <v>1000000</v>
      </c>
      <c r="F684" s="550">
        <v>127.69</v>
      </c>
      <c r="G684" s="550">
        <v>1000000</v>
      </c>
      <c r="H684" s="383"/>
    </row>
    <row r="685" spans="1:8">
      <c r="A685" s="530">
        <f t="shared" si="10"/>
        <v>13</v>
      </c>
      <c r="B685" s="549" t="s">
        <v>3868</v>
      </c>
      <c r="C685" s="549" t="s">
        <v>1339</v>
      </c>
      <c r="D685" s="549" t="s">
        <v>794</v>
      </c>
      <c r="E685" s="550">
        <v>189844081</v>
      </c>
      <c r="F685" s="550">
        <v>24241.83</v>
      </c>
      <c r="G685" s="550">
        <v>189844081</v>
      </c>
      <c r="H685" s="383"/>
    </row>
    <row r="686" spans="1:8">
      <c r="A686" s="530">
        <f t="shared" si="10"/>
        <v>15</v>
      </c>
      <c r="B686" s="549" t="s">
        <v>3869</v>
      </c>
      <c r="C686" s="549" t="s">
        <v>1340</v>
      </c>
      <c r="D686" s="549" t="s">
        <v>475</v>
      </c>
      <c r="E686" s="550">
        <v>24500.04</v>
      </c>
      <c r="F686" s="550">
        <v>24500.04</v>
      </c>
      <c r="G686" s="550">
        <v>189844081</v>
      </c>
      <c r="H686" s="383"/>
    </row>
    <row r="687" spans="1:8">
      <c r="A687" s="530">
        <f t="shared" si="10"/>
        <v>15</v>
      </c>
      <c r="B687" s="549" t="s">
        <v>3870</v>
      </c>
      <c r="C687" s="549" t="s">
        <v>1341</v>
      </c>
      <c r="D687" s="549" t="s">
        <v>475</v>
      </c>
      <c r="E687" s="550">
        <v>4208.2</v>
      </c>
      <c r="F687" s="550">
        <v>4208.2</v>
      </c>
      <c r="G687" s="550">
        <v>32694069</v>
      </c>
      <c r="H687" s="383"/>
    </row>
    <row r="688" spans="1:8">
      <c r="A688" s="530">
        <f t="shared" si="10"/>
        <v>15</v>
      </c>
      <c r="B688" s="549" t="s">
        <v>3871</v>
      </c>
      <c r="C688" s="549" t="s">
        <v>1342</v>
      </c>
      <c r="D688" s="549" t="s">
        <v>794</v>
      </c>
      <c r="E688" s="550">
        <v>12727273</v>
      </c>
      <c r="F688" s="550">
        <v>1625.19</v>
      </c>
      <c r="G688" s="550">
        <v>12727273</v>
      </c>
      <c r="H688" s="383"/>
    </row>
    <row r="689" spans="1:8">
      <c r="A689" s="530">
        <f t="shared" si="10"/>
        <v>11</v>
      </c>
      <c r="B689" s="549" t="s">
        <v>3872</v>
      </c>
      <c r="C689" s="549" t="s">
        <v>1343</v>
      </c>
      <c r="D689" s="549" t="s">
        <v>794</v>
      </c>
      <c r="E689" s="550">
        <v>5199996</v>
      </c>
      <c r="F689" s="550">
        <v>664.01</v>
      </c>
      <c r="G689" s="550">
        <v>5199996</v>
      </c>
      <c r="H689" s="383"/>
    </row>
    <row r="690" spans="1:8">
      <c r="A690" s="530">
        <f t="shared" si="10"/>
        <v>13</v>
      </c>
      <c r="B690" s="549" t="s">
        <v>3873</v>
      </c>
      <c r="C690" s="549" t="s">
        <v>1344</v>
      </c>
      <c r="D690" s="549" t="s">
        <v>794</v>
      </c>
      <c r="E690" s="550">
        <v>5199996</v>
      </c>
      <c r="F690" s="550">
        <v>664.01</v>
      </c>
      <c r="G690" s="550">
        <v>5199996</v>
      </c>
      <c r="H690" s="383"/>
    </row>
    <row r="691" spans="1:8">
      <c r="A691" s="530">
        <f t="shared" si="10"/>
        <v>15</v>
      </c>
      <c r="B691" s="549" t="s">
        <v>3874</v>
      </c>
      <c r="C691" s="549" t="s">
        <v>1345</v>
      </c>
      <c r="D691" s="549" t="s">
        <v>794</v>
      </c>
      <c r="E691" s="550">
        <v>5199996</v>
      </c>
      <c r="F691" s="550">
        <v>664.01</v>
      </c>
      <c r="G691" s="550">
        <v>5199996</v>
      </c>
      <c r="H691" s="383"/>
    </row>
    <row r="692" spans="1:8">
      <c r="A692" s="530">
        <f t="shared" si="10"/>
        <v>11</v>
      </c>
      <c r="B692" s="549" t="s">
        <v>3875</v>
      </c>
      <c r="C692" s="549" t="s">
        <v>1346</v>
      </c>
      <c r="D692" s="549" t="s">
        <v>794</v>
      </c>
      <c r="E692" s="550">
        <v>723012298</v>
      </c>
      <c r="F692" s="550">
        <v>92323.88</v>
      </c>
      <c r="G692" s="550">
        <v>723012298</v>
      </c>
      <c r="H692" s="383"/>
    </row>
    <row r="693" spans="1:8">
      <c r="A693" s="530">
        <f t="shared" si="10"/>
        <v>13</v>
      </c>
      <c r="B693" s="549" t="s">
        <v>3876</v>
      </c>
      <c r="C693" s="549" t="s">
        <v>1347</v>
      </c>
      <c r="D693" s="549" t="s">
        <v>794</v>
      </c>
      <c r="E693" s="550">
        <v>238333334</v>
      </c>
      <c r="F693" s="550">
        <v>30433.59</v>
      </c>
      <c r="G693" s="550">
        <v>238333334</v>
      </c>
      <c r="H693" s="383"/>
    </row>
    <row r="694" spans="1:8">
      <c r="A694" s="530">
        <f t="shared" si="10"/>
        <v>15</v>
      </c>
      <c r="B694" s="549" t="s">
        <v>3877</v>
      </c>
      <c r="C694" s="549" t="s">
        <v>1348</v>
      </c>
      <c r="D694" s="549" t="s">
        <v>794</v>
      </c>
      <c r="E694" s="550">
        <v>238333334</v>
      </c>
      <c r="F694" s="550">
        <v>30433.59</v>
      </c>
      <c r="G694" s="550">
        <v>238333334</v>
      </c>
      <c r="H694" s="383"/>
    </row>
    <row r="695" spans="1:8">
      <c r="A695" s="530">
        <f t="shared" si="10"/>
        <v>13</v>
      </c>
      <c r="B695" s="549" t="s">
        <v>3878</v>
      </c>
      <c r="C695" s="549" t="s">
        <v>1349</v>
      </c>
      <c r="D695" s="549" t="s">
        <v>794</v>
      </c>
      <c r="E695" s="550">
        <v>11265239</v>
      </c>
      <c r="F695" s="550">
        <v>1438.5</v>
      </c>
      <c r="G695" s="550">
        <v>11265239</v>
      </c>
      <c r="H695" s="383"/>
    </row>
    <row r="696" spans="1:8">
      <c r="A696" s="530">
        <f t="shared" si="10"/>
        <v>15</v>
      </c>
      <c r="B696" s="549" t="s">
        <v>3879</v>
      </c>
      <c r="C696" s="549" t="s">
        <v>1350</v>
      </c>
      <c r="D696" s="549" t="s">
        <v>794</v>
      </c>
      <c r="E696" s="550">
        <v>11265239</v>
      </c>
      <c r="F696" s="550">
        <v>1438.5</v>
      </c>
      <c r="G696" s="550">
        <v>11265239</v>
      </c>
      <c r="H696" s="383"/>
    </row>
    <row r="697" spans="1:8">
      <c r="A697" s="530">
        <f t="shared" si="10"/>
        <v>13</v>
      </c>
      <c r="B697" s="549" t="s">
        <v>3880</v>
      </c>
      <c r="C697" s="549" t="s">
        <v>1351</v>
      </c>
      <c r="D697" s="549" t="s">
        <v>794</v>
      </c>
      <c r="E697" s="550">
        <v>81321000</v>
      </c>
      <c r="F697" s="550">
        <v>10384.15</v>
      </c>
      <c r="G697" s="550">
        <v>81321000</v>
      </c>
      <c r="H697" s="383"/>
    </row>
    <row r="698" spans="1:8">
      <c r="A698" s="530">
        <f t="shared" si="10"/>
        <v>15</v>
      </c>
      <c r="B698" s="549" t="s">
        <v>3881</v>
      </c>
      <c r="C698" s="549" t="s">
        <v>1352</v>
      </c>
      <c r="D698" s="549" t="s">
        <v>794</v>
      </c>
      <c r="E698" s="550">
        <v>81321000</v>
      </c>
      <c r="F698" s="550">
        <v>10384.15</v>
      </c>
      <c r="G698" s="550">
        <v>81321000</v>
      </c>
      <c r="H698" s="383"/>
    </row>
    <row r="699" spans="1:8">
      <c r="A699" s="530">
        <f t="shared" si="10"/>
        <v>13</v>
      </c>
      <c r="B699" s="549" t="s">
        <v>3882</v>
      </c>
      <c r="C699" s="549" t="s">
        <v>432</v>
      </c>
      <c r="D699" s="549" t="s">
        <v>794</v>
      </c>
      <c r="E699" s="550">
        <v>3871334</v>
      </c>
      <c r="F699" s="550">
        <v>494.34</v>
      </c>
      <c r="G699" s="550">
        <v>3871334</v>
      </c>
      <c r="H699" s="383"/>
    </row>
    <row r="700" spans="1:8">
      <c r="A700" s="530">
        <f t="shared" si="10"/>
        <v>15</v>
      </c>
      <c r="B700" s="549" t="s">
        <v>3883</v>
      </c>
      <c r="C700" s="549" t="s">
        <v>1353</v>
      </c>
      <c r="D700" s="549" t="s">
        <v>794</v>
      </c>
      <c r="E700" s="550">
        <v>3871334</v>
      </c>
      <c r="F700" s="550">
        <v>494.34</v>
      </c>
      <c r="G700" s="550">
        <v>3871334</v>
      </c>
      <c r="H700" s="383"/>
    </row>
    <row r="701" spans="1:8">
      <c r="A701" s="530">
        <f t="shared" si="10"/>
        <v>13</v>
      </c>
      <c r="B701" s="549" t="s">
        <v>3884</v>
      </c>
      <c r="C701" s="549" t="s">
        <v>1354</v>
      </c>
      <c r="D701" s="549" t="s">
        <v>794</v>
      </c>
      <c r="E701" s="550">
        <v>8953457</v>
      </c>
      <c r="F701" s="550">
        <v>1143.3</v>
      </c>
      <c r="G701" s="550">
        <v>8953457</v>
      </c>
    </row>
    <row r="702" spans="1:8">
      <c r="A702" s="530">
        <f t="shared" si="10"/>
        <v>15</v>
      </c>
      <c r="B702" s="549" t="s">
        <v>3885</v>
      </c>
      <c r="C702" s="549" t="s">
        <v>1355</v>
      </c>
      <c r="D702" s="549" t="s">
        <v>794</v>
      </c>
      <c r="E702" s="550">
        <v>8953457</v>
      </c>
      <c r="F702" s="550">
        <v>1143.3</v>
      </c>
      <c r="G702" s="550">
        <v>8953457</v>
      </c>
      <c r="H702" s="383"/>
    </row>
    <row r="703" spans="1:8">
      <c r="A703" s="530">
        <f t="shared" si="10"/>
        <v>13</v>
      </c>
      <c r="B703" s="549" t="s">
        <v>3886</v>
      </c>
      <c r="C703" s="549" t="s">
        <v>1356</v>
      </c>
      <c r="D703" s="549" t="s">
        <v>794</v>
      </c>
      <c r="E703" s="550">
        <v>409091</v>
      </c>
      <c r="F703" s="550">
        <v>52.24</v>
      </c>
      <c r="G703" s="550">
        <v>409091</v>
      </c>
      <c r="H703" s="383"/>
    </row>
    <row r="704" spans="1:8">
      <c r="A704" s="530">
        <f t="shared" si="10"/>
        <v>15</v>
      </c>
      <c r="B704" s="549" t="s">
        <v>3887</v>
      </c>
      <c r="C704" s="549" t="s">
        <v>1357</v>
      </c>
      <c r="D704" s="549" t="s">
        <v>794</v>
      </c>
      <c r="E704" s="550">
        <v>409091</v>
      </c>
      <c r="F704" s="550">
        <v>52.24</v>
      </c>
      <c r="G704" s="550">
        <v>409091</v>
      </c>
      <c r="H704" s="383"/>
    </row>
    <row r="705" spans="1:8">
      <c r="A705" s="530">
        <f t="shared" si="10"/>
        <v>13</v>
      </c>
      <c r="B705" s="549" t="s">
        <v>3888</v>
      </c>
      <c r="C705" s="549" t="s">
        <v>1358</v>
      </c>
      <c r="D705" s="549" t="s">
        <v>794</v>
      </c>
      <c r="E705" s="550">
        <v>262281551</v>
      </c>
      <c r="F705" s="550">
        <v>33491.620000000003</v>
      </c>
      <c r="G705" s="550">
        <v>262281551</v>
      </c>
      <c r="H705" s="383"/>
    </row>
    <row r="706" spans="1:8">
      <c r="A706" s="530">
        <f t="shared" si="10"/>
        <v>15</v>
      </c>
      <c r="B706" s="549" t="s">
        <v>3889</v>
      </c>
      <c r="C706" s="549" t="s">
        <v>1359</v>
      </c>
      <c r="D706" s="549" t="s">
        <v>475</v>
      </c>
      <c r="E706" s="550">
        <v>34172.29</v>
      </c>
      <c r="F706" s="550">
        <v>34172.29</v>
      </c>
      <c r="G706" s="550">
        <v>260760642</v>
      </c>
      <c r="H706" s="383"/>
    </row>
    <row r="707" spans="1:8">
      <c r="A707" s="530">
        <f t="shared" si="10"/>
        <v>15</v>
      </c>
      <c r="B707" s="549" t="s">
        <v>3890</v>
      </c>
      <c r="C707" s="549" t="s">
        <v>1360</v>
      </c>
      <c r="D707" s="549" t="s">
        <v>794</v>
      </c>
      <c r="E707" s="550">
        <v>1520909</v>
      </c>
      <c r="F707" s="550">
        <v>194.21</v>
      </c>
      <c r="G707" s="550">
        <v>1520909</v>
      </c>
      <c r="H707" s="383"/>
    </row>
    <row r="708" spans="1:8">
      <c r="A708" s="530">
        <f t="shared" si="10"/>
        <v>13</v>
      </c>
      <c r="B708" s="549" t="s">
        <v>3891</v>
      </c>
      <c r="C708" s="549" t="s">
        <v>1361</v>
      </c>
      <c r="D708" s="549" t="s">
        <v>794</v>
      </c>
      <c r="E708" s="550">
        <v>7075427</v>
      </c>
      <c r="F708" s="550">
        <v>903.49</v>
      </c>
      <c r="G708" s="550">
        <v>7075427</v>
      </c>
      <c r="H708" s="383"/>
    </row>
    <row r="709" spans="1:8">
      <c r="A709" s="530">
        <f t="shared" si="10"/>
        <v>15</v>
      </c>
      <c r="B709" s="549" t="s">
        <v>3892</v>
      </c>
      <c r="C709" s="549" t="s">
        <v>1362</v>
      </c>
      <c r="D709" s="549" t="s">
        <v>794</v>
      </c>
      <c r="E709" s="550">
        <v>7075427</v>
      </c>
      <c r="F709" s="550">
        <v>903.49</v>
      </c>
      <c r="G709" s="550">
        <v>7075427</v>
      </c>
      <c r="H709" s="383"/>
    </row>
    <row r="710" spans="1:8">
      <c r="A710" s="530">
        <f t="shared" si="10"/>
        <v>13</v>
      </c>
      <c r="B710" s="549" t="s">
        <v>3893</v>
      </c>
      <c r="C710" s="549" t="s">
        <v>1363</v>
      </c>
      <c r="D710" s="549" t="s">
        <v>794</v>
      </c>
      <c r="E710" s="550">
        <v>381819</v>
      </c>
      <c r="F710" s="550">
        <v>48.76</v>
      </c>
      <c r="G710" s="550">
        <v>381819</v>
      </c>
    </row>
    <row r="711" spans="1:8">
      <c r="A711" s="530">
        <f t="shared" si="10"/>
        <v>15</v>
      </c>
      <c r="B711" s="549" t="s">
        <v>3894</v>
      </c>
      <c r="C711" s="549" t="s">
        <v>1364</v>
      </c>
      <c r="D711" s="549" t="s">
        <v>794</v>
      </c>
      <c r="E711" s="550">
        <v>381819</v>
      </c>
      <c r="F711" s="550">
        <v>48.76</v>
      </c>
      <c r="G711" s="550">
        <v>381819</v>
      </c>
      <c r="H711" s="383"/>
    </row>
    <row r="712" spans="1:8">
      <c r="A712" s="530">
        <f t="shared" si="10"/>
        <v>13</v>
      </c>
      <c r="B712" s="549" t="s">
        <v>3895</v>
      </c>
      <c r="C712" s="549" t="s">
        <v>1365</v>
      </c>
      <c r="D712" s="549" t="s">
        <v>794</v>
      </c>
      <c r="E712" s="550">
        <v>3714863</v>
      </c>
      <c r="F712" s="550">
        <v>474.36</v>
      </c>
      <c r="G712" s="550">
        <v>3714863</v>
      </c>
      <c r="H712" s="383"/>
    </row>
    <row r="713" spans="1:8">
      <c r="A713" s="530">
        <f t="shared" si="10"/>
        <v>15</v>
      </c>
      <c r="B713" s="549" t="s">
        <v>3896</v>
      </c>
      <c r="C713" s="549" t="s">
        <v>1366</v>
      </c>
      <c r="D713" s="549" t="s">
        <v>794</v>
      </c>
      <c r="E713" s="550">
        <v>3714863</v>
      </c>
      <c r="F713" s="550">
        <v>474.36</v>
      </c>
      <c r="G713" s="550">
        <v>3714863</v>
      </c>
      <c r="H713" s="383"/>
    </row>
    <row r="714" spans="1:8">
      <c r="A714" s="530">
        <f t="shared" si="10"/>
        <v>13</v>
      </c>
      <c r="B714" s="549" t="s">
        <v>3897</v>
      </c>
      <c r="C714" s="549" t="s">
        <v>1367</v>
      </c>
      <c r="D714" s="549" t="s">
        <v>794</v>
      </c>
      <c r="E714" s="550">
        <v>38123661</v>
      </c>
      <c r="F714" s="550">
        <v>4868.1400000000003</v>
      </c>
      <c r="G714" s="550">
        <v>38123661</v>
      </c>
      <c r="H714" s="383"/>
    </row>
    <row r="715" spans="1:8">
      <c r="A715" s="530">
        <f t="shared" ref="A715:A778" si="11">+LEN(B715)</f>
        <v>15</v>
      </c>
      <c r="B715" s="549" t="s">
        <v>3898</v>
      </c>
      <c r="C715" s="549" t="s">
        <v>1368</v>
      </c>
      <c r="D715" s="549" t="s">
        <v>475</v>
      </c>
      <c r="E715" s="550">
        <v>4467.62</v>
      </c>
      <c r="F715" s="550">
        <v>4467.62</v>
      </c>
      <c r="G715" s="550">
        <v>33670935</v>
      </c>
      <c r="H715" s="383"/>
    </row>
    <row r="716" spans="1:8">
      <c r="A716" s="530">
        <f t="shared" si="11"/>
        <v>15</v>
      </c>
      <c r="B716" s="549" t="s">
        <v>3899</v>
      </c>
      <c r="C716" s="549" t="s">
        <v>1369</v>
      </c>
      <c r="D716" s="549" t="s">
        <v>794</v>
      </c>
      <c r="E716" s="550">
        <v>4452726</v>
      </c>
      <c r="F716" s="550">
        <v>568.58000000000004</v>
      </c>
      <c r="G716" s="550">
        <v>4452726</v>
      </c>
      <c r="H716" s="383"/>
    </row>
    <row r="717" spans="1:8">
      <c r="A717" s="530">
        <f t="shared" si="11"/>
        <v>13</v>
      </c>
      <c r="B717" s="549" t="s">
        <v>3900</v>
      </c>
      <c r="C717" s="549" t="s">
        <v>1370</v>
      </c>
      <c r="D717" s="549" t="s">
        <v>794</v>
      </c>
      <c r="E717" s="550">
        <v>564000</v>
      </c>
      <c r="F717" s="550">
        <v>72.02</v>
      </c>
      <c r="G717" s="550">
        <v>564000</v>
      </c>
      <c r="H717" s="383"/>
    </row>
    <row r="718" spans="1:8">
      <c r="A718" s="530">
        <f t="shared" si="11"/>
        <v>15</v>
      </c>
      <c r="B718" s="549" t="s">
        <v>3901</v>
      </c>
      <c r="C718" s="549" t="s">
        <v>1371</v>
      </c>
      <c r="D718" s="549" t="s">
        <v>794</v>
      </c>
      <c r="E718" s="550">
        <v>564000</v>
      </c>
      <c r="F718" s="550">
        <v>72.02</v>
      </c>
      <c r="G718" s="550">
        <v>564000</v>
      </c>
      <c r="H718" s="383"/>
    </row>
    <row r="719" spans="1:8">
      <c r="A719" s="530">
        <f t="shared" si="11"/>
        <v>13</v>
      </c>
      <c r="B719" s="549" t="s">
        <v>3902</v>
      </c>
      <c r="C719" s="549" t="s">
        <v>1372</v>
      </c>
      <c r="D719" s="549" t="s">
        <v>794</v>
      </c>
      <c r="E719" s="550">
        <v>12964530</v>
      </c>
      <c r="F719" s="550">
        <v>1655.48</v>
      </c>
      <c r="G719" s="550">
        <v>12964530</v>
      </c>
      <c r="H719" s="383"/>
    </row>
    <row r="720" spans="1:8">
      <c r="A720" s="530">
        <f t="shared" si="11"/>
        <v>15</v>
      </c>
      <c r="B720" s="549" t="s">
        <v>3903</v>
      </c>
      <c r="C720" s="549" t="s">
        <v>1373</v>
      </c>
      <c r="D720" s="549" t="s">
        <v>794</v>
      </c>
      <c r="E720" s="550">
        <v>12964530</v>
      </c>
      <c r="F720" s="550">
        <v>1655.48</v>
      </c>
      <c r="G720" s="550">
        <v>12964530</v>
      </c>
      <c r="H720" s="383"/>
    </row>
    <row r="721" spans="1:8">
      <c r="A721" s="530">
        <f t="shared" si="11"/>
        <v>13</v>
      </c>
      <c r="B721" s="549" t="s">
        <v>3904</v>
      </c>
      <c r="C721" s="549" t="s">
        <v>1374</v>
      </c>
      <c r="D721" s="549" t="s">
        <v>794</v>
      </c>
      <c r="E721" s="550">
        <v>185455</v>
      </c>
      <c r="F721" s="550">
        <v>23.68</v>
      </c>
      <c r="G721" s="550">
        <v>185455</v>
      </c>
      <c r="H721" s="383"/>
    </row>
    <row r="722" spans="1:8">
      <c r="A722" s="530">
        <f t="shared" si="11"/>
        <v>15</v>
      </c>
      <c r="B722" s="549" t="s">
        <v>3905</v>
      </c>
      <c r="C722" s="549" t="s">
        <v>1375</v>
      </c>
      <c r="D722" s="549" t="s">
        <v>794</v>
      </c>
      <c r="E722" s="550">
        <v>185455</v>
      </c>
      <c r="F722" s="550">
        <v>23.68</v>
      </c>
      <c r="G722" s="550">
        <v>185455</v>
      </c>
      <c r="H722" s="383"/>
    </row>
    <row r="723" spans="1:8">
      <c r="A723" s="530">
        <f t="shared" si="11"/>
        <v>13</v>
      </c>
      <c r="B723" s="549" t="s">
        <v>3906</v>
      </c>
      <c r="C723" s="549" t="s">
        <v>1376</v>
      </c>
      <c r="D723" s="549" t="s">
        <v>794</v>
      </c>
      <c r="E723" s="550">
        <v>20697586</v>
      </c>
      <c r="F723" s="550">
        <v>2642.94</v>
      </c>
      <c r="G723" s="550">
        <v>20697586</v>
      </c>
      <c r="H723" s="383"/>
    </row>
    <row r="724" spans="1:8">
      <c r="A724" s="530">
        <f t="shared" si="11"/>
        <v>15</v>
      </c>
      <c r="B724" s="549" t="s">
        <v>3907</v>
      </c>
      <c r="C724" s="549" t="s">
        <v>1377</v>
      </c>
      <c r="D724" s="549" t="s">
        <v>794</v>
      </c>
      <c r="E724" s="550">
        <v>20697586</v>
      </c>
      <c r="F724" s="550">
        <v>2642.94</v>
      </c>
      <c r="G724" s="550">
        <v>20697586</v>
      </c>
      <c r="H724" s="383"/>
    </row>
    <row r="725" spans="1:8">
      <c r="A725" s="530">
        <f t="shared" si="11"/>
        <v>13</v>
      </c>
      <c r="B725" s="549" t="s">
        <v>3908</v>
      </c>
      <c r="C725" s="549" t="s">
        <v>1378</v>
      </c>
      <c r="D725" s="549" t="s">
        <v>794</v>
      </c>
      <c r="E725" s="550">
        <v>12523550</v>
      </c>
      <c r="F725" s="550">
        <v>1599.17</v>
      </c>
      <c r="G725" s="550">
        <v>12523550</v>
      </c>
      <c r="H725" s="383"/>
    </row>
    <row r="726" spans="1:8">
      <c r="A726" s="530">
        <f t="shared" si="11"/>
        <v>15</v>
      </c>
      <c r="B726" s="549" t="s">
        <v>3909</v>
      </c>
      <c r="C726" s="549" t="s">
        <v>1379</v>
      </c>
      <c r="D726" s="549" t="s">
        <v>794</v>
      </c>
      <c r="E726" s="550">
        <v>12523550</v>
      </c>
      <c r="F726" s="550">
        <v>1599.17</v>
      </c>
      <c r="G726" s="550">
        <v>12523550</v>
      </c>
      <c r="H726" s="383"/>
    </row>
    <row r="727" spans="1:8">
      <c r="A727" s="530">
        <f t="shared" si="11"/>
        <v>13</v>
      </c>
      <c r="B727" s="549" t="s">
        <v>3910</v>
      </c>
      <c r="C727" s="549" t="s">
        <v>1380</v>
      </c>
      <c r="D727" s="549" t="s">
        <v>794</v>
      </c>
      <c r="E727" s="550">
        <v>6000000</v>
      </c>
      <c r="F727" s="550">
        <v>766.16</v>
      </c>
      <c r="G727" s="550">
        <v>6000000</v>
      </c>
    </row>
    <row r="728" spans="1:8">
      <c r="A728" s="530">
        <f t="shared" si="11"/>
        <v>15</v>
      </c>
      <c r="B728" s="549" t="s">
        <v>3911</v>
      </c>
      <c r="C728" s="549" t="s">
        <v>1381</v>
      </c>
      <c r="D728" s="549" t="s">
        <v>794</v>
      </c>
      <c r="E728" s="550">
        <v>6000000</v>
      </c>
      <c r="F728" s="550">
        <v>766.16</v>
      </c>
      <c r="G728" s="550">
        <v>6000000</v>
      </c>
      <c r="H728" s="383"/>
    </row>
    <row r="729" spans="1:8">
      <c r="A729" s="530">
        <f t="shared" si="11"/>
        <v>13</v>
      </c>
      <c r="B729" s="549" t="s">
        <v>3912</v>
      </c>
      <c r="C729" s="549" t="s">
        <v>674</v>
      </c>
      <c r="D729" s="549" t="s">
        <v>794</v>
      </c>
      <c r="E729" s="550">
        <v>7548379</v>
      </c>
      <c r="F729" s="550">
        <v>963.88</v>
      </c>
      <c r="G729" s="550">
        <v>7548379</v>
      </c>
      <c r="H729" s="383"/>
    </row>
    <row r="730" spans="1:8">
      <c r="A730" s="530">
        <f t="shared" si="11"/>
        <v>15</v>
      </c>
      <c r="B730" s="549" t="s">
        <v>3913</v>
      </c>
      <c r="C730" s="549" t="s">
        <v>1382</v>
      </c>
      <c r="D730" s="549" t="s">
        <v>794</v>
      </c>
      <c r="E730" s="550">
        <v>7548379</v>
      </c>
      <c r="F730" s="550">
        <v>963.88</v>
      </c>
      <c r="G730" s="550">
        <v>7548379</v>
      </c>
    </row>
    <row r="731" spans="1:8">
      <c r="A731" s="530">
        <f t="shared" si="11"/>
        <v>13</v>
      </c>
      <c r="B731" s="549" t="s">
        <v>3914</v>
      </c>
      <c r="C731" s="549" t="s">
        <v>683</v>
      </c>
      <c r="D731" s="549" t="s">
        <v>794</v>
      </c>
      <c r="E731" s="550">
        <v>6475442</v>
      </c>
      <c r="F731" s="550">
        <v>826.87</v>
      </c>
      <c r="G731" s="550">
        <v>6475442</v>
      </c>
      <c r="H731" s="383"/>
    </row>
    <row r="732" spans="1:8">
      <c r="A732" s="530">
        <f t="shared" si="11"/>
        <v>15</v>
      </c>
      <c r="B732" s="549" t="s">
        <v>3915</v>
      </c>
      <c r="C732" s="549" t="s">
        <v>1383</v>
      </c>
      <c r="D732" s="549" t="s">
        <v>475</v>
      </c>
      <c r="E732" s="550">
        <v>0.72</v>
      </c>
      <c r="F732" s="550">
        <v>0.72</v>
      </c>
      <c r="G732" s="550">
        <v>5456</v>
      </c>
      <c r="H732" s="383"/>
    </row>
    <row r="733" spans="1:8">
      <c r="A733" s="530">
        <f t="shared" si="11"/>
        <v>15</v>
      </c>
      <c r="B733" s="549" t="s">
        <v>3916</v>
      </c>
      <c r="C733" s="549" t="s">
        <v>1384</v>
      </c>
      <c r="D733" s="549" t="s">
        <v>794</v>
      </c>
      <c r="E733" s="550">
        <v>6469986</v>
      </c>
      <c r="F733" s="550">
        <v>826.17</v>
      </c>
      <c r="G733" s="550">
        <v>6469986</v>
      </c>
      <c r="H733" s="383"/>
    </row>
    <row r="734" spans="1:8">
      <c r="A734" s="530">
        <f t="shared" si="11"/>
        <v>13</v>
      </c>
      <c r="B734" s="549" t="s">
        <v>3917</v>
      </c>
      <c r="C734" s="549" t="s">
        <v>1385</v>
      </c>
      <c r="D734" s="549" t="s">
        <v>794</v>
      </c>
      <c r="E734" s="550">
        <v>322580</v>
      </c>
      <c r="F734" s="550">
        <v>41.19</v>
      </c>
      <c r="G734" s="550">
        <v>322580</v>
      </c>
      <c r="H734" s="383"/>
    </row>
    <row r="735" spans="1:8">
      <c r="A735" s="530">
        <f t="shared" si="11"/>
        <v>15</v>
      </c>
      <c r="B735" s="549" t="s">
        <v>3918</v>
      </c>
      <c r="C735" s="549" t="s">
        <v>1386</v>
      </c>
      <c r="D735" s="549" t="s">
        <v>475</v>
      </c>
      <c r="E735" s="550">
        <v>39.21</v>
      </c>
      <c r="F735" s="550">
        <v>39.21</v>
      </c>
      <c r="G735" s="550">
        <v>303637</v>
      </c>
      <c r="H735" s="383"/>
    </row>
    <row r="736" spans="1:8">
      <c r="A736" s="530">
        <f t="shared" si="11"/>
        <v>15</v>
      </c>
      <c r="B736" s="549" t="s">
        <v>3919</v>
      </c>
      <c r="C736" s="549" t="s">
        <v>1387</v>
      </c>
      <c r="D736" s="549" t="s">
        <v>794</v>
      </c>
      <c r="E736" s="550">
        <v>18943</v>
      </c>
      <c r="F736" s="550">
        <v>2.42</v>
      </c>
      <c r="G736" s="550">
        <v>18943</v>
      </c>
      <c r="H736" s="383"/>
    </row>
    <row r="737" spans="1:8">
      <c r="A737" s="530">
        <f t="shared" si="11"/>
        <v>11</v>
      </c>
      <c r="B737" s="549" t="s">
        <v>3920</v>
      </c>
      <c r="C737" s="549" t="s">
        <v>1332</v>
      </c>
      <c r="D737" s="549" t="s">
        <v>794</v>
      </c>
      <c r="E737" s="550">
        <v>9603594</v>
      </c>
      <c r="F737" s="550">
        <v>1226.32</v>
      </c>
      <c r="G737" s="550">
        <v>9603594</v>
      </c>
      <c r="H737" s="383"/>
    </row>
    <row r="738" spans="1:8">
      <c r="A738" s="530">
        <f t="shared" si="11"/>
        <v>13</v>
      </c>
      <c r="B738" s="549" t="s">
        <v>3921</v>
      </c>
      <c r="C738" s="549" t="s">
        <v>1332</v>
      </c>
      <c r="D738" s="549" t="s">
        <v>794</v>
      </c>
      <c r="E738" s="550">
        <v>9603594</v>
      </c>
      <c r="F738" s="550">
        <v>1226.32</v>
      </c>
      <c r="G738" s="550">
        <v>9603594</v>
      </c>
      <c r="H738" s="383"/>
    </row>
    <row r="739" spans="1:8">
      <c r="A739" s="530">
        <f t="shared" si="11"/>
        <v>15</v>
      </c>
      <c r="B739" s="549" t="s">
        <v>3922</v>
      </c>
      <c r="C739" s="549" t="s">
        <v>1333</v>
      </c>
      <c r="D739" s="549" t="s">
        <v>794</v>
      </c>
      <c r="E739" s="550">
        <v>9603594</v>
      </c>
      <c r="F739" s="550">
        <v>1226.32</v>
      </c>
      <c r="G739" s="550">
        <v>9603594</v>
      </c>
      <c r="H739" s="383"/>
    </row>
    <row r="740" spans="1:8">
      <c r="A740" s="530">
        <f t="shared" si="11"/>
        <v>11</v>
      </c>
      <c r="B740" s="549" t="s">
        <v>3923</v>
      </c>
      <c r="C740" s="549" t="s">
        <v>1388</v>
      </c>
      <c r="D740" s="549" t="s">
        <v>794</v>
      </c>
      <c r="E740" s="550">
        <v>52611817</v>
      </c>
      <c r="F740" s="550">
        <v>6718.18</v>
      </c>
      <c r="G740" s="550">
        <v>52611817</v>
      </c>
      <c r="H740" s="383"/>
    </row>
    <row r="741" spans="1:8">
      <c r="A741" s="530">
        <f t="shared" si="11"/>
        <v>13</v>
      </c>
      <c r="B741" s="549" t="s">
        <v>3924</v>
      </c>
      <c r="C741" s="549" t="s">
        <v>1389</v>
      </c>
      <c r="D741" s="549" t="s">
        <v>794</v>
      </c>
      <c r="E741" s="550">
        <v>6674367</v>
      </c>
      <c r="F741" s="550">
        <v>852.27</v>
      </c>
      <c r="G741" s="550">
        <v>6674367</v>
      </c>
      <c r="H741" s="383"/>
    </row>
    <row r="742" spans="1:8">
      <c r="A742" s="530">
        <f t="shared" si="11"/>
        <v>15</v>
      </c>
      <c r="B742" s="549" t="s">
        <v>3925</v>
      </c>
      <c r="C742" s="549" t="s">
        <v>1390</v>
      </c>
      <c r="D742" s="549" t="s">
        <v>794</v>
      </c>
      <c r="E742" s="550">
        <v>6674367</v>
      </c>
      <c r="F742" s="550">
        <v>852.27</v>
      </c>
      <c r="G742" s="550">
        <v>6674367</v>
      </c>
      <c r="H742" s="383"/>
    </row>
    <row r="743" spans="1:8">
      <c r="A743" s="530">
        <f t="shared" si="11"/>
        <v>13</v>
      </c>
      <c r="B743" s="549" t="s">
        <v>3926</v>
      </c>
      <c r="C743" s="549" t="s">
        <v>1391</v>
      </c>
      <c r="D743" s="549" t="s">
        <v>794</v>
      </c>
      <c r="E743" s="550">
        <v>45937450</v>
      </c>
      <c r="F743" s="550">
        <v>5865.91</v>
      </c>
      <c r="G743" s="550">
        <v>45937450</v>
      </c>
      <c r="H743" s="383"/>
    </row>
    <row r="744" spans="1:8">
      <c r="A744" s="530">
        <f t="shared" si="11"/>
        <v>15</v>
      </c>
      <c r="B744" s="549" t="s">
        <v>3927</v>
      </c>
      <c r="C744" s="549" t="s">
        <v>1392</v>
      </c>
      <c r="D744" s="549" t="s">
        <v>794</v>
      </c>
      <c r="E744" s="550">
        <v>45937450</v>
      </c>
      <c r="F744" s="550">
        <v>5865.91</v>
      </c>
      <c r="G744" s="550">
        <v>45937450</v>
      </c>
      <c r="H744" s="383"/>
    </row>
    <row r="745" spans="1:8">
      <c r="A745" s="530">
        <f t="shared" si="11"/>
        <v>11</v>
      </c>
      <c r="B745" s="549" t="s">
        <v>3928</v>
      </c>
      <c r="C745" s="549" t="s">
        <v>1393</v>
      </c>
      <c r="D745" s="549" t="s">
        <v>794</v>
      </c>
      <c r="E745" s="550">
        <v>98182</v>
      </c>
      <c r="F745" s="550">
        <v>12.54</v>
      </c>
      <c r="G745" s="550">
        <v>98182</v>
      </c>
      <c r="H745" s="383"/>
    </row>
    <row r="746" spans="1:8">
      <c r="A746" s="530">
        <f t="shared" si="11"/>
        <v>13</v>
      </c>
      <c r="B746" s="549" t="s">
        <v>3929</v>
      </c>
      <c r="C746" s="549" t="s">
        <v>1394</v>
      </c>
      <c r="D746" s="549" t="s">
        <v>794</v>
      </c>
      <c r="E746" s="550">
        <v>98182</v>
      </c>
      <c r="F746" s="550">
        <v>12.54</v>
      </c>
      <c r="G746" s="550">
        <v>98182</v>
      </c>
      <c r="H746" s="383"/>
    </row>
    <row r="747" spans="1:8">
      <c r="A747" s="530">
        <f t="shared" si="11"/>
        <v>15</v>
      </c>
      <c r="B747" s="549" t="s">
        <v>3930</v>
      </c>
      <c r="C747" s="549" t="s">
        <v>1395</v>
      </c>
      <c r="D747" s="549" t="s">
        <v>794</v>
      </c>
      <c r="E747" s="550">
        <v>98182</v>
      </c>
      <c r="F747" s="550">
        <v>12.54</v>
      </c>
      <c r="G747" s="550">
        <v>98182</v>
      </c>
      <c r="H747" s="383"/>
    </row>
    <row r="748" spans="1:8">
      <c r="A748" s="530">
        <f t="shared" si="11"/>
        <v>11</v>
      </c>
      <c r="B748" s="549" t="s">
        <v>3931</v>
      </c>
      <c r="C748" s="549" t="s">
        <v>1396</v>
      </c>
      <c r="D748" s="549" t="s">
        <v>794</v>
      </c>
      <c r="E748" s="550">
        <v>40421477</v>
      </c>
      <c r="F748" s="550">
        <v>5161.55</v>
      </c>
      <c r="G748" s="550">
        <v>40421477</v>
      </c>
      <c r="H748" s="383"/>
    </row>
    <row r="749" spans="1:8">
      <c r="A749" s="530">
        <f t="shared" si="11"/>
        <v>13</v>
      </c>
      <c r="B749" s="549" t="s">
        <v>3932</v>
      </c>
      <c r="C749" s="549" t="s">
        <v>1397</v>
      </c>
      <c r="D749" s="549" t="s">
        <v>794</v>
      </c>
      <c r="E749" s="550">
        <v>40421477</v>
      </c>
      <c r="F749" s="550">
        <v>5161.55</v>
      </c>
      <c r="G749" s="550">
        <v>40421477</v>
      </c>
      <c r="H749" s="383"/>
    </row>
    <row r="750" spans="1:8">
      <c r="A750" s="530">
        <f t="shared" si="11"/>
        <v>15</v>
      </c>
      <c r="B750" s="549" t="s">
        <v>3933</v>
      </c>
      <c r="C750" s="549" t="s">
        <v>1398</v>
      </c>
      <c r="D750" s="549" t="s">
        <v>794</v>
      </c>
      <c r="E750" s="550">
        <v>40421477</v>
      </c>
      <c r="F750" s="550">
        <v>5161.55</v>
      </c>
      <c r="G750" s="550">
        <v>40421477</v>
      </c>
      <c r="H750" s="383"/>
    </row>
    <row r="751" spans="1:8">
      <c r="A751" s="530">
        <f t="shared" si="11"/>
        <v>11</v>
      </c>
      <c r="B751" s="549" t="s">
        <v>3934</v>
      </c>
      <c r="C751" s="549" t="s">
        <v>1399</v>
      </c>
      <c r="D751" s="549" t="s">
        <v>794</v>
      </c>
      <c r="E751" s="550">
        <v>589117310</v>
      </c>
      <c r="F751" s="550">
        <v>75226.38</v>
      </c>
      <c r="G751" s="550">
        <v>589117310</v>
      </c>
      <c r="H751" s="383"/>
    </row>
    <row r="752" spans="1:8">
      <c r="A752" s="530">
        <f t="shared" si="11"/>
        <v>13</v>
      </c>
      <c r="B752" s="549" t="s">
        <v>3935</v>
      </c>
      <c r="C752" s="549" t="s">
        <v>1399</v>
      </c>
      <c r="D752" s="549" t="s">
        <v>794</v>
      </c>
      <c r="E752" s="550">
        <v>589117310</v>
      </c>
      <c r="F752" s="550">
        <v>75226.38</v>
      </c>
      <c r="G752" s="550">
        <v>589117310</v>
      </c>
      <c r="H752" s="383"/>
    </row>
    <row r="753" spans="1:8">
      <c r="A753" s="530">
        <f t="shared" si="11"/>
        <v>15</v>
      </c>
      <c r="B753" s="549" t="s">
        <v>3936</v>
      </c>
      <c r="C753" s="549" t="s">
        <v>1400</v>
      </c>
      <c r="D753" s="549" t="s">
        <v>794</v>
      </c>
      <c r="E753" s="550">
        <v>589117310</v>
      </c>
      <c r="F753" s="550">
        <v>75226.38</v>
      </c>
      <c r="G753" s="550">
        <v>589117310</v>
      </c>
      <c r="H753" s="383"/>
    </row>
    <row r="754" spans="1:8">
      <c r="A754" s="530">
        <f t="shared" si="11"/>
        <v>11</v>
      </c>
      <c r="B754" s="549" t="s">
        <v>3937</v>
      </c>
      <c r="C754" s="549" t="s">
        <v>421</v>
      </c>
      <c r="D754" s="549" t="s">
        <v>794</v>
      </c>
      <c r="E754" s="550">
        <v>99712081</v>
      </c>
      <c r="F754" s="550">
        <v>12732.57</v>
      </c>
      <c r="G754" s="550">
        <v>99712081</v>
      </c>
      <c r="H754" s="383"/>
    </row>
    <row r="755" spans="1:8">
      <c r="A755" s="530">
        <f t="shared" si="11"/>
        <v>13</v>
      </c>
      <c r="B755" s="549" t="s">
        <v>3938</v>
      </c>
      <c r="C755" s="549" t="s">
        <v>421</v>
      </c>
      <c r="D755" s="549" t="s">
        <v>794</v>
      </c>
      <c r="E755" s="550">
        <v>99712081</v>
      </c>
      <c r="F755" s="550">
        <v>12732.57</v>
      </c>
      <c r="G755" s="550">
        <v>99712081</v>
      </c>
      <c r="H755" s="383"/>
    </row>
    <row r="756" spans="1:8">
      <c r="A756" s="530">
        <f t="shared" si="11"/>
        <v>15</v>
      </c>
      <c r="B756" s="549" t="s">
        <v>3939</v>
      </c>
      <c r="C756" s="549" t="s">
        <v>1401</v>
      </c>
      <c r="D756" s="549" t="s">
        <v>794</v>
      </c>
      <c r="E756" s="550">
        <v>99712081</v>
      </c>
      <c r="F756" s="550">
        <v>12732.57</v>
      </c>
      <c r="G756" s="550">
        <v>99712081</v>
      </c>
      <c r="H756" s="383"/>
    </row>
    <row r="757" spans="1:8">
      <c r="A757" s="530">
        <f t="shared" si="11"/>
        <v>11</v>
      </c>
      <c r="B757" s="549" t="s">
        <v>3940</v>
      </c>
      <c r="C757" s="549" t="s">
        <v>1402</v>
      </c>
      <c r="D757" s="549" t="s">
        <v>794</v>
      </c>
      <c r="E757" s="550">
        <v>8520000</v>
      </c>
      <c r="F757" s="550">
        <v>1087.95</v>
      </c>
      <c r="G757" s="550">
        <v>8520000</v>
      </c>
      <c r="H757" s="383"/>
    </row>
    <row r="758" spans="1:8">
      <c r="A758" s="530">
        <f t="shared" si="11"/>
        <v>13</v>
      </c>
      <c r="B758" s="549" t="s">
        <v>3941</v>
      </c>
      <c r="C758" s="549" t="s">
        <v>1402</v>
      </c>
      <c r="D758" s="549" t="s">
        <v>794</v>
      </c>
      <c r="E758" s="550">
        <v>8520000</v>
      </c>
      <c r="F758" s="550">
        <v>1087.95</v>
      </c>
      <c r="G758" s="550">
        <v>8520000</v>
      </c>
      <c r="H758" s="383"/>
    </row>
    <row r="759" spans="1:8">
      <c r="A759" s="530">
        <f t="shared" si="11"/>
        <v>15</v>
      </c>
      <c r="B759" s="549" t="s">
        <v>3942</v>
      </c>
      <c r="C759" s="549" t="s">
        <v>1403</v>
      </c>
      <c r="D759" s="549" t="s">
        <v>794</v>
      </c>
      <c r="E759" s="550">
        <v>8520000</v>
      </c>
      <c r="F759" s="550">
        <v>1087.95</v>
      </c>
      <c r="G759" s="550">
        <v>8520000</v>
      </c>
      <c r="H759" s="383"/>
    </row>
    <row r="760" spans="1:8">
      <c r="A760" s="530">
        <f t="shared" si="11"/>
        <v>11</v>
      </c>
      <c r="B760" s="549" t="s">
        <v>3943</v>
      </c>
      <c r="C760" s="549" t="s">
        <v>1404</v>
      </c>
      <c r="D760" s="549" t="s">
        <v>794</v>
      </c>
      <c r="E760" s="550">
        <v>100194750</v>
      </c>
      <c r="F760" s="550">
        <v>12794.21</v>
      </c>
      <c r="G760" s="550">
        <v>100194750</v>
      </c>
      <c r="H760" s="383"/>
    </row>
    <row r="761" spans="1:8">
      <c r="A761" s="530">
        <f t="shared" si="11"/>
        <v>13</v>
      </c>
      <c r="B761" s="549" t="s">
        <v>3944</v>
      </c>
      <c r="C761" s="549" t="s">
        <v>1404</v>
      </c>
      <c r="D761" s="549" t="s">
        <v>794</v>
      </c>
      <c r="E761" s="550">
        <v>100194750</v>
      </c>
      <c r="F761" s="550">
        <v>12794.21</v>
      </c>
      <c r="G761" s="550">
        <v>100194750</v>
      </c>
      <c r="H761" s="383"/>
    </row>
    <row r="762" spans="1:8">
      <c r="A762" s="530">
        <f t="shared" si="11"/>
        <v>15</v>
      </c>
      <c r="B762" s="549" t="s">
        <v>3945</v>
      </c>
      <c r="C762" s="549" t="s">
        <v>1405</v>
      </c>
      <c r="D762" s="549" t="s">
        <v>794</v>
      </c>
      <c r="E762" s="550">
        <v>100194750</v>
      </c>
      <c r="F762" s="550">
        <v>12794.21</v>
      </c>
      <c r="G762" s="550">
        <v>100194750</v>
      </c>
      <c r="H762" s="383"/>
    </row>
    <row r="763" spans="1:8">
      <c r="A763" s="530">
        <f t="shared" si="11"/>
        <v>11</v>
      </c>
      <c r="B763" s="549" t="s">
        <v>3946</v>
      </c>
      <c r="C763" s="549" t="s">
        <v>1406</v>
      </c>
      <c r="D763" s="549" t="s">
        <v>794</v>
      </c>
      <c r="E763" s="550">
        <v>8594124</v>
      </c>
      <c r="F763" s="550">
        <v>1097.4100000000001</v>
      </c>
      <c r="G763" s="550">
        <v>8594124</v>
      </c>
      <c r="H763" s="383"/>
    </row>
    <row r="764" spans="1:8">
      <c r="A764" s="530">
        <f t="shared" si="11"/>
        <v>13</v>
      </c>
      <c r="B764" s="549" t="s">
        <v>3947</v>
      </c>
      <c r="C764" s="549" t="s">
        <v>1406</v>
      </c>
      <c r="D764" s="549" t="s">
        <v>794</v>
      </c>
      <c r="E764" s="550">
        <v>8594124</v>
      </c>
      <c r="F764" s="550">
        <v>1097.4100000000001</v>
      </c>
      <c r="G764" s="550">
        <v>8594124</v>
      </c>
    </row>
    <row r="765" spans="1:8">
      <c r="A765" s="530">
        <f t="shared" si="11"/>
        <v>15</v>
      </c>
      <c r="B765" s="549" t="s">
        <v>3948</v>
      </c>
      <c r="C765" s="549" t="s">
        <v>1407</v>
      </c>
      <c r="D765" s="549" t="s">
        <v>794</v>
      </c>
      <c r="E765" s="550">
        <v>8594124</v>
      </c>
      <c r="F765" s="550">
        <v>1097.4100000000001</v>
      </c>
      <c r="G765" s="550">
        <v>8594124</v>
      </c>
      <c r="H765" s="383"/>
    </row>
    <row r="766" spans="1:8">
      <c r="A766" s="530">
        <f t="shared" si="11"/>
        <v>8</v>
      </c>
      <c r="B766" s="549" t="s">
        <v>3949</v>
      </c>
      <c r="C766" s="549" t="s">
        <v>1408</v>
      </c>
      <c r="D766" s="549" t="s">
        <v>794</v>
      </c>
      <c r="E766" s="550">
        <v>89804867249</v>
      </c>
      <c r="F766" s="550">
        <v>11467486.359999999</v>
      </c>
      <c r="G766" s="550">
        <v>89804867249</v>
      </c>
      <c r="H766" s="383"/>
    </row>
    <row r="767" spans="1:8">
      <c r="A767" s="530">
        <f t="shared" si="11"/>
        <v>11</v>
      </c>
      <c r="B767" s="549" t="s">
        <v>3950</v>
      </c>
      <c r="C767" s="549" t="s">
        <v>1409</v>
      </c>
      <c r="D767" s="549" t="s">
        <v>794</v>
      </c>
      <c r="E767" s="550">
        <v>554666918</v>
      </c>
      <c r="F767" s="550">
        <v>70827.289999999994</v>
      </c>
      <c r="G767" s="550">
        <v>554666918</v>
      </c>
    </row>
    <row r="768" spans="1:8">
      <c r="A768" s="530">
        <f t="shared" si="11"/>
        <v>13</v>
      </c>
      <c r="B768" s="549" t="s">
        <v>3951</v>
      </c>
      <c r="C768" s="549" t="s">
        <v>1410</v>
      </c>
      <c r="D768" s="549" t="s">
        <v>794</v>
      </c>
      <c r="E768" s="550">
        <v>351522226</v>
      </c>
      <c r="F768" s="550">
        <v>44887.06</v>
      </c>
      <c r="G768" s="550">
        <v>351522226</v>
      </c>
      <c r="H768" s="383"/>
    </row>
    <row r="769" spans="1:8">
      <c r="A769" s="530">
        <f t="shared" si="11"/>
        <v>15</v>
      </c>
      <c r="B769" s="549" t="s">
        <v>3952</v>
      </c>
      <c r="C769" s="549" t="s">
        <v>1411</v>
      </c>
      <c r="D769" s="549" t="s">
        <v>475</v>
      </c>
      <c r="E769" s="550">
        <v>15246.77</v>
      </c>
      <c r="F769" s="550">
        <v>15246.77</v>
      </c>
      <c r="G769" s="550">
        <v>117854115</v>
      </c>
      <c r="H769" s="383"/>
    </row>
    <row r="770" spans="1:8">
      <c r="A770" s="530">
        <f t="shared" si="11"/>
        <v>15</v>
      </c>
      <c r="B770" s="549" t="s">
        <v>3953</v>
      </c>
      <c r="C770" s="549" t="s">
        <v>1412</v>
      </c>
      <c r="D770" s="549" t="s">
        <v>794</v>
      </c>
      <c r="E770" s="550">
        <v>233668111</v>
      </c>
      <c r="F770" s="550">
        <v>29837.87</v>
      </c>
      <c r="G770" s="550">
        <v>233668111</v>
      </c>
      <c r="H770" s="383"/>
    </row>
    <row r="771" spans="1:8">
      <c r="A771" s="530">
        <f t="shared" si="11"/>
        <v>13</v>
      </c>
      <c r="B771" s="549" t="s">
        <v>3954</v>
      </c>
      <c r="C771" s="549" t="s">
        <v>1413</v>
      </c>
      <c r="D771" s="549" t="s">
        <v>794</v>
      </c>
      <c r="E771" s="550">
        <v>203144692</v>
      </c>
      <c r="F771" s="550">
        <v>25940.23</v>
      </c>
      <c r="G771" s="550">
        <v>203144692</v>
      </c>
    </row>
    <row r="772" spans="1:8">
      <c r="A772" s="530">
        <f t="shared" si="11"/>
        <v>15</v>
      </c>
      <c r="B772" s="549" t="s">
        <v>3955</v>
      </c>
      <c r="C772" s="549" t="s">
        <v>1414</v>
      </c>
      <c r="D772" s="549" t="s">
        <v>475</v>
      </c>
      <c r="E772" s="550">
        <v>11987.22</v>
      </c>
      <c r="F772" s="550">
        <v>11987.22</v>
      </c>
      <c r="G772" s="550">
        <v>90822051</v>
      </c>
      <c r="H772" s="383"/>
    </row>
    <row r="773" spans="1:8">
      <c r="A773" s="530">
        <f t="shared" si="11"/>
        <v>15</v>
      </c>
      <c r="B773" s="549" t="s">
        <v>3956</v>
      </c>
      <c r="C773" s="549" t="s">
        <v>1415</v>
      </c>
      <c r="D773" s="549" t="s">
        <v>794</v>
      </c>
      <c r="E773" s="550">
        <v>112322641</v>
      </c>
      <c r="F773" s="550">
        <v>14342.86</v>
      </c>
      <c r="G773" s="550">
        <v>112322641</v>
      </c>
      <c r="H773" s="383"/>
    </row>
    <row r="774" spans="1:8">
      <c r="A774" s="530">
        <f t="shared" si="11"/>
        <v>11</v>
      </c>
      <c r="B774" s="549" t="s">
        <v>3957</v>
      </c>
      <c r="C774" s="549" t="s">
        <v>1416</v>
      </c>
      <c r="D774" s="549" t="s">
        <v>794</v>
      </c>
      <c r="E774" s="550">
        <v>19627448844</v>
      </c>
      <c r="F774" s="550">
        <v>2506295.14</v>
      </c>
      <c r="G774" s="550">
        <v>19627448844</v>
      </c>
    </row>
    <row r="775" spans="1:8">
      <c r="A775" s="530">
        <f t="shared" si="11"/>
        <v>13</v>
      </c>
      <c r="B775" s="549" t="s">
        <v>3958</v>
      </c>
      <c r="C775" s="549" t="s">
        <v>1417</v>
      </c>
      <c r="D775" s="549" t="s">
        <v>794</v>
      </c>
      <c r="E775" s="550">
        <v>17489826971</v>
      </c>
      <c r="F775" s="550">
        <v>2233334.9900000002</v>
      </c>
      <c r="G775" s="550">
        <v>17489826971</v>
      </c>
      <c r="H775" s="383"/>
    </row>
    <row r="776" spans="1:8">
      <c r="A776" s="530">
        <f t="shared" si="11"/>
        <v>15</v>
      </c>
      <c r="B776" s="549" t="s">
        <v>3959</v>
      </c>
      <c r="C776" s="549" t="s">
        <v>1418</v>
      </c>
      <c r="D776" s="549" t="s">
        <v>475</v>
      </c>
      <c r="E776" s="550">
        <v>1171170.71</v>
      </c>
      <c r="F776" s="550">
        <v>1171170.71</v>
      </c>
      <c r="G776" s="550">
        <v>8984824336</v>
      </c>
      <c r="H776" s="383"/>
    </row>
    <row r="777" spans="1:8">
      <c r="A777" s="530">
        <f t="shared" si="11"/>
        <v>15</v>
      </c>
      <c r="B777" s="549" t="s">
        <v>3960</v>
      </c>
      <c r="C777" s="549" t="s">
        <v>1419</v>
      </c>
      <c r="D777" s="549" t="s">
        <v>794</v>
      </c>
      <c r="E777" s="550">
        <v>8505002635</v>
      </c>
      <c r="F777" s="550">
        <v>1086032.47</v>
      </c>
      <c r="G777" s="550">
        <v>8505002635</v>
      </c>
    </row>
    <row r="778" spans="1:8">
      <c r="A778" s="530">
        <f t="shared" si="11"/>
        <v>13</v>
      </c>
      <c r="B778" s="549" t="s">
        <v>3961</v>
      </c>
      <c r="C778" s="549" t="s">
        <v>1420</v>
      </c>
      <c r="D778" s="549" t="s">
        <v>794</v>
      </c>
      <c r="E778" s="550">
        <v>426974195</v>
      </c>
      <c r="F778" s="550">
        <v>54521.77</v>
      </c>
      <c r="G778" s="550">
        <v>426974195</v>
      </c>
      <c r="H778" s="383"/>
    </row>
    <row r="779" spans="1:8">
      <c r="A779" s="530">
        <f t="shared" ref="A779:A820" si="12">+LEN(B779)</f>
        <v>15</v>
      </c>
      <c r="B779" s="549" t="s">
        <v>3962</v>
      </c>
      <c r="C779" s="549" t="s">
        <v>1421</v>
      </c>
      <c r="D779" s="549" t="s">
        <v>475</v>
      </c>
      <c r="E779" s="550">
        <v>37686.18</v>
      </c>
      <c r="F779" s="550">
        <v>37686.18</v>
      </c>
      <c r="G779" s="550">
        <v>291269207</v>
      </c>
      <c r="H779" s="383"/>
    </row>
    <row r="780" spans="1:8">
      <c r="A780" s="530">
        <f t="shared" si="12"/>
        <v>15</v>
      </c>
      <c r="B780" s="549" t="s">
        <v>3963</v>
      </c>
      <c r="C780" s="549" t="s">
        <v>1422</v>
      </c>
      <c r="D780" s="549" t="s">
        <v>794</v>
      </c>
      <c r="E780" s="550">
        <v>135704988</v>
      </c>
      <c r="F780" s="550">
        <v>17328.63</v>
      </c>
      <c r="G780" s="550">
        <v>135704988</v>
      </c>
    </row>
    <row r="781" spans="1:8">
      <c r="A781" s="530">
        <f t="shared" si="12"/>
        <v>13</v>
      </c>
      <c r="B781" s="549" t="s">
        <v>3964</v>
      </c>
      <c r="C781" s="549" t="s">
        <v>1423</v>
      </c>
      <c r="D781" s="549" t="s">
        <v>794</v>
      </c>
      <c r="E781" s="550">
        <v>514173235</v>
      </c>
      <c r="F781" s="550">
        <v>65656.509999999995</v>
      </c>
      <c r="G781" s="550">
        <v>514173235</v>
      </c>
      <c r="H781" s="383"/>
    </row>
    <row r="782" spans="1:8">
      <c r="A782" s="530">
        <f t="shared" si="12"/>
        <v>15</v>
      </c>
      <c r="B782" s="549" t="s">
        <v>3965</v>
      </c>
      <c r="C782" s="549" t="s">
        <v>1424</v>
      </c>
      <c r="D782" s="549" t="s">
        <v>475</v>
      </c>
      <c r="E782" s="550">
        <v>5563.61</v>
      </c>
      <c r="F782" s="550">
        <v>5563.61</v>
      </c>
      <c r="G782" s="550">
        <v>41980546</v>
      </c>
      <c r="H782" s="383"/>
    </row>
    <row r="783" spans="1:8">
      <c r="A783" s="530">
        <f t="shared" si="12"/>
        <v>15</v>
      </c>
      <c r="B783" s="549" t="s">
        <v>3966</v>
      </c>
      <c r="C783" s="549" t="s">
        <v>1425</v>
      </c>
      <c r="D783" s="549" t="s">
        <v>794</v>
      </c>
      <c r="E783" s="550">
        <v>472192689</v>
      </c>
      <c r="F783" s="550">
        <v>60295.88</v>
      </c>
      <c r="G783" s="550">
        <v>472192689</v>
      </c>
      <c r="H783" s="383"/>
    </row>
    <row r="784" spans="1:8">
      <c r="A784" s="530">
        <f t="shared" si="12"/>
        <v>13</v>
      </c>
      <c r="B784" s="549" t="s">
        <v>3967</v>
      </c>
      <c r="C784" s="549" t="s">
        <v>1426</v>
      </c>
      <c r="D784" s="549" t="s">
        <v>794</v>
      </c>
      <c r="E784" s="550">
        <v>1031550919</v>
      </c>
      <c r="F784" s="550">
        <v>131722.22</v>
      </c>
      <c r="G784" s="550">
        <v>1031550919</v>
      </c>
      <c r="H784" s="383"/>
    </row>
    <row r="785" spans="1:8">
      <c r="A785" s="530">
        <f t="shared" si="12"/>
        <v>15</v>
      </c>
      <c r="B785" s="549" t="s">
        <v>3968</v>
      </c>
      <c r="C785" s="549" t="s">
        <v>1427</v>
      </c>
      <c r="D785" s="549" t="s">
        <v>475</v>
      </c>
      <c r="E785" s="550">
        <v>39033.089999999997</v>
      </c>
      <c r="F785" s="550">
        <v>39033.089999999997</v>
      </c>
      <c r="G785" s="550">
        <v>300327219</v>
      </c>
    </row>
    <row r="786" spans="1:8">
      <c r="A786" s="530">
        <f t="shared" si="12"/>
        <v>15</v>
      </c>
      <c r="B786" s="549" t="s">
        <v>3969</v>
      </c>
      <c r="C786" s="549" t="s">
        <v>1428</v>
      </c>
      <c r="D786" s="549" t="s">
        <v>794</v>
      </c>
      <c r="E786" s="550">
        <v>731223700</v>
      </c>
      <c r="F786" s="550">
        <v>93372.42</v>
      </c>
      <c r="G786" s="550">
        <v>731223700</v>
      </c>
      <c r="H786" s="383"/>
    </row>
    <row r="787" spans="1:8">
      <c r="A787" s="530">
        <f t="shared" si="12"/>
        <v>13</v>
      </c>
      <c r="B787" s="549" t="s">
        <v>3970</v>
      </c>
      <c r="C787" s="549" t="s">
        <v>1429</v>
      </c>
      <c r="D787" s="549" t="s">
        <v>794</v>
      </c>
      <c r="E787" s="550">
        <v>73962613</v>
      </c>
      <c r="F787" s="550">
        <v>9444.5400000000009</v>
      </c>
      <c r="G787" s="550">
        <v>73962613</v>
      </c>
      <c r="H787" s="383"/>
    </row>
    <row r="788" spans="1:8">
      <c r="A788" s="530">
        <f t="shared" si="12"/>
        <v>15</v>
      </c>
      <c r="B788" s="549" t="s">
        <v>3971</v>
      </c>
      <c r="C788" s="549" t="s">
        <v>1430</v>
      </c>
      <c r="D788" s="549" t="s">
        <v>794</v>
      </c>
      <c r="E788" s="550">
        <v>73962613</v>
      </c>
      <c r="F788" s="550">
        <v>9444.5400000000009</v>
      </c>
      <c r="G788" s="550">
        <v>73962613</v>
      </c>
      <c r="H788" s="383"/>
    </row>
    <row r="789" spans="1:8">
      <c r="A789" s="530">
        <f t="shared" si="12"/>
        <v>13</v>
      </c>
      <c r="B789" s="549" t="s">
        <v>3972</v>
      </c>
      <c r="C789" s="549" t="s">
        <v>1431</v>
      </c>
      <c r="D789" s="549" t="s">
        <v>794</v>
      </c>
      <c r="E789" s="550">
        <v>90960911</v>
      </c>
      <c r="F789" s="550">
        <v>11615.11</v>
      </c>
      <c r="G789" s="550">
        <v>90960911</v>
      </c>
    </row>
    <row r="790" spans="1:8">
      <c r="A790" s="530">
        <f t="shared" si="12"/>
        <v>15</v>
      </c>
      <c r="B790" s="549" t="s">
        <v>3973</v>
      </c>
      <c r="C790" s="549" t="s">
        <v>1432</v>
      </c>
      <c r="D790" s="549" t="s">
        <v>475</v>
      </c>
      <c r="E790" s="550">
        <v>4451.04</v>
      </c>
      <c r="F790" s="550">
        <v>4451.04</v>
      </c>
      <c r="G790" s="550">
        <v>34465314</v>
      </c>
      <c r="H790" s="383"/>
    </row>
    <row r="791" spans="1:8">
      <c r="A791" s="530">
        <f t="shared" si="12"/>
        <v>15</v>
      </c>
      <c r="B791" s="549" t="s">
        <v>3974</v>
      </c>
      <c r="C791" s="549" t="s">
        <v>1431</v>
      </c>
      <c r="D791" s="549" t="s">
        <v>794</v>
      </c>
      <c r="E791" s="550">
        <v>56495597</v>
      </c>
      <c r="F791" s="550">
        <v>7214.11</v>
      </c>
      <c r="G791" s="550">
        <v>56495597</v>
      </c>
      <c r="H791" s="383"/>
    </row>
    <row r="792" spans="1:8">
      <c r="A792" s="530">
        <f t="shared" si="12"/>
        <v>11</v>
      </c>
      <c r="B792" s="549" t="s">
        <v>3975</v>
      </c>
      <c r="C792" s="549" t="s">
        <v>1433</v>
      </c>
      <c r="D792" s="549" t="s">
        <v>794</v>
      </c>
      <c r="E792" s="550">
        <v>45227800</v>
      </c>
      <c r="F792" s="550">
        <v>5775.29</v>
      </c>
      <c r="G792" s="550">
        <v>45227800</v>
      </c>
      <c r="H792" s="383"/>
    </row>
    <row r="793" spans="1:8">
      <c r="A793" s="530">
        <f t="shared" si="12"/>
        <v>13</v>
      </c>
      <c r="B793" s="549" t="s">
        <v>3976</v>
      </c>
      <c r="C793" s="549" t="s">
        <v>1434</v>
      </c>
      <c r="D793" s="549" t="s">
        <v>794</v>
      </c>
      <c r="E793" s="550">
        <v>15089461</v>
      </c>
      <c r="F793" s="550">
        <v>1926.82</v>
      </c>
      <c r="G793" s="550">
        <v>15089461</v>
      </c>
    </row>
    <row r="794" spans="1:8">
      <c r="A794" s="530">
        <f t="shared" si="12"/>
        <v>15</v>
      </c>
      <c r="B794" s="549" t="s">
        <v>3977</v>
      </c>
      <c r="C794" s="549" t="s">
        <v>1435</v>
      </c>
      <c r="D794" s="549" t="s">
        <v>475</v>
      </c>
      <c r="E794" s="550">
        <v>388.42</v>
      </c>
      <c r="F794" s="550">
        <v>388.42</v>
      </c>
      <c r="G794" s="550">
        <v>2933185</v>
      </c>
      <c r="H794" s="383"/>
    </row>
    <row r="795" spans="1:8">
      <c r="A795" s="530">
        <f t="shared" si="12"/>
        <v>15</v>
      </c>
      <c r="B795" s="549" t="s">
        <v>3978</v>
      </c>
      <c r="C795" s="549" t="s">
        <v>1436</v>
      </c>
      <c r="D795" s="549" t="s">
        <v>794</v>
      </c>
      <c r="E795" s="550">
        <v>11905733</v>
      </c>
      <c r="F795" s="550">
        <v>1520.28</v>
      </c>
      <c r="G795" s="550">
        <v>11905733</v>
      </c>
      <c r="H795" s="383"/>
    </row>
    <row r="796" spans="1:8">
      <c r="A796" s="530">
        <f t="shared" si="12"/>
        <v>15</v>
      </c>
      <c r="B796" s="549" t="s">
        <v>3978</v>
      </c>
      <c r="C796" s="549" t="s">
        <v>1436</v>
      </c>
      <c r="D796" s="549" t="s">
        <v>794</v>
      </c>
      <c r="E796" s="550">
        <v>31.82</v>
      </c>
      <c r="F796" s="550">
        <v>0</v>
      </c>
      <c r="G796" s="550">
        <v>250543</v>
      </c>
    </row>
    <row r="797" spans="1:8">
      <c r="A797" s="530">
        <f t="shared" si="12"/>
        <v>13</v>
      </c>
      <c r="B797" s="549" t="s">
        <v>3979</v>
      </c>
      <c r="C797" s="549" t="s">
        <v>1437</v>
      </c>
      <c r="D797" s="549" t="s">
        <v>794</v>
      </c>
      <c r="E797" s="550">
        <v>1117844</v>
      </c>
      <c r="F797" s="550">
        <v>142.74</v>
      </c>
      <c r="G797" s="550">
        <v>1117844</v>
      </c>
      <c r="H797" s="383"/>
    </row>
    <row r="798" spans="1:8">
      <c r="A798" s="530">
        <f t="shared" si="12"/>
        <v>15</v>
      </c>
      <c r="B798" s="549" t="s">
        <v>3980</v>
      </c>
      <c r="C798" s="549" t="s">
        <v>1438</v>
      </c>
      <c r="D798" s="549" t="s">
        <v>475</v>
      </c>
      <c r="E798" s="550">
        <v>50</v>
      </c>
      <c r="F798" s="550">
        <v>50</v>
      </c>
      <c r="G798" s="550">
        <v>391844</v>
      </c>
      <c r="H798" s="383"/>
    </row>
    <row r="799" spans="1:8">
      <c r="A799" s="530">
        <f t="shared" si="12"/>
        <v>15</v>
      </c>
      <c r="B799" s="549" t="s">
        <v>3981</v>
      </c>
      <c r="C799" s="549" t="s">
        <v>1439</v>
      </c>
      <c r="D799" s="549" t="s">
        <v>794</v>
      </c>
      <c r="E799" s="550">
        <v>726000</v>
      </c>
      <c r="F799" s="550">
        <v>92.71</v>
      </c>
      <c r="G799" s="550">
        <v>726000</v>
      </c>
      <c r="H799" s="383"/>
    </row>
    <row r="800" spans="1:8">
      <c r="A800" s="530">
        <f t="shared" si="12"/>
        <v>13</v>
      </c>
      <c r="B800" s="549" t="s">
        <v>3982</v>
      </c>
      <c r="C800" s="549" t="s">
        <v>1440</v>
      </c>
      <c r="D800" s="549" t="s">
        <v>794</v>
      </c>
      <c r="E800" s="550">
        <v>29020495</v>
      </c>
      <c r="F800" s="550">
        <v>3705.72</v>
      </c>
      <c r="G800" s="550">
        <v>29020495</v>
      </c>
      <c r="H800" s="383"/>
    </row>
    <row r="801" spans="1:8">
      <c r="A801" s="530">
        <f t="shared" si="12"/>
        <v>15</v>
      </c>
      <c r="B801" s="549" t="s">
        <v>3983</v>
      </c>
      <c r="C801" s="549" t="s">
        <v>1441</v>
      </c>
      <c r="D801" s="549" t="s">
        <v>475</v>
      </c>
      <c r="E801" s="550">
        <v>2434.87</v>
      </c>
      <c r="F801" s="550">
        <v>2434.87</v>
      </c>
      <c r="G801" s="550">
        <v>18879430</v>
      </c>
      <c r="H801" s="383"/>
    </row>
    <row r="802" spans="1:8">
      <c r="A802" s="530">
        <f t="shared" si="12"/>
        <v>15</v>
      </c>
      <c r="B802" s="549" t="s">
        <v>3984</v>
      </c>
      <c r="C802" s="549" t="s">
        <v>1442</v>
      </c>
      <c r="D802" s="549" t="s">
        <v>794</v>
      </c>
      <c r="E802" s="550">
        <v>10141065</v>
      </c>
      <c r="F802" s="550">
        <v>1294.95</v>
      </c>
      <c r="G802" s="550">
        <v>10141065</v>
      </c>
      <c r="H802" s="383"/>
    </row>
    <row r="803" spans="1:8">
      <c r="A803" s="530">
        <f t="shared" si="12"/>
        <v>11</v>
      </c>
      <c r="B803" s="549" t="s">
        <v>3985</v>
      </c>
      <c r="C803" s="549" t="s">
        <v>1443</v>
      </c>
      <c r="D803" s="549" t="s">
        <v>794</v>
      </c>
      <c r="E803" s="550">
        <v>31736391766</v>
      </c>
      <c r="F803" s="550">
        <v>4052526.89</v>
      </c>
      <c r="G803" s="550">
        <v>31736391766</v>
      </c>
      <c r="H803" s="383"/>
    </row>
    <row r="804" spans="1:8">
      <c r="A804" s="530">
        <f t="shared" si="12"/>
        <v>13</v>
      </c>
      <c r="B804" s="549" t="s">
        <v>3986</v>
      </c>
      <c r="C804" s="549" t="s">
        <v>1443</v>
      </c>
      <c r="D804" s="549" t="s">
        <v>794</v>
      </c>
      <c r="E804" s="550">
        <v>31736391766</v>
      </c>
      <c r="F804" s="550">
        <v>4052526.89</v>
      </c>
      <c r="G804" s="550">
        <v>31736391766</v>
      </c>
      <c r="H804" s="383"/>
    </row>
    <row r="805" spans="1:8">
      <c r="A805" s="530">
        <f t="shared" si="12"/>
        <v>15</v>
      </c>
      <c r="B805" s="549" t="s">
        <v>3987</v>
      </c>
      <c r="C805" s="549" t="s">
        <v>1444</v>
      </c>
      <c r="D805" s="549" t="s">
        <v>794</v>
      </c>
      <c r="E805" s="550">
        <v>31736391766</v>
      </c>
      <c r="F805" s="550">
        <v>4052526.89</v>
      </c>
      <c r="G805" s="550">
        <v>31736391766</v>
      </c>
      <c r="H805" s="383"/>
    </row>
    <row r="806" spans="1:8">
      <c r="A806" s="530">
        <f t="shared" si="12"/>
        <v>11</v>
      </c>
      <c r="B806" s="549" t="s">
        <v>3988</v>
      </c>
      <c r="C806" s="549" t="s">
        <v>1445</v>
      </c>
      <c r="D806" s="549" t="s">
        <v>794</v>
      </c>
      <c r="E806" s="550">
        <v>37834931921</v>
      </c>
      <c r="F806" s="550">
        <v>4831270.05</v>
      </c>
      <c r="G806" s="550">
        <v>37834931921</v>
      </c>
      <c r="H806" s="383"/>
    </row>
    <row r="807" spans="1:8">
      <c r="A807" s="530">
        <f t="shared" si="12"/>
        <v>13</v>
      </c>
      <c r="B807" s="549" t="s">
        <v>3989</v>
      </c>
      <c r="C807" s="549" t="s">
        <v>1445</v>
      </c>
      <c r="D807" s="549" t="s">
        <v>794</v>
      </c>
      <c r="E807" s="550">
        <v>37834931921</v>
      </c>
      <c r="F807" s="550">
        <v>4831270.05</v>
      </c>
      <c r="G807" s="550">
        <v>37834931921</v>
      </c>
      <c r="H807" s="383"/>
    </row>
    <row r="808" spans="1:8">
      <c r="A808" s="530">
        <f t="shared" si="12"/>
        <v>15</v>
      </c>
      <c r="B808" s="549" t="s">
        <v>3990</v>
      </c>
      <c r="C808" s="549" t="s">
        <v>1446</v>
      </c>
      <c r="D808" s="549" t="s">
        <v>794</v>
      </c>
      <c r="E808" s="550">
        <v>37834931921</v>
      </c>
      <c r="F808" s="550">
        <v>4831270.05</v>
      </c>
      <c r="G808" s="550">
        <v>37834931921</v>
      </c>
      <c r="H808" s="383"/>
    </row>
    <row r="809" spans="1:8">
      <c r="A809" s="530">
        <f t="shared" si="12"/>
        <v>11</v>
      </c>
      <c r="B809" s="549" t="s">
        <v>3991</v>
      </c>
      <c r="C809" s="549" t="s">
        <v>1447</v>
      </c>
      <c r="D809" s="549" t="s">
        <v>794</v>
      </c>
      <c r="E809" s="550">
        <v>6200000</v>
      </c>
      <c r="F809" s="550">
        <v>791.7</v>
      </c>
      <c r="G809" s="550">
        <v>6200000</v>
      </c>
      <c r="H809" s="383"/>
    </row>
    <row r="810" spans="1:8">
      <c r="A810" s="530">
        <f t="shared" si="12"/>
        <v>13</v>
      </c>
      <c r="B810" s="549" t="s">
        <v>3992</v>
      </c>
      <c r="C810" s="549" t="s">
        <v>1448</v>
      </c>
      <c r="D810" s="549" t="s">
        <v>794</v>
      </c>
      <c r="E810" s="550">
        <v>6200000</v>
      </c>
      <c r="F810" s="550">
        <v>791.7</v>
      </c>
      <c r="G810" s="550">
        <v>6200000</v>
      </c>
      <c r="H810" s="383"/>
    </row>
    <row r="811" spans="1:8">
      <c r="A811" s="530">
        <f t="shared" si="12"/>
        <v>15</v>
      </c>
      <c r="B811" s="549" t="s">
        <v>3993</v>
      </c>
      <c r="C811" s="549" t="s">
        <v>1449</v>
      </c>
      <c r="D811" s="549" t="s">
        <v>794</v>
      </c>
      <c r="E811" s="550">
        <v>6200000</v>
      </c>
      <c r="F811" s="550">
        <v>791.7</v>
      </c>
      <c r="G811" s="550">
        <v>6200000</v>
      </c>
      <c r="H811" s="383"/>
    </row>
    <row r="812" spans="1:8">
      <c r="A812" s="530">
        <f t="shared" si="12"/>
        <v>8</v>
      </c>
      <c r="B812" s="549" t="s">
        <v>3994</v>
      </c>
      <c r="C812" s="549" t="s">
        <v>1450</v>
      </c>
      <c r="D812" s="549" t="s">
        <v>794</v>
      </c>
      <c r="E812" s="550">
        <v>195860836</v>
      </c>
      <c r="F812" s="550">
        <v>25010.13</v>
      </c>
      <c r="G812" s="550">
        <v>195860836</v>
      </c>
      <c r="H812" s="383"/>
    </row>
    <row r="813" spans="1:8">
      <c r="A813" s="530">
        <f t="shared" si="12"/>
        <v>11</v>
      </c>
      <c r="B813" s="549" t="s">
        <v>3995</v>
      </c>
      <c r="C813" s="549" t="s">
        <v>1451</v>
      </c>
      <c r="D813" s="549" t="s">
        <v>794</v>
      </c>
      <c r="E813" s="550">
        <v>195247224</v>
      </c>
      <c r="F813" s="550">
        <v>24931.78</v>
      </c>
      <c r="G813" s="550">
        <v>195247224</v>
      </c>
      <c r="H813" s="383"/>
    </row>
    <row r="814" spans="1:8">
      <c r="A814" s="530">
        <f t="shared" si="12"/>
        <v>13</v>
      </c>
      <c r="B814" s="549" t="s">
        <v>3996</v>
      </c>
      <c r="C814" s="549" t="s">
        <v>443</v>
      </c>
      <c r="D814" s="549" t="s">
        <v>794</v>
      </c>
      <c r="E814" s="550">
        <v>190233803</v>
      </c>
      <c r="F814" s="550">
        <v>24291.599999999999</v>
      </c>
      <c r="G814" s="550">
        <v>190233803</v>
      </c>
      <c r="H814" s="383"/>
    </row>
    <row r="815" spans="1:8">
      <c r="A815" s="530">
        <f t="shared" si="12"/>
        <v>15</v>
      </c>
      <c r="B815" s="549" t="s">
        <v>3997</v>
      </c>
      <c r="C815" s="549" t="s">
        <v>1452</v>
      </c>
      <c r="D815" s="549" t="s">
        <v>794</v>
      </c>
      <c r="E815" s="550">
        <v>190233803</v>
      </c>
      <c r="F815" s="550">
        <v>24291.599999999999</v>
      </c>
      <c r="G815" s="550">
        <v>190233803</v>
      </c>
      <c r="H815" s="383"/>
    </row>
    <row r="816" spans="1:8">
      <c r="A816" s="530">
        <f t="shared" si="12"/>
        <v>13</v>
      </c>
      <c r="B816" s="549" t="s">
        <v>3998</v>
      </c>
      <c r="C816" s="549" t="s">
        <v>682</v>
      </c>
      <c r="D816" s="549" t="s">
        <v>794</v>
      </c>
      <c r="E816" s="550">
        <v>5013421</v>
      </c>
      <c r="F816" s="550">
        <v>640.17999999999995</v>
      </c>
      <c r="G816" s="550">
        <v>5013421</v>
      </c>
    </row>
    <row r="817" spans="1:7">
      <c r="A817" s="530">
        <f t="shared" si="12"/>
        <v>15</v>
      </c>
      <c r="B817" s="549" t="s">
        <v>3999</v>
      </c>
      <c r="C817" s="549" t="s">
        <v>1453</v>
      </c>
      <c r="D817" s="549" t="s">
        <v>794</v>
      </c>
      <c r="E817" s="550">
        <v>5013421</v>
      </c>
      <c r="F817" s="550">
        <v>640.17999999999995</v>
      </c>
      <c r="G817" s="550">
        <v>5013421</v>
      </c>
    </row>
    <row r="818" spans="1:7">
      <c r="A818" s="530">
        <f t="shared" si="12"/>
        <v>11</v>
      </c>
      <c r="B818" s="549" t="s">
        <v>4000</v>
      </c>
      <c r="C818" s="549" t="s">
        <v>1454</v>
      </c>
      <c r="D818" s="549" t="s">
        <v>794</v>
      </c>
      <c r="E818" s="550">
        <v>613612</v>
      </c>
      <c r="F818" s="550">
        <v>78.349999999999994</v>
      </c>
      <c r="G818" s="550">
        <v>613612</v>
      </c>
    </row>
    <row r="819" spans="1:7">
      <c r="A819" s="530">
        <f t="shared" si="12"/>
        <v>13</v>
      </c>
      <c r="B819" s="549" t="s">
        <v>4001</v>
      </c>
      <c r="C819" s="549" t="s">
        <v>1455</v>
      </c>
      <c r="D819" s="549" t="s">
        <v>794</v>
      </c>
      <c r="E819" s="550">
        <v>613612</v>
      </c>
      <c r="F819" s="550">
        <v>78.349999999999994</v>
      </c>
      <c r="G819" s="550">
        <v>613612</v>
      </c>
    </row>
    <row r="820" spans="1:7">
      <c r="A820" s="530">
        <f t="shared" si="12"/>
        <v>15</v>
      </c>
      <c r="B820" s="549" t="s">
        <v>4002</v>
      </c>
      <c r="C820" s="549" t="s">
        <v>1456</v>
      </c>
      <c r="D820" s="549" t="s">
        <v>794</v>
      </c>
      <c r="E820" s="550">
        <v>613612</v>
      </c>
      <c r="F820" s="550">
        <v>78.349999999999994</v>
      </c>
      <c r="G820" s="550">
        <v>613612</v>
      </c>
    </row>
  </sheetData>
  <autoFilter ref="A7:G815" xr:uid="{F98C3BAC-1641-4D50-A25F-C48723F8B36D}"/>
  <customSheetViews>
    <customSheetView guid="{5CD60C77-55E7-4AA2-90FD-7F75B4C225F4}" showGridLines="0" showAutoFilter="1" state="hidden" topLeftCell="A108">
      <selection activeCell="H16" sqref="H16"/>
      <pageMargins left="0.7" right="0.7" top="0.75" bottom="0.75" header="0.3" footer="0.3"/>
      <autoFilter ref="A7:G814" xr:uid="{75F8E8D8-0924-491A-8142-F9A06BBB8FB8}"/>
    </customSheetView>
    <customSheetView guid="{4133D567-D179-4165-A1CE-29197E7C2C67}" showGridLines="0" showAutoFilter="1" topLeftCell="A108">
      <selection activeCell="H16" sqref="H16"/>
      <pageMargins left="0.7" right="0.7" top="0.75" bottom="0.75" header="0.3" footer="0.3"/>
      <autoFilter ref="A7:G814" xr:uid="{54FFDCD8-2DE6-4F31-A219-876ADCE531C2}"/>
    </customSheetView>
  </customSheetViews>
  <mergeCells count="1">
    <mergeCell ref="B4:G4"/>
  </mergeCells>
  <pageMargins left="0.7" right="0.7" top="0.75" bottom="0.75" header="0.3" footer="0.3"/>
  <drawing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5" Type="http://schemas.openxmlformats.org/package/2006/relationships/digital-signature/signature" Target="sig5.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PVNO9b5jBgh4yGozSXBvb5SNWWrwspnzpTo5kYkGcqM=</DigestValue>
    </Reference>
    <Reference Type="http://www.w3.org/2000/09/xmldsig#Object" URI="#idOfficeObject">
      <DigestMethod Algorithm="http://www.w3.org/2001/04/xmlenc#sha256"/>
      <DigestValue>VKAZQ9ULiu1W+GKxwpAfzTe+WT54/VntMGITqjTKhno=</DigestValue>
    </Reference>
    <Reference Type="http://uri.etsi.org/01903#SignedProperties" URI="#idSignedProperties">
      <Transforms>
        <Transform Algorithm="http://www.w3.org/TR/2001/REC-xml-c14n-20010315"/>
      </Transforms>
      <DigestMethod Algorithm="http://www.w3.org/2001/04/xmlenc#sha256"/>
      <DigestValue>rKjIUy0MWST4QYtRfUzjgnt8jQ9tR15LeK0aMyr97Lw=</DigestValue>
    </Reference>
    <Reference Type="http://www.w3.org/2000/09/xmldsig#Object" URI="#idValidSigLnImg">
      <DigestMethod Algorithm="http://www.w3.org/2001/04/xmlenc#sha256"/>
      <DigestValue>91BcHdW6t5P1l1OXEzyrgBnGEiFpHjhAkfFo0XwQcEs=</DigestValue>
    </Reference>
    <Reference Type="http://www.w3.org/2000/09/xmldsig#Object" URI="#idInvalidSigLnImg">
      <DigestMethod Algorithm="http://www.w3.org/2001/04/xmlenc#sha256"/>
      <DigestValue>QDVr656rIwsRW2Ft03vmGyTnHV4p0wCN/c6/5C2lmyg=</DigestValue>
    </Reference>
  </SignedInfo>
  <SignatureValue>mmCvWJ9BdN06UnPaVIVya43+4EDYj6ZqeZa9TTxj2SCkiP19zLMBsK7nGvVR8CdsLyjF80ElAZmm
mmbN++UBd1Hn7oNGQ/smIMxDZXpGlQGX8j/WH/Rv99yZgirr2PqUsMNFkPv/Pl4bIXh+++wd6dhv
LI/Nlp/oCv3UIoDHhU+ImDbCoRHRPoiFfWHtnlXXjexDJnlDMm4sNsXptQK7AO7hXIvtutBDFBn0
GJpASSGHQwKHF7KVn9RQHFcNkUtT/K7oL/fTkggLNNX1oqROpKzCWcCiku4KflTChRfc/mRgSRX7
G7jboJg5i42x1hYhVNEAuAIZtwdKH87pnD1/gw==</SignatureValue>
  <KeyInfo>
    <X509Data>
      <X509Certificate>MIIHsjCCBZqgAwIBAgIRAMnNkFNnFQiGRLhX/r+4a68wDQYJKoZIhvcNAQELBQAwgYUxCzAJBgNVBAYTAlBZMQ0wCwYDVQQKEwRJQ1BQMTgwNgYDVQQLEy9QcmVzdGFkb3IgQ3VhbGlmaWNhZG8gZGUgU2VydmljaW9zIGRlIENvbmZpYW56YTEVMBMGA1UEAxMMQ09ERTEwMCBTLkEuMRYwFAYDVQQFEw1SVUM4MDA4MDYxMC03MB4XDTIzMDUxMTE5MjYzNVoXDTI1MDUxMTE5MjYzNVowgcYxCzAJBgNVBAYTAlBZMTYwNAYDVQQKDC1DRVJUSUZJQ0FETyBDVUFMSUZJQ0FETyBERSBGSVJNQSBFTEVDVFLDk05JQ0ExCzAJBgNVBAsTAkYyMRkwFwYDVQQEExBTQU5DSEVaIENIQVBBUlJPMRgwFgYDVQQqEw9EQUhJQU5BIEZBQklBTkExKTAnBgNVBAMTIERBSElBTkEgRkFCSUFOQSBTQU5DSEVaIENIQVBBUlJPMRIwEAYDVQQFEwlDSTUyNDY3NzAwggEiMA0GCSqGSIb3DQEBAQUAA4IBDwAwggEKAoIBAQC8o4GbgdJ25tfrCcwwS/Nhq2U6qW/x6LgFSnue1Jd3y9EGxCPjpQe1nf5PmdHB+R27UZQ34c8/GJaKdbmvIcyAzdqVaFPY5RGgoekl69Agk2ivHFqprHuwFJ8myKRVcuZRRZi2E2BzXpail9ncoDVhosKgcdGWUJtiKWuoxZzyeLGJTO/CfIbQ7bIQwB02atBMqieXDu+EuNwi3XlSFpBYAu90Nkuo8KoCJ/hKzVWUm23t0lluM8gUMBneAGpoIJfvn+H5mY0dsvCgfUCv2uI4VWzDbKY+jmqVA2wNa4wQXJVt/IOvGI6ybPPVM8TgpJjMXYiJjzy9o7e48DMMsqx3AgMBAAGjggLYMIIC1DAMBgNVHRMBAf8EAjAAMB0GA1UdDgQWBBT7weqFNQPFpO5dQyTc+7LWuT7dzDAfBgNVHSMEGDAWgBS+NVRiaGDnJtMxwV+XseL2ZM4H9TAOBgNVHQ8BAf8EBAMCBeAwTwYDVR0RBEgwRoEXREFIWVNBTkNIRVoyMEBHTUFJTC5DT02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LBQADggIBANsG58IPI4kQUWOcUd7aW47ozK4Ki23O2Qlrk3ffEgD8zZiOpmGia72MJDVlgnLBW80WiTHvOLEJRH6YKEseYnc4LOS9XmXtCQ8Vu8MGs9M9Q6a2lA1tqbWUmILPr+gWnoZfsdbmUoW7dTh7H/9HSOMAmdC+F7r04LNcEDNG/8JK3aaGJAD+OIM85zQfhinVy2uEGK1j1Twhk4tx08JBjtjQ//GbV4wKTQF7zoVzVuS3Sg1D+cAK5yl7A6xr+KQFn6LE6JDPcNg5g51ogvSPKmQ6RXVEtaPl+XpTfGqbpV8kX349TAeY1cy5euVSPLQ+vVLC2tZARlzQrzXACrzrn6ITl5vPP8KHz0xJNztlt6XFX5RjJ3daqefdX6PGTwnBoTEbzduowiuNM1qKsaM9cZ3vt4dmcaD2NLEqh+/dDUeoy3JB8DORotWk13Ed8VnEoMtPxNvhKhfz70Ow+kVTJpwt3vLuNJJT471DWFZs5XhjAXqtJHNFrhsAgjr8SyB7uTg0OvHnnPqlLtH+21WovDiuiF5/kbuuFl78mkIRefcUhqpEfrv/ymM+MC5LjNrKwCeyD48VFxM8PLeNUdqONlUflXFU2N8YYo3b0zfho+Ns6RHVtVp3+zLqR46WRwLDaqIKyPEDj1Q1xBZ7CQ4Ablood2Xqvp6oL3ZkBXZHed0f</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2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Transform>
          <Transform Algorithm="http://www.w3.org/TR/2001/REC-xml-c14n-20010315"/>
        </Transforms>
        <DigestMethod Algorithm="http://www.w3.org/2001/04/xmlenc#sha256"/>
        <DigestValue>BFpG041OKy1KxhIy9Bsk3f/B1DBWd89YQrb2VWe1acU=</DigestValue>
      </Reference>
      <Reference URI="/xl/activeX/activeX1.xml?ContentType=application/vnd.ms-office.activeX+xml">
        <DigestMethod Algorithm="http://www.w3.org/2001/04/xmlenc#sha256"/>
        <DigestValue>9lyHdt6FdJzDrqAfrR0Ra9dZqYdQVBFLcW4IEkBDGJM=</DigestValue>
      </Reference>
      <Reference URI="/xl/calcChain.xml?ContentType=application/vnd.openxmlformats-officedocument.spreadsheetml.calcChain+xml">
        <DigestMethod Algorithm="http://www.w3.org/2001/04/xmlenc#sha256"/>
        <DigestValue>q9vT2DwmP7DEj1EAr+nQeCBse1T0etSwp29CouIMHis=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y+aQ+TzmCHyq3rn6BtcGIbItxLifq+yUrwp6BAMUTlk=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HKLkyK+cCxDfx6AK7JJczcjttDSSh5FDL1PQYt6e0vI=</DigestValue>
      </Reference>
      <Reference URI="/xl/drawings/drawing1.xml?ContentType=application/vnd.openxmlformats-officedocument.drawing+xml">
        <DigestMethod Algorithm="http://www.w3.org/2001/04/xmlenc#sha256"/>
        <DigestValue>BdlBzOCLw15dBPrlh+Q0jHlkTuTefmcLrLohFtOJnjw=</DigestValue>
      </Reference>
      <Reference URI="/xl/drawings/drawing2.xml?ContentType=application/vnd.openxmlformats-officedocument.drawing+xml">
        <DigestMethod Algorithm="http://www.w3.org/2001/04/xmlenc#sha256"/>
        <DigestValue>o5DiIN6Nwo1M5YYpqiQDGnFQ5QfDNrU1N9mmWpM/Q4Q=</DigestValue>
      </Reference>
      <Reference URI="/xl/drawings/drawing3.xml?ContentType=application/vnd.openxmlformats-officedocument.drawing+xml">
        <DigestMethod Algorithm="http://www.w3.org/2001/04/xmlenc#sha256"/>
        <DigestValue>o6t4uZ44zSp5nWeIn7R+Fm3WdgJ5YJAHY+kHdRTZCtw=</DigestValue>
      </Reference>
      <Reference URI="/xl/drawings/drawing4.xml?ContentType=application/vnd.openxmlformats-officedocument.drawing+xml">
        <DigestMethod Algorithm="http://www.w3.org/2001/04/xmlenc#sha256"/>
        <DigestValue>L6w6/wQCLTzhqH1gPNUy65WFSAlmKfxpyRZX7RzKYcE=</DigestValue>
      </Reference>
      <Reference URI="/xl/drawings/drawing5.xml?ContentType=application/vnd.openxmlformats-officedocument.drawing+xml">
        <DigestMethod Algorithm="http://www.w3.org/2001/04/xmlenc#sha256"/>
        <DigestValue>Q7d0gcEFJfGRl8U2R7alXZlbc/sCRU2Iqu4WdaA/knY=</DigestValue>
      </Reference>
      <Reference URI="/xl/drawings/drawing6.xml?ContentType=application/vnd.openxmlformats-officedocument.drawing+xml">
        <DigestMethod Algorithm="http://www.w3.org/2001/04/xmlenc#sha256"/>
        <DigestValue>PAyfgmvT1bIwkbYws8WKTycV85VlEuP3tOtJLRjrEdk=</DigestValue>
      </Reference>
      <Reference URI="/xl/drawings/drawing7.xml?ContentType=application/vnd.openxmlformats-officedocument.drawing+xml">
        <DigestMethod Algorithm="http://www.w3.org/2001/04/xmlenc#sha256"/>
        <DigestValue>0/N9KSAF2XQT4WSIZQYzg2pTy6SZhHZZiSxD9GhesaU=</DigestValue>
      </Reference>
      <Reference URI="/xl/drawings/drawing8.xml?ContentType=application/vnd.openxmlformats-officedocument.drawing+xml">
        <DigestMethod Algorithm="http://www.w3.org/2001/04/xmlenc#sha256"/>
        <DigestValue>GuY12i0W39+MznCABRM8i1qfYLExgk0DRcyud/+bHks=</DigestValue>
      </Reference>
      <Reference URI="/xl/drawings/drawing9.xml?ContentType=application/vnd.openxmlformats-officedocument.drawing+xml">
        <DigestMethod Algorithm="http://www.w3.org/2001/04/xmlenc#sha256"/>
        <DigestValue>iaR9ERlOrvRTe9l7Y+/onf+C2RkOL2QqEpEw8zohQv8=</DigestValue>
      </Reference>
      <Reference URI="/xl/drawings/vmlDrawing1.vml?ContentType=application/vnd.openxmlformats-officedocument.vmlDrawing">
        <DigestMethod Algorithm="http://www.w3.org/2001/04/xmlenc#sha256"/>
        <DigestValue>eITKiHfbvQCBh23G45/PnX+U79drwlGHbJ1jgUbw8FA=</DigestValue>
      </Reference>
      <Reference URI="/xl/drawings/vmlDrawing2.vml?ContentType=application/vnd.openxmlformats-officedocument.vmlDrawing">
        <DigestMethod Algorithm="http://www.w3.org/2001/04/xmlenc#sha256"/>
        <DigestValue>zPLPEee7kWHry2hsSfvY3Ibo4jIEAIApa6OeJGwZieA=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UKhCa6Le+a68CAMlQ78Bk0d0qs7LbGwvcHKlWeoazjU=</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WDx5qA5KnZX29fc0ACO3oVEW95Vraswv6wIqfY7LWws=</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M8n35Cb/ZzkTmlmvos88TN1jZlEH2GGFgHQQ3KVzPQ8=</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L23rpaAc05z/9ojJullQ7trfy1v7hT7ReqpRpi7Qa8o=</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X7fBiy6MfLvMVTsXlb6TMQdw4dy8g5xm6u5LlPwbBJ4=</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jz44rh7rILun6AqlhKBO266kX8gNA1+QWvw9NVsNGGE=</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huYq1zbcVFMeudZcqYoQPV79ur7Vud84h+lrkzUoPfc=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ioWHVAagQp7voM/DCQN99BP31rQrc6l4/cTl85RK5Uo=</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SfwQ1bi0+B3tf44eRcMJuPGdCgxO7aqCGNZ+G5oTq6M=</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gR6FeuKFdwCkZeBPWfycqJQVEXxLLweYyxnlAx+A/wI=</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gfZLXhqYxvj4RmFWXNNAE+lRIqXsIGbt3cp/T616lqc=</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0s1v38KduNNFsP+lAdBdA1R+1FUNNfUpX/2XaYMJKEo=</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XYI3S2cZJrsxL87+aarya02Z45UrFK1pAIM5vjeMfTc=</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Ef3/KdU2laE1o1aKIwOZgcFZWTQ6QjRRNWsNkpDAEBM=</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D1uv4GiW9IbWALmIq8tVwwO8DnHY37fn/l0P5aEjN4w=</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4yosqKoqgY5usPKMs2pTkpoTupDnfw5qqQiVCPp/2hk=</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X1wRMhNeRoTMDzD8BcchLQ6mzlzkR2PEiHVO/MqVe5E=</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z03oMUX8YLAsE9JEzYACa/FKm9Pl5CIXVNqAomLE/nY=</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FU47RIw9IKdr2FDryH7nMpgSIprV2wstOJJOwDVGVKM=</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8gttLfZetpg0tEDBqDCta7Crq3gumHH9ROfJ/7KPDx4=</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uJXgl9l9ZvRDT7L5mIWv4zemn9IRA8iv8TrZcZDKy44=</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qh6EY35c7aXkNC2Tr45ris60IDeqsIkBlZeGcsGhfZE=</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UdEJGFVQQU/ddGid0xE6N+bGGaQJSZQkjYToXDxjdEc=</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NZ1WHrdvCGPMHgjiQsoKTN4gyjuT5kgl65K8MFci8TA=</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V5pSC5BStd4WsroCN+hlPmfb21+FMzhh4hJ9wbckuwI=</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8r1P2LQ15iue75jNytNiVvzIjQpsn+MWOOnvPkbTi40=</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IfU6DlwOB5rMG90ElrWnIoeIabeHe+ptvu4plEb0wZU=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t3uj3XCc+D2PHUYJ2O53v2QYa/UXGLTuXlhQN4fAguo=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X4dsV53PiG0IzaWO/gmRheC46BiwFi9kFpylkkSLK2Q=</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DrBVnnAJZY4wjqGLna8alkOWX1pmXY+nwmEVUK4APwQ=</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SIFUzm044bQhzGU231h51yLO5q14jR5+GlfN6K/2GsM=</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ta+i9c5wzzsZ1CjBNua422pSprxAmblk9FtIIsrzlnQ=</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nVPvBqJ2k6pCjp9qPEF3rNmXE5I9doVqzC+RNkxrrqo=</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7cqnQfs/yCJ2NTVjsvRvQO5eXqHlMDJ5JlOueHeNhE4=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QiiuLN7qebMINghwaOh+RzSK+DqXPqp1D1dZUWaDsvQ=</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ycIii9SYYDNA85mOZhMbNLuzL6uOL5nWcS0Rv788YYI=</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O5tjkrjGYaZTl5xkj2hdm8/mcAGLIqIS8WcFw/GP56I=</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i6QWVJ142zeRdmvXVPH2nCgnmJivDaSIcauBR1xuvkc=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Nn3NVrb6e7yA518Rc4auiHej6kLEMD7xMK8B0ELpHNk=</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FMAj+SArxGeW5fD7rv/9C204griEyV9xkcqgHulhWLk=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Q9eUa0x7D2UwErSqmeJUmIPlcRnb0oCrScIENGKSNAE=</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DhI87GVFcdU57ReewoX2++LV2fiEC8sBUZ27FmKAwDc=</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4TDWwBTYHyRRRCZTJNEMazGimWe/+JmusyRU7PzsxVM=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yuFqhm62spejV9FslGgd5pHmhnCEWvajxYl5RbPi0LE=</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N1M6zY1syBshKIpDIk0iRrK3XaKWj4tsayB+wENLbGc=</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zRqOafsbQOAYD/iLE4AhC32YmVrFbm+X7q1ETzmF4L8=</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rd1aKeAG5IDgJZVBmG3xeDHR3IoIuh8MpNTKpnaV0ks=</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h+lAwUQGxGwezt1AqZrsxIk4GSMN8AKSLJo3WV7+GFw=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ZFIMBqouoCxavPLygVQavbb9P1CAWKjQjxPmROfF39g=</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D9ZEIq+0lHJJMBFKo8QuUmiQhChc3LGS4NDSSCYXeMw=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SJEmFiXBESn/AMtNR71kd/HzLvS9lb4sW94Bf9tbELc=</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K2bSb3zLQ07plELgHGFVxchFTSP0KaVMqGLmOn4I/rE=</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jM96Uz3uSKWF+7SmU/Q6TEGxu4dPjJGTIJJh2zmxY4c=</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ThjkZYwewwYePefN/uvdrBQmCSlLWgMKgPIba8v6Eto=</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gQp4Hv7eioiA1npDx2jjwUU2kCKK6TXlxw7e/mJJk+E=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6iAgDJcEPAKAABajWr5q+Z6kec9Cyairs4tSJsJq/Lc=</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R8nF3pAif79+3HAtO+nPOKFygkmSS6fJ7zp5IJJjb14=</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8fLHl+JELgrUg/UKJxwQJ/ZuQEOtJxn2JraBp3M7H+U=</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6orD43Oc0LKXm5CyMICEKu1rND4cA5XJBEnZ1rH+Dsc=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i9Bdyu7Y8Fqb2YMwI71dvS5IbBc4XrwP+0frMGpEPQk=</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CLyTy1TyAJG6sNneR0nU2zGDzqrSi7OnOkX27649gbU=</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mDkD210fwuarhWpXXb9Z0+g3sTIsH+p9FF/mnptzrtM=</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NPpTOdCUVZ/7JfUGYn/X5JuApee7MFrckmzs5P//T4o=</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Ue+DIzBCO6vtLMuii5bTjYf7asNrks/Ttk97SNlaWuY=</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hzvVg6cP0lqesdDypLQ3q8N6iA/bNWzuqgvyiLbtye0=</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+TTdjTH4W8ORkhXZt7wznnlunJcB6+wimqvC7UBxezU=</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RlPDPe+ciVDe3dM6ysZ3CZAaTjqO7T2kzCKs5rKpJek=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ImhklZFVqlV2WNCfO14bbWUKd5VYqp8AYjgKPdWrrTc=</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n/T40BVgy6r9KHn9iLEjo5YokZa+PcgakP1Nfx5xZIs=</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HKahroTTNDpaE29+o+Z2m5BGPUf+qHXyq+Q8bTguQ5A=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Ba+owtArb1BuhNF1AFMnB4Gm69hI4bhLHW1qrfHLd34=</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zlvoDr5ePBUrn1MLTyAI/Faxa9slLoL15vAKCFXGYM8=</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KN+xhWiFMPqgYqs/v26oaEfkAU+tCyX69WPh7pBepWQ=</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doTpytGAAZHM6w3EYcuacMX9g568A+lNrjRM3OlTCbw=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yfOa9ZtiC6llhMXTIUIf70Bpsa3/C3oEcfNQQfrGPY0=</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J1rCOlX2LKmLYsfWUrODyHgOeIaA5MiQEDUA7NPByCU=</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QBpKDigV2ByU1WcwN2woptxvfMzEJ4tpGfUF4hdtvi8=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vYqZFa07H5v0kqUdsn38N9yihzx7SdzEnxIU8OG2sMY=</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s4d9enPb8zvHplux+ALMVpYB1kyjrnln1U9VxfP2d80=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Ri7x/3ejqEFrrTd9qubzXdtuce2E2SsYezMuSVUs/JA=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/zezjdd1J5p9AWzAEIhO4b+SXXRcQ6p5W13qGqCBNJk=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mExXfgn7kIO/uEX33cgqnTbs1kq7bvsF0E+j96hAZO8=</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DuwExyCwrYrOMWTTf1tlCgBTFmSs9pRUaMr5kunhnkQ=</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vIhJYMLE6zrN0GHRCfUf3NernuXjFX/n9UnSsWkK/w0=</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uRwjyTWrVFmakLkHPNZ3rMCWLAx68p2JvZLNHPme2i4=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2AoxTwOW0h0sj0h/c+T9n6m3A5Fk2UnAgE05PZ8dHsE=</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CKVAvRBSazMopl21xj1Kur+EdWzunR1MznnAAQJjhEs=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qqLRyyx4RMMOmwkngdo4iwAuf2nV1j6PI/PAE7DcI+k=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K9Naw8l4NeGSLEiqt2A0UFH9U9XHNMSlJ+39gHL4DMg=</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9wlgmxpbq7H/+FbjoMa6FHQ555LXIymaUUIuhLvtiYM=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PV7Bpql0F6fAnjrDlzU5IKdYNvQwKsGBbzZhIlGmZ7k=</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BIk+xisFrAAWsiEHWoF0M2NXbXeYeue8E8Pjy9r6/Ko=</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uq9ug0NTC8xY1/m+PibP2ijN50izjIdJz5TfAaklyic=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HD+TazkU6R4nRAe0jI/3nAILiBxgEPVruEfAQDx1q2U=</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m9uwi/YllmvbUYeJgWgsbQ5sMOXC+GmaiguGqv9FjSs=</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fZI7knopWgLt/F+w+kaDHDSPAoAKyaGy0K+4nuczFzQ=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TX9HhwcQSQy4BAYFTsiWiX/FBKKE+YmzTGJkhALw5Wo=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DgQWtkbdxyZ7krlIge9LJOyRe1tkN9A70MuYlE+S56Y=</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BocKNe76r1IUotqUqrg6wlswDxrwrehHxR+mITJGlR8=</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2ZHmvduHqZnvz2CX53473n38Rir0DrSkDl9jnKMKvFU=</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xRuLZuYKdUPV4iMwnVQM/efcIHgvj7JoJoUdJy+NJxI=</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LnZ6JenmXcB4qnr8hiSTo3h0vExumBkhrcOpFMcBras=</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jkDXnXZJwAMksq4NwAtRGiYhRQMrZ3UdL1uYfHYR+mM=</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g0KJNH5EUv4g2hCutOUwA+y6Y35XgJDzEk/xI+gRNfI=</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YM7TeSX+hMVMdtvwShTMzGYvnmoh+udis7lg2Smo710=</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1XG3EgxXQwXE/VqUH0v0y8jm0yqZGqfgF38RE/mBELk=</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p21GM9zRcFkV3JyaN6+EOiYznb5W4k0F4d+bZOE6qrU=</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iRumrNQ4YQrAHIQKa6AlybBzJNVyfm5wYz8rVC9ikkk=</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Lpmqg6GiqyGFlHmUVQc/QI9iTvPJL/JwnE80op5tTJ4=</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EVKuK4tJyl4Oa4CREEkfZvY1jvyOs8YvhPXlhl7lB8A=</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E9r+RivH7lQJYX1y+vFfKeB2jflMoOWs70XW+rfZpes=</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x4ID8KDADeX7pETDZHOeF5FBSiyQS6a3OZd+ywDzf/0=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dTib5hJjkWfUKaxDrMIYRdiqLdTWf4lKN65pc5iXswk=</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J67NZmQsvjroPZZxnt79TFSknhM+zkxUdL2Yai7JZUg=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BRtlazeBXeuamzT77L6Ik344as8sMe47YllFd2VoFb8=</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WAhQgWQ4OW60llhmyLcOkwmjGDqv0qkUYQlhq3DUczA=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FPG83ikRAoHde3o75t63KwZoqXEDBmigL36Nl6VvYUU=</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++Ii4MAGIiiZmTc6a1MkMz6MwCOKb05lx4pCvJtbQ0k=</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iG+lSYWDz4L4mp57BeO6Itcjzbn5NLcwv//Mre5kGz4=</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GhtCVRJyrjbYfmXQAjQDvc/Ycb2FHHgVP+uQXYkz4f4=</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8TmjrGWGcxb/03M93CFZNiqYRt4nPmsxGWkbINpqEys=</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vwWY9eWug6h+sh+FNS02e6vk2F0I7NNudzLMExmGffU=</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dL+T/sIfRRx/HqO8E+Iunjkxv0vm024KadBjYDZx940=</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585+Iz0fjTGbRs2gwXksbNVK2uwfp5eDf2OtKbohaE8=</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08VI2dRNy6nJqRNGwOd3dMhqxPfQcdfw5QNbNsPL3VU=</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sgYfrLhoSRBJBO31OH3fywOId5Xe/CYpqVgGwC2kyCk=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w/1XiF9sysbq8phwJRcxBchDJqLn5YeMkldv0yUEYDA=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u3KHlDb7NsdXXDNDSxwlkkNqS51NPcx2x2LHBUxB3G8=</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qLSwWvNT0naBwW2INHgofbXznAjheS5N5UiZT/kvp1E=</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VfaR2UDedzPEKHmYqDe397KndCT8OACVQAw7UugrEVg=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7IV1Wc32Zn90sIlnJmIeCpne5nUWHtgwOh/q2/WPOnw=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LvP4jy00hA9C1wfuaNcwXzGRWg0KnSKjrGNETxK9nuU=</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NmeKILsqRbKlKUKPDrr/9iLI7d6tlX0VcVvHBX3R2u8=</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sN9Z/TiYPXIEX35x9LM5HvfMvG7U+S0P8aL2Qmd90xo=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V5jhpn2fyNtwp5KvSYlPMtYNPxkCTPlx54R9+SkSE8c=</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A1KqxHGRQfXixJ/LXuWHAR05i8R0jdeWdAXquTOCkRY=</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tSRJ6JTfe7ZYJk/jg4glEKecydvaxSfcn68z+28c4a4=</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ogSuYZrziRuucJGKahZ4+lwHTm4HNn3pcnlkrMOzG84=</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6QRUxnG/FMI3+XfvXX9MNj776utHdqlsugv94MtaAFE=</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CTI2K1TEYHWnO9d8XhPiX0AGiTHC3r0TQXEKkEmd30Q=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9l+n0HZUM7uFM1L7bpYI2XLDQaW0LaR/UlY0wI+9Alc=</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8yJyPxrOvgK2uhD7AfoGvzgkm9QkM1HxRlRwlOnSJ10=</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CZSkQXVC9O471FDJbDca0aGrxKaWlKXNh7ElVOZ0h8I=</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ko425P3wbaJYawc4IGkvqgYgWrsJjAoCQa2OQwsPlfA=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L90poKhFA+PzrMLbNliKNCKzbl9gLzd1vAKd9JUKtUU=</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Jq1wXS0L/rRnXTHgjYh8ALUsplVV+VGmewOy4PeKQIA=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9rhWoe9obyoTX/oTlgZX+57jQTJD9rhrmeQW20PYcno=</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a+qFS8jyMaeTKpRH8IqtN7KnVYQv/mZQuVqpjnZFuog=</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SQQ4qrGaJvuZPHP1jBnVCHiXy8HSpidlG4qn4OMdnVs=</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d4xMtvZfA/Dkx1Y6JDX6a44ugLkL5hLwPtHntn7O/Bo=</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mk/PYmR8wchWsY6qZbVG8OobFXll+Qm5reEFahn9VH0=</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vo4oSNjf6IpPKbHAanjA8InT1j2Xd0tJWqfQQTt8+Hg=</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4att3u/jgA/2JwXQUgmspbhiGupTDkajawYW0hMRwyw=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zn2QYJfDSr093OifhffztKiDNoNi469yOXfJYVjoy7Q=</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TNLAIC4u3p+oEu+rZmOZpu5zH4ELTMxnQD1/IRMax4I=</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vKwgRzn2tzwpwD2VGgqZyV3+mKzP3T454vXHYi+VPTA=</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5kEjfAHj0njDOGD2LZ/XVQWnbqV0gw9RBzLooUudg64=</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iWRxDy7Yl/MGVOqNg/rBm27Z08x9Xa5yw8erp8uNsEc=</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i2L0Jn74WCeNZqZyPvjbdFMtJtxPVPgTIAxmcgTq8tg=</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H6hrs5zn+WLwtfovu4Be7JNNSVZ6nBT/SSovo8W7rh0=</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HQhpH+UAm0En1eQCY3IOCnmAOoDbShTbk3tMbh6/5tY=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qtVHfpd68ycC7e+i92vm9zi4akwMUjafbtkYyiUNy2k=</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TOySYfss26lSuW6E02amGuJ1frJbOXMmvLtxj8GrgG0=</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Ej2Zzjdan4HBiK3mLYj8o9BxaL4tK/pNgmtJdSUDTTk=</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f39R7sdsT9QG/GEjxSBSf2oKhsWnlsCS0sAkqH0AviI=</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zMY0Vg0fbIMmNf9+6ap6GcdNvaPHsKCltEYGB8MR4ms=</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/w4igb+UXTjBaSeXe72M7IYgYE6x5Z0oz9BCwGwLKmk=</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kUBGIjHpOKm6sVNR5bjXUZMvbghKmNwfizzzfYIcqg8=</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5ZuRIdhMh9MyL0ZO0B0JnQN72AuCAvDmXbe7P9Sb7Dk=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0reHTkC7CFDxxE6gAFjubTYl5s4guyfZDuUO2BlqN1E=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eid4wfgmIWV5N2v9OAkY72u9PIEAoHsLI6U+56lzP2s=</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VUk6iDZvh5Kb64S89KRVrEKXJjfYXqQPGnr8E4gXqjs=</DigestValue>
      </Reference>
      <Reference URI="/xl/externalLinks/externalLink1.xml?ContentType=application/vnd.openxmlformats-officedocument.spreadsheetml.externalLink+xml">
        <DigestMethod Algorithm="http://www.w3.org/2001/04/xmlenc#sha256"/>
        <DigestValue>08Bd6D9wQnrPJWR/5XxB0xRvWJWUxujwwTx0FO4t0lE=</DigestValue>
      </Reference>
      <Reference URI="/xl/externalLinks/externalLink10.xml?ContentType=application/vnd.openxmlformats-officedocument.spreadsheetml.externalLink+xml">
        <DigestMethod Algorithm="http://www.w3.org/2001/04/xmlenc#sha256"/>
        <DigestValue>KOCUXdejjk2/YXXF9Oxiqv1UPmKlAmfKMTPL7MtjyOY=</DigestValue>
      </Reference>
      <Reference URI="/xl/externalLinks/externalLink100.xml?ContentType=application/vnd.openxmlformats-officedocument.spreadsheetml.externalLink+xml">
        <DigestMethod Algorithm="http://www.w3.org/2001/04/xmlenc#sha256"/>
        <DigestValue>t808D+2klseGKUt+8MX9wt0ZuagfXjyXhLtusWhQBMM=</DigestValue>
      </Reference>
      <Reference URI="/xl/externalLinks/externalLink101.xml?ContentType=application/vnd.openxmlformats-officedocument.spreadsheetml.externalLink+xml">
        <DigestMethod Algorithm="http://www.w3.org/2001/04/xmlenc#sha256"/>
        <DigestValue>q3Owa61czrGrpoY4gmC+7IgwTx9fQRyx1xANgmdHyaI=</DigestValue>
      </Reference>
      <Reference URI="/xl/externalLinks/externalLink102.xml?ContentType=application/vnd.openxmlformats-officedocument.spreadsheetml.externalLink+xml">
        <DigestMethod Algorithm="http://www.w3.org/2001/04/xmlenc#sha256"/>
        <DigestValue>AhhixSMMcpzZ0f95Ny4UwTFVnKeuTPXNfIvw8SPgmHM=</DigestValue>
      </Reference>
      <Reference URI="/xl/externalLinks/externalLink103.xml?ContentType=application/vnd.openxmlformats-officedocument.spreadsheetml.externalLink+xml">
        <DigestMethod Algorithm="http://www.w3.org/2001/04/xmlenc#sha256"/>
        <DigestValue>TR/L10hBtC7BY/AfQc5/dqqEDstPXre3+sel7HdsGvs=</DigestValue>
      </Reference>
      <Reference URI="/xl/externalLinks/externalLink104.xml?ContentType=application/vnd.openxmlformats-officedocument.spreadsheetml.externalLink+xml">
        <DigestMethod Algorithm="http://www.w3.org/2001/04/xmlenc#sha256"/>
        <DigestValue>8FvdC4Gr/zN3pCRKahuLW+7etbA4jpu/kAsFgzF//JM=</DigestValue>
      </Reference>
      <Reference URI="/xl/externalLinks/externalLink105.xml?ContentType=application/vnd.openxmlformats-officedocument.spreadsheetml.externalLink+xml">
        <DigestMethod Algorithm="http://www.w3.org/2001/04/xmlenc#sha256"/>
        <DigestValue>kPX6oKFIckEkR17TfIHULiq2fpyFtQionK2F6po80ZA=</DigestValue>
      </Reference>
      <Reference URI="/xl/externalLinks/externalLink106.xml?ContentType=application/vnd.openxmlformats-officedocument.spreadsheetml.externalLink+xml">
        <DigestMethod Algorithm="http://www.w3.org/2001/04/xmlenc#sha256"/>
        <DigestValue>FGXqp6yDIE5f1Qpkr6NmD9YX+FugRP+KTNZ8g84ICCU=</DigestValue>
      </Reference>
      <Reference URI="/xl/externalLinks/externalLink107.xml?ContentType=application/vnd.openxmlformats-officedocument.spreadsheetml.externalLink+xml">
        <DigestMethod Algorithm="http://www.w3.org/2001/04/xmlenc#sha256"/>
        <DigestValue>qC2LZKwGSbgXpnvd3dWGg79WG430qe1EYBq5RdPL3XA=</DigestValue>
      </Reference>
      <Reference URI="/xl/externalLinks/externalLink108.xml?ContentType=application/vnd.openxmlformats-officedocument.spreadsheetml.externalLink+xml">
        <DigestMethod Algorithm="http://www.w3.org/2001/04/xmlenc#sha256"/>
        <DigestValue>BQiDz6FtiWiI4/nnm6aAJNj1ZnwlMnmQhwnZI9gckaU=</DigestValue>
      </Reference>
      <Reference URI="/xl/externalLinks/externalLink109.xml?ContentType=application/vnd.openxmlformats-officedocument.spreadsheetml.externalLink+xml">
        <DigestMethod Algorithm="http://www.w3.org/2001/04/xmlenc#sha256"/>
        <DigestValue>5msIcxG2ADQ1XPhTLlcxubgq7JlRt3L79BgJYWBFZic=</DigestValue>
      </Reference>
      <Reference URI="/xl/externalLinks/externalLink11.xml?ContentType=application/vnd.openxmlformats-officedocument.spreadsheetml.externalLink+xml">
        <DigestMethod Algorithm="http://www.w3.org/2001/04/xmlenc#sha256"/>
        <DigestValue>9aPZhtIfNPTYRuJq1m/wI2dvrylZNWKJjGMmpEsKGGk=</DigestValue>
      </Reference>
      <Reference URI="/xl/externalLinks/externalLink110.xml?ContentType=application/vnd.openxmlformats-officedocument.spreadsheetml.externalLink+xml">
        <DigestMethod Algorithm="http://www.w3.org/2001/04/xmlenc#sha256"/>
        <DigestValue>D4MTvZxc2Y0reTE2A89DjvA5HGe6PFtHr4Il3ncwq1E=</DigestValue>
      </Reference>
      <Reference URI="/xl/externalLinks/externalLink111.xml?ContentType=application/vnd.openxmlformats-officedocument.spreadsheetml.externalLink+xml">
        <DigestMethod Algorithm="http://www.w3.org/2001/04/xmlenc#sha256"/>
        <DigestValue>AsstY4mdfv7vwqJVWSkQ4KvxXXJWF2vYCUMOE5IwXB4=</DigestValue>
      </Reference>
      <Reference URI="/xl/externalLinks/externalLink112.xml?ContentType=application/vnd.openxmlformats-officedocument.spreadsheetml.externalLink+xml">
        <DigestMethod Algorithm="http://www.w3.org/2001/04/xmlenc#sha256"/>
        <DigestValue>5msIcxG2ADQ1XPhTLlcxubgq7JlRt3L79BgJYWBFZic=</DigestValue>
      </Reference>
      <Reference URI="/xl/externalLinks/externalLink113.xml?ContentType=application/vnd.openxmlformats-officedocument.spreadsheetml.externalLink+xml">
        <DigestMethod Algorithm="http://www.w3.org/2001/04/xmlenc#sha256"/>
        <DigestValue>EBMSFSyvTeyH5b6db99PAWYr4i74QAMGtpPVG8tINv0=</DigestValue>
      </Reference>
      <Reference URI="/xl/externalLinks/externalLink114.xml?ContentType=application/vnd.openxmlformats-officedocument.spreadsheetml.externalLink+xml">
        <DigestMethod Algorithm="http://www.w3.org/2001/04/xmlenc#sha256"/>
        <DigestValue>LxU2mdj7KfrtHl/HVDavYO7nC0+Nt+7J3JgpH2bOYZ4=</DigestValue>
      </Reference>
      <Reference URI="/xl/externalLinks/externalLink115.xml?ContentType=application/vnd.openxmlformats-officedocument.spreadsheetml.externalLink+xml">
        <DigestMethod Algorithm="http://www.w3.org/2001/04/xmlenc#sha256"/>
        <DigestValue>G6a1IZUPqPLQdIfbDLxqmIwG7Jj4PPVYJeVLueh+CYQ=</DigestValue>
      </Reference>
      <Reference URI="/xl/externalLinks/externalLink116.xml?ContentType=application/vnd.openxmlformats-officedocument.spreadsheetml.externalLink+xml">
        <DigestMethod Algorithm="http://www.w3.org/2001/04/xmlenc#sha256"/>
        <DigestValue>4eI+rZr6SCacC8QVGm9cpPRLoUbPWHLwkx1M1PJGWmA=</DigestValue>
      </Reference>
      <Reference URI="/xl/externalLinks/externalLink117.xml?ContentType=application/vnd.openxmlformats-officedocument.spreadsheetml.externalLink+xml">
        <DigestMethod Algorithm="http://www.w3.org/2001/04/xmlenc#sha256"/>
        <DigestValue>UOn0eH69hHij20MIq6Qm7KQ048F8Qs5iTxqoz0YONwc=</DigestValue>
      </Reference>
      <Reference URI="/xl/externalLinks/externalLink118.xml?ContentType=application/vnd.openxmlformats-officedocument.spreadsheetml.externalLink+xml">
        <DigestMethod Algorithm="http://www.w3.org/2001/04/xmlenc#sha256"/>
        <DigestValue>DWcfUZZe0Vc79Xvv3P9uHngFlabmLbZbPcAHfaPMDuI=</DigestValue>
      </Reference>
      <Reference URI="/xl/externalLinks/externalLink119.xml?ContentType=application/vnd.openxmlformats-officedocument.spreadsheetml.externalLink+xml">
        <DigestMethod Algorithm="http://www.w3.org/2001/04/xmlenc#sha256"/>
        <DigestValue>CA/9zmJkn4+UPVPqPap2dZdxfukValPv0pMa7jlmZdo=</DigestValue>
      </Reference>
      <Reference URI="/xl/externalLinks/externalLink12.xml?ContentType=application/vnd.openxmlformats-officedocument.spreadsheetml.externalLink+xml">
        <DigestMethod Algorithm="http://www.w3.org/2001/04/xmlenc#sha256"/>
        <DigestValue>Ib1/2n/dKaXZMpXFmn4b2Uava/q77wAUZwKgbuYbB+k=</DigestValue>
      </Reference>
      <Reference URI="/xl/externalLinks/externalLink120.xml?ContentType=application/vnd.openxmlformats-officedocument.spreadsheetml.externalLink+xml">
        <DigestMethod Algorithm="http://www.w3.org/2001/04/xmlenc#sha256"/>
        <DigestValue>3UI+MVixW5OAu0AaM948byzqGm+ZE6su0Q+d7egCw1U=</DigestValue>
      </Reference>
      <Reference URI="/xl/externalLinks/externalLink121.xml?ContentType=application/vnd.openxmlformats-officedocument.spreadsheetml.externalLink+xml">
        <DigestMethod Algorithm="http://www.w3.org/2001/04/xmlenc#sha256"/>
        <DigestValue>nvuP9VtmuMQ1SXDRww859Y4PgH0GbWzIOwTsJrqm0lk=</DigestValue>
      </Reference>
      <Reference URI="/xl/externalLinks/externalLink122.xml?ContentType=application/vnd.openxmlformats-officedocument.spreadsheetml.externalLink+xml">
        <DigestMethod Algorithm="http://www.w3.org/2001/04/xmlenc#sha256"/>
        <DigestValue>UiWcU8Qt+git9ZLxMTpN5hyBvBNCQfErMFFheULqAqU=</DigestValue>
      </Reference>
      <Reference URI="/xl/externalLinks/externalLink123.xml?ContentType=application/vnd.openxmlformats-officedocument.spreadsheetml.externalLink+xml">
        <DigestMethod Algorithm="http://www.w3.org/2001/04/xmlenc#sha256"/>
        <DigestValue>WH85dvUDdWNnkN1tk0DO8P6g2Z9T6v5Wb8us5OxH8Ks=</DigestValue>
      </Reference>
      <Reference URI="/xl/externalLinks/externalLink124.xml?ContentType=application/vnd.openxmlformats-officedocument.spreadsheetml.externalLink+xml">
        <DigestMethod Algorithm="http://www.w3.org/2001/04/xmlenc#sha256"/>
        <DigestValue>HWTs5HJUAUMKttR46gW7zgw3cTX3QyrkX47+9UgPGVE=</DigestValue>
      </Reference>
      <Reference URI="/xl/externalLinks/externalLink125.xml?ContentType=application/vnd.openxmlformats-officedocument.spreadsheetml.externalLink+xml">
        <DigestMethod Algorithm="http://www.w3.org/2001/04/xmlenc#sha256"/>
        <DigestValue>m3fkZDo7HZXRSlBzzDg5NweHKbKXpY+u2iNbpSl2KSg=</DigestValue>
      </Reference>
      <Reference URI="/xl/externalLinks/externalLink126.xml?ContentType=application/vnd.openxmlformats-officedocument.spreadsheetml.externalLink+xml">
        <DigestMethod Algorithm="http://www.w3.org/2001/04/xmlenc#sha256"/>
        <DigestValue>JA1Rk0GZjd/5YqyW+bNGrK3s7g22GDzhU8tZpa0u9ng=</DigestValue>
      </Reference>
      <Reference URI="/xl/externalLinks/externalLink127.xml?ContentType=application/vnd.openxmlformats-officedocument.spreadsheetml.externalLink+xml">
        <DigestMethod Algorithm="http://www.w3.org/2001/04/xmlenc#sha256"/>
        <DigestValue>nBjXvq/D7rPgjhMKlgYrZMzYbuYfzkUNtHzWPfRWE1Q=</DigestValue>
      </Reference>
      <Reference URI="/xl/externalLinks/externalLink128.xml?ContentType=application/vnd.openxmlformats-officedocument.spreadsheetml.externalLink+xml">
        <DigestMethod Algorithm="http://www.w3.org/2001/04/xmlenc#sha256"/>
        <DigestValue>Sp7NJ7+QlcMpxdqTFu6geTzs1XejY0ANlaJFSOGxNMk=</DigestValue>
      </Reference>
      <Reference URI="/xl/externalLinks/externalLink129.xml?ContentType=application/vnd.openxmlformats-officedocument.spreadsheetml.externalLink+xml">
        <DigestMethod Algorithm="http://www.w3.org/2001/04/xmlenc#sha256"/>
        <DigestValue>sDiFoe/WsFBqEpYnGqWzJSy9DK+72e2Ks2ZYiDJ3zaM=</DigestValue>
      </Reference>
      <Reference URI="/xl/externalLinks/externalLink13.xml?ContentType=application/vnd.openxmlformats-officedocument.spreadsheetml.externalLink+xml">
        <DigestMethod Algorithm="http://www.w3.org/2001/04/xmlenc#sha256"/>
        <DigestValue>j2dsxOfhLiMONg2aABHaXn+HhLIJ5HpBwZl6IQlHcrw=</DigestValue>
      </Reference>
      <Reference URI="/xl/externalLinks/externalLink130.xml?ContentType=application/vnd.openxmlformats-officedocument.spreadsheetml.externalLink+xml">
        <DigestMethod Algorithm="http://www.w3.org/2001/04/xmlenc#sha256"/>
        <DigestValue>XWuAYFt5LtELKEibsLox47KeomQMXUn0IU4QAXRJvZc=</DigestValue>
      </Reference>
      <Reference URI="/xl/externalLinks/externalLink131.xml?ContentType=application/vnd.openxmlformats-officedocument.spreadsheetml.externalLink+xml">
        <DigestMethod Algorithm="http://www.w3.org/2001/04/xmlenc#sha256"/>
        <DigestValue>OVfeMmYeTZmdqmXSx7a7DUqZeufUevY43sH9Uk8KBlo=</DigestValue>
      </Reference>
      <Reference URI="/xl/externalLinks/externalLink132.xml?ContentType=application/vnd.openxmlformats-officedocument.spreadsheetml.externalLink+xml">
        <DigestMethod Algorithm="http://www.w3.org/2001/04/xmlenc#sha256"/>
        <DigestValue>5bchnf6+GxHMcX9cpwVk8ObPHYB+uFTjc6YlDXrWiGI=</DigestValue>
      </Reference>
      <Reference URI="/xl/externalLinks/externalLink133.xml?ContentType=application/vnd.openxmlformats-officedocument.spreadsheetml.externalLink+xml">
        <DigestMethod Algorithm="http://www.w3.org/2001/04/xmlenc#sha256"/>
        <DigestValue>jRH3VWp7gpXt9EB/8R7LVr9IuUeQVaq0do3gp1zM5PY=</DigestValue>
      </Reference>
      <Reference URI="/xl/externalLinks/externalLink134.xml?ContentType=application/vnd.openxmlformats-officedocument.spreadsheetml.externalLink+xml">
        <DigestMethod Algorithm="http://www.w3.org/2001/04/xmlenc#sha256"/>
        <DigestValue>SMZ8HVio9Uk/j43UXDh5Je4sx2TjWzxSEMxlmVrRAt0=</DigestValue>
      </Reference>
      <Reference URI="/xl/externalLinks/externalLink135.xml?ContentType=application/vnd.openxmlformats-officedocument.spreadsheetml.externalLink+xml">
        <DigestMethod Algorithm="http://www.w3.org/2001/04/xmlenc#sha256"/>
        <DigestValue>fkQPxpWCXES57TZWTcEtKznCOQ8iSW7hJpRSjjIKW+I=</DigestValue>
      </Reference>
      <Reference URI="/xl/externalLinks/externalLink136.xml?ContentType=application/vnd.openxmlformats-officedocument.spreadsheetml.externalLink+xml">
        <DigestMethod Algorithm="http://www.w3.org/2001/04/xmlenc#sha256"/>
        <DigestValue>AfMl9b0UWYjhpZ6Mzy41FYgl/ukDVIHr09y6vzC0M3I=</DigestValue>
      </Reference>
      <Reference URI="/xl/externalLinks/externalLink137.xml?ContentType=application/vnd.openxmlformats-officedocument.spreadsheetml.externalLink+xml">
        <DigestMethod Algorithm="http://www.w3.org/2001/04/xmlenc#sha256"/>
        <DigestValue>kma0uLUTxR/0lG69ygNPI1+uzr4QlQlUqYHZQQmqIOQ=</DigestValue>
      </Reference>
      <Reference URI="/xl/externalLinks/externalLink138.xml?ContentType=application/vnd.openxmlformats-officedocument.spreadsheetml.externalLink+xml">
        <DigestMethod Algorithm="http://www.w3.org/2001/04/xmlenc#sha256"/>
        <DigestValue>JDMluTAIckhbUCS5U/yRleUwhVA7Y4WxOd95SzwvIfg=</DigestValue>
      </Reference>
      <Reference URI="/xl/externalLinks/externalLink139.xml?ContentType=application/vnd.openxmlformats-officedocument.spreadsheetml.externalLink+xml">
        <DigestMethod Algorithm="http://www.w3.org/2001/04/xmlenc#sha256"/>
        <DigestValue>IqX5FKUEeuuY9wx/nIYzcw61tT8rZ8F+YCxy8iIEQZs=</DigestValue>
      </Reference>
      <Reference URI="/xl/externalLinks/externalLink14.xml?ContentType=application/vnd.openxmlformats-officedocument.spreadsheetml.externalLink+xml">
        <DigestMethod Algorithm="http://www.w3.org/2001/04/xmlenc#sha256"/>
        <DigestValue>P3PXJVDlZ0Yj7uqeU7k1k0Jp6Ce0szuv3d4REUWDOPI=</DigestValue>
      </Reference>
      <Reference URI="/xl/externalLinks/externalLink140.xml?ContentType=application/vnd.openxmlformats-officedocument.spreadsheetml.externalLink+xml">
        <DigestMethod Algorithm="http://www.w3.org/2001/04/xmlenc#sha256"/>
        <DigestValue>CI9rhFE4OqHhZRNywce68gc0IRNvdS5qbNK5jEgyopw=</DigestValue>
      </Reference>
      <Reference URI="/xl/externalLinks/externalLink141.xml?ContentType=application/vnd.openxmlformats-officedocument.spreadsheetml.externalLink+xml">
        <DigestMethod Algorithm="http://www.w3.org/2001/04/xmlenc#sha256"/>
        <DigestValue>lk1pU24r2dvwTwMZhYFe8VZpm7SBmREoC4owF5gXEvU=</DigestValue>
      </Reference>
      <Reference URI="/xl/externalLinks/externalLink142.xml?ContentType=application/vnd.openxmlformats-officedocument.spreadsheetml.externalLink+xml">
        <DigestMethod Algorithm="http://www.w3.org/2001/04/xmlenc#sha256"/>
        <DigestValue>YRUUANjTAyM0TAfz6urJmlkflzRgcxlU4K6VPC/iFQc=</DigestValue>
      </Reference>
      <Reference URI="/xl/externalLinks/externalLink143.xml?ContentType=application/vnd.openxmlformats-officedocument.spreadsheetml.externalLink+xml">
        <DigestMethod Algorithm="http://www.w3.org/2001/04/xmlenc#sha256"/>
        <DigestValue>jNU+FiFpPbju8o1MT7expJmWN5m3Ea+WQFvXJCv9gF4=</DigestValue>
      </Reference>
      <Reference URI="/xl/externalLinks/externalLink144.xml?ContentType=application/vnd.openxmlformats-officedocument.spreadsheetml.externalLink+xml">
        <DigestMethod Algorithm="http://www.w3.org/2001/04/xmlenc#sha256"/>
        <DigestValue>JU4ptFrMLT/8Rs6Se1hDjQDUtB1REIh0U5xI8DZzWz0=</DigestValue>
      </Reference>
      <Reference URI="/xl/externalLinks/externalLink145.xml?ContentType=application/vnd.openxmlformats-officedocument.spreadsheetml.externalLink+xml">
        <DigestMethod Algorithm="http://www.w3.org/2001/04/xmlenc#sha256"/>
        <DigestValue>rLQAwzgXs1EBdXv7LgVmdCc8LbSTuXYQDrdV+wzuAQI=</DigestValue>
      </Reference>
      <Reference URI="/xl/externalLinks/externalLink146.xml?ContentType=application/vnd.openxmlformats-officedocument.spreadsheetml.externalLink+xml">
        <DigestMethod Algorithm="http://www.w3.org/2001/04/xmlenc#sha256"/>
        <DigestValue>08K2PWm5eZ7nJs7c/ugSsZ6jPsEcXNqsvKJWPBH7+Zg=</DigestValue>
      </Reference>
      <Reference URI="/xl/externalLinks/externalLink147.xml?ContentType=application/vnd.openxmlformats-officedocument.spreadsheetml.externalLink+xml">
        <DigestMethod Algorithm="http://www.w3.org/2001/04/xmlenc#sha256"/>
        <DigestValue>z/hXI9ol7Tp1p58MoPGShRt5Fh+RwiZ6E+bLKEiaqe0=</DigestValue>
      </Reference>
      <Reference URI="/xl/externalLinks/externalLink148.xml?ContentType=application/vnd.openxmlformats-officedocument.spreadsheetml.externalLink+xml">
        <DigestMethod Algorithm="http://www.w3.org/2001/04/xmlenc#sha256"/>
        <DigestValue>lUocwd23zJhL8H26eaUF3pOpjNdLeSlwKEHNEyn5grQ=</DigestValue>
      </Reference>
      <Reference URI="/xl/externalLinks/externalLink149.xml?ContentType=application/vnd.openxmlformats-officedocument.spreadsheetml.externalLink+xml">
        <DigestMethod Algorithm="http://www.w3.org/2001/04/xmlenc#sha256"/>
        <DigestValue>DNJVOnerrUl0HyOg/Z53WUL7I6kuw7Zs8dWNnXMgKDM=</DigestValue>
      </Reference>
      <Reference URI="/xl/externalLinks/externalLink15.xml?ContentType=application/vnd.openxmlformats-officedocument.spreadsheetml.externalLink+xml">
        <DigestMethod Algorithm="http://www.w3.org/2001/04/xmlenc#sha256"/>
        <DigestValue>jzKCEUH8AOLXeDV7cRnH5a3icqXMrpJDtNmR8w7eZlY=</DigestValue>
      </Reference>
      <Reference URI="/xl/externalLinks/externalLink150.xml?ContentType=application/vnd.openxmlformats-officedocument.spreadsheetml.externalLink+xml">
        <DigestMethod Algorithm="http://www.w3.org/2001/04/xmlenc#sha256"/>
        <DigestValue>sBmuSvL15fHswkzpN7LNJdaCvLzL4w9dN05gLjcUDl8=</DigestValue>
      </Reference>
      <Reference URI="/xl/externalLinks/externalLink151.xml?ContentType=application/vnd.openxmlformats-officedocument.spreadsheetml.externalLink+xml">
        <DigestMethod Algorithm="http://www.w3.org/2001/04/xmlenc#sha256"/>
        <DigestValue>Z4Zgre0W5amm7fw16nufUqzktAUqCQF3Q+8D6NgAcGk=</DigestValue>
      </Reference>
      <Reference URI="/xl/externalLinks/externalLink152.xml?ContentType=application/vnd.openxmlformats-officedocument.spreadsheetml.externalLink+xml">
        <DigestMethod Algorithm="http://www.w3.org/2001/04/xmlenc#sha256"/>
        <DigestValue>HEfzyIiuwuPJ/2IwXenGmvaKsOFO6NCUY7BxVcMxKGs=</DigestValue>
      </Reference>
      <Reference URI="/xl/externalLinks/externalLink153.xml?ContentType=application/vnd.openxmlformats-officedocument.spreadsheetml.externalLink+xml">
        <DigestMethod Algorithm="http://www.w3.org/2001/04/xmlenc#sha256"/>
        <DigestValue>QFDoEGTSczBonFz56/+KQ/7z3n6aNkUenDpjPBhyzJY=</DigestValue>
      </Reference>
      <Reference URI="/xl/externalLinks/externalLink154.xml?ContentType=application/vnd.openxmlformats-officedocument.spreadsheetml.externalLink+xml">
        <DigestMethod Algorithm="http://www.w3.org/2001/04/xmlenc#sha256"/>
        <DigestValue>OWVSTv6WweC91ClmZQmMiW2qa0iSzMz0HGM+M/wKqxw=</DigestValue>
      </Reference>
      <Reference URI="/xl/externalLinks/externalLink155.xml?ContentType=application/vnd.openxmlformats-officedocument.spreadsheetml.externalLink+xml">
        <DigestMethod Algorithm="http://www.w3.org/2001/04/xmlenc#sha256"/>
        <DigestValue>gZPixHYwXpVv4ENKuVYvapxP0jFzf7gNE5Mf+lxow2I=</DigestValue>
      </Reference>
      <Reference URI="/xl/externalLinks/externalLink156.xml?ContentType=application/vnd.openxmlformats-officedocument.spreadsheetml.externalLink+xml">
        <DigestMethod Algorithm="http://www.w3.org/2001/04/xmlenc#sha256"/>
        <DigestValue>fGwLM1tGql4aSgYcn4fKG33V8CXC2RF5UOELZ7y6ims=</DigestValue>
      </Reference>
      <Reference URI="/xl/externalLinks/externalLink157.xml?ContentType=application/vnd.openxmlformats-officedocument.spreadsheetml.externalLink+xml">
        <DigestMethod Algorithm="http://www.w3.org/2001/04/xmlenc#sha256"/>
        <DigestValue>koVPqy1azG44hc1j09Q/sqkYfL+vCniGCU4SLtEn/Co=</DigestValue>
      </Reference>
      <Reference URI="/xl/externalLinks/externalLink158.xml?ContentType=application/vnd.openxmlformats-officedocument.spreadsheetml.externalLink+xml">
        <DigestMethod Algorithm="http://www.w3.org/2001/04/xmlenc#sha256"/>
        <DigestValue>k01gJhHqS5DzOWWw3UzZPB4KiMJsWM5pYOi9ei3Qv3M=</DigestValue>
      </Reference>
      <Reference URI="/xl/externalLinks/externalLink159.xml?ContentType=application/vnd.openxmlformats-officedocument.spreadsheetml.externalLink+xml">
        <DigestMethod Algorithm="http://www.w3.org/2001/04/xmlenc#sha256"/>
        <DigestValue>OEItU8Ut+/E3fB7b4npIrKDQIbFSaJ7Q2s/yT8ReMpc=</DigestValue>
      </Reference>
      <Reference URI="/xl/externalLinks/externalLink16.xml?ContentType=application/vnd.openxmlformats-officedocument.spreadsheetml.externalLink+xml">
        <DigestMethod Algorithm="http://www.w3.org/2001/04/xmlenc#sha256"/>
        <DigestValue>dzymghGOmZgiPvduTbUzcvZb8Fw9VT2aPa9uE4s6Mbs=</DigestValue>
      </Reference>
      <Reference URI="/xl/externalLinks/externalLink160.xml?ContentType=application/vnd.openxmlformats-officedocument.spreadsheetml.externalLink+xml">
        <DigestMethod Algorithm="http://www.w3.org/2001/04/xmlenc#sha256"/>
        <DigestValue>6c6w4Ue9MBFVzXrCzCHLrOVK6bkiwr7gH0Lrinn1A60=</DigestValue>
      </Reference>
      <Reference URI="/xl/externalLinks/externalLink161.xml?ContentType=application/vnd.openxmlformats-officedocument.spreadsheetml.externalLink+xml">
        <DigestMethod Algorithm="http://www.w3.org/2001/04/xmlenc#sha256"/>
        <DigestValue>RmhmMS+JQCAe6zs/8cLWpIUOfjr9/4O5gcQPwhM57Ro=</DigestValue>
      </Reference>
      <Reference URI="/xl/externalLinks/externalLink162.xml?ContentType=application/vnd.openxmlformats-officedocument.spreadsheetml.externalLink+xml">
        <DigestMethod Algorithm="http://www.w3.org/2001/04/xmlenc#sha256"/>
        <DigestValue>c3Foj9r3pGyDmg5cekoc9RHUWZHTHoJSBCt/BslqbwY=</DigestValue>
      </Reference>
      <Reference URI="/xl/externalLinks/externalLink163.xml?ContentType=application/vnd.openxmlformats-officedocument.spreadsheetml.externalLink+xml">
        <DigestMethod Algorithm="http://www.w3.org/2001/04/xmlenc#sha256"/>
        <DigestValue>8Z6BVQxMYEYSWkGiI8Mmj8HpMIUAXMtKyv4GGate1do=</DigestValue>
      </Reference>
      <Reference URI="/xl/externalLinks/externalLink164.xml?ContentType=application/vnd.openxmlformats-officedocument.spreadsheetml.externalLink+xml">
        <DigestMethod Algorithm="http://www.w3.org/2001/04/xmlenc#sha256"/>
        <DigestValue>lOt54jaSAa5dbCYc46D24E0bmcXKwMq7QpWtmpTDrI8=</DigestValue>
      </Reference>
      <Reference URI="/xl/externalLinks/externalLink165.xml?ContentType=application/vnd.openxmlformats-officedocument.spreadsheetml.externalLink+xml">
        <DigestMethod Algorithm="http://www.w3.org/2001/04/xmlenc#sha256"/>
        <DigestValue>Vvf2WOPlO262SVS6hAzB6347drK5qzlt2O0o2JZi9zY=</DigestValue>
      </Reference>
      <Reference URI="/xl/externalLinks/externalLink166.xml?ContentType=application/vnd.openxmlformats-officedocument.spreadsheetml.externalLink+xml">
        <DigestMethod Algorithm="http://www.w3.org/2001/04/xmlenc#sha256"/>
        <DigestValue>FpyCRx4YF/y/YpdSdDEGFqA/d9Dmjspg4rs3Rb/iGOw=</DigestValue>
      </Reference>
      <Reference URI="/xl/externalLinks/externalLink167.xml?ContentType=application/vnd.openxmlformats-officedocument.spreadsheetml.externalLink+xml">
        <DigestMethod Algorithm="http://www.w3.org/2001/04/xmlenc#sha256"/>
        <DigestValue>PwpzZkBUH9Wkaxjbz+4aqMwCQ0WbotXy1AgR12kuIno=</DigestValue>
      </Reference>
      <Reference URI="/xl/externalLinks/externalLink168.xml?ContentType=application/vnd.openxmlformats-officedocument.spreadsheetml.externalLink+xml">
        <DigestMethod Algorithm="http://www.w3.org/2001/04/xmlenc#sha256"/>
        <DigestValue>UOz1GuRZrc6koUS4TGpOEHezzg9j21wJOUVLQLliak0=</DigestValue>
      </Reference>
      <Reference URI="/xl/externalLinks/externalLink169.xml?ContentType=application/vnd.openxmlformats-officedocument.spreadsheetml.externalLink+xml">
        <DigestMethod Algorithm="http://www.w3.org/2001/04/xmlenc#sha256"/>
        <DigestValue>98FBxXBB6OlDbw9KGwS4kDgAmfmoB971zcmKebuzmts=</DigestValue>
      </Reference>
      <Reference URI="/xl/externalLinks/externalLink17.xml?ContentType=application/vnd.openxmlformats-officedocument.spreadsheetml.externalLink+xml">
        <DigestMethod Algorithm="http://www.w3.org/2001/04/xmlenc#sha256"/>
        <DigestValue>Z13wL/vrUj0qKboE2VWU5/5yEr/eKfFJ4kWpsH8Gm6U=</DigestValue>
      </Reference>
      <Reference URI="/xl/externalLinks/externalLink170.xml?ContentType=application/vnd.openxmlformats-officedocument.spreadsheetml.externalLink+xml">
        <DigestMethod Algorithm="http://www.w3.org/2001/04/xmlenc#sha256"/>
        <DigestValue>GA5GL1+JgQtHGuH2UHhR6PruvtNtTk+rEykS2LNxurs=</DigestValue>
      </Reference>
      <Reference URI="/xl/externalLinks/externalLink171.xml?ContentType=application/vnd.openxmlformats-officedocument.spreadsheetml.externalLink+xml">
        <DigestMethod Algorithm="http://www.w3.org/2001/04/xmlenc#sha256"/>
        <DigestValue>DpF1rmc3RGc8BVWn1ZLB0RCPx8w5CLv5Otf3ng5582U=</DigestValue>
      </Reference>
      <Reference URI="/xl/externalLinks/externalLink172.xml?ContentType=application/vnd.openxmlformats-officedocument.spreadsheetml.externalLink+xml">
        <DigestMethod Algorithm="http://www.w3.org/2001/04/xmlenc#sha256"/>
        <DigestValue>/iFSft6PazPNMP+1crif/ZOyhKWHEjhNNSvMmpiXiY8=</DigestValue>
      </Reference>
      <Reference URI="/xl/externalLinks/externalLink173.xml?ContentType=application/vnd.openxmlformats-officedocument.spreadsheetml.externalLink+xml">
        <DigestMethod Algorithm="http://www.w3.org/2001/04/xmlenc#sha256"/>
        <DigestValue>l2BPavtWRK0M8gdJPIx9yOt96rW7wByi4XKkS5G0DRg=</DigestValue>
      </Reference>
      <Reference URI="/xl/externalLinks/externalLink174.xml?ContentType=application/vnd.openxmlformats-officedocument.spreadsheetml.externalLink+xml">
        <DigestMethod Algorithm="http://www.w3.org/2001/04/xmlenc#sha256"/>
        <DigestValue>zzU6EqHRzRwAuOLmOsIv1GqvyOoBl9Mvk5KSJnI5gvk=</DigestValue>
      </Reference>
      <Reference URI="/xl/externalLinks/externalLink175.xml?ContentType=application/vnd.openxmlformats-officedocument.spreadsheetml.externalLink+xml">
        <DigestMethod Algorithm="http://www.w3.org/2001/04/xmlenc#sha256"/>
        <DigestValue>IyS65s4f1RbHnibU6DRjK4xJExX5KkRylOSTy9+izp0=</DigestValue>
      </Reference>
      <Reference URI="/xl/externalLinks/externalLink176.xml?ContentType=application/vnd.openxmlformats-officedocument.spreadsheetml.externalLink+xml">
        <DigestMethod Algorithm="http://www.w3.org/2001/04/xmlenc#sha256"/>
        <DigestValue>AZhleW1Q3ez6/mUpJYowltIKFO+T/ZSD+9ZLRCB2Q2E=</DigestValue>
      </Reference>
      <Reference URI="/xl/externalLinks/externalLink177.xml?ContentType=application/vnd.openxmlformats-officedocument.spreadsheetml.externalLink+xml">
        <DigestMethod Algorithm="http://www.w3.org/2001/04/xmlenc#sha256"/>
        <DigestValue>nhV7tSAVCLTuSoDOfiBYe01GeW9TTWbHR1JTt3IgO4k=</DigestValue>
      </Reference>
      <Reference URI="/xl/externalLinks/externalLink178.xml?ContentType=application/vnd.openxmlformats-officedocument.spreadsheetml.externalLink+xml">
        <DigestMethod Algorithm="http://www.w3.org/2001/04/xmlenc#sha256"/>
        <DigestValue>4fMb6qVG0lN2ruoICL62Dtd76D3EEiN2GvNzbBLttKI=</DigestValue>
      </Reference>
      <Reference URI="/xl/externalLinks/externalLink179.xml?ContentType=application/vnd.openxmlformats-officedocument.spreadsheetml.externalLink+xml">
        <DigestMethod Algorithm="http://www.w3.org/2001/04/xmlenc#sha256"/>
        <DigestValue>MS5js70W2XzMARQEE5b7CZhR1rKXVyfpOzzyHoYahLg=</DigestValue>
      </Reference>
      <Reference URI="/xl/externalLinks/externalLink18.xml?ContentType=application/vnd.openxmlformats-officedocument.spreadsheetml.externalLink+xml">
        <DigestMethod Algorithm="http://www.w3.org/2001/04/xmlenc#sha256"/>
        <DigestValue>wNwqhH8/ja4Y/agRjG/We/pViagVlCi8v1xmPatNWAo=</DigestValue>
      </Reference>
      <Reference URI="/xl/externalLinks/externalLink180.xml?ContentType=application/vnd.openxmlformats-officedocument.spreadsheetml.externalLink+xml">
        <DigestMethod Algorithm="http://www.w3.org/2001/04/xmlenc#sha256"/>
        <DigestValue>h39orvoPBrSNg+3i1psBIEpYSdUT18g94bpylQGEk5w=</DigestValue>
      </Reference>
      <Reference URI="/xl/externalLinks/externalLink181.xml?ContentType=application/vnd.openxmlformats-officedocument.spreadsheetml.externalLink+xml">
        <DigestMethod Algorithm="http://www.w3.org/2001/04/xmlenc#sha256"/>
        <DigestValue>1ac8HJWLseRsJryTqbA8NKOdfGNnI3NtXFjeIRUSgMM=</DigestValue>
      </Reference>
      <Reference URI="/xl/externalLinks/externalLink182.xml?ContentType=application/vnd.openxmlformats-officedocument.spreadsheetml.externalLink+xml">
        <DigestMethod Algorithm="http://www.w3.org/2001/04/xmlenc#sha256"/>
        <DigestValue>iXfa0GJgqKnRRkCvtbOpMH20Gwi/KhPc/1XX/JSsh4g=</DigestValue>
      </Reference>
      <Reference URI="/xl/externalLinks/externalLink183.xml?ContentType=application/vnd.openxmlformats-officedocument.spreadsheetml.externalLink+xml">
        <DigestMethod Algorithm="http://www.w3.org/2001/04/xmlenc#sha256"/>
        <DigestValue>IGLxRM/EeM9+Wf/HVnZoSj8YZl/Jre1yOz8pa9osi2k=</DigestValue>
      </Reference>
      <Reference URI="/xl/externalLinks/externalLink184.xml?ContentType=application/vnd.openxmlformats-officedocument.spreadsheetml.externalLink+xml">
        <DigestMethod Algorithm="http://www.w3.org/2001/04/xmlenc#sha256"/>
        <DigestValue>dQKvK6J523iMXQdhYK0AxT0acx3RncLKmEDctjlg3mM=</DigestValue>
      </Reference>
      <Reference URI="/xl/externalLinks/externalLink185.xml?ContentType=application/vnd.openxmlformats-officedocument.spreadsheetml.externalLink+xml">
        <DigestMethod Algorithm="http://www.w3.org/2001/04/xmlenc#sha256"/>
        <DigestValue>i48SnlVj+m9behyuqj+m+6OJsP6wa2NU7PLUPHQl1Zs=</DigestValue>
      </Reference>
      <Reference URI="/xl/externalLinks/externalLink186.xml?ContentType=application/vnd.openxmlformats-officedocument.spreadsheetml.externalLink+xml">
        <DigestMethod Algorithm="http://www.w3.org/2001/04/xmlenc#sha256"/>
        <DigestValue>GN3EcBzyk8fhcKk9RC8y9NT5dzFuQAZj5ES77D7Fypk=</DigestValue>
      </Reference>
      <Reference URI="/xl/externalLinks/externalLink187.xml?ContentType=application/vnd.openxmlformats-officedocument.spreadsheetml.externalLink+xml">
        <DigestMethod Algorithm="http://www.w3.org/2001/04/xmlenc#sha256"/>
        <DigestValue>bHhJ9uBveBILx3+ZyAqxP9+PHbmK9AZ1Ek3fqMtxNvQ=</DigestValue>
      </Reference>
      <Reference URI="/xl/externalLinks/externalLink188.xml?ContentType=application/vnd.openxmlformats-officedocument.spreadsheetml.externalLink+xml">
        <DigestMethod Algorithm="http://www.w3.org/2001/04/xmlenc#sha256"/>
        <DigestValue>vvWhYwiS3MNEDEsBa4oKQRDS/q9A7eA4MRhjGIo3UAw=</DigestValue>
      </Reference>
      <Reference URI="/xl/externalLinks/externalLink189.xml?ContentType=application/vnd.openxmlformats-officedocument.spreadsheetml.externalLink+xml">
        <DigestMethod Algorithm="http://www.w3.org/2001/04/xmlenc#sha256"/>
        <DigestValue>v4uR8SPEmmfsuYD+XZ7UHhOFks7sCTTsnT5qZv2gbYE=</DigestValue>
      </Reference>
      <Reference URI="/xl/externalLinks/externalLink19.xml?ContentType=application/vnd.openxmlformats-officedocument.spreadsheetml.externalLink+xml">
        <DigestMethod Algorithm="http://www.w3.org/2001/04/xmlenc#sha256"/>
        <DigestValue>F3pgrPG3nubDrA/vpxgD84NbfgDsEhN4bHgnC9ws4b4=</DigestValue>
      </Reference>
      <Reference URI="/xl/externalLinks/externalLink190.xml?ContentType=application/vnd.openxmlformats-officedocument.spreadsheetml.externalLink+xml">
        <DigestMethod Algorithm="http://www.w3.org/2001/04/xmlenc#sha256"/>
        <DigestValue>jLdiGk1lMiUdo5Jhi5SzNK2hU0001ectmY3ESxRB2zc=</DigestValue>
      </Reference>
      <Reference URI="/xl/externalLinks/externalLink191.xml?ContentType=application/vnd.openxmlformats-officedocument.spreadsheetml.externalLink+xml">
        <DigestMethod Algorithm="http://www.w3.org/2001/04/xmlenc#sha256"/>
        <DigestValue>NRK0DRgESHkLMa+oj/G4EeJ26WusYTw2uKeP8Ie0Kn4=</DigestValue>
      </Reference>
      <Reference URI="/xl/externalLinks/externalLink192.xml?ContentType=application/vnd.openxmlformats-officedocument.spreadsheetml.externalLink+xml">
        <DigestMethod Algorithm="http://www.w3.org/2001/04/xmlenc#sha256"/>
        <DigestValue>gp2rTqK8Z0XEgerbmq4Voh8b4YW5Dvc6qYqK5Z4GLdA=</DigestValue>
      </Reference>
      <Reference URI="/xl/externalLinks/externalLink193.xml?ContentType=application/vnd.openxmlformats-officedocument.spreadsheetml.externalLink+xml">
        <DigestMethod Algorithm="http://www.w3.org/2001/04/xmlenc#sha256"/>
        <DigestValue>6mAyw7bUdDLw8rzGY9QPlg1ORRSJEiluR3ANOpSO1iQ=</DigestValue>
      </Reference>
      <Reference URI="/xl/externalLinks/externalLink194.xml?ContentType=application/vnd.openxmlformats-officedocument.spreadsheetml.externalLink+xml">
        <DigestMethod Algorithm="http://www.w3.org/2001/04/xmlenc#sha256"/>
        <DigestValue>WmYqG9sdUT7rnntEjc2J2IQanxJI2Oi8JxlDhd1whMk=</DigestValue>
      </Reference>
      <Reference URI="/xl/externalLinks/externalLink195.xml?ContentType=application/vnd.openxmlformats-officedocument.spreadsheetml.externalLink+xml">
        <DigestMethod Algorithm="http://www.w3.org/2001/04/xmlenc#sha256"/>
        <DigestValue>62R5QcYx6MzqqTt4S5FYgTPJlY7TL/+oHQMb48xBdhw=</DigestValue>
      </Reference>
      <Reference URI="/xl/externalLinks/externalLink196.xml?ContentType=application/vnd.openxmlformats-officedocument.spreadsheetml.externalLink+xml">
        <DigestMethod Algorithm="http://www.w3.org/2001/04/xmlenc#sha256"/>
        <DigestValue>6Lj+yyol+VlIT9UCs2P20X2fAu2HduKUJ5XIMicZOs8=</DigestValue>
      </Reference>
      <Reference URI="/xl/externalLinks/externalLink197.xml?ContentType=application/vnd.openxmlformats-officedocument.spreadsheetml.externalLink+xml">
        <DigestMethod Algorithm="http://www.w3.org/2001/04/xmlenc#sha256"/>
        <DigestValue>oxDHavO5NE966hwhxC/211ASlgv9Ry1bsSeeNCj5WnU=</DigestValue>
      </Reference>
      <Reference URI="/xl/externalLinks/externalLink198.xml?ContentType=application/vnd.openxmlformats-officedocument.spreadsheetml.externalLink+xml">
        <DigestMethod Algorithm="http://www.w3.org/2001/04/xmlenc#sha256"/>
        <DigestValue>0K6IRKH9XyYi9aVkr3004FLKOGG3zBXIgiqEokO35vk=</DigestValue>
      </Reference>
      <Reference URI="/xl/externalLinks/externalLink199.xml?ContentType=application/vnd.openxmlformats-officedocument.spreadsheetml.externalLink+xml">
        <DigestMethod Algorithm="http://www.w3.org/2001/04/xmlenc#sha256"/>
        <DigestValue>BcFJ2DN5WztlLwT/K5XfFn9mG6WTpA2MxLQRyV+5B6E=</DigestValue>
      </Reference>
      <Reference URI="/xl/externalLinks/externalLink2.xml?ContentType=application/vnd.openxmlformats-officedocument.spreadsheetml.externalLink+xml">
        <DigestMethod Algorithm="http://www.w3.org/2001/04/xmlenc#sha256"/>
        <DigestValue>u2qKFukhk6Qo9MqqWbLmqUCgH0W+D7GGcuVKashLLP4=</DigestValue>
      </Reference>
      <Reference URI="/xl/externalLinks/externalLink20.xml?ContentType=application/vnd.openxmlformats-officedocument.spreadsheetml.externalLink+xml">
        <DigestMethod Algorithm="http://www.w3.org/2001/04/xmlenc#sha256"/>
        <DigestValue>y6qDlAl5Ry7kz8AQ9Q8J7KS5/ASxAvvnyqtV4XNrgmo=</DigestValue>
      </Reference>
      <Reference URI="/xl/externalLinks/externalLink200.xml?ContentType=application/vnd.openxmlformats-officedocument.spreadsheetml.externalLink+xml">
        <DigestMethod Algorithm="http://www.w3.org/2001/04/xmlenc#sha256"/>
        <DigestValue>QLlUgDDdd+lKbi74o2tyaKik+kvQb5QNR8dNqpkBDsk=</DigestValue>
      </Reference>
      <Reference URI="/xl/externalLinks/externalLink201.xml?ContentType=application/vnd.openxmlformats-officedocument.spreadsheetml.externalLink+xml">
        <DigestMethod Algorithm="http://www.w3.org/2001/04/xmlenc#sha256"/>
        <DigestValue>Lw1YusnYh8inXWmVKRIt/ev93Cqlu5Ed1mU7t9SieWw=</DigestValue>
      </Reference>
      <Reference URI="/xl/externalLinks/externalLink202.xml?ContentType=application/vnd.openxmlformats-officedocument.spreadsheetml.externalLink+xml">
        <DigestMethod Algorithm="http://www.w3.org/2001/04/xmlenc#sha256"/>
        <DigestValue>efaA4PMnvnPoy/25NUtVhBxn3Ewmo1E7oRyQ8/1feq4=</DigestValue>
      </Reference>
      <Reference URI="/xl/externalLinks/externalLink203.xml?ContentType=application/vnd.openxmlformats-officedocument.spreadsheetml.externalLink+xml">
        <DigestMethod Algorithm="http://www.w3.org/2001/04/xmlenc#sha256"/>
        <DigestValue>R/TCYh4mE7h6NaNCpDXj47AcZN6mDTyn7cc1mPMQdu8=</DigestValue>
      </Reference>
      <Reference URI="/xl/externalLinks/externalLink204.xml?ContentType=application/vnd.openxmlformats-officedocument.spreadsheetml.externalLink+xml">
        <DigestMethod Algorithm="http://www.w3.org/2001/04/xmlenc#sha256"/>
        <DigestValue>3ekNZWxQIAKhRj/Nty2JL9OJBvnGJZDBVn1rX5EEdpc=</DigestValue>
      </Reference>
      <Reference URI="/xl/externalLinks/externalLink205.xml?ContentType=application/vnd.openxmlformats-officedocument.spreadsheetml.externalLink+xml">
        <DigestMethod Algorithm="http://www.w3.org/2001/04/xmlenc#sha256"/>
        <DigestValue>ZLR7u0gpi7WIRJvWDPzHPWQ5jzRdSCx72GuKs2swWa8=</DigestValue>
      </Reference>
      <Reference URI="/xl/externalLinks/externalLink206.xml?ContentType=application/vnd.openxmlformats-officedocument.spreadsheetml.externalLink+xml">
        <DigestMethod Algorithm="http://www.w3.org/2001/04/xmlenc#sha256"/>
        <DigestValue>5W3/HFZUoxBEue+ZJSmry7PkQ15OTdhdUm7JZDhNd4Y=</DigestValue>
      </Reference>
      <Reference URI="/xl/externalLinks/externalLink207.xml?ContentType=application/vnd.openxmlformats-officedocument.spreadsheetml.externalLink+xml">
        <DigestMethod Algorithm="http://www.w3.org/2001/04/xmlenc#sha256"/>
        <DigestValue>l7oLq76vFXM4hAwWK4DT8JdWd+al6PFYfaOFy5EL5Yo=</DigestValue>
      </Reference>
      <Reference URI="/xl/externalLinks/externalLink208.xml?ContentType=application/vnd.openxmlformats-officedocument.spreadsheetml.externalLink+xml">
        <DigestMethod Algorithm="http://www.w3.org/2001/04/xmlenc#sha256"/>
        <DigestValue>2bCwehNeFY/qhDbQ+5o5rNxVrsQh7W1dEJ4oWJg24cU=</DigestValue>
      </Reference>
      <Reference URI="/xl/externalLinks/externalLink209.xml?ContentType=application/vnd.openxmlformats-officedocument.spreadsheetml.externalLink+xml">
        <DigestMethod Algorithm="http://www.w3.org/2001/04/xmlenc#sha256"/>
        <DigestValue>3mJI15juAj4X3dZms1V20/qLjB7806iqiZJhNXK4ozA=</DigestValue>
      </Reference>
      <Reference URI="/xl/externalLinks/externalLink21.xml?ContentType=application/vnd.openxmlformats-officedocument.spreadsheetml.externalLink+xml">
        <DigestMethod Algorithm="http://www.w3.org/2001/04/xmlenc#sha256"/>
        <DigestValue>nhAO419GG84MSXFs9OhX/U4YATP/8HHYFXk/2r3Vvf8=</DigestValue>
      </Reference>
      <Reference URI="/xl/externalLinks/externalLink210.xml?ContentType=application/vnd.openxmlformats-officedocument.spreadsheetml.externalLink+xml">
        <DigestMethod Algorithm="http://www.w3.org/2001/04/xmlenc#sha256"/>
        <DigestValue>h9sciecKnTfGjD1wg1wX2lynmaDea5twTtYtZhxzN1s=</DigestValue>
      </Reference>
      <Reference URI="/xl/externalLinks/externalLink211.xml?ContentType=application/vnd.openxmlformats-officedocument.spreadsheetml.externalLink+xml">
        <DigestMethod Algorithm="http://www.w3.org/2001/04/xmlenc#sha256"/>
        <DigestValue>8xVsTvmAHtm56eMBjXn5EMXOOJ5s32b47UmkGQK1ajs=</DigestValue>
      </Reference>
      <Reference URI="/xl/externalLinks/externalLink212.xml?ContentType=application/vnd.openxmlformats-officedocument.spreadsheetml.externalLink+xml">
        <DigestMethod Algorithm="http://www.w3.org/2001/04/xmlenc#sha256"/>
        <DigestValue>ESNIotQEV4lkqA4Oj3JEFi3egBrRNT2AQoKjiggQie0=</DigestValue>
      </Reference>
      <Reference URI="/xl/externalLinks/externalLink213.xml?ContentType=application/vnd.openxmlformats-officedocument.spreadsheetml.externalLink+xml">
        <DigestMethod Algorithm="http://www.w3.org/2001/04/xmlenc#sha256"/>
        <DigestValue>d0r+yHKzsvAtD2bW4F20NbwyDWAFiIaomMf0dEFgah0=</DigestValue>
      </Reference>
      <Reference URI="/xl/externalLinks/externalLink214.xml?ContentType=application/vnd.openxmlformats-officedocument.spreadsheetml.externalLink+xml">
        <DigestMethod Algorithm="http://www.w3.org/2001/04/xmlenc#sha256"/>
        <DigestValue>eVVi6Zqk589uUbxIDGtt6wt1Bf4aILUG39+jn8i5Qj4=</DigestValue>
      </Reference>
      <Reference URI="/xl/externalLinks/externalLink215.xml?ContentType=application/vnd.openxmlformats-officedocument.spreadsheetml.externalLink+xml">
        <DigestMethod Algorithm="http://www.w3.org/2001/04/xmlenc#sha256"/>
        <DigestValue>eutkftBQRRKgB2vrzOEN3fEOOekg1AesRUZrz7aFUkQ=</DigestValue>
      </Reference>
      <Reference URI="/xl/externalLinks/externalLink216.xml?ContentType=application/vnd.openxmlformats-officedocument.spreadsheetml.externalLink+xml">
        <DigestMethod Algorithm="http://www.w3.org/2001/04/xmlenc#sha256"/>
        <DigestValue>8pIfjPYzXUz4w1gUwl7eiKgDEEpVOI+niSUyCGgMw0E=</DigestValue>
      </Reference>
      <Reference URI="/xl/externalLinks/externalLink217.xml?ContentType=application/vnd.openxmlformats-officedocument.spreadsheetml.externalLink+xml">
        <DigestMethod Algorithm="http://www.w3.org/2001/04/xmlenc#sha256"/>
        <DigestValue>il2OjWDtkqrdaLGKDZUMiA/soNdriCI7LtdPj3IlHLw=</DigestValue>
      </Reference>
      <Reference URI="/xl/externalLinks/externalLink218.xml?ContentType=application/vnd.openxmlformats-officedocument.spreadsheetml.externalLink+xml">
        <DigestMethod Algorithm="http://www.w3.org/2001/04/xmlenc#sha256"/>
        <DigestValue>Ore5bDfaavJZqwu9ZTXBuNZDoeQhvL5ZSSlpKRHdQ10=</DigestValue>
      </Reference>
      <Reference URI="/xl/externalLinks/externalLink219.xml?ContentType=application/vnd.openxmlformats-officedocument.spreadsheetml.externalLink+xml">
        <DigestMethod Algorithm="http://www.w3.org/2001/04/xmlenc#sha256"/>
        <DigestValue>epPqEf6JX/6HwqsAoOAT2p4glHLzCLdUiu1VEo/GhN4=</DigestValue>
      </Reference>
      <Reference URI="/xl/externalLinks/externalLink22.xml?ContentType=application/vnd.openxmlformats-officedocument.spreadsheetml.externalLink+xml">
        <DigestMethod Algorithm="http://www.w3.org/2001/04/xmlenc#sha256"/>
        <DigestValue>OZywVFCjC4kzdQi9coIwuZQT3Icj6mtGymDI5mmH5tg=</DigestValue>
      </Reference>
      <Reference URI="/xl/externalLinks/externalLink220.xml?ContentType=application/vnd.openxmlformats-officedocument.spreadsheetml.externalLink+xml">
        <DigestMethod Algorithm="http://www.w3.org/2001/04/xmlenc#sha256"/>
        <DigestValue>lxg2IiNn5Fz1lj1dwpA1SU/NN6DcF8qbYAydCmnJ5f4=</DigestValue>
      </Reference>
      <Reference URI="/xl/externalLinks/externalLink221.xml?ContentType=application/vnd.openxmlformats-officedocument.spreadsheetml.externalLink+xml">
        <DigestMethod Algorithm="http://www.w3.org/2001/04/xmlenc#sha256"/>
        <DigestValue>FxNiNt6eXMDcgSptZREc9K5hH021sKJ4AIWC9ftdvDQ=</DigestValue>
      </Reference>
      <Reference URI="/xl/externalLinks/externalLink222.xml?ContentType=application/vnd.openxmlformats-officedocument.spreadsheetml.externalLink+xml">
        <DigestMethod Algorithm="http://www.w3.org/2001/04/xmlenc#sha256"/>
        <DigestValue>tAMMaREF9bqQ7pvwUD4kZYLNsHX8x37/MiZSgMemW2c=</DigestValue>
      </Reference>
      <Reference URI="/xl/externalLinks/externalLink223.xml?ContentType=application/vnd.openxmlformats-officedocument.spreadsheetml.externalLink+xml">
        <DigestMethod Algorithm="http://www.w3.org/2001/04/xmlenc#sha256"/>
        <DigestValue>bWvRKtOEhQHwv91PlUTbVWFS4eGy3JNq1DfOMt7EVfA=</DigestValue>
      </Reference>
      <Reference URI="/xl/externalLinks/externalLink224.xml?ContentType=application/vnd.openxmlformats-officedocument.spreadsheetml.externalLink+xml">
        <DigestMethod Algorithm="http://www.w3.org/2001/04/xmlenc#sha256"/>
        <DigestValue>GMH6ZqdZM2EGVKp644fQOFmdkQg1UInOwADy98FwcdY=</DigestValue>
      </Reference>
      <Reference URI="/xl/externalLinks/externalLink225.xml?ContentType=application/vnd.openxmlformats-officedocument.spreadsheetml.externalLink+xml">
        <DigestMethod Algorithm="http://www.w3.org/2001/04/xmlenc#sha256"/>
        <DigestValue>AsstY4mdfv7vwqJVWSkQ4KvxXXJWF2vYCUMOE5IwXB4=</DigestValue>
      </Reference>
      <Reference URI="/xl/externalLinks/externalLink226.xml?ContentType=application/vnd.openxmlformats-officedocument.spreadsheetml.externalLink+xml">
        <DigestMethod Algorithm="http://www.w3.org/2001/04/xmlenc#sha256"/>
        <DigestValue>sLdkJh6rK56LV49dIZlagb9aScnuJSMEUT4QuCJnGKs=</DigestValue>
      </Reference>
      <Reference URI="/xl/externalLinks/externalLink23.xml?ContentType=application/vnd.openxmlformats-officedocument.spreadsheetml.externalLink+xml">
        <DigestMethod Algorithm="http://www.w3.org/2001/04/xmlenc#sha256"/>
        <DigestValue>rAdnL3aYwf3K8eSHjWh2U1t1zLIWbujDz9jMRndkiHU=</DigestValue>
      </Reference>
      <Reference URI="/xl/externalLinks/externalLink24.xml?ContentType=application/vnd.openxmlformats-officedocument.spreadsheetml.externalLink+xml">
        <DigestMethod Algorithm="http://www.w3.org/2001/04/xmlenc#sha256"/>
        <DigestValue>GLLEeU6ZeMnUPeJPPn9FKbLzUD0UbsKON8p87XEHTdQ=</DigestValue>
      </Reference>
      <Reference URI="/xl/externalLinks/externalLink25.xml?ContentType=application/vnd.openxmlformats-officedocument.spreadsheetml.externalLink+xml">
        <DigestMethod Algorithm="http://www.w3.org/2001/04/xmlenc#sha256"/>
        <DigestValue>y06jfoXGy4s6xW8DAjPaRyFVwXh3x1CwLmelrYLgMqA=</DigestValue>
      </Reference>
      <Reference URI="/xl/externalLinks/externalLink26.xml?ContentType=application/vnd.openxmlformats-officedocument.spreadsheetml.externalLink+xml">
        <DigestMethod Algorithm="http://www.w3.org/2001/04/xmlenc#sha256"/>
        <DigestValue>Nw4dxfdRDqdViahm9ubMKEoU0wA3+dpFshx1F1pYfEE=</DigestValue>
      </Reference>
      <Reference URI="/xl/externalLinks/externalLink27.xml?ContentType=application/vnd.openxmlformats-officedocument.spreadsheetml.externalLink+xml">
        <DigestMethod Algorithm="http://www.w3.org/2001/04/xmlenc#sha256"/>
        <DigestValue>KWX9BSu1yflIwBdg7al0UOgtJjV1lgjehDkkSsapY44=</DigestValue>
      </Reference>
      <Reference URI="/xl/externalLinks/externalLink28.xml?ContentType=application/vnd.openxmlformats-officedocument.spreadsheetml.externalLink+xml">
        <DigestMethod Algorithm="http://www.w3.org/2001/04/xmlenc#sha256"/>
        <DigestValue>iuV7q7tONZy+Sr54VfYgHvy+NNWB/R+EFfl6Zxxn0zo=</DigestValue>
      </Reference>
      <Reference URI="/xl/externalLinks/externalLink29.xml?ContentType=application/vnd.openxmlformats-officedocument.spreadsheetml.externalLink+xml">
        <DigestMethod Algorithm="http://www.w3.org/2001/04/xmlenc#sha256"/>
        <DigestValue>l9wth+wpI0PX8PRZnxJuF2iapnUFh951nBPvNUszEV4=</DigestValue>
      </Reference>
      <Reference URI="/xl/externalLinks/externalLink3.xml?ContentType=application/vnd.openxmlformats-officedocument.spreadsheetml.externalLink+xml">
        <DigestMethod Algorithm="http://www.w3.org/2001/04/xmlenc#sha256"/>
        <DigestValue>fNhuDp5iFOi5hRkKoOgekKdVfxrGs4q857KOvCO0HYU=</DigestValue>
      </Reference>
      <Reference URI="/xl/externalLinks/externalLink30.xml?ContentType=application/vnd.openxmlformats-officedocument.spreadsheetml.externalLink+xml">
        <DigestMethod Algorithm="http://www.w3.org/2001/04/xmlenc#sha256"/>
        <DigestValue>pwOoQjjQc376Fik2I6LqXvR2CsyR9/64X/h23sLY77g=</DigestValue>
      </Reference>
      <Reference URI="/xl/externalLinks/externalLink31.xml?ContentType=application/vnd.openxmlformats-officedocument.spreadsheetml.externalLink+xml">
        <DigestMethod Algorithm="http://www.w3.org/2001/04/xmlenc#sha256"/>
        <DigestValue>mt7o2L4TAzATN7mvoMrN7zi7QULYCheqg0B3BtT6EoI=</DigestValue>
      </Reference>
      <Reference URI="/xl/externalLinks/externalLink32.xml?ContentType=application/vnd.openxmlformats-officedocument.spreadsheetml.externalLink+xml">
        <DigestMethod Algorithm="http://www.w3.org/2001/04/xmlenc#sha256"/>
        <DigestValue>Qd8BhHVivp85Y4VwyRN0qvY2wMfr3BhGYBW36Sgxcz4=</DigestValue>
      </Reference>
      <Reference URI="/xl/externalLinks/externalLink33.xml?ContentType=application/vnd.openxmlformats-officedocument.spreadsheetml.externalLink+xml">
        <DigestMethod Algorithm="http://www.w3.org/2001/04/xmlenc#sha256"/>
        <DigestValue>gMNPHLJ8MUx11vM8O5IiWZBLPkDq27LGb33tdkBC7AA=</DigestValue>
      </Reference>
      <Reference URI="/xl/externalLinks/externalLink34.xml?ContentType=application/vnd.openxmlformats-officedocument.spreadsheetml.externalLink+xml">
        <DigestMethod Algorithm="http://www.w3.org/2001/04/xmlenc#sha256"/>
        <DigestValue>5DyIgTfVgKUmtUDBOJbKMBl7A83Jx3sRnwrjcLAS114=</DigestValue>
      </Reference>
      <Reference URI="/xl/externalLinks/externalLink35.xml?ContentType=application/vnd.openxmlformats-officedocument.spreadsheetml.externalLink+xml">
        <DigestMethod Algorithm="http://www.w3.org/2001/04/xmlenc#sha256"/>
        <DigestValue>rVH1TRbr98z7qUe+WaXqitAEDw/mLOmZSfHgIkWNrXY=</DigestValue>
      </Reference>
      <Reference URI="/xl/externalLinks/externalLink36.xml?ContentType=application/vnd.openxmlformats-officedocument.spreadsheetml.externalLink+xml">
        <DigestMethod Algorithm="http://www.w3.org/2001/04/xmlenc#sha256"/>
        <DigestValue>OopSb+ZnjVSPwg4XW4ciQcHoxM7Ufez4lkbK2xHNes4=</DigestValue>
      </Reference>
      <Reference URI="/xl/externalLinks/externalLink37.xml?ContentType=application/vnd.openxmlformats-officedocument.spreadsheetml.externalLink+xml">
        <DigestMethod Algorithm="http://www.w3.org/2001/04/xmlenc#sha256"/>
        <DigestValue>UkeI/hNZgEhsOeWkbkivcf9gjing4RH1BB250RhpH5k=</DigestValue>
      </Reference>
      <Reference URI="/xl/externalLinks/externalLink38.xml?ContentType=application/vnd.openxmlformats-officedocument.spreadsheetml.externalLink+xml">
        <DigestMethod Algorithm="http://www.w3.org/2001/04/xmlenc#sha256"/>
        <DigestValue>a9J2HzyYaCmzLY1PLihPpiAFWhIZDXeKvG4bog8aMWg=</DigestValue>
      </Reference>
      <Reference URI="/xl/externalLinks/externalLink39.xml?ContentType=application/vnd.openxmlformats-officedocument.spreadsheetml.externalLink+xml">
        <DigestMethod Algorithm="http://www.w3.org/2001/04/xmlenc#sha256"/>
        <DigestValue>XwC6Zyg1WVy0umhIYyj+LRF2YlVmjdGr+gXjcKrHXKo=</DigestValue>
      </Reference>
      <Reference URI="/xl/externalLinks/externalLink4.xml?ContentType=application/vnd.openxmlformats-officedocument.spreadsheetml.externalLink+xml">
        <DigestMethod Algorithm="http://www.w3.org/2001/04/xmlenc#sha256"/>
        <DigestValue>dk7cmsaFfmEHScoQK2jOz6oeSBQDdtPcxLbsUNEM0IY=</DigestValue>
      </Reference>
      <Reference URI="/xl/externalLinks/externalLink40.xml?ContentType=application/vnd.openxmlformats-officedocument.spreadsheetml.externalLink+xml">
        <DigestMethod Algorithm="http://www.w3.org/2001/04/xmlenc#sha256"/>
        <DigestValue>jieF2rRNMJyaUyMXMPyvL8VFMTv9Jb+9K5z9YRyvif4=</DigestValue>
      </Reference>
      <Reference URI="/xl/externalLinks/externalLink41.xml?ContentType=application/vnd.openxmlformats-officedocument.spreadsheetml.externalLink+xml">
        <DigestMethod Algorithm="http://www.w3.org/2001/04/xmlenc#sha256"/>
        <DigestValue>/kmHHzbX5qGsLSi8zZZ0//mD/uAeCtllsSPrP7kXV7w=</DigestValue>
      </Reference>
      <Reference URI="/xl/externalLinks/externalLink42.xml?ContentType=application/vnd.openxmlformats-officedocument.spreadsheetml.externalLink+xml">
        <DigestMethod Algorithm="http://www.w3.org/2001/04/xmlenc#sha256"/>
        <DigestValue>eOakVklUBpUc9PB8CUe3eQZL6yEmMt7Il6DMyCz0lJg=</DigestValue>
      </Reference>
      <Reference URI="/xl/externalLinks/externalLink43.xml?ContentType=application/vnd.openxmlformats-officedocument.spreadsheetml.externalLink+xml">
        <DigestMethod Algorithm="http://www.w3.org/2001/04/xmlenc#sha256"/>
        <DigestValue>Qt+aROxM/OiPwULFBz+PvTOBTqTEYlnD6Z+4tBbl6EY=</DigestValue>
      </Reference>
      <Reference URI="/xl/externalLinks/externalLink44.xml?ContentType=application/vnd.openxmlformats-officedocument.spreadsheetml.externalLink+xml">
        <DigestMethod Algorithm="http://www.w3.org/2001/04/xmlenc#sha256"/>
        <DigestValue>cqOKNmS0jVhGG3jJsk/Gucy4iHy1atkmMthY+8J+l2w=</DigestValue>
      </Reference>
      <Reference URI="/xl/externalLinks/externalLink45.xml?ContentType=application/vnd.openxmlformats-officedocument.spreadsheetml.externalLink+xml">
        <DigestMethod Algorithm="http://www.w3.org/2001/04/xmlenc#sha256"/>
        <DigestValue>Vvf2WOPlO262SVS6hAzB6347drK5qzlt2O0o2JZi9zY=</DigestValue>
      </Reference>
      <Reference URI="/xl/externalLinks/externalLink46.xml?ContentType=application/vnd.openxmlformats-officedocument.spreadsheetml.externalLink+xml">
        <DigestMethod Algorithm="http://www.w3.org/2001/04/xmlenc#sha256"/>
        <DigestValue>B4ae6LCjoNJDJhmMGzYuXgE97KZoXjKq4Pwl2ahrjL8=</DigestValue>
      </Reference>
      <Reference URI="/xl/externalLinks/externalLink47.xml?ContentType=application/vnd.openxmlformats-officedocument.spreadsheetml.externalLink+xml">
        <DigestMethod Algorithm="http://www.w3.org/2001/04/xmlenc#sha256"/>
        <DigestValue>RHraSBYtWoFHJ1eMyR0xlOsLFT5Hms8JUBH5toydY6I=</DigestValue>
      </Reference>
      <Reference URI="/xl/externalLinks/externalLink48.xml?ContentType=application/vnd.openxmlformats-officedocument.spreadsheetml.externalLink+xml">
        <DigestMethod Algorithm="http://www.w3.org/2001/04/xmlenc#sha256"/>
        <DigestValue>dGtHpat+eGfY1Ibu8QFE4RHjhTyXV3N2YUuKu/3mvYs=</DigestValue>
      </Reference>
      <Reference URI="/xl/externalLinks/externalLink49.xml?ContentType=application/vnd.openxmlformats-officedocument.spreadsheetml.externalLink+xml">
        <DigestMethod Algorithm="http://www.w3.org/2001/04/xmlenc#sha256"/>
        <DigestValue>MS5js70W2XzMARQEE5b7CZhR1rKXVyfpOzzyHoYahLg=</DigestValue>
      </Reference>
      <Reference URI="/xl/externalLinks/externalLink5.xml?ContentType=application/vnd.openxmlformats-officedocument.spreadsheetml.externalLink+xml">
        <DigestMethod Algorithm="http://www.w3.org/2001/04/xmlenc#sha256"/>
        <DigestValue>46SucK8hPtdbFiQyzun4pRqfj2DVC8w5LnZRUUfSbi0=</DigestValue>
      </Reference>
      <Reference URI="/xl/externalLinks/externalLink50.xml?ContentType=application/vnd.openxmlformats-officedocument.spreadsheetml.externalLink+xml">
        <DigestMethod Algorithm="http://www.w3.org/2001/04/xmlenc#sha256"/>
        <DigestValue>o7bXf/Juvu1mdMNGhEf6jGwanRNf4k3lQ5F89LQcdCw=</DigestValue>
      </Reference>
      <Reference URI="/xl/externalLinks/externalLink51.xml?ContentType=application/vnd.openxmlformats-officedocument.spreadsheetml.externalLink+xml">
        <DigestMethod Algorithm="http://www.w3.org/2001/04/xmlenc#sha256"/>
        <DigestValue>BMfaRR/EIq6u5I4EB5biNoqplRbwNcNFBTw6UOHqzao=</DigestValue>
      </Reference>
      <Reference URI="/xl/externalLinks/externalLink52.xml?ContentType=application/vnd.openxmlformats-officedocument.spreadsheetml.externalLink+xml">
        <DigestMethod Algorithm="http://www.w3.org/2001/04/xmlenc#sha256"/>
        <DigestValue>Z1cJSnEwo1F2Q9mNzUOMiOMPGnzsw6SNOPlO6B2q9qM=</DigestValue>
      </Reference>
      <Reference URI="/xl/externalLinks/externalLink53.xml?ContentType=application/vnd.openxmlformats-officedocument.spreadsheetml.externalLink+xml">
        <DigestMethod Algorithm="http://www.w3.org/2001/04/xmlenc#sha256"/>
        <DigestValue>gf8r/Nr2xG6zF4GuIxM9XqhFID+NuPg/rP0TFemqEpg=</DigestValue>
      </Reference>
      <Reference URI="/xl/externalLinks/externalLink54.xml?ContentType=application/vnd.openxmlformats-officedocument.spreadsheetml.externalLink+xml">
        <DigestMethod Algorithm="http://www.w3.org/2001/04/xmlenc#sha256"/>
        <DigestValue>k/v37JcSI81qV+ZK/hu+V6FxzAEsYI1NgKJz9zDNUMg=</DigestValue>
      </Reference>
      <Reference URI="/xl/externalLinks/externalLink55.xml?ContentType=application/vnd.openxmlformats-officedocument.spreadsheetml.externalLink+xml">
        <DigestMethod Algorithm="http://www.w3.org/2001/04/xmlenc#sha256"/>
        <DigestValue>cWYgHMFf84fZLL82xPdNrDSJHMgZpSWtN2YgYPI87Uw=</DigestValue>
      </Reference>
      <Reference URI="/xl/externalLinks/externalLink56.xml?ContentType=application/vnd.openxmlformats-officedocument.spreadsheetml.externalLink+xml">
        <DigestMethod Algorithm="http://www.w3.org/2001/04/xmlenc#sha256"/>
        <DigestValue>6/efgQo7XEMWA3v6hGirY8D/gS1o7cJT4Y9BLVViMYI=</DigestValue>
      </Reference>
      <Reference URI="/xl/externalLinks/externalLink57.xml?ContentType=application/vnd.openxmlformats-officedocument.spreadsheetml.externalLink+xml">
        <DigestMethod Algorithm="http://www.w3.org/2001/04/xmlenc#sha256"/>
        <DigestValue>DKnilDlLQfGW3qcX7CWAIkwD/YULIFnMwSzqDEml3Wc=</DigestValue>
      </Reference>
      <Reference URI="/xl/externalLinks/externalLink58.xml?ContentType=application/vnd.openxmlformats-officedocument.spreadsheetml.externalLink+xml">
        <DigestMethod Algorithm="http://www.w3.org/2001/04/xmlenc#sha256"/>
        <DigestValue>OoHlWnmzzHtim2Ex6SfrNhQkQQuI8xm1/fvqR1fO/Iw=</DigestValue>
      </Reference>
      <Reference URI="/xl/externalLinks/externalLink59.xml?ContentType=application/vnd.openxmlformats-officedocument.spreadsheetml.externalLink+xml">
        <DigestMethod Algorithm="http://www.w3.org/2001/04/xmlenc#sha256"/>
        <DigestValue>Vvf2WOPlO262SVS6hAzB6347drK5qzlt2O0o2JZi9zY=</DigestValue>
      </Reference>
      <Reference URI="/xl/externalLinks/externalLink6.xml?ContentType=application/vnd.openxmlformats-officedocument.spreadsheetml.externalLink+xml">
        <DigestMethod Algorithm="http://www.w3.org/2001/04/xmlenc#sha256"/>
        <DigestValue>QxmUUx/r2J8oosnIPnaDEDHXoShBzQQgAHTOEw9/bVY=</DigestValue>
      </Reference>
      <Reference URI="/xl/externalLinks/externalLink60.xml?ContentType=application/vnd.openxmlformats-officedocument.spreadsheetml.externalLink+xml">
        <DigestMethod Algorithm="http://www.w3.org/2001/04/xmlenc#sha256"/>
        <DigestValue>+nP7aysslA0xLxrNY4PTEnvU2B0cj4WpwgKSTEv2Dlg=</DigestValue>
      </Reference>
      <Reference URI="/xl/externalLinks/externalLink61.xml?ContentType=application/vnd.openxmlformats-officedocument.spreadsheetml.externalLink+xml">
        <DigestMethod Algorithm="http://www.w3.org/2001/04/xmlenc#sha256"/>
        <DigestValue>fR6J0ABFwAJWP4acr15KWsoWL2alvEYkbLJ8PweJN2M=</DigestValue>
      </Reference>
      <Reference URI="/xl/externalLinks/externalLink62.xml?ContentType=application/vnd.openxmlformats-officedocument.spreadsheetml.externalLink+xml">
        <DigestMethod Algorithm="http://www.w3.org/2001/04/xmlenc#sha256"/>
        <DigestValue>A7NNVPbRTZmCILq0ElV0JsPdQNeRNyhD4PCr9Ssps1o=</DigestValue>
      </Reference>
      <Reference URI="/xl/externalLinks/externalLink63.xml?ContentType=application/vnd.openxmlformats-officedocument.spreadsheetml.externalLink+xml">
        <DigestMethod Algorithm="http://www.w3.org/2001/04/xmlenc#sha256"/>
        <DigestValue>STeuiCq5O3UWhaLuKC4aNJzy/kjXYjMoiPJB5dxlab4=</DigestValue>
      </Reference>
      <Reference URI="/xl/externalLinks/externalLink64.xml?ContentType=application/vnd.openxmlformats-officedocument.spreadsheetml.externalLink+xml">
        <DigestMethod Algorithm="http://www.w3.org/2001/04/xmlenc#sha256"/>
        <DigestValue>8tjXW3Bu+y4HR9aumiKKJgtPM94AsZvxzhTHAqzcRIw=</DigestValue>
      </Reference>
      <Reference URI="/xl/externalLinks/externalLink65.xml?ContentType=application/vnd.openxmlformats-officedocument.spreadsheetml.externalLink+xml">
        <DigestMethod Algorithm="http://www.w3.org/2001/04/xmlenc#sha256"/>
        <DigestValue>3kbvvh2i0sIUQxoMDFUTw3UR73vJEs5Lc/svTGEdLOw=</DigestValue>
      </Reference>
      <Reference URI="/xl/externalLinks/externalLink66.xml?ContentType=application/vnd.openxmlformats-officedocument.spreadsheetml.externalLink+xml">
        <DigestMethod Algorithm="http://www.w3.org/2001/04/xmlenc#sha256"/>
        <DigestValue>xRdIqqXJCWHapqnt5pWmTVa8nbsJcUf/8+YrXnNxD2c=</DigestValue>
      </Reference>
      <Reference URI="/xl/externalLinks/externalLink67.xml?ContentType=application/vnd.openxmlformats-officedocument.spreadsheetml.externalLink+xml">
        <DigestMethod Algorithm="http://www.w3.org/2001/04/xmlenc#sha256"/>
        <DigestValue>dgTnqo/if2He0aE91KJ/dC9iA4hc2iwcEAD32DE6RSE=</DigestValue>
      </Reference>
      <Reference URI="/xl/externalLinks/externalLink68.xml?ContentType=application/vnd.openxmlformats-officedocument.spreadsheetml.externalLink+xml">
        <DigestMethod Algorithm="http://www.w3.org/2001/04/xmlenc#sha256"/>
        <DigestValue>t1ia1o8rLvKVJy+1KBMPzbx0WIbFZdsnFekYOmPdlv0=</DigestValue>
      </Reference>
      <Reference URI="/xl/externalLinks/externalLink69.xml?ContentType=application/vnd.openxmlformats-officedocument.spreadsheetml.externalLink+xml">
        <DigestMethod Algorithm="http://www.w3.org/2001/04/xmlenc#sha256"/>
        <DigestValue>jcY0ATzuw4UDG0hPzzOBot834zTherCqt/WFxfnDFV0=</DigestValue>
      </Reference>
      <Reference URI="/xl/externalLinks/externalLink7.xml?ContentType=application/vnd.openxmlformats-officedocument.spreadsheetml.externalLink+xml">
        <DigestMethod Algorithm="http://www.w3.org/2001/04/xmlenc#sha256"/>
        <DigestValue>f0LX44Ngfa9y1qYjCjq0qIDU05VeO8MJu4E0I74nl+w=</DigestValue>
      </Reference>
      <Reference URI="/xl/externalLinks/externalLink70.xml?ContentType=application/vnd.openxmlformats-officedocument.spreadsheetml.externalLink+xml">
        <DigestMethod Algorithm="http://www.w3.org/2001/04/xmlenc#sha256"/>
        <DigestValue>nhxZkdqCxcRgrLApwh6nwvco/GWlaIg+Gjp2lp9uCzw=</DigestValue>
      </Reference>
      <Reference URI="/xl/externalLinks/externalLink71.xml?ContentType=application/vnd.openxmlformats-officedocument.spreadsheetml.externalLink+xml">
        <DigestMethod Algorithm="http://www.w3.org/2001/04/xmlenc#sha256"/>
        <DigestValue>4a85NqvEaA/y2bK2kMhzay83GNiKWJBeaG10W2Mdhqg=</DigestValue>
      </Reference>
      <Reference URI="/xl/externalLinks/externalLink72.xml?ContentType=application/vnd.openxmlformats-officedocument.spreadsheetml.externalLink+xml">
        <DigestMethod Algorithm="http://www.w3.org/2001/04/xmlenc#sha256"/>
        <DigestValue>b+xUysGhdAwhoX7S4+za6pgHnIacLMdj7k6qMe9Wldg=</DigestValue>
      </Reference>
      <Reference URI="/xl/externalLinks/externalLink73.xml?ContentType=application/vnd.openxmlformats-officedocument.spreadsheetml.externalLink+xml">
        <DigestMethod Algorithm="http://www.w3.org/2001/04/xmlenc#sha256"/>
        <DigestValue>G8/Fw6nk82V7yf2E8PmGAdEis4WLUX/84iWfi6XFfBY=</DigestValue>
      </Reference>
      <Reference URI="/xl/externalLinks/externalLink74.xml?ContentType=application/vnd.openxmlformats-officedocument.spreadsheetml.externalLink+xml">
        <DigestMethod Algorithm="http://www.w3.org/2001/04/xmlenc#sha256"/>
        <DigestValue>1S/A1pqMd74kr5aHIIVHG2GcdxDqRD2bIOlKJmE3juk=</DigestValue>
      </Reference>
      <Reference URI="/xl/externalLinks/externalLink75.xml?ContentType=application/vnd.openxmlformats-officedocument.spreadsheetml.externalLink+xml">
        <DigestMethod Algorithm="http://www.w3.org/2001/04/xmlenc#sha256"/>
        <DigestValue>sBeKqVyNlM1W5IBFlrSsglGbZIu+ucTEL2I0cBG9xM4=</DigestValue>
      </Reference>
      <Reference URI="/xl/externalLinks/externalLink76.xml?ContentType=application/vnd.openxmlformats-officedocument.spreadsheetml.externalLink+xml">
        <DigestMethod Algorithm="http://www.w3.org/2001/04/xmlenc#sha256"/>
        <DigestValue>L1eyr3/klgVV2HeMS2x821ke+/ix1ZpEXY+p4XtI814=</DigestValue>
      </Reference>
      <Reference URI="/xl/externalLinks/externalLink77.xml?ContentType=application/vnd.openxmlformats-officedocument.spreadsheetml.externalLink+xml">
        <DigestMethod Algorithm="http://www.w3.org/2001/04/xmlenc#sha256"/>
        <DigestValue>QDCoRkaeNJgQT+CB3wfN61nJlhv4xzJD8GF1uwMmIOI=</DigestValue>
      </Reference>
      <Reference URI="/xl/externalLinks/externalLink78.xml?ContentType=application/vnd.openxmlformats-officedocument.spreadsheetml.externalLink+xml">
        <DigestMethod Algorithm="http://www.w3.org/2001/04/xmlenc#sha256"/>
        <DigestValue>LbsZK4IgoLNbbk1ywKRxrjEl8eSwa51bCvdoo7H6+2I=</DigestValue>
      </Reference>
      <Reference URI="/xl/externalLinks/externalLink79.xml?ContentType=application/vnd.openxmlformats-officedocument.spreadsheetml.externalLink+xml">
        <DigestMethod Algorithm="http://www.w3.org/2001/04/xmlenc#sha256"/>
        <DigestValue>XlfnQMF85ckEdYLscPTeEHpmUodELWeBaZBoNLugMpk=</DigestValue>
      </Reference>
      <Reference URI="/xl/externalLinks/externalLink8.xml?ContentType=application/vnd.openxmlformats-officedocument.spreadsheetml.externalLink+xml">
        <DigestMethod Algorithm="http://www.w3.org/2001/04/xmlenc#sha256"/>
        <DigestValue>s9bR6aCODpMkcgFBG0J+lwWT/LSMfF/fupop9z1kQ0Y=</DigestValue>
      </Reference>
      <Reference URI="/xl/externalLinks/externalLink80.xml?ContentType=application/vnd.openxmlformats-officedocument.spreadsheetml.externalLink+xml">
        <DigestMethod Algorithm="http://www.w3.org/2001/04/xmlenc#sha256"/>
        <DigestValue>+okQoWIg5fcwQHI5lASGepnnIpJTb+SWrrCG3ZAimUU=</DigestValue>
      </Reference>
      <Reference URI="/xl/externalLinks/externalLink81.xml?ContentType=application/vnd.openxmlformats-officedocument.spreadsheetml.externalLink+xml">
        <DigestMethod Algorithm="http://www.w3.org/2001/04/xmlenc#sha256"/>
        <DigestValue>iOCqrNIvZ2hB2J4sTqiotym++bbYXn0PyMA9YfTl/tY=</DigestValue>
      </Reference>
      <Reference URI="/xl/externalLinks/externalLink82.xml?ContentType=application/vnd.openxmlformats-officedocument.spreadsheetml.externalLink+xml">
        <DigestMethod Algorithm="http://www.w3.org/2001/04/xmlenc#sha256"/>
        <DigestValue>NoC80uBFKVIDBT35sftLPRFAFSPImkP34Jt9ZkotUdQ=</DigestValue>
      </Reference>
      <Reference URI="/xl/externalLinks/externalLink83.xml?ContentType=application/vnd.openxmlformats-officedocument.spreadsheetml.externalLink+xml">
        <DigestMethod Algorithm="http://www.w3.org/2001/04/xmlenc#sha256"/>
        <DigestValue>dwswlbFs+YcxvCOddeXK92kDCZFzna0+tvLsIN7cAB0=</DigestValue>
      </Reference>
      <Reference URI="/xl/externalLinks/externalLink84.xml?ContentType=application/vnd.openxmlformats-officedocument.spreadsheetml.externalLink+xml">
        <DigestMethod Algorithm="http://www.w3.org/2001/04/xmlenc#sha256"/>
        <DigestValue>SVhHKR9V1DXfitDosUt5VhA6TyzA8um8jkxSegJpleo=</DigestValue>
      </Reference>
      <Reference URI="/xl/externalLinks/externalLink85.xml?ContentType=application/vnd.openxmlformats-officedocument.spreadsheetml.externalLink+xml">
        <DigestMethod Algorithm="http://www.w3.org/2001/04/xmlenc#sha256"/>
        <DigestValue>ZXORZMYERiiqZPscF0WkLnZHDGpsJeytk21Fuofhmdo=</DigestValue>
      </Reference>
      <Reference URI="/xl/externalLinks/externalLink86.xml?ContentType=application/vnd.openxmlformats-officedocument.spreadsheetml.externalLink+xml">
        <DigestMethod Algorithm="http://www.w3.org/2001/04/xmlenc#sha256"/>
        <DigestValue>elDIZMytjrXb/pnqUiWZHZiajOlCDZBlp1bOnBY5rJw=</DigestValue>
      </Reference>
      <Reference URI="/xl/externalLinks/externalLink87.xml?ContentType=application/vnd.openxmlformats-officedocument.spreadsheetml.externalLink+xml">
        <DigestMethod Algorithm="http://www.w3.org/2001/04/xmlenc#sha256"/>
        <DigestValue>1WflBaAphqh0/szLdco1OKzksuRHiQogMLoO8FisW+I=</DigestValue>
      </Reference>
      <Reference URI="/xl/externalLinks/externalLink88.xml?ContentType=application/vnd.openxmlformats-officedocument.spreadsheetml.externalLink+xml">
        <DigestMethod Algorithm="http://www.w3.org/2001/04/xmlenc#sha256"/>
        <DigestValue>3QYLYq0WR5aGKm5y9m37uk+zRDWK5kbgWg7dGt/t+PA=</DigestValue>
      </Reference>
      <Reference URI="/xl/externalLinks/externalLink89.xml?ContentType=application/vnd.openxmlformats-officedocument.spreadsheetml.externalLink+xml">
        <DigestMethod Algorithm="http://www.w3.org/2001/04/xmlenc#sha256"/>
        <DigestValue>W1QLwGT/4MrZSmOwOnfpt9yabk40Ti5+2+U/2kVROKA=</DigestValue>
      </Reference>
      <Reference URI="/xl/externalLinks/externalLink9.xml?ContentType=application/vnd.openxmlformats-officedocument.spreadsheetml.externalLink+xml">
        <DigestMethod Algorithm="http://www.w3.org/2001/04/xmlenc#sha256"/>
        <DigestValue>zKqZ8v7AW6+bXXyvecLK6V7rAuoTbpS1iwMaeK0ta88=</DigestValue>
      </Reference>
      <Reference URI="/xl/externalLinks/externalLink90.xml?ContentType=application/vnd.openxmlformats-officedocument.spreadsheetml.externalLink+xml">
        <DigestMethod Algorithm="http://www.w3.org/2001/04/xmlenc#sha256"/>
        <DigestValue>aCvsMCBJPhB0VtwJqtjpdYRCwyRayEzbdC9b02Zlvfs=</DigestValue>
      </Reference>
      <Reference URI="/xl/externalLinks/externalLink91.xml?ContentType=application/vnd.openxmlformats-officedocument.spreadsheetml.externalLink+xml">
        <DigestMethod Algorithm="http://www.w3.org/2001/04/xmlenc#sha256"/>
        <DigestValue>+6Wn5h3tDi9OFZaASX0jRY+nM8BuWVP0BEFgVwG2zhA=</DigestValue>
      </Reference>
      <Reference URI="/xl/externalLinks/externalLink92.xml?ContentType=application/vnd.openxmlformats-officedocument.spreadsheetml.externalLink+xml">
        <DigestMethod Algorithm="http://www.w3.org/2001/04/xmlenc#sha256"/>
        <DigestValue>zD+ozmw5zY4CJ/l1RgvJwuRNUM4iYhJagx+l+sbFtxU=</DigestValue>
      </Reference>
      <Reference URI="/xl/externalLinks/externalLink93.xml?ContentType=application/vnd.openxmlformats-officedocument.spreadsheetml.externalLink+xml">
        <DigestMethod Algorithm="http://www.w3.org/2001/04/xmlenc#sha256"/>
        <DigestValue>1YP3MqO2RQo6VZiOOPw8dlS9DTKxju6ZBnukfnMu3lU=</DigestValue>
      </Reference>
      <Reference URI="/xl/externalLinks/externalLink94.xml?ContentType=application/vnd.openxmlformats-officedocument.spreadsheetml.externalLink+xml">
        <DigestMethod Algorithm="http://www.w3.org/2001/04/xmlenc#sha256"/>
        <DigestValue>6DouHSkVXH7mfOtLJ0ugt991vh35VvLVlr8vbuz9Bf0=</DigestValue>
      </Reference>
      <Reference URI="/xl/externalLinks/externalLink95.xml?ContentType=application/vnd.openxmlformats-officedocument.spreadsheetml.externalLink+xml">
        <DigestMethod Algorithm="http://www.w3.org/2001/04/xmlenc#sha256"/>
        <DigestValue>0coRryFbsfeniyjVNgskbkoqZZVza5b244UfQoGC33w=</DigestValue>
      </Reference>
      <Reference URI="/xl/externalLinks/externalLink96.xml?ContentType=application/vnd.openxmlformats-officedocument.spreadsheetml.externalLink+xml">
        <DigestMethod Algorithm="http://www.w3.org/2001/04/xmlenc#sha256"/>
        <DigestValue>q4rerf6BIeqTrV5MWX/6zgYhQRY5XOAr6c74awZX5dA=</DigestValue>
      </Reference>
      <Reference URI="/xl/externalLinks/externalLink97.xml?ContentType=application/vnd.openxmlformats-officedocument.spreadsheetml.externalLink+xml">
        <DigestMethod Algorithm="http://www.w3.org/2001/04/xmlenc#sha256"/>
        <DigestValue>fWFRw+WMN/dI9fHwU5r0OmURtdAaRaiCqYRmLT7TeV8=</DigestValue>
      </Reference>
      <Reference URI="/xl/externalLinks/externalLink98.xml?ContentType=application/vnd.openxmlformats-officedocument.spreadsheetml.externalLink+xml">
        <DigestMethod Algorithm="http://www.w3.org/2001/04/xmlenc#sha256"/>
        <DigestValue>p62abzKfA1Yd04k5ssHOAA83SuFBSMeJOTV4fuxHlMw=</DigestValue>
      </Reference>
      <Reference URI="/xl/externalLinks/externalLink99.xml?ContentType=application/vnd.openxmlformats-officedocument.spreadsheetml.externalLink+xml">
        <DigestMethod Algorithm="http://www.w3.org/2001/04/xmlenc#sha256"/>
        <DigestValue>ByesDkMy3o0BBgfM3M/inuOowxDuy9IF7Wa/6+3gKK0=</DigestValue>
      </Reference>
      <Reference URI="/xl/media/image1.png?ContentType=image/png">
        <DigestMethod Algorithm="http://www.w3.org/2001/04/xmlenc#sha256"/>
        <DigestValue>F/zmBT5kX12LmVs8T9MpiBLslWEmuH+tW83xB6NJnq4=</DigestValue>
      </Reference>
      <Reference URI="/xl/media/image2.emf?ContentType=image/x-emf">
        <DigestMethod Algorithm="http://www.w3.org/2001/04/xmlenc#sha256"/>
        <DigestValue>HXA3IasaEG5jyQqWYDXg/9HVARx55cJ58wTeczUUkZc=</DigestValue>
      </Reference>
      <Reference URI="/xl/media/image3.emf?ContentType=image/x-emf">
        <DigestMethod Algorithm="http://www.w3.org/2001/04/xmlenc#sha256"/>
        <DigestValue>cYfZyM0JziFso7Ose3Slf4Kup58+Xr0Ds/5/uMrJr1c=</DigestValue>
      </Reference>
      <Reference URI="/xl/media/image4.png?ContentType=image/png">
        <DigestMethod Algorithm="http://www.w3.org/2001/04/xmlenc#sha256"/>
        <DigestValue>QdwHpdjTO4/okzb0OcthhBsP03OsG3LTKmcoe4hQjV8=</DigestValue>
      </Reference>
      <Reference URI="/xl/printerSettings/printerSettings1.bin?ContentType=application/vnd.openxmlformats-officedocument.spreadsheetml.printerSettings">
        <DigestMethod Algorithm="http://www.w3.org/2001/04/xmlenc#sha256"/>
        <DigestValue>+CD8yXTcV7R0UPktSQ1iysCJtCvCSVF2j80e6m46HpQ=</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aKO8XWThzgvGlTVSu23kX37OoqtKGS6PBUkmhsicI1Y=</DigestValue>
      </Reference>
      <Reference URI="/xl/printerSettings/printerSettings12.bin?ContentType=application/vnd.openxmlformats-officedocument.spreadsheetml.printerSettings">
        <DigestMethod Algorithm="http://www.w3.org/2001/04/xmlenc#sha256"/>
        <DigestValue>hQljBPYjkPq2ceGFrZsPK7FTyQZFhIqdHGfQKdxa1q0=</DigestValue>
      </Reference>
      <Reference URI="/xl/printerSettings/printerSettings13.bin?ContentType=application/vnd.openxmlformats-officedocument.spreadsheetml.printerSettings">
        <DigestMethod Algorithm="http://www.w3.org/2001/04/xmlenc#sha256"/>
        <DigestValue>hQljBPYjkPq2ceGFrZsPK7FTyQZFhIqdHGfQKdxa1q0=</DigestValue>
      </Reference>
      <Reference URI="/xl/printerSettings/printerSettings14.bin?ContentType=application/vnd.openxmlformats-officedocument.spreadsheetml.printerSettings">
        <DigestMethod Algorithm="http://www.w3.org/2001/04/xmlenc#sha256"/>
        <DigestValue>q15ETqBbj7TeYhhRCu2x+zEh2/q6ZKAUtyN2yQT++jg=</DigestValue>
      </Reference>
      <Reference URI="/xl/printerSettings/printerSettings15.bin?ContentType=application/vnd.openxmlformats-officedocument.spreadsheetml.printerSettings">
        <DigestMethod Algorithm="http://www.w3.org/2001/04/xmlenc#sha256"/>
        <DigestValue>hQljBPYjkPq2ceGFrZsPK7FTyQZFhIqdHGfQKdxa1q0=</DigestValue>
      </Reference>
      <Reference URI="/xl/printerSettings/printerSettings16.bin?ContentType=application/vnd.openxmlformats-officedocument.spreadsheetml.printerSettings">
        <DigestMethod Algorithm="http://www.w3.org/2001/04/xmlenc#sha256"/>
        <DigestValue>hQljBPYjkPq2ceGFrZsPK7FTyQZFhIqdHGfQKdxa1q0=</DigestValue>
      </Reference>
      <Reference URI="/xl/printerSettings/printerSettings17.bin?ContentType=application/vnd.openxmlformats-officedocument.spreadsheetml.printerSettings">
        <DigestMethod Algorithm="http://www.w3.org/2001/04/xmlenc#sha256"/>
        <DigestValue>vgaglTYY8ldDI3np+fkDPkAMI9Om5H1Khp+orjrXFAQ=</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ZVxXhJn6XmjT/m1Dw2UhwYZPVXYMSYE+DUFTlsgHV4s=</DigestValue>
      </Reference>
      <Reference URI="/xl/printerSettings/printerSettings2.bin?ContentType=application/vnd.openxmlformats-officedocument.spreadsheetml.printerSettings">
        <DigestMethod Algorithm="http://www.w3.org/2001/04/xmlenc#sha256"/>
        <DigestValue>+CD8yXTcV7R0UPktSQ1iysCJtCvCSVF2j80e6m46HpQ=</DigestValue>
      </Reference>
      <Reference URI="/xl/printerSettings/printerSettings20.bin?ContentType=application/vnd.openxmlformats-officedocument.spreadsheetml.printerSettings">
        <DigestMethod Algorithm="http://www.w3.org/2001/04/xmlenc#sha256"/>
        <DigestValue>ZVxXhJn6XmjT/m1Dw2UhwYZPVXYMSYE+DUFTlsgHV4s=</DigestValue>
      </Reference>
      <Reference URI="/xl/printerSettings/printerSettings21.bin?ContentType=application/vnd.openxmlformats-officedocument.spreadsheetml.printerSettings">
        <DigestMethod Algorithm="http://www.w3.org/2001/04/xmlenc#sha256"/>
        <DigestValue>ZVxXhJn6XmjT/m1Dw2UhwYZPVXYMSYE+DUFTlsgHV4s=</DigestValue>
      </Reference>
      <Reference URI="/xl/printerSettings/printerSettings22.bin?ContentType=application/vnd.openxmlformats-officedocument.spreadsheetml.printerSettings">
        <DigestMethod Algorithm="http://www.w3.org/2001/04/xmlenc#sha256"/>
        <DigestValue>vgaglTYY8ldDI3np+fkDPkAMI9Om5H1Khp+orjrXFAQ=</DigestValue>
      </Reference>
      <Reference URI="/xl/printerSettings/printerSettings23.bin?ContentType=application/vnd.openxmlformats-officedocument.spreadsheetml.printerSettings">
        <DigestMethod Algorithm="http://www.w3.org/2001/04/xmlenc#sha256"/>
        <DigestValue>vgaglTYY8ldDI3np+fkDPkAMI9Om5H1Khp+orjrXFAQ=</DigestValue>
      </Reference>
      <Reference URI="/xl/printerSettings/printerSettings24.bin?ContentType=application/vnd.openxmlformats-officedocument.spreadsheetml.printerSettings">
        <DigestMethod Algorithm="http://www.w3.org/2001/04/xmlenc#sha256"/>
        <DigestValue>+CD8yXTcV7R0UPktSQ1iysCJtCvCSVF2j80e6m46HpQ=</DigestValue>
      </Reference>
      <Reference URI="/xl/printerSettings/printerSettings25.bin?ContentType=application/vnd.openxmlformats-officedocument.spreadsheetml.printerSettings">
        <DigestMethod Algorithm="http://www.w3.org/2001/04/xmlenc#sha256"/>
        <DigestValue>hqnMLvZ6XBY2fH1KhK00vJXWuxlSZRWkoKrdKDrIF2Q=</DigestValue>
      </Reference>
      <Reference URI="/xl/printerSettings/printerSettings26.bin?ContentType=application/vnd.openxmlformats-officedocument.spreadsheetml.printerSettings">
        <DigestMethod Algorithm="http://www.w3.org/2001/04/xmlenc#sha256"/>
        <DigestValue>TRrCOIAvgyay9+dOHANtMRhI4Mlj24DaFIyKQoKcdPw=</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TRrCOIAvgyay9+dOHANtMRhI4Mlj24DaFIyKQoKcdPw=</DigestValue>
      </Reference>
      <Reference URI="/xl/printerSettings/printerSettings29.bin?ContentType=application/vnd.openxmlformats-officedocument.spreadsheetml.printerSettings">
        <DigestMethod Algorithm="http://www.w3.org/2001/04/xmlenc#sha256"/>
        <DigestValue>+CD8yXTcV7R0UPktSQ1iysCJtCvCSVF2j80e6m46HpQ=</DigestValue>
      </Reference>
      <Reference URI="/xl/printerSettings/printerSettings3.bin?ContentType=application/vnd.openxmlformats-officedocument.spreadsheetml.printerSettings">
        <DigestMethod Algorithm="http://www.w3.org/2001/04/xmlenc#sha256"/>
        <DigestValue>+CD8yXTcV7R0UPktSQ1iysCJtCvCSVF2j80e6m46HpQ=</DigestValue>
      </Reference>
      <Reference URI="/xl/printerSettings/printerSettings30.bin?ContentType=application/vnd.openxmlformats-officedocument.spreadsheetml.printerSettings">
        <DigestMethod Algorithm="http://www.w3.org/2001/04/xmlenc#sha256"/>
        <DigestValue>+CD8yXTcV7R0UPktSQ1iysCJtCvCSVF2j80e6m46HpQ=</DigestValue>
      </Reference>
      <Reference URI="/xl/printerSettings/printerSettings31.bin?ContentType=application/vnd.openxmlformats-officedocument.spreadsheetml.printerSettings">
        <DigestMethod Algorithm="http://www.w3.org/2001/04/xmlenc#sha256"/>
        <DigestValue>+BdIrUjIF4dgpdETKzetI2+2MzZeXWu+2X9Vqcg88Hw=</DigestValue>
      </Reference>
      <Reference URI="/xl/printerSettings/printerSettings32.bin?ContentType=application/vnd.openxmlformats-officedocument.spreadsheetml.printerSettings">
        <DigestMethod Algorithm="http://www.w3.org/2001/04/xmlenc#sha256"/>
        <DigestValue>ZVxXhJn6XmjT/m1Dw2UhwYZPVXYMSYE+DUFTlsgHV4s=</DigestValue>
      </Reference>
      <Reference URI="/xl/printerSettings/printerSettings33.bin?ContentType=application/vnd.openxmlformats-officedocument.spreadsheetml.printerSettings">
        <DigestMethod Algorithm="http://www.w3.org/2001/04/xmlenc#sha256"/>
        <DigestValue>ZVxXhJn6XmjT/m1Dw2UhwYZPVXYMSYE+DUFTlsgHV4s=</DigestValue>
      </Reference>
      <Reference URI="/xl/printerSettings/printerSettings34.bin?ContentType=application/vnd.openxmlformats-officedocument.spreadsheetml.printerSettings">
        <DigestMethod Algorithm="http://www.w3.org/2001/04/xmlenc#sha256"/>
        <DigestValue>ZVxXhJn6XmjT/m1Dw2UhwYZPVXYMSYE+DUFTlsgHV4s=</DigestValue>
      </Reference>
      <Reference URI="/xl/printerSettings/printerSettings35.bin?ContentType=application/vnd.openxmlformats-officedocument.spreadsheetml.printerSettings">
        <DigestMethod Algorithm="http://www.w3.org/2001/04/xmlenc#sha256"/>
        <DigestValue>+BdIrUjIF4dgpdETKzetI2+2MzZeXWu+2X9Vqcg88Hw=</DigestValue>
      </Reference>
      <Reference URI="/xl/printerSettings/printerSettings36.bin?ContentType=application/vnd.openxmlformats-officedocument.spreadsheetml.printerSettings">
        <DigestMethod Algorithm="http://www.w3.org/2001/04/xmlenc#sha256"/>
        <DigestValue>+BdIrUjIF4dgpdETKzetI2+2MzZeXWu+2X9Vqcg88Hw=</DigestValue>
      </Reference>
      <Reference URI="/xl/printerSettings/printerSettings37.bin?ContentType=application/vnd.openxmlformats-officedocument.spreadsheetml.printerSettings">
        <DigestMethod Algorithm="http://www.w3.org/2001/04/xmlenc#sha256"/>
        <DigestValue>OQGkaOQoVvQs0nDQPt9BBheqUPoUKhioyVExE2X2kgA=</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vgaglTYY8ldDI3np+fkDPkAMI9Om5H1Khp+orjrXFAQ=</DigestValue>
      </Reference>
      <Reference URI="/xl/printerSettings/printerSettings40.bin?ContentType=application/vnd.openxmlformats-officedocument.spreadsheetml.printerSettings">
        <DigestMethod Algorithm="http://www.w3.org/2001/04/xmlenc#sha256"/>
        <DigestValue>OGD3iF2+l78gTInlDCWFPycZVuHBpUE02raJ/Wr5XCI=</DigestValue>
      </Reference>
      <Reference URI="/xl/printerSettings/printerSettings41.bin?ContentType=application/vnd.openxmlformats-officedocument.spreadsheetml.printerSettings">
        <DigestMethod Algorithm="http://www.w3.org/2001/04/xmlenc#sha256"/>
        <DigestValue>T1NRtoFFhAEqfuAr77/+zMPZy5SbPjfthWjMlPfpkI0=</DigestValue>
      </Reference>
      <Reference URI="/xl/printerSettings/printerSettings42.bin?ContentType=application/vnd.openxmlformats-officedocument.spreadsheetml.printerSettings">
        <DigestMethod Algorithm="http://www.w3.org/2001/04/xmlenc#sha256"/>
        <DigestValue>T1NRtoFFhAEqfuAr77/+zMPZy5SbPjfthWjMlPfpkI0=</DigestValue>
      </Reference>
      <Reference URI="/xl/printerSettings/printerSettings43.bin?ContentType=application/vnd.openxmlformats-officedocument.spreadsheetml.printerSettings">
        <DigestMethod Algorithm="http://www.w3.org/2001/04/xmlenc#sha256"/>
        <DigestValue>nrwW2aOzrJ6w3s+3W+h5IvHukzB/6FZNl1merJBqyjs=</DigestValue>
      </Reference>
      <Reference URI="/xl/printerSettings/printerSettings44.bin?ContentType=application/vnd.openxmlformats-officedocument.spreadsheetml.printerSettings">
        <DigestMethod Algorithm="http://www.w3.org/2001/04/xmlenc#sha256"/>
        <DigestValue>nrwW2aOzrJ6w3s+3W+h5IvHukzB/6FZNl1merJBqyjs=</DigestValue>
      </Reference>
      <Reference URI="/xl/printerSettings/printerSettings45.bin?ContentType=application/vnd.openxmlformats-officedocument.spreadsheetml.printerSettings">
        <DigestMethod Algorithm="http://www.w3.org/2001/04/xmlenc#sha256"/>
        <DigestValue>nrwW2aOzrJ6w3s+3W+h5IvHukzB/6FZNl1merJBqyjs=</DigestValue>
      </Reference>
      <Reference URI="/xl/printerSettings/printerSettings46.bin?ContentType=application/vnd.openxmlformats-officedocument.spreadsheetml.printerSettings">
        <DigestMethod Algorithm="http://www.w3.org/2001/04/xmlenc#sha256"/>
        <DigestValue>ebvpTT9p7PFgJyErXqsTQEAhDPLim4WjKnYbfDyRQ2c=</DigestValue>
      </Reference>
      <Reference URI="/xl/printerSettings/printerSettings47.bin?ContentType=application/vnd.openxmlformats-officedocument.spreadsheetml.printerSettings">
        <DigestMethod Algorithm="http://www.w3.org/2001/04/xmlenc#sha256"/>
        <DigestValue>ebvpTT9p7PFgJyErXqsTQEAhDPLim4WjKnYbfDyRQ2c=</DigestValue>
      </Reference>
      <Reference URI="/xl/printerSettings/printerSettings48.bin?ContentType=application/vnd.openxmlformats-officedocument.spreadsheetml.printerSettings">
        <DigestMethod Algorithm="http://www.w3.org/2001/04/xmlenc#sha256"/>
        <DigestValue>ebvpTT9p7PFgJyErXqsTQEAhDPLim4WjKnYbfDyRQ2c=</DigestValue>
      </Reference>
      <Reference URI="/xl/printerSettings/printerSettings49.bin?ContentType=application/vnd.openxmlformats-officedocument.spreadsheetml.printerSettings">
        <DigestMethod Algorithm="http://www.w3.org/2001/04/xmlenc#sha256"/>
        <DigestValue>AdFYhxap6nWScyNcDAoB9CsAXZ7xeLNIed3pPYmsgjw=</DigestValue>
      </Reference>
      <Reference URI="/xl/printerSettings/printerSettings5.bin?ContentType=application/vnd.openxmlformats-officedocument.spreadsheetml.printerSettings">
        <DigestMethod Algorithm="http://www.w3.org/2001/04/xmlenc#sha256"/>
        <DigestValue>vgaglTYY8ldDI3np+fkDPkAMI9Om5H1Khp+orjrXFAQ=</DigestValue>
      </Reference>
      <Reference URI="/xl/printerSettings/printerSettings50.bin?ContentType=application/vnd.openxmlformats-officedocument.spreadsheetml.printerSettings">
        <DigestMethod Algorithm="http://www.w3.org/2001/04/xmlenc#sha256"/>
        <DigestValue>AdFYhxap6nWScyNcDAoB9CsAXZ7xeLNIed3pPYmsgjw=</DigestValue>
      </Reference>
      <Reference URI="/xl/printerSettings/printerSettings51.bin?ContentType=application/vnd.openxmlformats-officedocument.spreadsheetml.printerSettings">
        <DigestMethod Algorithm="http://www.w3.org/2001/04/xmlenc#sha256"/>
        <DigestValue>AdFYhxap6nWScyNcDAoB9CsAXZ7xeLNIed3pPYmsgjw=</DigestValue>
      </Reference>
      <Reference URI="/xl/printerSettings/printerSettings52.bin?ContentType=application/vnd.openxmlformats-officedocument.spreadsheetml.printerSettings">
        <DigestMethod Algorithm="http://www.w3.org/2001/04/xmlenc#sha256"/>
        <DigestValue>9BEDvEtLT0sYKxzC33m1GXOVCEz7eNWpAlAQTHxciJc=</DigestValue>
      </Reference>
      <Reference URI="/xl/printerSettings/printerSettings53.bin?ContentType=application/vnd.openxmlformats-officedocument.spreadsheetml.printerSettings">
        <DigestMethod Algorithm="http://www.w3.org/2001/04/xmlenc#sha256"/>
        <DigestValue>9BEDvEtLT0sYKxzC33m1GXOVCEz7eNWpAlAQTHxciJc=</DigestValue>
      </Reference>
      <Reference URI="/xl/printerSettings/printerSettings54.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vgaglTYY8ldDI3np+fkDPkAMI9Om5H1Khp+orjrXFAQ=</DigestValue>
      </Reference>
      <Reference URI="/xl/printerSettings/printerSettings7.bin?ContentType=application/vnd.openxmlformats-officedocument.spreadsheetml.printerSettings">
        <DigestMethod Algorithm="http://www.w3.org/2001/04/xmlenc#sha256"/>
        <DigestValue>q15ETqBbj7TeYhhRCu2x+zEh2/q6ZKAUtyN2yQT++jg=</DigestValue>
      </Reference>
      <Reference URI="/xl/printerSettings/printerSettings8.bin?ContentType=application/vnd.openxmlformats-officedocument.spreadsheetml.printerSettings">
        <DigestMethod Algorithm="http://www.w3.org/2001/04/xmlenc#sha256"/>
        <DigestValue>TaA6KX/SRWPpmiasS8KGCRFI/mFTpQlGqiM07LbibG8=</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sharedStrings.xml?ContentType=application/vnd.openxmlformats-officedocument.spreadsheetml.sharedStrings+xml">
        <DigestMethod Algorithm="http://www.w3.org/2001/04/xmlenc#sha256"/>
        <DigestValue>6b5m64ZI34nQSQhacFbMUhz9Wli46OjlJ0VLp8AWWAY=</DigestValue>
      </Reference>
      <Reference URI="/xl/styles.xml?ContentType=application/vnd.openxmlformats-officedocument.spreadsheetml.styles+xml">
        <DigestMethod Algorithm="http://www.w3.org/2001/04/xmlenc#sha256"/>
        <DigestValue>2dNA5Rt8jYom4bYfLKbxdnDhphkmQMfFxUWZPBpX1Lw=</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8Be1SHnxrlbHHLninIgzuRZvjpJ1HfVG+zXX59Bn5uA=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dla6smiaSAX0vtO1FFjcRmAxuFquP+NfH+Ds12PRttY=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ZXnjSHgHuaMhx7t6yzxmdz5V3rTHOYztUzRfI/nDcC8=</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mjAOVwvZnKUHwpNC/yTW2Mo29ydtpu6ql+BS+rhfEC0=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KSGFSuDSL6tAJz+I5g1005/NM5EaFw+6urNHpjQ1gIs=</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27NhWQgOD8y7XI6pmfwABj/95FquQmqbSPAGe6vuHOA=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9yGnGtuQK/JTcx2ptMYrdv3g8JT/2AXaAWyrvHSejds=</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I0Mbv1GJh2TuqkI1FYdMLXd4iN0c68+Lnwn3yQ5RJsc=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B+iAJV7uQevwGM7rQwZlKBYEaslrVqEwZU/18ldQRdI=</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nKkqYKyntcOFBYbY5aoyYRwJthsD6fMPgyuNxpawhu8=</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Transform>
          <Transform Algorithm="http://www.w3.org/TR/2001/REC-xml-c14n-20010315"/>
        </Transforms>
        <DigestMethod Algorithm="http://www.w3.org/2001/04/xmlenc#sha256"/>
        <DigestValue>ou/MV5RMBMlCGs2k4ozeDIvKVpZ5GJ7vTsZT21C9vnI=</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oLNChe/eX3b4Fo6SqYIrk07Xyex0o5aM10mZeskpp8c=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CiNhfHlKIh/BDAPWigGSJBbftyT2FW2LNuhjyzlrRG0=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/i/BU9+YPIaJsy86hRRN7pkozHpecg5XjL8Icwx98Mk=</DigestValue>
      </Reference>
      <Reference URI="/xl/worksheets/sheet1.xml?ContentType=application/vnd.openxmlformats-officedocument.spreadsheetml.worksheet+xml">
        <DigestMethod Algorithm="http://www.w3.org/2001/04/xmlenc#sha256"/>
        <DigestValue>AlTRFHaBoBolhyUXvLMYPXXOnmAJ59bckvoxCthUcag=</DigestValue>
      </Reference>
      <Reference URI="/xl/worksheets/sheet10.xml?ContentType=application/vnd.openxmlformats-officedocument.spreadsheetml.worksheet+xml">
        <DigestMethod Algorithm="http://www.w3.org/2001/04/xmlenc#sha256"/>
        <DigestValue>6NzHWS1TqA7dTzawF9/moBz3zfEf+OM/xGzY2NCiHX4=</DigestValue>
      </Reference>
      <Reference URI="/xl/worksheets/sheet11.xml?ContentType=application/vnd.openxmlformats-officedocument.spreadsheetml.worksheet+xml">
        <DigestMethod Algorithm="http://www.w3.org/2001/04/xmlenc#sha256"/>
        <DigestValue>Z7zwMa4n6kUyWUti9StOtrutz9xBSVvdpr1eFbMfxhA=</DigestValue>
      </Reference>
      <Reference URI="/xl/worksheets/sheet12.xml?ContentType=application/vnd.openxmlformats-officedocument.spreadsheetml.worksheet+xml">
        <DigestMethod Algorithm="http://www.w3.org/2001/04/xmlenc#sha256"/>
        <DigestValue>11v2LK+k2HqIWrkPSiQUQLYEuGYejs3AF3JHm6osgO4=</DigestValue>
      </Reference>
      <Reference URI="/xl/worksheets/sheet13.xml?ContentType=application/vnd.openxmlformats-officedocument.spreadsheetml.worksheet+xml">
        <DigestMethod Algorithm="http://www.w3.org/2001/04/xmlenc#sha256"/>
        <DigestValue>XcJaxjk8KxQx45a2WVf2lCLs8k/dqAjjvoMQ5IzUBKY=</DigestValue>
      </Reference>
      <Reference URI="/xl/worksheets/sheet14.xml?ContentType=application/vnd.openxmlformats-officedocument.spreadsheetml.worksheet+xml">
        <DigestMethod Algorithm="http://www.w3.org/2001/04/xmlenc#sha256"/>
        <DigestValue>UTYwXLqYIB9H3PyZdLJ25eN31bawlSJjjkdG13tDv1E=</DigestValue>
      </Reference>
      <Reference URI="/xl/worksheets/sheet2.xml?ContentType=application/vnd.openxmlformats-officedocument.spreadsheetml.worksheet+xml">
        <DigestMethod Algorithm="http://www.w3.org/2001/04/xmlenc#sha256"/>
        <DigestValue>iEIoyFBzQn5ayxiMgQicWKKYc2p2jRWR1dHQ7716D90=</DigestValue>
      </Reference>
      <Reference URI="/xl/worksheets/sheet3.xml?ContentType=application/vnd.openxmlformats-officedocument.spreadsheetml.worksheet+xml">
        <DigestMethod Algorithm="http://www.w3.org/2001/04/xmlenc#sha256"/>
        <DigestValue>6DjZn/WS8prjpYVwkeGyuKx57cqLzlHrlqHuqfIkUGo=</DigestValue>
      </Reference>
      <Reference URI="/xl/worksheets/sheet4.xml?ContentType=application/vnd.openxmlformats-officedocument.spreadsheetml.worksheet+xml">
        <DigestMethod Algorithm="http://www.w3.org/2001/04/xmlenc#sha256"/>
        <DigestValue>+1myGRTtiV6FuYFfQM4JctJkFtZtvOIxwsSfKg9jSCg=</DigestValue>
      </Reference>
      <Reference URI="/xl/worksheets/sheet5.xml?ContentType=application/vnd.openxmlformats-officedocument.spreadsheetml.worksheet+xml">
        <DigestMethod Algorithm="http://www.w3.org/2001/04/xmlenc#sha256"/>
        <DigestValue>rdTIWlKVKA06BY+uyjIi1zV0ZY6c0yVlFd5LtNVizp4=</DigestValue>
      </Reference>
      <Reference URI="/xl/worksheets/sheet6.xml?ContentType=application/vnd.openxmlformats-officedocument.spreadsheetml.worksheet+xml">
        <DigestMethod Algorithm="http://www.w3.org/2001/04/xmlenc#sha256"/>
        <DigestValue>i9OIfMGSg09VytNEfIQLbTTXh0p1Oxa0f/ms/L5yWWI=</DigestValue>
      </Reference>
      <Reference URI="/xl/worksheets/sheet7.xml?ContentType=application/vnd.openxmlformats-officedocument.spreadsheetml.worksheet+xml">
        <DigestMethod Algorithm="http://www.w3.org/2001/04/xmlenc#sha256"/>
        <DigestValue>ZHKpuhbsa9SsbGPEVPDvP/UPO/T1JpOdd5fhkJvBDxY=</DigestValue>
      </Reference>
      <Reference URI="/xl/worksheets/sheet8.xml?ContentType=application/vnd.openxmlformats-officedocument.spreadsheetml.worksheet+xml">
        <DigestMethod Algorithm="http://www.w3.org/2001/04/xmlenc#sha256"/>
        <DigestValue>QCtQoqommXEG9Y9hVdj7Gxg7m1G/L4n6dUiR6AoE2L4=</DigestValue>
      </Reference>
      <Reference URI="/xl/worksheets/sheet9.xml?ContentType=application/vnd.openxmlformats-officedocument.spreadsheetml.worksheet+xml">
        <DigestMethod Algorithm="http://www.w3.org/2001/04/xmlenc#sha256"/>
        <DigestValue>KQcO69SLW2l9UFVscVPny8qmNSxhNMkR+4m/Y0jPuEc=</DigestValue>
      </Reference>
    </Manifest>
    <SignatureProperties>
      <SignatureProperty Id="idSignatureTime" Target="#idPackageSignature">
        <mdssi:SignatureTime xmlns:mdssi="http://schemas.openxmlformats.org/package/2006/digital-signature">
          <mdssi:Format>YYYY-MM-DDThh:mm:ssTZD</mdssi:Format>
          <mdssi:Value>2025-03-31T14:32:53Z</mdssi:Value>
        </mdssi:SignatureTime>
      </SignatureProperty>
    </SignatureProperties>
  </Object>
  <Object Id="idOfficeObject">
    <SignatureProperties>
      <SignatureProperty Id="idOfficeV1Details" Target="#idPackageSignature">
        <SignatureInfoV1 xmlns="http://schemas.microsoft.com/office/2006/digsig">
          <SetupID>{95D799D2-E5F5-4C5E-998E-6EB88139AF33}</SetupID>
          <SignatureText>Dahiana Sánchez</SignatureText>
          <SignatureImage/>
          <SignatureComments/>
          <WindowsVersion>10.0</WindowsVersion>
          <OfficeVersion>16.0.18526/26</OfficeVersion>
          <ApplicationVersion>16.0.18526</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2025-03-31T14:32:53Z</xd:SigningTime>
          <xd:SigningCertificate>
            <xd:Cert>
              <xd:CertDigest>
                <DigestMethod Algorithm="http://www.w3.org/2001/04/xmlenc#sha256"/>
                <DigestValue>dJ9yXvegHlgOHjcZk17y67OD6UHqmLjWRpwgAtUwVWc=</DigestValue>
              </xd:CertDigest>
              <xd:IssuerSerial>
                <X509IssuerName>SERIALNUMBER=RUC80080610-7, CN=CODE100 S.A., OU=Prestador Cualificado de Servicios de Confianza, O=ICPP, C=PY</X509IssuerName>
                <X509SerialNumber>268242175283590528351552862199679052719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wBAACfAAAAAAAAAAAAAABtGAAALAsAACBFTUYAAAEAbBkAAJoAAAAGAAAAAAAAAAAAAAAAAAAAgAcAADgEAABYAQAAwQAAAAAAAAAAAAAAAAAAAMA/BQDo8QIACgAAABAAAAAAAAAAAAAAAEsAAAAQAAAAAAAAAAUAAAAeAAAAGAAAAAAAAAAAAAAAXQEAAKAAAAAnAAAAGAAAAAEAAAAAAAAAAAAAAAAAAAAlAAAADAAAAAEAAABMAAAAZAAAAAAAAAAAAAAAXAEAAJ8AAAAAAAAAAAAAAF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8PDwAAAAAAAlAAAADAAAAAEAAABMAAAAZAAAAAAAAAAAAAAAXAEAAJ8AAAAAAAAAAAAAAF0BAACgAAAAIQDwAAAAAAAAAAAAAACAPwAAAAAAAAAAAACAPwAAAAAAAAAAAAAAAAAAAAAAAAAAAAAAAAAAAAAAAAAAJQAAAAwAAAAAAACAKAAAAAwAAAABAAAAJwAAABgAAAABAAAAAAAAAPDw8AAAAAAAJQAAAAwAAAABAAAATAAAAGQAAAAAAAAAAAAAAFwBAACfAAAAAAAAAAAAAABd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AAAAAAAlAAAADAAAAAEAAABMAAAAZAAAAAAAAAAAAAAAXAEAAJ8AAAAAAAAAAAAAAF0BAACgAAAAIQDwAAAAAAAAAAAAAACAPwAAAAAAAAAAAACAPwAAAAAAAAAAAAAAAAAAAAAAAAAAAAAAAAAAAAAAAAAAJQAAAAwAAAAAAACAKAAAAAwAAAABAAAAJwAAABgAAAABAAAAAAAAAP///wAAAAAAJQAAAAwAAAABAAAATAAAAGQAAAAAAAAAAAAAAFw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wAxAC8AMwAvADIAMAAyADUAAAAHAAAABwAAAAUAAAAHAAAABQAAAAcAAAAHAAAABwAAAAcAAABLAAAAQAAAADAAAAAFAAAAIAAAAAEAAAABAAAAEAAAAAAAAAAAAAAAXQEAAKAAAAAAAAAAAAAAAF0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MQAAABWAAAAMAAAADsAAACV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MUAAABXAAAAJQAAAAwAAAAEAAAAVAAAAKgAAAAxAAAAOwAAAMMAAABWAAAAAQAAAFVVj0GF9o5BMQAAADsAAAAPAAAATAAAAAAAAAAAAAAAAAAAAP//////////bAAAAEQAYQBoAGkAYQBuAGEAIABTAOEAbgBjAGgAZQB6AAAADgAAAAoAAAALAAAABQAAAAoAAAALAAAACgAAAAUAAAALAAAACgAAAAsAAAAJAAAACwAAAAoAAAAJAAAASwAAAEAAAAAwAAAABQAAACAAAAABAAAAAQAAABAAAAAAAAAAAAAAAF0BAACgAAAAAAAAAAAAAABdAQAAoAAAACUAAAAMAAAAAgAAACcAAAAYAAAABQAAAAAAAAD///8AAAAAACUAAAAMAAAABQAAAEwAAABkAAAAAAAAAGEAAABcAQAAmwAAAAAAAABhAAAAX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wAAABgAAAAFAAAAAAAAAP///wAAAAAAJQAAAAwAAAAFAAAATAAAAGQAAAAOAAAAdgAAAD8BAACGAAAADgAAAHYAAAAyAQAAEQAAACEA8AAAAAAAAAAAAAAAgD8AAAAAAAAAAAAAgD8AAAAAAAAAAAAAAAAAAAAAAAAAAAAAAAAAAAAAAAAAACUAAAAMAAAAAAAAgCgAAAAMAAAABQAAACcAAAAYAAAABQAAAAAAAAD///8AAAAAACUAAAAMAAAABQAAAEwAAABkAAAADgAAAIsAAABOAQAAmwAAAA4AAACLAAAAQQEAABEAAAAhAPAAAAAAAAAAAAAAAIA/AAAAAAAAAAAAAIA/AAAAAAAAAAAAAAAAAAAAAAAAAAAAAAAAAAAAAAAAAAAlAAAADAAAAAAAAIAoAAAADAAAAAUAAAAlAAAADAAAAAEAAAAYAAAADAAAAAAAAAASAAAADAAAAAEAAAAWAAAADAAAAAAAAABUAAAAXAEAAA8AAACLAAAATQEAAJsAAAABAAAAVVWPQYX2jkEPAAAAiwAAAC0AAABMAAAABAAAAA4AAACLAAAATwEAAJwAAACoAAAARgBpAHIAbQBhAGQAbwAgAHAAbwByADoAIABEAEEASABJAEEATgBBACAARgBBAEIASQBBAE4AQQAgAFMAQQBOAEMASABFAFoAIABDAEgAQQBQAEEAUgBSAE8AAAAGAAAAAwAAAAUAAAALAAAABwAAAAgAAAAIAAAABAAAAAgAAAAIAAAABQAAAAMAAAAEAAAACQAAAAgAAAAJAAAAAwAAAAgAAAAKAAAACAAAAAQAAAAGAAAACAAAAAcAAAADAAAACAAAAAoAAAAIAAAABAAAAAcAAAAIAAAACgAAAAgAAAAJAAAABwAAAAcAAAAEAAAACAAAAAkAAAAIAAAABwAAAAgAAAAIAAAACAAAAAoAAAAWAAAADAAAAAAAAAAlAAAADAAAAAIAAAAOAAAAFAAAAAAAAAAQAAAAFAAAAA==</Object>
  <Object Id="idInvalidSigLnImg">AQAAAGwAAAAAAAAAAAAAAFwBAACfAAAAAAAAAAAAAABtGAAALAsAACBFTUYAAAEA7B8AAKEAAAAGAAAAAAAAAAAAAAAAAAAAgAcAADgEAABYAQAAwQAAAAAAAAAAAAAAAAAAAMA/BQDo8QIACgAAABAAAAAAAAAAAAAAAEsAAAAQAAAAAAAAAAUAAAAeAAAAGAAAAAAAAAAAAAAAXQEAAKAAAAAnAAAAGAAAAAEAAAAAAAAAAAAAAAAAAAAlAAAADAAAAAEAAABMAAAAZAAAAAAAAAAAAAAAXAEAAJ8AAAAAAAAAAAAAAF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8PDwAAAAAAAlAAAADAAAAAEAAABMAAAAZAAAAAAAAAAAAAAAXAEAAJ8AAAAAAAAAAAAAAF0BAACgAAAAIQDwAAAAAAAAAAAAAACAPwAAAAAAAAAAAACAPwAAAAAAAAAAAAAAAAAAAAAAAAAAAAAAAAAAAAAAAAAAJQAAAAwAAAAAAACAKAAAAAwAAAABAAAAJwAAABgAAAABAAAAAAAAAPDw8AAAAAAAJQAAAAwAAAABAAAATAAAAGQAAAAAAAAAAAAAAFwBAACfAAAAAAAAAAAAAABd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AAAAAAAlAAAADAAAAAEAAABMAAAAZAAAAAAAAAAAAAAAXAEAAJ8AAAAAAAAAAAAAAF0BAACgAAAAIQDwAAAAAAAAAAAAAACAPwAAAAAAAAAAAACAPwAAAAAAAAAAAAAAAAAAAAAAAAAAAAAAAAAAAAAAAAAAJQAAAAwAAAAAAACAKAAAAAwAAAABAAAAJwAAABgAAAABAAAAAAAAAP///wAAAAAAJQAAAAwAAAABAAAATAAAAGQAAAAAAAAAAAAAAFw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iIgYAAAADAAAABQAAAAsAAAAHAAAABAAAAAcAAAAIAAAABAAAAAYAAAAHAAAAAwAAAAMAAAAIAAAABwAAAEsAAABAAAAAMAAAAAUAAAAgAAAAAQAAAAEAAAAQAAAAAAAAAAAAAABdAQAAoAAAAAAAAAAAAAAAX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xAAAAFYAAAAwAAAAOwAAAJU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xQAAAFcAAAAlAAAADAAAAAQAAABUAAAAqAAAADEAAAA7AAAAwwAAAFYAAAABAAAAVVWPQYX2jkExAAAAOwAAAA8AAABMAAAAAAAAAAAAAAAAAAAA//////////9sAAAARABhAGgAaQBhAG4AYQAgAFMA4QBuAGMAaABlAHoAAAAOAAAACgAAAAsAAAAFAAAACgAAAAsAAAAKAAAABQAAAAsAAAAKAAAACwAAAAkAAAALAAAACgAAAAkAAABLAAAAQAAAADAAAAAFAAAAIAAAAAEAAAABAAAAEAAAAAAAAAAAAAAAXQEAAKAAAAAAAAAAAAAAAF0BAACgAAAAJQAAAAwAAAACAAAAJwAAABgAAAAFAAAAAAAAAP///wAAAAAAJQAAAAwAAAAFAAAATAAAAGQAAAAAAAAAYQAAAFwBAACbAAAAAAAAAGEAAABd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nAAAAGAAAAAUAAAAAAAAA////AAAAAAAlAAAADAAAAAUAAABMAAAAZAAAAA4AAAB2AAAAPwEAAIYAAAAOAAAAdgAAADIBAAARAAAAIQDwAAAAAAAAAAAAAACAPwAAAAAAAAAAAACAPwAAAAAAAAAAAAAAAAAAAAAAAAAAAAAAAAAAAAAAAAAAJQAAAAwAAAAAAACAKAAAAAwAAAAFAAAAJwAAABgAAAAFAAAAAAAAAP///wAAAAAAJQAAAAwAAAAFAAAATAAAAGQAAAAOAAAAiwAAAE4BAACbAAAADgAAAIsAAABBAQAAEQAAACEA8AAAAAAAAAAAAAAAgD8AAAAAAAAAAAAAgD8AAAAAAAAAAAAAAAAAAAAAAAAAAAAAAAAAAAAAAAAAACUAAAAMAAAAAAAAgCgAAAAMAAAABQAAACUAAAAMAAAAAQAAABgAAAAMAAAAAAAAABIAAAAMAAAAAQAAABYAAAAMAAAAAAAAAFQAAABcAQAADwAAAIsAAABNAQAAmwAAAAEAAABVVY9BhfaOQQ8AAACLAAAALQAAAEwAAAAEAAAADgAAAIsAAABPAQAAnAAAAKgAAABGAGkAcgBtAGEAZABvACAAcABvAHIAOgAgAEQAQQBIAEkAQQBOAEEAIABGAEEAQgBJAEEATgBBACAAUwBBAE4AQwBIAEUAWgAgAEMASABBAFAAQQBSAFIATwAAAAYAAAADAAAABQAAAAsAAAAHAAAACAAAAAgAAAAEAAAACAAAAAgAAAAFAAAAAwAAAAQAAAAJAAAACAAAAAkAAAADAAAACAAAAAoAAAAIAAAABAAAAAYAAAAIAAAABwAAAAMAAAAIAAAACgAAAAgAAAAEAAAABwAAAAgAAAAKAAAACAAAAAkAAAAHAAAABwAAAAQAAAAIAAAACQAAAAgAAAAHAAAACAAAAAgAAAAIAAAAC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CQbgd/6e7UwSZ1tjkUL5BeFicyPCP9XzOzsvY+1HvWqthkVFO1hRUblO7vPM8WFxoigZQbfFKE2q
98sdkvxhvg==</DigestValue>
    </Reference>
    <Reference Type="http://www.w3.org/2000/09/xmldsig#Object" URI="#idOfficeObject">
      <DigestMethod Algorithm="http://www.w3.org/2001/04/xmlenc#sha512"/>
      <DigestValue>IyPi/uc9MJhloUxtujI6hmfRaw+7Q1Av41dMqQYD9Ru/2X9AqUfW0BYRREwT/oeCd9KajYkagOu2
S5+/WV02Dg==</DigestValue>
    </Reference>
    <Reference Type="http://uri.etsi.org/01903#SignedProperties" URI="#idSignedProperties">
      <Transforms>
        <Transform Algorithm="http://www.w3.org/TR/2001/REC-xml-c14n-20010315"/>
      </Transforms>
      <DigestMethod Algorithm="http://www.w3.org/2001/04/xmlenc#sha512"/>
      <DigestValue>JF3QCF+WmmT04UhViwz9vdqt2bF4Z61IthehD3uJawuDl+h1+wioFPJ2YuQUkYsISYivTRayno6f
q5L355TPaA==</DigestValue>
    </Reference>
    <Reference Type="http://www.w3.org/2000/09/xmldsig#Object" URI="#idValidSigLnImg">
      <DigestMethod Algorithm="http://www.w3.org/2001/04/xmlenc#sha512"/>
      <DigestValue>znNrnJ9bIwmiz480Twp/gDAOsneLYNaBpZie2Sn3s07Dn7k0z7m00hoV7N1fvtXLkzFv9KVkGZc/
qSUp8Sd79g==</DigestValue>
    </Reference>
    <Reference Type="http://www.w3.org/2000/09/xmldsig#Object" URI="#idInvalidSigLnImg">
      <DigestMethod Algorithm="http://www.w3.org/2001/04/xmlenc#sha512"/>
      <DigestValue>yt2g9HHn3Ibl2TkZ4h9migcqjL9Xof3vtLVeTEImam8Edcrzrxl3STzpSWjAq6JDA4vLk2pfari+
luCbtW9Ukg==</DigestValue>
    </Reference>
  </SignedInfo>
  <SignatureValue>1Yd1q9qUF29hmtodgm5l4pWzpe982HMgoMn6crIb4FZydO5Y89AJvAEFopg/1Fx9OfSkP3FYe8bC
ZcPMHfFWRgdNsI9FFUtBNJ4bUY5PpkGJFJK2tcLW/2ED/ps6xPE97ffnmZjNaJeL72oL5m0HpqYd
xk5QRUMPNmdteqJP18jZCC/+61Fspwl4keEUWwx9+uoADrVTuGRs3g3TZhpCV3e0oBcJuxeL0uc2
sZFY+BdLkLuasZvgyI9/FR6dVZu6ul7N4xiGlBJ48YNB4ZzWCbEEgWO53zw+VOKT61Jqkmo52skT
0PT1d0uwirjnYRuynN6GXMDj48gKyqwlbApLOw==</SignatureValue>
  <KeyInfo>
    <X509Data>
      <X509Certificate>MIIHqTCCBZGgAwIBAgIQIZUYyJtLvLNAGzpZlp+vTDANBgkqhkiG9w0BAQ0FADCBhTELMAkGA1UEBhMCUFkxDTALBgNVBAoTBElDUFAxODA2BgNVBAsTL1ByZXN0YWRvciBDdWFsaWZpY2FkbyBkZSBTZXJ2aWNpb3MgZGUgQ29uZmlhbnphMRUwEwYDVQQDEwxDT0RFMTAwIFMuQS4xFjAUBgNVBAUTDVJVQzgwMDgwNjEwLTcwHhcNMjQxMjEzMTUyOTExWhcNMjYxMjEzMTUyOTExWjCBvjELMAkGA1UEBhMCUFkxNjA0BgNVBAoMLUNFUlRJRklDQURPIENVQUxJRklDQURPIERFIEZJUk1BIEVMRUNUUsOTTklDQTELMAkGA1UECxMCRjIxFzAVBgNVBAQTDkNPTEwgUk9EUklHVUVaMRYwFAYDVQQqEw1DRVNBUiBFRFVBUkRPMSUwIwYDVQQDExxDRVNBUiBFRFVBUkRPIENPTEwgUk9EUklHVUVaMRIwEAYDVQQFEwlDSTE5OTQ3NDkwggEiMA0GCSqGSIb3DQEBAQUAA4IBDwAwggEKAoIBAQDxZMEX8mLYfYh+Ip/Q0lN1RPipQF6IdwiCJ7dy+h9jM7MBgCWB/glJXyjSQcFdBxwkVaVqJXsfzf4UVRKOwXgKuclJQvPJL+0k95ACLvkUtVBQDFvEZdShvngtN42DKsAfT6NnItDvAOrf57h/lvg7M/zpmX8my2votvmcwgTVhs8hecteEOknjrwOKERQL6LWUnqHOyDLgirf0/pHWWejCuyCwCNUEU41D0hYCjd1IW6UbCx88ODWJc+ilKUmFlT6hOb2juIeIYUkqUJ3gIg0TXxsc9l87IZ6VEt/sd0f15SLzMS2+4oLe635QgcgAHoPbGxfZ6P7CXeKtnnYAx9hAgMBAAGjggLYMIIC1DAMBgNVHRMBAf8EAjAAMB0GA1UdDgQWBBQK4Egjq19Wr8YOsgAIIVnGtLG27DAfBgNVHSMEGDAWgBS+NVRiaGDnJtMxwV+XseL2ZM4H9TAOBgNVHQ8BAf8EBAMCBeAwTwYDVR0RBEgwRoEXQ09MTFJPRFJJR1VFWkBHTUFJTC5DT02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ATj+YxLgq3emW/gdwC1JvFnkmBAMtHWmuGSanT/GdAJoT7LdxiT+Qcrvb6rtgNN7kD+6Hx7lYS2xoTrToALwtBE5ZFT/S+n/dn9aDGQ7T0T6U8/S6BW9OdNUFapWkN65o2J40cUeIAY39z8sZH+eufsYW3JLFrvq4prV2Zj0yJa1/0j1WCJnpEFHVK1OzrVgxnBgPvwPwhM8Y7oM6tqTKg2yMyS9LCLydwAt/UOqkGl1gvQ7RU/SM+zQj/Cncs9J1pOr4GUtqLNOebzSqH/VZQw8npSBCqgtgC3ktrkN7HNG81drHHWz6hXNj2vNEn1Qd7o4E5QMO8dfBTzSEiHxTySDsDdxcG/P6uhYB6nx7g6zOY4JeiHhXqw8gO327J/lYAmPfyj4uQuA0bq+rdFgS8Aqw/C9NDW9ikXjsWe+lyDxR/3XBkBp/1Zk+hdnzmwAorf9mbUs6gjcPYL+AloznQamHVHQJ8oxMtWwAKM+SeXpTq2yNtUvKRMJ4NriXvE1Xbted0XOCMGqSHPdYKHgd5OE6Fy0TIGT2urP0MyLuW7bWnQYf9WnSOQX3GY8gl3kwy2ID433fOlQADSugle2gO/S4aFLqF+lt5tTac39iBkV9lO04bf8Mi+rcVqg9EZgnNwOJS7GRb5P9ohUWggaRFo6u25dLzzkzPHeG1pAy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2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240"/>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230"/>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512"/>
        <DigestValue>B0XoXlyi0TdRQVPjXPKB73dhchCW9jYVcckCfr2MFGSw1sFujUWOFSQt4ZH2UTAl6OWHBMj6ovU9uqATL9WCTw==</DigestValue>
      </Reference>
      <Reference URI="/xl/activeX/activeX1.xml?ContentType=application/vnd.ms-office.activeX+xml">
        <DigestMethod Algorithm="http://www.w3.org/2001/04/xmlenc#sha512"/>
        <DigestValue>N9LALbJKyMuTAq+XOv56k6hjBIptUBgWi/6ujdYHQ5M4RQYQ92Kkut+DxFV/D8xO+SAQJ5U1QM6OQeG3yjDbaw==</DigestValue>
      </Reference>
      <Reference URI="/xl/calcChain.xml?ContentType=application/vnd.openxmlformats-officedocument.spreadsheetml.calcChain+xml">
        <DigestMethod Algorithm="http://www.w3.org/2001/04/xmlenc#sha512"/>
        <DigestValue>y8aQ50bgGN/L3+JdvsrW5M/ma4eZfXktGJRCjQePvm8YSGB6xd8Cr8Dsc82/0zCAbGJTmdVA9AfCZMFKNsfb9w==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EOoVqInzmg+M23KlgDHSYcbZ1ObB0AKn4FBBVNbhXp9GFD1M/3n3gE8uZpbPe6530wbEOZJ+Pf7khCn3e6kxyg==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+AjIm+0CYCoSh3SDy8tysplnUZmjZDgqLDcHLk5jcl5ZcmB7A86lk1m2cRmxuICh45hflMT0dK63Zl0kBg7tFA==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wWsvbOjKkAhhMb8QBaztu1HJwPeDLxinW/T4c+c6LUqv4outfC6RE7gvdeTRXk8Im6ODtMlovYmzrMniq1gHOQ==</DigestValue>
      </Reference>
      <Reference URI="/xl/drawings/drawing1.xml?ContentType=application/vnd.openxmlformats-officedocument.drawing+xml">
        <DigestMethod Algorithm="http://www.w3.org/2001/04/xmlenc#sha512"/>
        <DigestValue>4b+5giWrMXg6nxc3US3hsf3ocrQTCjLspZxGVWsLjHAm8uww18tYpc8qXBjsgfwOPeobyD12Pb83hwRU86LgIQ==</DigestValue>
      </Reference>
      <Reference URI="/xl/drawings/drawing2.xml?ContentType=application/vnd.openxmlformats-officedocument.drawing+xml">
        <DigestMethod Algorithm="http://www.w3.org/2001/04/xmlenc#sha512"/>
        <DigestValue>TEjSKdVmuwj1vAXW6BYsp2XphTF+McFSVOjBxZTH/4QYftyrpUPF6rpjHnAz3kj37xPAL+j9d8pDuiVZqosqZg==</DigestValue>
      </Reference>
      <Reference URI="/xl/drawings/drawing3.xml?ContentType=application/vnd.openxmlformats-officedocument.drawing+xml">
        <DigestMethod Algorithm="http://www.w3.org/2001/04/xmlenc#sha512"/>
        <DigestValue>w6gNXuCAGtqWL5Ur1usFI6h+rUgCWDn1rs7qg3XDcsWwnAz6Bwwkl/2+l9O7Y3+IwLfB+GxtLiIhyu71RHHrrA==</DigestValue>
      </Reference>
      <Reference URI="/xl/drawings/drawing4.xml?ContentType=application/vnd.openxmlformats-officedocument.drawing+xml">
        <DigestMethod Algorithm="http://www.w3.org/2001/04/xmlenc#sha512"/>
        <DigestValue>GrO2pardA35aa2jmTzdP8oBz0euQOg/97K3kCbigc/ZWLiGln2NyK5tjlIemzaD1Bxyk2ooX4ct5xfSoKU8y9w==</DigestValue>
      </Reference>
      <Reference URI="/xl/drawings/drawing5.xml?ContentType=application/vnd.openxmlformats-officedocument.drawing+xml">
        <DigestMethod Algorithm="http://www.w3.org/2001/04/xmlenc#sha512"/>
        <DigestValue>MEcLgIBi4tPLSOzu2PCc2XmeM+q/5ryWxdiuNnwVmgH1+/5Rz83GDZVi1zLDh4EkIcrL9k85MMKLgfo78AG1Qg==</DigestValue>
      </Reference>
      <Reference URI="/xl/drawings/drawing6.xml?ContentType=application/vnd.openxmlformats-officedocument.drawing+xml">
        <DigestMethod Algorithm="http://www.w3.org/2001/04/xmlenc#sha512"/>
        <DigestValue>unRJzndQ5Dohc+VoLp0vKfNhpOVJ+Kpappuk5pqWeavv16PBdZDa165iyQSp3CUQRqlQuFKKtotihXyY1osPzw==</DigestValue>
      </Reference>
      <Reference URI="/xl/drawings/drawing7.xml?ContentType=application/vnd.openxmlformats-officedocument.drawing+xml">
        <DigestMethod Algorithm="http://www.w3.org/2001/04/xmlenc#sha512"/>
        <DigestValue>CcL2deXPB7A1cLbayGXqfUAuU2YPZKS+bG+EKdZAcITf1az6D/OTIRlcS4zbYl1J1603YL6KkbLFyIFfc3NjxA==</DigestValue>
      </Reference>
      <Reference URI="/xl/drawings/drawing8.xml?ContentType=application/vnd.openxmlformats-officedocument.drawing+xml">
        <DigestMethod Algorithm="http://www.w3.org/2001/04/xmlenc#sha512"/>
        <DigestValue>4Alne0eBx40Ay7y/zPQ/VISc5c2K4Hc/yLsdSuKqlRSeJH6A5dvTZEQGGZ3fcAz0rbKdaaRqIU91Eig9bFd3Wg==</DigestValue>
      </Reference>
      <Reference URI="/xl/drawings/drawing9.xml?ContentType=application/vnd.openxmlformats-officedocument.drawing+xml">
        <DigestMethod Algorithm="http://www.w3.org/2001/04/xmlenc#sha512"/>
        <DigestValue>hAdVwC9VbWJ4wZOwubfKosvLJv+nZmQuXUoSVonL5vonjcvhYGpeHbfA0CX5C8R3gKDH19PmGTBm9zSyZdb1VA==</DigestValue>
      </Reference>
      <Reference URI="/xl/drawings/vmlDrawing1.vml?ContentType=application/vnd.openxmlformats-officedocument.vmlDrawing">
        <DigestMethod Algorithm="http://www.w3.org/2001/04/xmlenc#sha512"/>
        <DigestValue>5wRcd7fiMfJzXI2y3dvKRc1G2G6KDg8YXFXHkNwJBBn+L992TsruOdJHYTKxJS1NN3Sh3ImtDbpzB8Kx43faMQ==</DigestValue>
      </Reference>
      <Reference URI="/xl/drawings/vmlDrawing2.vml?ContentType=application/vnd.openxmlformats-officedocument.vmlDrawing">
        <DigestMethod Algorithm="http://www.w3.org/2001/04/xmlenc#sha512"/>
        <DigestValue>gitkZPpO5gAL3UFVDJus0bKmKus5PfmABsQ0uKA/R9e6SenIzRSyHGEkJCcWDDwdtPQEz6UzfH6/VRaZH16SHg==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uzkM0kI2gV2JjjzaccXRDGlcODfAlooiWkG192cnU+fTUZEoEPIu+uIPFam7HXH7hy7TCXPmSyoXVU1BgWME1w==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tA7H2wq7TE7JjYTizuizB2GEsYC8DeWDBv4ZiS3A78r9rhc4egQ7he9V7P6k1hQKv7aybReCtSVfeeL9cFrizw==</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WNGZIp/ywSHeyMjNWudVIQzbY0Z1glayof3j6ydErmdHo8jNtVCJiaxcNs/Dy5Bv7HUqWv09zTLDHbrrwfTPYw==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ow8zZf/GnNToxMjvDPEhiXwyKSdRBiKBhVJdROkr+AtyjlCmL6KdisafL0eskq8xVHpSzh7867M2wYhgVjVu4A==</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xClVV+5yVeiPK0qotQM5Ibf/lf6RKhxCeg5envWVL9ndZXtHle6QW342uV7Gmp21ShN+VJQOqhT/MhGjgy4krw==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RxMQf0mcr0X4Ez/acsTH3kM2MCgGQBypjCKR8lXkvNuEY2iyzEqIAvs3/Gs/ksWuBbpJhdurCkIdeyY0doQETA==</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BkucX+crHMS60KSAa0xYhmtLZ3jWfw2OIRWBGCW/KVXNULwHi+JZp4ByM/Uj8H6LSNekhBTUajT7NNH8pOQeMw==</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hroy1HSvAzR3yGIb5Id/HcDERpOI1PLQ0ugWJ9x64ajtNUXhgL4NWn/qACb4z+1C/oMKELEeBuDjvf5IH9U4BQ==</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p8SMoEc1LZKlUFQfEvfcs8P+GXirmqAuPkxylqpSQu4cb7GNW+K9x3v/7E6ZrF6IU39C1jrhFLqgNq7yZs9dTA==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ejrLO23emR4bFF77slzGIDxiNho9c44dAZJ8j2gtMuMBH8fNQVlB3b90l8Vx+oPWQ/dpUBupLY1lS44NGe7yDw==</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JxHO3TqwAkHhRO+Shy4oMk0EyWxR5xD5m20Hce+u0J8iK1TVAL6itb8J33ApPTYoVL4lzoclUEZbiZ8uGRdR/Q==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/vl5W5FjvepHZpbSpDg2LhLyuDfAChDwwqTmZOF1x7drVkNlCZ+HDng/fCKH6pXmI6nu0a/CVBZNQweMsVy0Qg==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lBZl+k+j63fUxsi36F5Q4xx3PIHf+O3Tf5vDVltH+JGFx0AQ3XY6KwEzEPTHYaotrtG/JVdfXR8G5q1NKXaduQ==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UP6mGNWJPrXxTbz9KTU4oCsM92IR5CtSOOBv8sYM2G+kD3m7gCfBtRPKuRxdmEESHjVdUbjd5A6womQMVrsSOA==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myIAriKouBsi7BnrtKqc176EHW1ujgMUve+XIW3n58IIvlYl4T7FUc0n5MM3B/eaGD6mNTr26jOki6GvvgF6kQ==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IlzstEevu+9waprkkblGNLme1h+d3xlYQmis+McJzJYO9w9YsaBIEOt/sxJ8dXEfqFtxNhGILGs++/jWUCOPlA==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7MvPUg0CdaoXSA8tsIy9RdDaQpaHRiWFxNczVMhIj5lCy7ObFCGyWAgDRfYLQBkJS9DbwK7G2g9MFlwYNf1xqQ==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YkpShbcSMJRpMnY9yr/5p36D8jLZwb8dTFq/Z0fozXFgIdlQ634uti0MGtZIP4B38dh3w94xx8QoNW01axBXpQ==</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o5GPvFUleZWrPUbtRgJrZjxxRQ1+jGIUVfmDJN5HtPOIPtfG3VaSJvKCnW3a2mDe3gU550OF+n8lBTCHFGwGTg==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26YeWle1tBmvxYZNSIrYepFsWSLsiZKqNeV0Di6xmCtA985S0r+zCkoqovspr+5zIOXcAfOjDoQAE1R4Kw9wDQ==</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m6XMap36WwOtbcgBC6Oh9N/yAPx3lw7RD7uxNyMdiQKsoF3T8VZn1ej4RK4HmyuGRBR0ufG+ILcmkiJVzcieeA==</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kSoutuLA6IoTEsnjcZocVyc40NXErdSY4b6CiAYpJQo+agAg/Gt8vpQsAFhlBLnK8fEwXM6ZKEMC2Dd1AO6Wmw==</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oK41XKLXuO1m+3OXmX2vkVItTREb6xnW+sDVeZD8hU3NTDcEFUOpYCNlbJAdgjWRrig80yWGVOJoyKRqVJEQzQ==</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fkEQ4jNWrO/eb2SnUfFuTp8X3kT9A28Ra0yGCRdmJ1+WvTXRGNsWLgqkZYDmfoX/uOYM4vBeRc/gFJsMQg9now==</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xk+9Qbq6QkwhQOCXioYtL/AtXTlZMrgSjmyU3xVFAJPcZ4tGzz0Z2DhBg+4rhKSAlgjaVDPdjHLV7KNNPKqgjA==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lQHK5tsGU5ckoEJgWQmg1KHlasecb+fcx0illWYWbqWXNNFKb1nnguHCseV8D28x7wTX3malpGmjxgqXN3V6/A==</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865ux/JP5qiynimq+MUQFE1/CgjohhGTZKpqfrumE7YUkGs3XAQhu/xBARuAOmx0pnpMwiKHWAPQOofjx6pefQ==</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AyiXpQu04UPUEyQC2gRAnprIInobQJ6Q+niRjAvUL88iOSEItlLUm32xmB1rWAp9fYY29cBBiqm02/PImNT+eQ==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tYSoPq5Tj4SDwOSdyWUFG/70j66ta6Oud2ObjAHyLvGwu5Fl5j10M2LFl4BUsR5ZshAWUlkihcbKXsDearA4NQ==</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f0EQxFHEKBTOcJJPWEw9Whx4nTNX2mwVj3sKiboUfzwiGTjUxf1YRYLvNTgplFTlfeAaow1OWKxFQl31jWX2bg==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eRf57/7NGfSOqIIZG3v7Qh0QXONzMyPlaUDPpu30n0YiOaY4RtdAlgSsLW+r35/O2p9rgc1FlkzoY+QoQHYl2g==</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ZNLsM6zzLM09VTQ3sQjj5Rtnsg/vMfkyELfV12t5WTqMvLCECYHxIc4mbu0Cy1CjI4F1bD2knQHlyTTs3tDa3A==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iHBeB3LtjHXSke8lpSJGUXzb/8DEOdEmHqTME2n7Yc/19Rp4N/l24VnoFjASiXgN2EObI9Tpe/qigvyjKLLUKw==</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BweT/j0jmbcgS31yynj4Ilv97Y1roptFYweAYxcDUcbFdi4yoJjvMp2Z32g5QFsVpkzuVUcHkHB2L7Vp+NR0Cw==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BNRowPeYNeeEIkevVKDcmhY6BewYhB7/IGSy3cxIpFxbC6n6Bkwv27EpRsiL4TUMJUmXysSWLSM0re8oPUgwbA==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ZUIo/2YeYjgBRKc0pBHzGfJlv5DrHu1lwgFJMhhjUC16ifriREPqZm2OcFkvi+3z+emoHTucrOB4Iwp2z/cVdw==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gRQ5PoNozd4bpUvSkqNsYxb1y1MmnItWuGlrp/YVc+D70kGxpkOcrEEfSVPPbZQFuUt1qGTVL/8kGVrlOfyk/Q==</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O9GHiW07P4sNoV6Q41yFJoo3cQsQdf39X1F78dT6AzkbkETPFQ35RE3r9zTL5yjQePe+HyyAQVAnLaoXiUDrtQ==</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wq6eceXxW30JZIL+QFE0q+OfYR/bz4pj2qyLQE4mkcNGFUweH1QVAXGDmCq0Uo+pakqnOVjPtlck2o0SP4JVPA==</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29KnXPfbBxOwCBVELefOVolIQ9wjNk93oDJZAhcpiWL8Z640tSbp/CBZijKAi8jpqCt1f3hFg5LJR/KLXYNC9g==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CkYHGzaSpAdhA8PxVHZrd6yXPwhZBcEtAMm+gLsuryfIiNJ+TB30Q9KEU1jh8YcgmxpdkOKA7k8EYLIQmifIUQ==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d5wM6r4rvpcBfMVO8kSp22zYkSPu5uerxKl+KUzxt23IzHRNShsVFN0HluAef2O1aDNn0trTuT20xORzVncPnQ==</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7U9g/mPPFC3NSRRtxqFBA42KYV2CdyePzQfJunYpO55WTpuY169SSR9FUQXN5tUPZBtFNoSfPWzd3aVv9dy7IQ==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aNJUhhT7sqV3Is3oq9UvZMI95PncE9XK7qvXVa1XgEGh2Vq0D2wRl1O8SqJzSRmsvbMKOpXxilweeIig6e6epA==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o/kGq3PmM0ZsqKXCBPU7Fu/RHmPnQg9CWyiH+LNymk6ItULlnZOItrStXlH5//H6P/MuiE5npush8wVmwav2Sw==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zCEKWkzRDhG5BKptpi/1/JQ9PXMmAt56fr1Rx6bFPdh8DK77ndeZDkrcSJhsGt3iQbL0l+jkfeyc4bvxa1Likw==</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Akl2eCRd5g1cGIH35JCvtnDljugfhT1WFM3Lp596B2uxw6ObDGyhbJLXIX0VqvEq4sT4p4So8Aw87O/BwnjElQ==</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+VQ3APKqedhCDM9zdwBMP+VohatOG7ubrehsDN5bHKcsKCBU++UB1g9Uggcfc0D2/sKP+NZd+R4odt+nYxWfvg==</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Wn0S3J8m3jpL84yZ5E/lk8j1Ng4jhmepE0TrxJqCP4Kw5OvP+s4WGs7rarDKhcPVA5I3lI+hAmpIDmzSle5eDw==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S/zxPdHT8SvkmgcceZN+g/AojHciIxeQCm0ITSLoVD6W6uAhcC19sAaZr+fI8MaWOeP4XCSU2LRQ+NLnSFggEw==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FpELERp64qgYC1/T3eQ6hQ48H7LxrhUppeUi4vbTf8NNcC9t7IMw70P8FbXKAZHrSri0sgvFyO0Ip+jEU0MZ0Q==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4XQwcYaboSElTxe0R++8PcarFIzvUEZ+Ee1ofvW26ftaxTvNDUTV3JdGc1RKE9JbtjdMMcsy8XF9BwRtV5v2Sw==</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L461e/0DjOcnomdzhGH+Hi7lYbA+OWvd6Whxz4h9mJYW8CkpmkD0PNHZpH3lzpJh/zTRPGk8jj7wvpLYn+vL9Q==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5+Ty22td7mpNY/sr504FzpBeMu+gBHCIiI8ESoPrN6CQSYCWTiKjRRcL7y5KxRj85aaf/LwAtjrH/Pb8Tgfv5A==</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LRqRNsvKUluYE59RCk2gNtPhHaHPz6VTPy/1jJ00ZJ+lbxmzLTZYKmloUs3HrMljpohIyxJYZxjxGKO2yVU9sg==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Wi73n5861zLU4ulH1rUQkOeNesakhghsrSgigHSCDjhWridaIC4e6GvwJJ5DI1mw/5iIqBmubJcGAazAo6gULw==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4zLdpBUCntEXLy2Mi9NkXSYg9peJtd45X940WfOr/ENAnZxjTsMh7Zt1WeQH9KEiyTkKzNm03HlwdhJMT18KJw==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6mZ+YcD2dfqLyzOTLyB1Wnx0haSxOskRf0QdacfWf+n1KC5na+Sw9keg+L95zORAqgx35QaTSQcFa+UKD3lXNw==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AmaM0YdrIrpqnX0DP0EMrIaUJvSaJmDN++PoDqRXwrUJf1Y8vZpJst5S9G00yWmm9AXW7ZoFpHWw1cvYFTS3LQ==</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eTdiP0ILKsCCvK0WHfPUXA7iJYTVTtXN3UJ4lSNFmZqjQHZLKXVuKg2AlVki16ESOUlpLZWmO0CaYYpcB34yQQ==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mmeeyjRgc67D1kk7lHgJgdf6mDntTpnJ3l9mPhsF7jIWrAQhNDUzjmo8/3xSHN1IxDxOyUxd+z1dGxz9i7gLSQ==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wg0EUMQCzLdbNV1dLfcFY7xC9J40rivexwnT9KSrbCECUxLd1LSZX6VsZWZy7imyvqs/8uXxhU3yAZdPvUfA3g==</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XGVBshixKl63uNqEi49sZEXHV5RMyii3/mU6zcCwcMe3+xVhl0qsuWHc8N/RTNw+mob9W+60b1sxqw3VoGpIJA==</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ZiKotuK0flZ8nzznFQxpWp4TgXnfEe9LlxsztPSFn8LkrQ2/oi3zE3bPzVuw9yrERk3O4yHD/XVjtrxy/XQvNQ==</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GFW1qsnNmTAtWskDwYUDSdQiL7qPPnhDcD/HY3JTJXrIyLvnx/CX25yIZEPf3p2v4T04Muk2F8u80VvbmHiI3g==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XnN25/ilOHII0++dkVQZyNvAx/IvXZNdaJbGhbYqArTU+GBEc83Kf8uWqlqa7buajb1J0CFPnrTnnyrdpa7ltA==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NFNSxhO3YTp98fgHvSXw730BG9rTGuqWu2ln/ROXN7//pEeQAfQwXM1rcdh2hURrlRy3mNGDkZeu/pkJ1s7ajQ==</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0UMNoTOmIb/UlvS/SnMOzoU214q/xCffXfyYjokjWO7Gu9cXfVzUIUlfgBE+Zz4U0NGDk2EBuWi4rgo8gbMo9Q==</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EWEqWHHMMqjVnu0CwHrL5voXigAljqHdFImIdjkUiA/hKSQ4kS+/VV08DZeQKw2X0ljLvjEqhLg+HSbkRb6y9Q==</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pFcYd0Oaqc83ifa0jImqTEcurtbTaOxtGCrG0L393kiU4BqhA8Kg/07DvDY8hc8GID53BmwABZSAQauH0Rq9SQ==</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UAB2fTVOujeJdp045J6Hub1w0REMm1E7wEUKNKatAhksGbQ3JYrtb1kk30hRtFMl50h8odXiupZN5Nq0lM2LkA==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JTim6vmDbFnD2IaIgNd4xcH9HwB3HHkP/jHJXei644ieSYlF7c0BNy72ohRO+mN1Fdb1AbvNffpQ3LtvYijukg==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wSLWxhnrBSS6vsEUYsALxlN/7JzoRLlFnvEfKWcgrX/olfgiPaykMvwVOpAXiSadxI4pFNgmA6dQyjSnVsTF0g==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UQ/T5NAqyGDSL+u9wsW7Tbaazkg4N8yfub5h8V1iEL9nvosTce2fqfq3+EIVzhjXJG/dN4ZmQpcEwri4Za8/eg==</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Av6M2peRibEeB9Nme8w9jLdyFA95uSAvFRf/M+eIzTMP7YU2OUl58cJ2qSfzXrMlJUJkKMypzxNGGKFuxz7eog==</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JXeTQKBattr6/XegJabxNW89r00eSvR/quQgoIkeSa0TBScH6QDQk2szAY+m5rbAspect3Ai6UOpMNXHjjITxw==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9hTP/tBlPP5zaSLZ8YMu0mW59UNe3JUtnTIC4q6OZmhZ+MAW2ir58sgzPNDP9/mS77EQddKYJi9ijduTgzNnWg==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o8Z9qCOsLcvYH1cCHMWWVM1nG5pKRySEiNjVDjZdgyyvKvMdtw7GOXV+prYRXSiFAbYVJOeGf3In8AN2zksprQ==</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hj7wMMNY+xV56+kqRIwZxEr9HDZCMw/8GoKKhItf5PZT4UYjb5pL4uC3HD7xW/mpiHr9+O6WBNbA3x0f0elYTw==</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C//FvB9cIjt9ayZflpxzHOT5IvT5gBBr4AO8/RAEfmRSLrT55bH3zDxCWxLApFDKpr4urMG0cNbt5RxkyphV+g==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DTT/Wi4NLSBZk9NzjWrQsbPYvqAHLjxtR+rHsqVPqmUQdNW/C2/Jw8smhHDlDj26dLikm1PNyC2l2nRc7kPxCQ==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gTbj5nBBTtQVQDaVIpMSYwyuGHkFvakdNOwogM0lU4hVtBj4PM7lVHnQozUycJnlFMKAl0nbJ74whUw1z4oVqw==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d08PICR4nt5IHdwdjrM21j1gLhnHfZarzBMDj8NOtqEO+TDiXcksu4oZK5fDZoliL4wuS4ItHElL2lrx+3X2Jg==</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Wg6Q0zoPpNoqGy13nmOEcl/2mQECmPcecGCYNdfyqg+gfl1VV8cNfGdwhIxmzoQrTMzyy1VXCQAzgrVz3Cmecw==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3f2mbnVW7ek/SkwD4o6nN/pFL9J7Pw0htMnQ/6B5a0kXg3VhGcPA8+6vX4H1CWz9r+s1UbdLqrKeg4pmNps4yA==</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2921vVwdgAvU7aHngS3nDt9oHANYKIXRMjbL+R+sCd6wBCSaRrfa2mLyRiX19KumTBE/49FQCUoJfviD7dRLkg==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lDT/LzZQqoWA837iix/TGTfePy4e6h1g51mgfYKw27nIL3kvvLFvTDRFQpdQJrC2jtBRwndGMfmEAw0UBbAZZw==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bCcxULS2RoNhhDBauIYKshlT7iwQAfY2Q1hLWhbqAA9xlLR68B3q2+htcoDoawju1WnVGekkUubf9oT2RMJp+w==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/jF+fyTmgAiOnJKlWHNyLOccY/nlARQDzwGmogOgIBi9/Eyolm7Leqb+vu+WG4FTuMLG0N3M8VKcDV6O+kBlQg==</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oPW/gtF+YIehPmLUtt61208xOHaxb/cYZr+saGuECD3ZHT6YNKHwOIFOcokHWm7sp9ydnP1Jn9tJZ8bi8acj/Q==</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GDam/f8zOJvH4dr0big8m0nPvGJn6i5dNf38pOn6255Xol4pnlH/4FyD6bnKZ3J7JR+8L3hIWJpG4f6Hu/Rxkw==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0k2g9Cd4p44k8CRod/DzSZEM8L80qQkzPOZ0x5Uvuxi8L58vkUzGcbFe+5Q36u0kbdCE9sX9tHK7PDc//REkvw==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haI7l6NmYiEdY/p7RYzRXJZa/f+Zzc1qnUD+2x5z4rak4pJSbrVD2/lTuWXForrMXNlVajb3ueKcuWHIqFcX8A==</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+M2GMzhOlSvgIz9qKZHX+hWeOMw6GJoPPzmdJ+FNx1bAmw3uOgft3ReWk4X3i5jG9cFCh8rdQPRXOCvmVlP/OA==</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9KO5GVdcKoHOgV13qjX05oNnb3Qk34i/A8mrwoSr9w/teHd3C4bqoTOHieaFwDXUnIMll2AN05IFxHd38ecSdA==</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fCLv/87uyQOiQZeNcZROPTVf47Qz6aa9wEr6ZENbgUKmdsgcYiqFGdNyASrFqA9TXETgOKMEIzjs0q+ZDdSpQQ==</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NaHJddwVeINv9/KHQxfEJQNoKLVD5nu6duLlbQ5extmh7ngVqzxWcanQjEbj1dSq+pCTqKUtJM3Zc7STDdaNhg==</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2jssr0ZRTr8vN2gQn+Si5AZsqRKyn7eTfkNhE+dqEOcObzwoF93NpQ+KCu3uYhTPM97qpPC+REkFPTa0vQ170g==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J3+1g4qPvzjerpOsdF+KQyVcG5mgN9PNl7OzDbuZJlAt6QrPvWPEDTcgNWhwEibtgZL79K7fR44Uvowos+FsZw==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qhcdqDssDrr1vf5UP2/gKafDTm085b2tkQlzNO90q7/L/DIKx5EEwJN93YGEv21b0RHuUMBQNcAzyoZvc3aA8A==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V6ESObdNNTbYFNxFtDVLNc5T+QMthhM+3eF4QUHaf4vU6geso98VBDtOpL5JPoPF/00wJz+O1fJ3LmBGMq1LnA==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qjuGGXsyp4v0FOyrUf0paQKot2cvohxKQ17EDuM8Mf/PwOugmMKS6M4fv4sCyZGSNsNS7fSHu3KNcSM0mx18iQ==</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7xbFOim+Rwus5RZLFel3VrAPp1et6M8QyFYmEn9qL+1QdGcPurh9UULD4nnnrOjXI7oW5qDFWMECQy2fLZLmmw==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ia2vJmJlSu8d38hyyyyh2XX6DNI0BmrYNze0VbBDjQfx2jeYeTL8ZWbF1DeB0iPLVFjXCAMqWQCQrnGL3vf53w==</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ORgtofjYyuh1thmO8sJN8zauZFNBMX+aZGGZWWZ26HWWNgIb+TgvX28rlKL8RXiuWAFE2T7VGGMkCgKSMCfVIw==</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NogxDdrmFbBdSFJuqYtydNob00wnEku2Qg4yEGM8JPPPzFRQ//D5/EdKaNQ5hY9A7SzsHIyc825GoP3AuJxnag==</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bi8vryUG2TbtC0yjeJ1aiQ/ziMKnvjKxsg1R8y0iO3+36l7K4wCCDq4m9VzI+ccT7i9HV4V9qIEHVpnN4ljtCA==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nWtUJvJ/ZCWnL3ceMV+x7Kz24ErKLjHgYEbdAOaTK/zxun3JhLaHgsFayBcWRWg97zrQi5Bi5pEtqZmRbhk2jg==</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2inTi+Ei6li9HJ68KO+hotYD50WDG+Wz3te6KSYLOWl73gv3cU3LqauCPitvHf753bsPcM2HQjQVwMupYsi/oQ==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hZcTXfPlZrnbMBGVamxX5+/cWnDde44ejKszGZm82bk8nwkaeRiI2TpxoTsLkZovMsvJwZ7WS5uQPXu6YUb/sQ==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4f9pjOVDRHLRHv89debWiL2Ac01R0OB6BTBzC08ENA2VXr2PhzfCDL34/kBF/x1XeTTkTHsBMTbK036SZpP4rQ==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wz4E1kMq1EaULylqumGcY6s9UMCNAaDHUsP8QDK5rO6BVs0t26BiJ0H+EKp6w5U6Tm5WjK6PAcBTz0xnRO7Fgw==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iJI6ivQjzmPV42B7h9D4XNTufVBzE0ch11ySdsQvkqjfB+I7A+FWotjJM8L8XgE0hb+8az3MOh2LszGB/9YAhg==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2HOg8IpBRpg7K7zmsX7phG/fS+gxbK0u0Rfomm2GZLWWVGi6zToT/YvC2qM2F3clzRMvE6GGduMgVb+YvPx1lQ==</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/pyBhGYq9hAL2tMCln0Bjy9XIl2pyxoGBsT6n2ODz2potoR3fDbhBCdzjQwfJDTaF0JbeWG1IURwrnii6XOyig==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QpAsijiVlxMhVN8yTXNGA//tO6PZPviooOFtvU8JWpqGJNrn3kskubtsAhi1pIrhThgbY96RVce18DnRutHI4w==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0WxOq/Bp9qMOoXScJuNx3Uh17Hf0hz+bjeeYQGrqxvHC1E5NTcjOy4NlF5nfsf+ps4nNU1hhcOlyWnFvGBpPYw==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yqvir6t/6bUgK1ajSITWjzb2dvXsakPPHgWzE0LsyWavtDxGr7tQTI46i7dbrr1v8GdAJ5IcIheDTS1qk4zTag==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qBRZOtGbexvzHzlrfbLuZ/C6BSibTRP3XPAyDsJiIn0OUHPEdMQcd9DnSgyKeT1hmIS7craUd/A/E2NidcoWZg==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2EO4c4dEWjRiDHel8zyxa6hIps/XI7+F4dCLpv9Di+Rm0UnuiE3X7gb1HQcs08e0Isrp8PszsKLCw5n4iBoNUg==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WJKbrnkUDg8QhVajrVXy6CybSvFEwyvkO/tlRYwld5a8WRyxPNP2ZpsbmC88AGZQonnXkXYArZqUsLdchhdmdw==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d/UPdhTBzW3h2eo2DhjR9ZVC17OPYONUj23k/qZcaDKAeyLgNN+nfgHv/O/QolzAxZF1oTbAThKBGPQ+/y1DxQ==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Qa3qlnq4UIpQjuQ2oOgEMO0Tltcox5PL+iY52m1Ieq6yj/s1Q1OySj/mGvRZbEnWj5DT1aUCygRsbMjM5TGnig==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BM8FLEfVG65VdbR+KgfUtcNxIrFRr3+5mxj+uKNh4RleUH+zjp4SBKt5bE1uhfLuV08fSylbShU48dTwvZF6Lw==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6B28PJJTfKiejftPeEMRjTnUG+eSuoZgnA9LFV3N9m7F22mPJrIavNZGsn33xF7+VtToZR1bLJr5DShVEnQdbQ==</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CFuFWN41WMDybfv+mH8U0REhu1BM9JciHheEbjXZ+8ff3hA6TZldbvXGBA8j0+Dl54yaJhuPOb3z8YM3FTa/Dg==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6ukpCqBqK6Zx/xmqys+97P7AZEwXDpYuXj+1Rbgk8HX5xV6yQI9yXnH6FcoPrOqu7ZwM4kqgEwc8HJ0fGtMeqw==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VRJMwZA8AOkBeIYEtY9owiA2MQA1Xy/si36oy66LNGicnk+SE+DgdaQK3gHsZ1WbSOh6fpvxZKFuDkpOh/Ze1Q==</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zpqAgBfS/k/B4Jqry7DOmOlZ0M+txrlb9Uw+oVzoBTq+3TJnE6452rYUB6vw/cxSSSgsAfUEBJa3XD54kMxeoA==</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tRE0B/o+3Jbuez+VTvRBccBdHolE9XJ2h7pXCMwOHVtwJ5rMUrgf/h9f5fZVBsJnWU80QJI+kwF1JNqdvj7Rog==</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wwd9UMBmUMNsL8HUaDHuihQWwf2WyZksA5ZMIL47VL9KwHUiisqnddTqkpA3EhM2q4TjSIkOPtbQkW768+zMAQ==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zAVwh3+tJZLHDtTBYkHIhfQU3/AmHCl8BJ3C0Xzgey1JZKbtL6aHU/o1vwAQUr/tgGNvLze5Mv47IKjZC+IpXg==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fe2vvFbKYEaBqlRjSBdSuyCEJm02f5+GLXDL+Qt7mCzkMOs+UG+4I9HXi5leWEmZ+e70zdkI12r5ZVbcNSROwg==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UkMZ/aLXe9xf+/oQ/Y5NG+JYtjt93N7ePP6PZu7oFNIrdC7zXPnjD6Eji8smDU6hspp09CuEcSzyrCmhba6VnQ==</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PSP9ORRYMdCNLw8q7DzUNBIrQHTJEtA+otnsRQh7BGLm19qzSldupkWy7VzK29YGYFd5Moi/9zvTug5WY/AXTQ==</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j5r3WQ460L/mnnXWKA4/lBcr+JBndIURX4c2UqoeHBZvL3d/bErY5b1SoXuyyWUfbeGzcW2oX2j4GRsNiCDwWg==</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clvZwR2tjtOJwbRKNAbqUpdv3rzwRPK5IVZH0vEsFNIZkxSWNOnHskkfj3RRDA4wSOpVkmrwF9Nis3M/GPwZ3w==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Fb7ScAjOCcQJGTsDXzUJfX85h6QEyoXVVammY97I/Z3fd+Nv3ljMZadr9KWIxNIIaJZ+TRwCibK0dOpTi/5HxA==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OHKNhSnExSq9Rjm7YZIlPuGZFTAkJcCZp9sK+zsICAEuk6Yc24s/yq1mNP8P3WBmU+TOkbWOriNRDXUUH0aF6g==</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lvzv7P0vgrQZFjuCuUoQSnP1VP2F57WePp8C/MjvK7f3iAbBDucyhVVbNuOQx1gizP7ii/gJtp67DOJ/0hKLjg==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HZNSCBDDkSMGbj09jtfLnb/DXL9rSLgHkajCqKKlz5HwQu6olYXJzpI/phu16M9SUfpGXxfRkSyewKxAUyB7sQ==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9wpFAqqCDu3e+yinvccI5VmSjpFuapBO6LUcABfsFghs5WFsxV1hGGOb0ziGCBchVGES3H/RZosPp3hihIRJZg==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RbTFqxxHSVBTQx945lotb7e6o15MCfOV52p6vYJw/c3o/R9i1byzDtGMxuNh5/BXoHVY2KB9V6H+wO97cYBvFA==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HKXVQzi9JQnCK3kkyAI55UAhiUq1vOtq5BalPhjJeG7dY91B4kiK7uUjp1pvQIEE+LhFKuMqpRq8NsHrS0G/uQ==</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H1FGJntaxZbHL5KGT4dkYkNrrwzDns7xdsosLVahWCrJJ42RgUfGPJFVmftBTezDTP8xg83UvW9RLm6FcdKeuw==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7BsoE7SxL+hrjTKb2vRJzMjH1QmEMT9m7Y++QWBFd7gnYiboELiekVwSdBSyWrsuWU8tcli92HaGmompCg8uig==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kzGznIr2M63r3Qtn4q2mGu/Qutsn1SIF3wxArZ9yKtqJCpgUsVWy0MTmYYfyTGvJaVazckq0ZGzmUnEbXWjeew==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fhejag91vv9U9aFfD/BL+14kU9+Mj4JVJYfWAztUFwwgo0+gy+UebbTJcjw0bztXVfCk2uktSjgiIaVRoe5JXQ==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IVj2ERbFWVqbSZuyzeL0ZW2H+gH0nju/3j3wfrREZm7dRjaGZs6ZcB+zSTZCAbspCidBewZwZReoFcy6+VMDdw==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7y6iL3QAedq344jq7um3nvEJw4fQ8JKVPnD0H/L0LmnsCjTUVjV6ndAb+xaQcQ8obwJBlJQPoZn1Aj8JI8bhrg==</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LeELjB+HweSizS3ifymRWAFCPsRRZOEUg09woXKag9mVtnlQxjTtMhh/+2F9Ja+x9veiM8M+Gyqp6zN5uKsYHA==</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5LXxE/mNHJJ77wNUaFBrw55yMMCSHrmTnUpLZIcmcKjaosO0ppu4ihADSCQOAToC+7MKAhZDZGOSwKQR7S/+jQ==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OCbREmj8ShQFNl45ueAS1q+INQad9XB0RG2+TuPF1tlPQ9eBqU0hpaFdLFaRWS6qvBu+LF8fKaWiqnD2Htx7Jw==</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UasKEH2vDG3siZ+VjOJ7RXINpgt+qchDZj3JlUlC0zxfT3bboWWcqkHLaJlSOxWVu5Q8w45oa2JPYq7h4grt4Q==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oLXXg24e+kSGVnjv+H7o2/iYubphh1uZD0naitI8uKj6/QpwRU4d2VCsV14jfo4y8s+eNNIVltOMo3K8UFxeag==</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htXS/2MdqDgx30Dzls63kmDY0BKE7/9elBiU1tkp/vqcFLXRgrz3HhtCzQHCa9hRBKO2duyXgWxJM7X4XT+emw==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z4/h2kkXo155AlOdjXQtlEuIN3oE1QC3txdh8QBAHVpxU7x1+J7YDmtJVq7+siqMNujZh7V3JQOiYalTMuzvmw==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Sxufo2BV/dhsmz9Q1FU5FEwBX3XgUcLoWfkPBAY4Jl8kA/9IEbOigYCo5iD63e81RMF/dFID4+fzokfK1yH06A==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9uWOjcOaVW2Am7ylDKsmTU/5k1HPdLSZoAXoprAWqi8MloVmxWkuc9L1e9q4vMD9MB6wKtbSEAQGR7/bl6ekAw==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HLQ8rZiAlGmzOfFyDwjWjFRtvxRR15orl+NSw4RVET8tVDjAeYCFX/QU2VkOSF2v7z507ws4IFnmOwHLbnFVbw==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R5E1ETcehI9khgCb5UkIJ+OjC99xkqxii/D05OUtDc2JFXJyY8Zg9ZYMc5nxFEDxvfZZNJFQcedceGrgSDsmQw==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EZoZ6p1wQiFSMdQVWj41vFOspMIhQzoyvN5XTL7TtBH+r2qTqDAjuIs8pEcF8ME9RdCBTjimaHjOAgqq3tI9hA==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zKmb5EzbxNPl5kGyaVhww84nHAjWxDoblFRNy7vc5U1o7gmgP7UFTwFfEtf0bqP/QsgdTROceD0a1FrAM4UcEA==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kRpb+2bsGSCGY0lkPAHXaEm089GbZk1zO8JpEAWtlisvDno07B4qUlDmUlNjnnzuvN/9UyGOOYGdblqDGg9+cQ==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LWC55R0/2o6YvqIZP/nEqSvGiyk+JgRjkX+jg2b91v065DEwXpK5f1dm3FnHnBrk4LaUqrjDHL/Ut+bwwhtByQ==</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4+9+v48KQtTY26QDrn8XgQhq6yNcd4CmlL8K/HOuitPyXmCrovwX+/HmsIDzCUGonogLyDzGHg92ok1v6vebzQ==</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zo51AmtDtQRj/4azu/taU+weDQCopNvBYm6kpnHr1Ba0A6r4ARkFHFjwq9Or11bsiFTynPofDCEkPHqfqhadTg==</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A7Jk76zgWDz+dkEY1bpioytbYKdRNu4v3xPMMaGfE0C87/2DpMlPLvTwGmt0dtzWhIp0KMMV/FT3eIa+kpiT2g==</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AKi2+fvoOSTiE7F7eqZn0WnSkV4fAzTw7bEQg3K14rClUp4j2OcNLQz3wOS9HqcBor9MuuA60qOsye5KIWNmDA==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CuX/juB3H3FK4ZK/kkpjnEhiHTzKoMzddto1nbilQF5vBq+TuXyZ7+Brw9XT1QnsAKYF8gEPt2pNik6TjnWzzg==</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Nq12Sg7T/MNJZniPBecwGJcC9HXvBCfd5DcOQ40xnd0vIPnnclKdvv4Bnw9HgvlMYrBXJ61DM1E4RWKbCLbwOA==</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D2ur5xcvtWJyz1dC4EKSTEmU3A5wbnf6vdhp8Tmeh7yueqGlD8gVONYaFinQfuFqRDIhv2UPzuacjRpCIwi/ZQ==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z9tnwJyVi70Thz1K31D9/Q7NhqnWjY8TGUeiLdPH4jsU8QTOMqj8D7mETwy8IvbyYPnMyuvp27FQpA2zP1kYBw==</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DSJ8O/AbU93nDA/DYzyNXGxxy8T5NXa/NgC+4EacScNyuNlBB4DI+SZRkBdIu/W67FPqwna/p8UQDPlBhBpbWQ==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Yk/a3PJT7Pmm2Xr43qxZD6E6I5qCUvaUMi7sR2q7ByMfmTdWQd+hWq701fXqmEmS+XUjePIQ2sIwWE3pIchSOw==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4rWlZHVHLbh28f1Nfl9bDxvdVrVpN59WpXYTz47gjYSRlm3SJTnkp5yDu5ebrIx6xyHXI/VV0lFpgzYSHmZokg==</DigestValue>
      </Reference>
      <Reference URI="/xl/externalLinks/externalLink1.xml?ContentType=application/vnd.openxmlformats-officedocument.spreadsheetml.externalLink+xml">
        <DigestMethod Algorithm="http://www.w3.org/2001/04/xmlenc#sha512"/>
        <DigestValue>liTqqhmGgdrgtvmM07xhqva0FXdFW/Q8QsqMq1sk/7lRy0Kc+YhbLM9VOTeHiJuV6PTR6ecluhGhWCK7eIdKbA==</DigestValue>
      </Reference>
      <Reference URI="/xl/externalLinks/externalLink10.xml?ContentType=application/vnd.openxmlformats-officedocument.spreadsheetml.externalLink+xml">
        <DigestMethod Algorithm="http://www.w3.org/2001/04/xmlenc#sha512"/>
        <DigestValue>JXvbeMy0ZCOdDDZ/M/XHDBeyrqcFregYbJgwtT3puxxkvQaX7Tg8yuEPrHQBdwJ9FAvqARpgDAukLhCru/hStA==</DigestValue>
      </Reference>
      <Reference URI="/xl/externalLinks/externalLink100.xml?ContentType=application/vnd.openxmlformats-officedocument.spreadsheetml.externalLink+xml">
        <DigestMethod Algorithm="http://www.w3.org/2001/04/xmlenc#sha512"/>
        <DigestValue>MPDMKyhzwcSYMu3Ks9GtoAQvhvDilBgZpl+GiB/iIxNhxfaMTd7Pwimd45EfZo9F34v00SpGgXqHBDv5KWtPGQ==</DigestValue>
      </Reference>
      <Reference URI="/xl/externalLinks/externalLink101.xml?ContentType=application/vnd.openxmlformats-officedocument.spreadsheetml.externalLink+xml">
        <DigestMethod Algorithm="http://www.w3.org/2001/04/xmlenc#sha512"/>
        <DigestValue>BYEWlvNK0lTapGvDnlqEiH0vPyK5183C1DzkmMJhQjq5wjx48luZB56rrfMiWgQcmtuN4Ha6OqlMImcdem3NwQ==</DigestValue>
      </Reference>
      <Reference URI="/xl/externalLinks/externalLink102.xml?ContentType=application/vnd.openxmlformats-officedocument.spreadsheetml.externalLink+xml">
        <DigestMethod Algorithm="http://www.w3.org/2001/04/xmlenc#sha512"/>
        <DigestValue>9WsHtbdD26mFPYbYPfY3AZyU9IMPidS5Jy1+lK4SKTToCu7X9QUsm1SnV6L1t/IxfRzXiY1hf65zypQ2+6iWOA==</DigestValue>
      </Reference>
      <Reference URI="/xl/externalLinks/externalLink103.xml?ContentType=application/vnd.openxmlformats-officedocument.spreadsheetml.externalLink+xml">
        <DigestMethod Algorithm="http://www.w3.org/2001/04/xmlenc#sha512"/>
        <DigestValue>xMHfMD9oxKGL/eL6wUvrNUBwoDZeyyaljdKOpWuNI9VR+sC1nTDp9KU8I/ijeIMqy5THMJBqyi0LCReYAaiOLQ==</DigestValue>
      </Reference>
      <Reference URI="/xl/externalLinks/externalLink104.xml?ContentType=application/vnd.openxmlformats-officedocument.spreadsheetml.externalLink+xml">
        <DigestMethod Algorithm="http://www.w3.org/2001/04/xmlenc#sha512"/>
        <DigestValue>JjyPEdOhivWwkqnVSJxvVKyQ325VWZLYy3aMyw4Xek7mpa5uWjQ41wjy4ms9unrBrmQvtNMJjQNWJY7M7D09Ow==</DigestValue>
      </Reference>
      <Reference URI="/xl/externalLinks/externalLink105.xml?ContentType=application/vnd.openxmlformats-officedocument.spreadsheetml.externalLink+xml">
        <DigestMethod Algorithm="http://www.w3.org/2001/04/xmlenc#sha512"/>
        <DigestValue>4yHciSC6DaCJGWtmBYvMzK92VFkQZ+OvrXLO24iczyVsdUq8loaE2SeFKw5XIf9p8uzn3Ve/UG7fknkMFNE1/w==</DigestValue>
      </Reference>
      <Reference URI="/xl/externalLinks/externalLink106.xml?ContentType=application/vnd.openxmlformats-officedocument.spreadsheetml.externalLink+xml">
        <DigestMethod Algorithm="http://www.w3.org/2001/04/xmlenc#sha512"/>
        <DigestValue>dW42B8PMpebMFc7NgtZQAzGlPQ+eYRVgvF3QRGW5Wf1GHal1NDbv6zSirTWunjijVQAqCT6SALEAj2v/7FbwDg==</DigestValue>
      </Reference>
      <Reference URI="/xl/externalLinks/externalLink107.xml?ContentType=application/vnd.openxmlformats-officedocument.spreadsheetml.externalLink+xml">
        <DigestMethod Algorithm="http://www.w3.org/2001/04/xmlenc#sha512"/>
        <DigestValue>IV9aQ6Jz/NLu1gBj2NTCQtuMGo/wGB/KmTzdHaiXP2twqjs+nNq7SjO/kdE8RHwhjCak2iZlwmkZt2+RR75v0Q==</DigestValue>
      </Reference>
      <Reference URI="/xl/externalLinks/externalLink108.xml?ContentType=application/vnd.openxmlformats-officedocument.spreadsheetml.externalLink+xml">
        <DigestMethod Algorithm="http://www.w3.org/2001/04/xmlenc#sha512"/>
        <DigestValue>3yzGUwdEIxRqzx6IvMuQhWuewbl70jq0zYFOZfWrUmBraaNJptYeb2ubecIwifhHuJGHJhBapcoOR0iiiQDEmw==</DigestValue>
      </Reference>
      <Reference URI="/xl/externalLinks/externalLink109.xml?ContentType=application/vnd.openxmlformats-officedocument.spreadsheetml.externalLink+xml">
        <DigestMethod Algorithm="http://www.w3.org/2001/04/xmlenc#sha512"/>
        <DigestValue>0tNmS2KFZCqkORnkDWgMlBrvbPnVwwGji0evdVqglz/7zcoTg/W/g+n8mntFIA1LTP7uzbAlWFecag3hwNqmUQ==</DigestValue>
      </Reference>
      <Reference URI="/xl/externalLinks/externalLink11.xml?ContentType=application/vnd.openxmlformats-officedocument.spreadsheetml.externalLink+xml">
        <DigestMethod Algorithm="http://www.w3.org/2001/04/xmlenc#sha512"/>
        <DigestValue>YuMQ8eGsnlVIE3RIvs2nQL9ko6fIjy5GlMJ1K+kM2SGwgR9bQh+smE/68O//a2DTfDcTN+9ExCV0mBWhUeJfTw==</DigestValue>
      </Reference>
      <Reference URI="/xl/externalLinks/externalLink110.xml?ContentType=application/vnd.openxmlformats-officedocument.spreadsheetml.externalLink+xml">
        <DigestMethod Algorithm="http://www.w3.org/2001/04/xmlenc#sha512"/>
        <DigestValue>A96Ro2n1/4MatxTsZclqTvr6F5/oe5bE35is4AHV5OYyLeyeDoaxQqvxPrbaJ2NW/LXtusLIn5QeYjapi/F5tg==</DigestValue>
      </Reference>
      <Reference URI="/xl/externalLinks/externalLink111.xml?ContentType=application/vnd.openxmlformats-officedocument.spreadsheetml.externalLink+xml">
        <DigestMethod Algorithm="http://www.w3.org/2001/04/xmlenc#sha512"/>
        <DigestValue>nzlX1h9oTFPMe6bHultX4ws9POoDaxT9QNQAEBz37Wx8AMRL9KOyRmfdJy41JAt8fPcdqvKr9CzzOprJMX7ESQ==</DigestValue>
      </Reference>
      <Reference URI="/xl/externalLinks/externalLink112.xml?ContentType=application/vnd.openxmlformats-officedocument.spreadsheetml.externalLink+xml">
        <DigestMethod Algorithm="http://www.w3.org/2001/04/xmlenc#sha512"/>
        <DigestValue>0tNmS2KFZCqkORnkDWgMlBrvbPnVwwGji0evdVqglz/7zcoTg/W/g+n8mntFIA1LTP7uzbAlWFecag3hwNqmUQ==</DigestValue>
      </Reference>
      <Reference URI="/xl/externalLinks/externalLink113.xml?ContentType=application/vnd.openxmlformats-officedocument.spreadsheetml.externalLink+xml">
        <DigestMethod Algorithm="http://www.w3.org/2001/04/xmlenc#sha512"/>
        <DigestValue>/wZMJrA216KjI3chF2zTHAozywapRRgT9iw+a5hS7q3TQnaXSD9L4wwJFkfZ/xhuy9nOIzQvMB0vdDlYkQTzvg==</DigestValue>
      </Reference>
      <Reference URI="/xl/externalLinks/externalLink114.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5.xml?ContentType=application/vnd.openxmlformats-officedocument.spreadsheetml.externalLink+xml">
        <DigestMethod Algorithm="http://www.w3.org/2001/04/xmlenc#sha512"/>
        <DigestValue>U4flbXjUDzQ52341q9BQY7xdFKMsG7wac8pvUI0mc4IK+SFCp5EdvyYFOtar0F4V/qhZCYmxARM0CDyKdIcyVA==</DigestValue>
      </Reference>
      <Reference URI="/xl/externalLinks/externalLink116.xml?ContentType=application/vnd.openxmlformats-officedocument.spreadsheetml.externalLink+xml">
        <DigestMethod Algorithm="http://www.w3.org/2001/04/xmlenc#sha512"/>
        <DigestValue>CZegvvDmYZv3PGjGchJiU5z/U7nkdDWagssoTUj2FV2SjZ24I3iZD5ycnnZTbhVnouSl8bg98CxgSNwItCJMNQ==</DigestValue>
      </Reference>
      <Reference URI="/xl/externalLinks/externalLink117.xml?ContentType=application/vnd.openxmlformats-officedocument.spreadsheetml.externalLink+xml">
        <DigestMethod Algorithm="http://www.w3.org/2001/04/xmlenc#sha512"/>
        <DigestValue>v4G1eu4qhLVioVVb5FbaTZ6lWPwY5nSVR8Ckc7gB6N8V5YFzJCpJX3a1MSkH/FRqjSi4umUyi7G+yKtLRvs2Jg==</DigestValue>
      </Reference>
      <Reference URI="/xl/externalLinks/externalLink118.xml?ContentType=application/vnd.openxmlformats-officedocument.spreadsheetml.externalLink+xml">
        <DigestMethod Algorithm="http://www.w3.org/2001/04/xmlenc#sha512"/>
        <DigestValue>36BYAJhVEzyfeeQlCZ1XAWJFiCoyeQZ6b7HmM9rsiT5T9gA9fe7ZqrS5DvjrS1+JUxsAz5/zDeBPYhvOFu+CUA==</DigestValue>
      </Reference>
      <Reference URI="/xl/externalLinks/externalLink119.xml?ContentType=application/vnd.openxmlformats-officedocument.spreadsheetml.externalLink+xml">
        <DigestMethod Algorithm="http://www.w3.org/2001/04/xmlenc#sha512"/>
        <DigestValue>nix1ywlvRsgG4ptk4sY+2yfwCzz1mwgLF19TLbM4Bay4aKfY12vzkIV3fPfjUISXK6MW0rNbVdZZ7TptCHEyEQ==</DigestValue>
      </Reference>
      <Reference URI="/xl/externalLinks/externalLink1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120.xml?ContentType=application/vnd.openxmlformats-officedocument.spreadsheetml.externalLink+xml">
        <DigestMethod Algorithm="http://www.w3.org/2001/04/xmlenc#sha512"/>
        <DigestValue>8TGK0BHnZOCDpkd5SOMmfEgDE2360DxLh78G6pnHQfP3OErda4eg+NlFPqlhzUr8Kq6yv9gfuAwsCNlMHY/h1Q==</DigestValue>
      </Reference>
      <Reference URI="/xl/externalLinks/externalLink121.xml?ContentType=application/vnd.openxmlformats-officedocument.spreadsheetml.externalLink+xml">
        <DigestMethod Algorithm="http://www.w3.org/2001/04/xmlenc#sha512"/>
        <DigestValue>rMzIv1xCitcYWLa4zfH3JNkj62W1C7f9Y3q/FaCTie4QDVzl4ZP66ikHnl9QOg/8NXaD1FVJxUaH2i6A8wDiJw==</DigestValue>
      </Reference>
      <Reference URI="/xl/externalLinks/externalLink122.xml?ContentType=application/vnd.openxmlformats-officedocument.spreadsheetml.externalLink+xml">
        <DigestMethod Algorithm="http://www.w3.org/2001/04/xmlenc#sha512"/>
        <DigestValue>izv+7XZpA3Hv1k/4tUD8fqJpZF1HuCPW3voDL9b2Okwkkg5XEGiY0xuo2ilGk5fADVzMM2/RoPXw1vDZ3bMq/Q==</DigestValue>
      </Reference>
      <Reference URI="/xl/externalLinks/externalLink123.xml?ContentType=application/vnd.openxmlformats-officedocument.spreadsheetml.externalLink+xml">
        <DigestMethod Algorithm="http://www.w3.org/2001/04/xmlenc#sha512"/>
        <DigestValue>gpQn3mftsVVPeb9pYMfyHBkLMtq67JeRONLQ5qnaXTSYKgVYPXWw2JHvdi1jo0mBIFXGQlN7aHPOOQ/I9Z5naA==</DigestValue>
      </Reference>
      <Reference URI="/xl/externalLinks/externalLink124.xml?ContentType=application/vnd.openxmlformats-officedocument.spreadsheetml.externalLink+xml">
        <DigestMethod Algorithm="http://www.w3.org/2001/04/xmlenc#sha512"/>
        <DigestValue>CyA2oi+T0kpapYevXRFwsYC9k7Ngdsn06sWrrCeJMEjZOZagZGws617fAbomP3WslHAUPdD5/JhS7UnWyLhqkw==</DigestValue>
      </Reference>
      <Reference URI="/xl/externalLinks/externalLink125.xml?ContentType=application/vnd.openxmlformats-officedocument.spreadsheetml.externalLink+xml">
        <DigestMethod Algorithm="http://www.w3.org/2001/04/xmlenc#sha512"/>
        <DigestValue>vNxGIUjZYW9z3mToCz2gQC17XeEKNqdTrMVRPzP3vp80nDsEg2ZbNiypfI/Z/nOXxPMSSKcl+979ummN9XtZMw==</DigestValue>
      </Reference>
      <Reference URI="/xl/externalLinks/externalLink126.xml?ContentType=application/vnd.openxmlformats-officedocument.spreadsheetml.externalLink+xml">
        <DigestMethod Algorithm="http://www.w3.org/2001/04/xmlenc#sha512"/>
        <DigestValue>0VUTwzQBldExSUKRqSgJRDQF41bqhYAqGQLiakRRi+fjxMRy/ydzI0sacqkaPBDEgHenrflqGxq1YzlgSXiuVw==</DigestValue>
      </Reference>
      <Reference URI="/xl/externalLinks/externalLink127.xml?ContentType=application/vnd.openxmlformats-officedocument.spreadsheetml.externalLink+xml">
        <DigestMethod Algorithm="http://www.w3.org/2001/04/xmlenc#sha512"/>
        <DigestValue>wIN3R4OjbGGtcJaKM45f8XZdDZ3hhm6h0RJAttjF1XOKlG6UgprCgd/6+226HmQDUqs7hknPjcIH6VWy3nkptw==</DigestValue>
      </Reference>
      <Reference URI="/xl/externalLinks/externalLink128.xml?ContentType=application/vnd.openxmlformats-officedocument.spreadsheetml.externalLink+xml">
        <DigestMethod Algorithm="http://www.w3.org/2001/04/xmlenc#sha512"/>
        <DigestValue>YjCTqC8Z0RvdY+BNj2IU+t2lpBusaxe5yh/9NA1isiuF7BpPzU4CN9B9T8fjQ/XFBiE3WQS/5nlAee/OisL3iw==</DigestValue>
      </Reference>
      <Reference URI="/xl/externalLinks/externalLink129.xml?ContentType=application/vnd.openxmlformats-officedocument.spreadsheetml.externalLink+xml">
        <DigestMethod Algorithm="http://www.w3.org/2001/04/xmlenc#sha512"/>
        <DigestValue>GcVT8pZpz7abEQFADFZcCI5fhdfR68UuaEzsrsEtBIpi5LzH8vIxSWrDwds64vevfjurrXTohssaYyoAVlCnmA==</DigestValue>
      </Reference>
      <Reference URI="/xl/externalLinks/externalLink13.xml?ContentType=application/vnd.openxmlformats-officedocument.spreadsheetml.externalLink+xml">
        <DigestMethod Algorithm="http://www.w3.org/2001/04/xmlenc#sha512"/>
        <DigestValue>fx8fMmizyBwGaoxP3BPcMQGQI7sC2zPV7N30iwur4I9K1Zbwl6nXBpfDDTgsg3/VFDBDEqjazZGJKiQU2jsOYw==</DigestValue>
      </Reference>
      <Reference URI="/xl/externalLinks/externalLink130.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131.xml?ContentType=application/vnd.openxmlformats-officedocument.spreadsheetml.externalLink+xml">
        <DigestMethod Algorithm="http://www.w3.org/2001/04/xmlenc#sha512"/>
        <DigestValue>qdafrRG7ydSDoUkEsRYgiTF+m02KjYtJ5CjA+6Ty2rJx9mNkdupp6RWEsQyTAcQesyFSr+O/ID64Dpf933HKMQ==</DigestValue>
      </Reference>
      <Reference URI="/xl/externalLinks/externalLink132.xml?ContentType=application/vnd.openxmlformats-officedocument.spreadsheetml.externalLink+xml">
        <DigestMethod Algorithm="http://www.w3.org/2001/04/xmlenc#sha512"/>
        <DigestValue>LZGFPvKUJgQmDZHxwG1lEMynLyAzbvKEKS6ung3N4jL/fe97qkk/fwNUYLjPHzbDIIdJs+KOG7KfyIXbpLPR5g==</DigestValue>
      </Reference>
      <Reference URI="/xl/externalLinks/externalLink133.xml?ContentType=application/vnd.openxmlformats-officedocument.spreadsheetml.externalLink+xml">
        <DigestMethod Algorithm="http://www.w3.org/2001/04/xmlenc#sha512"/>
        <DigestValue>GeN94+i6ebZ93A4rXQEJje0EdbyMaWK4XmHfuawLh4iTxqbrbpzq9xQslsBq7RwCn12EJRR4EfgamCw3FOfxLg==</DigestValue>
      </Reference>
      <Reference URI="/xl/externalLinks/externalLink134.xml?ContentType=application/vnd.openxmlformats-officedocument.spreadsheetml.externalLink+xml">
        <DigestMethod Algorithm="http://www.w3.org/2001/04/xmlenc#sha512"/>
        <DigestValue>09a8RUWuZCURXILeM2XpAb078RejWSS28VkbUxtHEkwJC4acbsnEo+Ydhi2Z3I14ILa2cWLtuMKqxMwOflt8fg==</DigestValue>
      </Reference>
      <Reference URI="/xl/externalLinks/externalLink135.xml?ContentType=application/vnd.openxmlformats-officedocument.spreadsheetml.externalLink+xml">
        <DigestMethod Algorithm="http://www.w3.org/2001/04/xmlenc#sha512"/>
        <DigestValue>jDH59HUGv1SrFa/E4/3Z0m3kfPTFvZ4/VdlqF4a5q4Oroo/Cl7zua+wmbSmIy+2EQj5NvYVHdDG9kX2c9d6ygQ==</DigestValue>
      </Reference>
      <Reference URI="/xl/externalLinks/externalLink136.xml?ContentType=application/vnd.openxmlformats-officedocument.spreadsheetml.externalLink+xml">
        <DigestMethod Algorithm="http://www.w3.org/2001/04/xmlenc#sha512"/>
        <DigestValue>ywg2OQPyMhfzNjIjeDE0nskpZsG/RRF5e8frp+MZODbLwa0b10x9x/lSCOLVRDWmQBEZuRy1+1LnPVqkPHx2Dw==</DigestValue>
      </Reference>
      <Reference URI="/xl/externalLinks/externalLink137.xml?ContentType=application/vnd.openxmlformats-officedocument.spreadsheetml.externalLink+xml">
        <DigestMethod Algorithm="http://www.w3.org/2001/04/xmlenc#sha512"/>
        <DigestValue>6dr8AyzfMmADcSPwu/oFkBypv41Of6KtbHCDxYz5J5SwnUlGTe+2ayIYhnkqCN0ivK5aDSMFo3yPOtDU85zONA==</DigestValue>
      </Reference>
      <Reference URI="/xl/externalLinks/externalLink138.xml?ContentType=application/vnd.openxmlformats-officedocument.spreadsheetml.externalLink+xml">
        <DigestMethod Algorithm="http://www.w3.org/2001/04/xmlenc#sha512"/>
        <DigestValue>JOnQkpHdao9CeRF9blo+CXKynHkVWCT2lbMA1YdsLWr2cXo3TYztlOiYCRTAZprqJG84EkPRRHOs55im9l00cA==</DigestValue>
      </Reference>
      <Reference URI="/xl/externalLinks/externalLink139.xml?ContentType=application/vnd.openxmlformats-officedocument.spreadsheetml.externalLink+xml">
        <DigestMethod Algorithm="http://www.w3.org/2001/04/xmlenc#sha512"/>
        <DigestValue>VxuF3E0M0hmuB/O8Yxf+objZo8cKkZztdSdbNp9XDnEzcHXK3zKKY23tgLVUnLsuFZRmrmFVwmV6r41UKG6wKw==</DigestValue>
      </Reference>
      <Reference URI="/xl/externalLinks/externalLink14.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140.xml?ContentType=application/vnd.openxmlformats-officedocument.spreadsheetml.externalLink+xml">
        <DigestMethod Algorithm="http://www.w3.org/2001/04/xmlenc#sha512"/>
        <DigestValue>ewFwwUdClEYDPU1BYxuQ3dVRq5plSh/assQnoj96gEhun0EWMHxSKyxkAtkIwjCS1lF/2fZKeN6DAiiQMl9OiQ==</DigestValue>
      </Reference>
      <Reference URI="/xl/externalLinks/externalLink141.xml?ContentType=application/vnd.openxmlformats-officedocument.spreadsheetml.externalLink+xml">
        <DigestMethod Algorithm="http://www.w3.org/2001/04/xmlenc#sha512"/>
        <DigestValue>68jB+t6J2vWuFdJ1ehuPG4fMkvKpEiwU7MIVIGY9+bO5dGLTqmmyB2MyuSLk6VLK0bZGn3YHuGvWpXUWIcLZtQ==</DigestValue>
      </Reference>
      <Reference URI="/xl/externalLinks/externalLink142.xml?ContentType=application/vnd.openxmlformats-officedocument.spreadsheetml.externalLink+xml">
        <DigestMethod Algorithm="http://www.w3.org/2001/04/xmlenc#sha512"/>
        <DigestValue>J79T2kDazXcZG0ZQqINY/Wivvs4xoCuNFCCkDuZWfeSdG5F7jVwtbadlyWa9pIToYX398iACr9D42rSIjnZnAQ==</DigestValue>
      </Reference>
      <Reference URI="/xl/externalLinks/externalLink143.xml?ContentType=application/vnd.openxmlformats-officedocument.spreadsheetml.externalLink+xml">
        <DigestMethod Algorithm="http://www.w3.org/2001/04/xmlenc#sha512"/>
        <DigestValue>sAxDj9uZxH2RUHTf0Doq6sgQK62Dbf2EHJdHe+9CAs4lZ//jAR/sZdoiSZlSoAZmkG3yMfGwblsHMn0CzW5wvA==</DigestValue>
      </Reference>
      <Reference URI="/xl/externalLinks/externalLink144.xml?ContentType=application/vnd.openxmlformats-officedocument.spreadsheetml.externalLink+xml">
        <DigestMethod Algorithm="http://www.w3.org/2001/04/xmlenc#sha512"/>
        <DigestValue>xkk6qEhYKI2+QT8V030enB9Jkm6EXQ0GnKatV8K29xmclzmhxrmRhlot8bfzCD+exUnxs9F0/ud2WdkrD/yXcg==</DigestValue>
      </Reference>
      <Reference URI="/xl/externalLinks/externalLink145.xml?ContentType=application/vnd.openxmlformats-officedocument.spreadsheetml.externalLink+xml">
        <DigestMethod Algorithm="http://www.w3.org/2001/04/xmlenc#sha512"/>
        <DigestValue>pjGITUF74mmzwMAj36WYyKz0P75okNbJPZQIj/gLUUD3aagj4V1S9CUqDvGZqmqebu1ZxvYGiWEc+Jm0gMXzgA==</DigestValue>
      </Reference>
      <Reference URI="/xl/externalLinks/externalLink146.xml?ContentType=application/vnd.openxmlformats-officedocument.spreadsheetml.externalLink+xml">
        <DigestMethod Algorithm="http://www.w3.org/2001/04/xmlenc#sha512"/>
        <DigestValue>RgEFXojk5xyuRccBRQ1s/WFJjZFngvUKjnXbP4c36b6Htl+jStDnECjBkuQkeSIEXu6Xe92AAeqmvfknIda8NA==</DigestValue>
      </Reference>
      <Reference URI="/xl/externalLinks/externalLink147.xml?ContentType=application/vnd.openxmlformats-officedocument.spreadsheetml.externalLink+xml">
        <DigestMethod Algorithm="http://www.w3.org/2001/04/xmlenc#sha512"/>
        <DigestValue>Kd641EQ6nY0XaZtcC4LctKO3vkT0AHQb4SJGN25wzxAwNCWDncmJQ/C+XzbOaiGW2XP9JumJvMWHKIkx+mQJkw==</DigestValue>
      </Reference>
      <Reference URI="/xl/externalLinks/externalLink148.xml?ContentType=application/vnd.openxmlformats-officedocument.spreadsheetml.externalLink+xml">
        <DigestMethod Algorithm="http://www.w3.org/2001/04/xmlenc#sha512"/>
        <DigestValue>qNV5hIum9AB9rNgShQPlLkQ1tkTkQ5XjbjO6yrA2obSCXf933QyxGf2bpcKUYYIbwcUeB4ogMXMbAW7C821CWQ==</DigestValue>
      </Reference>
      <Reference URI="/xl/externalLinks/externalLink149.xml?ContentType=application/vnd.openxmlformats-officedocument.spreadsheetml.externalLink+xml">
        <DigestMethod Algorithm="http://www.w3.org/2001/04/xmlenc#sha512"/>
        <DigestValue>3IWJ9rCoRcwoAVA1Yp5CVlgafQCzMf+THjRgcNmP7nqyXRCKaH9m1NEbXT40XUKN2aeRxR7gz1cpN6ZKBtrAmA==</DigestValue>
      </Reference>
      <Reference URI="/xl/externalLinks/externalLink15.xml?ContentType=application/vnd.openxmlformats-officedocument.spreadsheetml.externalLink+xml">
        <DigestMethod Algorithm="http://www.w3.org/2001/04/xmlenc#sha512"/>
        <DigestValue>GDH0a4rv42ioPKJuL3hTapfW6n32rK703+164hjPw+CY/M+9w9h8E4tNzrAnEtjI7OktOtrMM6ntadtvU3kFeg==</DigestValue>
      </Reference>
      <Reference URI="/xl/externalLinks/externalLink150.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151.xml?ContentType=application/vnd.openxmlformats-officedocument.spreadsheetml.externalLink+xml">
        <DigestMethod Algorithm="http://www.w3.org/2001/04/xmlenc#sha512"/>
        <DigestValue>0dkAeXik7JZ2U6YOH4RvQeJlsKZtAgDbOI0rFqru0iI+acc8Unrqkas+rP796LBB22eHS1/HHq4LcOH3tcXC0Q==</DigestValue>
      </Reference>
      <Reference URI="/xl/externalLinks/externalLink152.xml?ContentType=application/vnd.openxmlformats-officedocument.spreadsheetml.externalLink+xml">
        <DigestMethod Algorithm="http://www.w3.org/2001/04/xmlenc#sha512"/>
        <DigestValue>eXto3iR05FqUQs4U7UnSXzZlLBfIkSf+HlrK09b2r7Mqh67T4veBOgiEDf6VIEIlInGcgFY10Wmr3Moi9LxCQw==</DigestValue>
      </Reference>
      <Reference URI="/xl/externalLinks/externalLink153.xml?ContentType=application/vnd.openxmlformats-officedocument.spreadsheetml.externalLink+xml">
        <DigestMethod Algorithm="http://www.w3.org/2001/04/xmlenc#sha512"/>
        <DigestValue>QKwDYrxCEuuA17q/NYGDcopw3QmMyI+XTnHi8Lf3ty6FYZp9b+uvSyLgA1SQ+sVbpl+c9c8Cz36yHfmp0SopyA==</DigestValue>
      </Reference>
      <Reference URI="/xl/externalLinks/externalLink154.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55.xml?ContentType=application/vnd.openxmlformats-officedocument.spreadsheetml.externalLink+xml">
        <DigestMethod Algorithm="http://www.w3.org/2001/04/xmlenc#sha512"/>
        <DigestValue>qCYT9dSBb43GH9BMsguuIBDVNIXcADHsfWawGgctFfagU1Sjpk35H/bYN3Cb9bHLaNRAgSM+5WrICil1RLHL2A==</DigestValue>
      </Reference>
      <Reference URI="/xl/externalLinks/externalLink156.xml?ContentType=application/vnd.openxmlformats-officedocument.spreadsheetml.externalLink+xml">
        <DigestMethod Algorithm="http://www.w3.org/2001/04/xmlenc#sha512"/>
        <DigestValue>rhsZ//sVFITJ/+YCYLJcm96KNVSmGfyD3gRSO3SpdG5ErHcUXO5YBM9H4Z3fDprJ0IC+HOnJIpp3A34FkvYVaA==</DigestValue>
      </Reference>
      <Reference URI="/xl/externalLinks/externalLink157.xml?ContentType=application/vnd.openxmlformats-officedocument.spreadsheetml.externalLink+xml">
        <DigestMethod Algorithm="http://www.w3.org/2001/04/xmlenc#sha512"/>
        <DigestValue>SL/YJ0H/PZt1XzSqq77xVxHKfpTlAjDECaD5ZeZasV2MzKqrA3apl37b7BZVRJ76Bjjii8m+43gOk6Jo5f7zFQ==</DigestValue>
      </Reference>
      <Reference URI="/xl/externalLinks/externalLink158.xml?ContentType=application/vnd.openxmlformats-officedocument.spreadsheetml.externalLink+xml">
        <DigestMethod Algorithm="http://www.w3.org/2001/04/xmlenc#sha512"/>
        <DigestValue>wMC/KpDnBke2I65GuXsUDSMi1cHipEWkJvutVhMfs1LOM74gHN9nTzgvof66qgLej37iYp/GHCWgtDsaQpXnnA==</DigestValue>
      </Reference>
      <Reference URI="/xl/externalLinks/externalLink159.xml?ContentType=application/vnd.openxmlformats-officedocument.spreadsheetml.externalLink+xml">
        <DigestMethod Algorithm="http://www.w3.org/2001/04/xmlenc#sha512"/>
        <DigestValue>aJs3YO9LwyVJT+J+6oBHsDoAGrQ3fDsF+djB5O8M4f5LTh2/9R57kJmM4i3MVEZhr19JmJEgWW2+oZYGOAyShA==</DigestValue>
      </Reference>
      <Reference URI="/xl/externalLinks/externalLink16.xml?ContentType=application/vnd.openxmlformats-officedocument.spreadsheetml.externalLink+xml">
        <DigestMethod Algorithm="http://www.w3.org/2001/04/xmlenc#sha512"/>
        <DigestValue>crEv+bQhiPjVuSVeRHbODoAOgy9MFBktXObC/LymdRqqZiLfUYOysKoILtqyR6fzYjyCPzX9DP7BKyZHd+51jg==</DigestValue>
      </Reference>
      <Reference URI="/xl/externalLinks/externalLink160.xml?ContentType=application/vnd.openxmlformats-officedocument.spreadsheetml.externalLink+xml">
        <DigestMethod Algorithm="http://www.w3.org/2001/04/xmlenc#sha512"/>
        <DigestValue>gqFKk6fwDxCy21RWb1SH7tL5Zra31wzijXMkQXyuQGS8lpdE3wj+Oe1SYvDQl94FdZ5jchqbUhc8kuy/j7KjuQ==</DigestValue>
      </Reference>
      <Reference URI="/xl/externalLinks/externalLink161.xml?ContentType=application/vnd.openxmlformats-officedocument.spreadsheetml.externalLink+xml">
        <DigestMethod Algorithm="http://www.w3.org/2001/04/xmlenc#sha512"/>
        <DigestValue>M9h7GiyONctmW9MdJbungApdqJiwcJVGP2xYxtmHt06beAS40+of02xPTwhv+DPTMNaCeDdIF9vNo4WycWS66g==</DigestValue>
      </Reference>
      <Reference URI="/xl/externalLinks/externalLink162.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163.xml?ContentType=application/vnd.openxmlformats-officedocument.spreadsheetml.externalLink+xml">
        <DigestMethod Algorithm="http://www.w3.org/2001/04/xmlenc#sha512"/>
        <DigestValue>SCltJjPNJ5v1XASQdXr6FbWDd+GH25u6dILY6LvVD2b2ecYzCzL1zede67bV66WeA0/qR1enTmOJiN85WGcdSg==</DigestValue>
      </Reference>
      <Reference URI="/xl/externalLinks/externalLink164.xml?ContentType=application/vnd.openxmlformats-officedocument.spreadsheetml.externalLink+xml">
        <DigestMethod Algorithm="http://www.w3.org/2001/04/xmlenc#sha512"/>
        <DigestValue>3au7znfTKor7K4CrtmKbaUruUnJ0ED7KPx87eiINKOs8kOEi1ejpwVdRtHY3N0R8/dfr7hkMOGRmwRU+XmYk6w==</DigestValue>
      </Reference>
      <Reference URI="/xl/externalLinks/externalLink165.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166.xml?ContentType=application/vnd.openxmlformats-officedocument.spreadsheetml.externalLink+xml">
        <DigestMethod Algorithm="http://www.w3.org/2001/04/xmlenc#sha512"/>
        <DigestValue>4ORInyfZTCE6P7CfF6unJnoAWpHzgdHsejZJUD/pOAALaB2W7W7kzUDZ4nvXyWMDipcqpHEG5rlXHEMkjBN25Q==</DigestValue>
      </Reference>
      <Reference URI="/xl/externalLinks/externalLink167.xml?ContentType=application/vnd.openxmlformats-officedocument.spreadsheetml.externalLink+xml">
        <DigestMethod Algorithm="http://www.w3.org/2001/04/xmlenc#sha512"/>
        <DigestValue>9qMDNnQ3Dul0ZHsTXpL6TJWtCK7n2Vfq1Y3pGrMf6uGvoO/j8ZKIu7oW5QvFUgKR/RZgiRhtfYDCFMc//54cfg==</DigestValue>
      </Reference>
      <Reference URI="/xl/externalLinks/externalLink168.xml?ContentType=application/vnd.openxmlformats-officedocument.spreadsheetml.externalLink+xml">
        <DigestMethod Algorithm="http://www.w3.org/2001/04/xmlenc#sha512"/>
        <DigestValue>erWzU2QjZoTk14hj0n8iMSFlf/zDAFl7wDxV52EwYAofxW6fzSTM+uQgIPfOGq63sr8ApFSIiNVXyYTBVXo3ww==</DigestValue>
      </Reference>
      <Reference URI="/xl/externalLinks/externalLink169.xml?ContentType=application/vnd.openxmlformats-officedocument.spreadsheetml.externalLink+xml">
        <DigestMethod Algorithm="http://www.w3.org/2001/04/xmlenc#sha512"/>
        <DigestValue>SD7jXyQ0rL8AvyPML3CwEDrnKTlj6e5SgOY+Ai5WYpE0T1AGE7v9rn+8E+88eN62kiBxB7aOvR9dP5PT6tQd0g==</DigestValue>
      </Reference>
      <Reference URI="/xl/externalLinks/externalLink17.xml?ContentType=application/vnd.openxmlformats-officedocument.spreadsheetml.externalLink+xml">
        <DigestMethod Algorithm="http://www.w3.org/2001/04/xmlenc#sha512"/>
        <DigestValue>o0tpE7zm0QlqcQ3Y+TWIm7ZFnlXqc0QJ0/qUHIi1vTZZ0oDE0QdUhY0yt7MYjq6mP5S4QLmypWxN+5y7J/EtNg==</DigestValue>
      </Reference>
      <Reference URI="/xl/externalLinks/externalLink170.xml?ContentType=application/vnd.openxmlformats-officedocument.spreadsheetml.externalLink+xml">
        <DigestMethod Algorithm="http://www.w3.org/2001/04/xmlenc#sha512"/>
        <DigestValue>BYAHclVP4K1lywHGIET96XqETxYiJbcBcjoZF00S+bSIRBcvDp4ENg0VO/H0OWvyfexGH383nOZnMyksxGApyg==</DigestValue>
      </Reference>
      <Reference URI="/xl/externalLinks/externalLink171.xml?ContentType=application/vnd.openxmlformats-officedocument.spreadsheetml.externalLink+xml">
        <DigestMethod Algorithm="http://www.w3.org/2001/04/xmlenc#sha512"/>
        <DigestValue>Fc8Kej5XnON7O4Kl7z6pe8BN/9atsN8VxzrB5HAc3FuF/eyNnM9X07Kk/Jx04ND/u6KhEtEo0QWz4N7XAW3Iig==</DigestValue>
      </Reference>
      <Reference URI="/xl/externalLinks/externalLink172.xml?ContentType=application/vnd.openxmlformats-officedocument.spreadsheetml.externalLink+xml">
        <DigestMethod Algorithm="http://www.w3.org/2001/04/xmlenc#sha512"/>
        <DigestValue>iN+w5sOTs1J7myYQlMi8WwWc39I42DTYotTi44a15NKA3HL72DL7h34UPGP/Lwc5t7g0DJXDJl/Xzx08gOmpTg==</DigestValue>
      </Reference>
      <Reference URI="/xl/externalLinks/externalLink173.xml?ContentType=application/vnd.openxmlformats-officedocument.spreadsheetml.externalLink+xml">
        <DigestMethod Algorithm="http://www.w3.org/2001/04/xmlenc#sha512"/>
        <DigestValue>3PO7uu/P+2AUB8mcZs9xRS/OIaPv7z4Eb+wxlFGqgpAzVpW0+kCTB/cnNs/dDVkMw/8VTigIKSNuh90FDTQRnw==</DigestValue>
      </Reference>
      <Reference URI="/xl/externalLinks/externalLink174.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175.xml?ContentType=application/vnd.openxmlformats-officedocument.spreadsheetml.externalLink+xml">
        <DigestMethod Algorithm="http://www.w3.org/2001/04/xmlenc#sha512"/>
        <DigestValue>7lNGzJNNWP+Wj4GJ521PMIyWuvIStNpd6OJuJIRs0Cc1MyrYBqy1ZEEOzmav7De7mjZb6cGl7B24s44Yg4hG4A==</DigestValue>
      </Reference>
      <Reference URI="/xl/externalLinks/externalLink176.xml?ContentType=application/vnd.openxmlformats-officedocument.spreadsheetml.externalLink+xml">
        <DigestMethod Algorithm="http://www.w3.org/2001/04/xmlenc#sha512"/>
        <DigestValue>Lx1CJgEPHW3R19bOZU4MLD9smL8tevBxWHi7UgH/fO9k3kb9qjwSC9iUiUCLhn8Lv4MHg4cFBPFA1cp5fZinlg==</DigestValue>
      </Reference>
      <Reference URI="/xl/externalLinks/externalLink177.xml?ContentType=application/vnd.openxmlformats-officedocument.spreadsheetml.externalLink+xml">
        <DigestMethod Algorithm="http://www.w3.org/2001/04/xmlenc#sha512"/>
        <DigestValue>60NyWj8N7B/INE/q61Hm/UP4H35W7juyAU+CmiVhK5/mNzzgFRULC7FTDK34aLzrMJ0kW/N8u5Q3r8QuOR1j/A==</DigestValue>
      </Reference>
      <Reference URI="/xl/externalLinks/externalLink178.xml?ContentType=application/vnd.openxmlformats-officedocument.spreadsheetml.externalLink+xml">
        <DigestMethod Algorithm="http://www.w3.org/2001/04/xmlenc#sha512"/>
        <DigestValue>SHiVuXl5JYamu/K8lD/diqMAiVv90nSJlH9GoVqBuFEbtC5TegJ74firJ6JjoWYPJsCVispB1XbqEwlZSBAUgA==</DigestValue>
      </Reference>
      <Reference URI="/xl/externalLinks/externalLink179.xml?ContentType=application/vnd.openxmlformats-officedocument.spreadsheetml.externalLink+xml">
        <DigestMethod Algorithm="http://www.w3.org/2001/04/xmlenc#sha512"/>
        <DigestValue>058pAMa0UyVIVI8sYpq/pZvkAEBUR3m2SnFbf6YbeTHTiBuRlmZJOFs1hrszx28j9hcdCQ64OCT7RcAudCmpQQ==</DigestValue>
      </Reference>
      <Reference URI="/xl/externalLinks/externalLink18.xml?ContentType=application/vnd.openxmlformats-officedocument.spreadsheetml.externalLink+xml">
        <DigestMethod Algorithm="http://www.w3.org/2001/04/xmlenc#sha512"/>
        <DigestValue>sh97dQk9GuZ+9f7I1XC2rST+ZsBmI4STpz+twYRULL7qNqAR9v92mPZg7MUkwlX5l3llXXyAS7Kylomw7HgFbQ==</DigestValue>
      </Reference>
      <Reference URI="/xl/externalLinks/externalLink180.xml?ContentType=application/vnd.openxmlformats-officedocument.spreadsheetml.externalLink+xml">
        <DigestMethod Algorithm="http://www.w3.org/2001/04/xmlenc#sha512"/>
        <DigestValue>BOOrWW0iPTK7TI7RbqRqStYLl2IISVq9Z1fSEX81iBPdwMg7D+ye2EYUjdPTAm/3evlIEeQqB972XllODeCNOw==</DigestValue>
      </Reference>
      <Reference URI="/xl/externalLinks/externalLink181.xml?ContentType=application/vnd.openxmlformats-officedocument.spreadsheetml.externalLink+xml">
        <DigestMethod Algorithm="http://www.w3.org/2001/04/xmlenc#sha512"/>
        <DigestValue>/3xjWhWY0gwvYKvEq7Qizs7G+pfqn3cMGorQmcWiuvGsRa66qS9FV8mG1BKpRmIO+mtR8Rh7bx2RKAcavOw1gg==</DigestValue>
      </Reference>
      <Reference URI="/xl/externalLinks/externalLink182.xml?ContentType=application/vnd.openxmlformats-officedocument.spreadsheetml.externalLink+xml">
        <DigestMethod Algorithm="http://www.w3.org/2001/04/xmlenc#sha512"/>
        <DigestValue>Khw8/SEVazoKDef548INeEWBzFVNlrzQ84gUhsw4FsbgHbfU56OQgLR1ipqfYkF9NEm2hwTpHEGvrS3188OqPQ==</DigestValue>
      </Reference>
      <Reference URI="/xl/externalLinks/externalLink183.xml?ContentType=application/vnd.openxmlformats-officedocument.spreadsheetml.externalLink+xml">
        <DigestMethod Algorithm="http://www.w3.org/2001/04/xmlenc#sha512"/>
        <DigestValue>yMJJkay3j5MGR87z69JLBqVVH/0OapBhG32sluq9x81oRk0kjS8eAnEq0AxQDvjyfpcqgB5GL/5vfAbbRb3Lsg==</DigestValue>
      </Reference>
      <Reference URI="/xl/externalLinks/externalLink184.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185.xml?ContentType=application/vnd.openxmlformats-officedocument.spreadsheetml.externalLink+xml">
        <DigestMethod Algorithm="http://www.w3.org/2001/04/xmlenc#sha512"/>
        <DigestValue>W8Rxywz8gy5/eueaZIGJEGLXTVe7EbvDBlr6oE43cpDnvS+2tbj6/N4NrxWyMJPCk/3ieFLhqC7EHdJZVwQcKg==</DigestValue>
      </Reference>
      <Reference URI="/xl/externalLinks/externalLink186.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187.xml?ContentType=application/vnd.openxmlformats-officedocument.spreadsheetml.externalLink+xml">
        <DigestMethod Algorithm="http://www.w3.org/2001/04/xmlenc#sha512"/>
        <DigestValue>VGvTwY7F0mII7d5/5ePIvamFvg1DHaOLXvHEFGEMcDBfSTIpqafy4KFFDL6W+zLI1O8Qlcy5o3L8brztPH+wrQ==</DigestValue>
      </Reference>
      <Reference URI="/xl/externalLinks/externalLink188.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189.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19.xml?ContentType=application/vnd.openxmlformats-officedocument.spreadsheetml.externalLink+xml">
        <DigestMethod Algorithm="http://www.w3.org/2001/04/xmlenc#sha512"/>
        <DigestValue>KnEv6w2Oj0wfEquhNhVy8AyBDDanioClBblKJ4hL3wJ3EYN65039Yn7EGTA1Ql9ZgdVT6K10rVxo+Vt3vNvc/w==</DigestValue>
      </Reference>
      <Reference URI="/xl/externalLinks/externalLink190.xml?ContentType=application/vnd.openxmlformats-officedocument.spreadsheetml.externalLink+xml">
        <DigestMethod Algorithm="http://www.w3.org/2001/04/xmlenc#sha512"/>
        <DigestValue>JPxoOe1rbi25vg/66ezi0IwSU3gSFYVUFBiSsfReLscmBvpHeUBa0SCB0jm5JiBWa7ENL/EyYYMQ2EkoSqngpQ==</DigestValue>
      </Reference>
      <Reference URI="/xl/externalLinks/externalLink191.xml?ContentType=application/vnd.openxmlformats-officedocument.spreadsheetml.externalLink+xml">
        <DigestMethod Algorithm="http://www.w3.org/2001/04/xmlenc#sha512"/>
        <DigestValue>+aFXwbbxnmOnJ/7dPeRyz6nYw8bPrkFSQqO+hSVSUCaeYtlVm+GE8ERev6yqdyE7dwacGEbs1XZjfan5uuCBIw==</DigestValue>
      </Reference>
      <Reference URI="/xl/externalLinks/externalLink192.xml?ContentType=application/vnd.openxmlformats-officedocument.spreadsheetml.externalLink+xml">
        <DigestMethod Algorithm="http://www.w3.org/2001/04/xmlenc#sha512"/>
        <DigestValue>HUPYW8kToh2Eq1gbPM3vRYAHGmG3Dd8idCxXNnFzRfRgQMKcoqPrZZ2VI+r6REOLiyLlJ+OqBM99CLgLJTSEJA==</DigestValue>
      </Reference>
      <Reference URI="/xl/externalLinks/externalLink193.xml?ContentType=application/vnd.openxmlformats-officedocument.spreadsheetml.externalLink+xml">
        <DigestMethod Algorithm="http://www.w3.org/2001/04/xmlenc#sha512"/>
        <DigestValue>t8vefRvri5hhgRTFP90jG2MUOgKGJeDJUe/0gtlErHfWGeqZc195TZyGehjuGTQr8bhwjdsg9CDJs/OkNOHhqw==</DigestValue>
      </Reference>
      <Reference URI="/xl/externalLinks/externalLink194.xml?ContentType=application/vnd.openxmlformats-officedocument.spreadsheetml.externalLink+xml">
        <DigestMethod Algorithm="http://www.w3.org/2001/04/xmlenc#sha512"/>
        <DigestValue>J1YMEYBtH78sgNxsfL2Bj2qK2CPnoGDaAf1CE+uggvoFnxoAfEnpXXg2AFdDfmnn75Au6bvoP33oHeC5X6R3HQ==</DigestValue>
      </Reference>
      <Reference URI="/xl/externalLinks/externalLink195.xml?ContentType=application/vnd.openxmlformats-officedocument.spreadsheetml.externalLink+xml">
        <DigestMethod Algorithm="http://www.w3.org/2001/04/xmlenc#sha512"/>
        <DigestValue>p8NKW+AGGKW2LbAM7P7M2soT+umv54DGR27CodMkyMv2MDIF5p3n8QFmcAp/XtkInDxqU1N3GHbbwvM/V162HA==</DigestValue>
      </Reference>
      <Reference URI="/xl/externalLinks/externalLink196.xml?ContentType=application/vnd.openxmlformats-officedocument.spreadsheetml.externalLink+xml">
        <DigestMethod Algorithm="http://www.w3.org/2001/04/xmlenc#sha512"/>
        <DigestValue>/MJxsjmZtZeLLEPJ90Mckw01B9xirwHgBghRk1yVGsQLAB0vSELCJyWTnbtVOZZnczq6nmimydhYlXPEjChGHA==</DigestValue>
      </Reference>
      <Reference URI="/xl/externalLinks/externalLink197.xml?ContentType=application/vnd.openxmlformats-officedocument.spreadsheetml.externalLink+xml">
        <DigestMethod Algorithm="http://www.w3.org/2001/04/xmlenc#sha512"/>
        <DigestValue>YhA1hwDqQqaCz2HtBUK8y3WP8IwujcQa0oUnknc/R4/U3QqNPl2Z+zkUPZd12zW9FYnM1gJzlH9TZICltS97bw==</DigestValue>
      </Reference>
      <Reference URI="/xl/externalLinks/externalLink198.xml?ContentType=application/vnd.openxmlformats-officedocument.spreadsheetml.externalLink+xml">
        <DigestMethod Algorithm="http://www.w3.org/2001/04/xmlenc#sha512"/>
        <DigestValue>h6k8GJg1uU+LkH94bBuhT3w9zWtC3ihb7P+MyJmhzVKL/7cQlpoE2XrCB4hBpvhD1+Svw35OPKf7GlUNQOByzw==</DigestValue>
      </Reference>
      <Reference URI="/xl/externalLinks/externalLink199.xml?ContentType=application/vnd.openxmlformats-officedocument.spreadsheetml.externalLink+xml">
        <DigestMethod Algorithm="http://www.w3.org/2001/04/xmlenc#sha512"/>
        <DigestValue>H/IvFTMWK36Bpm9O8e7lBKmnSN/Y2JnuMBIaZX/RG0VJ1zTCdfv8dopix9x/jw60WtihZUrjgVHHKVpW6JQ+rw==</DigestValue>
      </Reference>
      <Reference URI="/xl/externalLinks/externalLink2.xml?ContentType=application/vnd.openxmlformats-officedocument.spreadsheetml.externalLink+xml">
        <DigestMethod Algorithm="http://www.w3.org/2001/04/xmlenc#sha512"/>
        <DigestValue>/znkSeLdVqtscHVRRxY3HzR2qoLuvrcCNbo+TAukZWPsayiJImcU7/9PfQo/wGpYFntSAbJVL4EBqcA33oi3Jw==</DigestValue>
      </Reference>
      <Reference URI="/xl/externalLinks/externalLink20.xml?ContentType=application/vnd.openxmlformats-officedocument.spreadsheetml.externalLink+xml">
        <DigestMethod Algorithm="http://www.w3.org/2001/04/xmlenc#sha512"/>
        <DigestValue>TsHeTXu8vcaSxxm0ax9NbeQprsU28BvDe2kkoaAg/fSZ/43laf4A8KACvUFnXWXaRxSdWDIMdxc6Y2V+bi+nMg==</DigestValue>
      </Reference>
      <Reference URI="/xl/externalLinks/externalLink200.xml?ContentType=application/vnd.openxmlformats-officedocument.spreadsheetml.externalLink+xml">
        <DigestMethod Algorithm="http://www.w3.org/2001/04/xmlenc#sha512"/>
        <DigestValue>so310hCFmp8IDU+snK2QFxaZLoiux+4Pj231XRlk0dbm4A/CZSJA767TyQLnErSIEa1CcKPGOuVvLlQhFKN9sw==</DigestValue>
      </Reference>
      <Reference URI="/xl/externalLinks/externalLink201.xml?ContentType=application/vnd.openxmlformats-officedocument.spreadsheetml.externalLink+xml">
        <DigestMethod Algorithm="http://www.w3.org/2001/04/xmlenc#sha512"/>
        <DigestValue>ViwCnOTLXSvASrqWO/MXbqB79EUGPWV/0wgNYH7iY81CjNQ7EKfcgA7by3tETjno32+1Kjn8TXyOC8CRPpeXMw==</DigestValue>
      </Reference>
      <Reference URI="/xl/externalLinks/externalLink202.xml?ContentType=application/vnd.openxmlformats-officedocument.spreadsheetml.externalLink+xml">
        <DigestMethod Algorithm="http://www.w3.org/2001/04/xmlenc#sha512"/>
        <DigestValue>K1TFG6uTKI2KMUtVD5dsKEON41129vfKT5dfnnwiQetpRz1vAtKRqySHLgDxx59buKwy9E9EdP284udKM9wLtg==</DigestValue>
      </Reference>
      <Reference URI="/xl/externalLinks/externalLink203.xml?ContentType=application/vnd.openxmlformats-officedocument.spreadsheetml.externalLink+xml">
        <DigestMethod Algorithm="http://www.w3.org/2001/04/xmlenc#sha512"/>
        <DigestValue>QTVGM6+gCwO+Jyr/UsszuCxbE6Pze9aVZ9Lq10pi2UM1Uj4WjVnAqf+cuZOxHcppJNnBHkzevtAgCe/zXodpQQ==</DigestValue>
      </Reference>
      <Reference URI="/xl/externalLinks/externalLink204.xml?ContentType=application/vnd.openxmlformats-officedocument.spreadsheetml.externalLink+xml">
        <DigestMethod Algorithm="http://www.w3.org/2001/04/xmlenc#sha512"/>
        <DigestValue>fCJBrpxJiTS9HKiQmtBnfa08+vriuNVqvK+yPJHlQh/3pz/EncfvNRPBzxdMeHEvF2eOR0NjDCpP6T/SI7zSJQ==</DigestValue>
      </Reference>
      <Reference URI="/xl/externalLinks/externalLink205.xml?ContentType=application/vnd.openxmlformats-officedocument.spreadsheetml.externalLink+xml">
        <DigestMethod Algorithm="http://www.w3.org/2001/04/xmlenc#sha512"/>
        <DigestValue>9HTuVi3m0SMKyEq6Eye2WMdRWjxtfkK/4i1gKBqzbDzxsfO21fvb6KreITxer3DxYDGCpex6jnvM2qoVjQ9lhA==</DigestValue>
      </Reference>
      <Reference URI="/xl/externalLinks/externalLink206.xml?ContentType=application/vnd.openxmlformats-officedocument.spreadsheetml.externalLink+xml">
        <DigestMethod Algorithm="http://www.w3.org/2001/04/xmlenc#sha512"/>
        <DigestValue>RqN4WtHb4q+rJIsSK9L/CZ3XbmmxWAqWN1mTdCDOVNuTxWX0MebocCxBEmjvwZLTpC8jb7O/lUipZXIWpoGpcQ==</DigestValue>
      </Reference>
      <Reference URI="/xl/externalLinks/externalLink207.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08.xml?ContentType=application/vnd.openxmlformats-officedocument.spreadsheetml.externalLink+xml">
        <DigestMethod Algorithm="http://www.w3.org/2001/04/xmlenc#sha512"/>
        <DigestValue>gEvfMiJruH2qYiT/JKcOY1U8LBQxucUk4zMwE0KHm3HcOi8cyBC8cFtwH1LgPnUoZDRyM3hu9BLGSbypHtqCSQ==</DigestValue>
      </Reference>
      <Reference URI="/xl/externalLinks/externalLink209.xml?ContentType=application/vnd.openxmlformats-officedocument.spreadsheetml.externalLink+xml">
        <DigestMethod Algorithm="http://www.w3.org/2001/04/xmlenc#sha512"/>
        <DigestValue>PYGI80dSs/dCdDNVKjisgsEZnp4DlFXV8+6FJsarKtUH6TnpRASKaTbOe9EUNR6OJTpvapT5kHAyfszaQf8OSw==</DigestValue>
      </Reference>
      <Reference URI="/xl/externalLinks/externalLink21.xml?ContentType=application/vnd.openxmlformats-officedocument.spreadsheetml.externalLink+xml">
        <DigestMethod Algorithm="http://www.w3.org/2001/04/xmlenc#sha512"/>
        <DigestValue>5aRbfsdShF6skMfPh8ChRa6mHFAbeCKk/PXM0jSkgIS2RMFbl3J/A3Z8tYJVv8NtXxzPpWvw7NyXL0ewyJvzhA==</DigestValue>
      </Reference>
      <Reference URI="/xl/externalLinks/externalLink210.xml?ContentType=application/vnd.openxmlformats-officedocument.spreadsheetml.externalLink+xml">
        <DigestMethod Algorithm="http://www.w3.org/2001/04/xmlenc#sha512"/>
        <DigestValue>1c0Hh5f4BPovTVJwyL65zMPdKrDsbjFoiFjYmsAUhL677Wp7Suy76/VlS6F19gP6aPLBhSMFCIjdSSxrg+FqRg==</DigestValue>
      </Reference>
      <Reference URI="/xl/externalLinks/externalLink211.xml?ContentType=application/vnd.openxmlformats-officedocument.spreadsheetml.externalLink+xml">
        <DigestMethod Algorithm="http://www.w3.org/2001/04/xmlenc#sha512"/>
        <DigestValue>h+cD7SnHvpL5nFj8MLLnSRbLGit2/iQBvCPP9Y2NXMv0z1k7z27uLSiG+BYt4ZkIOpIVFjCqykJhHT/z/KbTVA==</DigestValue>
      </Reference>
      <Reference URI="/xl/externalLinks/externalLink212.xml?ContentType=application/vnd.openxmlformats-officedocument.spreadsheetml.externalLink+xml">
        <DigestMethod Algorithm="http://www.w3.org/2001/04/xmlenc#sha512"/>
        <DigestValue>LSwpljZMFaJsnfl5PSAZUn+VBwz74GoC7jv8YtxLNdN83vloUyrsmmZ9z+kwhrTwSfsvLAh7eyhCNfIwyaQsgA==</DigestValue>
      </Reference>
      <Reference URI="/xl/externalLinks/externalLink213.xml?ContentType=application/vnd.openxmlformats-officedocument.spreadsheetml.externalLink+xml">
        <DigestMethod Algorithm="http://www.w3.org/2001/04/xmlenc#sha512"/>
        <DigestValue>VZYHO7StC4tkEOcntCmIfrPfzUMJLlgKbQ2Ulxid3yj5uCwCIOfTRw1qiquJoL6dYH3l3QzoePZVyy3850GOJg==</DigestValue>
      </Reference>
      <Reference URI="/xl/externalLinks/externalLink214.xml?ContentType=application/vnd.openxmlformats-officedocument.spreadsheetml.externalLink+xml">
        <DigestMethod Algorithm="http://www.w3.org/2001/04/xmlenc#sha512"/>
        <DigestValue>gSL1ulIY0Qbsi7VWAEzD66pBtSrj6cPrvAmTB5AJhXk+uY3hEgVZhd9vSKZVqL+gXwdDrFgvdIyNtJLIPyTT8g==</DigestValue>
      </Reference>
      <Reference URI="/xl/externalLinks/externalLink215.xml?ContentType=application/vnd.openxmlformats-officedocument.spreadsheetml.externalLink+xml">
        <DigestMethod Algorithm="http://www.w3.org/2001/04/xmlenc#sha512"/>
        <DigestValue>IZu170qINy/Nf7eoYhJGFHAA8uw+maodPIWmIaecmX0QY+VFZj2SW6LK1mlv8YKwC8FuWYmyNoT0MjPlS+Ms9Q==</DigestValue>
      </Reference>
      <Reference URI="/xl/externalLinks/externalLink216.xml?ContentType=application/vnd.openxmlformats-officedocument.spreadsheetml.externalLink+xml">
        <DigestMethod Algorithm="http://www.w3.org/2001/04/xmlenc#sha512"/>
        <DigestValue>VkaC5mFUZvS0FTcRu3g3MWXzqns9QYQ2lwUKm3Fa4s2MYJtmSdm0B+byiS6ecy7acODfx7RHmSgAjSvyFgtSHg==</DigestValue>
      </Reference>
      <Reference URI="/xl/externalLinks/externalLink217.xml?ContentType=application/vnd.openxmlformats-officedocument.spreadsheetml.externalLink+xml">
        <DigestMethod Algorithm="http://www.w3.org/2001/04/xmlenc#sha512"/>
        <DigestValue>sj9imVZMzdQhp+mr48fN4Vn2tHcDDywV7Q2lZar1nrDZeqsWda6Z1pIzV3hEZOywoK5AwyI4a3fbhzl4wLzAyA==</DigestValue>
      </Reference>
      <Reference URI="/xl/externalLinks/externalLink218.xml?ContentType=application/vnd.openxmlformats-officedocument.spreadsheetml.externalLink+xml">
        <DigestMethod Algorithm="http://www.w3.org/2001/04/xmlenc#sha512"/>
        <DigestValue>VkwtVvdaY1yJGPa1FZEGJCIVn9ijyWz/BYuyzGOR2/L9TZGYKHQLQgZc46pQTlNgtg7+yP8UUmYlIqgpt9W8XA==</DigestValue>
      </Reference>
      <Reference URI="/xl/externalLinks/externalLink219.xml?ContentType=application/vnd.openxmlformats-officedocument.spreadsheetml.externalLink+xml">
        <DigestMethod Algorithm="http://www.w3.org/2001/04/xmlenc#sha512"/>
        <DigestValue>N0BKD0hQCa0sl7HZJLhTs7prI4sk3i56mIJfIJVknyN8nCeiMrz3GPOuDcmgrhggPp0JZ+0lbzIYxM5yLkm2TA==</DigestValue>
      </Reference>
      <Reference URI="/xl/externalLinks/externalLink22.xml?ContentType=application/vnd.openxmlformats-officedocument.spreadsheetml.externalLink+xml">
        <DigestMethod Algorithm="http://www.w3.org/2001/04/xmlenc#sha512"/>
        <DigestValue>1guX4GS6/CFgtqxl8L3pLKCVQv2g6Ogh1uh7NK0t2p5EyMchm6EFBkf4ZE3CF6DVUogs+tsTIhcupnjrgsSeww==</DigestValue>
      </Reference>
      <Reference URI="/xl/externalLinks/externalLink220.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21.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22.xml?ContentType=application/vnd.openxmlformats-officedocument.spreadsheetml.externalLink+xml">
        <DigestMethod Algorithm="http://www.w3.org/2001/04/xmlenc#sha512"/>
        <DigestValue>u2QM8TjzOjIvtrvMxUVDLEF2K4FurQItreBLxWAAVMJHCwB/LC9xPpHiDWTOv8RbPBQWJHtiD8NKIGzde5tb+w==</DigestValue>
      </Reference>
      <Reference URI="/xl/externalLinks/externalLink223.xml?ContentType=application/vnd.openxmlformats-officedocument.spreadsheetml.externalLink+xml">
        <DigestMethod Algorithm="http://www.w3.org/2001/04/xmlenc#sha512"/>
        <DigestValue>a6iKR6xPTt1i0JYeYBmYE8Q6E77cH5qYKL+Svq47b1l8uo2Dmp3iitkEhD5XFuUOVgsg/iHYTsXqmCbsQsXLBA==</DigestValue>
      </Reference>
      <Reference URI="/xl/externalLinks/externalLink224.xml?ContentType=application/vnd.openxmlformats-officedocument.spreadsheetml.externalLink+xml">
        <DigestMethod Algorithm="http://www.w3.org/2001/04/xmlenc#sha512"/>
        <DigestValue>h6VfC8tcUeakjkvy1SFShOeBwOOKa9g/pze1nom/5sHR+os3Mh2lQaYG5DPUMJJujVCnlk4bV4Mhdh5m9ONyRg==</DigestValue>
      </Reference>
      <Reference URI="/xl/externalLinks/externalLink225.xml?ContentType=application/vnd.openxmlformats-officedocument.spreadsheetml.externalLink+xml">
        <DigestMethod Algorithm="http://www.w3.org/2001/04/xmlenc#sha512"/>
        <DigestValue>nzlX1h9oTFPMe6bHultX4ws9POoDaxT9QNQAEBz37Wx8AMRL9KOyRmfdJy41JAt8fPcdqvKr9CzzOprJMX7ESQ==</DigestValue>
      </Reference>
      <Reference URI="/xl/externalLinks/externalLink226.xml?ContentType=application/vnd.openxmlformats-officedocument.spreadsheetml.externalLink+xml">
        <DigestMethod Algorithm="http://www.w3.org/2001/04/xmlenc#sha512"/>
        <DigestValue>RWLZnsTGcIxAlA1bHl5X+OaZsCxj+1x/VCqBHEkLNOZCn8FcjzRp5O1Oosxr4G9EFzwgivV8+ivLLJl1uUSYHg==</DigestValue>
      </Reference>
      <Reference URI="/xl/externalLinks/externalLink23.xml?ContentType=application/vnd.openxmlformats-officedocument.spreadsheetml.externalLink+xml">
        <DigestMethod Algorithm="http://www.w3.org/2001/04/xmlenc#sha512"/>
        <DigestValue>oF/7+okxgFBhPLB9Kbt/svt7dooiGnqHekSLcd7Oq5OFGKd71/ofc7WC01jkdd4vR3b+bcmN7cBhxsA49ivgyA==</DigestValue>
      </Reference>
      <Reference URI="/xl/externalLinks/externalLink24.xml?ContentType=application/vnd.openxmlformats-officedocument.spreadsheetml.externalLink+xml">
        <DigestMethod Algorithm="http://www.w3.org/2001/04/xmlenc#sha512"/>
        <DigestValue>U17eE7/+eZOuIOzDpL6PX2mAIA3+nKUlzIc25vDmWPYV3a1JpOYcQcggosAgS9Xcqjuar2xvx8TOeEZWszx75Q==</DigestValue>
      </Reference>
      <Reference URI="/xl/externalLinks/externalLink25.xml?ContentType=application/vnd.openxmlformats-officedocument.spreadsheetml.externalLink+xml">
        <DigestMethod Algorithm="http://www.w3.org/2001/04/xmlenc#sha512"/>
        <DigestValue>39nXRd8YlOJrJsc8I2cUuv7M2R5NFipKKL3Y1aucJK9+SVzS9Hp6j8/lzlGlR/b4qAjTxTOjorejSUTOxaulIw==</DigestValue>
      </Reference>
      <Reference URI="/xl/externalLinks/externalLink26.xml?ContentType=application/vnd.openxmlformats-officedocument.spreadsheetml.externalLink+xml">
        <DigestMethod Algorithm="http://www.w3.org/2001/04/xmlenc#sha512"/>
        <DigestValue>KikWZ/EeoC+UD3CgPsXmFHEcV0j0zUWgjMbt8r7xnazOD8yuhZivcni5zJelwK9bBMeMDe8/tU2xZU3lLih6jw==</DigestValue>
      </Reference>
      <Reference URI="/xl/externalLinks/externalLink27.xml?ContentType=application/vnd.openxmlformats-officedocument.spreadsheetml.externalLink+xml">
        <DigestMethod Algorithm="http://www.w3.org/2001/04/xmlenc#sha512"/>
        <DigestValue>4899+0q8ZD79OxKR5ZaL4wSxCxhS4zAIJ/FqVdO/oxTtJGIGTejIFWhz8dXpQV2HPUTkLll3g7gSy2fSsRXY0Q==</DigestValue>
      </Reference>
      <Reference URI="/xl/externalLinks/externalLink28.xml?ContentType=application/vnd.openxmlformats-officedocument.spreadsheetml.externalLink+xml">
        <DigestMethod Algorithm="http://www.w3.org/2001/04/xmlenc#sha512"/>
        <DigestValue>Va+1DfiNCEcZ+1SlIeel6MzmYh/3SescqlCKtRifUOrPhKJHnxHYDMuE2eEPJhdLRWHnn6/GaHMllHjqJG0HdQ==</DigestValue>
      </Reference>
      <Reference URI="/xl/externalLinks/externalLink29.xml?ContentType=application/vnd.openxmlformats-officedocument.spreadsheetml.externalLink+xml">
        <DigestMethod Algorithm="http://www.w3.org/2001/04/xmlenc#sha512"/>
        <DigestValue>ToLEze/LQGXl6kOiR6+KsZocY2W4SHSXAFsyx8iDvCdCo91CSedxG+I7VJpJxopVBRlhGYhhesnldoE/x+zaEQ==</DigestValue>
      </Reference>
      <Reference URI="/xl/externalLinks/externalLink3.xml?ContentType=application/vnd.openxmlformats-officedocument.spreadsheetml.externalLink+xml">
        <DigestMethod Algorithm="http://www.w3.org/2001/04/xmlenc#sha512"/>
        <DigestValue>VVWiYtvFM6flIY3dav58RwIkFdafPKcYjlUaY3nznh6AAzs7Fva9khsUa4sXNHuq0ZfoOjQ+1zg2Q8VH+cf3KQ==</DigestValue>
      </Reference>
      <Reference URI="/xl/externalLinks/externalLink30.xml?ContentType=application/vnd.openxmlformats-officedocument.spreadsheetml.externalLink+xml">
        <DigestMethod Algorithm="http://www.w3.org/2001/04/xmlenc#sha512"/>
        <DigestValue>339ZLrTu0dbi6xowrCI8kZFe18qzjQrTowWZSor60lVUeoWMdz4CQE5WMkOl+vl7haQXPcsqyg+WsbV1GJbRmQ==</DigestValue>
      </Reference>
      <Reference URI="/xl/externalLinks/externalLink31.xml?ContentType=application/vnd.openxmlformats-officedocument.spreadsheetml.externalLink+xml">
        <DigestMethod Algorithm="http://www.w3.org/2001/04/xmlenc#sha512"/>
        <DigestValue>yqEmVuwEyEfnTz+0zQNgn3k+PCDZN/PYvccxnrdl/dZ3kFNDjIzLB1xcONtLpzwkMb8+NYlfAim0J/9Sl2NzrQ==</DigestValue>
      </Reference>
      <Reference URI="/xl/externalLinks/externalLink32.xml?ContentType=application/vnd.openxmlformats-officedocument.spreadsheetml.externalLink+xml">
        <DigestMethod Algorithm="http://www.w3.org/2001/04/xmlenc#sha512"/>
        <DigestValue>9vav3zkoZHML8S16TqFuyoyql++U9NGQS84L54v5070Q6RHiWPnoTLaBG5VZSsq11OExRzA0ysWapDK9I/T9aw==</DigestValue>
      </Reference>
      <Reference URI="/xl/externalLinks/externalLink33.xml?ContentType=application/vnd.openxmlformats-officedocument.spreadsheetml.externalLink+xml">
        <DigestMethod Algorithm="http://www.w3.org/2001/04/xmlenc#sha512"/>
        <DigestValue>u37upZw172etAaJY8a8dTqnft3qcMlz5CQxvo9awr7pUqzf6VjCVAcH3X+FTckOwiV7ri9YPTEZv1M601U7AcA==</DigestValue>
      </Reference>
      <Reference URI="/xl/externalLinks/externalLink34.xml?ContentType=application/vnd.openxmlformats-officedocument.spreadsheetml.externalLink+xml">
        <DigestMethod Algorithm="http://www.w3.org/2001/04/xmlenc#sha512"/>
        <DigestValue>Ey1Ks/STGt5b41uDEjkvXx4bIZfp9xWzouSOs9V9Q66Q7/uQ03KRqlesILHroCsQEVfIE/PVMtCLO2O/6eZ19w==</DigestValue>
      </Reference>
      <Reference URI="/xl/externalLinks/externalLink35.xml?ContentType=application/vnd.openxmlformats-officedocument.spreadsheetml.externalLink+xml">
        <DigestMethod Algorithm="http://www.w3.org/2001/04/xmlenc#sha512"/>
        <DigestValue>JPh6IX/OdyQPV4ED/kIPXMaPkw8W+n9XIVCPrW7zjoRilyTTpRSwZfabzsF5evlPdDkNX79pTh74y9FjJkJdVg==</DigestValue>
      </Reference>
      <Reference URI="/xl/externalLinks/externalLink36.xml?ContentType=application/vnd.openxmlformats-officedocument.spreadsheetml.externalLink+xml">
        <DigestMethod Algorithm="http://www.w3.org/2001/04/xmlenc#sha512"/>
        <DigestValue>pQh5vaplx2VDYJw7/poeM2V93L77Pq+h2+DMpffR4flXo2K2MsjVtHJh+fRL/6nJ7gQz7BRvLUA4AX+YQebJuA==</DigestValue>
      </Reference>
      <Reference URI="/xl/externalLinks/externalLink37.xml?ContentType=application/vnd.openxmlformats-officedocument.spreadsheetml.externalLink+xml">
        <DigestMethod Algorithm="http://www.w3.org/2001/04/xmlenc#sha512"/>
        <DigestValue>F0btFNciF4H+zQ4VMh8oOgwD20XSYP297h1lXuesd4TfA16XdkFpgWJuFFc3TWHeimpSwCy+g7Cegjn2KUMbQQ==</DigestValue>
      </Reference>
      <Reference URI="/xl/externalLinks/externalLink38.xml?ContentType=application/vnd.openxmlformats-officedocument.spreadsheetml.externalLink+xml">
        <DigestMethod Algorithm="http://www.w3.org/2001/04/xmlenc#sha512"/>
        <DigestValue>7IZmBn95KZmdsWtitMSwCaFQv2e2z/dBv8BRfBkCEsTmCw+CjHPiGXgbeVSaavdkjLBjgUNxnTc79FEQ/C39SA==</DigestValue>
      </Reference>
      <Reference URI="/xl/externalLinks/externalLink39.xml?ContentType=application/vnd.openxmlformats-officedocument.spreadsheetml.externalLink+xml">
        <DigestMethod Algorithm="http://www.w3.org/2001/04/xmlenc#sha512"/>
        <DigestValue>iuyjA2GcwFIKzgtmKzF2MZmH4vxEAJ7SIGfpngC9O6u15bD47jf7YTiLGsd/EWhMn9/nSwNQ8FuVCxxQv0PXEw==</DigestValue>
      </Reference>
      <Reference URI="/xl/externalLinks/externalLink4.xml?ContentType=application/vnd.openxmlformats-officedocument.spreadsheetml.externalLink+xml">
        <DigestMethod Algorithm="http://www.w3.org/2001/04/xmlenc#sha512"/>
        <DigestValue>Ao7+Gy8YSpsEIJlI3SADdnodKanWBB3Gb5xlNVVggYcpccde1F8RdWj2P+Up9uZSCe3+ZonMAjwLxNZVR0aZ/Q==</DigestValue>
      </Reference>
      <Reference URI="/xl/externalLinks/externalLink40.xml?ContentType=application/vnd.openxmlformats-officedocument.spreadsheetml.externalLink+xml">
        <DigestMethod Algorithm="http://www.w3.org/2001/04/xmlenc#sha512"/>
        <DigestValue>pF1wG4CuZQXeKwnsnYMeql+nBzzHGBSwUjYNRGkZJ40WLo5WLRgsjsml53BvYnLqo7zlQSr4tnzL27UlZzPouA==</DigestValue>
      </Reference>
      <Reference URI="/xl/externalLinks/externalLink41.xml?ContentType=application/vnd.openxmlformats-officedocument.spreadsheetml.externalLink+xml">
        <DigestMethod Algorithm="http://www.w3.org/2001/04/xmlenc#sha512"/>
        <DigestValue>nkaHm2Laz2Xvh4wwzk1nu71mE0YHae0OO8Dlp3gwMUa1cTbI59YPJfpmUv+zrAd76fIJN1h7D1Me2yXkym3UZA==</DigestValue>
      </Reference>
      <Reference URI="/xl/externalLinks/externalLink42.xml?ContentType=application/vnd.openxmlformats-officedocument.spreadsheetml.externalLink+xml">
        <DigestMethod Algorithm="http://www.w3.org/2001/04/xmlenc#sha512"/>
        <DigestValue>PZmPQd+aFGVUEARVJ88wGKsEO4AjdfzN9+KOPUgs29ToWnC9U1vOZpMzcnjoG5evsoNP0eB12oGTjPjx4CQyyQ==</DigestValue>
      </Reference>
      <Reference URI="/xl/externalLinks/externalLink43.xml?ContentType=application/vnd.openxmlformats-officedocument.spreadsheetml.externalLink+xml">
        <DigestMethod Algorithm="http://www.w3.org/2001/04/xmlenc#sha512"/>
        <DigestValue>kAhyeB4TlGG1RY7djKhYnX+z0VeKpjv1VSUfcR7hR0xvKt3yRCG7f9qS1kok6Ls/htDeMxieU2RiCU8Rq+hCcg==</DigestValue>
      </Reference>
      <Reference URI="/xl/externalLinks/externalLink44.xml?ContentType=application/vnd.openxmlformats-officedocument.spreadsheetml.externalLink+xml">
        <DigestMethod Algorithm="http://www.w3.org/2001/04/xmlenc#sha512"/>
        <DigestValue>y4hBKbaprGERsP+SSAYZ5qyT9UMLwCYm/47WM7I0Rxwo7u77EBNkoXROi0hCswmL4xXeM0OQF7jCOi1Hpr0o6g==</DigestValue>
      </Reference>
      <Reference URI="/xl/externalLinks/externalLink45.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46.xml?ContentType=application/vnd.openxmlformats-officedocument.spreadsheetml.externalLink+xml">
        <DigestMethod Algorithm="http://www.w3.org/2001/04/xmlenc#sha512"/>
        <DigestValue>o+vR5Kr1CAQHr9rms8iLmE5CVsuZAu6jPS3Z9RcnnUsU9l4MYoO4OLRAYk9PORsXoinB/r08UCZkFXOprJV1lg==</DigestValue>
      </Reference>
      <Reference URI="/xl/externalLinks/externalLink47.xml?ContentType=application/vnd.openxmlformats-officedocument.spreadsheetml.externalLink+xml">
        <DigestMethod Algorithm="http://www.w3.org/2001/04/xmlenc#sha512"/>
        <DigestValue>NgjKrEanUANRBIF0QhviN28t27rV4xBGxl0vKfOAyREAeSzLun/girB0jllZhvTugyK95eu6xkPJX2YZfko2Qw==</DigestValue>
      </Reference>
      <Reference URI="/xl/externalLinks/externalLink48.xml?ContentType=application/vnd.openxmlformats-officedocument.spreadsheetml.externalLink+xml">
        <DigestMethod Algorithm="http://www.w3.org/2001/04/xmlenc#sha512"/>
        <DigestValue>QDPCPhq7gOwIGBeRaJO1ZXZmSpf27gf4AVdDqCEMw1lhhjw6ZUlkF4Zlll3Fva83dZ9LU17zaozJl4PbOSFPwA==</DigestValue>
      </Reference>
      <Reference URI="/xl/externalLinks/externalLink49.xml?ContentType=application/vnd.openxmlformats-officedocument.spreadsheetml.externalLink+xml">
        <DigestMethod Algorithm="http://www.w3.org/2001/04/xmlenc#sha512"/>
        <DigestValue>058pAMa0UyVIVI8sYpq/pZvkAEBUR3m2SnFbf6YbeTHTiBuRlmZJOFs1hrszx28j9hcdCQ64OCT7RcAudCmpQQ==</DigestValue>
      </Reference>
      <Reference URI="/xl/externalLinks/externalLink5.xml?ContentType=application/vnd.openxmlformats-officedocument.spreadsheetml.externalLink+xml">
        <DigestMethod Algorithm="http://www.w3.org/2001/04/xmlenc#sha512"/>
        <DigestValue>hX20f9EOD4XQMfTClKu7mXcoVWBNYx/B8NxYg+pMgBZdRpWNpb4vUyhfj/xyLmIHeG7KJzSqS5CjYE6hI2W8zg==</DigestValue>
      </Reference>
      <Reference URI="/xl/externalLinks/externalLink50.xml?ContentType=application/vnd.openxmlformats-officedocument.spreadsheetml.externalLink+xml">
        <DigestMethod Algorithm="http://www.w3.org/2001/04/xmlenc#sha512"/>
        <DigestValue>WjlYr0Lc1zQi9uSWxcc3ROzF/PVjkCWRmb/ctREKtRN5GpSe/hT57OH6V3PAD/YiTTE71IvbnDWFl5Ryl84lpA==</DigestValue>
      </Reference>
      <Reference URI="/xl/externalLinks/externalLink51.xml?ContentType=application/vnd.openxmlformats-officedocument.spreadsheetml.externalLink+xml">
        <DigestMethod Algorithm="http://www.w3.org/2001/04/xmlenc#sha512"/>
        <DigestValue>RinpuqcU5+UjUkxJzq99bVDYFt6HWT9JniSvYzowMlZfejGseyndVKDOrFuH/+ryjlo0MD6ndjR2HiONCCu+XQ==</DigestValue>
      </Reference>
      <Reference URI="/xl/externalLinks/externalLink52.xml?ContentType=application/vnd.openxmlformats-officedocument.spreadsheetml.externalLink+xml">
        <DigestMethod Algorithm="http://www.w3.org/2001/04/xmlenc#sha512"/>
        <DigestValue>uP9IWuoFqy2cp+wym9/OhNkriPNIjswrrrTVKSsusY9QCTGrh7HjGRL8l+SvPgEJwzW4josCTxCfNFk0YttChQ==</DigestValue>
      </Reference>
      <Reference URI="/xl/externalLinks/externalLink53.xml?ContentType=application/vnd.openxmlformats-officedocument.spreadsheetml.externalLink+xml">
        <DigestMethod Algorithm="http://www.w3.org/2001/04/xmlenc#sha512"/>
        <DigestValue>YGYPgR5n2B8lxg6zdG86YElv8C6YfEO63sP2m8UrKK5YnZnI8b+55yHqXLYR2CNLdadq00CL5cEjnv07gt/yow==</DigestValue>
      </Reference>
      <Reference URI="/xl/externalLinks/externalLink54.xml?ContentType=application/vnd.openxmlformats-officedocument.spreadsheetml.externalLink+xml">
        <DigestMethod Algorithm="http://www.w3.org/2001/04/xmlenc#sha512"/>
        <DigestValue>8gFjxz+jHN/Fzjp4nMdccagg29TX6eYtKb80rYDI5+dxZb4Cxjtai73nRRS/9rb/2VxZ14X1Qr0dYajUEHAQGw==</DigestValue>
      </Reference>
      <Reference URI="/xl/externalLinks/externalLink55.xml?ContentType=application/vnd.openxmlformats-officedocument.spreadsheetml.externalLink+xml">
        <DigestMethod Algorithm="http://www.w3.org/2001/04/xmlenc#sha512"/>
        <DigestValue>gUbZR7JJaZlD+qUoarXwZZIa4q/MOd1gIGpWaObMNtCiTVLIt4B/NoToFtrK2gnTwZo0IfWf6Ewa5gi/fXK2DQ==</DigestValue>
      </Reference>
      <Reference URI="/xl/externalLinks/externalLink56.xml?ContentType=application/vnd.openxmlformats-officedocument.spreadsheetml.externalLink+xml">
        <DigestMethod Algorithm="http://www.w3.org/2001/04/xmlenc#sha512"/>
        <DigestValue>5AxarYuQNsG9EErwO4bCwJVHS9/TWHKIZ04xTv2HYl3lZnDoEe1lpK019po/je9uo5RZ8S6ZG7Ch56ixN6DnIA==</DigestValue>
      </Reference>
      <Reference URI="/xl/externalLinks/externalLink57.xml?ContentType=application/vnd.openxmlformats-officedocument.spreadsheetml.externalLink+xml">
        <DigestMethod Algorithm="http://www.w3.org/2001/04/xmlenc#sha512"/>
        <DigestValue>dcqMcxxTsf0PZAtVKaEk07UJWWfS++XePKbVVECcSRYKPYpLQO2WE8iZZzgmSqVdpv2SP498xNKe5YQAa1oAMw==</DigestValue>
      </Reference>
      <Reference URI="/xl/externalLinks/externalLink58.xml?ContentType=application/vnd.openxmlformats-officedocument.spreadsheetml.externalLink+xml">
        <DigestMethod Algorithm="http://www.w3.org/2001/04/xmlenc#sha512"/>
        <DigestValue>BelDsyawjs1abKeOmQMaw3yoWtHszC+FAp8OOASKWvCWC15XeDXhsRArwDf1IK9C/DHHsEBHtD6yDO8Ru1L96A==</DigestValue>
      </Reference>
      <Reference URI="/xl/externalLinks/externalLink59.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6.xml?ContentType=application/vnd.openxmlformats-officedocument.spreadsheetml.externalLink+xml">
        <DigestMethod Algorithm="http://www.w3.org/2001/04/xmlenc#sha512"/>
        <DigestValue>AG6D8a5YqxYJlstH3GXgna0jdD5Q4BHWMr6WgCIB94VuFJSEAA7xism/rsdZ8+dYtmPNr2VCYO9bhoT0eg51MA==</DigestValue>
      </Reference>
      <Reference URI="/xl/externalLinks/externalLink60.xml?ContentType=application/vnd.openxmlformats-officedocument.spreadsheetml.externalLink+xml">
        <DigestMethod Algorithm="http://www.w3.org/2001/04/xmlenc#sha512"/>
        <DigestValue>FJIljxklA/ROBJGs6JP4gT9usClqAfu+FBjCEy5UHRrIBRFtUpL6dHX/kFOGcTE9gsDdKZ51epadVVtspEc//Q==</DigestValue>
      </Reference>
      <Reference URI="/xl/externalLinks/externalLink61.xml?ContentType=application/vnd.openxmlformats-officedocument.spreadsheetml.externalLink+xml">
        <DigestMethod Algorithm="http://www.w3.org/2001/04/xmlenc#sha512"/>
        <DigestValue>JUDu+YQmAjWx+jYHWorC8rDE+w1qjoxMcETNfuJuRPmH8nIOikXOzB51kyI0sNKPvstp1G1X3+8VF1d07jhVQQ==</DigestValue>
      </Reference>
      <Reference URI="/xl/externalLinks/externalLink62.xml?ContentType=application/vnd.openxmlformats-officedocument.spreadsheetml.externalLink+xml">
        <DigestMethod Algorithm="http://www.w3.org/2001/04/xmlenc#sha512"/>
        <DigestValue>9MSDb60iZyNnS1teWyskioPSIPOKKJ7V7u5jappAMJC8GJMCsfT9EovjtSmibdGztGcm+7DfIaM2dYb95JMwNA==</DigestValue>
      </Reference>
      <Reference URI="/xl/externalLinks/externalLink63.xml?ContentType=application/vnd.openxmlformats-officedocument.spreadsheetml.externalLink+xml">
        <DigestMethod Algorithm="http://www.w3.org/2001/04/xmlenc#sha512"/>
        <DigestValue>aph1e6quarIQba2OuwBna165U9zZeOpLHibA9mtxOYlKRv7KTF0GdU89N6X3SJum8apsivXOE1qEkEcM8wQ7/Q==</DigestValue>
      </Reference>
      <Reference URI="/xl/externalLinks/externalLink64.xml?ContentType=application/vnd.openxmlformats-officedocument.spreadsheetml.externalLink+xml">
        <DigestMethod Algorithm="http://www.w3.org/2001/04/xmlenc#sha512"/>
        <DigestValue>8OHUjpOzxK+bEHV7p25eSeHacU24eaRA6CV/CHhpdWcEFi266mvvuDijdn2geau+6sqdnarDB2NGeYUc3ypBKw==</DigestValue>
      </Reference>
      <Reference URI="/xl/externalLinks/externalLink65.xml?ContentType=application/vnd.openxmlformats-officedocument.spreadsheetml.externalLink+xml">
        <DigestMethod Algorithm="http://www.w3.org/2001/04/xmlenc#sha512"/>
        <DigestValue>YHK7C0r9rStmQgnGCy/wCDM76PHtdw6/NexfA4WKBjPWYflOU8aYrpfpLPudyWOjMsDgUM+BXw4c0hpq2PWS8w==</DigestValue>
      </Reference>
      <Reference URI="/xl/externalLinks/externalLink66.xml?ContentType=application/vnd.openxmlformats-officedocument.spreadsheetml.externalLink+xml">
        <DigestMethod Algorithm="http://www.w3.org/2001/04/xmlenc#sha512"/>
        <DigestValue>0resdLNEeRKegiGfx+gEGIIehc6fd2Ltt/vOLdOdb8nuup2O5RVKiItbv58eZZw5nfYSQNSlDCUzUS+9gGDoRQ==</DigestValue>
      </Reference>
      <Reference URI="/xl/externalLinks/externalLink67.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68.xml?ContentType=application/vnd.openxmlformats-officedocument.spreadsheetml.externalLink+xml">
        <DigestMethod Algorithm="http://www.w3.org/2001/04/xmlenc#sha512"/>
        <DigestValue>xdmcZ3xcVccWz2TUtOXDO03xB5IWKm56OqqXMrS+JfpTZpps8RNSYy3l5rxZJvtuAA0eN4CD5xYC6/2K6QEWoA==</DigestValue>
      </Reference>
      <Reference URI="/xl/externalLinks/externalLink69.xml?ContentType=application/vnd.openxmlformats-officedocument.spreadsheetml.externalLink+xml">
        <DigestMethod Algorithm="http://www.w3.org/2001/04/xmlenc#sha512"/>
        <DigestValue>J3JQL8V2uwyRMmGLjd5XPjghaZ7a2P6YwTkenOfhLEejBL+a64SYIr0XWwMYhxlIEkuSOCvBNX7QuShtIBRSvw==</DigestValue>
      </Reference>
      <Reference URI="/xl/externalLinks/externalLink7.xml?ContentType=application/vnd.openxmlformats-officedocument.spreadsheetml.externalLink+xml">
        <DigestMethod Algorithm="http://www.w3.org/2001/04/xmlenc#sha512"/>
        <DigestValue>gGPrJTd4BGosYOeUEZStKQsxLfYnf/9NgPjZK+gP+45lLKnSeP6qsnfxAvN93suzl+yYaqT3543xBXm66q9I2w==</DigestValue>
      </Reference>
      <Reference URI="/xl/externalLinks/externalLink70.xml?ContentType=application/vnd.openxmlformats-officedocument.spreadsheetml.externalLink+xml">
        <DigestMethod Algorithm="http://www.w3.org/2001/04/xmlenc#sha512"/>
        <DigestValue>rs5SAFuROHo8LJeYVaHeI4WRlRD0gCVpAm0qLvgZMcisUpTgTceBluUfOIXe0Do5aNKJtEpuQHYRr71ugpPg5A==</DigestValue>
      </Reference>
      <Reference URI="/xl/externalLinks/externalLink71.xml?ContentType=application/vnd.openxmlformats-officedocument.spreadsheetml.externalLink+xml">
        <DigestMethod Algorithm="http://www.w3.org/2001/04/xmlenc#sha512"/>
        <DigestValue>G/TBLIF5lRVgkQPK8reJ86tB1mADp0N3ZMiam+HG4OuLXS3vp4XeV0Jg4DeRsuqOwOr4w6ORSmgfgYNq7c5yIw==</DigestValue>
      </Reference>
      <Reference URI="/xl/externalLinks/externalLink72.xml?ContentType=application/vnd.openxmlformats-officedocument.spreadsheetml.externalLink+xml">
        <DigestMethod Algorithm="http://www.w3.org/2001/04/xmlenc#sha512"/>
        <DigestValue>cqGwnkfvUKQ7Zy3C+6o3pQJAoNHwvPFX2VMEnRgrT5bcIkqgOrjPy79kcSYY8g4+yF9myVX3s7cpc8ikJjmVBQ==</DigestValue>
      </Reference>
      <Reference URI="/xl/externalLinks/externalLink73.xml?ContentType=application/vnd.openxmlformats-officedocument.spreadsheetml.externalLink+xml">
        <DigestMethod Algorithm="http://www.w3.org/2001/04/xmlenc#sha512"/>
        <DigestValue>QcUImh7PaYEuRhXjcVZbXl1+S9/LyWNP22lwivA1XYofvmsGgrchNw143jXA2FfqQXZQzf9iPJMaBZA9WDGKyA==</DigestValue>
      </Reference>
      <Reference URI="/xl/externalLinks/externalLink74.xml?ContentType=application/vnd.openxmlformats-officedocument.spreadsheetml.externalLink+xml">
        <DigestMethod Algorithm="http://www.w3.org/2001/04/xmlenc#sha512"/>
        <DigestValue>YNu8b1jJGFPmQdWTPw17iz9ld/d3XDU6vp1C8FI2b132sgwymEVeWpUJvoJ5UmZN9ueUJq/9k3k5s8+U8hqxaQ==</DigestValue>
      </Reference>
      <Reference URI="/xl/externalLinks/externalLink75.xml?ContentType=application/vnd.openxmlformats-officedocument.spreadsheetml.externalLink+xml">
        <DigestMethod Algorithm="http://www.w3.org/2001/04/xmlenc#sha512"/>
        <DigestValue>P5hBVeH45iu5YTyZcK7nBUHl2GQ2vy0C8tb6cpse2xDlNgeavNT4vxwgqdnor8Tlyu2nPSiMnYzL5aSGqG4dVQ==</DigestValue>
      </Reference>
      <Reference URI="/xl/externalLinks/externalLink76.xml?ContentType=application/vnd.openxmlformats-officedocument.spreadsheetml.externalLink+xml">
        <DigestMethod Algorithm="http://www.w3.org/2001/04/xmlenc#sha512"/>
        <DigestValue>UlIDqyblrONvmT9EUl506O0nPyfixwv7dclRi6rjp+UjH5R6Y+JbMF2oGOiqSq4oB+wjT9jONxVXKwTDBZIdOg==</DigestValue>
      </Reference>
      <Reference URI="/xl/externalLinks/externalLink77.xml?ContentType=application/vnd.openxmlformats-officedocument.spreadsheetml.externalLink+xml">
        <DigestMethod Algorithm="http://www.w3.org/2001/04/xmlenc#sha512"/>
        <DigestValue>lN/IW9cYhLcWJK/8WsJIv45JaMUoNQ2Thoj1IF/et2fNMLifZA1KCUKvZZoXtmsyxChB0qsG/ZREJOTtT/R2Fg==</DigestValue>
      </Reference>
      <Reference URI="/xl/externalLinks/externalLink78.xml?ContentType=application/vnd.openxmlformats-officedocument.spreadsheetml.externalLink+xml">
        <DigestMethod Algorithm="http://www.w3.org/2001/04/xmlenc#sha512"/>
        <DigestValue>QLAHc7HV/VURqEVEHKm9Na+WTzDByX9AXccRFQtyWcZfl/1blR1JXraCPjY4xmgHoUV0knEJM7KNHLQWvILcaQ==</DigestValue>
      </Reference>
      <Reference URI="/xl/externalLinks/externalLink79.xml?ContentType=application/vnd.openxmlformats-officedocument.spreadsheetml.externalLink+xml">
        <DigestMethod Algorithm="http://www.w3.org/2001/04/xmlenc#sha512"/>
        <DigestValue>497B+d3hAhGhVf+prJi/bsg+tmJsIUJzKhgRwjOO5NtjantfE8PddtB5E6keXgfuF8fEE4jjfB5AU0sx8+6YCg==</DigestValue>
      </Reference>
      <Reference URI="/xl/externalLinks/externalLink8.xml?ContentType=application/vnd.openxmlformats-officedocument.spreadsheetml.externalLink+xml">
        <DigestMethod Algorithm="http://www.w3.org/2001/04/xmlenc#sha512"/>
        <DigestValue>Hh07kShTHgvEg0/NHQ9pF16H/C1rZiGXZ6pe0+nopszNlBawDrmlsHojGUS2TSpYUj+3kfI+QoP8vGyz3Y6PIA==</DigestValue>
      </Reference>
      <Reference URI="/xl/externalLinks/externalLink80.xml?ContentType=application/vnd.openxmlformats-officedocument.spreadsheetml.externalLink+xml">
        <DigestMethod Algorithm="http://www.w3.org/2001/04/xmlenc#sha512"/>
        <DigestValue>aL7o4lkSAjj6n43dCF+koDOf1qJptIlCoP0ZaQscX64RHYqd3rJ76CWnalC7m3JAHWIrNHWLR5NRhcXmWMG/oQ==</DigestValue>
      </Reference>
      <Reference URI="/xl/externalLinks/externalLink81.xml?ContentType=application/vnd.openxmlformats-officedocument.spreadsheetml.externalLink+xml">
        <DigestMethod Algorithm="http://www.w3.org/2001/04/xmlenc#sha512"/>
        <DigestValue>IuA/UcJ8aKu4Q0HTvZOXyoPjezHY3ZSaeCK4mIzrllYbYoeDFI7ugjCoL5ibGRkZXXJALxk9lYybn/aWnFMMfA==</DigestValue>
      </Reference>
      <Reference URI="/xl/externalLinks/externalLink82.xml?ContentType=application/vnd.openxmlformats-officedocument.spreadsheetml.externalLink+xml">
        <DigestMethod Algorithm="http://www.w3.org/2001/04/xmlenc#sha512"/>
        <DigestValue>qv+Meju/kywhivCUZHOxPPceZ0x+XT/Qi2wNfE90O02aeAG8UzFu5eeskxQgrQKuUOl4o036HgQIxqU4yfIQlQ==</DigestValue>
      </Reference>
      <Reference URI="/xl/externalLinks/externalLink83.xml?ContentType=application/vnd.openxmlformats-officedocument.spreadsheetml.externalLink+xml">
        <DigestMethod Algorithm="http://www.w3.org/2001/04/xmlenc#sha512"/>
        <DigestValue>7mKKZC7XNg6slH2RHxz+mkwUrOum80PJ9ztMl4rxP7Y+EO0W5bQ+Lx+mtpOpKJCd4u5DKgmOt2M1Qg1N23cszg==</DigestValue>
      </Reference>
      <Reference URI="/xl/externalLinks/externalLink84.xml?ContentType=application/vnd.openxmlformats-officedocument.spreadsheetml.externalLink+xml">
        <DigestMethod Algorithm="http://www.w3.org/2001/04/xmlenc#sha512"/>
        <DigestValue>PqycE7pRgYSa0w1PyMmvd6r4ec0Vap51HvO4pXncgSJ4yC+0xno4SH0KWX6Ntwm+VulCUhELFg6ZNy/gZBtcRw==</DigestValue>
      </Reference>
      <Reference URI="/xl/externalLinks/externalLink85.xml?ContentType=application/vnd.openxmlformats-officedocument.spreadsheetml.externalLink+xml">
        <DigestMethod Algorithm="http://www.w3.org/2001/04/xmlenc#sha512"/>
        <DigestValue>LxL2aA/FYteJy/KvGu9+OSZbMF8A8pfrSkA6nY2ClcXGUscH6omV7LEx59FKZyYCAOgog5cAc7KhvUfbQh0NxQ==</DigestValue>
      </Reference>
      <Reference URI="/xl/externalLinks/externalLink86.xml?ContentType=application/vnd.openxmlformats-officedocument.spreadsheetml.externalLink+xml">
        <DigestMethod Algorithm="http://www.w3.org/2001/04/xmlenc#sha512"/>
        <DigestValue>RX9sgg8MmpX57xCoJ+B1NdWbBqCBw78ETZmAPeSYXtPXYbx5NvgSqzJyq8+8Zyq9EFKSULBUt0fKhud0SG0JUg==</DigestValue>
      </Reference>
      <Reference URI="/xl/externalLinks/externalLink87.xml?ContentType=application/vnd.openxmlformats-officedocument.spreadsheetml.externalLink+xml">
        <DigestMethod Algorithm="http://www.w3.org/2001/04/xmlenc#sha512"/>
        <DigestValue>rjk6xfzY1iYXbxnE9t3zUSJfk/xs1pzGKLbLX7aYYu7P4DGSx6/vdBY+nffs8qp0G6JxrVotflLnHjdpjSW86Q==</DigestValue>
      </Reference>
      <Reference URI="/xl/externalLinks/externalLink88.xml?ContentType=application/vnd.openxmlformats-officedocument.spreadsheetml.externalLink+xml">
        <DigestMethod Algorithm="http://www.w3.org/2001/04/xmlenc#sha512"/>
        <DigestValue>zIOvrw2jIdyGAAv/U7h+mx4U9Lwqf+1AH4uDwoCAvwbEkRUCg5i1VkKPhzbuKhfShb96MSf6IKBXwFc/8zODrA==</DigestValue>
      </Reference>
      <Reference URI="/xl/externalLinks/externalLink89.xml?ContentType=application/vnd.openxmlformats-officedocument.spreadsheetml.externalLink+xml">
        <DigestMethod Algorithm="http://www.w3.org/2001/04/xmlenc#sha512"/>
        <DigestValue>FouswPCLgj9rSYosSamMeIIKsAHUmoiZ1/0OiyMZldhbmErlW1rdYdZPw3cypvccrOtBGOEkYX5fIH5lUcDjAg==</DigestValue>
      </Reference>
      <Reference URI="/xl/externalLinks/externalLink9.xml?ContentType=application/vnd.openxmlformats-officedocument.spreadsheetml.externalLink+xml">
        <DigestMethod Algorithm="http://www.w3.org/2001/04/xmlenc#sha512"/>
        <DigestValue>GkRGsY3zN7ayOhLOqE8cOQFlCL6ayFbLltw8GSiFwo0bCKi4TNV2JzSj8uav6Cf6vvPaYm5QiSqfeMKHwwUhbw==</DigestValue>
      </Reference>
      <Reference URI="/xl/externalLinks/externalLink90.xml?ContentType=application/vnd.openxmlformats-officedocument.spreadsheetml.externalLink+xml">
        <DigestMethod Algorithm="http://www.w3.org/2001/04/xmlenc#sha512"/>
        <DigestValue>YRSZmgeflzv8j2IZl33wMY0/SfxjP8wZKi3Nz/PK8sqUqTlpW7/SurwKGaYD6kyx76gmik/8GSfrD91Ky6Lkdw==</DigestValue>
      </Reference>
      <Reference URI="/xl/externalLinks/externalLink91.xml?ContentType=application/vnd.openxmlformats-officedocument.spreadsheetml.externalLink+xml">
        <DigestMethod Algorithm="http://www.w3.org/2001/04/xmlenc#sha512"/>
        <DigestValue>wHvg21a4zMfmN7WnDwMiWLFAMfEUCJX/pr2Bc67W2BmDGFtQhp3EvfihkiY6GSa5okiJex3jZhA7nqkTe4Gjiw==</DigestValue>
      </Reference>
      <Reference URI="/xl/externalLinks/externalLink92.xml?ContentType=application/vnd.openxmlformats-officedocument.spreadsheetml.externalLink+xml">
        <DigestMethod Algorithm="http://www.w3.org/2001/04/xmlenc#sha512"/>
        <DigestValue>5pJNFgDuEEz7q5VA6S4ub+1Z7psp/UlqQlX/OlRS/A1MtCP2/y2diP76Tg9d1HqpvhrpmtRcP+hx0uAh4zdUaQ==</DigestValue>
      </Reference>
      <Reference URI="/xl/externalLinks/externalLink93.xml?ContentType=application/vnd.openxmlformats-officedocument.spreadsheetml.externalLink+xml">
        <DigestMethod Algorithm="http://www.w3.org/2001/04/xmlenc#sha512"/>
        <DigestValue>oiAPkvXl3rChocbWZeDLB8gBx9KmRCfSeVqxjSBbai1v2wpUv3mMQmh8GPKnRvSJH5hUEySFZILGg56z3gpuMQ==</DigestValue>
      </Reference>
      <Reference URI="/xl/externalLinks/externalLink94.xml?ContentType=application/vnd.openxmlformats-officedocument.spreadsheetml.externalLink+xml">
        <DigestMethod Algorithm="http://www.w3.org/2001/04/xmlenc#sha512"/>
        <DigestValue>HFb+B+99Km0yQzPXDbsbMu68cMfgCdDXuloc+zeZ7Q2rSP6/hpbv9nPFpCoETWsziQ8x35A/jQLO4PR5Q6GIGw==</DigestValue>
      </Reference>
      <Reference URI="/xl/externalLinks/externalLink95.xml?ContentType=application/vnd.openxmlformats-officedocument.spreadsheetml.externalLink+xml">
        <DigestMethod Algorithm="http://www.w3.org/2001/04/xmlenc#sha512"/>
        <DigestValue>CffRHK1JnZ89DOmwyl18gkrEZEeXGocXzXKTJZAAqmkvmw+98xqdz8pz/eIH5VDMXT/oZxewz3RQYAiZKa4qew==</DigestValue>
      </Reference>
      <Reference URI="/xl/externalLinks/externalLink96.xml?ContentType=application/vnd.openxmlformats-officedocument.spreadsheetml.externalLink+xml">
        <DigestMethod Algorithm="http://www.w3.org/2001/04/xmlenc#sha512"/>
        <DigestValue>/gnkz3GLsqdzSaPhTK7Brs7mLRIeTLs5qu3FhyVh9eywoLdpZ1W//akBge42y4n1dcrf8mGE31W72+mT/HTqvQ==</DigestValue>
      </Reference>
      <Reference URI="/xl/externalLinks/externalLink97.xml?ContentType=application/vnd.openxmlformats-officedocument.spreadsheetml.externalLink+xml">
        <DigestMethod Algorithm="http://www.w3.org/2001/04/xmlenc#sha512"/>
        <DigestValue>DpGK/N2kobZ0WvxLTSUS6ImoVXtqSLyONJqlJcVC0iLr6O/qXJUYIjCANgW/JIdOp30rpWTbMbYGoMGR7zi/fA==</DigestValue>
      </Reference>
      <Reference URI="/xl/externalLinks/externalLink98.xml?ContentType=application/vnd.openxmlformats-officedocument.spreadsheetml.externalLink+xml">
        <DigestMethod Algorithm="http://www.w3.org/2001/04/xmlenc#sha512"/>
        <DigestValue>eJgYHSBd8mrRjv40RRG1m/IadAuGzTGhSXsNBhqvH7yay12HNTvfUIkruTXwVqTCIR1zXOIE7s8vA7lhImuM4A==</DigestValue>
      </Reference>
      <Reference URI="/xl/externalLinks/externalLink99.xml?ContentType=application/vnd.openxmlformats-officedocument.spreadsheetml.externalLink+xml">
        <DigestMethod Algorithm="http://www.w3.org/2001/04/xmlenc#sha512"/>
        <DigestValue>ISEMVpIzHz6M5WDJ+iHrX/P87njOk9pspa8GzrEEtTtPSPzlPIiDGD99cEhgCyjhtK6ugNPQRSGP9Y3O09t1eA==</DigestValue>
      </Reference>
      <Reference URI="/xl/media/image1.png?ContentType=image/png">
        <DigestMethod Algorithm="http://www.w3.org/2001/04/xmlenc#sha512"/>
        <DigestValue>jK18N0cswYZRQ9FJtEzN3lMV8dg5K3rmENJIJiipnUfCA6VZRFyOpJeScDdbwNQrV3+51H/T1jpmPFmZwGaSEQ==</DigestValue>
      </Reference>
      <Reference URI="/xl/media/image2.emf?ContentType=image/x-emf">
        <DigestMethod Algorithm="http://www.w3.org/2001/04/xmlenc#sha512"/>
        <DigestValue>drgqZUceXrgEwwnLESmX8qSJDqCtFnVgGjpGqVJ6rv9PnkM8kXd3T7LQ2ixC1ZQUO/9et4djUMC9dPtSnI73Ag==</DigestValue>
      </Reference>
      <Reference URI="/xl/media/image3.emf?ContentType=image/x-emf">
        <DigestMethod Algorithm="http://www.w3.org/2001/04/xmlenc#sha512"/>
        <DigestValue>ARTnz/OsLQR+xb8ro+BXWEmKtAsbZxMUhROScM6XeGJLAWrcGfZ37jOMuocLdLCSJTapM1Sk6KDhtrFywjYLnQ==</DigestValue>
      </Reference>
      <Reference URI="/xl/media/image4.png?ContentType=image/png">
        <DigestMethod Algorithm="http://www.w3.org/2001/04/xmlenc#sha512"/>
        <DigestValue>/3KSQB0t1PNRG5E7ZjlyRc3tF6jumjlLcSCjo859N6h4b0Na+iPsmyhs8HEiO4fBYxtQHgkooM7ztL7ADXdEkw==</DigestValue>
      </Reference>
      <Reference URI="/xl/printerSettings/printerSettings1.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2.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3.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4.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15.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6.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7.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18.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2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2.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23.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24.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2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26.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2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28.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29.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3.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30.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31.bin?ContentType=application/vnd.openxmlformats-officedocument.spreadsheetml.printerSettings">
        <DigestMethod Algorithm="http://www.w3.org/2001/04/xmlenc#sha512"/>
        <DigestValue>iRK/6LI4zqqo0hL+NeB4esynEZCknP5tPYUHVniu0IkINR8uGpIdeIhdJrM8CAQTAcUaWD0mBjMsweeDKFEayg==</DigestValue>
      </Reference>
      <Reference URI="/xl/printerSettings/printerSettings3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4.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5.bin?ContentType=application/vnd.openxmlformats-officedocument.spreadsheetml.printerSettings">
        <DigestMethod Algorithm="http://www.w3.org/2001/04/xmlenc#sha512"/>
        <DigestValue>iRK/6LI4zqqo0hL+NeB4esynEZCknP5tPYUHVniu0IkINR8uGpIdeIhdJrM8CAQTAcUaWD0mBjMsweeDKFEayg==</DigestValue>
      </Reference>
      <Reference URI="/xl/printerSettings/printerSettings36.bin?ContentType=application/vnd.openxmlformats-officedocument.spreadsheetml.printerSettings">
        <DigestMethod Algorithm="http://www.w3.org/2001/04/xmlenc#sha512"/>
        <DigestValue>iRK/6LI4zqqo0hL+NeB4esynEZCknP5tPYUHVniu0IkINR8uGpIdeIhdJrM8CAQTAcUaWD0mBjMsweeDKFEayg==</DigestValue>
      </Reference>
      <Reference URI="/xl/printerSettings/printerSettings37.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3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40.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1.bin?ContentType=application/vnd.openxmlformats-officedocument.spreadsheetml.printerSettings">
        <DigestMethod Algorithm="http://www.w3.org/2001/04/xmlenc#sha512"/>
        <DigestValue>17igFgkOmargBqGuJBmGAp2DCCUAGOAN9M9fFtjKGMWWLnUlrtrxMhdqWxnvEfGrcRPZ4scj+q2J+cK9QGWv9w==</DigestValue>
      </Reference>
      <Reference URI="/xl/printerSettings/printerSettings42.bin?ContentType=application/vnd.openxmlformats-officedocument.spreadsheetml.printerSettings">
        <DigestMethod Algorithm="http://www.w3.org/2001/04/xmlenc#sha512"/>
        <DigestValue>17igFgkOmargBqGuJBmGAp2DCCUAGOAN9M9fFtjKGMWWLnUlrtrxMhdqWxnvEfGrcRPZ4scj+q2J+cK9QGWv9w==</DigestValue>
      </Reference>
      <Reference URI="/xl/printerSettings/printerSettings43.bin?ContentType=application/vnd.openxmlformats-officedocument.spreadsheetml.printerSettings">
        <DigestMethod Algorithm="http://www.w3.org/2001/04/xmlenc#sha512"/>
        <DigestValue>sLxPNV0/I5MQBmtyGSw/CwEuki15jCI0H4VdpRNvHFqshhcp7sVL6H7YzANG48SHp0PIOeNBgXwxmcUSvsVIwA==</DigestValue>
      </Reference>
      <Reference URI="/xl/printerSettings/printerSettings44.bin?ContentType=application/vnd.openxmlformats-officedocument.spreadsheetml.printerSettings">
        <DigestMethod Algorithm="http://www.w3.org/2001/04/xmlenc#sha512"/>
        <DigestValue>sLxPNV0/I5MQBmtyGSw/CwEuki15jCI0H4VdpRNvHFqshhcp7sVL6H7YzANG48SHp0PIOeNBgXwxmcUSvsVIwA==</DigestValue>
      </Reference>
      <Reference URI="/xl/printerSettings/printerSettings45.bin?ContentType=application/vnd.openxmlformats-officedocument.spreadsheetml.printerSettings">
        <DigestMethod Algorithm="http://www.w3.org/2001/04/xmlenc#sha512"/>
        <DigestValue>sLxPNV0/I5MQBmtyGSw/CwEuki15jCI0H4VdpRNvHFqshhcp7sVL6H7YzANG48SHp0PIOeNBgXwxmcUSvsVIwA==</DigestValue>
      </Reference>
      <Reference URI="/xl/printerSettings/printerSettings46.bin?ContentType=application/vnd.openxmlformats-officedocument.spreadsheetml.printerSettings">
        <DigestMethod Algorithm="http://www.w3.org/2001/04/xmlenc#sha512"/>
        <DigestValue>wnMa879IEETyhihHTO/YjY0p2ghnP2+pIWyozz/IGVlP5vEeZsWvzJ6SOnnueaQI3CrgypQmdVmpYue+ndCzsw==</DigestValue>
      </Reference>
      <Reference URI="/xl/printerSettings/printerSettings47.bin?ContentType=application/vnd.openxmlformats-officedocument.spreadsheetml.printerSettings">
        <DigestMethod Algorithm="http://www.w3.org/2001/04/xmlenc#sha512"/>
        <DigestValue>wnMa879IEETyhihHTO/YjY0p2ghnP2+pIWyozz/IGVlP5vEeZsWvzJ6SOnnueaQI3CrgypQmdVmpYue+ndCzsw==</DigestValue>
      </Reference>
      <Reference URI="/xl/printerSettings/printerSettings48.bin?ContentType=application/vnd.openxmlformats-officedocument.spreadsheetml.printerSettings">
        <DigestMethod Algorithm="http://www.w3.org/2001/04/xmlenc#sha512"/>
        <DigestValue>wnMa879IEETyhihHTO/YjY0p2ghnP2+pIWyozz/IGVlP5vEeZsWvzJ6SOnnueaQI3CrgypQmdVmpYue+ndCzsw==</DigestValue>
      </Reference>
      <Reference URI="/xl/printerSettings/printerSettings49.bin?ContentType=application/vnd.openxmlformats-officedocument.spreadsheetml.printerSettings">
        <DigestMethod Algorithm="http://www.w3.org/2001/04/xmlenc#sha512"/>
        <DigestValue>zWLQaJZkThWFZNDP5ERNJByS5NMATXn0DZ7jJe1hSMF7YXZxHhUvzILYmAIL1Cay57U5A9pAUH9E3UKRZhS+rg==</DigestValue>
      </Reference>
      <Reference URI="/xl/printerSettings/printerSettings5.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50.bin?ContentType=application/vnd.openxmlformats-officedocument.spreadsheetml.printerSettings">
        <DigestMethod Algorithm="http://www.w3.org/2001/04/xmlenc#sha512"/>
        <DigestValue>zWLQaJZkThWFZNDP5ERNJByS5NMATXn0DZ7jJe1hSMF7YXZxHhUvzILYmAIL1Cay57U5A9pAUH9E3UKRZhS+rg==</DigestValue>
      </Reference>
      <Reference URI="/xl/printerSettings/printerSettings51.bin?ContentType=application/vnd.openxmlformats-officedocument.spreadsheetml.printerSettings">
        <DigestMethod Algorithm="http://www.w3.org/2001/04/xmlenc#sha512"/>
        <DigestValue>zWLQaJZkThWFZNDP5ERNJByS5NMATXn0DZ7jJe1hSMF7YXZxHhUvzILYmAIL1Cay57U5A9pAUH9E3UKRZhS+rg==</DigestValue>
      </Reference>
      <Reference URI="/xl/printerSettings/printerSettings52.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53.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54.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6.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7.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9.bin?ContentType=application/vnd.openxmlformats-officedocument.spreadsheetml.printerSettings">
        <DigestMethod Algorithm="http://www.w3.org/2001/04/xmlenc#sha512"/>
        <DigestValue>CZ3LGFTwxey/pVnMFlEBJz4m6IKsmQluznP++CArTRlPH1DB4hB77EIzNZM+QKaC0W/HSkp6Ys/sOoh4KMhk4A==</DigestValue>
      </Reference>
      <Reference URI="/xl/sharedStrings.xml?ContentType=application/vnd.openxmlformats-officedocument.spreadsheetml.sharedStrings+xml">
        <DigestMethod Algorithm="http://www.w3.org/2001/04/xmlenc#sha512"/>
        <DigestValue>98MPRgdJQk3Ybga1wmSCWzfvdEZwhjza2Vp2ff543yiiMFcHuJV60vpFkJ9vON/1EYKrjaF6DMecgmSDZUSCWA==</DigestValue>
      </Reference>
      <Reference URI="/xl/styles.xml?ContentType=application/vnd.openxmlformats-officedocument.spreadsheetml.styles+xml">
        <DigestMethod Algorithm="http://www.w3.org/2001/04/xmlenc#sha512"/>
        <DigestValue>LoZHgpzfbyJXQrREzFUiNh5BYC0FLEymDfceX/ws0dDDyRFaaEJYHW5NFQ3uAuOLq0ShUaCAe3B8s66X8P51tg==</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PNKAZ9FSf8IeFIF7Hd888F4FRsHbvODkEmD4s7E3ytEdgcQmV1aRfDDefCXez5p3Xt5JjVIjdnCrqQTHdR8EbQ==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KI11nf4lIgQptqnpxJVo0+05eeDLjwjaxsbUx7boZehqSA9lgE5P5p9lfQMEYb7CE3OJ03Mb47yqUt5LaGugrA==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uw7IofNUCqAmzf3xz7gbdLXXQKV5Osw+DMA1HrVmjUwxygdhNXt6zuNLE+FPSLuNqd8KFHkUESbLSYHeNp1YOQ==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jRj3EAT739l5ZLalkhq5+Xdgvxxsy/7g/kteTGQEa8vUAVI8U0Q78wSzsfmSc73/CHImgTOqWCPg9bP9+h+ohg==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25b8QrZmMquCra3aIk9G3ZA7mpVSJr8lCl+F/xn5fGU73j24v8M1q49km0x9XeNj0k3jt0OFOvH2XhbV8OP/3w==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jUtjiU5UDKUBe2PbXjqozraDHGc5toUpOj0HhCWL1JmD22F6K7aIzZGOZ7L5yLWD4ajx2GUqxSXGqRtJXBjqNg==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evMMGN12PeHrzIYLDoYehbNRhHEAPWwUEHTjF008rtbZ2bn0LrfMTLzToKRHjDp10nCe4CEcS6JbA3GmFGzaZQ==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512"/>
        <DigestValue>3G+3fHWpozllmT94bDoFQ7dJq2R3c2tf2iOTo+J0ZfBibnvZMJd1d7XoYUe7y4/eAm0Se3s1+UCDtSprWsEWgQ==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vN19e3UfYuYQZGBPP+yOP4iI4OdvuA8ZcHZptI6U6LTTlaTsJc3cMnQh3KNE5jUsrdlGSl/NCtGzXDUS4R/lQQ==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OXw3ouI4hvfHi9RPD1rEtFeDiq03FwREnnl7oT+hbsEEMS2h748gueyEABODblUHb2YpZrbanXKtU9Tizpm/9Q==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AbGVFm/UkHdcIpFXx/g4qkZrabKUQv4H0QcB6bhXMk5GEzHuinfBDZHn/zTF06k0FxMm2zKmt5QO1A3UhfXVdA==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512"/>
        <DigestValue>UCvG4e/8Sjsg3twE/owlwonSSCNpc0U1fUWIQho0di+CijkWjHUAQ+frEpnmfPdJnd7uUfWVahzjObAcslSkdQ==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512"/>
        <DigestValue>7L29g8xveCLJBwQcPePQRgByUZ4E4XKzbDqH5Zq23QZY2h0nteJVNfY2nTiwpdzTibrcxmDPtC+0/VV3rRWfiA==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mYZrQSjQO6M3NvNf2gnxnF4caj/mVXiQDn7kxGgS6lBQl584HP0aRFZioVR83zgTIbSGtC8zYzwBYgkWupc9Fg==</DigestValue>
      </Reference>
      <Reference URI="/xl/worksheets/sheet1.xml?ContentType=application/vnd.openxmlformats-officedocument.spreadsheetml.worksheet+xml">
        <DigestMethod Algorithm="http://www.w3.org/2001/04/xmlenc#sha512"/>
        <DigestValue>em4dzl4CYGf3llotB3KiHo4cHSby6Cd+umas0TORb+C0yZhGo3u3qz8svQ+PPJpdD3rBLyc4isDE+5mBnqanHw==</DigestValue>
      </Reference>
      <Reference URI="/xl/worksheets/sheet10.xml?ContentType=application/vnd.openxmlformats-officedocument.spreadsheetml.worksheet+xml">
        <DigestMethod Algorithm="http://www.w3.org/2001/04/xmlenc#sha512"/>
        <DigestValue>MA+L19dYMSIsDJE207M/F9q922P2ZzpZBxN4f5juLOmQdNQ2u21uU8+Xi2O+q47tuRi4hWppQ3ztLOFUE+v9Ag==</DigestValue>
      </Reference>
      <Reference URI="/xl/worksheets/sheet11.xml?ContentType=application/vnd.openxmlformats-officedocument.spreadsheetml.worksheet+xml">
        <DigestMethod Algorithm="http://www.w3.org/2001/04/xmlenc#sha512"/>
        <DigestValue>6icXJaSwtgPS3Bl2Ehdurxt8RWBNt60ikaU2k2D4F36aeHfHMFRb7i0aKsmKjMt9jx93HNzRLo8u0f121BmQ1Q==</DigestValue>
      </Reference>
      <Reference URI="/xl/worksheets/sheet12.xml?ContentType=application/vnd.openxmlformats-officedocument.spreadsheetml.worksheet+xml">
        <DigestMethod Algorithm="http://www.w3.org/2001/04/xmlenc#sha512"/>
        <DigestValue>w+L4O+8gtmmFO36vuiwwsYHicpaOlzUMXRU+NXZwV/o5km7v08izlmqliy0ORV84xpXbuTW9cymtevgqqr7nGQ==</DigestValue>
      </Reference>
      <Reference URI="/xl/worksheets/sheet13.xml?ContentType=application/vnd.openxmlformats-officedocument.spreadsheetml.worksheet+xml">
        <DigestMethod Algorithm="http://www.w3.org/2001/04/xmlenc#sha512"/>
        <DigestValue>fr9qgjwNeWdctSg8IJOXpKpYwyBYRmXzy04WHvBxrvbwArRPqpVZ4sgOM6Y1B/bQab6wJDmW02tVr7jsusHsXw==</DigestValue>
      </Reference>
      <Reference URI="/xl/worksheets/sheet14.xml?ContentType=application/vnd.openxmlformats-officedocument.spreadsheetml.worksheet+xml">
        <DigestMethod Algorithm="http://www.w3.org/2001/04/xmlenc#sha512"/>
        <DigestValue>qYozjuECXLxhqEeU12WlZ8lmPuEL2cPM61rpP1B7d3TdZMoDWS/JUzy8y26YbtM4ILI+pv+8MhKHNBi8PaqzJw==</DigestValue>
      </Reference>
      <Reference URI="/xl/worksheets/sheet2.xml?ContentType=application/vnd.openxmlformats-officedocument.spreadsheetml.worksheet+xml">
        <DigestMethod Algorithm="http://www.w3.org/2001/04/xmlenc#sha512"/>
        <DigestValue>UdUyMkXNpqjlSoqlm7hNWMhHhjtG335oOiLbHaCKPRSGsHs8BH8I9HdqeTYCfbWa3AbIKwG0vvVTo9i3ehqXBg==</DigestValue>
      </Reference>
      <Reference URI="/xl/worksheets/sheet3.xml?ContentType=application/vnd.openxmlformats-officedocument.spreadsheetml.worksheet+xml">
        <DigestMethod Algorithm="http://www.w3.org/2001/04/xmlenc#sha512"/>
        <DigestValue>cKMnxNdcSedoSNZEZvzDfEbMcVrTOmWw5xWvzMq6bKifpjJHTIon6oLlMPdN7wibVwFlNPwSjn9pFXfTf9d0xw==</DigestValue>
      </Reference>
      <Reference URI="/xl/worksheets/sheet4.xml?ContentType=application/vnd.openxmlformats-officedocument.spreadsheetml.worksheet+xml">
        <DigestMethod Algorithm="http://www.w3.org/2001/04/xmlenc#sha512"/>
        <DigestValue>//9yWYdv/IjlgTkGbN313AxO8Fu5+KrfrPRRRiuVs/zOueT/CtfWCjOly6OaDOjk6J6TkjSJmtgwhJy30de/cA==</DigestValue>
      </Reference>
      <Reference URI="/xl/worksheets/sheet5.xml?ContentType=application/vnd.openxmlformats-officedocument.spreadsheetml.worksheet+xml">
        <DigestMethod Algorithm="http://www.w3.org/2001/04/xmlenc#sha512"/>
        <DigestValue>K+t4Bb9U3ZoOwoccUh/YgJaDpkgADmpm8pM413GKiTlg0XKhmWAE6+M4kmTbitqQfSYfe3JrsPwF7+h+ioD+rw==</DigestValue>
      </Reference>
      <Reference URI="/xl/worksheets/sheet6.xml?ContentType=application/vnd.openxmlformats-officedocument.spreadsheetml.worksheet+xml">
        <DigestMethod Algorithm="http://www.w3.org/2001/04/xmlenc#sha512"/>
        <DigestValue>PHVfR793DqAqvO1R8rTiYrebYYR2mG1brMX74YL4BRYdHFiasOGz4oO3O8NUYTFQ9RFS5iM3ZaNg4CD/PqUGKg==</DigestValue>
      </Reference>
      <Reference URI="/xl/worksheets/sheet7.xml?ContentType=application/vnd.openxmlformats-officedocument.spreadsheetml.worksheet+xml">
        <DigestMethod Algorithm="http://www.w3.org/2001/04/xmlenc#sha512"/>
        <DigestValue>9Lk2zYFXSsphxk3ZEezJw3/UdFQniW/26KFrP24DQBYiP9CM7bph6+nmKeF+mXwVffkxrck9vTUqEw7kuuf+xA==</DigestValue>
      </Reference>
      <Reference URI="/xl/worksheets/sheet8.xml?ContentType=application/vnd.openxmlformats-officedocument.spreadsheetml.worksheet+xml">
        <DigestMethod Algorithm="http://www.w3.org/2001/04/xmlenc#sha512"/>
        <DigestValue>vqnsNPE9wLDstQgvMiMqA8DrvgSQetKLTcDIM1HFC5Qr4dokN6rql4rw8HcsWB6iGzGvG6rK+jxfLbYNa1aGTA==</DigestValue>
      </Reference>
      <Reference URI="/xl/worksheets/sheet9.xml?ContentType=application/vnd.openxmlformats-officedocument.spreadsheetml.worksheet+xml">
        <DigestMethod Algorithm="http://www.w3.org/2001/04/xmlenc#sha512"/>
        <DigestValue>SaUv4wQ4Y+nNPVI90beEeOrjCiqvQfCco5gmEOYv+QznO+g84754G1brnpGQMzEUHGNLbKGgF80rrG6epHtawg==</DigestValue>
      </Reference>
    </Manifest>
    <SignatureProperties>
      <SignatureProperty Id="idSignatureTime" Target="#idPackageSignature">
        <mdssi:SignatureTime xmlns:mdssi="http://schemas.openxmlformats.org/package/2006/digital-signature">
          <mdssi:Format>YYYY-MM-DDThh:mm:ssTZD</mdssi:Format>
          <mdssi:Value>2025-03-31T17:00:12Z</mdssi:Value>
        </mdssi:SignatureTime>
      </SignatureProperty>
    </SignatureProperties>
  </Object>
  <Object Id="idOfficeObject">
    <SignatureProperties>
      <SignatureProperty Id="idOfficeV1Details" Target="#idPackageSignature">
        <SignatureInfoV1 xmlns="http://schemas.microsoft.com/office/2006/digsig">
          <SetupID>{1D8720C2-3D21-4579-97AF-6002AF917AA2}</SetupID>
          <SignatureText>César Coll</SignatureText>
          <SignatureImage/>
          <SignatureComments/>
          <WindowsVersion>10.0</WindowsVersion>
          <OfficeVersion>16.0.18429/26</OfficeVersion>
          <ApplicationVersion>16.0.18429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2025-03-31T17:00:12Z</xd:SigningTime>
          <xd:SigningCertificate>
            <xd:Cert>
              <xd:CertDigest>
                <DigestMethod Algorithm="http://www.w3.org/2001/04/xmlenc#sha512"/>
                <DigestValue>XtKtV3m+YO6E700pyqpWGUlpZSjdM+zptCgw9wVgN58nLHEsrX9o5pl7k08WrX5CYiF/4e7ScEB33mHsrKXVSg==</DigestValue>
              </xd:CertDigest>
              <xd:IssuerSerial>
                <X509IssuerName>SERIALNUMBER=RUC80080610-7, CN=CODE100 S.A., OU=Prestador Cualificado de Servicios de Confianza, O=ICPP, C=PY</X509IssuerName>
                <X509SerialNumber>44638678764348640685699271912132161356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8BAAB/AAAAAAAAAAAAAAAYIQAAjw8AACBFTUYAAAEANBkAAJoAAAAGAAAAAAAAAAAAAAAAAAAAgAcAADgEAABWAgAAUAEAAAAAAAAAAAAAAAAAAPAfCQCAIAU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MMSPA9Be23XYzswDJmlRYs90rQD+////4MaPA1+jZV0AAAAAAAAACAAAAAAAAAAAWLMUBgIAAADhu19duKRlXcB42gOHo2VdAAAAAKACCwa4SO8FAgAAAOG7X10AQAAAQaRlXQAAAAC4SO8FAgAAAOG7X10AAAAAAAAAAAAAAADYxI8DAAAAAE4AZQB0AFUASQBfAEgAaQBkAGQAUwBPAEYAVABXAEEAUgBFAFwATQBvUnB2OMWPA32UK3cAANt1LMWPAwAAAAA0xY8DAAAAAJUbomEAANt1AAAAABMAFAAmaVFi0F7bdUzFjwME+Kt1AAAAAAAAAADoxNx1ZHYACAAAAAAlAAAADAAAAAEAAAAYAAAADAAAAAAAAAASAAAADAAAAAEAAAAeAAAAGAAAAMMAAAAEAAAA9wAAABEAAAAlAAAADAAAAAEAAABUAAAAhAAAAMQAAAAEAAAA9QAAABAAAAABAAAAqyr5QY7j+EHEAAAABAAAAAkAAABMAAAAAAAAAAAAAAAAAAAA//////////9gAAAAMwAxAC8AMwAvADIAMAAyADUAAAAGAAAABgAAAAQAAAAGAAAABAAAAAYAAAAGAAAABgAAAAYAAABLAAAAQAAAADAAAAAFAAAAIAAAAAEAAAABAAAAEAAAAAAAAAAAAAAAEAEAAIAAAAAAAAAAAAAAABABAACAAAAAUgAAAHABAAACAAAAEAAAAAcAAAAAAAAAAAAAALwCAAAAAAAAAQICIlMAeQBzAHQAZQBtAAAAAAAAAAAAAAAAAAAAAAAAAAAAAAAAAAAAAAAAAAAAAAAAAAAAAAAAAAAAAAAAAAAAAAAAAMwDCQAAANxnrXcAAAAAKO7MAwAAAADYzswD2M7MA/xoUWIAAAAAlRuiYQkAAAAAAAAAAAAAAAAAAAAAAAAAwM/MAwAAAAAAAAAAAAAAAAAAAAAAAAAAAAAAAAAAAAAAAAAAAAAAAAAAAAAAAAAAAAAAAAAAAAAAAAAAAAAAAAAAsHffdnB2MOOPAxjTqXfYzswDlRuiYQAAAAAo1Kl3//8AAAAAAAAL1al3C9Wpd2DjjwNk448D/GhRYgAAAAAAAAAAAAAAACH4Knco7swDBwAAAJjjjwOY448DAAIAAPz///8B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R4AAAAAAAAAAAAAXQMCAAAAAAAAAAUAAAAAAF0DzAFdAwAAAAAgAAAAbAtdAwAAAAAAAMwDaAtdA3xS5l2Mio4D/l6pdwAAAAD+Xql3AAAAAAAAAAAgAAAAFAAAAECcFx6oio4DXTeIbQAAzAMAAAAAIAAAAAjG2xSgDwAAAACOA8TGY10gAAAAAQAAAM9zZV0TQCZyAwAAAG9zZV0ERNxd10UmclzJ3F0Ui44DCMbbFP////8AAAAAp9dsXQAAAAAAAAAAIfgqd3CPjgMGAAAAGIyOAxiMjgMAAgAA/P///wEAAAAAAAAAAAAAAAAAAAAAAAAAAAAAAAAAAABkdgAIAAAAACUAAAAMAAAAAwAAABgAAAAMAAAAAAAAABIAAAAMAAAAAQAAABYAAAAMAAAACAAAAFQAAABUAAAACgAAACcAAAAeAAAASgAAAAEAAACrKvlBjuP4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HAAAABHAAAAKQAAADMAAABIAAAAFQAAACEA8AAAAAAAAAAAAAAAgD8AAAAAAAAAAAAAgD8AAAAAAAAAAAAAAAAAAAAAAAAAAAAAAAAAAAAAAAAAACUAAAAMAAAAAAAAgCgAAAAMAAAABAAAAFIAAABwAQAABAAAAPD///8AAAAAAAAAAAAAAACQAQAAAAAAAQAAAABzAGUAZwBvAGUAIAB1AGkAAAAAAAAAAAAAAAAAAAAAAAAAAAAAAAAAAAAAAAAAAAAAAAAAAAAAAAAAAAAAAAAAAAAAAJSLjgMgDQCEAAAAAPTFVhDoio4DAOSqYfCm9AVo5tIUw0UmcgIAAACojI4DJ8V/Xf////+0jI4DD2BqXYNDJnItAAAAiJGOA+dbal3wpvQFAAAAAAAAAAAAAABA1O7cXQAAAEIBRSZyYIrnHgEAAAAUjY4DkE7jFAAAAAAAAI4DAAAAACAAAAAAAAAAAgAAAAgAAAAHAAAAaObSFGScDR4BAAAAAAAAACyOjgMsjo4DmbpmXZhK7QUJAAAAAAAmcgkAAAAAAAAAIfgqdxAAkAEJAAAArIyOA6yMjgMAAgAA/P///wEAAAAAAAAAAAAAAAAAAAAAAAAA6MTcdWR2AAgAAAAAJQAAAAwAAAAEAAAAGAAAAAwAAAAAAAAAEgAAAAwAAAABAAAAHgAAABgAAAApAAAAMwAAAHEAAABIAAAAJQAAAAwAAAAEAAAAVAAAAIgAAAAqAAAAMwAAAG8AAABHAAAAAQAAAKsq+UGO4/hBKgAAADMAAAAKAAAATAAAAAAAAAAAAAAAAAAAAP//////////YAAAAEMA6QBzAGEAcgAgAEMAbwBsAGwACgAAAAgAAAAHAAAACAAAAAYAAAAEAAAACgAAAAkAAAAEAAAABAAAAEsAAABAAAAAMAAAAAUAAAAgAAAAAQAAAAEAAAAQAAAAAAAAAAAAAAAQAQAAgAAAAAAAAAAAAAAAEAEAAIAAAAAlAAAADAAAAAIAAAAnAAAAGAAAAAUAAAAAAAAA////AAAAAAAlAAAADAAAAAUAAABMAAAAZAAAAAAAAABQAAAADwEAAHwAAAAAAAAAUAAAABA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cAAAAYAAAABQAAAAAAAAD///8AAAAAACUAAAAMAAAABQAAAEwAAABkAAAACQAAAGAAAAD/AAAAbAAAAAkAAABgAAAA9wAAAA0AAAAhAPAAAAAAAAAAAAAAAIA/AAAAAAAAAAAAAIA/AAAAAAAAAAAAAAAAAAAAAAAAAAAAAAAAAAAAAAAAAAAlAAAADAAAAAAAAIAoAAAADAAAAAUAAAAnAAAAGAAAAAUAAAAAAAAA////AAAAAAAlAAAADAAAAAUAAABMAAAAZAAAAAkAAABwAAAABgEAAHwAAAAJAAAAcAAAAP4AAAANAAAAIQDwAAAAAAAAAAAAAACAPwAAAAAAAAAAAACAPwAAAAAAAAAAAAAAAAAAAAAAAAAAAAAAAAAAAAAAAAAAJQAAAAwAAAAAAACAKAAAAAwAAAAFAAAAJQAAAAwAAAABAAAAGAAAAAwAAAAAAAAAEgAAAAwAAAABAAAAFgAAAAwAAAAAAAAAVAAAAEQBAAAKAAAAcAAAAAUBAAB8AAAAAQAAAKsq+UGO4/hBCgAAAHAAAAApAAAATAAAAAQAAAAJAAAAcAAAAAcBAAB9AAAAoAAAAEYAaQByAG0AYQBkAG8AIABwAG8AcgA6ACAAQwBFAFMAQQBSACAARQBEAFUAQQBSAEQATwAgAEMATwBMAEwAIABSAE8ARABSAEkARwBVAEUAWgAAAAYAAAADAAAABAAAAAkAAAAGAAAABwAAAAcAAAADAAAABwAAAAcAAAAEAAAAAwAAAAMAAAAHAAAABgAAAAYAAAAHAAAABwAAAAMAAAAGAAAACAAAAAgAAAAHAAAABwAAAAgAAAAJAAAAAwAAAAcAAAAJAAAABQAAAAUAAAADAAAABwAAAAkAAAAIAAAABwAAAAMAAAAIAAAACAAAAAYAAAAGAAAAFgAAAAwAAAAAAAAAJQAAAAwAAAACAAAADgAAABQAAAAAAAAAEAAAABQAAAA=</Object>
  <Object Id="idInvalidSigLnImg">AQAAAGwAAAAAAAAAAAAAAA8BAAB/AAAAAAAAAAAAAAAYIQAAjw8AACBFTUYAAAEA1BwAAKAAAAAGAAAAAAAAAAAAAAAAAAAAgAcAADgEAABWAgAAUAEAAAAAAAAAAAAAAAAAAPAfCQCAIAU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DDEjwPQXtt12M7MAyZpUWLPdK0A/v///+DGjwNfo2VdAAAAAAAAAAgAAAAAAAAAAFizFAYCAAAA4btfXbikZV3AeNoDh6NlXQAAAACgAgsGuEjvBQIAAADhu19dAEAAAEGkZV0AAAAAuEjvBQIAAADhu19dAAAAAAAAAAAAAAAA2MSPAwAAAABOAGUAdABVAEkAXwBIAGkAZABkAFMATwBGAFQAVwBBAFIARQBcAE0Ab1JwdjjFjwN9lCt3AADbdSzFjwMAAAAANMWPAwAAAACVG6JhAADbdQAAAAATABQAJmlRYtBe23VMxY8DBPirdQAAAAAAAAAA6MTcdWR2AAgAAAAAJQAAAAwAAAABAAAAGAAAAAwAAAD/AAAAEgAAAAwAAAABAAAAHgAAABgAAAAiAAAABAAAAHIAAAARAAAAJQAAAAwAAAABAAAAVAAAAKgAAAAjAAAABAAAAHAAAAAQAAAAAQAAAKsq+UGO4/hBIwAAAAQAAAAPAAAATAAAAAAAAAAAAAAAAAAAAP//////////bAAAAEYAaQByAG0AYQAgAG4AbwAgAHYA4QBsAGkAZABhAAAABgAAAAMAAAAEAAAACQAAAAYAAAADAAAABwAAAAcAAAADAAAABQAAAAYAAAADAAAAAwAAAAcAAAAGAAAASwAAAEAAAAAwAAAABQAAACAAAAABAAAAAQAAABAAAAAAAAAAAAAAABABAACAAAAAAAAAAAAAAAAQAQAAgAAAAFIAAABwAQAAAgAAABAAAAAHAAAAAAAAAAAAAAC8AgAAAAAAAAECAiJTAHkAcwB0AGUAbQAAAAAAAAAAAAAAAAAAAAAAAAAAAAAAAAAAAAAAAAAAAAAAAAAAAAAAAAAAAAAAAAAAAAAAAADMAwkAAADcZ613AAAAACjuzAMAAAAA2M7MA9jOzAP8aFFiAAAAAJUbomEJAAAAAAAAAAAAAAAAAAAAAAAAAMDPzAMAAAAAAAAAAAAAAAAAAAAAAAAAAAAAAAAAAAAAAAAAAAAAAAAAAAAAAAAAAAAAAAAAAAAAAAAAAAAAAAAAALB333ZwdjDjjwMY06l32M7MA5UbomEAAAAAKNSpd///AAAAAAAAC9WpdwvVqXdg448DZOOPA/xoUWIAAAAAAAAAAAAAAAAh+Cp3KO7MAwcAAACY448DmOOPAwACAAD8////AQAAAAAA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0eAAAAAAAAAAAAAF0DAgAAAAAAAAAFAAAAAABdA8wBXQMAAAAAIAAAAGwLXQMAAAAAAADMA2gLXQN8UuZdjIqOA/5eqXcAAAAA/l6pdwAAAAAAAAAAIAAAABQAAABAnBceqIqOA103iG0AAMwDAAAAACAAAAAIxtsUoA8AAAAAjgPExmNdIAAAAAEAAADPc2VdE0AmcgMAAABvc2VdBETcXddFJnJcydxdFIuOAwjG2xT/////AAAAAKfXbF0AAAAAAAAAACH4Kndwj44DBgAAABiMjgMYjI4DAAIAAPz///8BAAAAAAAAAAAAAAAAAAAAAAAAAAAAAAAAAAAAZHYACAAAAAAlAAAADAAAAAMAAAAYAAAADAAAAAAAAAASAAAADAAAAAEAAAAWAAAADAAAAAgAAABUAAAAVAAAAAoAAAAnAAAAHgAAAEoAAAABAAAAqyr5QY7j+E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BwAAAARwAAACkAAAAzAAAASAAAABUAAAAhAPAAAAAAAAAAAAAAAIA/AAAAAAAAAAAAAIA/AAAAAAAAAAAAAAAAAAAAAAAAAAAAAAAAAAAAAAAAAAAlAAAADAAAAAAAAIAoAAAADAAAAAQAAABSAAAAcAEAAAQAAADw////AAAAAAAAAAAAAAAAkAEAAAAAAAEAAAAAcwBlAGcAbwBlACAAdQBpAAAAAAAAAAAAAAAAAAAAAAAAAAAAAAAAAAAAAAAAAAAAAAAAAAAAAAAAAAAAAAAAAAAAAACUi44DIA0AhAAAAAD0xVYQ6IqOAwDkqmHwpvQFaObSFMNFJnICAAAAqIyOAyfFf13/////tIyOAw9gal2DQyZyLQAAAIiRjgPnW2pd8Kb0BQAAAAAAAAAAAAAAQNTu3F0AAABCAUUmcmCK5x4BAAAAFI2OA5BO4xQAAAAAAACOAwAAAAAgAAAAAAAAAAIAAAAIAAAABwAAAGjm0hRknA0eAQAAAAAAAAAsjo4DLI6OA5m6Zl2YSu0FCQAAAAAAJnIJAAAAAAAAACH4KncQAJABCQAAAKyMjgOsjI4DAAIAAPz///8BAAAAAAAAAAAAAAAAAAAAAAAAAOjE3HVkdgAIAAAAACUAAAAMAAAABAAAABgAAAAMAAAAAAAAABIAAAAMAAAAAQAAAB4AAAAYAAAAKQAAADMAAABxAAAASAAAACUAAAAMAAAABAAAAFQAAACIAAAAKgAAADMAAABvAAAARwAAAAEAAACrKvlBjuP4QSoAAAAzAAAACgAAAEwAAAAAAAAAAAAAAAAAAAD//////////2AAAABDAOkAcwBhAHIAIABDAG8AbABsAAoAAAAIAAAABwAAAAgAAAAGAAAABAAAAAoAAAAJAAAABAAAAAQAAABLAAAAQAAAADAAAAAFAAAAIAAAAAEAAAABAAAAEAAAAAAAAAAAAAAAEAEAAIAAAAAAAAAAAAAAABABAACAAAAAJQAAAAwAAAACAAAAJwAAABgAAAAFAAAAAAAAAP///wAAAAAAJQAAAAwAAAAFAAAATAAAAGQAAAAAAAAAUAAAAA8BAAB8AAAAAAAAAFAAAAAQAQAALQAAACEA8AAAAAAAAAAAAAAAgD8AAAAAAAAAAAAAgD8AAAAAAAAAAAAAAAAAAAAAAAAAAAAAAAAAAAAAAAAAACUAAAAMAAAAAAAAgCgAAAAMAAAABQAAACcAAAAYAAAABQAAAAAAAAD///8AAAAAACUAAAAMAAAABQAAAEwAAABkAAAACQAAAFAAAAD/AAAAXAAAAAkAAABQAAAA9wAAAA0AAAAhAPAAAAAAAAAAAAAAAIA/AAAAAAAAAAAAAIA/AAAAAAAAAAAAAAAAAAAAAAAAAAAAAAAAAAAAAAAAAAAlAAAADAAAAAAAAIAoAAAADAAAAAUAAAAnAAAAGAAAAAUAAAAAAAAA////AAAAAAAlAAAADAAAAAUAAABMAAAAZAAAAAkAAABgAAAA/wAAAGwAAAAJAAAAYAAAAPcAAAANAAAAIQDwAAAAAAAAAAAAAACAPwAAAAAAAAAAAACAPwAAAAAAAAAAAAAAAAAAAAAAAAAAAAAAAAAAAAAAAAAAJQAAAAwAAAAAAACAKAAAAAwAAAAFAAAAJwAAABgAAAAFAAAAAAAAAP///wAAAAAAJQAAAAwAAAAFAAAATAAAAGQAAAAJAAAAcAAAAAYBAAB8AAAACQAAAHAAAAD+AAAADQAAACEA8AAAAAAAAAAAAAAAgD8AAAAAAAAAAAAAgD8AAAAAAAAAAAAAAAAAAAAAAAAAAAAAAAAAAAAAAAAAACUAAAAMAAAAAAAAgCgAAAAMAAAABQAAACUAAAAMAAAAAQAAABgAAAAMAAAAAAAAABIAAAAMAAAAAQAAABYAAAAMAAAAAAAAAFQAAABEAQAACgAAAHAAAAAFAQAAfAAAAAEAAACrKvlBjuP4QQoAAABwAAAAKQAAAEwAAAAEAAAACQAAAHAAAAAHAQAAfQAAAKAAAABGAGkAcgBtAGEAZABvACAAcABvAHIAOgAgAEMARQBTAEEAUgAgAEUARABVAEEAUgBEAE8AIABDAE8ATABMACAAUgBPAEQAUgBJAEcAVQBFAFoAAAAGAAAAAwAAAAQAAAAJAAAABgAAAAcAAAAHAAAAAwAAAAcAAAAHAAAABAAAAAMAAAADAAAABwAAAAYAAAAGAAAABwAAAAcAAAADAAAABgAAAAgAAAAIAAAABwAAAAcAAAAIAAAACQAAAAMAAAAHAAAACQAAAAUAAAAFAAAAAwAAAAcAAAAJAAAACAAAAAcAAAADAAAACAAAAAgAAAAG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MXTJAkMk94qFxDbtWlGt5tgc8y1nb04zWL42gJJe4PH2JxzDJkCvHDnYXCq1de3OkIy4Z6cQE7rC
1epXvdLG0g==</DigestValue>
    </Reference>
    <Reference Type="http://www.w3.org/2000/09/xmldsig#Object" URI="#idOfficeObject">
      <DigestMethod Algorithm="http://www.w3.org/2001/04/xmlenc#sha512"/>
      <DigestValue>GOoJdJCPJ/nOUJxxq0Nhcf2yhe9QU9m/YmqGUeYfBGKJp5j80r15zgYhRNskke1ZlWhuPFSZHNH5
ZQTtyFrvog==</DigestValue>
    </Reference>
    <Reference Type="http://uri.etsi.org/01903#SignedProperties" URI="#idSignedProperties">
      <Transforms>
        <Transform Algorithm="http://www.w3.org/TR/2001/REC-xml-c14n-20010315"/>
      </Transforms>
      <DigestMethod Algorithm="http://www.w3.org/2001/04/xmlenc#sha512"/>
      <DigestValue>mVhrNb9ZSB4tmpbtEWKq5eyxS6MkGtWaLM1HmS/rRb8cGd0j4Q1V+wiNKz5JmtMkzRMInh3x75Wt
pjhWB+Zmqw==</DigestValue>
    </Reference>
    <Reference Type="http://www.w3.org/2000/09/xmldsig#Object" URI="#idValidSigLnImg">
      <DigestMethod Algorithm="http://www.w3.org/2001/04/xmlenc#sha512"/>
      <DigestValue>e0EjOSY6OUNo2UoLLU2KkGaUL20k8e/rXoFrIQ2AVl6OSvGElcETe4VpYyjDQ0pRoPot0a5Ue5C0
LonrWc4YKA==</DigestValue>
    </Reference>
    <Reference Type="http://www.w3.org/2000/09/xmldsig#Object" URI="#idInvalidSigLnImg">
      <DigestMethod Algorithm="http://www.w3.org/2001/04/xmlenc#sha512"/>
      <DigestValue>aP7BQAGpo/x5Xb/ZyMs5NIqYLCpgERs65jX/Bag/Nm28WKQfcqS+OrUlDr/qlY9zYSUZZkn3IZyS
iaRFLR7N/Q==</DigestValue>
    </Reference>
  </SignedInfo>
  <SignatureValue>fMrTdIjxMx9FalaBZCSwGv8kCEUvWuLVxvtc+LAl8DXUCkK6V1Cpb448j4zQQP3ZADofiLGnNdEe
mKX8lfT54AkZXXz2GytPc3Xqxm0kp2GkI9LNB4cK1NETacblTzzSIqpv9c6Tt2n/jXwenxXRhF4T
5IEUp+VzYzrzoreKkQBCB6BXADvo1H1QE7tpjdEgbOKpcUa1hyGcVb+28efwD/xwSOR9nCI4awmh
kQ+hMiUPV+vLkmCVlZDpJm2tyS0qDT2T9ciIPWnyXXwR3wj6JsUcmQP8C9tjuFfIg0k9XymuYKnS
NVtRjj0phv6WJkcdEQZdMJQT+7grWQhTTi71/g==</SignatureValue>
  <KeyInfo>
    <X509Data>
      <X509Certificate>MIIHkDCCBXigAwIBAgIRAP+U8FEt/Ta1QImCcPpF2TMwDQYJKoZIhvcNAQENBQAwgYUxCzAJBgNVBAYTAlBZMQ0wCwYDVQQKEwRJQ1BQMTgwNgYDVQQLEy9QcmVzdGFkb3IgQ3VhbGlmaWNhZG8gZGUgU2VydmljaW9zIGRlIENvbmZpYW56YTEVMBMGA1UEAxMMQ09ERTEwMCBTLkEuMRYwFAYDVQQFEw1SVUM4MDA4MDYxMC03MB4XDTI0MDcxOTE0MTEwNFoXDTI2MDcxOTE0MTEwNFowgaExCzAJBgNVBAYTAlBZMTYwNAYDVQQKDC1DRVJUSUZJQ0FETyBDVUFMSUZJQ0FETyBERSBGSVJNQSBFTEVDVFLDk05JQ0ExCzAJBgNVBAsTAkYyMRAwDgYDVQQEEwdUVU5IT0xJMQ4wDAYDVQQqEwVDRUxJTzEXMBUGA1UEAxMOQ0VMSU8gIFRVTkhPTEkxEjAQBgNVBAUTCUNJMzIyMzgzMTCCASIwDQYJKoZIhvcNAQEBBQADggEPADCCAQoCggEBAMHOX6+9LNDRIZNiNiU2IJDlUsNuPncdocc6Yn5e2pyYT+ejxx5IKZ79Yij1IbG1yY+AKiB2kHXpDFNU9M7jqchJ09Y/6J2EC/TBDN/8u2GbpfE8YXKX4fYg0IF7bBGmvjUMaka13dHZPZ1nRCanuRzL1h7Et2j4uj5JzJ4efowYdX7aaP+2Sh3SRqeGcpKsqJICYZ90XGGozIHrGmALYlJTA82Zk3wcxVFnFQ2WGoBdSKJQ2NISb/yAyE9QcBmcAp/HHxqrrnUPzOZZJOfftoOaaUSs6IcW7JZROYNHw94QOAVkBqudMHLWI/qGZmkUnWfAQt3DE2Lm0BjRVwnmhBUCAwEAAaOCAtswggLXMAwGA1UdEwEB/wQCMAAwHQYDVR0OBBYEFKqmqpxFeivnkqSkCICsP13UzCXeMB8GA1UdIwQYMBaAFL41VGJoYOcm0zHBX5ex4vZkzgf1MA4GA1UdDwEB/wQEAwIF4DBSBgNVHREESzBJgRpDRUxJTy5UVU5IT0xJQEFUTEFT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JMb/mX7rajFY8ADgaoyHHFaUT92HjhAhnsi/MsD6P0XbkN82ulNVIuQ/k2IrIzGz7HIaBkoMJLX2zZACehZ7cWzhJUgIJX0vy5zlu9G34LfzDPADRKdtGtWkNWIBLwAr+itKGL8soBEM+Gq/jPrPotLBdlJnHtmTK1/DJWXBf8HZazjrWbmD0lcEnR+SRyMzPFZ868QbU8cYEW0ghu3Vw8P971rjewZjc6EwiK6nI+9JCldktxVJUezoOluP4N1cxEJYdFayhobNbnY3Cth+D9g9QOABJ1cfxgaSPWJyLxKmjYZ0SMgQdtgPc3701PtbI5gU6FAesJ0yMeEdrUixc+d7vPYclt0r2Ldl+bpdOA1fWhNMFgirq70gypJDjIuMBGQzuMbEF0qYKWiT6w7LvEBRjAHp5yGDpcuhxRAWqFw0P7wsQ8HAKIJIqbPTwfKQSuAEdZxC/dbQfQ1KeKTisvmla6EH/CIcl9oKrMj8eRQ8PeZTIAa+RKJbl/lQXjkjQznjSd1jTC39VEBdE/8i+eOOxLMYmPXysOgGTm4nylsJ/oudUwUCJW1ypYp2IKUhw0ggTu7z1BnJu6RQORChWYCTMyjU8UVpOjNN6hipyjrqAzCkhc3PvujznuYBmlMGoqm19GxZpnPdY6x8C1M3cmlKRGZp4QMYPqMgVCFnb5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26"/>
          </Transform>
          <Transform Algorithm="http://www.w3.org/TR/2001/REC-xml-c14n-20010315"/>
        </Transforms>
        <DigestMethod Algorithm="http://www.w3.org/2001/04/xmlenc#sha512"/>
        <DigestValue>B0XoXlyi0TdRQVPjXPKB73dhchCW9jYVcckCfr2MFGSw1sFujUWOFSQt4ZH2UTAl6OWHBMj6ovU9uqATL9WCTw==</DigestValue>
      </Reference>
      <Reference URI="/xl/activeX/activeX1.xml?ContentType=application/vnd.ms-office.activeX+xml">
        <DigestMethod Algorithm="http://www.w3.org/2001/04/xmlenc#sha512"/>
        <DigestValue>N9LALbJKyMuTAq+XOv56k6hjBIptUBgWi/6ujdYHQ5M4RQYQ92Kkut+DxFV/D8xO+SAQJ5U1QM6OQeG3yjDbaw==</DigestValue>
      </Reference>
      <Reference URI="/xl/calcChain.xml?ContentType=application/vnd.openxmlformats-officedocument.spreadsheetml.calcChain+xml">
        <DigestMethod Algorithm="http://www.w3.org/2001/04/xmlenc#sha512"/>
        <DigestValue>y8aQ50bgGN/L3+JdvsrW5M/ma4eZfXktGJRCjQePvm8YSGB6xd8Cr8Dsc82/0zCAbGJTmdVA9AfCZMFKNsfb9w==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EOoVqInzmg+M23KlgDHSYcbZ1ObB0AKn4FBBVNbhXp9GFD1M/3n3gE8uZpbPe6530wbEOZJ+Pf7khCn3e6kxyg==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+AjIm+0CYCoSh3SDy8tysplnUZmjZDgqLDcHLk5jcl5ZcmB7A86lk1m2cRmxuICh45hflMT0dK63Zl0kBg7tFA==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wWsvbOjKkAhhMb8QBaztu1HJwPeDLxinW/T4c+c6LUqv4outfC6RE7gvdeTRXk8Im6ODtMlovYmzrMniq1gHOQ==</DigestValue>
      </Reference>
      <Reference URI="/xl/drawings/drawing1.xml?ContentType=application/vnd.openxmlformats-officedocument.drawing+xml">
        <DigestMethod Algorithm="http://www.w3.org/2001/04/xmlenc#sha512"/>
        <DigestValue>4b+5giWrMXg6nxc3US3hsf3ocrQTCjLspZxGVWsLjHAm8uww18tYpc8qXBjsgfwOPeobyD12Pb83hwRU86LgIQ==</DigestValue>
      </Reference>
      <Reference URI="/xl/drawings/drawing2.xml?ContentType=application/vnd.openxmlformats-officedocument.drawing+xml">
        <DigestMethod Algorithm="http://www.w3.org/2001/04/xmlenc#sha512"/>
        <DigestValue>TEjSKdVmuwj1vAXW6BYsp2XphTF+McFSVOjBxZTH/4QYftyrpUPF6rpjHnAz3kj37xPAL+j9d8pDuiVZqosqZg==</DigestValue>
      </Reference>
      <Reference URI="/xl/drawings/drawing3.xml?ContentType=application/vnd.openxmlformats-officedocument.drawing+xml">
        <DigestMethod Algorithm="http://www.w3.org/2001/04/xmlenc#sha512"/>
        <DigestValue>w6gNXuCAGtqWL5Ur1usFI6h+rUgCWDn1rs7qg3XDcsWwnAz6Bwwkl/2+l9O7Y3+IwLfB+GxtLiIhyu71RHHrrA==</DigestValue>
      </Reference>
      <Reference URI="/xl/drawings/drawing4.xml?ContentType=application/vnd.openxmlformats-officedocument.drawing+xml">
        <DigestMethod Algorithm="http://www.w3.org/2001/04/xmlenc#sha512"/>
        <DigestValue>GrO2pardA35aa2jmTzdP8oBz0euQOg/97K3kCbigc/ZWLiGln2NyK5tjlIemzaD1Bxyk2ooX4ct5xfSoKU8y9w==</DigestValue>
      </Reference>
      <Reference URI="/xl/drawings/drawing5.xml?ContentType=application/vnd.openxmlformats-officedocument.drawing+xml">
        <DigestMethod Algorithm="http://www.w3.org/2001/04/xmlenc#sha512"/>
        <DigestValue>MEcLgIBi4tPLSOzu2PCc2XmeM+q/5ryWxdiuNnwVmgH1+/5Rz83GDZVi1zLDh4EkIcrL9k85MMKLgfo78AG1Qg==</DigestValue>
      </Reference>
      <Reference URI="/xl/drawings/drawing6.xml?ContentType=application/vnd.openxmlformats-officedocument.drawing+xml">
        <DigestMethod Algorithm="http://www.w3.org/2001/04/xmlenc#sha512"/>
        <DigestValue>unRJzndQ5Dohc+VoLp0vKfNhpOVJ+Kpappuk5pqWeavv16PBdZDa165iyQSp3CUQRqlQuFKKtotihXyY1osPzw==</DigestValue>
      </Reference>
      <Reference URI="/xl/drawings/drawing7.xml?ContentType=application/vnd.openxmlformats-officedocument.drawing+xml">
        <DigestMethod Algorithm="http://www.w3.org/2001/04/xmlenc#sha512"/>
        <DigestValue>CcL2deXPB7A1cLbayGXqfUAuU2YPZKS+bG+EKdZAcITf1az6D/OTIRlcS4zbYl1J1603YL6KkbLFyIFfc3NjxA==</DigestValue>
      </Reference>
      <Reference URI="/xl/drawings/drawing8.xml?ContentType=application/vnd.openxmlformats-officedocument.drawing+xml">
        <DigestMethod Algorithm="http://www.w3.org/2001/04/xmlenc#sha512"/>
        <DigestValue>4Alne0eBx40Ay7y/zPQ/VISc5c2K4Hc/yLsdSuKqlRSeJH6A5dvTZEQGGZ3fcAz0rbKdaaRqIU91Eig9bFd3Wg==</DigestValue>
      </Reference>
      <Reference URI="/xl/drawings/drawing9.xml?ContentType=application/vnd.openxmlformats-officedocument.drawing+xml">
        <DigestMethod Algorithm="http://www.w3.org/2001/04/xmlenc#sha512"/>
        <DigestValue>hAdVwC9VbWJ4wZOwubfKosvLJv+nZmQuXUoSVonL5vonjcvhYGpeHbfA0CX5C8R3gKDH19PmGTBm9zSyZdb1VA==</DigestValue>
      </Reference>
      <Reference URI="/xl/drawings/vmlDrawing1.vml?ContentType=application/vnd.openxmlformats-officedocument.vmlDrawing">
        <DigestMethod Algorithm="http://www.w3.org/2001/04/xmlenc#sha512"/>
        <DigestValue>5wRcd7fiMfJzXI2y3dvKRc1G2G6KDg8YXFXHkNwJBBn+L992TsruOdJHYTKxJS1NN3Sh3ImtDbpzB8Kx43faMQ==</DigestValue>
      </Reference>
      <Reference URI="/xl/drawings/vmlDrawing2.vml?ContentType=application/vnd.openxmlformats-officedocument.vmlDrawing">
        <DigestMethod Algorithm="http://www.w3.org/2001/04/xmlenc#sha512"/>
        <DigestValue>gitkZPpO5gAL3UFVDJus0bKmKus5PfmABsQ0uKA/R9e6SenIzRSyHGEkJCcWDDwdtPQEz6UzfH6/VRaZH16SHg==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uzkM0kI2gV2JjjzaccXRDGlcODfAlooiWkG192cnU+fTUZEoEPIu+uIPFam7HXH7hy7TCXPmSyoXVU1BgWME1w==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tA7H2wq7TE7JjYTizuizB2GEsYC8DeWDBv4ZiS3A78r9rhc4egQ7he9V7P6k1hQKv7aybReCtSVfeeL9cFrizw==</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WNGZIp/ywSHeyMjNWudVIQzbY0Z1glayof3j6ydErmdHo8jNtVCJiaxcNs/Dy5Bv7HUqWv09zTLDHbrrwfTPYw==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ow8zZf/GnNToxMjvDPEhiXwyKSdRBiKBhVJdROkr+AtyjlCmL6KdisafL0eskq8xVHpSzh7867M2wYhgVjVu4A==</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xClVV+5yVeiPK0qotQM5Ibf/lf6RKhxCeg5envWVL9ndZXtHle6QW342uV7Gmp21ShN+VJQOqhT/MhGjgy4krw==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RxMQf0mcr0X4Ez/acsTH3kM2MCgGQBypjCKR8lXkvNuEY2iyzEqIAvs3/Gs/ksWuBbpJhdurCkIdeyY0doQETA==</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BkucX+crHMS60KSAa0xYhmtLZ3jWfw2OIRWBGCW/KVXNULwHi+JZp4ByM/Uj8H6LSNekhBTUajT7NNH8pOQeMw==</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hroy1HSvAzR3yGIb5Id/HcDERpOI1PLQ0ugWJ9x64ajtNUXhgL4NWn/qACb4z+1C/oMKELEeBuDjvf5IH9U4BQ==</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p8SMoEc1LZKlUFQfEvfcs8P+GXirmqAuPkxylqpSQu4cb7GNW+K9x3v/7E6ZrF6IU39C1jrhFLqgNq7yZs9dTA==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ejrLO23emR4bFF77slzGIDxiNho9c44dAZJ8j2gtMuMBH8fNQVlB3b90l8Vx+oPWQ/dpUBupLY1lS44NGe7yDw==</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JxHO3TqwAkHhRO+Shy4oMk0EyWxR5xD5m20Hce+u0J8iK1TVAL6itb8J33ApPTYoVL4lzoclUEZbiZ8uGRdR/Q==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/vl5W5FjvepHZpbSpDg2LhLyuDfAChDwwqTmZOF1x7drVkNlCZ+HDng/fCKH6pXmI6nu0a/CVBZNQweMsVy0Qg==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lBZl+k+j63fUxsi36F5Q4xx3PIHf+O3Tf5vDVltH+JGFx0AQ3XY6KwEzEPTHYaotrtG/JVdfXR8G5q1NKXaduQ==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UP6mGNWJPrXxTbz9KTU4oCsM92IR5CtSOOBv8sYM2G+kD3m7gCfBtRPKuRxdmEESHjVdUbjd5A6womQMVrsSOA==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myIAriKouBsi7BnrtKqc176EHW1ujgMUve+XIW3n58IIvlYl4T7FUc0n5MM3B/eaGD6mNTr26jOki6GvvgF6kQ==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IlzstEevu+9waprkkblGNLme1h+d3xlYQmis+McJzJYO9w9YsaBIEOt/sxJ8dXEfqFtxNhGILGs++/jWUCOPlA==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7MvPUg0CdaoXSA8tsIy9RdDaQpaHRiWFxNczVMhIj5lCy7ObFCGyWAgDRfYLQBkJS9DbwK7G2g9MFlwYNf1xqQ==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YkpShbcSMJRpMnY9yr/5p36D8jLZwb8dTFq/Z0fozXFgIdlQ634uti0MGtZIP4B38dh3w94xx8QoNW01axBXpQ==</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o5GPvFUleZWrPUbtRgJrZjxxRQ1+jGIUVfmDJN5HtPOIPtfG3VaSJvKCnW3a2mDe3gU550OF+n8lBTCHFGwGTg==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26YeWle1tBmvxYZNSIrYepFsWSLsiZKqNeV0Di6xmCtA985S0r+zCkoqovspr+5zIOXcAfOjDoQAE1R4Kw9wDQ==</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m6XMap36WwOtbcgBC6Oh9N/yAPx3lw7RD7uxNyMdiQKsoF3T8VZn1ej4RK4HmyuGRBR0ufG+ILcmkiJVzcieeA==</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kSoutuLA6IoTEsnjcZocVyc40NXErdSY4b6CiAYpJQo+agAg/Gt8vpQsAFhlBLnK8fEwXM6ZKEMC2Dd1AO6Wmw==</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oK41XKLXuO1m+3OXmX2vkVItTREb6xnW+sDVeZD8hU3NTDcEFUOpYCNlbJAdgjWRrig80yWGVOJoyKRqVJEQzQ==</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fkEQ4jNWrO/eb2SnUfFuTp8X3kT9A28Ra0yGCRdmJ1+WvTXRGNsWLgqkZYDmfoX/uOYM4vBeRc/gFJsMQg9now==</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xk+9Qbq6QkwhQOCXioYtL/AtXTlZMrgSjmyU3xVFAJPcZ4tGzz0Z2DhBg+4rhKSAlgjaVDPdjHLV7KNNPKqgjA==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lQHK5tsGU5ckoEJgWQmg1KHlasecb+fcx0illWYWbqWXNNFKb1nnguHCseV8D28x7wTX3malpGmjxgqXN3V6/A==</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865ux/JP5qiynimq+MUQFE1/CgjohhGTZKpqfrumE7YUkGs3XAQhu/xBARuAOmx0pnpMwiKHWAPQOofjx6pefQ==</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AyiXpQu04UPUEyQC2gRAnprIInobQJ6Q+niRjAvUL88iOSEItlLUm32xmB1rWAp9fYY29cBBiqm02/PImNT+eQ==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tYSoPq5Tj4SDwOSdyWUFG/70j66ta6Oud2ObjAHyLvGwu5Fl5j10M2LFl4BUsR5ZshAWUlkihcbKXsDearA4NQ==</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f0EQxFHEKBTOcJJPWEw9Whx4nTNX2mwVj3sKiboUfzwiGTjUxf1YRYLvNTgplFTlfeAaow1OWKxFQl31jWX2bg==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eRf57/7NGfSOqIIZG3v7Qh0QXONzMyPlaUDPpu30n0YiOaY4RtdAlgSsLW+r35/O2p9rgc1FlkzoY+QoQHYl2g==</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ZNLsM6zzLM09VTQ3sQjj5Rtnsg/vMfkyELfV12t5WTqMvLCECYHxIc4mbu0Cy1CjI4F1bD2knQHlyTTs3tDa3A==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iHBeB3LtjHXSke8lpSJGUXzb/8DEOdEmHqTME2n7Yc/19Rp4N/l24VnoFjASiXgN2EObI9Tpe/qigvyjKLLUKw==</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BweT/j0jmbcgS31yynj4Ilv97Y1roptFYweAYxcDUcbFdi4yoJjvMp2Z32g5QFsVpkzuVUcHkHB2L7Vp+NR0Cw==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BNRowPeYNeeEIkevVKDcmhY6BewYhB7/IGSy3cxIpFxbC6n6Bkwv27EpRsiL4TUMJUmXysSWLSM0re8oPUgwbA==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ZUIo/2YeYjgBRKc0pBHzGfJlv5DrHu1lwgFJMhhjUC16ifriREPqZm2OcFkvi+3z+emoHTucrOB4Iwp2z/cVdw==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gRQ5PoNozd4bpUvSkqNsYxb1y1MmnItWuGlrp/YVc+D70kGxpkOcrEEfSVPPbZQFuUt1qGTVL/8kGVrlOfyk/Q==</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O9GHiW07P4sNoV6Q41yFJoo3cQsQdf39X1F78dT6AzkbkETPFQ35RE3r9zTL5yjQePe+HyyAQVAnLaoXiUDrtQ==</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wq6eceXxW30JZIL+QFE0q+OfYR/bz4pj2qyLQE4mkcNGFUweH1QVAXGDmCq0Uo+pakqnOVjPtlck2o0SP4JVPA==</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29KnXPfbBxOwCBVELefOVolIQ9wjNk93oDJZAhcpiWL8Z640tSbp/CBZijKAi8jpqCt1f3hFg5LJR/KLXYNC9g==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CkYHGzaSpAdhA8PxVHZrd6yXPwhZBcEtAMm+gLsuryfIiNJ+TB30Q9KEU1jh8YcgmxpdkOKA7k8EYLIQmifIUQ==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d5wM6r4rvpcBfMVO8kSp22zYkSPu5uerxKl+KUzxt23IzHRNShsVFN0HluAef2O1aDNn0trTuT20xORzVncPnQ==</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7U9g/mPPFC3NSRRtxqFBA42KYV2CdyePzQfJunYpO55WTpuY169SSR9FUQXN5tUPZBtFNoSfPWzd3aVv9dy7IQ==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aNJUhhT7sqV3Is3oq9UvZMI95PncE9XK7qvXVa1XgEGh2Vq0D2wRl1O8SqJzSRmsvbMKOpXxilweeIig6e6epA==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o/kGq3PmM0ZsqKXCBPU7Fu/RHmPnQg9CWyiH+LNymk6ItULlnZOItrStXlH5//H6P/MuiE5npush8wVmwav2Sw==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zCEKWkzRDhG5BKptpi/1/JQ9PXMmAt56fr1Rx6bFPdh8DK77ndeZDkrcSJhsGt3iQbL0l+jkfeyc4bvxa1Likw==</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Akl2eCRd5g1cGIH35JCvtnDljugfhT1WFM3Lp596B2uxw6ObDGyhbJLXIX0VqvEq4sT4p4So8Aw87O/BwnjElQ==</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+VQ3APKqedhCDM9zdwBMP+VohatOG7ubrehsDN5bHKcsKCBU++UB1g9Uggcfc0D2/sKP+NZd+R4odt+nYxWfvg==</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Wn0S3J8m3jpL84yZ5E/lk8j1Ng4jhmepE0TrxJqCP4Kw5OvP+s4WGs7rarDKhcPVA5I3lI+hAmpIDmzSle5eDw==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S/zxPdHT8SvkmgcceZN+g/AojHciIxeQCm0ITSLoVD6W6uAhcC19sAaZr+fI8MaWOeP4XCSU2LRQ+NLnSFggEw==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FpELERp64qgYC1/T3eQ6hQ48H7LxrhUppeUi4vbTf8NNcC9t7IMw70P8FbXKAZHrSri0sgvFyO0Ip+jEU0MZ0Q==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4XQwcYaboSElTxe0R++8PcarFIzvUEZ+Ee1ofvW26ftaxTvNDUTV3JdGc1RKE9JbtjdMMcsy8XF9BwRtV5v2Sw==</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L461e/0DjOcnomdzhGH+Hi7lYbA+OWvd6Whxz4h9mJYW8CkpmkD0PNHZpH3lzpJh/zTRPGk8jj7wvpLYn+vL9Q==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5+Ty22td7mpNY/sr504FzpBeMu+gBHCIiI8ESoPrN6CQSYCWTiKjRRcL7y5KxRj85aaf/LwAtjrH/Pb8Tgfv5A==</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LRqRNsvKUluYE59RCk2gNtPhHaHPz6VTPy/1jJ00ZJ+lbxmzLTZYKmloUs3HrMljpohIyxJYZxjxGKO2yVU9sg==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Wi73n5861zLU4ulH1rUQkOeNesakhghsrSgigHSCDjhWridaIC4e6GvwJJ5DI1mw/5iIqBmubJcGAazAo6gULw==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4zLdpBUCntEXLy2Mi9NkXSYg9peJtd45X940WfOr/ENAnZxjTsMh7Zt1WeQH9KEiyTkKzNm03HlwdhJMT18KJw==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6mZ+YcD2dfqLyzOTLyB1Wnx0haSxOskRf0QdacfWf+n1KC5na+Sw9keg+L95zORAqgx35QaTSQcFa+UKD3lXNw==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AmaM0YdrIrpqnX0DP0EMrIaUJvSaJmDN++PoDqRXwrUJf1Y8vZpJst5S9G00yWmm9AXW7ZoFpHWw1cvYFTS3LQ==</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eTdiP0ILKsCCvK0WHfPUXA7iJYTVTtXN3UJ4lSNFmZqjQHZLKXVuKg2AlVki16ESOUlpLZWmO0CaYYpcB34yQQ==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mmeeyjRgc67D1kk7lHgJgdf6mDntTpnJ3l9mPhsF7jIWrAQhNDUzjmo8/3xSHN1IxDxOyUxd+z1dGxz9i7gLSQ==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wg0EUMQCzLdbNV1dLfcFY7xC9J40rivexwnT9KSrbCECUxLd1LSZX6VsZWZy7imyvqs/8uXxhU3yAZdPvUfA3g==</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XGVBshixKl63uNqEi49sZEXHV5RMyii3/mU6zcCwcMe3+xVhl0qsuWHc8N/RTNw+mob9W+60b1sxqw3VoGpIJA==</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ZiKotuK0flZ8nzznFQxpWp4TgXnfEe9LlxsztPSFn8LkrQ2/oi3zE3bPzVuw9yrERk3O4yHD/XVjtrxy/XQvNQ==</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GFW1qsnNmTAtWskDwYUDSdQiL7qPPnhDcD/HY3JTJXrIyLvnx/CX25yIZEPf3p2v4T04Muk2F8u80VvbmHiI3g==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XnN25/ilOHII0++dkVQZyNvAx/IvXZNdaJbGhbYqArTU+GBEc83Kf8uWqlqa7buajb1J0CFPnrTnnyrdpa7ltA==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NFNSxhO3YTp98fgHvSXw730BG9rTGuqWu2ln/ROXN7//pEeQAfQwXM1rcdh2hURrlRy3mNGDkZeu/pkJ1s7ajQ==</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0UMNoTOmIb/UlvS/SnMOzoU214q/xCffXfyYjokjWO7Gu9cXfVzUIUlfgBE+Zz4U0NGDk2EBuWi4rgo8gbMo9Q==</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EWEqWHHMMqjVnu0CwHrL5voXigAljqHdFImIdjkUiA/hKSQ4kS+/VV08DZeQKw2X0ljLvjEqhLg+HSbkRb6y9Q==</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pFcYd0Oaqc83ifa0jImqTEcurtbTaOxtGCrG0L393kiU4BqhA8Kg/07DvDY8hc8GID53BmwABZSAQauH0Rq9SQ==</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UAB2fTVOujeJdp045J6Hub1w0REMm1E7wEUKNKatAhksGbQ3JYrtb1kk30hRtFMl50h8odXiupZN5Nq0lM2LkA==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JTim6vmDbFnD2IaIgNd4xcH9HwB3HHkP/jHJXei644ieSYlF7c0BNy72ohRO+mN1Fdb1AbvNffpQ3LtvYijukg==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wSLWxhnrBSS6vsEUYsALxlN/7JzoRLlFnvEfKWcgrX/olfgiPaykMvwVOpAXiSadxI4pFNgmA6dQyjSnVsTF0g==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UQ/T5NAqyGDSL+u9wsW7Tbaazkg4N8yfub5h8V1iEL9nvosTce2fqfq3+EIVzhjXJG/dN4ZmQpcEwri4Za8/eg==</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Av6M2peRibEeB9Nme8w9jLdyFA95uSAvFRf/M+eIzTMP7YU2OUl58cJ2qSfzXrMlJUJkKMypzxNGGKFuxz7eog==</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JXeTQKBattr6/XegJabxNW89r00eSvR/quQgoIkeSa0TBScH6QDQk2szAY+m5rbAspect3Ai6UOpMNXHjjITxw==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9hTP/tBlPP5zaSLZ8YMu0mW59UNe3JUtnTIC4q6OZmhZ+MAW2ir58sgzPNDP9/mS77EQddKYJi9ijduTgzNnWg==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o8Z9qCOsLcvYH1cCHMWWVM1nG5pKRySEiNjVDjZdgyyvKvMdtw7GOXV+prYRXSiFAbYVJOeGf3In8AN2zksprQ==</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hj7wMMNY+xV56+kqRIwZxEr9HDZCMw/8GoKKhItf5PZT4UYjb5pL4uC3HD7xW/mpiHr9+O6WBNbA3x0f0elYTw==</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C//FvB9cIjt9ayZflpxzHOT5IvT5gBBr4AO8/RAEfmRSLrT55bH3zDxCWxLApFDKpr4urMG0cNbt5RxkyphV+g==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DTT/Wi4NLSBZk9NzjWrQsbPYvqAHLjxtR+rHsqVPqmUQdNW/C2/Jw8smhHDlDj26dLikm1PNyC2l2nRc7kPxCQ==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gTbj5nBBTtQVQDaVIpMSYwyuGHkFvakdNOwogM0lU4hVtBj4PM7lVHnQozUycJnlFMKAl0nbJ74whUw1z4oVqw==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d08PICR4nt5IHdwdjrM21j1gLhnHfZarzBMDj8NOtqEO+TDiXcksu4oZK5fDZoliL4wuS4ItHElL2lrx+3X2Jg==</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Wg6Q0zoPpNoqGy13nmOEcl/2mQECmPcecGCYNdfyqg+gfl1VV8cNfGdwhIxmzoQrTMzyy1VXCQAzgrVz3Cmecw==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3f2mbnVW7ek/SkwD4o6nN/pFL9J7Pw0htMnQ/6B5a0kXg3VhGcPA8+6vX4H1CWz9r+s1UbdLqrKeg4pmNps4yA==</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2921vVwdgAvU7aHngS3nDt9oHANYKIXRMjbL+R+sCd6wBCSaRrfa2mLyRiX19KumTBE/49FQCUoJfviD7dRLkg==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lDT/LzZQqoWA837iix/TGTfePy4e6h1g51mgfYKw27nIL3kvvLFvTDRFQpdQJrC2jtBRwndGMfmEAw0UBbAZZw==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bCcxULS2RoNhhDBauIYKshlT7iwQAfY2Q1hLWhbqAA9xlLR68B3q2+htcoDoawju1WnVGekkUubf9oT2RMJp+w==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/jF+fyTmgAiOnJKlWHNyLOccY/nlARQDzwGmogOgIBi9/Eyolm7Leqb+vu+WG4FTuMLG0N3M8VKcDV6O+kBlQg==</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oPW/gtF+YIehPmLUtt61208xOHaxb/cYZr+saGuECD3ZHT6YNKHwOIFOcokHWm7sp9ydnP1Jn9tJZ8bi8acj/Q==</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GDam/f8zOJvH4dr0big8m0nPvGJn6i5dNf38pOn6255Xol4pnlH/4FyD6bnKZ3J7JR+8L3hIWJpG4f6Hu/Rxkw==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0k2g9Cd4p44k8CRod/DzSZEM8L80qQkzPOZ0x5Uvuxi8L58vkUzGcbFe+5Q36u0kbdCE9sX9tHK7PDc//REkvw==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haI7l6NmYiEdY/p7RYzRXJZa/f+Zzc1qnUD+2x5z4rak4pJSbrVD2/lTuWXForrMXNlVajb3ueKcuWHIqFcX8A==</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+M2GMzhOlSvgIz9qKZHX+hWeOMw6GJoPPzmdJ+FNx1bAmw3uOgft3ReWk4X3i5jG9cFCh8rdQPRXOCvmVlP/OA==</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9KO5GVdcKoHOgV13qjX05oNnb3Qk34i/A8mrwoSr9w/teHd3C4bqoTOHieaFwDXUnIMll2AN05IFxHd38ecSdA==</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fCLv/87uyQOiQZeNcZROPTVf47Qz6aa9wEr6ZENbgUKmdsgcYiqFGdNyASrFqA9TXETgOKMEIzjs0q+ZDdSpQQ==</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NaHJddwVeINv9/KHQxfEJQNoKLVD5nu6duLlbQ5extmh7ngVqzxWcanQjEbj1dSq+pCTqKUtJM3Zc7STDdaNhg==</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2jssr0ZRTr8vN2gQn+Si5AZsqRKyn7eTfkNhE+dqEOcObzwoF93NpQ+KCu3uYhTPM97qpPC+REkFPTa0vQ170g==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J3+1g4qPvzjerpOsdF+KQyVcG5mgN9PNl7OzDbuZJlAt6QrPvWPEDTcgNWhwEibtgZL79K7fR44Uvowos+FsZw==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qhcdqDssDrr1vf5UP2/gKafDTm085b2tkQlzNO90q7/L/DIKx5EEwJN93YGEv21b0RHuUMBQNcAzyoZvc3aA8A==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V6ESObdNNTbYFNxFtDVLNc5T+QMthhM+3eF4QUHaf4vU6geso98VBDtOpL5JPoPF/00wJz+O1fJ3LmBGMq1LnA==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qjuGGXsyp4v0FOyrUf0paQKot2cvohxKQ17EDuM8Mf/PwOugmMKS6M4fv4sCyZGSNsNS7fSHu3KNcSM0mx18iQ==</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7xbFOim+Rwus5RZLFel3VrAPp1et6M8QyFYmEn9qL+1QdGcPurh9UULD4nnnrOjXI7oW5qDFWMECQy2fLZLmmw==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ia2vJmJlSu8d38hyyyyh2XX6DNI0BmrYNze0VbBDjQfx2jeYeTL8ZWbF1DeB0iPLVFjXCAMqWQCQrnGL3vf53w==</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ORgtofjYyuh1thmO8sJN8zauZFNBMX+aZGGZWWZ26HWWNgIb+TgvX28rlKL8RXiuWAFE2T7VGGMkCgKSMCfVIw==</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NogxDdrmFbBdSFJuqYtydNob00wnEku2Qg4yEGM8JPPPzFRQ//D5/EdKaNQ5hY9A7SzsHIyc825GoP3AuJxnag==</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bi8vryUG2TbtC0yjeJ1aiQ/ziMKnvjKxsg1R8y0iO3+36l7K4wCCDq4m9VzI+ccT7i9HV4V9qIEHVpnN4ljtCA==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nWtUJvJ/ZCWnL3ceMV+x7Kz24ErKLjHgYEbdAOaTK/zxun3JhLaHgsFayBcWRWg97zrQi5Bi5pEtqZmRbhk2jg==</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2inTi+Ei6li9HJ68KO+hotYD50WDG+Wz3te6KSYLOWl73gv3cU3LqauCPitvHf753bsPcM2HQjQVwMupYsi/oQ==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hZcTXfPlZrnbMBGVamxX5+/cWnDde44ejKszGZm82bk8nwkaeRiI2TpxoTsLkZovMsvJwZ7WS5uQPXu6YUb/sQ==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4f9pjOVDRHLRHv89debWiL2Ac01R0OB6BTBzC08ENA2VXr2PhzfCDL34/kBF/x1XeTTkTHsBMTbK036SZpP4rQ==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wz4E1kMq1EaULylqumGcY6s9UMCNAaDHUsP8QDK5rO6BVs0t26BiJ0H+EKp6w5U6Tm5WjK6PAcBTz0xnRO7Fgw==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iJI6ivQjzmPV42B7h9D4XNTufVBzE0ch11ySdsQvkqjfB+I7A+FWotjJM8L8XgE0hb+8az3MOh2LszGB/9YAhg==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2HOg8IpBRpg7K7zmsX7phG/fS+gxbK0u0Rfomm2GZLWWVGi6zToT/YvC2qM2F3clzRMvE6GGduMgVb+YvPx1lQ==</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/pyBhGYq9hAL2tMCln0Bjy9XIl2pyxoGBsT6n2ODz2potoR3fDbhBCdzjQwfJDTaF0JbeWG1IURwrnii6XOyig==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QpAsijiVlxMhVN8yTXNGA//tO6PZPviooOFtvU8JWpqGJNrn3kskubtsAhi1pIrhThgbY96RVce18DnRutHI4w==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0WxOq/Bp9qMOoXScJuNx3Uh17Hf0hz+bjeeYQGrqxvHC1E5NTcjOy4NlF5nfsf+ps4nNU1hhcOlyWnFvGBpPYw==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yqvir6t/6bUgK1ajSITWjzb2dvXsakPPHgWzE0LsyWavtDxGr7tQTI46i7dbrr1v8GdAJ5IcIheDTS1qk4zTag==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qBRZOtGbexvzHzlrfbLuZ/C6BSibTRP3XPAyDsJiIn0OUHPEdMQcd9DnSgyKeT1hmIS7craUd/A/E2NidcoWZg==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2EO4c4dEWjRiDHel8zyxa6hIps/XI7+F4dCLpv9Di+Rm0UnuiE3X7gb1HQcs08e0Isrp8PszsKLCw5n4iBoNUg==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WJKbrnkUDg8QhVajrVXy6CybSvFEwyvkO/tlRYwld5a8WRyxPNP2ZpsbmC88AGZQonnXkXYArZqUsLdchhdmdw==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d/UPdhTBzW3h2eo2DhjR9ZVC17OPYONUj23k/qZcaDKAeyLgNN+nfgHv/O/QolzAxZF1oTbAThKBGPQ+/y1DxQ==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Qa3qlnq4UIpQjuQ2oOgEMO0Tltcox5PL+iY52m1Ieq6yj/s1Q1OySj/mGvRZbEnWj5DT1aUCygRsbMjM5TGnig==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BM8FLEfVG65VdbR+KgfUtcNxIrFRr3+5mxj+uKNh4RleUH+zjp4SBKt5bE1uhfLuV08fSylbShU48dTwvZF6Lw==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6B28PJJTfKiejftPeEMRjTnUG+eSuoZgnA9LFV3N9m7F22mPJrIavNZGsn33xF7+VtToZR1bLJr5DShVEnQdbQ==</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CFuFWN41WMDybfv+mH8U0REhu1BM9JciHheEbjXZ+8ff3hA6TZldbvXGBA8j0+Dl54yaJhuPOb3z8YM3FTa/Dg==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6ukpCqBqK6Zx/xmqys+97P7AZEwXDpYuXj+1Rbgk8HX5xV6yQI9yXnH6FcoPrOqu7ZwM4kqgEwc8HJ0fGtMeqw==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VRJMwZA8AOkBeIYEtY9owiA2MQA1Xy/si36oy66LNGicnk+SE+DgdaQK3gHsZ1WbSOh6fpvxZKFuDkpOh/Ze1Q==</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zpqAgBfS/k/B4Jqry7DOmOlZ0M+txrlb9Uw+oVzoBTq+3TJnE6452rYUB6vw/cxSSSgsAfUEBJa3XD54kMxeoA==</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tRE0B/o+3Jbuez+VTvRBccBdHolE9XJ2h7pXCMwOHVtwJ5rMUrgf/h9f5fZVBsJnWU80QJI+kwF1JNqdvj7Rog==</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wwd9UMBmUMNsL8HUaDHuihQWwf2WyZksA5ZMIL47VL9KwHUiisqnddTqkpA3EhM2q4TjSIkOPtbQkW768+zMAQ==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zAVwh3+tJZLHDtTBYkHIhfQU3/AmHCl8BJ3C0Xzgey1JZKbtL6aHU/o1vwAQUr/tgGNvLze5Mv47IKjZC+IpXg==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fe2vvFbKYEaBqlRjSBdSuyCEJm02f5+GLXDL+Qt7mCzkMOs+UG+4I9HXi5leWEmZ+e70zdkI12r5ZVbcNSROwg==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UkMZ/aLXe9xf+/oQ/Y5NG+JYtjt93N7ePP6PZu7oFNIrdC7zXPnjD6Eji8smDU6hspp09CuEcSzyrCmhba6VnQ==</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PSP9ORRYMdCNLw8q7DzUNBIrQHTJEtA+otnsRQh7BGLm19qzSldupkWy7VzK29YGYFd5Moi/9zvTug5WY/AXTQ==</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j5r3WQ460L/mnnXWKA4/lBcr+JBndIURX4c2UqoeHBZvL3d/bErY5b1SoXuyyWUfbeGzcW2oX2j4GRsNiCDwWg==</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clvZwR2tjtOJwbRKNAbqUpdv3rzwRPK5IVZH0vEsFNIZkxSWNOnHskkfj3RRDA4wSOpVkmrwF9Nis3M/GPwZ3w==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Fb7ScAjOCcQJGTsDXzUJfX85h6QEyoXVVammY97I/Z3fd+Nv3ljMZadr9KWIxNIIaJZ+TRwCibK0dOpTi/5HxA==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OHKNhSnExSq9Rjm7YZIlPuGZFTAkJcCZp9sK+zsICAEuk6Yc24s/yq1mNP8P3WBmU+TOkbWOriNRDXUUH0aF6g==</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lvzv7P0vgrQZFjuCuUoQSnP1VP2F57WePp8C/MjvK7f3iAbBDucyhVVbNuOQx1gizP7ii/gJtp67DOJ/0hKLjg==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HZNSCBDDkSMGbj09jtfLnb/DXL9rSLgHkajCqKKlz5HwQu6olYXJzpI/phu16M9SUfpGXxfRkSyewKxAUyB7sQ==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9wpFAqqCDu3e+yinvccI5VmSjpFuapBO6LUcABfsFghs5WFsxV1hGGOb0ziGCBchVGES3H/RZosPp3hihIRJZg==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RbTFqxxHSVBTQx945lotb7e6o15MCfOV52p6vYJw/c3o/R9i1byzDtGMxuNh5/BXoHVY2KB9V6H+wO97cYBvFA==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HKXVQzi9JQnCK3kkyAI55UAhiUq1vOtq5BalPhjJeG7dY91B4kiK7uUjp1pvQIEE+LhFKuMqpRq8NsHrS0G/uQ==</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H1FGJntaxZbHL5KGT4dkYkNrrwzDns7xdsosLVahWCrJJ42RgUfGPJFVmftBTezDTP8xg83UvW9RLm6FcdKeuw==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7BsoE7SxL+hrjTKb2vRJzMjH1QmEMT9m7Y++QWBFd7gnYiboELiekVwSdBSyWrsuWU8tcli92HaGmompCg8uig==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kzGznIr2M63r3Qtn4q2mGu/Qutsn1SIF3wxArZ9yKtqJCpgUsVWy0MTmYYfyTGvJaVazckq0ZGzmUnEbXWjeew==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fhejag91vv9U9aFfD/BL+14kU9+Mj4JVJYfWAztUFwwgo0+gy+UebbTJcjw0bztXVfCk2uktSjgiIaVRoe5JXQ==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IVj2ERbFWVqbSZuyzeL0ZW2H+gH0nju/3j3wfrREZm7dRjaGZs6ZcB+zSTZCAbspCidBewZwZReoFcy6+VMDdw==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7y6iL3QAedq344jq7um3nvEJw4fQ8JKVPnD0H/L0LmnsCjTUVjV6ndAb+xaQcQ8obwJBlJQPoZn1Aj8JI8bhrg==</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LeELjB+HweSizS3ifymRWAFCPsRRZOEUg09woXKag9mVtnlQxjTtMhh/+2F9Ja+x9veiM8M+Gyqp6zN5uKsYHA==</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5LXxE/mNHJJ77wNUaFBrw55yMMCSHrmTnUpLZIcmcKjaosO0ppu4ihADSCQOAToC+7MKAhZDZGOSwKQR7S/+jQ==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OCbREmj8ShQFNl45ueAS1q+INQad9XB0RG2+TuPF1tlPQ9eBqU0hpaFdLFaRWS6qvBu+LF8fKaWiqnD2Htx7Jw==</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UasKEH2vDG3siZ+VjOJ7RXINpgt+qchDZj3JlUlC0zxfT3bboWWcqkHLaJlSOxWVu5Q8w45oa2JPYq7h4grt4Q==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oLXXg24e+kSGVnjv+H7o2/iYubphh1uZD0naitI8uKj6/QpwRU4d2VCsV14jfo4y8s+eNNIVltOMo3K8UFxeag==</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htXS/2MdqDgx30Dzls63kmDY0BKE7/9elBiU1tkp/vqcFLXRgrz3HhtCzQHCa9hRBKO2duyXgWxJM7X4XT+emw==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z4/h2kkXo155AlOdjXQtlEuIN3oE1QC3txdh8QBAHVpxU7x1+J7YDmtJVq7+siqMNujZh7V3JQOiYalTMuzvmw==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Sxufo2BV/dhsmz9Q1FU5FEwBX3XgUcLoWfkPBAY4Jl8kA/9IEbOigYCo5iD63e81RMF/dFID4+fzokfK1yH06A==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9uWOjcOaVW2Am7ylDKsmTU/5k1HPdLSZoAXoprAWqi8MloVmxWkuc9L1e9q4vMD9MB6wKtbSEAQGR7/bl6ekAw==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HLQ8rZiAlGmzOfFyDwjWjFRtvxRR15orl+NSw4RVET8tVDjAeYCFX/QU2VkOSF2v7z507ws4IFnmOwHLbnFVbw==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R5E1ETcehI9khgCb5UkIJ+OjC99xkqxii/D05OUtDc2JFXJyY8Zg9ZYMc5nxFEDxvfZZNJFQcedceGrgSDsmQw==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EZoZ6p1wQiFSMdQVWj41vFOspMIhQzoyvN5XTL7TtBH+r2qTqDAjuIs8pEcF8ME9RdCBTjimaHjOAgqq3tI9hA==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zKmb5EzbxNPl5kGyaVhww84nHAjWxDoblFRNy7vc5U1o7gmgP7UFTwFfEtf0bqP/QsgdTROceD0a1FrAM4UcEA==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kRpb+2bsGSCGY0lkPAHXaEm089GbZk1zO8JpEAWtlisvDno07B4qUlDmUlNjnnzuvN/9UyGOOYGdblqDGg9+cQ==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LWC55R0/2o6YvqIZP/nEqSvGiyk+JgRjkX+jg2b91v065DEwXpK5f1dm3FnHnBrk4LaUqrjDHL/Ut+bwwhtByQ==</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4+9+v48KQtTY26QDrn8XgQhq6yNcd4CmlL8K/HOuitPyXmCrovwX+/HmsIDzCUGonogLyDzGHg92ok1v6vebzQ==</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zo51AmtDtQRj/4azu/taU+weDQCopNvBYm6kpnHr1Ba0A6r4ARkFHFjwq9Or11bsiFTynPofDCEkPHqfqhadTg==</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A7Jk76zgWDz+dkEY1bpioytbYKdRNu4v3xPMMaGfE0C87/2DpMlPLvTwGmt0dtzWhIp0KMMV/FT3eIa+kpiT2g==</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AKi2+fvoOSTiE7F7eqZn0WnSkV4fAzTw7bEQg3K14rClUp4j2OcNLQz3wOS9HqcBor9MuuA60qOsye5KIWNmDA==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CuX/juB3H3FK4ZK/kkpjnEhiHTzKoMzddto1nbilQF5vBq+TuXyZ7+Brw9XT1QnsAKYF8gEPt2pNik6TjnWzzg==</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Nq12Sg7T/MNJZniPBecwGJcC9HXvBCfd5DcOQ40xnd0vIPnnclKdvv4Bnw9HgvlMYrBXJ61DM1E4RWKbCLbwOA==</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D2ur5xcvtWJyz1dC4EKSTEmU3A5wbnf6vdhp8Tmeh7yueqGlD8gVONYaFinQfuFqRDIhv2UPzuacjRpCIwi/ZQ==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z9tnwJyVi70Thz1K31D9/Q7NhqnWjY8TGUeiLdPH4jsU8QTOMqj8D7mETwy8IvbyYPnMyuvp27FQpA2zP1kYBw==</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DSJ8O/AbU93nDA/DYzyNXGxxy8T5NXa/NgC+4EacScNyuNlBB4DI+SZRkBdIu/W67FPqwna/p8UQDPlBhBpbWQ==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Yk/a3PJT7Pmm2Xr43qxZD6E6I5qCUvaUMi7sR2q7ByMfmTdWQd+hWq701fXqmEmS+XUjePIQ2sIwWE3pIchSOw==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4rWlZHVHLbh28f1Nfl9bDxvdVrVpN59WpXYTz47gjYSRlm3SJTnkp5yDu5ebrIx6xyHXI/VV0lFpgzYSHmZokg==</DigestValue>
      </Reference>
      <Reference URI="/xl/externalLinks/externalLink1.xml?ContentType=application/vnd.openxmlformats-officedocument.spreadsheetml.externalLink+xml">
        <DigestMethod Algorithm="http://www.w3.org/2001/04/xmlenc#sha512"/>
        <DigestValue>liTqqhmGgdrgtvmM07xhqva0FXdFW/Q8QsqMq1sk/7lRy0Kc+YhbLM9VOTeHiJuV6PTR6ecluhGhWCK7eIdKbA==</DigestValue>
      </Reference>
      <Reference URI="/xl/externalLinks/externalLink10.xml?ContentType=application/vnd.openxmlformats-officedocument.spreadsheetml.externalLink+xml">
        <DigestMethod Algorithm="http://www.w3.org/2001/04/xmlenc#sha512"/>
        <DigestValue>JXvbeMy0ZCOdDDZ/M/XHDBeyrqcFregYbJgwtT3puxxkvQaX7Tg8yuEPrHQBdwJ9FAvqARpgDAukLhCru/hStA==</DigestValue>
      </Reference>
      <Reference URI="/xl/externalLinks/externalLink100.xml?ContentType=application/vnd.openxmlformats-officedocument.spreadsheetml.externalLink+xml">
        <DigestMethod Algorithm="http://www.w3.org/2001/04/xmlenc#sha512"/>
        <DigestValue>MPDMKyhzwcSYMu3Ks9GtoAQvhvDilBgZpl+GiB/iIxNhxfaMTd7Pwimd45EfZo9F34v00SpGgXqHBDv5KWtPGQ==</DigestValue>
      </Reference>
      <Reference URI="/xl/externalLinks/externalLink101.xml?ContentType=application/vnd.openxmlformats-officedocument.spreadsheetml.externalLink+xml">
        <DigestMethod Algorithm="http://www.w3.org/2001/04/xmlenc#sha512"/>
        <DigestValue>BYEWlvNK0lTapGvDnlqEiH0vPyK5183C1DzkmMJhQjq5wjx48luZB56rrfMiWgQcmtuN4Ha6OqlMImcdem3NwQ==</DigestValue>
      </Reference>
      <Reference URI="/xl/externalLinks/externalLink102.xml?ContentType=application/vnd.openxmlformats-officedocument.spreadsheetml.externalLink+xml">
        <DigestMethod Algorithm="http://www.w3.org/2001/04/xmlenc#sha512"/>
        <DigestValue>9WsHtbdD26mFPYbYPfY3AZyU9IMPidS5Jy1+lK4SKTToCu7X9QUsm1SnV6L1t/IxfRzXiY1hf65zypQ2+6iWOA==</DigestValue>
      </Reference>
      <Reference URI="/xl/externalLinks/externalLink103.xml?ContentType=application/vnd.openxmlformats-officedocument.spreadsheetml.externalLink+xml">
        <DigestMethod Algorithm="http://www.w3.org/2001/04/xmlenc#sha512"/>
        <DigestValue>xMHfMD9oxKGL/eL6wUvrNUBwoDZeyyaljdKOpWuNI9VR+sC1nTDp9KU8I/ijeIMqy5THMJBqyi0LCReYAaiOLQ==</DigestValue>
      </Reference>
      <Reference URI="/xl/externalLinks/externalLink104.xml?ContentType=application/vnd.openxmlformats-officedocument.spreadsheetml.externalLink+xml">
        <DigestMethod Algorithm="http://www.w3.org/2001/04/xmlenc#sha512"/>
        <DigestValue>JjyPEdOhivWwkqnVSJxvVKyQ325VWZLYy3aMyw4Xek7mpa5uWjQ41wjy4ms9unrBrmQvtNMJjQNWJY7M7D09Ow==</DigestValue>
      </Reference>
      <Reference URI="/xl/externalLinks/externalLink105.xml?ContentType=application/vnd.openxmlformats-officedocument.spreadsheetml.externalLink+xml">
        <DigestMethod Algorithm="http://www.w3.org/2001/04/xmlenc#sha512"/>
        <DigestValue>4yHciSC6DaCJGWtmBYvMzK92VFkQZ+OvrXLO24iczyVsdUq8loaE2SeFKw5XIf9p8uzn3Ve/UG7fknkMFNE1/w==</DigestValue>
      </Reference>
      <Reference URI="/xl/externalLinks/externalLink106.xml?ContentType=application/vnd.openxmlformats-officedocument.spreadsheetml.externalLink+xml">
        <DigestMethod Algorithm="http://www.w3.org/2001/04/xmlenc#sha512"/>
        <DigestValue>dW42B8PMpebMFc7NgtZQAzGlPQ+eYRVgvF3QRGW5Wf1GHal1NDbv6zSirTWunjijVQAqCT6SALEAj2v/7FbwDg==</DigestValue>
      </Reference>
      <Reference URI="/xl/externalLinks/externalLink107.xml?ContentType=application/vnd.openxmlformats-officedocument.spreadsheetml.externalLink+xml">
        <DigestMethod Algorithm="http://www.w3.org/2001/04/xmlenc#sha512"/>
        <DigestValue>IV9aQ6Jz/NLu1gBj2NTCQtuMGo/wGB/KmTzdHaiXP2twqjs+nNq7SjO/kdE8RHwhjCak2iZlwmkZt2+RR75v0Q==</DigestValue>
      </Reference>
      <Reference URI="/xl/externalLinks/externalLink108.xml?ContentType=application/vnd.openxmlformats-officedocument.spreadsheetml.externalLink+xml">
        <DigestMethod Algorithm="http://www.w3.org/2001/04/xmlenc#sha512"/>
        <DigestValue>3yzGUwdEIxRqzx6IvMuQhWuewbl70jq0zYFOZfWrUmBraaNJptYeb2ubecIwifhHuJGHJhBapcoOR0iiiQDEmw==</DigestValue>
      </Reference>
      <Reference URI="/xl/externalLinks/externalLink109.xml?ContentType=application/vnd.openxmlformats-officedocument.spreadsheetml.externalLink+xml">
        <DigestMethod Algorithm="http://www.w3.org/2001/04/xmlenc#sha512"/>
        <DigestValue>0tNmS2KFZCqkORnkDWgMlBrvbPnVwwGji0evdVqglz/7zcoTg/W/g+n8mntFIA1LTP7uzbAlWFecag3hwNqmUQ==</DigestValue>
      </Reference>
      <Reference URI="/xl/externalLinks/externalLink11.xml?ContentType=application/vnd.openxmlformats-officedocument.spreadsheetml.externalLink+xml">
        <DigestMethod Algorithm="http://www.w3.org/2001/04/xmlenc#sha512"/>
        <DigestValue>YuMQ8eGsnlVIE3RIvs2nQL9ko6fIjy5GlMJ1K+kM2SGwgR9bQh+smE/68O//a2DTfDcTN+9ExCV0mBWhUeJfTw==</DigestValue>
      </Reference>
      <Reference URI="/xl/externalLinks/externalLink110.xml?ContentType=application/vnd.openxmlformats-officedocument.spreadsheetml.externalLink+xml">
        <DigestMethod Algorithm="http://www.w3.org/2001/04/xmlenc#sha512"/>
        <DigestValue>A96Ro2n1/4MatxTsZclqTvr6F5/oe5bE35is4AHV5OYyLeyeDoaxQqvxPrbaJ2NW/LXtusLIn5QeYjapi/F5tg==</DigestValue>
      </Reference>
      <Reference URI="/xl/externalLinks/externalLink111.xml?ContentType=application/vnd.openxmlformats-officedocument.spreadsheetml.externalLink+xml">
        <DigestMethod Algorithm="http://www.w3.org/2001/04/xmlenc#sha512"/>
        <DigestValue>nzlX1h9oTFPMe6bHultX4ws9POoDaxT9QNQAEBz37Wx8AMRL9KOyRmfdJy41JAt8fPcdqvKr9CzzOprJMX7ESQ==</DigestValue>
      </Reference>
      <Reference URI="/xl/externalLinks/externalLink112.xml?ContentType=application/vnd.openxmlformats-officedocument.spreadsheetml.externalLink+xml">
        <DigestMethod Algorithm="http://www.w3.org/2001/04/xmlenc#sha512"/>
        <DigestValue>0tNmS2KFZCqkORnkDWgMlBrvbPnVwwGji0evdVqglz/7zcoTg/W/g+n8mntFIA1LTP7uzbAlWFecag3hwNqmUQ==</DigestValue>
      </Reference>
      <Reference URI="/xl/externalLinks/externalLink113.xml?ContentType=application/vnd.openxmlformats-officedocument.spreadsheetml.externalLink+xml">
        <DigestMethod Algorithm="http://www.w3.org/2001/04/xmlenc#sha512"/>
        <DigestValue>/wZMJrA216KjI3chF2zTHAozywapRRgT9iw+a5hS7q3TQnaXSD9L4wwJFkfZ/xhuy9nOIzQvMB0vdDlYkQTzvg==</DigestValue>
      </Reference>
      <Reference URI="/xl/externalLinks/externalLink114.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5.xml?ContentType=application/vnd.openxmlformats-officedocument.spreadsheetml.externalLink+xml">
        <DigestMethod Algorithm="http://www.w3.org/2001/04/xmlenc#sha512"/>
        <DigestValue>U4flbXjUDzQ52341q9BQY7xdFKMsG7wac8pvUI0mc4IK+SFCp5EdvyYFOtar0F4V/qhZCYmxARM0CDyKdIcyVA==</DigestValue>
      </Reference>
      <Reference URI="/xl/externalLinks/externalLink116.xml?ContentType=application/vnd.openxmlformats-officedocument.spreadsheetml.externalLink+xml">
        <DigestMethod Algorithm="http://www.w3.org/2001/04/xmlenc#sha512"/>
        <DigestValue>CZegvvDmYZv3PGjGchJiU5z/U7nkdDWagssoTUj2FV2SjZ24I3iZD5ycnnZTbhVnouSl8bg98CxgSNwItCJMNQ==</DigestValue>
      </Reference>
      <Reference URI="/xl/externalLinks/externalLink117.xml?ContentType=application/vnd.openxmlformats-officedocument.spreadsheetml.externalLink+xml">
        <DigestMethod Algorithm="http://www.w3.org/2001/04/xmlenc#sha512"/>
        <DigestValue>v4G1eu4qhLVioVVb5FbaTZ6lWPwY5nSVR8Ckc7gB6N8V5YFzJCpJX3a1MSkH/FRqjSi4umUyi7G+yKtLRvs2Jg==</DigestValue>
      </Reference>
      <Reference URI="/xl/externalLinks/externalLink118.xml?ContentType=application/vnd.openxmlformats-officedocument.spreadsheetml.externalLink+xml">
        <DigestMethod Algorithm="http://www.w3.org/2001/04/xmlenc#sha512"/>
        <DigestValue>36BYAJhVEzyfeeQlCZ1XAWJFiCoyeQZ6b7HmM9rsiT5T9gA9fe7ZqrS5DvjrS1+JUxsAz5/zDeBPYhvOFu+CUA==</DigestValue>
      </Reference>
      <Reference URI="/xl/externalLinks/externalLink119.xml?ContentType=application/vnd.openxmlformats-officedocument.spreadsheetml.externalLink+xml">
        <DigestMethod Algorithm="http://www.w3.org/2001/04/xmlenc#sha512"/>
        <DigestValue>nix1ywlvRsgG4ptk4sY+2yfwCzz1mwgLF19TLbM4Bay4aKfY12vzkIV3fPfjUISXK6MW0rNbVdZZ7TptCHEyEQ==</DigestValue>
      </Reference>
      <Reference URI="/xl/externalLinks/externalLink1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120.xml?ContentType=application/vnd.openxmlformats-officedocument.spreadsheetml.externalLink+xml">
        <DigestMethod Algorithm="http://www.w3.org/2001/04/xmlenc#sha512"/>
        <DigestValue>8TGK0BHnZOCDpkd5SOMmfEgDE2360DxLh78G6pnHQfP3OErda4eg+NlFPqlhzUr8Kq6yv9gfuAwsCNlMHY/h1Q==</DigestValue>
      </Reference>
      <Reference URI="/xl/externalLinks/externalLink121.xml?ContentType=application/vnd.openxmlformats-officedocument.spreadsheetml.externalLink+xml">
        <DigestMethod Algorithm="http://www.w3.org/2001/04/xmlenc#sha512"/>
        <DigestValue>rMzIv1xCitcYWLa4zfH3JNkj62W1C7f9Y3q/FaCTie4QDVzl4ZP66ikHnl9QOg/8NXaD1FVJxUaH2i6A8wDiJw==</DigestValue>
      </Reference>
      <Reference URI="/xl/externalLinks/externalLink122.xml?ContentType=application/vnd.openxmlformats-officedocument.spreadsheetml.externalLink+xml">
        <DigestMethod Algorithm="http://www.w3.org/2001/04/xmlenc#sha512"/>
        <DigestValue>izv+7XZpA3Hv1k/4tUD8fqJpZF1HuCPW3voDL9b2Okwkkg5XEGiY0xuo2ilGk5fADVzMM2/RoPXw1vDZ3bMq/Q==</DigestValue>
      </Reference>
      <Reference URI="/xl/externalLinks/externalLink123.xml?ContentType=application/vnd.openxmlformats-officedocument.spreadsheetml.externalLink+xml">
        <DigestMethod Algorithm="http://www.w3.org/2001/04/xmlenc#sha512"/>
        <DigestValue>gpQn3mftsVVPeb9pYMfyHBkLMtq67JeRONLQ5qnaXTSYKgVYPXWw2JHvdi1jo0mBIFXGQlN7aHPOOQ/I9Z5naA==</DigestValue>
      </Reference>
      <Reference URI="/xl/externalLinks/externalLink124.xml?ContentType=application/vnd.openxmlformats-officedocument.spreadsheetml.externalLink+xml">
        <DigestMethod Algorithm="http://www.w3.org/2001/04/xmlenc#sha512"/>
        <DigestValue>CyA2oi+T0kpapYevXRFwsYC9k7Ngdsn06sWrrCeJMEjZOZagZGws617fAbomP3WslHAUPdD5/JhS7UnWyLhqkw==</DigestValue>
      </Reference>
      <Reference URI="/xl/externalLinks/externalLink125.xml?ContentType=application/vnd.openxmlformats-officedocument.spreadsheetml.externalLink+xml">
        <DigestMethod Algorithm="http://www.w3.org/2001/04/xmlenc#sha512"/>
        <DigestValue>vNxGIUjZYW9z3mToCz2gQC17XeEKNqdTrMVRPzP3vp80nDsEg2ZbNiypfI/Z/nOXxPMSSKcl+979ummN9XtZMw==</DigestValue>
      </Reference>
      <Reference URI="/xl/externalLinks/externalLink126.xml?ContentType=application/vnd.openxmlformats-officedocument.spreadsheetml.externalLink+xml">
        <DigestMethod Algorithm="http://www.w3.org/2001/04/xmlenc#sha512"/>
        <DigestValue>0VUTwzQBldExSUKRqSgJRDQF41bqhYAqGQLiakRRi+fjxMRy/ydzI0sacqkaPBDEgHenrflqGxq1YzlgSXiuVw==</DigestValue>
      </Reference>
      <Reference URI="/xl/externalLinks/externalLink127.xml?ContentType=application/vnd.openxmlformats-officedocument.spreadsheetml.externalLink+xml">
        <DigestMethod Algorithm="http://www.w3.org/2001/04/xmlenc#sha512"/>
        <DigestValue>wIN3R4OjbGGtcJaKM45f8XZdDZ3hhm6h0RJAttjF1XOKlG6UgprCgd/6+226HmQDUqs7hknPjcIH6VWy3nkptw==</DigestValue>
      </Reference>
      <Reference URI="/xl/externalLinks/externalLink128.xml?ContentType=application/vnd.openxmlformats-officedocument.spreadsheetml.externalLink+xml">
        <DigestMethod Algorithm="http://www.w3.org/2001/04/xmlenc#sha512"/>
        <DigestValue>YjCTqC8Z0RvdY+BNj2IU+t2lpBusaxe5yh/9NA1isiuF7BpPzU4CN9B9T8fjQ/XFBiE3WQS/5nlAee/OisL3iw==</DigestValue>
      </Reference>
      <Reference URI="/xl/externalLinks/externalLink129.xml?ContentType=application/vnd.openxmlformats-officedocument.spreadsheetml.externalLink+xml">
        <DigestMethod Algorithm="http://www.w3.org/2001/04/xmlenc#sha512"/>
        <DigestValue>GcVT8pZpz7abEQFADFZcCI5fhdfR68UuaEzsrsEtBIpi5LzH8vIxSWrDwds64vevfjurrXTohssaYyoAVlCnmA==</DigestValue>
      </Reference>
      <Reference URI="/xl/externalLinks/externalLink13.xml?ContentType=application/vnd.openxmlformats-officedocument.spreadsheetml.externalLink+xml">
        <DigestMethod Algorithm="http://www.w3.org/2001/04/xmlenc#sha512"/>
        <DigestValue>fx8fMmizyBwGaoxP3BPcMQGQI7sC2zPV7N30iwur4I9K1Zbwl6nXBpfDDTgsg3/VFDBDEqjazZGJKiQU2jsOYw==</DigestValue>
      </Reference>
      <Reference URI="/xl/externalLinks/externalLink130.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131.xml?ContentType=application/vnd.openxmlformats-officedocument.spreadsheetml.externalLink+xml">
        <DigestMethod Algorithm="http://www.w3.org/2001/04/xmlenc#sha512"/>
        <DigestValue>qdafrRG7ydSDoUkEsRYgiTF+m02KjYtJ5CjA+6Ty2rJx9mNkdupp6RWEsQyTAcQesyFSr+O/ID64Dpf933HKMQ==</DigestValue>
      </Reference>
      <Reference URI="/xl/externalLinks/externalLink132.xml?ContentType=application/vnd.openxmlformats-officedocument.spreadsheetml.externalLink+xml">
        <DigestMethod Algorithm="http://www.w3.org/2001/04/xmlenc#sha512"/>
        <DigestValue>LZGFPvKUJgQmDZHxwG1lEMynLyAzbvKEKS6ung3N4jL/fe97qkk/fwNUYLjPHzbDIIdJs+KOG7KfyIXbpLPR5g==</DigestValue>
      </Reference>
      <Reference URI="/xl/externalLinks/externalLink133.xml?ContentType=application/vnd.openxmlformats-officedocument.spreadsheetml.externalLink+xml">
        <DigestMethod Algorithm="http://www.w3.org/2001/04/xmlenc#sha512"/>
        <DigestValue>GeN94+i6ebZ93A4rXQEJje0EdbyMaWK4XmHfuawLh4iTxqbrbpzq9xQslsBq7RwCn12EJRR4EfgamCw3FOfxLg==</DigestValue>
      </Reference>
      <Reference URI="/xl/externalLinks/externalLink134.xml?ContentType=application/vnd.openxmlformats-officedocument.spreadsheetml.externalLink+xml">
        <DigestMethod Algorithm="http://www.w3.org/2001/04/xmlenc#sha512"/>
        <DigestValue>09a8RUWuZCURXILeM2XpAb078RejWSS28VkbUxtHEkwJC4acbsnEo+Ydhi2Z3I14ILa2cWLtuMKqxMwOflt8fg==</DigestValue>
      </Reference>
      <Reference URI="/xl/externalLinks/externalLink135.xml?ContentType=application/vnd.openxmlformats-officedocument.spreadsheetml.externalLink+xml">
        <DigestMethod Algorithm="http://www.w3.org/2001/04/xmlenc#sha512"/>
        <DigestValue>jDH59HUGv1SrFa/E4/3Z0m3kfPTFvZ4/VdlqF4a5q4Oroo/Cl7zua+wmbSmIy+2EQj5NvYVHdDG9kX2c9d6ygQ==</DigestValue>
      </Reference>
      <Reference URI="/xl/externalLinks/externalLink136.xml?ContentType=application/vnd.openxmlformats-officedocument.spreadsheetml.externalLink+xml">
        <DigestMethod Algorithm="http://www.w3.org/2001/04/xmlenc#sha512"/>
        <DigestValue>ywg2OQPyMhfzNjIjeDE0nskpZsG/RRF5e8frp+MZODbLwa0b10x9x/lSCOLVRDWmQBEZuRy1+1LnPVqkPHx2Dw==</DigestValue>
      </Reference>
      <Reference URI="/xl/externalLinks/externalLink137.xml?ContentType=application/vnd.openxmlformats-officedocument.spreadsheetml.externalLink+xml">
        <DigestMethod Algorithm="http://www.w3.org/2001/04/xmlenc#sha512"/>
        <DigestValue>6dr8AyzfMmADcSPwu/oFkBypv41Of6KtbHCDxYz5J5SwnUlGTe+2ayIYhnkqCN0ivK5aDSMFo3yPOtDU85zONA==</DigestValue>
      </Reference>
      <Reference URI="/xl/externalLinks/externalLink138.xml?ContentType=application/vnd.openxmlformats-officedocument.spreadsheetml.externalLink+xml">
        <DigestMethod Algorithm="http://www.w3.org/2001/04/xmlenc#sha512"/>
        <DigestValue>JOnQkpHdao9CeRF9blo+CXKynHkVWCT2lbMA1YdsLWr2cXo3TYztlOiYCRTAZprqJG84EkPRRHOs55im9l00cA==</DigestValue>
      </Reference>
      <Reference URI="/xl/externalLinks/externalLink139.xml?ContentType=application/vnd.openxmlformats-officedocument.spreadsheetml.externalLink+xml">
        <DigestMethod Algorithm="http://www.w3.org/2001/04/xmlenc#sha512"/>
        <DigestValue>VxuF3E0M0hmuB/O8Yxf+objZo8cKkZztdSdbNp9XDnEzcHXK3zKKY23tgLVUnLsuFZRmrmFVwmV6r41UKG6wKw==</DigestValue>
      </Reference>
      <Reference URI="/xl/externalLinks/externalLink14.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140.xml?ContentType=application/vnd.openxmlformats-officedocument.spreadsheetml.externalLink+xml">
        <DigestMethod Algorithm="http://www.w3.org/2001/04/xmlenc#sha512"/>
        <DigestValue>ewFwwUdClEYDPU1BYxuQ3dVRq5plSh/assQnoj96gEhun0EWMHxSKyxkAtkIwjCS1lF/2fZKeN6DAiiQMl9OiQ==</DigestValue>
      </Reference>
      <Reference URI="/xl/externalLinks/externalLink141.xml?ContentType=application/vnd.openxmlformats-officedocument.spreadsheetml.externalLink+xml">
        <DigestMethod Algorithm="http://www.w3.org/2001/04/xmlenc#sha512"/>
        <DigestValue>68jB+t6J2vWuFdJ1ehuPG4fMkvKpEiwU7MIVIGY9+bO5dGLTqmmyB2MyuSLk6VLK0bZGn3YHuGvWpXUWIcLZtQ==</DigestValue>
      </Reference>
      <Reference URI="/xl/externalLinks/externalLink142.xml?ContentType=application/vnd.openxmlformats-officedocument.spreadsheetml.externalLink+xml">
        <DigestMethod Algorithm="http://www.w3.org/2001/04/xmlenc#sha512"/>
        <DigestValue>J79T2kDazXcZG0ZQqINY/Wivvs4xoCuNFCCkDuZWfeSdG5F7jVwtbadlyWa9pIToYX398iACr9D42rSIjnZnAQ==</DigestValue>
      </Reference>
      <Reference URI="/xl/externalLinks/externalLink143.xml?ContentType=application/vnd.openxmlformats-officedocument.spreadsheetml.externalLink+xml">
        <DigestMethod Algorithm="http://www.w3.org/2001/04/xmlenc#sha512"/>
        <DigestValue>sAxDj9uZxH2RUHTf0Doq6sgQK62Dbf2EHJdHe+9CAs4lZ//jAR/sZdoiSZlSoAZmkG3yMfGwblsHMn0CzW5wvA==</DigestValue>
      </Reference>
      <Reference URI="/xl/externalLinks/externalLink144.xml?ContentType=application/vnd.openxmlformats-officedocument.spreadsheetml.externalLink+xml">
        <DigestMethod Algorithm="http://www.w3.org/2001/04/xmlenc#sha512"/>
        <DigestValue>xkk6qEhYKI2+QT8V030enB9Jkm6EXQ0GnKatV8K29xmclzmhxrmRhlot8bfzCD+exUnxs9F0/ud2WdkrD/yXcg==</DigestValue>
      </Reference>
      <Reference URI="/xl/externalLinks/externalLink145.xml?ContentType=application/vnd.openxmlformats-officedocument.spreadsheetml.externalLink+xml">
        <DigestMethod Algorithm="http://www.w3.org/2001/04/xmlenc#sha512"/>
        <DigestValue>pjGITUF74mmzwMAj36WYyKz0P75okNbJPZQIj/gLUUD3aagj4V1S9CUqDvGZqmqebu1ZxvYGiWEc+Jm0gMXzgA==</DigestValue>
      </Reference>
      <Reference URI="/xl/externalLinks/externalLink146.xml?ContentType=application/vnd.openxmlformats-officedocument.spreadsheetml.externalLink+xml">
        <DigestMethod Algorithm="http://www.w3.org/2001/04/xmlenc#sha512"/>
        <DigestValue>RgEFXojk5xyuRccBRQ1s/WFJjZFngvUKjnXbP4c36b6Htl+jStDnECjBkuQkeSIEXu6Xe92AAeqmvfknIda8NA==</DigestValue>
      </Reference>
      <Reference URI="/xl/externalLinks/externalLink147.xml?ContentType=application/vnd.openxmlformats-officedocument.spreadsheetml.externalLink+xml">
        <DigestMethod Algorithm="http://www.w3.org/2001/04/xmlenc#sha512"/>
        <DigestValue>Kd641EQ6nY0XaZtcC4LctKO3vkT0AHQb4SJGN25wzxAwNCWDncmJQ/C+XzbOaiGW2XP9JumJvMWHKIkx+mQJkw==</DigestValue>
      </Reference>
      <Reference URI="/xl/externalLinks/externalLink148.xml?ContentType=application/vnd.openxmlformats-officedocument.spreadsheetml.externalLink+xml">
        <DigestMethod Algorithm="http://www.w3.org/2001/04/xmlenc#sha512"/>
        <DigestValue>qNV5hIum9AB9rNgShQPlLkQ1tkTkQ5XjbjO6yrA2obSCXf933QyxGf2bpcKUYYIbwcUeB4ogMXMbAW7C821CWQ==</DigestValue>
      </Reference>
      <Reference URI="/xl/externalLinks/externalLink149.xml?ContentType=application/vnd.openxmlformats-officedocument.spreadsheetml.externalLink+xml">
        <DigestMethod Algorithm="http://www.w3.org/2001/04/xmlenc#sha512"/>
        <DigestValue>3IWJ9rCoRcwoAVA1Yp5CVlgafQCzMf+THjRgcNmP7nqyXRCKaH9m1NEbXT40XUKN2aeRxR7gz1cpN6ZKBtrAmA==</DigestValue>
      </Reference>
      <Reference URI="/xl/externalLinks/externalLink15.xml?ContentType=application/vnd.openxmlformats-officedocument.spreadsheetml.externalLink+xml">
        <DigestMethod Algorithm="http://www.w3.org/2001/04/xmlenc#sha512"/>
        <DigestValue>GDH0a4rv42ioPKJuL3hTapfW6n32rK703+164hjPw+CY/M+9w9h8E4tNzrAnEtjI7OktOtrMM6ntadtvU3kFeg==</DigestValue>
      </Reference>
      <Reference URI="/xl/externalLinks/externalLink150.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151.xml?ContentType=application/vnd.openxmlformats-officedocument.spreadsheetml.externalLink+xml">
        <DigestMethod Algorithm="http://www.w3.org/2001/04/xmlenc#sha512"/>
        <DigestValue>0dkAeXik7JZ2U6YOH4RvQeJlsKZtAgDbOI0rFqru0iI+acc8Unrqkas+rP796LBB22eHS1/HHq4LcOH3tcXC0Q==</DigestValue>
      </Reference>
      <Reference URI="/xl/externalLinks/externalLink152.xml?ContentType=application/vnd.openxmlformats-officedocument.spreadsheetml.externalLink+xml">
        <DigestMethod Algorithm="http://www.w3.org/2001/04/xmlenc#sha512"/>
        <DigestValue>eXto3iR05FqUQs4U7UnSXzZlLBfIkSf+HlrK09b2r7Mqh67T4veBOgiEDf6VIEIlInGcgFY10Wmr3Moi9LxCQw==</DigestValue>
      </Reference>
      <Reference URI="/xl/externalLinks/externalLink153.xml?ContentType=application/vnd.openxmlformats-officedocument.spreadsheetml.externalLink+xml">
        <DigestMethod Algorithm="http://www.w3.org/2001/04/xmlenc#sha512"/>
        <DigestValue>QKwDYrxCEuuA17q/NYGDcopw3QmMyI+XTnHi8Lf3ty6FYZp9b+uvSyLgA1SQ+sVbpl+c9c8Cz36yHfmp0SopyA==</DigestValue>
      </Reference>
      <Reference URI="/xl/externalLinks/externalLink154.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55.xml?ContentType=application/vnd.openxmlformats-officedocument.spreadsheetml.externalLink+xml">
        <DigestMethod Algorithm="http://www.w3.org/2001/04/xmlenc#sha512"/>
        <DigestValue>qCYT9dSBb43GH9BMsguuIBDVNIXcADHsfWawGgctFfagU1Sjpk35H/bYN3Cb9bHLaNRAgSM+5WrICil1RLHL2A==</DigestValue>
      </Reference>
      <Reference URI="/xl/externalLinks/externalLink156.xml?ContentType=application/vnd.openxmlformats-officedocument.spreadsheetml.externalLink+xml">
        <DigestMethod Algorithm="http://www.w3.org/2001/04/xmlenc#sha512"/>
        <DigestValue>rhsZ//sVFITJ/+YCYLJcm96KNVSmGfyD3gRSO3SpdG5ErHcUXO5YBM9H4Z3fDprJ0IC+HOnJIpp3A34FkvYVaA==</DigestValue>
      </Reference>
      <Reference URI="/xl/externalLinks/externalLink157.xml?ContentType=application/vnd.openxmlformats-officedocument.spreadsheetml.externalLink+xml">
        <DigestMethod Algorithm="http://www.w3.org/2001/04/xmlenc#sha512"/>
        <DigestValue>SL/YJ0H/PZt1XzSqq77xVxHKfpTlAjDECaD5ZeZasV2MzKqrA3apl37b7BZVRJ76Bjjii8m+43gOk6Jo5f7zFQ==</DigestValue>
      </Reference>
      <Reference URI="/xl/externalLinks/externalLink158.xml?ContentType=application/vnd.openxmlformats-officedocument.spreadsheetml.externalLink+xml">
        <DigestMethod Algorithm="http://www.w3.org/2001/04/xmlenc#sha512"/>
        <DigestValue>wMC/KpDnBke2I65GuXsUDSMi1cHipEWkJvutVhMfs1LOM74gHN9nTzgvof66qgLej37iYp/GHCWgtDsaQpXnnA==</DigestValue>
      </Reference>
      <Reference URI="/xl/externalLinks/externalLink159.xml?ContentType=application/vnd.openxmlformats-officedocument.spreadsheetml.externalLink+xml">
        <DigestMethod Algorithm="http://www.w3.org/2001/04/xmlenc#sha512"/>
        <DigestValue>aJs3YO9LwyVJT+J+6oBHsDoAGrQ3fDsF+djB5O8M4f5LTh2/9R57kJmM4i3MVEZhr19JmJEgWW2+oZYGOAyShA==</DigestValue>
      </Reference>
      <Reference URI="/xl/externalLinks/externalLink16.xml?ContentType=application/vnd.openxmlformats-officedocument.spreadsheetml.externalLink+xml">
        <DigestMethod Algorithm="http://www.w3.org/2001/04/xmlenc#sha512"/>
        <DigestValue>crEv+bQhiPjVuSVeRHbODoAOgy9MFBktXObC/LymdRqqZiLfUYOysKoILtqyR6fzYjyCPzX9DP7BKyZHd+51jg==</DigestValue>
      </Reference>
      <Reference URI="/xl/externalLinks/externalLink160.xml?ContentType=application/vnd.openxmlformats-officedocument.spreadsheetml.externalLink+xml">
        <DigestMethod Algorithm="http://www.w3.org/2001/04/xmlenc#sha512"/>
        <DigestValue>gqFKk6fwDxCy21RWb1SH7tL5Zra31wzijXMkQXyuQGS8lpdE3wj+Oe1SYvDQl94FdZ5jchqbUhc8kuy/j7KjuQ==</DigestValue>
      </Reference>
      <Reference URI="/xl/externalLinks/externalLink161.xml?ContentType=application/vnd.openxmlformats-officedocument.spreadsheetml.externalLink+xml">
        <DigestMethod Algorithm="http://www.w3.org/2001/04/xmlenc#sha512"/>
        <DigestValue>M9h7GiyONctmW9MdJbungApdqJiwcJVGP2xYxtmHt06beAS40+of02xPTwhv+DPTMNaCeDdIF9vNo4WycWS66g==</DigestValue>
      </Reference>
      <Reference URI="/xl/externalLinks/externalLink162.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163.xml?ContentType=application/vnd.openxmlformats-officedocument.spreadsheetml.externalLink+xml">
        <DigestMethod Algorithm="http://www.w3.org/2001/04/xmlenc#sha512"/>
        <DigestValue>SCltJjPNJ5v1XASQdXr6FbWDd+GH25u6dILY6LvVD2b2ecYzCzL1zede67bV66WeA0/qR1enTmOJiN85WGcdSg==</DigestValue>
      </Reference>
      <Reference URI="/xl/externalLinks/externalLink164.xml?ContentType=application/vnd.openxmlformats-officedocument.spreadsheetml.externalLink+xml">
        <DigestMethod Algorithm="http://www.w3.org/2001/04/xmlenc#sha512"/>
        <DigestValue>3au7znfTKor7K4CrtmKbaUruUnJ0ED7KPx87eiINKOs8kOEi1ejpwVdRtHY3N0R8/dfr7hkMOGRmwRU+XmYk6w==</DigestValue>
      </Reference>
      <Reference URI="/xl/externalLinks/externalLink165.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166.xml?ContentType=application/vnd.openxmlformats-officedocument.spreadsheetml.externalLink+xml">
        <DigestMethod Algorithm="http://www.w3.org/2001/04/xmlenc#sha512"/>
        <DigestValue>4ORInyfZTCE6P7CfF6unJnoAWpHzgdHsejZJUD/pOAALaB2W7W7kzUDZ4nvXyWMDipcqpHEG5rlXHEMkjBN25Q==</DigestValue>
      </Reference>
      <Reference URI="/xl/externalLinks/externalLink167.xml?ContentType=application/vnd.openxmlformats-officedocument.spreadsheetml.externalLink+xml">
        <DigestMethod Algorithm="http://www.w3.org/2001/04/xmlenc#sha512"/>
        <DigestValue>9qMDNnQ3Dul0ZHsTXpL6TJWtCK7n2Vfq1Y3pGrMf6uGvoO/j8ZKIu7oW5QvFUgKR/RZgiRhtfYDCFMc//54cfg==</DigestValue>
      </Reference>
      <Reference URI="/xl/externalLinks/externalLink168.xml?ContentType=application/vnd.openxmlformats-officedocument.spreadsheetml.externalLink+xml">
        <DigestMethod Algorithm="http://www.w3.org/2001/04/xmlenc#sha512"/>
        <DigestValue>erWzU2QjZoTk14hj0n8iMSFlf/zDAFl7wDxV52EwYAofxW6fzSTM+uQgIPfOGq63sr8ApFSIiNVXyYTBVXo3ww==</DigestValue>
      </Reference>
      <Reference URI="/xl/externalLinks/externalLink169.xml?ContentType=application/vnd.openxmlformats-officedocument.spreadsheetml.externalLink+xml">
        <DigestMethod Algorithm="http://www.w3.org/2001/04/xmlenc#sha512"/>
        <DigestValue>SD7jXyQ0rL8AvyPML3CwEDrnKTlj6e5SgOY+Ai5WYpE0T1AGE7v9rn+8E+88eN62kiBxB7aOvR9dP5PT6tQd0g==</DigestValue>
      </Reference>
      <Reference URI="/xl/externalLinks/externalLink17.xml?ContentType=application/vnd.openxmlformats-officedocument.spreadsheetml.externalLink+xml">
        <DigestMethod Algorithm="http://www.w3.org/2001/04/xmlenc#sha512"/>
        <DigestValue>o0tpE7zm0QlqcQ3Y+TWIm7ZFnlXqc0QJ0/qUHIi1vTZZ0oDE0QdUhY0yt7MYjq6mP5S4QLmypWxN+5y7J/EtNg==</DigestValue>
      </Reference>
      <Reference URI="/xl/externalLinks/externalLink170.xml?ContentType=application/vnd.openxmlformats-officedocument.spreadsheetml.externalLink+xml">
        <DigestMethod Algorithm="http://www.w3.org/2001/04/xmlenc#sha512"/>
        <DigestValue>BYAHclVP4K1lywHGIET96XqETxYiJbcBcjoZF00S+bSIRBcvDp4ENg0VO/H0OWvyfexGH383nOZnMyksxGApyg==</DigestValue>
      </Reference>
      <Reference URI="/xl/externalLinks/externalLink171.xml?ContentType=application/vnd.openxmlformats-officedocument.spreadsheetml.externalLink+xml">
        <DigestMethod Algorithm="http://www.w3.org/2001/04/xmlenc#sha512"/>
        <DigestValue>Fc8Kej5XnON7O4Kl7z6pe8BN/9atsN8VxzrB5HAc3FuF/eyNnM9X07Kk/Jx04ND/u6KhEtEo0QWz4N7XAW3Iig==</DigestValue>
      </Reference>
      <Reference URI="/xl/externalLinks/externalLink172.xml?ContentType=application/vnd.openxmlformats-officedocument.spreadsheetml.externalLink+xml">
        <DigestMethod Algorithm="http://www.w3.org/2001/04/xmlenc#sha512"/>
        <DigestValue>iN+w5sOTs1J7myYQlMi8WwWc39I42DTYotTi44a15NKA3HL72DL7h34UPGP/Lwc5t7g0DJXDJl/Xzx08gOmpTg==</DigestValue>
      </Reference>
      <Reference URI="/xl/externalLinks/externalLink173.xml?ContentType=application/vnd.openxmlformats-officedocument.spreadsheetml.externalLink+xml">
        <DigestMethod Algorithm="http://www.w3.org/2001/04/xmlenc#sha512"/>
        <DigestValue>3PO7uu/P+2AUB8mcZs9xRS/OIaPv7z4Eb+wxlFGqgpAzVpW0+kCTB/cnNs/dDVkMw/8VTigIKSNuh90FDTQRnw==</DigestValue>
      </Reference>
      <Reference URI="/xl/externalLinks/externalLink174.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175.xml?ContentType=application/vnd.openxmlformats-officedocument.spreadsheetml.externalLink+xml">
        <DigestMethod Algorithm="http://www.w3.org/2001/04/xmlenc#sha512"/>
        <DigestValue>7lNGzJNNWP+Wj4GJ521PMIyWuvIStNpd6OJuJIRs0Cc1MyrYBqy1ZEEOzmav7De7mjZb6cGl7B24s44Yg4hG4A==</DigestValue>
      </Reference>
      <Reference URI="/xl/externalLinks/externalLink176.xml?ContentType=application/vnd.openxmlformats-officedocument.spreadsheetml.externalLink+xml">
        <DigestMethod Algorithm="http://www.w3.org/2001/04/xmlenc#sha512"/>
        <DigestValue>Lx1CJgEPHW3R19bOZU4MLD9smL8tevBxWHi7UgH/fO9k3kb9qjwSC9iUiUCLhn8Lv4MHg4cFBPFA1cp5fZinlg==</DigestValue>
      </Reference>
      <Reference URI="/xl/externalLinks/externalLink177.xml?ContentType=application/vnd.openxmlformats-officedocument.spreadsheetml.externalLink+xml">
        <DigestMethod Algorithm="http://www.w3.org/2001/04/xmlenc#sha512"/>
        <DigestValue>60NyWj8N7B/INE/q61Hm/UP4H35W7juyAU+CmiVhK5/mNzzgFRULC7FTDK34aLzrMJ0kW/N8u5Q3r8QuOR1j/A==</DigestValue>
      </Reference>
      <Reference URI="/xl/externalLinks/externalLink178.xml?ContentType=application/vnd.openxmlformats-officedocument.spreadsheetml.externalLink+xml">
        <DigestMethod Algorithm="http://www.w3.org/2001/04/xmlenc#sha512"/>
        <DigestValue>SHiVuXl5JYamu/K8lD/diqMAiVv90nSJlH9GoVqBuFEbtC5TegJ74firJ6JjoWYPJsCVispB1XbqEwlZSBAUgA==</DigestValue>
      </Reference>
      <Reference URI="/xl/externalLinks/externalLink179.xml?ContentType=application/vnd.openxmlformats-officedocument.spreadsheetml.externalLink+xml">
        <DigestMethod Algorithm="http://www.w3.org/2001/04/xmlenc#sha512"/>
        <DigestValue>058pAMa0UyVIVI8sYpq/pZvkAEBUR3m2SnFbf6YbeTHTiBuRlmZJOFs1hrszx28j9hcdCQ64OCT7RcAudCmpQQ==</DigestValue>
      </Reference>
      <Reference URI="/xl/externalLinks/externalLink18.xml?ContentType=application/vnd.openxmlformats-officedocument.spreadsheetml.externalLink+xml">
        <DigestMethod Algorithm="http://www.w3.org/2001/04/xmlenc#sha512"/>
        <DigestValue>sh97dQk9GuZ+9f7I1XC2rST+ZsBmI4STpz+twYRULL7qNqAR9v92mPZg7MUkwlX5l3llXXyAS7Kylomw7HgFbQ==</DigestValue>
      </Reference>
      <Reference URI="/xl/externalLinks/externalLink180.xml?ContentType=application/vnd.openxmlformats-officedocument.spreadsheetml.externalLink+xml">
        <DigestMethod Algorithm="http://www.w3.org/2001/04/xmlenc#sha512"/>
        <DigestValue>BOOrWW0iPTK7TI7RbqRqStYLl2IISVq9Z1fSEX81iBPdwMg7D+ye2EYUjdPTAm/3evlIEeQqB972XllODeCNOw==</DigestValue>
      </Reference>
      <Reference URI="/xl/externalLinks/externalLink181.xml?ContentType=application/vnd.openxmlformats-officedocument.spreadsheetml.externalLink+xml">
        <DigestMethod Algorithm="http://www.w3.org/2001/04/xmlenc#sha512"/>
        <DigestValue>/3xjWhWY0gwvYKvEq7Qizs7G+pfqn3cMGorQmcWiuvGsRa66qS9FV8mG1BKpRmIO+mtR8Rh7bx2RKAcavOw1gg==</DigestValue>
      </Reference>
      <Reference URI="/xl/externalLinks/externalLink182.xml?ContentType=application/vnd.openxmlformats-officedocument.spreadsheetml.externalLink+xml">
        <DigestMethod Algorithm="http://www.w3.org/2001/04/xmlenc#sha512"/>
        <DigestValue>Khw8/SEVazoKDef548INeEWBzFVNlrzQ84gUhsw4FsbgHbfU56OQgLR1ipqfYkF9NEm2hwTpHEGvrS3188OqPQ==</DigestValue>
      </Reference>
      <Reference URI="/xl/externalLinks/externalLink183.xml?ContentType=application/vnd.openxmlformats-officedocument.spreadsheetml.externalLink+xml">
        <DigestMethod Algorithm="http://www.w3.org/2001/04/xmlenc#sha512"/>
        <DigestValue>yMJJkay3j5MGR87z69JLBqVVH/0OapBhG32sluq9x81oRk0kjS8eAnEq0AxQDvjyfpcqgB5GL/5vfAbbRb3Lsg==</DigestValue>
      </Reference>
      <Reference URI="/xl/externalLinks/externalLink184.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185.xml?ContentType=application/vnd.openxmlformats-officedocument.spreadsheetml.externalLink+xml">
        <DigestMethod Algorithm="http://www.w3.org/2001/04/xmlenc#sha512"/>
        <DigestValue>W8Rxywz8gy5/eueaZIGJEGLXTVe7EbvDBlr6oE43cpDnvS+2tbj6/N4NrxWyMJPCk/3ieFLhqC7EHdJZVwQcKg==</DigestValue>
      </Reference>
      <Reference URI="/xl/externalLinks/externalLink186.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187.xml?ContentType=application/vnd.openxmlformats-officedocument.spreadsheetml.externalLink+xml">
        <DigestMethod Algorithm="http://www.w3.org/2001/04/xmlenc#sha512"/>
        <DigestValue>VGvTwY7F0mII7d5/5ePIvamFvg1DHaOLXvHEFGEMcDBfSTIpqafy4KFFDL6W+zLI1O8Qlcy5o3L8brztPH+wrQ==</DigestValue>
      </Reference>
      <Reference URI="/xl/externalLinks/externalLink188.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189.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19.xml?ContentType=application/vnd.openxmlformats-officedocument.spreadsheetml.externalLink+xml">
        <DigestMethod Algorithm="http://www.w3.org/2001/04/xmlenc#sha512"/>
        <DigestValue>KnEv6w2Oj0wfEquhNhVy8AyBDDanioClBblKJ4hL3wJ3EYN65039Yn7EGTA1Ql9ZgdVT6K10rVxo+Vt3vNvc/w==</DigestValue>
      </Reference>
      <Reference URI="/xl/externalLinks/externalLink190.xml?ContentType=application/vnd.openxmlformats-officedocument.spreadsheetml.externalLink+xml">
        <DigestMethod Algorithm="http://www.w3.org/2001/04/xmlenc#sha512"/>
        <DigestValue>JPxoOe1rbi25vg/66ezi0IwSU3gSFYVUFBiSsfReLscmBvpHeUBa0SCB0jm5JiBWa7ENL/EyYYMQ2EkoSqngpQ==</DigestValue>
      </Reference>
      <Reference URI="/xl/externalLinks/externalLink191.xml?ContentType=application/vnd.openxmlformats-officedocument.spreadsheetml.externalLink+xml">
        <DigestMethod Algorithm="http://www.w3.org/2001/04/xmlenc#sha512"/>
        <DigestValue>+aFXwbbxnmOnJ/7dPeRyz6nYw8bPrkFSQqO+hSVSUCaeYtlVm+GE8ERev6yqdyE7dwacGEbs1XZjfan5uuCBIw==</DigestValue>
      </Reference>
      <Reference URI="/xl/externalLinks/externalLink192.xml?ContentType=application/vnd.openxmlformats-officedocument.spreadsheetml.externalLink+xml">
        <DigestMethod Algorithm="http://www.w3.org/2001/04/xmlenc#sha512"/>
        <DigestValue>HUPYW8kToh2Eq1gbPM3vRYAHGmG3Dd8idCxXNnFzRfRgQMKcoqPrZZ2VI+r6REOLiyLlJ+OqBM99CLgLJTSEJA==</DigestValue>
      </Reference>
      <Reference URI="/xl/externalLinks/externalLink193.xml?ContentType=application/vnd.openxmlformats-officedocument.spreadsheetml.externalLink+xml">
        <DigestMethod Algorithm="http://www.w3.org/2001/04/xmlenc#sha512"/>
        <DigestValue>t8vefRvri5hhgRTFP90jG2MUOgKGJeDJUe/0gtlErHfWGeqZc195TZyGehjuGTQr8bhwjdsg9CDJs/OkNOHhqw==</DigestValue>
      </Reference>
      <Reference URI="/xl/externalLinks/externalLink194.xml?ContentType=application/vnd.openxmlformats-officedocument.spreadsheetml.externalLink+xml">
        <DigestMethod Algorithm="http://www.w3.org/2001/04/xmlenc#sha512"/>
        <DigestValue>J1YMEYBtH78sgNxsfL2Bj2qK2CPnoGDaAf1CE+uggvoFnxoAfEnpXXg2AFdDfmnn75Au6bvoP33oHeC5X6R3HQ==</DigestValue>
      </Reference>
      <Reference URI="/xl/externalLinks/externalLink195.xml?ContentType=application/vnd.openxmlformats-officedocument.spreadsheetml.externalLink+xml">
        <DigestMethod Algorithm="http://www.w3.org/2001/04/xmlenc#sha512"/>
        <DigestValue>p8NKW+AGGKW2LbAM7P7M2soT+umv54DGR27CodMkyMv2MDIF5p3n8QFmcAp/XtkInDxqU1N3GHbbwvM/V162HA==</DigestValue>
      </Reference>
      <Reference URI="/xl/externalLinks/externalLink196.xml?ContentType=application/vnd.openxmlformats-officedocument.spreadsheetml.externalLink+xml">
        <DigestMethod Algorithm="http://www.w3.org/2001/04/xmlenc#sha512"/>
        <DigestValue>/MJxsjmZtZeLLEPJ90Mckw01B9xirwHgBghRk1yVGsQLAB0vSELCJyWTnbtVOZZnczq6nmimydhYlXPEjChGHA==</DigestValue>
      </Reference>
      <Reference URI="/xl/externalLinks/externalLink197.xml?ContentType=application/vnd.openxmlformats-officedocument.spreadsheetml.externalLink+xml">
        <DigestMethod Algorithm="http://www.w3.org/2001/04/xmlenc#sha512"/>
        <DigestValue>YhA1hwDqQqaCz2HtBUK8y3WP8IwujcQa0oUnknc/R4/U3QqNPl2Z+zkUPZd12zW9FYnM1gJzlH9TZICltS97bw==</DigestValue>
      </Reference>
      <Reference URI="/xl/externalLinks/externalLink198.xml?ContentType=application/vnd.openxmlformats-officedocument.spreadsheetml.externalLink+xml">
        <DigestMethod Algorithm="http://www.w3.org/2001/04/xmlenc#sha512"/>
        <DigestValue>h6k8GJg1uU+LkH94bBuhT3w9zWtC3ihb7P+MyJmhzVKL/7cQlpoE2XrCB4hBpvhD1+Svw35OPKf7GlUNQOByzw==</DigestValue>
      </Reference>
      <Reference URI="/xl/externalLinks/externalLink199.xml?ContentType=application/vnd.openxmlformats-officedocument.spreadsheetml.externalLink+xml">
        <DigestMethod Algorithm="http://www.w3.org/2001/04/xmlenc#sha512"/>
        <DigestValue>H/IvFTMWK36Bpm9O8e7lBKmnSN/Y2JnuMBIaZX/RG0VJ1zTCdfv8dopix9x/jw60WtihZUrjgVHHKVpW6JQ+rw==</DigestValue>
      </Reference>
      <Reference URI="/xl/externalLinks/externalLink2.xml?ContentType=application/vnd.openxmlformats-officedocument.spreadsheetml.externalLink+xml">
        <DigestMethod Algorithm="http://www.w3.org/2001/04/xmlenc#sha512"/>
        <DigestValue>/znkSeLdVqtscHVRRxY3HzR2qoLuvrcCNbo+TAukZWPsayiJImcU7/9PfQo/wGpYFntSAbJVL4EBqcA33oi3Jw==</DigestValue>
      </Reference>
      <Reference URI="/xl/externalLinks/externalLink20.xml?ContentType=application/vnd.openxmlformats-officedocument.spreadsheetml.externalLink+xml">
        <DigestMethod Algorithm="http://www.w3.org/2001/04/xmlenc#sha512"/>
        <DigestValue>TsHeTXu8vcaSxxm0ax9NbeQprsU28BvDe2kkoaAg/fSZ/43laf4A8KACvUFnXWXaRxSdWDIMdxc6Y2V+bi+nMg==</DigestValue>
      </Reference>
      <Reference URI="/xl/externalLinks/externalLink200.xml?ContentType=application/vnd.openxmlformats-officedocument.spreadsheetml.externalLink+xml">
        <DigestMethod Algorithm="http://www.w3.org/2001/04/xmlenc#sha512"/>
        <DigestValue>so310hCFmp8IDU+snK2QFxaZLoiux+4Pj231XRlk0dbm4A/CZSJA767TyQLnErSIEa1CcKPGOuVvLlQhFKN9sw==</DigestValue>
      </Reference>
      <Reference URI="/xl/externalLinks/externalLink201.xml?ContentType=application/vnd.openxmlformats-officedocument.spreadsheetml.externalLink+xml">
        <DigestMethod Algorithm="http://www.w3.org/2001/04/xmlenc#sha512"/>
        <DigestValue>ViwCnOTLXSvASrqWO/MXbqB79EUGPWV/0wgNYH7iY81CjNQ7EKfcgA7by3tETjno32+1Kjn8TXyOC8CRPpeXMw==</DigestValue>
      </Reference>
      <Reference URI="/xl/externalLinks/externalLink202.xml?ContentType=application/vnd.openxmlformats-officedocument.spreadsheetml.externalLink+xml">
        <DigestMethod Algorithm="http://www.w3.org/2001/04/xmlenc#sha512"/>
        <DigestValue>K1TFG6uTKI2KMUtVD5dsKEON41129vfKT5dfnnwiQetpRz1vAtKRqySHLgDxx59buKwy9E9EdP284udKM9wLtg==</DigestValue>
      </Reference>
      <Reference URI="/xl/externalLinks/externalLink203.xml?ContentType=application/vnd.openxmlformats-officedocument.spreadsheetml.externalLink+xml">
        <DigestMethod Algorithm="http://www.w3.org/2001/04/xmlenc#sha512"/>
        <DigestValue>QTVGM6+gCwO+Jyr/UsszuCxbE6Pze9aVZ9Lq10pi2UM1Uj4WjVnAqf+cuZOxHcppJNnBHkzevtAgCe/zXodpQQ==</DigestValue>
      </Reference>
      <Reference URI="/xl/externalLinks/externalLink204.xml?ContentType=application/vnd.openxmlformats-officedocument.spreadsheetml.externalLink+xml">
        <DigestMethod Algorithm="http://www.w3.org/2001/04/xmlenc#sha512"/>
        <DigestValue>fCJBrpxJiTS9HKiQmtBnfa08+vriuNVqvK+yPJHlQh/3pz/EncfvNRPBzxdMeHEvF2eOR0NjDCpP6T/SI7zSJQ==</DigestValue>
      </Reference>
      <Reference URI="/xl/externalLinks/externalLink205.xml?ContentType=application/vnd.openxmlformats-officedocument.spreadsheetml.externalLink+xml">
        <DigestMethod Algorithm="http://www.w3.org/2001/04/xmlenc#sha512"/>
        <DigestValue>9HTuVi3m0SMKyEq6Eye2WMdRWjxtfkK/4i1gKBqzbDzxsfO21fvb6KreITxer3DxYDGCpex6jnvM2qoVjQ9lhA==</DigestValue>
      </Reference>
      <Reference URI="/xl/externalLinks/externalLink206.xml?ContentType=application/vnd.openxmlformats-officedocument.spreadsheetml.externalLink+xml">
        <DigestMethod Algorithm="http://www.w3.org/2001/04/xmlenc#sha512"/>
        <DigestValue>RqN4WtHb4q+rJIsSK9L/CZ3XbmmxWAqWN1mTdCDOVNuTxWX0MebocCxBEmjvwZLTpC8jb7O/lUipZXIWpoGpcQ==</DigestValue>
      </Reference>
      <Reference URI="/xl/externalLinks/externalLink207.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08.xml?ContentType=application/vnd.openxmlformats-officedocument.spreadsheetml.externalLink+xml">
        <DigestMethod Algorithm="http://www.w3.org/2001/04/xmlenc#sha512"/>
        <DigestValue>gEvfMiJruH2qYiT/JKcOY1U8LBQxucUk4zMwE0KHm3HcOi8cyBC8cFtwH1LgPnUoZDRyM3hu9BLGSbypHtqCSQ==</DigestValue>
      </Reference>
      <Reference URI="/xl/externalLinks/externalLink209.xml?ContentType=application/vnd.openxmlformats-officedocument.spreadsheetml.externalLink+xml">
        <DigestMethod Algorithm="http://www.w3.org/2001/04/xmlenc#sha512"/>
        <DigestValue>PYGI80dSs/dCdDNVKjisgsEZnp4DlFXV8+6FJsarKtUH6TnpRASKaTbOe9EUNR6OJTpvapT5kHAyfszaQf8OSw==</DigestValue>
      </Reference>
      <Reference URI="/xl/externalLinks/externalLink21.xml?ContentType=application/vnd.openxmlformats-officedocument.spreadsheetml.externalLink+xml">
        <DigestMethod Algorithm="http://www.w3.org/2001/04/xmlenc#sha512"/>
        <DigestValue>5aRbfsdShF6skMfPh8ChRa6mHFAbeCKk/PXM0jSkgIS2RMFbl3J/A3Z8tYJVv8NtXxzPpWvw7NyXL0ewyJvzhA==</DigestValue>
      </Reference>
      <Reference URI="/xl/externalLinks/externalLink210.xml?ContentType=application/vnd.openxmlformats-officedocument.spreadsheetml.externalLink+xml">
        <DigestMethod Algorithm="http://www.w3.org/2001/04/xmlenc#sha512"/>
        <DigestValue>1c0Hh5f4BPovTVJwyL65zMPdKrDsbjFoiFjYmsAUhL677Wp7Suy76/VlS6F19gP6aPLBhSMFCIjdSSxrg+FqRg==</DigestValue>
      </Reference>
      <Reference URI="/xl/externalLinks/externalLink211.xml?ContentType=application/vnd.openxmlformats-officedocument.spreadsheetml.externalLink+xml">
        <DigestMethod Algorithm="http://www.w3.org/2001/04/xmlenc#sha512"/>
        <DigestValue>h+cD7SnHvpL5nFj8MLLnSRbLGit2/iQBvCPP9Y2NXMv0z1k7z27uLSiG+BYt4ZkIOpIVFjCqykJhHT/z/KbTVA==</DigestValue>
      </Reference>
      <Reference URI="/xl/externalLinks/externalLink212.xml?ContentType=application/vnd.openxmlformats-officedocument.spreadsheetml.externalLink+xml">
        <DigestMethod Algorithm="http://www.w3.org/2001/04/xmlenc#sha512"/>
        <DigestValue>LSwpljZMFaJsnfl5PSAZUn+VBwz74GoC7jv8YtxLNdN83vloUyrsmmZ9z+kwhrTwSfsvLAh7eyhCNfIwyaQsgA==</DigestValue>
      </Reference>
      <Reference URI="/xl/externalLinks/externalLink213.xml?ContentType=application/vnd.openxmlformats-officedocument.spreadsheetml.externalLink+xml">
        <DigestMethod Algorithm="http://www.w3.org/2001/04/xmlenc#sha512"/>
        <DigestValue>VZYHO7StC4tkEOcntCmIfrPfzUMJLlgKbQ2Ulxid3yj5uCwCIOfTRw1qiquJoL6dYH3l3QzoePZVyy3850GOJg==</DigestValue>
      </Reference>
      <Reference URI="/xl/externalLinks/externalLink214.xml?ContentType=application/vnd.openxmlformats-officedocument.spreadsheetml.externalLink+xml">
        <DigestMethod Algorithm="http://www.w3.org/2001/04/xmlenc#sha512"/>
        <DigestValue>gSL1ulIY0Qbsi7VWAEzD66pBtSrj6cPrvAmTB5AJhXk+uY3hEgVZhd9vSKZVqL+gXwdDrFgvdIyNtJLIPyTT8g==</DigestValue>
      </Reference>
      <Reference URI="/xl/externalLinks/externalLink215.xml?ContentType=application/vnd.openxmlformats-officedocument.spreadsheetml.externalLink+xml">
        <DigestMethod Algorithm="http://www.w3.org/2001/04/xmlenc#sha512"/>
        <DigestValue>IZu170qINy/Nf7eoYhJGFHAA8uw+maodPIWmIaecmX0QY+VFZj2SW6LK1mlv8YKwC8FuWYmyNoT0MjPlS+Ms9Q==</DigestValue>
      </Reference>
      <Reference URI="/xl/externalLinks/externalLink216.xml?ContentType=application/vnd.openxmlformats-officedocument.spreadsheetml.externalLink+xml">
        <DigestMethod Algorithm="http://www.w3.org/2001/04/xmlenc#sha512"/>
        <DigestValue>VkaC5mFUZvS0FTcRu3g3MWXzqns9QYQ2lwUKm3Fa4s2MYJtmSdm0B+byiS6ecy7acODfx7RHmSgAjSvyFgtSHg==</DigestValue>
      </Reference>
      <Reference URI="/xl/externalLinks/externalLink217.xml?ContentType=application/vnd.openxmlformats-officedocument.spreadsheetml.externalLink+xml">
        <DigestMethod Algorithm="http://www.w3.org/2001/04/xmlenc#sha512"/>
        <DigestValue>sj9imVZMzdQhp+mr48fN4Vn2tHcDDywV7Q2lZar1nrDZeqsWda6Z1pIzV3hEZOywoK5AwyI4a3fbhzl4wLzAyA==</DigestValue>
      </Reference>
      <Reference URI="/xl/externalLinks/externalLink218.xml?ContentType=application/vnd.openxmlformats-officedocument.spreadsheetml.externalLink+xml">
        <DigestMethod Algorithm="http://www.w3.org/2001/04/xmlenc#sha512"/>
        <DigestValue>VkwtVvdaY1yJGPa1FZEGJCIVn9ijyWz/BYuyzGOR2/L9TZGYKHQLQgZc46pQTlNgtg7+yP8UUmYlIqgpt9W8XA==</DigestValue>
      </Reference>
      <Reference URI="/xl/externalLinks/externalLink219.xml?ContentType=application/vnd.openxmlformats-officedocument.spreadsheetml.externalLink+xml">
        <DigestMethod Algorithm="http://www.w3.org/2001/04/xmlenc#sha512"/>
        <DigestValue>N0BKD0hQCa0sl7HZJLhTs7prI4sk3i56mIJfIJVknyN8nCeiMrz3GPOuDcmgrhggPp0JZ+0lbzIYxM5yLkm2TA==</DigestValue>
      </Reference>
      <Reference URI="/xl/externalLinks/externalLink22.xml?ContentType=application/vnd.openxmlformats-officedocument.spreadsheetml.externalLink+xml">
        <DigestMethod Algorithm="http://www.w3.org/2001/04/xmlenc#sha512"/>
        <DigestValue>1guX4GS6/CFgtqxl8L3pLKCVQv2g6Ogh1uh7NK0t2p5EyMchm6EFBkf4ZE3CF6DVUogs+tsTIhcupnjrgsSeww==</DigestValue>
      </Reference>
      <Reference URI="/xl/externalLinks/externalLink220.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21.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22.xml?ContentType=application/vnd.openxmlformats-officedocument.spreadsheetml.externalLink+xml">
        <DigestMethod Algorithm="http://www.w3.org/2001/04/xmlenc#sha512"/>
        <DigestValue>u2QM8TjzOjIvtrvMxUVDLEF2K4FurQItreBLxWAAVMJHCwB/LC9xPpHiDWTOv8RbPBQWJHtiD8NKIGzde5tb+w==</DigestValue>
      </Reference>
      <Reference URI="/xl/externalLinks/externalLink223.xml?ContentType=application/vnd.openxmlformats-officedocument.spreadsheetml.externalLink+xml">
        <DigestMethod Algorithm="http://www.w3.org/2001/04/xmlenc#sha512"/>
        <DigestValue>a6iKR6xPTt1i0JYeYBmYE8Q6E77cH5qYKL+Svq47b1l8uo2Dmp3iitkEhD5XFuUOVgsg/iHYTsXqmCbsQsXLBA==</DigestValue>
      </Reference>
      <Reference URI="/xl/externalLinks/externalLink224.xml?ContentType=application/vnd.openxmlformats-officedocument.spreadsheetml.externalLink+xml">
        <DigestMethod Algorithm="http://www.w3.org/2001/04/xmlenc#sha512"/>
        <DigestValue>h6VfC8tcUeakjkvy1SFShOeBwOOKa9g/pze1nom/5sHR+os3Mh2lQaYG5DPUMJJujVCnlk4bV4Mhdh5m9ONyRg==</DigestValue>
      </Reference>
      <Reference URI="/xl/externalLinks/externalLink225.xml?ContentType=application/vnd.openxmlformats-officedocument.spreadsheetml.externalLink+xml">
        <DigestMethod Algorithm="http://www.w3.org/2001/04/xmlenc#sha512"/>
        <DigestValue>nzlX1h9oTFPMe6bHultX4ws9POoDaxT9QNQAEBz37Wx8AMRL9KOyRmfdJy41JAt8fPcdqvKr9CzzOprJMX7ESQ==</DigestValue>
      </Reference>
      <Reference URI="/xl/externalLinks/externalLink226.xml?ContentType=application/vnd.openxmlformats-officedocument.spreadsheetml.externalLink+xml">
        <DigestMethod Algorithm="http://www.w3.org/2001/04/xmlenc#sha512"/>
        <DigestValue>RWLZnsTGcIxAlA1bHl5X+OaZsCxj+1x/VCqBHEkLNOZCn8FcjzRp5O1Oosxr4G9EFzwgivV8+ivLLJl1uUSYHg==</DigestValue>
      </Reference>
      <Reference URI="/xl/externalLinks/externalLink23.xml?ContentType=application/vnd.openxmlformats-officedocument.spreadsheetml.externalLink+xml">
        <DigestMethod Algorithm="http://www.w3.org/2001/04/xmlenc#sha512"/>
        <DigestValue>oF/7+okxgFBhPLB9Kbt/svt7dooiGnqHekSLcd7Oq5OFGKd71/ofc7WC01jkdd4vR3b+bcmN7cBhxsA49ivgyA==</DigestValue>
      </Reference>
      <Reference URI="/xl/externalLinks/externalLink24.xml?ContentType=application/vnd.openxmlformats-officedocument.spreadsheetml.externalLink+xml">
        <DigestMethod Algorithm="http://www.w3.org/2001/04/xmlenc#sha512"/>
        <DigestValue>U17eE7/+eZOuIOzDpL6PX2mAIA3+nKUlzIc25vDmWPYV3a1JpOYcQcggosAgS9Xcqjuar2xvx8TOeEZWszx75Q==</DigestValue>
      </Reference>
      <Reference URI="/xl/externalLinks/externalLink25.xml?ContentType=application/vnd.openxmlformats-officedocument.spreadsheetml.externalLink+xml">
        <DigestMethod Algorithm="http://www.w3.org/2001/04/xmlenc#sha512"/>
        <DigestValue>39nXRd8YlOJrJsc8I2cUuv7M2R5NFipKKL3Y1aucJK9+SVzS9Hp6j8/lzlGlR/b4qAjTxTOjorejSUTOxaulIw==</DigestValue>
      </Reference>
      <Reference URI="/xl/externalLinks/externalLink26.xml?ContentType=application/vnd.openxmlformats-officedocument.spreadsheetml.externalLink+xml">
        <DigestMethod Algorithm="http://www.w3.org/2001/04/xmlenc#sha512"/>
        <DigestValue>KikWZ/EeoC+UD3CgPsXmFHEcV0j0zUWgjMbt8r7xnazOD8yuhZivcni5zJelwK9bBMeMDe8/tU2xZU3lLih6jw==</DigestValue>
      </Reference>
      <Reference URI="/xl/externalLinks/externalLink27.xml?ContentType=application/vnd.openxmlformats-officedocument.spreadsheetml.externalLink+xml">
        <DigestMethod Algorithm="http://www.w3.org/2001/04/xmlenc#sha512"/>
        <DigestValue>4899+0q8ZD79OxKR5ZaL4wSxCxhS4zAIJ/FqVdO/oxTtJGIGTejIFWhz8dXpQV2HPUTkLll3g7gSy2fSsRXY0Q==</DigestValue>
      </Reference>
      <Reference URI="/xl/externalLinks/externalLink28.xml?ContentType=application/vnd.openxmlformats-officedocument.spreadsheetml.externalLink+xml">
        <DigestMethod Algorithm="http://www.w3.org/2001/04/xmlenc#sha512"/>
        <DigestValue>Va+1DfiNCEcZ+1SlIeel6MzmYh/3SescqlCKtRifUOrPhKJHnxHYDMuE2eEPJhdLRWHnn6/GaHMllHjqJG0HdQ==</DigestValue>
      </Reference>
      <Reference URI="/xl/externalLinks/externalLink29.xml?ContentType=application/vnd.openxmlformats-officedocument.spreadsheetml.externalLink+xml">
        <DigestMethod Algorithm="http://www.w3.org/2001/04/xmlenc#sha512"/>
        <DigestValue>ToLEze/LQGXl6kOiR6+KsZocY2W4SHSXAFsyx8iDvCdCo91CSedxG+I7VJpJxopVBRlhGYhhesnldoE/x+zaEQ==</DigestValue>
      </Reference>
      <Reference URI="/xl/externalLinks/externalLink3.xml?ContentType=application/vnd.openxmlformats-officedocument.spreadsheetml.externalLink+xml">
        <DigestMethod Algorithm="http://www.w3.org/2001/04/xmlenc#sha512"/>
        <DigestValue>VVWiYtvFM6flIY3dav58RwIkFdafPKcYjlUaY3nznh6AAzs7Fva9khsUa4sXNHuq0ZfoOjQ+1zg2Q8VH+cf3KQ==</DigestValue>
      </Reference>
      <Reference URI="/xl/externalLinks/externalLink30.xml?ContentType=application/vnd.openxmlformats-officedocument.spreadsheetml.externalLink+xml">
        <DigestMethod Algorithm="http://www.w3.org/2001/04/xmlenc#sha512"/>
        <DigestValue>339ZLrTu0dbi6xowrCI8kZFe18qzjQrTowWZSor60lVUeoWMdz4CQE5WMkOl+vl7haQXPcsqyg+WsbV1GJbRmQ==</DigestValue>
      </Reference>
      <Reference URI="/xl/externalLinks/externalLink31.xml?ContentType=application/vnd.openxmlformats-officedocument.spreadsheetml.externalLink+xml">
        <DigestMethod Algorithm="http://www.w3.org/2001/04/xmlenc#sha512"/>
        <DigestValue>yqEmVuwEyEfnTz+0zQNgn3k+PCDZN/PYvccxnrdl/dZ3kFNDjIzLB1xcONtLpzwkMb8+NYlfAim0J/9Sl2NzrQ==</DigestValue>
      </Reference>
      <Reference URI="/xl/externalLinks/externalLink32.xml?ContentType=application/vnd.openxmlformats-officedocument.spreadsheetml.externalLink+xml">
        <DigestMethod Algorithm="http://www.w3.org/2001/04/xmlenc#sha512"/>
        <DigestValue>9vav3zkoZHML8S16TqFuyoyql++U9NGQS84L54v5070Q6RHiWPnoTLaBG5VZSsq11OExRzA0ysWapDK9I/T9aw==</DigestValue>
      </Reference>
      <Reference URI="/xl/externalLinks/externalLink33.xml?ContentType=application/vnd.openxmlformats-officedocument.spreadsheetml.externalLink+xml">
        <DigestMethod Algorithm="http://www.w3.org/2001/04/xmlenc#sha512"/>
        <DigestValue>u37upZw172etAaJY8a8dTqnft3qcMlz5CQxvo9awr7pUqzf6VjCVAcH3X+FTckOwiV7ri9YPTEZv1M601U7AcA==</DigestValue>
      </Reference>
      <Reference URI="/xl/externalLinks/externalLink34.xml?ContentType=application/vnd.openxmlformats-officedocument.spreadsheetml.externalLink+xml">
        <DigestMethod Algorithm="http://www.w3.org/2001/04/xmlenc#sha512"/>
        <DigestValue>Ey1Ks/STGt5b41uDEjkvXx4bIZfp9xWzouSOs9V9Q66Q7/uQ03KRqlesILHroCsQEVfIE/PVMtCLO2O/6eZ19w==</DigestValue>
      </Reference>
      <Reference URI="/xl/externalLinks/externalLink35.xml?ContentType=application/vnd.openxmlformats-officedocument.spreadsheetml.externalLink+xml">
        <DigestMethod Algorithm="http://www.w3.org/2001/04/xmlenc#sha512"/>
        <DigestValue>JPh6IX/OdyQPV4ED/kIPXMaPkw8W+n9XIVCPrW7zjoRilyTTpRSwZfabzsF5evlPdDkNX79pTh74y9FjJkJdVg==</DigestValue>
      </Reference>
      <Reference URI="/xl/externalLinks/externalLink36.xml?ContentType=application/vnd.openxmlformats-officedocument.spreadsheetml.externalLink+xml">
        <DigestMethod Algorithm="http://www.w3.org/2001/04/xmlenc#sha512"/>
        <DigestValue>pQh5vaplx2VDYJw7/poeM2V93L77Pq+h2+DMpffR4flXo2K2MsjVtHJh+fRL/6nJ7gQz7BRvLUA4AX+YQebJuA==</DigestValue>
      </Reference>
      <Reference URI="/xl/externalLinks/externalLink37.xml?ContentType=application/vnd.openxmlformats-officedocument.spreadsheetml.externalLink+xml">
        <DigestMethod Algorithm="http://www.w3.org/2001/04/xmlenc#sha512"/>
        <DigestValue>F0btFNciF4H+zQ4VMh8oOgwD20XSYP297h1lXuesd4TfA16XdkFpgWJuFFc3TWHeimpSwCy+g7Cegjn2KUMbQQ==</DigestValue>
      </Reference>
      <Reference URI="/xl/externalLinks/externalLink38.xml?ContentType=application/vnd.openxmlformats-officedocument.spreadsheetml.externalLink+xml">
        <DigestMethod Algorithm="http://www.w3.org/2001/04/xmlenc#sha512"/>
        <DigestValue>7IZmBn95KZmdsWtitMSwCaFQv2e2z/dBv8BRfBkCEsTmCw+CjHPiGXgbeVSaavdkjLBjgUNxnTc79FEQ/C39SA==</DigestValue>
      </Reference>
      <Reference URI="/xl/externalLinks/externalLink39.xml?ContentType=application/vnd.openxmlformats-officedocument.spreadsheetml.externalLink+xml">
        <DigestMethod Algorithm="http://www.w3.org/2001/04/xmlenc#sha512"/>
        <DigestValue>iuyjA2GcwFIKzgtmKzF2MZmH4vxEAJ7SIGfpngC9O6u15bD47jf7YTiLGsd/EWhMn9/nSwNQ8FuVCxxQv0PXEw==</DigestValue>
      </Reference>
      <Reference URI="/xl/externalLinks/externalLink4.xml?ContentType=application/vnd.openxmlformats-officedocument.spreadsheetml.externalLink+xml">
        <DigestMethod Algorithm="http://www.w3.org/2001/04/xmlenc#sha512"/>
        <DigestValue>Ao7+Gy8YSpsEIJlI3SADdnodKanWBB3Gb5xlNVVggYcpccde1F8RdWj2P+Up9uZSCe3+ZonMAjwLxNZVR0aZ/Q==</DigestValue>
      </Reference>
      <Reference URI="/xl/externalLinks/externalLink40.xml?ContentType=application/vnd.openxmlformats-officedocument.spreadsheetml.externalLink+xml">
        <DigestMethod Algorithm="http://www.w3.org/2001/04/xmlenc#sha512"/>
        <DigestValue>pF1wG4CuZQXeKwnsnYMeql+nBzzHGBSwUjYNRGkZJ40WLo5WLRgsjsml53BvYnLqo7zlQSr4tnzL27UlZzPouA==</DigestValue>
      </Reference>
      <Reference URI="/xl/externalLinks/externalLink41.xml?ContentType=application/vnd.openxmlformats-officedocument.spreadsheetml.externalLink+xml">
        <DigestMethod Algorithm="http://www.w3.org/2001/04/xmlenc#sha512"/>
        <DigestValue>nkaHm2Laz2Xvh4wwzk1nu71mE0YHae0OO8Dlp3gwMUa1cTbI59YPJfpmUv+zrAd76fIJN1h7D1Me2yXkym3UZA==</DigestValue>
      </Reference>
      <Reference URI="/xl/externalLinks/externalLink42.xml?ContentType=application/vnd.openxmlformats-officedocument.spreadsheetml.externalLink+xml">
        <DigestMethod Algorithm="http://www.w3.org/2001/04/xmlenc#sha512"/>
        <DigestValue>PZmPQd+aFGVUEARVJ88wGKsEO4AjdfzN9+KOPUgs29ToWnC9U1vOZpMzcnjoG5evsoNP0eB12oGTjPjx4CQyyQ==</DigestValue>
      </Reference>
      <Reference URI="/xl/externalLinks/externalLink43.xml?ContentType=application/vnd.openxmlformats-officedocument.spreadsheetml.externalLink+xml">
        <DigestMethod Algorithm="http://www.w3.org/2001/04/xmlenc#sha512"/>
        <DigestValue>kAhyeB4TlGG1RY7djKhYnX+z0VeKpjv1VSUfcR7hR0xvKt3yRCG7f9qS1kok6Ls/htDeMxieU2RiCU8Rq+hCcg==</DigestValue>
      </Reference>
      <Reference URI="/xl/externalLinks/externalLink44.xml?ContentType=application/vnd.openxmlformats-officedocument.spreadsheetml.externalLink+xml">
        <DigestMethod Algorithm="http://www.w3.org/2001/04/xmlenc#sha512"/>
        <DigestValue>y4hBKbaprGERsP+SSAYZ5qyT9UMLwCYm/47WM7I0Rxwo7u77EBNkoXROi0hCswmL4xXeM0OQF7jCOi1Hpr0o6g==</DigestValue>
      </Reference>
      <Reference URI="/xl/externalLinks/externalLink45.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46.xml?ContentType=application/vnd.openxmlformats-officedocument.spreadsheetml.externalLink+xml">
        <DigestMethod Algorithm="http://www.w3.org/2001/04/xmlenc#sha512"/>
        <DigestValue>o+vR5Kr1CAQHr9rms8iLmE5CVsuZAu6jPS3Z9RcnnUsU9l4MYoO4OLRAYk9PORsXoinB/r08UCZkFXOprJV1lg==</DigestValue>
      </Reference>
      <Reference URI="/xl/externalLinks/externalLink47.xml?ContentType=application/vnd.openxmlformats-officedocument.spreadsheetml.externalLink+xml">
        <DigestMethod Algorithm="http://www.w3.org/2001/04/xmlenc#sha512"/>
        <DigestValue>NgjKrEanUANRBIF0QhviN28t27rV4xBGxl0vKfOAyREAeSzLun/girB0jllZhvTugyK95eu6xkPJX2YZfko2Qw==</DigestValue>
      </Reference>
      <Reference URI="/xl/externalLinks/externalLink48.xml?ContentType=application/vnd.openxmlformats-officedocument.spreadsheetml.externalLink+xml">
        <DigestMethod Algorithm="http://www.w3.org/2001/04/xmlenc#sha512"/>
        <DigestValue>QDPCPhq7gOwIGBeRaJO1ZXZmSpf27gf4AVdDqCEMw1lhhjw6ZUlkF4Zlll3Fva83dZ9LU17zaozJl4PbOSFPwA==</DigestValue>
      </Reference>
      <Reference URI="/xl/externalLinks/externalLink49.xml?ContentType=application/vnd.openxmlformats-officedocument.spreadsheetml.externalLink+xml">
        <DigestMethod Algorithm="http://www.w3.org/2001/04/xmlenc#sha512"/>
        <DigestValue>058pAMa0UyVIVI8sYpq/pZvkAEBUR3m2SnFbf6YbeTHTiBuRlmZJOFs1hrszx28j9hcdCQ64OCT7RcAudCmpQQ==</DigestValue>
      </Reference>
      <Reference URI="/xl/externalLinks/externalLink5.xml?ContentType=application/vnd.openxmlformats-officedocument.spreadsheetml.externalLink+xml">
        <DigestMethod Algorithm="http://www.w3.org/2001/04/xmlenc#sha512"/>
        <DigestValue>hX20f9EOD4XQMfTClKu7mXcoVWBNYx/B8NxYg+pMgBZdRpWNpb4vUyhfj/xyLmIHeG7KJzSqS5CjYE6hI2W8zg==</DigestValue>
      </Reference>
      <Reference URI="/xl/externalLinks/externalLink50.xml?ContentType=application/vnd.openxmlformats-officedocument.spreadsheetml.externalLink+xml">
        <DigestMethod Algorithm="http://www.w3.org/2001/04/xmlenc#sha512"/>
        <DigestValue>WjlYr0Lc1zQi9uSWxcc3ROzF/PVjkCWRmb/ctREKtRN5GpSe/hT57OH6V3PAD/YiTTE71IvbnDWFl5Ryl84lpA==</DigestValue>
      </Reference>
      <Reference URI="/xl/externalLinks/externalLink51.xml?ContentType=application/vnd.openxmlformats-officedocument.spreadsheetml.externalLink+xml">
        <DigestMethod Algorithm="http://www.w3.org/2001/04/xmlenc#sha512"/>
        <DigestValue>RinpuqcU5+UjUkxJzq99bVDYFt6HWT9JniSvYzowMlZfejGseyndVKDOrFuH/+ryjlo0MD6ndjR2HiONCCu+XQ==</DigestValue>
      </Reference>
      <Reference URI="/xl/externalLinks/externalLink52.xml?ContentType=application/vnd.openxmlformats-officedocument.spreadsheetml.externalLink+xml">
        <DigestMethod Algorithm="http://www.w3.org/2001/04/xmlenc#sha512"/>
        <DigestValue>uP9IWuoFqy2cp+wym9/OhNkriPNIjswrrrTVKSsusY9QCTGrh7HjGRL8l+SvPgEJwzW4josCTxCfNFk0YttChQ==</DigestValue>
      </Reference>
      <Reference URI="/xl/externalLinks/externalLink53.xml?ContentType=application/vnd.openxmlformats-officedocument.spreadsheetml.externalLink+xml">
        <DigestMethod Algorithm="http://www.w3.org/2001/04/xmlenc#sha512"/>
        <DigestValue>YGYPgR5n2B8lxg6zdG86YElv8C6YfEO63sP2m8UrKK5YnZnI8b+55yHqXLYR2CNLdadq00CL5cEjnv07gt/yow==</DigestValue>
      </Reference>
      <Reference URI="/xl/externalLinks/externalLink54.xml?ContentType=application/vnd.openxmlformats-officedocument.spreadsheetml.externalLink+xml">
        <DigestMethod Algorithm="http://www.w3.org/2001/04/xmlenc#sha512"/>
        <DigestValue>8gFjxz+jHN/Fzjp4nMdccagg29TX6eYtKb80rYDI5+dxZb4Cxjtai73nRRS/9rb/2VxZ14X1Qr0dYajUEHAQGw==</DigestValue>
      </Reference>
      <Reference URI="/xl/externalLinks/externalLink55.xml?ContentType=application/vnd.openxmlformats-officedocument.spreadsheetml.externalLink+xml">
        <DigestMethod Algorithm="http://www.w3.org/2001/04/xmlenc#sha512"/>
        <DigestValue>gUbZR7JJaZlD+qUoarXwZZIa4q/MOd1gIGpWaObMNtCiTVLIt4B/NoToFtrK2gnTwZo0IfWf6Ewa5gi/fXK2DQ==</DigestValue>
      </Reference>
      <Reference URI="/xl/externalLinks/externalLink56.xml?ContentType=application/vnd.openxmlformats-officedocument.spreadsheetml.externalLink+xml">
        <DigestMethod Algorithm="http://www.w3.org/2001/04/xmlenc#sha512"/>
        <DigestValue>5AxarYuQNsG9EErwO4bCwJVHS9/TWHKIZ04xTv2HYl3lZnDoEe1lpK019po/je9uo5RZ8S6ZG7Ch56ixN6DnIA==</DigestValue>
      </Reference>
      <Reference URI="/xl/externalLinks/externalLink57.xml?ContentType=application/vnd.openxmlformats-officedocument.spreadsheetml.externalLink+xml">
        <DigestMethod Algorithm="http://www.w3.org/2001/04/xmlenc#sha512"/>
        <DigestValue>dcqMcxxTsf0PZAtVKaEk07UJWWfS++XePKbVVECcSRYKPYpLQO2WE8iZZzgmSqVdpv2SP498xNKe5YQAa1oAMw==</DigestValue>
      </Reference>
      <Reference URI="/xl/externalLinks/externalLink58.xml?ContentType=application/vnd.openxmlformats-officedocument.spreadsheetml.externalLink+xml">
        <DigestMethod Algorithm="http://www.w3.org/2001/04/xmlenc#sha512"/>
        <DigestValue>BelDsyawjs1abKeOmQMaw3yoWtHszC+FAp8OOASKWvCWC15XeDXhsRArwDf1IK9C/DHHsEBHtD6yDO8Ru1L96A==</DigestValue>
      </Reference>
      <Reference URI="/xl/externalLinks/externalLink59.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6.xml?ContentType=application/vnd.openxmlformats-officedocument.spreadsheetml.externalLink+xml">
        <DigestMethod Algorithm="http://www.w3.org/2001/04/xmlenc#sha512"/>
        <DigestValue>AG6D8a5YqxYJlstH3GXgna0jdD5Q4BHWMr6WgCIB94VuFJSEAA7xism/rsdZ8+dYtmPNr2VCYO9bhoT0eg51MA==</DigestValue>
      </Reference>
      <Reference URI="/xl/externalLinks/externalLink60.xml?ContentType=application/vnd.openxmlformats-officedocument.spreadsheetml.externalLink+xml">
        <DigestMethod Algorithm="http://www.w3.org/2001/04/xmlenc#sha512"/>
        <DigestValue>FJIljxklA/ROBJGs6JP4gT9usClqAfu+FBjCEy5UHRrIBRFtUpL6dHX/kFOGcTE9gsDdKZ51epadVVtspEc//Q==</DigestValue>
      </Reference>
      <Reference URI="/xl/externalLinks/externalLink61.xml?ContentType=application/vnd.openxmlformats-officedocument.spreadsheetml.externalLink+xml">
        <DigestMethod Algorithm="http://www.w3.org/2001/04/xmlenc#sha512"/>
        <DigestValue>JUDu+YQmAjWx+jYHWorC8rDE+w1qjoxMcETNfuJuRPmH8nIOikXOzB51kyI0sNKPvstp1G1X3+8VF1d07jhVQQ==</DigestValue>
      </Reference>
      <Reference URI="/xl/externalLinks/externalLink62.xml?ContentType=application/vnd.openxmlformats-officedocument.spreadsheetml.externalLink+xml">
        <DigestMethod Algorithm="http://www.w3.org/2001/04/xmlenc#sha512"/>
        <DigestValue>9MSDb60iZyNnS1teWyskioPSIPOKKJ7V7u5jappAMJC8GJMCsfT9EovjtSmibdGztGcm+7DfIaM2dYb95JMwNA==</DigestValue>
      </Reference>
      <Reference URI="/xl/externalLinks/externalLink63.xml?ContentType=application/vnd.openxmlformats-officedocument.spreadsheetml.externalLink+xml">
        <DigestMethod Algorithm="http://www.w3.org/2001/04/xmlenc#sha512"/>
        <DigestValue>aph1e6quarIQba2OuwBna165U9zZeOpLHibA9mtxOYlKRv7KTF0GdU89N6X3SJum8apsivXOE1qEkEcM8wQ7/Q==</DigestValue>
      </Reference>
      <Reference URI="/xl/externalLinks/externalLink64.xml?ContentType=application/vnd.openxmlformats-officedocument.spreadsheetml.externalLink+xml">
        <DigestMethod Algorithm="http://www.w3.org/2001/04/xmlenc#sha512"/>
        <DigestValue>8OHUjpOzxK+bEHV7p25eSeHacU24eaRA6CV/CHhpdWcEFi266mvvuDijdn2geau+6sqdnarDB2NGeYUc3ypBKw==</DigestValue>
      </Reference>
      <Reference URI="/xl/externalLinks/externalLink65.xml?ContentType=application/vnd.openxmlformats-officedocument.spreadsheetml.externalLink+xml">
        <DigestMethod Algorithm="http://www.w3.org/2001/04/xmlenc#sha512"/>
        <DigestValue>YHK7C0r9rStmQgnGCy/wCDM76PHtdw6/NexfA4WKBjPWYflOU8aYrpfpLPudyWOjMsDgUM+BXw4c0hpq2PWS8w==</DigestValue>
      </Reference>
      <Reference URI="/xl/externalLinks/externalLink66.xml?ContentType=application/vnd.openxmlformats-officedocument.spreadsheetml.externalLink+xml">
        <DigestMethod Algorithm="http://www.w3.org/2001/04/xmlenc#sha512"/>
        <DigestValue>0resdLNEeRKegiGfx+gEGIIehc6fd2Ltt/vOLdOdb8nuup2O5RVKiItbv58eZZw5nfYSQNSlDCUzUS+9gGDoRQ==</DigestValue>
      </Reference>
      <Reference URI="/xl/externalLinks/externalLink67.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68.xml?ContentType=application/vnd.openxmlformats-officedocument.spreadsheetml.externalLink+xml">
        <DigestMethod Algorithm="http://www.w3.org/2001/04/xmlenc#sha512"/>
        <DigestValue>xdmcZ3xcVccWz2TUtOXDO03xB5IWKm56OqqXMrS+JfpTZpps8RNSYy3l5rxZJvtuAA0eN4CD5xYC6/2K6QEWoA==</DigestValue>
      </Reference>
      <Reference URI="/xl/externalLinks/externalLink69.xml?ContentType=application/vnd.openxmlformats-officedocument.spreadsheetml.externalLink+xml">
        <DigestMethod Algorithm="http://www.w3.org/2001/04/xmlenc#sha512"/>
        <DigestValue>J3JQL8V2uwyRMmGLjd5XPjghaZ7a2P6YwTkenOfhLEejBL+a64SYIr0XWwMYhxlIEkuSOCvBNX7QuShtIBRSvw==</DigestValue>
      </Reference>
      <Reference URI="/xl/externalLinks/externalLink7.xml?ContentType=application/vnd.openxmlformats-officedocument.spreadsheetml.externalLink+xml">
        <DigestMethod Algorithm="http://www.w3.org/2001/04/xmlenc#sha512"/>
        <DigestValue>gGPrJTd4BGosYOeUEZStKQsxLfYnf/9NgPjZK+gP+45lLKnSeP6qsnfxAvN93suzl+yYaqT3543xBXm66q9I2w==</DigestValue>
      </Reference>
      <Reference URI="/xl/externalLinks/externalLink70.xml?ContentType=application/vnd.openxmlformats-officedocument.spreadsheetml.externalLink+xml">
        <DigestMethod Algorithm="http://www.w3.org/2001/04/xmlenc#sha512"/>
        <DigestValue>rs5SAFuROHo8LJeYVaHeI4WRlRD0gCVpAm0qLvgZMcisUpTgTceBluUfOIXe0Do5aNKJtEpuQHYRr71ugpPg5A==</DigestValue>
      </Reference>
      <Reference URI="/xl/externalLinks/externalLink71.xml?ContentType=application/vnd.openxmlformats-officedocument.spreadsheetml.externalLink+xml">
        <DigestMethod Algorithm="http://www.w3.org/2001/04/xmlenc#sha512"/>
        <DigestValue>G/TBLIF5lRVgkQPK8reJ86tB1mADp0N3ZMiam+HG4OuLXS3vp4XeV0Jg4DeRsuqOwOr4w6ORSmgfgYNq7c5yIw==</DigestValue>
      </Reference>
      <Reference URI="/xl/externalLinks/externalLink72.xml?ContentType=application/vnd.openxmlformats-officedocument.spreadsheetml.externalLink+xml">
        <DigestMethod Algorithm="http://www.w3.org/2001/04/xmlenc#sha512"/>
        <DigestValue>cqGwnkfvUKQ7Zy3C+6o3pQJAoNHwvPFX2VMEnRgrT5bcIkqgOrjPy79kcSYY8g4+yF9myVX3s7cpc8ikJjmVBQ==</DigestValue>
      </Reference>
      <Reference URI="/xl/externalLinks/externalLink73.xml?ContentType=application/vnd.openxmlformats-officedocument.spreadsheetml.externalLink+xml">
        <DigestMethod Algorithm="http://www.w3.org/2001/04/xmlenc#sha512"/>
        <DigestValue>QcUImh7PaYEuRhXjcVZbXl1+S9/LyWNP22lwivA1XYofvmsGgrchNw143jXA2FfqQXZQzf9iPJMaBZA9WDGKyA==</DigestValue>
      </Reference>
      <Reference URI="/xl/externalLinks/externalLink74.xml?ContentType=application/vnd.openxmlformats-officedocument.spreadsheetml.externalLink+xml">
        <DigestMethod Algorithm="http://www.w3.org/2001/04/xmlenc#sha512"/>
        <DigestValue>YNu8b1jJGFPmQdWTPw17iz9ld/d3XDU6vp1C8FI2b132sgwymEVeWpUJvoJ5UmZN9ueUJq/9k3k5s8+U8hqxaQ==</DigestValue>
      </Reference>
      <Reference URI="/xl/externalLinks/externalLink75.xml?ContentType=application/vnd.openxmlformats-officedocument.spreadsheetml.externalLink+xml">
        <DigestMethod Algorithm="http://www.w3.org/2001/04/xmlenc#sha512"/>
        <DigestValue>P5hBVeH45iu5YTyZcK7nBUHl2GQ2vy0C8tb6cpse2xDlNgeavNT4vxwgqdnor8Tlyu2nPSiMnYzL5aSGqG4dVQ==</DigestValue>
      </Reference>
      <Reference URI="/xl/externalLinks/externalLink76.xml?ContentType=application/vnd.openxmlformats-officedocument.spreadsheetml.externalLink+xml">
        <DigestMethod Algorithm="http://www.w3.org/2001/04/xmlenc#sha512"/>
        <DigestValue>UlIDqyblrONvmT9EUl506O0nPyfixwv7dclRi6rjp+UjH5R6Y+JbMF2oGOiqSq4oB+wjT9jONxVXKwTDBZIdOg==</DigestValue>
      </Reference>
      <Reference URI="/xl/externalLinks/externalLink77.xml?ContentType=application/vnd.openxmlformats-officedocument.spreadsheetml.externalLink+xml">
        <DigestMethod Algorithm="http://www.w3.org/2001/04/xmlenc#sha512"/>
        <DigestValue>lN/IW9cYhLcWJK/8WsJIv45JaMUoNQ2Thoj1IF/et2fNMLifZA1KCUKvZZoXtmsyxChB0qsG/ZREJOTtT/R2Fg==</DigestValue>
      </Reference>
      <Reference URI="/xl/externalLinks/externalLink78.xml?ContentType=application/vnd.openxmlformats-officedocument.spreadsheetml.externalLink+xml">
        <DigestMethod Algorithm="http://www.w3.org/2001/04/xmlenc#sha512"/>
        <DigestValue>QLAHc7HV/VURqEVEHKm9Na+WTzDByX9AXccRFQtyWcZfl/1blR1JXraCPjY4xmgHoUV0knEJM7KNHLQWvILcaQ==</DigestValue>
      </Reference>
      <Reference URI="/xl/externalLinks/externalLink79.xml?ContentType=application/vnd.openxmlformats-officedocument.spreadsheetml.externalLink+xml">
        <DigestMethod Algorithm="http://www.w3.org/2001/04/xmlenc#sha512"/>
        <DigestValue>497B+d3hAhGhVf+prJi/bsg+tmJsIUJzKhgRwjOO5NtjantfE8PddtB5E6keXgfuF8fEE4jjfB5AU0sx8+6YCg==</DigestValue>
      </Reference>
      <Reference URI="/xl/externalLinks/externalLink8.xml?ContentType=application/vnd.openxmlformats-officedocument.spreadsheetml.externalLink+xml">
        <DigestMethod Algorithm="http://www.w3.org/2001/04/xmlenc#sha512"/>
        <DigestValue>Hh07kShTHgvEg0/NHQ9pF16H/C1rZiGXZ6pe0+nopszNlBawDrmlsHojGUS2TSpYUj+3kfI+QoP8vGyz3Y6PIA==</DigestValue>
      </Reference>
      <Reference URI="/xl/externalLinks/externalLink80.xml?ContentType=application/vnd.openxmlformats-officedocument.spreadsheetml.externalLink+xml">
        <DigestMethod Algorithm="http://www.w3.org/2001/04/xmlenc#sha512"/>
        <DigestValue>aL7o4lkSAjj6n43dCF+koDOf1qJptIlCoP0ZaQscX64RHYqd3rJ76CWnalC7m3JAHWIrNHWLR5NRhcXmWMG/oQ==</DigestValue>
      </Reference>
      <Reference URI="/xl/externalLinks/externalLink81.xml?ContentType=application/vnd.openxmlformats-officedocument.spreadsheetml.externalLink+xml">
        <DigestMethod Algorithm="http://www.w3.org/2001/04/xmlenc#sha512"/>
        <DigestValue>IuA/UcJ8aKu4Q0HTvZOXyoPjezHY3ZSaeCK4mIzrllYbYoeDFI7ugjCoL5ibGRkZXXJALxk9lYybn/aWnFMMfA==</DigestValue>
      </Reference>
      <Reference URI="/xl/externalLinks/externalLink82.xml?ContentType=application/vnd.openxmlformats-officedocument.spreadsheetml.externalLink+xml">
        <DigestMethod Algorithm="http://www.w3.org/2001/04/xmlenc#sha512"/>
        <DigestValue>qv+Meju/kywhivCUZHOxPPceZ0x+XT/Qi2wNfE90O02aeAG8UzFu5eeskxQgrQKuUOl4o036HgQIxqU4yfIQlQ==</DigestValue>
      </Reference>
      <Reference URI="/xl/externalLinks/externalLink83.xml?ContentType=application/vnd.openxmlformats-officedocument.spreadsheetml.externalLink+xml">
        <DigestMethod Algorithm="http://www.w3.org/2001/04/xmlenc#sha512"/>
        <DigestValue>7mKKZC7XNg6slH2RHxz+mkwUrOum80PJ9ztMl4rxP7Y+EO0W5bQ+Lx+mtpOpKJCd4u5DKgmOt2M1Qg1N23cszg==</DigestValue>
      </Reference>
      <Reference URI="/xl/externalLinks/externalLink84.xml?ContentType=application/vnd.openxmlformats-officedocument.spreadsheetml.externalLink+xml">
        <DigestMethod Algorithm="http://www.w3.org/2001/04/xmlenc#sha512"/>
        <DigestValue>PqycE7pRgYSa0w1PyMmvd6r4ec0Vap51HvO4pXncgSJ4yC+0xno4SH0KWX6Ntwm+VulCUhELFg6ZNy/gZBtcRw==</DigestValue>
      </Reference>
      <Reference URI="/xl/externalLinks/externalLink85.xml?ContentType=application/vnd.openxmlformats-officedocument.spreadsheetml.externalLink+xml">
        <DigestMethod Algorithm="http://www.w3.org/2001/04/xmlenc#sha512"/>
        <DigestValue>LxL2aA/FYteJy/KvGu9+OSZbMF8A8pfrSkA6nY2ClcXGUscH6omV7LEx59FKZyYCAOgog5cAc7KhvUfbQh0NxQ==</DigestValue>
      </Reference>
      <Reference URI="/xl/externalLinks/externalLink86.xml?ContentType=application/vnd.openxmlformats-officedocument.spreadsheetml.externalLink+xml">
        <DigestMethod Algorithm="http://www.w3.org/2001/04/xmlenc#sha512"/>
        <DigestValue>RX9sgg8MmpX57xCoJ+B1NdWbBqCBw78ETZmAPeSYXtPXYbx5NvgSqzJyq8+8Zyq9EFKSULBUt0fKhud0SG0JUg==</DigestValue>
      </Reference>
      <Reference URI="/xl/externalLinks/externalLink87.xml?ContentType=application/vnd.openxmlformats-officedocument.spreadsheetml.externalLink+xml">
        <DigestMethod Algorithm="http://www.w3.org/2001/04/xmlenc#sha512"/>
        <DigestValue>rjk6xfzY1iYXbxnE9t3zUSJfk/xs1pzGKLbLX7aYYu7P4DGSx6/vdBY+nffs8qp0G6JxrVotflLnHjdpjSW86Q==</DigestValue>
      </Reference>
      <Reference URI="/xl/externalLinks/externalLink88.xml?ContentType=application/vnd.openxmlformats-officedocument.spreadsheetml.externalLink+xml">
        <DigestMethod Algorithm="http://www.w3.org/2001/04/xmlenc#sha512"/>
        <DigestValue>zIOvrw2jIdyGAAv/U7h+mx4U9Lwqf+1AH4uDwoCAvwbEkRUCg5i1VkKPhzbuKhfShb96MSf6IKBXwFc/8zODrA==</DigestValue>
      </Reference>
      <Reference URI="/xl/externalLinks/externalLink89.xml?ContentType=application/vnd.openxmlformats-officedocument.spreadsheetml.externalLink+xml">
        <DigestMethod Algorithm="http://www.w3.org/2001/04/xmlenc#sha512"/>
        <DigestValue>FouswPCLgj9rSYosSamMeIIKsAHUmoiZ1/0OiyMZldhbmErlW1rdYdZPw3cypvccrOtBGOEkYX5fIH5lUcDjAg==</DigestValue>
      </Reference>
      <Reference URI="/xl/externalLinks/externalLink9.xml?ContentType=application/vnd.openxmlformats-officedocument.spreadsheetml.externalLink+xml">
        <DigestMethod Algorithm="http://www.w3.org/2001/04/xmlenc#sha512"/>
        <DigestValue>GkRGsY3zN7ayOhLOqE8cOQFlCL6ayFbLltw8GSiFwo0bCKi4TNV2JzSj8uav6Cf6vvPaYm5QiSqfeMKHwwUhbw==</DigestValue>
      </Reference>
      <Reference URI="/xl/externalLinks/externalLink90.xml?ContentType=application/vnd.openxmlformats-officedocument.spreadsheetml.externalLink+xml">
        <DigestMethod Algorithm="http://www.w3.org/2001/04/xmlenc#sha512"/>
        <DigestValue>YRSZmgeflzv8j2IZl33wMY0/SfxjP8wZKi3Nz/PK8sqUqTlpW7/SurwKGaYD6kyx76gmik/8GSfrD91Ky6Lkdw==</DigestValue>
      </Reference>
      <Reference URI="/xl/externalLinks/externalLink91.xml?ContentType=application/vnd.openxmlformats-officedocument.spreadsheetml.externalLink+xml">
        <DigestMethod Algorithm="http://www.w3.org/2001/04/xmlenc#sha512"/>
        <DigestValue>wHvg21a4zMfmN7WnDwMiWLFAMfEUCJX/pr2Bc67W2BmDGFtQhp3EvfihkiY6GSa5okiJex3jZhA7nqkTe4Gjiw==</DigestValue>
      </Reference>
      <Reference URI="/xl/externalLinks/externalLink92.xml?ContentType=application/vnd.openxmlformats-officedocument.spreadsheetml.externalLink+xml">
        <DigestMethod Algorithm="http://www.w3.org/2001/04/xmlenc#sha512"/>
        <DigestValue>5pJNFgDuEEz7q5VA6S4ub+1Z7psp/UlqQlX/OlRS/A1MtCP2/y2diP76Tg9d1HqpvhrpmtRcP+hx0uAh4zdUaQ==</DigestValue>
      </Reference>
      <Reference URI="/xl/externalLinks/externalLink93.xml?ContentType=application/vnd.openxmlformats-officedocument.spreadsheetml.externalLink+xml">
        <DigestMethod Algorithm="http://www.w3.org/2001/04/xmlenc#sha512"/>
        <DigestValue>oiAPkvXl3rChocbWZeDLB8gBx9KmRCfSeVqxjSBbai1v2wpUv3mMQmh8GPKnRvSJH5hUEySFZILGg56z3gpuMQ==</DigestValue>
      </Reference>
      <Reference URI="/xl/externalLinks/externalLink94.xml?ContentType=application/vnd.openxmlformats-officedocument.spreadsheetml.externalLink+xml">
        <DigestMethod Algorithm="http://www.w3.org/2001/04/xmlenc#sha512"/>
        <DigestValue>HFb+B+99Km0yQzPXDbsbMu68cMfgCdDXuloc+zeZ7Q2rSP6/hpbv9nPFpCoETWsziQ8x35A/jQLO4PR5Q6GIGw==</DigestValue>
      </Reference>
      <Reference URI="/xl/externalLinks/externalLink95.xml?ContentType=application/vnd.openxmlformats-officedocument.spreadsheetml.externalLink+xml">
        <DigestMethod Algorithm="http://www.w3.org/2001/04/xmlenc#sha512"/>
        <DigestValue>CffRHK1JnZ89DOmwyl18gkrEZEeXGocXzXKTJZAAqmkvmw+98xqdz8pz/eIH5VDMXT/oZxewz3RQYAiZKa4qew==</DigestValue>
      </Reference>
      <Reference URI="/xl/externalLinks/externalLink96.xml?ContentType=application/vnd.openxmlformats-officedocument.spreadsheetml.externalLink+xml">
        <DigestMethod Algorithm="http://www.w3.org/2001/04/xmlenc#sha512"/>
        <DigestValue>/gnkz3GLsqdzSaPhTK7Brs7mLRIeTLs5qu3FhyVh9eywoLdpZ1W//akBge42y4n1dcrf8mGE31W72+mT/HTqvQ==</DigestValue>
      </Reference>
      <Reference URI="/xl/externalLinks/externalLink97.xml?ContentType=application/vnd.openxmlformats-officedocument.spreadsheetml.externalLink+xml">
        <DigestMethod Algorithm="http://www.w3.org/2001/04/xmlenc#sha512"/>
        <DigestValue>DpGK/N2kobZ0WvxLTSUS6ImoVXtqSLyONJqlJcVC0iLr6O/qXJUYIjCANgW/JIdOp30rpWTbMbYGoMGR7zi/fA==</DigestValue>
      </Reference>
      <Reference URI="/xl/externalLinks/externalLink98.xml?ContentType=application/vnd.openxmlformats-officedocument.spreadsheetml.externalLink+xml">
        <DigestMethod Algorithm="http://www.w3.org/2001/04/xmlenc#sha512"/>
        <DigestValue>eJgYHSBd8mrRjv40RRG1m/IadAuGzTGhSXsNBhqvH7yay12HNTvfUIkruTXwVqTCIR1zXOIE7s8vA7lhImuM4A==</DigestValue>
      </Reference>
      <Reference URI="/xl/externalLinks/externalLink99.xml?ContentType=application/vnd.openxmlformats-officedocument.spreadsheetml.externalLink+xml">
        <DigestMethod Algorithm="http://www.w3.org/2001/04/xmlenc#sha512"/>
        <DigestValue>ISEMVpIzHz6M5WDJ+iHrX/P87njOk9pspa8GzrEEtTtPSPzlPIiDGD99cEhgCyjhtK6ugNPQRSGP9Y3O09t1eA==</DigestValue>
      </Reference>
      <Reference URI="/xl/media/image1.png?ContentType=image/png">
        <DigestMethod Algorithm="http://www.w3.org/2001/04/xmlenc#sha512"/>
        <DigestValue>jK18N0cswYZRQ9FJtEzN3lMV8dg5K3rmENJIJiipnUfCA6VZRFyOpJeScDdbwNQrV3+51H/T1jpmPFmZwGaSEQ==</DigestValue>
      </Reference>
      <Reference URI="/xl/media/image2.emf?ContentType=image/x-emf">
        <DigestMethod Algorithm="http://www.w3.org/2001/04/xmlenc#sha512"/>
        <DigestValue>drgqZUceXrgEwwnLESmX8qSJDqCtFnVgGjpGqVJ6rv9PnkM8kXd3T7LQ2ixC1ZQUO/9et4djUMC9dPtSnI73Ag==</DigestValue>
      </Reference>
      <Reference URI="/xl/media/image3.emf?ContentType=image/x-emf">
        <DigestMethod Algorithm="http://www.w3.org/2001/04/xmlenc#sha512"/>
        <DigestValue>ARTnz/OsLQR+xb8ro+BXWEmKtAsbZxMUhROScM6XeGJLAWrcGfZ37jOMuocLdLCSJTapM1Sk6KDhtrFywjYLnQ==</DigestValue>
      </Reference>
      <Reference URI="/xl/media/image4.png?ContentType=image/png">
        <DigestMethod Algorithm="http://www.w3.org/2001/04/xmlenc#sha512"/>
        <DigestValue>/3KSQB0t1PNRG5E7ZjlyRc3tF6jumjlLcSCjo859N6h4b0Na+iPsmyhs8HEiO4fBYxtQHgkooM7ztL7ADXdEkw==</DigestValue>
      </Reference>
      <Reference URI="/xl/printerSettings/printerSettings1.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2.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3.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4.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15.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6.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7.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18.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2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2.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23.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24.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2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26.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2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28.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29.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3.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30.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31.bin?ContentType=application/vnd.openxmlformats-officedocument.spreadsheetml.printerSettings">
        <DigestMethod Algorithm="http://www.w3.org/2001/04/xmlenc#sha512"/>
        <DigestValue>iRK/6LI4zqqo0hL+NeB4esynEZCknP5tPYUHVniu0IkINR8uGpIdeIhdJrM8CAQTAcUaWD0mBjMsweeDKFEayg==</DigestValue>
      </Reference>
      <Reference URI="/xl/printerSettings/printerSettings3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4.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5.bin?ContentType=application/vnd.openxmlformats-officedocument.spreadsheetml.printerSettings">
        <DigestMethod Algorithm="http://www.w3.org/2001/04/xmlenc#sha512"/>
        <DigestValue>iRK/6LI4zqqo0hL+NeB4esynEZCknP5tPYUHVniu0IkINR8uGpIdeIhdJrM8CAQTAcUaWD0mBjMsweeDKFEayg==</DigestValue>
      </Reference>
      <Reference URI="/xl/printerSettings/printerSettings36.bin?ContentType=application/vnd.openxmlformats-officedocument.spreadsheetml.printerSettings">
        <DigestMethod Algorithm="http://www.w3.org/2001/04/xmlenc#sha512"/>
        <DigestValue>iRK/6LI4zqqo0hL+NeB4esynEZCknP5tPYUHVniu0IkINR8uGpIdeIhdJrM8CAQTAcUaWD0mBjMsweeDKFEayg==</DigestValue>
      </Reference>
      <Reference URI="/xl/printerSettings/printerSettings37.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3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40.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1.bin?ContentType=application/vnd.openxmlformats-officedocument.spreadsheetml.printerSettings">
        <DigestMethod Algorithm="http://www.w3.org/2001/04/xmlenc#sha512"/>
        <DigestValue>17igFgkOmargBqGuJBmGAp2DCCUAGOAN9M9fFtjKGMWWLnUlrtrxMhdqWxnvEfGrcRPZ4scj+q2J+cK9QGWv9w==</DigestValue>
      </Reference>
      <Reference URI="/xl/printerSettings/printerSettings42.bin?ContentType=application/vnd.openxmlformats-officedocument.spreadsheetml.printerSettings">
        <DigestMethod Algorithm="http://www.w3.org/2001/04/xmlenc#sha512"/>
        <DigestValue>17igFgkOmargBqGuJBmGAp2DCCUAGOAN9M9fFtjKGMWWLnUlrtrxMhdqWxnvEfGrcRPZ4scj+q2J+cK9QGWv9w==</DigestValue>
      </Reference>
      <Reference URI="/xl/printerSettings/printerSettings43.bin?ContentType=application/vnd.openxmlformats-officedocument.spreadsheetml.printerSettings">
        <DigestMethod Algorithm="http://www.w3.org/2001/04/xmlenc#sha512"/>
        <DigestValue>sLxPNV0/I5MQBmtyGSw/CwEuki15jCI0H4VdpRNvHFqshhcp7sVL6H7YzANG48SHp0PIOeNBgXwxmcUSvsVIwA==</DigestValue>
      </Reference>
      <Reference URI="/xl/printerSettings/printerSettings44.bin?ContentType=application/vnd.openxmlformats-officedocument.spreadsheetml.printerSettings">
        <DigestMethod Algorithm="http://www.w3.org/2001/04/xmlenc#sha512"/>
        <DigestValue>sLxPNV0/I5MQBmtyGSw/CwEuki15jCI0H4VdpRNvHFqshhcp7sVL6H7YzANG48SHp0PIOeNBgXwxmcUSvsVIwA==</DigestValue>
      </Reference>
      <Reference URI="/xl/printerSettings/printerSettings45.bin?ContentType=application/vnd.openxmlformats-officedocument.spreadsheetml.printerSettings">
        <DigestMethod Algorithm="http://www.w3.org/2001/04/xmlenc#sha512"/>
        <DigestValue>sLxPNV0/I5MQBmtyGSw/CwEuki15jCI0H4VdpRNvHFqshhcp7sVL6H7YzANG48SHp0PIOeNBgXwxmcUSvsVIwA==</DigestValue>
      </Reference>
      <Reference URI="/xl/printerSettings/printerSettings46.bin?ContentType=application/vnd.openxmlformats-officedocument.spreadsheetml.printerSettings">
        <DigestMethod Algorithm="http://www.w3.org/2001/04/xmlenc#sha512"/>
        <DigestValue>wnMa879IEETyhihHTO/YjY0p2ghnP2+pIWyozz/IGVlP5vEeZsWvzJ6SOnnueaQI3CrgypQmdVmpYue+ndCzsw==</DigestValue>
      </Reference>
      <Reference URI="/xl/printerSettings/printerSettings47.bin?ContentType=application/vnd.openxmlformats-officedocument.spreadsheetml.printerSettings">
        <DigestMethod Algorithm="http://www.w3.org/2001/04/xmlenc#sha512"/>
        <DigestValue>wnMa879IEETyhihHTO/YjY0p2ghnP2+pIWyozz/IGVlP5vEeZsWvzJ6SOnnueaQI3CrgypQmdVmpYue+ndCzsw==</DigestValue>
      </Reference>
      <Reference URI="/xl/printerSettings/printerSettings48.bin?ContentType=application/vnd.openxmlformats-officedocument.spreadsheetml.printerSettings">
        <DigestMethod Algorithm="http://www.w3.org/2001/04/xmlenc#sha512"/>
        <DigestValue>wnMa879IEETyhihHTO/YjY0p2ghnP2+pIWyozz/IGVlP5vEeZsWvzJ6SOnnueaQI3CrgypQmdVmpYue+ndCzsw==</DigestValue>
      </Reference>
      <Reference URI="/xl/printerSettings/printerSettings49.bin?ContentType=application/vnd.openxmlformats-officedocument.spreadsheetml.printerSettings">
        <DigestMethod Algorithm="http://www.w3.org/2001/04/xmlenc#sha512"/>
        <DigestValue>zWLQaJZkThWFZNDP5ERNJByS5NMATXn0DZ7jJe1hSMF7YXZxHhUvzILYmAIL1Cay57U5A9pAUH9E3UKRZhS+rg==</DigestValue>
      </Reference>
      <Reference URI="/xl/printerSettings/printerSettings5.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50.bin?ContentType=application/vnd.openxmlformats-officedocument.spreadsheetml.printerSettings">
        <DigestMethod Algorithm="http://www.w3.org/2001/04/xmlenc#sha512"/>
        <DigestValue>zWLQaJZkThWFZNDP5ERNJByS5NMATXn0DZ7jJe1hSMF7YXZxHhUvzILYmAIL1Cay57U5A9pAUH9E3UKRZhS+rg==</DigestValue>
      </Reference>
      <Reference URI="/xl/printerSettings/printerSettings51.bin?ContentType=application/vnd.openxmlformats-officedocument.spreadsheetml.printerSettings">
        <DigestMethod Algorithm="http://www.w3.org/2001/04/xmlenc#sha512"/>
        <DigestValue>zWLQaJZkThWFZNDP5ERNJByS5NMATXn0DZ7jJe1hSMF7YXZxHhUvzILYmAIL1Cay57U5A9pAUH9E3UKRZhS+rg==</DigestValue>
      </Reference>
      <Reference URI="/xl/printerSettings/printerSettings52.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53.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54.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6.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7.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9.bin?ContentType=application/vnd.openxmlformats-officedocument.spreadsheetml.printerSettings">
        <DigestMethod Algorithm="http://www.w3.org/2001/04/xmlenc#sha512"/>
        <DigestValue>CZ3LGFTwxey/pVnMFlEBJz4m6IKsmQluznP++CArTRlPH1DB4hB77EIzNZM+QKaC0W/HSkp6Ys/sOoh4KMhk4A==</DigestValue>
      </Reference>
      <Reference URI="/xl/sharedStrings.xml?ContentType=application/vnd.openxmlformats-officedocument.spreadsheetml.sharedStrings+xml">
        <DigestMethod Algorithm="http://www.w3.org/2001/04/xmlenc#sha512"/>
        <DigestValue>98MPRgdJQk3Ybga1wmSCWzfvdEZwhjza2Vp2ff543yiiMFcHuJV60vpFkJ9vON/1EYKrjaF6DMecgmSDZUSCWA==</DigestValue>
      </Reference>
      <Reference URI="/xl/styles.xml?ContentType=application/vnd.openxmlformats-officedocument.spreadsheetml.styles+xml">
        <DigestMethod Algorithm="http://www.w3.org/2001/04/xmlenc#sha512"/>
        <DigestValue>LoZHgpzfbyJXQrREzFUiNh5BYC0FLEymDfceX/ws0dDDyRFaaEJYHW5NFQ3uAuOLq0ShUaCAe3B8s66X8P51tg==</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PNKAZ9FSf8IeFIF7Hd888F4FRsHbvODkEmD4s7E3ytEdgcQmV1aRfDDefCXez5p3Xt5JjVIjdnCrqQTHdR8EbQ==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KI11nf4lIgQptqnpxJVo0+05eeDLjwjaxsbUx7boZehqSA9lgE5P5p9lfQMEYb7CE3OJ03Mb47yqUt5LaGugrA==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uw7IofNUCqAmzf3xz7gbdLXXQKV5Osw+DMA1HrVmjUwxygdhNXt6zuNLE+FPSLuNqd8KFHkUESbLSYHeNp1YOQ==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jRj3EAT739l5ZLalkhq5+Xdgvxxsy/7g/kteTGQEa8vUAVI8U0Q78wSzsfmSc73/CHImgTOqWCPg9bP9+h+ohg==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25b8QrZmMquCra3aIk9G3ZA7mpVSJr8lCl+F/xn5fGU73j24v8M1q49km0x9XeNj0k3jt0OFOvH2XhbV8OP/3w==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jUtjiU5UDKUBe2PbXjqozraDHGc5toUpOj0HhCWL1JmD22F6K7aIzZGOZ7L5yLWD4ajx2GUqxSXGqRtJXBjqNg==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evMMGN12PeHrzIYLDoYehbNRhHEAPWwUEHTjF008rtbZ2bn0LrfMTLzToKRHjDp10nCe4CEcS6JbA3GmFGzaZQ==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3G+3fHWpozllmT94bDoFQ7dJq2R3c2tf2iOTo+J0ZfBibnvZMJd1d7XoYUe7y4/eAm0Se3s1+UCDtSprWsEWgQ==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vN19e3UfYuYQZGBPP+yOP4iI4OdvuA8ZcHZptI6U6LTTlaTsJc3cMnQh3KNE5jUsrdlGSl/NCtGzXDUS4R/lQQ==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OXw3ouI4hvfHi9RPD1rEtFeDiq03FwREnnl7oT+hbsEEMS2h748gueyEABODblUHb2YpZrbanXKtU9Tizpm/9Q==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512"/>
        <DigestValue>AbGVFm/UkHdcIpFXx/g4qkZrabKUQv4H0QcB6bhXMk5GEzHuinfBDZHn/zTF06k0FxMm2zKmt5QO1A3UhfXVdA==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UCvG4e/8Sjsg3twE/owlwonSSCNpc0U1fUWIQho0di+CijkWjHUAQ+frEpnmfPdJnd7uUfWVahzjObAcslSkdQ==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512"/>
        <DigestValue>7L29g8xveCLJBwQcPePQRgByUZ4E4XKzbDqH5Zq23QZY2h0nteJVNfY2nTiwpdzTibrcxmDPtC+0/VV3rRWfiA==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mYZrQSjQO6M3NvNf2gnxnF4caj/mVXiQDn7kxGgS6lBQl584HP0aRFZioVR83zgTIbSGtC8zYzwBYgkWupc9Fg==</DigestValue>
      </Reference>
      <Reference URI="/xl/worksheets/sheet1.xml?ContentType=application/vnd.openxmlformats-officedocument.spreadsheetml.worksheet+xml">
        <DigestMethod Algorithm="http://www.w3.org/2001/04/xmlenc#sha512"/>
        <DigestValue>em4dzl4CYGf3llotB3KiHo4cHSby6Cd+umas0TORb+C0yZhGo3u3qz8svQ+PPJpdD3rBLyc4isDE+5mBnqanHw==</DigestValue>
      </Reference>
      <Reference URI="/xl/worksheets/sheet10.xml?ContentType=application/vnd.openxmlformats-officedocument.spreadsheetml.worksheet+xml">
        <DigestMethod Algorithm="http://www.w3.org/2001/04/xmlenc#sha512"/>
        <DigestValue>MA+L19dYMSIsDJE207M/F9q922P2ZzpZBxN4f5juLOmQdNQ2u21uU8+Xi2O+q47tuRi4hWppQ3ztLOFUE+v9Ag==</DigestValue>
      </Reference>
      <Reference URI="/xl/worksheets/sheet11.xml?ContentType=application/vnd.openxmlformats-officedocument.spreadsheetml.worksheet+xml">
        <DigestMethod Algorithm="http://www.w3.org/2001/04/xmlenc#sha512"/>
        <DigestValue>6icXJaSwtgPS3Bl2Ehdurxt8RWBNt60ikaU2k2D4F36aeHfHMFRb7i0aKsmKjMt9jx93HNzRLo8u0f121BmQ1Q==</DigestValue>
      </Reference>
      <Reference URI="/xl/worksheets/sheet12.xml?ContentType=application/vnd.openxmlformats-officedocument.spreadsheetml.worksheet+xml">
        <DigestMethod Algorithm="http://www.w3.org/2001/04/xmlenc#sha512"/>
        <DigestValue>w+L4O+8gtmmFO36vuiwwsYHicpaOlzUMXRU+NXZwV/o5km7v08izlmqliy0ORV84xpXbuTW9cymtevgqqr7nGQ==</DigestValue>
      </Reference>
      <Reference URI="/xl/worksheets/sheet13.xml?ContentType=application/vnd.openxmlformats-officedocument.spreadsheetml.worksheet+xml">
        <DigestMethod Algorithm="http://www.w3.org/2001/04/xmlenc#sha512"/>
        <DigestValue>fr9qgjwNeWdctSg8IJOXpKpYwyBYRmXzy04WHvBxrvbwArRPqpVZ4sgOM6Y1B/bQab6wJDmW02tVr7jsusHsXw==</DigestValue>
      </Reference>
      <Reference URI="/xl/worksheets/sheet14.xml?ContentType=application/vnd.openxmlformats-officedocument.spreadsheetml.worksheet+xml">
        <DigestMethod Algorithm="http://www.w3.org/2001/04/xmlenc#sha512"/>
        <DigestValue>qYozjuECXLxhqEeU12WlZ8lmPuEL2cPM61rpP1B7d3TdZMoDWS/JUzy8y26YbtM4ILI+pv+8MhKHNBi8PaqzJw==</DigestValue>
      </Reference>
      <Reference URI="/xl/worksheets/sheet2.xml?ContentType=application/vnd.openxmlformats-officedocument.spreadsheetml.worksheet+xml">
        <DigestMethod Algorithm="http://www.w3.org/2001/04/xmlenc#sha512"/>
        <DigestValue>UdUyMkXNpqjlSoqlm7hNWMhHhjtG335oOiLbHaCKPRSGsHs8BH8I9HdqeTYCfbWa3AbIKwG0vvVTo9i3ehqXBg==</DigestValue>
      </Reference>
      <Reference URI="/xl/worksheets/sheet3.xml?ContentType=application/vnd.openxmlformats-officedocument.spreadsheetml.worksheet+xml">
        <DigestMethod Algorithm="http://www.w3.org/2001/04/xmlenc#sha512"/>
        <DigestValue>cKMnxNdcSedoSNZEZvzDfEbMcVrTOmWw5xWvzMq6bKifpjJHTIon6oLlMPdN7wibVwFlNPwSjn9pFXfTf9d0xw==</DigestValue>
      </Reference>
      <Reference URI="/xl/worksheets/sheet4.xml?ContentType=application/vnd.openxmlformats-officedocument.spreadsheetml.worksheet+xml">
        <DigestMethod Algorithm="http://www.w3.org/2001/04/xmlenc#sha512"/>
        <DigestValue>//9yWYdv/IjlgTkGbN313AxO8Fu5+KrfrPRRRiuVs/zOueT/CtfWCjOly6OaDOjk6J6TkjSJmtgwhJy30de/cA==</DigestValue>
      </Reference>
      <Reference URI="/xl/worksheets/sheet5.xml?ContentType=application/vnd.openxmlformats-officedocument.spreadsheetml.worksheet+xml">
        <DigestMethod Algorithm="http://www.w3.org/2001/04/xmlenc#sha512"/>
        <DigestValue>K+t4Bb9U3ZoOwoccUh/YgJaDpkgADmpm8pM413GKiTlg0XKhmWAE6+M4kmTbitqQfSYfe3JrsPwF7+h+ioD+rw==</DigestValue>
      </Reference>
      <Reference URI="/xl/worksheets/sheet6.xml?ContentType=application/vnd.openxmlformats-officedocument.spreadsheetml.worksheet+xml">
        <DigestMethod Algorithm="http://www.w3.org/2001/04/xmlenc#sha512"/>
        <DigestValue>PHVfR793DqAqvO1R8rTiYrebYYR2mG1brMX74YL4BRYdHFiasOGz4oO3O8NUYTFQ9RFS5iM3ZaNg4CD/PqUGKg==</DigestValue>
      </Reference>
      <Reference URI="/xl/worksheets/sheet7.xml?ContentType=application/vnd.openxmlformats-officedocument.spreadsheetml.worksheet+xml">
        <DigestMethod Algorithm="http://www.w3.org/2001/04/xmlenc#sha512"/>
        <DigestValue>9Lk2zYFXSsphxk3ZEezJw3/UdFQniW/26KFrP24DQBYiP9CM7bph6+nmKeF+mXwVffkxrck9vTUqEw7kuuf+xA==</DigestValue>
      </Reference>
      <Reference URI="/xl/worksheets/sheet8.xml?ContentType=application/vnd.openxmlformats-officedocument.spreadsheetml.worksheet+xml">
        <DigestMethod Algorithm="http://www.w3.org/2001/04/xmlenc#sha512"/>
        <DigestValue>vqnsNPE9wLDstQgvMiMqA8DrvgSQetKLTcDIM1HFC5Qr4dokN6rql4rw8HcsWB6iGzGvG6rK+jxfLbYNa1aGTA==</DigestValue>
      </Reference>
      <Reference URI="/xl/worksheets/sheet9.xml?ContentType=application/vnd.openxmlformats-officedocument.spreadsheetml.worksheet+xml">
        <DigestMethod Algorithm="http://www.w3.org/2001/04/xmlenc#sha512"/>
        <DigestValue>SaUv4wQ4Y+nNPVI90beEeOrjCiqvQfCco5gmEOYv+QznO+g84754G1brnpGQMzEUHGNLbKGgF80rrG6epHtawg==</DigestValue>
      </Reference>
    </Manifest>
    <SignatureProperties>
      <SignatureProperty Id="idSignatureTime" Target="#idPackageSignature">
        <mdssi:SignatureTime xmlns:mdssi="http://schemas.openxmlformats.org/package/2006/digital-signature">
          <mdssi:Format>YYYY-MM-DDThh:mm:ssTZD</mdssi:Format>
          <mdssi:Value>2025-03-31T18:50:27Z</mdssi:Value>
        </mdssi:SignatureTime>
      </SignatureProperty>
    </SignatureProperties>
  </Object>
  <Object Id="idOfficeObject">
    <SignatureProperties>
      <SignatureProperty Id="idOfficeV1Details" Target="#idPackageSignature">
        <SignatureInfoV1 xmlns="http://schemas.microsoft.com/office/2006/digsig">
          <SetupID>{283A0057-B620-4E8D-AAAB-8C551547EA45}</SetupID>
          <SignatureText>Celio Tunholi</SignatureText>
          <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2025-03-31T18:50:27Z</xd:SigningTime>
          <xd:SigningCertificate>
            <xd:Cert>
              <xd:CertDigest>
                <DigestMethod Algorithm="http://www.w3.org/2001/04/xmlenc#sha512"/>
                <DigestValue>tYKb55+0KSYoGH6roBwZ0Q2Tp8sEa33BjEO9bo4zk8kwB/ItP0PoZLkU8veeSC5HiSbuhmCjRHhDswHZd/gk1A==</DigestValue>
              </xd:CertDigest>
              <xd:IssuerSerial>
                <X509IssuerName>SERIALNUMBER=RUC80080610-7, CN=CODE100 S.A., OU=Prestador Cualificado de Servicios de Confianza, O=ICPP, C=PY</X509IssuerName>
                <X509SerialNumber>339726473070235684161430579333650831667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9BgAAJ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MAAABWAAAAMAAAADsAAAB0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QAAABXAAAAJQAAAAwAAAAEAAAAVAAAAJwAAAAxAAAAOwAAAKIAAABWAAAAAQAAAFVVj0GF9o5BMQAAADsAAAANAAAATAAAAAAAAAAAAAAAAAAAAP//////////aAAAAEMAZQBsAGkAbwAgAFQAdQBuAGgAbwBsAGkASQAMAAAACgAAAAUAAAAFAAAADAAAAAUAAAAKAAAACwAAAAsAAAALAAAADAAAAAU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wAAABgAAAAFAAAAAAAAAP///wAAAAAAJQAAAAwAAAAFAAAATAAAAGQAAAAOAAAAdgAAADEBAACGAAAADgAAAHYAAAAkAQAAEQAAACEA8AAAAAAAAAAAAAAAgD8AAAAAAAAAAAAAgD8AAAAAAAAAAAAAAAAAAAAAAAAAAAAAAAAAAAAAAAAAACUAAAAMAAAAAAAAgCgAAAAMAAAABQAAACcAAAAYAAAABQAAAAAAAAD///8AAAAAACUAAAAMAAAABQAAAEwAAABkAAAADgAAAIsAAAC/AAAAmwAAAA4AAACLAAAAsgAAABEAAAAhAPAAAAAAAAAAAAAAAIA/AAAAAAAAAAAAAIA/AAAAAAAAAAAAAAAAAAAAAAAAAAAAAAAAAAAAAAAAAAAlAAAADAAAAAAAAIAoAAAADAAAAAUAAAAlAAAADAAAAAEAAAAYAAAADAAAAAAAAAASAAAADAAAAAEAAAAWAAAADAAAAAAAAABUAAAA8AAAAA8AAACLAAAAvgAAAJsAAAABAAAAVVWPQYX2jkEPAAAAiwAAABsAAABMAAAABAAAAA4AAACLAAAAwAAAAJwAAACEAAAARgBpAHIAbQBhAGQAbwAgAHAAbwByADoAIABDAEUATABJAE8AIAAgAFQAVQBOAEgATwBMAEkAbAAGAAAAAwAAAAUAAAALAAAABwAAAAgAAAAIAAAABAAAAAgAAAAIAAAABQAAAAMAAAAEAAAACAAAAAcAAAAGAAAAAwAAAAoAAAAEAAAABAAAAAcAAAAJAAAACgAAAAkAAAAKAAAABgAAAAMAAAAWAAAADAAAAAAAAAAlAAAADAAAAAIAAAAOAAAAFAAAAAAAAAAQAAAAFAAAAA==</Object>
  <Object Id="idInvalidSigLnImg">AQAAAGwAAAAAAAAAAAAAAD8BAACfAAAAAAAAAAAAAABmFgAALAsAACBFTUYAAAEAdB8AAK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cw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owAAAFYAAAAwAAAAOwAAAH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AAAAFcAAAAlAAAADAAAAAQAAABUAAAAnAAAADEAAAA7AAAAogAAAFYAAAABAAAAVVWPQYX2jkExAAAAOwAAAA0AAABMAAAAAAAAAAAAAAAAAAAA//////////9oAAAAQwBlAGwAaQBvACAAVAB1AG4AaABvAGwAaQBoAAwAAAAKAAAABQAAAAUAAAAMAAAABQAAAAoAAAALAAAACwAAAAsAAAAMAAAABQ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nAAAAGAAAAAUAAAAAAAAA////AAAAAAAlAAAADAAAAAUAAABMAAAAZAAAAA4AAAB2AAAAMQEAAIYAAAAOAAAAdgAAACQBAAARAAAAIQDwAAAAAAAAAAAAAACAPwAAAAAAAAAAAACAPwAAAAAAAAAAAAAAAAAAAAAAAAAAAAAAAAAAAAAAAAAAJQAAAAwAAAAAAACAKAAAAAwAAAAFAAAAJwAAABgAAAAFAAAAAAAAAP///wAAAAAAJQAAAAwAAAAFAAAATAAAAGQAAAAOAAAAiwAAAL8AAACbAAAADgAAAIsAAACyAAAAEQAAACEA8AAAAAAAAAAAAAAAgD8AAAAAAAAAAAAAgD8AAAAAAAAAAAAAAAAAAAAAAAAAAAAAAAAAAAAAAAAAACUAAAAMAAAAAAAAgCgAAAAMAAAABQAAACUAAAAMAAAAAQAAABgAAAAMAAAAAAAAABIAAAAMAAAAAQAAABYAAAAMAAAAAAAAAFQAAADwAAAADwAAAIsAAAC+AAAAmwAAAAEAAABVVY9BhfaOQQ8AAACLAAAAGwAAAEwAAAAEAAAADgAAAIsAAADAAAAAnAAAAIQAAABGAGkAcgBtAGEAZABvACAAcABvAHIAOgAgAEMARQBMAEkATwAgACAAVABVAE4ASABPAEwASQB0AAYAAAADAAAABQAAAAsAAAAHAAAACAAAAAgAAAAEAAAACAAAAAgAAAAFAAAAAwAAAAQAAAAIAAAABwAAAAYAAAADAAAACgAAAAQAAAAEAAAABwAAAAkAAAAKAAAACQAAAAoAAAAGAAAAAwAAABYAAAAMAAAAAAAAACUAAAAMAAAAAgAAAA4AAAAUAAAAAAAAABAAAAAU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XxXQ7bglwrWYwUdMwE/uXxtgPTQEtkZBQpuo1SjXZ+vjwOy2wxvzJpaQ4k2ADnd3HP4inbqhn3g4
RRNu/IIZkg==</DigestValue>
    </Reference>
    <Reference Type="http://www.w3.org/2000/09/xmldsig#Object" URI="#idOfficeObject">
      <DigestMethod Algorithm="http://www.w3.org/2001/04/xmlenc#sha512"/>
      <DigestValue>Z9WNWcRU7wRadd/dCX245hb/NDEDRqfk4rwUj+5476co9YWXkyooWSLIITzvYA12eH1/Si8CcS0I
Rb86S358dw==</DigestValue>
    </Reference>
    <Reference Type="http://uri.etsi.org/01903#SignedProperties" URI="#idSignedProperties">
      <Transforms>
        <Transform Algorithm="http://www.w3.org/TR/2001/REC-xml-c14n-20010315"/>
      </Transforms>
      <DigestMethod Algorithm="http://www.w3.org/2001/04/xmlenc#sha512"/>
      <DigestValue>1+59OZCUexY7zE18sx0K/CmPnIzVGO0ptg+RQiJTruWnrr3pLs/xlcMLmEuMCHedHSFfWAYROrQ4
DgoaAcvvsQ==</DigestValue>
    </Reference>
    <Reference Type="http://www.w3.org/2000/09/xmldsig#Object" URI="#idValidSigLnImg">
      <DigestMethod Algorithm="http://www.w3.org/2001/04/xmlenc#sha512"/>
      <DigestValue>5zy6W7opoR1SIzn4mxWl/U7o0FgDkJ076AAGpvyUoBX1qmpbZoU2Z69nHHjKd0sVu4xORR/cDAqv
jj1q4cYKmg==</DigestValue>
    </Reference>
    <Reference Type="http://www.w3.org/2000/09/xmldsig#Object" URI="#idInvalidSigLnImg">
      <DigestMethod Algorithm="http://www.w3.org/2001/04/xmlenc#sha512"/>
      <DigestValue>YtvV0241f4TnosxqcY3gvj7SO23ItRdzV18P8CCzPvHlI0IME0y01aNqrQM3X9iduJUkJrpKNMVn
EtWHD+NeIg==</DigestValue>
    </Reference>
  </SignedInfo>
  <SignatureValue>Sw/hAxjkx3JQzep7oQJwaisQOQ7L9lQ8Sq0IpYWK4fOzACPDXD9oyX4kqsDqLhzk3YCjTHMPT8ZF
XptQjIBYOe3fzYTbUh/H+pJB2VUn/qy2Xee9TohWNwF3wZ9QTUEO1cpmtBxvJayxnpjL+sSPmVMd
eVSQsekvgAHohqahyy8Z1BY6StpxrEjym3tyDgv/c+U3JV+FqFSJUpDc+E7nhQ77FWQ1e5jvaE2/
wakXBVnvmBSBD/lY8lf7m7F1BWIBPVHJmTXgQIKoLSz8PrqsHwxd1jL2uNKSbiQ7sImT0FAepSMT
fm+deS6j/m9xWWr5OXnN6SYgPr36YGpav1fx3g==</SignatureValue>
  <KeyInfo>
    <X509Data>
      <X509Certificate>MIIHnzCCBYegAwIBAgIRAPHDHJLhm+OnTBuBpt0pZVcwDQYJKoZIhvcNAQENBQAwgYUxCzAJBgNVBAYTAlBZMQ0wCwYDVQQKEwRJQ1BQMTgwNgYDVQQLEy9QcmVzdGFkb3IgQ3VhbGlmaWNhZG8gZGUgU2VydmljaW9zIGRlIENvbmZpYW56YTEVMBMGA1UEAxMMQ09ERTEwMCBTLkEuMRYwFAYDVQQFEw1SVUM4MDA4MDYxMC03MB4XDTI1MDMzMTE5MjQxMloXDTI3MDMzMTE5MjQxMlowgbAxCzAJBgNVBAYTAlBZMTYwNAYDVQQKDC1DRVJUSUZJQ0FETyBDVUFMSUZJQ0FETyBERSBGSVJNQSBFTEVDVFLDk05JQ0ExCzAJBgNVBAsTAkYyMRcwFQYDVQQEDA5MTEFORVMgQcORQVpDTzEPMA0GA1UEKhMGQVJUVVJPMR4wHAYDVQQDDBVBUlRVUk8gTExBTkVTIEHDkUFaQ08xEjAQBgNVBAUTCUNJNDA0NTY5MDCCASIwDQYJKoZIhvcNAQEBBQADggEPADCCAQoCggEBALWIcTYk6ziuzk49T4tQAbO6Kf84ybnjCrLPuyu2J+n9LoRHzdhtAA1MCo6R5iZDanz7zPMosjIM78HM3mjg3diCpWEYr831wy//WMsSzefjGTrjzGYvApdNrplJrV0epuy/gur7yOJgfClJHkwETZlxCntiX3FpYTilcrDIiCA90feDz8CE5LgoIAlFKJvowi33YFbHFsihjCFxJx2+JtxT10SeE0xsM42g3B5iGYY4S8ovje7wPTgr8A0rTp4kaXLbjTy2ZCwV2GUXLOzIZmpEyjiY1A88p+Bslqmo/ElH+8iyTUrq8ZBh/8+5ohERGuvKgmeZ2gPifuJagZp9uvECAwEAAaOCAtswggLXMAwGA1UdEwEB/wQCMAAwHQYDVR0OBBYEFNEKMjXNcxUu7eIxvsruwAKKF6xYMB8GA1UdIwQYMBaAFL41VGJoYOcm0zHBX5ex4vZkzgf1MA4GA1UdDwEB/wQEAwIF4DBSBgNVHREESzBJgRpBUlRVUk8uTExBTkVTQEFUTEFT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twOcngIGi08BxuTVUd6Hki9c9c5+z2odl3cDiiuNpmD1BFMV/QWA/gc8y0nW+oOOyagS5rgVNA3J3vwg7D1aYVfaSpjKmJzqrrE/rRvwpEZfe1pbZNCSPVySysYV9rULjmCV6wHgsZObZC95i+5QxVoXKxEVuJ76s0rciARI4zvoXE1jzrTv3BONNnokzPpFWSp8z5MvmNpq1yjwq7wnL+R7Sa3+6NfLQPHc3+PFJWinCOP5xPau0xnajEhgKMSUqF09Z/tbE0AqcpnHwp5luo+2SZo6Gr+r7TjUySjVm0Y8W/buFVFa9lTMs+OWDJMueIKjfgwOysCUtFybQsiinTrUBBnCU9hoP55MCvuK1gPTwZud5uYJRr2uZ7HfX+m9gQEA8KRV+PoZ8hPbJDAXM94wG8f9jDX9z394CKqtB4VU4f2VqA8B4V7pQfbI/7jgx6oih7rJT8SlhU6xGx/h3R6d5LIZZidgdsIkQVeUdvrEhAIL/s/W5+Io7cgibLKsGMFC8E5yxR0BCvDgPYPTQjTKOBuopKM7NF+1cPYVCq8DW9EWSc4SUt7w6XD60ZourPQcL39aKiUKkS5h2/6WZZ5BEDTSsSfSbPU6BzE4nh5dFL3WlwhM3gRdchbauHEhcRMedAAxJrVLkOYNbSuf1L1bmgzBKno5TfheelmrbYU=</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2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Transform>
          <Transform Algorithm="http://www.w3.org/TR/2001/REC-xml-c14n-20010315"/>
        </Transforms>
        <DigestMethod Algorithm="http://www.w3.org/2001/04/xmlenc#sha512"/>
        <DigestValue>B0XoXlyi0TdRQVPjXPKB73dhchCW9jYVcckCfr2MFGSw1sFujUWOFSQt4ZH2UTAl6OWHBMj6ovU9uqATL9WCTw==</DigestValue>
      </Reference>
      <Reference URI="/xl/activeX/activeX1.xml?ContentType=application/vnd.ms-office.activeX+xml">
        <DigestMethod Algorithm="http://www.w3.org/2001/04/xmlenc#sha512"/>
        <DigestValue>N9LALbJKyMuTAq+XOv56k6hjBIptUBgWi/6ujdYHQ5M4RQYQ92Kkut+DxFV/D8xO+SAQJ5U1QM6OQeG3yjDbaw==</DigestValue>
      </Reference>
      <Reference URI="/xl/calcChain.xml?ContentType=application/vnd.openxmlformats-officedocument.spreadsheetml.calcChain+xml">
        <DigestMethod Algorithm="http://www.w3.org/2001/04/xmlenc#sha512"/>
        <DigestValue>y8aQ50bgGN/L3+JdvsrW5M/ma4eZfXktGJRCjQePvm8YSGB6xd8Cr8Dsc82/0zCAbGJTmdVA9AfCZMFKNsfb9w==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EOoVqInzmg+M23KlgDHSYcbZ1ObB0AKn4FBBVNbhXp9GFD1M/3n3gE8uZpbPe6530wbEOZJ+Pf7khCn3e6kxyg==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+AjIm+0CYCoSh3SDy8tysplnUZmjZDgqLDcHLk5jcl5ZcmB7A86lk1m2cRmxuICh45hflMT0dK63Zl0kBg7tFA==</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wWsvbOjKkAhhMb8QBaztu1HJwPeDLxinW/T4c+c6LUqv4outfC6RE7gvdeTRXk8Im6ODtMlovYmzrMniq1gHOQ==</DigestValue>
      </Reference>
      <Reference URI="/xl/drawings/drawing1.xml?ContentType=application/vnd.openxmlformats-officedocument.drawing+xml">
        <DigestMethod Algorithm="http://www.w3.org/2001/04/xmlenc#sha512"/>
        <DigestValue>4b+5giWrMXg6nxc3US3hsf3ocrQTCjLspZxGVWsLjHAm8uww18tYpc8qXBjsgfwOPeobyD12Pb83hwRU86LgIQ==</DigestValue>
      </Reference>
      <Reference URI="/xl/drawings/drawing2.xml?ContentType=application/vnd.openxmlformats-officedocument.drawing+xml">
        <DigestMethod Algorithm="http://www.w3.org/2001/04/xmlenc#sha512"/>
        <DigestValue>TEjSKdVmuwj1vAXW6BYsp2XphTF+McFSVOjBxZTH/4QYftyrpUPF6rpjHnAz3kj37xPAL+j9d8pDuiVZqosqZg==</DigestValue>
      </Reference>
      <Reference URI="/xl/drawings/drawing3.xml?ContentType=application/vnd.openxmlformats-officedocument.drawing+xml">
        <DigestMethod Algorithm="http://www.w3.org/2001/04/xmlenc#sha512"/>
        <DigestValue>w6gNXuCAGtqWL5Ur1usFI6h+rUgCWDn1rs7qg3XDcsWwnAz6Bwwkl/2+l9O7Y3+IwLfB+GxtLiIhyu71RHHrrA==</DigestValue>
      </Reference>
      <Reference URI="/xl/drawings/drawing4.xml?ContentType=application/vnd.openxmlformats-officedocument.drawing+xml">
        <DigestMethod Algorithm="http://www.w3.org/2001/04/xmlenc#sha512"/>
        <DigestValue>GrO2pardA35aa2jmTzdP8oBz0euQOg/97K3kCbigc/ZWLiGln2NyK5tjlIemzaD1Bxyk2ooX4ct5xfSoKU8y9w==</DigestValue>
      </Reference>
      <Reference URI="/xl/drawings/drawing5.xml?ContentType=application/vnd.openxmlformats-officedocument.drawing+xml">
        <DigestMethod Algorithm="http://www.w3.org/2001/04/xmlenc#sha512"/>
        <DigestValue>MEcLgIBi4tPLSOzu2PCc2XmeM+q/5ryWxdiuNnwVmgH1+/5Rz83GDZVi1zLDh4EkIcrL9k85MMKLgfo78AG1Qg==</DigestValue>
      </Reference>
      <Reference URI="/xl/drawings/drawing6.xml?ContentType=application/vnd.openxmlformats-officedocument.drawing+xml">
        <DigestMethod Algorithm="http://www.w3.org/2001/04/xmlenc#sha512"/>
        <DigestValue>unRJzndQ5Dohc+VoLp0vKfNhpOVJ+Kpappuk5pqWeavv16PBdZDa165iyQSp3CUQRqlQuFKKtotihXyY1osPzw==</DigestValue>
      </Reference>
      <Reference URI="/xl/drawings/drawing7.xml?ContentType=application/vnd.openxmlformats-officedocument.drawing+xml">
        <DigestMethod Algorithm="http://www.w3.org/2001/04/xmlenc#sha512"/>
        <DigestValue>CcL2deXPB7A1cLbayGXqfUAuU2YPZKS+bG+EKdZAcITf1az6D/OTIRlcS4zbYl1J1603YL6KkbLFyIFfc3NjxA==</DigestValue>
      </Reference>
      <Reference URI="/xl/drawings/drawing8.xml?ContentType=application/vnd.openxmlformats-officedocument.drawing+xml">
        <DigestMethod Algorithm="http://www.w3.org/2001/04/xmlenc#sha512"/>
        <DigestValue>4Alne0eBx40Ay7y/zPQ/VISc5c2K4Hc/yLsdSuKqlRSeJH6A5dvTZEQGGZ3fcAz0rbKdaaRqIU91Eig9bFd3Wg==</DigestValue>
      </Reference>
      <Reference URI="/xl/drawings/drawing9.xml?ContentType=application/vnd.openxmlformats-officedocument.drawing+xml">
        <DigestMethod Algorithm="http://www.w3.org/2001/04/xmlenc#sha512"/>
        <DigestValue>hAdVwC9VbWJ4wZOwubfKosvLJv+nZmQuXUoSVonL5vonjcvhYGpeHbfA0CX5C8R3gKDH19PmGTBm9zSyZdb1VA==</DigestValue>
      </Reference>
      <Reference URI="/xl/drawings/vmlDrawing1.vml?ContentType=application/vnd.openxmlformats-officedocument.vmlDrawing">
        <DigestMethod Algorithm="http://www.w3.org/2001/04/xmlenc#sha512"/>
        <DigestValue>5wRcd7fiMfJzXI2y3dvKRc1G2G6KDg8YXFXHkNwJBBn+L992TsruOdJHYTKxJS1NN3Sh3ImtDbpzB8Kx43faMQ==</DigestValue>
      </Reference>
      <Reference URI="/xl/drawings/vmlDrawing2.vml?ContentType=application/vnd.openxmlformats-officedocument.vmlDrawing">
        <DigestMethod Algorithm="http://www.w3.org/2001/04/xmlenc#sha512"/>
        <DigestValue>gitkZPpO5gAL3UFVDJus0bKmKus5PfmABsQ0uKA/R9e6SenIzRSyHGEkJCcWDDwdtPQEz6UzfH6/VRaZH16SHg==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uzkM0kI2gV2JjjzaccXRDGlcODfAlooiWkG192cnU+fTUZEoEPIu+uIPFam7HXH7hy7TCXPmSyoXVU1BgWME1w==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tA7H2wq7TE7JjYTizuizB2GEsYC8DeWDBv4ZiS3A78r9rhc4egQ7he9V7P6k1hQKv7aybReCtSVfeeL9cFrizw==</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WNGZIp/ywSHeyMjNWudVIQzbY0Z1glayof3j6ydErmdHo8jNtVCJiaxcNs/Dy5Bv7HUqWv09zTLDHbrrwfTPYw==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ow8zZf/GnNToxMjvDPEhiXwyKSdRBiKBhVJdROkr+AtyjlCmL6KdisafL0eskq8xVHpSzh7867M2wYhgVjVu4A==</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xClVV+5yVeiPK0qotQM5Ibf/lf6RKhxCeg5envWVL9ndZXtHle6QW342uV7Gmp21ShN+VJQOqhT/MhGjgy4krw==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RxMQf0mcr0X4Ez/acsTH3kM2MCgGQBypjCKR8lXkvNuEY2iyzEqIAvs3/Gs/ksWuBbpJhdurCkIdeyY0doQETA==</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BkucX+crHMS60KSAa0xYhmtLZ3jWfw2OIRWBGCW/KVXNULwHi+JZp4ByM/Uj8H6LSNekhBTUajT7NNH8pOQeMw==</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hroy1HSvAzR3yGIb5Id/HcDERpOI1PLQ0ugWJ9x64ajtNUXhgL4NWn/qACb4z+1C/oMKELEeBuDjvf5IH9U4BQ==</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p8SMoEc1LZKlUFQfEvfcs8P+GXirmqAuPkxylqpSQu4cb7GNW+K9x3v/7E6ZrF6IU39C1jrhFLqgNq7yZs9dTA==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ejrLO23emR4bFF77slzGIDxiNho9c44dAZJ8j2gtMuMBH8fNQVlB3b90l8Vx+oPWQ/dpUBupLY1lS44NGe7yDw==</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JxHO3TqwAkHhRO+Shy4oMk0EyWxR5xD5m20Hce+u0J8iK1TVAL6itb8J33ApPTYoVL4lzoclUEZbiZ8uGRdR/Q==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/vl5W5FjvepHZpbSpDg2LhLyuDfAChDwwqTmZOF1x7drVkNlCZ+HDng/fCKH6pXmI6nu0a/CVBZNQweMsVy0Qg==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lBZl+k+j63fUxsi36F5Q4xx3PIHf+O3Tf5vDVltH+JGFx0AQ3XY6KwEzEPTHYaotrtG/JVdfXR8G5q1NKXaduQ==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UP6mGNWJPrXxTbz9KTU4oCsM92IR5CtSOOBv8sYM2G+kD3m7gCfBtRPKuRxdmEESHjVdUbjd5A6womQMVrsSOA==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myIAriKouBsi7BnrtKqc176EHW1ujgMUve+XIW3n58IIvlYl4T7FUc0n5MM3B/eaGD6mNTr26jOki6GvvgF6kQ==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IlzstEevu+9waprkkblGNLme1h+d3xlYQmis+McJzJYO9w9YsaBIEOt/sxJ8dXEfqFtxNhGILGs++/jWUCOPlA==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7MvPUg0CdaoXSA8tsIy9RdDaQpaHRiWFxNczVMhIj5lCy7ObFCGyWAgDRfYLQBkJS9DbwK7G2g9MFlwYNf1xqQ==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YkpShbcSMJRpMnY9yr/5p36D8jLZwb8dTFq/Z0fozXFgIdlQ634uti0MGtZIP4B38dh3w94xx8QoNW01axBXpQ==</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o5GPvFUleZWrPUbtRgJrZjxxRQ1+jGIUVfmDJN5HtPOIPtfG3VaSJvKCnW3a2mDe3gU550OF+n8lBTCHFGwGTg==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26YeWle1tBmvxYZNSIrYepFsWSLsiZKqNeV0Di6xmCtA985S0r+zCkoqovspr+5zIOXcAfOjDoQAE1R4Kw9wDQ==</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m6XMap36WwOtbcgBC6Oh9N/yAPx3lw7RD7uxNyMdiQKsoF3T8VZn1ej4RK4HmyuGRBR0ufG+ILcmkiJVzcieeA==</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kSoutuLA6IoTEsnjcZocVyc40NXErdSY4b6CiAYpJQo+agAg/Gt8vpQsAFhlBLnK8fEwXM6ZKEMC2Dd1AO6Wmw==</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oK41XKLXuO1m+3OXmX2vkVItTREb6xnW+sDVeZD8hU3NTDcEFUOpYCNlbJAdgjWRrig80yWGVOJoyKRqVJEQzQ==</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fkEQ4jNWrO/eb2SnUfFuTp8X3kT9A28Ra0yGCRdmJ1+WvTXRGNsWLgqkZYDmfoX/uOYM4vBeRc/gFJsMQg9now==</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xk+9Qbq6QkwhQOCXioYtL/AtXTlZMrgSjmyU3xVFAJPcZ4tGzz0Z2DhBg+4rhKSAlgjaVDPdjHLV7KNNPKqgjA==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lQHK5tsGU5ckoEJgWQmg1KHlasecb+fcx0illWYWbqWXNNFKb1nnguHCseV8D28x7wTX3malpGmjxgqXN3V6/A==</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865ux/JP5qiynimq+MUQFE1/CgjohhGTZKpqfrumE7YUkGs3XAQhu/xBARuAOmx0pnpMwiKHWAPQOofjx6pefQ==</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AyiXpQu04UPUEyQC2gRAnprIInobQJ6Q+niRjAvUL88iOSEItlLUm32xmB1rWAp9fYY29cBBiqm02/PImNT+eQ==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tYSoPq5Tj4SDwOSdyWUFG/70j66ta6Oud2ObjAHyLvGwu5Fl5j10M2LFl4BUsR5ZshAWUlkihcbKXsDearA4NQ==</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f0EQxFHEKBTOcJJPWEw9Whx4nTNX2mwVj3sKiboUfzwiGTjUxf1YRYLvNTgplFTlfeAaow1OWKxFQl31jWX2bg==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eRf57/7NGfSOqIIZG3v7Qh0QXONzMyPlaUDPpu30n0YiOaY4RtdAlgSsLW+r35/O2p9rgc1FlkzoY+QoQHYl2g==</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ZNLsM6zzLM09VTQ3sQjj5Rtnsg/vMfkyELfV12t5WTqMvLCECYHxIc4mbu0Cy1CjI4F1bD2knQHlyTTs3tDa3A==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iHBeB3LtjHXSke8lpSJGUXzb/8DEOdEmHqTME2n7Yc/19Rp4N/l24VnoFjASiXgN2EObI9Tpe/qigvyjKLLUKw==</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BweT/j0jmbcgS31yynj4Ilv97Y1roptFYweAYxcDUcbFdi4yoJjvMp2Z32g5QFsVpkzuVUcHkHB2L7Vp+NR0Cw==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BNRowPeYNeeEIkevVKDcmhY6BewYhB7/IGSy3cxIpFxbC6n6Bkwv27EpRsiL4TUMJUmXysSWLSM0re8oPUgwbA==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ZUIo/2YeYjgBRKc0pBHzGfJlv5DrHu1lwgFJMhhjUC16ifriREPqZm2OcFkvi+3z+emoHTucrOB4Iwp2z/cVdw==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gRQ5PoNozd4bpUvSkqNsYxb1y1MmnItWuGlrp/YVc+D70kGxpkOcrEEfSVPPbZQFuUt1qGTVL/8kGVrlOfyk/Q==</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O9GHiW07P4sNoV6Q41yFJoo3cQsQdf39X1F78dT6AzkbkETPFQ35RE3r9zTL5yjQePe+HyyAQVAnLaoXiUDrtQ==</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wq6eceXxW30JZIL+QFE0q+OfYR/bz4pj2qyLQE4mkcNGFUweH1QVAXGDmCq0Uo+pakqnOVjPtlck2o0SP4JVPA==</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29KnXPfbBxOwCBVELefOVolIQ9wjNk93oDJZAhcpiWL8Z640tSbp/CBZijKAi8jpqCt1f3hFg5LJR/KLXYNC9g==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CkYHGzaSpAdhA8PxVHZrd6yXPwhZBcEtAMm+gLsuryfIiNJ+TB30Q9KEU1jh8YcgmxpdkOKA7k8EYLIQmifIUQ==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d5wM6r4rvpcBfMVO8kSp22zYkSPu5uerxKl+KUzxt23IzHRNShsVFN0HluAef2O1aDNn0trTuT20xORzVncPnQ==</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7U9g/mPPFC3NSRRtxqFBA42KYV2CdyePzQfJunYpO55WTpuY169SSR9FUQXN5tUPZBtFNoSfPWzd3aVv9dy7IQ==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aNJUhhT7sqV3Is3oq9UvZMI95PncE9XK7qvXVa1XgEGh2Vq0D2wRl1O8SqJzSRmsvbMKOpXxilweeIig6e6epA==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o/kGq3PmM0ZsqKXCBPU7Fu/RHmPnQg9CWyiH+LNymk6ItULlnZOItrStXlH5//H6P/MuiE5npush8wVmwav2Sw==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zCEKWkzRDhG5BKptpi/1/JQ9PXMmAt56fr1Rx6bFPdh8DK77ndeZDkrcSJhsGt3iQbL0l+jkfeyc4bvxa1Likw==</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Akl2eCRd5g1cGIH35JCvtnDljugfhT1WFM3Lp596B2uxw6ObDGyhbJLXIX0VqvEq4sT4p4So8Aw87O/BwnjElQ==</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+VQ3APKqedhCDM9zdwBMP+VohatOG7ubrehsDN5bHKcsKCBU++UB1g9Uggcfc0D2/sKP+NZd+R4odt+nYxWfvg==</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Wn0S3J8m3jpL84yZ5E/lk8j1Ng4jhmepE0TrxJqCP4Kw5OvP+s4WGs7rarDKhcPVA5I3lI+hAmpIDmzSle5eDw==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S/zxPdHT8SvkmgcceZN+g/AojHciIxeQCm0ITSLoVD6W6uAhcC19sAaZr+fI8MaWOeP4XCSU2LRQ+NLnSFggEw==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FpELERp64qgYC1/T3eQ6hQ48H7LxrhUppeUi4vbTf8NNcC9t7IMw70P8FbXKAZHrSri0sgvFyO0Ip+jEU0MZ0Q==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4XQwcYaboSElTxe0R++8PcarFIzvUEZ+Ee1ofvW26ftaxTvNDUTV3JdGc1RKE9JbtjdMMcsy8XF9BwRtV5v2Sw==</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L461e/0DjOcnomdzhGH+Hi7lYbA+OWvd6Whxz4h9mJYW8CkpmkD0PNHZpH3lzpJh/zTRPGk8jj7wvpLYn+vL9Q==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5+Ty22td7mpNY/sr504FzpBeMu+gBHCIiI8ESoPrN6CQSYCWTiKjRRcL7y5KxRj85aaf/LwAtjrH/Pb8Tgfv5A==</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LRqRNsvKUluYE59RCk2gNtPhHaHPz6VTPy/1jJ00ZJ+lbxmzLTZYKmloUs3HrMljpohIyxJYZxjxGKO2yVU9sg==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Wi73n5861zLU4ulH1rUQkOeNesakhghsrSgigHSCDjhWridaIC4e6GvwJJ5DI1mw/5iIqBmubJcGAazAo6gULw==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4zLdpBUCntEXLy2Mi9NkXSYg9peJtd45X940WfOr/ENAnZxjTsMh7Zt1WeQH9KEiyTkKzNm03HlwdhJMT18KJw==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6mZ+YcD2dfqLyzOTLyB1Wnx0haSxOskRf0QdacfWf+n1KC5na+Sw9keg+L95zORAqgx35QaTSQcFa+UKD3lXNw==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AmaM0YdrIrpqnX0DP0EMrIaUJvSaJmDN++PoDqRXwrUJf1Y8vZpJst5S9G00yWmm9AXW7ZoFpHWw1cvYFTS3LQ==</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eTdiP0ILKsCCvK0WHfPUXA7iJYTVTtXN3UJ4lSNFmZqjQHZLKXVuKg2AlVki16ESOUlpLZWmO0CaYYpcB34yQQ==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mmeeyjRgc67D1kk7lHgJgdf6mDntTpnJ3l9mPhsF7jIWrAQhNDUzjmo8/3xSHN1IxDxOyUxd+z1dGxz9i7gLSQ==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wg0EUMQCzLdbNV1dLfcFY7xC9J40rivexwnT9KSrbCECUxLd1LSZX6VsZWZy7imyvqs/8uXxhU3yAZdPvUfA3g==</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XGVBshixKl63uNqEi49sZEXHV5RMyii3/mU6zcCwcMe3+xVhl0qsuWHc8N/RTNw+mob9W+60b1sxqw3VoGpIJA==</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ZiKotuK0flZ8nzznFQxpWp4TgXnfEe9LlxsztPSFn8LkrQ2/oi3zE3bPzVuw9yrERk3O4yHD/XVjtrxy/XQvNQ==</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GFW1qsnNmTAtWskDwYUDSdQiL7qPPnhDcD/HY3JTJXrIyLvnx/CX25yIZEPf3p2v4T04Muk2F8u80VvbmHiI3g==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XnN25/ilOHII0++dkVQZyNvAx/IvXZNdaJbGhbYqArTU+GBEc83Kf8uWqlqa7buajb1J0CFPnrTnnyrdpa7ltA==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NFNSxhO3YTp98fgHvSXw730BG9rTGuqWu2ln/ROXN7//pEeQAfQwXM1rcdh2hURrlRy3mNGDkZeu/pkJ1s7ajQ==</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0UMNoTOmIb/UlvS/SnMOzoU214q/xCffXfyYjokjWO7Gu9cXfVzUIUlfgBE+Zz4U0NGDk2EBuWi4rgo8gbMo9Q==</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EWEqWHHMMqjVnu0CwHrL5voXigAljqHdFImIdjkUiA/hKSQ4kS+/VV08DZeQKw2X0ljLvjEqhLg+HSbkRb6y9Q==</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pFcYd0Oaqc83ifa0jImqTEcurtbTaOxtGCrG0L393kiU4BqhA8Kg/07DvDY8hc8GID53BmwABZSAQauH0Rq9SQ==</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UAB2fTVOujeJdp045J6Hub1w0REMm1E7wEUKNKatAhksGbQ3JYrtb1kk30hRtFMl50h8odXiupZN5Nq0lM2LkA==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JTim6vmDbFnD2IaIgNd4xcH9HwB3HHkP/jHJXei644ieSYlF7c0BNy72ohRO+mN1Fdb1AbvNffpQ3LtvYijukg==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wSLWxhnrBSS6vsEUYsALxlN/7JzoRLlFnvEfKWcgrX/olfgiPaykMvwVOpAXiSadxI4pFNgmA6dQyjSnVsTF0g==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UQ/T5NAqyGDSL+u9wsW7Tbaazkg4N8yfub5h8V1iEL9nvosTce2fqfq3+EIVzhjXJG/dN4ZmQpcEwri4Za8/eg==</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Av6M2peRibEeB9Nme8w9jLdyFA95uSAvFRf/M+eIzTMP7YU2OUl58cJ2qSfzXrMlJUJkKMypzxNGGKFuxz7eog==</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JXeTQKBattr6/XegJabxNW89r00eSvR/quQgoIkeSa0TBScH6QDQk2szAY+m5rbAspect3Ai6UOpMNXHjjITxw==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9hTP/tBlPP5zaSLZ8YMu0mW59UNe3JUtnTIC4q6OZmhZ+MAW2ir58sgzPNDP9/mS77EQddKYJi9ijduTgzNnWg==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o8Z9qCOsLcvYH1cCHMWWVM1nG5pKRySEiNjVDjZdgyyvKvMdtw7GOXV+prYRXSiFAbYVJOeGf3In8AN2zksprQ==</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hj7wMMNY+xV56+kqRIwZxEr9HDZCMw/8GoKKhItf5PZT4UYjb5pL4uC3HD7xW/mpiHr9+O6WBNbA3x0f0elYTw==</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C//FvB9cIjt9ayZflpxzHOT5IvT5gBBr4AO8/RAEfmRSLrT55bH3zDxCWxLApFDKpr4urMG0cNbt5RxkyphV+g==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DTT/Wi4NLSBZk9NzjWrQsbPYvqAHLjxtR+rHsqVPqmUQdNW/C2/Jw8smhHDlDj26dLikm1PNyC2l2nRc7kPxCQ==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gTbj5nBBTtQVQDaVIpMSYwyuGHkFvakdNOwogM0lU4hVtBj4PM7lVHnQozUycJnlFMKAl0nbJ74whUw1z4oVqw==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d08PICR4nt5IHdwdjrM21j1gLhnHfZarzBMDj8NOtqEO+TDiXcksu4oZK5fDZoliL4wuS4ItHElL2lrx+3X2Jg==</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Wg6Q0zoPpNoqGy13nmOEcl/2mQECmPcecGCYNdfyqg+gfl1VV8cNfGdwhIxmzoQrTMzyy1VXCQAzgrVz3Cmecw==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3f2mbnVW7ek/SkwD4o6nN/pFL9J7Pw0htMnQ/6B5a0kXg3VhGcPA8+6vX4H1CWz9r+s1UbdLqrKeg4pmNps4yA==</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2921vVwdgAvU7aHngS3nDt9oHANYKIXRMjbL+R+sCd6wBCSaRrfa2mLyRiX19KumTBE/49FQCUoJfviD7dRLkg==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lDT/LzZQqoWA837iix/TGTfePy4e6h1g51mgfYKw27nIL3kvvLFvTDRFQpdQJrC2jtBRwndGMfmEAw0UBbAZZw==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bCcxULS2RoNhhDBauIYKshlT7iwQAfY2Q1hLWhbqAA9xlLR68B3q2+htcoDoawju1WnVGekkUubf9oT2RMJp+w==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/jF+fyTmgAiOnJKlWHNyLOccY/nlARQDzwGmogOgIBi9/Eyolm7Leqb+vu+WG4FTuMLG0N3M8VKcDV6O+kBlQg==</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oPW/gtF+YIehPmLUtt61208xOHaxb/cYZr+saGuECD3ZHT6YNKHwOIFOcokHWm7sp9ydnP1Jn9tJZ8bi8acj/Q==</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GDam/f8zOJvH4dr0big8m0nPvGJn6i5dNf38pOn6255Xol4pnlH/4FyD6bnKZ3J7JR+8L3hIWJpG4f6Hu/Rxkw==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0k2g9Cd4p44k8CRod/DzSZEM8L80qQkzPOZ0x5Uvuxi8L58vkUzGcbFe+5Q36u0kbdCE9sX9tHK7PDc//REkvw==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haI7l6NmYiEdY/p7RYzRXJZa/f+Zzc1qnUD+2x5z4rak4pJSbrVD2/lTuWXForrMXNlVajb3ueKcuWHIqFcX8A==</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+M2GMzhOlSvgIz9qKZHX+hWeOMw6GJoPPzmdJ+FNx1bAmw3uOgft3ReWk4X3i5jG9cFCh8rdQPRXOCvmVlP/OA==</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9KO5GVdcKoHOgV13qjX05oNnb3Qk34i/A8mrwoSr9w/teHd3C4bqoTOHieaFwDXUnIMll2AN05IFxHd38ecSdA==</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fCLv/87uyQOiQZeNcZROPTVf47Qz6aa9wEr6ZENbgUKmdsgcYiqFGdNyASrFqA9TXETgOKMEIzjs0q+ZDdSpQQ==</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NaHJddwVeINv9/KHQxfEJQNoKLVD5nu6duLlbQ5extmh7ngVqzxWcanQjEbj1dSq+pCTqKUtJM3Zc7STDdaNhg==</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2jssr0ZRTr8vN2gQn+Si5AZsqRKyn7eTfkNhE+dqEOcObzwoF93NpQ+KCu3uYhTPM97qpPC+REkFPTa0vQ170g==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J3+1g4qPvzjerpOsdF+KQyVcG5mgN9PNl7OzDbuZJlAt6QrPvWPEDTcgNWhwEibtgZL79K7fR44Uvowos+FsZw==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qhcdqDssDrr1vf5UP2/gKafDTm085b2tkQlzNO90q7/L/DIKx5EEwJN93YGEv21b0RHuUMBQNcAzyoZvc3aA8A==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V6ESObdNNTbYFNxFtDVLNc5T+QMthhM+3eF4QUHaf4vU6geso98VBDtOpL5JPoPF/00wJz+O1fJ3LmBGMq1LnA==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qjuGGXsyp4v0FOyrUf0paQKot2cvohxKQ17EDuM8Mf/PwOugmMKS6M4fv4sCyZGSNsNS7fSHu3KNcSM0mx18iQ==</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7xbFOim+Rwus5RZLFel3VrAPp1et6M8QyFYmEn9qL+1QdGcPurh9UULD4nnnrOjXI7oW5qDFWMECQy2fLZLmmw==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ia2vJmJlSu8d38hyyyyh2XX6DNI0BmrYNze0VbBDjQfx2jeYeTL8ZWbF1DeB0iPLVFjXCAMqWQCQrnGL3vf53w==</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ORgtofjYyuh1thmO8sJN8zauZFNBMX+aZGGZWWZ26HWWNgIb+TgvX28rlKL8RXiuWAFE2T7VGGMkCgKSMCfVIw==</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NogxDdrmFbBdSFJuqYtydNob00wnEku2Qg4yEGM8JPPPzFRQ//D5/EdKaNQ5hY9A7SzsHIyc825GoP3AuJxnag==</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bi8vryUG2TbtC0yjeJ1aiQ/ziMKnvjKxsg1R8y0iO3+36l7K4wCCDq4m9VzI+ccT7i9HV4V9qIEHVpnN4ljtCA==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nWtUJvJ/ZCWnL3ceMV+x7Kz24ErKLjHgYEbdAOaTK/zxun3JhLaHgsFayBcWRWg97zrQi5Bi5pEtqZmRbhk2jg==</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2inTi+Ei6li9HJ68KO+hotYD50WDG+Wz3te6KSYLOWl73gv3cU3LqauCPitvHf753bsPcM2HQjQVwMupYsi/oQ==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hZcTXfPlZrnbMBGVamxX5+/cWnDde44ejKszGZm82bk8nwkaeRiI2TpxoTsLkZovMsvJwZ7WS5uQPXu6YUb/sQ==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4f9pjOVDRHLRHv89debWiL2Ac01R0OB6BTBzC08ENA2VXr2PhzfCDL34/kBF/x1XeTTkTHsBMTbK036SZpP4rQ==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wz4E1kMq1EaULylqumGcY6s9UMCNAaDHUsP8QDK5rO6BVs0t26BiJ0H+EKp6w5U6Tm5WjK6PAcBTz0xnRO7Fgw==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iJI6ivQjzmPV42B7h9D4XNTufVBzE0ch11ySdsQvkqjfB+I7A+FWotjJM8L8XgE0hb+8az3MOh2LszGB/9YAhg==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2HOg8IpBRpg7K7zmsX7phG/fS+gxbK0u0Rfomm2GZLWWVGi6zToT/YvC2qM2F3clzRMvE6GGduMgVb+YvPx1lQ==</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/pyBhGYq9hAL2tMCln0Bjy9XIl2pyxoGBsT6n2ODz2potoR3fDbhBCdzjQwfJDTaF0JbeWG1IURwrnii6XOyig==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QpAsijiVlxMhVN8yTXNGA//tO6PZPviooOFtvU8JWpqGJNrn3kskubtsAhi1pIrhThgbY96RVce18DnRutHI4w==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0WxOq/Bp9qMOoXScJuNx3Uh17Hf0hz+bjeeYQGrqxvHC1E5NTcjOy4NlF5nfsf+ps4nNU1hhcOlyWnFvGBpPYw==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yqvir6t/6bUgK1ajSITWjzb2dvXsakPPHgWzE0LsyWavtDxGr7tQTI46i7dbrr1v8GdAJ5IcIheDTS1qk4zTag==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qBRZOtGbexvzHzlrfbLuZ/C6BSibTRP3XPAyDsJiIn0OUHPEdMQcd9DnSgyKeT1hmIS7craUd/A/E2NidcoWZg==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2EO4c4dEWjRiDHel8zyxa6hIps/XI7+F4dCLpv9Di+Rm0UnuiE3X7gb1HQcs08e0Isrp8PszsKLCw5n4iBoNUg==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WJKbrnkUDg8QhVajrVXy6CybSvFEwyvkO/tlRYwld5a8WRyxPNP2ZpsbmC88AGZQonnXkXYArZqUsLdchhdmdw==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d/UPdhTBzW3h2eo2DhjR9ZVC17OPYONUj23k/qZcaDKAeyLgNN+nfgHv/O/QolzAxZF1oTbAThKBGPQ+/y1DxQ==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Qa3qlnq4UIpQjuQ2oOgEMO0Tltcox5PL+iY52m1Ieq6yj/s1Q1OySj/mGvRZbEnWj5DT1aUCygRsbMjM5TGnig==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BM8FLEfVG65VdbR+KgfUtcNxIrFRr3+5mxj+uKNh4RleUH+zjp4SBKt5bE1uhfLuV08fSylbShU48dTwvZF6Lw==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6B28PJJTfKiejftPeEMRjTnUG+eSuoZgnA9LFV3N9m7F22mPJrIavNZGsn33xF7+VtToZR1bLJr5DShVEnQdbQ==</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CFuFWN41WMDybfv+mH8U0REhu1BM9JciHheEbjXZ+8ff3hA6TZldbvXGBA8j0+Dl54yaJhuPOb3z8YM3FTa/Dg==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6ukpCqBqK6Zx/xmqys+97P7AZEwXDpYuXj+1Rbgk8HX5xV6yQI9yXnH6FcoPrOqu7ZwM4kqgEwc8HJ0fGtMeqw==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VRJMwZA8AOkBeIYEtY9owiA2MQA1Xy/si36oy66LNGicnk+SE+DgdaQK3gHsZ1WbSOh6fpvxZKFuDkpOh/Ze1Q==</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zpqAgBfS/k/B4Jqry7DOmOlZ0M+txrlb9Uw+oVzoBTq+3TJnE6452rYUB6vw/cxSSSgsAfUEBJa3XD54kMxeoA==</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tRE0B/o+3Jbuez+VTvRBccBdHolE9XJ2h7pXCMwOHVtwJ5rMUrgf/h9f5fZVBsJnWU80QJI+kwF1JNqdvj7Rog==</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wwd9UMBmUMNsL8HUaDHuihQWwf2WyZksA5ZMIL47VL9KwHUiisqnddTqkpA3EhM2q4TjSIkOPtbQkW768+zMAQ==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zAVwh3+tJZLHDtTBYkHIhfQU3/AmHCl8BJ3C0Xzgey1JZKbtL6aHU/o1vwAQUr/tgGNvLze5Mv47IKjZC+IpXg==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fe2vvFbKYEaBqlRjSBdSuyCEJm02f5+GLXDL+Qt7mCzkMOs+UG+4I9HXi5leWEmZ+e70zdkI12r5ZVbcNSROwg==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UkMZ/aLXe9xf+/oQ/Y5NG+JYtjt93N7ePP6PZu7oFNIrdC7zXPnjD6Eji8smDU6hspp09CuEcSzyrCmhba6VnQ==</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PSP9ORRYMdCNLw8q7DzUNBIrQHTJEtA+otnsRQh7BGLm19qzSldupkWy7VzK29YGYFd5Moi/9zvTug5WY/AXTQ==</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j5r3WQ460L/mnnXWKA4/lBcr+JBndIURX4c2UqoeHBZvL3d/bErY5b1SoXuyyWUfbeGzcW2oX2j4GRsNiCDwWg==</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clvZwR2tjtOJwbRKNAbqUpdv3rzwRPK5IVZH0vEsFNIZkxSWNOnHskkfj3RRDA4wSOpVkmrwF9Nis3M/GPwZ3w==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Fb7ScAjOCcQJGTsDXzUJfX85h6QEyoXVVammY97I/Z3fd+Nv3ljMZadr9KWIxNIIaJZ+TRwCibK0dOpTi/5HxA==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OHKNhSnExSq9Rjm7YZIlPuGZFTAkJcCZp9sK+zsICAEuk6Yc24s/yq1mNP8P3WBmU+TOkbWOriNRDXUUH0aF6g==</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lvzv7P0vgrQZFjuCuUoQSnP1VP2F57WePp8C/MjvK7f3iAbBDucyhVVbNuOQx1gizP7ii/gJtp67DOJ/0hKLjg==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HZNSCBDDkSMGbj09jtfLnb/DXL9rSLgHkajCqKKlz5HwQu6olYXJzpI/phu16M9SUfpGXxfRkSyewKxAUyB7sQ==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9wpFAqqCDu3e+yinvccI5VmSjpFuapBO6LUcABfsFghs5WFsxV1hGGOb0ziGCBchVGES3H/RZosPp3hihIRJZg==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RbTFqxxHSVBTQx945lotb7e6o15MCfOV52p6vYJw/c3o/R9i1byzDtGMxuNh5/BXoHVY2KB9V6H+wO97cYBvFA==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HKXVQzi9JQnCK3kkyAI55UAhiUq1vOtq5BalPhjJeG7dY91B4kiK7uUjp1pvQIEE+LhFKuMqpRq8NsHrS0G/uQ==</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H1FGJntaxZbHL5KGT4dkYkNrrwzDns7xdsosLVahWCrJJ42RgUfGPJFVmftBTezDTP8xg83UvW9RLm6FcdKeuw==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7BsoE7SxL+hrjTKb2vRJzMjH1QmEMT9m7Y++QWBFd7gnYiboELiekVwSdBSyWrsuWU8tcli92HaGmompCg8uig==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kzGznIr2M63r3Qtn4q2mGu/Qutsn1SIF3wxArZ9yKtqJCpgUsVWy0MTmYYfyTGvJaVazckq0ZGzmUnEbXWjeew==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fhejag91vv9U9aFfD/BL+14kU9+Mj4JVJYfWAztUFwwgo0+gy+UebbTJcjw0bztXVfCk2uktSjgiIaVRoe5JXQ==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IVj2ERbFWVqbSZuyzeL0ZW2H+gH0nju/3j3wfrREZm7dRjaGZs6ZcB+zSTZCAbspCidBewZwZReoFcy6+VMDdw==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7y6iL3QAedq344jq7um3nvEJw4fQ8JKVPnD0H/L0LmnsCjTUVjV6ndAb+xaQcQ8obwJBlJQPoZn1Aj8JI8bhrg==</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LeELjB+HweSizS3ifymRWAFCPsRRZOEUg09woXKag9mVtnlQxjTtMhh/+2F9Ja+x9veiM8M+Gyqp6zN5uKsYHA==</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5LXxE/mNHJJ77wNUaFBrw55yMMCSHrmTnUpLZIcmcKjaosO0ppu4ihADSCQOAToC+7MKAhZDZGOSwKQR7S/+jQ==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OCbREmj8ShQFNl45ueAS1q+INQad9XB0RG2+TuPF1tlPQ9eBqU0hpaFdLFaRWS6qvBu+LF8fKaWiqnD2Htx7Jw==</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UasKEH2vDG3siZ+VjOJ7RXINpgt+qchDZj3JlUlC0zxfT3bboWWcqkHLaJlSOxWVu5Q8w45oa2JPYq7h4grt4Q==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oLXXg24e+kSGVnjv+H7o2/iYubphh1uZD0naitI8uKj6/QpwRU4d2VCsV14jfo4y8s+eNNIVltOMo3K8UFxeag==</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htXS/2MdqDgx30Dzls63kmDY0BKE7/9elBiU1tkp/vqcFLXRgrz3HhtCzQHCa9hRBKO2duyXgWxJM7X4XT+emw==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z4/h2kkXo155AlOdjXQtlEuIN3oE1QC3txdh8QBAHVpxU7x1+J7YDmtJVq7+siqMNujZh7V3JQOiYalTMuzvmw==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Sxufo2BV/dhsmz9Q1FU5FEwBX3XgUcLoWfkPBAY4Jl8kA/9IEbOigYCo5iD63e81RMF/dFID4+fzokfK1yH06A==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9uWOjcOaVW2Am7ylDKsmTU/5k1HPdLSZoAXoprAWqi8MloVmxWkuc9L1e9q4vMD9MB6wKtbSEAQGR7/bl6ekAw==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HLQ8rZiAlGmzOfFyDwjWjFRtvxRR15orl+NSw4RVET8tVDjAeYCFX/QU2VkOSF2v7z507ws4IFnmOwHLbnFVbw==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R5E1ETcehI9khgCb5UkIJ+OjC99xkqxii/D05OUtDc2JFXJyY8Zg9ZYMc5nxFEDxvfZZNJFQcedceGrgSDsmQw==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EZoZ6p1wQiFSMdQVWj41vFOspMIhQzoyvN5XTL7TtBH+r2qTqDAjuIs8pEcF8ME9RdCBTjimaHjOAgqq3tI9hA==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zKmb5EzbxNPl5kGyaVhww84nHAjWxDoblFRNy7vc5U1o7gmgP7UFTwFfEtf0bqP/QsgdTROceD0a1FrAM4UcEA==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kRpb+2bsGSCGY0lkPAHXaEm089GbZk1zO8JpEAWtlisvDno07B4qUlDmUlNjnnzuvN/9UyGOOYGdblqDGg9+cQ==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LWC55R0/2o6YvqIZP/nEqSvGiyk+JgRjkX+jg2b91v065DEwXpK5f1dm3FnHnBrk4LaUqrjDHL/Ut+bwwhtByQ==</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4+9+v48KQtTY26QDrn8XgQhq6yNcd4CmlL8K/HOuitPyXmCrovwX+/HmsIDzCUGonogLyDzGHg92ok1v6vebzQ==</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zo51AmtDtQRj/4azu/taU+weDQCopNvBYm6kpnHr1Ba0A6r4ARkFHFjwq9Or11bsiFTynPofDCEkPHqfqhadTg==</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A7Jk76zgWDz+dkEY1bpioytbYKdRNu4v3xPMMaGfE0C87/2DpMlPLvTwGmt0dtzWhIp0KMMV/FT3eIa+kpiT2g==</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AKi2+fvoOSTiE7F7eqZn0WnSkV4fAzTw7bEQg3K14rClUp4j2OcNLQz3wOS9HqcBor9MuuA60qOsye5KIWNmDA==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CuX/juB3H3FK4ZK/kkpjnEhiHTzKoMzddto1nbilQF5vBq+TuXyZ7+Brw9XT1QnsAKYF8gEPt2pNik6TjnWzzg==</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Nq12Sg7T/MNJZniPBecwGJcC9HXvBCfd5DcOQ40xnd0vIPnnclKdvv4Bnw9HgvlMYrBXJ61DM1E4RWKbCLbwOA==</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D2ur5xcvtWJyz1dC4EKSTEmU3A5wbnf6vdhp8Tmeh7yueqGlD8gVONYaFinQfuFqRDIhv2UPzuacjRpCIwi/ZQ==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z9tnwJyVi70Thz1K31D9/Q7NhqnWjY8TGUeiLdPH4jsU8QTOMqj8D7mETwy8IvbyYPnMyuvp27FQpA2zP1kYBw==</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DSJ8O/AbU93nDA/DYzyNXGxxy8T5NXa/NgC+4EacScNyuNlBB4DI+SZRkBdIu/W67FPqwna/p8UQDPlBhBpbWQ==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Yk/a3PJT7Pmm2Xr43qxZD6E6I5qCUvaUMi7sR2q7ByMfmTdWQd+hWq701fXqmEmS+XUjePIQ2sIwWE3pIchSOw==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4rWlZHVHLbh28f1Nfl9bDxvdVrVpN59WpXYTz47gjYSRlm3SJTnkp5yDu5ebrIx6xyHXI/VV0lFpgzYSHmZokg==</DigestValue>
      </Reference>
      <Reference URI="/xl/externalLinks/externalLink1.xml?ContentType=application/vnd.openxmlformats-officedocument.spreadsheetml.externalLink+xml">
        <DigestMethod Algorithm="http://www.w3.org/2001/04/xmlenc#sha512"/>
        <DigestValue>liTqqhmGgdrgtvmM07xhqva0FXdFW/Q8QsqMq1sk/7lRy0Kc+YhbLM9VOTeHiJuV6PTR6ecluhGhWCK7eIdKbA==</DigestValue>
      </Reference>
      <Reference URI="/xl/externalLinks/externalLink10.xml?ContentType=application/vnd.openxmlformats-officedocument.spreadsheetml.externalLink+xml">
        <DigestMethod Algorithm="http://www.w3.org/2001/04/xmlenc#sha512"/>
        <DigestValue>JXvbeMy0ZCOdDDZ/M/XHDBeyrqcFregYbJgwtT3puxxkvQaX7Tg8yuEPrHQBdwJ9FAvqARpgDAukLhCru/hStA==</DigestValue>
      </Reference>
      <Reference URI="/xl/externalLinks/externalLink100.xml?ContentType=application/vnd.openxmlformats-officedocument.spreadsheetml.externalLink+xml">
        <DigestMethod Algorithm="http://www.w3.org/2001/04/xmlenc#sha512"/>
        <DigestValue>MPDMKyhzwcSYMu3Ks9GtoAQvhvDilBgZpl+GiB/iIxNhxfaMTd7Pwimd45EfZo9F34v00SpGgXqHBDv5KWtPGQ==</DigestValue>
      </Reference>
      <Reference URI="/xl/externalLinks/externalLink101.xml?ContentType=application/vnd.openxmlformats-officedocument.spreadsheetml.externalLink+xml">
        <DigestMethod Algorithm="http://www.w3.org/2001/04/xmlenc#sha512"/>
        <DigestValue>BYEWlvNK0lTapGvDnlqEiH0vPyK5183C1DzkmMJhQjq5wjx48luZB56rrfMiWgQcmtuN4Ha6OqlMImcdem3NwQ==</DigestValue>
      </Reference>
      <Reference URI="/xl/externalLinks/externalLink102.xml?ContentType=application/vnd.openxmlformats-officedocument.spreadsheetml.externalLink+xml">
        <DigestMethod Algorithm="http://www.w3.org/2001/04/xmlenc#sha512"/>
        <DigestValue>9WsHtbdD26mFPYbYPfY3AZyU9IMPidS5Jy1+lK4SKTToCu7X9QUsm1SnV6L1t/IxfRzXiY1hf65zypQ2+6iWOA==</DigestValue>
      </Reference>
      <Reference URI="/xl/externalLinks/externalLink103.xml?ContentType=application/vnd.openxmlformats-officedocument.spreadsheetml.externalLink+xml">
        <DigestMethod Algorithm="http://www.w3.org/2001/04/xmlenc#sha512"/>
        <DigestValue>xMHfMD9oxKGL/eL6wUvrNUBwoDZeyyaljdKOpWuNI9VR+sC1nTDp9KU8I/ijeIMqy5THMJBqyi0LCReYAaiOLQ==</DigestValue>
      </Reference>
      <Reference URI="/xl/externalLinks/externalLink104.xml?ContentType=application/vnd.openxmlformats-officedocument.spreadsheetml.externalLink+xml">
        <DigestMethod Algorithm="http://www.w3.org/2001/04/xmlenc#sha512"/>
        <DigestValue>JjyPEdOhivWwkqnVSJxvVKyQ325VWZLYy3aMyw4Xek7mpa5uWjQ41wjy4ms9unrBrmQvtNMJjQNWJY7M7D09Ow==</DigestValue>
      </Reference>
      <Reference URI="/xl/externalLinks/externalLink105.xml?ContentType=application/vnd.openxmlformats-officedocument.spreadsheetml.externalLink+xml">
        <DigestMethod Algorithm="http://www.w3.org/2001/04/xmlenc#sha512"/>
        <DigestValue>4yHciSC6DaCJGWtmBYvMzK92VFkQZ+OvrXLO24iczyVsdUq8loaE2SeFKw5XIf9p8uzn3Ve/UG7fknkMFNE1/w==</DigestValue>
      </Reference>
      <Reference URI="/xl/externalLinks/externalLink106.xml?ContentType=application/vnd.openxmlformats-officedocument.spreadsheetml.externalLink+xml">
        <DigestMethod Algorithm="http://www.w3.org/2001/04/xmlenc#sha512"/>
        <DigestValue>dW42B8PMpebMFc7NgtZQAzGlPQ+eYRVgvF3QRGW5Wf1GHal1NDbv6zSirTWunjijVQAqCT6SALEAj2v/7FbwDg==</DigestValue>
      </Reference>
      <Reference URI="/xl/externalLinks/externalLink107.xml?ContentType=application/vnd.openxmlformats-officedocument.spreadsheetml.externalLink+xml">
        <DigestMethod Algorithm="http://www.w3.org/2001/04/xmlenc#sha512"/>
        <DigestValue>IV9aQ6Jz/NLu1gBj2NTCQtuMGo/wGB/KmTzdHaiXP2twqjs+nNq7SjO/kdE8RHwhjCak2iZlwmkZt2+RR75v0Q==</DigestValue>
      </Reference>
      <Reference URI="/xl/externalLinks/externalLink108.xml?ContentType=application/vnd.openxmlformats-officedocument.spreadsheetml.externalLink+xml">
        <DigestMethod Algorithm="http://www.w3.org/2001/04/xmlenc#sha512"/>
        <DigestValue>3yzGUwdEIxRqzx6IvMuQhWuewbl70jq0zYFOZfWrUmBraaNJptYeb2ubecIwifhHuJGHJhBapcoOR0iiiQDEmw==</DigestValue>
      </Reference>
      <Reference URI="/xl/externalLinks/externalLink109.xml?ContentType=application/vnd.openxmlformats-officedocument.spreadsheetml.externalLink+xml">
        <DigestMethod Algorithm="http://www.w3.org/2001/04/xmlenc#sha512"/>
        <DigestValue>0tNmS2KFZCqkORnkDWgMlBrvbPnVwwGji0evdVqglz/7zcoTg/W/g+n8mntFIA1LTP7uzbAlWFecag3hwNqmUQ==</DigestValue>
      </Reference>
      <Reference URI="/xl/externalLinks/externalLink11.xml?ContentType=application/vnd.openxmlformats-officedocument.spreadsheetml.externalLink+xml">
        <DigestMethod Algorithm="http://www.w3.org/2001/04/xmlenc#sha512"/>
        <DigestValue>YuMQ8eGsnlVIE3RIvs2nQL9ko6fIjy5GlMJ1K+kM2SGwgR9bQh+smE/68O//a2DTfDcTN+9ExCV0mBWhUeJfTw==</DigestValue>
      </Reference>
      <Reference URI="/xl/externalLinks/externalLink110.xml?ContentType=application/vnd.openxmlformats-officedocument.spreadsheetml.externalLink+xml">
        <DigestMethod Algorithm="http://www.w3.org/2001/04/xmlenc#sha512"/>
        <DigestValue>A96Ro2n1/4MatxTsZclqTvr6F5/oe5bE35is4AHV5OYyLeyeDoaxQqvxPrbaJ2NW/LXtusLIn5QeYjapi/F5tg==</DigestValue>
      </Reference>
      <Reference URI="/xl/externalLinks/externalLink111.xml?ContentType=application/vnd.openxmlformats-officedocument.spreadsheetml.externalLink+xml">
        <DigestMethod Algorithm="http://www.w3.org/2001/04/xmlenc#sha512"/>
        <DigestValue>nzlX1h9oTFPMe6bHultX4ws9POoDaxT9QNQAEBz37Wx8AMRL9KOyRmfdJy41JAt8fPcdqvKr9CzzOprJMX7ESQ==</DigestValue>
      </Reference>
      <Reference URI="/xl/externalLinks/externalLink112.xml?ContentType=application/vnd.openxmlformats-officedocument.spreadsheetml.externalLink+xml">
        <DigestMethod Algorithm="http://www.w3.org/2001/04/xmlenc#sha512"/>
        <DigestValue>0tNmS2KFZCqkORnkDWgMlBrvbPnVwwGji0evdVqglz/7zcoTg/W/g+n8mntFIA1LTP7uzbAlWFecag3hwNqmUQ==</DigestValue>
      </Reference>
      <Reference URI="/xl/externalLinks/externalLink113.xml?ContentType=application/vnd.openxmlformats-officedocument.spreadsheetml.externalLink+xml">
        <DigestMethod Algorithm="http://www.w3.org/2001/04/xmlenc#sha512"/>
        <DigestValue>/wZMJrA216KjI3chF2zTHAozywapRRgT9iw+a5hS7q3TQnaXSD9L4wwJFkfZ/xhuy9nOIzQvMB0vdDlYkQTzvg==</DigestValue>
      </Reference>
      <Reference URI="/xl/externalLinks/externalLink114.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5.xml?ContentType=application/vnd.openxmlformats-officedocument.spreadsheetml.externalLink+xml">
        <DigestMethod Algorithm="http://www.w3.org/2001/04/xmlenc#sha512"/>
        <DigestValue>U4flbXjUDzQ52341q9BQY7xdFKMsG7wac8pvUI0mc4IK+SFCp5EdvyYFOtar0F4V/qhZCYmxARM0CDyKdIcyVA==</DigestValue>
      </Reference>
      <Reference URI="/xl/externalLinks/externalLink116.xml?ContentType=application/vnd.openxmlformats-officedocument.spreadsheetml.externalLink+xml">
        <DigestMethod Algorithm="http://www.w3.org/2001/04/xmlenc#sha512"/>
        <DigestValue>CZegvvDmYZv3PGjGchJiU5z/U7nkdDWagssoTUj2FV2SjZ24I3iZD5ycnnZTbhVnouSl8bg98CxgSNwItCJMNQ==</DigestValue>
      </Reference>
      <Reference URI="/xl/externalLinks/externalLink117.xml?ContentType=application/vnd.openxmlformats-officedocument.spreadsheetml.externalLink+xml">
        <DigestMethod Algorithm="http://www.w3.org/2001/04/xmlenc#sha512"/>
        <DigestValue>v4G1eu4qhLVioVVb5FbaTZ6lWPwY5nSVR8Ckc7gB6N8V5YFzJCpJX3a1MSkH/FRqjSi4umUyi7G+yKtLRvs2Jg==</DigestValue>
      </Reference>
      <Reference URI="/xl/externalLinks/externalLink118.xml?ContentType=application/vnd.openxmlformats-officedocument.spreadsheetml.externalLink+xml">
        <DigestMethod Algorithm="http://www.w3.org/2001/04/xmlenc#sha512"/>
        <DigestValue>36BYAJhVEzyfeeQlCZ1XAWJFiCoyeQZ6b7HmM9rsiT5T9gA9fe7ZqrS5DvjrS1+JUxsAz5/zDeBPYhvOFu+CUA==</DigestValue>
      </Reference>
      <Reference URI="/xl/externalLinks/externalLink119.xml?ContentType=application/vnd.openxmlformats-officedocument.spreadsheetml.externalLink+xml">
        <DigestMethod Algorithm="http://www.w3.org/2001/04/xmlenc#sha512"/>
        <DigestValue>nix1ywlvRsgG4ptk4sY+2yfwCzz1mwgLF19TLbM4Bay4aKfY12vzkIV3fPfjUISXK6MW0rNbVdZZ7TptCHEyEQ==</DigestValue>
      </Reference>
      <Reference URI="/xl/externalLinks/externalLink1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120.xml?ContentType=application/vnd.openxmlformats-officedocument.spreadsheetml.externalLink+xml">
        <DigestMethod Algorithm="http://www.w3.org/2001/04/xmlenc#sha512"/>
        <DigestValue>8TGK0BHnZOCDpkd5SOMmfEgDE2360DxLh78G6pnHQfP3OErda4eg+NlFPqlhzUr8Kq6yv9gfuAwsCNlMHY/h1Q==</DigestValue>
      </Reference>
      <Reference URI="/xl/externalLinks/externalLink121.xml?ContentType=application/vnd.openxmlformats-officedocument.spreadsheetml.externalLink+xml">
        <DigestMethod Algorithm="http://www.w3.org/2001/04/xmlenc#sha512"/>
        <DigestValue>rMzIv1xCitcYWLa4zfH3JNkj62W1C7f9Y3q/FaCTie4QDVzl4ZP66ikHnl9QOg/8NXaD1FVJxUaH2i6A8wDiJw==</DigestValue>
      </Reference>
      <Reference URI="/xl/externalLinks/externalLink122.xml?ContentType=application/vnd.openxmlformats-officedocument.spreadsheetml.externalLink+xml">
        <DigestMethod Algorithm="http://www.w3.org/2001/04/xmlenc#sha512"/>
        <DigestValue>izv+7XZpA3Hv1k/4tUD8fqJpZF1HuCPW3voDL9b2Okwkkg5XEGiY0xuo2ilGk5fADVzMM2/RoPXw1vDZ3bMq/Q==</DigestValue>
      </Reference>
      <Reference URI="/xl/externalLinks/externalLink123.xml?ContentType=application/vnd.openxmlformats-officedocument.spreadsheetml.externalLink+xml">
        <DigestMethod Algorithm="http://www.w3.org/2001/04/xmlenc#sha512"/>
        <DigestValue>gpQn3mftsVVPeb9pYMfyHBkLMtq67JeRONLQ5qnaXTSYKgVYPXWw2JHvdi1jo0mBIFXGQlN7aHPOOQ/I9Z5naA==</DigestValue>
      </Reference>
      <Reference URI="/xl/externalLinks/externalLink124.xml?ContentType=application/vnd.openxmlformats-officedocument.spreadsheetml.externalLink+xml">
        <DigestMethod Algorithm="http://www.w3.org/2001/04/xmlenc#sha512"/>
        <DigestValue>CyA2oi+T0kpapYevXRFwsYC9k7Ngdsn06sWrrCeJMEjZOZagZGws617fAbomP3WslHAUPdD5/JhS7UnWyLhqkw==</DigestValue>
      </Reference>
      <Reference URI="/xl/externalLinks/externalLink125.xml?ContentType=application/vnd.openxmlformats-officedocument.spreadsheetml.externalLink+xml">
        <DigestMethod Algorithm="http://www.w3.org/2001/04/xmlenc#sha512"/>
        <DigestValue>vNxGIUjZYW9z3mToCz2gQC17XeEKNqdTrMVRPzP3vp80nDsEg2ZbNiypfI/Z/nOXxPMSSKcl+979ummN9XtZMw==</DigestValue>
      </Reference>
      <Reference URI="/xl/externalLinks/externalLink126.xml?ContentType=application/vnd.openxmlformats-officedocument.spreadsheetml.externalLink+xml">
        <DigestMethod Algorithm="http://www.w3.org/2001/04/xmlenc#sha512"/>
        <DigestValue>0VUTwzQBldExSUKRqSgJRDQF41bqhYAqGQLiakRRi+fjxMRy/ydzI0sacqkaPBDEgHenrflqGxq1YzlgSXiuVw==</DigestValue>
      </Reference>
      <Reference URI="/xl/externalLinks/externalLink127.xml?ContentType=application/vnd.openxmlformats-officedocument.spreadsheetml.externalLink+xml">
        <DigestMethod Algorithm="http://www.w3.org/2001/04/xmlenc#sha512"/>
        <DigestValue>wIN3R4OjbGGtcJaKM45f8XZdDZ3hhm6h0RJAttjF1XOKlG6UgprCgd/6+226HmQDUqs7hknPjcIH6VWy3nkptw==</DigestValue>
      </Reference>
      <Reference URI="/xl/externalLinks/externalLink128.xml?ContentType=application/vnd.openxmlformats-officedocument.spreadsheetml.externalLink+xml">
        <DigestMethod Algorithm="http://www.w3.org/2001/04/xmlenc#sha512"/>
        <DigestValue>YjCTqC8Z0RvdY+BNj2IU+t2lpBusaxe5yh/9NA1isiuF7BpPzU4CN9B9T8fjQ/XFBiE3WQS/5nlAee/OisL3iw==</DigestValue>
      </Reference>
      <Reference URI="/xl/externalLinks/externalLink129.xml?ContentType=application/vnd.openxmlformats-officedocument.spreadsheetml.externalLink+xml">
        <DigestMethod Algorithm="http://www.w3.org/2001/04/xmlenc#sha512"/>
        <DigestValue>GcVT8pZpz7abEQFADFZcCI5fhdfR68UuaEzsrsEtBIpi5LzH8vIxSWrDwds64vevfjurrXTohssaYyoAVlCnmA==</DigestValue>
      </Reference>
      <Reference URI="/xl/externalLinks/externalLink13.xml?ContentType=application/vnd.openxmlformats-officedocument.spreadsheetml.externalLink+xml">
        <DigestMethod Algorithm="http://www.w3.org/2001/04/xmlenc#sha512"/>
        <DigestValue>fx8fMmizyBwGaoxP3BPcMQGQI7sC2zPV7N30iwur4I9K1Zbwl6nXBpfDDTgsg3/VFDBDEqjazZGJKiQU2jsOYw==</DigestValue>
      </Reference>
      <Reference URI="/xl/externalLinks/externalLink130.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131.xml?ContentType=application/vnd.openxmlformats-officedocument.spreadsheetml.externalLink+xml">
        <DigestMethod Algorithm="http://www.w3.org/2001/04/xmlenc#sha512"/>
        <DigestValue>qdafrRG7ydSDoUkEsRYgiTF+m02KjYtJ5CjA+6Ty2rJx9mNkdupp6RWEsQyTAcQesyFSr+O/ID64Dpf933HKMQ==</DigestValue>
      </Reference>
      <Reference URI="/xl/externalLinks/externalLink132.xml?ContentType=application/vnd.openxmlformats-officedocument.spreadsheetml.externalLink+xml">
        <DigestMethod Algorithm="http://www.w3.org/2001/04/xmlenc#sha512"/>
        <DigestValue>LZGFPvKUJgQmDZHxwG1lEMynLyAzbvKEKS6ung3N4jL/fe97qkk/fwNUYLjPHzbDIIdJs+KOG7KfyIXbpLPR5g==</DigestValue>
      </Reference>
      <Reference URI="/xl/externalLinks/externalLink133.xml?ContentType=application/vnd.openxmlformats-officedocument.spreadsheetml.externalLink+xml">
        <DigestMethod Algorithm="http://www.w3.org/2001/04/xmlenc#sha512"/>
        <DigestValue>GeN94+i6ebZ93A4rXQEJje0EdbyMaWK4XmHfuawLh4iTxqbrbpzq9xQslsBq7RwCn12EJRR4EfgamCw3FOfxLg==</DigestValue>
      </Reference>
      <Reference URI="/xl/externalLinks/externalLink134.xml?ContentType=application/vnd.openxmlformats-officedocument.spreadsheetml.externalLink+xml">
        <DigestMethod Algorithm="http://www.w3.org/2001/04/xmlenc#sha512"/>
        <DigestValue>09a8RUWuZCURXILeM2XpAb078RejWSS28VkbUxtHEkwJC4acbsnEo+Ydhi2Z3I14ILa2cWLtuMKqxMwOflt8fg==</DigestValue>
      </Reference>
      <Reference URI="/xl/externalLinks/externalLink135.xml?ContentType=application/vnd.openxmlformats-officedocument.spreadsheetml.externalLink+xml">
        <DigestMethod Algorithm="http://www.w3.org/2001/04/xmlenc#sha512"/>
        <DigestValue>jDH59HUGv1SrFa/E4/3Z0m3kfPTFvZ4/VdlqF4a5q4Oroo/Cl7zua+wmbSmIy+2EQj5NvYVHdDG9kX2c9d6ygQ==</DigestValue>
      </Reference>
      <Reference URI="/xl/externalLinks/externalLink136.xml?ContentType=application/vnd.openxmlformats-officedocument.spreadsheetml.externalLink+xml">
        <DigestMethod Algorithm="http://www.w3.org/2001/04/xmlenc#sha512"/>
        <DigestValue>ywg2OQPyMhfzNjIjeDE0nskpZsG/RRF5e8frp+MZODbLwa0b10x9x/lSCOLVRDWmQBEZuRy1+1LnPVqkPHx2Dw==</DigestValue>
      </Reference>
      <Reference URI="/xl/externalLinks/externalLink137.xml?ContentType=application/vnd.openxmlformats-officedocument.spreadsheetml.externalLink+xml">
        <DigestMethod Algorithm="http://www.w3.org/2001/04/xmlenc#sha512"/>
        <DigestValue>6dr8AyzfMmADcSPwu/oFkBypv41Of6KtbHCDxYz5J5SwnUlGTe+2ayIYhnkqCN0ivK5aDSMFo3yPOtDU85zONA==</DigestValue>
      </Reference>
      <Reference URI="/xl/externalLinks/externalLink138.xml?ContentType=application/vnd.openxmlformats-officedocument.spreadsheetml.externalLink+xml">
        <DigestMethod Algorithm="http://www.w3.org/2001/04/xmlenc#sha512"/>
        <DigestValue>JOnQkpHdao9CeRF9blo+CXKynHkVWCT2lbMA1YdsLWr2cXo3TYztlOiYCRTAZprqJG84EkPRRHOs55im9l00cA==</DigestValue>
      </Reference>
      <Reference URI="/xl/externalLinks/externalLink139.xml?ContentType=application/vnd.openxmlformats-officedocument.spreadsheetml.externalLink+xml">
        <DigestMethod Algorithm="http://www.w3.org/2001/04/xmlenc#sha512"/>
        <DigestValue>VxuF3E0M0hmuB/O8Yxf+objZo8cKkZztdSdbNp9XDnEzcHXK3zKKY23tgLVUnLsuFZRmrmFVwmV6r41UKG6wKw==</DigestValue>
      </Reference>
      <Reference URI="/xl/externalLinks/externalLink14.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140.xml?ContentType=application/vnd.openxmlformats-officedocument.spreadsheetml.externalLink+xml">
        <DigestMethod Algorithm="http://www.w3.org/2001/04/xmlenc#sha512"/>
        <DigestValue>ewFwwUdClEYDPU1BYxuQ3dVRq5plSh/assQnoj96gEhun0EWMHxSKyxkAtkIwjCS1lF/2fZKeN6DAiiQMl9OiQ==</DigestValue>
      </Reference>
      <Reference URI="/xl/externalLinks/externalLink141.xml?ContentType=application/vnd.openxmlformats-officedocument.spreadsheetml.externalLink+xml">
        <DigestMethod Algorithm="http://www.w3.org/2001/04/xmlenc#sha512"/>
        <DigestValue>68jB+t6J2vWuFdJ1ehuPG4fMkvKpEiwU7MIVIGY9+bO5dGLTqmmyB2MyuSLk6VLK0bZGn3YHuGvWpXUWIcLZtQ==</DigestValue>
      </Reference>
      <Reference URI="/xl/externalLinks/externalLink142.xml?ContentType=application/vnd.openxmlformats-officedocument.spreadsheetml.externalLink+xml">
        <DigestMethod Algorithm="http://www.w3.org/2001/04/xmlenc#sha512"/>
        <DigestValue>J79T2kDazXcZG0ZQqINY/Wivvs4xoCuNFCCkDuZWfeSdG5F7jVwtbadlyWa9pIToYX398iACr9D42rSIjnZnAQ==</DigestValue>
      </Reference>
      <Reference URI="/xl/externalLinks/externalLink143.xml?ContentType=application/vnd.openxmlformats-officedocument.spreadsheetml.externalLink+xml">
        <DigestMethod Algorithm="http://www.w3.org/2001/04/xmlenc#sha512"/>
        <DigestValue>sAxDj9uZxH2RUHTf0Doq6sgQK62Dbf2EHJdHe+9CAs4lZ//jAR/sZdoiSZlSoAZmkG3yMfGwblsHMn0CzW5wvA==</DigestValue>
      </Reference>
      <Reference URI="/xl/externalLinks/externalLink144.xml?ContentType=application/vnd.openxmlformats-officedocument.spreadsheetml.externalLink+xml">
        <DigestMethod Algorithm="http://www.w3.org/2001/04/xmlenc#sha512"/>
        <DigestValue>xkk6qEhYKI2+QT8V030enB9Jkm6EXQ0GnKatV8K29xmclzmhxrmRhlot8bfzCD+exUnxs9F0/ud2WdkrD/yXcg==</DigestValue>
      </Reference>
      <Reference URI="/xl/externalLinks/externalLink145.xml?ContentType=application/vnd.openxmlformats-officedocument.spreadsheetml.externalLink+xml">
        <DigestMethod Algorithm="http://www.w3.org/2001/04/xmlenc#sha512"/>
        <DigestValue>pjGITUF74mmzwMAj36WYyKz0P75okNbJPZQIj/gLUUD3aagj4V1S9CUqDvGZqmqebu1ZxvYGiWEc+Jm0gMXzgA==</DigestValue>
      </Reference>
      <Reference URI="/xl/externalLinks/externalLink146.xml?ContentType=application/vnd.openxmlformats-officedocument.spreadsheetml.externalLink+xml">
        <DigestMethod Algorithm="http://www.w3.org/2001/04/xmlenc#sha512"/>
        <DigestValue>RgEFXojk5xyuRccBRQ1s/WFJjZFngvUKjnXbP4c36b6Htl+jStDnECjBkuQkeSIEXu6Xe92AAeqmvfknIda8NA==</DigestValue>
      </Reference>
      <Reference URI="/xl/externalLinks/externalLink147.xml?ContentType=application/vnd.openxmlformats-officedocument.spreadsheetml.externalLink+xml">
        <DigestMethod Algorithm="http://www.w3.org/2001/04/xmlenc#sha512"/>
        <DigestValue>Kd641EQ6nY0XaZtcC4LctKO3vkT0AHQb4SJGN25wzxAwNCWDncmJQ/C+XzbOaiGW2XP9JumJvMWHKIkx+mQJkw==</DigestValue>
      </Reference>
      <Reference URI="/xl/externalLinks/externalLink148.xml?ContentType=application/vnd.openxmlformats-officedocument.spreadsheetml.externalLink+xml">
        <DigestMethod Algorithm="http://www.w3.org/2001/04/xmlenc#sha512"/>
        <DigestValue>qNV5hIum9AB9rNgShQPlLkQ1tkTkQ5XjbjO6yrA2obSCXf933QyxGf2bpcKUYYIbwcUeB4ogMXMbAW7C821CWQ==</DigestValue>
      </Reference>
      <Reference URI="/xl/externalLinks/externalLink149.xml?ContentType=application/vnd.openxmlformats-officedocument.spreadsheetml.externalLink+xml">
        <DigestMethod Algorithm="http://www.w3.org/2001/04/xmlenc#sha512"/>
        <DigestValue>3IWJ9rCoRcwoAVA1Yp5CVlgafQCzMf+THjRgcNmP7nqyXRCKaH9m1NEbXT40XUKN2aeRxR7gz1cpN6ZKBtrAmA==</DigestValue>
      </Reference>
      <Reference URI="/xl/externalLinks/externalLink15.xml?ContentType=application/vnd.openxmlformats-officedocument.spreadsheetml.externalLink+xml">
        <DigestMethod Algorithm="http://www.w3.org/2001/04/xmlenc#sha512"/>
        <DigestValue>GDH0a4rv42ioPKJuL3hTapfW6n32rK703+164hjPw+CY/M+9w9h8E4tNzrAnEtjI7OktOtrMM6ntadtvU3kFeg==</DigestValue>
      </Reference>
      <Reference URI="/xl/externalLinks/externalLink150.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151.xml?ContentType=application/vnd.openxmlformats-officedocument.spreadsheetml.externalLink+xml">
        <DigestMethod Algorithm="http://www.w3.org/2001/04/xmlenc#sha512"/>
        <DigestValue>0dkAeXik7JZ2U6YOH4RvQeJlsKZtAgDbOI0rFqru0iI+acc8Unrqkas+rP796LBB22eHS1/HHq4LcOH3tcXC0Q==</DigestValue>
      </Reference>
      <Reference URI="/xl/externalLinks/externalLink152.xml?ContentType=application/vnd.openxmlformats-officedocument.spreadsheetml.externalLink+xml">
        <DigestMethod Algorithm="http://www.w3.org/2001/04/xmlenc#sha512"/>
        <DigestValue>eXto3iR05FqUQs4U7UnSXzZlLBfIkSf+HlrK09b2r7Mqh67T4veBOgiEDf6VIEIlInGcgFY10Wmr3Moi9LxCQw==</DigestValue>
      </Reference>
      <Reference URI="/xl/externalLinks/externalLink153.xml?ContentType=application/vnd.openxmlformats-officedocument.spreadsheetml.externalLink+xml">
        <DigestMethod Algorithm="http://www.w3.org/2001/04/xmlenc#sha512"/>
        <DigestValue>QKwDYrxCEuuA17q/NYGDcopw3QmMyI+XTnHi8Lf3ty6FYZp9b+uvSyLgA1SQ+sVbpl+c9c8Cz36yHfmp0SopyA==</DigestValue>
      </Reference>
      <Reference URI="/xl/externalLinks/externalLink154.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55.xml?ContentType=application/vnd.openxmlformats-officedocument.spreadsheetml.externalLink+xml">
        <DigestMethod Algorithm="http://www.w3.org/2001/04/xmlenc#sha512"/>
        <DigestValue>qCYT9dSBb43GH9BMsguuIBDVNIXcADHsfWawGgctFfagU1Sjpk35H/bYN3Cb9bHLaNRAgSM+5WrICil1RLHL2A==</DigestValue>
      </Reference>
      <Reference URI="/xl/externalLinks/externalLink156.xml?ContentType=application/vnd.openxmlformats-officedocument.spreadsheetml.externalLink+xml">
        <DigestMethod Algorithm="http://www.w3.org/2001/04/xmlenc#sha512"/>
        <DigestValue>rhsZ//sVFITJ/+YCYLJcm96KNVSmGfyD3gRSO3SpdG5ErHcUXO5YBM9H4Z3fDprJ0IC+HOnJIpp3A34FkvYVaA==</DigestValue>
      </Reference>
      <Reference URI="/xl/externalLinks/externalLink157.xml?ContentType=application/vnd.openxmlformats-officedocument.spreadsheetml.externalLink+xml">
        <DigestMethod Algorithm="http://www.w3.org/2001/04/xmlenc#sha512"/>
        <DigestValue>SL/YJ0H/PZt1XzSqq77xVxHKfpTlAjDECaD5ZeZasV2MzKqrA3apl37b7BZVRJ76Bjjii8m+43gOk6Jo5f7zFQ==</DigestValue>
      </Reference>
      <Reference URI="/xl/externalLinks/externalLink158.xml?ContentType=application/vnd.openxmlformats-officedocument.spreadsheetml.externalLink+xml">
        <DigestMethod Algorithm="http://www.w3.org/2001/04/xmlenc#sha512"/>
        <DigestValue>wMC/KpDnBke2I65GuXsUDSMi1cHipEWkJvutVhMfs1LOM74gHN9nTzgvof66qgLej37iYp/GHCWgtDsaQpXnnA==</DigestValue>
      </Reference>
      <Reference URI="/xl/externalLinks/externalLink159.xml?ContentType=application/vnd.openxmlformats-officedocument.spreadsheetml.externalLink+xml">
        <DigestMethod Algorithm="http://www.w3.org/2001/04/xmlenc#sha512"/>
        <DigestValue>aJs3YO9LwyVJT+J+6oBHsDoAGrQ3fDsF+djB5O8M4f5LTh2/9R57kJmM4i3MVEZhr19JmJEgWW2+oZYGOAyShA==</DigestValue>
      </Reference>
      <Reference URI="/xl/externalLinks/externalLink16.xml?ContentType=application/vnd.openxmlformats-officedocument.spreadsheetml.externalLink+xml">
        <DigestMethod Algorithm="http://www.w3.org/2001/04/xmlenc#sha512"/>
        <DigestValue>crEv+bQhiPjVuSVeRHbODoAOgy9MFBktXObC/LymdRqqZiLfUYOysKoILtqyR6fzYjyCPzX9DP7BKyZHd+51jg==</DigestValue>
      </Reference>
      <Reference URI="/xl/externalLinks/externalLink160.xml?ContentType=application/vnd.openxmlformats-officedocument.spreadsheetml.externalLink+xml">
        <DigestMethod Algorithm="http://www.w3.org/2001/04/xmlenc#sha512"/>
        <DigestValue>gqFKk6fwDxCy21RWb1SH7tL5Zra31wzijXMkQXyuQGS8lpdE3wj+Oe1SYvDQl94FdZ5jchqbUhc8kuy/j7KjuQ==</DigestValue>
      </Reference>
      <Reference URI="/xl/externalLinks/externalLink161.xml?ContentType=application/vnd.openxmlformats-officedocument.spreadsheetml.externalLink+xml">
        <DigestMethod Algorithm="http://www.w3.org/2001/04/xmlenc#sha512"/>
        <DigestValue>M9h7GiyONctmW9MdJbungApdqJiwcJVGP2xYxtmHt06beAS40+of02xPTwhv+DPTMNaCeDdIF9vNo4WycWS66g==</DigestValue>
      </Reference>
      <Reference URI="/xl/externalLinks/externalLink162.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163.xml?ContentType=application/vnd.openxmlformats-officedocument.spreadsheetml.externalLink+xml">
        <DigestMethod Algorithm="http://www.w3.org/2001/04/xmlenc#sha512"/>
        <DigestValue>SCltJjPNJ5v1XASQdXr6FbWDd+GH25u6dILY6LvVD2b2ecYzCzL1zede67bV66WeA0/qR1enTmOJiN85WGcdSg==</DigestValue>
      </Reference>
      <Reference URI="/xl/externalLinks/externalLink164.xml?ContentType=application/vnd.openxmlformats-officedocument.spreadsheetml.externalLink+xml">
        <DigestMethod Algorithm="http://www.w3.org/2001/04/xmlenc#sha512"/>
        <DigestValue>3au7znfTKor7K4CrtmKbaUruUnJ0ED7KPx87eiINKOs8kOEi1ejpwVdRtHY3N0R8/dfr7hkMOGRmwRU+XmYk6w==</DigestValue>
      </Reference>
      <Reference URI="/xl/externalLinks/externalLink165.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166.xml?ContentType=application/vnd.openxmlformats-officedocument.spreadsheetml.externalLink+xml">
        <DigestMethod Algorithm="http://www.w3.org/2001/04/xmlenc#sha512"/>
        <DigestValue>4ORInyfZTCE6P7CfF6unJnoAWpHzgdHsejZJUD/pOAALaB2W7W7kzUDZ4nvXyWMDipcqpHEG5rlXHEMkjBN25Q==</DigestValue>
      </Reference>
      <Reference URI="/xl/externalLinks/externalLink167.xml?ContentType=application/vnd.openxmlformats-officedocument.spreadsheetml.externalLink+xml">
        <DigestMethod Algorithm="http://www.w3.org/2001/04/xmlenc#sha512"/>
        <DigestValue>9qMDNnQ3Dul0ZHsTXpL6TJWtCK7n2Vfq1Y3pGrMf6uGvoO/j8ZKIu7oW5QvFUgKR/RZgiRhtfYDCFMc//54cfg==</DigestValue>
      </Reference>
      <Reference URI="/xl/externalLinks/externalLink168.xml?ContentType=application/vnd.openxmlformats-officedocument.spreadsheetml.externalLink+xml">
        <DigestMethod Algorithm="http://www.w3.org/2001/04/xmlenc#sha512"/>
        <DigestValue>erWzU2QjZoTk14hj0n8iMSFlf/zDAFl7wDxV52EwYAofxW6fzSTM+uQgIPfOGq63sr8ApFSIiNVXyYTBVXo3ww==</DigestValue>
      </Reference>
      <Reference URI="/xl/externalLinks/externalLink169.xml?ContentType=application/vnd.openxmlformats-officedocument.spreadsheetml.externalLink+xml">
        <DigestMethod Algorithm="http://www.w3.org/2001/04/xmlenc#sha512"/>
        <DigestValue>SD7jXyQ0rL8AvyPML3CwEDrnKTlj6e5SgOY+Ai5WYpE0T1AGE7v9rn+8E+88eN62kiBxB7aOvR9dP5PT6tQd0g==</DigestValue>
      </Reference>
      <Reference URI="/xl/externalLinks/externalLink17.xml?ContentType=application/vnd.openxmlformats-officedocument.spreadsheetml.externalLink+xml">
        <DigestMethod Algorithm="http://www.w3.org/2001/04/xmlenc#sha512"/>
        <DigestValue>o0tpE7zm0QlqcQ3Y+TWIm7ZFnlXqc0QJ0/qUHIi1vTZZ0oDE0QdUhY0yt7MYjq6mP5S4QLmypWxN+5y7J/EtNg==</DigestValue>
      </Reference>
      <Reference URI="/xl/externalLinks/externalLink170.xml?ContentType=application/vnd.openxmlformats-officedocument.spreadsheetml.externalLink+xml">
        <DigestMethod Algorithm="http://www.w3.org/2001/04/xmlenc#sha512"/>
        <DigestValue>BYAHclVP4K1lywHGIET96XqETxYiJbcBcjoZF00S+bSIRBcvDp4ENg0VO/H0OWvyfexGH383nOZnMyksxGApyg==</DigestValue>
      </Reference>
      <Reference URI="/xl/externalLinks/externalLink171.xml?ContentType=application/vnd.openxmlformats-officedocument.spreadsheetml.externalLink+xml">
        <DigestMethod Algorithm="http://www.w3.org/2001/04/xmlenc#sha512"/>
        <DigestValue>Fc8Kej5XnON7O4Kl7z6pe8BN/9atsN8VxzrB5HAc3FuF/eyNnM9X07Kk/Jx04ND/u6KhEtEo0QWz4N7XAW3Iig==</DigestValue>
      </Reference>
      <Reference URI="/xl/externalLinks/externalLink172.xml?ContentType=application/vnd.openxmlformats-officedocument.spreadsheetml.externalLink+xml">
        <DigestMethod Algorithm="http://www.w3.org/2001/04/xmlenc#sha512"/>
        <DigestValue>iN+w5sOTs1J7myYQlMi8WwWc39I42DTYotTi44a15NKA3HL72DL7h34UPGP/Lwc5t7g0DJXDJl/Xzx08gOmpTg==</DigestValue>
      </Reference>
      <Reference URI="/xl/externalLinks/externalLink173.xml?ContentType=application/vnd.openxmlformats-officedocument.spreadsheetml.externalLink+xml">
        <DigestMethod Algorithm="http://www.w3.org/2001/04/xmlenc#sha512"/>
        <DigestValue>3PO7uu/P+2AUB8mcZs9xRS/OIaPv7z4Eb+wxlFGqgpAzVpW0+kCTB/cnNs/dDVkMw/8VTigIKSNuh90FDTQRnw==</DigestValue>
      </Reference>
      <Reference URI="/xl/externalLinks/externalLink174.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175.xml?ContentType=application/vnd.openxmlformats-officedocument.spreadsheetml.externalLink+xml">
        <DigestMethod Algorithm="http://www.w3.org/2001/04/xmlenc#sha512"/>
        <DigestValue>7lNGzJNNWP+Wj4GJ521PMIyWuvIStNpd6OJuJIRs0Cc1MyrYBqy1ZEEOzmav7De7mjZb6cGl7B24s44Yg4hG4A==</DigestValue>
      </Reference>
      <Reference URI="/xl/externalLinks/externalLink176.xml?ContentType=application/vnd.openxmlformats-officedocument.spreadsheetml.externalLink+xml">
        <DigestMethod Algorithm="http://www.w3.org/2001/04/xmlenc#sha512"/>
        <DigestValue>Lx1CJgEPHW3R19bOZU4MLD9smL8tevBxWHi7UgH/fO9k3kb9qjwSC9iUiUCLhn8Lv4MHg4cFBPFA1cp5fZinlg==</DigestValue>
      </Reference>
      <Reference URI="/xl/externalLinks/externalLink177.xml?ContentType=application/vnd.openxmlformats-officedocument.spreadsheetml.externalLink+xml">
        <DigestMethod Algorithm="http://www.w3.org/2001/04/xmlenc#sha512"/>
        <DigestValue>60NyWj8N7B/INE/q61Hm/UP4H35W7juyAU+CmiVhK5/mNzzgFRULC7FTDK34aLzrMJ0kW/N8u5Q3r8QuOR1j/A==</DigestValue>
      </Reference>
      <Reference URI="/xl/externalLinks/externalLink178.xml?ContentType=application/vnd.openxmlformats-officedocument.spreadsheetml.externalLink+xml">
        <DigestMethod Algorithm="http://www.w3.org/2001/04/xmlenc#sha512"/>
        <DigestValue>SHiVuXl5JYamu/K8lD/diqMAiVv90nSJlH9GoVqBuFEbtC5TegJ74firJ6JjoWYPJsCVispB1XbqEwlZSBAUgA==</DigestValue>
      </Reference>
      <Reference URI="/xl/externalLinks/externalLink179.xml?ContentType=application/vnd.openxmlformats-officedocument.spreadsheetml.externalLink+xml">
        <DigestMethod Algorithm="http://www.w3.org/2001/04/xmlenc#sha512"/>
        <DigestValue>058pAMa0UyVIVI8sYpq/pZvkAEBUR3m2SnFbf6YbeTHTiBuRlmZJOFs1hrszx28j9hcdCQ64OCT7RcAudCmpQQ==</DigestValue>
      </Reference>
      <Reference URI="/xl/externalLinks/externalLink18.xml?ContentType=application/vnd.openxmlformats-officedocument.spreadsheetml.externalLink+xml">
        <DigestMethod Algorithm="http://www.w3.org/2001/04/xmlenc#sha512"/>
        <DigestValue>sh97dQk9GuZ+9f7I1XC2rST+ZsBmI4STpz+twYRULL7qNqAR9v92mPZg7MUkwlX5l3llXXyAS7Kylomw7HgFbQ==</DigestValue>
      </Reference>
      <Reference URI="/xl/externalLinks/externalLink180.xml?ContentType=application/vnd.openxmlformats-officedocument.spreadsheetml.externalLink+xml">
        <DigestMethod Algorithm="http://www.w3.org/2001/04/xmlenc#sha512"/>
        <DigestValue>BOOrWW0iPTK7TI7RbqRqStYLl2IISVq9Z1fSEX81iBPdwMg7D+ye2EYUjdPTAm/3evlIEeQqB972XllODeCNOw==</DigestValue>
      </Reference>
      <Reference URI="/xl/externalLinks/externalLink181.xml?ContentType=application/vnd.openxmlformats-officedocument.spreadsheetml.externalLink+xml">
        <DigestMethod Algorithm="http://www.w3.org/2001/04/xmlenc#sha512"/>
        <DigestValue>/3xjWhWY0gwvYKvEq7Qizs7G+pfqn3cMGorQmcWiuvGsRa66qS9FV8mG1BKpRmIO+mtR8Rh7bx2RKAcavOw1gg==</DigestValue>
      </Reference>
      <Reference URI="/xl/externalLinks/externalLink182.xml?ContentType=application/vnd.openxmlformats-officedocument.spreadsheetml.externalLink+xml">
        <DigestMethod Algorithm="http://www.w3.org/2001/04/xmlenc#sha512"/>
        <DigestValue>Khw8/SEVazoKDef548INeEWBzFVNlrzQ84gUhsw4FsbgHbfU56OQgLR1ipqfYkF9NEm2hwTpHEGvrS3188OqPQ==</DigestValue>
      </Reference>
      <Reference URI="/xl/externalLinks/externalLink183.xml?ContentType=application/vnd.openxmlformats-officedocument.spreadsheetml.externalLink+xml">
        <DigestMethod Algorithm="http://www.w3.org/2001/04/xmlenc#sha512"/>
        <DigestValue>yMJJkay3j5MGR87z69JLBqVVH/0OapBhG32sluq9x81oRk0kjS8eAnEq0AxQDvjyfpcqgB5GL/5vfAbbRb3Lsg==</DigestValue>
      </Reference>
      <Reference URI="/xl/externalLinks/externalLink184.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185.xml?ContentType=application/vnd.openxmlformats-officedocument.spreadsheetml.externalLink+xml">
        <DigestMethod Algorithm="http://www.w3.org/2001/04/xmlenc#sha512"/>
        <DigestValue>W8Rxywz8gy5/eueaZIGJEGLXTVe7EbvDBlr6oE43cpDnvS+2tbj6/N4NrxWyMJPCk/3ieFLhqC7EHdJZVwQcKg==</DigestValue>
      </Reference>
      <Reference URI="/xl/externalLinks/externalLink186.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187.xml?ContentType=application/vnd.openxmlformats-officedocument.spreadsheetml.externalLink+xml">
        <DigestMethod Algorithm="http://www.w3.org/2001/04/xmlenc#sha512"/>
        <DigestValue>VGvTwY7F0mII7d5/5ePIvamFvg1DHaOLXvHEFGEMcDBfSTIpqafy4KFFDL6W+zLI1O8Qlcy5o3L8brztPH+wrQ==</DigestValue>
      </Reference>
      <Reference URI="/xl/externalLinks/externalLink188.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189.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19.xml?ContentType=application/vnd.openxmlformats-officedocument.spreadsheetml.externalLink+xml">
        <DigestMethod Algorithm="http://www.w3.org/2001/04/xmlenc#sha512"/>
        <DigestValue>KnEv6w2Oj0wfEquhNhVy8AyBDDanioClBblKJ4hL3wJ3EYN65039Yn7EGTA1Ql9ZgdVT6K10rVxo+Vt3vNvc/w==</DigestValue>
      </Reference>
      <Reference URI="/xl/externalLinks/externalLink190.xml?ContentType=application/vnd.openxmlformats-officedocument.spreadsheetml.externalLink+xml">
        <DigestMethod Algorithm="http://www.w3.org/2001/04/xmlenc#sha512"/>
        <DigestValue>JPxoOe1rbi25vg/66ezi0IwSU3gSFYVUFBiSsfReLscmBvpHeUBa0SCB0jm5JiBWa7ENL/EyYYMQ2EkoSqngpQ==</DigestValue>
      </Reference>
      <Reference URI="/xl/externalLinks/externalLink191.xml?ContentType=application/vnd.openxmlformats-officedocument.spreadsheetml.externalLink+xml">
        <DigestMethod Algorithm="http://www.w3.org/2001/04/xmlenc#sha512"/>
        <DigestValue>+aFXwbbxnmOnJ/7dPeRyz6nYw8bPrkFSQqO+hSVSUCaeYtlVm+GE8ERev6yqdyE7dwacGEbs1XZjfan5uuCBIw==</DigestValue>
      </Reference>
      <Reference URI="/xl/externalLinks/externalLink192.xml?ContentType=application/vnd.openxmlformats-officedocument.spreadsheetml.externalLink+xml">
        <DigestMethod Algorithm="http://www.w3.org/2001/04/xmlenc#sha512"/>
        <DigestValue>HUPYW8kToh2Eq1gbPM3vRYAHGmG3Dd8idCxXNnFzRfRgQMKcoqPrZZ2VI+r6REOLiyLlJ+OqBM99CLgLJTSEJA==</DigestValue>
      </Reference>
      <Reference URI="/xl/externalLinks/externalLink193.xml?ContentType=application/vnd.openxmlformats-officedocument.spreadsheetml.externalLink+xml">
        <DigestMethod Algorithm="http://www.w3.org/2001/04/xmlenc#sha512"/>
        <DigestValue>t8vefRvri5hhgRTFP90jG2MUOgKGJeDJUe/0gtlErHfWGeqZc195TZyGehjuGTQr8bhwjdsg9CDJs/OkNOHhqw==</DigestValue>
      </Reference>
      <Reference URI="/xl/externalLinks/externalLink194.xml?ContentType=application/vnd.openxmlformats-officedocument.spreadsheetml.externalLink+xml">
        <DigestMethod Algorithm="http://www.w3.org/2001/04/xmlenc#sha512"/>
        <DigestValue>J1YMEYBtH78sgNxsfL2Bj2qK2CPnoGDaAf1CE+uggvoFnxoAfEnpXXg2AFdDfmnn75Au6bvoP33oHeC5X6R3HQ==</DigestValue>
      </Reference>
      <Reference URI="/xl/externalLinks/externalLink195.xml?ContentType=application/vnd.openxmlformats-officedocument.spreadsheetml.externalLink+xml">
        <DigestMethod Algorithm="http://www.w3.org/2001/04/xmlenc#sha512"/>
        <DigestValue>p8NKW+AGGKW2LbAM7P7M2soT+umv54DGR27CodMkyMv2MDIF5p3n8QFmcAp/XtkInDxqU1N3GHbbwvM/V162HA==</DigestValue>
      </Reference>
      <Reference URI="/xl/externalLinks/externalLink196.xml?ContentType=application/vnd.openxmlformats-officedocument.spreadsheetml.externalLink+xml">
        <DigestMethod Algorithm="http://www.w3.org/2001/04/xmlenc#sha512"/>
        <DigestValue>/MJxsjmZtZeLLEPJ90Mckw01B9xirwHgBghRk1yVGsQLAB0vSELCJyWTnbtVOZZnczq6nmimydhYlXPEjChGHA==</DigestValue>
      </Reference>
      <Reference URI="/xl/externalLinks/externalLink197.xml?ContentType=application/vnd.openxmlformats-officedocument.spreadsheetml.externalLink+xml">
        <DigestMethod Algorithm="http://www.w3.org/2001/04/xmlenc#sha512"/>
        <DigestValue>YhA1hwDqQqaCz2HtBUK8y3WP8IwujcQa0oUnknc/R4/U3QqNPl2Z+zkUPZd12zW9FYnM1gJzlH9TZICltS97bw==</DigestValue>
      </Reference>
      <Reference URI="/xl/externalLinks/externalLink198.xml?ContentType=application/vnd.openxmlformats-officedocument.spreadsheetml.externalLink+xml">
        <DigestMethod Algorithm="http://www.w3.org/2001/04/xmlenc#sha512"/>
        <DigestValue>h6k8GJg1uU+LkH94bBuhT3w9zWtC3ihb7P+MyJmhzVKL/7cQlpoE2XrCB4hBpvhD1+Svw35OPKf7GlUNQOByzw==</DigestValue>
      </Reference>
      <Reference URI="/xl/externalLinks/externalLink199.xml?ContentType=application/vnd.openxmlformats-officedocument.spreadsheetml.externalLink+xml">
        <DigestMethod Algorithm="http://www.w3.org/2001/04/xmlenc#sha512"/>
        <DigestValue>H/IvFTMWK36Bpm9O8e7lBKmnSN/Y2JnuMBIaZX/RG0VJ1zTCdfv8dopix9x/jw60WtihZUrjgVHHKVpW6JQ+rw==</DigestValue>
      </Reference>
      <Reference URI="/xl/externalLinks/externalLink2.xml?ContentType=application/vnd.openxmlformats-officedocument.spreadsheetml.externalLink+xml">
        <DigestMethod Algorithm="http://www.w3.org/2001/04/xmlenc#sha512"/>
        <DigestValue>/znkSeLdVqtscHVRRxY3HzR2qoLuvrcCNbo+TAukZWPsayiJImcU7/9PfQo/wGpYFntSAbJVL4EBqcA33oi3Jw==</DigestValue>
      </Reference>
      <Reference URI="/xl/externalLinks/externalLink20.xml?ContentType=application/vnd.openxmlformats-officedocument.spreadsheetml.externalLink+xml">
        <DigestMethod Algorithm="http://www.w3.org/2001/04/xmlenc#sha512"/>
        <DigestValue>TsHeTXu8vcaSxxm0ax9NbeQprsU28BvDe2kkoaAg/fSZ/43laf4A8KACvUFnXWXaRxSdWDIMdxc6Y2V+bi+nMg==</DigestValue>
      </Reference>
      <Reference URI="/xl/externalLinks/externalLink200.xml?ContentType=application/vnd.openxmlformats-officedocument.spreadsheetml.externalLink+xml">
        <DigestMethod Algorithm="http://www.w3.org/2001/04/xmlenc#sha512"/>
        <DigestValue>so310hCFmp8IDU+snK2QFxaZLoiux+4Pj231XRlk0dbm4A/CZSJA767TyQLnErSIEa1CcKPGOuVvLlQhFKN9sw==</DigestValue>
      </Reference>
      <Reference URI="/xl/externalLinks/externalLink201.xml?ContentType=application/vnd.openxmlformats-officedocument.spreadsheetml.externalLink+xml">
        <DigestMethod Algorithm="http://www.w3.org/2001/04/xmlenc#sha512"/>
        <DigestValue>ViwCnOTLXSvASrqWO/MXbqB79EUGPWV/0wgNYH7iY81CjNQ7EKfcgA7by3tETjno32+1Kjn8TXyOC8CRPpeXMw==</DigestValue>
      </Reference>
      <Reference URI="/xl/externalLinks/externalLink202.xml?ContentType=application/vnd.openxmlformats-officedocument.spreadsheetml.externalLink+xml">
        <DigestMethod Algorithm="http://www.w3.org/2001/04/xmlenc#sha512"/>
        <DigestValue>K1TFG6uTKI2KMUtVD5dsKEON41129vfKT5dfnnwiQetpRz1vAtKRqySHLgDxx59buKwy9E9EdP284udKM9wLtg==</DigestValue>
      </Reference>
      <Reference URI="/xl/externalLinks/externalLink203.xml?ContentType=application/vnd.openxmlformats-officedocument.spreadsheetml.externalLink+xml">
        <DigestMethod Algorithm="http://www.w3.org/2001/04/xmlenc#sha512"/>
        <DigestValue>QTVGM6+gCwO+Jyr/UsszuCxbE6Pze9aVZ9Lq10pi2UM1Uj4WjVnAqf+cuZOxHcppJNnBHkzevtAgCe/zXodpQQ==</DigestValue>
      </Reference>
      <Reference URI="/xl/externalLinks/externalLink204.xml?ContentType=application/vnd.openxmlformats-officedocument.spreadsheetml.externalLink+xml">
        <DigestMethod Algorithm="http://www.w3.org/2001/04/xmlenc#sha512"/>
        <DigestValue>fCJBrpxJiTS9HKiQmtBnfa08+vriuNVqvK+yPJHlQh/3pz/EncfvNRPBzxdMeHEvF2eOR0NjDCpP6T/SI7zSJQ==</DigestValue>
      </Reference>
      <Reference URI="/xl/externalLinks/externalLink205.xml?ContentType=application/vnd.openxmlformats-officedocument.spreadsheetml.externalLink+xml">
        <DigestMethod Algorithm="http://www.w3.org/2001/04/xmlenc#sha512"/>
        <DigestValue>9HTuVi3m0SMKyEq6Eye2WMdRWjxtfkK/4i1gKBqzbDzxsfO21fvb6KreITxer3DxYDGCpex6jnvM2qoVjQ9lhA==</DigestValue>
      </Reference>
      <Reference URI="/xl/externalLinks/externalLink206.xml?ContentType=application/vnd.openxmlformats-officedocument.spreadsheetml.externalLink+xml">
        <DigestMethod Algorithm="http://www.w3.org/2001/04/xmlenc#sha512"/>
        <DigestValue>RqN4WtHb4q+rJIsSK9L/CZ3XbmmxWAqWN1mTdCDOVNuTxWX0MebocCxBEmjvwZLTpC8jb7O/lUipZXIWpoGpcQ==</DigestValue>
      </Reference>
      <Reference URI="/xl/externalLinks/externalLink207.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08.xml?ContentType=application/vnd.openxmlformats-officedocument.spreadsheetml.externalLink+xml">
        <DigestMethod Algorithm="http://www.w3.org/2001/04/xmlenc#sha512"/>
        <DigestValue>gEvfMiJruH2qYiT/JKcOY1U8LBQxucUk4zMwE0KHm3HcOi8cyBC8cFtwH1LgPnUoZDRyM3hu9BLGSbypHtqCSQ==</DigestValue>
      </Reference>
      <Reference URI="/xl/externalLinks/externalLink209.xml?ContentType=application/vnd.openxmlformats-officedocument.spreadsheetml.externalLink+xml">
        <DigestMethod Algorithm="http://www.w3.org/2001/04/xmlenc#sha512"/>
        <DigestValue>PYGI80dSs/dCdDNVKjisgsEZnp4DlFXV8+6FJsarKtUH6TnpRASKaTbOe9EUNR6OJTpvapT5kHAyfszaQf8OSw==</DigestValue>
      </Reference>
      <Reference URI="/xl/externalLinks/externalLink21.xml?ContentType=application/vnd.openxmlformats-officedocument.spreadsheetml.externalLink+xml">
        <DigestMethod Algorithm="http://www.w3.org/2001/04/xmlenc#sha512"/>
        <DigestValue>5aRbfsdShF6skMfPh8ChRa6mHFAbeCKk/PXM0jSkgIS2RMFbl3J/A3Z8tYJVv8NtXxzPpWvw7NyXL0ewyJvzhA==</DigestValue>
      </Reference>
      <Reference URI="/xl/externalLinks/externalLink210.xml?ContentType=application/vnd.openxmlformats-officedocument.spreadsheetml.externalLink+xml">
        <DigestMethod Algorithm="http://www.w3.org/2001/04/xmlenc#sha512"/>
        <DigestValue>1c0Hh5f4BPovTVJwyL65zMPdKrDsbjFoiFjYmsAUhL677Wp7Suy76/VlS6F19gP6aPLBhSMFCIjdSSxrg+FqRg==</DigestValue>
      </Reference>
      <Reference URI="/xl/externalLinks/externalLink211.xml?ContentType=application/vnd.openxmlformats-officedocument.spreadsheetml.externalLink+xml">
        <DigestMethod Algorithm="http://www.w3.org/2001/04/xmlenc#sha512"/>
        <DigestValue>h+cD7SnHvpL5nFj8MLLnSRbLGit2/iQBvCPP9Y2NXMv0z1k7z27uLSiG+BYt4ZkIOpIVFjCqykJhHT/z/KbTVA==</DigestValue>
      </Reference>
      <Reference URI="/xl/externalLinks/externalLink212.xml?ContentType=application/vnd.openxmlformats-officedocument.spreadsheetml.externalLink+xml">
        <DigestMethod Algorithm="http://www.w3.org/2001/04/xmlenc#sha512"/>
        <DigestValue>LSwpljZMFaJsnfl5PSAZUn+VBwz74GoC7jv8YtxLNdN83vloUyrsmmZ9z+kwhrTwSfsvLAh7eyhCNfIwyaQsgA==</DigestValue>
      </Reference>
      <Reference URI="/xl/externalLinks/externalLink213.xml?ContentType=application/vnd.openxmlformats-officedocument.spreadsheetml.externalLink+xml">
        <DigestMethod Algorithm="http://www.w3.org/2001/04/xmlenc#sha512"/>
        <DigestValue>VZYHO7StC4tkEOcntCmIfrPfzUMJLlgKbQ2Ulxid3yj5uCwCIOfTRw1qiquJoL6dYH3l3QzoePZVyy3850GOJg==</DigestValue>
      </Reference>
      <Reference URI="/xl/externalLinks/externalLink214.xml?ContentType=application/vnd.openxmlformats-officedocument.spreadsheetml.externalLink+xml">
        <DigestMethod Algorithm="http://www.w3.org/2001/04/xmlenc#sha512"/>
        <DigestValue>gSL1ulIY0Qbsi7VWAEzD66pBtSrj6cPrvAmTB5AJhXk+uY3hEgVZhd9vSKZVqL+gXwdDrFgvdIyNtJLIPyTT8g==</DigestValue>
      </Reference>
      <Reference URI="/xl/externalLinks/externalLink215.xml?ContentType=application/vnd.openxmlformats-officedocument.spreadsheetml.externalLink+xml">
        <DigestMethod Algorithm="http://www.w3.org/2001/04/xmlenc#sha512"/>
        <DigestValue>IZu170qINy/Nf7eoYhJGFHAA8uw+maodPIWmIaecmX0QY+VFZj2SW6LK1mlv8YKwC8FuWYmyNoT0MjPlS+Ms9Q==</DigestValue>
      </Reference>
      <Reference URI="/xl/externalLinks/externalLink216.xml?ContentType=application/vnd.openxmlformats-officedocument.spreadsheetml.externalLink+xml">
        <DigestMethod Algorithm="http://www.w3.org/2001/04/xmlenc#sha512"/>
        <DigestValue>VkaC5mFUZvS0FTcRu3g3MWXzqns9QYQ2lwUKm3Fa4s2MYJtmSdm0B+byiS6ecy7acODfx7RHmSgAjSvyFgtSHg==</DigestValue>
      </Reference>
      <Reference URI="/xl/externalLinks/externalLink217.xml?ContentType=application/vnd.openxmlformats-officedocument.spreadsheetml.externalLink+xml">
        <DigestMethod Algorithm="http://www.w3.org/2001/04/xmlenc#sha512"/>
        <DigestValue>sj9imVZMzdQhp+mr48fN4Vn2tHcDDywV7Q2lZar1nrDZeqsWda6Z1pIzV3hEZOywoK5AwyI4a3fbhzl4wLzAyA==</DigestValue>
      </Reference>
      <Reference URI="/xl/externalLinks/externalLink218.xml?ContentType=application/vnd.openxmlformats-officedocument.spreadsheetml.externalLink+xml">
        <DigestMethod Algorithm="http://www.w3.org/2001/04/xmlenc#sha512"/>
        <DigestValue>VkwtVvdaY1yJGPa1FZEGJCIVn9ijyWz/BYuyzGOR2/L9TZGYKHQLQgZc46pQTlNgtg7+yP8UUmYlIqgpt9W8XA==</DigestValue>
      </Reference>
      <Reference URI="/xl/externalLinks/externalLink219.xml?ContentType=application/vnd.openxmlformats-officedocument.spreadsheetml.externalLink+xml">
        <DigestMethod Algorithm="http://www.w3.org/2001/04/xmlenc#sha512"/>
        <DigestValue>N0BKD0hQCa0sl7HZJLhTs7prI4sk3i56mIJfIJVknyN8nCeiMrz3GPOuDcmgrhggPp0JZ+0lbzIYxM5yLkm2TA==</DigestValue>
      </Reference>
      <Reference URI="/xl/externalLinks/externalLink22.xml?ContentType=application/vnd.openxmlformats-officedocument.spreadsheetml.externalLink+xml">
        <DigestMethod Algorithm="http://www.w3.org/2001/04/xmlenc#sha512"/>
        <DigestValue>1guX4GS6/CFgtqxl8L3pLKCVQv2g6Ogh1uh7NK0t2p5EyMchm6EFBkf4ZE3CF6DVUogs+tsTIhcupnjrgsSeww==</DigestValue>
      </Reference>
      <Reference URI="/xl/externalLinks/externalLink220.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21.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22.xml?ContentType=application/vnd.openxmlformats-officedocument.spreadsheetml.externalLink+xml">
        <DigestMethod Algorithm="http://www.w3.org/2001/04/xmlenc#sha512"/>
        <DigestValue>u2QM8TjzOjIvtrvMxUVDLEF2K4FurQItreBLxWAAVMJHCwB/LC9xPpHiDWTOv8RbPBQWJHtiD8NKIGzde5tb+w==</DigestValue>
      </Reference>
      <Reference URI="/xl/externalLinks/externalLink223.xml?ContentType=application/vnd.openxmlformats-officedocument.spreadsheetml.externalLink+xml">
        <DigestMethod Algorithm="http://www.w3.org/2001/04/xmlenc#sha512"/>
        <DigestValue>a6iKR6xPTt1i0JYeYBmYE8Q6E77cH5qYKL+Svq47b1l8uo2Dmp3iitkEhD5XFuUOVgsg/iHYTsXqmCbsQsXLBA==</DigestValue>
      </Reference>
      <Reference URI="/xl/externalLinks/externalLink224.xml?ContentType=application/vnd.openxmlformats-officedocument.spreadsheetml.externalLink+xml">
        <DigestMethod Algorithm="http://www.w3.org/2001/04/xmlenc#sha512"/>
        <DigestValue>h6VfC8tcUeakjkvy1SFShOeBwOOKa9g/pze1nom/5sHR+os3Mh2lQaYG5DPUMJJujVCnlk4bV4Mhdh5m9ONyRg==</DigestValue>
      </Reference>
      <Reference URI="/xl/externalLinks/externalLink225.xml?ContentType=application/vnd.openxmlformats-officedocument.spreadsheetml.externalLink+xml">
        <DigestMethod Algorithm="http://www.w3.org/2001/04/xmlenc#sha512"/>
        <DigestValue>nzlX1h9oTFPMe6bHultX4ws9POoDaxT9QNQAEBz37Wx8AMRL9KOyRmfdJy41JAt8fPcdqvKr9CzzOprJMX7ESQ==</DigestValue>
      </Reference>
      <Reference URI="/xl/externalLinks/externalLink226.xml?ContentType=application/vnd.openxmlformats-officedocument.spreadsheetml.externalLink+xml">
        <DigestMethod Algorithm="http://www.w3.org/2001/04/xmlenc#sha512"/>
        <DigestValue>RWLZnsTGcIxAlA1bHl5X+OaZsCxj+1x/VCqBHEkLNOZCn8FcjzRp5O1Oosxr4G9EFzwgivV8+ivLLJl1uUSYHg==</DigestValue>
      </Reference>
      <Reference URI="/xl/externalLinks/externalLink23.xml?ContentType=application/vnd.openxmlformats-officedocument.spreadsheetml.externalLink+xml">
        <DigestMethod Algorithm="http://www.w3.org/2001/04/xmlenc#sha512"/>
        <DigestValue>oF/7+okxgFBhPLB9Kbt/svt7dooiGnqHekSLcd7Oq5OFGKd71/ofc7WC01jkdd4vR3b+bcmN7cBhxsA49ivgyA==</DigestValue>
      </Reference>
      <Reference URI="/xl/externalLinks/externalLink24.xml?ContentType=application/vnd.openxmlformats-officedocument.spreadsheetml.externalLink+xml">
        <DigestMethod Algorithm="http://www.w3.org/2001/04/xmlenc#sha512"/>
        <DigestValue>U17eE7/+eZOuIOzDpL6PX2mAIA3+nKUlzIc25vDmWPYV3a1JpOYcQcggosAgS9Xcqjuar2xvx8TOeEZWszx75Q==</DigestValue>
      </Reference>
      <Reference URI="/xl/externalLinks/externalLink25.xml?ContentType=application/vnd.openxmlformats-officedocument.spreadsheetml.externalLink+xml">
        <DigestMethod Algorithm="http://www.w3.org/2001/04/xmlenc#sha512"/>
        <DigestValue>39nXRd8YlOJrJsc8I2cUuv7M2R5NFipKKL3Y1aucJK9+SVzS9Hp6j8/lzlGlR/b4qAjTxTOjorejSUTOxaulIw==</DigestValue>
      </Reference>
      <Reference URI="/xl/externalLinks/externalLink26.xml?ContentType=application/vnd.openxmlformats-officedocument.spreadsheetml.externalLink+xml">
        <DigestMethod Algorithm="http://www.w3.org/2001/04/xmlenc#sha512"/>
        <DigestValue>KikWZ/EeoC+UD3CgPsXmFHEcV0j0zUWgjMbt8r7xnazOD8yuhZivcni5zJelwK9bBMeMDe8/tU2xZU3lLih6jw==</DigestValue>
      </Reference>
      <Reference URI="/xl/externalLinks/externalLink27.xml?ContentType=application/vnd.openxmlformats-officedocument.spreadsheetml.externalLink+xml">
        <DigestMethod Algorithm="http://www.w3.org/2001/04/xmlenc#sha512"/>
        <DigestValue>4899+0q8ZD79OxKR5ZaL4wSxCxhS4zAIJ/FqVdO/oxTtJGIGTejIFWhz8dXpQV2HPUTkLll3g7gSy2fSsRXY0Q==</DigestValue>
      </Reference>
      <Reference URI="/xl/externalLinks/externalLink28.xml?ContentType=application/vnd.openxmlformats-officedocument.spreadsheetml.externalLink+xml">
        <DigestMethod Algorithm="http://www.w3.org/2001/04/xmlenc#sha512"/>
        <DigestValue>Va+1DfiNCEcZ+1SlIeel6MzmYh/3SescqlCKtRifUOrPhKJHnxHYDMuE2eEPJhdLRWHnn6/GaHMllHjqJG0HdQ==</DigestValue>
      </Reference>
      <Reference URI="/xl/externalLinks/externalLink29.xml?ContentType=application/vnd.openxmlformats-officedocument.spreadsheetml.externalLink+xml">
        <DigestMethod Algorithm="http://www.w3.org/2001/04/xmlenc#sha512"/>
        <DigestValue>ToLEze/LQGXl6kOiR6+KsZocY2W4SHSXAFsyx8iDvCdCo91CSedxG+I7VJpJxopVBRlhGYhhesnldoE/x+zaEQ==</DigestValue>
      </Reference>
      <Reference URI="/xl/externalLinks/externalLink3.xml?ContentType=application/vnd.openxmlformats-officedocument.spreadsheetml.externalLink+xml">
        <DigestMethod Algorithm="http://www.w3.org/2001/04/xmlenc#sha512"/>
        <DigestValue>VVWiYtvFM6flIY3dav58RwIkFdafPKcYjlUaY3nznh6AAzs7Fva9khsUa4sXNHuq0ZfoOjQ+1zg2Q8VH+cf3KQ==</DigestValue>
      </Reference>
      <Reference URI="/xl/externalLinks/externalLink30.xml?ContentType=application/vnd.openxmlformats-officedocument.spreadsheetml.externalLink+xml">
        <DigestMethod Algorithm="http://www.w3.org/2001/04/xmlenc#sha512"/>
        <DigestValue>339ZLrTu0dbi6xowrCI8kZFe18qzjQrTowWZSor60lVUeoWMdz4CQE5WMkOl+vl7haQXPcsqyg+WsbV1GJbRmQ==</DigestValue>
      </Reference>
      <Reference URI="/xl/externalLinks/externalLink31.xml?ContentType=application/vnd.openxmlformats-officedocument.spreadsheetml.externalLink+xml">
        <DigestMethod Algorithm="http://www.w3.org/2001/04/xmlenc#sha512"/>
        <DigestValue>yqEmVuwEyEfnTz+0zQNgn3k+PCDZN/PYvccxnrdl/dZ3kFNDjIzLB1xcONtLpzwkMb8+NYlfAim0J/9Sl2NzrQ==</DigestValue>
      </Reference>
      <Reference URI="/xl/externalLinks/externalLink32.xml?ContentType=application/vnd.openxmlformats-officedocument.spreadsheetml.externalLink+xml">
        <DigestMethod Algorithm="http://www.w3.org/2001/04/xmlenc#sha512"/>
        <DigestValue>9vav3zkoZHML8S16TqFuyoyql++U9NGQS84L54v5070Q6RHiWPnoTLaBG5VZSsq11OExRzA0ysWapDK9I/T9aw==</DigestValue>
      </Reference>
      <Reference URI="/xl/externalLinks/externalLink33.xml?ContentType=application/vnd.openxmlformats-officedocument.spreadsheetml.externalLink+xml">
        <DigestMethod Algorithm="http://www.w3.org/2001/04/xmlenc#sha512"/>
        <DigestValue>u37upZw172etAaJY8a8dTqnft3qcMlz5CQxvo9awr7pUqzf6VjCVAcH3X+FTckOwiV7ri9YPTEZv1M601U7AcA==</DigestValue>
      </Reference>
      <Reference URI="/xl/externalLinks/externalLink34.xml?ContentType=application/vnd.openxmlformats-officedocument.spreadsheetml.externalLink+xml">
        <DigestMethod Algorithm="http://www.w3.org/2001/04/xmlenc#sha512"/>
        <DigestValue>Ey1Ks/STGt5b41uDEjkvXx4bIZfp9xWzouSOs9V9Q66Q7/uQ03KRqlesILHroCsQEVfIE/PVMtCLO2O/6eZ19w==</DigestValue>
      </Reference>
      <Reference URI="/xl/externalLinks/externalLink35.xml?ContentType=application/vnd.openxmlformats-officedocument.spreadsheetml.externalLink+xml">
        <DigestMethod Algorithm="http://www.w3.org/2001/04/xmlenc#sha512"/>
        <DigestValue>JPh6IX/OdyQPV4ED/kIPXMaPkw8W+n9XIVCPrW7zjoRilyTTpRSwZfabzsF5evlPdDkNX79pTh74y9FjJkJdVg==</DigestValue>
      </Reference>
      <Reference URI="/xl/externalLinks/externalLink36.xml?ContentType=application/vnd.openxmlformats-officedocument.spreadsheetml.externalLink+xml">
        <DigestMethod Algorithm="http://www.w3.org/2001/04/xmlenc#sha512"/>
        <DigestValue>pQh5vaplx2VDYJw7/poeM2V93L77Pq+h2+DMpffR4flXo2K2MsjVtHJh+fRL/6nJ7gQz7BRvLUA4AX+YQebJuA==</DigestValue>
      </Reference>
      <Reference URI="/xl/externalLinks/externalLink37.xml?ContentType=application/vnd.openxmlformats-officedocument.spreadsheetml.externalLink+xml">
        <DigestMethod Algorithm="http://www.w3.org/2001/04/xmlenc#sha512"/>
        <DigestValue>F0btFNciF4H+zQ4VMh8oOgwD20XSYP297h1lXuesd4TfA16XdkFpgWJuFFc3TWHeimpSwCy+g7Cegjn2KUMbQQ==</DigestValue>
      </Reference>
      <Reference URI="/xl/externalLinks/externalLink38.xml?ContentType=application/vnd.openxmlformats-officedocument.spreadsheetml.externalLink+xml">
        <DigestMethod Algorithm="http://www.w3.org/2001/04/xmlenc#sha512"/>
        <DigestValue>7IZmBn95KZmdsWtitMSwCaFQv2e2z/dBv8BRfBkCEsTmCw+CjHPiGXgbeVSaavdkjLBjgUNxnTc79FEQ/C39SA==</DigestValue>
      </Reference>
      <Reference URI="/xl/externalLinks/externalLink39.xml?ContentType=application/vnd.openxmlformats-officedocument.spreadsheetml.externalLink+xml">
        <DigestMethod Algorithm="http://www.w3.org/2001/04/xmlenc#sha512"/>
        <DigestValue>iuyjA2GcwFIKzgtmKzF2MZmH4vxEAJ7SIGfpngC9O6u15bD47jf7YTiLGsd/EWhMn9/nSwNQ8FuVCxxQv0PXEw==</DigestValue>
      </Reference>
      <Reference URI="/xl/externalLinks/externalLink4.xml?ContentType=application/vnd.openxmlformats-officedocument.spreadsheetml.externalLink+xml">
        <DigestMethod Algorithm="http://www.w3.org/2001/04/xmlenc#sha512"/>
        <DigestValue>Ao7+Gy8YSpsEIJlI3SADdnodKanWBB3Gb5xlNVVggYcpccde1F8RdWj2P+Up9uZSCe3+ZonMAjwLxNZVR0aZ/Q==</DigestValue>
      </Reference>
      <Reference URI="/xl/externalLinks/externalLink40.xml?ContentType=application/vnd.openxmlformats-officedocument.spreadsheetml.externalLink+xml">
        <DigestMethod Algorithm="http://www.w3.org/2001/04/xmlenc#sha512"/>
        <DigestValue>pF1wG4CuZQXeKwnsnYMeql+nBzzHGBSwUjYNRGkZJ40WLo5WLRgsjsml53BvYnLqo7zlQSr4tnzL27UlZzPouA==</DigestValue>
      </Reference>
      <Reference URI="/xl/externalLinks/externalLink41.xml?ContentType=application/vnd.openxmlformats-officedocument.spreadsheetml.externalLink+xml">
        <DigestMethod Algorithm="http://www.w3.org/2001/04/xmlenc#sha512"/>
        <DigestValue>nkaHm2Laz2Xvh4wwzk1nu71mE0YHae0OO8Dlp3gwMUa1cTbI59YPJfpmUv+zrAd76fIJN1h7D1Me2yXkym3UZA==</DigestValue>
      </Reference>
      <Reference URI="/xl/externalLinks/externalLink42.xml?ContentType=application/vnd.openxmlformats-officedocument.spreadsheetml.externalLink+xml">
        <DigestMethod Algorithm="http://www.w3.org/2001/04/xmlenc#sha512"/>
        <DigestValue>PZmPQd+aFGVUEARVJ88wGKsEO4AjdfzN9+KOPUgs29ToWnC9U1vOZpMzcnjoG5evsoNP0eB12oGTjPjx4CQyyQ==</DigestValue>
      </Reference>
      <Reference URI="/xl/externalLinks/externalLink43.xml?ContentType=application/vnd.openxmlformats-officedocument.spreadsheetml.externalLink+xml">
        <DigestMethod Algorithm="http://www.w3.org/2001/04/xmlenc#sha512"/>
        <DigestValue>kAhyeB4TlGG1RY7djKhYnX+z0VeKpjv1VSUfcR7hR0xvKt3yRCG7f9qS1kok6Ls/htDeMxieU2RiCU8Rq+hCcg==</DigestValue>
      </Reference>
      <Reference URI="/xl/externalLinks/externalLink44.xml?ContentType=application/vnd.openxmlformats-officedocument.spreadsheetml.externalLink+xml">
        <DigestMethod Algorithm="http://www.w3.org/2001/04/xmlenc#sha512"/>
        <DigestValue>y4hBKbaprGERsP+SSAYZ5qyT9UMLwCYm/47WM7I0Rxwo7u77EBNkoXROi0hCswmL4xXeM0OQF7jCOi1Hpr0o6g==</DigestValue>
      </Reference>
      <Reference URI="/xl/externalLinks/externalLink45.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46.xml?ContentType=application/vnd.openxmlformats-officedocument.spreadsheetml.externalLink+xml">
        <DigestMethod Algorithm="http://www.w3.org/2001/04/xmlenc#sha512"/>
        <DigestValue>o+vR5Kr1CAQHr9rms8iLmE5CVsuZAu6jPS3Z9RcnnUsU9l4MYoO4OLRAYk9PORsXoinB/r08UCZkFXOprJV1lg==</DigestValue>
      </Reference>
      <Reference URI="/xl/externalLinks/externalLink47.xml?ContentType=application/vnd.openxmlformats-officedocument.spreadsheetml.externalLink+xml">
        <DigestMethod Algorithm="http://www.w3.org/2001/04/xmlenc#sha512"/>
        <DigestValue>NgjKrEanUANRBIF0QhviN28t27rV4xBGxl0vKfOAyREAeSzLun/girB0jllZhvTugyK95eu6xkPJX2YZfko2Qw==</DigestValue>
      </Reference>
      <Reference URI="/xl/externalLinks/externalLink48.xml?ContentType=application/vnd.openxmlformats-officedocument.spreadsheetml.externalLink+xml">
        <DigestMethod Algorithm="http://www.w3.org/2001/04/xmlenc#sha512"/>
        <DigestValue>QDPCPhq7gOwIGBeRaJO1ZXZmSpf27gf4AVdDqCEMw1lhhjw6ZUlkF4Zlll3Fva83dZ9LU17zaozJl4PbOSFPwA==</DigestValue>
      </Reference>
      <Reference URI="/xl/externalLinks/externalLink49.xml?ContentType=application/vnd.openxmlformats-officedocument.spreadsheetml.externalLink+xml">
        <DigestMethod Algorithm="http://www.w3.org/2001/04/xmlenc#sha512"/>
        <DigestValue>058pAMa0UyVIVI8sYpq/pZvkAEBUR3m2SnFbf6YbeTHTiBuRlmZJOFs1hrszx28j9hcdCQ64OCT7RcAudCmpQQ==</DigestValue>
      </Reference>
      <Reference URI="/xl/externalLinks/externalLink5.xml?ContentType=application/vnd.openxmlformats-officedocument.spreadsheetml.externalLink+xml">
        <DigestMethod Algorithm="http://www.w3.org/2001/04/xmlenc#sha512"/>
        <DigestValue>hX20f9EOD4XQMfTClKu7mXcoVWBNYx/B8NxYg+pMgBZdRpWNpb4vUyhfj/xyLmIHeG7KJzSqS5CjYE6hI2W8zg==</DigestValue>
      </Reference>
      <Reference URI="/xl/externalLinks/externalLink50.xml?ContentType=application/vnd.openxmlformats-officedocument.spreadsheetml.externalLink+xml">
        <DigestMethod Algorithm="http://www.w3.org/2001/04/xmlenc#sha512"/>
        <DigestValue>WjlYr0Lc1zQi9uSWxcc3ROzF/PVjkCWRmb/ctREKtRN5GpSe/hT57OH6V3PAD/YiTTE71IvbnDWFl5Ryl84lpA==</DigestValue>
      </Reference>
      <Reference URI="/xl/externalLinks/externalLink51.xml?ContentType=application/vnd.openxmlformats-officedocument.spreadsheetml.externalLink+xml">
        <DigestMethod Algorithm="http://www.w3.org/2001/04/xmlenc#sha512"/>
        <DigestValue>RinpuqcU5+UjUkxJzq99bVDYFt6HWT9JniSvYzowMlZfejGseyndVKDOrFuH/+ryjlo0MD6ndjR2HiONCCu+XQ==</DigestValue>
      </Reference>
      <Reference URI="/xl/externalLinks/externalLink52.xml?ContentType=application/vnd.openxmlformats-officedocument.spreadsheetml.externalLink+xml">
        <DigestMethod Algorithm="http://www.w3.org/2001/04/xmlenc#sha512"/>
        <DigestValue>uP9IWuoFqy2cp+wym9/OhNkriPNIjswrrrTVKSsusY9QCTGrh7HjGRL8l+SvPgEJwzW4josCTxCfNFk0YttChQ==</DigestValue>
      </Reference>
      <Reference URI="/xl/externalLinks/externalLink53.xml?ContentType=application/vnd.openxmlformats-officedocument.spreadsheetml.externalLink+xml">
        <DigestMethod Algorithm="http://www.w3.org/2001/04/xmlenc#sha512"/>
        <DigestValue>YGYPgR5n2B8lxg6zdG86YElv8C6YfEO63sP2m8UrKK5YnZnI8b+55yHqXLYR2CNLdadq00CL5cEjnv07gt/yow==</DigestValue>
      </Reference>
      <Reference URI="/xl/externalLinks/externalLink54.xml?ContentType=application/vnd.openxmlformats-officedocument.spreadsheetml.externalLink+xml">
        <DigestMethod Algorithm="http://www.w3.org/2001/04/xmlenc#sha512"/>
        <DigestValue>8gFjxz+jHN/Fzjp4nMdccagg29TX6eYtKb80rYDI5+dxZb4Cxjtai73nRRS/9rb/2VxZ14X1Qr0dYajUEHAQGw==</DigestValue>
      </Reference>
      <Reference URI="/xl/externalLinks/externalLink55.xml?ContentType=application/vnd.openxmlformats-officedocument.spreadsheetml.externalLink+xml">
        <DigestMethod Algorithm="http://www.w3.org/2001/04/xmlenc#sha512"/>
        <DigestValue>gUbZR7JJaZlD+qUoarXwZZIa4q/MOd1gIGpWaObMNtCiTVLIt4B/NoToFtrK2gnTwZo0IfWf6Ewa5gi/fXK2DQ==</DigestValue>
      </Reference>
      <Reference URI="/xl/externalLinks/externalLink56.xml?ContentType=application/vnd.openxmlformats-officedocument.spreadsheetml.externalLink+xml">
        <DigestMethod Algorithm="http://www.w3.org/2001/04/xmlenc#sha512"/>
        <DigestValue>5AxarYuQNsG9EErwO4bCwJVHS9/TWHKIZ04xTv2HYl3lZnDoEe1lpK019po/je9uo5RZ8S6ZG7Ch56ixN6DnIA==</DigestValue>
      </Reference>
      <Reference URI="/xl/externalLinks/externalLink57.xml?ContentType=application/vnd.openxmlformats-officedocument.spreadsheetml.externalLink+xml">
        <DigestMethod Algorithm="http://www.w3.org/2001/04/xmlenc#sha512"/>
        <DigestValue>dcqMcxxTsf0PZAtVKaEk07UJWWfS++XePKbVVECcSRYKPYpLQO2WE8iZZzgmSqVdpv2SP498xNKe5YQAa1oAMw==</DigestValue>
      </Reference>
      <Reference URI="/xl/externalLinks/externalLink58.xml?ContentType=application/vnd.openxmlformats-officedocument.spreadsheetml.externalLink+xml">
        <DigestMethod Algorithm="http://www.w3.org/2001/04/xmlenc#sha512"/>
        <DigestValue>BelDsyawjs1abKeOmQMaw3yoWtHszC+FAp8OOASKWvCWC15XeDXhsRArwDf1IK9C/DHHsEBHtD6yDO8Ru1L96A==</DigestValue>
      </Reference>
      <Reference URI="/xl/externalLinks/externalLink59.xml?ContentType=application/vnd.openxmlformats-officedocument.spreadsheetml.externalLink+xml">
        <DigestMethod Algorithm="http://www.w3.org/2001/04/xmlenc#sha512"/>
        <DigestValue>XnErwMI4X6Pyb8pvq9Pb9h3g9I28bWrXkGL1ykrn669l9A14DmEn/aQvV1NfXupjm7DN3D8dCJ1pykt914gX5g==</DigestValue>
      </Reference>
      <Reference URI="/xl/externalLinks/externalLink6.xml?ContentType=application/vnd.openxmlformats-officedocument.spreadsheetml.externalLink+xml">
        <DigestMethod Algorithm="http://www.w3.org/2001/04/xmlenc#sha512"/>
        <DigestValue>AG6D8a5YqxYJlstH3GXgna0jdD5Q4BHWMr6WgCIB94VuFJSEAA7xism/rsdZ8+dYtmPNr2VCYO9bhoT0eg51MA==</DigestValue>
      </Reference>
      <Reference URI="/xl/externalLinks/externalLink60.xml?ContentType=application/vnd.openxmlformats-officedocument.spreadsheetml.externalLink+xml">
        <DigestMethod Algorithm="http://www.w3.org/2001/04/xmlenc#sha512"/>
        <DigestValue>FJIljxklA/ROBJGs6JP4gT9usClqAfu+FBjCEy5UHRrIBRFtUpL6dHX/kFOGcTE9gsDdKZ51epadVVtspEc//Q==</DigestValue>
      </Reference>
      <Reference URI="/xl/externalLinks/externalLink61.xml?ContentType=application/vnd.openxmlformats-officedocument.spreadsheetml.externalLink+xml">
        <DigestMethod Algorithm="http://www.w3.org/2001/04/xmlenc#sha512"/>
        <DigestValue>JUDu+YQmAjWx+jYHWorC8rDE+w1qjoxMcETNfuJuRPmH8nIOikXOzB51kyI0sNKPvstp1G1X3+8VF1d07jhVQQ==</DigestValue>
      </Reference>
      <Reference URI="/xl/externalLinks/externalLink62.xml?ContentType=application/vnd.openxmlformats-officedocument.spreadsheetml.externalLink+xml">
        <DigestMethod Algorithm="http://www.w3.org/2001/04/xmlenc#sha512"/>
        <DigestValue>9MSDb60iZyNnS1teWyskioPSIPOKKJ7V7u5jappAMJC8GJMCsfT9EovjtSmibdGztGcm+7DfIaM2dYb95JMwNA==</DigestValue>
      </Reference>
      <Reference URI="/xl/externalLinks/externalLink63.xml?ContentType=application/vnd.openxmlformats-officedocument.spreadsheetml.externalLink+xml">
        <DigestMethod Algorithm="http://www.w3.org/2001/04/xmlenc#sha512"/>
        <DigestValue>aph1e6quarIQba2OuwBna165U9zZeOpLHibA9mtxOYlKRv7KTF0GdU89N6X3SJum8apsivXOE1qEkEcM8wQ7/Q==</DigestValue>
      </Reference>
      <Reference URI="/xl/externalLinks/externalLink64.xml?ContentType=application/vnd.openxmlformats-officedocument.spreadsheetml.externalLink+xml">
        <DigestMethod Algorithm="http://www.w3.org/2001/04/xmlenc#sha512"/>
        <DigestValue>8OHUjpOzxK+bEHV7p25eSeHacU24eaRA6CV/CHhpdWcEFi266mvvuDijdn2geau+6sqdnarDB2NGeYUc3ypBKw==</DigestValue>
      </Reference>
      <Reference URI="/xl/externalLinks/externalLink65.xml?ContentType=application/vnd.openxmlformats-officedocument.spreadsheetml.externalLink+xml">
        <DigestMethod Algorithm="http://www.w3.org/2001/04/xmlenc#sha512"/>
        <DigestValue>YHK7C0r9rStmQgnGCy/wCDM76PHtdw6/NexfA4WKBjPWYflOU8aYrpfpLPudyWOjMsDgUM+BXw4c0hpq2PWS8w==</DigestValue>
      </Reference>
      <Reference URI="/xl/externalLinks/externalLink66.xml?ContentType=application/vnd.openxmlformats-officedocument.spreadsheetml.externalLink+xml">
        <DigestMethod Algorithm="http://www.w3.org/2001/04/xmlenc#sha512"/>
        <DigestValue>0resdLNEeRKegiGfx+gEGIIehc6fd2Ltt/vOLdOdb8nuup2O5RVKiItbv58eZZw5nfYSQNSlDCUzUS+9gGDoRQ==</DigestValue>
      </Reference>
      <Reference URI="/xl/externalLinks/externalLink67.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68.xml?ContentType=application/vnd.openxmlformats-officedocument.spreadsheetml.externalLink+xml">
        <DigestMethod Algorithm="http://www.w3.org/2001/04/xmlenc#sha512"/>
        <DigestValue>xdmcZ3xcVccWz2TUtOXDO03xB5IWKm56OqqXMrS+JfpTZpps8RNSYy3l5rxZJvtuAA0eN4CD5xYC6/2K6QEWoA==</DigestValue>
      </Reference>
      <Reference URI="/xl/externalLinks/externalLink69.xml?ContentType=application/vnd.openxmlformats-officedocument.spreadsheetml.externalLink+xml">
        <DigestMethod Algorithm="http://www.w3.org/2001/04/xmlenc#sha512"/>
        <DigestValue>J3JQL8V2uwyRMmGLjd5XPjghaZ7a2P6YwTkenOfhLEejBL+a64SYIr0XWwMYhxlIEkuSOCvBNX7QuShtIBRSvw==</DigestValue>
      </Reference>
      <Reference URI="/xl/externalLinks/externalLink7.xml?ContentType=application/vnd.openxmlformats-officedocument.spreadsheetml.externalLink+xml">
        <DigestMethod Algorithm="http://www.w3.org/2001/04/xmlenc#sha512"/>
        <DigestValue>gGPrJTd4BGosYOeUEZStKQsxLfYnf/9NgPjZK+gP+45lLKnSeP6qsnfxAvN93suzl+yYaqT3543xBXm66q9I2w==</DigestValue>
      </Reference>
      <Reference URI="/xl/externalLinks/externalLink70.xml?ContentType=application/vnd.openxmlformats-officedocument.spreadsheetml.externalLink+xml">
        <DigestMethod Algorithm="http://www.w3.org/2001/04/xmlenc#sha512"/>
        <DigestValue>rs5SAFuROHo8LJeYVaHeI4WRlRD0gCVpAm0qLvgZMcisUpTgTceBluUfOIXe0Do5aNKJtEpuQHYRr71ugpPg5A==</DigestValue>
      </Reference>
      <Reference URI="/xl/externalLinks/externalLink71.xml?ContentType=application/vnd.openxmlformats-officedocument.spreadsheetml.externalLink+xml">
        <DigestMethod Algorithm="http://www.w3.org/2001/04/xmlenc#sha512"/>
        <DigestValue>G/TBLIF5lRVgkQPK8reJ86tB1mADp0N3ZMiam+HG4OuLXS3vp4XeV0Jg4DeRsuqOwOr4w6ORSmgfgYNq7c5yIw==</DigestValue>
      </Reference>
      <Reference URI="/xl/externalLinks/externalLink72.xml?ContentType=application/vnd.openxmlformats-officedocument.spreadsheetml.externalLink+xml">
        <DigestMethod Algorithm="http://www.w3.org/2001/04/xmlenc#sha512"/>
        <DigestValue>cqGwnkfvUKQ7Zy3C+6o3pQJAoNHwvPFX2VMEnRgrT5bcIkqgOrjPy79kcSYY8g4+yF9myVX3s7cpc8ikJjmVBQ==</DigestValue>
      </Reference>
      <Reference URI="/xl/externalLinks/externalLink73.xml?ContentType=application/vnd.openxmlformats-officedocument.spreadsheetml.externalLink+xml">
        <DigestMethod Algorithm="http://www.w3.org/2001/04/xmlenc#sha512"/>
        <DigestValue>QcUImh7PaYEuRhXjcVZbXl1+S9/LyWNP22lwivA1XYofvmsGgrchNw143jXA2FfqQXZQzf9iPJMaBZA9WDGKyA==</DigestValue>
      </Reference>
      <Reference URI="/xl/externalLinks/externalLink74.xml?ContentType=application/vnd.openxmlformats-officedocument.spreadsheetml.externalLink+xml">
        <DigestMethod Algorithm="http://www.w3.org/2001/04/xmlenc#sha512"/>
        <DigestValue>YNu8b1jJGFPmQdWTPw17iz9ld/d3XDU6vp1C8FI2b132sgwymEVeWpUJvoJ5UmZN9ueUJq/9k3k5s8+U8hqxaQ==</DigestValue>
      </Reference>
      <Reference URI="/xl/externalLinks/externalLink75.xml?ContentType=application/vnd.openxmlformats-officedocument.spreadsheetml.externalLink+xml">
        <DigestMethod Algorithm="http://www.w3.org/2001/04/xmlenc#sha512"/>
        <DigestValue>P5hBVeH45iu5YTyZcK7nBUHl2GQ2vy0C8tb6cpse2xDlNgeavNT4vxwgqdnor8Tlyu2nPSiMnYzL5aSGqG4dVQ==</DigestValue>
      </Reference>
      <Reference URI="/xl/externalLinks/externalLink76.xml?ContentType=application/vnd.openxmlformats-officedocument.spreadsheetml.externalLink+xml">
        <DigestMethod Algorithm="http://www.w3.org/2001/04/xmlenc#sha512"/>
        <DigestValue>UlIDqyblrONvmT9EUl506O0nPyfixwv7dclRi6rjp+UjH5R6Y+JbMF2oGOiqSq4oB+wjT9jONxVXKwTDBZIdOg==</DigestValue>
      </Reference>
      <Reference URI="/xl/externalLinks/externalLink77.xml?ContentType=application/vnd.openxmlformats-officedocument.spreadsheetml.externalLink+xml">
        <DigestMethod Algorithm="http://www.w3.org/2001/04/xmlenc#sha512"/>
        <DigestValue>lN/IW9cYhLcWJK/8WsJIv45JaMUoNQ2Thoj1IF/et2fNMLifZA1KCUKvZZoXtmsyxChB0qsG/ZREJOTtT/R2Fg==</DigestValue>
      </Reference>
      <Reference URI="/xl/externalLinks/externalLink78.xml?ContentType=application/vnd.openxmlformats-officedocument.spreadsheetml.externalLink+xml">
        <DigestMethod Algorithm="http://www.w3.org/2001/04/xmlenc#sha512"/>
        <DigestValue>QLAHc7HV/VURqEVEHKm9Na+WTzDByX9AXccRFQtyWcZfl/1blR1JXraCPjY4xmgHoUV0knEJM7KNHLQWvILcaQ==</DigestValue>
      </Reference>
      <Reference URI="/xl/externalLinks/externalLink79.xml?ContentType=application/vnd.openxmlformats-officedocument.spreadsheetml.externalLink+xml">
        <DigestMethod Algorithm="http://www.w3.org/2001/04/xmlenc#sha512"/>
        <DigestValue>497B+d3hAhGhVf+prJi/bsg+tmJsIUJzKhgRwjOO5NtjantfE8PddtB5E6keXgfuF8fEE4jjfB5AU0sx8+6YCg==</DigestValue>
      </Reference>
      <Reference URI="/xl/externalLinks/externalLink8.xml?ContentType=application/vnd.openxmlformats-officedocument.spreadsheetml.externalLink+xml">
        <DigestMethod Algorithm="http://www.w3.org/2001/04/xmlenc#sha512"/>
        <DigestValue>Hh07kShTHgvEg0/NHQ9pF16H/C1rZiGXZ6pe0+nopszNlBawDrmlsHojGUS2TSpYUj+3kfI+QoP8vGyz3Y6PIA==</DigestValue>
      </Reference>
      <Reference URI="/xl/externalLinks/externalLink80.xml?ContentType=application/vnd.openxmlformats-officedocument.spreadsheetml.externalLink+xml">
        <DigestMethod Algorithm="http://www.w3.org/2001/04/xmlenc#sha512"/>
        <DigestValue>aL7o4lkSAjj6n43dCF+koDOf1qJptIlCoP0ZaQscX64RHYqd3rJ76CWnalC7m3JAHWIrNHWLR5NRhcXmWMG/oQ==</DigestValue>
      </Reference>
      <Reference URI="/xl/externalLinks/externalLink81.xml?ContentType=application/vnd.openxmlformats-officedocument.spreadsheetml.externalLink+xml">
        <DigestMethod Algorithm="http://www.w3.org/2001/04/xmlenc#sha512"/>
        <DigestValue>IuA/UcJ8aKu4Q0HTvZOXyoPjezHY3ZSaeCK4mIzrllYbYoeDFI7ugjCoL5ibGRkZXXJALxk9lYybn/aWnFMMfA==</DigestValue>
      </Reference>
      <Reference URI="/xl/externalLinks/externalLink82.xml?ContentType=application/vnd.openxmlformats-officedocument.spreadsheetml.externalLink+xml">
        <DigestMethod Algorithm="http://www.w3.org/2001/04/xmlenc#sha512"/>
        <DigestValue>qv+Meju/kywhivCUZHOxPPceZ0x+XT/Qi2wNfE90O02aeAG8UzFu5eeskxQgrQKuUOl4o036HgQIxqU4yfIQlQ==</DigestValue>
      </Reference>
      <Reference URI="/xl/externalLinks/externalLink83.xml?ContentType=application/vnd.openxmlformats-officedocument.spreadsheetml.externalLink+xml">
        <DigestMethod Algorithm="http://www.w3.org/2001/04/xmlenc#sha512"/>
        <DigestValue>7mKKZC7XNg6slH2RHxz+mkwUrOum80PJ9ztMl4rxP7Y+EO0W5bQ+Lx+mtpOpKJCd4u5DKgmOt2M1Qg1N23cszg==</DigestValue>
      </Reference>
      <Reference URI="/xl/externalLinks/externalLink84.xml?ContentType=application/vnd.openxmlformats-officedocument.spreadsheetml.externalLink+xml">
        <DigestMethod Algorithm="http://www.w3.org/2001/04/xmlenc#sha512"/>
        <DigestValue>PqycE7pRgYSa0w1PyMmvd6r4ec0Vap51HvO4pXncgSJ4yC+0xno4SH0KWX6Ntwm+VulCUhELFg6ZNy/gZBtcRw==</DigestValue>
      </Reference>
      <Reference URI="/xl/externalLinks/externalLink85.xml?ContentType=application/vnd.openxmlformats-officedocument.spreadsheetml.externalLink+xml">
        <DigestMethod Algorithm="http://www.w3.org/2001/04/xmlenc#sha512"/>
        <DigestValue>LxL2aA/FYteJy/KvGu9+OSZbMF8A8pfrSkA6nY2ClcXGUscH6omV7LEx59FKZyYCAOgog5cAc7KhvUfbQh0NxQ==</DigestValue>
      </Reference>
      <Reference URI="/xl/externalLinks/externalLink86.xml?ContentType=application/vnd.openxmlformats-officedocument.spreadsheetml.externalLink+xml">
        <DigestMethod Algorithm="http://www.w3.org/2001/04/xmlenc#sha512"/>
        <DigestValue>RX9sgg8MmpX57xCoJ+B1NdWbBqCBw78ETZmAPeSYXtPXYbx5NvgSqzJyq8+8Zyq9EFKSULBUt0fKhud0SG0JUg==</DigestValue>
      </Reference>
      <Reference URI="/xl/externalLinks/externalLink87.xml?ContentType=application/vnd.openxmlformats-officedocument.spreadsheetml.externalLink+xml">
        <DigestMethod Algorithm="http://www.w3.org/2001/04/xmlenc#sha512"/>
        <DigestValue>rjk6xfzY1iYXbxnE9t3zUSJfk/xs1pzGKLbLX7aYYu7P4DGSx6/vdBY+nffs8qp0G6JxrVotflLnHjdpjSW86Q==</DigestValue>
      </Reference>
      <Reference URI="/xl/externalLinks/externalLink88.xml?ContentType=application/vnd.openxmlformats-officedocument.spreadsheetml.externalLink+xml">
        <DigestMethod Algorithm="http://www.w3.org/2001/04/xmlenc#sha512"/>
        <DigestValue>zIOvrw2jIdyGAAv/U7h+mx4U9Lwqf+1AH4uDwoCAvwbEkRUCg5i1VkKPhzbuKhfShb96MSf6IKBXwFc/8zODrA==</DigestValue>
      </Reference>
      <Reference URI="/xl/externalLinks/externalLink89.xml?ContentType=application/vnd.openxmlformats-officedocument.spreadsheetml.externalLink+xml">
        <DigestMethod Algorithm="http://www.w3.org/2001/04/xmlenc#sha512"/>
        <DigestValue>FouswPCLgj9rSYosSamMeIIKsAHUmoiZ1/0OiyMZldhbmErlW1rdYdZPw3cypvccrOtBGOEkYX5fIH5lUcDjAg==</DigestValue>
      </Reference>
      <Reference URI="/xl/externalLinks/externalLink9.xml?ContentType=application/vnd.openxmlformats-officedocument.spreadsheetml.externalLink+xml">
        <DigestMethod Algorithm="http://www.w3.org/2001/04/xmlenc#sha512"/>
        <DigestValue>GkRGsY3zN7ayOhLOqE8cOQFlCL6ayFbLltw8GSiFwo0bCKi4TNV2JzSj8uav6Cf6vvPaYm5QiSqfeMKHwwUhbw==</DigestValue>
      </Reference>
      <Reference URI="/xl/externalLinks/externalLink90.xml?ContentType=application/vnd.openxmlformats-officedocument.spreadsheetml.externalLink+xml">
        <DigestMethod Algorithm="http://www.w3.org/2001/04/xmlenc#sha512"/>
        <DigestValue>YRSZmgeflzv8j2IZl33wMY0/SfxjP8wZKi3Nz/PK8sqUqTlpW7/SurwKGaYD6kyx76gmik/8GSfrD91Ky6Lkdw==</DigestValue>
      </Reference>
      <Reference URI="/xl/externalLinks/externalLink91.xml?ContentType=application/vnd.openxmlformats-officedocument.spreadsheetml.externalLink+xml">
        <DigestMethod Algorithm="http://www.w3.org/2001/04/xmlenc#sha512"/>
        <DigestValue>wHvg21a4zMfmN7WnDwMiWLFAMfEUCJX/pr2Bc67W2BmDGFtQhp3EvfihkiY6GSa5okiJex3jZhA7nqkTe4Gjiw==</DigestValue>
      </Reference>
      <Reference URI="/xl/externalLinks/externalLink92.xml?ContentType=application/vnd.openxmlformats-officedocument.spreadsheetml.externalLink+xml">
        <DigestMethod Algorithm="http://www.w3.org/2001/04/xmlenc#sha512"/>
        <DigestValue>5pJNFgDuEEz7q5VA6S4ub+1Z7psp/UlqQlX/OlRS/A1MtCP2/y2diP76Tg9d1HqpvhrpmtRcP+hx0uAh4zdUaQ==</DigestValue>
      </Reference>
      <Reference URI="/xl/externalLinks/externalLink93.xml?ContentType=application/vnd.openxmlformats-officedocument.spreadsheetml.externalLink+xml">
        <DigestMethod Algorithm="http://www.w3.org/2001/04/xmlenc#sha512"/>
        <DigestValue>oiAPkvXl3rChocbWZeDLB8gBx9KmRCfSeVqxjSBbai1v2wpUv3mMQmh8GPKnRvSJH5hUEySFZILGg56z3gpuMQ==</DigestValue>
      </Reference>
      <Reference URI="/xl/externalLinks/externalLink94.xml?ContentType=application/vnd.openxmlformats-officedocument.spreadsheetml.externalLink+xml">
        <DigestMethod Algorithm="http://www.w3.org/2001/04/xmlenc#sha512"/>
        <DigestValue>HFb+B+99Km0yQzPXDbsbMu68cMfgCdDXuloc+zeZ7Q2rSP6/hpbv9nPFpCoETWsziQ8x35A/jQLO4PR5Q6GIGw==</DigestValue>
      </Reference>
      <Reference URI="/xl/externalLinks/externalLink95.xml?ContentType=application/vnd.openxmlformats-officedocument.spreadsheetml.externalLink+xml">
        <DigestMethod Algorithm="http://www.w3.org/2001/04/xmlenc#sha512"/>
        <DigestValue>CffRHK1JnZ89DOmwyl18gkrEZEeXGocXzXKTJZAAqmkvmw+98xqdz8pz/eIH5VDMXT/oZxewz3RQYAiZKa4qew==</DigestValue>
      </Reference>
      <Reference URI="/xl/externalLinks/externalLink96.xml?ContentType=application/vnd.openxmlformats-officedocument.spreadsheetml.externalLink+xml">
        <DigestMethod Algorithm="http://www.w3.org/2001/04/xmlenc#sha512"/>
        <DigestValue>/gnkz3GLsqdzSaPhTK7Brs7mLRIeTLs5qu3FhyVh9eywoLdpZ1W//akBge42y4n1dcrf8mGE31W72+mT/HTqvQ==</DigestValue>
      </Reference>
      <Reference URI="/xl/externalLinks/externalLink97.xml?ContentType=application/vnd.openxmlformats-officedocument.spreadsheetml.externalLink+xml">
        <DigestMethod Algorithm="http://www.w3.org/2001/04/xmlenc#sha512"/>
        <DigestValue>DpGK/N2kobZ0WvxLTSUS6ImoVXtqSLyONJqlJcVC0iLr6O/qXJUYIjCANgW/JIdOp30rpWTbMbYGoMGR7zi/fA==</DigestValue>
      </Reference>
      <Reference URI="/xl/externalLinks/externalLink98.xml?ContentType=application/vnd.openxmlformats-officedocument.spreadsheetml.externalLink+xml">
        <DigestMethod Algorithm="http://www.w3.org/2001/04/xmlenc#sha512"/>
        <DigestValue>eJgYHSBd8mrRjv40RRG1m/IadAuGzTGhSXsNBhqvH7yay12HNTvfUIkruTXwVqTCIR1zXOIE7s8vA7lhImuM4A==</DigestValue>
      </Reference>
      <Reference URI="/xl/externalLinks/externalLink99.xml?ContentType=application/vnd.openxmlformats-officedocument.spreadsheetml.externalLink+xml">
        <DigestMethod Algorithm="http://www.w3.org/2001/04/xmlenc#sha512"/>
        <DigestValue>ISEMVpIzHz6M5WDJ+iHrX/P87njOk9pspa8GzrEEtTtPSPzlPIiDGD99cEhgCyjhtK6ugNPQRSGP9Y3O09t1eA==</DigestValue>
      </Reference>
      <Reference URI="/xl/media/image1.png?ContentType=image/png">
        <DigestMethod Algorithm="http://www.w3.org/2001/04/xmlenc#sha512"/>
        <DigestValue>jK18N0cswYZRQ9FJtEzN3lMV8dg5K3rmENJIJiipnUfCA6VZRFyOpJeScDdbwNQrV3+51H/T1jpmPFmZwGaSEQ==</DigestValue>
      </Reference>
      <Reference URI="/xl/media/image2.emf?ContentType=image/x-emf">
        <DigestMethod Algorithm="http://www.w3.org/2001/04/xmlenc#sha512"/>
        <DigestValue>drgqZUceXrgEwwnLESmX8qSJDqCtFnVgGjpGqVJ6rv9PnkM8kXd3T7LQ2ixC1ZQUO/9et4djUMC9dPtSnI73Ag==</DigestValue>
      </Reference>
      <Reference URI="/xl/media/image3.emf?ContentType=image/x-emf">
        <DigestMethod Algorithm="http://www.w3.org/2001/04/xmlenc#sha512"/>
        <DigestValue>ARTnz/OsLQR+xb8ro+BXWEmKtAsbZxMUhROScM6XeGJLAWrcGfZ37jOMuocLdLCSJTapM1Sk6KDhtrFywjYLnQ==</DigestValue>
      </Reference>
      <Reference URI="/xl/media/image4.png?ContentType=image/png">
        <DigestMethod Algorithm="http://www.w3.org/2001/04/xmlenc#sha512"/>
        <DigestValue>/3KSQB0t1PNRG5E7ZjlyRc3tF6jumjlLcSCjo859N6h4b0Na+iPsmyhs8HEiO4fBYxtQHgkooM7ztL7ADXdEkw==</DigestValue>
      </Reference>
      <Reference URI="/xl/printerSettings/printerSettings1.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2.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3.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4.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15.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6.bin?ContentType=application/vnd.openxmlformats-officedocument.spreadsheetml.printerSettings">
        <DigestMethod Algorithm="http://www.w3.org/2001/04/xmlenc#sha512"/>
        <DigestValue>IOIwdJbyauslyAY18IQW0ApOc/CLjOxlqP8FYuc/09tCjszSbKAE/8e+JzgHL4I01ftXUd1kgwo0nuvAPfisjQ==</DigestValue>
      </Reference>
      <Reference URI="/xl/printerSettings/printerSettings17.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18.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2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2.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23.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24.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2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26.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2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28.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29.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3.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30.bin?ContentType=application/vnd.openxmlformats-officedocument.spreadsheetml.printerSettings">
        <DigestMethod Algorithm="http://www.w3.org/2001/04/xmlenc#sha512"/>
        <DigestValue>i0UnTXlq4gNPeGJL0JJtMJMtsqFQIYHE9OwHWf7E0Ue+sDLuHcNWuSAAIntHyfTG6l1budm2piENd2QuvcZocA==</DigestValue>
      </Reference>
      <Reference URI="/xl/printerSettings/printerSettings31.bin?ContentType=application/vnd.openxmlformats-officedocument.spreadsheetml.printerSettings">
        <DigestMethod Algorithm="http://www.w3.org/2001/04/xmlenc#sha512"/>
        <DigestValue>iRK/6LI4zqqo0hL+NeB4esynEZCknP5tPYUHVniu0IkINR8uGpIdeIhdJrM8CAQTAcUaWD0mBjMsweeDKFEayg==</DigestValue>
      </Reference>
      <Reference URI="/xl/printerSettings/printerSettings3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4.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5.bin?ContentType=application/vnd.openxmlformats-officedocument.spreadsheetml.printerSettings">
        <DigestMethod Algorithm="http://www.w3.org/2001/04/xmlenc#sha512"/>
        <DigestValue>iRK/6LI4zqqo0hL+NeB4esynEZCknP5tPYUHVniu0IkINR8uGpIdeIhdJrM8CAQTAcUaWD0mBjMsweeDKFEayg==</DigestValue>
      </Reference>
      <Reference URI="/xl/printerSettings/printerSettings36.bin?ContentType=application/vnd.openxmlformats-officedocument.spreadsheetml.printerSettings">
        <DigestMethod Algorithm="http://www.w3.org/2001/04/xmlenc#sha512"/>
        <DigestValue>iRK/6LI4zqqo0hL+NeB4esynEZCknP5tPYUHVniu0IkINR8uGpIdeIhdJrM8CAQTAcUaWD0mBjMsweeDKFEayg==</DigestValue>
      </Reference>
      <Reference URI="/xl/printerSettings/printerSettings37.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3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40.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1.bin?ContentType=application/vnd.openxmlformats-officedocument.spreadsheetml.printerSettings">
        <DigestMethod Algorithm="http://www.w3.org/2001/04/xmlenc#sha512"/>
        <DigestValue>17igFgkOmargBqGuJBmGAp2DCCUAGOAN9M9fFtjKGMWWLnUlrtrxMhdqWxnvEfGrcRPZ4scj+q2J+cK9QGWv9w==</DigestValue>
      </Reference>
      <Reference URI="/xl/printerSettings/printerSettings42.bin?ContentType=application/vnd.openxmlformats-officedocument.spreadsheetml.printerSettings">
        <DigestMethod Algorithm="http://www.w3.org/2001/04/xmlenc#sha512"/>
        <DigestValue>17igFgkOmargBqGuJBmGAp2DCCUAGOAN9M9fFtjKGMWWLnUlrtrxMhdqWxnvEfGrcRPZ4scj+q2J+cK9QGWv9w==</DigestValue>
      </Reference>
      <Reference URI="/xl/printerSettings/printerSettings43.bin?ContentType=application/vnd.openxmlformats-officedocument.spreadsheetml.printerSettings">
        <DigestMethod Algorithm="http://www.w3.org/2001/04/xmlenc#sha512"/>
        <DigestValue>sLxPNV0/I5MQBmtyGSw/CwEuki15jCI0H4VdpRNvHFqshhcp7sVL6H7YzANG48SHp0PIOeNBgXwxmcUSvsVIwA==</DigestValue>
      </Reference>
      <Reference URI="/xl/printerSettings/printerSettings44.bin?ContentType=application/vnd.openxmlformats-officedocument.spreadsheetml.printerSettings">
        <DigestMethod Algorithm="http://www.w3.org/2001/04/xmlenc#sha512"/>
        <DigestValue>sLxPNV0/I5MQBmtyGSw/CwEuki15jCI0H4VdpRNvHFqshhcp7sVL6H7YzANG48SHp0PIOeNBgXwxmcUSvsVIwA==</DigestValue>
      </Reference>
      <Reference URI="/xl/printerSettings/printerSettings45.bin?ContentType=application/vnd.openxmlformats-officedocument.spreadsheetml.printerSettings">
        <DigestMethod Algorithm="http://www.w3.org/2001/04/xmlenc#sha512"/>
        <DigestValue>sLxPNV0/I5MQBmtyGSw/CwEuki15jCI0H4VdpRNvHFqshhcp7sVL6H7YzANG48SHp0PIOeNBgXwxmcUSvsVIwA==</DigestValue>
      </Reference>
      <Reference URI="/xl/printerSettings/printerSettings46.bin?ContentType=application/vnd.openxmlformats-officedocument.spreadsheetml.printerSettings">
        <DigestMethod Algorithm="http://www.w3.org/2001/04/xmlenc#sha512"/>
        <DigestValue>wnMa879IEETyhihHTO/YjY0p2ghnP2+pIWyozz/IGVlP5vEeZsWvzJ6SOnnueaQI3CrgypQmdVmpYue+ndCzsw==</DigestValue>
      </Reference>
      <Reference URI="/xl/printerSettings/printerSettings47.bin?ContentType=application/vnd.openxmlformats-officedocument.spreadsheetml.printerSettings">
        <DigestMethod Algorithm="http://www.w3.org/2001/04/xmlenc#sha512"/>
        <DigestValue>wnMa879IEETyhihHTO/YjY0p2ghnP2+pIWyozz/IGVlP5vEeZsWvzJ6SOnnueaQI3CrgypQmdVmpYue+ndCzsw==</DigestValue>
      </Reference>
      <Reference URI="/xl/printerSettings/printerSettings48.bin?ContentType=application/vnd.openxmlformats-officedocument.spreadsheetml.printerSettings">
        <DigestMethod Algorithm="http://www.w3.org/2001/04/xmlenc#sha512"/>
        <DigestValue>wnMa879IEETyhihHTO/YjY0p2ghnP2+pIWyozz/IGVlP5vEeZsWvzJ6SOnnueaQI3CrgypQmdVmpYue+ndCzsw==</DigestValue>
      </Reference>
      <Reference URI="/xl/printerSettings/printerSettings49.bin?ContentType=application/vnd.openxmlformats-officedocument.spreadsheetml.printerSettings">
        <DigestMethod Algorithm="http://www.w3.org/2001/04/xmlenc#sha512"/>
        <DigestValue>zWLQaJZkThWFZNDP5ERNJByS5NMATXn0DZ7jJe1hSMF7YXZxHhUvzILYmAIL1Cay57U5A9pAUH9E3UKRZhS+rg==</DigestValue>
      </Reference>
      <Reference URI="/xl/printerSettings/printerSettings5.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50.bin?ContentType=application/vnd.openxmlformats-officedocument.spreadsheetml.printerSettings">
        <DigestMethod Algorithm="http://www.w3.org/2001/04/xmlenc#sha512"/>
        <DigestValue>zWLQaJZkThWFZNDP5ERNJByS5NMATXn0DZ7jJe1hSMF7YXZxHhUvzILYmAIL1Cay57U5A9pAUH9E3UKRZhS+rg==</DigestValue>
      </Reference>
      <Reference URI="/xl/printerSettings/printerSettings51.bin?ContentType=application/vnd.openxmlformats-officedocument.spreadsheetml.printerSettings">
        <DigestMethod Algorithm="http://www.w3.org/2001/04/xmlenc#sha512"/>
        <DigestValue>zWLQaJZkThWFZNDP5ERNJByS5NMATXn0DZ7jJe1hSMF7YXZxHhUvzILYmAIL1Cay57U5A9pAUH9E3UKRZhS+rg==</DigestValue>
      </Reference>
      <Reference URI="/xl/printerSettings/printerSettings52.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53.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54.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6.bin?ContentType=application/vnd.openxmlformats-officedocument.spreadsheetml.printerSettings">
        <DigestMethod Algorithm="http://www.w3.org/2001/04/xmlenc#sha512"/>
        <DigestValue>rcPzP9yQ9NAycq+vJlDdrg+vkwVf3K/hkNU95dy3EwVTZzCzrkh/5xk5VWNYhDzX2Ae0Q2smGWB6cQxAEAzrtg==</DigestValue>
      </Reference>
      <Reference URI="/xl/printerSettings/printerSettings7.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9.bin?ContentType=application/vnd.openxmlformats-officedocument.spreadsheetml.printerSettings">
        <DigestMethod Algorithm="http://www.w3.org/2001/04/xmlenc#sha512"/>
        <DigestValue>CZ3LGFTwxey/pVnMFlEBJz4m6IKsmQluznP++CArTRlPH1DB4hB77EIzNZM+QKaC0W/HSkp6Ys/sOoh4KMhk4A==</DigestValue>
      </Reference>
      <Reference URI="/xl/sharedStrings.xml?ContentType=application/vnd.openxmlformats-officedocument.spreadsheetml.sharedStrings+xml">
        <DigestMethod Algorithm="http://www.w3.org/2001/04/xmlenc#sha512"/>
        <DigestValue>98MPRgdJQk3Ybga1wmSCWzfvdEZwhjza2Vp2ff543yiiMFcHuJV60vpFkJ9vON/1EYKrjaF6DMecgmSDZUSCWA==</DigestValue>
      </Reference>
      <Reference URI="/xl/styles.xml?ContentType=application/vnd.openxmlformats-officedocument.spreadsheetml.styles+xml">
        <DigestMethod Algorithm="http://www.w3.org/2001/04/xmlenc#sha512"/>
        <DigestValue>LoZHgpzfbyJXQrREzFUiNh5BYC0FLEymDfceX/ws0dDDyRFaaEJYHW5NFQ3uAuOLq0ShUaCAe3B8s66X8P51tg==</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PNKAZ9FSf8IeFIF7Hd888F4FRsHbvODkEmD4s7E3ytEdgcQmV1aRfDDefCXez5p3Xt5JjVIjdnCrqQTHdR8EbQ==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KI11nf4lIgQptqnpxJVo0+05eeDLjwjaxsbUx7boZehqSA9lgE5P5p9lfQMEYb7CE3OJ03Mb47yqUt5LaGugrA==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uw7IofNUCqAmzf3xz7gbdLXXQKV5Osw+DMA1HrVmjUwxygdhNXt6zuNLE+FPSLuNqd8KFHkUESbLSYHeNp1YOQ==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jRj3EAT739l5ZLalkhq5+Xdgvxxsy/7g/kteTGQEa8vUAVI8U0Q78wSzsfmSc73/CHImgTOqWCPg9bP9+h+ohg==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25b8QrZmMquCra3aIk9G3ZA7mpVSJr8lCl+F/xn5fGU73j24v8M1q49km0x9XeNj0k3jt0OFOvH2XhbV8OP/3w==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jUtjiU5UDKUBe2PbXjqozraDHGc5toUpOj0HhCWL1JmD22F6K7aIzZGOZ7L5yLWD4ajx2GUqxSXGqRtJXBjqNg==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evMMGN12PeHrzIYLDoYehbNRhHEAPWwUEHTjF008rtbZ2bn0LrfMTLzToKRHjDp10nCe4CEcS6JbA3GmFGzaZQ==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512"/>
        <DigestValue>3G+3fHWpozllmT94bDoFQ7dJq2R3c2tf2iOTo+J0ZfBibnvZMJd1d7XoYUe7y4/eAm0Se3s1+UCDtSprWsEWgQ==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vN19e3UfYuYQZGBPP+yOP4iI4OdvuA8ZcHZptI6U6LTTlaTsJc3cMnQh3KNE5jUsrdlGSl/NCtGzXDUS4R/lQQ==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512"/>
        <DigestValue>OXw3ouI4hvfHi9RPD1rEtFeDiq03FwREnnl7oT+hbsEEMS2h748gueyEABODblUHb2YpZrbanXKtU9Tizpm/9Q==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AbGVFm/UkHdcIpFXx/g4qkZrabKUQv4H0QcB6bhXMk5GEzHuinfBDZHn/zTF06k0FxMm2zKmt5QO1A3UhfXVdA==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UCvG4e/8Sjsg3twE/owlwonSSCNpc0U1fUWIQho0di+CijkWjHUAQ+frEpnmfPdJnd7uUfWVahzjObAcslSkdQ==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512"/>
        <DigestValue>7L29g8xveCLJBwQcPePQRgByUZ4E4XKzbDqH5Zq23QZY2h0nteJVNfY2nTiwpdzTibrcxmDPtC+0/VV3rRWfiA==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mYZrQSjQO6M3NvNf2gnxnF4caj/mVXiQDn7kxGgS6lBQl584HP0aRFZioVR83zgTIbSGtC8zYzwBYgkWupc9Fg==</DigestValue>
      </Reference>
      <Reference URI="/xl/worksheets/sheet1.xml?ContentType=application/vnd.openxmlformats-officedocument.spreadsheetml.worksheet+xml">
        <DigestMethod Algorithm="http://www.w3.org/2001/04/xmlenc#sha512"/>
        <DigestValue>em4dzl4CYGf3llotB3KiHo4cHSby6Cd+umas0TORb+C0yZhGo3u3qz8svQ+PPJpdD3rBLyc4isDE+5mBnqanHw==</DigestValue>
      </Reference>
      <Reference URI="/xl/worksheets/sheet10.xml?ContentType=application/vnd.openxmlformats-officedocument.spreadsheetml.worksheet+xml">
        <DigestMethod Algorithm="http://www.w3.org/2001/04/xmlenc#sha512"/>
        <DigestValue>MA+L19dYMSIsDJE207M/F9q922P2ZzpZBxN4f5juLOmQdNQ2u21uU8+Xi2O+q47tuRi4hWppQ3ztLOFUE+v9Ag==</DigestValue>
      </Reference>
      <Reference URI="/xl/worksheets/sheet11.xml?ContentType=application/vnd.openxmlformats-officedocument.spreadsheetml.worksheet+xml">
        <DigestMethod Algorithm="http://www.w3.org/2001/04/xmlenc#sha512"/>
        <DigestValue>6icXJaSwtgPS3Bl2Ehdurxt8RWBNt60ikaU2k2D4F36aeHfHMFRb7i0aKsmKjMt9jx93HNzRLo8u0f121BmQ1Q==</DigestValue>
      </Reference>
      <Reference URI="/xl/worksheets/sheet12.xml?ContentType=application/vnd.openxmlformats-officedocument.spreadsheetml.worksheet+xml">
        <DigestMethod Algorithm="http://www.w3.org/2001/04/xmlenc#sha512"/>
        <DigestValue>w+L4O+8gtmmFO36vuiwwsYHicpaOlzUMXRU+NXZwV/o5km7v08izlmqliy0ORV84xpXbuTW9cymtevgqqr7nGQ==</DigestValue>
      </Reference>
      <Reference URI="/xl/worksheets/sheet13.xml?ContentType=application/vnd.openxmlformats-officedocument.spreadsheetml.worksheet+xml">
        <DigestMethod Algorithm="http://www.w3.org/2001/04/xmlenc#sha512"/>
        <DigestValue>fr9qgjwNeWdctSg8IJOXpKpYwyBYRmXzy04WHvBxrvbwArRPqpVZ4sgOM6Y1B/bQab6wJDmW02tVr7jsusHsXw==</DigestValue>
      </Reference>
      <Reference URI="/xl/worksheets/sheet14.xml?ContentType=application/vnd.openxmlformats-officedocument.spreadsheetml.worksheet+xml">
        <DigestMethod Algorithm="http://www.w3.org/2001/04/xmlenc#sha512"/>
        <DigestValue>qYozjuECXLxhqEeU12WlZ8lmPuEL2cPM61rpP1B7d3TdZMoDWS/JUzy8y26YbtM4ILI+pv+8MhKHNBi8PaqzJw==</DigestValue>
      </Reference>
      <Reference URI="/xl/worksheets/sheet2.xml?ContentType=application/vnd.openxmlformats-officedocument.spreadsheetml.worksheet+xml">
        <DigestMethod Algorithm="http://www.w3.org/2001/04/xmlenc#sha512"/>
        <DigestValue>UdUyMkXNpqjlSoqlm7hNWMhHhjtG335oOiLbHaCKPRSGsHs8BH8I9HdqeTYCfbWa3AbIKwG0vvVTo9i3ehqXBg==</DigestValue>
      </Reference>
      <Reference URI="/xl/worksheets/sheet3.xml?ContentType=application/vnd.openxmlformats-officedocument.spreadsheetml.worksheet+xml">
        <DigestMethod Algorithm="http://www.w3.org/2001/04/xmlenc#sha512"/>
        <DigestValue>cKMnxNdcSedoSNZEZvzDfEbMcVrTOmWw5xWvzMq6bKifpjJHTIon6oLlMPdN7wibVwFlNPwSjn9pFXfTf9d0xw==</DigestValue>
      </Reference>
      <Reference URI="/xl/worksheets/sheet4.xml?ContentType=application/vnd.openxmlformats-officedocument.spreadsheetml.worksheet+xml">
        <DigestMethod Algorithm="http://www.w3.org/2001/04/xmlenc#sha512"/>
        <DigestValue>//9yWYdv/IjlgTkGbN313AxO8Fu5+KrfrPRRRiuVs/zOueT/CtfWCjOly6OaDOjk6J6TkjSJmtgwhJy30de/cA==</DigestValue>
      </Reference>
      <Reference URI="/xl/worksheets/sheet5.xml?ContentType=application/vnd.openxmlformats-officedocument.spreadsheetml.worksheet+xml">
        <DigestMethod Algorithm="http://www.w3.org/2001/04/xmlenc#sha512"/>
        <DigestValue>K+t4Bb9U3ZoOwoccUh/YgJaDpkgADmpm8pM413GKiTlg0XKhmWAE6+M4kmTbitqQfSYfe3JrsPwF7+h+ioD+rw==</DigestValue>
      </Reference>
      <Reference URI="/xl/worksheets/sheet6.xml?ContentType=application/vnd.openxmlformats-officedocument.spreadsheetml.worksheet+xml">
        <DigestMethod Algorithm="http://www.w3.org/2001/04/xmlenc#sha512"/>
        <DigestValue>PHVfR793DqAqvO1R8rTiYrebYYR2mG1brMX74YL4BRYdHFiasOGz4oO3O8NUYTFQ9RFS5iM3ZaNg4CD/PqUGKg==</DigestValue>
      </Reference>
      <Reference URI="/xl/worksheets/sheet7.xml?ContentType=application/vnd.openxmlformats-officedocument.spreadsheetml.worksheet+xml">
        <DigestMethod Algorithm="http://www.w3.org/2001/04/xmlenc#sha512"/>
        <DigestValue>9Lk2zYFXSsphxk3ZEezJw3/UdFQniW/26KFrP24DQBYiP9CM7bph6+nmKeF+mXwVffkxrck9vTUqEw7kuuf+xA==</DigestValue>
      </Reference>
      <Reference URI="/xl/worksheets/sheet8.xml?ContentType=application/vnd.openxmlformats-officedocument.spreadsheetml.worksheet+xml">
        <DigestMethod Algorithm="http://www.w3.org/2001/04/xmlenc#sha512"/>
        <DigestValue>vqnsNPE9wLDstQgvMiMqA8DrvgSQetKLTcDIM1HFC5Qr4dokN6rql4rw8HcsWB6iGzGvG6rK+jxfLbYNa1aGTA==</DigestValue>
      </Reference>
      <Reference URI="/xl/worksheets/sheet9.xml?ContentType=application/vnd.openxmlformats-officedocument.spreadsheetml.worksheet+xml">
        <DigestMethod Algorithm="http://www.w3.org/2001/04/xmlenc#sha512"/>
        <DigestValue>SaUv4wQ4Y+nNPVI90beEeOrjCiqvQfCco5gmEOYv+QznO+g84754G1brnpGQMzEUHGNLbKGgF80rrG6epHtawg==</DigestValue>
      </Reference>
    </Manifest>
    <SignatureProperties>
      <SignatureProperty Id="idSignatureTime" Target="#idPackageSignature">
        <mdssi:SignatureTime xmlns:mdssi="http://schemas.openxmlformats.org/package/2006/digital-signature">
          <mdssi:Format>YYYY-MM-DDThh:mm:ssTZD</mdssi:Format>
          <mdssi:Value>2025-03-31T19:36:38Z</mdssi:Value>
        </mdssi:SignatureTime>
      </SignatureProperty>
    </SignatureProperties>
  </Object>
  <Object Id="idOfficeObject">
    <SignatureProperties>
      <SignatureProperty Id="idOfficeV1Details" Target="#idPackageSignature">
        <SignatureInfoV1 xmlns="http://schemas.microsoft.com/office/2006/digsig">
          <SetupID>{33686BD0-BDAA-4967-A22A-07433647DD75}</SetupID>
          <SignatureText>Arturo Llanes</SignatureText>
          <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2025-03-31T19:36:38Z</xd:SigningTime>
          <xd:SigningCertificate>
            <xd:Cert>
              <xd:CertDigest>
                <DigestMethod Algorithm="http://www.w3.org/2001/04/xmlenc#sha512"/>
                <DigestValue>d9n6ka5VkIEskqkvg0tr8Cxc6RcUZVQzzVYgskLEOlyxXhsD8/45BbEclmW6xkKZ/LSfnOoLyZP7bOrPvNZllw==</DigestValue>
              </xd:CertDigest>
              <xd:IssuerSerial>
                <X509IssuerName>SERIALNUMBER=RUC80080610-7, CN=CODE100 S.A., OU=Prestador Cualificado de Servicios de Confianza, O=ICPP, C=PY</X509IssuerName>
                <X509SerialNumber>321357024416182231861871006721256285527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GBkAAJ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wAxAC8AMw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QAAABWAAAAMAAAADsAAAB1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UAAABXAAAAJQAAAAwAAAAEAAAAVAAAAJwAAAAxAAAAOwAAAKMAAABWAAAAAQAAAFVVj0GF9o5BMQAAADsAAAANAAAATAAAAAAAAAAAAAAAAAAAAP//////////aAAAAEEAcgB0AHUAcgBvACAATABsAGEAbgBlAHMASQANAAAABwAAAAcAAAALAAAABwAAAAwAAAAFAAAACQAAAAUAAAAKAAAACwAAAAoAAAAI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wAAABgAAAAFAAAAAAAAAP///wAAAAAAJQAAAAwAAAAFAAAATAAAAGQAAAAOAAAAdgAAADEBAACGAAAADgAAAHYAAAAkAQAAEQAAACEA8AAAAAAAAAAAAAAAgD8AAAAAAAAAAAAAgD8AAAAAAAAAAAAAAAAAAAAAAAAAAAAAAAAAAAAAAAAAACUAAAAMAAAAAAAAgCgAAAAMAAAABQAAACcAAAAYAAAABQAAAAAAAAD///8AAAAAACUAAAAMAAAABQAAAEwAAABkAAAADgAAAIsAAAD4AAAAmwAAAA4AAACLAAAA6wAAABEAAAAhAPAAAAAAAAAAAAAAAIA/AAAAAAAAAAAAAIA/AAAAAAAAAAAAAAAAAAAAAAAAAAAAAAAAAAAAAAAAAAAlAAAADAAAAAAAAIAoAAAADAAAAAUAAAAlAAAADAAAAAEAAAAYAAAADAAAAAAAAAASAAAADAAAAAEAAAAWAAAADAAAAAAAAABUAAAAFAEAAA8AAACLAAAA9wAAAJsAAAABAAAAVVWPQYX2jkEPAAAAiwAAACEAAABMAAAABAAAAA4AAACLAAAA+QAAAJwAAACQAAAARgBpAHIAbQBhAGQAbwAgAHAAbwByADoAIABBAFIAVABVAFIATwAgAEwATABBAE4ARQBTACAAQQDRAEEAWgBDAE8AZwAGAAAAAwAAAAUAAAALAAAABwAAAAgAAAAIAAAABAAAAAgAAAAIAAAABQAAAAMAAAAEAAAACAAAAAgAAAAHAAAACQAAAAgAAAAKAAAABAAAAAYAAAAGAAAACAAAAAoAAAAHAAAABwAAAAQAAAAIAAAACgAAAAgAAAAHAAAACAAAAAoAAAAWAAAADAAAAAAAAAAlAAAADAAAAAIAAAAOAAAAFAAAAAAAAAAQAAAAFAAAAA==</Object>
  <Object Id="idInvalidSigLnImg">AQAAAGwAAAAAAAAAAAAAAD8BAACfAAAAAAAAAAAAAABmFgAALAsAACBFTUYAAAEAmB8AAK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cw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AAAAFYAAAAwAAAAOwAAAHU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QAAAFcAAAAlAAAADAAAAAQAAABUAAAAnAAAADEAAAA7AAAAowAAAFYAAAABAAAAVVWPQYX2jkExAAAAOwAAAA0AAABMAAAAAAAAAAAAAAAAAAAA//////////9oAAAAQQByAHQAdQByAG8AIABMAGwAYQBuAGUAcwBoAA0AAAAHAAAABwAAAAsAAAAHAAAADAAAAAUAAAAJAAAABQAAAAoAAAALAAAACgAAAAg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nAAAAGAAAAAUAAAAAAAAA////AAAAAAAlAAAADAAAAAUAAABMAAAAZAAAAA4AAAB2AAAAMQEAAIYAAAAOAAAAdgAAACQBAAARAAAAIQDwAAAAAAAAAAAAAACAPwAAAAAAAAAAAACAPwAAAAAAAAAAAAAAAAAAAAAAAAAAAAAAAAAAAAAAAAAAJQAAAAwAAAAAAACAKAAAAAwAAAAFAAAAJwAAABgAAAAFAAAAAAAAAP///wAAAAAAJQAAAAwAAAAFAAAATAAAAGQAAAAOAAAAiwAAAPgAAACbAAAADgAAAIsAAADrAAAAEQAAACEA8AAAAAAAAAAAAAAAgD8AAAAAAAAAAAAAgD8AAAAAAAAAAAAAAAAAAAAAAAAAAAAAAAAAAAAAAAAAACUAAAAMAAAAAAAAgCgAAAAMAAAABQAAACUAAAAMAAAAAQAAABgAAAAMAAAAAAAAABIAAAAMAAAAAQAAABYAAAAMAAAAAAAAAFQAAAAUAQAADwAAAIsAAAD3AAAAmwAAAAEAAABVVY9BhfaOQQ8AAACLAAAAIQAAAEwAAAAEAAAADgAAAIsAAAD5AAAAnAAAAJAAAABGAGkAcgBtAGEAZABvACAAcABvAHIAOgAgAEEAUgBUAFUAUgBPACAATABMAEEATgBFAFMAIABBANEAQQBaAEMATwAiAAYAAAADAAAABQAAAAsAAAAHAAAACAAAAAgAAAAEAAAACAAAAAgAAAAFAAAAAwAAAAQAAAAIAAAACAAAAAcAAAAJAAAACAAAAAoAAAAEAAAABgAAAAYAAAAIAAAACgAAAAcAAAAHAAAABAAAAAgAAAAKAAAACAAAAAcAAAAIAAAACgAAABYAAAAMAAAAAAAAACUAAAAMAAAAAgAAAA4AAAAUAAAAAAAAABAAAAAU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NE9C2ysJX8jvTdKczgR6CaLKhOwU17TtpDWWcB+DPR4=</DigestValue>
    </Reference>
    <Reference Type="http://www.w3.org/2000/09/xmldsig#Object" URI="#idOfficeObject">
      <DigestMethod Algorithm="http://www.w3.org/2001/04/xmlenc#sha256"/>
      <DigestValue>7+aDLGXjYMJly/KlhbNvfk0Ta3/Qdtn8RUPMlVtPcXg=</DigestValue>
    </Reference>
    <Reference Type="http://uri.etsi.org/01903#SignedProperties" URI="#idSignedProperties">
      <Transforms>
        <Transform Algorithm="http://www.w3.org/TR/2001/REC-xml-c14n-20010315"/>
      </Transforms>
      <DigestMethod Algorithm="http://www.w3.org/2001/04/xmlenc#sha256"/>
      <DigestValue>URsGzbgs2VgXpyZYQjF/9vKpbgskRQpj/o2vum/rI0I=</DigestValue>
    </Reference>
  </SignedInfo>
  <SignatureValue>bK/Z96+WmVrd9TGJ4mDjS5QLwxc5unrqOWIv0qP+pxVjg0sVq8Sv+ZeyPSW84wMMmqAdCotWyezu
c6oqMbtn2IjVUxycMAciZlZxUDvub0hUljJrs1k/Raq+otEnwryC2iSlutICvGiEfsSvo/R8OuJt
f5+3NSpzWTTURMmgYNVQKbfsrCw46G6b2pNtPw6SE0hUYdbOMyl2JlptsjgBjDY4BvubNtu99veP
VvmK+gopN3Lucs3unPAvU9NDgn1n93gBZb/H1iyxZpwfizocdoj6JLZCtMY5BucVz2W7LtEsefm4
q4UZYlKdt8df6X4NJNtagBLVhbAHtPgqn/uRLg==</SignatureValue>
  <KeyInfo>
    <X509Data>
      <X509Certificate>MIIJIjCCBwqgAwIBAgIQGPw8yi4RM/VkNE/oK0j/pjANBgkqhkiG9w0BAQsFADCBgTEWMBQGA1UEBRMNUlVDODAwODAwOTktMDERMA8GA1UEAxMIVklUIFMuQS4xODA2BgNVBAsML1ByZXN0YWRvciBDdWFsaWZpY2FkbyBkZSBTZXJ2aWNpb3MgZGUgQ29uZmlhbnphMQ0wCwYDVQQKDARJQ1BQMQswCQYDVQQGEwJQWTAeFw0yMzA0MTAxODA1MjhaFw0yNTA0MTAxODA1MjhaMIHLMRUwEwYDVQQqDAxMVUlTIEFMQkVSVE8xHzAdBgNVBAQMFkFZQUxBIEFMQkVSVElOSSBBQ09TVEExEjAQBgNVBAUTCUNJMTQ4Njg4MTEsMCoGA1UEAwwjTFVJUyBBTEJFUlRPIEFZQUxBIEFMQkVSVElOSSBBQ09TVEExCzAJBgNVBAsMAkYyMTUwMwYDVQQKDCxDRVJUSUZJQ0FETyBDVUFMSUZJQ0FETyBERSBGSVJNQSBFTEVDVFJPTklDQTELMAkGA1UEBhMCUFkwggEiMA0GCSqGSIb3DQEBAQUAA4IBDwAwggEKAoIBAQCZYwsBEuGRHcT70VT/IUMWpThxXGB/qesTAeA3tid7HzvHrDFQSnR34YyRtypytnLR+RGjxok6AQwNwCC1uPXDA/SMxvnkQl/hXyjLE4lZ2HUbwy99QZ8AZ5Px+mP1yBnKrdqpfkRAs8JVfuYFlVqrDfI2OLAux1FXIc/G0jI+AlEmxvMCD8+/YGclJGKfruJ5+BGYfQzroGJNmyFSHksh/6rBAEJFPdpGmtAQADy0n/3jHKMvZ/qoqJVsM9ZCpkjzE5jERP9dmb+Mw7/lBX1L1TGeN44HutDxLWdHkKEifWqH3GsqmFnM3ms9Ddt9VjAZcL8hnrWn+tSIXWvi32BBAgMBAAGjggRIMIIERDAMBgNVHRMBAf8EAjAAMA4GA1UdDwEB/wQEAwIF4DAsBgNVHSUBAf8EIjAgBggrBgEFBQcDBAYIKwYBBQUHAwIGCisGAQQBgjcUAgIwHQYDVR0OBBYEFNXH9PF30maCHyKSjkowfU7DxBNjMB8GA1UdIwQYMBaAFLtlEStn7YY4IBwoZxkUBGXqkaGzMIIB6wYDVR0gBIIB4jCCAd4wggHaBgwrBgEEAYLZSgEBAQcwggHIMDEGCCsGAQUFBwIBFiVodHRwczovL3d3dy5lZmlybWEuY29tLnB5L3JlcG9zaXRvcmlvMIHPBggrBgEFBQcCAjCBwhqBv0NlcnRpZmljYWRvIEN1YWxpZmljYWRvIGRlIEZpcm1hIEVsZWN0cvNuaWNhIFRpcG8gRjIgKGNsYXZlcyBlbiBkaXNwb3NpdGl2byBjdWFsaWZpY2FkbyksIHN1amV0YSBhIGxhcyBjb25kaWNpb25lcyBkZSB1c28gZXhwdWVzdGFzIGVuIGxhIERlY2xhcmFjafNuIGRlIFBy4WN0aWNhcyBkZSBDZXJ0aWZpY2FjafNuIGRlIFZJVCBTLkEuMIHABggrBgEFBQcCAjCBsxqBsFF1YWxpZmllZCBjZXJ0aWZpY2F0ZSBvZiBlbGVjdHJvbmljIHNpZ25hdHVyZSB0eXBlIEYyIChrZXlzIGluIHF1YWxpZmllZCBkZXZpY2UpLCBzdWJkdWVkIHRvIHRoZSBjb25kaXRpb25zIG9mIHVzZSBzZXQgZm9ydGggaW4gdGhlIENlcnRpZmljYXRpb24gUHJhY3RpY2UgU3RhdGVtZW50IG9mIFZJVCBTLkEuMIHQBgNVHREEgcgwgcWBFExVSVMuQVlBTEFAUFkuRVkuQ09NpIGsMIGpMRYwFAYDVQQFEw1SVUM4MDAzMDIwOC03MWcwZQYDVQQKDF5FUk5TVCAmIFlPVU5HIFBBUkFHVUFZIC0gQVVESVRPUkVTIFkgQVNFU09SRVMgREUgTkVHT0NJT1MgU09DSUVEQUQgREUgUkVTUE9OU0FCSUxJREFEIExJTUlUQURBMSYwJAYDVQQNDB1GSVJNQSBFTEVDVFJPTklDQSBDVUFMSUZJQ0FEQTB3BggrBgEFBQcBAQRrMGkwKAYIKwYBBQUHMAGGHGh0dHBzOi8vd3d3LmVmaXJtYS5jb20ucHkvdmEwPQYIKwYBBQUHMAKGMWh0dHBzOi8vd3d3LmVmaXJtYS5jb20ucHkvcmVwb3NpdG9yaW8vZWZpcm1hMS5jcnQwewYDVR0fBHQwcjA3oDWgM4YxaHR0cHM6Ly93d3cuZWZpcm1hLmNvbS5weS9yZXBvc2l0b3Jpby9lZmlybWEyLmNybDA3oDWgM4YxaHR0cHM6Ly93d3cuZWZpcm1hLmNvbS5weS9yZXBvc2l0b3Jpby9lZmlybWEzLmNybDANBgkqhkiG9w0BAQsFAAOCAgEAL/Ot70M3Ye2kzUVKVmzkregQeGL8tEIVtbb3ZwUUKPuHck5d2JRJ7QeyxLoAWgMbqr/khoQHMtaUmEjvlLk5sfJaUOzCaRvaHSYMiq1p7dK67BlUspYLeBb1uGTXw1T55W81zatIkVFucW++OV+Z6T5Lwn6vCoZTLPKd8IiD2aOrESj440O4YYazjGXwUv1BjWwdMcZP/jl3x/FsqNRjCI4YnTlMh3Uph22GtCQjnhg4UgYwULzp4GNIIcBTn/Y25TeJ/IG0cgUbObC85CzrTxjpZ1TLGPGm+fUK3IuI7hh+lFtpmDoSu24cncUEaW8Fh19TP7oaQiwwZ3BoqODHKwGsvPEYIftkXL3QUibUEMM1iag2xDJQLBmQwS8TMhsSQC2th8TXRD6hvzFEQ1XupFEEYaZt28t9W2Qirm8n+dmbCInXIoyATdFNWLGHICw6oDirsyRJlyBHX+g7dEFVtm8w00bA8g0akAM3cVY/V9plXdaT2Q5X27RQqYa1wszb315fyefW+0poInqKbOqVCbrl8NncYcDEBziUECkyd7dTktkwYyqLr3hS4sdlg2S1I4Unx8DNy7/AUrOMxixQR25TSlDySU5ETlGBsSLA50ZDtrUoW01WdwUVdB4tsCAvhE6r6BzD8arMZlqQJ7/bAkzxpAhC/79NYurcXGG45v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2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Transform>
          <Transform Algorithm="http://www.w3.org/TR/2001/REC-xml-c14n-20010315"/>
        </Transforms>
        <DigestMethod Algorithm="http://www.w3.org/2001/04/xmlenc#sha256"/>
        <DigestValue>BFpG041OKy1KxhIy9Bsk3f/B1DBWd89YQrb2VWe1acU=</DigestValue>
      </Reference>
      <Reference URI="/xl/activeX/activeX1.xml?ContentType=application/vnd.ms-office.activeX+xml">
        <DigestMethod Algorithm="http://www.w3.org/2001/04/xmlenc#sha256"/>
        <DigestValue>9lyHdt6FdJzDrqAfrR0Ra9dZqYdQVBFLcW4IEkBDGJM=</DigestValue>
      </Reference>
      <Reference URI="/xl/calcChain.xml?ContentType=application/vnd.openxmlformats-officedocument.spreadsheetml.calcChain+xml">
        <DigestMethod Algorithm="http://www.w3.org/2001/04/xmlenc#sha256"/>
        <DigestValue>q9vT2DwmP7DEj1EAr+nQeCBse1T0etSwp29CouIMHis=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y+aQ+TzmCHyq3rn6BtcGIbItxLifq+yUrwp6BAMUTlk=</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HKLkyK+cCxDfx6AK7JJczcjttDSSh5FDL1PQYt6e0vI=</DigestValue>
      </Reference>
      <Reference URI="/xl/drawings/drawing1.xml?ContentType=application/vnd.openxmlformats-officedocument.drawing+xml">
        <DigestMethod Algorithm="http://www.w3.org/2001/04/xmlenc#sha256"/>
        <DigestValue>BdlBzOCLw15dBPrlh+Q0jHlkTuTefmcLrLohFtOJnjw=</DigestValue>
      </Reference>
      <Reference URI="/xl/drawings/drawing2.xml?ContentType=application/vnd.openxmlformats-officedocument.drawing+xml">
        <DigestMethod Algorithm="http://www.w3.org/2001/04/xmlenc#sha256"/>
        <DigestValue>o5DiIN6Nwo1M5YYpqiQDGnFQ5QfDNrU1N9mmWpM/Q4Q=</DigestValue>
      </Reference>
      <Reference URI="/xl/drawings/drawing3.xml?ContentType=application/vnd.openxmlformats-officedocument.drawing+xml">
        <DigestMethod Algorithm="http://www.w3.org/2001/04/xmlenc#sha256"/>
        <DigestValue>o6t4uZ44zSp5nWeIn7R+Fm3WdgJ5YJAHY+kHdRTZCtw=</DigestValue>
      </Reference>
      <Reference URI="/xl/drawings/drawing4.xml?ContentType=application/vnd.openxmlformats-officedocument.drawing+xml">
        <DigestMethod Algorithm="http://www.w3.org/2001/04/xmlenc#sha256"/>
        <DigestValue>L6w6/wQCLTzhqH1gPNUy65WFSAlmKfxpyRZX7RzKYcE=</DigestValue>
      </Reference>
      <Reference URI="/xl/drawings/drawing5.xml?ContentType=application/vnd.openxmlformats-officedocument.drawing+xml">
        <DigestMethod Algorithm="http://www.w3.org/2001/04/xmlenc#sha256"/>
        <DigestValue>Q7d0gcEFJfGRl8U2R7alXZlbc/sCRU2Iqu4WdaA/knY=</DigestValue>
      </Reference>
      <Reference URI="/xl/drawings/drawing6.xml?ContentType=application/vnd.openxmlformats-officedocument.drawing+xml">
        <DigestMethod Algorithm="http://www.w3.org/2001/04/xmlenc#sha256"/>
        <DigestValue>PAyfgmvT1bIwkbYws8WKTycV85VlEuP3tOtJLRjrEdk=</DigestValue>
      </Reference>
      <Reference URI="/xl/drawings/drawing7.xml?ContentType=application/vnd.openxmlformats-officedocument.drawing+xml">
        <DigestMethod Algorithm="http://www.w3.org/2001/04/xmlenc#sha256"/>
        <DigestValue>0/N9KSAF2XQT4WSIZQYzg2pTy6SZhHZZiSxD9GhesaU=</DigestValue>
      </Reference>
      <Reference URI="/xl/drawings/drawing8.xml?ContentType=application/vnd.openxmlformats-officedocument.drawing+xml">
        <DigestMethod Algorithm="http://www.w3.org/2001/04/xmlenc#sha256"/>
        <DigestValue>GuY12i0W39+MznCABRM8i1qfYLExgk0DRcyud/+bHks=</DigestValue>
      </Reference>
      <Reference URI="/xl/drawings/drawing9.xml?ContentType=application/vnd.openxmlformats-officedocument.drawing+xml">
        <DigestMethod Algorithm="http://www.w3.org/2001/04/xmlenc#sha256"/>
        <DigestValue>iaR9ERlOrvRTe9l7Y+/onf+C2RkOL2QqEpEw8zohQv8=</DigestValue>
      </Reference>
      <Reference URI="/xl/drawings/vmlDrawing1.vml?ContentType=application/vnd.openxmlformats-officedocument.vmlDrawing">
        <DigestMethod Algorithm="http://www.w3.org/2001/04/xmlenc#sha256"/>
        <DigestValue>eITKiHfbvQCBh23G45/PnX+U79drwlGHbJ1jgUbw8FA=</DigestValue>
      </Reference>
      <Reference URI="/xl/drawings/vmlDrawing2.vml?ContentType=application/vnd.openxmlformats-officedocument.vmlDrawing">
        <DigestMethod Algorithm="http://www.w3.org/2001/04/xmlenc#sha256"/>
        <DigestValue>zPLPEee7kWHry2hsSfvY3Ibo4jIEAIApa6OeJGwZieA=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UKhCa6Le+a68CAMlQ78Bk0d0qs7LbGwvcHKlWeoazjU=</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WDx5qA5KnZX29fc0ACO3oVEW95Vraswv6wIqfY7LWws=</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M8n35Cb/ZzkTmlmvos88TN1jZlEH2GGFgHQQ3KVzPQ8=</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L23rpaAc05z/9ojJullQ7trfy1v7hT7ReqpRpi7Qa8o=</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X7fBiy6MfLvMVTsXlb6TMQdw4dy8g5xm6u5LlPwbBJ4=</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jz44rh7rILun6AqlhKBO266kX8gNA1+QWvw9NVsNGGE=</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huYq1zbcVFMeudZcqYoQPV79ur7Vud84h+lrkzUoPfc=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ioWHVAagQp7voM/DCQN99BP31rQrc6l4/cTl85RK5Uo=</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SfwQ1bi0+B3tf44eRcMJuPGdCgxO7aqCGNZ+G5oTq6M=</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gR6FeuKFdwCkZeBPWfycqJQVEXxLLweYyxnlAx+A/wI=</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gfZLXhqYxvj4RmFWXNNAE+lRIqXsIGbt3cp/T616lqc=</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0s1v38KduNNFsP+lAdBdA1R+1FUNNfUpX/2XaYMJKEo=</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XYI3S2cZJrsxL87+aarya02Z45UrFK1pAIM5vjeMfTc=</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Ef3/KdU2laE1o1aKIwOZgcFZWTQ6QjRRNWsNkpDAEBM=</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D1uv4GiW9IbWALmIq8tVwwO8DnHY37fn/l0P5aEjN4w=</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4yosqKoqgY5usPKMs2pTkpoTupDnfw5qqQiVCPp/2hk=</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X1wRMhNeRoTMDzD8BcchLQ6mzlzkR2PEiHVO/MqVe5E=</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z03oMUX8YLAsE9JEzYACa/FKm9Pl5CIXVNqAomLE/nY=</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FU47RIw9IKdr2FDryH7nMpgSIprV2wstOJJOwDVGVKM=</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8gttLfZetpg0tEDBqDCta7Crq3gumHH9ROfJ/7KPDx4=</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uJXgl9l9ZvRDT7L5mIWv4zemn9IRA8iv8TrZcZDKy44=</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qh6EY35c7aXkNC2Tr45ris60IDeqsIkBlZeGcsGhfZE=</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UdEJGFVQQU/ddGid0xE6N+bGGaQJSZQkjYToXDxjdEc=</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NZ1WHrdvCGPMHgjiQsoKTN4gyjuT5kgl65K8MFci8TA=</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V5pSC5BStd4WsroCN+hlPmfb21+FMzhh4hJ9wbckuwI=</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8r1P2LQ15iue75jNytNiVvzIjQpsn+MWOOnvPkbTi40=</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IfU6DlwOB5rMG90ElrWnIoeIabeHe+ptvu4plEb0wZU=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t3uj3XCc+D2PHUYJ2O53v2QYa/UXGLTuXlhQN4fAguo=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X4dsV53PiG0IzaWO/gmRheC46BiwFi9kFpylkkSLK2Q=</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DrBVnnAJZY4wjqGLna8alkOWX1pmXY+nwmEVUK4APwQ=</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SIFUzm044bQhzGU231h51yLO5q14jR5+GlfN6K/2GsM=</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ta+i9c5wzzsZ1CjBNua422pSprxAmblk9FtIIsrzlnQ=</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nVPvBqJ2k6pCjp9qPEF3rNmXE5I9doVqzC+RNkxrrqo=</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7cqnQfs/yCJ2NTVjsvRvQO5eXqHlMDJ5JlOueHeNhE4=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QiiuLN7qebMINghwaOh+RzSK+DqXPqp1D1dZUWaDsvQ=</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ycIii9SYYDNA85mOZhMbNLuzL6uOL5nWcS0Rv788YYI=</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O5tjkrjGYaZTl5xkj2hdm8/mcAGLIqIS8WcFw/GP56I=</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i6QWVJ142zeRdmvXVPH2nCgnmJivDaSIcauBR1xuvkc=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Nn3NVrb6e7yA518Rc4auiHej6kLEMD7xMK8B0ELpHNk=</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FMAj+SArxGeW5fD7rv/9C204griEyV9xkcqgHulhWLk=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Q9eUa0x7D2UwErSqmeJUmIPlcRnb0oCrScIENGKSNAE=</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DhI87GVFcdU57ReewoX2++LV2fiEC8sBUZ27FmKAwDc=</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4TDWwBTYHyRRRCZTJNEMazGimWe/+JmusyRU7PzsxVM=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yuFqhm62spejV9FslGgd5pHmhnCEWvajxYl5RbPi0LE=</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N1M6zY1syBshKIpDIk0iRrK3XaKWj4tsayB+wENLbGc=</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zRqOafsbQOAYD/iLE4AhC32YmVrFbm+X7q1ETzmF4L8=</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rd1aKeAG5IDgJZVBmG3xeDHR3IoIuh8MpNTKpnaV0ks=</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h+lAwUQGxGwezt1AqZrsxIk4GSMN8AKSLJo3WV7+GFw=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ZFIMBqouoCxavPLygVQavbb9P1CAWKjQjxPmROfF39g=</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D9ZEIq+0lHJJMBFKo8QuUmiQhChc3LGS4NDSSCYXeMw=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SJEmFiXBESn/AMtNR71kd/HzLvS9lb4sW94Bf9tbELc=</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K2bSb3zLQ07plELgHGFVxchFTSP0KaVMqGLmOn4I/rE=</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jM96Uz3uSKWF+7SmU/Q6TEGxu4dPjJGTIJJh2zmxY4c=</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ThjkZYwewwYePefN/uvdrBQmCSlLWgMKgPIba8v6Eto=</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gQp4Hv7eioiA1npDx2jjwUU2kCKK6TXlxw7e/mJJk+E=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6iAgDJcEPAKAABajWr5q+Z6kec9Cyairs4tSJsJq/Lc=</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R8nF3pAif79+3HAtO+nPOKFygkmSS6fJ7zp5IJJjb14=</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8fLHl+JELgrUg/UKJxwQJ/ZuQEOtJxn2JraBp3M7H+U=</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6orD43Oc0LKXm5CyMICEKu1rND4cA5XJBEnZ1rH+Dsc=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i9Bdyu7Y8Fqb2YMwI71dvS5IbBc4XrwP+0frMGpEPQk=</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CLyTy1TyAJG6sNneR0nU2zGDzqrSi7OnOkX27649gbU=</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mDkD210fwuarhWpXXb9Z0+g3sTIsH+p9FF/mnptzrtM=</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NPpTOdCUVZ/7JfUGYn/X5JuApee7MFrckmzs5P//T4o=</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Ue+DIzBCO6vtLMuii5bTjYf7asNrks/Ttk97SNlaWuY=</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hzvVg6cP0lqesdDypLQ3q8N6iA/bNWzuqgvyiLbtye0=</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+TTdjTH4W8ORkhXZt7wznnlunJcB6+wimqvC7UBxezU=</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RlPDPe+ciVDe3dM6ysZ3CZAaTjqO7T2kzCKs5rKpJek=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ImhklZFVqlV2WNCfO14bbWUKd5VYqp8AYjgKPdWrrTc=</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n/T40BVgy6r9KHn9iLEjo5YokZa+PcgakP1Nfx5xZIs=</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HKahroTTNDpaE29+o+Z2m5BGPUf+qHXyq+Q8bTguQ5A=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Ba+owtArb1BuhNF1AFMnB4Gm69hI4bhLHW1qrfHLd34=</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zlvoDr5ePBUrn1MLTyAI/Faxa9slLoL15vAKCFXGYM8=</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KN+xhWiFMPqgYqs/v26oaEfkAU+tCyX69WPh7pBepWQ=</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doTpytGAAZHM6w3EYcuacMX9g568A+lNrjRM3OlTCbw=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yfOa9ZtiC6llhMXTIUIf70Bpsa3/C3oEcfNQQfrGPY0=</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J1rCOlX2LKmLYsfWUrODyHgOeIaA5MiQEDUA7NPByCU=</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QBpKDigV2ByU1WcwN2woptxvfMzEJ4tpGfUF4hdtvi8=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vYqZFa07H5v0kqUdsn38N9yihzx7SdzEnxIU8OG2sMY=</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s4d9enPb8zvHplux+ALMVpYB1kyjrnln1U9VxfP2d80=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Ri7x/3ejqEFrrTd9qubzXdtuce2E2SsYezMuSVUs/JA=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/zezjdd1J5p9AWzAEIhO4b+SXXRcQ6p5W13qGqCBNJk=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mExXfgn7kIO/uEX33cgqnTbs1kq7bvsF0E+j96hAZO8=</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DuwExyCwrYrOMWTTf1tlCgBTFmSs9pRUaMr5kunhnkQ=</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vIhJYMLE6zrN0GHRCfUf3NernuXjFX/n9UnSsWkK/w0=</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uRwjyTWrVFmakLkHPNZ3rMCWLAx68p2JvZLNHPme2i4=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2AoxTwOW0h0sj0h/c+T9n6m3A5Fk2UnAgE05PZ8dHsE=</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CKVAvRBSazMopl21xj1Kur+EdWzunR1MznnAAQJjhEs=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qqLRyyx4RMMOmwkngdo4iwAuf2nV1j6PI/PAE7DcI+k=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K9Naw8l4NeGSLEiqt2A0UFH9U9XHNMSlJ+39gHL4DMg=</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9wlgmxpbq7H/+FbjoMa6FHQ555LXIymaUUIuhLvtiYM=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PV7Bpql0F6fAnjrDlzU5IKdYNvQwKsGBbzZhIlGmZ7k=</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BIk+xisFrAAWsiEHWoF0M2NXbXeYeue8E8Pjy9r6/Ko=</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uq9ug0NTC8xY1/m+PibP2ijN50izjIdJz5TfAaklyic=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HD+TazkU6R4nRAe0jI/3nAILiBxgEPVruEfAQDx1q2U=</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m9uwi/YllmvbUYeJgWgsbQ5sMOXC+GmaiguGqv9FjSs=</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fZI7knopWgLt/F+w+kaDHDSPAoAKyaGy0K+4nuczFzQ=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TX9HhwcQSQy4BAYFTsiWiX/FBKKE+YmzTGJkhALw5Wo=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DgQWtkbdxyZ7krlIge9LJOyRe1tkN9A70MuYlE+S56Y=</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BocKNe76r1IUotqUqrg6wlswDxrwrehHxR+mITJGlR8=</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2ZHmvduHqZnvz2CX53473n38Rir0DrSkDl9jnKMKvFU=</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xRuLZuYKdUPV4iMwnVQM/efcIHgvj7JoJoUdJy+NJxI=</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LnZ6JenmXcB4qnr8hiSTo3h0vExumBkhrcOpFMcBras=</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jkDXnXZJwAMksq4NwAtRGiYhRQMrZ3UdL1uYfHYR+mM=</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g0KJNH5EUv4g2hCutOUwA+y6Y35XgJDzEk/xI+gRNfI=</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YM7TeSX+hMVMdtvwShTMzGYvnmoh+udis7lg2Smo710=</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1XG3EgxXQwXE/VqUH0v0y8jm0yqZGqfgF38RE/mBELk=</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p21GM9zRcFkV3JyaN6+EOiYznb5W4k0F4d+bZOE6qrU=</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iRumrNQ4YQrAHIQKa6AlybBzJNVyfm5wYz8rVC9ikkk=</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Lpmqg6GiqyGFlHmUVQc/QI9iTvPJL/JwnE80op5tTJ4=</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EVKuK4tJyl4Oa4CREEkfZvY1jvyOs8YvhPXlhl7lB8A=</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E9r+RivH7lQJYX1y+vFfKeB2jflMoOWs70XW+rfZpes=</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x4ID8KDADeX7pETDZHOeF5FBSiyQS6a3OZd+ywDzf/0=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dTib5hJjkWfUKaxDrMIYRdiqLdTWf4lKN65pc5iXswk=</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J67NZmQsvjroPZZxnt79TFSknhM+zkxUdL2Yai7JZUg=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BRtlazeBXeuamzT77L6Ik344as8sMe47YllFd2VoFb8=</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WAhQgWQ4OW60llhmyLcOkwmjGDqv0qkUYQlhq3DUczA=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FPG83ikRAoHde3o75t63KwZoqXEDBmigL36Nl6VvYUU=</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++Ii4MAGIiiZmTc6a1MkMz6MwCOKb05lx4pCvJtbQ0k=</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iG+lSYWDz4L4mp57BeO6Itcjzbn5NLcwv//Mre5kGz4=</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GhtCVRJyrjbYfmXQAjQDvc/Ycb2FHHgVP+uQXYkz4f4=</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8TmjrGWGcxb/03M93CFZNiqYRt4nPmsxGWkbINpqEys=</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vwWY9eWug6h+sh+FNS02e6vk2F0I7NNudzLMExmGffU=</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dL+T/sIfRRx/HqO8E+Iunjkxv0vm024KadBjYDZx940=</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585+Iz0fjTGbRs2gwXksbNVK2uwfp5eDf2OtKbohaE8=</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08VI2dRNy6nJqRNGwOd3dMhqxPfQcdfw5QNbNsPL3VU=</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sgYfrLhoSRBJBO31OH3fywOId5Xe/CYpqVgGwC2kyCk=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w/1XiF9sysbq8phwJRcxBchDJqLn5YeMkldv0yUEYDA=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u3KHlDb7NsdXXDNDSxwlkkNqS51NPcx2x2LHBUxB3G8=</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qLSwWvNT0naBwW2INHgofbXznAjheS5N5UiZT/kvp1E=</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VfaR2UDedzPEKHmYqDe397KndCT8OACVQAw7UugrEVg=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7IV1Wc32Zn90sIlnJmIeCpne5nUWHtgwOh/q2/WPOnw=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LvP4jy00hA9C1wfuaNcwXzGRWg0KnSKjrGNETxK9nuU=</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NmeKILsqRbKlKUKPDrr/9iLI7d6tlX0VcVvHBX3R2u8=</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sN9Z/TiYPXIEX35x9LM5HvfMvG7U+S0P8aL2Qmd90xo=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V5jhpn2fyNtwp5KvSYlPMtYNPxkCTPlx54R9+SkSE8c=</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A1KqxHGRQfXixJ/LXuWHAR05i8R0jdeWdAXquTOCkRY=</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tSRJ6JTfe7ZYJk/jg4glEKecydvaxSfcn68z+28c4a4=</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ogSuYZrziRuucJGKahZ4+lwHTm4HNn3pcnlkrMOzG84=</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6QRUxnG/FMI3+XfvXX9MNj776utHdqlsugv94MtaAFE=</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CTI2K1TEYHWnO9d8XhPiX0AGiTHC3r0TQXEKkEmd30Q=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9l+n0HZUM7uFM1L7bpYI2XLDQaW0LaR/UlY0wI+9Alc=</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8yJyPxrOvgK2uhD7AfoGvzgkm9QkM1HxRlRwlOnSJ10=</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CZSkQXVC9O471FDJbDca0aGrxKaWlKXNh7ElVOZ0h8I=</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ko425P3wbaJYawc4IGkvqgYgWrsJjAoCQa2OQwsPlfA=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L90poKhFA+PzrMLbNliKNCKzbl9gLzd1vAKd9JUKtUU=</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Jq1wXS0L/rRnXTHgjYh8ALUsplVV+VGmewOy4PeKQIA=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9rhWoe9obyoTX/oTlgZX+57jQTJD9rhrmeQW20PYcno=</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a+qFS8jyMaeTKpRH8IqtN7KnVYQv/mZQuVqpjnZFuog=</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SQQ4qrGaJvuZPHP1jBnVCHiXy8HSpidlG4qn4OMdnVs=</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d4xMtvZfA/Dkx1Y6JDX6a44ugLkL5hLwPtHntn7O/Bo=</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mk/PYmR8wchWsY6qZbVG8OobFXll+Qm5reEFahn9VH0=</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vo4oSNjf6IpPKbHAanjA8InT1j2Xd0tJWqfQQTt8+Hg=</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4att3u/jgA/2JwXQUgmspbhiGupTDkajawYW0hMRwyw=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zn2QYJfDSr093OifhffztKiDNoNi469yOXfJYVjoy7Q=</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TNLAIC4u3p+oEu+rZmOZpu5zH4ELTMxnQD1/IRMax4I=</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vKwgRzn2tzwpwD2VGgqZyV3+mKzP3T454vXHYi+VPTA=</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5kEjfAHj0njDOGD2LZ/XVQWnbqV0gw9RBzLooUudg64=</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iWRxDy7Yl/MGVOqNg/rBm27Z08x9Xa5yw8erp8uNsEc=</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i2L0Jn74WCeNZqZyPvjbdFMtJtxPVPgTIAxmcgTq8tg=</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H6hrs5zn+WLwtfovu4Be7JNNSVZ6nBT/SSovo8W7rh0=</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HQhpH+UAm0En1eQCY3IOCnmAOoDbShTbk3tMbh6/5tY=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qtVHfpd68ycC7e+i92vm9zi4akwMUjafbtkYyiUNy2k=</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TOySYfss26lSuW6E02amGuJ1frJbOXMmvLtxj8GrgG0=</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Ej2Zzjdan4HBiK3mLYj8o9BxaL4tK/pNgmtJdSUDTTk=</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f39R7sdsT9QG/GEjxSBSf2oKhsWnlsCS0sAkqH0AviI=</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zMY0Vg0fbIMmNf9+6ap6GcdNvaPHsKCltEYGB8MR4ms=</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/w4igb+UXTjBaSeXe72M7IYgYE6x5Z0oz9BCwGwLKmk=</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kUBGIjHpOKm6sVNR5bjXUZMvbghKmNwfizzzfYIcqg8=</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5ZuRIdhMh9MyL0ZO0B0JnQN72AuCAvDmXbe7P9Sb7Dk=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0reHTkC7CFDxxE6gAFjubTYl5s4guyfZDuUO2BlqN1E=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eid4wfgmIWV5N2v9OAkY72u9PIEAoHsLI6U+56lzP2s=</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VUk6iDZvh5Kb64S89KRVrEKXJjfYXqQPGnr8E4gXqjs=</DigestValue>
      </Reference>
      <Reference URI="/xl/externalLinks/externalLink1.xml?ContentType=application/vnd.openxmlformats-officedocument.spreadsheetml.externalLink+xml">
        <DigestMethod Algorithm="http://www.w3.org/2001/04/xmlenc#sha256"/>
        <DigestValue>08Bd6D9wQnrPJWR/5XxB0xRvWJWUxujwwTx0FO4t0lE=</DigestValue>
      </Reference>
      <Reference URI="/xl/externalLinks/externalLink10.xml?ContentType=application/vnd.openxmlformats-officedocument.spreadsheetml.externalLink+xml">
        <DigestMethod Algorithm="http://www.w3.org/2001/04/xmlenc#sha256"/>
        <DigestValue>KOCUXdejjk2/YXXF9Oxiqv1UPmKlAmfKMTPL7MtjyOY=</DigestValue>
      </Reference>
      <Reference URI="/xl/externalLinks/externalLink100.xml?ContentType=application/vnd.openxmlformats-officedocument.spreadsheetml.externalLink+xml">
        <DigestMethod Algorithm="http://www.w3.org/2001/04/xmlenc#sha256"/>
        <DigestValue>t808D+2klseGKUt+8MX9wt0ZuagfXjyXhLtusWhQBMM=</DigestValue>
      </Reference>
      <Reference URI="/xl/externalLinks/externalLink101.xml?ContentType=application/vnd.openxmlformats-officedocument.spreadsheetml.externalLink+xml">
        <DigestMethod Algorithm="http://www.w3.org/2001/04/xmlenc#sha256"/>
        <DigestValue>q3Owa61czrGrpoY4gmC+7IgwTx9fQRyx1xANgmdHyaI=</DigestValue>
      </Reference>
      <Reference URI="/xl/externalLinks/externalLink102.xml?ContentType=application/vnd.openxmlformats-officedocument.spreadsheetml.externalLink+xml">
        <DigestMethod Algorithm="http://www.w3.org/2001/04/xmlenc#sha256"/>
        <DigestValue>AhhixSMMcpzZ0f95Ny4UwTFVnKeuTPXNfIvw8SPgmHM=</DigestValue>
      </Reference>
      <Reference URI="/xl/externalLinks/externalLink103.xml?ContentType=application/vnd.openxmlformats-officedocument.spreadsheetml.externalLink+xml">
        <DigestMethod Algorithm="http://www.w3.org/2001/04/xmlenc#sha256"/>
        <DigestValue>TR/L10hBtC7BY/AfQc5/dqqEDstPXre3+sel7HdsGvs=</DigestValue>
      </Reference>
      <Reference URI="/xl/externalLinks/externalLink104.xml?ContentType=application/vnd.openxmlformats-officedocument.spreadsheetml.externalLink+xml">
        <DigestMethod Algorithm="http://www.w3.org/2001/04/xmlenc#sha256"/>
        <DigestValue>8FvdC4Gr/zN3pCRKahuLW+7etbA4jpu/kAsFgzF//JM=</DigestValue>
      </Reference>
      <Reference URI="/xl/externalLinks/externalLink105.xml?ContentType=application/vnd.openxmlformats-officedocument.spreadsheetml.externalLink+xml">
        <DigestMethod Algorithm="http://www.w3.org/2001/04/xmlenc#sha256"/>
        <DigestValue>kPX6oKFIckEkR17TfIHULiq2fpyFtQionK2F6po80ZA=</DigestValue>
      </Reference>
      <Reference URI="/xl/externalLinks/externalLink106.xml?ContentType=application/vnd.openxmlformats-officedocument.spreadsheetml.externalLink+xml">
        <DigestMethod Algorithm="http://www.w3.org/2001/04/xmlenc#sha256"/>
        <DigestValue>FGXqp6yDIE5f1Qpkr6NmD9YX+FugRP+KTNZ8g84ICCU=</DigestValue>
      </Reference>
      <Reference URI="/xl/externalLinks/externalLink107.xml?ContentType=application/vnd.openxmlformats-officedocument.spreadsheetml.externalLink+xml">
        <DigestMethod Algorithm="http://www.w3.org/2001/04/xmlenc#sha256"/>
        <DigestValue>qC2LZKwGSbgXpnvd3dWGg79WG430qe1EYBq5RdPL3XA=</DigestValue>
      </Reference>
      <Reference URI="/xl/externalLinks/externalLink108.xml?ContentType=application/vnd.openxmlformats-officedocument.spreadsheetml.externalLink+xml">
        <DigestMethod Algorithm="http://www.w3.org/2001/04/xmlenc#sha256"/>
        <DigestValue>BQiDz6FtiWiI4/nnm6aAJNj1ZnwlMnmQhwnZI9gckaU=</DigestValue>
      </Reference>
      <Reference URI="/xl/externalLinks/externalLink109.xml?ContentType=application/vnd.openxmlformats-officedocument.spreadsheetml.externalLink+xml">
        <DigestMethod Algorithm="http://www.w3.org/2001/04/xmlenc#sha256"/>
        <DigestValue>5msIcxG2ADQ1XPhTLlcxubgq7JlRt3L79BgJYWBFZic=</DigestValue>
      </Reference>
      <Reference URI="/xl/externalLinks/externalLink11.xml?ContentType=application/vnd.openxmlformats-officedocument.spreadsheetml.externalLink+xml">
        <DigestMethod Algorithm="http://www.w3.org/2001/04/xmlenc#sha256"/>
        <DigestValue>9aPZhtIfNPTYRuJq1m/wI2dvrylZNWKJjGMmpEsKGGk=</DigestValue>
      </Reference>
      <Reference URI="/xl/externalLinks/externalLink110.xml?ContentType=application/vnd.openxmlformats-officedocument.spreadsheetml.externalLink+xml">
        <DigestMethod Algorithm="http://www.w3.org/2001/04/xmlenc#sha256"/>
        <DigestValue>D4MTvZxc2Y0reTE2A89DjvA5HGe6PFtHr4Il3ncwq1E=</DigestValue>
      </Reference>
      <Reference URI="/xl/externalLinks/externalLink111.xml?ContentType=application/vnd.openxmlformats-officedocument.spreadsheetml.externalLink+xml">
        <DigestMethod Algorithm="http://www.w3.org/2001/04/xmlenc#sha256"/>
        <DigestValue>AsstY4mdfv7vwqJVWSkQ4KvxXXJWF2vYCUMOE5IwXB4=</DigestValue>
      </Reference>
      <Reference URI="/xl/externalLinks/externalLink112.xml?ContentType=application/vnd.openxmlformats-officedocument.spreadsheetml.externalLink+xml">
        <DigestMethod Algorithm="http://www.w3.org/2001/04/xmlenc#sha256"/>
        <DigestValue>5msIcxG2ADQ1XPhTLlcxubgq7JlRt3L79BgJYWBFZic=</DigestValue>
      </Reference>
      <Reference URI="/xl/externalLinks/externalLink113.xml?ContentType=application/vnd.openxmlformats-officedocument.spreadsheetml.externalLink+xml">
        <DigestMethod Algorithm="http://www.w3.org/2001/04/xmlenc#sha256"/>
        <DigestValue>EBMSFSyvTeyH5b6db99PAWYr4i74QAMGtpPVG8tINv0=</DigestValue>
      </Reference>
      <Reference URI="/xl/externalLinks/externalLink114.xml?ContentType=application/vnd.openxmlformats-officedocument.spreadsheetml.externalLink+xml">
        <DigestMethod Algorithm="http://www.w3.org/2001/04/xmlenc#sha256"/>
        <DigestValue>LxU2mdj7KfrtHl/HVDavYO7nC0+Nt+7J3JgpH2bOYZ4=</DigestValue>
      </Reference>
      <Reference URI="/xl/externalLinks/externalLink115.xml?ContentType=application/vnd.openxmlformats-officedocument.spreadsheetml.externalLink+xml">
        <DigestMethod Algorithm="http://www.w3.org/2001/04/xmlenc#sha256"/>
        <DigestValue>G6a1IZUPqPLQdIfbDLxqmIwG7Jj4PPVYJeVLueh+CYQ=</DigestValue>
      </Reference>
      <Reference URI="/xl/externalLinks/externalLink116.xml?ContentType=application/vnd.openxmlformats-officedocument.spreadsheetml.externalLink+xml">
        <DigestMethod Algorithm="http://www.w3.org/2001/04/xmlenc#sha256"/>
        <DigestValue>4eI+rZr6SCacC8QVGm9cpPRLoUbPWHLwkx1M1PJGWmA=</DigestValue>
      </Reference>
      <Reference URI="/xl/externalLinks/externalLink117.xml?ContentType=application/vnd.openxmlformats-officedocument.spreadsheetml.externalLink+xml">
        <DigestMethod Algorithm="http://www.w3.org/2001/04/xmlenc#sha256"/>
        <DigestValue>UOn0eH69hHij20MIq6Qm7KQ048F8Qs5iTxqoz0YONwc=</DigestValue>
      </Reference>
      <Reference URI="/xl/externalLinks/externalLink118.xml?ContentType=application/vnd.openxmlformats-officedocument.spreadsheetml.externalLink+xml">
        <DigestMethod Algorithm="http://www.w3.org/2001/04/xmlenc#sha256"/>
        <DigestValue>DWcfUZZe0Vc79Xvv3P9uHngFlabmLbZbPcAHfaPMDuI=</DigestValue>
      </Reference>
      <Reference URI="/xl/externalLinks/externalLink119.xml?ContentType=application/vnd.openxmlformats-officedocument.spreadsheetml.externalLink+xml">
        <DigestMethod Algorithm="http://www.w3.org/2001/04/xmlenc#sha256"/>
        <DigestValue>CA/9zmJkn4+UPVPqPap2dZdxfukValPv0pMa7jlmZdo=</DigestValue>
      </Reference>
      <Reference URI="/xl/externalLinks/externalLink12.xml?ContentType=application/vnd.openxmlformats-officedocument.spreadsheetml.externalLink+xml">
        <DigestMethod Algorithm="http://www.w3.org/2001/04/xmlenc#sha256"/>
        <DigestValue>Ib1/2n/dKaXZMpXFmn4b2Uava/q77wAUZwKgbuYbB+k=</DigestValue>
      </Reference>
      <Reference URI="/xl/externalLinks/externalLink120.xml?ContentType=application/vnd.openxmlformats-officedocument.spreadsheetml.externalLink+xml">
        <DigestMethod Algorithm="http://www.w3.org/2001/04/xmlenc#sha256"/>
        <DigestValue>3UI+MVixW5OAu0AaM948byzqGm+ZE6su0Q+d7egCw1U=</DigestValue>
      </Reference>
      <Reference URI="/xl/externalLinks/externalLink121.xml?ContentType=application/vnd.openxmlformats-officedocument.spreadsheetml.externalLink+xml">
        <DigestMethod Algorithm="http://www.w3.org/2001/04/xmlenc#sha256"/>
        <DigestValue>nvuP9VtmuMQ1SXDRww859Y4PgH0GbWzIOwTsJrqm0lk=</DigestValue>
      </Reference>
      <Reference URI="/xl/externalLinks/externalLink122.xml?ContentType=application/vnd.openxmlformats-officedocument.spreadsheetml.externalLink+xml">
        <DigestMethod Algorithm="http://www.w3.org/2001/04/xmlenc#sha256"/>
        <DigestValue>UiWcU8Qt+git9ZLxMTpN5hyBvBNCQfErMFFheULqAqU=</DigestValue>
      </Reference>
      <Reference URI="/xl/externalLinks/externalLink123.xml?ContentType=application/vnd.openxmlformats-officedocument.spreadsheetml.externalLink+xml">
        <DigestMethod Algorithm="http://www.w3.org/2001/04/xmlenc#sha256"/>
        <DigestValue>WH85dvUDdWNnkN1tk0DO8P6g2Z9T6v5Wb8us5OxH8Ks=</DigestValue>
      </Reference>
      <Reference URI="/xl/externalLinks/externalLink124.xml?ContentType=application/vnd.openxmlformats-officedocument.spreadsheetml.externalLink+xml">
        <DigestMethod Algorithm="http://www.w3.org/2001/04/xmlenc#sha256"/>
        <DigestValue>HWTs5HJUAUMKttR46gW7zgw3cTX3QyrkX47+9UgPGVE=</DigestValue>
      </Reference>
      <Reference URI="/xl/externalLinks/externalLink125.xml?ContentType=application/vnd.openxmlformats-officedocument.spreadsheetml.externalLink+xml">
        <DigestMethod Algorithm="http://www.w3.org/2001/04/xmlenc#sha256"/>
        <DigestValue>m3fkZDo7HZXRSlBzzDg5NweHKbKXpY+u2iNbpSl2KSg=</DigestValue>
      </Reference>
      <Reference URI="/xl/externalLinks/externalLink126.xml?ContentType=application/vnd.openxmlformats-officedocument.spreadsheetml.externalLink+xml">
        <DigestMethod Algorithm="http://www.w3.org/2001/04/xmlenc#sha256"/>
        <DigestValue>JA1Rk0GZjd/5YqyW+bNGrK3s7g22GDzhU8tZpa0u9ng=</DigestValue>
      </Reference>
      <Reference URI="/xl/externalLinks/externalLink127.xml?ContentType=application/vnd.openxmlformats-officedocument.spreadsheetml.externalLink+xml">
        <DigestMethod Algorithm="http://www.w3.org/2001/04/xmlenc#sha256"/>
        <DigestValue>nBjXvq/D7rPgjhMKlgYrZMzYbuYfzkUNtHzWPfRWE1Q=</DigestValue>
      </Reference>
      <Reference URI="/xl/externalLinks/externalLink128.xml?ContentType=application/vnd.openxmlformats-officedocument.spreadsheetml.externalLink+xml">
        <DigestMethod Algorithm="http://www.w3.org/2001/04/xmlenc#sha256"/>
        <DigestValue>Sp7NJ7+QlcMpxdqTFu6geTzs1XejY0ANlaJFSOGxNMk=</DigestValue>
      </Reference>
      <Reference URI="/xl/externalLinks/externalLink129.xml?ContentType=application/vnd.openxmlformats-officedocument.spreadsheetml.externalLink+xml">
        <DigestMethod Algorithm="http://www.w3.org/2001/04/xmlenc#sha256"/>
        <DigestValue>sDiFoe/WsFBqEpYnGqWzJSy9DK+72e2Ks2ZYiDJ3zaM=</DigestValue>
      </Reference>
      <Reference URI="/xl/externalLinks/externalLink13.xml?ContentType=application/vnd.openxmlformats-officedocument.spreadsheetml.externalLink+xml">
        <DigestMethod Algorithm="http://www.w3.org/2001/04/xmlenc#sha256"/>
        <DigestValue>j2dsxOfhLiMONg2aABHaXn+HhLIJ5HpBwZl6IQlHcrw=</DigestValue>
      </Reference>
      <Reference URI="/xl/externalLinks/externalLink130.xml?ContentType=application/vnd.openxmlformats-officedocument.spreadsheetml.externalLink+xml">
        <DigestMethod Algorithm="http://www.w3.org/2001/04/xmlenc#sha256"/>
        <DigestValue>XWuAYFt5LtELKEibsLox47KeomQMXUn0IU4QAXRJvZc=</DigestValue>
      </Reference>
      <Reference URI="/xl/externalLinks/externalLink131.xml?ContentType=application/vnd.openxmlformats-officedocument.spreadsheetml.externalLink+xml">
        <DigestMethod Algorithm="http://www.w3.org/2001/04/xmlenc#sha256"/>
        <DigestValue>OVfeMmYeTZmdqmXSx7a7DUqZeufUevY43sH9Uk8KBlo=</DigestValue>
      </Reference>
      <Reference URI="/xl/externalLinks/externalLink132.xml?ContentType=application/vnd.openxmlformats-officedocument.spreadsheetml.externalLink+xml">
        <DigestMethod Algorithm="http://www.w3.org/2001/04/xmlenc#sha256"/>
        <DigestValue>5bchnf6+GxHMcX9cpwVk8ObPHYB+uFTjc6YlDXrWiGI=</DigestValue>
      </Reference>
      <Reference URI="/xl/externalLinks/externalLink133.xml?ContentType=application/vnd.openxmlformats-officedocument.spreadsheetml.externalLink+xml">
        <DigestMethod Algorithm="http://www.w3.org/2001/04/xmlenc#sha256"/>
        <DigestValue>jRH3VWp7gpXt9EB/8R7LVr9IuUeQVaq0do3gp1zM5PY=</DigestValue>
      </Reference>
      <Reference URI="/xl/externalLinks/externalLink134.xml?ContentType=application/vnd.openxmlformats-officedocument.spreadsheetml.externalLink+xml">
        <DigestMethod Algorithm="http://www.w3.org/2001/04/xmlenc#sha256"/>
        <DigestValue>SMZ8HVio9Uk/j43UXDh5Je4sx2TjWzxSEMxlmVrRAt0=</DigestValue>
      </Reference>
      <Reference URI="/xl/externalLinks/externalLink135.xml?ContentType=application/vnd.openxmlformats-officedocument.spreadsheetml.externalLink+xml">
        <DigestMethod Algorithm="http://www.w3.org/2001/04/xmlenc#sha256"/>
        <DigestValue>fkQPxpWCXES57TZWTcEtKznCOQ8iSW7hJpRSjjIKW+I=</DigestValue>
      </Reference>
      <Reference URI="/xl/externalLinks/externalLink136.xml?ContentType=application/vnd.openxmlformats-officedocument.spreadsheetml.externalLink+xml">
        <DigestMethod Algorithm="http://www.w3.org/2001/04/xmlenc#sha256"/>
        <DigestValue>AfMl9b0UWYjhpZ6Mzy41FYgl/ukDVIHr09y6vzC0M3I=</DigestValue>
      </Reference>
      <Reference URI="/xl/externalLinks/externalLink137.xml?ContentType=application/vnd.openxmlformats-officedocument.spreadsheetml.externalLink+xml">
        <DigestMethod Algorithm="http://www.w3.org/2001/04/xmlenc#sha256"/>
        <DigestValue>kma0uLUTxR/0lG69ygNPI1+uzr4QlQlUqYHZQQmqIOQ=</DigestValue>
      </Reference>
      <Reference URI="/xl/externalLinks/externalLink138.xml?ContentType=application/vnd.openxmlformats-officedocument.spreadsheetml.externalLink+xml">
        <DigestMethod Algorithm="http://www.w3.org/2001/04/xmlenc#sha256"/>
        <DigestValue>JDMluTAIckhbUCS5U/yRleUwhVA7Y4WxOd95SzwvIfg=</DigestValue>
      </Reference>
      <Reference URI="/xl/externalLinks/externalLink139.xml?ContentType=application/vnd.openxmlformats-officedocument.spreadsheetml.externalLink+xml">
        <DigestMethod Algorithm="http://www.w3.org/2001/04/xmlenc#sha256"/>
        <DigestValue>IqX5FKUEeuuY9wx/nIYzcw61tT8rZ8F+YCxy8iIEQZs=</DigestValue>
      </Reference>
      <Reference URI="/xl/externalLinks/externalLink14.xml?ContentType=application/vnd.openxmlformats-officedocument.spreadsheetml.externalLink+xml">
        <DigestMethod Algorithm="http://www.w3.org/2001/04/xmlenc#sha256"/>
        <DigestValue>P3PXJVDlZ0Yj7uqeU7k1k0Jp6Ce0szuv3d4REUWDOPI=</DigestValue>
      </Reference>
      <Reference URI="/xl/externalLinks/externalLink140.xml?ContentType=application/vnd.openxmlformats-officedocument.spreadsheetml.externalLink+xml">
        <DigestMethod Algorithm="http://www.w3.org/2001/04/xmlenc#sha256"/>
        <DigestValue>CI9rhFE4OqHhZRNywce68gc0IRNvdS5qbNK5jEgyopw=</DigestValue>
      </Reference>
      <Reference URI="/xl/externalLinks/externalLink141.xml?ContentType=application/vnd.openxmlformats-officedocument.spreadsheetml.externalLink+xml">
        <DigestMethod Algorithm="http://www.w3.org/2001/04/xmlenc#sha256"/>
        <DigestValue>lk1pU24r2dvwTwMZhYFe8VZpm7SBmREoC4owF5gXEvU=</DigestValue>
      </Reference>
      <Reference URI="/xl/externalLinks/externalLink142.xml?ContentType=application/vnd.openxmlformats-officedocument.spreadsheetml.externalLink+xml">
        <DigestMethod Algorithm="http://www.w3.org/2001/04/xmlenc#sha256"/>
        <DigestValue>YRUUANjTAyM0TAfz6urJmlkflzRgcxlU4K6VPC/iFQc=</DigestValue>
      </Reference>
      <Reference URI="/xl/externalLinks/externalLink143.xml?ContentType=application/vnd.openxmlformats-officedocument.spreadsheetml.externalLink+xml">
        <DigestMethod Algorithm="http://www.w3.org/2001/04/xmlenc#sha256"/>
        <DigestValue>jNU+FiFpPbju8o1MT7expJmWN5m3Ea+WQFvXJCv9gF4=</DigestValue>
      </Reference>
      <Reference URI="/xl/externalLinks/externalLink144.xml?ContentType=application/vnd.openxmlformats-officedocument.spreadsheetml.externalLink+xml">
        <DigestMethod Algorithm="http://www.w3.org/2001/04/xmlenc#sha256"/>
        <DigestValue>JU4ptFrMLT/8Rs6Se1hDjQDUtB1REIh0U5xI8DZzWz0=</DigestValue>
      </Reference>
      <Reference URI="/xl/externalLinks/externalLink145.xml?ContentType=application/vnd.openxmlformats-officedocument.spreadsheetml.externalLink+xml">
        <DigestMethod Algorithm="http://www.w3.org/2001/04/xmlenc#sha256"/>
        <DigestValue>rLQAwzgXs1EBdXv7LgVmdCc8LbSTuXYQDrdV+wzuAQI=</DigestValue>
      </Reference>
      <Reference URI="/xl/externalLinks/externalLink146.xml?ContentType=application/vnd.openxmlformats-officedocument.spreadsheetml.externalLink+xml">
        <DigestMethod Algorithm="http://www.w3.org/2001/04/xmlenc#sha256"/>
        <DigestValue>08K2PWm5eZ7nJs7c/ugSsZ6jPsEcXNqsvKJWPBH7+Zg=</DigestValue>
      </Reference>
      <Reference URI="/xl/externalLinks/externalLink147.xml?ContentType=application/vnd.openxmlformats-officedocument.spreadsheetml.externalLink+xml">
        <DigestMethod Algorithm="http://www.w3.org/2001/04/xmlenc#sha256"/>
        <DigestValue>z/hXI9ol7Tp1p58MoPGShRt5Fh+RwiZ6E+bLKEiaqe0=</DigestValue>
      </Reference>
      <Reference URI="/xl/externalLinks/externalLink148.xml?ContentType=application/vnd.openxmlformats-officedocument.spreadsheetml.externalLink+xml">
        <DigestMethod Algorithm="http://www.w3.org/2001/04/xmlenc#sha256"/>
        <DigestValue>lUocwd23zJhL8H26eaUF3pOpjNdLeSlwKEHNEyn5grQ=</DigestValue>
      </Reference>
      <Reference URI="/xl/externalLinks/externalLink149.xml?ContentType=application/vnd.openxmlformats-officedocument.spreadsheetml.externalLink+xml">
        <DigestMethod Algorithm="http://www.w3.org/2001/04/xmlenc#sha256"/>
        <DigestValue>DNJVOnerrUl0HyOg/Z53WUL7I6kuw7Zs8dWNnXMgKDM=</DigestValue>
      </Reference>
      <Reference URI="/xl/externalLinks/externalLink15.xml?ContentType=application/vnd.openxmlformats-officedocument.spreadsheetml.externalLink+xml">
        <DigestMethod Algorithm="http://www.w3.org/2001/04/xmlenc#sha256"/>
        <DigestValue>jzKCEUH8AOLXeDV7cRnH5a3icqXMrpJDtNmR8w7eZlY=</DigestValue>
      </Reference>
      <Reference URI="/xl/externalLinks/externalLink150.xml?ContentType=application/vnd.openxmlformats-officedocument.spreadsheetml.externalLink+xml">
        <DigestMethod Algorithm="http://www.w3.org/2001/04/xmlenc#sha256"/>
        <DigestValue>sBmuSvL15fHswkzpN7LNJdaCvLzL4w9dN05gLjcUDl8=</DigestValue>
      </Reference>
      <Reference URI="/xl/externalLinks/externalLink151.xml?ContentType=application/vnd.openxmlformats-officedocument.spreadsheetml.externalLink+xml">
        <DigestMethod Algorithm="http://www.w3.org/2001/04/xmlenc#sha256"/>
        <DigestValue>Z4Zgre0W5amm7fw16nufUqzktAUqCQF3Q+8D6NgAcGk=</DigestValue>
      </Reference>
      <Reference URI="/xl/externalLinks/externalLink152.xml?ContentType=application/vnd.openxmlformats-officedocument.spreadsheetml.externalLink+xml">
        <DigestMethod Algorithm="http://www.w3.org/2001/04/xmlenc#sha256"/>
        <DigestValue>HEfzyIiuwuPJ/2IwXenGmvaKsOFO6NCUY7BxVcMxKGs=</DigestValue>
      </Reference>
      <Reference URI="/xl/externalLinks/externalLink153.xml?ContentType=application/vnd.openxmlformats-officedocument.spreadsheetml.externalLink+xml">
        <DigestMethod Algorithm="http://www.w3.org/2001/04/xmlenc#sha256"/>
        <DigestValue>QFDoEGTSczBonFz56/+KQ/7z3n6aNkUenDpjPBhyzJY=</DigestValue>
      </Reference>
      <Reference URI="/xl/externalLinks/externalLink154.xml?ContentType=application/vnd.openxmlformats-officedocument.spreadsheetml.externalLink+xml">
        <DigestMethod Algorithm="http://www.w3.org/2001/04/xmlenc#sha256"/>
        <DigestValue>OWVSTv6WweC91ClmZQmMiW2qa0iSzMz0HGM+M/wKqxw=</DigestValue>
      </Reference>
      <Reference URI="/xl/externalLinks/externalLink155.xml?ContentType=application/vnd.openxmlformats-officedocument.spreadsheetml.externalLink+xml">
        <DigestMethod Algorithm="http://www.w3.org/2001/04/xmlenc#sha256"/>
        <DigestValue>gZPixHYwXpVv4ENKuVYvapxP0jFzf7gNE5Mf+lxow2I=</DigestValue>
      </Reference>
      <Reference URI="/xl/externalLinks/externalLink156.xml?ContentType=application/vnd.openxmlformats-officedocument.spreadsheetml.externalLink+xml">
        <DigestMethod Algorithm="http://www.w3.org/2001/04/xmlenc#sha256"/>
        <DigestValue>fGwLM1tGql4aSgYcn4fKG33V8CXC2RF5UOELZ7y6ims=</DigestValue>
      </Reference>
      <Reference URI="/xl/externalLinks/externalLink157.xml?ContentType=application/vnd.openxmlformats-officedocument.spreadsheetml.externalLink+xml">
        <DigestMethod Algorithm="http://www.w3.org/2001/04/xmlenc#sha256"/>
        <DigestValue>koVPqy1azG44hc1j09Q/sqkYfL+vCniGCU4SLtEn/Co=</DigestValue>
      </Reference>
      <Reference URI="/xl/externalLinks/externalLink158.xml?ContentType=application/vnd.openxmlformats-officedocument.spreadsheetml.externalLink+xml">
        <DigestMethod Algorithm="http://www.w3.org/2001/04/xmlenc#sha256"/>
        <DigestValue>k01gJhHqS5DzOWWw3UzZPB4KiMJsWM5pYOi9ei3Qv3M=</DigestValue>
      </Reference>
      <Reference URI="/xl/externalLinks/externalLink159.xml?ContentType=application/vnd.openxmlformats-officedocument.spreadsheetml.externalLink+xml">
        <DigestMethod Algorithm="http://www.w3.org/2001/04/xmlenc#sha256"/>
        <DigestValue>OEItU8Ut+/E3fB7b4npIrKDQIbFSaJ7Q2s/yT8ReMpc=</DigestValue>
      </Reference>
      <Reference URI="/xl/externalLinks/externalLink16.xml?ContentType=application/vnd.openxmlformats-officedocument.spreadsheetml.externalLink+xml">
        <DigestMethod Algorithm="http://www.w3.org/2001/04/xmlenc#sha256"/>
        <DigestValue>dzymghGOmZgiPvduTbUzcvZb8Fw9VT2aPa9uE4s6Mbs=</DigestValue>
      </Reference>
      <Reference URI="/xl/externalLinks/externalLink160.xml?ContentType=application/vnd.openxmlformats-officedocument.spreadsheetml.externalLink+xml">
        <DigestMethod Algorithm="http://www.w3.org/2001/04/xmlenc#sha256"/>
        <DigestValue>6c6w4Ue9MBFVzXrCzCHLrOVK6bkiwr7gH0Lrinn1A60=</DigestValue>
      </Reference>
      <Reference URI="/xl/externalLinks/externalLink161.xml?ContentType=application/vnd.openxmlformats-officedocument.spreadsheetml.externalLink+xml">
        <DigestMethod Algorithm="http://www.w3.org/2001/04/xmlenc#sha256"/>
        <DigestValue>RmhmMS+JQCAe6zs/8cLWpIUOfjr9/4O5gcQPwhM57Ro=</DigestValue>
      </Reference>
      <Reference URI="/xl/externalLinks/externalLink162.xml?ContentType=application/vnd.openxmlformats-officedocument.spreadsheetml.externalLink+xml">
        <DigestMethod Algorithm="http://www.w3.org/2001/04/xmlenc#sha256"/>
        <DigestValue>c3Foj9r3pGyDmg5cekoc9RHUWZHTHoJSBCt/BslqbwY=</DigestValue>
      </Reference>
      <Reference URI="/xl/externalLinks/externalLink163.xml?ContentType=application/vnd.openxmlformats-officedocument.spreadsheetml.externalLink+xml">
        <DigestMethod Algorithm="http://www.w3.org/2001/04/xmlenc#sha256"/>
        <DigestValue>8Z6BVQxMYEYSWkGiI8Mmj8HpMIUAXMtKyv4GGate1do=</DigestValue>
      </Reference>
      <Reference URI="/xl/externalLinks/externalLink164.xml?ContentType=application/vnd.openxmlformats-officedocument.spreadsheetml.externalLink+xml">
        <DigestMethod Algorithm="http://www.w3.org/2001/04/xmlenc#sha256"/>
        <DigestValue>lOt54jaSAa5dbCYc46D24E0bmcXKwMq7QpWtmpTDrI8=</DigestValue>
      </Reference>
      <Reference URI="/xl/externalLinks/externalLink165.xml?ContentType=application/vnd.openxmlformats-officedocument.spreadsheetml.externalLink+xml">
        <DigestMethod Algorithm="http://www.w3.org/2001/04/xmlenc#sha256"/>
        <DigestValue>Vvf2WOPlO262SVS6hAzB6347drK5qzlt2O0o2JZi9zY=</DigestValue>
      </Reference>
      <Reference URI="/xl/externalLinks/externalLink166.xml?ContentType=application/vnd.openxmlformats-officedocument.spreadsheetml.externalLink+xml">
        <DigestMethod Algorithm="http://www.w3.org/2001/04/xmlenc#sha256"/>
        <DigestValue>FpyCRx4YF/y/YpdSdDEGFqA/d9Dmjspg4rs3Rb/iGOw=</DigestValue>
      </Reference>
      <Reference URI="/xl/externalLinks/externalLink167.xml?ContentType=application/vnd.openxmlformats-officedocument.spreadsheetml.externalLink+xml">
        <DigestMethod Algorithm="http://www.w3.org/2001/04/xmlenc#sha256"/>
        <DigestValue>PwpzZkBUH9Wkaxjbz+4aqMwCQ0WbotXy1AgR12kuIno=</DigestValue>
      </Reference>
      <Reference URI="/xl/externalLinks/externalLink168.xml?ContentType=application/vnd.openxmlformats-officedocument.spreadsheetml.externalLink+xml">
        <DigestMethod Algorithm="http://www.w3.org/2001/04/xmlenc#sha256"/>
        <DigestValue>UOz1GuRZrc6koUS4TGpOEHezzg9j21wJOUVLQLliak0=</DigestValue>
      </Reference>
      <Reference URI="/xl/externalLinks/externalLink169.xml?ContentType=application/vnd.openxmlformats-officedocument.spreadsheetml.externalLink+xml">
        <DigestMethod Algorithm="http://www.w3.org/2001/04/xmlenc#sha256"/>
        <DigestValue>98FBxXBB6OlDbw9KGwS4kDgAmfmoB971zcmKebuzmts=</DigestValue>
      </Reference>
      <Reference URI="/xl/externalLinks/externalLink17.xml?ContentType=application/vnd.openxmlformats-officedocument.spreadsheetml.externalLink+xml">
        <DigestMethod Algorithm="http://www.w3.org/2001/04/xmlenc#sha256"/>
        <DigestValue>Z13wL/vrUj0qKboE2VWU5/5yEr/eKfFJ4kWpsH8Gm6U=</DigestValue>
      </Reference>
      <Reference URI="/xl/externalLinks/externalLink170.xml?ContentType=application/vnd.openxmlformats-officedocument.spreadsheetml.externalLink+xml">
        <DigestMethod Algorithm="http://www.w3.org/2001/04/xmlenc#sha256"/>
        <DigestValue>GA5GL1+JgQtHGuH2UHhR6PruvtNtTk+rEykS2LNxurs=</DigestValue>
      </Reference>
      <Reference URI="/xl/externalLinks/externalLink171.xml?ContentType=application/vnd.openxmlformats-officedocument.spreadsheetml.externalLink+xml">
        <DigestMethod Algorithm="http://www.w3.org/2001/04/xmlenc#sha256"/>
        <DigestValue>DpF1rmc3RGc8BVWn1ZLB0RCPx8w5CLv5Otf3ng5582U=</DigestValue>
      </Reference>
      <Reference URI="/xl/externalLinks/externalLink172.xml?ContentType=application/vnd.openxmlformats-officedocument.spreadsheetml.externalLink+xml">
        <DigestMethod Algorithm="http://www.w3.org/2001/04/xmlenc#sha256"/>
        <DigestValue>/iFSft6PazPNMP+1crif/ZOyhKWHEjhNNSvMmpiXiY8=</DigestValue>
      </Reference>
      <Reference URI="/xl/externalLinks/externalLink173.xml?ContentType=application/vnd.openxmlformats-officedocument.spreadsheetml.externalLink+xml">
        <DigestMethod Algorithm="http://www.w3.org/2001/04/xmlenc#sha256"/>
        <DigestValue>l2BPavtWRK0M8gdJPIx9yOt96rW7wByi4XKkS5G0DRg=</DigestValue>
      </Reference>
      <Reference URI="/xl/externalLinks/externalLink174.xml?ContentType=application/vnd.openxmlformats-officedocument.spreadsheetml.externalLink+xml">
        <DigestMethod Algorithm="http://www.w3.org/2001/04/xmlenc#sha256"/>
        <DigestValue>zzU6EqHRzRwAuOLmOsIv1GqvyOoBl9Mvk5KSJnI5gvk=</DigestValue>
      </Reference>
      <Reference URI="/xl/externalLinks/externalLink175.xml?ContentType=application/vnd.openxmlformats-officedocument.spreadsheetml.externalLink+xml">
        <DigestMethod Algorithm="http://www.w3.org/2001/04/xmlenc#sha256"/>
        <DigestValue>IyS65s4f1RbHnibU6DRjK4xJExX5KkRylOSTy9+izp0=</DigestValue>
      </Reference>
      <Reference URI="/xl/externalLinks/externalLink176.xml?ContentType=application/vnd.openxmlformats-officedocument.spreadsheetml.externalLink+xml">
        <DigestMethod Algorithm="http://www.w3.org/2001/04/xmlenc#sha256"/>
        <DigestValue>AZhleW1Q3ez6/mUpJYowltIKFO+T/ZSD+9ZLRCB2Q2E=</DigestValue>
      </Reference>
      <Reference URI="/xl/externalLinks/externalLink177.xml?ContentType=application/vnd.openxmlformats-officedocument.spreadsheetml.externalLink+xml">
        <DigestMethod Algorithm="http://www.w3.org/2001/04/xmlenc#sha256"/>
        <DigestValue>nhV7tSAVCLTuSoDOfiBYe01GeW9TTWbHR1JTt3IgO4k=</DigestValue>
      </Reference>
      <Reference URI="/xl/externalLinks/externalLink178.xml?ContentType=application/vnd.openxmlformats-officedocument.spreadsheetml.externalLink+xml">
        <DigestMethod Algorithm="http://www.w3.org/2001/04/xmlenc#sha256"/>
        <DigestValue>4fMb6qVG0lN2ruoICL62Dtd76D3EEiN2GvNzbBLttKI=</DigestValue>
      </Reference>
      <Reference URI="/xl/externalLinks/externalLink179.xml?ContentType=application/vnd.openxmlformats-officedocument.spreadsheetml.externalLink+xml">
        <DigestMethod Algorithm="http://www.w3.org/2001/04/xmlenc#sha256"/>
        <DigestValue>MS5js70W2XzMARQEE5b7CZhR1rKXVyfpOzzyHoYahLg=</DigestValue>
      </Reference>
      <Reference URI="/xl/externalLinks/externalLink18.xml?ContentType=application/vnd.openxmlformats-officedocument.spreadsheetml.externalLink+xml">
        <DigestMethod Algorithm="http://www.w3.org/2001/04/xmlenc#sha256"/>
        <DigestValue>wNwqhH8/ja4Y/agRjG/We/pViagVlCi8v1xmPatNWAo=</DigestValue>
      </Reference>
      <Reference URI="/xl/externalLinks/externalLink180.xml?ContentType=application/vnd.openxmlformats-officedocument.spreadsheetml.externalLink+xml">
        <DigestMethod Algorithm="http://www.w3.org/2001/04/xmlenc#sha256"/>
        <DigestValue>h39orvoPBrSNg+3i1psBIEpYSdUT18g94bpylQGEk5w=</DigestValue>
      </Reference>
      <Reference URI="/xl/externalLinks/externalLink181.xml?ContentType=application/vnd.openxmlformats-officedocument.spreadsheetml.externalLink+xml">
        <DigestMethod Algorithm="http://www.w3.org/2001/04/xmlenc#sha256"/>
        <DigestValue>1ac8HJWLseRsJryTqbA8NKOdfGNnI3NtXFjeIRUSgMM=</DigestValue>
      </Reference>
      <Reference URI="/xl/externalLinks/externalLink182.xml?ContentType=application/vnd.openxmlformats-officedocument.spreadsheetml.externalLink+xml">
        <DigestMethod Algorithm="http://www.w3.org/2001/04/xmlenc#sha256"/>
        <DigestValue>iXfa0GJgqKnRRkCvtbOpMH20Gwi/KhPc/1XX/JSsh4g=</DigestValue>
      </Reference>
      <Reference URI="/xl/externalLinks/externalLink183.xml?ContentType=application/vnd.openxmlformats-officedocument.spreadsheetml.externalLink+xml">
        <DigestMethod Algorithm="http://www.w3.org/2001/04/xmlenc#sha256"/>
        <DigestValue>IGLxRM/EeM9+Wf/HVnZoSj8YZl/Jre1yOz8pa9osi2k=</DigestValue>
      </Reference>
      <Reference URI="/xl/externalLinks/externalLink184.xml?ContentType=application/vnd.openxmlformats-officedocument.spreadsheetml.externalLink+xml">
        <DigestMethod Algorithm="http://www.w3.org/2001/04/xmlenc#sha256"/>
        <DigestValue>dQKvK6J523iMXQdhYK0AxT0acx3RncLKmEDctjlg3mM=</DigestValue>
      </Reference>
      <Reference URI="/xl/externalLinks/externalLink185.xml?ContentType=application/vnd.openxmlformats-officedocument.spreadsheetml.externalLink+xml">
        <DigestMethod Algorithm="http://www.w3.org/2001/04/xmlenc#sha256"/>
        <DigestValue>i48SnlVj+m9behyuqj+m+6OJsP6wa2NU7PLUPHQl1Zs=</DigestValue>
      </Reference>
      <Reference URI="/xl/externalLinks/externalLink186.xml?ContentType=application/vnd.openxmlformats-officedocument.spreadsheetml.externalLink+xml">
        <DigestMethod Algorithm="http://www.w3.org/2001/04/xmlenc#sha256"/>
        <DigestValue>GN3EcBzyk8fhcKk9RC8y9NT5dzFuQAZj5ES77D7Fypk=</DigestValue>
      </Reference>
      <Reference URI="/xl/externalLinks/externalLink187.xml?ContentType=application/vnd.openxmlformats-officedocument.spreadsheetml.externalLink+xml">
        <DigestMethod Algorithm="http://www.w3.org/2001/04/xmlenc#sha256"/>
        <DigestValue>bHhJ9uBveBILx3+ZyAqxP9+PHbmK9AZ1Ek3fqMtxNvQ=</DigestValue>
      </Reference>
      <Reference URI="/xl/externalLinks/externalLink188.xml?ContentType=application/vnd.openxmlformats-officedocument.spreadsheetml.externalLink+xml">
        <DigestMethod Algorithm="http://www.w3.org/2001/04/xmlenc#sha256"/>
        <DigestValue>vvWhYwiS3MNEDEsBa4oKQRDS/q9A7eA4MRhjGIo3UAw=</DigestValue>
      </Reference>
      <Reference URI="/xl/externalLinks/externalLink189.xml?ContentType=application/vnd.openxmlformats-officedocument.spreadsheetml.externalLink+xml">
        <DigestMethod Algorithm="http://www.w3.org/2001/04/xmlenc#sha256"/>
        <DigestValue>v4uR8SPEmmfsuYD+XZ7UHhOFks7sCTTsnT5qZv2gbYE=</DigestValue>
      </Reference>
      <Reference URI="/xl/externalLinks/externalLink19.xml?ContentType=application/vnd.openxmlformats-officedocument.spreadsheetml.externalLink+xml">
        <DigestMethod Algorithm="http://www.w3.org/2001/04/xmlenc#sha256"/>
        <DigestValue>F3pgrPG3nubDrA/vpxgD84NbfgDsEhN4bHgnC9ws4b4=</DigestValue>
      </Reference>
      <Reference URI="/xl/externalLinks/externalLink190.xml?ContentType=application/vnd.openxmlformats-officedocument.spreadsheetml.externalLink+xml">
        <DigestMethod Algorithm="http://www.w3.org/2001/04/xmlenc#sha256"/>
        <DigestValue>jLdiGk1lMiUdo5Jhi5SzNK2hU0001ectmY3ESxRB2zc=</DigestValue>
      </Reference>
      <Reference URI="/xl/externalLinks/externalLink191.xml?ContentType=application/vnd.openxmlformats-officedocument.spreadsheetml.externalLink+xml">
        <DigestMethod Algorithm="http://www.w3.org/2001/04/xmlenc#sha256"/>
        <DigestValue>NRK0DRgESHkLMa+oj/G4EeJ26WusYTw2uKeP8Ie0Kn4=</DigestValue>
      </Reference>
      <Reference URI="/xl/externalLinks/externalLink192.xml?ContentType=application/vnd.openxmlformats-officedocument.spreadsheetml.externalLink+xml">
        <DigestMethod Algorithm="http://www.w3.org/2001/04/xmlenc#sha256"/>
        <DigestValue>gp2rTqK8Z0XEgerbmq4Voh8b4YW5Dvc6qYqK5Z4GLdA=</DigestValue>
      </Reference>
      <Reference URI="/xl/externalLinks/externalLink193.xml?ContentType=application/vnd.openxmlformats-officedocument.spreadsheetml.externalLink+xml">
        <DigestMethod Algorithm="http://www.w3.org/2001/04/xmlenc#sha256"/>
        <DigestValue>6mAyw7bUdDLw8rzGY9QPlg1ORRSJEiluR3ANOpSO1iQ=</DigestValue>
      </Reference>
      <Reference URI="/xl/externalLinks/externalLink194.xml?ContentType=application/vnd.openxmlformats-officedocument.spreadsheetml.externalLink+xml">
        <DigestMethod Algorithm="http://www.w3.org/2001/04/xmlenc#sha256"/>
        <DigestValue>WmYqG9sdUT7rnntEjc2J2IQanxJI2Oi8JxlDhd1whMk=</DigestValue>
      </Reference>
      <Reference URI="/xl/externalLinks/externalLink195.xml?ContentType=application/vnd.openxmlformats-officedocument.spreadsheetml.externalLink+xml">
        <DigestMethod Algorithm="http://www.w3.org/2001/04/xmlenc#sha256"/>
        <DigestValue>62R5QcYx6MzqqTt4S5FYgTPJlY7TL/+oHQMb48xBdhw=</DigestValue>
      </Reference>
      <Reference URI="/xl/externalLinks/externalLink196.xml?ContentType=application/vnd.openxmlformats-officedocument.spreadsheetml.externalLink+xml">
        <DigestMethod Algorithm="http://www.w3.org/2001/04/xmlenc#sha256"/>
        <DigestValue>6Lj+yyol+VlIT9UCs2P20X2fAu2HduKUJ5XIMicZOs8=</DigestValue>
      </Reference>
      <Reference URI="/xl/externalLinks/externalLink197.xml?ContentType=application/vnd.openxmlformats-officedocument.spreadsheetml.externalLink+xml">
        <DigestMethod Algorithm="http://www.w3.org/2001/04/xmlenc#sha256"/>
        <DigestValue>oxDHavO5NE966hwhxC/211ASlgv9Ry1bsSeeNCj5WnU=</DigestValue>
      </Reference>
      <Reference URI="/xl/externalLinks/externalLink198.xml?ContentType=application/vnd.openxmlformats-officedocument.spreadsheetml.externalLink+xml">
        <DigestMethod Algorithm="http://www.w3.org/2001/04/xmlenc#sha256"/>
        <DigestValue>0K6IRKH9XyYi9aVkr3004FLKOGG3zBXIgiqEokO35vk=</DigestValue>
      </Reference>
      <Reference URI="/xl/externalLinks/externalLink199.xml?ContentType=application/vnd.openxmlformats-officedocument.spreadsheetml.externalLink+xml">
        <DigestMethod Algorithm="http://www.w3.org/2001/04/xmlenc#sha256"/>
        <DigestValue>BcFJ2DN5WztlLwT/K5XfFn9mG6WTpA2MxLQRyV+5B6E=</DigestValue>
      </Reference>
      <Reference URI="/xl/externalLinks/externalLink2.xml?ContentType=application/vnd.openxmlformats-officedocument.spreadsheetml.externalLink+xml">
        <DigestMethod Algorithm="http://www.w3.org/2001/04/xmlenc#sha256"/>
        <DigestValue>u2qKFukhk6Qo9MqqWbLmqUCgH0W+D7GGcuVKashLLP4=</DigestValue>
      </Reference>
      <Reference URI="/xl/externalLinks/externalLink20.xml?ContentType=application/vnd.openxmlformats-officedocument.spreadsheetml.externalLink+xml">
        <DigestMethod Algorithm="http://www.w3.org/2001/04/xmlenc#sha256"/>
        <DigestValue>y6qDlAl5Ry7kz8AQ9Q8J7KS5/ASxAvvnyqtV4XNrgmo=</DigestValue>
      </Reference>
      <Reference URI="/xl/externalLinks/externalLink200.xml?ContentType=application/vnd.openxmlformats-officedocument.spreadsheetml.externalLink+xml">
        <DigestMethod Algorithm="http://www.w3.org/2001/04/xmlenc#sha256"/>
        <DigestValue>QLlUgDDdd+lKbi74o2tyaKik+kvQb5QNR8dNqpkBDsk=</DigestValue>
      </Reference>
      <Reference URI="/xl/externalLinks/externalLink201.xml?ContentType=application/vnd.openxmlformats-officedocument.spreadsheetml.externalLink+xml">
        <DigestMethod Algorithm="http://www.w3.org/2001/04/xmlenc#sha256"/>
        <DigestValue>Lw1YusnYh8inXWmVKRIt/ev93Cqlu5Ed1mU7t9SieWw=</DigestValue>
      </Reference>
      <Reference URI="/xl/externalLinks/externalLink202.xml?ContentType=application/vnd.openxmlformats-officedocument.spreadsheetml.externalLink+xml">
        <DigestMethod Algorithm="http://www.w3.org/2001/04/xmlenc#sha256"/>
        <DigestValue>efaA4PMnvnPoy/25NUtVhBxn3Ewmo1E7oRyQ8/1feq4=</DigestValue>
      </Reference>
      <Reference URI="/xl/externalLinks/externalLink203.xml?ContentType=application/vnd.openxmlformats-officedocument.spreadsheetml.externalLink+xml">
        <DigestMethod Algorithm="http://www.w3.org/2001/04/xmlenc#sha256"/>
        <DigestValue>R/TCYh4mE7h6NaNCpDXj47AcZN6mDTyn7cc1mPMQdu8=</DigestValue>
      </Reference>
      <Reference URI="/xl/externalLinks/externalLink204.xml?ContentType=application/vnd.openxmlformats-officedocument.spreadsheetml.externalLink+xml">
        <DigestMethod Algorithm="http://www.w3.org/2001/04/xmlenc#sha256"/>
        <DigestValue>3ekNZWxQIAKhRj/Nty2JL9OJBvnGJZDBVn1rX5EEdpc=</DigestValue>
      </Reference>
      <Reference URI="/xl/externalLinks/externalLink205.xml?ContentType=application/vnd.openxmlformats-officedocument.spreadsheetml.externalLink+xml">
        <DigestMethod Algorithm="http://www.w3.org/2001/04/xmlenc#sha256"/>
        <DigestValue>ZLR7u0gpi7WIRJvWDPzHPWQ5jzRdSCx72GuKs2swWa8=</DigestValue>
      </Reference>
      <Reference URI="/xl/externalLinks/externalLink206.xml?ContentType=application/vnd.openxmlformats-officedocument.spreadsheetml.externalLink+xml">
        <DigestMethod Algorithm="http://www.w3.org/2001/04/xmlenc#sha256"/>
        <DigestValue>5W3/HFZUoxBEue+ZJSmry7PkQ15OTdhdUm7JZDhNd4Y=</DigestValue>
      </Reference>
      <Reference URI="/xl/externalLinks/externalLink207.xml?ContentType=application/vnd.openxmlformats-officedocument.spreadsheetml.externalLink+xml">
        <DigestMethod Algorithm="http://www.w3.org/2001/04/xmlenc#sha256"/>
        <DigestValue>l7oLq76vFXM4hAwWK4DT8JdWd+al6PFYfaOFy5EL5Yo=</DigestValue>
      </Reference>
      <Reference URI="/xl/externalLinks/externalLink208.xml?ContentType=application/vnd.openxmlformats-officedocument.spreadsheetml.externalLink+xml">
        <DigestMethod Algorithm="http://www.w3.org/2001/04/xmlenc#sha256"/>
        <DigestValue>2bCwehNeFY/qhDbQ+5o5rNxVrsQh7W1dEJ4oWJg24cU=</DigestValue>
      </Reference>
      <Reference URI="/xl/externalLinks/externalLink209.xml?ContentType=application/vnd.openxmlformats-officedocument.spreadsheetml.externalLink+xml">
        <DigestMethod Algorithm="http://www.w3.org/2001/04/xmlenc#sha256"/>
        <DigestValue>3mJI15juAj4X3dZms1V20/qLjB7806iqiZJhNXK4ozA=</DigestValue>
      </Reference>
      <Reference URI="/xl/externalLinks/externalLink21.xml?ContentType=application/vnd.openxmlformats-officedocument.spreadsheetml.externalLink+xml">
        <DigestMethod Algorithm="http://www.w3.org/2001/04/xmlenc#sha256"/>
        <DigestValue>nhAO419GG84MSXFs9OhX/U4YATP/8HHYFXk/2r3Vvf8=</DigestValue>
      </Reference>
      <Reference URI="/xl/externalLinks/externalLink210.xml?ContentType=application/vnd.openxmlformats-officedocument.spreadsheetml.externalLink+xml">
        <DigestMethod Algorithm="http://www.w3.org/2001/04/xmlenc#sha256"/>
        <DigestValue>h9sciecKnTfGjD1wg1wX2lynmaDea5twTtYtZhxzN1s=</DigestValue>
      </Reference>
      <Reference URI="/xl/externalLinks/externalLink211.xml?ContentType=application/vnd.openxmlformats-officedocument.spreadsheetml.externalLink+xml">
        <DigestMethod Algorithm="http://www.w3.org/2001/04/xmlenc#sha256"/>
        <DigestValue>8xVsTvmAHtm56eMBjXn5EMXOOJ5s32b47UmkGQK1ajs=</DigestValue>
      </Reference>
      <Reference URI="/xl/externalLinks/externalLink212.xml?ContentType=application/vnd.openxmlformats-officedocument.spreadsheetml.externalLink+xml">
        <DigestMethod Algorithm="http://www.w3.org/2001/04/xmlenc#sha256"/>
        <DigestValue>ESNIotQEV4lkqA4Oj3JEFi3egBrRNT2AQoKjiggQie0=</DigestValue>
      </Reference>
      <Reference URI="/xl/externalLinks/externalLink213.xml?ContentType=application/vnd.openxmlformats-officedocument.spreadsheetml.externalLink+xml">
        <DigestMethod Algorithm="http://www.w3.org/2001/04/xmlenc#sha256"/>
        <DigestValue>d0r+yHKzsvAtD2bW4F20NbwyDWAFiIaomMf0dEFgah0=</DigestValue>
      </Reference>
      <Reference URI="/xl/externalLinks/externalLink214.xml?ContentType=application/vnd.openxmlformats-officedocument.spreadsheetml.externalLink+xml">
        <DigestMethod Algorithm="http://www.w3.org/2001/04/xmlenc#sha256"/>
        <DigestValue>eVVi6Zqk589uUbxIDGtt6wt1Bf4aILUG39+jn8i5Qj4=</DigestValue>
      </Reference>
      <Reference URI="/xl/externalLinks/externalLink215.xml?ContentType=application/vnd.openxmlformats-officedocument.spreadsheetml.externalLink+xml">
        <DigestMethod Algorithm="http://www.w3.org/2001/04/xmlenc#sha256"/>
        <DigestValue>eutkftBQRRKgB2vrzOEN3fEOOekg1AesRUZrz7aFUkQ=</DigestValue>
      </Reference>
      <Reference URI="/xl/externalLinks/externalLink216.xml?ContentType=application/vnd.openxmlformats-officedocument.spreadsheetml.externalLink+xml">
        <DigestMethod Algorithm="http://www.w3.org/2001/04/xmlenc#sha256"/>
        <DigestValue>8pIfjPYzXUz4w1gUwl7eiKgDEEpVOI+niSUyCGgMw0E=</DigestValue>
      </Reference>
      <Reference URI="/xl/externalLinks/externalLink217.xml?ContentType=application/vnd.openxmlformats-officedocument.spreadsheetml.externalLink+xml">
        <DigestMethod Algorithm="http://www.w3.org/2001/04/xmlenc#sha256"/>
        <DigestValue>il2OjWDtkqrdaLGKDZUMiA/soNdriCI7LtdPj3IlHLw=</DigestValue>
      </Reference>
      <Reference URI="/xl/externalLinks/externalLink218.xml?ContentType=application/vnd.openxmlformats-officedocument.spreadsheetml.externalLink+xml">
        <DigestMethod Algorithm="http://www.w3.org/2001/04/xmlenc#sha256"/>
        <DigestValue>Ore5bDfaavJZqwu9ZTXBuNZDoeQhvL5ZSSlpKRHdQ10=</DigestValue>
      </Reference>
      <Reference URI="/xl/externalLinks/externalLink219.xml?ContentType=application/vnd.openxmlformats-officedocument.spreadsheetml.externalLink+xml">
        <DigestMethod Algorithm="http://www.w3.org/2001/04/xmlenc#sha256"/>
        <DigestValue>epPqEf6JX/6HwqsAoOAT2p4glHLzCLdUiu1VEo/GhN4=</DigestValue>
      </Reference>
      <Reference URI="/xl/externalLinks/externalLink22.xml?ContentType=application/vnd.openxmlformats-officedocument.spreadsheetml.externalLink+xml">
        <DigestMethod Algorithm="http://www.w3.org/2001/04/xmlenc#sha256"/>
        <DigestValue>OZywVFCjC4kzdQi9coIwuZQT3Icj6mtGymDI5mmH5tg=</DigestValue>
      </Reference>
      <Reference URI="/xl/externalLinks/externalLink220.xml?ContentType=application/vnd.openxmlformats-officedocument.spreadsheetml.externalLink+xml">
        <DigestMethod Algorithm="http://www.w3.org/2001/04/xmlenc#sha256"/>
        <DigestValue>lxg2IiNn5Fz1lj1dwpA1SU/NN6DcF8qbYAydCmnJ5f4=</DigestValue>
      </Reference>
      <Reference URI="/xl/externalLinks/externalLink221.xml?ContentType=application/vnd.openxmlformats-officedocument.spreadsheetml.externalLink+xml">
        <DigestMethod Algorithm="http://www.w3.org/2001/04/xmlenc#sha256"/>
        <DigestValue>FxNiNt6eXMDcgSptZREc9K5hH021sKJ4AIWC9ftdvDQ=</DigestValue>
      </Reference>
      <Reference URI="/xl/externalLinks/externalLink222.xml?ContentType=application/vnd.openxmlformats-officedocument.spreadsheetml.externalLink+xml">
        <DigestMethod Algorithm="http://www.w3.org/2001/04/xmlenc#sha256"/>
        <DigestValue>tAMMaREF9bqQ7pvwUD4kZYLNsHX8x37/MiZSgMemW2c=</DigestValue>
      </Reference>
      <Reference URI="/xl/externalLinks/externalLink223.xml?ContentType=application/vnd.openxmlformats-officedocument.spreadsheetml.externalLink+xml">
        <DigestMethod Algorithm="http://www.w3.org/2001/04/xmlenc#sha256"/>
        <DigestValue>bWvRKtOEhQHwv91PlUTbVWFS4eGy3JNq1DfOMt7EVfA=</DigestValue>
      </Reference>
      <Reference URI="/xl/externalLinks/externalLink224.xml?ContentType=application/vnd.openxmlformats-officedocument.spreadsheetml.externalLink+xml">
        <DigestMethod Algorithm="http://www.w3.org/2001/04/xmlenc#sha256"/>
        <DigestValue>GMH6ZqdZM2EGVKp644fQOFmdkQg1UInOwADy98FwcdY=</DigestValue>
      </Reference>
      <Reference URI="/xl/externalLinks/externalLink225.xml?ContentType=application/vnd.openxmlformats-officedocument.spreadsheetml.externalLink+xml">
        <DigestMethod Algorithm="http://www.w3.org/2001/04/xmlenc#sha256"/>
        <DigestValue>AsstY4mdfv7vwqJVWSkQ4KvxXXJWF2vYCUMOE5IwXB4=</DigestValue>
      </Reference>
      <Reference URI="/xl/externalLinks/externalLink226.xml?ContentType=application/vnd.openxmlformats-officedocument.spreadsheetml.externalLink+xml">
        <DigestMethod Algorithm="http://www.w3.org/2001/04/xmlenc#sha256"/>
        <DigestValue>sLdkJh6rK56LV49dIZlagb9aScnuJSMEUT4QuCJnGKs=</DigestValue>
      </Reference>
      <Reference URI="/xl/externalLinks/externalLink23.xml?ContentType=application/vnd.openxmlformats-officedocument.spreadsheetml.externalLink+xml">
        <DigestMethod Algorithm="http://www.w3.org/2001/04/xmlenc#sha256"/>
        <DigestValue>rAdnL3aYwf3K8eSHjWh2U1t1zLIWbujDz9jMRndkiHU=</DigestValue>
      </Reference>
      <Reference URI="/xl/externalLinks/externalLink24.xml?ContentType=application/vnd.openxmlformats-officedocument.spreadsheetml.externalLink+xml">
        <DigestMethod Algorithm="http://www.w3.org/2001/04/xmlenc#sha256"/>
        <DigestValue>GLLEeU6ZeMnUPeJPPn9FKbLzUD0UbsKON8p87XEHTdQ=</DigestValue>
      </Reference>
      <Reference URI="/xl/externalLinks/externalLink25.xml?ContentType=application/vnd.openxmlformats-officedocument.spreadsheetml.externalLink+xml">
        <DigestMethod Algorithm="http://www.w3.org/2001/04/xmlenc#sha256"/>
        <DigestValue>y06jfoXGy4s6xW8DAjPaRyFVwXh3x1CwLmelrYLgMqA=</DigestValue>
      </Reference>
      <Reference URI="/xl/externalLinks/externalLink26.xml?ContentType=application/vnd.openxmlformats-officedocument.spreadsheetml.externalLink+xml">
        <DigestMethod Algorithm="http://www.w3.org/2001/04/xmlenc#sha256"/>
        <DigestValue>Nw4dxfdRDqdViahm9ubMKEoU0wA3+dpFshx1F1pYfEE=</DigestValue>
      </Reference>
      <Reference URI="/xl/externalLinks/externalLink27.xml?ContentType=application/vnd.openxmlformats-officedocument.spreadsheetml.externalLink+xml">
        <DigestMethod Algorithm="http://www.w3.org/2001/04/xmlenc#sha256"/>
        <DigestValue>KWX9BSu1yflIwBdg7al0UOgtJjV1lgjehDkkSsapY44=</DigestValue>
      </Reference>
      <Reference URI="/xl/externalLinks/externalLink28.xml?ContentType=application/vnd.openxmlformats-officedocument.spreadsheetml.externalLink+xml">
        <DigestMethod Algorithm="http://www.w3.org/2001/04/xmlenc#sha256"/>
        <DigestValue>iuV7q7tONZy+Sr54VfYgHvy+NNWB/R+EFfl6Zxxn0zo=</DigestValue>
      </Reference>
      <Reference URI="/xl/externalLinks/externalLink29.xml?ContentType=application/vnd.openxmlformats-officedocument.spreadsheetml.externalLink+xml">
        <DigestMethod Algorithm="http://www.w3.org/2001/04/xmlenc#sha256"/>
        <DigestValue>l9wth+wpI0PX8PRZnxJuF2iapnUFh951nBPvNUszEV4=</DigestValue>
      </Reference>
      <Reference URI="/xl/externalLinks/externalLink3.xml?ContentType=application/vnd.openxmlformats-officedocument.spreadsheetml.externalLink+xml">
        <DigestMethod Algorithm="http://www.w3.org/2001/04/xmlenc#sha256"/>
        <DigestValue>fNhuDp5iFOi5hRkKoOgekKdVfxrGs4q857KOvCO0HYU=</DigestValue>
      </Reference>
      <Reference URI="/xl/externalLinks/externalLink30.xml?ContentType=application/vnd.openxmlformats-officedocument.spreadsheetml.externalLink+xml">
        <DigestMethod Algorithm="http://www.w3.org/2001/04/xmlenc#sha256"/>
        <DigestValue>pwOoQjjQc376Fik2I6LqXvR2CsyR9/64X/h23sLY77g=</DigestValue>
      </Reference>
      <Reference URI="/xl/externalLinks/externalLink31.xml?ContentType=application/vnd.openxmlformats-officedocument.spreadsheetml.externalLink+xml">
        <DigestMethod Algorithm="http://www.w3.org/2001/04/xmlenc#sha256"/>
        <DigestValue>mt7o2L4TAzATN7mvoMrN7zi7QULYCheqg0B3BtT6EoI=</DigestValue>
      </Reference>
      <Reference URI="/xl/externalLinks/externalLink32.xml?ContentType=application/vnd.openxmlformats-officedocument.spreadsheetml.externalLink+xml">
        <DigestMethod Algorithm="http://www.w3.org/2001/04/xmlenc#sha256"/>
        <DigestValue>Qd8BhHVivp85Y4VwyRN0qvY2wMfr3BhGYBW36Sgxcz4=</DigestValue>
      </Reference>
      <Reference URI="/xl/externalLinks/externalLink33.xml?ContentType=application/vnd.openxmlformats-officedocument.spreadsheetml.externalLink+xml">
        <DigestMethod Algorithm="http://www.w3.org/2001/04/xmlenc#sha256"/>
        <DigestValue>gMNPHLJ8MUx11vM8O5IiWZBLPkDq27LGb33tdkBC7AA=</DigestValue>
      </Reference>
      <Reference URI="/xl/externalLinks/externalLink34.xml?ContentType=application/vnd.openxmlformats-officedocument.spreadsheetml.externalLink+xml">
        <DigestMethod Algorithm="http://www.w3.org/2001/04/xmlenc#sha256"/>
        <DigestValue>5DyIgTfVgKUmtUDBOJbKMBl7A83Jx3sRnwrjcLAS114=</DigestValue>
      </Reference>
      <Reference URI="/xl/externalLinks/externalLink35.xml?ContentType=application/vnd.openxmlformats-officedocument.spreadsheetml.externalLink+xml">
        <DigestMethod Algorithm="http://www.w3.org/2001/04/xmlenc#sha256"/>
        <DigestValue>rVH1TRbr98z7qUe+WaXqitAEDw/mLOmZSfHgIkWNrXY=</DigestValue>
      </Reference>
      <Reference URI="/xl/externalLinks/externalLink36.xml?ContentType=application/vnd.openxmlformats-officedocument.spreadsheetml.externalLink+xml">
        <DigestMethod Algorithm="http://www.w3.org/2001/04/xmlenc#sha256"/>
        <DigestValue>OopSb+ZnjVSPwg4XW4ciQcHoxM7Ufez4lkbK2xHNes4=</DigestValue>
      </Reference>
      <Reference URI="/xl/externalLinks/externalLink37.xml?ContentType=application/vnd.openxmlformats-officedocument.spreadsheetml.externalLink+xml">
        <DigestMethod Algorithm="http://www.w3.org/2001/04/xmlenc#sha256"/>
        <DigestValue>UkeI/hNZgEhsOeWkbkivcf9gjing4RH1BB250RhpH5k=</DigestValue>
      </Reference>
      <Reference URI="/xl/externalLinks/externalLink38.xml?ContentType=application/vnd.openxmlformats-officedocument.spreadsheetml.externalLink+xml">
        <DigestMethod Algorithm="http://www.w3.org/2001/04/xmlenc#sha256"/>
        <DigestValue>a9J2HzyYaCmzLY1PLihPpiAFWhIZDXeKvG4bog8aMWg=</DigestValue>
      </Reference>
      <Reference URI="/xl/externalLinks/externalLink39.xml?ContentType=application/vnd.openxmlformats-officedocument.spreadsheetml.externalLink+xml">
        <DigestMethod Algorithm="http://www.w3.org/2001/04/xmlenc#sha256"/>
        <DigestValue>XwC6Zyg1WVy0umhIYyj+LRF2YlVmjdGr+gXjcKrHXKo=</DigestValue>
      </Reference>
      <Reference URI="/xl/externalLinks/externalLink4.xml?ContentType=application/vnd.openxmlformats-officedocument.spreadsheetml.externalLink+xml">
        <DigestMethod Algorithm="http://www.w3.org/2001/04/xmlenc#sha256"/>
        <DigestValue>dk7cmsaFfmEHScoQK2jOz6oeSBQDdtPcxLbsUNEM0IY=</DigestValue>
      </Reference>
      <Reference URI="/xl/externalLinks/externalLink40.xml?ContentType=application/vnd.openxmlformats-officedocument.spreadsheetml.externalLink+xml">
        <DigestMethod Algorithm="http://www.w3.org/2001/04/xmlenc#sha256"/>
        <DigestValue>jieF2rRNMJyaUyMXMPyvL8VFMTv9Jb+9K5z9YRyvif4=</DigestValue>
      </Reference>
      <Reference URI="/xl/externalLinks/externalLink41.xml?ContentType=application/vnd.openxmlformats-officedocument.spreadsheetml.externalLink+xml">
        <DigestMethod Algorithm="http://www.w3.org/2001/04/xmlenc#sha256"/>
        <DigestValue>/kmHHzbX5qGsLSi8zZZ0//mD/uAeCtllsSPrP7kXV7w=</DigestValue>
      </Reference>
      <Reference URI="/xl/externalLinks/externalLink42.xml?ContentType=application/vnd.openxmlformats-officedocument.spreadsheetml.externalLink+xml">
        <DigestMethod Algorithm="http://www.w3.org/2001/04/xmlenc#sha256"/>
        <DigestValue>eOakVklUBpUc9PB8CUe3eQZL6yEmMt7Il6DMyCz0lJg=</DigestValue>
      </Reference>
      <Reference URI="/xl/externalLinks/externalLink43.xml?ContentType=application/vnd.openxmlformats-officedocument.spreadsheetml.externalLink+xml">
        <DigestMethod Algorithm="http://www.w3.org/2001/04/xmlenc#sha256"/>
        <DigestValue>Qt+aROxM/OiPwULFBz+PvTOBTqTEYlnD6Z+4tBbl6EY=</DigestValue>
      </Reference>
      <Reference URI="/xl/externalLinks/externalLink44.xml?ContentType=application/vnd.openxmlformats-officedocument.spreadsheetml.externalLink+xml">
        <DigestMethod Algorithm="http://www.w3.org/2001/04/xmlenc#sha256"/>
        <DigestValue>cqOKNmS0jVhGG3jJsk/Gucy4iHy1atkmMthY+8J+l2w=</DigestValue>
      </Reference>
      <Reference URI="/xl/externalLinks/externalLink45.xml?ContentType=application/vnd.openxmlformats-officedocument.spreadsheetml.externalLink+xml">
        <DigestMethod Algorithm="http://www.w3.org/2001/04/xmlenc#sha256"/>
        <DigestValue>Vvf2WOPlO262SVS6hAzB6347drK5qzlt2O0o2JZi9zY=</DigestValue>
      </Reference>
      <Reference URI="/xl/externalLinks/externalLink46.xml?ContentType=application/vnd.openxmlformats-officedocument.spreadsheetml.externalLink+xml">
        <DigestMethod Algorithm="http://www.w3.org/2001/04/xmlenc#sha256"/>
        <DigestValue>B4ae6LCjoNJDJhmMGzYuXgE97KZoXjKq4Pwl2ahrjL8=</DigestValue>
      </Reference>
      <Reference URI="/xl/externalLinks/externalLink47.xml?ContentType=application/vnd.openxmlformats-officedocument.spreadsheetml.externalLink+xml">
        <DigestMethod Algorithm="http://www.w3.org/2001/04/xmlenc#sha256"/>
        <DigestValue>RHraSBYtWoFHJ1eMyR0xlOsLFT5Hms8JUBH5toydY6I=</DigestValue>
      </Reference>
      <Reference URI="/xl/externalLinks/externalLink48.xml?ContentType=application/vnd.openxmlformats-officedocument.spreadsheetml.externalLink+xml">
        <DigestMethod Algorithm="http://www.w3.org/2001/04/xmlenc#sha256"/>
        <DigestValue>dGtHpat+eGfY1Ibu8QFE4RHjhTyXV3N2YUuKu/3mvYs=</DigestValue>
      </Reference>
      <Reference URI="/xl/externalLinks/externalLink49.xml?ContentType=application/vnd.openxmlformats-officedocument.spreadsheetml.externalLink+xml">
        <DigestMethod Algorithm="http://www.w3.org/2001/04/xmlenc#sha256"/>
        <DigestValue>MS5js70W2XzMARQEE5b7CZhR1rKXVyfpOzzyHoYahLg=</DigestValue>
      </Reference>
      <Reference URI="/xl/externalLinks/externalLink5.xml?ContentType=application/vnd.openxmlformats-officedocument.spreadsheetml.externalLink+xml">
        <DigestMethod Algorithm="http://www.w3.org/2001/04/xmlenc#sha256"/>
        <DigestValue>46SucK8hPtdbFiQyzun4pRqfj2DVC8w5LnZRUUfSbi0=</DigestValue>
      </Reference>
      <Reference URI="/xl/externalLinks/externalLink50.xml?ContentType=application/vnd.openxmlformats-officedocument.spreadsheetml.externalLink+xml">
        <DigestMethod Algorithm="http://www.w3.org/2001/04/xmlenc#sha256"/>
        <DigestValue>o7bXf/Juvu1mdMNGhEf6jGwanRNf4k3lQ5F89LQcdCw=</DigestValue>
      </Reference>
      <Reference URI="/xl/externalLinks/externalLink51.xml?ContentType=application/vnd.openxmlformats-officedocument.spreadsheetml.externalLink+xml">
        <DigestMethod Algorithm="http://www.w3.org/2001/04/xmlenc#sha256"/>
        <DigestValue>BMfaRR/EIq6u5I4EB5biNoqplRbwNcNFBTw6UOHqzao=</DigestValue>
      </Reference>
      <Reference URI="/xl/externalLinks/externalLink52.xml?ContentType=application/vnd.openxmlformats-officedocument.spreadsheetml.externalLink+xml">
        <DigestMethod Algorithm="http://www.w3.org/2001/04/xmlenc#sha256"/>
        <DigestValue>Z1cJSnEwo1F2Q9mNzUOMiOMPGnzsw6SNOPlO6B2q9qM=</DigestValue>
      </Reference>
      <Reference URI="/xl/externalLinks/externalLink53.xml?ContentType=application/vnd.openxmlformats-officedocument.spreadsheetml.externalLink+xml">
        <DigestMethod Algorithm="http://www.w3.org/2001/04/xmlenc#sha256"/>
        <DigestValue>gf8r/Nr2xG6zF4GuIxM9XqhFID+NuPg/rP0TFemqEpg=</DigestValue>
      </Reference>
      <Reference URI="/xl/externalLinks/externalLink54.xml?ContentType=application/vnd.openxmlformats-officedocument.spreadsheetml.externalLink+xml">
        <DigestMethod Algorithm="http://www.w3.org/2001/04/xmlenc#sha256"/>
        <DigestValue>k/v37JcSI81qV+ZK/hu+V6FxzAEsYI1NgKJz9zDNUMg=</DigestValue>
      </Reference>
      <Reference URI="/xl/externalLinks/externalLink55.xml?ContentType=application/vnd.openxmlformats-officedocument.spreadsheetml.externalLink+xml">
        <DigestMethod Algorithm="http://www.w3.org/2001/04/xmlenc#sha256"/>
        <DigestValue>cWYgHMFf84fZLL82xPdNrDSJHMgZpSWtN2YgYPI87Uw=</DigestValue>
      </Reference>
      <Reference URI="/xl/externalLinks/externalLink56.xml?ContentType=application/vnd.openxmlformats-officedocument.spreadsheetml.externalLink+xml">
        <DigestMethod Algorithm="http://www.w3.org/2001/04/xmlenc#sha256"/>
        <DigestValue>6/efgQo7XEMWA3v6hGirY8D/gS1o7cJT4Y9BLVViMYI=</DigestValue>
      </Reference>
      <Reference URI="/xl/externalLinks/externalLink57.xml?ContentType=application/vnd.openxmlformats-officedocument.spreadsheetml.externalLink+xml">
        <DigestMethod Algorithm="http://www.w3.org/2001/04/xmlenc#sha256"/>
        <DigestValue>DKnilDlLQfGW3qcX7CWAIkwD/YULIFnMwSzqDEml3Wc=</DigestValue>
      </Reference>
      <Reference URI="/xl/externalLinks/externalLink58.xml?ContentType=application/vnd.openxmlformats-officedocument.spreadsheetml.externalLink+xml">
        <DigestMethod Algorithm="http://www.w3.org/2001/04/xmlenc#sha256"/>
        <DigestValue>OoHlWnmzzHtim2Ex6SfrNhQkQQuI8xm1/fvqR1fO/Iw=</DigestValue>
      </Reference>
      <Reference URI="/xl/externalLinks/externalLink59.xml?ContentType=application/vnd.openxmlformats-officedocument.spreadsheetml.externalLink+xml">
        <DigestMethod Algorithm="http://www.w3.org/2001/04/xmlenc#sha256"/>
        <DigestValue>Vvf2WOPlO262SVS6hAzB6347drK5qzlt2O0o2JZi9zY=</DigestValue>
      </Reference>
      <Reference URI="/xl/externalLinks/externalLink6.xml?ContentType=application/vnd.openxmlformats-officedocument.spreadsheetml.externalLink+xml">
        <DigestMethod Algorithm="http://www.w3.org/2001/04/xmlenc#sha256"/>
        <DigestValue>QxmUUx/r2J8oosnIPnaDEDHXoShBzQQgAHTOEw9/bVY=</DigestValue>
      </Reference>
      <Reference URI="/xl/externalLinks/externalLink60.xml?ContentType=application/vnd.openxmlformats-officedocument.spreadsheetml.externalLink+xml">
        <DigestMethod Algorithm="http://www.w3.org/2001/04/xmlenc#sha256"/>
        <DigestValue>+nP7aysslA0xLxrNY4PTEnvU2B0cj4WpwgKSTEv2Dlg=</DigestValue>
      </Reference>
      <Reference URI="/xl/externalLinks/externalLink61.xml?ContentType=application/vnd.openxmlformats-officedocument.spreadsheetml.externalLink+xml">
        <DigestMethod Algorithm="http://www.w3.org/2001/04/xmlenc#sha256"/>
        <DigestValue>fR6J0ABFwAJWP4acr15KWsoWL2alvEYkbLJ8PweJN2M=</DigestValue>
      </Reference>
      <Reference URI="/xl/externalLinks/externalLink62.xml?ContentType=application/vnd.openxmlformats-officedocument.spreadsheetml.externalLink+xml">
        <DigestMethod Algorithm="http://www.w3.org/2001/04/xmlenc#sha256"/>
        <DigestValue>A7NNVPbRTZmCILq0ElV0JsPdQNeRNyhD4PCr9Ssps1o=</DigestValue>
      </Reference>
      <Reference URI="/xl/externalLinks/externalLink63.xml?ContentType=application/vnd.openxmlformats-officedocument.spreadsheetml.externalLink+xml">
        <DigestMethod Algorithm="http://www.w3.org/2001/04/xmlenc#sha256"/>
        <DigestValue>STeuiCq5O3UWhaLuKC4aNJzy/kjXYjMoiPJB5dxlab4=</DigestValue>
      </Reference>
      <Reference URI="/xl/externalLinks/externalLink64.xml?ContentType=application/vnd.openxmlformats-officedocument.spreadsheetml.externalLink+xml">
        <DigestMethod Algorithm="http://www.w3.org/2001/04/xmlenc#sha256"/>
        <DigestValue>8tjXW3Bu+y4HR9aumiKKJgtPM94AsZvxzhTHAqzcRIw=</DigestValue>
      </Reference>
      <Reference URI="/xl/externalLinks/externalLink65.xml?ContentType=application/vnd.openxmlformats-officedocument.spreadsheetml.externalLink+xml">
        <DigestMethod Algorithm="http://www.w3.org/2001/04/xmlenc#sha256"/>
        <DigestValue>3kbvvh2i0sIUQxoMDFUTw3UR73vJEs5Lc/svTGEdLOw=</DigestValue>
      </Reference>
      <Reference URI="/xl/externalLinks/externalLink66.xml?ContentType=application/vnd.openxmlformats-officedocument.spreadsheetml.externalLink+xml">
        <DigestMethod Algorithm="http://www.w3.org/2001/04/xmlenc#sha256"/>
        <DigestValue>xRdIqqXJCWHapqnt5pWmTVa8nbsJcUf/8+YrXnNxD2c=</DigestValue>
      </Reference>
      <Reference URI="/xl/externalLinks/externalLink67.xml?ContentType=application/vnd.openxmlformats-officedocument.spreadsheetml.externalLink+xml">
        <DigestMethod Algorithm="http://www.w3.org/2001/04/xmlenc#sha256"/>
        <DigestValue>dgTnqo/if2He0aE91KJ/dC9iA4hc2iwcEAD32DE6RSE=</DigestValue>
      </Reference>
      <Reference URI="/xl/externalLinks/externalLink68.xml?ContentType=application/vnd.openxmlformats-officedocument.spreadsheetml.externalLink+xml">
        <DigestMethod Algorithm="http://www.w3.org/2001/04/xmlenc#sha256"/>
        <DigestValue>t1ia1o8rLvKVJy+1KBMPzbx0WIbFZdsnFekYOmPdlv0=</DigestValue>
      </Reference>
      <Reference URI="/xl/externalLinks/externalLink69.xml?ContentType=application/vnd.openxmlformats-officedocument.spreadsheetml.externalLink+xml">
        <DigestMethod Algorithm="http://www.w3.org/2001/04/xmlenc#sha256"/>
        <DigestValue>jcY0ATzuw4UDG0hPzzOBot834zTherCqt/WFxfnDFV0=</DigestValue>
      </Reference>
      <Reference URI="/xl/externalLinks/externalLink7.xml?ContentType=application/vnd.openxmlformats-officedocument.spreadsheetml.externalLink+xml">
        <DigestMethod Algorithm="http://www.w3.org/2001/04/xmlenc#sha256"/>
        <DigestValue>f0LX44Ngfa9y1qYjCjq0qIDU05VeO8MJu4E0I74nl+w=</DigestValue>
      </Reference>
      <Reference URI="/xl/externalLinks/externalLink70.xml?ContentType=application/vnd.openxmlformats-officedocument.spreadsheetml.externalLink+xml">
        <DigestMethod Algorithm="http://www.w3.org/2001/04/xmlenc#sha256"/>
        <DigestValue>nhxZkdqCxcRgrLApwh6nwvco/GWlaIg+Gjp2lp9uCzw=</DigestValue>
      </Reference>
      <Reference URI="/xl/externalLinks/externalLink71.xml?ContentType=application/vnd.openxmlformats-officedocument.spreadsheetml.externalLink+xml">
        <DigestMethod Algorithm="http://www.w3.org/2001/04/xmlenc#sha256"/>
        <DigestValue>4a85NqvEaA/y2bK2kMhzay83GNiKWJBeaG10W2Mdhqg=</DigestValue>
      </Reference>
      <Reference URI="/xl/externalLinks/externalLink72.xml?ContentType=application/vnd.openxmlformats-officedocument.spreadsheetml.externalLink+xml">
        <DigestMethod Algorithm="http://www.w3.org/2001/04/xmlenc#sha256"/>
        <DigestValue>b+xUysGhdAwhoX7S4+za6pgHnIacLMdj7k6qMe9Wldg=</DigestValue>
      </Reference>
      <Reference URI="/xl/externalLinks/externalLink73.xml?ContentType=application/vnd.openxmlformats-officedocument.spreadsheetml.externalLink+xml">
        <DigestMethod Algorithm="http://www.w3.org/2001/04/xmlenc#sha256"/>
        <DigestValue>G8/Fw6nk82V7yf2E8PmGAdEis4WLUX/84iWfi6XFfBY=</DigestValue>
      </Reference>
      <Reference URI="/xl/externalLinks/externalLink74.xml?ContentType=application/vnd.openxmlformats-officedocument.spreadsheetml.externalLink+xml">
        <DigestMethod Algorithm="http://www.w3.org/2001/04/xmlenc#sha256"/>
        <DigestValue>1S/A1pqMd74kr5aHIIVHG2GcdxDqRD2bIOlKJmE3juk=</DigestValue>
      </Reference>
      <Reference URI="/xl/externalLinks/externalLink75.xml?ContentType=application/vnd.openxmlformats-officedocument.spreadsheetml.externalLink+xml">
        <DigestMethod Algorithm="http://www.w3.org/2001/04/xmlenc#sha256"/>
        <DigestValue>sBeKqVyNlM1W5IBFlrSsglGbZIu+ucTEL2I0cBG9xM4=</DigestValue>
      </Reference>
      <Reference URI="/xl/externalLinks/externalLink76.xml?ContentType=application/vnd.openxmlformats-officedocument.spreadsheetml.externalLink+xml">
        <DigestMethod Algorithm="http://www.w3.org/2001/04/xmlenc#sha256"/>
        <DigestValue>L1eyr3/klgVV2HeMS2x821ke+/ix1ZpEXY+p4XtI814=</DigestValue>
      </Reference>
      <Reference URI="/xl/externalLinks/externalLink77.xml?ContentType=application/vnd.openxmlformats-officedocument.spreadsheetml.externalLink+xml">
        <DigestMethod Algorithm="http://www.w3.org/2001/04/xmlenc#sha256"/>
        <DigestValue>QDCoRkaeNJgQT+CB3wfN61nJlhv4xzJD8GF1uwMmIOI=</DigestValue>
      </Reference>
      <Reference URI="/xl/externalLinks/externalLink78.xml?ContentType=application/vnd.openxmlformats-officedocument.spreadsheetml.externalLink+xml">
        <DigestMethod Algorithm="http://www.w3.org/2001/04/xmlenc#sha256"/>
        <DigestValue>LbsZK4IgoLNbbk1ywKRxrjEl8eSwa51bCvdoo7H6+2I=</DigestValue>
      </Reference>
      <Reference URI="/xl/externalLinks/externalLink79.xml?ContentType=application/vnd.openxmlformats-officedocument.spreadsheetml.externalLink+xml">
        <DigestMethod Algorithm="http://www.w3.org/2001/04/xmlenc#sha256"/>
        <DigestValue>XlfnQMF85ckEdYLscPTeEHpmUodELWeBaZBoNLugMpk=</DigestValue>
      </Reference>
      <Reference URI="/xl/externalLinks/externalLink8.xml?ContentType=application/vnd.openxmlformats-officedocument.spreadsheetml.externalLink+xml">
        <DigestMethod Algorithm="http://www.w3.org/2001/04/xmlenc#sha256"/>
        <DigestValue>s9bR6aCODpMkcgFBG0J+lwWT/LSMfF/fupop9z1kQ0Y=</DigestValue>
      </Reference>
      <Reference URI="/xl/externalLinks/externalLink80.xml?ContentType=application/vnd.openxmlformats-officedocument.spreadsheetml.externalLink+xml">
        <DigestMethod Algorithm="http://www.w3.org/2001/04/xmlenc#sha256"/>
        <DigestValue>+okQoWIg5fcwQHI5lASGepnnIpJTb+SWrrCG3ZAimUU=</DigestValue>
      </Reference>
      <Reference URI="/xl/externalLinks/externalLink81.xml?ContentType=application/vnd.openxmlformats-officedocument.spreadsheetml.externalLink+xml">
        <DigestMethod Algorithm="http://www.w3.org/2001/04/xmlenc#sha256"/>
        <DigestValue>iOCqrNIvZ2hB2J4sTqiotym++bbYXn0PyMA9YfTl/tY=</DigestValue>
      </Reference>
      <Reference URI="/xl/externalLinks/externalLink82.xml?ContentType=application/vnd.openxmlformats-officedocument.spreadsheetml.externalLink+xml">
        <DigestMethod Algorithm="http://www.w3.org/2001/04/xmlenc#sha256"/>
        <DigestValue>NoC80uBFKVIDBT35sftLPRFAFSPImkP34Jt9ZkotUdQ=</DigestValue>
      </Reference>
      <Reference URI="/xl/externalLinks/externalLink83.xml?ContentType=application/vnd.openxmlformats-officedocument.spreadsheetml.externalLink+xml">
        <DigestMethod Algorithm="http://www.w3.org/2001/04/xmlenc#sha256"/>
        <DigestValue>dwswlbFs+YcxvCOddeXK92kDCZFzna0+tvLsIN7cAB0=</DigestValue>
      </Reference>
      <Reference URI="/xl/externalLinks/externalLink84.xml?ContentType=application/vnd.openxmlformats-officedocument.spreadsheetml.externalLink+xml">
        <DigestMethod Algorithm="http://www.w3.org/2001/04/xmlenc#sha256"/>
        <DigestValue>SVhHKR9V1DXfitDosUt5VhA6TyzA8um8jkxSegJpleo=</DigestValue>
      </Reference>
      <Reference URI="/xl/externalLinks/externalLink85.xml?ContentType=application/vnd.openxmlformats-officedocument.spreadsheetml.externalLink+xml">
        <DigestMethod Algorithm="http://www.w3.org/2001/04/xmlenc#sha256"/>
        <DigestValue>ZXORZMYERiiqZPscF0WkLnZHDGpsJeytk21Fuofhmdo=</DigestValue>
      </Reference>
      <Reference URI="/xl/externalLinks/externalLink86.xml?ContentType=application/vnd.openxmlformats-officedocument.spreadsheetml.externalLink+xml">
        <DigestMethod Algorithm="http://www.w3.org/2001/04/xmlenc#sha256"/>
        <DigestValue>elDIZMytjrXb/pnqUiWZHZiajOlCDZBlp1bOnBY5rJw=</DigestValue>
      </Reference>
      <Reference URI="/xl/externalLinks/externalLink87.xml?ContentType=application/vnd.openxmlformats-officedocument.spreadsheetml.externalLink+xml">
        <DigestMethod Algorithm="http://www.w3.org/2001/04/xmlenc#sha256"/>
        <DigestValue>1WflBaAphqh0/szLdco1OKzksuRHiQogMLoO8FisW+I=</DigestValue>
      </Reference>
      <Reference URI="/xl/externalLinks/externalLink88.xml?ContentType=application/vnd.openxmlformats-officedocument.spreadsheetml.externalLink+xml">
        <DigestMethod Algorithm="http://www.w3.org/2001/04/xmlenc#sha256"/>
        <DigestValue>3QYLYq0WR5aGKm5y9m37uk+zRDWK5kbgWg7dGt/t+PA=</DigestValue>
      </Reference>
      <Reference URI="/xl/externalLinks/externalLink89.xml?ContentType=application/vnd.openxmlformats-officedocument.spreadsheetml.externalLink+xml">
        <DigestMethod Algorithm="http://www.w3.org/2001/04/xmlenc#sha256"/>
        <DigestValue>W1QLwGT/4MrZSmOwOnfpt9yabk40Ti5+2+U/2kVROKA=</DigestValue>
      </Reference>
      <Reference URI="/xl/externalLinks/externalLink9.xml?ContentType=application/vnd.openxmlformats-officedocument.spreadsheetml.externalLink+xml">
        <DigestMethod Algorithm="http://www.w3.org/2001/04/xmlenc#sha256"/>
        <DigestValue>zKqZ8v7AW6+bXXyvecLK6V7rAuoTbpS1iwMaeK0ta88=</DigestValue>
      </Reference>
      <Reference URI="/xl/externalLinks/externalLink90.xml?ContentType=application/vnd.openxmlformats-officedocument.spreadsheetml.externalLink+xml">
        <DigestMethod Algorithm="http://www.w3.org/2001/04/xmlenc#sha256"/>
        <DigestValue>aCvsMCBJPhB0VtwJqtjpdYRCwyRayEzbdC9b02Zlvfs=</DigestValue>
      </Reference>
      <Reference URI="/xl/externalLinks/externalLink91.xml?ContentType=application/vnd.openxmlformats-officedocument.spreadsheetml.externalLink+xml">
        <DigestMethod Algorithm="http://www.w3.org/2001/04/xmlenc#sha256"/>
        <DigestValue>+6Wn5h3tDi9OFZaASX0jRY+nM8BuWVP0BEFgVwG2zhA=</DigestValue>
      </Reference>
      <Reference URI="/xl/externalLinks/externalLink92.xml?ContentType=application/vnd.openxmlformats-officedocument.spreadsheetml.externalLink+xml">
        <DigestMethod Algorithm="http://www.w3.org/2001/04/xmlenc#sha256"/>
        <DigestValue>zD+ozmw5zY4CJ/l1RgvJwuRNUM4iYhJagx+l+sbFtxU=</DigestValue>
      </Reference>
      <Reference URI="/xl/externalLinks/externalLink93.xml?ContentType=application/vnd.openxmlformats-officedocument.spreadsheetml.externalLink+xml">
        <DigestMethod Algorithm="http://www.w3.org/2001/04/xmlenc#sha256"/>
        <DigestValue>1YP3MqO2RQo6VZiOOPw8dlS9DTKxju6ZBnukfnMu3lU=</DigestValue>
      </Reference>
      <Reference URI="/xl/externalLinks/externalLink94.xml?ContentType=application/vnd.openxmlformats-officedocument.spreadsheetml.externalLink+xml">
        <DigestMethod Algorithm="http://www.w3.org/2001/04/xmlenc#sha256"/>
        <DigestValue>6DouHSkVXH7mfOtLJ0ugt991vh35VvLVlr8vbuz9Bf0=</DigestValue>
      </Reference>
      <Reference URI="/xl/externalLinks/externalLink95.xml?ContentType=application/vnd.openxmlformats-officedocument.spreadsheetml.externalLink+xml">
        <DigestMethod Algorithm="http://www.w3.org/2001/04/xmlenc#sha256"/>
        <DigestValue>0coRryFbsfeniyjVNgskbkoqZZVza5b244UfQoGC33w=</DigestValue>
      </Reference>
      <Reference URI="/xl/externalLinks/externalLink96.xml?ContentType=application/vnd.openxmlformats-officedocument.spreadsheetml.externalLink+xml">
        <DigestMethod Algorithm="http://www.w3.org/2001/04/xmlenc#sha256"/>
        <DigestValue>q4rerf6BIeqTrV5MWX/6zgYhQRY5XOAr6c74awZX5dA=</DigestValue>
      </Reference>
      <Reference URI="/xl/externalLinks/externalLink97.xml?ContentType=application/vnd.openxmlformats-officedocument.spreadsheetml.externalLink+xml">
        <DigestMethod Algorithm="http://www.w3.org/2001/04/xmlenc#sha256"/>
        <DigestValue>fWFRw+WMN/dI9fHwU5r0OmURtdAaRaiCqYRmLT7TeV8=</DigestValue>
      </Reference>
      <Reference URI="/xl/externalLinks/externalLink98.xml?ContentType=application/vnd.openxmlformats-officedocument.spreadsheetml.externalLink+xml">
        <DigestMethod Algorithm="http://www.w3.org/2001/04/xmlenc#sha256"/>
        <DigestValue>p62abzKfA1Yd04k5ssHOAA83SuFBSMeJOTV4fuxHlMw=</DigestValue>
      </Reference>
      <Reference URI="/xl/externalLinks/externalLink99.xml?ContentType=application/vnd.openxmlformats-officedocument.spreadsheetml.externalLink+xml">
        <DigestMethod Algorithm="http://www.w3.org/2001/04/xmlenc#sha256"/>
        <DigestValue>ByesDkMy3o0BBgfM3M/inuOowxDuy9IF7Wa/6+3gKK0=</DigestValue>
      </Reference>
      <Reference URI="/xl/media/image1.png?ContentType=image/png">
        <DigestMethod Algorithm="http://www.w3.org/2001/04/xmlenc#sha256"/>
        <DigestValue>F/zmBT5kX12LmVs8T9MpiBLslWEmuH+tW83xB6NJnq4=</DigestValue>
      </Reference>
      <Reference URI="/xl/media/image2.emf?ContentType=image/x-emf">
        <DigestMethod Algorithm="http://www.w3.org/2001/04/xmlenc#sha256"/>
        <DigestValue>HXA3IasaEG5jyQqWYDXg/9HVARx55cJ58wTeczUUkZc=</DigestValue>
      </Reference>
      <Reference URI="/xl/media/image3.emf?ContentType=image/x-emf">
        <DigestMethod Algorithm="http://www.w3.org/2001/04/xmlenc#sha256"/>
        <DigestValue>cYfZyM0JziFso7Ose3Slf4Kup58+Xr0Ds/5/uMrJr1c=</DigestValue>
      </Reference>
      <Reference URI="/xl/media/image4.png?ContentType=image/png">
        <DigestMethod Algorithm="http://www.w3.org/2001/04/xmlenc#sha256"/>
        <DigestValue>QdwHpdjTO4/okzb0OcthhBsP03OsG3LTKmcoe4hQjV8=</DigestValue>
      </Reference>
      <Reference URI="/xl/printerSettings/printerSettings1.bin?ContentType=application/vnd.openxmlformats-officedocument.spreadsheetml.printerSettings">
        <DigestMethod Algorithm="http://www.w3.org/2001/04/xmlenc#sha256"/>
        <DigestValue>+CD8yXTcV7R0UPktSQ1iysCJtCvCSVF2j80e6m46HpQ=</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1.bin?ContentType=application/vnd.openxmlformats-officedocument.spreadsheetml.printerSettings">
        <DigestMethod Algorithm="http://www.w3.org/2001/04/xmlenc#sha256"/>
        <DigestValue>aKO8XWThzgvGlTVSu23kX37OoqtKGS6PBUkmhsicI1Y=</DigestValue>
      </Reference>
      <Reference URI="/xl/printerSettings/printerSettings12.bin?ContentType=application/vnd.openxmlformats-officedocument.spreadsheetml.printerSettings">
        <DigestMethod Algorithm="http://www.w3.org/2001/04/xmlenc#sha256"/>
        <DigestValue>hQljBPYjkPq2ceGFrZsPK7FTyQZFhIqdHGfQKdxa1q0=</DigestValue>
      </Reference>
      <Reference URI="/xl/printerSettings/printerSettings13.bin?ContentType=application/vnd.openxmlformats-officedocument.spreadsheetml.printerSettings">
        <DigestMethod Algorithm="http://www.w3.org/2001/04/xmlenc#sha256"/>
        <DigestValue>hQljBPYjkPq2ceGFrZsPK7FTyQZFhIqdHGfQKdxa1q0=</DigestValue>
      </Reference>
      <Reference URI="/xl/printerSettings/printerSettings14.bin?ContentType=application/vnd.openxmlformats-officedocument.spreadsheetml.printerSettings">
        <DigestMethod Algorithm="http://www.w3.org/2001/04/xmlenc#sha256"/>
        <DigestValue>q15ETqBbj7TeYhhRCu2x+zEh2/q6ZKAUtyN2yQT++jg=</DigestValue>
      </Reference>
      <Reference URI="/xl/printerSettings/printerSettings15.bin?ContentType=application/vnd.openxmlformats-officedocument.spreadsheetml.printerSettings">
        <DigestMethod Algorithm="http://www.w3.org/2001/04/xmlenc#sha256"/>
        <DigestValue>hQljBPYjkPq2ceGFrZsPK7FTyQZFhIqdHGfQKdxa1q0=</DigestValue>
      </Reference>
      <Reference URI="/xl/printerSettings/printerSettings16.bin?ContentType=application/vnd.openxmlformats-officedocument.spreadsheetml.printerSettings">
        <DigestMethod Algorithm="http://www.w3.org/2001/04/xmlenc#sha256"/>
        <DigestValue>hQljBPYjkPq2ceGFrZsPK7FTyQZFhIqdHGfQKdxa1q0=</DigestValue>
      </Reference>
      <Reference URI="/xl/printerSettings/printerSettings17.bin?ContentType=application/vnd.openxmlformats-officedocument.spreadsheetml.printerSettings">
        <DigestMethod Algorithm="http://www.w3.org/2001/04/xmlenc#sha256"/>
        <DigestValue>vgaglTYY8ldDI3np+fkDPkAMI9Om5H1Khp+orjrXFAQ=</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ZVxXhJn6XmjT/m1Dw2UhwYZPVXYMSYE+DUFTlsgHV4s=</DigestValue>
      </Reference>
      <Reference URI="/xl/printerSettings/printerSettings2.bin?ContentType=application/vnd.openxmlformats-officedocument.spreadsheetml.printerSettings">
        <DigestMethod Algorithm="http://www.w3.org/2001/04/xmlenc#sha256"/>
        <DigestValue>+CD8yXTcV7R0UPktSQ1iysCJtCvCSVF2j80e6m46HpQ=</DigestValue>
      </Reference>
      <Reference URI="/xl/printerSettings/printerSettings20.bin?ContentType=application/vnd.openxmlformats-officedocument.spreadsheetml.printerSettings">
        <DigestMethod Algorithm="http://www.w3.org/2001/04/xmlenc#sha256"/>
        <DigestValue>ZVxXhJn6XmjT/m1Dw2UhwYZPVXYMSYE+DUFTlsgHV4s=</DigestValue>
      </Reference>
      <Reference URI="/xl/printerSettings/printerSettings21.bin?ContentType=application/vnd.openxmlformats-officedocument.spreadsheetml.printerSettings">
        <DigestMethod Algorithm="http://www.w3.org/2001/04/xmlenc#sha256"/>
        <DigestValue>ZVxXhJn6XmjT/m1Dw2UhwYZPVXYMSYE+DUFTlsgHV4s=</DigestValue>
      </Reference>
      <Reference URI="/xl/printerSettings/printerSettings22.bin?ContentType=application/vnd.openxmlformats-officedocument.spreadsheetml.printerSettings">
        <DigestMethod Algorithm="http://www.w3.org/2001/04/xmlenc#sha256"/>
        <DigestValue>vgaglTYY8ldDI3np+fkDPkAMI9Om5H1Khp+orjrXFAQ=</DigestValue>
      </Reference>
      <Reference URI="/xl/printerSettings/printerSettings23.bin?ContentType=application/vnd.openxmlformats-officedocument.spreadsheetml.printerSettings">
        <DigestMethod Algorithm="http://www.w3.org/2001/04/xmlenc#sha256"/>
        <DigestValue>vgaglTYY8ldDI3np+fkDPkAMI9Om5H1Khp+orjrXFAQ=</DigestValue>
      </Reference>
      <Reference URI="/xl/printerSettings/printerSettings24.bin?ContentType=application/vnd.openxmlformats-officedocument.spreadsheetml.printerSettings">
        <DigestMethod Algorithm="http://www.w3.org/2001/04/xmlenc#sha256"/>
        <DigestValue>+CD8yXTcV7R0UPktSQ1iysCJtCvCSVF2j80e6m46HpQ=</DigestValue>
      </Reference>
      <Reference URI="/xl/printerSettings/printerSettings25.bin?ContentType=application/vnd.openxmlformats-officedocument.spreadsheetml.printerSettings">
        <DigestMethod Algorithm="http://www.w3.org/2001/04/xmlenc#sha256"/>
        <DigestValue>hqnMLvZ6XBY2fH1KhK00vJXWuxlSZRWkoKrdKDrIF2Q=</DigestValue>
      </Reference>
      <Reference URI="/xl/printerSettings/printerSettings26.bin?ContentType=application/vnd.openxmlformats-officedocument.spreadsheetml.printerSettings">
        <DigestMethod Algorithm="http://www.w3.org/2001/04/xmlenc#sha256"/>
        <DigestValue>TRrCOIAvgyay9+dOHANtMRhI4Mlj24DaFIyKQoKcdPw=</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TRrCOIAvgyay9+dOHANtMRhI4Mlj24DaFIyKQoKcdPw=</DigestValue>
      </Reference>
      <Reference URI="/xl/printerSettings/printerSettings29.bin?ContentType=application/vnd.openxmlformats-officedocument.spreadsheetml.printerSettings">
        <DigestMethod Algorithm="http://www.w3.org/2001/04/xmlenc#sha256"/>
        <DigestValue>+CD8yXTcV7R0UPktSQ1iysCJtCvCSVF2j80e6m46HpQ=</DigestValue>
      </Reference>
      <Reference URI="/xl/printerSettings/printerSettings3.bin?ContentType=application/vnd.openxmlformats-officedocument.spreadsheetml.printerSettings">
        <DigestMethod Algorithm="http://www.w3.org/2001/04/xmlenc#sha256"/>
        <DigestValue>+CD8yXTcV7R0UPktSQ1iysCJtCvCSVF2j80e6m46HpQ=</DigestValue>
      </Reference>
      <Reference URI="/xl/printerSettings/printerSettings30.bin?ContentType=application/vnd.openxmlformats-officedocument.spreadsheetml.printerSettings">
        <DigestMethod Algorithm="http://www.w3.org/2001/04/xmlenc#sha256"/>
        <DigestValue>+CD8yXTcV7R0UPktSQ1iysCJtCvCSVF2j80e6m46HpQ=</DigestValue>
      </Reference>
      <Reference URI="/xl/printerSettings/printerSettings31.bin?ContentType=application/vnd.openxmlformats-officedocument.spreadsheetml.printerSettings">
        <DigestMethod Algorithm="http://www.w3.org/2001/04/xmlenc#sha256"/>
        <DigestValue>+BdIrUjIF4dgpdETKzetI2+2MzZeXWu+2X9Vqcg88Hw=</DigestValue>
      </Reference>
      <Reference URI="/xl/printerSettings/printerSettings32.bin?ContentType=application/vnd.openxmlformats-officedocument.spreadsheetml.printerSettings">
        <DigestMethod Algorithm="http://www.w3.org/2001/04/xmlenc#sha256"/>
        <DigestValue>ZVxXhJn6XmjT/m1Dw2UhwYZPVXYMSYE+DUFTlsgHV4s=</DigestValue>
      </Reference>
      <Reference URI="/xl/printerSettings/printerSettings33.bin?ContentType=application/vnd.openxmlformats-officedocument.spreadsheetml.printerSettings">
        <DigestMethod Algorithm="http://www.w3.org/2001/04/xmlenc#sha256"/>
        <DigestValue>ZVxXhJn6XmjT/m1Dw2UhwYZPVXYMSYE+DUFTlsgHV4s=</DigestValue>
      </Reference>
      <Reference URI="/xl/printerSettings/printerSettings34.bin?ContentType=application/vnd.openxmlformats-officedocument.spreadsheetml.printerSettings">
        <DigestMethod Algorithm="http://www.w3.org/2001/04/xmlenc#sha256"/>
        <DigestValue>ZVxXhJn6XmjT/m1Dw2UhwYZPVXYMSYE+DUFTlsgHV4s=</DigestValue>
      </Reference>
      <Reference URI="/xl/printerSettings/printerSettings35.bin?ContentType=application/vnd.openxmlformats-officedocument.spreadsheetml.printerSettings">
        <DigestMethod Algorithm="http://www.w3.org/2001/04/xmlenc#sha256"/>
        <DigestValue>+BdIrUjIF4dgpdETKzetI2+2MzZeXWu+2X9Vqcg88Hw=</DigestValue>
      </Reference>
      <Reference URI="/xl/printerSettings/printerSettings36.bin?ContentType=application/vnd.openxmlformats-officedocument.spreadsheetml.printerSettings">
        <DigestMethod Algorithm="http://www.w3.org/2001/04/xmlenc#sha256"/>
        <DigestValue>+BdIrUjIF4dgpdETKzetI2+2MzZeXWu+2X9Vqcg88Hw=</DigestValue>
      </Reference>
      <Reference URI="/xl/printerSettings/printerSettings37.bin?ContentType=application/vnd.openxmlformats-officedocument.spreadsheetml.printerSettings">
        <DigestMethod Algorithm="http://www.w3.org/2001/04/xmlenc#sha256"/>
        <DigestValue>OQGkaOQoVvQs0nDQPt9BBheqUPoUKhioyVExE2X2kgA=</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vgaglTYY8ldDI3np+fkDPkAMI9Om5H1Khp+orjrXFAQ=</DigestValue>
      </Reference>
      <Reference URI="/xl/printerSettings/printerSettings40.bin?ContentType=application/vnd.openxmlformats-officedocument.spreadsheetml.printerSettings">
        <DigestMethod Algorithm="http://www.w3.org/2001/04/xmlenc#sha256"/>
        <DigestValue>OGD3iF2+l78gTInlDCWFPycZVuHBpUE02raJ/Wr5XCI=</DigestValue>
      </Reference>
      <Reference URI="/xl/printerSettings/printerSettings41.bin?ContentType=application/vnd.openxmlformats-officedocument.spreadsheetml.printerSettings">
        <DigestMethod Algorithm="http://www.w3.org/2001/04/xmlenc#sha256"/>
        <DigestValue>T1NRtoFFhAEqfuAr77/+zMPZy5SbPjfthWjMlPfpkI0=</DigestValue>
      </Reference>
      <Reference URI="/xl/printerSettings/printerSettings42.bin?ContentType=application/vnd.openxmlformats-officedocument.spreadsheetml.printerSettings">
        <DigestMethod Algorithm="http://www.w3.org/2001/04/xmlenc#sha256"/>
        <DigestValue>T1NRtoFFhAEqfuAr77/+zMPZy5SbPjfthWjMlPfpkI0=</DigestValue>
      </Reference>
      <Reference URI="/xl/printerSettings/printerSettings43.bin?ContentType=application/vnd.openxmlformats-officedocument.spreadsheetml.printerSettings">
        <DigestMethod Algorithm="http://www.w3.org/2001/04/xmlenc#sha256"/>
        <DigestValue>nrwW2aOzrJ6w3s+3W+h5IvHukzB/6FZNl1merJBqyjs=</DigestValue>
      </Reference>
      <Reference URI="/xl/printerSettings/printerSettings44.bin?ContentType=application/vnd.openxmlformats-officedocument.spreadsheetml.printerSettings">
        <DigestMethod Algorithm="http://www.w3.org/2001/04/xmlenc#sha256"/>
        <DigestValue>nrwW2aOzrJ6w3s+3W+h5IvHukzB/6FZNl1merJBqyjs=</DigestValue>
      </Reference>
      <Reference URI="/xl/printerSettings/printerSettings45.bin?ContentType=application/vnd.openxmlformats-officedocument.spreadsheetml.printerSettings">
        <DigestMethod Algorithm="http://www.w3.org/2001/04/xmlenc#sha256"/>
        <DigestValue>nrwW2aOzrJ6w3s+3W+h5IvHukzB/6FZNl1merJBqyjs=</DigestValue>
      </Reference>
      <Reference URI="/xl/printerSettings/printerSettings46.bin?ContentType=application/vnd.openxmlformats-officedocument.spreadsheetml.printerSettings">
        <DigestMethod Algorithm="http://www.w3.org/2001/04/xmlenc#sha256"/>
        <DigestValue>ebvpTT9p7PFgJyErXqsTQEAhDPLim4WjKnYbfDyRQ2c=</DigestValue>
      </Reference>
      <Reference URI="/xl/printerSettings/printerSettings47.bin?ContentType=application/vnd.openxmlformats-officedocument.spreadsheetml.printerSettings">
        <DigestMethod Algorithm="http://www.w3.org/2001/04/xmlenc#sha256"/>
        <DigestValue>ebvpTT9p7PFgJyErXqsTQEAhDPLim4WjKnYbfDyRQ2c=</DigestValue>
      </Reference>
      <Reference URI="/xl/printerSettings/printerSettings48.bin?ContentType=application/vnd.openxmlformats-officedocument.spreadsheetml.printerSettings">
        <DigestMethod Algorithm="http://www.w3.org/2001/04/xmlenc#sha256"/>
        <DigestValue>ebvpTT9p7PFgJyErXqsTQEAhDPLim4WjKnYbfDyRQ2c=</DigestValue>
      </Reference>
      <Reference URI="/xl/printerSettings/printerSettings49.bin?ContentType=application/vnd.openxmlformats-officedocument.spreadsheetml.printerSettings">
        <DigestMethod Algorithm="http://www.w3.org/2001/04/xmlenc#sha256"/>
        <DigestValue>AdFYhxap6nWScyNcDAoB9CsAXZ7xeLNIed3pPYmsgjw=</DigestValue>
      </Reference>
      <Reference URI="/xl/printerSettings/printerSettings5.bin?ContentType=application/vnd.openxmlformats-officedocument.spreadsheetml.printerSettings">
        <DigestMethod Algorithm="http://www.w3.org/2001/04/xmlenc#sha256"/>
        <DigestValue>vgaglTYY8ldDI3np+fkDPkAMI9Om5H1Khp+orjrXFAQ=</DigestValue>
      </Reference>
      <Reference URI="/xl/printerSettings/printerSettings50.bin?ContentType=application/vnd.openxmlformats-officedocument.spreadsheetml.printerSettings">
        <DigestMethod Algorithm="http://www.w3.org/2001/04/xmlenc#sha256"/>
        <DigestValue>AdFYhxap6nWScyNcDAoB9CsAXZ7xeLNIed3pPYmsgjw=</DigestValue>
      </Reference>
      <Reference URI="/xl/printerSettings/printerSettings51.bin?ContentType=application/vnd.openxmlformats-officedocument.spreadsheetml.printerSettings">
        <DigestMethod Algorithm="http://www.w3.org/2001/04/xmlenc#sha256"/>
        <DigestValue>AdFYhxap6nWScyNcDAoB9CsAXZ7xeLNIed3pPYmsgjw=</DigestValue>
      </Reference>
      <Reference URI="/xl/printerSettings/printerSettings52.bin?ContentType=application/vnd.openxmlformats-officedocument.spreadsheetml.printerSettings">
        <DigestMethod Algorithm="http://www.w3.org/2001/04/xmlenc#sha256"/>
        <DigestValue>9BEDvEtLT0sYKxzC33m1GXOVCEz7eNWpAlAQTHxciJc=</DigestValue>
      </Reference>
      <Reference URI="/xl/printerSettings/printerSettings53.bin?ContentType=application/vnd.openxmlformats-officedocument.spreadsheetml.printerSettings">
        <DigestMethod Algorithm="http://www.w3.org/2001/04/xmlenc#sha256"/>
        <DigestValue>9BEDvEtLT0sYKxzC33m1GXOVCEz7eNWpAlAQTHxciJc=</DigestValue>
      </Reference>
      <Reference URI="/xl/printerSettings/printerSettings54.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vgaglTYY8ldDI3np+fkDPkAMI9Om5H1Khp+orjrXFAQ=</DigestValue>
      </Reference>
      <Reference URI="/xl/printerSettings/printerSettings7.bin?ContentType=application/vnd.openxmlformats-officedocument.spreadsheetml.printerSettings">
        <DigestMethod Algorithm="http://www.w3.org/2001/04/xmlenc#sha256"/>
        <DigestValue>q15ETqBbj7TeYhhRCu2x+zEh2/q6ZKAUtyN2yQT++jg=</DigestValue>
      </Reference>
      <Reference URI="/xl/printerSettings/printerSettings8.bin?ContentType=application/vnd.openxmlformats-officedocument.spreadsheetml.printerSettings">
        <DigestMethod Algorithm="http://www.w3.org/2001/04/xmlenc#sha256"/>
        <DigestValue>TaA6KX/SRWPpmiasS8KGCRFI/mFTpQlGqiM07LbibG8=</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sharedStrings.xml?ContentType=application/vnd.openxmlformats-officedocument.spreadsheetml.sharedStrings+xml">
        <DigestMethod Algorithm="http://www.w3.org/2001/04/xmlenc#sha256"/>
        <DigestValue>6b5m64ZI34nQSQhacFbMUhz9Wli46OjlJ0VLp8AWWAY=</DigestValue>
      </Reference>
      <Reference URI="/xl/styles.xml?ContentType=application/vnd.openxmlformats-officedocument.spreadsheetml.styles+xml">
        <DigestMethod Algorithm="http://www.w3.org/2001/04/xmlenc#sha256"/>
        <DigestValue>2dNA5Rt8jYom4bYfLKbxdnDhphkmQMfFxUWZPBpX1Lw=</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8Be1SHnxrlbHHLninIgzuRZvjpJ1HfVG+zXX59Bn5uA=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dla6smiaSAX0vtO1FFjcRmAxuFquP+NfH+Ds12PRttY=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ZXnjSHgHuaMhx7t6yzxmdz5V3rTHOYztUzRfI/nDcC8=</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mjAOVwvZnKUHwpNC/yTW2Mo29ydtpu6ql+BS+rhfEC0=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KSGFSuDSL6tAJz+I5g1005/NM5EaFw+6urNHpjQ1gIs=</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27NhWQgOD8y7XI6pmfwABj/95FquQmqbSPAGe6vuHOA=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9yGnGtuQK/JTcx2ptMYrdv3g8JT/2AXaAWyrvHSejds=</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I0Mbv1GJh2TuqkI1FYdMLXd4iN0c68+Lnwn3yQ5RJsc=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B+iAJV7uQevwGM7rQwZlKBYEaslrVqEwZU/18ldQRdI=</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Transform>
          <Transform Algorithm="http://www.w3.org/TR/2001/REC-xml-c14n-20010315"/>
        </Transforms>
        <DigestMethod Algorithm="http://www.w3.org/2001/04/xmlenc#sha256"/>
        <DigestValue>nKkqYKyntcOFBYbY5aoyYRwJthsD6fMPgyuNxpawhu8=</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ou/MV5RMBMlCGs2k4ozeDIvKVpZ5GJ7vTsZT21C9vnI=</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oLNChe/eX3b4Fo6SqYIrk07Xyex0o5aM10mZeskpp8c=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CiNhfHlKIh/BDAPWigGSJBbftyT2FW2LNuhjyzlrRG0=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/i/BU9+YPIaJsy86hRRN7pkozHpecg5XjL8Icwx98Mk=</DigestValue>
      </Reference>
      <Reference URI="/xl/worksheets/sheet1.xml?ContentType=application/vnd.openxmlformats-officedocument.spreadsheetml.worksheet+xml">
        <DigestMethod Algorithm="http://www.w3.org/2001/04/xmlenc#sha256"/>
        <DigestValue>AlTRFHaBoBolhyUXvLMYPXXOnmAJ59bckvoxCthUcag=</DigestValue>
      </Reference>
      <Reference URI="/xl/worksheets/sheet10.xml?ContentType=application/vnd.openxmlformats-officedocument.spreadsheetml.worksheet+xml">
        <DigestMethod Algorithm="http://www.w3.org/2001/04/xmlenc#sha256"/>
        <DigestValue>6NzHWS1TqA7dTzawF9/moBz3zfEf+OM/xGzY2NCiHX4=</DigestValue>
      </Reference>
      <Reference URI="/xl/worksheets/sheet11.xml?ContentType=application/vnd.openxmlformats-officedocument.spreadsheetml.worksheet+xml">
        <DigestMethod Algorithm="http://www.w3.org/2001/04/xmlenc#sha256"/>
        <DigestValue>Z7zwMa4n6kUyWUti9StOtrutz9xBSVvdpr1eFbMfxhA=</DigestValue>
      </Reference>
      <Reference URI="/xl/worksheets/sheet12.xml?ContentType=application/vnd.openxmlformats-officedocument.spreadsheetml.worksheet+xml">
        <DigestMethod Algorithm="http://www.w3.org/2001/04/xmlenc#sha256"/>
        <DigestValue>11v2LK+k2HqIWrkPSiQUQLYEuGYejs3AF3JHm6osgO4=</DigestValue>
      </Reference>
      <Reference URI="/xl/worksheets/sheet13.xml?ContentType=application/vnd.openxmlformats-officedocument.spreadsheetml.worksheet+xml">
        <DigestMethod Algorithm="http://www.w3.org/2001/04/xmlenc#sha256"/>
        <DigestValue>XcJaxjk8KxQx45a2WVf2lCLs8k/dqAjjvoMQ5IzUBKY=</DigestValue>
      </Reference>
      <Reference URI="/xl/worksheets/sheet14.xml?ContentType=application/vnd.openxmlformats-officedocument.spreadsheetml.worksheet+xml">
        <DigestMethod Algorithm="http://www.w3.org/2001/04/xmlenc#sha256"/>
        <DigestValue>UTYwXLqYIB9H3PyZdLJ25eN31bawlSJjjkdG13tDv1E=</DigestValue>
      </Reference>
      <Reference URI="/xl/worksheets/sheet2.xml?ContentType=application/vnd.openxmlformats-officedocument.spreadsheetml.worksheet+xml">
        <DigestMethod Algorithm="http://www.w3.org/2001/04/xmlenc#sha256"/>
        <DigestValue>iEIoyFBzQn5ayxiMgQicWKKYc2p2jRWR1dHQ7716D90=</DigestValue>
      </Reference>
      <Reference URI="/xl/worksheets/sheet3.xml?ContentType=application/vnd.openxmlformats-officedocument.spreadsheetml.worksheet+xml">
        <DigestMethod Algorithm="http://www.w3.org/2001/04/xmlenc#sha256"/>
        <DigestValue>6DjZn/WS8prjpYVwkeGyuKx57cqLzlHrlqHuqfIkUGo=</DigestValue>
      </Reference>
      <Reference URI="/xl/worksheets/sheet4.xml?ContentType=application/vnd.openxmlformats-officedocument.spreadsheetml.worksheet+xml">
        <DigestMethod Algorithm="http://www.w3.org/2001/04/xmlenc#sha256"/>
        <DigestValue>+1myGRTtiV6FuYFfQM4JctJkFtZtvOIxwsSfKg9jSCg=</DigestValue>
      </Reference>
      <Reference URI="/xl/worksheets/sheet5.xml?ContentType=application/vnd.openxmlformats-officedocument.spreadsheetml.worksheet+xml">
        <DigestMethod Algorithm="http://www.w3.org/2001/04/xmlenc#sha256"/>
        <DigestValue>rdTIWlKVKA06BY+uyjIi1zV0ZY6c0yVlFd5LtNVizp4=</DigestValue>
      </Reference>
      <Reference URI="/xl/worksheets/sheet6.xml?ContentType=application/vnd.openxmlformats-officedocument.spreadsheetml.worksheet+xml">
        <DigestMethod Algorithm="http://www.w3.org/2001/04/xmlenc#sha256"/>
        <DigestValue>i9OIfMGSg09VytNEfIQLbTTXh0p1Oxa0f/ms/L5yWWI=</DigestValue>
      </Reference>
      <Reference URI="/xl/worksheets/sheet7.xml?ContentType=application/vnd.openxmlformats-officedocument.spreadsheetml.worksheet+xml">
        <DigestMethod Algorithm="http://www.w3.org/2001/04/xmlenc#sha256"/>
        <DigestValue>ZHKpuhbsa9SsbGPEVPDvP/UPO/T1JpOdd5fhkJvBDxY=</DigestValue>
      </Reference>
      <Reference URI="/xl/worksheets/sheet8.xml?ContentType=application/vnd.openxmlformats-officedocument.spreadsheetml.worksheet+xml">
        <DigestMethod Algorithm="http://www.w3.org/2001/04/xmlenc#sha256"/>
        <DigestValue>QCtQoqommXEG9Y9hVdj7Gxg7m1G/L4n6dUiR6AoE2L4=</DigestValue>
      </Reference>
      <Reference URI="/xl/worksheets/sheet9.xml?ContentType=application/vnd.openxmlformats-officedocument.spreadsheetml.worksheet+xml">
        <DigestMethod Algorithm="http://www.w3.org/2001/04/xmlenc#sha256"/>
        <DigestValue>KQcO69SLW2l9UFVscVPny8qmNSxhNMkR+4m/Y0jPuEc=</DigestValue>
      </Reference>
    </Manifest>
    <SignatureProperties>
      <SignatureProperty Id="idSignatureTime" Target="#idPackageSignature">
        <mdssi:SignatureTime xmlns:mdssi="http://schemas.openxmlformats.org/package/2006/digital-signature">
          <mdssi:Format>YYYY-MM-DDThh:mm:ssTZD</mdssi:Format>
          <mdssi:Value>2025-03-31T20:13:04Z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16.0.18324/26</OfficeVersion>
          <ApplicationVersion>16.0.18324</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2025-03-31T20:13:04Z</xd:SigningTime>
          <xd:SigningCertificate>
            <xd:Cert>
              <xd:CertDigest>
                <DigestMethod Algorithm="http://www.w3.org/2001/04/xmlenc#sha256"/>
                <DigestValue>cZXBVYWUECspxNb65zjtvfU2DDVt8LFvIZyna6I4Mvw=</DigestValue>
              </xd:CertDigest>
              <xd:IssuerSerial>
                <X509IssuerName>C=PY, O=ICPP, OU=Prestador Cualificado de Servicios de Confianza, CN=VIT S.A., SERIALNUMBER=RUC80080099-0</X509IssuerName>
                <X509SerialNumber>33211163670110912051781415481861799846</X509SerialNumber>
              </xd:IssuerSerial>
            </xd:Cert>
          </xd:SigningCertificate>
          <xd:SignaturePolicyIdentifier>
            <xd:SignaturePolicyImplied/>
          </xd:SignaturePolicyIdentifier>
        </xd:SignedSignatureProperties>
      </xd: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DAEMSEngagementItemInfo xmlns="http://schemas.microsoft.com/DAEMSEngagementItemInfoXML">
  <EngagementID>5000005917</EngagementID>
  <LogicalEMSServerID>-109903338106937214</LogicalEMSServerID>
  <WorkingPaperID>3578672121800003281</WorkingPaperID>
</DAEMSEngagementItemInfo>
</file>

<file path=customXml/item2.xml><?xml version="1.0" encoding="utf-8"?>
<ct:contentTypeSchema xmlns:ct="http://schemas.microsoft.com/office/2006/metadata/contentType" xmlns:ma="http://schemas.microsoft.com/office/2006/metadata/properties/metaAttributes" ct:_="" ma:_="" ma:contentTypeName="Documento" ma:contentTypeID="0x0101005CC996CBBA56EB418438F29A3CAB1EBC" ma:contentTypeVersion="4" ma:contentTypeDescription="Crear nuevo documento." ma:contentTypeScope="" ma:versionID="d9ae7af6b435dd97b163f062ea56d0ff">
  <xsd:schema xmlns:xsd="http://www.w3.org/2001/XMLSchema" xmlns:xs="http://www.w3.org/2001/XMLSchema" xmlns:p="http://schemas.microsoft.com/office/2006/metadata/properties" xmlns:ns2="d1b841ac-6c98-44ae-9081-9f541cd62c02" targetNamespace="http://schemas.microsoft.com/office/2006/metadata/properties" ma:root="true" ma:fieldsID="05b062a689d6b3361f7dbb1d99923acb" ns2:_="">
    <xsd:import namespace="d1b841ac-6c98-44ae-9081-9f541cd62c0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841ac-6c98-44ae-9081-9f541cd62c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A2BF741-AC10-4D19-A7B3-C94C3C5397CD}">
  <ds:schemaRefs>
    <ds:schemaRef ds:uri="http://schemas.microsoft.com/DAEMSEngagementItemInfoXML"/>
  </ds:schemaRefs>
</ds:datastoreItem>
</file>

<file path=customXml/itemProps2.xml><?xml version="1.0" encoding="utf-8"?>
<ds:datastoreItem xmlns:ds="http://schemas.openxmlformats.org/officeDocument/2006/customXml" ds:itemID="{3EA6CC40-65F7-4377-9DD3-2ADE7794E7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841ac-6c98-44ae-9081-9f541cd62c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DCA473-04AC-484A-99F9-1B301B6BDD84}">
  <ds:schemaRefs>
    <ds:schemaRef ds:uri="http://schemas.microsoft.com/sharepoint/v3/contenttype/forms"/>
  </ds:schemaRefs>
</ds:datastoreItem>
</file>

<file path=customXml/itemProps4.xml><?xml version="1.0" encoding="utf-8"?>
<ds:datastoreItem xmlns:ds="http://schemas.openxmlformats.org/officeDocument/2006/customXml" ds:itemID="{E99967AD-33F4-4606-B182-A79B9F720036}">
  <ds:schemaRefs>
    <ds:schemaRef ds:uri="http://purl.org/dc/terms/"/>
    <ds:schemaRef ds:uri="d1b841ac-6c98-44ae-9081-9f541cd62c02"/>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vt:i4>
      </vt:variant>
    </vt:vector>
  </HeadingPairs>
  <TitlesOfParts>
    <vt:vector size="19" baseType="lpstr">
      <vt:lpstr>Portada</vt:lpstr>
      <vt:lpstr>Información General</vt:lpstr>
      <vt:lpstr>BG</vt:lpstr>
      <vt:lpstr>EERR</vt:lpstr>
      <vt:lpstr>VPN</vt:lpstr>
      <vt:lpstr>EFE</vt:lpstr>
      <vt:lpstr>Nota I</vt:lpstr>
      <vt:lpstr>Nota II</vt:lpstr>
      <vt:lpstr>BG 2024</vt:lpstr>
      <vt:lpstr>Clasificacion Balance </vt:lpstr>
      <vt:lpstr>Clasificacion EERR</vt:lpstr>
      <vt:lpstr>CA EF</vt:lpstr>
      <vt:lpstr>BG 2023</vt:lpstr>
      <vt:lpstr>CA EF,</vt:lpstr>
      <vt:lpstr>BG!_Hlk193908058</vt:lpstr>
      <vt:lpstr>BG!Área_de_impresión</vt:lpstr>
      <vt:lpstr>EERR!Área_de_impresión</vt:lpstr>
      <vt:lpstr>'Nota II'!Área_de_impresión</vt:lpstr>
      <vt:lpstr>'Nota II'!OLE_LINK1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Aller</dc:creator>
  <cp:lastModifiedBy>Dahiana Fabiana Sánchez Chaparro</cp:lastModifiedBy>
  <cp:lastPrinted>2024-02-26T17:41:06Z</cp:lastPrinted>
  <dcterms:created xsi:type="dcterms:W3CDTF">2016-08-27T16:35:25Z</dcterms:created>
  <dcterms:modified xsi:type="dcterms:W3CDTF">2025-03-31T14:32:47Z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2022-03-30T01:53:32Z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216ceaeb-752b-4373-b942-b7da27b430b1</vt:lpwstr>
  </property>
  <property fmtid="{D5CDD505-2E9C-101B-9397-08002B2CF9AE}" pid="8" name="MSIP_Label_ea60d57e-af5b-4752-ac57-3e4f28ca11dc_ContentBits">
    <vt:lpwstr>0</vt:lpwstr>
  </property>
  <property fmtid="{D5CDD505-2E9C-101B-9397-08002B2CF9AE}" pid="9" name="ContentTypeId">
    <vt:lpwstr>0x0101005CC996CBBA56EB418438F29A3CAB1EBC</vt:lpwstr>
  </property>
</Properties>
</file>